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namedSheetViews/namedSheetView1.xml" ContentType="application/vnd.ms-excel.namedsheetviews+xml"/>
  <Override PartName="/xl/drawings/drawing2.xml" ContentType="application/vnd.openxmlformats-officedocument.drawing+xml"/>
  <Override PartName="/xl/ctrlProps/ctrlProp1.xml" ContentType="application/vnd.ms-excel.controlpropertie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namedSheetViews/namedSheetView2.xml" ContentType="application/vnd.ms-excel.namedsheetviews+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drawings/drawing3.xml" ContentType="application/vnd.openxmlformats-officedocument.drawing+xml"/>
  <Override PartName="/xl/ctrlProps/ctrlProp2.xml" ContentType="application/vnd.ms-excel.controlproperties+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drawings/drawing4.xml" ContentType="application/vnd.openxmlformats-officedocument.drawing+xml"/>
  <Override PartName="/xl/ctrlProps/ctrlProp3.xml" ContentType="application/vnd.ms-excel.controlproperties+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pivotTables/pivotTable1.xml" ContentType="application/vnd.openxmlformats-officedocument.spreadsheetml.pivotTable+xml"/>
  <Override PartName="/xl/drawings/drawing5.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mc:AlternateContent xmlns:mc="http://schemas.openxmlformats.org/markup-compatibility/2006">
    <mc:Choice Requires="x15">
      <x15ac:absPath xmlns:x15ac="http://schemas.microsoft.com/office/spreadsheetml/2010/11/ac" url="https://pge.sharepoint.com/sites/CWSP2022WMP/Shared Documents/General/Supporting files/Public/"/>
    </mc:Choice>
  </mc:AlternateContent>
  <xr:revisionPtr revIDLastSave="0" documentId="8_{467E55B6-CFD7-40BA-B4AC-2CC4AA7B3A71}" xr6:coauthVersionLast="46" xr6:coauthVersionMax="46" xr10:uidLastSave="{00000000-0000-0000-0000-000000000000}"/>
  <bookViews>
    <workbookView xWindow="-120" yWindow="-120" windowWidth="29040" windowHeight="15840" tabRatio="839" firstSheet="3" activeTab="3" xr2:uid="{00000000-000D-0000-FFFF-FFFF00000000}"/>
  </bookViews>
  <sheets>
    <sheet name="Change Log" sheetId="102" r:id="rId1"/>
    <sheet name="Instructions" sheetId="100" r:id="rId2"/>
    <sheet name="Data Dictionary" sheetId="103" r:id="rId3"/>
    <sheet name="Summary of Programs" sheetId="1" r:id="rId4"/>
    <sheet name="1-Program Exposure" sheetId="11" r:id="rId5"/>
    <sheet name="2-Program Cost" sheetId="12" r:id="rId6"/>
    <sheet name="3-Eff - Freq Programs" sheetId="5" r:id="rId7"/>
    <sheet name="4-Eff - Conseq Programs" sheetId="6" r:id="rId8"/>
    <sheet name="RSE Lite" sheetId="20" r:id="rId9"/>
    <sheet name="RSE Results" sheetId="21" r:id="rId10"/>
    <sheet name="Table_12_RSE" sheetId="133" r:id="rId11"/>
    <sheet name="PSPS_Customer_Impact" sheetId="104" r:id="rId12"/>
    <sheet name="7.3.2.1.1 - Financials" sheetId="107" r:id="rId13"/>
    <sheet name="7.3.2.1.2 - Financials" sheetId="108" r:id="rId14"/>
    <sheet name="7.3.2.1.3 - Financials" sheetId="109" r:id="rId15"/>
    <sheet name="7.3.2.4 - Financials" sheetId="121" r:id="rId16"/>
    <sheet name="7.3.2.6 - Financials" sheetId="122" r:id="rId17"/>
    <sheet name="7.3.3.8.1_Financials" sheetId="105" r:id="rId18"/>
    <sheet name="7.3.3.8.2_Financials" sheetId="106" r:id="rId19"/>
    <sheet name="7.3.3.11.1_Financials" sheetId="123" r:id="rId20"/>
    <sheet name="7.3.3.11.2_Financials" sheetId="124" r:id="rId21"/>
    <sheet name="7.3.3.11.2_Effectiveness" sheetId="125" r:id="rId22"/>
    <sheet name="7.3.6.4_Exposure" sheetId="126" r:id="rId23"/>
    <sheet name="7.3.6.4-D_Financials" sheetId="127" r:id="rId24"/>
    <sheet name="7.3.6.4-T_Financials" sheetId="128" r:id="rId25"/>
    <sheet name="7.3.6.4_Effectiveness_Source" sheetId="130" r:id="rId26"/>
    <sheet name="7.3.6.4_Effectiveness" sheetId="129" r:id="rId27"/>
    <sheet name="7.3.6.7_Financials" sheetId="131" r:id="rId28"/>
    <sheet name="7.3.6.7_Effectiveness" sheetId="132" r:id="rId29"/>
    <sheet name="Impact Alloc" sheetId="115" r:id="rId30"/>
    <sheet name="2020 PSPS Waterfall Analysis" sheetId="116" r:id="rId31"/>
    <sheet name="Meteorological Guidance" sheetId="117" r:id="rId32"/>
    <sheet name="Match esc definition" sheetId="19" r:id="rId33"/>
    <sheet name=" Data &amp; Validation" sheetId="18" r:id="rId34"/>
    <sheet name="BowTie" sheetId="72" r:id="rId35"/>
    <sheet name="HFTD Miles" sheetId="92" r:id="rId36"/>
    <sheet name="TablePVRR" sheetId="70" r:id="rId37"/>
  </sheets>
  <externalReferences>
    <externalReference r:id="rId38"/>
    <externalReference r:id="rId39"/>
    <externalReference r:id="rId40"/>
    <externalReference r:id="rId41"/>
    <externalReference r:id="rId42"/>
    <externalReference r:id="rId43"/>
    <externalReference r:id="rId44"/>
    <externalReference r:id="rId45"/>
  </externalReferences>
  <definedNames>
    <definedName name="______L2" localSheetId="1" hidden="1">{"PI_Data",#N/A,TRUE,"P&amp;I Data"}</definedName>
    <definedName name="______L2" hidden="1">{"PI_Data",#N/A,TRUE,"P&amp;I Data"}</definedName>
    <definedName name="______m2" localSheetId="1" hidden="1">{"PI_Data",#N/A,TRUE,"P&amp;I Data"}</definedName>
    <definedName name="______m2" hidden="1">{"PI_Data",#N/A,TRUE,"P&amp;I Data"}</definedName>
    <definedName name="______p2" localSheetId="1" hidden="1">{"PI_Data",#N/A,TRUE,"P&amp;I Data"}</definedName>
    <definedName name="______p2" hidden="1">{"PI_Data",#N/A,TRUE,"P&amp;I Data"}</definedName>
    <definedName name="______t2" localSheetId="1" hidden="1">{"PI_Data",#N/A,TRUE,"P&amp;I Data"}</definedName>
    <definedName name="______t2" hidden="1">{"PI_Data",#N/A,TRUE,"P&amp;I Data"}</definedName>
    <definedName name="_____L2" localSheetId="1" hidden="1">{"PI_Data",#N/A,TRUE,"P&amp;I Data"}</definedName>
    <definedName name="_____L2" hidden="1">{"PI_Data",#N/A,TRUE,"P&amp;I Data"}</definedName>
    <definedName name="_____m2" localSheetId="1" hidden="1">{"PI_Data",#N/A,TRUE,"P&amp;I Data"}</definedName>
    <definedName name="_____m2" hidden="1">{"PI_Data",#N/A,TRUE,"P&amp;I Data"}</definedName>
    <definedName name="_____p2" localSheetId="1" hidden="1">{"PI_Data",#N/A,TRUE,"P&amp;I Data"}</definedName>
    <definedName name="_____p2" hidden="1">{"PI_Data",#N/A,TRUE,"P&amp;I Data"}</definedName>
    <definedName name="_____t2" localSheetId="1" hidden="1">{"PI_Data",#N/A,TRUE,"P&amp;I Data"}</definedName>
    <definedName name="_____t2" hidden="1">{"PI_Data",#N/A,TRUE,"P&amp;I Data"}</definedName>
    <definedName name="____L2" localSheetId="1" hidden="1">{"PI_Data",#N/A,TRUE,"P&amp;I Data"}</definedName>
    <definedName name="____L2" hidden="1">{"PI_Data",#N/A,TRUE,"P&amp;I Data"}</definedName>
    <definedName name="____m2" localSheetId="1" hidden="1">{"PI_Data",#N/A,TRUE,"P&amp;I Data"}</definedName>
    <definedName name="____m2" hidden="1">{"PI_Data",#N/A,TRUE,"P&amp;I Data"}</definedName>
    <definedName name="____p2" localSheetId="1" hidden="1">{"PI_Data",#N/A,TRUE,"P&amp;I Data"}</definedName>
    <definedName name="____p2" hidden="1">{"PI_Data",#N/A,TRUE,"P&amp;I Data"}</definedName>
    <definedName name="____t2" localSheetId="1" hidden="1">{"PI_Data",#N/A,TRUE,"P&amp;I Data"}</definedName>
    <definedName name="____t2" hidden="1">{"PI_Data",#N/A,TRUE,"P&amp;I Data"}</definedName>
    <definedName name="___huh2" localSheetId="1" hidden="1">{#N/A,#N/A,FALSE,"Dist Rev at PR ";#N/A,#N/A,FALSE,"Spec";#N/A,#N/A,FALSE,"Res";#N/A,#N/A,FALSE,"Small L&amp;P";#N/A,#N/A,FALSE,"Medium L&amp;P";#N/A,#N/A,FALSE,"E-19";#N/A,#N/A,FALSE,"E-20";#N/A,#N/A,FALSE,"Strtlts &amp; Standby";#N/A,#N/A,FALSE,"A-RTP";#N/A,#N/A,FALSE,"2003mixeduse"}</definedName>
    <definedName name="___huh2" hidden="1">{#N/A,#N/A,FALSE,"Dist Rev at PR ";#N/A,#N/A,FALSE,"Spec";#N/A,#N/A,FALSE,"Res";#N/A,#N/A,FALSE,"Small L&amp;P";#N/A,#N/A,FALSE,"Medium L&amp;P";#N/A,#N/A,FALSE,"E-19";#N/A,#N/A,FALSE,"E-20";#N/A,#N/A,FALSE,"Strtlts &amp; Standby";#N/A,#N/A,FALSE,"A-RTP";#N/A,#N/A,FALSE,"2003mixeduse"}</definedName>
    <definedName name="___L2" localSheetId="1" hidden="1">{"PI_Data",#N/A,TRUE,"P&amp;I Data"}</definedName>
    <definedName name="___L2" hidden="1">{"PI_Data",#N/A,TRUE,"P&amp;I Data"}</definedName>
    <definedName name="___m2" localSheetId="1" hidden="1">{"PI_Data",#N/A,TRUE,"P&amp;I Data"}</definedName>
    <definedName name="___m2" hidden="1">{"PI_Data",#N/A,TRUE,"P&amp;I Data"}</definedName>
    <definedName name="___p2" localSheetId="1" hidden="1">{"PI_Data",#N/A,TRUE,"P&amp;I Data"}</definedName>
    <definedName name="___p2" hidden="1">{"PI_Data",#N/A,TRUE,"P&amp;I Data"}</definedName>
    <definedName name="___t2" localSheetId="1" hidden="1">{"PI_Data",#N/A,TRUE,"P&amp;I Data"}</definedName>
    <definedName name="___t2" hidden="1">{"PI_Data",#N/A,TRUE,"P&amp;I Data"}</definedName>
    <definedName name="__12__123Graph_AChart_1A" localSheetId="1" hidden="1">#REF!</definedName>
    <definedName name="__12__123Graph_AChart_1A" hidden="1">#REF!</definedName>
    <definedName name="__123Graph_ATRAIN" localSheetId="1" hidden="1">#REF!</definedName>
    <definedName name="__123Graph_ATRAIN" hidden="1">#REF!</definedName>
    <definedName name="__123Graph_BTRAIN" localSheetId="1" hidden="1">#REF!</definedName>
    <definedName name="__123Graph_BTRAIN" hidden="1">#REF!</definedName>
    <definedName name="__123Graph_CTRAIN" hidden="1">#REF!</definedName>
    <definedName name="__123Graph_DTRAIN" hidden="1">#REF!</definedName>
    <definedName name="__123Graph_ETRAIN" hidden="1">#REF!</definedName>
    <definedName name="__123Graph_XTRAIN" hidden="1">#REF!</definedName>
    <definedName name="__7_0_Table2_" hidden="1">#REF!</definedName>
    <definedName name="__8_0_Table2_" hidden="1">#REF!</definedName>
    <definedName name="__9_0_Table2_" hidden="1">#REF!</definedName>
    <definedName name="__a1" localSheetId="1" hidden="1">{#N/A,#N/A,FALSE,"Synth";"parc_DC",#N/A,FALSE,"parc";#N/A,#N/A,FALSE,"CA prest";#N/A,#N/A,FALSE,"Ratio CA";#N/A,#N/A,FALSE,"Trafic";"CR_GSM_acté_DC",#N/A,FALSE,"CR GSM_acté";#N/A,#N/A,FALSE,"Abonnés";#N/A,#N/A,FALSE,"Créances";#N/A,#N/A,FALSE,"Effectifs"}</definedName>
    <definedName name="__a1" hidden="1">{#N/A,#N/A,FALSE,"Synth";"parc_DC",#N/A,FALSE,"parc";#N/A,#N/A,FALSE,"CA prest";#N/A,#N/A,FALSE,"Ratio CA";#N/A,#N/A,FALSE,"Trafic";"CR_GSM_acté_DC",#N/A,FALSE,"CR GSM_acté";#N/A,#N/A,FALSE,"Abonnés";#N/A,#N/A,FALSE,"Créances";#N/A,#N/A,FALSE,"Effectifs"}</definedName>
    <definedName name="__FDS_HYPERLINK_TOGGLE_STATE__" hidden="1">"ON"</definedName>
    <definedName name="__foo2"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foo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_foo3" localSheetId="1" hidden="1">{#N/A,#N/A,FALSE,"Res - Unadj";#N/A,#N/A,FALSE,"Small L&amp;P";#N/A,#N/A,FALSE,"Medium L&amp;P";#N/A,#N/A,FALSE,"E-19";#N/A,#N/A,FALSE,"E-20";#N/A,#N/A,FALSE,"A-RTP";#N/A,#N/A,FALSE,"Strtlts &amp; Standby";#N/A,#N/A,FALSE,"AG";#N/A,#N/A,FALSE,"2001mixeduse"}</definedName>
    <definedName name="__foo3" hidden="1">{#N/A,#N/A,FALSE,"Res - Unadj";#N/A,#N/A,FALSE,"Small L&amp;P";#N/A,#N/A,FALSE,"Medium L&amp;P";#N/A,#N/A,FALSE,"E-19";#N/A,#N/A,FALSE,"E-20";#N/A,#N/A,FALSE,"A-RTP";#N/A,#N/A,FALSE,"Strtlts &amp; Standby";#N/A,#N/A,FALSE,"AG";#N/A,#N/A,FALSE,"2001mixeduse"}</definedName>
    <definedName name="__L2" localSheetId="1" hidden="1">{"PI_Data",#N/A,TRUE,"P&amp;I Data"}</definedName>
    <definedName name="__L2" hidden="1">{"PI_Data",#N/A,TRUE,"P&amp;I Data"}</definedName>
    <definedName name="__m2" localSheetId="1" hidden="1">{"PI_Data",#N/A,TRUE,"P&amp;I Data"}</definedName>
    <definedName name="__m2" hidden="1">{"PI_Data",#N/A,TRUE,"P&amp;I Data"}</definedName>
    <definedName name="__p2" localSheetId="1" hidden="1">{"PI_Data",#N/A,TRUE,"P&amp;I Data"}</definedName>
    <definedName name="__p2" hidden="1">{"PI_Data",#N/A,TRUE,"P&amp;I Data"}</definedName>
    <definedName name="__t2" localSheetId="1" hidden="1">{"PI_Data",#N/A,TRUE,"P&amp;I Data"}</definedName>
    <definedName name="__t2" hidden="1">{"PI_Data",#N/A,TRUE,"P&amp;I Data"}</definedName>
    <definedName name="_11__123Graph_AChart_2A" localSheetId="1" hidden="1">#REF!</definedName>
    <definedName name="_11__123Graph_AChart_2A" hidden="1">#REF!</definedName>
    <definedName name="_12__123Graph_AChart_1A" localSheetId="1" hidden="1">#REF!</definedName>
    <definedName name="_12__123Graph_AChart_1A" hidden="1">#REF!</definedName>
    <definedName name="_15__123Graph_AChart_2A" localSheetId="1" hidden="1">#REF!</definedName>
    <definedName name="_15__123Graph_AChart_2A" hidden="1">#REF!</definedName>
    <definedName name="_15__123Graph_AGROSS_MARGINS" hidden="1">#REF!</definedName>
    <definedName name="_17__123Graph_AChart_2A" hidden="1">#REF!</definedName>
    <definedName name="_17__123Graph_AGROSS_MARGINS" hidden="1">#REF!</definedName>
    <definedName name="_18__123Graph_AGROWTH_REVS_A" hidden="1">#REF!</definedName>
    <definedName name="_19__123Graph_AGROWTH_REVS_B" hidden="1">#REF!</definedName>
    <definedName name="_21__123Graph_AGROSS_MARGINS" hidden="1">#REF!</definedName>
    <definedName name="_21__123Graph_AGROWTH_REVS_B" hidden="1">#REF!</definedName>
    <definedName name="_24__123Graph_AGROWTH_REVS_A" hidden="1">#REF!</definedName>
    <definedName name="_24__123Graph_BGROSS_MARGINS" hidden="1">#REF!</definedName>
    <definedName name="_25__123Graph_BGROWTH_REVS_A" hidden="1">#REF!</definedName>
    <definedName name="_26__123Graph_BGROWTH_REVS_B" hidden="1">#REF!</definedName>
    <definedName name="_27__123Graph_AGROWTH_REVS_B" hidden="1">#REF!</definedName>
    <definedName name="_3_0_Table2_" hidden="1">#REF!</definedName>
    <definedName name="_30__123Graph_BGROSS_MARGINS" hidden="1">#REF!</definedName>
    <definedName name="_31__123Graph_CGROWTH_REVS_A" hidden="1">#REF!</definedName>
    <definedName name="_32__123Graph_CGROWTH_REVS_B" hidden="1">#REF!</definedName>
    <definedName name="_33__123Graph_BGROWTH_REVS_A" hidden="1">#REF!</definedName>
    <definedName name="_34__123Graph_DGROWTH_REVS_A" hidden="1">#REF!</definedName>
    <definedName name="_35__123Graph_DGROWTH_REVS_B" hidden="1">#REF!</definedName>
    <definedName name="_36__123Graph_BGROSS_MARGINS" hidden="1">#REF!</definedName>
    <definedName name="_36__123Graph_BGROWTH_REVS_B" hidden="1">#REF!</definedName>
    <definedName name="_37__123Graph_XChart_1A" hidden="1">#REF!</definedName>
    <definedName name="_38__123Graph_XChart_2A" hidden="1">#REF!</definedName>
    <definedName name="_39__123Graph_BGROWTH_REVS_A" hidden="1">#REF!</definedName>
    <definedName name="_42__123Graph_BGROWTH_REVS_B" hidden="1">#REF!</definedName>
    <definedName name="_43__123Graph_CGROWTH_REVS_A" hidden="1">#REF!</definedName>
    <definedName name="_46__123Graph_CGROWTH_REVS_B" hidden="1">#REF!</definedName>
    <definedName name="_46_0_S" hidden="1">#REF!</definedName>
    <definedName name="_47_0_S" hidden="1">#REF!</definedName>
    <definedName name="_48_0_S" hidden="1">#REF!</definedName>
    <definedName name="_49__123Graph_CGROWTH_REVS_A" hidden="1">#REF!</definedName>
    <definedName name="_50__123Graph_DGROWTH_REVS_A" hidden="1">#REF!</definedName>
    <definedName name="_52__123Graph_CGROWTH_REVS_B" hidden="1">#REF!</definedName>
    <definedName name="_53__123Graph_DGROWTH_REVS_B" hidden="1">#REF!</definedName>
    <definedName name="_55__123Graph_XChart_1A" hidden="1">#REF!</definedName>
    <definedName name="_55_0_Table2_" hidden="1">#REF!</definedName>
    <definedName name="_56__123Graph_DGROWTH_REVS_A" hidden="1">#REF!</definedName>
    <definedName name="_56__123Graph_XChart_2A" hidden="1">#REF!</definedName>
    <definedName name="_56_0_Table2_" hidden="1">#REF!</definedName>
    <definedName name="_57_0_Table2_" hidden="1">#REF!</definedName>
    <definedName name="_59__123Graph_DGROWTH_REVS_B" hidden="1">#REF!</definedName>
    <definedName name="_6__123Graph_AChart_1A" hidden="1">#REF!</definedName>
    <definedName name="_60_0_S" hidden="1">#REF!</definedName>
    <definedName name="_61__123Graph_XChart_1A" hidden="1">#REF!</definedName>
    <definedName name="_62__123Graph_XChart_2A" hidden="1">#REF!</definedName>
    <definedName name="_63_0_Table2_" hidden="1">#REF!</definedName>
    <definedName name="_64_0_Table2_" hidden="1">#REF!</definedName>
    <definedName name="_65_0_Table2_" hidden="1">#REF!</definedName>
    <definedName name="_66_0_Table2_" hidden="1">#REF!</definedName>
    <definedName name="_7_0_Table2_" hidden="1">#REF!</definedName>
    <definedName name="_70_0_S" hidden="1">#REF!</definedName>
    <definedName name="_71_0_S" hidden="1">#REF!</definedName>
    <definedName name="_72_0_S" hidden="1">#REF!</definedName>
    <definedName name="_79_0_Table2_" hidden="1">#REF!</definedName>
    <definedName name="_8_0_Table2_" hidden="1">#REF!</definedName>
    <definedName name="_80_0_Table2_" hidden="1">#REF!</definedName>
    <definedName name="_81_0_Table2_" hidden="1">#REF!</definedName>
    <definedName name="_88_0_Table2_" hidden="1">#REF!</definedName>
    <definedName name="_89_0_Table2_" hidden="1">#REF!</definedName>
    <definedName name="_9_0_Table2_" hidden="1">#REF!</definedName>
    <definedName name="_90_0_Table2_" hidden="1">#REF!</definedName>
    <definedName name="_a1" localSheetId="1" hidden="1">{#N/A,#N/A,FALSE,"Synth";"parc_DC",#N/A,FALSE,"parc";#N/A,#N/A,FALSE,"CA prest";#N/A,#N/A,FALSE,"Ratio CA";#N/A,#N/A,FALSE,"Trafic";"CR_GSM_acté_DC",#N/A,FALSE,"CR GSM_acté";#N/A,#N/A,FALSE,"Abonnés";#N/A,#N/A,FALSE,"Créances";#N/A,#N/A,FALSE,"Effectifs"}</definedName>
    <definedName name="_a1" hidden="1">{#N/A,#N/A,FALSE,"Synth";"parc_DC",#N/A,FALSE,"parc";#N/A,#N/A,FALSE,"CA prest";#N/A,#N/A,FALSE,"Ratio CA";#N/A,#N/A,FALSE,"Trafic";"CR_GSM_acté_DC",#N/A,FALSE,"CR GSM_acté";#N/A,#N/A,FALSE,"Abonnés";#N/A,#N/A,FALSE,"Créances";#N/A,#N/A,FALSE,"Effectifs"}</definedName>
    <definedName name="_AMO_UniqueIdentifier" hidden="1">"'1bd37225-f533-42ab-9062-4352d21091e2'"</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6</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localSheetId="6" hidden="1">1</definedName>
    <definedName name="_AtRisk_SimSetting_ReportOptionReportMultiSimType" localSheetId="7" hidden="1">1</definedName>
    <definedName name="_AtRisk_SimSetting_ReportOptionReportMultiSimType" hidden="1">0</definedName>
    <definedName name="_AtRisk_SimSetting_ReportOptionReportPlacement" hidden="1">1</definedName>
    <definedName name="_AtRisk_SimSetting_ReportOptionReportSelection" localSheetId="6" hidden="1">2048</definedName>
    <definedName name="_AtRisk_SimSetting_ReportOptionReportSelection" localSheetId="7" hidden="1">2048</definedName>
    <definedName name="_AtRisk_SimSetting_ReportOptionReportSelection" hidden="1">768</definedName>
    <definedName name="_AtRisk_SimSetting_ReportOptionReportsFileType" hidden="1">1</definedName>
    <definedName name="_AtRisk_SimSetting_ReportOptionReportStyle" localSheetId="6" hidden="1">1</definedName>
    <definedName name="_AtRisk_SimSetting_ReportOptionReportStyle" localSheetId="7" hidden="1">1</definedName>
    <definedName name="_AtRisk_SimSetting_ReportOptionReportStyle" hidden="1">2</definedName>
    <definedName name="_AtRisk_SimSetting_ReportOptionSelectiveQR" hidden="1">FALSE</definedName>
    <definedName name="_AtRisk_SimSetting_ReportsList" localSheetId="6" hidden="1">2048</definedName>
    <definedName name="_AtRisk_SimSetting_ReportsList" localSheetId="7" hidden="1">2048</definedName>
    <definedName name="_AtRisk_SimSetting_ReportsList" hidden="1">768</definedName>
    <definedName name="_AtRisk_SimSetting_ShowSimulationProgressWindow" hidden="1">TRUE</definedName>
    <definedName name="_AtRisk_SimSetting_SimNameCount" hidden="1">0</definedName>
    <definedName name="_AtRisk_SimSetting_SmartSensitivityAnalysisEnabled" localSheetId="6" hidden="1">FALSE</definedName>
    <definedName name="_AtRisk_SimSetting_SmartSensitivityAnalysisEnabled" localSheetId="7" hidden="1">FALSE</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 localSheetId="1" hidden="1">{#N/A,#N/A,FALSE,"CTC Summary - EOY";#N/A,#N/A,FALSE,"CTC Summary - Wtavg"}</definedName>
    <definedName name="_d" hidden="1">{#N/A,#N/A,FALSE,"CTC Summary - EOY";#N/A,#N/A,FALSE,"CTC Summary - Wtavg"}</definedName>
    <definedName name="_Dist_Values" localSheetId="1" hidden="1">#REF!</definedName>
    <definedName name="_Dist_Values" hidden="1">#REF!</definedName>
    <definedName name="_Fill" localSheetId="1" hidden="1">#REF!</definedName>
    <definedName name="_Fill" hidden="1">#REF!</definedName>
    <definedName name="_xlnm._FilterDatabase" localSheetId="6" hidden="1">'3-Eff - Freq Programs'!$D$7:$R$8</definedName>
    <definedName name="_xlnm._FilterDatabase" localSheetId="7" hidden="1">'4-Eff - Conseq Programs'!$B$7:$K$209</definedName>
    <definedName name="_foo1" localSheetId="1"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foo1"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_foo2"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foo2"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_foo3" localSheetId="1" hidden="1">{#N/A,#N/A,FALSE,"Res - Unadj";#N/A,#N/A,FALSE,"Small L&amp;P";#N/A,#N/A,FALSE,"Medium L&amp;P";#N/A,#N/A,FALSE,"E-19";#N/A,#N/A,FALSE,"E-20";#N/A,#N/A,FALSE,"A-RTP";#N/A,#N/A,FALSE,"Strtlts &amp; Standby";#N/A,#N/A,FALSE,"AG";#N/A,#N/A,FALSE,"2001mixeduse"}</definedName>
    <definedName name="_foo3" hidden="1">{#N/A,#N/A,FALSE,"Res - Unadj";#N/A,#N/A,FALSE,"Small L&amp;P";#N/A,#N/A,FALSE,"Medium L&amp;P";#N/A,#N/A,FALSE,"E-19";#N/A,#N/A,FALSE,"E-20";#N/A,#N/A,FALSE,"A-RTP";#N/A,#N/A,FALSE,"Strtlts &amp; Standby";#N/A,#N/A,FALSE,"AG";#N/A,#N/A,FALSE,"2001mixeduse"}</definedName>
    <definedName name="_foo4" localSheetId="1" hidden="1">{"Summary","1",FALSE,"Summary"}</definedName>
    <definedName name="_foo4" hidden="1">{"Summary","1",FALSE,"Summary"}</definedName>
    <definedName name="_g2" localSheetId="1" hidden="1">{#N/A,#N/A,TRUE,"Task Status";#N/A,#N/A,TRUE,"Document Status";#N/A,#N/A,TRUE,"Percent Complete";#N/A,#N/A,TRUE,"Manhour Sum"}</definedName>
    <definedName name="_g2" hidden="1">{#N/A,#N/A,TRUE,"Task Status";#N/A,#N/A,TRUE,"Document Status";#N/A,#N/A,TRUE,"Percent Complete";#N/A,#N/A,TRUE,"Manhour Sum"}</definedName>
    <definedName name="_huh2" localSheetId="1" hidden="1">{#N/A,#N/A,FALSE,"Dist Rev at PR ";#N/A,#N/A,FALSE,"Spec";#N/A,#N/A,FALSE,"Res";#N/A,#N/A,FALSE,"Small L&amp;P";#N/A,#N/A,FALSE,"Medium L&amp;P";#N/A,#N/A,FALSE,"E-19";#N/A,#N/A,FALSE,"E-20";#N/A,#N/A,FALSE,"Strtlts &amp; Standby";#N/A,#N/A,FALSE,"A-RTP";#N/A,#N/A,FALSE,"2003mixeduse"}</definedName>
    <definedName name="_huh2" hidden="1">{#N/A,#N/A,FALSE,"Dist Rev at PR ";#N/A,#N/A,FALSE,"Spec";#N/A,#N/A,FALSE,"Res";#N/A,#N/A,FALSE,"Small L&amp;P";#N/A,#N/A,FALSE,"Medium L&amp;P";#N/A,#N/A,FALSE,"E-19";#N/A,#N/A,FALSE,"E-20";#N/A,#N/A,FALSE,"Strtlts &amp; Standby";#N/A,#N/A,FALSE,"A-RTP";#N/A,#N/A,FALSE,"2003mixeduse"}</definedName>
    <definedName name="_Key1" localSheetId="1" hidden="1">#REF!</definedName>
    <definedName name="_Key1" hidden="1">#REF!</definedName>
    <definedName name="_Key2" localSheetId="1" hidden="1">#REF!</definedName>
    <definedName name="_Key2" hidden="1">#REF!</definedName>
    <definedName name="_L2" localSheetId="1" hidden="1">{"PI_Data",#N/A,TRUE,"P&amp;I Data"}</definedName>
    <definedName name="_L2" hidden="1">{"PI_Data",#N/A,TRUE,"P&amp;I Data"}</definedName>
    <definedName name="_m2" localSheetId="1" hidden="1">{"PI_Data",#N/A,TRUE,"P&amp;I Data"}</definedName>
    <definedName name="_m2" hidden="1">{"PI_Data",#N/A,TRUE,"P&amp;I Data"}</definedName>
    <definedName name="_Order1" hidden="1">255</definedName>
    <definedName name="_order1a" hidden="1">0</definedName>
    <definedName name="_Order2" hidden="1">255</definedName>
    <definedName name="_p2" localSheetId="1" hidden="1">{"PI_Data",#N/A,TRUE,"P&amp;I Data"}</definedName>
    <definedName name="_p2" hidden="1">{"PI_Data",#N/A,TRUE,"P&amp;I Data"}</definedName>
    <definedName name="_Regression_Int" hidden="1">1</definedName>
    <definedName name="_Sort" localSheetId="1" hidden="1">#REF!</definedName>
    <definedName name="_Sort" hidden="1">#REF!</definedName>
    <definedName name="_t1" localSheetId="1" hidden="1">{#N/A,#N/A,TRUE,"Task Status";#N/A,#N/A,TRUE,"Document Status";#N/A,#N/A,TRUE,"Percent Complete";#N/A,#N/A,TRUE,"Manhour Sum"}</definedName>
    <definedName name="_t1" hidden="1">{#N/A,#N/A,TRUE,"Task Status";#N/A,#N/A,TRUE,"Document Status";#N/A,#N/A,TRUE,"Percent Complete";#N/A,#N/A,TRUE,"Manhour Sum"}</definedName>
    <definedName name="_t2" localSheetId="1" hidden="1">{#N/A,#N/A,TRUE,"Task Status";#N/A,#N/A,TRUE,"Document Status";#N/A,#N/A,TRUE,"Percent Complete";#N/A,#N/A,TRUE,"Manhour Sum"}</definedName>
    <definedName name="_t2" hidden="1">{#N/A,#N/A,TRUE,"Task Status";#N/A,#N/A,TRUE,"Document Status";#N/A,#N/A,TRUE,"Percent Complete";#N/A,#N/A,TRUE,"Manhour Sum"}</definedName>
    <definedName name="_t3" localSheetId="1" hidden="1">{#N/A,#N/A,TRUE,"Task Status";#N/A,#N/A,TRUE,"Document Status";#N/A,#N/A,TRUE,"Percent Complete";#N/A,#N/A,TRUE,"Manhour Sum"}</definedName>
    <definedName name="_t3" hidden="1">{#N/A,#N/A,TRUE,"Task Status";#N/A,#N/A,TRUE,"Document Status";#N/A,#N/A,TRUE,"Percent Complete";#N/A,#N/A,TRUE,"Manhour Sum"}</definedName>
    <definedName name="_t6" localSheetId="1" hidden="1">{#N/A,#N/A,TRUE,"Task Status";#N/A,#N/A,TRUE,"Document Status";#N/A,#N/A,TRUE,"Percent Complete";#N/A,#N/A,TRUE,"Manhour Sum"}</definedName>
    <definedName name="_t6" hidden="1">{#N/A,#N/A,TRUE,"Task Status";#N/A,#N/A,TRUE,"Document Status";#N/A,#N/A,TRUE,"Percent Complete";#N/A,#N/A,TRUE,"Manhour Sum"}</definedName>
    <definedName name="_Table1_In1" localSheetId="1" hidden="1">#REF!</definedName>
    <definedName name="_Table1_In1" hidden="1">#REF!</definedName>
    <definedName name="_Table1_Out" localSheetId="1" hidden="1">#REF!</definedName>
    <definedName name="_Table1_Out" hidden="1">#REF!</definedName>
    <definedName name="_Table2_In1" localSheetId="1" hidden="1">#REF!</definedName>
    <definedName name="_Table2_In1" hidden="1">#REF!</definedName>
    <definedName name="_Table2_Out" hidden="1">#REF!</definedName>
    <definedName name="a" localSheetId="1" hidden="1">{#N/A,#N/A,FALSE,"CTC Summary - EOY";#N/A,#N/A,FALSE,"CTC Summary - Wtavg"}</definedName>
    <definedName name="a" hidden="1">{#N/A,#N/A,FALSE,"CTC Summary - EOY";#N/A,#N/A,FALSE,"CTC Summary - Wtavg"}</definedName>
    <definedName name="aa" localSheetId="1" hidden="1">{#N/A,#N/A,FALSE,"CTC Summary - EOY";#N/A,#N/A,FALSE,"CTC Summary - Wtavg"}</definedName>
    <definedName name="aa" hidden="1">{#N/A,#N/A,FALSE,"CTC Summary - EOY";#N/A,#N/A,FALSE,"CTC Summary - Wtavg"}</definedName>
    <definedName name="AAA_DOCTOPS" hidden="1">"AAA_SET"</definedName>
    <definedName name="AAA_duser" hidden="1">"OFF"</definedName>
    <definedName name="AAAA" localSheetId="1" hidden="1">{#N/A,#N/A,FALSE,"Executive Review Sheet";#N/A,#N/A,FALSE,"Summary of Estimate Components";#N/A,#N/A,FALSE,"Summary of Allowances"}</definedName>
    <definedName name="AAAA" hidden="1">{#N/A,#N/A,FALSE,"Executive Review Sheet";#N/A,#N/A,FALSE,"Summary of Estimate Components";#N/A,#N/A,FALSE,"Summary of Allowances"}</definedName>
    <definedName name="AAB_Addin5" hidden="1">"AAB_Description for addin 5,Description for addin 5,Description for addin 5,Description for addin 5,Description for addin 5,Description for addin 5"</definedName>
    <definedName name="ab" localSheetId="1" hidden="1">{#N/A,#N/A,TRUE,"Task Status";#N/A,#N/A,TRUE,"Document Status";#N/A,#N/A,TRUE,"Percent Complete";#N/A,#N/A,TRUE,"Manhour Sum"}</definedName>
    <definedName name="ab" hidden="1">{#N/A,#N/A,TRUE,"Task Status";#N/A,#N/A,TRUE,"Document Status";#N/A,#N/A,TRUE,"Percent Complete";#N/A,#N/A,TRUE,"Manhour Sum"}</definedName>
    <definedName name="abc" localSheetId="1" hidden="1">#REF!</definedName>
    <definedName name="abc" hidden="1">#REF!</definedName>
    <definedName name="abcd" localSheetId="1" hidden="1">{#N/A,#N/A,TRUE,"Task Status";#N/A,#N/A,TRUE,"Document Status";#N/A,#N/A,TRUE,"Percent Complete";#N/A,#N/A,TRUE,"Manhour Sum"}</definedName>
    <definedName name="abcd" hidden="1">{#N/A,#N/A,TRUE,"Task Status";#N/A,#N/A,TRUE,"Document Status";#N/A,#N/A,TRUE,"Percent Complete";#N/A,#N/A,TRUE,"Manhour Sum"}</definedName>
    <definedName name="Accelerated" localSheetId="1" hidden="1">{#N/A,#N/A,FALSE,"CTC Summary - EOY";#N/A,#N/A,FALSE,"CTC Summary - Wtavg"}</definedName>
    <definedName name="Accelerated" hidden="1">{#N/A,#N/A,FALSE,"CTC Summary - EOY";#N/A,#N/A,FALSE,"CTC Summary - Wtavg"}</definedName>
    <definedName name="ACCELERATED2" localSheetId="1" hidden="1">{#N/A,#N/A,FALSE,"CTC Summary - EOY";#N/A,#N/A,FALSE,"CTC Summary - Wtavg"}</definedName>
    <definedName name="ACCELERATED2" hidden="1">{#N/A,#N/A,FALSE,"CTC Summary - EOY";#N/A,#N/A,FALSE,"CTC Summary - Wtavg"}</definedName>
    <definedName name="ACCELLERATED1X" localSheetId="1" hidden="1">{#N/A,#N/A,FALSE,"CTC Summary - EOY";#N/A,#N/A,FALSE,"CTC Summary - Wtavg"}</definedName>
    <definedName name="ACCELLERATED1X" hidden="1">{#N/A,#N/A,FALSE,"CTC Summary - EOY";#N/A,#N/A,FALSE,"CTC Summary - Wtavg"}</definedName>
    <definedName name="AccessDatabase" localSheetId="1" hidden="1">"F:\REGUNIT\GRC99\TAX_ADJ\NEW_EST.mdb"</definedName>
    <definedName name="AccessDatabase" hidden="1">"I:\DEPT8900\OEL\FY01\Reports\Budget Comparison\Comparitive Budget TEST.mdb"</definedName>
    <definedName name="Accrual" localSheetId="1" hidden="1">{#N/A,#N/A,TRUE,"Task Status";#N/A,#N/A,TRUE,"Document Status";#N/A,#N/A,TRUE,"Percent Complete";#N/A,#N/A,TRUE,"Manhour Sum"}</definedName>
    <definedName name="Accrual" hidden="1">{#N/A,#N/A,TRUE,"Task Status";#N/A,#N/A,TRUE,"Document Status";#N/A,#N/A,TRUE,"Percent Complete";#N/A,#N/A,TRUE,"Manhour Sum"}</definedName>
    <definedName name="ads" localSheetId="1" hidden="1">{#N/A,#N/A,FALSE,"Aging Summary";#N/A,#N/A,FALSE,"Ratio Analysis";#N/A,#N/A,FALSE,"Test 120 Day Accts";#N/A,#N/A,FALSE,"Tickmarks"}</definedName>
    <definedName name="ads" hidden="1">{#N/A,#N/A,FALSE,"Aging Summary";#N/A,#N/A,FALSE,"Ratio Analysis";#N/A,#N/A,FALSE,"Test 120 Day Accts";#N/A,#N/A,FALSE,"Tickmarks"}</definedName>
    <definedName name="again" localSheetId="1" hidden="1">{#N/A,#N/A,FALSE,"ND Rev at Pres Rates";#N/A,#N/A,FALSE,"Res - Unadj sales";#N/A,#N/A,FALSE,"Small L&amp;P";#N/A,#N/A,FALSE,"Medium L&amp;P";#N/A,#N/A,FALSE,"E-19";#N/A,#N/A,FALSE,"E-20";#N/A,#N/A,FALSE,"Strtlts &amp; Standby";#N/A,#N/A,FALSE,"AG";#N/A,#N/A,FALSE,"A-RTP";#N/A,#N/A,FALSE,"Spec"}</definedName>
    <definedName name="again" hidden="1">{#N/A,#N/A,FALSE,"ND Rev at Pres Rates";#N/A,#N/A,FALSE,"Res - Unadj sales";#N/A,#N/A,FALSE,"Small L&amp;P";#N/A,#N/A,FALSE,"Medium L&amp;P";#N/A,#N/A,FALSE,"E-19";#N/A,#N/A,FALSE,"E-20";#N/A,#N/A,FALSE,"Strtlts &amp; Standby";#N/A,#N/A,FALSE,"AG";#N/A,#N/A,FALSE,"A-RTP";#N/A,#N/A,FALSE,"Spec"}</definedName>
    <definedName name="age" localSheetId="1" hidden="1">{"PI_Data",#N/A,TRUE,"P&amp;I Data"}</definedName>
    <definedName name="age" hidden="1">{"PI_Data",#N/A,TRUE,"P&amp;I Data"}</definedName>
    <definedName name="agg_period">'RSE Lite'!$E$8</definedName>
    <definedName name="agg_period_1" localSheetId="30">'[1]RSE Lite'!$E$8</definedName>
    <definedName name="agg_period_1" localSheetId="29">'[2]RSE Lite'!$E$8</definedName>
    <definedName name="agg_period_1" localSheetId="31">'[1]RSE Lite'!$E$8</definedName>
    <definedName name="agg_period_1">'[3]RSE Lite'!$E$8</definedName>
    <definedName name="agg_period_2" localSheetId="30">'[1]RSE Lite'!$E$9</definedName>
    <definedName name="agg_period_2" localSheetId="31">'[1]RSE Lite'!$E$9</definedName>
    <definedName name="agg_yrs" localSheetId="30">#REF!</definedName>
    <definedName name="agg_yrs" localSheetId="31">#REF!</definedName>
    <definedName name="agg_yrs">'RSE Lite'!$C$8:$E$8</definedName>
    <definedName name="ahya6">[0]!ahya6</definedName>
    <definedName name="alpha" localSheetId="1" hidden="1">{#N/A,#N/A,FALSE,"Sum6 (1)"}</definedName>
    <definedName name="alpha" hidden="1">{#N/A,#N/A,FALSE,"Sum6 (1)"}</definedName>
    <definedName name="April" localSheetId="1" hidden="1">{#N/A,#N/A,FALSE,"CTC Summary - EOY";#N/A,#N/A,FALSE,"CTC Summary - Wtavg"}</definedName>
    <definedName name="April" hidden="1">{#N/A,#N/A,FALSE,"CTC Summary - EOY";#N/A,#N/A,FALSE,"CTC Summary - Wtavg"}</definedName>
    <definedName name="April_1" localSheetId="1" hidden="1">{#N/A,#N/A,FALSE,"CTC Summary - EOY";#N/A,#N/A,FALSE,"CTC Summary - Wtavg"}</definedName>
    <definedName name="April_1" hidden="1">{#N/A,#N/A,FALSE,"CTC Summary - EOY";#N/A,#N/A,FALSE,"CTC Summary - Wtavg"}</definedName>
    <definedName name="April_2" localSheetId="1" hidden="1">{#N/A,#N/A,FALSE,"CTC Summary - EOY";#N/A,#N/A,FALSE,"CTC Summary - Wtavg"}</definedName>
    <definedName name="April_2" hidden="1">{#N/A,#N/A,FALSE,"CTC Summary - EOY";#N/A,#N/A,FALSE,"CTC Summary - Wtavg"}</definedName>
    <definedName name="April_3" localSheetId="1" hidden="1">{#N/A,#N/A,FALSE,"CTC Summary - EOY";#N/A,#N/A,FALSE,"CTC Summary - Wtavg"}</definedName>
    <definedName name="April_3" hidden="1">{#N/A,#N/A,FALSE,"CTC Summary - EOY";#N/A,#N/A,FALSE,"CTC Summary - Wtavg"}</definedName>
    <definedName name="April1" localSheetId="1" hidden="1">{#N/A,#N/A,FALSE,"CTC Summary - EOY";#N/A,#N/A,FALSE,"CTC Summary - Wtavg"}</definedName>
    <definedName name="April1" hidden="1">{#N/A,#N/A,FALSE,"CTC Summary - EOY";#N/A,#N/A,FALSE,"CTC Summary - Wtavg"}</definedName>
    <definedName name="AprSun1">DATE(CalendarYear,4,1)-WEEKDAY(DATE(CalendarYear,4,1))+1</definedName>
    <definedName name="AprSun1_">DATE(CalendarYear,4,1)-WEEKDAY(DATE(CalendarYear,4,1))+1</definedName>
    <definedName name="arsdf" localSheetId="1" hidden="1">{#N/A,#N/A,FALSE,"Aging Summary";#N/A,#N/A,FALSE,"Ratio Analysis";#N/A,#N/A,FALSE,"Test 120 Day Accts";#N/A,#N/A,FALSE,"Tickmarks"}</definedName>
    <definedName name="arsdf" hidden="1">{#N/A,#N/A,FALSE,"Aging Summary";#N/A,#N/A,FALSE,"Ratio Analysis";#N/A,#N/A,FALSE,"Test 120 Day Accts";#N/A,#N/A,FALSE,"Tickmarks"}</definedName>
    <definedName name="ART" localSheetId="1" hidden="1">{#N/A,#N/A,FALSE,"CTC Summary - EOY";#N/A,#N/A,FALSE,"CTC Summary - Wtavg"}</definedName>
    <definedName name="ART" hidden="1">{#N/A,#N/A,FALSE,"CTC Summary - EOY";#N/A,#N/A,FALSE,"CTC Summary - Wtavg"}</definedName>
    <definedName name="as"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as"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AS2DocOpenMode" hidden="1">"AS2DocumentEdit"</definedName>
    <definedName name="asd" localSheetId="1" hidden="1">{#N/A,#N/A,FALSE,"Aging Summary";#N/A,#N/A,FALSE,"Ratio Analysis";#N/A,#N/A,FALSE,"Test 120 Day Accts";#N/A,#N/A,FALSE,"Tickmarks"}</definedName>
    <definedName name="asd" hidden="1">{#N/A,#N/A,FALSE,"Aging Summary";#N/A,#N/A,FALSE,"Ratio Analysis";#N/A,#N/A,FALSE,"Test 120 Day Accts";#N/A,#N/A,FALSE,"Tickmarks"}</definedName>
    <definedName name="asda" localSheetId="1" hidden="1">{#N/A,#N/A,FALSE,"Inputs And Assumptions";#N/A,#N/A,FALSE,"Revenue Allocation";#N/A,#N/A,FALSE,"RSP Surch Allocations";#N/A,#N/A,FALSE,"Generation Calculations";#N/A,#N/A,FALSE,"Test Year 2001 Sales and Revs."}</definedName>
    <definedName name="asda" hidden="1">{#N/A,#N/A,FALSE,"Inputs And Assumptions";#N/A,#N/A,FALSE,"Revenue Allocation";#N/A,#N/A,FALSE,"RSP Surch Allocations";#N/A,#N/A,FALSE,"Generation Calculations";#N/A,#N/A,FALSE,"Test Year 2001 Sales and Revs."}</definedName>
    <definedName name="AsOf">'[4]ISTS Dashboard'!$C$3</definedName>
    <definedName name="AsSoldExcRev" localSheetId="1" hidden="1">{#N/A,#N/A,FALSE,"Sum6 (1)"}</definedName>
    <definedName name="AsSoldExcRev" hidden="1">{#N/A,#N/A,FALSE,"Sum6 (1)"}</definedName>
    <definedName name="AugSun1">DATE(CalendarYear,8,1)-WEEKDAY(DATE(CalendarYear,8,1))+1</definedName>
    <definedName name="August" localSheetId="1" hidden="1">{#N/A,#N/A,FALSE,"CTC Summary - EOY";#N/A,#N/A,FALSE,"CTC Summary - Wtavg"}</definedName>
    <definedName name="August" hidden="1">{#N/A,#N/A,FALSE,"CTC Summary - EOY";#N/A,#N/A,FALSE,"CTC Summary - Wtavg"}</definedName>
    <definedName name="August_1" localSheetId="1" hidden="1">{#N/A,#N/A,FALSE,"CTC Summary - EOY";#N/A,#N/A,FALSE,"CTC Summary - Wtavg"}</definedName>
    <definedName name="August_1" hidden="1">{#N/A,#N/A,FALSE,"CTC Summary - EOY";#N/A,#N/A,FALSE,"CTC Summary - Wtavg"}</definedName>
    <definedName name="August_2" localSheetId="1" hidden="1">{#N/A,#N/A,FALSE,"CTC Summary - EOY";#N/A,#N/A,FALSE,"CTC Summary - Wtavg"}</definedName>
    <definedName name="August_2" hidden="1">{#N/A,#N/A,FALSE,"CTC Summary - EOY";#N/A,#N/A,FALSE,"CTC Summary - Wtavg"}</definedName>
    <definedName name="August_3" localSheetId="1" hidden="1">{#N/A,#N/A,FALSE,"CTC Summary - EOY";#N/A,#N/A,FALSE,"CTC Summary - Wtavg"}</definedName>
    <definedName name="August_3" hidden="1">{#N/A,#N/A,FALSE,"CTC Summary - EOY";#N/A,#N/A,FALSE,"CTC Summary - Wtavg"}</definedName>
    <definedName name="b" localSheetId="1" hidden="1">{#N/A,#N/A,FALSE,"CTC Summary - EOY";#N/A,#N/A,FALSE,"CTC Summary - Wtavg"}</definedName>
    <definedName name="b" hidden="1">{#N/A,#N/A,FALSE,"CTC Summary - EOY";#N/A,#N/A,FALSE,"CTC Summary - Wtavg"}</definedName>
    <definedName name="b_1" localSheetId="1" hidden="1">{#N/A,#N/A,FALSE,"CTC Summary - EOY";#N/A,#N/A,FALSE,"CTC Summary - Wtavg"}</definedName>
    <definedName name="b_1" hidden="1">{#N/A,#N/A,FALSE,"CTC Summary - EOY";#N/A,#N/A,FALSE,"CTC Summary - Wtavg"}</definedName>
    <definedName name="b_2" localSheetId="1" hidden="1">{#N/A,#N/A,FALSE,"CTC Summary - EOY";#N/A,#N/A,FALSE,"CTC Summary - Wtavg"}</definedName>
    <definedName name="b_2" hidden="1">{#N/A,#N/A,FALSE,"CTC Summary - EOY";#N/A,#N/A,FALSE,"CTC Summary - Wtavg"}</definedName>
    <definedName name="b_3" localSheetId="1" hidden="1">{#N/A,#N/A,FALSE,"CTC Summary - EOY";#N/A,#N/A,FALSE,"CTC Summary - Wtavg"}</definedName>
    <definedName name="b_3" hidden="1">{#N/A,#N/A,FALSE,"CTC Summary - EOY";#N/A,#N/A,FALSE,"CTC Summary - Wtavg"}</definedName>
    <definedName name="bb" localSheetId="1" hidden="1">{#N/A,#N/A,FALSE,"CTC Summary - EOY";#N/A,#N/A,FALSE,"CTC Summary - Wtavg"}</definedName>
    <definedName name="bb" hidden="1">{#N/A,#N/A,FALSE,"CTC Summary - EOY";#N/A,#N/A,FALSE,"CTC Summary - Wtavg"}</definedName>
    <definedName name="bc" localSheetId="1" hidden="1">#REF!</definedName>
    <definedName name="bc" hidden="1">#REF!</definedName>
    <definedName name="Bruce" localSheetId="1" hidden="1">{#N/A,#N/A,FALSE,"Inputs And Assumptions";#N/A,#N/A,FALSE,"Revenue Allocation";#N/A,#N/A,FALSE,"RSP Surch Allocations";#N/A,#N/A,FALSE,"Generation Calculations";#N/A,#N/A,FALSE,"Test Year 2001 Sales and Revs."}</definedName>
    <definedName name="Bruce" hidden="1">{#N/A,#N/A,FALSE,"Inputs And Assumptions";#N/A,#N/A,FALSE,"Revenue Allocation";#N/A,#N/A,FALSE,"RSP Surch Allocations";#N/A,#N/A,FALSE,"Generation Calculations";#N/A,#N/A,FALSE,"Test Year 2001 Sales and Revs."}</definedName>
    <definedName name="BYPASS">[5]Sheet2!$A$3:$C$62</definedName>
    <definedName name="cc" localSheetId="1" hidden="1">{"PI_Data",#N/A,TRUE,"P&amp;I Data"}</definedName>
    <definedName name="cc" hidden="1">{"PI_Data",#N/A,TRUE,"P&amp;I Data"}</definedName>
    <definedName name="CCC" localSheetId="1" hidden="1">{#N/A,#N/A,FALSE,"Sum6 (1)"}</definedName>
    <definedName name="CCC" hidden="1">{#N/A,#N/A,FALSE,"Sum6 (1)"}</definedName>
    <definedName name="CIQWBGuid" localSheetId="1" hidden="1">"26fc304f-3458-431f-93f8-b9e285949ba8"</definedName>
    <definedName name="CIQWBGuid" hidden="1">"e2c02820-9d19-4b8b-bbfd-45a1d07dc89b"</definedName>
    <definedName name="copy" localSheetId="1" hidden="1">{#N/A,#N/A,FALSE,"Dist Rev at PR ";#N/A,#N/A,FALSE,"Spec";#N/A,#N/A,FALSE,"Res";#N/A,#N/A,FALSE,"Small L&amp;P";#N/A,#N/A,FALSE,"Medium L&amp;P";#N/A,#N/A,FALSE,"E-19";#N/A,#N/A,FALSE,"E-20";#N/A,#N/A,FALSE,"Strtlts &amp; Standby";#N/A,#N/A,FALSE,"A-RTP";#N/A,#N/A,FALSE,"2003mixeduse"}</definedName>
    <definedName name="copy" hidden="1">{#N/A,#N/A,FALSE,"Dist Rev at PR ";#N/A,#N/A,FALSE,"Spec";#N/A,#N/A,FALSE,"Res";#N/A,#N/A,FALSE,"Small L&amp;P";#N/A,#N/A,FALSE,"Medium L&amp;P";#N/A,#N/A,FALSE,"E-19";#N/A,#N/A,FALSE,"E-20";#N/A,#N/A,FALSE,"Strtlts &amp; Standby";#N/A,#N/A,FALSE,"A-RTP";#N/A,#N/A,FALSE,"2003mixeduse"}</definedName>
    <definedName name="copyprint" localSheetId="1" hidden="1">{#N/A,#N/A,FALSE,"Workpaper Tables 4-1 &amp; 4-2";#N/A,#N/A,FALSE,"Revenue Allocation Results";#N/A,#N/A,FALSE,"FERC Rev @ PR";#N/A,#N/A,FALSE,"Distribution Revenue Allocation";#N/A,#N/A,FALSE,"Nonallocated Revenues ";#N/A,#N/A,FALSE,"2000mixuse";#N/A,#N/A,FALSE,"MC Revenues- 00 sales, 96 MC's"}</definedName>
    <definedName name="copyprint" hidden="1">{#N/A,#N/A,FALSE,"Workpaper Tables 4-1 &amp; 4-2";#N/A,#N/A,FALSE,"Revenue Allocation Results";#N/A,#N/A,FALSE,"FERC Rev @ PR";#N/A,#N/A,FALSE,"Distribution Revenue Allocation";#N/A,#N/A,FALSE,"Nonallocated Revenues ";#N/A,#N/A,FALSE,"2000mixuse";#N/A,#N/A,FALSE,"MC Revenues- 00 sales, 96 MC's"}</definedName>
    <definedName name="copyrap"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copy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copyrevalloc" localSheetId="1" hidden="1">{#N/A,#N/A,FALSE,"RRQ inputs ";#N/A,#N/A,FALSE,"FERC Rev @ PR";#N/A,#N/A,FALSE,"Distribution Revenue Allocation";#N/A,#N/A,FALSE,"Nonallocated Revenues";#N/A,#N/A,FALSE,"MC Revenues-03 sales, 96 MC's";#N/A,#N/A,FALSE,"FTA"}</definedName>
    <definedName name="copyrevalloc" hidden="1">{#N/A,#N/A,FALSE,"RRQ inputs ";#N/A,#N/A,FALSE,"FERC Rev @ PR";#N/A,#N/A,FALSE,"Distribution Revenue Allocation";#N/A,#N/A,FALSE,"Nonallocated Revenues";#N/A,#N/A,FALSE,"MC Revenues-03 sales, 96 MC's";#N/A,#N/A,FALSE,"FTA"}</definedName>
    <definedName name="copyschudel" localSheetId="1" hidden="1">{#N/A,#N/A,FALSE,"ND Rev at Pres Rates";#N/A,#N/A,FALSE,"Res - Unadj";#N/A,#N/A,FALSE,"Small L&amp;P";#N/A,#N/A,FALSE,"Medium L&amp;P";#N/A,#N/A,FALSE,"E-19";#N/A,#N/A,FALSE,"E-20";#N/A,#N/A,FALSE,"A-RTP";#N/A,#N/A,FALSE,"Strtlts &amp; Standby";#N/A,#N/A,FALSE,"AG";#N/A,#N/A,FALSE,"2001mixeduse"}</definedName>
    <definedName name="copyschudel" hidden="1">{#N/A,#N/A,FALSE,"ND Rev at Pres Rates";#N/A,#N/A,FALSE,"Res - Unadj";#N/A,#N/A,FALSE,"Small L&amp;P";#N/A,#N/A,FALSE,"Medium L&amp;P";#N/A,#N/A,FALSE,"E-19";#N/A,#N/A,FALSE,"E-20";#N/A,#N/A,FALSE,"A-RTP";#N/A,#N/A,FALSE,"Strtlts &amp; Standby";#N/A,#N/A,FALSE,"AG";#N/A,#N/A,FALSE,"2001mixeduse"}</definedName>
    <definedName name="correct"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CTIT" localSheetId="1" hidden="1">{"PI_Data",#N/A,TRUE,"P&amp;I Data"}</definedName>
    <definedName name="CTIT" hidden="1">{"PI_Data",#N/A,TRUE,"P&amp;I Data"}</definedName>
    <definedName name="CV">1.02</definedName>
    <definedName name="CY">[5]Sheet2!$B$1</definedName>
    <definedName name="d" localSheetId="1" hidden="1">{#N/A,#N/A,FALSE,"CTC Summary - EOY";#N/A,#N/A,FALSE,"CTC Summary - Wtavg"}</definedName>
    <definedName name="d" hidden="1">{#N/A,#N/A,FALSE,"CTC Summary - EOY";#N/A,#N/A,FALSE,"CTC Summary - Wtavg"}</definedName>
    <definedName name="d_1" localSheetId="1" hidden="1">{#N/A,#N/A,FALSE,"CTC Summary - EOY";#N/A,#N/A,FALSE,"CTC Summary - Wtavg"}</definedName>
    <definedName name="d_1" hidden="1">{#N/A,#N/A,FALSE,"CTC Summary - EOY";#N/A,#N/A,FALSE,"CTC Summary - Wtavg"}</definedName>
    <definedName name="d_2" localSheetId="1" hidden="1">{#N/A,#N/A,FALSE,"CTC Summary - EOY";#N/A,#N/A,FALSE,"CTC Summary - Wtavg"}</definedName>
    <definedName name="d_2" hidden="1">{#N/A,#N/A,FALSE,"CTC Summary - EOY";#N/A,#N/A,FALSE,"CTC Summary - Wtavg"}</definedName>
    <definedName name="d_3" localSheetId="1" hidden="1">{#N/A,#N/A,FALSE,"CTC Summary - EOY";#N/A,#N/A,FALSE,"CTC Summary - Wtavg"}</definedName>
    <definedName name="d_3" hidden="1">{#N/A,#N/A,FALSE,"CTC Summary - EOY";#N/A,#N/A,FALSE,"CTC Summary - Wtavg"}</definedName>
    <definedName name="DataFileName" localSheetId="30">#REF!</definedName>
    <definedName name="DataFileName" localSheetId="31">#REF!</definedName>
    <definedName name="DataFileName">'RSE Lite'!$C$3</definedName>
    <definedName name="DataFilePath" localSheetId="30">#REF!</definedName>
    <definedName name="DataFilePath" localSheetId="31">#REF!</definedName>
    <definedName name="DataFilePath">'RSE Lite'!$C$4</definedName>
    <definedName name="DecSun1">DATE(CalendarYear,12,1)-WEEKDAY(DATE(CalendarYear,12,1))+1</definedName>
    <definedName name="DELTA" localSheetId="1" hidden="1">{#N/A,#N/A,FALSE,"Sum6 (1)"}</definedName>
    <definedName name="DELTA" hidden="1">{#N/A,#N/A,FALSE,"Sum6 (1)"}</definedName>
    <definedName name="dfd" hidden="1">40665.3713194444</definedName>
    <definedName name="disc_rate" localSheetId="30">#REF!</definedName>
    <definedName name="disc_rate" localSheetId="31">#REF!</definedName>
    <definedName name="disc_rate">'RSE Lite'!$C$7</definedName>
    <definedName name="Discount_Base_Year">#REF!</definedName>
    <definedName name="Discount_Rate">#REF!</definedName>
    <definedName name="dyfhn" localSheetId="1" hidden="1">{#N/A,#N/A,FALSE,"Aging Summary";#N/A,#N/A,FALSE,"Ratio Analysis";#N/A,#N/A,FALSE,"Test 120 Day Accts";#N/A,#N/A,FALSE,"Tickmarks"}</definedName>
    <definedName name="dyfhn" hidden="1">{#N/A,#N/A,FALSE,"Aging Summary";#N/A,#N/A,FALSE,"Ratio Analysis";#N/A,#N/A,FALSE,"Test 120 Day Accts";#N/A,#N/A,FALSE,"Tickmarks"}</definedName>
    <definedName name="e" localSheetId="1" hidden="1">{#N/A,#N/A,FALSE,"CTC Summary - EOY";#N/A,#N/A,FALSE,"CTC Summary - Wtavg"}</definedName>
    <definedName name="e" hidden="1">{#N/A,#N/A,FALSE,"CTC Summary - EOY";#N/A,#N/A,FALSE,"CTC Summary - Wtavg"}</definedName>
    <definedName name="e_1" localSheetId="1" hidden="1">{#N/A,#N/A,FALSE,"CTC Summary - EOY";#N/A,#N/A,FALSE,"CTC Summary - Wtavg"}</definedName>
    <definedName name="e_1" hidden="1">{#N/A,#N/A,FALSE,"CTC Summary - EOY";#N/A,#N/A,FALSE,"CTC Summary - Wtavg"}</definedName>
    <definedName name="e_2" localSheetId="1" hidden="1">{#N/A,#N/A,FALSE,"CTC Summary - EOY";#N/A,#N/A,FALSE,"CTC Summary - Wtavg"}</definedName>
    <definedName name="e_2" hidden="1">{#N/A,#N/A,FALSE,"CTC Summary - EOY";#N/A,#N/A,FALSE,"CTC Summary - Wtavg"}</definedName>
    <definedName name="e_3" localSheetId="1" hidden="1">{#N/A,#N/A,FALSE,"CTC Summary - EOY";#N/A,#N/A,FALSE,"CTC Summary - Wtavg"}</definedName>
    <definedName name="e_3" hidden="1">{#N/A,#N/A,FALSE,"CTC Summary - EOY";#N/A,#N/A,FALSE,"CTC Summary - Wtavg"}</definedName>
    <definedName name="ED" hidden="1">"3W3Y8WU9D4KB8I8XZYLB5WWMT"</definedName>
    <definedName name="ee" localSheetId="1" hidden="1">{"PI_Data",#N/A,TRUE,"P&amp;I Data"}</definedName>
    <definedName name="ee" hidden="1">{"PI_Data",#N/A,TRUE,"P&amp;I Data"}</definedName>
    <definedName name="ef" localSheetId="1" hidden="1">{"PI_Data",#N/A,TRUE,"P&amp;I Data"}</definedName>
    <definedName name="ef" hidden="1">{"PI_Data",#N/A,TRUE,"P&amp;I Data"}</definedName>
    <definedName name="Electrical" localSheetId="1" hidden="1">{#N/A,#N/A,TRUE,"Task Status";#N/A,#N/A,TRUE,"Document Status";#N/A,#N/A,TRUE,"Percent Complete";#N/A,#N/A,TRUE,"Manhour Sum"}</definedName>
    <definedName name="Electrical" hidden="1">{#N/A,#N/A,TRUE,"Task Status";#N/A,#N/A,TRUE,"Document Status";#N/A,#N/A,TRUE,"Percent Complete";#N/A,#N/A,TRUE,"Manhour Sum"}</definedName>
    <definedName name="EPMWorkbookOptions_10" hidden="1">"IYnnk0x/xSEiQ|z8iiCXIzs7O/9cJ8f8eK/f0|M3x61cnX9vI3bt3//7|/v7tjdz/u/IzXRy/FnsqDUPXjFOJx0|/8/91Vv3GiLJniPL7vzz5/b/7I7J4vHL24uVX/5/33L9RisDa/f4/yu11mt2q1YCiJ8qevfn6wcynD3Z3Dg4e3F7P33uPYCbLH04ePtx/uD2bTO5t79/fPdienD/ItrNPZ/cmD|/d39s7n/2/IJgREoaM|vz08|Pn|sX/x3"</definedName>
    <definedName name="EPMWorkbookOptions_11" hidden="1">"n1myTL06|||OL3|f13f|SqdZrdqtWABD/76sUJUfj4a8swTcenn9679x4Zif33EOL/j2QkDBV73tqz4x|xqt/sVq0GWPXlqy|fnb05Ieqevvr67PreafD7//9jV5|SIcuefPf0|cmXP|JZv9mtWg3w7KuXb06|ekXkPfn6XtL7s|yn78Gy/x9xkzxCSsLmq9f/n/fjvzFaPD/5/zop/t8jsW/Ovjj9IYrqg///iSooGFqVvZ3dB2NO0/x/nU|/U"</definedName>
    <definedName name="EPMWorkbookOptions_12" hidden="1">"Zp8|iOadGmy8yM|6fPJ/R/RJKJPdvf|v06Q//cYvS9Oj19/9er09Q/R8B28h|H7/0hYZagoTtnL01dnXz49|/|8a/bNUONHaff3bBRgE2/0|O7xalUW06wlOPbz4FPTnKBVyyUhTp89zdqMP/Y/fFN1B//4VX5e5838y|WXq3x5dJ6VTf74bvghtzsp86wG0C|Xr7PL3LTsfsxtv1vVbydV9ZaEtGUymtb9L8L2VzOdtcdnzU9mdZFNyvyLvL5w"</definedName>
    <definedName name="EPMWorkbookOptions_13" hidden="1">"EHqf/8aJA/vlSqjx/wB5z7V2m10AAA=="</definedName>
    <definedName name="EPMWorkbookOptions_14" hidden="1">"xalUW06wlOPbz4FPTnKBVyyUhTp89zdqMP/Y/fFN1B//4VX5e5838y|WXq3x5dJ6VTf74bvghtzsp86wG0C|Xr7PL3LTsfsxtv1vVbydV9ZY0VstkNK37X4Ttr2Y6a4/Pmp/M6iKblPkXeX3hIPQ|/40TB/bLlVDj/wES2Pnf7ngAAA=="</definedName>
    <definedName name="EPMWorkbookOptions_2" hidden="1">"jqr64u7ezs3v39/7i|evpPF9k28WyabPlNP/IvjW7|a2PqNc0fXxSLZf5FH2|qU7WdZ0v258s8iv|Mvj6adZm|il9/iJb5NKb7anNF6t1XXBXXzV5/bLOz3OCN83HhNBHR7//s5df/P5PXp68|O7uzu//PYNePp2sdifj1cV8TL|Pp9Xi0f7|vZ2du022ujtZTe9|//f/3ndPT15/|/T5c/r1ZZktl0Q8|vU8K5v8|4/vAhWH2PFqVRbTzCPirR"</definedName>
    <definedName name="EPMWorkbookOptions_3" hidden="1">"E0MEIo3sc67iODRKdvIZijYXp38KtvF7NZvnxaLPJlw5gON3VYNkEbavV6Xl1ZGCdVWdVHbb3OH9|NfLHpVR5F5M3e6PRFYoo2f9c|yy6rumgJL54Kebn33S3ef1bUTeshEP||A8hiOUyg27by2321LH7ROueRH5|cfPnVizeP78a|3ARDKE6ifX9n997BrgcgNhf87pf1LK|Pdh7flV|i0JtVmV2/rKtVXrfXR7v3P71/nk/Ot|9/Otvf3t87f"</definedName>
    <definedName name="EPMWorkbookOptions_4" hidden="1">"7h9cD/Pt3eyfG9/Nnmw/2ByDz2Hb0UAP8|a9nVekpTnsy/yxYSUVaRZyJTRBtRE3vfI9D0l4vfH33t5/Or0xZtv79Kvz06ekeD2Gg8A/XaR11k9nV|7pikpxkfLovzsI3DNRx3x8d6NTN3t3n1896bhfoP0|OLzL978/k|Onx|/ODn9/UnVnb75EXk88rz8/d98|eb3f3X6k/9fp8rju7cRNk9f/KzptpPjN6eff/nq9/n6ym1nZ/9gZ|f2um33"</definedName>
    <definedName name="EPMWorkbookOptions_5" hidden="1">"/3|6zRCRWJT|9|b3f/b77D44fklS/P91Pv0GCfLpjwgS45Dff3dvjP99|iPKWMrc/xGrWIIcn7z56vj5/9dp8f8ee/f0|M3x61cnX9vc3bt3//7|/v7tzd3e///MndIw9M3IMyO/9el3/r/Oqt8oUc5evPzq560L36PInmGT3//lye//3R|RJZSe56efE2V|RJYgP/Dqyy9|/5MvX7z|8kcmMGh2q1bx4RwRcc/efP2A79MHuzsHBw9ubwHv/f/"</definedName>
    <definedName name="EPMWorkbookOptions_6" hidden="1">"PAgoJQ15l|dUv/j/Oq98kWb57/97ej|jh6PHq9PMzUmg/IokjydOvvvji9/n9KZG08/91qvy/R8k/||rFCVH4|GureZqOTz|9d|89Env7///T84aKPWft2fGPWNVvdqtWA6z68tWXz87enBB1T199fXZ97zW2|z9MdjVd34bm3PBrsatPyZBlT757|vzky/|v8|zPAl1e0B9Pvvp5a46HKfPd05P/fwRe3zxpTl68OPni/|tk|X|P/n/18s3JV6"</definedName>
    <definedName name="EPMWorkbookOptions_7" hidden="1">"|IuidfPyh9f/X/6f//1L9HSFk8|Or10/|vs|k3RovnJ/9fJ8X/eyT2zdkXpz9EUX3w/z9RBQVDo7K3s/NgzNnx/6/z6TdJk91Pxzs/b5fGowS5/yMmiTDJj2jSp8nu/|fzrv/vsXhfnB6//urV6esfotU7|P|f1TNUFI/s5emrsy|fnv1/3i/7Zqjx|7z5/7yv/g2K6y0aBdjEGz2|e7xalcU0awmO/Tz41DQnaNVySYjTZ0|zNuOP/Q/fVN3BP"</definedName>
    <definedName name="EPMWorkbookOptions_8" hidden="1">"36Vn9d5M/9y|eUqXx6dZ2WTP74bfsjtTso8qwH0y|Xr7DI3Lbsfc9vvVvXbSVW9JSFtmYymdf|LsP3VTGft8Vnzk1ldZJMy/yKvLxyE3ue/ceLAfrkSavw/fw2RD6k0AAA="</definedName>
    <definedName name="EPMWorkbookOptions_9" hidden="1">"JMTps6dZm/HH/odvqu7gH7/Kz|u8mX|5/HKVL4/Os7LJH98NP|R2J2We1QD65fJ1dpmblt2Pue13q/rtpKreksZqmYymdf|LsP3VTGft8Vnzk1ldZJMy/yKvLxyE3ue/ceLAfrkSavw/KQ2mP6dFAAA="</definedName>
    <definedName name="EPS">0.01</definedName>
    <definedName name="EV__DECIMALSYMBOL__" hidden="1">"."</definedName>
    <definedName name="EV__EVCOM_OPTIONS__" hidden="1">8</definedName>
    <definedName name="EV__EXPOPTIONS__" hidden="1">1</definedName>
    <definedName name="EV__LASTREFTIME__" hidden="1">40829.3368981481</definedName>
    <definedName name="EV__LOCKEDCVW__CONSOLIDATION" hidden="1">"P_NET_INCOME,ACTUAL,TOTPC,LEGALENTITY,F_CLO,TOTFA,LC,NON_INTERCO,NON_PC_INTERCO,WEC_CONSOL,2011.Jun,Periodic,"</definedName>
    <definedName name="EV__LOCKEDCVW__FERC_TRANS_AG" hidden="1">"ALL_COST_INDICATOR,TOTAL_P_DATASRC,ALLFERC,ALLDPT,ALLRSC,ALLCSTELEM,XXXX.INP,ACT,PERIODIC,"</definedName>
    <definedName name="EV__LOCKEDCVW__FERC_TRANS_MO" hidden="1">"TOTAL_P_DATASRC,ALLFERC,ALLFID,ALLMAT,99,CH_7_ENVIRONMENT_E,C_RECEIVER_CC_NA,ALLRSC,2016.INP,ACT,PERIODIC,"</definedName>
    <definedName name="EV__LOCKSTATUS__" hidden="1">1</definedName>
    <definedName name="EV__MAXEXPCOLS__" hidden="1">100</definedName>
    <definedName name="EV__MAXEXPROWS__" hidden="1">1000</definedName>
    <definedName name="EV__MEMORYCVW__" hidden="1">0</definedName>
    <definedName name="EV__USERCHANGEOPTIONS__" hidden="1">1</definedName>
    <definedName name="EV__WBEVMODE__" hidden="1">1</definedName>
    <definedName name="EV__WBREFOPTIONS__" hidden="1">4</definedName>
    <definedName name="EV__WBVERSION__" hidden="1">0</definedName>
    <definedName name="exepath" localSheetId="30">#REF!</definedName>
    <definedName name="exepath" localSheetId="31">#REF!</definedName>
    <definedName name="exepath">'RSE Lite'!$C$5</definedName>
    <definedName name="F" localSheetId="1" hidden="1">{#N/A,#N/A,FALSE,"CTC Summary - EOY";#N/A,#N/A,FALSE,"CTC Summary - Wtavg"}</definedName>
    <definedName name="F" hidden="1">{#N/A,#N/A,FALSE,"CTC Summary - EOY";#N/A,#N/A,FALSE,"CTC Summary - Wtavg"}</definedName>
    <definedName name="FebSun1">DATE(CalendarYear,2,1)-WEEKDAY(DATE(CalendarYear,2,1))+1</definedName>
    <definedName name="FERC" localSheetId="1" hidden="1">{#N/A,#N/A,FALSE,"CTC Summary - EOY";#N/A,#N/A,FALSE,"CTC Summary - Wtavg"}</definedName>
    <definedName name="FERC" hidden="1">{#N/A,#N/A,FALSE,"CTC Summary - EOY";#N/A,#N/A,FALSE,"CTC Summary - Wtavg"}</definedName>
    <definedName name="ff" localSheetId="1" hidden="1">{#N/A,#N/A,FALSE,"CTC Summary - EOY";#N/A,#N/A,FALSE,"CTC Summary - Wtavg"}</definedName>
    <definedName name="ff" hidden="1">{#N/A,#N/A,FALSE,"CTC Summary - EOY";#N/A,#N/A,FALSE,"CTC Summary - Wtavg"}</definedName>
    <definedName name="fg" localSheetId="1" hidden="1">{#N/A,#N/A,FALSE,"Aging Summary";#N/A,#N/A,FALSE,"Ratio Analysis";#N/A,#N/A,FALSE,"Test 120 Day Accts";#N/A,#N/A,FALSE,"Tickmarks"}</definedName>
    <definedName name="fg" hidden="1">{#N/A,#N/A,FALSE,"Aging Summary";#N/A,#N/A,FALSE,"Ratio Analysis";#N/A,#N/A,FALSE,"Test 120 Day Accts";#N/A,#N/A,FALSE,"Tickmarks"}</definedName>
    <definedName name="fgn"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Fill_old" localSheetId="1" hidden="1">#REF!</definedName>
    <definedName name="Fill_old" hidden="1">#REF!</definedName>
    <definedName name="foo" localSheetId="1"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foo"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FormsFlowWorkbook" localSheetId="1" hidden="1">#REF!</definedName>
    <definedName name="FormsFlowWorkbook" hidden="1">#REF!</definedName>
    <definedName name="g" localSheetId="1" hidden="1">{#N/A,#N/A,FALSE,"Aging Summary";#N/A,#N/A,FALSE,"Ratio Analysis";#N/A,#N/A,FALSE,"Test 120 Day Accts";#N/A,#N/A,FALSE,"Tickmarks"}</definedName>
    <definedName name="g" hidden="1">{#N/A,#N/A,FALSE,"Aging Summary";#N/A,#N/A,FALSE,"Ratio Analysis";#N/A,#N/A,FALSE,"Test 120 Day Accts";#N/A,#N/A,FALSE,"Tickmarks"}</definedName>
    <definedName name="GasReport" localSheetId="1" hidden="1">{#N/A,#N/A,FALSE,"CTC Summary - EOY";#N/A,#N/A,FALSE,"CTC Summary - Wtavg"}</definedName>
    <definedName name="GasReport" hidden="1">{#N/A,#N/A,FALSE,"CTC Summary - EOY";#N/A,#N/A,FALSE,"CTC Summary - Wtavg"}</definedName>
    <definedName name="GG" localSheetId="1" hidden="1">{#N/A,#N/A,FALSE,"Aging Summary";#N/A,#N/A,FALSE,"Ratio Analysis";#N/A,#N/A,FALSE,"Test 120 Day Accts";#N/A,#N/A,FALSE,"Tickmarks"}</definedName>
    <definedName name="GG" hidden="1">{#N/A,#N/A,FALSE,"Aging Summary";#N/A,#N/A,FALSE,"Ratio Analysis";#N/A,#N/A,FALSE,"Test 120 Day Accts";#N/A,#N/A,FALSE,"Tickmarks"}</definedName>
    <definedName name="gggg"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b"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gggb"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onogo" localSheetId="1" hidden="1">{#N/A,#N/A,FALSE,"F. Tax Analysis";#N/A,#N/A,FALSE,"G. Bond Analysis";#N/A,#N/A,FALSE,"H. Insurance Analysis"}</definedName>
    <definedName name="gonogo" hidden="1">{#N/A,#N/A,FALSE,"F. Tax Analysis";#N/A,#N/A,FALSE,"G. Bond Analysis";#N/A,#N/A,FALSE,"H. Insurance Analysis"}</definedName>
    <definedName name="haroldharold" localSheetId="1" hidden="1">{"PI_Data",#N/A,TRUE,"P&amp;I Data"}</definedName>
    <definedName name="haroldharold" hidden="1">{"PI_Data",#N/A,TRUE,"P&amp;I Data"}</definedName>
    <definedName name="headerMapRange" localSheetId="30">#REF!</definedName>
    <definedName name="headerMapRange" localSheetId="31">#REF!</definedName>
    <definedName name="heat_val">1.02</definedName>
    <definedName name="hh" localSheetId="1" hidden="1">{#N/A,#N/A,FALSE,"CTC Summary - EOY";#N/A,#N/A,FALSE,"CTC Summary - Wtavg"}</definedName>
    <definedName name="hh" hidden="1">{#N/A,#N/A,FALSE,"CTC Summary - EOY";#N/A,#N/A,FALSE,"CTC Summary - Wtavg"}</definedName>
    <definedName name="hj" localSheetId="1" hidden="1">{"PI_Data",#N/A,TRUE,"P&amp;I Data"}</definedName>
    <definedName name="hj" hidden="1">{"PI_Data",#N/A,TRUE,"P&amp;I Data"}</definedName>
    <definedName name="HTM_Control2" hidden="1">{"'Summary'!$A$1:$J$24"}</definedName>
    <definedName name="HTML_CodePage" hidden="1">1252</definedName>
    <definedName name="HTML_Control" localSheetId="31" hidden="1">{"'Sheet1'!$A$1:$J$121"}</definedName>
    <definedName name="HTML_Control" hidden="1">{"'Sheet1'!$A$1:$J$121"}</definedName>
    <definedName name="HTML_Control2" hidden="1">{"'Summary'!$A$1:$J$24"}</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PathFileMac" hidden="1">"Web Site Backup:sitingcases:MyHTML.html"</definedName>
    <definedName name="HTML_Title" hidden="1">"Total North America"</definedName>
    <definedName name="huh"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huh"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huhnd" localSheetId="1" hidden="1">{#N/A,#N/A,FALSE,"ND Rev at Pres Rates";#N/A,#N/A,FALSE,"Res - Unadj sales";#N/A,#N/A,FALSE,"Small L&amp;P";#N/A,#N/A,FALSE,"Medium L&amp;P";#N/A,#N/A,FALSE,"E-19";#N/A,#N/A,FALSE,"E-20";#N/A,#N/A,FALSE,"Strtlts &amp; Standby";#N/A,#N/A,FALSE,"AG";#N/A,#N/A,FALSE,"A-RTP";#N/A,#N/A,FALSE,"Spec"}</definedName>
    <definedName name="huhnd" hidden="1">{#N/A,#N/A,FALSE,"ND Rev at Pres Rates";#N/A,#N/A,FALSE,"Res - Unadj sales";#N/A,#N/A,FALSE,"Small L&amp;P";#N/A,#N/A,FALSE,"Medium L&amp;P";#N/A,#N/A,FALSE,"E-19";#N/A,#N/A,FALSE,"E-20";#N/A,#N/A,FALSE,"Strtlts &amp; Standby";#N/A,#N/A,FALSE,"AG";#N/A,#N/A,FALSE,"A-RTP";#N/A,#N/A,FALSE,"Spec"}</definedName>
    <definedName name="huhnd2" localSheetId="1" hidden="1">{#N/A,#N/A,FALSE,"ND Rev at Pres Rates";#N/A,#N/A,FALSE,"Res - Unadj sales";#N/A,#N/A,FALSE,"Small L&amp;P";#N/A,#N/A,FALSE,"Medium L&amp;P";#N/A,#N/A,FALSE,"E-19";#N/A,#N/A,FALSE,"E-20";#N/A,#N/A,FALSE,"Strtlts &amp; Standby";#N/A,#N/A,FALSE,"AG";#N/A,#N/A,FALSE,"A-RTP";#N/A,#N/A,FALSE,"Spec"}</definedName>
    <definedName name="huhnd2" hidden="1">{#N/A,#N/A,FALSE,"ND Rev at Pres Rates";#N/A,#N/A,FALSE,"Res - Unadj sales";#N/A,#N/A,FALSE,"Small L&amp;P";#N/A,#N/A,FALSE,"Medium L&amp;P";#N/A,#N/A,FALSE,"E-19";#N/A,#N/A,FALSE,"E-20";#N/A,#N/A,FALSE,"Strtlts &amp; Standby";#N/A,#N/A,FALSE,"AG";#N/A,#N/A,FALSE,"A-RTP";#N/A,#N/A,FALSE,"Spec"}</definedName>
    <definedName name="huhprint" localSheetId="1" hidden="1">{#N/A,#N/A,FALSE,"Workpaper Tables 4-1 &amp; 4-2";#N/A,#N/A,FALSE,"Revenue Allocation Results";#N/A,#N/A,FALSE,"FERC Rev @ PR";#N/A,#N/A,FALSE,"Distribution Revenue Allocation";#N/A,#N/A,FALSE,"Nonallocated Revenues ";#N/A,#N/A,FALSE,"2000mixuse";#N/A,#N/A,FALSE,"MC Revenues- 00 sales, 96 MC's"}</definedName>
    <definedName name="huhprint" hidden="1">{#N/A,#N/A,FALSE,"Workpaper Tables 4-1 &amp; 4-2";#N/A,#N/A,FALSE,"Revenue Allocation Results";#N/A,#N/A,FALSE,"FERC Rev @ PR";#N/A,#N/A,FALSE,"Distribution Revenue Allocation";#N/A,#N/A,FALSE,"Nonallocated Revenues ";#N/A,#N/A,FALSE,"2000mixuse";#N/A,#N/A,FALSE,"MC Revenues- 00 sales, 96 MC's"}</definedName>
    <definedName name="huhrap"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huh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huhrevalloc" localSheetId="1" hidden="1">{#N/A,#N/A,FALSE,"RRQ inputs ";#N/A,#N/A,FALSE,"FERC Rev @ PR";#N/A,#N/A,FALSE,"Distribution Revenue Allocation";#N/A,#N/A,FALSE,"Nonallocated Revenues";#N/A,#N/A,FALSE,"MC Revenues-03 sales, 96 MC's";#N/A,#N/A,FALSE,"FTA"}</definedName>
    <definedName name="huhrevalloc" hidden="1">{#N/A,#N/A,FALSE,"RRQ inputs ";#N/A,#N/A,FALSE,"FERC Rev @ PR";#N/A,#N/A,FALSE,"Distribution Revenue Allocation";#N/A,#N/A,FALSE,"Nonallocated Revenues";#N/A,#N/A,FALSE,"MC Revenues-03 sales, 96 MC's";#N/A,#N/A,FALSE,"FTA"}</definedName>
    <definedName name="huhschudel" localSheetId="1" hidden="1">{#N/A,#N/A,FALSE,"ND Rev at Pres Rates";#N/A,#N/A,FALSE,"Res - Unadj";#N/A,#N/A,FALSE,"Small L&amp;P";#N/A,#N/A,FALSE,"Medium L&amp;P";#N/A,#N/A,FALSE,"E-19";#N/A,#N/A,FALSE,"E-20";#N/A,#N/A,FALSE,"A-RTP";#N/A,#N/A,FALSE,"Strtlts &amp; Standby";#N/A,#N/A,FALSE,"AG";#N/A,#N/A,FALSE,"2001mixeduse"}</definedName>
    <definedName name="huhschudel" hidden="1">{#N/A,#N/A,FALSE,"ND Rev at Pres Rates";#N/A,#N/A,FALSE,"Res - Unadj";#N/A,#N/A,FALSE,"Small L&amp;P";#N/A,#N/A,FALSE,"Medium L&amp;P";#N/A,#N/A,FALSE,"E-19";#N/A,#N/A,FALSE,"E-20";#N/A,#N/A,FALSE,"A-RTP";#N/A,#N/A,FALSE,"Strtlts &amp; Standby";#N/A,#N/A,FALSE,"AG";#N/A,#N/A,FALSE,"2001mixeduse"}</definedName>
    <definedName name="ii" localSheetId="1" hidden="1">{"PI_Data",#N/A,TRUE,"P&amp;I Data"}</definedName>
    <definedName name="ii" hidden="1">{"PI_Data",#N/A,TRUE,"P&amp;I Data"}</definedName>
    <definedName name="IQ_ADDIN" hidden="1">"AUTO"</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"c118"</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 hidden="1">"c118"</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OREIGN_BRANCH_OTHER_US_BANKS_FFIEC" hidden="1">"c15282"</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"c124"</definedName>
    <definedName name="IQ_CASH_ST_INVEST" hidden="1">"c124"</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"c161"</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MBS_ISSUED_AVAIL_SALE_FFIEC" hidden="1">"c12800"</definedName>
    <definedName name="IQ_CMBS_ISSUED_FFIEC" hidden="1">"c12786"</definedName>
    <definedName name="IQ_CMO_FDIC" hidden="1">"c6406"</definedName>
    <definedName name="IQ_COGS" hidden="1">"c175"</definedName>
    <definedName name="IQ_COLLATERAL_TYPE" hidden="1">"c8954"</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"c182"</definedName>
    <definedName name="IQ_COMMON_STOCK_FFIEC" hidden="1">"c12876"</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"c226"</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TOMER_LIAB_ACCEPTANCES_OUT_FFIEC" hidden="1">"c12835"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A_PROCESSING_EXP_FFIEC" hidden="1">"c13047"</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BT_1_5_INVEST_SECURITIES_FFIEC" hidden="1">"c13465"</definedName>
    <definedName name="IQ_DEBT_ADJ" hidden="1">"c2515"</definedName>
    <definedName name="IQ_DEBT_ADJ_PCT" hidden="1">"c2516"</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"c315"</definedName>
    <definedName name="IQ_DEFERRED_TAX_ASSETS_FFIEC" hidden="1">"c12843"</definedName>
    <definedName name="IQ_DEFERRED_TAX_ASSETS_T1_FFIEC" hidden="1">"c13141"</definedName>
    <definedName name="IQ_DEFERRED_TAX_LIAB_FFIEC" hidden="1">"c12870"</definedName>
    <definedName name="IQ_DEFERRED_TAXES" hidden="1">"c147"</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"c247"</definedName>
    <definedName name="IQ_DEPRE_AMORT_SUPPL" hidden="1">"c1593"</definedName>
    <definedName name="IQ_DEPRE_DEPLE" hidden="1">"c261"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"c322"</definedName>
    <definedName name="IQ_DEVELOP_LAND" hidden="1">"c323"</definedName>
    <definedName name="IQ_DIC" hidden="1">"c13834"</definedName>
    <definedName name="IQ_DIFF_LASTCLOSE_TARGET_PRICE" hidden="1">"c1854"</definedName>
    <definedName name="IQ_DIFF_LASTCLOSE_TARGET_PRICE_CIQ" hidden="1">"c4767"</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"c333"</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PAYOUT" hidden="1">"c3005"</definedName>
    <definedName name="IQ_DISTRIBUTABLE_CASH_SHARE" hidden="1">"c3003"</definedName>
    <definedName name="IQ_DISTRIBUTABLE_CASH_SHARE_ACT_OR_EST" hidden="1">"c4286"</definedName>
    <definedName name="IQ_DISTRIBUTABLE_CASH_SHARE_ACT_OR_EST_CIQ" hidden="1">"c4811"</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"c330"</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_FFIEC" hidden="1">"c13032"</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"c360"</definedName>
    <definedName name="IQ_EBIT_SBC_ACT_OR_EST" hidden="1">"c4316"</definedName>
    <definedName name="IQ_EBIT_SBC_ACT_OR_EST_CIQ" hidden="1">"c4841"</definedName>
    <definedName name="IQ_EBIT_SBC_GW_ACT_OR_EST" hidden="1">"c4320"</definedName>
    <definedName name="IQ_EBIT_SBC_GW_ACT_OR_EST_CIQ" hidden="1">"c4845"</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CAPEX_INT" hidden="1">"c368"</definedName>
    <definedName name="IQ_EBITDA_CAPEX_OVER_TOTAL_IE" hidden="1">"c368"</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HIGH_EST" hidden="1">"c370"</definedName>
    <definedName name="IQ_EBITDA_HIGH_EST_CIQ" hidden="1">"c3624"</definedName>
    <definedName name="IQ_EBITDA_HIGH_EST_REUT" hidden="1">"c3642"</definedName>
    <definedName name="IQ_EBITDA_INT" hidden="1">"c373"</definedName>
    <definedName name="IQ_EBITDA_LOW_EST" hidden="1">"c371"</definedName>
    <definedName name="IQ_EBITDA_LOW_EST_CIQ" hidden="1">"c3625"</definedName>
    <definedName name="IQ_EBITDA_LOW_EST_REUT" hidden="1">"c3643"</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"c373"</definedName>
    <definedName name="IQ_EBITDA_SBC_ACT_OR_EST" hidden="1">"c4337"</definedName>
    <definedName name="IQ_EBITDA_SBC_ACT_OR_EST_CIQ" hidden="1">"c4862"</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ACT_OR_EST_CIQ" hidden="1">"c4875"</definedName>
    <definedName name="IQ_EBT_SBC_GW_ACT_OR_EST" hidden="1">"c4354"</definedName>
    <definedName name="IQ_EBT_SBC_GW_ACT_OR_EST_CIQ" hidden="1">"c4879"</definedName>
    <definedName name="IQ_EBT_SUBTOTAL_AP" hidden="1">"c8982"</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NTERPRISE_VALUE" hidden="1">"c84"</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P" hidden="1">"c8880"</definedName>
    <definedName name="IQ_EPS_AP_ABS" hidden="1">"c8899"</definedName>
    <definedName name="IQ_EPS_EST" hidden="1">"c399"</definedName>
    <definedName name="IQ_EPS_EST_BOTTOM_UP_CIQ" hidden="1">"c12026"</definedName>
    <definedName name="IQ_EPS_EST_CIQ" hidden="1">"c4994"</definedName>
    <definedName name="IQ_EPS_EST_REUT" hidden="1">"c5453"</definedName>
    <definedName name="IQ_EPS_GW_ACT_OR_EST" hidden="1">"c2223"</definedName>
    <definedName name="IQ_EPS_GW_ACT_OR_EST_CIQ" hidden="1">"c5066"</definedName>
    <definedName name="IQ_EPS_GW_EST" hidden="1">"c1737"</definedName>
    <definedName name="IQ_EPS_GW_EST_BOTTOM_UP_CIQ" hidden="1">"c12028"</definedName>
    <definedName name="IQ_EPS_GW_EST_CIQ" hidden="1">"c4723"</definedName>
    <definedName name="IQ_EPS_GW_EST_REUT" hidden="1">"c5389"</definedName>
    <definedName name="IQ_EPS_GW_HIGH_EST" hidden="1">"c1739"</definedName>
    <definedName name="IQ_EPS_GW_HIGH_EST_CIQ" hidden="1">"c4725"</definedName>
    <definedName name="IQ_EPS_GW_HIGH_EST_REUT" hidden="1">"c5391"</definedName>
    <definedName name="IQ_EPS_GW_LOW_EST" hidden="1">"c1740"</definedName>
    <definedName name="IQ_EPS_GW_LOW_EST_CIQ" hidden="1">"c4726"</definedName>
    <definedName name="IQ_EPS_GW_LOW_EST_REUT" hidden="1">"c5392"</definedName>
    <definedName name="IQ_EPS_GW_MEDIAN_EST" hidden="1">"c1738"</definedName>
    <definedName name="IQ_EPS_GW_MEDIAN_EST_CIQ" hidden="1">"c4724"</definedName>
    <definedName name="IQ_EPS_GW_MEDIAN_EST_REUT" hidden="1">"c5390"</definedName>
    <definedName name="IQ_EPS_GW_NUM_EST" hidden="1">"c1741"</definedName>
    <definedName name="IQ_EPS_GW_NUM_EST_CIQ" hidden="1">"c4727"</definedName>
    <definedName name="IQ_EPS_GW_NUM_EST_REUT" hidden="1">"c5393"</definedName>
    <definedName name="IQ_EPS_GW_STDDEV_EST" hidden="1">"c1742"</definedName>
    <definedName name="IQ_EPS_GW_STDDEV_EST_CIQ" hidden="1">"c4728"</definedName>
    <definedName name="IQ_EPS_GW_STDDEV_EST_REUT" hidden="1">"c5394"</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BOTTOM_UP_CIQ" hidden="1">"c12027"</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REPORT_ACT_OR_EST" hidden="1">"c2224"</definedName>
    <definedName name="IQ_EPS_REPORT_ACT_OR_EST_CIQ" hidden="1">"c5067"</definedName>
    <definedName name="IQ_EPS_REPORTED_EST" hidden="1">"c1744"</definedName>
    <definedName name="IQ_EPS_REPORTED_EST_BOTTOM_UP_CIQ" hidden="1">"c12029"</definedName>
    <definedName name="IQ_EPS_REPORTED_EST_CIQ" hidden="1">"c4730"</definedName>
    <definedName name="IQ_EPS_REPORTED_EST_REUT" hidden="1">"c5396"</definedName>
    <definedName name="IQ_EPS_REPORTED_HIGH_EST" hidden="1">"c1746"</definedName>
    <definedName name="IQ_EPS_REPORTED_HIGH_EST_CIQ" hidden="1">"c4732"</definedName>
    <definedName name="IQ_EPS_REPORTED_HIGH_EST_REUT" hidden="1">"c5398"</definedName>
    <definedName name="IQ_EPS_REPORTED_LOW_EST" hidden="1">"c1747"</definedName>
    <definedName name="IQ_EPS_REPORTED_LOW_EST_CIQ" hidden="1">"c4733"</definedName>
    <definedName name="IQ_EPS_REPORTED_LOW_EST_REUT" hidden="1">"c5399"</definedName>
    <definedName name="IQ_EPS_REPORTED_MEDIAN_EST" hidden="1">"c1745"</definedName>
    <definedName name="IQ_EPS_REPORTED_MEDIAN_EST_CIQ" hidden="1">"c4731"</definedName>
    <definedName name="IQ_EPS_REPORTED_MEDIAN_EST_REUT" hidden="1">"c5397"</definedName>
    <definedName name="IQ_EPS_REPORTED_NUM_EST" hidden="1">"c1748"</definedName>
    <definedName name="IQ_EPS_REPORTED_NUM_EST_CIQ" hidden="1">"c4734"</definedName>
    <definedName name="IQ_EPS_REPORTED_NUM_EST_REUT" hidden="1">"c5400"</definedName>
    <definedName name="IQ_EPS_REPORTED_STDDEV_EST" hidden="1">"c1749"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GW_ACT_OR_EST" hidden="1">"c4380"</definedName>
    <definedName name="IQ_EPS_SBC_GW_ACT_OR_EST_CIQ" hidden="1">"c4905"</definedName>
    <definedName name="IQ_EPS_STDDEV_EST" hidden="1">"c403"</definedName>
    <definedName name="IQ_EPS_STDDEV_EST_CIQ" hidden="1">"c4993"</definedName>
    <definedName name="IQ_EPS_STDDEV_EST_REUT" hidden="1">"c5452"</definedName>
    <definedName name="IQ_EQUITY_AFFIL" hidden="1">"c552"</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"c1596"</definedName>
    <definedName name="IQ_EQV_OVER_LTM_PRETAX_INC" hidden="1">"c739"</definedName>
    <definedName name="IQ_ESOP_DEBT" hidden="1">"c1597"</definedName>
    <definedName name="IQ_ESOP_DEBT_GUARANTEED_FFIEC" hidden="1">"c12971"</definedName>
    <definedName name="IQ_ESOP_OVER_TOTAL" hidden="1">"c13768"</definedName>
    <definedName name="IQ_EST_ACT_BV_SHARE" hidden="1">"c3549"</definedName>
    <definedName name="IQ_EST_ACT_CAPEX" hidden="1">"c3546"</definedName>
    <definedName name="IQ_EST_ACT_CFPS" hidden="1">"c1673"</definedName>
    <definedName name="IQ_EST_ACT_DPS" hidden="1">"c1680"</definedName>
    <definedName name="IQ_EST_ACT_EBIT" hidden="1">"c1687"</definedName>
    <definedName name="IQ_EST_ACT_EBITDA" hidden="1">"c1664"</definedName>
    <definedName name="IQ_EST_ACT_EBITDA_CIQ" hidden="1">"c3667"</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FFO" hidden="1">"c1666"</definedName>
    <definedName name="IQ_EST_ACT_NAV" hidden="1">"c1757"</definedName>
    <definedName name="IQ_EST_ACT_NET_DEBT" hidden="1">"c3545"</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TURN_ASSETS" hidden="1">"c3547"</definedName>
    <definedName name="IQ_EST_ACT_RETURN_EQUITY" hidden="1">"c3548"</definedName>
    <definedName name="IQ_EST_ACT_REV" hidden="1">"c2113"</definedName>
    <definedName name="IQ_EST_ACT_REV_CIQ" hidden="1">"c3666"</definedName>
    <definedName name="IQ_EST_CAPEX_GROWTH_1YR" hidden="1">"c3588"</definedName>
    <definedName name="IQ_EST_CAPEX_GROWTH_2YR" hidden="1">"c3589"</definedName>
    <definedName name="IQ_EST_CAPEX_GROWTH_Q_1YR" hidden="1">"c3590"</definedName>
    <definedName name="IQ_EST_CAPEX_SEQ_GROWTH_Q" hidden="1">"c3591"</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DIFF_CIQ" hidden="1">"c3719"</definedName>
    <definedName name="IQ_EST_EBITDA_GROWTH_1YR" hidden="1">"c1766"</definedName>
    <definedName name="IQ_EST_EBITDA_GROWTH_1YR_CIQ" hidden="1">"c3695"</definedName>
    <definedName name="IQ_EST_EBITDA_GROWTH_2YR" hidden="1">"c1767"</definedName>
    <definedName name="IQ_EST_EBITDA_GROWTH_2YR_CIQ" hidden="1">"c3696"</definedName>
    <definedName name="IQ_EST_EBITDA_GROWTH_Q_1YR" hidden="1">"c1768"</definedName>
    <definedName name="IQ_EST_EBITDA_GROWTH_Q_1YR_CIQ" hidden="1">"c3697"</definedName>
    <definedName name="IQ_EST_EBITDA_SEQ_GROWTH_Q" hidden="1">"c1769"</definedName>
    <definedName name="IQ_EST_EBITDA_SEQ_GROWTH_Q_CIQ" hidden="1">"c3698"</definedName>
    <definedName name="IQ_EST_EBITDA_SURPRISE_PERCENT" hidden="1">"c1868"</definedName>
    <definedName name="IQ_EST_EBITDA_SURPRISE_PERCENT_CIQ" hidden="1">"c3720"</definedName>
    <definedName name="IQ_EST_EPS_DIFF" hidden="1">"c1864"</definedName>
    <definedName name="IQ_EST_EPS_DIFF_CIQ" hidden="1">"c4999"</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2YR_CIQ" hidden="1">"c3689"</definedName>
    <definedName name="IQ_EST_EPS_GROWTH_5YR" hidden="1">"c1655"</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REUT" hidden="1">"c3633"</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DIFF_REUT" hidden="1">"c5429"</definedName>
    <definedName name="IQ_EST_EPS_GW_SURPRISE_PERCENT" hidden="1">"c1892"</definedName>
    <definedName name="IQ_EST_EPS_GW_SURPRISE_PERCENT_CIQ" hidden="1">"c4762"</definedName>
    <definedName name="IQ_EST_EPS_GW_SURPRISE_PERCENT_REUT" hidden="1">"c5430"</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SURPRISE_PERCENT" hidden="1">"c1894"</definedName>
    <definedName name="IQ_EST_EPS_REPORT_SURPRISE_PERCENT_CIQ" hidden="1">"c4764"</definedName>
    <definedName name="IQ_EST_EPS_REPORT_SURPRISE_PERCENT_REUT" hidden="1">"c5432"</definedName>
    <definedName name="IQ_EST_EPS_SEQ_GROWTH_Q" hidden="1">"c1764"</definedName>
    <definedName name="IQ_EST_EPS_SEQ_GROWTH_Q_CIQ" hidden="1">"c3690"</definedName>
    <definedName name="IQ_EST_EPS_SURPRISE" hidden="1">"c1635"</definedName>
    <definedName name="IQ_EST_EPS_SURPRISE_PERCENT" hidden="1">"c1635"</definedName>
    <definedName name="IQ_EST_EPS_SURPRISE_PERCENT_CIQ" hidden="1">"c5000"</definedName>
    <definedName name="IQ_EST_FAIR_VALUE_MORT_SERVICING_ASSETS_FFIEC" hidden="1">"c12956"</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FOOTNOTE" hidden="1">"c4540"</definedName>
    <definedName name="IQ_EST_FOOTNOTE_CIQ" hidden="1">"c12022"</definedName>
    <definedName name="IQ_EST_NAV_DIFF" hidden="1">"c1895"</definedName>
    <definedName name="IQ_EST_NAV_SURPRISE_PERCENT" hidden="1">"c1896"</definedName>
    <definedName name="IQ_EST_NEXT_EARNINGS_DATE" hidden="1">"c13591"</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IGH_REC" hidden="1">"c5649"</definedName>
    <definedName name="IQ_EST_NUM_HIGH_REC_CIQ" hidden="1">"c3701"</definedName>
    <definedName name="IQ_EST_NUM_HIGHEST_REC" hidden="1">"c5648"</definedName>
    <definedName name="IQ_EST_NUM_HIGHEST_REC_CIQ" hidden="1">"c3700"</definedName>
    <definedName name="IQ_EST_NUM_HOLD" hidden="1">"c1761"</definedName>
    <definedName name="IQ_EST_NUM_LOW_REC" hidden="1">"c5651"</definedName>
    <definedName name="IQ_EST_NUM_LOW_REC_CIQ" hidden="1">"c3703"</definedName>
    <definedName name="IQ_EST_NUM_LOWEST_REC" hidden="1">"c5652"</definedName>
    <definedName name="IQ_EST_NUM_LOWEST_REC_CIQ" hidden="1">"c3704"</definedName>
    <definedName name="IQ_EST_NUM_NEUTRAL_REC" hidden="1">"c5650"</definedName>
    <definedName name="IQ_EST_NUM_NEUTRAL_REC_CIQ" hidden="1">"c3702"</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DIFF_CIQ" hidden="1">"c3717"</definedName>
    <definedName name="IQ_EST_REV_GROWTH_1YR" hidden="1">"c1638"</definedName>
    <definedName name="IQ_EST_REV_GROWTH_1YR_CIQ" hidden="1">"c3691"</definedName>
    <definedName name="IQ_EST_REV_GROWTH_2YR" hidden="1">"c1639"</definedName>
    <definedName name="IQ_EST_REV_GROWTH_2YR_CIQ" hidden="1">"c3692"</definedName>
    <definedName name="IQ_EST_REV_GROWTH_Q_1YR" hidden="1">"c1640"</definedName>
    <definedName name="IQ_EST_REV_GROWTH_Q_1YR_CIQ" hidden="1">"c3693"</definedName>
    <definedName name="IQ_EST_REV_SEQ_GROWTH_Q" hidden="1">"c1765"</definedName>
    <definedName name="IQ_EST_REV_SEQ_GROWTH_Q_CIQ" hidden="1">"c3694"</definedName>
    <definedName name="IQ_EST_REV_SURPRISE_PERCENT" hidden="1">"c1866"</definedName>
    <definedName name="IQ_EST_REV_SURPRISE_PERCENT_CIQ" hidden="1">"c3718"</definedName>
    <definedName name="IQ_EST_VENDOR" hidden="1">"c5564"</definedName>
    <definedName name="IQ_ESTIMATED_ASSESSABLE_DEPOSITS_FDIC" hidden="1">"c6490"</definedName>
    <definedName name="IQ_ESTIMATED_INSURED_DEPOSITS_FDIC" hidden="1">"c6491"</definedName>
    <definedName name="IQ_EV_OVER_EMPLOYEE" hidden="1">"c1225"</definedName>
    <definedName name="IQ_EV_OVER_LTM_EBIT" hidden="1">"c1221"</definedName>
    <definedName name="IQ_EV_OVER_LTM_EBITDA" hidden="1">"c1223"</definedName>
    <definedName name="IQ_EV_OVER_LTM_REVENUE" hidden="1">"c1227"</definedName>
    <definedName name="IQ_EVAL_DATE" hidden="1">"c2180"</definedName>
    <definedName name="IQ_EVENT_DATE" hidden="1">"c13819"</definedName>
    <definedName name="IQ_EVENT_ID" hidden="1">"c13818"</definedName>
    <definedName name="IQ_EVENT_TIME" hidden="1">"c13820"</definedName>
    <definedName name="IQ_EVENT_TYPE" hidden="1">"c13821"</definedName>
    <definedName name="IQ_EXCHANGE" hidden="1">"c405"</definedName>
    <definedName name="IQ_EXCISE_TAXES_EXCL_SALES" hidden="1">"c5515"</definedName>
    <definedName name="IQ_EXCISE_TAXES_INCL_SALES" hidden="1">"c5514"</definedName>
    <definedName name="IQ_EXERCISE_PRICE" hidden="1">"c406"</definedName>
    <definedName name="IQ_EXERCISED" hidden="1">"c406"</definedName>
    <definedName name="IQ_EXP_RETURN_PENSION_DOMESTIC" hidden="1">"c407"</definedName>
    <definedName name="IQ_EXP_RETURN_PENSION_FOREIGN" hidden="1">"c408"</definedName>
    <definedName name="IQ_EXPENSE_CODE_" hidden="1">"zwj561"</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"c413"</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FDIC" hidden="1">"c6427"</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SOLD" hidden="1">"c2256"</definedName>
    <definedName name="IQ_FEES_COMMISSIONS_BROKERAGE_FFIEC" hidden="1">"c13005"</definedName>
    <definedName name="IQ_FEES_OTHER_INCOME" hidden="1">"c15257"</definedName>
    <definedName name="IQ_FFO" hidden="1">"c1574"</definedName>
    <definedName name="IQ_FFO_ACT_OR_EST" hidden="1">"c2216"</definedName>
    <definedName name="IQ_FFO_ADJ_ACT_OR_EST" hidden="1">"c4435"</definedName>
    <definedName name="IQ_FFO_ADJ_ACT_OR_EST_CIQ" hidden="1">"c4960"</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TDDEV_EST" hidden="1">"c422"</definedName>
    <definedName name="IQ_FH">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"c893"</definedName>
    <definedName name="IQ_FINANCING_CASH_SUPPL" hidden="1">"c899"</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RANSACTION_ACCOUNTS_FDIC" hidden="1">"c6541"</definedName>
    <definedName name="IQ_FOREIGN_EXCHANGE" hidden="1">"c451"</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UNDATION_OVER_TOTAL" hidden="1">"c13769"</definedName>
    <definedName name="IQ_FQ">500</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FEE_INC_NON_INT_INC_FFIEC" hidden="1">"c13493"</definedName>
    <definedName name="IQ_FUND_NAV" hidden="1">"c15225"</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1000</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"c452"</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"c530"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"c192"</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_AVG_LOANS_FFIEC" hidden="1">"c13475"</definedName>
    <definedName name="IQ_GROSS_MARGIN" hidden="1">"c529"</definedName>
    <definedName name="IQ_GROSS_PC_EARNED" hidden="1">"c2747"</definedName>
    <definedName name="IQ_GROSS_PROFIT" hidden="1">"c511"</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TARGET_PRICE" hidden="1">"c1651"</definedName>
    <definedName name="IQ_HIGH_TARGET_PRICE_CIQ" hidden="1">"c4659"</definedName>
    <definedName name="IQ_HIGH_TARGET_PRICE_REUT" hidden="1">"c5317"</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"c789"</definedName>
    <definedName name="IQ_INC_AVAIL_INCL" hidden="1">"c791"</definedName>
    <definedName name="IQ_INC_BEFORE_TAX" hidden="1">"c386"</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TYPE" hidden="1">"c15223"</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DIRECT_FAX" hidden="1">"c15189"</definedName>
    <definedName name="IQ_INDIVIDUAL_DIRECT_PHONE" hidden="1">"c15188"</definedName>
    <definedName name="IQ_INDIVIDUAL_EDUCATION" hidden="1">"c15203"</definedName>
    <definedName name="IQ_INDIVIDUAL_EMAIL" hidden="1">"c15193"</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MAIN_FAX" hidden="1">"c15187"</definedName>
    <definedName name="IQ_INDIVIDUAL_MAIN_PHONE" hidden="1">"c15186"</definedName>
    <definedName name="IQ_INDIVIDUAL_MOBILE" hidden="1">"c15198"</definedName>
    <definedName name="IQ_INDIVIDUAL_NICKNAME" hidden="1">"c15192"</definedName>
    <definedName name="IQ_INDIVIDUAL_NOTES" hidden="1">"c15204"</definedName>
    <definedName name="IQ_INDIVIDUAL_OFFICE_ADDRESS" hidden="1">"c15185"</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SPECIALTY" hidden="1">"c15190"</definedName>
    <definedName name="IQ_INDIVIDUAL_TITLE" hidden="1">"c15183"</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"c907"</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"c751"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K" hidden="1">1000</definedName>
    <definedName name="IQ_LATESTQ" hidden="1">500</definedName>
    <definedName name="IQ_LEAD_UNDERWRITER" hidden="1">"c8957"</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RECEIVABLES_FOREIGN_FFIEC" hidden="1">"c13483"</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"c656"</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TARGET_PRICE" hidden="1">"c1652"</definedName>
    <definedName name="IQ_LOW_TARGET_PRICE_CIQ" hidden="1">"c4660"</definedName>
    <definedName name="IQ_LOW_TARGET_PRICE_REUT" hidden="1">"c5318"</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"c1304"</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NAMES_REVISION_DATE_" localSheetId="1" hidden="1">43572.9332523148</definedName>
    <definedName name="IQ_NAMES_REVISION_DATE_" hidden="1">40355.507974537</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BOOKING_LOCATION_ADJUSTMENT_FOREIGN_FFIEC" hidden="1">"c15385"</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EBITDA" hidden="1">"c750"</definedName>
    <definedName name="IQ_NET_DEBT_EBITDA_CAPEX" hidden="1">"c2949"</definedName>
    <definedName name="IQ_NET_DEBT_EST" hidden="1">"c3517"</definedName>
    <definedName name="IQ_NET_DEBT_HIGH_EST" hidden="1">"c3518"</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MEDIAN_EST" hidden="1">"c3520"</definedName>
    <definedName name="IQ_NET_DEBT_NUM_EST" hidden="1">"c3515"</definedName>
    <definedName name="IQ_NET_DEBT_STDDEV_EST" hidden="1">"c3516"</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"c781"</definedName>
    <definedName name="IQ_NET_INC_BEFORE" hidden="1">"c344"</definedName>
    <definedName name="IQ_NET_INC_CF" hidden="1">"c793"</definedName>
    <definedName name="IQ_NET_INC_MARGIN" hidden="1">"c794"</definedName>
    <definedName name="IQ_NET_INCOME_FDIC" hidden="1">"c6587"</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INTEREST_INC_INTERNATIONAL_OPS_FFIEC" hidden="1">"c15375"</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NONINTEREST_INC_EXP_INTERNATIONAL_OPS_FFIEC" hidden="1">"c15387"</definedName>
    <definedName name="IQ_NET_OPERATING_INCOME_ASSETS_FDIC" hidden="1">"c6729"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FFIEC" hidden="1">"c13034"</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GW_ACT_OR_EST" hidden="1">"c4478"</definedName>
    <definedName name="IQ_NI_SBC_GW_ACT_OR_EST_CIQ" hidden="1">"c5016"</definedName>
    <definedName name="IQ_NI_SFAS" hidden="1">"c795"</definedName>
    <definedName name="IQ_NI_STDDEV_EST" hidden="1">"c1721"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"c797"</definedName>
    <definedName name="IQ_NON_CASH_ITEMS" hidden="1">"c797"</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FFIEC" hidden="1">"c13017"</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"c1176"</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"c362"</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"c868"</definedName>
    <definedName name="IQ_OTHER_CURRENT_LIAB" hidden="1">"c877"</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RIVATIVES_BENEFICIARY_FFIEC" hidden="1">"c13122"</definedName>
    <definedName name="IQ_OTHER_DERIVATIVES_GUARANTOR_FFIEC" hidden="1">"c13115"</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RADING_DOM_FFIEC" hidden="1">"c12936"</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NET" hidden="1">"c959"</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"c1010"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"c1022"</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"c8"</definedName>
    <definedName name="IQ_PAYOUT_RATIO" hidden="1">"c1900"</definedName>
    <definedName name="IQ_PBV" hidden="1">"c1025"</definedName>
    <definedName name="IQ_PBV_AVG" hidden="1">"c1026"</definedName>
    <definedName name="IQ_PBV_FWD" hidden="1">"c15235"</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_INSURED_FDIC" hidden="1">"c6374"</definedName>
    <definedName name="IQ_PERFORMANCE_LOC_FOREIGN_GUARANTEES_FFIEC" hidden="1">"c13251"</definedName>
    <definedName name="IQ_PERIODDATE" hidden="1">"c1034"</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"c1052"</definedName>
    <definedName name="IQ_PREF_STOCK_FFIEC" hidden="1">"c12875"</definedName>
    <definedName name="IQ_PREF_TOT" hidden="1">"c1044"</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"c1068"</definedName>
    <definedName name="IQ_PREPAID_SUBS" hidden="1">"c2117"</definedName>
    <definedName name="IQ_PRESIDENT_ID" hidden="1">"c15216"</definedName>
    <definedName name="IQ_PRESIDENT_NAME" hidden="1">"c15215"</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OPERATING_INC_AVG_ASSETS_FFIEC" hidden="1">"c13365"</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TAX_RETURN_ASSETS_FDIC" hidden="1">"c6731"</definedName>
    <definedName name="IQ_PREV_MONTHLY_FACTOR" hidden="1">"c8973"</definedName>
    <definedName name="IQ_PREV_MONTHLY_FACTOR_DATE" hidden="1">"c8974"</definedName>
    <definedName name="IQ_PRICE_CFPS_FWD" hidden="1">"c2237"</definedName>
    <definedName name="IQ_PRICE_OVER_BVPS" hidden="1">"c1026"</definedName>
    <definedName name="IQ_PRICE_OVER_LTM_EPS" hidden="1">"c1029"</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_CIQ" hidden="1">"c12023"</definedName>
    <definedName name="IQ_PRICE_TARGET_CIQ" hidden="1">"c3613"</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"c795"</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DIRECT_FAX" hidden="1">"c15166"</definedName>
    <definedName name="IQ_PROFESSIONAL_DIRECT_PHONE" hidden="1">"c15165"</definedName>
    <definedName name="IQ_PROFESSIONAL_EMAIL" hidden="1">"c15167"</definedName>
    <definedName name="IQ_PROFESSIONAL_ID" hidden="1">"c13755"</definedName>
    <definedName name="IQ_PROFESSIONAL_MAIN_FAX" hidden="1">"c15164"</definedName>
    <definedName name="IQ_PROFESSIONAL_MAIN_PHONE" hidden="1">"c15163"</definedName>
    <definedName name="IQ_PROFESSIONAL_OFFICE_ADDRESS" hidden="1">"c15162"</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"c518"</definedName>
    <definedName name="IQ_PROPERTY_MGMT_FEE" hidden="1">"c1074"</definedName>
    <definedName name="IQ_PROPERTY_NET" hidden="1">"c829"</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ROVISION_LL_FFIEC" hidden="1">"c13019"</definedName>
    <definedName name="IQ_PROVISION_LOSSES_AVG_ASSETS_FFIEC" hidden="1">"c13362"</definedName>
    <definedName name="IQ_PROVISION_LOSSES_AVG_LOANS_FFIEC" hidden="1">"c13470"</definedName>
    <definedName name="IQ_PROVISION_LOSSES_NET_LOSSES_FFIEC" hidden="1">"c13471"</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DEPR_AMORT" hidden="1">"c8750"</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SHARE_ACT_OR_EST" hidden="1">"c4508"</definedName>
    <definedName name="IQ_RECURRING_PROFIT_SHARE_ACT_OR_EST_CIQ" hidden="1">"c5046"</definedName>
    <definedName name="IQ_REDEEM_PREF_STOCK" hidden="1">"c1059"</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REV" hidden="1">"c1101"</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"c1090"</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"c1092"</definedName>
    <definedName name="IQ_RETAINED_EARNINGS_AVERAGE_EQUITY_FDIC" hidden="1">"c6733"</definedName>
    <definedName name="IQ_RETAINED_EARNINGS_EQUITY_FFIEC" hidden="1">"c13348"</definedName>
    <definedName name="IQ_RETAINED_EARNINGS_FFIEC" hidden="1">"c12878"</definedName>
    <definedName name="IQ_RETURN_ASSETS" hidden="1">"c1113"</definedName>
    <definedName name="IQ_RETURN_ASSETS_ACT_OR_EST" hidden="1">"c3585"</definedName>
    <definedName name="IQ_RETURN_ASSETS_BANK" hidden="1">"c1114"</definedName>
    <definedName name="IQ_RETURN_ASSETS_BROK" hidden="1">"c1115"</definedName>
    <definedName name="IQ_RETURN_ASSETS_EST" hidden="1">"c3529"</definedName>
    <definedName name="IQ_RETURN_ASSETS_FDIC" hidden="1">"c6730"</definedName>
    <definedName name="IQ_RETURN_ASSETS_FS" hidden="1">"c1116"</definedName>
    <definedName name="IQ_RETURN_ASSETS_HIGH_EST" hidden="1">"c3530"</definedName>
    <definedName name="IQ_RETURN_ASSETS_LOW_EST" hidden="1">"c3531"</definedName>
    <definedName name="IQ_RETURN_ASSETS_MEDIAN_EST" hidden="1">"c3532"</definedName>
    <definedName name="IQ_RETURN_ASSETS_NUM_EST" hidden="1">"c3527"</definedName>
    <definedName name="IQ_RETURN_ASSETS_STDDEV_EST" hidden="1">"c3528"</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BANK" hidden="1">"c1119"</definedName>
    <definedName name="IQ_RETURN_EQUITY_BROK" hidden="1">"c1120"</definedName>
    <definedName name="IQ_RETURN_EQUITY_EST" hidden="1">"c3535"</definedName>
    <definedName name="IQ_RETURN_EQUITY_FDIC" hidden="1">"c6732"</definedName>
    <definedName name="IQ_RETURN_EQUITY_FS" hidden="1">"c1121"</definedName>
    <definedName name="IQ_RETURN_EQUITY_HIGH_EST" hidden="1">"c3536"</definedName>
    <definedName name="IQ_RETURN_EQUITY_LOW_EST" hidden="1">"c3537"</definedName>
    <definedName name="IQ_RETURN_EQUITY_MEDIAN_EST" hidden="1">"c3538"</definedName>
    <definedName name="IQ_RETURN_EQUITY_NUM_EST" hidden="1">"c3533"</definedName>
    <definedName name="IQ_RETURN_EQUITY_STDDEV_EST" hidden="1">"c3534"</definedName>
    <definedName name="IQ_RETURN_INVESTMENT" hidden="1">"c1117"</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ENUE" hidden="1">"c1122"</definedName>
    <definedName name="IQ_REVENUE_ACT_OR_EST" hidden="1">"c2214"</definedName>
    <definedName name="IQ_REVENUE_ACT_OR_EST_CIQ" hidden="1">"c5059"</definedName>
    <definedName name="IQ_REVENUE_BEFORE_LL_FFIEC" hidden="1">"c13018"</definedName>
    <definedName name="IQ_REVENUE_EST" hidden="1">"c1126"</definedName>
    <definedName name="IQ_REVENUE_EST_BOTTOM_UP_CIQ" hidden="1">"c12025"</definedName>
    <definedName name="IQ_REVENUE_EST_CIQ" hidden="1">"c3616"</definedName>
    <definedName name="IQ_REVENUE_EST_REUT" hidden="1">"c3634"</definedName>
    <definedName name="IQ_REVENUE_HIGH_EST" hidden="1">"c1127"</definedName>
    <definedName name="IQ_REVENUE_HIGH_EST_CIQ" hidden="1">"c3618"</definedName>
    <definedName name="IQ_REVENUE_HIGH_EST_REUT" hidden="1">"c3636"</definedName>
    <definedName name="IQ_REVENUE_LOW_EST" hidden="1">"c1128"</definedName>
    <definedName name="IQ_REVENUE_LOW_EST_CIQ" hidden="1">"c3619"</definedName>
    <definedName name="IQ_REVENUE_LOW_EST_REUT" hidden="1">"c3637"</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ISION_DATE_" hidden="1">39637.5735185185</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EVOLVING_SECURED_1_–4_NON_ACCRUAL_FFIEC" hidden="1">"c13314"</definedName>
    <definedName name="IQ_RISK_ADJ_BANK_ASSETS" hidden="1">"c2670"</definedName>
    <definedName name="IQ_RISK_WEIGHTED_ASSETS_FDIC" hidden="1">"c6370"</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"c83"</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"c1197"</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FIC_ALLOWANCE" hidden="1">"c15247"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XPLORE_DRILL" hidden="1">"c13851"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PPLIES_FFIEC" hidden="1">"c13050"</definedName>
    <definedName name="IQ_SURPLUS_FDIC" hidden="1">"c6351"</definedName>
    <definedName name="IQ_SURPLUS_FFIEC" hidden="1">"c12877"</definedName>
    <definedName name="IQ_SVA" hidden="1">"c1214"</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ELECOM_FFIEC" hidden="1">"c13057"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"c1266"</definedName>
    <definedName name="IQ_TOTAL_CASH_DUE_DEPOSITORY_INSTIT_DOM_FFIEC" hidden="1">"c15291"</definedName>
    <definedName name="IQ_TOTAL_CASH_DUE_DEPOSITORY_INSTIT_FFIEC" hidden="1">"c15285"</definedName>
    <definedName name="IQ_TOTAL_CASH_FINAN" hidden="1">"c119"</definedName>
    <definedName name="IQ_TOTAL_CASH_INVEST" hidden="1">"c121"</definedName>
    <definedName name="IQ_TOTAL_CASH_OPER" hidden="1">"c122"</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"c1022"</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NON_CURRENT" hidden="1">"c6191"</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"c591"</definedName>
    <definedName name="IQ_TOTAL_INTEREST_EXP_FOREIGN_FFIEC" hidden="1">"c15374"</definedName>
    <definedName name="IQ_TOTAL_INTEREST_INC_FOREIGN_FFIEC" hidden="1">"c15373"</definedName>
    <definedName name="IQ_TOTAL_INVENTORY" hidden="1">"c622"</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"c1279"</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"c1294"</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"c1177"</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"c40"</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"c1311"</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IELD_FED_FUNDS_SOLD_FFIEC" hidden="1">"c13487"</definedName>
    <definedName name="IQ_YIELD_TRADING_ASSETS_FFIEC" hidden="1">"c13488"</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RD10" hidden="1">"$E$10:$Q$10"</definedName>
    <definedName name="IQRD11" hidden="1">"$E$11:$U$11"</definedName>
    <definedName name="IQRD12" hidden="1">"$E$12:$U$12"</definedName>
    <definedName name="IQRD13" hidden="1">"$E$13:$Q$13"</definedName>
    <definedName name="IQRD14" hidden="1">"$E$14:$Q$14"</definedName>
    <definedName name="IQRD15" hidden="1">"$E$15:$Y$15"</definedName>
    <definedName name="IQRD16" hidden="1">"$E$16:$Y$16"</definedName>
    <definedName name="IQRD17" hidden="1">"$E$17:$L$17"</definedName>
    <definedName name="IQRD18" hidden="1">"$E$18:$L$18"</definedName>
    <definedName name="IQRD19" hidden="1">"$E$19:$T$19"</definedName>
    <definedName name="IQRD20" hidden="1">"$E$20:$T$20"</definedName>
    <definedName name="IQRD21" hidden="1">"$E$21:$G$21"</definedName>
    <definedName name="IQRD22" hidden="1">"$E$22:$G$22"</definedName>
    <definedName name="IQRD3" hidden="1">"$E$3:$J$3"</definedName>
    <definedName name="IQRD4" hidden="1">"$E$4:$J$4"</definedName>
    <definedName name="IQRD5" hidden="1">"$E$5:$O$5"</definedName>
    <definedName name="IQRD6" hidden="1">"$E$6:$O$6"</definedName>
    <definedName name="IQRD7" hidden="1">"$E$7:$U$7"</definedName>
    <definedName name="IQRD8" hidden="1">"$E$8:$U$8"</definedName>
    <definedName name="IQRD9" hidden="1">"$E$9:$Q$9"</definedName>
    <definedName name="IQRE10" hidden="1">"$F$10:$R$10"</definedName>
    <definedName name="IQRE11" hidden="1">"$F$11:$V$11"</definedName>
    <definedName name="IQRE12" hidden="1">"$F$12:$V$12"</definedName>
    <definedName name="IQRE13" hidden="1">"$F$13:$R$13"</definedName>
    <definedName name="IQRE14" hidden="1">"$F$14:$R$14"</definedName>
    <definedName name="IQRE15" hidden="1">"$F$15:$Z$15"</definedName>
    <definedName name="IQRE16" hidden="1">"$F$16:$Z$16"</definedName>
    <definedName name="IQRE17" hidden="1">"$F$17:$M$17"</definedName>
    <definedName name="IQRE18" hidden="1">"$F$18:$M$18"</definedName>
    <definedName name="IQRE19" hidden="1">"$F$19:$U$19"</definedName>
    <definedName name="IQRE20" hidden="1">"$F$20:$U$20"</definedName>
    <definedName name="IQRE21" hidden="1">"$F$21:$H$21"</definedName>
    <definedName name="IQRE22" hidden="1">"$F$22:$H$22"</definedName>
    <definedName name="IQRE23" hidden="1">"$F$23:$M$23"</definedName>
    <definedName name="IQRE24" hidden="1">"$F$24:$M$24"</definedName>
    <definedName name="IQRE25" hidden="1">"$F$25:$O$25"</definedName>
    <definedName name="IQRE26" hidden="1">"$F$26:$O$26"</definedName>
    <definedName name="IQRE27" hidden="1">"$F$27:$J$27"</definedName>
    <definedName name="IQRE28" hidden="1">"$F$28:$J$28"</definedName>
    <definedName name="IQRE29" hidden="1">"$F$29:$P$29"</definedName>
    <definedName name="IQRE3" hidden="1">"$F$3:$K$3"</definedName>
    <definedName name="IQRE30" hidden="1">"$F$30:$P$30"</definedName>
    <definedName name="IQRE31" hidden="1">"$F$31:$AB$31"</definedName>
    <definedName name="IQRE32" hidden="1">"$F$32:$AB$32"</definedName>
    <definedName name="IQRE33" hidden="1">"$F$33:$AA$33"</definedName>
    <definedName name="IQRE34" hidden="1">"$F$34:$AA$34"</definedName>
    <definedName name="IQRE35" hidden="1">"$F$35"</definedName>
    <definedName name="IQRE36" hidden="1">"$F$36"</definedName>
    <definedName name="IQRE37" hidden="1">"$F$37:$J$37"</definedName>
    <definedName name="IQRE38" hidden="1">"$F$38:$J$38"</definedName>
    <definedName name="IQRE39" hidden="1">"$F$39:$T$39"</definedName>
    <definedName name="IQRE4" hidden="1">"$F$4:$K$4"</definedName>
    <definedName name="IQRE40" hidden="1">"$F$40:$T$40"</definedName>
    <definedName name="IQRE41" hidden="1">"$F$41:$K$41"</definedName>
    <definedName name="IQRE42" hidden="1">"$F$42:$K$42"</definedName>
    <definedName name="IQRE43" hidden="1">"$F$43:$I$43"</definedName>
    <definedName name="IQRE44" hidden="1">"$F$44:$I$44"</definedName>
    <definedName name="IQRE45" hidden="1">"$F$45:$J$45"</definedName>
    <definedName name="IQRE46" hidden="1">"$F$46:$J$46"</definedName>
    <definedName name="IQRE47" hidden="1">"$F$47:$AD$47"</definedName>
    <definedName name="IQRE48" hidden="1">"$F$48:$AD$48"</definedName>
    <definedName name="IQRE49" hidden="1">"$F$49:$Y$49"</definedName>
    <definedName name="IQRE5" hidden="1">"$F$5:$P$5"</definedName>
    <definedName name="IQRE50" hidden="1">"$F$50:$Y$50"</definedName>
    <definedName name="IQRE51" hidden="1">"$F$51:$AK$51"</definedName>
    <definedName name="IQRE52" hidden="1">"$F$52:$AK$52"</definedName>
    <definedName name="IQRE53" hidden="1">"$F$53:$G$53"</definedName>
    <definedName name="IQRE54" hidden="1">"$F$54:$G$54"</definedName>
    <definedName name="IQRE55" hidden="1">"$F$55:$AU$55"</definedName>
    <definedName name="IQRE56" hidden="1">"$F$56:$AU$56"</definedName>
    <definedName name="IQRE57" hidden="1">"$F$57:$O$57"</definedName>
    <definedName name="IQRE58" hidden="1">"$F$58:$O$58"</definedName>
    <definedName name="IQRE59" hidden="1">"$F$59:$I$59"</definedName>
    <definedName name="IQRE6" hidden="1">"$F$6:$P$6"</definedName>
    <definedName name="IQRE60" hidden="1">"$F$60:$I$60"</definedName>
    <definedName name="IQRE61" hidden="1">"$F$61:$L$61"</definedName>
    <definedName name="IQRE62" hidden="1">"$F$62:$L$62"</definedName>
    <definedName name="IQRE63" hidden="1">"$F$63:$M$63"</definedName>
    <definedName name="IQRE64" hidden="1">"$F$64:$M$64"</definedName>
    <definedName name="IQRE65" hidden="1">"$F$65:$P$65"</definedName>
    <definedName name="IQRE66" hidden="1">"$F$66:$P$66"</definedName>
    <definedName name="IQRE67" hidden="1">"$F$67:$K$67"</definedName>
    <definedName name="IQRE68" hidden="1">"$F$68:$K$68"</definedName>
    <definedName name="IQRE69" hidden="1">"$F$69:$H$69"</definedName>
    <definedName name="IQRE7" hidden="1">"$F$7:$V$7"</definedName>
    <definedName name="IQRE70" hidden="1">"$F$70:$H$70"</definedName>
    <definedName name="IQRE71" hidden="1">"$F$71:$Q$71"</definedName>
    <definedName name="IQRE72" hidden="1">"$F$72:$Q$72"</definedName>
    <definedName name="IQRE73" hidden="1">"$F$73:$L$73"</definedName>
    <definedName name="IQRE74" hidden="1">"$F$74:$L$74"</definedName>
    <definedName name="IQRE75" hidden="1">"$F$75"</definedName>
    <definedName name="IQRE76" hidden="1">"$F$76"</definedName>
    <definedName name="IQRE77" hidden="1">"$F$77:$M$77"</definedName>
    <definedName name="IQRE78" hidden="1">"$F$78:$M$78"</definedName>
    <definedName name="IQRE79" hidden="1">"$F$79:$J$79"</definedName>
    <definedName name="IQRE8" hidden="1">"$F$8:$V$8"</definedName>
    <definedName name="IQRE80" hidden="1">"$F$80:$J$80"</definedName>
    <definedName name="IQRE81" hidden="1">"$F$81:$K$81"</definedName>
    <definedName name="IQRE82" hidden="1">"$F$82:$K$82"</definedName>
    <definedName name="IQRE83" hidden="1">"$F$83:$I$83"</definedName>
    <definedName name="IQRE9" hidden="1">"$F$9:$R$9"</definedName>
    <definedName name="IQRF14" hidden="1">"$G$14:$L$14"</definedName>
    <definedName name="IQRH100" hidden="1">"$I$100"</definedName>
    <definedName name="IQRH1000" hidden="1">"$I$1000"</definedName>
    <definedName name="IQRH1001" hidden="1">"$I$1001"</definedName>
    <definedName name="IQRH1002" hidden="1">"$I$1002"</definedName>
    <definedName name="IQRH1003" hidden="1">"$I$1003"</definedName>
    <definedName name="IQRH1004" hidden="1">"$I$1004"</definedName>
    <definedName name="IQRH1005" hidden="1">"$I$1005"</definedName>
    <definedName name="IQRH1006" hidden="1">"$I$1006"</definedName>
    <definedName name="IQRH1007" hidden="1">"$I$1007"</definedName>
    <definedName name="IQRH1008" hidden="1">"$I$1008"</definedName>
    <definedName name="IQRH1009" hidden="1">"$I$1009"</definedName>
    <definedName name="IQRH101" hidden="1">"$I$101:$J$101"</definedName>
    <definedName name="IQRH1010" hidden="1">"$I$1010"</definedName>
    <definedName name="IQRH1011" hidden="1">"$I$1011:$K$1011"</definedName>
    <definedName name="IQRH1012" hidden="1">"$I$1012"</definedName>
    <definedName name="IQRH1013" hidden="1">"$I$1013"</definedName>
    <definedName name="IQRH1014" hidden="1">"$I$1014"</definedName>
    <definedName name="IQRH1015" hidden="1">"$I$1015:$J$1015"</definedName>
    <definedName name="IQRH1016" hidden="1">"$I$1016"</definedName>
    <definedName name="IQRH1017" hidden="1">"$I$1017"</definedName>
    <definedName name="IQRH1018" hidden="1">"$I$1018:$K$1018"</definedName>
    <definedName name="IQRH1019" hidden="1">"$I$1019:$M$1019"</definedName>
    <definedName name="IQRH102" hidden="1">"$I$102"</definedName>
    <definedName name="IQRH1020" hidden="1">"$I$1020:$J$1020"</definedName>
    <definedName name="IQRH1021" hidden="1">"$I$1021"</definedName>
    <definedName name="IQRH1022" hidden="1">"$I$1022"</definedName>
    <definedName name="IQRH1023" hidden="1">"$I$1023"</definedName>
    <definedName name="IQRH1024" hidden="1">"$I$1024"</definedName>
    <definedName name="IQRH1025" hidden="1">"$I$1025"</definedName>
    <definedName name="IQRH1026" hidden="1">"$I$1026"</definedName>
    <definedName name="IQRH1027" hidden="1">"$I$1027"</definedName>
    <definedName name="IQRH1028" hidden="1">"$I$1028"</definedName>
    <definedName name="IQRH1029" hidden="1">"$I$1029"</definedName>
    <definedName name="IQRH103" hidden="1">"$I$103:$J$103"</definedName>
    <definedName name="IQRH1030" hidden="1">"$I$1030:$J$1030"</definedName>
    <definedName name="IQRH1031" hidden="1">"$I$1031"</definedName>
    <definedName name="IQRH1032" hidden="1">"$I$1032"</definedName>
    <definedName name="IQRH1033" hidden="1">"$I$1033"</definedName>
    <definedName name="IQRH1034" hidden="1">"$I$1034:$J$1034"</definedName>
    <definedName name="IQRH1035" hidden="1">"$I$1035:$K$1035"</definedName>
    <definedName name="IQRH1036" hidden="1">"$I$1036:$J$1036"</definedName>
    <definedName name="IQRH1037" hidden="1">"$I$1037:$K$1037"</definedName>
    <definedName name="IQRH1038" hidden="1">"$I$1038"</definedName>
    <definedName name="IQRH1039" hidden="1">"$I$1039"</definedName>
    <definedName name="IQRH104" hidden="1">"$I$104:$M$104"</definedName>
    <definedName name="IQRH1040" hidden="1">"$I$1040"</definedName>
    <definedName name="IQRH1041" hidden="1">"$I$1041:$J$1041"</definedName>
    <definedName name="IQRH1042" hidden="1">"$I$1042"</definedName>
    <definedName name="IQRH1043" hidden="1">"$I$1043"</definedName>
    <definedName name="IQRH1044" hidden="1">"$I$1044"</definedName>
    <definedName name="IQRH1045" hidden="1">"$I$1045"</definedName>
    <definedName name="IQRH1046" hidden="1">"$I$1046"</definedName>
    <definedName name="IQRH1047" hidden="1">"$I$1047"</definedName>
    <definedName name="IQRH1048" hidden="1">"$I$1048"</definedName>
    <definedName name="IQRH1049" hidden="1">"$I$1049"</definedName>
    <definedName name="IQRH105" hidden="1">"$I$105:$J$105"</definedName>
    <definedName name="IQRH1050" hidden="1">"$I$1050"</definedName>
    <definedName name="IQRH1051" hidden="1">"$I$1051"</definedName>
    <definedName name="IQRH1052" hidden="1">"$I$1052"</definedName>
    <definedName name="IQRH1053" hidden="1">"$I$1053"</definedName>
    <definedName name="IQRH1054" hidden="1">"$I$1054"</definedName>
    <definedName name="IQRH1055" hidden="1">"$I$1055:$J$1055"</definedName>
    <definedName name="IQRH1056" hidden="1">"$I$1056"</definedName>
    <definedName name="IQRH1057" hidden="1">"$I$1057"</definedName>
    <definedName name="IQRH1058" hidden="1">"$I$1058"</definedName>
    <definedName name="IQRH1059" hidden="1">"$I$1059:$K$1059"</definedName>
    <definedName name="IQRH106" hidden="1">"$I$106"</definedName>
    <definedName name="IQRH1060" hidden="1">"$I$1060"</definedName>
    <definedName name="IQRH1061" hidden="1">"$I$1061"</definedName>
    <definedName name="IQRH1062" hidden="1">"$I$1062"</definedName>
    <definedName name="IQRH1063" hidden="1">"$I$1063:$J$1063"</definedName>
    <definedName name="IQRH1064" hidden="1">"$I$1064"</definedName>
    <definedName name="IQRH1065" hidden="1">"$I$1065:$J$1065"</definedName>
    <definedName name="IQRH1066" hidden="1">"$I$1066"</definedName>
    <definedName name="IQRH1067" hidden="1">"$I$1067"</definedName>
    <definedName name="IQRH1068" hidden="1">"$I$1068:$M$1068"</definedName>
    <definedName name="IQRH1069" hidden="1">"$I$1069"</definedName>
    <definedName name="IQRH107" hidden="1">"$I$107"</definedName>
    <definedName name="IQRH1070" hidden="1">"$I$1070"</definedName>
    <definedName name="IQRH1071" hidden="1">"$I$1071"</definedName>
    <definedName name="IQRH1072" hidden="1">"$I$1072"</definedName>
    <definedName name="IQRH1073" hidden="1">"$I$1073:$J$1073"</definedName>
    <definedName name="IQRH1074" hidden="1">"$I$1074:$M$1074"</definedName>
    <definedName name="IQRH1075" hidden="1">"$I$1075"</definedName>
    <definedName name="IQRH1076" hidden="1">"$I$1076"</definedName>
    <definedName name="IQRH1077" hidden="1">"$I$1077"</definedName>
    <definedName name="IQRH1078" hidden="1">"$I$1078"</definedName>
    <definedName name="IQRH1079" hidden="1">"$I$1079"</definedName>
    <definedName name="IQRH108" hidden="1">"$I$108:$K$108"</definedName>
    <definedName name="IQRH1080" hidden="1">"$I$1080"</definedName>
    <definedName name="IQRH1081" hidden="1">"$I$1081"</definedName>
    <definedName name="IQRH1082" hidden="1">"$I$1082"</definedName>
    <definedName name="IQRH1083" hidden="1">"$I$1083"</definedName>
    <definedName name="IQRH1084" hidden="1">"$I$1084"</definedName>
    <definedName name="IQRH1085" hidden="1">"$I$1085"</definedName>
    <definedName name="IQRH1086" hidden="1">"$I$1086:$J$1086"</definedName>
    <definedName name="IQRH1087" hidden="1">"$I$1087"</definedName>
    <definedName name="IQRH1088" hidden="1">"$I$1088:$M$1088"</definedName>
    <definedName name="IQRH1089" hidden="1">"$I$1089"</definedName>
    <definedName name="IQRH109" hidden="1">"$I$109:$J$109"</definedName>
    <definedName name="IQRH1090" hidden="1">"$I$1090"</definedName>
    <definedName name="IQRH1091" hidden="1">"$I$1091:$M$1091"</definedName>
    <definedName name="IQRH1092" hidden="1">"$I$1092:$M$1092"</definedName>
    <definedName name="IQRH1093" hidden="1">"$I$1093"</definedName>
    <definedName name="IQRH1094" hidden="1">"$I$1094"</definedName>
    <definedName name="IQRH1095" hidden="1">"$I$1095"</definedName>
    <definedName name="IQRH1096" hidden="1">"$I$1096:$L$1096"</definedName>
    <definedName name="IQRH1097" hidden="1">"$I$1097"</definedName>
    <definedName name="IQRH1098" hidden="1">"$I$1098"</definedName>
    <definedName name="IQRH1099" hidden="1">"$I$1099"</definedName>
    <definedName name="IQRH110" hidden="1">"$I$110:$J$110"</definedName>
    <definedName name="IQRH1100" hidden="1">"$I$1100"</definedName>
    <definedName name="IQRH1101" hidden="1">"$I$1101"</definedName>
    <definedName name="IQRH1102" hidden="1">"$I$1102"</definedName>
    <definedName name="IQRH1103" hidden="1">"$I$1103"</definedName>
    <definedName name="IQRH1104" hidden="1">"$I$1104"</definedName>
    <definedName name="IQRH1105" hidden="1">"$I$1105"</definedName>
    <definedName name="IQRH1106" hidden="1">"$I$1106"</definedName>
    <definedName name="IQRH1107" hidden="1">"$I$1107"</definedName>
    <definedName name="IQRH1108" hidden="1">"$I$1108"</definedName>
    <definedName name="IQRH1109" hidden="1">"$I$1109:$L$1109"</definedName>
    <definedName name="IQRH111" hidden="1">"$I$111:$K$111"</definedName>
    <definedName name="IQRH1110" hidden="1">"$I$1110"</definedName>
    <definedName name="IQRH1111" hidden="1">"$I$1111"</definedName>
    <definedName name="IQRH1112" hidden="1">"$I$1112"</definedName>
    <definedName name="IQRH1113" hidden="1">"$I$1113"</definedName>
    <definedName name="IQRH1114" hidden="1">"$I$1114"</definedName>
    <definedName name="IQRH1115" hidden="1">"$I$1115:$J$1115"</definedName>
    <definedName name="IQRH1116" hidden="1">"$I$1116"</definedName>
    <definedName name="IQRH1117" hidden="1">"$I$1117"</definedName>
    <definedName name="IQRH1118" hidden="1">"$I$1118:$J$1118"</definedName>
    <definedName name="IQRH1119" hidden="1">"$I$1119"</definedName>
    <definedName name="IQRH112" hidden="1">"$I$112:$M$112"</definedName>
    <definedName name="IQRH1120" hidden="1">"$I$1120"</definedName>
    <definedName name="IQRH1121" hidden="1">"$I$1121"</definedName>
    <definedName name="IQRH1122" hidden="1">"$I$1122"</definedName>
    <definedName name="IQRH1123" hidden="1">"$I$1123"</definedName>
    <definedName name="IQRH1124" hidden="1">"$I$1124"</definedName>
    <definedName name="IQRH1125" hidden="1">"$I$1125"</definedName>
    <definedName name="IQRH1126" hidden="1">"$I$1126"</definedName>
    <definedName name="IQRH1127" hidden="1">"$I$1127"</definedName>
    <definedName name="IQRH1128" hidden="1">"$I$1128"</definedName>
    <definedName name="IQRH1129" hidden="1">"$I$1129"</definedName>
    <definedName name="IQRH113" hidden="1">"$I$113:$M$113"</definedName>
    <definedName name="IQRH1130" hidden="1">"$I$1130"</definedName>
    <definedName name="IQRH1131" hidden="1">"$I$1131"</definedName>
    <definedName name="IQRH1132" hidden="1">"$I$1132"</definedName>
    <definedName name="IQRH1133" hidden="1">"$I$1133"</definedName>
    <definedName name="IQRH1134" hidden="1">"$I$1134:$K$1134"</definedName>
    <definedName name="IQRH1135" hidden="1">"$I$1135"</definedName>
    <definedName name="IQRH1136" hidden="1">"$I$1136"</definedName>
    <definedName name="IQRH1137" hidden="1">"$I$1137:$K$1137"</definedName>
    <definedName name="IQRH1138" hidden="1">"$I$1138"</definedName>
    <definedName name="IQRH1139" hidden="1">"$I$1139"</definedName>
    <definedName name="IQRH114" hidden="1">"$I$114"</definedName>
    <definedName name="IQRH1140" hidden="1">"$I$1140"</definedName>
    <definedName name="IQRH1141" hidden="1">"$I$1141"</definedName>
    <definedName name="IQRH1142" hidden="1">"$I$1142"</definedName>
    <definedName name="IQRH1143" hidden="1">"$I$1143:$K$1143"</definedName>
    <definedName name="IQRH1144" hidden="1">"$I$1144"</definedName>
    <definedName name="IQRH1145" hidden="1">"$I$1145"</definedName>
    <definedName name="IQRH1146" hidden="1">"$I$1146:$K$1146"</definedName>
    <definedName name="IQRH1147" hidden="1">"$I$1147"</definedName>
    <definedName name="IQRH1148" hidden="1">"$I$1148:$L$1148"</definedName>
    <definedName name="IQRH1149" hidden="1">"$I$1149"</definedName>
    <definedName name="IQRH115" hidden="1">"$I$115"</definedName>
    <definedName name="IQRH1150" hidden="1">"$I$1150"</definedName>
    <definedName name="IQRH1151" hidden="1">"$I$1151"</definedName>
    <definedName name="IQRH1152" hidden="1">"$I$1152"</definedName>
    <definedName name="IQRH1153" hidden="1">"$I$1153"</definedName>
    <definedName name="IQRH1154" hidden="1">"$I$1154:$K$1154"</definedName>
    <definedName name="IQRH1155" hidden="1">"$I$1155"</definedName>
    <definedName name="IQRH1156" hidden="1">"$I$1156"</definedName>
    <definedName name="IQRH1157" hidden="1">"$I$1157:$M$1157"</definedName>
    <definedName name="IQRH1158" hidden="1">"$I$1158"</definedName>
    <definedName name="IQRH1159" hidden="1">"$I$1159"</definedName>
    <definedName name="IQRH116" hidden="1">"$I$116:$J$116"</definedName>
    <definedName name="IQRH1160" hidden="1">"$I$1160:$J$1160"</definedName>
    <definedName name="IQRH1161" hidden="1">"$I$1161:$J$1161"</definedName>
    <definedName name="IQRH1162" hidden="1">"$I$1162"</definedName>
    <definedName name="IQRH1163" hidden="1">"$I$1163"</definedName>
    <definedName name="IQRH1164" hidden="1">"$I$1164:$M$1164"</definedName>
    <definedName name="IQRH1165" hidden="1">"$I$1165"</definedName>
    <definedName name="IQRH1166" hidden="1">"$I$1166"</definedName>
    <definedName name="IQRH1167" hidden="1">"$I$1167"</definedName>
    <definedName name="IQRH1168" hidden="1">"$I$1168"</definedName>
    <definedName name="IQRH1169" hidden="1">"$I$1169"</definedName>
    <definedName name="IQRH117" hidden="1">"$I$117"</definedName>
    <definedName name="IQRH1170" hidden="1">"$I$1170:$L$1170"</definedName>
    <definedName name="IQRH1171" hidden="1">"$I$1171"</definedName>
    <definedName name="IQRH1172" hidden="1">"$I$1172"</definedName>
    <definedName name="IQRH1173" hidden="1">"$I$1173"</definedName>
    <definedName name="IQRH1174" hidden="1">"$I$1174"</definedName>
    <definedName name="IQRH1175" hidden="1">"$I$1175"</definedName>
    <definedName name="IQRH1176" hidden="1">"$I$1176"</definedName>
    <definedName name="IQRH1177" hidden="1">"$I$1177:$K$1177"</definedName>
    <definedName name="IQRH1178" hidden="1">"$I$1178"</definedName>
    <definedName name="IQRH1179" hidden="1">"$I$1179"</definedName>
    <definedName name="IQRH118" hidden="1">"$I$118:$M$118"</definedName>
    <definedName name="IQRH1180" hidden="1">"$I$1180"</definedName>
    <definedName name="IQRH1181" hidden="1">"$I$1181:$J$1181"</definedName>
    <definedName name="IQRH1182" hidden="1">"$I$1182"</definedName>
    <definedName name="IQRH1183" hidden="1">"$I$1183"</definedName>
    <definedName name="IQRH1184" hidden="1">"$I$1184:$K$1184"</definedName>
    <definedName name="IQRH1185" hidden="1">"$I$1185:$J$1185"</definedName>
    <definedName name="IQRH1186" hidden="1">"$I$1186"</definedName>
    <definedName name="IQRH1187" hidden="1">"$I$1187"</definedName>
    <definedName name="IQRH1188" hidden="1">"$I$1188"</definedName>
    <definedName name="IQRH1189" hidden="1">"$I$1189"</definedName>
    <definedName name="IQRH119" hidden="1">"$I$119:$J$119"</definedName>
    <definedName name="IQRH1190" hidden="1">"$I$1190"</definedName>
    <definedName name="IQRH1191" hidden="1">"$I$1191"</definedName>
    <definedName name="IQRH1192" hidden="1">"$I$1192:$M$1192"</definedName>
    <definedName name="IQRH1193" hidden="1">"$I$1193"</definedName>
    <definedName name="IQRH1194" hidden="1">"$I$1194:$M$1194"</definedName>
    <definedName name="IQRH1195" hidden="1">"$I$1195:$M$1195"</definedName>
    <definedName name="IQRH1196" hidden="1">"$I$1196"</definedName>
    <definedName name="IQRH1197" hidden="1">"$I$1197"</definedName>
    <definedName name="IQRH1198" hidden="1">"$I$1198"</definedName>
    <definedName name="IQRH1199" hidden="1">"$I$1199"</definedName>
    <definedName name="IQRH12" hidden="1">"$I$12:$M$12"</definedName>
    <definedName name="IQRH120" hidden="1">"$I$120:$M$120"</definedName>
    <definedName name="IQRH1200" hidden="1">"$I$1200"</definedName>
    <definedName name="IQRH1201" hidden="1">"$I$1201:$J$1201"</definedName>
    <definedName name="IQRH1202" hidden="1">"$I$1202"</definedName>
    <definedName name="IQRH1203" hidden="1">"$I$1203"</definedName>
    <definedName name="IQRH1204" hidden="1">"$I$1204:$M$1204"</definedName>
    <definedName name="IQRH1205" hidden="1">"$I$1205"</definedName>
    <definedName name="IQRH1206" hidden="1">"$I$1206"</definedName>
    <definedName name="IQRH1207" hidden="1">"$I$1207"</definedName>
    <definedName name="IQRH1208" hidden="1">"$I$1208"</definedName>
    <definedName name="IQRH1209" hidden="1">"$I$1209"</definedName>
    <definedName name="IQRH121" hidden="1">"$I$121"</definedName>
    <definedName name="IQRH1210" hidden="1">"$I$1210"</definedName>
    <definedName name="IQRH1211" hidden="1">"$I$1211"</definedName>
    <definedName name="IQRH1212" hidden="1">"$I$1212"</definedName>
    <definedName name="IQRH1213" hidden="1">"$I$1213:$M$1213"</definedName>
    <definedName name="IQRH1214" hidden="1">"$I$1214:$J$1214"</definedName>
    <definedName name="IQRH1215" hidden="1">"$I$1215:$M$1215"</definedName>
    <definedName name="IQRH1216" hidden="1">"$I$1216"</definedName>
    <definedName name="IQRH1217" hidden="1">"$I$1217"</definedName>
    <definedName name="IQRH1218" hidden="1">"$I$1218"</definedName>
    <definedName name="IQRH1219" hidden="1">"$I$1219:$J$1219"</definedName>
    <definedName name="IQRH122" hidden="1">"$I$122"</definedName>
    <definedName name="IQRH1220" hidden="1">"$I$1220:$J$1220"</definedName>
    <definedName name="IQRH1221" hidden="1">"$I$1221"</definedName>
    <definedName name="IQRH1222" hidden="1">"$I$1222"</definedName>
    <definedName name="IQRH1223" hidden="1">"$I$1223"</definedName>
    <definedName name="IQRH1224" hidden="1">"$I$1224"</definedName>
    <definedName name="IQRH1225" hidden="1">"$I$1225:$J$1225"</definedName>
    <definedName name="IQRH1226" hidden="1">"$I$1226:$M$1226"</definedName>
    <definedName name="IQRH1227" hidden="1">"$I$1227"</definedName>
    <definedName name="IQRH1228" hidden="1">"$I$1228:$J$1228"</definedName>
    <definedName name="IQRH1229" hidden="1">"$I$1229:$M$1229"</definedName>
    <definedName name="IQRH123" hidden="1">"$I$123"</definedName>
    <definedName name="IQRH1230" hidden="1">"$I$1230"</definedName>
    <definedName name="IQRH1231" hidden="1">"$I$1231"</definedName>
    <definedName name="IQRH1232" hidden="1">"$I$1232"</definedName>
    <definedName name="IQRH1233" hidden="1">"$I$1233"</definedName>
    <definedName name="IQRH1234" hidden="1">"$I$1234"</definedName>
    <definedName name="IQRH1235" hidden="1">"$I$1235"</definedName>
    <definedName name="IQRH1236" hidden="1">"$I$1236"</definedName>
    <definedName name="IQRH1237" hidden="1">"$I$1237"</definedName>
    <definedName name="IQRH1238" hidden="1">"$I$1238"</definedName>
    <definedName name="IQRH1239" hidden="1">"$I$1239"</definedName>
    <definedName name="IQRH124" hidden="1">"$I$124"</definedName>
    <definedName name="IQRH1240" hidden="1">"$I$1240"</definedName>
    <definedName name="IQRH1241" hidden="1">"$I$1241"</definedName>
    <definedName name="IQRH1242" hidden="1">"$I$1242"</definedName>
    <definedName name="IQRH1243" hidden="1">"$I$1243"</definedName>
    <definedName name="IQRH1244" hidden="1">"$I$1244"</definedName>
    <definedName name="IQRH1245" hidden="1">"$I$1245"</definedName>
    <definedName name="IQRH1246" hidden="1">"$I$1246:$J$1246"</definedName>
    <definedName name="IQRH1247" hidden="1">"$I$1247:$M$1247"</definedName>
    <definedName name="IQRH1248" hidden="1">"$I$1248"</definedName>
    <definedName name="IQRH1249" hidden="1">"$I$1249"</definedName>
    <definedName name="IQRH125" hidden="1">"$I$125"</definedName>
    <definedName name="IQRH1250" hidden="1">"$I$1250"</definedName>
    <definedName name="IQRH1251" hidden="1">"$I$1251"</definedName>
    <definedName name="IQRH1252" hidden="1">"$I$1252"</definedName>
    <definedName name="IQRH1253" hidden="1">"$I$1253"</definedName>
    <definedName name="IQRH1254" hidden="1">"$I$1254:$M$1254"</definedName>
    <definedName name="IQRH1255" hidden="1">"$I$1255:$M$1255"</definedName>
    <definedName name="IQRH1256" hidden="1">"$I$1256"</definedName>
    <definedName name="IQRH1257" hidden="1">"$I$1257"</definedName>
    <definedName name="IQRH1258" hidden="1">"$I$1258"</definedName>
    <definedName name="IQRH1259" hidden="1">"$I$1259"</definedName>
    <definedName name="IQRH126" hidden="1">"$I$126:$L$126"</definedName>
    <definedName name="IQRH1260" hidden="1">"$I$1260"</definedName>
    <definedName name="IQRH1261" hidden="1">"$I$1261"</definedName>
    <definedName name="IQRH1262" hidden="1">"$I$1262"</definedName>
    <definedName name="IQRH1263" hidden="1">"$I$1263"</definedName>
    <definedName name="IQRH1264" hidden="1">"$I$1264"</definedName>
    <definedName name="IQRH1265" hidden="1">"$I$1265"</definedName>
    <definedName name="IQRH1266" hidden="1">"$I$1266"</definedName>
    <definedName name="IQRH1267" hidden="1">"$I$1267"</definedName>
    <definedName name="IQRH1268" hidden="1">"$I$1268"</definedName>
    <definedName name="IQRH1269" hidden="1">"$I$1269"</definedName>
    <definedName name="IQRH127" hidden="1">"$I$127:$K$127"</definedName>
    <definedName name="IQRH1270" hidden="1">"$I$1270"</definedName>
    <definedName name="IQRH1271" hidden="1">"$I$1271"</definedName>
    <definedName name="IQRH1272" hidden="1">"$I$1272"</definedName>
    <definedName name="IQRH1273" hidden="1">"$I$1273"</definedName>
    <definedName name="IQRH1274" hidden="1">"$I$1274"</definedName>
    <definedName name="IQRH1275" hidden="1">"$I$1275"</definedName>
    <definedName name="IQRH1276" hidden="1">"$I$1276"</definedName>
    <definedName name="IQRH1277" hidden="1">"$I$1277"</definedName>
    <definedName name="IQRH1278" hidden="1">"$I$1278"</definedName>
    <definedName name="IQRH1279" hidden="1">"$I$1279:$J$1279"</definedName>
    <definedName name="IQRH128" hidden="1">"$I$128"</definedName>
    <definedName name="IQRH1280" hidden="1">"$I$1280"</definedName>
    <definedName name="IQRH1281" hidden="1">"$I$1281"</definedName>
    <definedName name="IQRH1282" hidden="1">"$I$1282"</definedName>
    <definedName name="IQRH1283" hidden="1">"$I$1283"</definedName>
    <definedName name="IQRH1284" hidden="1">"$I$1284"</definedName>
    <definedName name="IQRH1285" hidden="1">"$I$1285"</definedName>
    <definedName name="IQRH1286" hidden="1">"$I$1286"</definedName>
    <definedName name="IQRH1287" hidden="1">"$I$1287:$K$1287"</definedName>
    <definedName name="IQRH1288" hidden="1">"$I$1288"</definedName>
    <definedName name="IQRH1289" hidden="1">"$I$1289:$M$1289"</definedName>
    <definedName name="IQRH129" hidden="1">"$I$129:$M$129"</definedName>
    <definedName name="IQRH1290" hidden="1">"$I$1290:$J$1290"</definedName>
    <definedName name="IQRH1291" hidden="1">"$I$1291:$J$1291"</definedName>
    <definedName name="IQRH1292" hidden="1">"$I$1292:$K$1292"</definedName>
    <definedName name="IQRH1293" hidden="1">"$I$1293"</definedName>
    <definedName name="IQRH1294" hidden="1">"$I$1294"</definedName>
    <definedName name="IQRH1295" hidden="1">"$I$1295"</definedName>
    <definedName name="IQRH1296" hidden="1">"$I$1296"</definedName>
    <definedName name="IQRH1297" hidden="1">"$I$1297"</definedName>
    <definedName name="IQRH1298" hidden="1">"$I$1298"</definedName>
    <definedName name="IQRH1299" hidden="1">"$I$1299"</definedName>
    <definedName name="IQRH13" hidden="1">"$I$13:$M$13"</definedName>
    <definedName name="IQRH130" hidden="1">"$I$130"</definedName>
    <definedName name="IQRH1300" hidden="1">"$I$1300"</definedName>
    <definedName name="IQRH1301" hidden="1">"$I$1301"</definedName>
    <definedName name="IQRH1302" hidden="1">"$I$1302:$M$1302"</definedName>
    <definedName name="IQRH1303" hidden="1">"$I$1303"</definedName>
    <definedName name="IQRH1304" hidden="1">"$I$1304"</definedName>
    <definedName name="IQRH1305" hidden="1">"$I$1305"</definedName>
    <definedName name="IQRH1306" hidden="1">"$I$1306"</definedName>
    <definedName name="IQRH1307" hidden="1">"$I$1307"</definedName>
    <definedName name="IQRH1308" hidden="1">"$I$1308:$M$1308"</definedName>
    <definedName name="IQRH1309" hidden="1">"$I$1309"</definedName>
    <definedName name="IQRH131" hidden="1">"$I$131"</definedName>
    <definedName name="IQRH1310" hidden="1">"$I$1310"</definedName>
    <definedName name="IQRH1311" hidden="1">"$I$1311"</definedName>
    <definedName name="IQRH1312" hidden="1">"$I$1312:$M$1312"</definedName>
    <definedName name="IQRH1313" hidden="1">"$I$1313"</definedName>
    <definedName name="IQRH1314" hidden="1">"$I$1314:$J$1314"</definedName>
    <definedName name="IQRH1315" hidden="1">"$I$1315:$M$1315"</definedName>
    <definedName name="IQRH1316" hidden="1">"$I$1316"</definedName>
    <definedName name="IQRH1317" hidden="1">"$I$1317"</definedName>
    <definedName name="IQRH1318" hidden="1">"$I$1318:$M$1318"</definedName>
    <definedName name="IQRH1319" hidden="1">"$I$1319"</definedName>
    <definedName name="IQRH132" hidden="1">"$I$132:$M$132"</definedName>
    <definedName name="IQRH1320" hidden="1">"$I$1320:$K$1320"</definedName>
    <definedName name="IQRH1321" hidden="1">"$I$1321:$K$1321"</definedName>
    <definedName name="IQRH1322" hidden="1">"$I$1322"</definedName>
    <definedName name="IQRH1323" hidden="1">"$I$1323"</definedName>
    <definedName name="IQRH1324" hidden="1">"$I$1324"</definedName>
    <definedName name="IQRH1325" hidden="1">"$I$1325"</definedName>
    <definedName name="IQRH1326" hidden="1">"$I$1326"</definedName>
    <definedName name="IQRH1327" hidden="1">"$I$1327"</definedName>
    <definedName name="IQRH1328" hidden="1">"$I$1328"</definedName>
    <definedName name="IQRH1329" hidden="1">"$I$1329:$J$1329"</definedName>
    <definedName name="IQRH133" hidden="1">"$I$133:$K$133"</definedName>
    <definedName name="IQRH1330" hidden="1">"$I$1330"</definedName>
    <definedName name="IQRH1331" hidden="1">"$I$1331"</definedName>
    <definedName name="IQRH1332" hidden="1">"$I$1332"</definedName>
    <definedName name="IQRH1333" hidden="1">"$I$1333"</definedName>
    <definedName name="IQRH1334" hidden="1">"$I$1334"</definedName>
    <definedName name="IQRH1335" hidden="1">"$I$1335"</definedName>
    <definedName name="IQRH1336" hidden="1">"$I$1336"</definedName>
    <definedName name="IQRH1337" hidden="1">"$I$1337"</definedName>
    <definedName name="IQRH1338" hidden="1">"$I$1338"</definedName>
    <definedName name="IQRH1339" hidden="1">"$I$1339"</definedName>
    <definedName name="IQRH134" hidden="1">"$I$134"</definedName>
    <definedName name="IQRH1340" hidden="1">"$I$1340"</definedName>
    <definedName name="IQRH1341" hidden="1">"$I$1341"</definedName>
    <definedName name="IQRH1342" hidden="1">"$I$1342"</definedName>
    <definedName name="IQRH1343" hidden="1">"$I$1343"</definedName>
    <definedName name="IQRH1344" hidden="1">"$I$1344"</definedName>
    <definedName name="IQRH1345" hidden="1">"$I$1345"</definedName>
    <definedName name="IQRH1346" hidden="1">"$I$1346"</definedName>
    <definedName name="IQRH1347" hidden="1">"$I$1347"</definedName>
    <definedName name="IQRH1348" hidden="1">"$I$1348"</definedName>
    <definedName name="IQRH1349" hidden="1">"$I$1349"</definedName>
    <definedName name="IQRH135" hidden="1">"$I$135:$L$135"</definedName>
    <definedName name="IQRH1350" hidden="1">"$I$1350"</definedName>
    <definedName name="IQRH1351" hidden="1">"$I$1351"</definedName>
    <definedName name="IQRH1352" hidden="1">"$I$1352"</definedName>
    <definedName name="IQRH1353" hidden="1">"$I$1353:$J$1353"</definedName>
    <definedName name="IQRH1354" hidden="1">"$I$1354:$M$1354"</definedName>
    <definedName name="IQRH1355" hidden="1">"$I$1355"</definedName>
    <definedName name="IQRH1356" hidden="1">"$I$1356:$M$1356"</definedName>
    <definedName name="IQRH1357" hidden="1">"$I$1357:$L$1357"</definedName>
    <definedName name="IQRH1358" hidden="1">"$I$1358"</definedName>
    <definedName name="IQRH1359" hidden="1">"$I$1359"</definedName>
    <definedName name="IQRH136" hidden="1">"$I$136:$J$136"</definedName>
    <definedName name="IQRH1360" hidden="1">"$I$1360"</definedName>
    <definedName name="IQRH1361" hidden="1">"$I$1361"</definedName>
    <definedName name="IQRH1362" hidden="1">"$I$1362"</definedName>
    <definedName name="IQRH1363" hidden="1">"$I$1363"</definedName>
    <definedName name="IQRH1364" hidden="1">"$I$1364"</definedName>
    <definedName name="IQRH1365" hidden="1">"$I$1365"</definedName>
    <definedName name="IQRH1366" hidden="1">"$I$1366"</definedName>
    <definedName name="IQRH1367" hidden="1">"$I$1367:$M$1367"</definedName>
    <definedName name="IQRH1368" hidden="1">"$I$1368"</definedName>
    <definedName name="IQRH1369" hidden="1">"$I$1369"</definedName>
    <definedName name="IQRH137" hidden="1">"$I$137:$M$137"</definedName>
    <definedName name="IQRH1370" hidden="1">"$I$1370"</definedName>
    <definedName name="IQRH1371" hidden="1">"$I$1371"</definedName>
    <definedName name="IQRH1372" hidden="1">"$I$1372"</definedName>
    <definedName name="IQRH1373" hidden="1">"$I$1373:$M$1373"</definedName>
    <definedName name="IQRH1374" hidden="1">"$I$1374"</definedName>
    <definedName name="IQRH1375" hidden="1">"$I$1375"</definedName>
    <definedName name="IQRH1376" hidden="1">"$I$1376:$M$1376"</definedName>
    <definedName name="IQRH1377" hidden="1">"$I$1377"</definedName>
    <definedName name="IQRH1378" hidden="1">"$I$1378"</definedName>
    <definedName name="IQRH1379" hidden="1">"$I$1379:$M$1379"</definedName>
    <definedName name="IQRH138" hidden="1">"$I$138:$M$138"</definedName>
    <definedName name="IQRH1380" hidden="1">"$I$1380"</definedName>
    <definedName name="IQRH1381" hidden="1">"$I$1381"</definedName>
    <definedName name="IQRH1382" hidden="1">"$I$1382"</definedName>
    <definedName name="IQRH1383" hidden="1">"$I$1383"</definedName>
    <definedName name="IQRH1384" hidden="1">"$I$1384"</definedName>
    <definedName name="IQRH1385" hidden="1">"$I$1385"</definedName>
    <definedName name="IQRH1386" hidden="1">"$I$1386:$J$1386"</definedName>
    <definedName name="IQRH1387" hidden="1">"$I$1387:$M$1387"</definedName>
    <definedName name="IQRH1388" hidden="1">"$I$1388"</definedName>
    <definedName name="IQRH1389" hidden="1">"$I$1389:$M$1389"</definedName>
    <definedName name="IQRH139" hidden="1">"$I$139"</definedName>
    <definedName name="IQRH1390" hidden="1">"$I$1390"</definedName>
    <definedName name="IQRH1391" hidden="1">"$I$1391"</definedName>
    <definedName name="IQRH1392" hidden="1">"$I$1392"</definedName>
    <definedName name="IQRH1393" hidden="1">"$I$1393"</definedName>
    <definedName name="IQRH1394" hidden="1">"$I$1394:$J$1394"</definedName>
    <definedName name="IQRH1395" hidden="1">"$I$1395:$J$1395"</definedName>
    <definedName name="IQRH1396" hidden="1">"$I$1396"</definedName>
    <definedName name="IQRH1397" hidden="1">"$I$1397"</definedName>
    <definedName name="IQRH1398" hidden="1">"$I$1398:$L$1398"</definedName>
    <definedName name="IQRH1399" hidden="1">"$I$1399"</definedName>
    <definedName name="IQRH14" hidden="1">"$I$14:$M$14"</definedName>
    <definedName name="IQRH140" hidden="1">"$I$140"</definedName>
    <definedName name="IQRH1400" hidden="1">"$I$1400"</definedName>
    <definedName name="IQRH1401" hidden="1">"$I$1401:$M$1401"</definedName>
    <definedName name="IQRH1402" hidden="1">"$I$1402:$M$1402"</definedName>
    <definedName name="IQRH1403" hidden="1">"$I$1403"</definedName>
    <definedName name="IQRH1404" hidden="1">"$I$1404"</definedName>
    <definedName name="IQRH1405" hidden="1">"$I$1405"</definedName>
    <definedName name="IQRH1406" hidden="1">"$I$1406"</definedName>
    <definedName name="IQRH1407" hidden="1">"$I$1407:$M$1407"</definedName>
    <definedName name="IQRH1408" hidden="1">"$I$1408"</definedName>
    <definedName name="IQRH1409" hidden="1">"$I$1409"</definedName>
    <definedName name="IQRH141" hidden="1">"$I$141:$M$141"</definedName>
    <definedName name="IQRH1410" hidden="1">"$I$1410:$M$1410"</definedName>
    <definedName name="IQRH1411" hidden="1">"$I$1411"</definedName>
    <definedName name="IQRH1412" hidden="1">"$I$1412"</definedName>
    <definedName name="IQRH1413" hidden="1">"$I$1413"</definedName>
    <definedName name="IQRH1414" hidden="1">"$I$1414:$J$1414"</definedName>
    <definedName name="IQRH1415" hidden="1">"$I$1415"</definedName>
    <definedName name="IQRH1416" hidden="1">"$I$1416"</definedName>
    <definedName name="IQRH1417" hidden="1">"$I$1417"</definedName>
    <definedName name="IQRH1418" hidden="1">"$I$1418"</definedName>
    <definedName name="IQRH1419" hidden="1">"$I$1419"</definedName>
    <definedName name="IQRH142" hidden="1">"$I$142:$M$142"</definedName>
    <definedName name="IQRH1420" hidden="1">"$I$1420:$M$1420"</definedName>
    <definedName name="IQRH1421" hidden="1">"$I$1421"</definedName>
    <definedName name="IQRH1422" hidden="1">"$I$1422"</definedName>
    <definedName name="IQRH1423" hidden="1">"$I$1423"</definedName>
    <definedName name="IQRH1424" hidden="1">"$I$1424"</definedName>
    <definedName name="IQRH1425" hidden="1">"$I$1425"</definedName>
    <definedName name="IQRH1426" hidden="1">"$I$1426"</definedName>
    <definedName name="IQRH1427" hidden="1">"$I$1427"</definedName>
    <definedName name="IQRH1428" hidden="1">"$I$1428"</definedName>
    <definedName name="IQRH1429" hidden="1">"$I$1429:$J$1429"</definedName>
    <definedName name="IQRH143" hidden="1">"$I$143"</definedName>
    <definedName name="IQRH1430" hidden="1">"$I$1430:$M$1430"</definedName>
    <definedName name="IQRH1431" hidden="1">"$I$1431:$J$1431"</definedName>
    <definedName name="IQRH1432" hidden="1">"$I$1432"</definedName>
    <definedName name="IQRH1433" hidden="1">"$I$1433"</definedName>
    <definedName name="IQRH1434" hidden="1">"$I$1434"</definedName>
    <definedName name="IQRH1435" hidden="1">"$I$1435"</definedName>
    <definedName name="IQRH1436" hidden="1">"$I$1436"</definedName>
    <definedName name="IQRH1437" hidden="1">"$I$1437"</definedName>
    <definedName name="IQRH1438" hidden="1">"$I$1438"</definedName>
    <definedName name="IQRH1439" hidden="1">"$I$1439"</definedName>
    <definedName name="IQRH144" hidden="1">"$I$144:$J$144"</definedName>
    <definedName name="IQRH1440" hidden="1">"$I$1440"</definedName>
    <definedName name="IQRH1441" hidden="1">"$I$1441"</definedName>
    <definedName name="IQRH1442" hidden="1">"$I$1442"</definedName>
    <definedName name="IQRH1443" hidden="1">"$I$1443"</definedName>
    <definedName name="IQRH1444" hidden="1">"$I$1444"</definedName>
    <definedName name="IQRH1445" hidden="1">"$I$1445:$J$1445"</definedName>
    <definedName name="IQRH1446" hidden="1">"$I$1446"</definedName>
    <definedName name="IQRH1447" hidden="1">"$I$1447"</definedName>
    <definedName name="IQRH1448" hidden="1">"$I$1448"</definedName>
    <definedName name="IQRH1449" hidden="1">"$I$1449:$K$1449"</definedName>
    <definedName name="IQRH145" hidden="1">"$I$145"</definedName>
    <definedName name="IQRH1450" hidden="1">"$I$1450"</definedName>
    <definedName name="IQRH1451" hidden="1">"$I$1451:$J$1451"</definedName>
    <definedName name="IQRH1452" hidden="1">"$I$1452"</definedName>
    <definedName name="IQRH1453" hidden="1">"$I$1453"</definedName>
    <definedName name="IQRH1454" hidden="1">"$I$1454"</definedName>
    <definedName name="IQRH1455" hidden="1">"$I$1455:$M$1455"</definedName>
    <definedName name="IQRH1456" hidden="1">"$I$1456:$K$1456"</definedName>
    <definedName name="IQRH1457" hidden="1">"$I$1457"</definedName>
    <definedName name="IQRH1458" hidden="1">"$I$1458:$J$1458"</definedName>
    <definedName name="IQRH1459" hidden="1">"$I$1459"</definedName>
    <definedName name="IQRH146" hidden="1">"$I$146"</definedName>
    <definedName name="IQRH1460" hidden="1">"$I$1460"</definedName>
    <definedName name="IQRH1461" hidden="1">"$I$1461:$K$1461"</definedName>
    <definedName name="IQRH1462" hidden="1">"$I$1462"</definedName>
    <definedName name="IQRH1463" hidden="1">"$I$1463"</definedName>
    <definedName name="IQRH1464" hidden="1">"$I$1464"</definedName>
    <definedName name="IQRH1465" hidden="1">"$I$1465"</definedName>
    <definedName name="IQRH1466" hidden="1">"$I$1466"</definedName>
    <definedName name="IQRH1467" hidden="1">"$I$1467:$J$1467"</definedName>
    <definedName name="IQRH1468" hidden="1">"$I$1468"</definedName>
    <definedName name="IQRH1469" hidden="1">"$I$1469:$J$1469"</definedName>
    <definedName name="IQRH147" hidden="1">"$I$147:$M$147"</definedName>
    <definedName name="IQRH1470" hidden="1">"$I$1470"</definedName>
    <definedName name="IQRH1471" hidden="1">"$I$1471"</definedName>
    <definedName name="IQRH1472" hidden="1">"$I$1472"</definedName>
    <definedName name="IQRH1473" hidden="1">"$I$1473:$M$1473"</definedName>
    <definedName name="IQRH1474" hidden="1">"$I$1474"</definedName>
    <definedName name="IQRH1475" hidden="1">"$I$1475"</definedName>
    <definedName name="IQRH1476" hidden="1">"$I$1476"</definedName>
    <definedName name="IQRH1477" hidden="1">"$I$1477"</definedName>
    <definedName name="IQRH1478" hidden="1">"$I$1478"</definedName>
    <definedName name="IQRH1479" hidden="1">"$I$1479"</definedName>
    <definedName name="IQRH148" hidden="1">"$I$148"</definedName>
    <definedName name="IQRH1480" hidden="1">"$I$1480"</definedName>
    <definedName name="IQRH1481" hidden="1">"$I$1481"</definedName>
    <definedName name="IQRH1482" hidden="1">"$I$1482:$J$1482"</definedName>
    <definedName name="IQRH1483" hidden="1">"$I$1483"</definedName>
    <definedName name="IQRH1484" hidden="1">"$I$1484"</definedName>
    <definedName name="IQRH1485" hidden="1">"$I$1485"</definedName>
    <definedName name="IQRH1486" hidden="1">"$I$1486"</definedName>
    <definedName name="IQRH1487" hidden="1">"$I$1487"</definedName>
    <definedName name="IQRH1488" hidden="1">"$I$1488"</definedName>
    <definedName name="IQRH1489" hidden="1">"$I$1489"</definedName>
    <definedName name="IQRH149" hidden="1">"$I$149:$M$149"</definedName>
    <definedName name="IQRH1490" hidden="1">"$I$1490"</definedName>
    <definedName name="IQRH1491" hidden="1">"$I$1491:$K$1491"</definedName>
    <definedName name="IQRH1492" hidden="1">"$I$1492:$M$1492"</definedName>
    <definedName name="IQRH1493" hidden="1">"$I$1493"</definedName>
    <definedName name="IQRH1494" hidden="1">"$I$1494:$K$1494"</definedName>
    <definedName name="IQRH1495" hidden="1">"$I$1495"</definedName>
    <definedName name="IQRH1496" hidden="1">"$I$1496"</definedName>
    <definedName name="IQRH1497" hidden="1">"$I$1497:$J$1497"</definedName>
    <definedName name="IQRH1498" hidden="1">"$I$1498"</definedName>
    <definedName name="IQRH1499" hidden="1">"$I$1499"</definedName>
    <definedName name="IQRH15" hidden="1">"$I$15:$M$15"</definedName>
    <definedName name="IQRH150" hidden="1">"$I$150"</definedName>
    <definedName name="IQRH1500" hidden="1">"$I$1500"</definedName>
    <definedName name="IQRH1501" hidden="1">"$I$1501"</definedName>
    <definedName name="IQRH1502" hidden="1">"$I$1502"</definedName>
    <definedName name="IQRH1503" hidden="1">"$I$1503"</definedName>
    <definedName name="IQRH1504" hidden="1">"$I$1504:$J$1504"</definedName>
    <definedName name="IQRH1505" hidden="1">"$I$1505"</definedName>
    <definedName name="IQRH1506" hidden="1">"$I$1506:$J$1506"</definedName>
    <definedName name="IQRH1507" hidden="1">"$I$1507:$J$1507"</definedName>
    <definedName name="IQRH1508" hidden="1">"$I$1508:$J$1508"</definedName>
    <definedName name="IQRH1509" hidden="1">"$I$1509"</definedName>
    <definedName name="IQRH151" hidden="1">"$I$151:$J$151"</definedName>
    <definedName name="IQRH1510" hidden="1">"$I$1510"</definedName>
    <definedName name="IQRH1511" hidden="1">"$I$1511"</definedName>
    <definedName name="IQRH1512" hidden="1">"$I$1512"</definedName>
    <definedName name="IQRH1513" hidden="1">"$I$1513"</definedName>
    <definedName name="IQRH1514" hidden="1">"$I$1514"</definedName>
    <definedName name="IQRH1515" hidden="1">"$I$1515"</definedName>
    <definedName name="IQRH1516" hidden="1">"$I$1516"</definedName>
    <definedName name="IQRH1517" hidden="1">"$I$1517"</definedName>
    <definedName name="IQRH1518" hidden="1">"$I$1518"</definedName>
    <definedName name="IQRH1519" hidden="1">"$I$1519"</definedName>
    <definedName name="IQRH152" hidden="1">"$I$152:$K$152"</definedName>
    <definedName name="IQRH1520" hidden="1">"$I$1520"</definedName>
    <definedName name="IQRH1521" hidden="1">"$I$1521"</definedName>
    <definedName name="IQRH1522" hidden="1">"$I$1522:$M$1522"</definedName>
    <definedName name="IQRH1523" hidden="1">"$I$1523:$K$1523"</definedName>
    <definedName name="IQRH1524" hidden="1">"$I$1524:$J$1524"</definedName>
    <definedName name="IQRH1525" hidden="1">"$I$1525"</definedName>
    <definedName name="IQRH1526" hidden="1">"$I$1526"</definedName>
    <definedName name="IQRH1527" hidden="1">"$I$1527:$M$1527"</definedName>
    <definedName name="IQRH1528" hidden="1">"$I$1528"</definedName>
    <definedName name="IQRH1529" hidden="1">"$I$1529"</definedName>
    <definedName name="IQRH153" hidden="1">"$I$153:$K$153"</definedName>
    <definedName name="IQRH1530" hidden="1">"$I$1530"</definedName>
    <definedName name="IQRH1531" hidden="1">"$I$1531"</definedName>
    <definedName name="IQRH1532" hidden="1">"$I$1532"</definedName>
    <definedName name="IQRH1533" hidden="1">"$I$1533"</definedName>
    <definedName name="IQRH1534" hidden="1">"$I$1534"</definedName>
    <definedName name="IQRH1535" hidden="1">"$I$1535"</definedName>
    <definedName name="IQRH1536" hidden="1">"$I$1536"</definedName>
    <definedName name="IQRH1537" hidden="1">"$I$1537"</definedName>
    <definedName name="IQRH1538" hidden="1">"$I$1538"</definedName>
    <definedName name="IQRH1539" hidden="1">"$I$1539"</definedName>
    <definedName name="IQRH154" hidden="1">"$I$154"</definedName>
    <definedName name="IQRH1540" hidden="1">"$I$1540"</definedName>
    <definedName name="IQRH1541" hidden="1">"$I$1541"</definedName>
    <definedName name="IQRH1542" hidden="1">"$I$1542"</definedName>
    <definedName name="IQRH1543" hidden="1">"$I$1543:$J$1543"</definedName>
    <definedName name="IQRH1544" hidden="1">"$I$1544"</definedName>
    <definedName name="IQRH1545" hidden="1">"$I$1545:$J$1545"</definedName>
    <definedName name="IQRH1546" hidden="1">"$I$1546:$M$1546"</definedName>
    <definedName name="IQRH1547" hidden="1">"$I$1547"</definedName>
    <definedName name="IQRH1548" hidden="1">"$I$1548"</definedName>
    <definedName name="IQRH1549" hidden="1">"$I$1549"</definedName>
    <definedName name="IQRH155" hidden="1">"$I$155:$K$155"</definedName>
    <definedName name="IQRH1550" hidden="1">"$I$1550"</definedName>
    <definedName name="IQRH1551" hidden="1">"$I$1551:$M$1551"</definedName>
    <definedName name="IQRH1552" hidden="1">"$I$1552"</definedName>
    <definedName name="IQRH1553" hidden="1">"$I$1553:$M$1553"</definedName>
    <definedName name="IQRH1554" hidden="1">"$I$1554:$K$1554"</definedName>
    <definedName name="IQRH1555" hidden="1">"$I$1555"</definedName>
    <definedName name="IQRH1556" hidden="1">"$I$1556"</definedName>
    <definedName name="IQRH1557" hidden="1">"$I$1557"</definedName>
    <definedName name="IQRH1558" hidden="1">"$I$1558"</definedName>
    <definedName name="IQRH1559" hidden="1">"$I$1559"</definedName>
    <definedName name="IQRH156" hidden="1">"$I$156:$J$156"</definedName>
    <definedName name="IQRH1560" hidden="1">"$I$1560"</definedName>
    <definedName name="IQRH1561" hidden="1">"$I$1561:$M$1561"</definedName>
    <definedName name="IQRH1562" hidden="1">"$I$1562"</definedName>
    <definedName name="IQRH1563" hidden="1">"$I$1563"</definedName>
    <definedName name="IQRH1564" hidden="1">"$I$1564"</definedName>
    <definedName name="IQRH1565" hidden="1">"$I$1565:$M$1565"</definedName>
    <definedName name="IQRH1566" hidden="1">"$I$1566"</definedName>
    <definedName name="IQRH1567" hidden="1">"$I$1567"</definedName>
    <definedName name="IQRH1568" hidden="1">"$I$1568"</definedName>
    <definedName name="IQRH1569" hidden="1">"$I$1569"</definedName>
    <definedName name="IQRH157" hidden="1">"$I$157:$M$157"</definedName>
    <definedName name="IQRH1570" hidden="1">"$I$1570"</definedName>
    <definedName name="IQRH1571" hidden="1">"$I$1571"</definedName>
    <definedName name="IQRH1572" hidden="1">"$I$1572"</definedName>
    <definedName name="IQRH1573" hidden="1">"$I$1573"</definedName>
    <definedName name="IQRH1574" hidden="1">"$I$1574"</definedName>
    <definedName name="IQRH1575" hidden="1">"$I$1575"</definedName>
    <definedName name="IQRH1576" hidden="1">"$I$1576:$J$1576"</definedName>
    <definedName name="IQRH1577" hidden="1">"$I$1577"</definedName>
    <definedName name="IQRH1578" hidden="1">"$I$1578"</definedName>
    <definedName name="IQRH1579" hidden="1">"$I$1579"</definedName>
    <definedName name="IQRH158" hidden="1">"$I$158:$K$158"</definedName>
    <definedName name="IQRH1580" hidden="1">"$I$1580"</definedName>
    <definedName name="IQRH1581" hidden="1">"$I$1581"</definedName>
    <definedName name="IQRH1582" hidden="1">"$I$1582"</definedName>
    <definedName name="IQRH1583" hidden="1">"$I$1583"</definedName>
    <definedName name="IQRH1584" hidden="1">"$I$1584"</definedName>
    <definedName name="IQRH1585" hidden="1">"$I$1585"</definedName>
    <definedName name="IQRH1586" hidden="1">"$I$1586"</definedName>
    <definedName name="IQRH1587" hidden="1">"$I$1587"</definedName>
    <definedName name="IQRH1588" hidden="1">"$I$1588:$J$1588"</definedName>
    <definedName name="IQRH1589" hidden="1">"$I$1589"</definedName>
    <definedName name="IQRH159" hidden="1">"$I$159:$K$159"</definedName>
    <definedName name="IQRH1590" hidden="1">"$I$1590"</definedName>
    <definedName name="IQRH1591" hidden="1">"$I$1591:$J$1591"</definedName>
    <definedName name="IQRH1592" hidden="1">"$I$1592"</definedName>
    <definedName name="IQRH1593" hidden="1">"$I$1593:$J$1593"</definedName>
    <definedName name="IQRH1594" hidden="1">"$I$1594"</definedName>
    <definedName name="IQRH1595" hidden="1">"$I$1595"</definedName>
    <definedName name="IQRH1596" hidden="1">"$I$1596:$M$1596"</definedName>
    <definedName name="IQRH1597" hidden="1">"$I$1597"</definedName>
    <definedName name="IQRH1598" hidden="1">"$I$1598"</definedName>
    <definedName name="IQRH1599" hidden="1">"$I$1599"</definedName>
    <definedName name="IQRH16" hidden="1">"$I$16:$M$16"</definedName>
    <definedName name="IQRH160" hidden="1">"$I$160"</definedName>
    <definedName name="IQRH1600" hidden="1">"$I$1600"</definedName>
    <definedName name="IQRH1601" hidden="1">"$I$1601"</definedName>
    <definedName name="IQRH1602" hidden="1">"$I$1602"</definedName>
    <definedName name="IQRH1603" hidden="1">"$I$1603"</definedName>
    <definedName name="IQRH1604" hidden="1">"$I$1604"</definedName>
    <definedName name="IQRH1605" hidden="1">"$I$1605"</definedName>
    <definedName name="IQRH1606" hidden="1">"$I$1606"</definedName>
    <definedName name="IQRH1607" hidden="1">"$I$1607"</definedName>
    <definedName name="IQRH1608" hidden="1">"$I$1608"</definedName>
    <definedName name="IQRH1609" hidden="1">"$I$1609:$J$1609"</definedName>
    <definedName name="IQRH161" hidden="1">"$I$161"</definedName>
    <definedName name="IQRH1610" hidden="1">"$I$1610"</definedName>
    <definedName name="IQRH1611" hidden="1">"$I$1611"</definedName>
    <definedName name="IQRH1612" hidden="1">"$I$1612"</definedName>
    <definedName name="IQRH1613" hidden="1">"$I$1613"</definedName>
    <definedName name="IQRH1614" hidden="1">"$I$1614"</definedName>
    <definedName name="IQRH1615" hidden="1">"$I$1615:$M$1615"</definedName>
    <definedName name="IQRH1616" hidden="1">"$I$1616:$J$1616"</definedName>
    <definedName name="IQRH1617" hidden="1">"$I$1617"</definedName>
    <definedName name="IQRH1618" hidden="1">"$I$1618"</definedName>
    <definedName name="IQRH1619" hidden="1">"$I$1619:$K$1619"</definedName>
    <definedName name="IQRH162" hidden="1">"$I$162:$K$162"</definedName>
    <definedName name="IQRH1620" hidden="1">"$I$1620"</definedName>
    <definedName name="IQRH1621" hidden="1">"$I$1621"</definedName>
    <definedName name="IQRH1622" hidden="1">"$I$1622"</definedName>
    <definedName name="IQRH1623" hidden="1">"$I$1623"</definedName>
    <definedName name="IQRH1624" hidden="1">"$I$1624:$M$1624"</definedName>
    <definedName name="IQRH1625" hidden="1">"$I$1625"</definedName>
    <definedName name="IQRH1626" hidden="1">"$I$1626"</definedName>
    <definedName name="IQRH1627" hidden="1">"$I$1627"</definedName>
    <definedName name="IQRH1628" hidden="1">"$I$1628"</definedName>
    <definedName name="IQRH1629" hidden="1">"$I$1629:$J$1629"</definedName>
    <definedName name="IQRH163" hidden="1">"$I$163:$J$163"</definedName>
    <definedName name="IQRH1630" hidden="1">"$I$1630"</definedName>
    <definedName name="IQRH1631" hidden="1">"$I$1631"</definedName>
    <definedName name="IQRH1632" hidden="1">"$I$1632:$J$1632"</definedName>
    <definedName name="IQRH1633" hidden="1">"$I$1633"</definedName>
    <definedName name="IQRH1634" hidden="1">"$I$1634"</definedName>
    <definedName name="IQRH1635" hidden="1">"$I$1635"</definedName>
    <definedName name="IQRH1636" hidden="1">"$I$1636:$K$1636"</definedName>
    <definedName name="IQRH1637" hidden="1">"$I$1637:$M$1637"</definedName>
    <definedName name="IQRH1638" hidden="1">"$I$1638"</definedName>
    <definedName name="IQRH1639" hidden="1">"$I$1639"</definedName>
    <definedName name="IQRH164" hidden="1">"$I$164"</definedName>
    <definedName name="IQRH1640" hidden="1">"$I$1640"</definedName>
    <definedName name="IQRH1641" hidden="1">"$I$1641"</definedName>
    <definedName name="IQRH1642" hidden="1">"$I$1642"</definedName>
    <definedName name="IQRH1643" hidden="1">"$I$1643"</definedName>
    <definedName name="IQRH1644" hidden="1">"$I$1644"</definedName>
    <definedName name="IQRH1645" hidden="1">"$I$1645"</definedName>
    <definedName name="IQRH1646" hidden="1">"$I$1646"</definedName>
    <definedName name="IQRH1647" hidden="1">"$I$1647"</definedName>
    <definedName name="IQRH1648" hidden="1">"$I$1648"</definedName>
    <definedName name="IQRH1649" hidden="1">"$I$1649"</definedName>
    <definedName name="IQRH165" hidden="1">"$I$165"</definedName>
    <definedName name="IQRH1650" hidden="1">"$I$1650"</definedName>
    <definedName name="IQRH1651" hidden="1">"$I$1651"</definedName>
    <definedName name="IQRH1652" hidden="1">"$I$1652"</definedName>
    <definedName name="IQRH1653" hidden="1">"$I$1653:$M$1653"</definedName>
    <definedName name="IQRH1654" hidden="1">"$I$1654"</definedName>
    <definedName name="IQRH1655" hidden="1">"$I$1655"</definedName>
    <definedName name="IQRH1656" hidden="1">"$I$1656"</definedName>
    <definedName name="IQRH1657" hidden="1">"$I$1657"</definedName>
    <definedName name="IQRH1658" hidden="1">"$I$1658"</definedName>
    <definedName name="IQRH1659" hidden="1">"$I$1659"</definedName>
    <definedName name="IQRH166" hidden="1">"$I$166"</definedName>
    <definedName name="IQRH1660" hidden="1">"$I$1660"</definedName>
    <definedName name="IQRH1661" hidden="1">"$I$1661"</definedName>
    <definedName name="IQRH1662" hidden="1">"$I$1662:$J$1662"</definedName>
    <definedName name="IQRH1663" hidden="1">"$I$1663"</definedName>
    <definedName name="IQRH1664" hidden="1">"$I$1664"</definedName>
    <definedName name="IQRH1665" hidden="1">"$I$1665"</definedName>
    <definedName name="IQRH1666" hidden="1">"$I$1666"</definedName>
    <definedName name="IQRH1667" hidden="1">"$I$1667"</definedName>
    <definedName name="IQRH1668" hidden="1">"$I$1668:$M$1668"</definedName>
    <definedName name="IQRH1669" hidden="1">"$I$1669"</definedName>
    <definedName name="IQRH167" hidden="1">"$I$167:$J$167"</definedName>
    <definedName name="IQRH1670" hidden="1">"$I$1670"</definedName>
    <definedName name="IQRH1671" hidden="1">"$I$1671:$J$1671"</definedName>
    <definedName name="IQRH1672" hidden="1">"$I$1672"</definedName>
    <definedName name="IQRH1673" hidden="1">"$I$1673:$J$1673"</definedName>
    <definedName name="IQRH1674" hidden="1">"$I$1674"</definedName>
    <definedName name="IQRH1675" hidden="1">"$I$1675"</definedName>
    <definedName name="IQRH1676" hidden="1">"$I$1676:$M$1676"</definedName>
    <definedName name="IQRH1677" hidden="1">"$I$1677"</definedName>
    <definedName name="IQRH1678" hidden="1">"$I$1678"</definedName>
    <definedName name="IQRH1679" hidden="1">"$I$1679"</definedName>
    <definedName name="IQRH168" hidden="1">"$I$168:$M$168"</definedName>
    <definedName name="IQRH1680" hidden="1">"$I$1680"</definedName>
    <definedName name="IQRH1681" hidden="1">"$I$1681"</definedName>
    <definedName name="IQRH1682" hidden="1">"$I$1682"</definedName>
    <definedName name="IQRH1683" hidden="1">"$I$1683"</definedName>
    <definedName name="IQRH1684" hidden="1">"$I$1684:$J$1684"</definedName>
    <definedName name="IQRH1685" hidden="1">"$I$1685"</definedName>
    <definedName name="IQRH1686" hidden="1">"$I$1686"</definedName>
    <definedName name="IQRH1687" hidden="1">"$I$1687"</definedName>
    <definedName name="IQRH1688" hidden="1">"$I$1688"</definedName>
    <definedName name="IQRH1689" hidden="1">"$I$1689:$M$1689"</definedName>
    <definedName name="IQRH169" hidden="1">"$I$169"</definedName>
    <definedName name="IQRH1690" hidden="1">"$I$1690:$J$1690"</definedName>
    <definedName name="IQRH1691" hidden="1">"$I$1691"</definedName>
    <definedName name="IQRH1692" hidden="1">"$I$1692"</definedName>
    <definedName name="IQRH1693" hidden="1">"$I$1693"</definedName>
    <definedName name="IQRH1694" hidden="1">"$I$1694"</definedName>
    <definedName name="IQRH1695" hidden="1">"$I$1695:$M$1695"</definedName>
    <definedName name="IQRH1696" hidden="1">"$I$1696"</definedName>
    <definedName name="IQRH1697" hidden="1">"$I$1697"</definedName>
    <definedName name="IQRH1698" hidden="1">"$I$1698"</definedName>
    <definedName name="IQRH1699" hidden="1">"$I$1699:$J$1699"</definedName>
    <definedName name="IQRH17" hidden="1">"$I$17:$M$17"</definedName>
    <definedName name="IQRH170" hidden="1">"$I$170"</definedName>
    <definedName name="IQRH1700" hidden="1">"$I$1700:$M$1700"</definedName>
    <definedName name="IQRH1701" hidden="1">"$I$1701"</definedName>
    <definedName name="IQRH1702" hidden="1">"$I$1702:$J$1702"</definedName>
    <definedName name="IQRH1703" hidden="1">"$I$1703"</definedName>
    <definedName name="IQRH1704" hidden="1">"$I$1704"</definedName>
    <definedName name="IQRH1705" hidden="1">"$I$1705"</definedName>
    <definedName name="IQRH1706" hidden="1">"$I$1706"</definedName>
    <definedName name="IQRH1707" hidden="1">"$I$1707"</definedName>
    <definedName name="IQRH1708" hidden="1">"$I$1708"</definedName>
    <definedName name="IQRH1709" hidden="1">"$I$1709"</definedName>
    <definedName name="IQRH171" hidden="1">"$I$171"</definedName>
    <definedName name="IQRH1710" hidden="1">"$I$1710"</definedName>
    <definedName name="IQRH1711" hidden="1">"$I$1711:$M$1711"</definedName>
    <definedName name="IQRH1712" hidden="1">"$I$1712"</definedName>
    <definedName name="IQRH1713" hidden="1">"$I$1713"</definedName>
    <definedName name="IQRH1714" hidden="1">"$I$1714"</definedName>
    <definedName name="IQRH1715" hidden="1">"$I$1715"</definedName>
    <definedName name="IQRH1716" hidden="1">"$I$1716:$J$1716"</definedName>
    <definedName name="IQRH1717" hidden="1">"$I$1717"</definedName>
    <definedName name="IQRH1718" hidden="1">"$I$1718"</definedName>
    <definedName name="IQRH1719" hidden="1">"$I$1719:$J$1719"</definedName>
    <definedName name="IQRH172" hidden="1">"$I$172"</definedName>
    <definedName name="IQRH1720" hidden="1">"$I$1720"</definedName>
    <definedName name="IQRH1721" hidden="1">"$I$1721"</definedName>
    <definedName name="IQRH1722" hidden="1">"$I$1722"</definedName>
    <definedName name="IQRH1723" hidden="1">"$I$1723"</definedName>
    <definedName name="IQRH1724" hidden="1">"$I$1724"</definedName>
    <definedName name="IQRH1725" hidden="1">"$I$1725:$M$1725"</definedName>
    <definedName name="IQRH1726" hidden="1">"$I$1726"</definedName>
    <definedName name="IQRH1727" hidden="1">"$I$1727"</definedName>
    <definedName name="IQRH1728" hidden="1">"$I$1728"</definedName>
    <definedName name="IQRH1729" hidden="1">"$I$1729"</definedName>
    <definedName name="IQRH173" hidden="1">"$I$173"</definedName>
    <definedName name="IQRH1730" hidden="1">"$I$1730"</definedName>
    <definedName name="IQRH1731" hidden="1">"$I$1731"</definedName>
    <definedName name="IQRH1732" hidden="1">"$I$1732"</definedName>
    <definedName name="IQRH1733" hidden="1">"$I$1733"</definedName>
    <definedName name="IQRH1734" hidden="1">"$I$1734"</definedName>
    <definedName name="IQRH1735" hidden="1">"$I$1735"</definedName>
    <definedName name="IQRH1736" hidden="1">"$I$1736"</definedName>
    <definedName name="IQRH1737" hidden="1">"$I$1737"</definedName>
    <definedName name="IQRH1738" hidden="1">"$I$1738"</definedName>
    <definedName name="IQRH1739" hidden="1">"$I$1739"</definedName>
    <definedName name="IQRH174" hidden="1">"$I$174:$J$174"</definedName>
    <definedName name="IQRH1740" hidden="1">"$I$1740"</definedName>
    <definedName name="IQRH1741" hidden="1">"$I$1741"</definedName>
    <definedName name="IQRH1742" hidden="1">"$I$1742"</definedName>
    <definedName name="IQRH1743" hidden="1">"$I$1743:$M$1743"</definedName>
    <definedName name="IQRH1744" hidden="1">"$I$1744"</definedName>
    <definedName name="IQRH1745" hidden="1">"$I$1745"</definedName>
    <definedName name="IQRH1746" hidden="1">"$I$1746"</definedName>
    <definedName name="IQRH1747" hidden="1">"$I$1747:$M$1747"</definedName>
    <definedName name="IQRH1748" hidden="1">"$I$1748"</definedName>
    <definedName name="IQRH1749" hidden="1">"$I$1749"</definedName>
    <definedName name="IQRH175" hidden="1">"$I$175:$K$175"</definedName>
    <definedName name="IQRH1750" hidden="1">"$I$1750"</definedName>
    <definedName name="IQRH1751" hidden="1">"$I$1751"</definedName>
    <definedName name="IQRH1752" hidden="1">"$I$1752"</definedName>
    <definedName name="IQRH1753" hidden="1">"$I$1753"</definedName>
    <definedName name="IQRH1754" hidden="1">"$I$1754"</definedName>
    <definedName name="IQRH1755" hidden="1">"$I$1755"</definedName>
    <definedName name="IQRH1756" hidden="1">"$I$1756"</definedName>
    <definedName name="IQRH1757" hidden="1">"$I$1757"</definedName>
    <definedName name="IQRH1758" hidden="1">"$I$1758"</definedName>
    <definedName name="IQRH1759" hidden="1">"$I$1759"</definedName>
    <definedName name="IQRH176" hidden="1">"$I$176:$J$176"</definedName>
    <definedName name="IQRH1760" hidden="1">"$I$1760"</definedName>
    <definedName name="IQRH1761" hidden="1">"$I$1761"</definedName>
    <definedName name="IQRH1762" hidden="1">"$I$1762"</definedName>
    <definedName name="IQRH1763" hidden="1">"$I$1763"</definedName>
    <definedName name="IQRH1764" hidden="1">"$I$1764:$M$1764"</definedName>
    <definedName name="IQRH1765" hidden="1">"$I$1765"</definedName>
    <definedName name="IQRH1766" hidden="1">"$I$1766"</definedName>
    <definedName name="IQRH1767" hidden="1">"$I$1767"</definedName>
    <definedName name="IQRH1768" hidden="1">"$I$1768"</definedName>
    <definedName name="IQRH1769" hidden="1">"$I$1769:$M$1769"</definedName>
    <definedName name="IQRH177" hidden="1">"$I$177:$J$177"</definedName>
    <definedName name="IQRH1770" hidden="1">"$I$1770"</definedName>
    <definedName name="IQRH1771" hidden="1">"$I$1771:$J$1771"</definedName>
    <definedName name="IQRH1772" hidden="1">"$I$1772"</definedName>
    <definedName name="IQRH1773" hidden="1">"$I$1773:$M$1773"</definedName>
    <definedName name="IQRH1774" hidden="1">"$I$1774"</definedName>
    <definedName name="IQRH1775" hidden="1">"$I$1775:$J$1775"</definedName>
    <definedName name="IQRH1776" hidden="1">"$I$1776:$M$1776"</definedName>
    <definedName name="IQRH1777" hidden="1">"$I$1777"</definedName>
    <definedName name="IQRH1778" hidden="1">"$I$1778"</definedName>
    <definedName name="IQRH1779" hidden="1">"$I$1779:$J$1779"</definedName>
    <definedName name="IQRH178" hidden="1">"$I$178:$J$178"</definedName>
    <definedName name="IQRH1780" hidden="1">"$I$1780"</definedName>
    <definedName name="IQRH1781" hidden="1">"$I$1781"</definedName>
    <definedName name="IQRH1782" hidden="1">"$I$1782"</definedName>
    <definedName name="IQRH1783" hidden="1">"$I$1783"</definedName>
    <definedName name="IQRH1784" hidden="1">"$I$1784"</definedName>
    <definedName name="IQRH1785" hidden="1">"$I$1785:$M$1785"</definedName>
    <definedName name="IQRH1786" hidden="1">"$I$1786"</definedName>
    <definedName name="IQRH1787" hidden="1">"$I$1787"</definedName>
    <definedName name="IQRH1788" hidden="1">"$I$1788"</definedName>
    <definedName name="IQRH1789" hidden="1">"$I$1789"</definedName>
    <definedName name="IQRH179" hidden="1">"$I$179"</definedName>
    <definedName name="IQRH1790" hidden="1">"$I$1790"</definedName>
    <definedName name="IQRH1791" hidden="1">"$I$1791:$J$1791"</definedName>
    <definedName name="IQRH1792" hidden="1">"$I$1792:$J$1792"</definedName>
    <definedName name="IQRH1793" hidden="1">"$I$1793"</definedName>
    <definedName name="IQRH1794" hidden="1">"$I$1794:$J$1794"</definedName>
    <definedName name="IQRH1795" hidden="1">"$I$1795"</definedName>
    <definedName name="IQRH1796" hidden="1">"$I$1796"</definedName>
    <definedName name="IQRH1797" hidden="1">"$I$1797:$M$1797"</definedName>
    <definedName name="IQRH1798" hidden="1">"$I$1798"</definedName>
    <definedName name="IQRH1799" hidden="1">"$I$1799"</definedName>
    <definedName name="IQRH18" hidden="1">"$I$18:$M$18"</definedName>
    <definedName name="IQRH180" hidden="1">"$I$180"</definedName>
    <definedName name="IQRH1800" hidden="1">"$I$1800"</definedName>
    <definedName name="IQRH1801" hidden="1">"$I$1801"</definedName>
    <definedName name="IQRH1802" hidden="1">"$I$1802"</definedName>
    <definedName name="IQRH1803" hidden="1">"$I$1803"</definedName>
    <definedName name="IQRH1804" hidden="1">"$I$1804"</definedName>
    <definedName name="IQRH1805" hidden="1">"$I$1805"</definedName>
    <definedName name="IQRH1806" hidden="1">"$I$1806"</definedName>
    <definedName name="IQRH1807" hidden="1">"$I$1807:$M$1807"</definedName>
    <definedName name="IQRH1808" hidden="1">"$I$1808"</definedName>
    <definedName name="IQRH1809" hidden="1">"$I$1809:$J$1809"</definedName>
    <definedName name="IQRH181" hidden="1">"$I$181:$J$181"</definedName>
    <definedName name="IQRH1810" hidden="1">"$I$1810"</definedName>
    <definedName name="IQRH1811" hidden="1">"$I$1811"</definedName>
    <definedName name="IQRH1812" hidden="1">"$I$1812"</definedName>
    <definedName name="IQRH1813" hidden="1">"$I$1813"</definedName>
    <definedName name="IQRH1814" hidden="1">"$I$1814:$J$1814"</definedName>
    <definedName name="IQRH1815" hidden="1">"$I$1815"</definedName>
    <definedName name="IQRH1816" hidden="1">"$I$1816"</definedName>
    <definedName name="IQRH1817" hidden="1">"$I$1817"</definedName>
    <definedName name="IQRH1818" hidden="1">"$I$1818"</definedName>
    <definedName name="IQRH1819" hidden="1">"$I$1819"</definedName>
    <definedName name="IQRH182" hidden="1">"$I$182:$J$182"</definedName>
    <definedName name="IQRH1820" hidden="1">"$I$1820"</definedName>
    <definedName name="IQRH1821" hidden="1">"$I$1821"</definedName>
    <definedName name="IQRH1822" hidden="1">"$I$1822:$M$1822"</definedName>
    <definedName name="IQRH1823" hidden="1">"$I$1823"</definedName>
    <definedName name="IQRH1824" hidden="1">"$I$1824"</definedName>
    <definedName name="IQRH1825" hidden="1">"$I$1825"</definedName>
    <definedName name="IQRH1826" hidden="1">"$I$1826"</definedName>
    <definedName name="IQRH1827" hidden="1">"$I$1827"</definedName>
    <definedName name="IQRH1828" hidden="1">"$I$1828"</definedName>
    <definedName name="IQRH1829" hidden="1">"$I$1829"</definedName>
    <definedName name="IQRH183" hidden="1">"$I$183"</definedName>
    <definedName name="IQRH1830" hidden="1">"$I$1830"</definedName>
    <definedName name="IQRH1831" hidden="1">"$I$1831"</definedName>
    <definedName name="IQRH1832" hidden="1">"$I$1832"</definedName>
    <definedName name="IQRH1833" hidden="1">"$I$1833"</definedName>
    <definedName name="IQRH1834" hidden="1">"$I$1834"</definedName>
    <definedName name="IQRH1835" hidden="1">"$I$1835:$J$1835"</definedName>
    <definedName name="IQRH1836" hidden="1">"$I$1836:$J$1836"</definedName>
    <definedName name="IQRH1837" hidden="1">"$I$1837"</definedName>
    <definedName name="IQRH1838" hidden="1">"$I$1838"</definedName>
    <definedName name="IQRH1839" hidden="1">"$I$1839"</definedName>
    <definedName name="IQRH184" hidden="1">"$I$184"</definedName>
    <definedName name="IQRH1840" hidden="1">"$I$1840:$M$1840"</definedName>
    <definedName name="IQRH1841" hidden="1">"$I$1841"</definedName>
    <definedName name="IQRH1842" hidden="1">"$I$1842"</definedName>
    <definedName name="IQRH1843" hidden="1">"$I$1843"</definedName>
    <definedName name="IQRH1844" hidden="1">"$I$1844"</definedName>
    <definedName name="IQRH1845" hidden="1">"$I$1845"</definedName>
    <definedName name="IQRH1846" hidden="1">"$I$1846"</definedName>
    <definedName name="IQRH1847" hidden="1">"$I$1847"</definedName>
    <definedName name="IQRH1848" hidden="1">"$I$1848"</definedName>
    <definedName name="IQRH1849" hidden="1">"$I$1849"</definedName>
    <definedName name="IQRH185" hidden="1">"$I$185"</definedName>
    <definedName name="IQRH1850" hidden="1">"$I$1850"</definedName>
    <definedName name="IQRH1851" hidden="1">"$I$1851:$M$1851"</definedName>
    <definedName name="IQRH1852" hidden="1">"$I$1852"</definedName>
    <definedName name="IQRH1853" hidden="1">"$I$1853"</definedName>
    <definedName name="IQRH1854" hidden="1">"$I$1854:$J$1854"</definedName>
    <definedName name="IQRH1855" hidden="1">"$I$1855"</definedName>
    <definedName name="IQRH1856" hidden="1">"$I$1856"</definedName>
    <definedName name="IQRH1857" hidden="1">"$I$1857:$J$1857"</definedName>
    <definedName name="IQRH1858" hidden="1">"$I$1858:$J$1858"</definedName>
    <definedName name="IQRH1859" hidden="1">"$I$1859"</definedName>
    <definedName name="IQRH186" hidden="1">"$I$186"</definedName>
    <definedName name="IQRH1860" hidden="1">"$I$1860"</definedName>
    <definedName name="IQRH1861" hidden="1">"$I$1861"</definedName>
    <definedName name="IQRH1862" hidden="1">"$I$1862"</definedName>
    <definedName name="IQRH1863" hidden="1">"$I$1863"</definedName>
    <definedName name="IQRH1864" hidden="1">"$I$1864"</definedName>
    <definedName name="IQRH1865" hidden="1">"$I$1865"</definedName>
    <definedName name="IQRH1866" hidden="1">"$I$1866"</definedName>
    <definedName name="IQRH1867" hidden="1">"$I$1867"</definedName>
    <definedName name="IQRH1868" hidden="1">"$I$1868"</definedName>
    <definedName name="IQRH1869" hidden="1">"$I$1869"</definedName>
    <definedName name="IQRH187" hidden="1">"$I$187"</definedName>
    <definedName name="IQRH1870" hidden="1">"$I$1870"</definedName>
    <definedName name="IQRH1871" hidden="1">"$I$1871"</definedName>
    <definedName name="IQRH1872" hidden="1">"$I$1872"</definedName>
    <definedName name="IQRH1873" hidden="1">"$I$1873:$M$1873"</definedName>
    <definedName name="IQRH1874" hidden="1">"$I$1874"</definedName>
    <definedName name="IQRH1875" hidden="1">"$I$1875"</definedName>
    <definedName name="IQRH1876" hidden="1">"$I$1876:$M$1876"</definedName>
    <definedName name="IQRH1877" hidden="1">"$I$1877"</definedName>
    <definedName name="IQRH1878" hidden="1">"$I$1878:$J$1878"</definedName>
    <definedName name="IQRH1879" hidden="1">"$I$1879"</definedName>
    <definedName name="IQRH188" hidden="1">"$I$188:$L$188"</definedName>
    <definedName name="IQRH1880" hidden="1">"$I$1880:$J$1880"</definedName>
    <definedName name="IQRH1881" hidden="1">"$I$1881"</definedName>
    <definedName name="IQRH1882" hidden="1">"$I$1882"</definedName>
    <definedName name="IQRH1883" hidden="1">"$I$1883:$J$1883"</definedName>
    <definedName name="IQRH1884" hidden="1">"$I$1884"</definedName>
    <definedName name="IQRH1885" hidden="1">"$I$1885"</definedName>
    <definedName name="IQRH1886" hidden="1">"$I$1886"</definedName>
    <definedName name="IQRH1887" hidden="1">"$I$1887"</definedName>
    <definedName name="IQRH1888" hidden="1">"$I$1888"</definedName>
    <definedName name="IQRH1889" hidden="1">"$I$1889:$J$1889"</definedName>
    <definedName name="IQRH189" hidden="1">"$I$189"</definedName>
    <definedName name="IQRH1890" hidden="1">"$I$1890"</definedName>
    <definedName name="IQRH1891" hidden="1">"$I$1891"</definedName>
    <definedName name="IQRH1892" hidden="1">"$I$1892"</definedName>
    <definedName name="IQRH1893" hidden="1">"$I$1893"</definedName>
    <definedName name="IQRH1894" hidden="1">"$I$1894:$M$1894"</definedName>
    <definedName name="IQRH1895" hidden="1">"$I$1895"</definedName>
    <definedName name="IQRH1896" hidden="1">"$I$1896:$J$1896"</definedName>
    <definedName name="IQRH1897" hidden="1">"$I$1897"</definedName>
    <definedName name="IQRH1898" hidden="1">"$I$1898"</definedName>
    <definedName name="IQRH1899" hidden="1">"$I$1899"</definedName>
    <definedName name="IQRH19" hidden="1">"$I$19:$M$19"</definedName>
    <definedName name="IQRH190" hidden="1">"$I$190"</definedName>
    <definedName name="IQRH1900" hidden="1">"$I$1900"</definedName>
    <definedName name="IQRH1901" hidden="1">"$I$1901"</definedName>
    <definedName name="IQRH1902" hidden="1">"$I$1902:$J$1902"</definedName>
    <definedName name="IQRH1903" hidden="1">"$I$1903"</definedName>
    <definedName name="IQRH1904" hidden="1">"$I$1904"</definedName>
    <definedName name="IQRH1905" hidden="1">"$I$1905:$M$1905"</definedName>
    <definedName name="IQRH1906" hidden="1">"$I$1906:$K$1906"</definedName>
    <definedName name="IQRH1907" hidden="1">"$I$1907"</definedName>
    <definedName name="IQRH1908" hidden="1">"$I$1908"</definedName>
    <definedName name="IQRH1909" hidden="1">"$I$1909"</definedName>
    <definedName name="IQRH191" hidden="1">"$I$191:$K$191"</definedName>
    <definedName name="IQRH1910" hidden="1">"$I$1910"</definedName>
    <definedName name="IQRH1911" hidden="1">"$I$1911"</definedName>
    <definedName name="IQRH1912" hidden="1">"$I$1912:$M$1912"</definedName>
    <definedName name="IQRH1913" hidden="1">"$I$1913"</definedName>
    <definedName name="IQRH1914" hidden="1">"$I$1914:$K$1914"</definedName>
    <definedName name="IQRH1915" hidden="1">"$I$1915"</definedName>
    <definedName name="IQRH1916" hidden="1">"$I$1916"</definedName>
    <definedName name="IQRH1917" hidden="1">"$I$1917:$M$1917"</definedName>
    <definedName name="IQRH1918" hidden="1">"$I$1918"</definedName>
    <definedName name="IQRH1919" hidden="1">"$I$1919:$J$1919"</definedName>
    <definedName name="IQRH192" hidden="1">"$I$192"</definedName>
    <definedName name="IQRH1920" hidden="1">"$I$1920"</definedName>
    <definedName name="IQRH1921" hidden="1">"$I$1921"</definedName>
    <definedName name="IQRH1922" hidden="1">"$I$1922"</definedName>
    <definedName name="IQRH1923" hidden="1">"$I$1923:$J$1923"</definedName>
    <definedName name="IQRH1924" hidden="1">"$I$1924"</definedName>
    <definedName name="IQRH1925" hidden="1">"$I$1925"</definedName>
    <definedName name="IQRH1926" hidden="1">"$I$1926"</definedName>
    <definedName name="IQRH1927" hidden="1">"$I$1927"</definedName>
    <definedName name="IQRH1928" hidden="1">"$I$1928:$M$1928"</definedName>
    <definedName name="IQRH1929" hidden="1">"$I$1929:$M$1929"</definedName>
    <definedName name="IQRH193" hidden="1">"$I$193:$J$193"</definedName>
    <definedName name="IQRH1930" hidden="1">"$I$1930"</definedName>
    <definedName name="IQRH1931" hidden="1">"$I$1931"</definedName>
    <definedName name="IQRH1932" hidden="1">"$I$1932"</definedName>
    <definedName name="IQRH1933" hidden="1">"$I$1933"</definedName>
    <definedName name="IQRH1934" hidden="1">"$I$1934"</definedName>
    <definedName name="IQRH1935" hidden="1">"$I$1935"</definedName>
    <definedName name="IQRH1936" hidden="1">"$I$1936"</definedName>
    <definedName name="IQRH1937" hidden="1">"$I$1937"</definedName>
    <definedName name="IQRH1938" hidden="1">"$I$1938:$J$1938"</definedName>
    <definedName name="IQRH1939" hidden="1">"$I$1939:$M$1939"</definedName>
    <definedName name="IQRH194" hidden="1">"$I$194:$M$194"</definedName>
    <definedName name="IQRH1940" hidden="1">"$I$1940"</definedName>
    <definedName name="IQRH1941" hidden="1">"$I$1941"</definedName>
    <definedName name="IQRH1942" hidden="1">"$I$1942"</definedName>
    <definedName name="IQRH1943" hidden="1">"$I$1943"</definedName>
    <definedName name="IQRH1944" hidden="1">"$I$1944"</definedName>
    <definedName name="IQRH1945" hidden="1">"$I$1945:$K$1945"</definedName>
    <definedName name="IQRH1946" hidden="1">"$I$1946"</definedName>
    <definedName name="IQRH1947" hidden="1">"$I$1947"</definedName>
    <definedName name="IQRH1948" hidden="1">"$I$1948"</definedName>
    <definedName name="IQRH1949" hidden="1">"$I$1949:$M$1949"</definedName>
    <definedName name="IQRH195" hidden="1">"$I$195:$J$195"</definedName>
    <definedName name="IQRH1950" hidden="1">"$I$1950:$M$1950"</definedName>
    <definedName name="IQRH1951" hidden="1">"$I$1951:$M$1951"</definedName>
    <definedName name="IQRH1952" hidden="1">"$I$1952"</definedName>
    <definedName name="IQRH1953" hidden="1">"$I$1953:$M$1953"</definedName>
    <definedName name="IQRH1954" hidden="1">"$I$1954"</definedName>
    <definedName name="IQRH1955" hidden="1">"$I$1955"</definedName>
    <definedName name="IQRH1956" hidden="1">"$I$1956:$L$1956"</definedName>
    <definedName name="IQRH1957" hidden="1">"$I$1957"</definedName>
    <definedName name="IQRH1958" hidden="1">"$I$1958"</definedName>
    <definedName name="IQRH1959" hidden="1">"$I$1959"</definedName>
    <definedName name="IQRH196" hidden="1">"$I$196"</definedName>
    <definedName name="IQRH1960" hidden="1">"$I$1960"</definedName>
    <definedName name="IQRH1961" hidden="1">"$I$1961"</definedName>
    <definedName name="IQRH1962" hidden="1">"$I$1962:$J$1962"</definedName>
    <definedName name="IQRH1963" hidden="1">"$I$1963"</definedName>
    <definedName name="IQRH1964" hidden="1">"$I$1964:$J$1964"</definedName>
    <definedName name="IQRH1965" hidden="1">"$I$1965"</definedName>
    <definedName name="IQRH1966" hidden="1">"$I$1966:$J$1966"</definedName>
    <definedName name="IQRH1967" hidden="1">"$I$1967:$M$1967"</definedName>
    <definedName name="IQRH1968" hidden="1">"$I$1968:$M$1968"</definedName>
    <definedName name="IQRH1969" hidden="1">"$I$1969"</definedName>
    <definedName name="IQRH197" hidden="1">"$I$197"</definedName>
    <definedName name="IQRH1970" hidden="1">"$I$1970"</definedName>
    <definedName name="IQRH1971" hidden="1">"$I$1971"</definedName>
    <definedName name="IQRH1972" hidden="1">"$I$1972"</definedName>
    <definedName name="IQRH1973" hidden="1">"$I$1973"</definedName>
    <definedName name="IQRH1974" hidden="1">"$I$1974"</definedName>
    <definedName name="IQRH1975" hidden="1">"$I$1975"</definedName>
    <definedName name="IQRH1976" hidden="1">"$I$1976"</definedName>
    <definedName name="IQRH1977" hidden="1">"$I$1977"</definedName>
    <definedName name="IQRH1978" hidden="1">"$I$1978"</definedName>
    <definedName name="IQRH1979" hidden="1">"$I$1979"</definedName>
    <definedName name="IQRH198" hidden="1">"$I$198:$J$198"</definedName>
    <definedName name="IQRH1980" hidden="1">"$I$1980"</definedName>
    <definedName name="IQRH1981" hidden="1">"$I$1981:$J$1981"</definedName>
    <definedName name="IQRH1982" hidden="1">"$I$1982:$L$1982"</definedName>
    <definedName name="IQRH1983" hidden="1">"$I$1983"</definedName>
    <definedName name="IQRH1984" hidden="1">"$I$1984"</definedName>
    <definedName name="IQRH1985" hidden="1">"$I$1985"</definedName>
    <definedName name="IQRH1986" hidden="1">"$I$1986"</definedName>
    <definedName name="IQRH1987" hidden="1">"$I$1987"</definedName>
    <definedName name="IQRH1988" hidden="1">"$I$1988"</definedName>
    <definedName name="IQRH1989" hidden="1">"$I$1989"</definedName>
    <definedName name="IQRH199" hidden="1">"$I$199"</definedName>
    <definedName name="IQRH1990" hidden="1">"$I$1990"</definedName>
    <definedName name="IQRH1991" hidden="1">"$I$1991"</definedName>
    <definedName name="IQRH1992" hidden="1">"$I$1992:$M$1992"</definedName>
    <definedName name="IQRH1993" hidden="1">"$I$1993"</definedName>
    <definedName name="IQRH1994" hidden="1">"$I$1994"</definedName>
    <definedName name="IQRH1995" hidden="1">"$I$1995"</definedName>
    <definedName name="IQRH1996" hidden="1">"$I$1996:$J$1996"</definedName>
    <definedName name="IQRH1997" hidden="1">"$I$1997"</definedName>
    <definedName name="IQRH1998" hidden="1">"$I$1998:$J$1998"</definedName>
    <definedName name="IQRH1999" hidden="1">"$I$1999"</definedName>
    <definedName name="IQRH20" hidden="1">"$I$20"</definedName>
    <definedName name="IQRH200" hidden="1">"$I$200"</definedName>
    <definedName name="IQRH2000" hidden="1">"$I$2000"</definedName>
    <definedName name="IQRH2001" hidden="1">"$I$2001"</definedName>
    <definedName name="IQRH2002" hidden="1">"$I$2002"</definedName>
    <definedName name="IQRH2003" hidden="1">"$I$2003"</definedName>
    <definedName name="IQRH2004" hidden="1">"$I$2004"</definedName>
    <definedName name="IQRH2005" hidden="1">"$I$2005"</definedName>
    <definedName name="IQRH2006" hidden="1">"$I$2006"</definedName>
    <definedName name="IQRH2007" hidden="1">"$I$2007"</definedName>
    <definedName name="IQRH2008" hidden="1">"$I$2008"</definedName>
    <definedName name="IQRH2009" hidden="1">"$I$2009"</definedName>
    <definedName name="IQRH201" hidden="1">"$I$201:$K$201"</definedName>
    <definedName name="IQRH2010" hidden="1">"$I$2010:$M$2010"</definedName>
    <definedName name="IQRH2011" hidden="1">"$I$2011"</definedName>
    <definedName name="IQRH2012" hidden="1">"$I$2012"</definedName>
    <definedName name="IQRH2013" hidden="1">"$I$2013"</definedName>
    <definedName name="IQRH2014" hidden="1">"$I$2014:$J$2014"</definedName>
    <definedName name="IQRH2015" hidden="1">"$I$2015:$J$2015"</definedName>
    <definedName name="IQRH2016" hidden="1">"$I$2016"</definedName>
    <definedName name="IQRH2017" hidden="1">"$I$2017"</definedName>
    <definedName name="IQRH2018" hidden="1">"$I$2018"</definedName>
    <definedName name="IQRH2019" hidden="1">"$I$2019:$J$2019"</definedName>
    <definedName name="IQRH202" hidden="1">"$I$202:$M$202"</definedName>
    <definedName name="IQRH2020" hidden="1">"$I$2020:$M$2020"</definedName>
    <definedName name="IQRH2021" hidden="1">"$I$2021"</definedName>
    <definedName name="IQRH2022" hidden="1">"$I$2022"</definedName>
    <definedName name="IQRH2023" hidden="1">"$I$2023"</definedName>
    <definedName name="IQRH2024" hidden="1">"$I$2024"</definedName>
    <definedName name="IQRH2025" hidden="1">"$I$2025"</definedName>
    <definedName name="IQRH2026" hidden="1">"$I$2026"</definedName>
    <definedName name="IQRH2027" hidden="1">"$I$2027"</definedName>
    <definedName name="IQRH2028" hidden="1">"$I$2028"</definedName>
    <definedName name="IQRH2029" hidden="1">"$I$2029"</definedName>
    <definedName name="IQRH203" hidden="1">"$I$203:$M$203"</definedName>
    <definedName name="IQRH2030" hidden="1">"$I$2030"</definedName>
    <definedName name="IQRH2031" hidden="1">"$I$2031:$M$2031"</definedName>
    <definedName name="IQRH2032" hidden="1">"$I$2032"</definedName>
    <definedName name="IQRH2033" hidden="1">"$I$2033"</definedName>
    <definedName name="IQRH2034" hidden="1">"$I$2034"</definedName>
    <definedName name="IQRH2035" hidden="1">"$I$2035"</definedName>
    <definedName name="IQRH2036" hidden="1">"$I$2036"</definedName>
    <definedName name="IQRH2037" hidden="1">"$I$2037"</definedName>
    <definedName name="IQRH2038" hidden="1">"$I$2038"</definedName>
    <definedName name="IQRH2039" hidden="1">"$I$2039:$L$2039"</definedName>
    <definedName name="IQRH204" hidden="1">"$I$204"</definedName>
    <definedName name="IQRH2040" hidden="1">"$I$2040"</definedName>
    <definedName name="IQRH2041" hidden="1">"$I$2041:$L$2041"</definedName>
    <definedName name="IQRH2042" hidden="1">"$I$2042"</definedName>
    <definedName name="IQRH2043" hidden="1">"$I$2043:$K$2043"</definedName>
    <definedName name="IQRH2044" hidden="1">"$I$2044"</definedName>
    <definedName name="IQRH2045" hidden="1">"$I$2045:$K$2045"</definedName>
    <definedName name="IQRH2046" hidden="1">"$I$2046"</definedName>
    <definedName name="IQRH2047" hidden="1">"$I$2047:$K$2047"</definedName>
    <definedName name="IQRH2048" hidden="1">"$I$2048"</definedName>
    <definedName name="IQRH2049" hidden="1">"$I$2049"</definedName>
    <definedName name="IQRH205" hidden="1">"$I$205"</definedName>
    <definedName name="IQRH2050" hidden="1">"$I$2050:$K$2050"</definedName>
    <definedName name="IQRH2051" hidden="1">"$I$2051"</definedName>
    <definedName name="IQRH2052" hidden="1">"$I$2052"</definedName>
    <definedName name="IQRH2053" hidden="1">"$I$2053:$M$2053"</definedName>
    <definedName name="IQRH2054" hidden="1">"$I$2054"</definedName>
    <definedName name="IQRH2055" hidden="1">"$I$2055"</definedName>
    <definedName name="IQRH2056" hidden="1">"$I$2056"</definedName>
    <definedName name="IQRH2057" hidden="1">"$I$2057"</definedName>
    <definedName name="IQRH2058" hidden="1">"$I$2058"</definedName>
    <definedName name="IQRH2059" hidden="1">"$I$2059"</definedName>
    <definedName name="IQRH206" hidden="1">"$I$206"</definedName>
    <definedName name="IQRH2060" hidden="1">"$I$2060"</definedName>
    <definedName name="IQRH2061" hidden="1">"$I$2061:$M$2061"</definedName>
    <definedName name="IQRH2062" hidden="1">"$I$2062"</definedName>
    <definedName name="IQRH2063" hidden="1">"$I$2063:$M$2063"</definedName>
    <definedName name="IQRH2064" hidden="1">"$I$2064"</definedName>
    <definedName name="IQRH2065" hidden="1">"$I$2065"</definedName>
    <definedName name="IQRH2066" hidden="1">"$I$2066"</definedName>
    <definedName name="IQRH2067" hidden="1">"$I$2067"</definedName>
    <definedName name="IQRH2068" hidden="1">"$I$2068"</definedName>
    <definedName name="IQRH2069" hidden="1">"$I$2069"</definedName>
    <definedName name="IQRH207" hidden="1">"$I$207"</definedName>
    <definedName name="IQRH2070" hidden="1">"$I$2070"</definedName>
    <definedName name="IQRH2071" hidden="1">"$I$2071"</definedName>
    <definedName name="IQRH2072" hidden="1">"$I$2072"</definedName>
    <definedName name="IQRH2073" hidden="1">"$I$2073"</definedName>
    <definedName name="IQRH2074" hidden="1">"$I$2074"</definedName>
    <definedName name="IQRH2075" hidden="1">"$I$2075"</definedName>
    <definedName name="IQRH2076" hidden="1">"$I$2076"</definedName>
    <definedName name="IQRH2077" hidden="1">"$I$2077"</definedName>
    <definedName name="IQRH2078" hidden="1">"$I$2078:$M$2078"</definedName>
    <definedName name="IQRH2079" hidden="1">"$I$2079"</definedName>
    <definedName name="IQRH208" hidden="1">"$I$208"</definedName>
    <definedName name="IQRH2080" hidden="1">"$I$2080:$J$2080"</definedName>
    <definedName name="IQRH2081" hidden="1">"$I$2081"</definedName>
    <definedName name="IQRH2082" hidden="1">"$I$2082"</definedName>
    <definedName name="IQRH2083" hidden="1">"$I$2083"</definedName>
    <definedName name="IQRH2084" hidden="1">"$I$2084"</definedName>
    <definedName name="IQRH2085" hidden="1">"$I$2085"</definedName>
    <definedName name="IQRH2086" hidden="1">"$I$2086"</definedName>
    <definedName name="IQRH2087" hidden="1">"$I$2087"</definedName>
    <definedName name="IQRH2088" hidden="1">"$I$2088"</definedName>
    <definedName name="IQRH2089" hidden="1">"$I$2089:$J$2089"</definedName>
    <definedName name="IQRH209" hidden="1">"$I$209"</definedName>
    <definedName name="IQRH2090" hidden="1">"$I$2090"</definedName>
    <definedName name="IQRH2091" hidden="1">"$I$2091:$M$2091"</definedName>
    <definedName name="IQRH2092" hidden="1">"$I$2092"</definedName>
    <definedName name="IQRH2093" hidden="1">"$I$2093"</definedName>
    <definedName name="IQRH2094" hidden="1">"$I$2094"</definedName>
    <definedName name="IQRH2095" hidden="1">"$I$2095"</definedName>
    <definedName name="IQRH2096" hidden="1">"$I$2096:$J$2096"</definedName>
    <definedName name="IQRH2097" hidden="1">"$I$2097"</definedName>
    <definedName name="IQRH2098" hidden="1">"$I$2098"</definedName>
    <definedName name="IQRH2099" hidden="1">"$I$2099"</definedName>
    <definedName name="IQRH21" hidden="1">"$I$21:$M$21"</definedName>
    <definedName name="IQRH210" hidden="1">"$I$210:$J$210"</definedName>
    <definedName name="IQRH2100" hidden="1">"$I$2100:$J$2100"</definedName>
    <definedName name="IQRH2101" hidden="1">"$I$2101"</definedName>
    <definedName name="IQRH2102" hidden="1">"$I$2102"</definedName>
    <definedName name="IQRH2103" hidden="1">"$I$2103"</definedName>
    <definedName name="IQRH2104" hidden="1">"$I$2104"</definedName>
    <definedName name="IQRH2105" hidden="1">"$I$2105"</definedName>
    <definedName name="IQRH2106" hidden="1">"$I$2106:$M$2106"</definedName>
    <definedName name="IQRH2107" hidden="1">"$I$2107"</definedName>
    <definedName name="IQRH2108" hidden="1">"$I$2108"</definedName>
    <definedName name="IQRH2109" hidden="1">"$I$2109"</definedName>
    <definedName name="IQRH211" hidden="1">"$I$211:$M$211"</definedName>
    <definedName name="IQRH2110" hidden="1">"$I$2110"</definedName>
    <definedName name="IQRH2111" hidden="1">"$I$2111"</definedName>
    <definedName name="IQRH2112" hidden="1">"$I$2112:$J$2112"</definedName>
    <definedName name="IQRH2113" hidden="1">"$I$2113"</definedName>
    <definedName name="IQRH2114" hidden="1">"$I$2114"</definedName>
    <definedName name="IQRH2115" hidden="1">"$I$2115"</definedName>
    <definedName name="IQRH2116" hidden="1">"$I$2116:$M$2116"</definedName>
    <definedName name="IQRH2117" hidden="1">"$I$2117"</definedName>
    <definedName name="IQRH2118" hidden="1">"$I$2118"</definedName>
    <definedName name="IQRH2119" hidden="1">"$I$2119"</definedName>
    <definedName name="IQRH212" hidden="1">"$I$212"</definedName>
    <definedName name="IQRH2120" hidden="1">"$I$2120"</definedName>
    <definedName name="IQRH2121" hidden="1">"$I$2121"</definedName>
    <definedName name="IQRH2122" hidden="1">"$I$2122:$M$2122"</definedName>
    <definedName name="IQRH2123" hidden="1">"$I$2123:$J$2123"</definedName>
    <definedName name="IQRH2124" hidden="1">"$I$2124"</definedName>
    <definedName name="IQRH2125" hidden="1">"$I$2125"</definedName>
    <definedName name="IQRH2126" hidden="1">"$I$2126"</definedName>
    <definedName name="IQRH2127" hidden="1">"$I$2127:$M$2127"</definedName>
    <definedName name="IQRH2128" hidden="1">"$I$2128:$M$2128"</definedName>
    <definedName name="IQRH2129" hidden="1">"$I$2129:$J$2129"</definedName>
    <definedName name="IQRH213" hidden="1">"$I$213"</definedName>
    <definedName name="IQRH2130" hidden="1">"$I$2130"</definedName>
    <definedName name="IQRH2131" hidden="1">"$I$2131:$M$2131"</definedName>
    <definedName name="IQRH2132" hidden="1">"$I$2132:$K$2132"</definedName>
    <definedName name="IQRH2133" hidden="1">"$I$2133"</definedName>
    <definedName name="IQRH2134" hidden="1">"$I$2134"</definedName>
    <definedName name="IQRH2135" hidden="1">"$I$2135:$J$2135"</definedName>
    <definedName name="IQRH2136" hidden="1">"$I$2136"</definedName>
    <definedName name="IQRH2137" hidden="1">"$I$2137"</definedName>
    <definedName name="IQRH2138" hidden="1">"$I$2138"</definedName>
    <definedName name="IQRH2139" hidden="1">"$I$2139"</definedName>
    <definedName name="IQRH214" hidden="1">"$I$214"</definedName>
    <definedName name="IQRH2140" hidden="1">"$I$2140"</definedName>
    <definedName name="IQRH2141" hidden="1">"$I$2141"</definedName>
    <definedName name="IQRH2142" hidden="1">"$I$2142"</definedName>
    <definedName name="IQRH2143" hidden="1">"$I$2143:$J$2143"</definedName>
    <definedName name="IQRH2144" hidden="1">"$I$2144"</definedName>
    <definedName name="IQRH2145" hidden="1">"$I$2145"</definedName>
    <definedName name="IQRH2146" hidden="1">"$I$2146:$M$2146"</definedName>
    <definedName name="IQRH2147" hidden="1">"$I$2147"</definedName>
    <definedName name="IQRH2148" hidden="1">"$I$2148"</definedName>
    <definedName name="IQRH2149" hidden="1">"$I$2149"</definedName>
    <definedName name="IQRH215" hidden="1">"$I$215"</definedName>
    <definedName name="IQRH2150" hidden="1">"$I$2150"</definedName>
    <definedName name="IQRH2151" hidden="1">"$I$2151"</definedName>
    <definedName name="IQRH2152" hidden="1">"$I$2152"</definedName>
    <definedName name="IQRH2153" hidden="1">"$I$2153:$J$2153"</definedName>
    <definedName name="IQRH2154" hidden="1">"$I$2154"</definedName>
    <definedName name="IQRH2155" hidden="1">"$I$2155"</definedName>
    <definedName name="IQRH2156" hidden="1">"$I$2156"</definedName>
    <definedName name="IQRH2157" hidden="1">"$I$2157"</definedName>
    <definedName name="IQRH2158" hidden="1">"$I$2158:$J$2158"</definedName>
    <definedName name="IQRH2159" hidden="1">"$I$2159"</definedName>
    <definedName name="IQRH216" hidden="1">"$I$216"</definedName>
    <definedName name="IQRH2160" hidden="1">"$I$2160"</definedName>
    <definedName name="IQRH2161" hidden="1">"$I$2161"</definedName>
    <definedName name="IQRH2162" hidden="1">"$I$2162"</definedName>
    <definedName name="IQRH2163" hidden="1">"$I$2163"</definedName>
    <definedName name="IQRH2164" hidden="1">"$I$2164"</definedName>
    <definedName name="IQRH2165" hidden="1">"$I$2165"</definedName>
    <definedName name="IQRH2166" hidden="1">"$I$2166:$J$2166"</definedName>
    <definedName name="IQRH2167" hidden="1">"$I$2167:$K$2167"</definedName>
    <definedName name="IQRH2168" hidden="1">"$I$2168"</definedName>
    <definedName name="IQRH2169" hidden="1">"$I$2169"</definedName>
    <definedName name="IQRH217" hidden="1">"$I$217:$K$217"</definedName>
    <definedName name="IQRH2170" hidden="1">"$I$2170:$J$2170"</definedName>
    <definedName name="IQRH2171" hidden="1">"$I$2171"</definedName>
    <definedName name="IQRH2172" hidden="1">"$I$2172"</definedName>
    <definedName name="IQRH2173" hidden="1">"$I$2173"</definedName>
    <definedName name="IQRH2174" hidden="1">"$I$2174"</definedName>
    <definedName name="IQRH2175" hidden="1">"$I$2175"</definedName>
    <definedName name="IQRH2176" hidden="1">"$I$2176"</definedName>
    <definedName name="IQRH2177" hidden="1">"$I$2177"</definedName>
    <definedName name="IQRH2178" hidden="1">"$I$2178"</definedName>
    <definedName name="IQRH2179" hidden="1">"$I$2179:$J$2179"</definedName>
    <definedName name="IQRH218" hidden="1">"$I$218"</definedName>
    <definedName name="IQRH2180" hidden="1">"$I$2180"</definedName>
    <definedName name="IQRH2181" hidden="1">"$I$2181"</definedName>
    <definedName name="IQRH2182" hidden="1">"$I$2182"</definedName>
    <definedName name="IQRH2183" hidden="1">"$I$2183"</definedName>
    <definedName name="IQRH2184" hidden="1">"$I$2184"</definedName>
    <definedName name="IQRH2185" hidden="1">"$I$2185"</definedName>
    <definedName name="IQRH2186" hidden="1">"$I$2186"</definedName>
    <definedName name="IQRH2187" hidden="1">"$I$2187"</definedName>
    <definedName name="IQRH2188" hidden="1">"$I$2188"</definedName>
    <definedName name="IQRH2189" hidden="1">"$I$2189"</definedName>
    <definedName name="IQRH219" hidden="1">"$I$219:$J$219"</definedName>
    <definedName name="IQRH2190" hidden="1">"$I$2190"</definedName>
    <definedName name="IQRH2191" hidden="1">"$I$2191:$M$2191"</definedName>
    <definedName name="IQRH2192" hidden="1">"$I$2192:$K$2192"</definedName>
    <definedName name="IQRH2193" hidden="1">"$I$2193:$K$2193"</definedName>
    <definedName name="IQRH2194" hidden="1">"$I$2194:$J$2194"</definedName>
    <definedName name="IQRH2195" hidden="1">"$I$2195"</definedName>
    <definedName name="IQRH2196" hidden="1">"$I$2196"</definedName>
    <definedName name="IQRH2197" hidden="1">"$I$2197"</definedName>
    <definedName name="IQRH2198" hidden="1">"$I$2198"</definedName>
    <definedName name="IQRH2199" hidden="1">"$I$2199"</definedName>
    <definedName name="IQRH22" hidden="1">"$I$22"</definedName>
    <definedName name="IQRH220" hidden="1">"$I$220"</definedName>
    <definedName name="IQRH2200" hidden="1">"$I$2200"</definedName>
    <definedName name="IQRH2201" hidden="1">"$I$2201"</definedName>
    <definedName name="IQRH2202" hidden="1">"$I$2202"</definedName>
    <definedName name="IQRH2203" hidden="1">"$I$2203:$J$2203"</definedName>
    <definedName name="IQRH2204" hidden="1">"$I$2204"</definedName>
    <definedName name="IQRH2205" hidden="1">"$I$2205"</definedName>
    <definedName name="IQRH2206" hidden="1">"$I$2206"</definedName>
    <definedName name="IQRH2207" hidden="1">"$I$2207:$M$2207"</definedName>
    <definedName name="IQRH2208" hidden="1">"$I$2208"</definedName>
    <definedName name="IQRH2209" hidden="1">"$I$2209"</definedName>
    <definedName name="IQRH221" hidden="1">"$I$221:$M$221"</definedName>
    <definedName name="IQRH2210" hidden="1">"$I$2210"</definedName>
    <definedName name="IQRH2211" hidden="1">"$I$2211"</definedName>
    <definedName name="IQRH2212" hidden="1">"$I$2212"</definedName>
    <definedName name="IQRH2213" hidden="1">"$I$2213"</definedName>
    <definedName name="IQRH2214" hidden="1">"$I$2214"</definedName>
    <definedName name="IQRH2215" hidden="1">"$I$2215:$J$2215"</definedName>
    <definedName name="IQRH2216" hidden="1">"$I$2216"</definedName>
    <definedName name="IQRH2217" hidden="1">"$I$2217"</definedName>
    <definedName name="IQRH2218" hidden="1">"$I$2218"</definedName>
    <definedName name="IQRH2219" hidden="1">"$I$2219:$M$2219"</definedName>
    <definedName name="IQRH222" hidden="1">"$I$222"</definedName>
    <definedName name="IQRH2220" hidden="1">"$I$2220"</definedName>
    <definedName name="IQRH2221" hidden="1">"$I$2221:$J$2221"</definedName>
    <definedName name="IQRH2222" hidden="1">"$I$2222"</definedName>
    <definedName name="IQRH2223" hidden="1">"$I$2223"</definedName>
    <definedName name="IQRH2224" hidden="1">"$I$2224"</definedName>
    <definedName name="IQRH2225" hidden="1">"$I$2225:$J$2225"</definedName>
    <definedName name="IQRH2226" hidden="1">"$I$2226"</definedName>
    <definedName name="IQRH2227" hidden="1">"$I$2227"</definedName>
    <definedName name="IQRH2228" hidden="1">"$I$2228:$J$2228"</definedName>
    <definedName name="IQRH2229" hidden="1">"$I$2229"</definedName>
    <definedName name="IQRH223" hidden="1">"$I$223"</definedName>
    <definedName name="IQRH2230" hidden="1">"$I$2230"</definedName>
    <definedName name="IQRH2231" hidden="1">"$I$2231"</definedName>
    <definedName name="IQRH2232" hidden="1">"$I$2232"</definedName>
    <definedName name="IQRH2233" hidden="1">"$I$2233"</definedName>
    <definedName name="IQRH2234" hidden="1">"$I$2234"</definedName>
    <definedName name="IQRH2235" hidden="1">"$I$2235"</definedName>
    <definedName name="IQRH2236" hidden="1">"$I$2236"</definedName>
    <definedName name="IQRH2237" hidden="1">"$I$2237:$M$2237"</definedName>
    <definedName name="IQRH2238" hidden="1">"$I$2238:$M$2238"</definedName>
    <definedName name="IQRH2239" hidden="1">"$I$2239"</definedName>
    <definedName name="IQRH224" hidden="1">"$I$224:$J$224"</definedName>
    <definedName name="IQRH2240" hidden="1">"$I$2240:$L$2240"</definedName>
    <definedName name="IQRH2241" hidden="1">"$I$2241"</definedName>
    <definedName name="IQRH2242" hidden="1">"$I$2242"</definedName>
    <definedName name="IQRH2243" hidden="1">"$I$2243:$M$2243"</definedName>
    <definedName name="IQRH2244" hidden="1">"$I$2244"</definedName>
    <definedName name="IQRH2245" hidden="1">"$I$2245"</definedName>
    <definedName name="IQRH2246" hidden="1">"$I$2246"</definedName>
    <definedName name="IQRH2247" hidden="1">"$I$2247"</definedName>
    <definedName name="IQRH2248" hidden="1">"$I$2248:$M$2248"</definedName>
    <definedName name="IQRH2249" hidden="1">"$I$2249:$M$2249"</definedName>
    <definedName name="IQRH225" hidden="1">"$I$225"</definedName>
    <definedName name="IQRH2250" hidden="1">"$I$2250:$J$2250"</definedName>
    <definedName name="IQRH2251" hidden="1">"$I$2251"</definedName>
    <definedName name="IQRH2252" hidden="1">"$I$2252"</definedName>
    <definedName name="IQRH2253" hidden="1">"$I$2253:$L$2253"</definedName>
    <definedName name="IQRH2254" hidden="1">"$I$2254"</definedName>
    <definedName name="IQRH2255" hidden="1">"$I$2255:$M$2255"</definedName>
    <definedName name="IQRH2256" hidden="1">"$I$2256"</definedName>
    <definedName name="IQRH2257" hidden="1">"$I$2257"</definedName>
    <definedName name="IQRH2258" hidden="1">"$I$2258"</definedName>
    <definedName name="IQRH2259" hidden="1">"$I$2259"</definedName>
    <definedName name="IQRH226" hidden="1">"$I$226:$J$226"</definedName>
    <definedName name="IQRH2260" hidden="1">"$I$2260:$K$2260"</definedName>
    <definedName name="IQRH2261" hidden="1">"$I$2261"</definedName>
    <definedName name="IQRH2262" hidden="1">"$I$2262"</definedName>
    <definedName name="IQRH2263" hidden="1">"$I$2263:$J$2263"</definedName>
    <definedName name="IQRH2264" hidden="1">"$I$2264"</definedName>
    <definedName name="IQRH2265" hidden="1">"$I$2265:$J$2265"</definedName>
    <definedName name="IQRH2266" hidden="1">"$I$2266:$M$2266"</definedName>
    <definedName name="IQRH2267" hidden="1">"$I$2267"</definedName>
    <definedName name="IQRH2268" hidden="1">"$I$2268"</definedName>
    <definedName name="IQRH2269" hidden="1">"$I$2269"</definedName>
    <definedName name="IQRH227" hidden="1">"$I$227"</definedName>
    <definedName name="IQRH2270" hidden="1">"$I$2270"</definedName>
    <definedName name="IQRH2271" hidden="1">"$I$2271:$J$2271"</definedName>
    <definedName name="IQRH2272" hidden="1">"$I$2272"</definedName>
    <definedName name="IQRH2273" hidden="1">"$I$2273:$J$2273"</definedName>
    <definedName name="IQRH2274" hidden="1">"$I$2274"</definedName>
    <definedName name="IQRH2275" hidden="1">"$I$2275:$J$2275"</definedName>
    <definedName name="IQRH2276" hidden="1">"$I$2276"</definedName>
    <definedName name="IQRH2277" hidden="1">"$I$2277:$M$2277"</definedName>
    <definedName name="IQRH2278" hidden="1">"$I$2278"</definedName>
    <definedName name="IQRH2279" hidden="1">"$I$2279"</definedName>
    <definedName name="IQRH228" hidden="1">"$I$228:$K$228"</definedName>
    <definedName name="IQRH2280" hidden="1">"$I$2280"</definedName>
    <definedName name="IQRH2281" hidden="1">"$I$2281"</definedName>
    <definedName name="IQRH2282" hidden="1">"$I$2282"</definedName>
    <definedName name="IQRH2283" hidden="1">"$I$2283:$J$2283"</definedName>
    <definedName name="IQRH2284" hidden="1">"$I$2284"</definedName>
    <definedName name="IQRH2285" hidden="1">"$I$2285"</definedName>
    <definedName name="IQRH2286" hidden="1">"$I$2286"</definedName>
    <definedName name="IQRH2287" hidden="1">"$I$2287:$M$2287"</definedName>
    <definedName name="IQRH2288" hidden="1">"$I$2288"</definedName>
    <definedName name="IQRH2289" hidden="1">"$I$2289"</definedName>
    <definedName name="IQRH229" hidden="1">"$I$229"</definedName>
    <definedName name="IQRH2290" hidden="1">"$I$2290"</definedName>
    <definedName name="IQRH2291" hidden="1">"$I$2291"</definedName>
    <definedName name="IQRH2292" hidden="1">"$I$2292"</definedName>
    <definedName name="IQRH2293" hidden="1">"$I$2293"</definedName>
    <definedName name="IQRH2294" hidden="1">"$I$2294"</definedName>
    <definedName name="IQRH2295" hidden="1">"$I$2295"</definedName>
    <definedName name="IQRH2296" hidden="1">"$I$2296"</definedName>
    <definedName name="IQRH2297" hidden="1">"$I$2297"</definedName>
    <definedName name="IQRH2298" hidden="1">"$I$2298:$M$2298"</definedName>
    <definedName name="IQRH2299" hidden="1">"$I$2299"</definedName>
    <definedName name="IQRH23" hidden="1">"$I$23:$M$23"</definedName>
    <definedName name="IQRH230" hidden="1">"$I$230"</definedName>
    <definedName name="IQRH2300" hidden="1">"$I$2300"</definedName>
    <definedName name="IQRH2301" hidden="1">"$I$2301:$K$2301"</definedName>
    <definedName name="IQRH2302" hidden="1">"$I$2302:$J$2302"</definedName>
    <definedName name="IQRH2303" hidden="1">"$I$2303"</definedName>
    <definedName name="IQRH2304" hidden="1">"$I$2304"</definedName>
    <definedName name="IQRH2305" hidden="1">"$I$2305:$L$2305"</definedName>
    <definedName name="IQRH2306" hidden="1">"$I$2306"</definedName>
    <definedName name="IQRH2307" hidden="1">"$I$2307"</definedName>
    <definedName name="IQRH2308" hidden="1">"$I$2308"</definedName>
    <definedName name="IQRH2309" hidden="1">"$I$2309"</definedName>
    <definedName name="IQRH231" hidden="1">"$I$231"</definedName>
    <definedName name="IQRH2310" hidden="1">"$I$2310"</definedName>
    <definedName name="IQRH2311" hidden="1">"$I$2311"</definedName>
    <definedName name="IQRH2312" hidden="1">"$I$2312"</definedName>
    <definedName name="IQRH2313" hidden="1">"$I$2313"</definedName>
    <definedName name="IQRH2314" hidden="1">"$I$2314:$M$2314"</definedName>
    <definedName name="IQRH2315" hidden="1">"$I$2315"</definedName>
    <definedName name="IQRH2316" hidden="1">"$I$2316"</definedName>
    <definedName name="IQRH2317" hidden="1">"$I$2317"</definedName>
    <definedName name="IQRH2318" hidden="1">"$I$2318"</definedName>
    <definedName name="IQRH2319" hidden="1">"$I$2319"</definedName>
    <definedName name="IQRH232" hidden="1">"$I$232:$J$232"</definedName>
    <definedName name="IQRH2320" hidden="1">"$I$2320"</definedName>
    <definedName name="IQRH2321" hidden="1">"$I$2321"</definedName>
    <definedName name="IQRH2322" hidden="1">"$I$2322"</definedName>
    <definedName name="IQRH2323" hidden="1">"$I$2323"</definedName>
    <definedName name="IQRH2324" hidden="1">"$I$2324"</definedName>
    <definedName name="IQRH2325" hidden="1">"$I$2325:$M$2325"</definedName>
    <definedName name="IQRH2326" hidden="1">"$I$2326:$K$2326"</definedName>
    <definedName name="IQRH2327" hidden="1">"$I$2327"</definedName>
    <definedName name="IQRH2328" hidden="1">"$I$2328"</definedName>
    <definedName name="IQRH2329" hidden="1">"$I$2329"</definedName>
    <definedName name="IQRH233" hidden="1">"$I$233"</definedName>
    <definedName name="IQRH2330" hidden="1">"$I$2330"</definedName>
    <definedName name="IQRH2331" hidden="1">"$I$2331"</definedName>
    <definedName name="IQRH2332" hidden="1">"$I$2332:$M$2332"</definedName>
    <definedName name="IQRH2333" hidden="1">"$I$2333"</definedName>
    <definedName name="IQRH2334" hidden="1">"$I$2334"</definedName>
    <definedName name="IQRH2335" hidden="1">"$I$2335"</definedName>
    <definedName name="IQRH2336" hidden="1">"$I$2336"</definedName>
    <definedName name="IQRH2337" hidden="1">"$I$2337"</definedName>
    <definedName name="IQRH2338" hidden="1">"$I$2338"</definedName>
    <definedName name="IQRH2339" hidden="1">"$I$2339"</definedName>
    <definedName name="IQRH234" hidden="1">"$I$234:$M$234"</definedName>
    <definedName name="IQRH2340" hidden="1">"$I$2340"</definedName>
    <definedName name="IQRH2341" hidden="1">"$I$2341"</definedName>
    <definedName name="IQRH2342" hidden="1">"$I$2342"</definedName>
    <definedName name="IQRH2343" hidden="1">"$I$2343"</definedName>
    <definedName name="IQRH2344" hidden="1">"$I$2344"</definedName>
    <definedName name="IQRH2345" hidden="1">"$I$2345"</definedName>
    <definedName name="IQRH2346" hidden="1">"$I$2346:$K$2346"</definedName>
    <definedName name="IQRH2347" hidden="1">"$I$2347:$J$2347"</definedName>
    <definedName name="IQRH2348" hidden="1">"$I$2348:$J$2348"</definedName>
    <definedName name="IQRH2349" hidden="1">"$I$2349"</definedName>
    <definedName name="IQRH235" hidden="1">"$I$235"</definedName>
    <definedName name="IQRH2350" hidden="1">"$I$2350"</definedName>
    <definedName name="IQRH2351" hidden="1">"$I$2351"</definedName>
    <definedName name="IQRH2352" hidden="1">"$I$2352"</definedName>
    <definedName name="IQRH2353" hidden="1">"$I$2353"</definedName>
    <definedName name="IQRH2354" hidden="1">"$I$2354:$J$2354"</definedName>
    <definedName name="IQRH2355" hidden="1">"$I$2355"</definedName>
    <definedName name="IQRH2356" hidden="1">"$I$2356:$J$2356"</definedName>
    <definedName name="IQRH2357" hidden="1">"$I$2357:$M$2357"</definedName>
    <definedName name="IQRH2358" hidden="1">"$I$2358:$J$2358"</definedName>
    <definedName name="IQRH2359" hidden="1">"$I$2359"</definedName>
    <definedName name="IQRH236" hidden="1">"$I$236"</definedName>
    <definedName name="IQRH2360" hidden="1">"$I$2360"</definedName>
    <definedName name="IQRH2361" hidden="1">"$I$2361"</definedName>
    <definedName name="IQRH2362" hidden="1">"$I$2362"</definedName>
    <definedName name="IQRH2363" hidden="1">"$I$2363"</definedName>
    <definedName name="IQRH2364" hidden="1">"$I$2364"</definedName>
    <definedName name="IQRH2365" hidden="1">"$I$2365"</definedName>
    <definedName name="IQRH2366" hidden="1">"$I$2366"</definedName>
    <definedName name="IQRH2367" hidden="1">"$I$2367"</definedName>
    <definedName name="IQRH2368" hidden="1">"$I$2368"</definedName>
    <definedName name="IQRH2369" hidden="1">"$I$2369"</definedName>
    <definedName name="IQRH237" hidden="1">"$I$237"</definedName>
    <definedName name="IQRH2370" hidden="1">"$I$2370"</definedName>
    <definedName name="IQRH2371" hidden="1">"$I$2371"</definedName>
    <definedName name="IQRH2372" hidden="1">"$I$2372"</definedName>
    <definedName name="IQRH2373" hidden="1">"$I$2373"</definedName>
    <definedName name="IQRH2374" hidden="1">"$I$2374"</definedName>
    <definedName name="IQRH2375" hidden="1">"$I$2375"</definedName>
    <definedName name="IQRH2376" hidden="1">"$I$2376"</definedName>
    <definedName name="IQRH2377" hidden="1">"$I$2377"</definedName>
    <definedName name="IQRH2378" hidden="1">"$I$2378"</definedName>
    <definedName name="IQRH2379" hidden="1">"$I$2379:$M$2379"</definedName>
    <definedName name="IQRH238" hidden="1">"$I$238:$M$238"</definedName>
    <definedName name="IQRH2380" hidden="1">"$I$2380"</definedName>
    <definedName name="IQRH2381" hidden="1">"$I$2381:$J$2381"</definedName>
    <definedName name="IQRH2382" hidden="1">"$I$2382"</definedName>
    <definedName name="IQRH2383" hidden="1">"$I$2383"</definedName>
    <definedName name="IQRH2384" hidden="1">"$I$2384"</definedName>
    <definedName name="IQRH2385" hidden="1">"$I$2385:$J$2385"</definedName>
    <definedName name="IQRH2386" hidden="1">"$I$2386"</definedName>
    <definedName name="IQRH2387" hidden="1">"$I$2387:$M$2387"</definedName>
    <definedName name="IQRH2388" hidden="1">"$I$2388:$M$2388"</definedName>
    <definedName name="IQRH2389" hidden="1">"$I$2389"</definedName>
    <definedName name="IQRH239" hidden="1">"$I$239"</definedName>
    <definedName name="IQRH2390" hidden="1">"$I$2390"</definedName>
    <definedName name="IQRH2391" hidden="1">"$I$2391"</definedName>
    <definedName name="IQRH2392" hidden="1">"$I$2392"</definedName>
    <definedName name="IQRH2393" hidden="1">"$I$2393"</definedName>
    <definedName name="IQRH2394" hidden="1">"$I$2394"</definedName>
    <definedName name="IQRH2395" hidden="1">"$I$2395:$M$2395"</definedName>
    <definedName name="IQRH2396" hidden="1">"$I$2396"</definedName>
    <definedName name="IQRH2397" hidden="1">"$I$2397"</definedName>
    <definedName name="IQRH2398" hidden="1">"$I$2398"</definedName>
    <definedName name="IQRH2399" hidden="1">"$I$2399"</definedName>
    <definedName name="IQRH24" hidden="1">"$I$24:$M$24"</definedName>
    <definedName name="IQRH240" hidden="1">"$I$240:$M$240"</definedName>
    <definedName name="IQRH2400" hidden="1">"$I$2400:$M$2400"</definedName>
    <definedName name="IQRH2401" hidden="1">"$I$2401"</definedName>
    <definedName name="IQRH2402" hidden="1">"$I$2402"</definedName>
    <definedName name="IQRH2403" hidden="1">"$I$2403"</definedName>
    <definedName name="IQRH2404" hidden="1">"$I$2404"</definedName>
    <definedName name="IQRH2405" hidden="1">"$I$2405"</definedName>
    <definedName name="IQRH2406" hidden="1">"$I$2406:$J$2406"</definedName>
    <definedName name="IQRH2407" hidden="1">"$I$2407"</definedName>
    <definedName name="IQRH2408" hidden="1">"$I$2408"</definedName>
    <definedName name="IQRH2409" hidden="1">"$I$2409"</definedName>
    <definedName name="IQRH241" hidden="1">"$I$241"</definedName>
    <definedName name="IQRH2410" hidden="1">"$I$2410"</definedName>
    <definedName name="IQRH2411" hidden="1">"$I$2411"</definedName>
    <definedName name="IQRH2412" hidden="1">"$I$2412"</definedName>
    <definedName name="IQRH2413" hidden="1">"$I$2413"</definedName>
    <definedName name="IQRH2414" hidden="1">"$I$2414"</definedName>
    <definedName name="IQRH2415" hidden="1">"$I$2415"</definedName>
    <definedName name="IQRH2416" hidden="1">"$I$2416:$M$2416"</definedName>
    <definedName name="IQRH2417" hidden="1">"$I$2417"</definedName>
    <definedName name="IQRH2418" hidden="1">"$I$2418"</definedName>
    <definedName name="IQRH2419" hidden="1">"$I$2419"</definedName>
    <definedName name="IQRH242" hidden="1">"$I$242"</definedName>
    <definedName name="IQRH2420" hidden="1">"$I$2420"</definedName>
    <definedName name="IQRH2421" hidden="1">"$I$2421"</definedName>
    <definedName name="IQRH2422" hidden="1">"$I$2422"</definedName>
    <definedName name="IQRH2423" hidden="1">"$I$2423:$M$2423"</definedName>
    <definedName name="IQRH2424" hidden="1">"$I$2424"</definedName>
    <definedName name="IQRH2425" hidden="1">"$I$2425"</definedName>
    <definedName name="IQRH2426" hidden="1">"$I$2426"</definedName>
    <definedName name="IQRH2427" hidden="1">"$I$2427"</definedName>
    <definedName name="IQRH2428" hidden="1">"$I$2428"</definedName>
    <definedName name="IQRH2429" hidden="1">"$I$2429"</definedName>
    <definedName name="IQRH243" hidden="1">"$I$243"</definedName>
    <definedName name="IQRH2430" hidden="1">"$I$2430"</definedName>
    <definedName name="IQRH2431" hidden="1">"$I$2431"</definedName>
    <definedName name="IQRH2432" hidden="1">"$I$2432"</definedName>
    <definedName name="IQRH2433" hidden="1">"$I$2433"</definedName>
    <definedName name="IQRH2434" hidden="1">"$I$2434"</definedName>
    <definedName name="IQRH2435" hidden="1">"$I$2435"</definedName>
    <definedName name="IQRH2436" hidden="1">"$I$2436"</definedName>
    <definedName name="IQRH2437" hidden="1">"$I$2437"</definedName>
    <definedName name="IQRH2438" hidden="1">"$I$2438"</definedName>
    <definedName name="IQRH2439" hidden="1">"$I$2439"</definedName>
    <definedName name="IQRH244" hidden="1">"$I$244"</definedName>
    <definedName name="IQRH2440" hidden="1">"$I$2440:$M$2440"</definedName>
    <definedName name="IQRH2441" hidden="1">"$I$2441"</definedName>
    <definedName name="IQRH2442" hidden="1">"$I$2442:$M$2442"</definedName>
    <definedName name="IQRH2443" hidden="1">"$I$2443:$J$2443"</definedName>
    <definedName name="IQRH2444" hidden="1">"$I$2444"</definedName>
    <definedName name="IQRH2445" hidden="1">"$I$2445"</definedName>
    <definedName name="IQRH2446" hidden="1">"$I$2446"</definedName>
    <definedName name="IQRH2447" hidden="1">"$I$2447"</definedName>
    <definedName name="IQRH2448" hidden="1">"$I$2448:$M$2448"</definedName>
    <definedName name="IQRH2449" hidden="1">"$I$2449"</definedName>
    <definedName name="IQRH245" hidden="1">"$I$245:$J$245"</definedName>
    <definedName name="IQRH2450" hidden="1">"$I$2450:$J$2450"</definedName>
    <definedName name="IQRH2451" hidden="1">"$I$2451"</definedName>
    <definedName name="IQRH2452" hidden="1">"$I$2452"</definedName>
    <definedName name="IQRH2453" hidden="1">"$I$2453"</definedName>
    <definedName name="IQRH2454" hidden="1">"$I$2454"</definedName>
    <definedName name="IQRH2455" hidden="1">"$I$2455"</definedName>
    <definedName name="IQRH2456" hidden="1">"$I$2456:$J$2456"</definedName>
    <definedName name="IQRH2457" hidden="1">"$I$2457"</definedName>
    <definedName name="IQRH2458" hidden="1">"$I$2458"</definedName>
    <definedName name="IQRH2459" hidden="1">"$I$2459"</definedName>
    <definedName name="IQRH246" hidden="1">"$I$246"</definedName>
    <definedName name="IQRH2460" hidden="1">"$I$2460"</definedName>
    <definedName name="IQRH2461" hidden="1">"$I$2461:$L$2461"</definedName>
    <definedName name="IQRH2462" hidden="1">"$I$2462"</definedName>
    <definedName name="IQRH2463" hidden="1">"$I$2463"</definedName>
    <definedName name="IQRH2464" hidden="1">"$I$2464"</definedName>
    <definedName name="IQRH2465" hidden="1">"$I$2465"</definedName>
    <definedName name="IQRH2466" hidden="1">"$I$2466"</definedName>
    <definedName name="IQRH2467" hidden="1">"$I$2467"</definedName>
    <definedName name="IQRH2468" hidden="1">"$I$2468"</definedName>
    <definedName name="IQRH2469" hidden="1">"$I$2469"</definedName>
    <definedName name="IQRH247" hidden="1">"$I$247:$M$247"</definedName>
    <definedName name="IQRH2470" hidden="1">"$I$2470"</definedName>
    <definedName name="IQRH2471" hidden="1">"$I$2471"</definedName>
    <definedName name="IQRH2472" hidden="1">"$I$2472"</definedName>
    <definedName name="IQRH2473" hidden="1">"$I$2473"</definedName>
    <definedName name="IQRH2474" hidden="1">"$I$2474"</definedName>
    <definedName name="IQRH2475" hidden="1">"$I$2475:$M$2475"</definedName>
    <definedName name="IQRH2476" hidden="1">"$I$2476"</definedName>
    <definedName name="IQRH2477" hidden="1">"$I$2477"</definedName>
    <definedName name="IQRH2478" hidden="1">"$I$2478"</definedName>
    <definedName name="IQRH2479" hidden="1">"$I$2479"</definedName>
    <definedName name="IQRH248" hidden="1">"$I$248:$J$248"</definedName>
    <definedName name="IQRH2480" hidden="1">"$I$2480:$M$2480"</definedName>
    <definedName name="IQRH2481" hidden="1">"$I$2481"</definedName>
    <definedName name="IQRH2482" hidden="1">"$I$2482"</definedName>
    <definedName name="IQRH2483" hidden="1">"$I$2483"</definedName>
    <definedName name="IQRH2484" hidden="1">"$I$2484"</definedName>
    <definedName name="IQRH2485" hidden="1">"$I$2485"</definedName>
    <definedName name="IQRH2486" hidden="1">"$I$2486:$J$2486"</definedName>
    <definedName name="IQRH2487" hidden="1">"$I$2487"</definedName>
    <definedName name="IQRH2488" hidden="1">"$I$2488"</definedName>
    <definedName name="IQRH2489" hidden="1">"$I$2489"</definedName>
    <definedName name="IQRH249" hidden="1">"$I$249:$M$249"</definedName>
    <definedName name="IQRH2490" hidden="1">"$I$2490:$J$2490"</definedName>
    <definedName name="IQRH2491" hidden="1">"$I$2491:$M$2491"</definedName>
    <definedName name="IQRH2492" hidden="1">"$I$2492"</definedName>
    <definedName name="IQRH2493" hidden="1">"$I$2493"</definedName>
    <definedName name="IQRH2494" hidden="1">"$I$2494"</definedName>
    <definedName name="IQRH2495" hidden="1">"$I$2495"</definedName>
    <definedName name="IQRH2496" hidden="1">"$I$2496"</definedName>
    <definedName name="IQRH2497" hidden="1">"$I$2497"</definedName>
    <definedName name="IQRH2498" hidden="1">"$I$2498"</definedName>
    <definedName name="IQRH2499" hidden="1">"$I$2499"</definedName>
    <definedName name="IQRH25" hidden="1">"$I$25"</definedName>
    <definedName name="IQRH250" hidden="1">"$I$250"</definedName>
    <definedName name="IQRH2500" hidden="1">"$I$2500"</definedName>
    <definedName name="IQRH2501" hidden="1">"$I$2501"</definedName>
    <definedName name="IQRH2502" hidden="1">"$I$2502"</definedName>
    <definedName name="IQRH2503" hidden="1">"$I$2503"</definedName>
    <definedName name="IQRH2504" hidden="1">"$I$2504"</definedName>
    <definedName name="IQRH2505" hidden="1">"$I$2505"</definedName>
    <definedName name="IQRH2506" hidden="1">"$I$2506"</definedName>
    <definedName name="IQRH2507" hidden="1">"$I$2507"</definedName>
    <definedName name="IQRH2508" hidden="1">"$I$2508"</definedName>
    <definedName name="IQRH2509" hidden="1">"$I$2509"</definedName>
    <definedName name="IQRH251" hidden="1">"$I$251"</definedName>
    <definedName name="IQRH2510" hidden="1">"$I$2510"</definedName>
    <definedName name="IQRH2511" hidden="1">"$I$2511"</definedName>
    <definedName name="IQRH2512" hidden="1">"$I$2512"</definedName>
    <definedName name="IQRH2513" hidden="1">"$I$2513"</definedName>
    <definedName name="IQRH2514" hidden="1">"$I$2514"</definedName>
    <definedName name="IQRH2515" hidden="1">"$I$2515"</definedName>
    <definedName name="IQRH2516" hidden="1">"$I$2516"</definedName>
    <definedName name="IQRH2517" hidden="1">"$I$2517:$J$2517"</definedName>
    <definedName name="IQRH2518" hidden="1">"$I$2518:$J$2518"</definedName>
    <definedName name="IQRH2519" hidden="1">"$I$2519:$J$2519"</definedName>
    <definedName name="IQRH252" hidden="1">"$I$252:$M$252"</definedName>
    <definedName name="IQRH2520" hidden="1">"$I$2520"</definedName>
    <definedName name="IQRH2521" hidden="1">"$I$2521"</definedName>
    <definedName name="IQRH2522" hidden="1">"$I$2522:$M$2522"</definedName>
    <definedName name="IQRH2523" hidden="1">"$I$2523:$M$2523"</definedName>
    <definedName name="IQRH2524" hidden="1">"$I$2524"</definedName>
    <definedName name="IQRH2525" hidden="1">"$I$2525"</definedName>
    <definedName name="IQRH2526" hidden="1">"$I$2526:$J$2526"</definedName>
    <definedName name="IQRH2527" hidden="1">"$I$2527:$J$2527"</definedName>
    <definedName name="IQRH2528" hidden="1">"$I$2528"</definedName>
    <definedName name="IQRH2529" hidden="1">"$I$2529"</definedName>
    <definedName name="IQRH253" hidden="1">"$I$253"</definedName>
    <definedName name="IQRH2530" hidden="1">"$I$2530"</definedName>
    <definedName name="IQRH2531" hidden="1">"$I$2531"</definedName>
    <definedName name="IQRH2532" hidden="1">"$I$2532"</definedName>
    <definedName name="IQRH2533" hidden="1">"$I$2533"</definedName>
    <definedName name="IQRH2534" hidden="1">"$I$2534:$L$2534"</definedName>
    <definedName name="IQRH2535" hidden="1">"$I$2535"</definedName>
    <definedName name="IQRH2536" hidden="1">"$I$2536"</definedName>
    <definedName name="IQRH2537" hidden="1">"$I$2537"</definedName>
    <definedName name="IQRH2538" hidden="1">"$I$2538:$M$2538"</definedName>
    <definedName name="IQRH2539" hidden="1">"$I$2539"</definedName>
    <definedName name="IQRH254" hidden="1">"$I$254:$M$254"</definedName>
    <definedName name="IQRH2540" hidden="1">"$I$2540"</definedName>
    <definedName name="IQRH2541" hidden="1">"$I$2541"</definedName>
    <definedName name="IQRH2542" hidden="1">"$I$2542"</definedName>
    <definedName name="IQRH2543" hidden="1">"$I$2543:$J$2543"</definedName>
    <definedName name="IQRH2544" hidden="1">"$I$2544:$M$2544"</definedName>
    <definedName name="IQRH2545" hidden="1">"$I$2545"</definedName>
    <definedName name="IQRH2546" hidden="1">"$I$2546:$J$2546"</definedName>
    <definedName name="IQRH2547" hidden="1">"$I$2547"</definedName>
    <definedName name="IQRH2548" hidden="1">"$I$2548"</definedName>
    <definedName name="IQRH2549" hidden="1">"$I$2549"</definedName>
    <definedName name="IQRH255" hidden="1">"$I$255:$J$255"</definedName>
    <definedName name="IQRH2550" hidden="1">"$I$2550"</definedName>
    <definedName name="IQRH2551" hidden="1">"$I$2551"</definedName>
    <definedName name="IQRH2552" hidden="1">"$I$2552"</definedName>
    <definedName name="IQRH2553" hidden="1">"$I$2553"</definedName>
    <definedName name="IQRH2554" hidden="1">"$I$2554"</definedName>
    <definedName name="IQRH2555" hidden="1">"$I$2555"</definedName>
    <definedName name="IQRH2556" hidden="1">"$I$2556"</definedName>
    <definedName name="IQRH2557" hidden="1">"$I$2557"</definedName>
    <definedName name="IQRH2558" hidden="1">"$I$2558"</definedName>
    <definedName name="IQRH2559" hidden="1">"$I$2559"</definedName>
    <definedName name="IQRH256" hidden="1">"$I$256:$M$256"</definedName>
    <definedName name="IQRH2560" hidden="1">"$I$2560:$J$2560"</definedName>
    <definedName name="IQRH2561" hidden="1">"$I$2561"</definedName>
    <definedName name="IQRH2562" hidden="1">"$I$2562"</definedName>
    <definedName name="IQRH2563" hidden="1">"$I$2563"</definedName>
    <definedName name="IQRH2564" hidden="1">"$I$2564"</definedName>
    <definedName name="IQRH2565" hidden="1">"$I$2565:$L$2565"</definedName>
    <definedName name="IQRH2566" hidden="1">"$I$2566"</definedName>
    <definedName name="IQRH2567" hidden="1">"$I$2567"</definedName>
    <definedName name="IQRH2568" hidden="1">"$I$2568"</definedName>
    <definedName name="IQRH2569" hidden="1">"$I$2569"</definedName>
    <definedName name="IQRH257" hidden="1">"$I$257:$M$257"</definedName>
    <definedName name="IQRH2570" hidden="1">"$I$2570"</definedName>
    <definedName name="IQRH2571" hidden="1">"$I$2571"</definedName>
    <definedName name="IQRH2572" hidden="1">"$I$2572:$J$2572"</definedName>
    <definedName name="IQRH2573" hidden="1">"$I$2573:$M$2573"</definedName>
    <definedName name="IQRH2574" hidden="1">"$I$2574"</definedName>
    <definedName name="IQRH2575" hidden="1">"$I$2575"</definedName>
    <definedName name="IQRH2576" hidden="1">"$I$2576"</definedName>
    <definedName name="IQRH2577" hidden="1">"$I$2577"</definedName>
    <definedName name="IQRH2578" hidden="1">"$I$2578"</definedName>
    <definedName name="IQRH2579" hidden="1">"$I$2579"</definedName>
    <definedName name="IQRH258" hidden="1">"$I$258"</definedName>
    <definedName name="IQRH2580" hidden="1">"$I$2580"</definedName>
    <definedName name="IQRH2581" hidden="1">"$I$2581"</definedName>
    <definedName name="IQRH2582" hidden="1">"$I$2582"</definedName>
    <definedName name="IQRH2583" hidden="1">"$I$2583"</definedName>
    <definedName name="IQRH2584" hidden="1">"$I$2584"</definedName>
    <definedName name="IQRH2585" hidden="1">"$I$2585"</definedName>
    <definedName name="IQRH2586" hidden="1">"$I$2586:$M$2586"</definedName>
    <definedName name="IQRH2587" hidden="1">"$I$2587"</definedName>
    <definedName name="IQRH2588" hidden="1">"$I$2588"</definedName>
    <definedName name="IQRH2589" hidden="1">"$I$2589"</definedName>
    <definedName name="IQRH259" hidden="1">"$I$259:$M$259"</definedName>
    <definedName name="IQRH2590" hidden="1">"$I$2590:$M$2590"</definedName>
    <definedName name="IQRH2591" hidden="1">"$I$2591:$J$2591"</definedName>
    <definedName name="IQRH2592" hidden="1">"$I$2592"</definedName>
    <definedName name="IQRH2593" hidden="1">"$I$2593"</definedName>
    <definedName name="IQRH2594" hidden="1">"$I$2594:$M$2594"</definedName>
    <definedName name="IQRH2595" hidden="1">"$I$2595"</definedName>
    <definedName name="IQRH2596" hidden="1">"$I$2596"</definedName>
    <definedName name="IQRH2597" hidden="1">"$I$2597"</definedName>
    <definedName name="IQRH2598" hidden="1">"$I$2598"</definedName>
    <definedName name="IQRH2599" hidden="1">"$I$2599"</definedName>
    <definedName name="IQRH26" hidden="1">"$I$26:$M$26"</definedName>
    <definedName name="IQRH260" hidden="1">"$I$260:$M$260"</definedName>
    <definedName name="IQRH2600" hidden="1">"$I$2600"</definedName>
    <definedName name="IQRH2601" hidden="1">"$I$2601"</definedName>
    <definedName name="IQRH2602" hidden="1">"$I$2602"</definedName>
    <definedName name="IQRH2603" hidden="1">"$I$2603:$J$2603"</definedName>
    <definedName name="IQRH2604" hidden="1">"$I$2604"</definedName>
    <definedName name="IQRH2605" hidden="1">"$I$2605"</definedName>
    <definedName name="IQRH2606" hidden="1">"$I$2606"</definedName>
    <definedName name="IQRH2607" hidden="1">"$I$2607"</definedName>
    <definedName name="IQRH2608" hidden="1">"$I$2608"</definedName>
    <definedName name="IQRH2609" hidden="1">"$I$2609"</definedName>
    <definedName name="IQRH261" hidden="1">"$I$261"</definedName>
    <definedName name="IQRH2610" hidden="1">"$I$2610"</definedName>
    <definedName name="IQRH2611" hidden="1">"$I$2611"</definedName>
    <definedName name="IQRH2612" hidden="1">"$I$2612:$M$2612"</definedName>
    <definedName name="IQRH2613" hidden="1">"$I$2613"</definedName>
    <definedName name="IQRH2614" hidden="1">"$I$2614"</definedName>
    <definedName name="IQRH2615" hidden="1">"$I$2615"</definedName>
    <definedName name="IQRH2616" hidden="1">"$I$2616"</definedName>
    <definedName name="IQRH2617" hidden="1">"$I$2617"</definedName>
    <definedName name="IQRH2618" hidden="1">"$I$2618"</definedName>
    <definedName name="IQRH2619" hidden="1">"$I$2619"</definedName>
    <definedName name="IQRH262" hidden="1">"$I$262:$J$262"</definedName>
    <definedName name="IQRH2620" hidden="1">"$I$2620"</definedName>
    <definedName name="IQRH2621" hidden="1">"$I$2621"</definedName>
    <definedName name="IQRH2622" hidden="1">"$I$2622"</definedName>
    <definedName name="IQRH2623" hidden="1">"$I$2623"</definedName>
    <definedName name="IQRH2624" hidden="1">"$I$2624"</definedName>
    <definedName name="IQRH2625" hidden="1">"$I$2625"</definedName>
    <definedName name="IQRH2626" hidden="1">"$I$2626"</definedName>
    <definedName name="IQRH2627" hidden="1">"$I$2627:$M$2627"</definedName>
    <definedName name="IQRH2628" hidden="1">"$I$2628"</definedName>
    <definedName name="IQRH2629" hidden="1">"$I$2629:$M$2629"</definedName>
    <definedName name="IQRH263" hidden="1">"$I$263"</definedName>
    <definedName name="IQRH2630" hidden="1">"$I$2630"</definedName>
    <definedName name="IQRH2631" hidden="1">"$I$2631"</definedName>
    <definedName name="IQRH2632" hidden="1">"$I$2632:$M$2632"</definedName>
    <definedName name="IQRH2633" hidden="1">"$I$2633:$J$2633"</definedName>
    <definedName name="IQRH2634" hidden="1">"$I$2634:$M$2634"</definedName>
    <definedName name="IQRH2635" hidden="1">"$I$2635"</definedName>
    <definedName name="IQRH2636" hidden="1">"$I$2636"</definedName>
    <definedName name="IQRH2637" hidden="1">"$I$2637"</definedName>
    <definedName name="IQRH2638" hidden="1">"$I$2638"</definedName>
    <definedName name="IQRH2639" hidden="1">"$I$2639"</definedName>
    <definedName name="IQRH264" hidden="1">"$I$264"</definedName>
    <definedName name="IQRH2640" hidden="1">"$I$2640"</definedName>
    <definedName name="IQRH2641" hidden="1">"$I$2641"</definedName>
    <definedName name="IQRH2642" hidden="1">"$I$2642"</definedName>
    <definedName name="IQRH2643" hidden="1">"$I$2643"</definedName>
    <definedName name="IQRH2644" hidden="1">"$I$2644"</definedName>
    <definedName name="IQRH2645" hidden="1">"$I$2645"</definedName>
    <definedName name="IQRH2646" hidden="1">"$I$2646"</definedName>
    <definedName name="IQRH2647" hidden="1">"$I$2647:$J$2647"</definedName>
    <definedName name="IQRH2648" hidden="1">"$I$2648"</definedName>
    <definedName name="IQRH2649" hidden="1">"$I$2649"</definedName>
    <definedName name="IQRH265" hidden="1">"$I$265"</definedName>
    <definedName name="IQRH2650" hidden="1">"$I$2650"</definedName>
    <definedName name="IQRH2651" hidden="1">"$I$2651"</definedName>
    <definedName name="IQRH2652" hidden="1">"$I$2652"</definedName>
    <definedName name="IQRH2653" hidden="1">"$I$2653"</definedName>
    <definedName name="IQRH2654" hidden="1">"$I$2654:$M$2654"</definedName>
    <definedName name="IQRH2655" hidden="1">"$I$2655"</definedName>
    <definedName name="IQRH2656" hidden="1">"$I$2656"</definedName>
    <definedName name="IQRH2657" hidden="1">"$I$2657"</definedName>
    <definedName name="IQRH2658" hidden="1">"$I$2658"</definedName>
    <definedName name="IQRH2659" hidden="1">"$I$2659:$L$2659"</definedName>
    <definedName name="IQRH266" hidden="1">"$I$266:$K$266"</definedName>
    <definedName name="IQRH2660" hidden="1">"$I$2660"</definedName>
    <definedName name="IQRH2661" hidden="1">"$I$2661:$J$2661"</definedName>
    <definedName name="IQRH2662" hidden="1">"$I$2662"</definedName>
    <definedName name="IQRH2663" hidden="1">"$I$2663"</definedName>
    <definedName name="IQRH2664" hidden="1">"$I$2664"</definedName>
    <definedName name="IQRH2665" hidden="1">"$I$2665"</definedName>
    <definedName name="IQRH2666" hidden="1">"$I$2666"</definedName>
    <definedName name="IQRH2667" hidden="1">"$I$2667"</definedName>
    <definedName name="IQRH2668" hidden="1">"$I$2668:$J$2668"</definedName>
    <definedName name="IQRH2669" hidden="1">"$I$2669:$J$2669"</definedName>
    <definedName name="IQRH267" hidden="1">"$I$267:$M$267"</definedName>
    <definedName name="IQRH2670" hidden="1">"$I$2670:$L$2670"</definedName>
    <definedName name="IQRH2671" hidden="1">"$I$2671"</definedName>
    <definedName name="IQRH2672" hidden="1">"$I$2672"</definedName>
    <definedName name="IQRH2673" hidden="1">"$I$2673"</definedName>
    <definedName name="IQRH2674" hidden="1">"$I$2674"</definedName>
    <definedName name="IQRH2675" hidden="1">"$I$2675"</definedName>
    <definedName name="IQRH2676" hidden="1">"$I$2676"</definedName>
    <definedName name="IQRH2677" hidden="1">"$I$2677:$M$2677"</definedName>
    <definedName name="IQRH2678" hidden="1">"$I$2678:$M$2678"</definedName>
    <definedName name="IQRH2679" hidden="1">"$I$2679"</definedName>
    <definedName name="IQRH268" hidden="1">"$I$268:$M$268"</definedName>
    <definedName name="IQRH2680" hidden="1">"$I$2680:$M$2680"</definedName>
    <definedName name="IQRH2681" hidden="1">"$I$2681"</definedName>
    <definedName name="IQRH2682" hidden="1">"$I$2682"</definedName>
    <definedName name="IQRH2683" hidden="1">"$I$2683"</definedName>
    <definedName name="IQRH2684" hidden="1">"$I$2684:$M$2684"</definedName>
    <definedName name="IQRH2685" hidden="1">"$I$2685"</definedName>
    <definedName name="IQRH2686" hidden="1">"$I$2686"</definedName>
    <definedName name="IQRH2687" hidden="1">"$I$2687"</definedName>
    <definedName name="IQRH2688" hidden="1">"$I$2688"</definedName>
    <definedName name="IQRH2689" hidden="1">"$I$2689"</definedName>
    <definedName name="IQRH269" hidden="1">"$I$269"</definedName>
    <definedName name="IQRH2690" hidden="1">"$I$2690"</definedName>
    <definedName name="IQRH2691" hidden="1">"$I$2691"</definedName>
    <definedName name="IQRH2692" hidden="1">"$I$2692"</definedName>
    <definedName name="IQRH2693" hidden="1">"$I$2693"</definedName>
    <definedName name="IQRH2694" hidden="1">"$I$2694:$J$2694"</definedName>
    <definedName name="IQRH2695" hidden="1">"$I$2695"</definedName>
    <definedName name="IQRH2696" hidden="1">"$I$2696"</definedName>
    <definedName name="IQRH2697" hidden="1">"$I$2697"</definedName>
    <definedName name="IQRH2698" hidden="1">"$I$2698:$M$2698"</definedName>
    <definedName name="IQRH2699" hidden="1">"$I$2699"</definedName>
    <definedName name="IQRH27" hidden="1">"$I$27:$M$27"</definedName>
    <definedName name="IQRH270" hidden="1">"$I$270:$M$270"</definedName>
    <definedName name="IQRH2700" hidden="1">"$I$2700"</definedName>
    <definedName name="IQRH2701" hidden="1">"$I$2701"</definedName>
    <definedName name="IQRH2702" hidden="1">"$I$2702"</definedName>
    <definedName name="IQRH2703" hidden="1">"$I$2703:$M$2703"</definedName>
    <definedName name="IQRH2704" hidden="1">"$I$2704"</definedName>
    <definedName name="IQRH2705" hidden="1">"$I$2705"</definedName>
    <definedName name="IQRH2706" hidden="1">"$I$2706"</definedName>
    <definedName name="IQRH2707" hidden="1">"$I$2707"</definedName>
    <definedName name="IQRH2708" hidden="1">"$I$2708"</definedName>
    <definedName name="IQRH2709" hidden="1">"$I$2709"</definedName>
    <definedName name="IQRH271" hidden="1">"$I$271"</definedName>
    <definedName name="IQRH2710" hidden="1">"$I$2710"</definedName>
    <definedName name="IQRH2711" hidden="1">"$I$2711"</definedName>
    <definedName name="IQRH2712" hidden="1">"$I$2712"</definedName>
    <definedName name="IQRH2713" hidden="1">"$I$2713"</definedName>
    <definedName name="IQRH2714" hidden="1">"$I$2714"</definedName>
    <definedName name="IQRH2715" hidden="1">"$I$2715"</definedName>
    <definedName name="IQRH2716" hidden="1">"$I$2716:$M$2716"</definedName>
    <definedName name="IQRH2717" hidden="1">"$I$2717"</definedName>
    <definedName name="IQRH2718" hidden="1">"$I$2718"</definedName>
    <definedName name="IQRH2719" hidden="1">"$I$2719"</definedName>
    <definedName name="IQRH272" hidden="1">"$I$272"</definedName>
    <definedName name="IQRH2720" hidden="1">"$I$2720"</definedName>
    <definedName name="IQRH2721" hidden="1">"$I$2721"</definedName>
    <definedName name="IQRH2722" hidden="1">"$I$2722:$L$2722"</definedName>
    <definedName name="IQRH2723" hidden="1">"$I$2723"</definedName>
    <definedName name="IQRH2724" hidden="1">"$I$2724"</definedName>
    <definedName name="IQRH2725" hidden="1">"$I$2725"</definedName>
    <definedName name="IQRH2726" hidden="1">"$I$2726"</definedName>
    <definedName name="IQRH2727" hidden="1">"$I$2727"</definedName>
    <definedName name="IQRH2728" hidden="1">"$I$2728"</definedName>
    <definedName name="IQRH2729" hidden="1">"$I$2729:$J$2729"</definedName>
    <definedName name="IQRH273" hidden="1">"$I$273"</definedName>
    <definedName name="IQRH2730" hidden="1">"$I$2730"</definedName>
    <definedName name="IQRH2731" hidden="1">"$I$2731"</definedName>
    <definedName name="IQRH2732" hidden="1">"$I$2732:$J$2732"</definedName>
    <definedName name="IQRH2733" hidden="1">"$I$2733"</definedName>
    <definedName name="IQRH2734" hidden="1">"$I$2734"</definedName>
    <definedName name="IQRH2735" hidden="1">"$I$2735"</definedName>
    <definedName name="IQRH2736" hidden="1">"$I$2736:$J$2736"</definedName>
    <definedName name="IQRH2737" hidden="1">"$I$2737"</definedName>
    <definedName name="IQRH2738" hidden="1">"$I$2738:$M$2738"</definedName>
    <definedName name="IQRH2739" hidden="1">"$I$2739"</definedName>
    <definedName name="IQRH274" hidden="1">"$I$274"</definedName>
    <definedName name="IQRH2740" hidden="1">"$I$2740"</definedName>
    <definedName name="IQRH2741" hidden="1">"$I$2741"</definedName>
    <definedName name="IQRH2742" hidden="1">"$I$2742"</definedName>
    <definedName name="IQRH2743" hidden="1">"$I$2743"</definedName>
    <definedName name="IQRH2744" hidden="1">"$I$2744:$J$2744"</definedName>
    <definedName name="IQRH2745" hidden="1">"$I$2745:$K$2745"</definedName>
    <definedName name="IQRH2746" hidden="1">"$I$2746:$J$2746"</definedName>
    <definedName name="IQRH2747" hidden="1">"$I$2747"</definedName>
    <definedName name="IQRH2748" hidden="1">"$I$2748"</definedName>
    <definedName name="IQRH2749" hidden="1">"$I$2749"</definedName>
    <definedName name="IQRH275" hidden="1">"$I$275"</definedName>
    <definedName name="IQRH2750" hidden="1">"$I$2750"</definedName>
    <definedName name="IQRH2751" hidden="1">"$I$2751:$M$2751"</definedName>
    <definedName name="IQRH2752" hidden="1">"$I$2752"</definedName>
    <definedName name="IQRH2753" hidden="1">"$I$2753"</definedName>
    <definedName name="IQRH2754" hidden="1">"$I$2754:$M$2754"</definedName>
    <definedName name="IQRH2755" hidden="1">"$I$2755"</definedName>
    <definedName name="IQRH2756" hidden="1">"$I$2756:$J$2756"</definedName>
    <definedName name="IQRH2757" hidden="1">"$I$2757"</definedName>
    <definedName name="IQRH2758" hidden="1">"$I$2758"</definedName>
    <definedName name="IQRH2759" hidden="1">"$I$2759"</definedName>
    <definedName name="IQRH276" hidden="1">"$I$276:$J$276"</definedName>
    <definedName name="IQRH2760" hidden="1">"$I$2760"</definedName>
    <definedName name="IQRH2761" hidden="1">"$I$2761"</definedName>
    <definedName name="IQRH2762" hidden="1">"$I$2762:$J$2762"</definedName>
    <definedName name="IQRH2763" hidden="1">"$I$2763"</definedName>
    <definedName name="IQRH2764" hidden="1">"$I$2764:$L$2764"</definedName>
    <definedName name="IQRH2765" hidden="1">"$I$2765"</definedName>
    <definedName name="IQRH2766" hidden="1">"$I$2766"</definedName>
    <definedName name="IQRH2767" hidden="1">"$I$2767"</definedName>
    <definedName name="IQRH2768" hidden="1">"$I$2768:$K$2768"</definedName>
    <definedName name="IQRH2769" hidden="1">"$I$2769"</definedName>
    <definedName name="IQRH277" hidden="1">"$I$277"</definedName>
    <definedName name="IQRH2770" hidden="1">"$I$2770"</definedName>
    <definedName name="IQRH2771" hidden="1">"$I$2771"</definedName>
    <definedName name="IQRH2772" hidden="1">"$I$2772"</definedName>
    <definedName name="IQRH2773" hidden="1">"$I$2773:$J$2773"</definedName>
    <definedName name="IQRH2774" hidden="1">"$I$2774"</definedName>
    <definedName name="IQRH2775" hidden="1">"$I$2775"</definedName>
    <definedName name="IQRH2776" hidden="1">"$I$2776"</definedName>
    <definedName name="IQRH2777" hidden="1">"$I$2777:$K$2777"</definedName>
    <definedName name="IQRH2778" hidden="1">"$I$2778"</definedName>
    <definedName name="IQRH2779" hidden="1">"$I$2779"</definedName>
    <definedName name="IQRH278" hidden="1">"$I$278:$M$278"</definedName>
    <definedName name="IQRH2780" hidden="1">"$I$2780"</definedName>
    <definedName name="IQRH2781" hidden="1">"$I$2781"</definedName>
    <definedName name="IQRH2782" hidden="1">"$I$2782"</definedName>
    <definedName name="IQRH2783" hidden="1">"$I$2783"</definedName>
    <definedName name="IQRH2784" hidden="1">"$I$2784"</definedName>
    <definedName name="IQRH2785" hidden="1">"$I$2785"</definedName>
    <definedName name="IQRH2786" hidden="1">"$I$2786"</definedName>
    <definedName name="IQRH2787" hidden="1">"$I$2787:$M$2787"</definedName>
    <definedName name="IQRH2788" hidden="1">"$I$2788"</definedName>
    <definedName name="IQRH2789" hidden="1">"$I$2789"</definedName>
    <definedName name="IQRH279" hidden="1">"$I$279:$J$279"</definedName>
    <definedName name="IQRH2790" hidden="1">"$I$2790:$J$2790"</definedName>
    <definedName name="IQRH2791" hidden="1">"$I$2791"</definedName>
    <definedName name="IQRH2792" hidden="1">"$I$2792"</definedName>
    <definedName name="IQRH2793" hidden="1">"$I$2793"</definedName>
    <definedName name="IQRH2794" hidden="1">"$I$2794:$J$2794"</definedName>
    <definedName name="IQRH2795" hidden="1">"$I$2795"</definedName>
    <definedName name="IQRH2796" hidden="1">"$I$2796"</definedName>
    <definedName name="IQRH2797" hidden="1">"$I$2797"</definedName>
    <definedName name="IQRH2798" hidden="1">"$I$2798"</definedName>
    <definedName name="IQRH2799" hidden="1">"$I$2799"</definedName>
    <definedName name="IQRH28" hidden="1">"$I$28:$M$28"</definedName>
    <definedName name="IQRH280" hidden="1">"$I$280"</definedName>
    <definedName name="IQRH2800" hidden="1">"$I$2800:$L$2800"</definedName>
    <definedName name="IQRH2801" hidden="1">"$I$2801"</definedName>
    <definedName name="IQRH2802" hidden="1">"$I$2802:$M$2802"</definedName>
    <definedName name="IQRH2803" hidden="1">"$I$2803:$M$2803"</definedName>
    <definedName name="IQRH2804" hidden="1">"$I$2804"</definedName>
    <definedName name="IQRH2805" hidden="1">"$I$2805:$L$2805"</definedName>
    <definedName name="IQRH2806" hidden="1">"$I$2806:$M$2806"</definedName>
    <definedName name="IQRH2807" hidden="1">"$I$2807:$M$2807"</definedName>
    <definedName name="IQRH2808" hidden="1">"$I$2808:$M$2808"</definedName>
    <definedName name="IQRH2809" hidden="1">"$I$2809:$M$2809"</definedName>
    <definedName name="IQRH281" hidden="1">"$I$281:$K$281"</definedName>
    <definedName name="IQRH2810" hidden="1">"$I$2810"</definedName>
    <definedName name="IQRH2811" hidden="1">"$I$2811"</definedName>
    <definedName name="IQRH2812" hidden="1">"$I$2812"</definedName>
    <definedName name="IQRH2813" hidden="1">"$I$2813:$M$2813"</definedName>
    <definedName name="IQRH2814" hidden="1">"$I$2814"</definedName>
    <definedName name="IQRH2815" hidden="1">"$I$2815:$M$2815"</definedName>
    <definedName name="IQRH2816" hidden="1">"$I$2816"</definedName>
    <definedName name="IQRH2817" hidden="1">"$I$2817"</definedName>
    <definedName name="IQRH2818" hidden="1">"$I$2818:$K$2818"</definedName>
    <definedName name="IQRH2819" hidden="1">"$I$2819:$L$2819"</definedName>
    <definedName name="IQRH282" hidden="1">"$I$282"</definedName>
    <definedName name="IQRH2820" hidden="1">"$I$2820:$L$2820"</definedName>
    <definedName name="IQRH2821" hidden="1">"$I$2821:$M$2821"</definedName>
    <definedName name="IQRH2822" hidden="1">"$I$2822"</definedName>
    <definedName name="IQRH2823" hidden="1">"$I$2823:$M$2823"</definedName>
    <definedName name="IQRH2824" hidden="1">"$I$2824:$K$2824"</definedName>
    <definedName name="IQRH2825" hidden="1">"$I$2825"</definedName>
    <definedName name="IQRH2826" hidden="1">"$I$2826:$M$2826"</definedName>
    <definedName name="IQRH2827" hidden="1">"$I$2827:$M$2827"</definedName>
    <definedName name="IQRH2828" hidden="1">"$I$2828"</definedName>
    <definedName name="IQRH2829" hidden="1">"$I$2829:$M$2829"</definedName>
    <definedName name="IQRH283" hidden="1">"$I$283:$L$283"</definedName>
    <definedName name="IQRH2830" hidden="1">"$I$2830"</definedName>
    <definedName name="IQRH2831" hidden="1">"$I$2831:$M$2831"</definedName>
    <definedName name="IQRH2832" hidden="1">"$I$2832:$K$2832"</definedName>
    <definedName name="IQRH2833" hidden="1">"$I$2833"</definedName>
    <definedName name="IQRH2834" hidden="1">"$I$2834:$M$2834"</definedName>
    <definedName name="IQRH2835" hidden="1">"$I$2835:$K$2835"</definedName>
    <definedName name="IQRH2836" hidden="1">"$I$2836:$M$2836"</definedName>
    <definedName name="IQRH2837" hidden="1">"$I$2837:$M$2837"</definedName>
    <definedName name="IQRH2838" hidden="1">"$I$2838:$M$2838"</definedName>
    <definedName name="IQRH2839" hidden="1">"$I$2839:$J$2839"</definedName>
    <definedName name="IQRH284" hidden="1">"$I$284:$J$284"</definedName>
    <definedName name="IQRH2840" hidden="1">"$I$2840:$J$2840"</definedName>
    <definedName name="IQRH2841" hidden="1">"$I$2841:$J$2841"</definedName>
    <definedName name="IQRH285" hidden="1">"$I$285"</definedName>
    <definedName name="IQRH286" hidden="1">"$I$286:$J$286"</definedName>
    <definedName name="IQRH287" hidden="1">"$I$287"</definedName>
    <definedName name="IQRH288" hidden="1">"$I$288"</definedName>
    <definedName name="IQRH289" hidden="1">"$I$289"</definedName>
    <definedName name="IQRH29" hidden="1">"$I$29:$L$29"</definedName>
    <definedName name="IQRH290" hidden="1">"$I$290:$J$290"</definedName>
    <definedName name="IQRH291" hidden="1">"$I$291:$L$291"</definedName>
    <definedName name="IQRH292" hidden="1">"$I$292:$J$292"</definedName>
    <definedName name="IQRH293" hidden="1">"$I$293"</definedName>
    <definedName name="IQRH294" hidden="1">"$I$294"</definedName>
    <definedName name="IQRH295" hidden="1">"$I$295:$K$295"</definedName>
    <definedName name="IQRH296" hidden="1">"$I$296"</definedName>
    <definedName name="IQRH297" hidden="1">"$I$297:$M$297"</definedName>
    <definedName name="IQRH298" hidden="1">"$I$298:$M$298"</definedName>
    <definedName name="IQRH299" hidden="1">"$I$299:$K$299"</definedName>
    <definedName name="IQRH30" hidden="1">"$I$30:$M$30"</definedName>
    <definedName name="IQRH300" hidden="1">"$I$300:$J$300"</definedName>
    <definedName name="IQRH301" hidden="1">"$I$301:$K$301"</definedName>
    <definedName name="IQRH302" hidden="1">"$I$302:$M$302"</definedName>
    <definedName name="IQRH303" hidden="1">"$I$303:$J$303"</definedName>
    <definedName name="IQRH304" hidden="1">"$I$304"</definedName>
    <definedName name="IQRH305" hidden="1">"$I$305"</definedName>
    <definedName name="IQRH306" hidden="1">"$I$306:$J$306"</definedName>
    <definedName name="IQRH307" hidden="1">"$I$307:$M$307"</definedName>
    <definedName name="IQRH308" hidden="1">"$I$308:$M$308"</definedName>
    <definedName name="IQRH309" hidden="1">"$I$309"</definedName>
    <definedName name="IQRH31" hidden="1">"$I$31:$M$31"</definedName>
    <definedName name="IQRH310" hidden="1">"$I$310"</definedName>
    <definedName name="IQRH311" hidden="1">"$I$311:$L$311"</definedName>
    <definedName name="IQRH312" hidden="1">"$I$312"</definedName>
    <definedName name="IQRH313" hidden="1">"$I$313"</definedName>
    <definedName name="IQRH314" hidden="1">"$I$314"</definedName>
    <definedName name="IQRH315" hidden="1">"$I$315:$K$315"</definedName>
    <definedName name="IQRH316" hidden="1">"$I$316"</definedName>
    <definedName name="IQRH317" hidden="1">"$I$317"</definedName>
    <definedName name="IQRH318" hidden="1">"$I$318"</definedName>
    <definedName name="IQRH319" hidden="1">"$I$319"</definedName>
    <definedName name="IQRH32" hidden="1">"$I$32:$M$32"</definedName>
    <definedName name="IQRH320" hidden="1">"$I$320"</definedName>
    <definedName name="IQRH321" hidden="1">"$I$321"</definedName>
    <definedName name="IQRH322" hidden="1">"$I$322"</definedName>
    <definedName name="IQRH323" hidden="1">"$I$323:$J$323"</definedName>
    <definedName name="IQRH324" hidden="1">"$I$324"</definedName>
    <definedName name="IQRH325" hidden="1">"$I$325"</definedName>
    <definedName name="IQRH326" hidden="1">"$I$326"</definedName>
    <definedName name="IQRH327" hidden="1">"$I$327"</definedName>
    <definedName name="IQRH328" hidden="1">"$I$328"</definedName>
    <definedName name="IQRH329" hidden="1">"$I$329"</definedName>
    <definedName name="IQRH33" hidden="1">"$I$33:$M$33"</definedName>
    <definedName name="IQRH330" hidden="1">"$I$330:$J$330"</definedName>
    <definedName name="IQRH331" hidden="1">"$I$331:$J$331"</definedName>
    <definedName name="IQRH332" hidden="1">"$I$332:$J$332"</definedName>
    <definedName name="IQRH333" hidden="1">"$I$333:$J$333"</definedName>
    <definedName name="IQRH334" hidden="1">"$I$334"</definedName>
    <definedName name="IQRH335" hidden="1">"$I$335:$K$335"</definedName>
    <definedName name="IQRH336" hidden="1">"$I$336:$M$336"</definedName>
    <definedName name="IQRH337" hidden="1">"$I$337:$K$337"</definedName>
    <definedName name="IQRH338" hidden="1">"$I$338"</definedName>
    <definedName name="IQRH339" hidden="1">"$I$339:$J$339"</definedName>
    <definedName name="IQRH34" hidden="1">"$I$34:$M$34"</definedName>
    <definedName name="IQRH340" hidden="1">"$I$340:$M$340"</definedName>
    <definedName name="IQRH341" hidden="1">"$I$341:$M$341"</definedName>
    <definedName name="IQRH342" hidden="1">"$I$342:$M$342"</definedName>
    <definedName name="IQRH343" hidden="1">"$I$343"</definedName>
    <definedName name="IQRH344" hidden="1">"$I$344:$M$344"</definedName>
    <definedName name="IQRH345" hidden="1">"$I$345:$J$345"</definedName>
    <definedName name="IQRH346" hidden="1">"$I$346:$M$346"</definedName>
    <definedName name="IQRH347" hidden="1">"$I$347:$M$347"</definedName>
    <definedName name="IQRH348" hidden="1">"$I$348"</definedName>
    <definedName name="IQRH349" hidden="1">"$I$349:$J$349"</definedName>
    <definedName name="IQRH35" hidden="1">"$I$35:$M$35"</definedName>
    <definedName name="IQRH350" hidden="1">"$I$350:$J$350"</definedName>
    <definedName name="IQRH351" hidden="1">"$I$351"</definedName>
    <definedName name="IQRH352" hidden="1">"$I$352:$J$352"</definedName>
    <definedName name="IQRH353" hidden="1">"$I$353:$K$353"</definedName>
    <definedName name="IQRH354" hidden="1">"$I$354:$L$354"</definedName>
    <definedName name="IQRH355" hidden="1">"$I$355:$J$355"</definedName>
    <definedName name="IQRH356" hidden="1">"$I$356:$K$356"</definedName>
    <definedName name="IQRH357" hidden="1">"$I$357:$J$357"</definedName>
    <definedName name="IQRH358" hidden="1">"$I$358:$L$358"</definedName>
    <definedName name="IQRH359" hidden="1">"$I$359"</definedName>
    <definedName name="IQRH36" hidden="1">"$I$36:$J$36"</definedName>
    <definedName name="IQRH360" hidden="1">"$I$360"</definedName>
    <definedName name="IQRH361" hidden="1">"$I$361:$M$361"</definedName>
    <definedName name="IQRH362" hidden="1">"$I$362:$M$362"</definedName>
    <definedName name="IQRH363" hidden="1">"$I$363:$K$363"</definedName>
    <definedName name="IQRH364" hidden="1">"$I$364:$M$364"</definedName>
    <definedName name="IQRH365" hidden="1">"$I$365:$J$365"</definedName>
    <definedName name="IQRH366" hidden="1">"$I$366:$J$366"</definedName>
    <definedName name="IQRH367" hidden="1">"$I$367:$K$367"</definedName>
    <definedName name="IQRH368" hidden="1">"$I$368:$J$368"</definedName>
    <definedName name="IQRH369" hidden="1">"$I$369:$L$369"</definedName>
    <definedName name="IQRH37" hidden="1">"$I$37:$M$37"</definedName>
    <definedName name="IQRH370" hidden="1">"$I$370:$J$370"</definedName>
    <definedName name="IQRH371" hidden="1">"$I$371"</definedName>
    <definedName name="IQRH372" hidden="1">"$I$372:$M$372"</definedName>
    <definedName name="IQRH373" hidden="1">"$I$373:$K$373"</definedName>
    <definedName name="IQRH374" hidden="1">"$I$374"</definedName>
    <definedName name="IQRH375" hidden="1">"$I$375"</definedName>
    <definedName name="IQRH376" hidden="1">"$I$376:$J$376"</definedName>
    <definedName name="IQRH377" hidden="1">"$I$377"</definedName>
    <definedName name="IQRH378" hidden="1">"$I$378"</definedName>
    <definedName name="IQRH379" hidden="1">"$I$379"</definedName>
    <definedName name="IQRH38" hidden="1">"$I$38:$J$38"</definedName>
    <definedName name="IQRH380" hidden="1">"$I$380"</definedName>
    <definedName name="IQRH381" hidden="1">"$I$381"</definedName>
    <definedName name="IQRH382" hidden="1">"$I$382"</definedName>
    <definedName name="IQRH383" hidden="1">"$I$383"</definedName>
    <definedName name="IQRH384" hidden="1">"$I$384:$L$384"</definedName>
    <definedName name="IQRH385" hidden="1">"$I$385"</definedName>
    <definedName name="IQRH386" hidden="1">"$I$386"</definedName>
    <definedName name="IQRH387" hidden="1">"$I$387"</definedName>
    <definedName name="IQRH388" hidden="1">"$I$388"</definedName>
    <definedName name="IQRH389" hidden="1">"$I$389"</definedName>
    <definedName name="IQRH39" hidden="1">"$I$39"</definedName>
    <definedName name="IQRH390" hidden="1">"$I$390"</definedName>
    <definedName name="IQRH391" hidden="1">"$I$391:$M$391"</definedName>
    <definedName name="IQRH392" hidden="1">"$I$392"</definedName>
    <definedName name="IQRH393" hidden="1">"$I$393:$L$393"</definedName>
    <definedName name="IQRH394" hidden="1">"$I$394"</definedName>
    <definedName name="IQRH395" hidden="1">"$I$395"</definedName>
    <definedName name="IQRH396" hidden="1">"$I$396"</definedName>
    <definedName name="IQRH397" hidden="1">"$I$397"</definedName>
    <definedName name="IQRH398" hidden="1">"$I$398:$L$398"</definedName>
    <definedName name="IQRH399" hidden="1">"$I$399:$M$399"</definedName>
    <definedName name="IQRH40" hidden="1">"$I$40:$J$40"</definedName>
    <definedName name="IQRH400" hidden="1">"$I$400"</definedName>
    <definedName name="IQRH401" hidden="1">"$I$401:$L$401"</definedName>
    <definedName name="IQRH402" hidden="1">"$I$402:$J$402"</definedName>
    <definedName name="IQRH403" hidden="1">"$I$403:$M$403"</definedName>
    <definedName name="IQRH404" hidden="1">"$I$404"</definedName>
    <definedName name="IQRH405" hidden="1">"$I$405"</definedName>
    <definedName name="IQRH406" hidden="1">"$I$406"</definedName>
    <definedName name="IQRH407" hidden="1">"$I$407:$M$407"</definedName>
    <definedName name="IQRH408" hidden="1">"$I$408"</definedName>
    <definedName name="IQRH409" hidden="1">"$I$409:$M$409"</definedName>
    <definedName name="IQRH41" hidden="1">"$I$41:$M$41"</definedName>
    <definedName name="IQRH410" hidden="1">"$I$410"</definedName>
    <definedName name="IQRH411" hidden="1">"$I$411"</definedName>
    <definedName name="IQRH412" hidden="1">"$I$412:$L$412"</definedName>
    <definedName name="IQRH413" hidden="1">"$I$413"</definedName>
    <definedName name="IQRH414" hidden="1">"$I$414"</definedName>
    <definedName name="IQRH415" hidden="1">"$I$415"</definedName>
    <definedName name="IQRH416" hidden="1">"$I$416"</definedName>
    <definedName name="IQRH417" hidden="1">"$I$417"</definedName>
    <definedName name="IQRH418" hidden="1">"$I$418"</definedName>
    <definedName name="IQRH419" hidden="1">"$I$419"</definedName>
    <definedName name="IQRH42" hidden="1">"$I$42:$M$42"</definedName>
    <definedName name="IQRH420" hidden="1">"$I$420:$J$420"</definedName>
    <definedName name="IQRH421" hidden="1">"$I$421"</definedName>
    <definedName name="IQRH422" hidden="1">"$I$422"</definedName>
    <definedName name="IQRH423" hidden="1">"$I$423"</definedName>
    <definedName name="IQRH424" hidden="1">"$I$424"</definedName>
    <definedName name="IQRH425" hidden="1">"$I$425"</definedName>
    <definedName name="IQRH426" hidden="1">"$I$426:$M$426"</definedName>
    <definedName name="IQRH427" hidden="1">"$I$427"</definedName>
    <definedName name="IQRH428" hidden="1">"$I$428"</definedName>
    <definedName name="IQRH429" hidden="1">"$I$429:$K$429"</definedName>
    <definedName name="IQRH43" hidden="1">"$I$43:$K$43"</definedName>
    <definedName name="IQRH430" hidden="1">"$I$430"</definedName>
    <definedName name="IQRH431" hidden="1">"$I$431:$L$431"</definedName>
    <definedName name="IQRH432" hidden="1">"$I$432:$L$432"</definedName>
    <definedName name="IQRH433" hidden="1">"$I$433:$M$433"</definedName>
    <definedName name="IQRH434" hidden="1">"$I$434"</definedName>
    <definedName name="IQRH435" hidden="1">"$I$435:$K$435"</definedName>
    <definedName name="IQRH436" hidden="1">"$I$436:$L$436"</definedName>
    <definedName name="IQRH437" hidden="1">"$I$437:$M$437"</definedName>
    <definedName name="IQRH438" hidden="1">"$I$438:$M$438"</definedName>
    <definedName name="IQRH439" hidden="1">"$I$439"</definedName>
    <definedName name="IQRH44" hidden="1">"$I$44:$M$44"</definedName>
    <definedName name="IQRH440" hidden="1">"$I$440"</definedName>
    <definedName name="IQRH441" hidden="1">"$I$441"</definedName>
    <definedName name="IQRH442" hidden="1">"$I$442"</definedName>
    <definedName name="IQRH443" hidden="1">"$I$443"</definedName>
    <definedName name="IQRH444" hidden="1">"$I$444"</definedName>
    <definedName name="IQRH445" hidden="1">"$I$445"</definedName>
    <definedName name="IQRH446" hidden="1">"$I$446"</definedName>
    <definedName name="IQRH447" hidden="1">"$I$447"</definedName>
    <definedName name="IQRH448" hidden="1">"$I$448"</definedName>
    <definedName name="IQRH449" hidden="1">"$I$449"</definedName>
    <definedName name="IQRH45" hidden="1">"$I$45:$L$45"</definedName>
    <definedName name="IQRH450" hidden="1">"$I$450:$L$450"</definedName>
    <definedName name="IQRH451" hidden="1">"$I$451"</definedName>
    <definedName name="IQRH452" hidden="1">"$I$452"</definedName>
    <definedName name="IQRH453" hidden="1">"$I$453:$L$453"</definedName>
    <definedName name="IQRH454" hidden="1">"$I$454"</definedName>
    <definedName name="IQRH455" hidden="1">"$I$455"</definedName>
    <definedName name="IQRH456" hidden="1">"$I$456"</definedName>
    <definedName name="IQRH457" hidden="1">"$I$457"</definedName>
    <definedName name="IQRH458" hidden="1">"$I$458"</definedName>
    <definedName name="IQRH459" hidden="1">"$I$459:$J$459"</definedName>
    <definedName name="IQRH46" hidden="1">"$I$46"</definedName>
    <definedName name="IQRH460" hidden="1">"$I$460"</definedName>
    <definedName name="IQRH461" hidden="1">"$I$461:$J$461"</definedName>
    <definedName name="IQRH462" hidden="1">"$I$462"</definedName>
    <definedName name="IQRH463" hidden="1">"$I$463:$M$463"</definedName>
    <definedName name="IQRH464" hidden="1">"$I$464"</definedName>
    <definedName name="IQRH465" hidden="1">"$I$465"</definedName>
    <definedName name="IQRH466" hidden="1">"$I$466"</definedName>
    <definedName name="IQRH467" hidden="1">"$I$467:$K$467"</definedName>
    <definedName name="IQRH468" hidden="1">"$I$468:$M$468"</definedName>
    <definedName name="IQRH469" hidden="1">"$I$469"</definedName>
    <definedName name="IQRH47" hidden="1">"$I$47:$M$47"</definedName>
    <definedName name="IQRH470" hidden="1">"$I$470:$J$470"</definedName>
    <definedName name="IQRH471" hidden="1">"$I$471"</definedName>
    <definedName name="IQRH472" hidden="1">"$I$472"</definedName>
    <definedName name="IQRH473" hidden="1">"$I$473"</definedName>
    <definedName name="IQRH474" hidden="1">"$I$474"</definedName>
    <definedName name="IQRH475" hidden="1">"$I$475"</definedName>
    <definedName name="IQRH476" hidden="1">"$I$476"</definedName>
    <definedName name="IQRH477" hidden="1">"$I$477"</definedName>
    <definedName name="IQRH478" hidden="1">"$I$478"</definedName>
    <definedName name="IQRH479" hidden="1">"$I$479:$L$479"</definedName>
    <definedName name="IQRH48" hidden="1">"$I$48"</definedName>
    <definedName name="IQRH480" hidden="1">"$I$480"</definedName>
    <definedName name="IQRH481" hidden="1">"$I$481"</definedName>
    <definedName name="IQRH482" hidden="1">"$I$482"</definedName>
    <definedName name="IQRH483" hidden="1">"$I$483"</definedName>
    <definedName name="IQRH484" hidden="1">"$I$484"</definedName>
    <definedName name="IQRH485" hidden="1">"$I$485:$J$485"</definedName>
    <definedName name="IQRH486" hidden="1">"$I$486"</definedName>
    <definedName name="IQRH487" hidden="1">"$I$487"</definedName>
    <definedName name="IQRH488" hidden="1">"$I$488"</definedName>
    <definedName name="IQRH489" hidden="1">"$I$489"</definedName>
    <definedName name="IQRH49" hidden="1">"$I$49"</definedName>
    <definedName name="IQRH490" hidden="1">"$I$490"</definedName>
    <definedName name="IQRH491" hidden="1">"$I$491"</definedName>
    <definedName name="IQRH492" hidden="1">"$I$492:$K$492"</definedName>
    <definedName name="IQRH493" hidden="1">"$I$493"</definedName>
    <definedName name="IQRH494" hidden="1">"$I$494:$K$494"</definedName>
    <definedName name="IQRH495" hidden="1">"$I$495"</definedName>
    <definedName name="IQRH496" hidden="1">"$I$496:$M$496"</definedName>
    <definedName name="IQRH497" hidden="1">"$I$497"</definedName>
    <definedName name="IQRH498" hidden="1">"$I$498"</definedName>
    <definedName name="IQRH499" hidden="1">"$I$499:$M$499"</definedName>
    <definedName name="IQRH50" hidden="1">"$I$50:$K$50"</definedName>
    <definedName name="IQRH500" hidden="1">"$I$500"</definedName>
    <definedName name="IQRH501" hidden="1">"$I$501:$J$501"</definedName>
    <definedName name="IQRH502" hidden="1">"$I$502"</definedName>
    <definedName name="IQRH503" hidden="1">"$I$503"</definedName>
    <definedName name="IQRH504" hidden="1">"$I$504"</definedName>
    <definedName name="IQRH505" hidden="1">"$I$505"</definedName>
    <definedName name="IQRH506" hidden="1">"$I$506"</definedName>
    <definedName name="IQRH507" hidden="1">"$I$507"</definedName>
    <definedName name="IQRH508" hidden="1">"$I$508"</definedName>
    <definedName name="IQRH509" hidden="1">"$I$509"</definedName>
    <definedName name="IQRH51" hidden="1">"$I$51:$M$51"</definedName>
    <definedName name="IQRH510" hidden="1">"$I$510:$M$510"</definedName>
    <definedName name="IQRH511" hidden="1">"$I$511"</definedName>
    <definedName name="IQRH512" hidden="1">"$I$512"</definedName>
    <definedName name="IQRH513" hidden="1">"$I$513"</definedName>
    <definedName name="IQRH514" hidden="1">"$I$514"</definedName>
    <definedName name="IQRH515" hidden="1">"$I$515:$J$515"</definedName>
    <definedName name="IQRH516" hidden="1">"$I$516"</definedName>
    <definedName name="IQRH517" hidden="1">"$I$517:$L$517"</definedName>
    <definedName name="IQRH518" hidden="1">"$I$518:$J$518"</definedName>
    <definedName name="IQRH519" hidden="1">"$I$519"</definedName>
    <definedName name="IQRH52" hidden="1">"$I$52:$J$52"</definedName>
    <definedName name="IQRH520" hidden="1">"$I$520"</definedName>
    <definedName name="IQRH521" hidden="1">"$I$521"</definedName>
    <definedName name="IQRH522" hidden="1">"$I$522"</definedName>
    <definedName name="IQRH523" hidden="1">"$I$523:$K$523"</definedName>
    <definedName name="IQRH524" hidden="1">"$I$524"</definedName>
    <definedName name="IQRH525" hidden="1">"$I$525"</definedName>
    <definedName name="IQRH526" hidden="1">"$I$526"</definedName>
    <definedName name="IQRH527" hidden="1">"$I$527"</definedName>
    <definedName name="IQRH528" hidden="1">"$I$528"</definedName>
    <definedName name="IQRH529" hidden="1">"$I$529:$M$529"</definedName>
    <definedName name="IQRH53" hidden="1">"$I$53"</definedName>
    <definedName name="IQRH530" hidden="1">"$I$530"</definedName>
    <definedName name="IQRH531" hidden="1">"$I$531:$J$531"</definedName>
    <definedName name="IQRH532" hidden="1">"$I$532"</definedName>
    <definedName name="IQRH533" hidden="1">"$I$533"</definedName>
    <definedName name="IQRH534" hidden="1">"$I$534"</definedName>
    <definedName name="IQRH535" hidden="1">"$I$535"</definedName>
    <definedName name="IQRH536" hidden="1">"$I$536"</definedName>
    <definedName name="IQRH537" hidden="1">"$I$537"</definedName>
    <definedName name="IQRH538" hidden="1">"$I$538"</definedName>
    <definedName name="IQRH539" hidden="1">"$I$539:$J$539"</definedName>
    <definedName name="IQRH54" hidden="1">"$I$54:$J$54"</definedName>
    <definedName name="IQRH540" hidden="1">"$I$540"</definedName>
    <definedName name="IQRH541" hidden="1">"$I$541:$M$541"</definedName>
    <definedName name="IQRH542" hidden="1">"$I$542:$J$542"</definedName>
    <definedName name="IQRH543" hidden="1">"$I$543"</definedName>
    <definedName name="IQRH544" hidden="1">"$I$544"</definedName>
    <definedName name="IQRH545" hidden="1">"$I$545"</definedName>
    <definedName name="IQRH546" hidden="1">"$I$546"</definedName>
    <definedName name="IQRH547" hidden="1">"$I$547"</definedName>
    <definedName name="IQRH548" hidden="1">"$I$548"</definedName>
    <definedName name="IQRH549" hidden="1">"$I$549"</definedName>
    <definedName name="IQRH55" hidden="1">"$I$55"</definedName>
    <definedName name="IQRH550" hidden="1">"$I$550:$M$550"</definedName>
    <definedName name="IQRH551" hidden="1">"$I$551"</definedName>
    <definedName name="IQRH552" hidden="1">"$I$552"</definedName>
    <definedName name="IQRH553" hidden="1">"$I$553"</definedName>
    <definedName name="IQRH554" hidden="1">"$I$554"</definedName>
    <definedName name="IQRH555" hidden="1">"$I$555:$J$555"</definedName>
    <definedName name="IQRH556" hidden="1">"$I$556"</definedName>
    <definedName name="IQRH557" hidden="1">"$I$557"</definedName>
    <definedName name="IQRH558" hidden="1">"$I$558"</definedName>
    <definedName name="IQRH559" hidden="1">"$I$559"</definedName>
    <definedName name="IQRH56" hidden="1">"$I$56:$M$56"</definedName>
    <definedName name="IQRH560" hidden="1">"$I$560"</definedName>
    <definedName name="IQRH561" hidden="1">"$I$561"</definedName>
    <definedName name="IQRH562" hidden="1">"$I$562:$M$562"</definedName>
    <definedName name="IQRH563" hidden="1">"$I$563"</definedName>
    <definedName name="IQRH564" hidden="1">"$I$564"</definedName>
    <definedName name="IQRH565" hidden="1">"$I$565"</definedName>
    <definedName name="IQRH566" hidden="1">"$I$566"</definedName>
    <definedName name="IQRH567" hidden="1">"$I$567"</definedName>
    <definedName name="IQRH568" hidden="1">"$I$568:$K$568"</definedName>
    <definedName name="IQRH569" hidden="1">"$I$569:$K$569"</definedName>
    <definedName name="IQRH57" hidden="1">"$I$57:$M$57"</definedName>
    <definedName name="IQRH570" hidden="1">"$I$570:$K$570"</definedName>
    <definedName name="IQRH571" hidden="1">"$I$571"</definedName>
    <definedName name="IQRH572" hidden="1">"$I$572"</definedName>
    <definedName name="IQRH573" hidden="1">"$I$573:$J$573"</definedName>
    <definedName name="IQRH574" hidden="1">"$I$574"</definedName>
    <definedName name="IQRH575" hidden="1">"$I$575"</definedName>
    <definedName name="IQRH576" hidden="1">"$I$576"</definedName>
    <definedName name="IQRH577" hidden="1">"$I$577"</definedName>
    <definedName name="IQRH578" hidden="1">"$I$578"</definedName>
    <definedName name="IQRH579" hidden="1">"$I$579"</definedName>
    <definedName name="IQRH58" hidden="1">"$I$58:$L$58"</definedName>
    <definedName name="IQRH580" hidden="1">"$I$580:$L$580"</definedName>
    <definedName name="IQRH581" hidden="1">"$I$581"</definedName>
    <definedName name="IQRH582" hidden="1">"$I$582"</definedName>
    <definedName name="IQRH583" hidden="1">"$I$583"</definedName>
    <definedName name="IQRH584" hidden="1">"$I$584:$J$584"</definedName>
    <definedName name="IQRH585" hidden="1">"$I$585"</definedName>
    <definedName name="IQRH586" hidden="1">"$I$586"</definedName>
    <definedName name="IQRH587" hidden="1">"$I$587:$J$587"</definedName>
    <definedName name="IQRH588" hidden="1">"$I$588:$K$588"</definedName>
    <definedName name="IQRH589" hidden="1">"$I$589"</definedName>
    <definedName name="IQRH59" hidden="1">"$I$59:$J$59"</definedName>
    <definedName name="IQRH590" hidden="1">"$I$590:$J$590"</definedName>
    <definedName name="IQRH591" hidden="1">"$I$591"</definedName>
    <definedName name="IQRH592" hidden="1">"$I$592"</definedName>
    <definedName name="IQRH593" hidden="1">"$I$593"</definedName>
    <definedName name="IQRH594" hidden="1">"$I$594"</definedName>
    <definedName name="IQRH595" hidden="1">"$I$595"</definedName>
    <definedName name="IQRH596" hidden="1">"$I$596"</definedName>
    <definedName name="IQRH597" hidden="1">"$I$597"</definedName>
    <definedName name="IQRH598" hidden="1">"$I$598"</definedName>
    <definedName name="IQRH599" hidden="1">"$I$599"</definedName>
    <definedName name="IQRH60" hidden="1">"$I$60:$J$60"</definedName>
    <definedName name="IQRH600" hidden="1">"$I$600"</definedName>
    <definedName name="IQRH601" hidden="1">"$I$601"</definedName>
    <definedName name="IQRH602" hidden="1">"$I$602"</definedName>
    <definedName name="IQRH603" hidden="1">"$I$603"</definedName>
    <definedName name="IQRH604" hidden="1">"$I$604:$M$604"</definedName>
    <definedName name="IQRH605" hidden="1">"$I$605:$J$605"</definedName>
    <definedName name="IQRH606" hidden="1">"$I$606"</definedName>
    <definedName name="IQRH607" hidden="1">"$I$607"</definedName>
    <definedName name="IQRH608" hidden="1">"$I$608"</definedName>
    <definedName name="IQRH609" hidden="1">"$I$609"</definedName>
    <definedName name="IQRH61" hidden="1">"$I$61:$J$61"</definedName>
    <definedName name="IQRH610" hidden="1">"$I$610:$J$610"</definedName>
    <definedName name="IQRH611" hidden="1">"$I$611"</definedName>
    <definedName name="IQRH612" hidden="1">"$I$612"</definedName>
    <definedName name="IQRH613" hidden="1">"$I$613"</definedName>
    <definedName name="IQRH614" hidden="1">"$I$614:$M$614"</definedName>
    <definedName name="IQRH615" hidden="1">"$I$615:$M$615"</definedName>
    <definedName name="IQRH616" hidden="1">"$I$616"</definedName>
    <definedName name="IQRH617" hidden="1">"$I$617"</definedName>
    <definedName name="IQRH618" hidden="1">"$I$618"</definedName>
    <definedName name="IQRH619" hidden="1">"$I$619"</definedName>
    <definedName name="IQRH62" hidden="1">"$I$62"</definedName>
    <definedName name="IQRH620" hidden="1">"$I$620"</definedName>
    <definedName name="IQRH621" hidden="1">"$I$621"</definedName>
    <definedName name="IQRH622" hidden="1">"$I$622"</definedName>
    <definedName name="IQRH623" hidden="1">"$I$623"</definedName>
    <definedName name="IQRH624" hidden="1">"$I$624"</definedName>
    <definedName name="IQRH625" hidden="1">"$I$625"</definedName>
    <definedName name="IQRH626" hidden="1">"$I$626:$K$626"</definedName>
    <definedName name="IQRH627" hidden="1">"$I$627"</definedName>
    <definedName name="IQRH628" hidden="1">"$I$628:$M$628"</definedName>
    <definedName name="IQRH629" hidden="1">"$I$629:$J$629"</definedName>
    <definedName name="IQRH63" hidden="1">"$I$63:$M$63"</definedName>
    <definedName name="IQRH630" hidden="1">"$I$630"</definedName>
    <definedName name="IQRH631" hidden="1">"$I$631"</definedName>
    <definedName name="IQRH632" hidden="1">"$I$632"</definedName>
    <definedName name="IQRH633" hidden="1">"$I$633"</definedName>
    <definedName name="IQRH634" hidden="1">"$I$634"</definedName>
    <definedName name="IQRH635" hidden="1">"$I$635"</definedName>
    <definedName name="IQRH636" hidden="1">"$I$636"</definedName>
    <definedName name="IQRH637" hidden="1">"$I$637"</definedName>
    <definedName name="IQRH638" hidden="1">"$I$638"</definedName>
    <definedName name="IQRH639" hidden="1">"$I$639:$L$639"</definedName>
    <definedName name="IQRH64" hidden="1">"$I$64"</definedName>
    <definedName name="IQRH640" hidden="1">"$I$640:$M$640"</definedName>
    <definedName name="IQRH641" hidden="1">"$I$641"</definedName>
    <definedName name="IQRH642" hidden="1">"$I$642"</definedName>
    <definedName name="IQRH643" hidden="1">"$I$643"</definedName>
    <definedName name="IQRH644" hidden="1">"$I$644"</definedName>
    <definedName name="IQRH645" hidden="1">"$I$645:$J$645"</definedName>
    <definedName name="IQRH646" hidden="1">"$I$646"</definedName>
    <definedName name="IQRH647" hidden="1">"$I$647"</definedName>
    <definedName name="IQRH648" hidden="1">"$I$648:$M$648"</definedName>
    <definedName name="IQRH649" hidden="1">"$I$649"</definedName>
    <definedName name="IQRH65" hidden="1">"$I$65"</definedName>
    <definedName name="IQRH650" hidden="1">"$I$650"</definedName>
    <definedName name="IQRH651" hidden="1">"$I$651"</definedName>
    <definedName name="IQRH652" hidden="1">"$I$652"</definedName>
    <definedName name="IQRH653" hidden="1">"$I$653:$M$653"</definedName>
    <definedName name="IQRH654" hidden="1">"$I$654"</definedName>
    <definedName name="IQRH655" hidden="1">"$I$655"</definedName>
    <definedName name="IQRH656" hidden="1">"$I$656:$J$656"</definedName>
    <definedName name="IQRH657" hidden="1">"$I$657:$M$657"</definedName>
    <definedName name="IQRH658" hidden="1">"$I$658:$M$658"</definedName>
    <definedName name="IQRH659" hidden="1">"$I$659"</definedName>
    <definedName name="IQRH66" hidden="1">"$I$66"</definedName>
    <definedName name="IQRH660" hidden="1">"$I$660"</definedName>
    <definedName name="IQRH661" hidden="1">"$I$661:$M$661"</definedName>
    <definedName name="IQRH662" hidden="1">"$I$662"</definedName>
    <definedName name="IQRH663" hidden="1">"$I$663"</definedName>
    <definedName name="IQRH664" hidden="1">"$I$664"</definedName>
    <definedName name="IQRH665" hidden="1">"$I$665"</definedName>
    <definedName name="IQRH666" hidden="1">"$I$666"</definedName>
    <definedName name="IQRH667" hidden="1">"$I$667:$J$667"</definedName>
    <definedName name="IQRH668" hidden="1">"$I$668"</definedName>
    <definedName name="IQRH669" hidden="1">"$I$669"</definedName>
    <definedName name="IQRH67" hidden="1">"$I$67"</definedName>
    <definedName name="IQRH670" hidden="1">"$I$670:$M$670"</definedName>
    <definedName name="IQRH671" hidden="1">"$I$671"</definedName>
    <definedName name="IQRH672" hidden="1">"$I$672"</definedName>
    <definedName name="IQRH673" hidden="1">"$I$673"</definedName>
    <definedName name="IQRH674" hidden="1">"$I$674:$J$674"</definedName>
    <definedName name="IQRH675" hidden="1">"$I$675"</definedName>
    <definedName name="IQRH676" hidden="1">"$I$676:$M$676"</definedName>
    <definedName name="IQRH677" hidden="1">"$I$677"</definedName>
    <definedName name="IQRH678" hidden="1">"$I$678"</definedName>
    <definedName name="IQRH679" hidden="1">"$I$679"</definedName>
    <definedName name="IQRH68" hidden="1">"$I$68:$M$68"</definedName>
    <definedName name="IQRH680" hidden="1">"$I$680"</definedName>
    <definedName name="IQRH681" hidden="1">"$I$681"</definedName>
    <definedName name="IQRH682" hidden="1">"$I$682"</definedName>
    <definedName name="IQRH683" hidden="1">"$I$683"</definedName>
    <definedName name="IQRH684" hidden="1">"$I$684"</definedName>
    <definedName name="IQRH685" hidden="1">"$I$685:$J$685"</definedName>
    <definedName name="IQRH686" hidden="1">"$I$686"</definedName>
    <definedName name="IQRH687" hidden="1">"$I$687:$M$687"</definedName>
    <definedName name="IQRH688" hidden="1">"$I$688"</definedName>
    <definedName name="IQRH689" hidden="1">"$I$689"</definedName>
    <definedName name="IQRH69" hidden="1">"$I$69:$M$69"</definedName>
    <definedName name="IQRH690" hidden="1">"$I$690:$J$690"</definedName>
    <definedName name="IQRH691" hidden="1">"$I$691"</definedName>
    <definedName name="IQRH692" hidden="1">"$I$692"</definedName>
    <definedName name="IQRH693" hidden="1">"$I$693:$J$693"</definedName>
    <definedName name="IQRH694" hidden="1">"$I$694"</definedName>
    <definedName name="IQRH695" hidden="1">"$I$695"</definedName>
    <definedName name="IQRH696" hidden="1">"$I$696:$M$696"</definedName>
    <definedName name="IQRH697" hidden="1">"$I$697"</definedName>
    <definedName name="IQRH698" hidden="1">"$I$698"</definedName>
    <definedName name="IQRH699" hidden="1">"$I$699"</definedName>
    <definedName name="IQRH70" hidden="1">"$I$70:$M$70"</definedName>
    <definedName name="IQRH700" hidden="1">"$I$700:$M$700"</definedName>
    <definedName name="IQRH701" hidden="1">"$I$701"</definedName>
    <definedName name="IQRH702" hidden="1">"$I$702"</definedName>
    <definedName name="IQRH703" hidden="1">"$I$703"</definedName>
    <definedName name="IQRH704" hidden="1">"$I$704"</definedName>
    <definedName name="IQRH705" hidden="1">"$I$705"</definedName>
    <definedName name="IQRH706" hidden="1">"$I$706"</definedName>
    <definedName name="IQRH707" hidden="1">"$I$707"</definedName>
    <definedName name="IQRH708" hidden="1">"$I$708:$K$708"</definedName>
    <definedName name="IQRH709" hidden="1">"$I$709"</definedName>
    <definedName name="IQRH71" hidden="1">"$I$71"</definedName>
    <definedName name="IQRH710" hidden="1">"$I$710:$M$710"</definedName>
    <definedName name="IQRH711" hidden="1">"$I$711"</definedName>
    <definedName name="IQRH712" hidden="1">"$I$712"</definedName>
    <definedName name="IQRH713" hidden="1">"$I$713:$K$713"</definedName>
    <definedName name="IQRH714" hidden="1">"$I$714"</definedName>
    <definedName name="IQRH715" hidden="1">"$I$715:$J$715"</definedName>
    <definedName name="IQRH716" hidden="1">"$I$716"</definedName>
    <definedName name="IQRH717" hidden="1">"$I$717"</definedName>
    <definedName name="IQRH718" hidden="1">"$I$718"</definedName>
    <definedName name="IQRH719" hidden="1">"$I$719"</definedName>
    <definedName name="IQRH72" hidden="1">"$I$72"</definedName>
    <definedName name="IQRH720" hidden="1">"$I$720:$J$720"</definedName>
    <definedName name="IQRH721" hidden="1">"$I$721:$M$721"</definedName>
    <definedName name="IQRH722" hidden="1">"$I$722:$M$722"</definedName>
    <definedName name="IQRH723" hidden="1">"$I$723"</definedName>
    <definedName name="IQRH724" hidden="1">"$I$724"</definedName>
    <definedName name="IQRH725" hidden="1">"$I$725"</definedName>
    <definedName name="IQRH726" hidden="1">"$I$726"</definedName>
    <definedName name="IQRH727" hidden="1">"$I$727"</definedName>
    <definedName name="IQRH728" hidden="1">"$I$728:$J$728"</definedName>
    <definedName name="IQRH729" hidden="1">"$I$729"</definedName>
    <definedName name="IQRH73" hidden="1">"$I$73:$K$73"</definedName>
    <definedName name="IQRH730" hidden="1">"$I$730"</definedName>
    <definedName name="IQRH731" hidden="1">"$I$731"</definedName>
    <definedName name="IQRH732" hidden="1">"$I$732"</definedName>
    <definedName name="IQRH733" hidden="1">"$I$733"</definedName>
    <definedName name="IQRH734" hidden="1">"$I$734:$J$734"</definedName>
    <definedName name="IQRH735" hidden="1">"$I$735"</definedName>
    <definedName name="IQRH736" hidden="1">"$I$736:$M$736"</definedName>
    <definedName name="IQRH737" hidden="1">"$I$737"</definedName>
    <definedName name="IQRH738" hidden="1">"$I$738"</definedName>
    <definedName name="IQRH739" hidden="1">"$I$739:$M$739"</definedName>
    <definedName name="IQRH74" hidden="1">"$I$74"</definedName>
    <definedName name="IQRH740" hidden="1">"$I$740"</definedName>
    <definedName name="IQRH741" hidden="1">"$I$741"</definedName>
    <definedName name="IQRH742" hidden="1">"$I$742"</definedName>
    <definedName name="IQRH743" hidden="1">"$I$743"</definedName>
    <definedName name="IQRH744" hidden="1">"$I$744"</definedName>
    <definedName name="IQRH745" hidden="1">"$I$745"</definedName>
    <definedName name="IQRH746" hidden="1">"$I$746"</definedName>
    <definedName name="IQRH747" hidden="1">"$I$747"</definedName>
    <definedName name="IQRH748" hidden="1">"$I$748"</definedName>
    <definedName name="IQRH749" hidden="1">"$I$749:$K$749"</definedName>
    <definedName name="IQRH75" hidden="1">"$I$75:$M$75"</definedName>
    <definedName name="IQRH750" hidden="1">"$I$750:$M$750"</definedName>
    <definedName name="IQRH751" hidden="1">"$I$751"</definedName>
    <definedName name="IQRH752" hidden="1">"$I$752"</definedName>
    <definedName name="IQRH753" hidden="1">"$I$753"</definedName>
    <definedName name="IQRH754" hidden="1">"$I$754"</definedName>
    <definedName name="IQRH755" hidden="1">"$I$755"</definedName>
    <definedName name="IQRH756" hidden="1">"$I$756"</definedName>
    <definedName name="IQRH757" hidden="1">"$I$757"</definedName>
    <definedName name="IQRH758" hidden="1">"$I$758:$L$758"</definedName>
    <definedName name="IQRH759" hidden="1">"$I$759:$M$759"</definedName>
    <definedName name="IQRH76" hidden="1">"$I$76:$J$76"</definedName>
    <definedName name="IQRH760" hidden="1">"$I$760"</definedName>
    <definedName name="IQRH761" hidden="1">"$I$761"</definedName>
    <definedName name="IQRH762" hidden="1">"$I$762"</definedName>
    <definedName name="IQRH763" hidden="1">"$I$763:$J$763"</definedName>
    <definedName name="IQRH764" hidden="1">"$I$764"</definedName>
    <definedName name="IQRH765" hidden="1">"$I$765"</definedName>
    <definedName name="IQRH766" hidden="1">"$I$766"</definedName>
    <definedName name="IQRH767" hidden="1">"$I$767"</definedName>
    <definedName name="IQRH768" hidden="1">"$I$768"</definedName>
    <definedName name="IQRH769" hidden="1">"$I$769"</definedName>
    <definedName name="IQRH77" hidden="1">"$I$77"</definedName>
    <definedName name="IQRH770" hidden="1">"$I$770"</definedName>
    <definedName name="IQRH771" hidden="1">"$I$771"</definedName>
    <definedName name="IQRH772" hidden="1">"$I$772"</definedName>
    <definedName name="IQRH773" hidden="1">"$I$773"</definedName>
    <definedName name="IQRH774" hidden="1">"$I$774"</definedName>
    <definedName name="IQRH775" hidden="1">"$I$775:$J$775"</definedName>
    <definedName name="IQRH776" hidden="1">"$I$776"</definedName>
    <definedName name="IQRH777" hidden="1">"$I$777"</definedName>
    <definedName name="IQRH778" hidden="1">"$I$778"</definedName>
    <definedName name="IQRH779" hidden="1">"$I$779"</definedName>
    <definedName name="IQRH78" hidden="1">"$I$78:$M$78"</definedName>
    <definedName name="IQRH780" hidden="1">"$I$780:$K$780"</definedName>
    <definedName name="IQRH781" hidden="1">"$I$781"</definedName>
    <definedName name="IQRH782" hidden="1">"$I$782"</definedName>
    <definedName name="IQRH783" hidden="1">"$I$783:$K$783"</definedName>
    <definedName name="IQRH784" hidden="1">"$I$784"</definedName>
    <definedName name="IQRH785" hidden="1">"$I$785"</definedName>
    <definedName name="IQRH786" hidden="1">"$I$786"</definedName>
    <definedName name="IQRH787" hidden="1">"$I$787"</definedName>
    <definedName name="IQRH788" hidden="1">"$I$788"</definedName>
    <definedName name="IQRH789" hidden="1">"$I$789"</definedName>
    <definedName name="IQRH79" hidden="1">"$I$79"</definedName>
    <definedName name="IQRH790" hidden="1">"$I$790"</definedName>
    <definedName name="IQRH791" hidden="1">"$I$791"</definedName>
    <definedName name="IQRH792" hidden="1">"$I$792:$K$792"</definedName>
    <definedName name="IQRH793" hidden="1">"$I$793"</definedName>
    <definedName name="IQRH794" hidden="1">"$I$794"</definedName>
    <definedName name="IQRH795" hidden="1">"$I$795"</definedName>
    <definedName name="IQRH796" hidden="1">"$I$796"</definedName>
    <definedName name="IQRH797" hidden="1">"$I$797"</definedName>
    <definedName name="IQRH798" hidden="1">"$I$798"</definedName>
    <definedName name="IQRH799" hidden="1">"$I$799"</definedName>
    <definedName name="IQRH80" hidden="1">"$I$80"</definedName>
    <definedName name="IQRH800" hidden="1">"$I$800"</definedName>
    <definedName name="IQRH801" hidden="1">"$I$801"</definedName>
    <definedName name="IQRH802" hidden="1">"$I$802"</definedName>
    <definedName name="IQRH803" hidden="1">"$I$803"</definedName>
    <definedName name="IQRH804" hidden="1">"$I$804:$J$804"</definedName>
    <definedName name="IQRH805" hidden="1">"$I$805"</definedName>
    <definedName name="IQRH806" hidden="1">"$I$806"</definedName>
    <definedName name="IQRH807" hidden="1">"$I$807"</definedName>
    <definedName name="IQRH808" hidden="1">"$I$808"</definedName>
    <definedName name="IQRH809" hidden="1">"$I$809"</definedName>
    <definedName name="IQRH81" hidden="1">"$I$81:$M$81"</definedName>
    <definedName name="IQRH810" hidden="1">"$I$810:$J$810"</definedName>
    <definedName name="IQRH811" hidden="1">"$I$811"</definedName>
    <definedName name="IQRH812" hidden="1">"$I$812"</definedName>
    <definedName name="IQRH813" hidden="1">"$I$813"</definedName>
    <definedName name="IQRH814" hidden="1">"$I$814"</definedName>
    <definedName name="IQRH815" hidden="1">"$I$815"</definedName>
    <definedName name="IQRH816" hidden="1">"$I$816"</definedName>
    <definedName name="IQRH817" hidden="1">"$I$817"</definedName>
    <definedName name="IQRH818" hidden="1">"$I$818"</definedName>
    <definedName name="IQRH819" hidden="1">"$I$819"</definedName>
    <definedName name="IQRH82" hidden="1">"$I$82:$L$82"</definedName>
    <definedName name="IQRH820" hidden="1">"$I$820"</definedName>
    <definedName name="IQRH821" hidden="1">"$I$821"</definedName>
    <definedName name="IQRH822" hidden="1">"$I$822"</definedName>
    <definedName name="IQRH823" hidden="1">"$I$823"</definedName>
    <definedName name="IQRH824" hidden="1">"$I$824"</definedName>
    <definedName name="IQRH825" hidden="1">"$I$825:$M$825"</definedName>
    <definedName name="IQRH826" hidden="1">"$I$826"</definedName>
    <definedName name="IQRH827" hidden="1">"$I$827:$K$827"</definedName>
    <definedName name="IQRH828" hidden="1">"$I$828"</definedName>
    <definedName name="IQRH829" hidden="1">"$I$829"</definedName>
    <definedName name="IQRH83" hidden="1">"$I$83:$L$83"</definedName>
    <definedName name="IQRH830" hidden="1">"$I$830"</definedName>
    <definedName name="IQRH831" hidden="1">"$I$831:$K$831"</definedName>
    <definedName name="IQRH832" hidden="1">"$I$832"</definedName>
    <definedName name="IQRH833" hidden="1">"$I$833:$L$833"</definedName>
    <definedName name="IQRH834" hidden="1">"$I$834"</definedName>
    <definedName name="IQRH835" hidden="1">"$I$835"</definedName>
    <definedName name="IQRH836" hidden="1">"$I$836"</definedName>
    <definedName name="IQRH837" hidden="1">"$I$837:$M$837"</definedName>
    <definedName name="IQRH838" hidden="1">"$I$838"</definedName>
    <definedName name="IQRH839" hidden="1">"$I$839"</definedName>
    <definedName name="IQRH84" hidden="1">"$I$84"</definedName>
    <definedName name="IQRH840" hidden="1">"$I$840"</definedName>
    <definedName name="IQRH841" hidden="1">"$I$841"</definedName>
    <definedName name="IQRH842" hidden="1">"$I$842"</definedName>
    <definedName name="IQRH843" hidden="1">"$I$843"</definedName>
    <definedName name="IQRH844" hidden="1">"$I$844"</definedName>
    <definedName name="IQRH845" hidden="1">"$I$845"</definedName>
    <definedName name="IQRH846" hidden="1">"$I$846"</definedName>
    <definedName name="IQRH847" hidden="1">"$I$847"</definedName>
    <definedName name="IQRH848" hidden="1">"$I$848"</definedName>
    <definedName name="IQRH849" hidden="1">"$I$849"</definedName>
    <definedName name="IQRH85" hidden="1">"$I$85"</definedName>
    <definedName name="IQRH850" hidden="1">"$I$850"</definedName>
    <definedName name="IQRH851" hidden="1">"$I$851"</definedName>
    <definedName name="IQRH852" hidden="1">"$I$852:$J$852"</definedName>
    <definedName name="IQRH853" hidden="1">"$I$853"</definedName>
    <definedName name="IQRH854" hidden="1">"$I$854"</definedName>
    <definedName name="IQRH855" hidden="1">"$I$855"</definedName>
    <definedName name="IQRH856" hidden="1">"$I$856"</definedName>
    <definedName name="IQRH857" hidden="1">"$I$857"</definedName>
    <definedName name="IQRH858" hidden="1">"$I$858"</definedName>
    <definedName name="IQRH859" hidden="1">"$I$859"</definedName>
    <definedName name="IQRH86" hidden="1">"$I$86:$L$86"</definedName>
    <definedName name="IQRH860" hidden="1">"$I$860"</definedName>
    <definedName name="IQRH861" hidden="1">"$I$861"</definedName>
    <definedName name="IQRH862" hidden="1">"$I$862"</definedName>
    <definedName name="IQRH863" hidden="1">"$I$863"</definedName>
    <definedName name="IQRH864" hidden="1">"$I$864"</definedName>
    <definedName name="IQRH865" hidden="1">"$I$865:$J$865"</definedName>
    <definedName name="IQRH866" hidden="1">"$I$866"</definedName>
    <definedName name="IQRH867" hidden="1">"$I$867"</definedName>
    <definedName name="IQRH868" hidden="1">"$I$868"</definedName>
    <definedName name="IQRH869" hidden="1">"$I$869"</definedName>
    <definedName name="IQRH87" hidden="1">"$I$87"</definedName>
    <definedName name="IQRH870" hidden="1">"$I$870"</definedName>
    <definedName name="IQRH871" hidden="1">"$I$871"</definedName>
    <definedName name="IQRH872" hidden="1">"$I$872:$M$872"</definedName>
    <definedName name="IQRH873" hidden="1">"$I$873"</definedName>
    <definedName name="IQRH874" hidden="1">"$I$874"</definedName>
    <definedName name="IQRH875" hidden="1">"$I$875:$J$875"</definedName>
    <definedName name="IQRH876" hidden="1">"$I$876:$J$876"</definedName>
    <definedName name="IQRH877" hidden="1">"$I$877"</definedName>
    <definedName name="IQRH878" hidden="1">"$I$878:$M$878"</definedName>
    <definedName name="IQRH879" hidden="1">"$I$879"</definedName>
    <definedName name="IQRH88" hidden="1">"$I$88:$J$88"</definedName>
    <definedName name="IQRH880" hidden="1">"$I$880"</definedName>
    <definedName name="IQRH881" hidden="1">"$I$881"</definedName>
    <definedName name="IQRH882" hidden="1">"$I$882"</definedName>
    <definedName name="IQRH883" hidden="1">"$I$883"</definedName>
    <definedName name="IQRH884" hidden="1">"$I$884"</definedName>
    <definedName name="IQRH885" hidden="1">"$I$885"</definedName>
    <definedName name="IQRH886" hidden="1">"$I$886:$M$886"</definedName>
    <definedName name="IQRH887" hidden="1">"$I$887"</definedName>
    <definedName name="IQRH888" hidden="1">"$I$888"</definedName>
    <definedName name="IQRH889" hidden="1">"$I$889"</definedName>
    <definedName name="IQRH89" hidden="1">"$I$89"</definedName>
    <definedName name="IQRH890" hidden="1">"$I$890"</definedName>
    <definedName name="IQRH891" hidden="1">"$I$891"</definedName>
    <definedName name="IQRH892" hidden="1">"$I$892:$J$892"</definedName>
    <definedName name="IQRH893" hidden="1">"$I$893"</definedName>
    <definedName name="IQRH894" hidden="1">"$I$894:$M$894"</definedName>
    <definedName name="IQRH895" hidden="1">"$I$895"</definedName>
    <definedName name="IQRH896" hidden="1">"$I$896"</definedName>
    <definedName name="IQRH897" hidden="1">"$I$897"</definedName>
    <definedName name="IQRH898" hidden="1">"$I$898:$M$898"</definedName>
    <definedName name="IQRH899" hidden="1">"$I$899"</definedName>
    <definedName name="IQRH90" hidden="1">"$I$90"</definedName>
    <definedName name="IQRH900" hidden="1">"$I$900"</definedName>
    <definedName name="IQRH901" hidden="1">"$I$901"</definedName>
    <definedName name="IQRH902" hidden="1">"$I$902"</definedName>
    <definedName name="IQRH903" hidden="1">"$I$903"</definedName>
    <definedName name="IQRH904" hidden="1">"$I$904"</definedName>
    <definedName name="IQRH905" hidden="1">"$I$905"</definedName>
    <definedName name="IQRH906" hidden="1">"$I$906"</definedName>
    <definedName name="IQRH907" hidden="1">"$I$907"</definedName>
    <definedName name="IQRH908" hidden="1">"$I$908"</definedName>
    <definedName name="IQRH909" hidden="1">"$I$909:$L$909"</definedName>
    <definedName name="IQRH91" hidden="1">"$I$91"</definedName>
    <definedName name="IQRH910" hidden="1">"$I$910"</definedName>
    <definedName name="IQRH911" hidden="1">"$I$911"</definedName>
    <definedName name="IQRH912" hidden="1">"$I$912"</definedName>
    <definedName name="IQRH913" hidden="1">"$I$913:$J$913"</definedName>
    <definedName name="IQRH914" hidden="1">"$I$914"</definedName>
    <definedName name="IQRH915" hidden="1">"$I$915"</definedName>
    <definedName name="IQRH916" hidden="1">"$I$916:$K$916"</definedName>
    <definedName name="IQRH917" hidden="1">"$I$917"</definedName>
    <definedName name="IQRH918" hidden="1">"$I$918:$J$918"</definedName>
    <definedName name="IQRH919" hidden="1">"$I$919"</definedName>
    <definedName name="IQRH92" hidden="1">"$I$92"</definedName>
    <definedName name="IQRH920" hidden="1">"$I$920"</definedName>
    <definedName name="IQRH921" hidden="1">"$I$921"</definedName>
    <definedName name="IQRH922" hidden="1">"$I$922:$J$922"</definedName>
    <definedName name="IQRH923" hidden="1">"$I$923:$K$923"</definedName>
    <definedName name="IQRH924" hidden="1">"$I$924:$M$924"</definedName>
    <definedName name="IQRH925" hidden="1">"$I$925"</definedName>
    <definedName name="IQRH926" hidden="1">"$I$926"</definedName>
    <definedName name="IQRH927" hidden="1">"$I$927"</definedName>
    <definedName name="IQRH928" hidden="1">"$I$928"</definedName>
    <definedName name="IQRH929" hidden="1">"$I$929"</definedName>
    <definedName name="IQRH93" hidden="1">"$I$93"</definedName>
    <definedName name="IQRH930" hidden="1">"$I$930"</definedName>
    <definedName name="IQRH931" hidden="1">"$I$931"</definedName>
    <definedName name="IQRH932" hidden="1">"$I$932"</definedName>
    <definedName name="IQRH933" hidden="1">"$I$933"</definedName>
    <definedName name="IQRH934" hidden="1">"$I$934"</definedName>
    <definedName name="IQRH935" hidden="1">"$I$935:$M$935"</definedName>
    <definedName name="IQRH936" hidden="1">"$I$936"</definedName>
    <definedName name="IQRH937" hidden="1">"$I$937:$J$937"</definedName>
    <definedName name="IQRH938" hidden="1">"$I$938"</definedName>
    <definedName name="IQRH939" hidden="1">"$I$939"</definedName>
    <definedName name="IQRH94" hidden="1">"$I$94:$J$94"</definedName>
    <definedName name="IQRH940" hidden="1">"$I$940:$M$940"</definedName>
    <definedName name="IQRH941" hidden="1">"$I$941:$J$941"</definedName>
    <definedName name="IQRH942" hidden="1">"$I$942"</definedName>
    <definedName name="IQRH943" hidden="1">"$I$943"</definedName>
    <definedName name="IQRH944" hidden="1">"$I$944:$K$944"</definedName>
    <definedName name="IQRH945" hidden="1">"$I$945"</definedName>
    <definedName name="IQRH946" hidden="1">"$I$946:$M$946"</definedName>
    <definedName name="IQRH947" hidden="1">"$I$947"</definedName>
    <definedName name="IQRH948" hidden="1">"$I$948"</definedName>
    <definedName name="IQRH949" hidden="1">"$I$949"</definedName>
    <definedName name="IQRH95" hidden="1">"$I$95"</definedName>
    <definedName name="IQRH950" hidden="1">"$I$950"</definedName>
    <definedName name="IQRH951" hidden="1">"$I$951"</definedName>
    <definedName name="IQRH952" hidden="1">"$I$952:$L$952"</definedName>
    <definedName name="IQRH953" hidden="1">"$I$953"</definedName>
    <definedName name="IQRH954" hidden="1">"$I$954"</definedName>
    <definedName name="IQRH955" hidden="1">"$I$955"</definedName>
    <definedName name="IQRH956" hidden="1">"$I$956"</definedName>
    <definedName name="IQRH957" hidden="1">"$I$957"</definedName>
    <definedName name="IQRH958" hidden="1">"$I$958"</definedName>
    <definedName name="IQRH959" hidden="1">"$I$959:$J$959"</definedName>
    <definedName name="IQRH96" hidden="1">"$I$96"</definedName>
    <definedName name="IQRH960" hidden="1">"$I$960"</definedName>
    <definedName name="IQRH961" hidden="1">"$I$961:$J$961"</definedName>
    <definedName name="IQRH962" hidden="1">"$I$962"</definedName>
    <definedName name="IQRH963" hidden="1">"$I$963"</definedName>
    <definedName name="IQRH964" hidden="1">"$I$964"</definedName>
    <definedName name="IQRH965" hidden="1">"$I$965:$M$965"</definedName>
    <definedName name="IQRH966" hidden="1">"$I$966"</definedName>
    <definedName name="IQRH967" hidden="1">"$I$967"</definedName>
    <definedName name="IQRH968" hidden="1">"$I$968"</definedName>
    <definedName name="IQRH969" hidden="1">"$I$969"</definedName>
    <definedName name="IQRH97" hidden="1">"$I$97"</definedName>
    <definedName name="IQRH970" hidden="1">"$I$970"</definedName>
    <definedName name="IQRH971" hidden="1">"$I$971"</definedName>
    <definedName name="IQRH972" hidden="1">"$I$972"</definedName>
    <definedName name="IQRH973" hidden="1">"$I$973"</definedName>
    <definedName name="IQRH974" hidden="1">"$I$974"</definedName>
    <definedName name="IQRH975" hidden="1">"$I$975"</definedName>
    <definedName name="IQRH976" hidden="1">"$I$976"</definedName>
    <definedName name="IQRH977" hidden="1">"$I$977"</definedName>
    <definedName name="IQRH978" hidden="1">"$I$978"</definedName>
    <definedName name="IQRH979" hidden="1">"$I$979:$M$979"</definedName>
    <definedName name="IQRH98" hidden="1">"$I$98:$J$98"</definedName>
    <definedName name="IQRH980" hidden="1">"$I$980"</definedName>
    <definedName name="IQRH981" hidden="1">"$I$981:$J$981"</definedName>
    <definedName name="IQRH982" hidden="1">"$I$982"</definedName>
    <definedName name="IQRH983" hidden="1">"$I$983"</definedName>
    <definedName name="IQRH984" hidden="1">"$I$984"</definedName>
    <definedName name="IQRH985" hidden="1">"$I$985"</definedName>
    <definedName name="IQRH986" hidden="1">"$I$986"</definedName>
    <definedName name="IQRH987" hidden="1">"$I$987:$J$987"</definedName>
    <definedName name="IQRH988" hidden="1">"$I$988"</definedName>
    <definedName name="IQRH989" hidden="1">"$I$989"</definedName>
    <definedName name="IQRH99" hidden="1">"$I$99"</definedName>
    <definedName name="IQRH990" hidden="1">"$I$990"</definedName>
    <definedName name="IQRH991" hidden="1">"$I$991"</definedName>
    <definedName name="IQRH992" hidden="1">"$I$992"</definedName>
    <definedName name="IQRH993" hidden="1">"$I$993"</definedName>
    <definedName name="IQRH994" hidden="1">"$I$994:$J$994"</definedName>
    <definedName name="IQRH995" hidden="1">"$I$995:$J$995"</definedName>
    <definedName name="IQRH996" hidden="1">"$I$996"</definedName>
    <definedName name="IQRH997" hidden="1">"$I$997"</definedName>
    <definedName name="IQRH998" hidden="1">"$I$998"</definedName>
    <definedName name="IQRH999" hidden="1">"$I$999"</definedName>
    <definedName name="IQRI83" hidden="1">"$J$83:$M$83"</definedName>
    <definedName name="IQRJ83" hidden="1">"$K$83:$N$83"</definedName>
    <definedName name="IQRK83" hidden="1">"$L$83:$O$83"</definedName>
    <definedName name="IQRL83" hidden="1">"$M$83:$P$83"</definedName>
    <definedName name="IQRM83" hidden="1">"$N$83:$Q$83"</definedName>
    <definedName name="IQRN10" hidden="1">"$O$10:$AA$10"</definedName>
    <definedName name="IQRN100" hidden="1">"$O$100:$Z$100"</definedName>
    <definedName name="IQRN1000" hidden="1">"$O$1000"</definedName>
    <definedName name="IQRN1001" hidden="1">"$O$1001"</definedName>
    <definedName name="IQRN1002" hidden="1">"$O$1002"</definedName>
    <definedName name="IQRN1003" hidden="1">"$O$1003"</definedName>
    <definedName name="IQRN1004" hidden="1">"$O$1004"</definedName>
    <definedName name="IQRN1005" hidden="1">"$O$1005"</definedName>
    <definedName name="IQRN1006" hidden="1">"$O$1006"</definedName>
    <definedName name="IQRN1007" hidden="1">"$O$1007"</definedName>
    <definedName name="IQRN1008" hidden="1">"$O$1008"</definedName>
    <definedName name="IQRN1009" hidden="1">"$O$1009"</definedName>
    <definedName name="IQRN101" hidden="1">"$O$101"</definedName>
    <definedName name="IQRN1010" hidden="1">"$O$1010"</definedName>
    <definedName name="IQRN1011" hidden="1">"$O$1011:$Q$1011"</definedName>
    <definedName name="IQRN1012" hidden="1">"$O$1012"</definedName>
    <definedName name="IQRN1013" hidden="1">"$O$1013"</definedName>
    <definedName name="IQRN1014" hidden="1">"$O$1014"</definedName>
    <definedName name="IQRN1015" hidden="1">"$O$1015:$P$1015"</definedName>
    <definedName name="IQRN1016" hidden="1">"$O$1016"</definedName>
    <definedName name="IQRN1017" hidden="1">"$O$1017"</definedName>
    <definedName name="IQRN1018" hidden="1">"$O$1018:$Q$1018"</definedName>
    <definedName name="IQRN1019" hidden="1">"$O$1019:$S$1019"</definedName>
    <definedName name="IQRN102" hidden="1">"$O$102:$Z$102"</definedName>
    <definedName name="IQRN1020" hidden="1">"$O$1020:$P$1020"</definedName>
    <definedName name="IQRN1021" hidden="1">"$O$1021"</definedName>
    <definedName name="IQRN1022" hidden="1">"$O$1022"</definedName>
    <definedName name="IQRN1023" hidden="1">"$O$1023"</definedName>
    <definedName name="IQRN1024" hidden="1">"$O$1024"</definedName>
    <definedName name="IQRN1025" hidden="1">"$O$1025"</definedName>
    <definedName name="IQRN1026" hidden="1">"$O$1026"</definedName>
    <definedName name="IQRN1027" hidden="1">"$O$1027"</definedName>
    <definedName name="IQRN1028" hidden="1">"$O$1028"</definedName>
    <definedName name="IQRN1029" hidden="1">"$O$1029"</definedName>
    <definedName name="IQRN103" hidden="1">"$O$103"</definedName>
    <definedName name="IQRN1030" hidden="1">"$O$1030:$P$1030"</definedName>
    <definedName name="IQRN1031" hidden="1">"$O$1031"</definedName>
    <definedName name="IQRN1032" hidden="1">"$O$1032"</definedName>
    <definedName name="IQRN1033" hidden="1">"$O$1033"</definedName>
    <definedName name="IQRN1034" hidden="1">"$O$1034:$P$1034"</definedName>
    <definedName name="IQRN1035" hidden="1">"$O$1035:$Q$1035"</definedName>
    <definedName name="IQRN1036" hidden="1">"$O$1036:$P$1036"</definedName>
    <definedName name="IQRN1037" hidden="1">"$O$1037:$Q$1037"</definedName>
    <definedName name="IQRN1038" hidden="1">"$O$1038"</definedName>
    <definedName name="IQRN1039" hidden="1">"$O$1039"</definedName>
    <definedName name="IQRN104" hidden="1">"$O$104:$S$104"</definedName>
    <definedName name="IQRN1040" hidden="1">"$O$1040"</definedName>
    <definedName name="IQRN1041" hidden="1">"$O$1041:$P$1041"</definedName>
    <definedName name="IQRN1042" hidden="1">"$O$1042"</definedName>
    <definedName name="IQRN1043" hidden="1">"$O$1043"</definedName>
    <definedName name="IQRN1044" hidden="1">"$O$1044"</definedName>
    <definedName name="IQRN1045" hidden="1">"$O$1045"</definedName>
    <definedName name="IQRN1046" hidden="1">"$O$1046"</definedName>
    <definedName name="IQRN1047" hidden="1">"$O$1047"</definedName>
    <definedName name="IQRN1048" hidden="1">"$O$1048"</definedName>
    <definedName name="IQRN1049" hidden="1">"$O$1049"</definedName>
    <definedName name="IQRN105" hidden="1">"$O$105"</definedName>
    <definedName name="IQRN1050" hidden="1">"$O$1050"</definedName>
    <definedName name="IQRN1051" hidden="1">"$O$1051"</definedName>
    <definedName name="IQRN1052" hidden="1">"$O$1052"</definedName>
    <definedName name="IQRN1053" hidden="1">"$O$1053"</definedName>
    <definedName name="IQRN1054" hidden="1">"$O$1054"</definedName>
    <definedName name="IQRN1055" hidden="1">"$O$1055:$P$1055"</definedName>
    <definedName name="IQRN1056" hidden="1">"$O$1056"</definedName>
    <definedName name="IQRN1057" hidden="1">"$O$1057"</definedName>
    <definedName name="IQRN1058" hidden="1">"$O$1058"</definedName>
    <definedName name="IQRN1059" hidden="1">"$O$1059:$Q$1059"</definedName>
    <definedName name="IQRN106" hidden="1">"$O$106"</definedName>
    <definedName name="IQRN1060" hidden="1">"$O$1060"</definedName>
    <definedName name="IQRN1061" hidden="1">"$O$1061"</definedName>
    <definedName name="IQRN1062" hidden="1">"$O$1062"</definedName>
    <definedName name="IQRN1063" hidden="1">"$O$1063:$P$1063"</definedName>
    <definedName name="IQRN1064" hidden="1">"$O$1064"</definedName>
    <definedName name="IQRN1065" hidden="1">"$O$1065:$P$1065"</definedName>
    <definedName name="IQRN1066" hidden="1">"$O$1066"</definedName>
    <definedName name="IQRN1067" hidden="1">"$O$1067"</definedName>
    <definedName name="IQRN1068" hidden="1">"$O$1068:$S$1068"</definedName>
    <definedName name="IQRN1069" hidden="1">"$O$1069"</definedName>
    <definedName name="IQRN107" hidden="1">"$O$107:$P$107"</definedName>
    <definedName name="IQRN1070" hidden="1">"$O$1070"</definedName>
    <definedName name="IQRN1071" hidden="1">"$O$1071"</definedName>
    <definedName name="IQRN1072" hidden="1">"$O$1072"</definedName>
    <definedName name="IQRN1073" hidden="1">"$O$1073:$P$1073"</definedName>
    <definedName name="IQRN1074" hidden="1">"$O$1074:$S$1074"</definedName>
    <definedName name="IQRN1075" hidden="1">"$O$1075"</definedName>
    <definedName name="IQRN1076" hidden="1">"$O$1076"</definedName>
    <definedName name="IQRN1077" hidden="1">"$O$1077"</definedName>
    <definedName name="IQRN1078" hidden="1">"$O$1078"</definedName>
    <definedName name="IQRN1079" hidden="1">"$O$1079"</definedName>
    <definedName name="IQRN108" hidden="1">"$O$108:$P$108"</definedName>
    <definedName name="IQRN1080" hidden="1">"$O$1080"</definedName>
    <definedName name="IQRN1081" hidden="1">"$O$1081"</definedName>
    <definedName name="IQRN1082" hidden="1">"$O$1082"</definedName>
    <definedName name="IQRN1083" hidden="1">"$O$1083"</definedName>
    <definedName name="IQRN1084" hidden="1">"$O$1084"</definedName>
    <definedName name="IQRN1085" hidden="1">"$O$1085"</definedName>
    <definedName name="IQRN1086" hidden="1">"$O$1086:$P$1086"</definedName>
    <definedName name="IQRN1087" hidden="1">"$O$1087"</definedName>
    <definedName name="IQRN1088" hidden="1">"$O$1088:$S$1088"</definedName>
    <definedName name="IQRN1089" hidden="1">"$O$1089"</definedName>
    <definedName name="IQRN109" hidden="1">"$O$109:$Z$109"</definedName>
    <definedName name="IQRN1090" hidden="1">"$O$1090"</definedName>
    <definedName name="IQRN1091" hidden="1">"$O$1091:$S$1091"</definedName>
    <definedName name="IQRN1092" hidden="1">"$O$1092:$S$1092"</definedName>
    <definedName name="IQRN1093" hidden="1">"$O$1093"</definedName>
    <definedName name="IQRN1094" hidden="1">"$O$1094"</definedName>
    <definedName name="IQRN1095" hidden="1">"$O$1095"</definedName>
    <definedName name="IQRN1096" hidden="1">"$O$1096:$R$1096"</definedName>
    <definedName name="IQRN1097" hidden="1">"$O$1097"</definedName>
    <definedName name="IQRN1098" hidden="1">"$O$1098"</definedName>
    <definedName name="IQRN1099" hidden="1">"$O$1099"</definedName>
    <definedName name="IQRN11" hidden="1">"$O$11:$AE$11"</definedName>
    <definedName name="IQRN110" hidden="1">"$O$110:$Z$110"</definedName>
    <definedName name="IQRN1100" hidden="1">"$O$1100"</definedName>
    <definedName name="IQRN1101" hidden="1">"$O$1101"</definedName>
    <definedName name="IQRN1102" hidden="1">"$O$1102"</definedName>
    <definedName name="IQRN1103" hidden="1">"$O$1103"</definedName>
    <definedName name="IQRN1104" hidden="1">"$O$1104"</definedName>
    <definedName name="IQRN1105" hidden="1">"$O$1105"</definedName>
    <definedName name="IQRN1106" hidden="1">"$O$1106"</definedName>
    <definedName name="IQRN1107" hidden="1">"$O$1107"</definedName>
    <definedName name="IQRN1108" hidden="1">"$O$1108"</definedName>
    <definedName name="IQRN1109" hidden="1">"$O$1109:$R$1109"</definedName>
    <definedName name="IQRN111" hidden="1">"$O$111:$P$111"</definedName>
    <definedName name="IQRN1110" hidden="1">"$O$1110"</definedName>
    <definedName name="IQRN1111" hidden="1">"$O$1111"</definedName>
    <definedName name="IQRN1112" hidden="1">"$O$1112"</definedName>
    <definedName name="IQRN1113" hidden="1">"$O$1113"</definedName>
    <definedName name="IQRN1114" hidden="1">"$O$1114"</definedName>
    <definedName name="IQRN1115" hidden="1">"$O$1115:$P$1115"</definedName>
    <definedName name="IQRN1116" hidden="1">"$O$1116"</definedName>
    <definedName name="IQRN1117" hidden="1">"$O$1117"</definedName>
    <definedName name="IQRN1118" hidden="1">"$O$1118:$P$1118"</definedName>
    <definedName name="IQRN1119" hidden="1">"$O$1119"</definedName>
    <definedName name="IQRN112" hidden="1">"$O$112:$P$112"</definedName>
    <definedName name="IQRN1120" hidden="1">"$O$1120"</definedName>
    <definedName name="IQRN1121" hidden="1">"$O$1121"</definedName>
    <definedName name="IQRN1122" hidden="1">"$O$1122"</definedName>
    <definedName name="IQRN1123" hidden="1">"$O$1123"</definedName>
    <definedName name="IQRN1124" hidden="1">"$O$1124"</definedName>
    <definedName name="IQRN1125" hidden="1">"$O$1125"</definedName>
    <definedName name="IQRN1126" hidden="1">"$O$1126"</definedName>
    <definedName name="IQRN1127" hidden="1">"$O$1127"</definedName>
    <definedName name="IQRN1128" hidden="1">"$O$1128"</definedName>
    <definedName name="IQRN1129" hidden="1">"$O$1129"</definedName>
    <definedName name="IQRN113" hidden="1">"$O$113:$T$113"</definedName>
    <definedName name="IQRN1130" hidden="1">"$O$1130"</definedName>
    <definedName name="IQRN1131" hidden="1">"$O$1131"</definedName>
    <definedName name="IQRN1132" hidden="1">"$O$1132"</definedName>
    <definedName name="IQRN1133" hidden="1">"$O$1133"</definedName>
    <definedName name="IQRN1134" hidden="1">"$O$1134:$Q$1134"</definedName>
    <definedName name="IQRN1135" hidden="1">"$O$1135"</definedName>
    <definedName name="IQRN1136" hidden="1">"$O$1136"</definedName>
    <definedName name="IQRN1137" hidden="1">"$O$1137:$Q$1137"</definedName>
    <definedName name="IQRN1138" hidden="1">"$O$1138"</definedName>
    <definedName name="IQRN1139" hidden="1">"$O$1139"</definedName>
    <definedName name="IQRN114" hidden="1">"$O$114:$T$114"</definedName>
    <definedName name="IQRN1140" hidden="1">"$O$1140"</definedName>
    <definedName name="IQRN1141" hidden="1">"$O$1141"</definedName>
    <definedName name="IQRN1142" hidden="1">"$O$1142"</definedName>
    <definedName name="IQRN1143" hidden="1">"$O$1143:$Q$1143"</definedName>
    <definedName name="IQRN1144" hidden="1">"$O$1144"</definedName>
    <definedName name="IQRN1145" hidden="1">"$O$1145"</definedName>
    <definedName name="IQRN1146" hidden="1">"$O$1146:$Q$1146"</definedName>
    <definedName name="IQRN1147" hidden="1">"$O$1147"</definedName>
    <definedName name="IQRN1148" hidden="1">"$O$1148:$R$1148"</definedName>
    <definedName name="IQRN1149" hidden="1">"$O$1149"</definedName>
    <definedName name="IQRN115" hidden="1">"$O$115:$Y$115"</definedName>
    <definedName name="IQRN1150" hidden="1">"$O$1150"</definedName>
    <definedName name="IQRN1151" hidden="1">"$O$1151"</definedName>
    <definedName name="IQRN1152" hidden="1">"$O$1152"</definedName>
    <definedName name="IQRN1153" hidden="1">"$O$1153"</definedName>
    <definedName name="IQRN1154" hidden="1">"$O$1154:$Q$1154"</definedName>
    <definedName name="IQRN1155" hidden="1">"$O$1155"</definedName>
    <definedName name="IQRN1156" hidden="1">"$O$1156"</definedName>
    <definedName name="IQRN1157" hidden="1">"$O$1157:$S$1157"</definedName>
    <definedName name="IQRN1158" hidden="1">"$O$1158"</definedName>
    <definedName name="IQRN1159" hidden="1">"$O$1159"</definedName>
    <definedName name="IQRN116" hidden="1">"$O$116:$Y$116"</definedName>
    <definedName name="IQRN1160" hidden="1">"$O$1160:$P$1160"</definedName>
    <definedName name="IQRN1161" hidden="1">"$O$1161:$P$1161"</definedName>
    <definedName name="IQRN1162" hidden="1">"$O$1162"</definedName>
    <definedName name="IQRN1163" hidden="1">"$O$1163"</definedName>
    <definedName name="IQRN1164" hidden="1">"$O$1164:$S$1164"</definedName>
    <definedName name="IQRN1165" hidden="1">"$O$1165"</definedName>
    <definedName name="IQRN1166" hidden="1">"$O$1166"</definedName>
    <definedName name="IQRN1167" hidden="1">"$O$1167"</definedName>
    <definedName name="IQRN1168" hidden="1">"$O$1168"</definedName>
    <definedName name="IQRN1169" hidden="1">"$O$1169"</definedName>
    <definedName name="IQRN117" hidden="1">"$O$117"</definedName>
    <definedName name="IQRN1170" hidden="1">"$O$1170:$R$1170"</definedName>
    <definedName name="IQRN1171" hidden="1">"$O$1171"</definedName>
    <definedName name="IQRN1172" hidden="1">"$O$1172"</definedName>
    <definedName name="IQRN1173" hidden="1">"$O$1173"</definedName>
    <definedName name="IQRN1174" hidden="1">"$O$1174"</definedName>
    <definedName name="IQRN1175" hidden="1">"$O$1175"</definedName>
    <definedName name="IQRN1176" hidden="1">"$O$1176"</definedName>
    <definedName name="IQRN1177" hidden="1">"$O$1177:$Q$1177"</definedName>
    <definedName name="IQRN1178" hidden="1">"$O$1178"</definedName>
    <definedName name="IQRN1179" hidden="1">"$O$1179"</definedName>
    <definedName name="IQRN118" hidden="1">"$O$118:$Y$118"</definedName>
    <definedName name="IQRN1180" hidden="1">"$O$1180"</definedName>
    <definedName name="IQRN1181" hidden="1">"$O$1181:$P$1181"</definedName>
    <definedName name="IQRN1182" hidden="1">"$O$1182"</definedName>
    <definedName name="IQRN1183" hidden="1">"$O$1183"</definedName>
    <definedName name="IQRN1184" hidden="1">"$O$1184:$Q$1184"</definedName>
    <definedName name="IQRN1185" hidden="1">"$O$1185:$P$1185"</definedName>
    <definedName name="IQRN1186" hidden="1">"$O$1186"</definedName>
    <definedName name="IQRN1187" hidden="1">"$O$1187"</definedName>
    <definedName name="IQRN1188" hidden="1">"$O$1188"</definedName>
    <definedName name="IQRN1189" hidden="1">"$O$1189"</definedName>
    <definedName name="IQRN119" hidden="1">"$O$119:$Z$119"</definedName>
    <definedName name="IQRN1190" hidden="1">"$O$1190"</definedName>
    <definedName name="IQRN1191" hidden="1">"$O$1191"</definedName>
    <definedName name="IQRN1192" hidden="1">"$O$1192:$S$1192"</definedName>
    <definedName name="IQRN1193" hidden="1">"$O$1193"</definedName>
    <definedName name="IQRN1194" hidden="1">"$O$1194:$S$1194"</definedName>
    <definedName name="IQRN1195" hidden="1">"$O$1195:$S$1195"</definedName>
    <definedName name="IQRN1196" hidden="1">"$O$1196"</definedName>
    <definedName name="IQRN1197" hidden="1">"$O$1197"</definedName>
    <definedName name="IQRN1198" hidden="1">"$O$1198"</definedName>
    <definedName name="IQRN1199" hidden="1">"$O$1199"</definedName>
    <definedName name="IQRN12" hidden="1">"$O$12:$AE$12"</definedName>
    <definedName name="IQRN120" hidden="1">"$O$120:$Z$120"</definedName>
    <definedName name="IQRN1200" hidden="1">"$O$1200"</definedName>
    <definedName name="IQRN1201" hidden="1">"$O$1201:$P$1201"</definedName>
    <definedName name="IQRN1202" hidden="1">"$O$1202"</definedName>
    <definedName name="IQRN1203" hidden="1">"$O$1203"</definedName>
    <definedName name="IQRN1204" hidden="1">"$O$1204:$S$1204"</definedName>
    <definedName name="IQRN1205" hidden="1">"$O$1205"</definedName>
    <definedName name="IQRN1206" hidden="1">"$O$1206"</definedName>
    <definedName name="IQRN1207" hidden="1">"$O$1207"</definedName>
    <definedName name="IQRN1208" hidden="1">"$O$1208"</definedName>
    <definedName name="IQRN1209" hidden="1">"$O$1209"</definedName>
    <definedName name="IQRN121" hidden="1">"$O$121:$Y$121"</definedName>
    <definedName name="IQRN1210" hidden="1">"$O$1210"</definedName>
    <definedName name="IQRN1211" hidden="1">"$O$1211"</definedName>
    <definedName name="IQRN1212" hidden="1">"$O$1212"</definedName>
    <definedName name="IQRN1213" hidden="1">"$O$1213:$S$1213"</definedName>
    <definedName name="IQRN1214" hidden="1">"$O$1214:$P$1214"</definedName>
    <definedName name="IQRN1215" hidden="1">"$O$1215:$S$1215"</definedName>
    <definedName name="IQRN1216" hidden="1">"$O$1216"</definedName>
    <definedName name="IQRN1217" hidden="1">"$O$1217"</definedName>
    <definedName name="IQRN1218" hidden="1">"$O$1218"</definedName>
    <definedName name="IQRN1219" hidden="1">"$O$1219:$P$1219"</definedName>
    <definedName name="IQRN122" hidden="1">"$O$122:$Y$122"</definedName>
    <definedName name="IQRN1220" hidden="1">"$O$1220:$P$1220"</definedName>
    <definedName name="IQRN1221" hidden="1">"$O$1221"</definedName>
    <definedName name="IQRN1222" hidden="1">"$O$1222"</definedName>
    <definedName name="IQRN1223" hidden="1">"$O$1223"</definedName>
    <definedName name="IQRN1224" hidden="1">"$O$1224"</definedName>
    <definedName name="IQRN1225" hidden="1">"$O$1225:$P$1225"</definedName>
    <definedName name="IQRN1226" hidden="1">"$O$1226:$S$1226"</definedName>
    <definedName name="IQRN1227" hidden="1">"$O$1227"</definedName>
    <definedName name="IQRN1228" hidden="1">"$O$1228:$P$1228"</definedName>
    <definedName name="IQRN1229" hidden="1">"$O$1229:$S$1229"</definedName>
    <definedName name="IQRN123" hidden="1">"$O$123:$U$123"</definedName>
    <definedName name="IQRN1230" hidden="1">"$O$1230"</definedName>
    <definedName name="IQRN1231" hidden="1">"$O$1231"</definedName>
    <definedName name="IQRN1232" hidden="1">"$O$1232"</definedName>
    <definedName name="IQRN1233" hidden="1">"$O$1233"</definedName>
    <definedName name="IQRN1234" hidden="1">"$O$1234"</definedName>
    <definedName name="IQRN1235" hidden="1">"$O$1235"</definedName>
    <definedName name="IQRN1236" hidden="1">"$O$1236"</definedName>
    <definedName name="IQRN1237" hidden="1">"$O$1237"</definedName>
    <definedName name="IQRN1238" hidden="1">"$O$1238"</definedName>
    <definedName name="IQRN1239" hidden="1">"$O$1239"</definedName>
    <definedName name="IQRN124" hidden="1">"$O$124:$U$124"</definedName>
    <definedName name="IQRN1240" hidden="1">"$O$1240"</definedName>
    <definedName name="IQRN1241" hidden="1">"$O$1241"</definedName>
    <definedName name="IQRN1242" hidden="1">"$O$1242"</definedName>
    <definedName name="IQRN1243" hidden="1">"$O$1243"</definedName>
    <definedName name="IQRN1244" hidden="1">"$O$1244"</definedName>
    <definedName name="IQRN1245" hidden="1">"$O$1245"</definedName>
    <definedName name="IQRN1246" hidden="1">"$O$1246:$P$1246"</definedName>
    <definedName name="IQRN1247" hidden="1">"$O$1247:$S$1247"</definedName>
    <definedName name="IQRN1248" hidden="1">"$O$1248"</definedName>
    <definedName name="IQRN1249" hidden="1">"$O$1249"</definedName>
    <definedName name="IQRN125" hidden="1">"$O$125:$U$125"</definedName>
    <definedName name="IQRN1250" hidden="1">"$O$1250"</definedName>
    <definedName name="IQRN1251" hidden="1">"$O$1251"</definedName>
    <definedName name="IQRN1252" hidden="1">"$O$1252"</definedName>
    <definedName name="IQRN1253" hidden="1">"$O$1253"</definedName>
    <definedName name="IQRN1254" hidden="1">"$O$1254:$S$1254"</definedName>
    <definedName name="IQRN1255" hidden="1">"$O$1255:$S$1255"</definedName>
    <definedName name="IQRN1256" hidden="1">"$O$1256"</definedName>
    <definedName name="IQRN1257" hidden="1">"$O$1257"</definedName>
    <definedName name="IQRN1258" hidden="1">"$O$1258"</definedName>
    <definedName name="IQRN1259" hidden="1">"$O$1259"</definedName>
    <definedName name="IQRN126" hidden="1">"$O$126:$U$126"</definedName>
    <definedName name="IQRN1260" hidden="1">"$O$1260"</definedName>
    <definedName name="IQRN1261" hidden="1">"$O$1261"</definedName>
    <definedName name="IQRN1262" hidden="1">"$O$1262"</definedName>
    <definedName name="IQRN1263" hidden="1">"$O$1263"</definedName>
    <definedName name="IQRN1264" hidden="1">"$O$1264"</definedName>
    <definedName name="IQRN1265" hidden="1">"$O$1265"</definedName>
    <definedName name="IQRN1266" hidden="1">"$O$1266"</definedName>
    <definedName name="IQRN1267" hidden="1">"$O$1267"</definedName>
    <definedName name="IQRN1268" hidden="1">"$O$1268"</definedName>
    <definedName name="IQRN1269" hidden="1">"$O$1269"</definedName>
    <definedName name="IQRN127" hidden="1">"$O$127:$AL$127"</definedName>
    <definedName name="IQRN1270" hidden="1">"$O$1270"</definedName>
    <definedName name="IQRN1271" hidden="1">"$O$1271"</definedName>
    <definedName name="IQRN1272" hidden="1">"$O$1272"</definedName>
    <definedName name="IQRN1273" hidden="1">"$O$1273"</definedName>
    <definedName name="IQRN1274" hidden="1">"$O$1274"</definedName>
    <definedName name="IQRN1275" hidden="1">"$O$1275"</definedName>
    <definedName name="IQRN1276" hidden="1">"$O$1276"</definedName>
    <definedName name="IQRN1277" hidden="1">"$O$1277"</definedName>
    <definedName name="IQRN1278" hidden="1">"$O$1278"</definedName>
    <definedName name="IQRN1279" hidden="1">"$O$1279:$P$1279"</definedName>
    <definedName name="IQRN128" hidden="1">"$O$128:$AL$128"</definedName>
    <definedName name="IQRN1280" hidden="1">"$O$1280"</definedName>
    <definedName name="IQRN1281" hidden="1">"$O$1281"</definedName>
    <definedName name="IQRN1282" hidden="1">"$O$1282"</definedName>
    <definedName name="IQRN1283" hidden="1">"$O$1283"</definedName>
    <definedName name="IQRN1284" hidden="1">"$O$1284"</definedName>
    <definedName name="IQRN1285" hidden="1">"$O$1285"</definedName>
    <definedName name="IQRN1286" hidden="1">"$O$1286"</definedName>
    <definedName name="IQRN1287" hidden="1">"$O$1287:$Q$1287"</definedName>
    <definedName name="IQRN1288" hidden="1">"$O$1288"</definedName>
    <definedName name="IQRN1289" hidden="1">"$O$1289:$S$1289"</definedName>
    <definedName name="IQRN129" hidden="1">"$O$129"</definedName>
    <definedName name="IQRN1290" hidden="1">"$O$1290:$P$1290"</definedName>
    <definedName name="IQRN1291" hidden="1">"$O$1291:$P$1291"</definedName>
    <definedName name="IQRN1292" hidden="1">"$O$1292:$Q$1292"</definedName>
    <definedName name="IQRN1293" hidden="1">"$O$1293"</definedName>
    <definedName name="IQRN1294" hidden="1">"$O$1294"</definedName>
    <definedName name="IQRN1295" hidden="1">"$O$1295"</definedName>
    <definedName name="IQRN1296" hidden="1">"$O$1296"</definedName>
    <definedName name="IQRN1297" hidden="1">"$O$1297"</definedName>
    <definedName name="IQRN1298" hidden="1">"$O$1298"</definedName>
    <definedName name="IQRN1299" hidden="1">"$O$1299"</definedName>
    <definedName name="IQRN13" hidden="1">"$O$13:$AA$13"</definedName>
    <definedName name="IQRN130" hidden="1">"$O$130"</definedName>
    <definedName name="IQRN1300" hidden="1">"$O$1300"</definedName>
    <definedName name="IQRN1301" hidden="1">"$O$1301"</definedName>
    <definedName name="IQRN1302" hidden="1">"$O$1302:$S$1302"</definedName>
    <definedName name="IQRN1303" hidden="1">"$O$1303"</definedName>
    <definedName name="IQRN1304" hidden="1">"$O$1304"</definedName>
    <definedName name="IQRN1305" hidden="1">"$O$1305"</definedName>
    <definedName name="IQRN1306" hidden="1">"$O$1306"</definedName>
    <definedName name="IQRN1307" hidden="1">"$O$1307"</definedName>
    <definedName name="IQRN1308" hidden="1">"$O$1308:$S$1308"</definedName>
    <definedName name="IQRN1309" hidden="1">"$O$1309"</definedName>
    <definedName name="IQRN131" hidden="1">"$O$131:$Y$131"</definedName>
    <definedName name="IQRN1310" hidden="1">"$O$1310"</definedName>
    <definedName name="IQRN1311" hidden="1">"$O$1311"</definedName>
    <definedName name="IQRN1312" hidden="1">"$O$1312:$S$1312"</definedName>
    <definedName name="IQRN1313" hidden="1">"$O$1313"</definedName>
    <definedName name="IQRN1314" hidden="1">"$O$1314:$P$1314"</definedName>
    <definedName name="IQRN1315" hidden="1">"$O$1315:$S$1315"</definedName>
    <definedName name="IQRN1316" hidden="1">"$O$1316"</definedName>
    <definedName name="IQRN1317" hidden="1">"$O$1317"</definedName>
    <definedName name="IQRN1318" hidden="1">"$O$1318:$S$1318"</definedName>
    <definedName name="IQRN1319" hidden="1">"$O$1319"</definedName>
    <definedName name="IQRN132" hidden="1">"$O$132:$Y$132"</definedName>
    <definedName name="IQRN1320" hidden="1">"$O$1320:$Q$1320"</definedName>
    <definedName name="IQRN1321" hidden="1">"$O$1321:$Q$1321"</definedName>
    <definedName name="IQRN1322" hidden="1">"$O$1322"</definedName>
    <definedName name="IQRN1323" hidden="1">"$O$1323"</definedName>
    <definedName name="IQRN1324" hidden="1">"$O$1324"</definedName>
    <definedName name="IQRN1325" hidden="1">"$O$1325"</definedName>
    <definedName name="IQRN1326" hidden="1">"$O$1326"</definedName>
    <definedName name="IQRN1327" hidden="1">"$O$1327"</definedName>
    <definedName name="IQRN1328" hidden="1">"$O$1328"</definedName>
    <definedName name="IQRN1329" hidden="1">"$O$1329:$P$1329"</definedName>
    <definedName name="IQRN133" hidden="1">"$O$133:$T$133"</definedName>
    <definedName name="IQRN1330" hidden="1">"$O$1330"</definedName>
    <definedName name="IQRN1331" hidden="1">"$O$1331"</definedName>
    <definedName name="IQRN1332" hidden="1">"$O$1332"</definedName>
    <definedName name="IQRN1333" hidden="1">"$O$1333"</definedName>
    <definedName name="IQRN1334" hidden="1">"$O$1334"</definedName>
    <definedName name="IQRN1335" hidden="1">"$O$1335"</definedName>
    <definedName name="IQRN1336" hidden="1">"$O$1336"</definedName>
    <definedName name="IQRN1337" hidden="1">"$O$1337"</definedName>
    <definedName name="IQRN1338" hidden="1">"$O$1338"</definedName>
    <definedName name="IQRN1339" hidden="1">"$O$1339"</definedName>
    <definedName name="IQRN134" hidden="1">"$O$134:$T$134"</definedName>
    <definedName name="IQRN1340" hidden="1">"$O$1340"</definedName>
    <definedName name="IQRN1341" hidden="1">"$O$1341"</definedName>
    <definedName name="IQRN1342" hidden="1">"$O$1342"</definedName>
    <definedName name="IQRN1343" hidden="1">"$O$1343"</definedName>
    <definedName name="IQRN1344" hidden="1">"$O$1344"</definedName>
    <definedName name="IQRN1345" hidden="1">"$O$1345"</definedName>
    <definedName name="IQRN1346" hidden="1">"$O$1346"</definedName>
    <definedName name="IQRN1347" hidden="1">"$O$1347"</definedName>
    <definedName name="IQRN1348" hidden="1">"$O$1348"</definedName>
    <definedName name="IQRN1349" hidden="1">"$O$1349"</definedName>
    <definedName name="IQRN135" hidden="1">"$O$135"</definedName>
    <definedName name="IQRN1350" hidden="1">"$O$1350"</definedName>
    <definedName name="IQRN1351" hidden="1">"$O$1351"</definedName>
    <definedName name="IQRN1352" hidden="1">"$O$1352"</definedName>
    <definedName name="IQRN1353" hidden="1">"$O$1353:$P$1353"</definedName>
    <definedName name="IQRN1354" hidden="1">"$O$1354:$S$1354"</definedName>
    <definedName name="IQRN1355" hidden="1">"$O$1355"</definedName>
    <definedName name="IQRN1356" hidden="1">"$O$1356:$S$1356"</definedName>
    <definedName name="IQRN1357" hidden="1">"$O$1357:$R$1357"</definedName>
    <definedName name="IQRN1358" hidden="1">"$O$1358"</definedName>
    <definedName name="IQRN1359" hidden="1">"$O$1359"</definedName>
    <definedName name="IQRN136" hidden="1">"$O$136"</definedName>
    <definedName name="IQRN1360" hidden="1">"$O$1360"</definedName>
    <definedName name="IQRN1361" hidden="1">"$O$1361"</definedName>
    <definedName name="IQRN1362" hidden="1">"$O$1362"</definedName>
    <definedName name="IQRN1363" hidden="1">"$O$1363"</definedName>
    <definedName name="IQRN1364" hidden="1">"$O$1364"</definedName>
    <definedName name="IQRN1365" hidden="1">"$O$1365"</definedName>
    <definedName name="IQRN1366" hidden="1">"$O$1366"</definedName>
    <definedName name="IQRN1367" hidden="1">"$O$1367:$S$1367"</definedName>
    <definedName name="IQRN1368" hidden="1">"$O$1368"</definedName>
    <definedName name="IQRN1369" hidden="1">"$O$1369"</definedName>
    <definedName name="IQRN137" hidden="1">"$O$137:$AA$137"</definedName>
    <definedName name="IQRN1370" hidden="1">"$O$1370"</definedName>
    <definedName name="IQRN1371" hidden="1">"$O$1371"</definedName>
    <definedName name="IQRN1372" hidden="1">"$O$1372"</definedName>
    <definedName name="IQRN1373" hidden="1">"$O$1373:$S$1373"</definedName>
    <definedName name="IQRN1374" hidden="1">"$O$1374"</definedName>
    <definedName name="IQRN1375" hidden="1">"$O$1375"</definedName>
    <definedName name="IQRN1376" hidden="1">"$O$1376:$S$1376"</definedName>
    <definedName name="IQRN1377" hidden="1">"$O$1377"</definedName>
    <definedName name="IQRN1378" hidden="1">"$O$1378"</definedName>
    <definedName name="IQRN1379" hidden="1">"$O$1379:$S$1379"</definedName>
    <definedName name="IQRN138" hidden="1">"$O$138:$AA$138"</definedName>
    <definedName name="IQRN1380" hidden="1">"$O$1380"</definedName>
    <definedName name="IQRN1381" hidden="1">"$O$1381"</definedName>
    <definedName name="IQRN1382" hidden="1">"$O$1382"</definedName>
    <definedName name="IQRN1383" hidden="1">"$O$1383"</definedName>
    <definedName name="IQRN1384" hidden="1">"$O$1384"</definedName>
    <definedName name="IQRN1385" hidden="1">"$O$1385"</definedName>
    <definedName name="IQRN1386" hidden="1">"$O$1386:$P$1386"</definedName>
    <definedName name="IQRN1387" hidden="1">"$O$1387:$S$1387"</definedName>
    <definedName name="IQRN1388" hidden="1">"$O$1388"</definedName>
    <definedName name="IQRN1389" hidden="1">"$O$1389:$S$1389"</definedName>
    <definedName name="IQRN139" hidden="1">"$O$139:$P$139"</definedName>
    <definedName name="IQRN1390" hidden="1">"$O$1390"</definedName>
    <definedName name="IQRN1391" hidden="1">"$O$1391"</definedName>
    <definedName name="IQRN1392" hidden="1">"$O$1392"</definedName>
    <definedName name="IQRN1393" hidden="1">"$O$1393"</definedName>
    <definedName name="IQRN1394" hidden="1">"$O$1394:$P$1394"</definedName>
    <definedName name="IQRN1395" hidden="1">"$O$1395:$P$1395"</definedName>
    <definedName name="IQRN1396" hidden="1">"$O$1396"</definedName>
    <definedName name="IQRN1397" hidden="1">"$O$1397"</definedName>
    <definedName name="IQRN1398" hidden="1">"$O$1398:$R$1398"</definedName>
    <definedName name="IQRN1399" hidden="1">"$O$1399"</definedName>
    <definedName name="IQRN14" hidden="1">"$O$14:$AA$14"</definedName>
    <definedName name="IQRN140" hidden="1">"$O$140:$P$140"</definedName>
    <definedName name="IQRN1400" hidden="1">"$O$1400"</definedName>
    <definedName name="IQRN1401" hidden="1">"$O$1401:$S$1401"</definedName>
    <definedName name="IQRN1402" hidden="1">"$O$1402:$S$1402"</definedName>
    <definedName name="IQRN1403" hidden="1">"$O$1403"</definedName>
    <definedName name="IQRN1404" hidden="1">"$O$1404"</definedName>
    <definedName name="IQRN1405" hidden="1">"$O$1405"</definedName>
    <definedName name="IQRN1406" hidden="1">"$O$1406"</definedName>
    <definedName name="IQRN1407" hidden="1">"$O$1407:$S$1407"</definedName>
    <definedName name="IQRN1408" hidden="1">"$O$1408"</definedName>
    <definedName name="IQRN1409" hidden="1">"$O$1409"</definedName>
    <definedName name="IQRN141" hidden="1">"$O$141"</definedName>
    <definedName name="IQRN1410" hidden="1">"$O$1410:$S$1410"</definedName>
    <definedName name="IQRN1411" hidden="1">"$O$1411"</definedName>
    <definedName name="IQRN1412" hidden="1">"$O$1412"</definedName>
    <definedName name="IQRN1413" hidden="1">"$O$1413"</definedName>
    <definedName name="IQRN1414" hidden="1">"$O$1414:$P$1414"</definedName>
    <definedName name="IQRN1415" hidden="1">"$O$1415"</definedName>
    <definedName name="IQRN1416" hidden="1">"$O$1416"</definedName>
    <definedName name="IQRN1417" hidden="1">"$O$1417"</definedName>
    <definedName name="IQRN1418" hidden="1">"$O$1418"</definedName>
    <definedName name="IQRN1419" hidden="1">"$O$1419"</definedName>
    <definedName name="IQRN142" hidden="1">"$O$142"</definedName>
    <definedName name="IQRN1420" hidden="1">"$O$1420:$S$1420"</definedName>
    <definedName name="IQRN1421" hidden="1">"$O$1421"</definedName>
    <definedName name="IQRN1422" hidden="1">"$O$1422"</definedName>
    <definedName name="IQRN1423" hidden="1">"$O$1423"</definedName>
    <definedName name="IQRN1424" hidden="1">"$O$1424"</definedName>
    <definedName name="IQRN1425" hidden="1">"$O$1425"</definedName>
    <definedName name="IQRN1426" hidden="1">"$O$1426"</definedName>
    <definedName name="IQRN1427" hidden="1">"$O$1427"</definedName>
    <definedName name="IQRN1428" hidden="1">"$O$1428"</definedName>
    <definedName name="IQRN1429" hidden="1">"$O$1429:$P$1429"</definedName>
    <definedName name="IQRN143" hidden="1">"$O$143"</definedName>
    <definedName name="IQRN1430" hidden="1">"$O$1430:$S$1430"</definedName>
    <definedName name="IQRN1431" hidden="1">"$O$1431:$P$1431"</definedName>
    <definedName name="IQRN1432" hidden="1">"$O$1432"</definedName>
    <definedName name="IQRN1433" hidden="1">"$O$1433"</definedName>
    <definedName name="IQRN1434" hidden="1">"$O$1434"</definedName>
    <definedName name="IQRN1435" hidden="1">"$O$1435"</definedName>
    <definedName name="IQRN1436" hidden="1">"$O$1436"</definedName>
    <definedName name="IQRN1437" hidden="1">"$O$1437"</definedName>
    <definedName name="IQRN1438" hidden="1">"$O$1438"</definedName>
    <definedName name="IQRN1439" hidden="1">"$O$1439"</definedName>
    <definedName name="IQRN144" hidden="1">"$O$144"</definedName>
    <definedName name="IQRN1440" hidden="1">"$O$1440"</definedName>
    <definedName name="IQRN1441" hidden="1">"$O$1441"</definedName>
    <definedName name="IQRN1442" hidden="1">"$O$1442"</definedName>
    <definedName name="IQRN1443" hidden="1">"$O$1443"</definedName>
    <definedName name="IQRN1444" hidden="1">"$O$1444"</definedName>
    <definedName name="IQRN1445" hidden="1">"$O$1445:$P$1445"</definedName>
    <definedName name="IQRN1446" hidden="1">"$O$1446"</definedName>
    <definedName name="IQRN1447" hidden="1">"$O$1447"</definedName>
    <definedName name="IQRN1448" hidden="1">"$O$1448"</definedName>
    <definedName name="IQRN1449" hidden="1">"$O$1449:$Q$1449"</definedName>
    <definedName name="IQRN145" hidden="1">"$O$145:$T$145"</definedName>
    <definedName name="IQRN1450" hidden="1">"$O$1450"</definedName>
    <definedName name="IQRN1451" hidden="1">"$O$1451:$P$1451"</definedName>
    <definedName name="IQRN1452" hidden="1">"$O$1452"</definedName>
    <definedName name="IQRN1453" hidden="1">"$O$1453"</definedName>
    <definedName name="IQRN1454" hidden="1">"$O$1454"</definedName>
    <definedName name="IQRN1455" hidden="1">"$O$1455:$S$1455"</definedName>
    <definedName name="IQRN1456" hidden="1">"$O$1456:$Q$1456"</definedName>
    <definedName name="IQRN1457" hidden="1">"$O$1457"</definedName>
    <definedName name="IQRN1458" hidden="1">"$O$1458:$P$1458"</definedName>
    <definedName name="IQRN1459" hidden="1">"$O$1459"</definedName>
    <definedName name="IQRN146" hidden="1">"$O$146:$T$146"</definedName>
    <definedName name="IQRN1460" hidden="1">"$O$1460"</definedName>
    <definedName name="IQRN1461" hidden="1">"$O$1461:$Q$1461"</definedName>
    <definedName name="IQRN1462" hidden="1">"$O$1462"</definedName>
    <definedName name="IQRN1463" hidden="1">"$O$1463"</definedName>
    <definedName name="IQRN1464" hidden="1">"$O$1464"</definedName>
    <definedName name="IQRN1465" hidden="1">"$O$1465"</definedName>
    <definedName name="IQRN1466" hidden="1">"$O$1466"</definedName>
    <definedName name="IQRN1467" hidden="1">"$O$1467:$P$1467"</definedName>
    <definedName name="IQRN1468" hidden="1">"$O$1468"</definedName>
    <definedName name="IQRN1469" hidden="1">"$O$1469:$P$1469"</definedName>
    <definedName name="IQRN147" hidden="1">"$O$147:$W$147"</definedName>
    <definedName name="IQRN1470" hidden="1">"$O$1470"</definedName>
    <definedName name="IQRN1471" hidden="1">"$O$1471"</definedName>
    <definedName name="IQRN1472" hidden="1">"$O$1472"</definedName>
    <definedName name="IQRN1473" hidden="1">"$O$1473:$S$1473"</definedName>
    <definedName name="IQRN1474" hidden="1">"$O$1474"</definedName>
    <definedName name="IQRN1475" hidden="1">"$O$1475"</definedName>
    <definedName name="IQRN1476" hidden="1">"$O$1476"</definedName>
    <definedName name="IQRN1477" hidden="1">"$O$1477"</definedName>
    <definedName name="IQRN1478" hidden="1">"$O$1478"</definedName>
    <definedName name="IQRN1479" hidden="1">"$O$1479"</definedName>
    <definedName name="IQRN148" hidden="1">"$O$148:$W$148"</definedName>
    <definedName name="IQRN1480" hidden="1">"$O$1480"</definedName>
    <definedName name="IQRN1481" hidden="1">"$O$1481"</definedName>
    <definedName name="IQRN1482" hidden="1">"$O$1482:$P$1482"</definedName>
    <definedName name="IQRN1483" hidden="1">"$O$1483"</definedName>
    <definedName name="IQRN1484" hidden="1">"$O$1484"</definedName>
    <definedName name="IQRN1485" hidden="1">"$O$1485"</definedName>
    <definedName name="IQRN1486" hidden="1">"$O$1486"</definedName>
    <definedName name="IQRN1487" hidden="1">"$O$1487"</definedName>
    <definedName name="IQRN1488" hidden="1">"$O$1488"</definedName>
    <definedName name="IQRN1489" hidden="1">"$O$1489"</definedName>
    <definedName name="IQRN149" hidden="1">"$O$149"</definedName>
    <definedName name="IQRN1490" hidden="1">"$O$1490"</definedName>
    <definedName name="IQRN1491" hidden="1">"$O$1491:$Q$1491"</definedName>
    <definedName name="IQRN1492" hidden="1">"$O$1492:$S$1492"</definedName>
    <definedName name="IQRN1493" hidden="1">"$O$1493"</definedName>
    <definedName name="IQRN1494" hidden="1">"$O$1494:$Q$1494"</definedName>
    <definedName name="IQRN1495" hidden="1">"$O$1495"</definedName>
    <definedName name="IQRN1496" hidden="1">"$O$1496"</definedName>
    <definedName name="IQRN1497" hidden="1">"$O$1497:$P$1497"</definedName>
    <definedName name="IQRN1498" hidden="1">"$O$1498"</definedName>
    <definedName name="IQRN1499" hidden="1">"$O$1499"</definedName>
    <definedName name="IQRN15" hidden="1">"$O$15:$AI$15"</definedName>
    <definedName name="IQRN150" hidden="1">"$O$150:$W$150"</definedName>
    <definedName name="IQRN1500" hidden="1">"$O$1500"</definedName>
    <definedName name="IQRN1501" hidden="1">"$O$1501"</definedName>
    <definedName name="IQRN1502" hidden="1">"$O$1502"</definedName>
    <definedName name="IQRN1503" hidden="1">"$O$1503"</definedName>
    <definedName name="IQRN1504" hidden="1">"$O$1504:$P$1504"</definedName>
    <definedName name="IQRN1505" hidden="1">"$O$1505"</definedName>
    <definedName name="IQRN1506" hidden="1">"$O$1506:$P$1506"</definedName>
    <definedName name="IQRN1507" hidden="1">"$O$1507:$P$1507"</definedName>
    <definedName name="IQRN1508" hidden="1">"$O$1508:$P$1508"</definedName>
    <definedName name="IQRN1509" hidden="1">"$O$1509"</definedName>
    <definedName name="IQRN151" hidden="1">"$O$151:$P$151"</definedName>
    <definedName name="IQRN1510" hidden="1">"$O$1510"</definedName>
    <definedName name="IQRN1511" hidden="1">"$O$1511"</definedName>
    <definedName name="IQRN1512" hidden="1">"$O$1512"</definedName>
    <definedName name="IQRN1513" hidden="1">"$O$1513"</definedName>
    <definedName name="IQRN1514" hidden="1">"$O$1514"</definedName>
    <definedName name="IQRN1515" hidden="1">"$O$1515"</definedName>
    <definedName name="IQRN1516" hidden="1">"$O$1516"</definedName>
    <definedName name="IQRN1517" hidden="1">"$O$1517"</definedName>
    <definedName name="IQRN1518" hidden="1">"$O$1518"</definedName>
    <definedName name="IQRN1519" hidden="1">"$O$1519"</definedName>
    <definedName name="IQRN152" hidden="1">"$O$152:$P$152"</definedName>
    <definedName name="IQRN1520" hidden="1">"$O$1520"</definedName>
    <definedName name="IQRN1521" hidden="1">"$O$1521"</definedName>
    <definedName name="IQRN1522" hidden="1">"$O$1522:$S$1522"</definedName>
    <definedName name="IQRN1523" hidden="1">"$O$1523:$Q$1523"</definedName>
    <definedName name="IQRN1524" hidden="1">"$O$1524:$P$1524"</definedName>
    <definedName name="IQRN1525" hidden="1">"$O$1525"</definedName>
    <definedName name="IQRN1526" hidden="1">"$O$1526"</definedName>
    <definedName name="IQRN1527" hidden="1">"$O$1527:$S$1527"</definedName>
    <definedName name="IQRN1528" hidden="1">"$O$1528"</definedName>
    <definedName name="IQRN1529" hidden="1">"$O$1529"</definedName>
    <definedName name="IQRN153" hidden="1">"$O$153"</definedName>
    <definedName name="IQRN1530" hidden="1">"$O$1530"</definedName>
    <definedName name="IQRN1531" hidden="1">"$O$1531"</definedName>
    <definedName name="IQRN1532" hidden="1">"$O$1532"</definedName>
    <definedName name="IQRN1533" hidden="1">"$O$1533"</definedName>
    <definedName name="IQRN1534" hidden="1">"$O$1534"</definedName>
    <definedName name="IQRN1535" hidden="1">"$O$1535"</definedName>
    <definedName name="IQRN1536" hidden="1">"$O$1536"</definedName>
    <definedName name="IQRN1537" hidden="1">"$O$1537"</definedName>
    <definedName name="IQRN1538" hidden="1">"$O$1538"</definedName>
    <definedName name="IQRN1539" hidden="1">"$O$1539"</definedName>
    <definedName name="IQRN154" hidden="1">"$O$154:$P$154"</definedName>
    <definedName name="IQRN1540" hidden="1">"$O$1540"</definedName>
    <definedName name="IQRN1541" hidden="1">"$O$1541"</definedName>
    <definedName name="IQRN1542" hidden="1">"$O$1542"</definedName>
    <definedName name="IQRN1543" hidden="1">"$O$1543:$P$1543"</definedName>
    <definedName name="IQRN1544" hidden="1">"$O$1544"</definedName>
    <definedName name="IQRN1545" hidden="1">"$O$1545:$P$1545"</definedName>
    <definedName name="IQRN1546" hidden="1">"$O$1546:$S$1546"</definedName>
    <definedName name="IQRN1547" hidden="1">"$O$1547"</definedName>
    <definedName name="IQRN1548" hidden="1">"$O$1548"</definedName>
    <definedName name="IQRN1549" hidden="1">"$O$1549"</definedName>
    <definedName name="IQRN155" hidden="1">"$O$155"</definedName>
    <definedName name="IQRN1550" hidden="1">"$O$1550"</definedName>
    <definedName name="IQRN1551" hidden="1">"$O$1551:$S$1551"</definedName>
    <definedName name="IQRN1552" hidden="1">"$O$1552"</definedName>
    <definedName name="IQRN1553" hidden="1">"$O$1553:$S$1553"</definedName>
    <definedName name="IQRN1554" hidden="1">"$O$1554:$Q$1554"</definedName>
    <definedName name="IQRN1555" hidden="1">"$O$1555"</definedName>
    <definedName name="IQRN1556" hidden="1">"$O$1556"</definedName>
    <definedName name="IQRN1557" hidden="1">"$O$1557"</definedName>
    <definedName name="IQRN1558" hidden="1">"$O$1558"</definedName>
    <definedName name="IQRN1559" hidden="1">"$O$1559"</definedName>
    <definedName name="IQRN156" hidden="1">"$O$156"</definedName>
    <definedName name="IQRN1560" hidden="1">"$O$1560"</definedName>
    <definedName name="IQRN1561" hidden="1">"$O$1561:$S$1561"</definedName>
    <definedName name="IQRN1562" hidden="1">"$O$1562"</definedName>
    <definedName name="IQRN1563" hidden="1">"$O$1563"</definedName>
    <definedName name="IQRN1564" hidden="1">"$O$1564"</definedName>
    <definedName name="IQRN1565" hidden="1">"$O$1565:$S$1565"</definedName>
    <definedName name="IQRN1566" hidden="1">"$O$1566"</definedName>
    <definedName name="IQRN1567" hidden="1">"$O$1567"</definedName>
    <definedName name="IQRN1568" hidden="1">"$O$1568"</definedName>
    <definedName name="IQRN1569" hidden="1">"$O$1569"</definedName>
    <definedName name="IQRN157" hidden="1">"$O$157:$U$157"</definedName>
    <definedName name="IQRN1570" hidden="1">"$O$1570"</definedName>
    <definedName name="IQRN1571" hidden="1">"$O$1571"</definedName>
    <definedName name="IQRN1572" hidden="1">"$O$1572"</definedName>
    <definedName name="IQRN1573" hidden="1">"$O$1573"</definedName>
    <definedName name="IQRN1574" hidden="1">"$O$1574"</definedName>
    <definedName name="IQRN1575" hidden="1">"$O$1575"</definedName>
    <definedName name="IQRN1576" hidden="1">"$O$1576:$P$1576"</definedName>
    <definedName name="IQRN1577" hidden="1">"$O$1577"</definedName>
    <definedName name="IQRN1578" hidden="1">"$O$1578"</definedName>
    <definedName name="IQRN1579" hidden="1">"$O$1579"</definedName>
    <definedName name="IQRN158" hidden="1">"$O$158:$U$158"</definedName>
    <definedName name="IQRN1580" hidden="1">"$O$1580"</definedName>
    <definedName name="IQRN1581" hidden="1">"$O$1581"</definedName>
    <definedName name="IQRN1582" hidden="1">"$O$1582"</definedName>
    <definedName name="IQRN1583" hidden="1">"$O$1583"</definedName>
    <definedName name="IQRN1584" hidden="1">"$O$1584"</definedName>
    <definedName name="IQRN1585" hidden="1">"$O$1585"</definedName>
    <definedName name="IQRN1586" hidden="1">"$O$1586"</definedName>
    <definedName name="IQRN1587" hidden="1">"$O$1587"</definedName>
    <definedName name="IQRN1588" hidden="1">"$O$1588:$P$1588"</definedName>
    <definedName name="IQRN1589" hidden="1">"$O$1589"</definedName>
    <definedName name="IQRN159" hidden="1">"$O$159"</definedName>
    <definedName name="IQRN1590" hidden="1">"$O$1590"</definedName>
    <definedName name="IQRN1591" hidden="1">"$O$1591:$P$1591"</definedName>
    <definedName name="IQRN1592" hidden="1">"$O$1592"</definedName>
    <definedName name="IQRN1593" hidden="1">"$O$1593:$P$1593"</definedName>
    <definedName name="IQRN1594" hidden="1">"$O$1594"</definedName>
    <definedName name="IQRN1595" hidden="1">"$O$1595"</definedName>
    <definedName name="IQRN1596" hidden="1">"$O$1596:$S$1596"</definedName>
    <definedName name="IQRN1597" hidden="1">"$O$1597"</definedName>
    <definedName name="IQRN1598" hidden="1">"$O$1598"</definedName>
    <definedName name="IQRN1599" hidden="1">"$O$1599"</definedName>
    <definedName name="IQRN16" hidden="1">"$O$16:$AI$16"</definedName>
    <definedName name="IQRN160" hidden="1">"$O$160"</definedName>
    <definedName name="IQRN1600" hidden="1">"$O$1600"</definedName>
    <definedName name="IQRN1601" hidden="1">"$O$1601"</definedName>
    <definedName name="IQRN1602" hidden="1">"$O$1602"</definedName>
    <definedName name="IQRN1603" hidden="1">"$O$1603"</definedName>
    <definedName name="IQRN1604" hidden="1">"$O$1604"</definedName>
    <definedName name="IQRN1605" hidden="1">"$O$1605"</definedName>
    <definedName name="IQRN1606" hidden="1">"$O$1606"</definedName>
    <definedName name="IQRN1607" hidden="1">"$O$1607"</definedName>
    <definedName name="IQRN1608" hidden="1">"$O$1608"</definedName>
    <definedName name="IQRN1609" hidden="1">"$O$1609:$P$1609"</definedName>
    <definedName name="IQRN161" hidden="1">"$O$161:$R$161"</definedName>
    <definedName name="IQRN1610" hidden="1">"$O$1610"</definedName>
    <definedName name="IQRN1611" hidden="1">"$O$1611"</definedName>
    <definedName name="IQRN1612" hidden="1">"$O$1612"</definedName>
    <definedName name="IQRN1613" hidden="1">"$O$1613"</definedName>
    <definedName name="IQRN1614" hidden="1">"$O$1614"</definedName>
    <definedName name="IQRN1615" hidden="1">"$O$1615:$S$1615"</definedName>
    <definedName name="IQRN1616" hidden="1">"$O$1616:$P$1616"</definedName>
    <definedName name="IQRN1617" hidden="1">"$O$1617"</definedName>
    <definedName name="IQRN1618" hidden="1">"$O$1618"</definedName>
    <definedName name="IQRN1619" hidden="1">"$O$1619:$Q$1619"</definedName>
    <definedName name="IQRN162" hidden="1">"$O$162:$R$162"</definedName>
    <definedName name="IQRN1620" hidden="1">"$O$1620"</definedName>
    <definedName name="IQRN1621" hidden="1">"$O$1621"</definedName>
    <definedName name="IQRN1622" hidden="1">"$O$1622"</definedName>
    <definedName name="IQRN1623" hidden="1">"$O$1623"</definedName>
    <definedName name="IQRN1624" hidden="1">"$O$1624:$S$1624"</definedName>
    <definedName name="IQRN1625" hidden="1">"$O$1625"</definedName>
    <definedName name="IQRN1626" hidden="1">"$O$1626"</definedName>
    <definedName name="IQRN1627" hidden="1">"$O$1627"</definedName>
    <definedName name="IQRN1628" hidden="1">"$O$1628"</definedName>
    <definedName name="IQRN1629" hidden="1">"$O$1629:$P$1629"</definedName>
    <definedName name="IQRN163" hidden="1">"$O$163"</definedName>
    <definedName name="IQRN1630" hidden="1">"$O$1630"</definedName>
    <definedName name="IQRN1631" hidden="1">"$O$1631"</definedName>
    <definedName name="IQRN1632" hidden="1">"$O$1632:$P$1632"</definedName>
    <definedName name="IQRN1633" hidden="1">"$O$1633"</definedName>
    <definedName name="IQRN1634" hidden="1">"$O$1634"</definedName>
    <definedName name="IQRN1635" hidden="1">"$O$1635"</definedName>
    <definedName name="IQRN1636" hidden="1">"$O$1636:$Q$1636"</definedName>
    <definedName name="IQRN1637" hidden="1">"$O$1637:$S$1637"</definedName>
    <definedName name="IQRN1638" hidden="1">"$O$1638"</definedName>
    <definedName name="IQRN1639" hidden="1">"$O$1639"</definedName>
    <definedName name="IQRN164" hidden="1">"$O$164:$R$164"</definedName>
    <definedName name="IQRN1640" hidden="1">"$O$1640"</definedName>
    <definedName name="IQRN1641" hidden="1">"$O$1641"</definedName>
    <definedName name="IQRN1642" hidden="1">"$O$1642"</definedName>
    <definedName name="IQRN1643" hidden="1">"$O$1643"</definedName>
    <definedName name="IQRN1644" hidden="1">"$O$1644"</definedName>
    <definedName name="IQRN1645" hidden="1">"$O$1645"</definedName>
    <definedName name="IQRN1646" hidden="1">"$O$1646"</definedName>
    <definedName name="IQRN1647" hidden="1">"$O$1647"</definedName>
    <definedName name="IQRN1648" hidden="1">"$O$1648"</definedName>
    <definedName name="IQRN1649" hidden="1">"$O$1649"</definedName>
    <definedName name="IQRN165" hidden="1">"$O$165"</definedName>
    <definedName name="IQRN1650" hidden="1">"$O$1650"</definedName>
    <definedName name="IQRN1651" hidden="1">"$O$1651"</definedName>
    <definedName name="IQRN1652" hidden="1">"$O$1652"</definedName>
    <definedName name="IQRN1653" hidden="1">"$O$1653:$S$1653"</definedName>
    <definedName name="IQRN1654" hidden="1">"$O$1654"</definedName>
    <definedName name="IQRN1655" hidden="1">"$O$1655"</definedName>
    <definedName name="IQRN1656" hidden="1">"$O$1656"</definedName>
    <definedName name="IQRN1657" hidden="1">"$O$1657"</definedName>
    <definedName name="IQRN1658" hidden="1">"$O$1658"</definedName>
    <definedName name="IQRN1659" hidden="1">"$O$1659"</definedName>
    <definedName name="IQRN166" hidden="1">"$O$166"</definedName>
    <definedName name="IQRN1660" hidden="1">"$O$1660"</definedName>
    <definedName name="IQRN1661" hidden="1">"$O$1661"</definedName>
    <definedName name="IQRN1662" hidden="1">"$O$1662:$P$1662"</definedName>
    <definedName name="IQRN1663" hidden="1">"$O$1663"</definedName>
    <definedName name="IQRN1664" hidden="1">"$O$1664"</definedName>
    <definedName name="IQRN1665" hidden="1">"$O$1665"</definedName>
    <definedName name="IQRN1666" hidden="1">"$O$1666"</definedName>
    <definedName name="IQRN1667" hidden="1">"$O$1667"</definedName>
    <definedName name="IQRN1668" hidden="1">"$O$1668:$S$1668"</definedName>
    <definedName name="IQRN1669" hidden="1">"$O$1669"</definedName>
    <definedName name="IQRN167" hidden="1">"$O$167:$Q$167"</definedName>
    <definedName name="IQRN1670" hidden="1">"$O$1670"</definedName>
    <definedName name="IQRN1671" hidden="1">"$O$1671:$P$1671"</definedName>
    <definedName name="IQRN1672" hidden="1">"$O$1672"</definedName>
    <definedName name="IQRN1673" hidden="1">"$O$1673:$P$1673"</definedName>
    <definedName name="IQRN1674" hidden="1">"$O$1674"</definedName>
    <definedName name="IQRN1675" hidden="1">"$O$1675"</definedName>
    <definedName name="IQRN1676" hidden="1">"$O$1676:$S$1676"</definedName>
    <definedName name="IQRN1677" hidden="1">"$O$1677"</definedName>
    <definedName name="IQRN1678" hidden="1">"$O$1678"</definedName>
    <definedName name="IQRN1679" hidden="1">"$O$1679"</definedName>
    <definedName name="IQRN168" hidden="1">"$O$168:$Q$168"</definedName>
    <definedName name="IQRN1680" hidden="1">"$O$1680"</definedName>
    <definedName name="IQRN1681" hidden="1">"$O$1681"</definedName>
    <definedName name="IQRN1682" hidden="1">"$O$1682"</definedName>
    <definedName name="IQRN1683" hidden="1">"$O$1683"</definedName>
    <definedName name="IQRN1684" hidden="1">"$O$1684:$P$1684"</definedName>
    <definedName name="IQRN1685" hidden="1">"$O$1685"</definedName>
    <definedName name="IQRN1686" hidden="1">"$O$1686"</definedName>
    <definedName name="IQRN1687" hidden="1">"$O$1687"</definedName>
    <definedName name="IQRN1688" hidden="1">"$O$1688"</definedName>
    <definedName name="IQRN1689" hidden="1">"$O$1689:$S$1689"</definedName>
    <definedName name="IQRN169" hidden="1">"$O$169:$W$169"</definedName>
    <definedName name="IQRN1690" hidden="1">"$O$1690:$P$1690"</definedName>
    <definedName name="IQRN1691" hidden="1">"$O$1691"</definedName>
    <definedName name="IQRN1692" hidden="1">"$O$1692"</definedName>
    <definedName name="IQRN1693" hidden="1">"$O$1693"</definedName>
    <definedName name="IQRN1694" hidden="1">"$O$1694"</definedName>
    <definedName name="IQRN1695" hidden="1">"$O$1695:$S$1695"</definedName>
    <definedName name="IQRN1696" hidden="1">"$O$1696"</definedName>
    <definedName name="IQRN1697" hidden="1">"$O$1697"</definedName>
    <definedName name="IQRN1698" hidden="1">"$O$1698"</definedName>
    <definedName name="IQRN1699" hidden="1">"$O$1699:$P$1699"</definedName>
    <definedName name="IQRN17" hidden="1">"$O$17:$V$17"</definedName>
    <definedName name="IQRN170" hidden="1">"$O$170:$W$170"</definedName>
    <definedName name="IQRN1700" hidden="1">"$O$1700:$S$1700"</definedName>
    <definedName name="IQRN1701" hidden="1">"$O$1701"</definedName>
    <definedName name="IQRN1702" hidden="1">"$O$1702:$P$1702"</definedName>
    <definedName name="IQRN1703" hidden="1">"$O$1703"</definedName>
    <definedName name="IQRN1704" hidden="1">"$O$1704"</definedName>
    <definedName name="IQRN1705" hidden="1">"$O$1705"</definedName>
    <definedName name="IQRN1706" hidden="1">"$O$1706"</definedName>
    <definedName name="IQRN1707" hidden="1">"$O$1707"</definedName>
    <definedName name="IQRN1708" hidden="1">"$O$1708"</definedName>
    <definedName name="IQRN1709" hidden="1">"$O$1709"</definedName>
    <definedName name="IQRN171" hidden="1">"$O$171:$AB$171"</definedName>
    <definedName name="IQRN1710" hidden="1">"$O$1710"</definedName>
    <definedName name="IQRN1711" hidden="1">"$O$1711:$S$1711"</definedName>
    <definedName name="IQRN1712" hidden="1">"$O$1712"</definedName>
    <definedName name="IQRN1713" hidden="1">"$O$1713"</definedName>
    <definedName name="IQRN1714" hidden="1">"$O$1714"</definedName>
    <definedName name="IQRN1715" hidden="1">"$O$1715"</definedName>
    <definedName name="IQRN1716" hidden="1">"$O$1716:$P$1716"</definedName>
    <definedName name="IQRN1717" hidden="1">"$O$1717"</definedName>
    <definedName name="IQRN1718" hidden="1">"$O$1718"</definedName>
    <definedName name="IQRN1719" hidden="1">"$O$1719:$P$1719"</definedName>
    <definedName name="IQRN172" hidden="1">"$O$172:$AB$172"</definedName>
    <definedName name="IQRN1720" hidden="1">"$O$1720"</definedName>
    <definedName name="IQRN1721" hidden="1">"$O$1721"</definedName>
    <definedName name="IQRN1722" hidden="1">"$O$1722"</definedName>
    <definedName name="IQRN1723" hidden="1">"$O$1723"</definedName>
    <definedName name="IQRN1724" hidden="1">"$O$1724"</definedName>
    <definedName name="IQRN1725" hidden="1">"$O$1725:$S$1725"</definedName>
    <definedName name="IQRN1726" hidden="1">"$O$1726"</definedName>
    <definedName name="IQRN1727" hidden="1">"$O$1727"</definedName>
    <definedName name="IQRN1728" hidden="1">"$O$1728"</definedName>
    <definedName name="IQRN1729" hidden="1">"$O$1729"</definedName>
    <definedName name="IQRN173" hidden="1">"$O$173:$R$173"</definedName>
    <definedName name="IQRN1730" hidden="1">"$O$1730"</definedName>
    <definedName name="IQRN1731" hidden="1">"$O$1731"</definedName>
    <definedName name="IQRN1732" hidden="1">"$O$1732"</definedName>
    <definedName name="IQRN1733" hidden="1">"$O$1733"</definedName>
    <definedName name="IQRN1734" hidden="1">"$O$1734"</definedName>
    <definedName name="IQRN1735" hidden="1">"$O$1735"</definedName>
    <definedName name="IQRN1736" hidden="1">"$O$1736"</definedName>
    <definedName name="IQRN1737" hidden="1">"$O$1737"</definedName>
    <definedName name="IQRN1738" hidden="1">"$O$1738"</definedName>
    <definedName name="IQRN1739" hidden="1">"$O$1739"</definedName>
    <definedName name="IQRN174" hidden="1">"$O$174:$R$174"</definedName>
    <definedName name="IQRN1740" hidden="1">"$O$1740"</definedName>
    <definedName name="IQRN1741" hidden="1">"$O$1741"</definedName>
    <definedName name="IQRN1742" hidden="1">"$O$1742"</definedName>
    <definedName name="IQRN1743" hidden="1">"$O$1743:$S$1743"</definedName>
    <definedName name="IQRN1744" hidden="1">"$O$1744"</definedName>
    <definedName name="IQRN1745" hidden="1">"$O$1745"</definedName>
    <definedName name="IQRN1746" hidden="1">"$O$1746"</definedName>
    <definedName name="IQRN1747" hidden="1">"$O$1747:$S$1747"</definedName>
    <definedName name="IQRN1748" hidden="1">"$O$1748"</definedName>
    <definedName name="IQRN1749" hidden="1">"$O$1749"</definedName>
    <definedName name="IQRN175" hidden="1">"$O$175"</definedName>
    <definedName name="IQRN1750" hidden="1">"$O$1750"</definedName>
    <definedName name="IQRN1751" hidden="1">"$O$1751"</definedName>
    <definedName name="IQRN1752" hidden="1">"$O$1752"</definedName>
    <definedName name="IQRN1753" hidden="1">"$O$1753"</definedName>
    <definedName name="IQRN1754" hidden="1">"$O$1754"</definedName>
    <definedName name="IQRN1755" hidden="1">"$O$1755"</definedName>
    <definedName name="IQRN1756" hidden="1">"$O$1756"</definedName>
    <definedName name="IQRN1757" hidden="1">"$O$1757"</definedName>
    <definedName name="IQRN1758" hidden="1">"$O$1758"</definedName>
    <definedName name="IQRN1759" hidden="1">"$O$1759"</definedName>
    <definedName name="IQRN176" hidden="1">"$O$176:$R$176"</definedName>
    <definedName name="IQRN1760" hidden="1">"$O$1760"</definedName>
    <definedName name="IQRN1761" hidden="1">"$O$1761"</definedName>
    <definedName name="IQRN1762" hidden="1">"$O$1762"</definedName>
    <definedName name="IQRN1763" hidden="1">"$O$1763"</definedName>
    <definedName name="IQRN1764" hidden="1">"$O$1764:$S$1764"</definedName>
    <definedName name="IQRN1765" hidden="1">"$O$1765"</definedName>
    <definedName name="IQRN1766" hidden="1">"$O$1766"</definedName>
    <definedName name="IQRN1767" hidden="1">"$O$1767"</definedName>
    <definedName name="IQRN1768" hidden="1">"$O$1768"</definedName>
    <definedName name="IQRN1769" hidden="1">"$O$1769:$S$1769"</definedName>
    <definedName name="IQRN177" hidden="1">"$O$177"</definedName>
    <definedName name="IQRN1770" hidden="1">"$O$1770"</definedName>
    <definedName name="IQRN1771" hidden="1">"$O$1771:$P$1771"</definedName>
    <definedName name="IQRN1772" hidden="1">"$O$1772"</definedName>
    <definedName name="IQRN1773" hidden="1">"$O$1773:$S$1773"</definedName>
    <definedName name="IQRN1774" hidden="1">"$O$1774"</definedName>
    <definedName name="IQRN1775" hidden="1">"$O$1775:$P$1775"</definedName>
    <definedName name="IQRN1776" hidden="1">"$O$1776:$S$1776"</definedName>
    <definedName name="IQRN1777" hidden="1">"$O$1777"</definedName>
    <definedName name="IQRN1778" hidden="1">"$O$1778"</definedName>
    <definedName name="IQRN1779" hidden="1">"$O$1779:$P$1779"</definedName>
    <definedName name="IQRN178" hidden="1">"$O$178:$P$178"</definedName>
    <definedName name="IQRN1780" hidden="1">"$O$1780"</definedName>
    <definedName name="IQRN1781" hidden="1">"$O$1781"</definedName>
    <definedName name="IQRN1782" hidden="1">"$O$1782"</definedName>
    <definedName name="IQRN1783" hidden="1">"$O$1783"</definedName>
    <definedName name="IQRN1784" hidden="1">"$O$1784"</definedName>
    <definedName name="IQRN1785" hidden="1">"$O$1785:$S$1785"</definedName>
    <definedName name="IQRN1786" hidden="1">"$O$1786"</definedName>
    <definedName name="IQRN1787" hidden="1">"$O$1787"</definedName>
    <definedName name="IQRN1788" hidden="1">"$O$1788"</definedName>
    <definedName name="IQRN1789" hidden="1">"$O$1789"</definedName>
    <definedName name="IQRN179" hidden="1">"$O$179:$Q$179"</definedName>
    <definedName name="IQRN1790" hidden="1">"$O$1790"</definedName>
    <definedName name="IQRN1791" hidden="1">"$O$1791:$P$1791"</definedName>
    <definedName name="IQRN1792" hidden="1">"$O$1792:$P$1792"</definedName>
    <definedName name="IQRN1793" hidden="1">"$O$1793"</definedName>
    <definedName name="IQRN1794" hidden="1">"$O$1794:$P$1794"</definedName>
    <definedName name="IQRN1795" hidden="1">"$O$1795"</definedName>
    <definedName name="IQRN1796" hidden="1">"$O$1796"</definedName>
    <definedName name="IQRN1797" hidden="1">"$O$1797:$S$1797"</definedName>
    <definedName name="IQRN1798" hidden="1">"$O$1798"</definedName>
    <definedName name="IQRN1799" hidden="1">"$O$1799"</definedName>
    <definedName name="IQRN18" hidden="1">"$O$18:$V$18"</definedName>
    <definedName name="IQRN180" hidden="1">"$O$180:$Q$180"</definedName>
    <definedName name="IQRN1800" hidden="1">"$O$1800"</definedName>
    <definedName name="IQRN1801" hidden="1">"$O$1801"</definedName>
    <definedName name="IQRN1802" hidden="1">"$O$1802"</definedName>
    <definedName name="IQRN1803" hidden="1">"$O$1803"</definedName>
    <definedName name="IQRN1804" hidden="1">"$O$1804"</definedName>
    <definedName name="IQRN1805" hidden="1">"$O$1805"</definedName>
    <definedName name="IQRN1806" hidden="1">"$O$1806"</definedName>
    <definedName name="IQRN1807" hidden="1">"$O$1807:$S$1807"</definedName>
    <definedName name="IQRN1808" hidden="1">"$O$1808"</definedName>
    <definedName name="IQRN1809" hidden="1">"$O$1809:$P$1809"</definedName>
    <definedName name="IQRN181" hidden="1">"$O$181:$Q$181"</definedName>
    <definedName name="IQRN1810" hidden="1">"$O$1810"</definedName>
    <definedName name="IQRN1811" hidden="1">"$O$1811"</definedName>
    <definedName name="IQRN1812" hidden="1">"$O$1812"</definedName>
    <definedName name="IQRN1813" hidden="1">"$O$1813"</definedName>
    <definedName name="IQRN1814" hidden="1">"$O$1814:$P$1814"</definedName>
    <definedName name="IQRN1815" hidden="1">"$O$1815"</definedName>
    <definedName name="IQRN1816" hidden="1">"$O$1816"</definedName>
    <definedName name="IQRN1817" hidden="1">"$O$1817"</definedName>
    <definedName name="IQRN1818" hidden="1">"$O$1818"</definedName>
    <definedName name="IQRN1819" hidden="1">"$O$1819"</definedName>
    <definedName name="IQRN182" hidden="1">"$O$182:$Q$182"</definedName>
    <definedName name="IQRN1820" hidden="1">"$O$1820"</definedName>
    <definedName name="IQRN1821" hidden="1">"$O$1821"</definedName>
    <definedName name="IQRN1822" hidden="1">"$O$1822:$S$1822"</definedName>
    <definedName name="IQRN1823" hidden="1">"$O$1823"</definedName>
    <definedName name="IQRN1824" hidden="1">"$O$1824"</definedName>
    <definedName name="IQRN1825" hidden="1">"$O$1825"</definedName>
    <definedName name="IQRN1826" hidden="1">"$O$1826"</definedName>
    <definedName name="IQRN1827" hidden="1">"$O$1827"</definedName>
    <definedName name="IQRN1828" hidden="1">"$O$1828"</definedName>
    <definedName name="IQRN1829" hidden="1">"$O$1829"</definedName>
    <definedName name="IQRN183" hidden="1">"$O$183"</definedName>
    <definedName name="IQRN1830" hidden="1">"$O$1830"</definedName>
    <definedName name="IQRN1831" hidden="1">"$O$1831"</definedName>
    <definedName name="IQRN1832" hidden="1">"$O$1832"</definedName>
    <definedName name="IQRN1833" hidden="1">"$O$1833"</definedName>
    <definedName name="IQRN1834" hidden="1">"$O$1834"</definedName>
    <definedName name="IQRN1835" hidden="1">"$O$1835:$P$1835"</definedName>
    <definedName name="IQRN1836" hidden="1">"$O$1836:$P$1836"</definedName>
    <definedName name="IQRN1837" hidden="1">"$O$1837"</definedName>
    <definedName name="IQRN1838" hidden="1">"$O$1838"</definedName>
    <definedName name="IQRN1839" hidden="1">"$O$1839"</definedName>
    <definedName name="IQRN184" hidden="1">"$O$184:$Q$184"</definedName>
    <definedName name="IQRN1840" hidden="1">"$O$1840:$S$1840"</definedName>
    <definedName name="IQRN1841" hidden="1">"$O$1841"</definedName>
    <definedName name="IQRN1842" hidden="1">"$O$1842"</definedName>
    <definedName name="IQRN1843" hidden="1">"$O$1843"</definedName>
    <definedName name="IQRN1844" hidden="1">"$O$1844"</definedName>
    <definedName name="IQRN1845" hidden="1">"$O$1845"</definedName>
    <definedName name="IQRN1846" hidden="1">"$O$1846"</definedName>
    <definedName name="IQRN1847" hidden="1">"$O$1847"</definedName>
    <definedName name="IQRN1848" hidden="1">"$O$1848"</definedName>
    <definedName name="IQRN1849" hidden="1">"$O$1849"</definedName>
    <definedName name="IQRN185" hidden="1">"$O$185:$W$185"</definedName>
    <definedName name="IQRN1850" hidden="1">"$O$1850"</definedName>
    <definedName name="IQRN1851" hidden="1">"$O$1851:$S$1851"</definedName>
    <definedName name="IQRN1852" hidden="1">"$O$1852"</definedName>
    <definedName name="IQRN1853" hidden="1">"$O$1853"</definedName>
    <definedName name="IQRN1854" hidden="1">"$O$1854:$P$1854"</definedName>
    <definedName name="IQRN1855" hidden="1">"$O$1855"</definedName>
    <definedName name="IQRN1856" hidden="1">"$O$1856"</definedName>
    <definedName name="IQRN1857" hidden="1">"$O$1857:$P$1857"</definedName>
    <definedName name="IQRN1858" hidden="1">"$O$1858:$P$1858"</definedName>
    <definedName name="IQRN1859" hidden="1">"$O$1859"</definedName>
    <definedName name="IQRN186" hidden="1">"$O$186:$W$186"</definedName>
    <definedName name="IQRN1860" hidden="1">"$O$1860"</definedName>
    <definedName name="IQRN1861" hidden="1">"$O$1861"</definedName>
    <definedName name="IQRN1862" hidden="1">"$O$1862"</definedName>
    <definedName name="IQRN1863" hidden="1">"$O$1863"</definedName>
    <definedName name="IQRN1864" hidden="1">"$O$1864"</definedName>
    <definedName name="IQRN1865" hidden="1">"$O$1865"</definedName>
    <definedName name="IQRN1866" hidden="1">"$O$1866"</definedName>
    <definedName name="IQRN1867" hidden="1">"$O$1867"</definedName>
    <definedName name="IQRN1868" hidden="1">"$O$1868"</definedName>
    <definedName name="IQRN1869" hidden="1">"$O$1869"</definedName>
    <definedName name="IQRN187" hidden="1">"$O$187"</definedName>
    <definedName name="IQRN1870" hidden="1">"$O$1870"</definedName>
    <definedName name="IQRN1871" hidden="1">"$O$1871"</definedName>
    <definedName name="IQRN1872" hidden="1">"$O$1872"</definedName>
    <definedName name="IQRN1873" hidden="1">"$O$1873:$S$1873"</definedName>
    <definedName name="IQRN1874" hidden="1">"$O$1874"</definedName>
    <definedName name="IQRN1875" hidden="1">"$O$1875"</definedName>
    <definedName name="IQRN1876" hidden="1">"$O$1876:$S$1876"</definedName>
    <definedName name="IQRN1877" hidden="1">"$O$1877"</definedName>
    <definedName name="IQRN1878" hidden="1">"$O$1878:$P$1878"</definedName>
    <definedName name="IQRN1879" hidden="1">"$O$1879"</definedName>
    <definedName name="IQRN188" hidden="1">"$O$188"</definedName>
    <definedName name="IQRN1880" hidden="1">"$O$1880:$P$1880"</definedName>
    <definedName name="IQRN1881" hidden="1">"$O$1881"</definedName>
    <definedName name="IQRN1882" hidden="1">"$O$1882"</definedName>
    <definedName name="IQRN1883" hidden="1">"$O$1883:$P$1883"</definedName>
    <definedName name="IQRN1884" hidden="1">"$O$1884"</definedName>
    <definedName name="IQRN1885" hidden="1">"$O$1885"</definedName>
    <definedName name="IQRN1886" hidden="1">"$O$1886"</definedName>
    <definedName name="IQRN1887" hidden="1">"$O$1887"</definedName>
    <definedName name="IQRN1888" hidden="1">"$O$1888"</definedName>
    <definedName name="IQRN1889" hidden="1">"$O$1889:$P$1889"</definedName>
    <definedName name="IQRN189" hidden="1">"$O$189:$Q$189"</definedName>
    <definedName name="IQRN1890" hidden="1">"$O$1890"</definedName>
    <definedName name="IQRN1891" hidden="1">"$O$1891"</definedName>
    <definedName name="IQRN1892" hidden="1">"$O$1892"</definedName>
    <definedName name="IQRN1893" hidden="1">"$O$1893"</definedName>
    <definedName name="IQRN1894" hidden="1">"$O$1894:$S$1894"</definedName>
    <definedName name="IQRN1895" hidden="1">"$O$1895"</definedName>
    <definedName name="IQRN1896" hidden="1">"$O$1896:$P$1896"</definedName>
    <definedName name="IQRN1897" hidden="1">"$O$1897"</definedName>
    <definedName name="IQRN1898" hidden="1">"$O$1898"</definedName>
    <definedName name="IQRN1899" hidden="1">"$O$1899"</definedName>
    <definedName name="IQRN19" hidden="1">"$O$19:$AD$19"</definedName>
    <definedName name="IQRN190" hidden="1">"$O$190:$Q$190"</definedName>
    <definedName name="IQRN1900" hidden="1">"$O$1900"</definedName>
    <definedName name="IQRN1901" hidden="1">"$O$1901"</definedName>
    <definedName name="IQRN1902" hidden="1">"$O$1902:$P$1902"</definedName>
    <definedName name="IQRN1903" hidden="1">"$O$1903"</definedName>
    <definedName name="IQRN1904" hidden="1">"$O$1904"</definedName>
    <definedName name="IQRN1905" hidden="1">"$O$1905:$S$1905"</definedName>
    <definedName name="IQRN1906" hidden="1">"$O$1906:$Q$1906"</definedName>
    <definedName name="IQRN1907" hidden="1">"$O$1907"</definedName>
    <definedName name="IQRN1908" hidden="1">"$O$1908"</definedName>
    <definedName name="IQRN1909" hidden="1">"$O$1909"</definedName>
    <definedName name="IQRN191" hidden="1">"$O$191:$S$191"</definedName>
    <definedName name="IQRN1910" hidden="1">"$O$1910"</definedName>
    <definedName name="IQRN1911" hidden="1">"$O$1911"</definedName>
    <definedName name="IQRN1912" hidden="1">"$O$1912:$S$1912"</definedName>
    <definedName name="IQRN1913" hidden="1">"$O$1913"</definedName>
    <definedName name="IQRN1914" hidden="1">"$O$1914:$Q$1914"</definedName>
    <definedName name="IQRN1915" hidden="1">"$O$1915"</definedName>
    <definedName name="IQRN1916" hidden="1">"$O$1916"</definedName>
    <definedName name="IQRN1917" hidden="1">"$O$1917:$S$1917"</definedName>
    <definedName name="IQRN1918" hidden="1">"$O$1918"</definedName>
    <definedName name="IQRN1919" hidden="1">"$O$1919:$P$1919"</definedName>
    <definedName name="IQRN192" hidden="1">"$O$192:$S$192"</definedName>
    <definedName name="IQRN1920" hidden="1">"$O$1920"</definedName>
    <definedName name="IQRN1921" hidden="1">"$O$1921"</definedName>
    <definedName name="IQRN1922" hidden="1">"$O$1922"</definedName>
    <definedName name="IQRN1923" hidden="1">"$O$1923:$P$1923"</definedName>
    <definedName name="IQRN1924" hidden="1">"$O$1924"</definedName>
    <definedName name="IQRN1925" hidden="1">"$O$1925"</definedName>
    <definedName name="IQRN1926" hidden="1">"$O$1926"</definedName>
    <definedName name="IQRN1927" hidden="1">"$O$1927"</definedName>
    <definedName name="IQRN1928" hidden="1">"$O$1928:$S$1928"</definedName>
    <definedName name="IQRN1929" hidden="1">"$O$1929:$S$1929"</definedName>
    <definedName name="IQRN193" hidden="1">"$O$193:$X$193"</definedName>
    <definedName name="IQRN1930" hidden="1">"$O$1930"</definedName>
    <definedName name="IQRN1931" hidden="1">"$O$1931"</definedName>
    <definedName name="IQRN1932" hidden="1">"$O$1932"</definedName>
    <definedName name="IQRN1933" hidden="1">"$O$1933"</definedName>
    <definedName name="IQRN1934" hidden="1">"$O$1934"</definedName>
    <definedName name="IQRN1935" hidden="1">"$O$1935"</definedName>
    <definedName name="IQRN1936" hidden="1">"$O$1936"</definedName>
    <definedName name="IQRN1937" hidden="1">"$O$1937"</definedName>
    <definedName name="IQRN1938" hidden="1">"$O$1938:$P$1938"</definedName>
    <definedName name="IQRN1939" hidden="1">"$O$1939:$S$1939"</definedName>
    <definedName name="IQRN194" hidden="1">"$O$194:$X$194"</definedName>
    <definedName name="IQRN1940" hidden="1">"$O$1940"</definedName>
    <definedName name="IQRN1941" hidden="1">"$O$1941"</definedName>
    <definedName name="IQRN1942" hidden="1">"$O$1942"</definedName>
    <definedName name="IQRN1943" hidden="1">"$O$1943"</definedName>
    <definedName name="IQRN1944" hidden="1">"$O$1944"</definedName>
    <definedName name="IQRN1945" hidden="1">"$O$1945:$Q$1945"</definedName>
    <definedName name="IQRN1946" hidden="1">"$O$1946"</definedName>
    <definedName name="IQRN1947" hidden="1">"$O$1947"</definedName>
    <definedName name="IQRN1948" hidden="1">"$O$1948"</definedName>
    <definedName name="IQRN1949" hidden="1">"$O$1949:$S$1949"</definedName>
    <definedName name="IQRN195" hidden="1">"$O$195"</definedName>
    <definedName name="IQRN1950" hidden="1">"$O$1950:$S$1950"</definedName>
    <definedName name="IQRN1951" hidden="1">"$O$1951:$S$1951"</definedName>
    <definedName name="IQRN1952" hidden="1">"$O$1952"</definedName>
    <definedName name="IQRN1953" hidden="1">"$O$1953:$S$1953"</definedName>
    <definedName name="IQRN1954" hidden="1">"$O$1954"</definedName>
    <definedName name="IQRN1955" hidden="1">"$O$1955"</definedName>
    <definedName name="IQRN1956" hidden="1">"$O$1956:$R$1956"</definedName>
    <definedName name="IQRN1957" hidden="1">"$O$1957"</definedName>
    <definedName name="IQRN1958" hidden="1">"$O$1958"</definedName>
    <definedName name="IQRN1959" hidden="1">"$O$1959"</definedName>
    <definedName name="IQRN196" hidden="1">"$O$196:$X$196"</definedName>
    <definedName name="IQRN1960" hidden="1">"$O$1960"</definedName>
    <definedName name="IQRN1961" hidden="1">"$O$1961"</definedName>
    <definedName name="IQRN1962" hidden="1">"$O$1962:$P$1962"</definedName>
    <definedName name="IQRN1963" hidden="1">"$O$1963"</definedName>
    <definedName name="IQRN1964" hidden="1">"$O$1964:$P$1964"</definedName>
    <definedName name="IQRN1965" hidden="1">"$O$1965"</definedName>
    <definedName name="IQRN1966" hidden="1">"$O$1966:$P$1966"</definedName>
    <definedName name="IQRN1967" hidden="1">"$O$1967:$S$1967"</definedName>
    <definedName name="IQRN1968" hidden="1">"$O$1968:$S$1968"</definedName>
    <definedName name="IQRN1969" hidden="1">"$O$1969"</definedName>
    <definedName name="IQRN197" hidden="1">"$O$197:$U$197"</definedName>
    <definedName name="IQRN1970" hidden="1">"$O$1970"</definedName>
    <definedName name="IQRN1971" hidden="1">"$O$1971"</definedName>
    <definedName name="IQRN1972" hidden="1">"$O$1972"</definedName>
    <definedName name="IQRN1973" hidden="1">"$O$1973"</definedName>
    <definedName name="IQRN1974" hidden="1">"$O$1974"</definedName>
    <definedName name="IQRN1975" hidden="1">"$O$1975"</definedName>
    <definedName name="IQRN1976" hidden="1">"$O$1976"</definedName>
    <definedName name="IQRN1977" hidden="1">"$O$1977"</definedName>
    <definedName name="IQRN1978" hidden="1">"$O$1978"</definedName>
    <definedName name="IQRN1979" hidden="1">"$O$1979"</definedName>
    <definedName name="IQRN198" hidden="1">"$O$198:$U$198"</definedName>
    <definedName name="IQRN1980" hidden="1">"$O$1980"</definedName>
    <definedName name="IQRN1981" hidden="1">"$O$1981:$P$1981"</definedName>
    <definedName name="IQRN1982" hidden="1">"$O$1982:$R$1982"</definedName>
    <definedName name="IQRN1983" hidden="1">"$O$1983"</definedName>
    <definedName name="IQRN1984" hidden="1">"$O$1984"</definedName>
    <definedName name="IQRN1985" hidden="1">"$O$1985"</definedName>
    <definedName name="IQRN1986" hidden="1">"$O$1986"</definedName>
    <definedName name="IQRN1987" hidden="1">"$O$1987"</definedName>
    <definedName name="IQRN1988" hidden="1">"$O$1988"</definedName>
    <definedName name="IQRN1989" hidden="1">"$O$1989"</definedName>
    <definedName name="IQRN199" hidden="1">"$O$199"</definedName>
    <definedName name="IQRN1990" hidden="1">"$O$1990"</definedName>
    <definedName name="IQRN1991" hidden="1">"$O$1991"</definedName>
    <definedName name="IQRN1992" hidden="1">"$O$1992:$S$1992"</definedName>
    <definedName name="IQRN1993" hidden="1">"$O$1993"</definedName>
    <definedName name="IQRN1994" hidden="1">"$O$1994"</definedName>
    <definedName name="IQRN1995" hidden="1">"$O$1995"</definedName>
    <definedName name="IQRN1996" hidden="1">"$O$1996:$P$1996"</definedName>
    <definedName name="IQRN1997" hidden="1">"$O$1997"</definedName>
    <definedName name="IQRN1998" hidden="1">"$O$1998:$P$1998"</definedName>
    <definedName name="IQRN1999" hidden="1">"$O$1999"</definedName>
    <definedName name="IQRN20" hidden="1">"$O$20:$AD$20"</definedName>
    <definedName name="IQRN200" hidden="1">"$O$200:$U$200"</definedName>
    <definedName name="IQRN2000" hidden="1">"$O$2000"</definedName>
    <definedName name="IQRN2001" hidden="1">"$O$2001"</definedName>
    <definedName name="IQRN2002" hidden="1">"$O$2002"</definedName>
    <definedName name="IQRN2003" hidden="1">"$O$2003"</definedName>
    <definedName name="IQRN2004" hidden="1">"$O$2004"</definedName>
    <definedName name="IQRN2005" hidden="1">"$O$2005"</definedName>
    <definedName name="IQRN2006" hidden="1">"$O$2006"</definedName>
    <definedName name="IQRN2007" hidden="1">"$O$2007"</definedName>
    <definedName name="IQRN2008" hidden="1">"$O$2008"</definedName>
    <definedName name="IQRN2009" hidden="1">"$O$2009"</definedName>
    <definedName name="IQRN201" hidden="1">"$O$201:$R$201"</definedName>
    <definedName name="IQRN2010" hidden="1">"$O$2010:$S$2010"</definedName>
    <definedName name="IQRN2011" hidden="1">"$O$2011"</definedName>
    <definedName name="IQRN2012" hidden="1">"$O$2012"</definedName>
    <definedName name="IQRN2013" hidden="1">"$O$2013"</definedName>
    <definedName name="IQRN2014" hidden="1">"$O$2014:$P$2014"</definedName>
    <definedName name="IQRN2015" hidden="1">"$O$2015:$P$2015"</definedName>
    <definedName name="IQRN2016" hidden="1">"$O$2016"</definedName>
    <definedName name="IQRN2017" hidden="1">"$O$2017"</definedName>
    <definedName name="IQRN2018" hidden="1">"$O$2018"</definedName>
    <definedName name="IQRN2019" hidden="1">"$O$2019:$P$2019"</definedName>
    <definedName name="IQRN202" hidden="1">"$O$202:$R$202"</definedName>
    <definedName name="IQRN2020" hidden="1">"$O$2020:$S$2020"</definedName>
    <definedName name="IQRN2021" hidden="1">"$O$2021"</definedName>
    <definedName name="IQRN2022" hidden="1">"$O$2022"</definedName>
    <definedName name="IQRN2023" hidden="1">"$O$2023"</definedName>
    <definedName name="IQRN2024" hidden="1">"$O$2024"</definedName>
    <definedName name="IQRN2025" hidden="1">"$O$2025"</definedName>
    <definedName name="IQRN2026" hidden="1">"$O$2026"</definedName>
    <definedName name="IQRN2027" hidden="1">"$O$2027"</definedName>
    <definedName name="IQRN2028" hidden="1">"$O$2028"</definedName>
    <definedName name="IQRN2029" hidden="1">"$O$2029"</definedName>
    <definedName name="IQRN203" hidden="1">"$O$203:$P$203"</definedName>
    <definedName name="IQRN2030" hidden="1">"$O$2030"</definedName>
    <definedName name="IQRN2031" hidden="1">"$O$2031:$S$2031"</definedName>
    <definedName name="IQRN2032" hidden="1">"$O$2032"</definedName>
    <definedName name="IQRN2033" hidden="1">"$O$2033"</definedName>
    <definedName name="IQRN2034" hidden="1">"$O$2034"</definedName>
    <definedName name="IQRN2035" hidden="1">"$O$2035"</definedName>
    <definedName name="IQRN2036" hidden="1">"$O$2036"</definedName>
    <definedName name="IQRN2037" hidden="1">"$O$2037"</definedName>
    <definedName name="IQRN2038" hidden="1">"$O$2038"</definedName>
    <definedName name="IQRN2039" hidden="1">"$O$2039:$R$2039"</definedName>
    <definedName name="IQRN204" hidden="1">"$O$204:$P$204"</definedName>
    <definedName name="IQRN2040" hidden="1">"$O$2040"</definedName>
    <definedName name="IQRN2041" hidden="1">"$O$2041:$R$2041"</definedName>
    <definedName name="IQRN2042" hidden="1">"$O$2042"</definedName>
    <definedName name="IQRN2043" hidden="1">"$O$2043:$Q$2043"</definedName>
    <definedName name="IQRN2044" hidden="1">"$O$2044"</definedName>
    <definedName name="IQRN2045" hidden="1">"$O$2045:$Q$2045"</definedName>
    <definedName name="IQRN2046" hidden="1">"$O$2046"</definedName>
    <definedName name="IQRN2047" hidden="1">"$O$2047:$Q$2047"</definedName>
    <definedName name="IQRN2048" hidden="1">"$O$2048"</definedName>
    <definedName name="IQRN2049" hidden="1">"$O$2049"</definedName>
    <definedName name="IQRN205" hidden="1">"$O$205"</definedName>
    <definedName name="IQRN2050" hidden="1">"$O$2050:$Q$2050"</definedName>
    <definedName name="IQRN2051" hidden="1">"$O$2051"</definedName>
    <definedName name="IQRN2052" hidden="1">"$O$2052"</definedName>
    <definedName name="IQRN2053" hidden="1">"$O$2053:$S$2053"</definedName>
    <definedName name="IQRN2054" hidden="1">"$O$2054"</definedName>
    <definedName name="IQRN2055" hidden="1">"$O$2055"</definedName>
    <definedName name="IQRN2056" hidden="1">"$O$2056"</definedName>
    <definedName name="IQRN2057" hidden="1">"$O$2057"</definedName>
    <definedName name="IQRN2058" hidden="1">"$O$2058"</definedName>
    <definedName name="IQRN2059" hidden="1">"$O$2059"</definedName>
    <definedName name="IQRN206" hidden="1">"$O$206:$P$206"</definedName>
    <definedName name="IQRN2060" hidden="1">"$O$2060"</definedName>
    <definedName name="IQRN2061" hidden="1">"$O$2061:$S$2061"</definedName>
    <definedName name="IQRN2062" hidden="1">"$O$2062"</definedName>
    <definedName name="IQRN2063" hidden="1">"$O$2063:$S$2063"</definedName>
    <definedName name="IQRN2064" hidden="1">"$O$2064"</definedName>
    <definedName name="IQRN2065" hidden="1">"$O$2065"</definedName>
    <definedName name="IQRN2066" hidden="1">"$O$2066"</definedName>
    <definedName name="IQRN2067" hidden="1">"$O$2067"</definedName>
    <definedName name="IQRN2068" hidden="1">"$O$2068"</definedName>
    <definedName name="IQRN2069" hidden="1">"$O$2069"</definedName>
    <definedName name="IQRN207" hidden="1">"$O$207:$AM$207"</definedName>
    <definedName name="IQRN2070" hidden="1">"$O$2070"</definedName>
    <definedName name="IQRN2071" hidden="1">"$O$2071"</definedName>
    <definedName name="IQRN2072" hidden="1">"$O$2072"</definedName>
    <definedName name="IQRN2073" hidden="1">"$O$2073"</definedName>
    <definedName name="IQRN2074" hidden="1">"$O$2074"</definedName>
    <definedName name="IQRN2075" hidden="1">"$O$2075"</definedName>
    <definedName name="IQRN2076" hidden="1">"$O$2076"</definedName>
    <definedName name="IQRN2077" hidden="1">"$O$2077"</definedName>
    <definedName name="IQRN2078" hidden="1">"$O$2078:$S$2078"</definedName>
    <definedName name="IQRN2079" hidden="1">"$O$2079"</definedName>
    <definedName name="IQRN208" hidden="1">"$O$208:$AM$208"</definedName>
    <definedName name="IQRN2080" hidden="1">"$O$2080:$P$2080"</definedName>
    <definedName name="IQRN2081" hidden="1">"$O$2081"</definedName>
    <definedName name="IQRN2082" hidden="1">"$O$2082"</definedName>
    <definedName name="IQRN2083" hidden="1">"$O$2083"</definedName>
    <definedName name="IQRN2084" hidden="1">"$O$2084"</definedName>
    <definedName name="IQRN2085" hidden="1">"$O$2085"</definedName>
    <definedName name="IQRN2086" hidden="1">"$O$2086"</definedName>
    <definedName name="IQRN2087" hidden="1">"$O$2087"</definedName>
    <definedName name="IQRN2088" hidden="1">"$O$2088"</definedName>
    <definedName name="IQRN2089" hidden="1">"$O$2089:$P$2089"</definedName>
    <definedName name="IQRN209" hidden="1">"$O$209:$Q$209"</definedName>
    <definedName name="IQRN2090" hidden="1">"$O$2090"</definedName>
    <definedName name="IQRN2091" hidden="1">"$O$2091:$S$2091"</definedName>
    <definedName name="IQRN2092" hidden="1">"$O$2092"</definedName>
    <definedName name="IQRN2093" hidden="1">"$O$2093"</definedName>
    <definedName name="IQRN2094" hidden="1">"$O$2094"</definedName>
    <definedName name="IQRN2095" hidden="1">"$O$2095"</definedName>
    <definedName name="IQRN2096" hidden="1">"$O$2096:$P$2096"</definedName>
    <definedName name="IQRN2097" hidden="1">"$O$2097"</definedName>
    <definedName name="IQRN2098" hidden="1">"$O$2098"</definedName>
    <definedName name="IQRN2099" hidden="1">"$O$2099"</definedName>
    <definedName name="IQRN21" hidden="1">"$O$21:$Q$21"</definedName>
    <definedName name="IQRN210" hidden="1">"$O$210:$Q$210"</definedName>
    <definedName name="IQRN2100" hidden="1">"$O$2100:$P$2100"</definedName>
    <definedName name="IQRN2101" hidden="1">"$O$2101"</definedName>
    <definedName name="IQRN2102" hidden="1">"$O$2102"</definedName>
    <definedName name="IQRN2103" hidden="1">"$O$2103"</definedName>
    <definedName name="IQRN2104" hidden="1">"$O$2104"</definedName>
    <definedName name="IQRN2105" hidden="1">"$O$2105"</definedName>
    <definedName name="IQRN2106" hidden="1">"$O$2106:$S$2106"</definedName>
    <definedName name="IQRN2107" hidden="1">"$O$2107"</definedName>
    <definedName name="IQRN2108" hidden="1">"$O$2108"</definedName>
    <definedName name="IQRN2109" hidden="1">"$O$2109"</definedName>
    <definedName name="IQRN211" hidden="1">"$O$211"</definedName>
    <definedName name="IQRN2110" hidden="1">"$O$2110"</definedName>
    <definedName name="IQRN2111" hidden="1">"$O$2111"</definedName>
    <definedName name="IQRN2112" hidden="1">"$O$2112:$P$2112"</definedName>
    <definedName name="IQRN2113" hidden="1">"$O$2113"</definedName>
    <definedName name="IQRN2114" hidden="1">"$O$2114"</definedName>
    <definedName name="IQRN2115" hidden="1">"$O$2115"</definedName>
    <definedName name="IQRN2116" hidden="1">"$O$2116:$S$2116"</definedName>
    <definedName name="IQRN2117" hidden="1">"$O$2117"</definedName>
    <definedName name="IQRN2118" hidden="1">"$O$2118"</definedName>
    <definedName name="IQRN2119" hidden="1">"$O$2119"</definedName>
    <definedName name="IQRN212" hidden="1">"$O$212:$Q$212"</definedName>
    <definedName name="IQRN2120" hidden="1">"$O$2120"</definedName>
    <definedName name="IQRN2121" hidden="1">"$O$2121"</definedName>
    <definedName name="IQRN2122" hidden="1">"$O$2122:$S$2122"</definedName>
    <definedName name="IQRN2123" hidden="1">"$O$2123:$P$2123"</definedName>
    <definedName name="IQRN2124" hidden="1">"$O$2124"</definedName>
    <definedName name="IQRN2125" hidden="1">"$O$2125"</definedName>
    <definedName name="IQRN2126" hidden="1">"$O$2126"</definedName>
    <definedName name="IQRN2127" hidden="1">"$O$2127:$S$2127"</definedName>
    <definedName name="IQRN2128" hidden="1">"$O$2128:$S$2128"</definedName>
    <definedName name="IQRN2129" hidden="1">"$O$2129:$P$2129"</definedName>
    <definedName name="IQRN213" hidden="1">"$O$213:$P$213"</definedName>
    <definedName name="IQRN2130" hidden="1">"$O$2130"</definedName>
    <definedName name="IQRN2131" hidden="1">"$O$2131:$S$2131"</definedName>
    <definedName name="IQRN2132" hidden="1">"$O$2132:$Q$2132"</definedName>
    <definedName name="IQRN2133" hidden="1">"$O$2133"</definedName>
    <definedName name="IQRN2134" hidden="1">"$O$2134"</definedName>
    <definedName name="IQRN2135" hidden="1">"$O$2135:$P$2135"</definedName>
    <definedName name="IQRN2136" hidden="1">"$O$2136"</definedName>
    <definedName name="IQRN2137" hidden="1">"$O$2137"</definedName>
    <definedName name="IQRN2138" hidden="1">"$O$2138"</definedName>
    <definedName name="IQRN2139" hidden="1">"$O$2139"</definedName>
    <definedName name="IQRN214" hidden="1">"$O$214:$P$214"</definedName>
    <definedName name="IQRN2140" hidden="1">"$O$2140"</definedName>
    <definedName name="IQRN2141" hidden="1">"$O$2141"</definedName>
    <definedName name="IQRN2142" hidden="1">"$O$2142"</definedName>
    <definedName name="IQRN2143" hidden="1">"$O$2143:$P$2143"</definedName>
    <definedName name="IQRN2144" hidden="1">"$O$2144"</definedName>
    <definedName name="IQRN2145" hidden="1">"$O$2145"</definedName>
    <definedName name="IQRN2146" hidden="1">"$O$2146:$S$2146"</definedName>
    <definedName name="IQRN2147" hidden="1">"$O$2147"</definedName>
    <definedName name="IQRN2148" hidden="1">"$O$2148"</definedName>
    <definedName name="IQRN2149" hidden="1">"$O$2149"</definedName>
    <definedName name="IQRN215" hidden="1">"$O$215:$P$215"</definedName>
    <definedName name="IQRN2150" hidden="1">"$O$2150"</definedName>
    <definedName name="IQRN2151" hidden="1">"$O$2151"</definedName>
    <definedName name="IQRN2152" hidden="1">"$O$2152"</definedName>
    <definedName name="IQRN2153" hidden="1">"$O$2153:$P$2153"</definedName>
    <definedName name="IQRN2154" hidden="1">"$O$2154"</definedName>
    <definedName name="IQRN2155" hidden="1">"$O$2155"</definedName>
    <definedName name="IQRN2156" hidden="1">"$O$2156"</definedName>
    <definedName name="IQRN2157" hidden="1">"$O$2157"</definedName>
    <definedName name="IQRN2158" hidden="1">"$O$2158:$P$2158"</definedName>
    <definedName name="IQRN2159" hidden="1">"$O$2159"</definedName>
    <definedName name="IQRN216" hidden="1">"$O$216:$P$216"</definedName>
    <definedName name="IQRN2160" hidden="1">"$O$2160"</definedName>
    <definedName name="IQRN2161" hidden="1">"$O$2161"</definedName>
    <definedName name="IQRN2162" hidden="1">"$O$2162"</definedName>
    <definedName name="IQRN2163" hidden="1">"$O$2163"</definedName>
    <definedName name="IQRN2164" hidden="1">"$O$2164"</definedName>
    <definedName name="IQRN2165" hidden="1">"$O$2165"</definedName>
    <definedName name="IQRN2166" hidden="1">"$O$2166:$P$2166"</definedName>
    <definedName name="IQRN2167" hidden="1">"$O$2167:$Q$2167"</definedName>
    <definedName name="IQRN2168" hidden="1">"$O$2168"</definedName>
    <definedName name="IQRN2169" hidden="1">"$O$2169"</definedName>
    <definedName name="IQRN217" hidden="1">"$O$217:$V$217"</definedName>
    <definedName name="IQRN2170" hidden="1">"$O$2170:$P$2170"</definedName>
    <definedName name="IQRN2171" hidden="1">"$O$2171"</definedName>
    <definedName name="IQRN2172" hidden="1">"$O$2172"</definedName>
    <definedName name="IQRN2173" hidden="1">"$O$2173"</definedName>
    <definedName name="IQRN2174" hidden="1">"$O$2174"</definedName>
    <definedName name="IQRN2175" hidden="1">"$O$2175"</definedName>
    <definedName name="IQRN2176" hidden="1">"$O$2176"</definedName>
    <definedName name="IQRN2177" hidden="1">"$O$2177"</definedName>
    <definedName name="IQRN2178" hidden="1">"$O$2178"</definedName>
    <definedName name="IQRN2179" hidden="1">"$O$2179:$P$2179"</definedName>
    <definedName name="IQRN218" hidden="1">"$O$218:$V$218"</definedName>
    <definedName name="IQRN2180" hidden="1">"$O$2180"</definedName>
    <definedName name="IQRN2181" hidden="1">"$O$2181"</definedName>
    <definedName name="IQRN2182" hidden="1">"$O$2182"</definedName>
    <definedName name="IQRN2183" hidden="1">"$O$2183"</definedName>
    <definedName name="IQRN2184" hidden="1">"$O$2184"</definedName>
    <definedName name="IQRN2185" hidden="1">"$O$2185"</definedName>
    <definedName name="IQRN2186" hidden="1">"$O$2186"</definedName>
    <definedName name="IQRN2187" hidden="1">"$O$2187"</definedName>
    <definedName name="IQRN2188" hidden="1">"$O$2188"</definedName>
    <definedName name="IQRN2189" hidden="1">"$O$2189"</definedName>
    <definedName name="IQRN219" hidden="1">"$O$219:$S$219"</definedName>
    <definedName name="IQRN2190" hidden="1">"$O$2190"</definedName>
    <definedName name="IQRN2191" hidden="1">"$O$2191:$S$2191"</definedName>
    <definedName name="IQRN2192" hidden="1">"$O$2192:$Q$2192"</definedName>
    <definedName name="IQRN2193" hidden="1">"$O$2193:$Q$2193"</definedName>
    <definedName name="IQRN2194" hidden="1">"$O$2194:$P$2194"</definedName>
    <definedName name="IQRN2195" hidden="1">"$O$2195"</definedName>
    <definedName name="IQRN2196" hidden="1">"$O$2196"</definedName>
    <definedName name="IQRN2197" hidden="1">"$O$2197"</definedName>
    <definedName name="IQRN2198" hidden="1">"$O$2198"</definedName>
    <definedName name="IQRN2199" hidden="1">"$O$2199"</definedName>
    <definedName name="IQRN22" hidden="1">"$O$22:$Q$22"</definedName>
    <definedName name="IQRN220" hidden="1">"$O$220:$S$220"</definedName>
    <definedName name="IQRN2200" hidden="1">"$O$2200"</definedName>
    <definedName name="IQRN2201" hidden="1">"$O$2201"</definedName>
    <definedName name="IQRN2202" hidden="1">"$O$2202"</definedName>
    <definedName name="IQRN2203" hidden="1">"$O$2203:$P$2203"</definedName>
    <definedName name="IQRN2204" hidden="1">"$O$2204"</definedName>
    <definedName name="IQRN2205" hidden="1">"$O$2205"</definedName>
    <definedName name="IQRN2206" hidden="1">"$O$2206"</definedName>
    <definedName name="IQRN2207" hidden="1">"$O$2207:$S$2207"</definedName>
    <definedName name="IQRN2208" hidden="1">"$O$2208"</definedName>
    <definedName name="IQRN2209" hidden="1">"$O$2209"</definedName>
    <definedName name="IQRN221" hidden="1">"$O$221:$AA$221"</definedName>
    <definedName name="IQRN2210" hidden="1">"$O$2210"</definedName>
    <definedName name="IQRN2211" hidden="1">"$O$2211"</definedName>
    <definedName name="IQRN2212" hidden="1">"$O$2212"</definedName>
    <definedName name="IQRN2213" hidden="1">"$O$2213"</definedName>
    <definedName name="IQRN2214" hidden="1">"$O$2214"</definedName>
    <definedName name="IQRN2215" hidden="1">"$O$2215:$P$2215"</definedName>
    <definedName name="IQRN2216" hidden="1">"$O$2216"</definedName>
    <definedName name="IQRN2217" hidden="1">"$O$2217"</definedName>
    <definedName name="IQRN2218" hidden="1">"$O$2218"</definedName>
    <definedName name="IQRN2219" hidden="1">"$O$2219:$S$2219"</definedName>
    <definedName name="IQRN222" hidden="1">"$O$222:$AA$222"</definedName>
    <definedName name="IQRN2220" hidden="1">"$O$2220"</definedName>
    <definedName name="IQRN2221" hidden="1">"$O$2221:$P$2221"</definedName>
    <definedName name="IQRN2222" hidden="1">"$O$2222"</definedName>
    <definedName name="IQRN2223" hidden="1">"$O$2223"</definedName>
    <definedName name="IQRN2224" hidden="1">"$O$2224"</definedName>
    <definedName name="IQRN2225" hidden="1">"$O$2225:$P$2225"</definedName>
    <definedName name="IQRN2226" hidden="1">"$O$2226"</definedName>
    <definedName name="IQRN2227" hidden="1">"$O$2227"</definedName>
    <definedName name="IQRN2228" hidden="1">"$O$2228:$P$2228"</definedName>
    <definedName name="IQRN2229" hidden="1">"$O$2229"</definedName>
    <definedName name="IQRN223" hidden="1">"$O$223"</definedName>
    <definedName name="IQRN2230" hidden="1">"$O$2230"</definedName>
    <definedName name="IQRN2231" hidden="1">"$O$2231"</definedName>
    <definedName name="IQRN2232" hidden="1">"$O$2232"</definedName>
    <definedName name="IQRN2233" hidden="1">"$O$2233"</definedName>
    <definedName name="IQRN2234" hidden="1">"$O$2234"</definedName>
    <definedName name="IQRN2235" hidden="1">"$O$2235"</definedName>
    <definedName name="IQRN2236" hidden="1">"$O$2236"</definedName>
    <definedName name="IQRN2237" hidden="1">"$O$2237:$S$2237"</definedName>
    <definedName name="IQRN2238" hidden="1">"$O$2238:$S$2238"</definedName>
    <definedName name="IQRN2239" hidden="1">"$O$2239"</definedName>
    <definedName name="IQRN224" hidden="1">"$O$224:$AA$224"</definedName>
    <definedName name="IQRN2240" hidden="1">"$O$2240:$R$2240"</definedName>
    <definedName name="IQRN2241" hidden="1">"$O$2241"</definedName>
    <definedName name="IQRN2242" hidden="1">"$O$2242"</definedName>
    <definedName name="IQRN2243" hidden="1">"$O$2243:$S$2243"</definedName>
    <definedName name="IQRN2244" hidden="1">"$O$2244"</definedName>
    <definedName name="IQRN2245" hidden="1">"$O$2245"</definedName>
    <definedName name="IQRN2246" hidden="1">"$O$2246"</definedName>
    <definedName name="IQRN2247" hidden="1">"$O$2247"</definedName>
    <definedName name="IQRN2248" hidden="1">"$O$2248:$S$2248"</definedName>
    <definedName name="IQRN2249" hidden="1">"$O$2249:$S$2249"</definedName>
    <definedName name="IQRN225" hidden="1">"$O$225:$S$225"</definedName>
    <definedName name="IQRN2250" hidden="1">"$O$2250:$P$2250"</definedName>
    <definedName name="IQRN2251" hidden="1">"$O$2251"</definedName>
    <definedName name="IQRN2252" hidden="1">"$O$2252"</definedName>
    <definedName name="IQRN2253" hidden="1">"$O$2253:$R$2253"</definedName>
    <definedName name="IQRN2254" hidden="1">"$O$2254"</definedName>
    <definedName name="IQRN2255" hidden="1">"$O$2255:$S$2255"</definedName>
    <definedName name="IQRN2256" hidden="1">"$O$2256"</definedName>
    <definedName name="IQRN2257" hidden="1">"$O$2257"</definedName>
    <definedName name="IQRN2258" hidden="1">"$O$2258"</definedName>
    <definedName name="IQRN2259" hidden="1">"$O$2259"</definedName>
    <definedName name="IQRN226" hidden="1">"$O$226:$S$226"</definedName>
    <definedName name="IQRN2260" hidden="1">"$O$2260:$Q$2260"</definedName>
    <definedName name="IQRN2261" hidden="1">"$O$2261"</definedName>
    <definedName name="IQRN2262" hidden="1">"$O$2262"</definedName>
    <definedName name="IQRN2263" hidden="1">"$O$2263:$P$2263"</definedName>
    <definedName name="IQRN2264" hidden="1">"$O$2264"</definedName>
    <definedName name="IQRN2265" hidden="1">"$O$2265:$P$2265"</definedName>
    <definedName name="IQRN2266" hidden="1">"$O$2266:$S$2266"</definedName>
    <definedName name="IQRN2267" hidden="1">"$O$2267"</definedName>
    <definedName name="IQRN2268" hidden="1">"$O$2268"</definedName>
    <definedName name="IQRN2269" hidden="1">"$O$2269"</definedName>
    <definedName name="IQRN227" hidden="1">"$O$227:$R$227"</definedName>
    <definedName name="IQRN2270" hidden="1">"$O$2270"</definedName>
    <definedName name="IQRN2271" hidden="1">"$O$2271:$P$2271"</definedName>
    <definedName name="IQRN2272" hidden="1">"$O$2272"</definedName>
    <definedName name="IQRN2273" hidden="1">"$O$2273:$P$2273"</definedName>
    <definedName name="IQRN2274" hidden="1">"$O$2274"</definedName>
    <definedName name="IQRN2275" hidden="1">"$O$2275:$P$2275"</definedName>
    <definedName name="IQRN2276" hidden="1">"$O$2276"</definedName>
    <definedName name="IQRN2277" hidden="1">"$O$2277:$S$2277"</definedName>
    <definedName name="IQRN2278" hidden="1">"$O$2278"</definedName>
    <definedName name="IQRN2279" hidden="1">"$O$2279"</definedName>
    <definedName name="IQRN228" hidden="1">"$O$228:$R$228"</definedName>
    <definedName name="IQRN2280" hidden="1">"$O$2280"</definedName>
    <definedName name="IQRN2281" hidden="1">"$O$2281"</definedName>
    <definedName name="IQRN2282" hidden="1">"$O$2282"</definedName>
    <definedName name="IQRN2283" hidden="1">"$O$2283:$P$2283"</definedName>
    <definedName name="IQRN2284" hidden="1">"$O$2284"</definedName>
    <definedName name="IQRN2285" hidden="1">"$O$2285"</definedName>
    <definedName name="IQRN2286" hidden="1">"$O$2286"</definedName>
    <definedName name="IQRN2287" hidden="1">"$O$2287:$S$2287"</definedName>
    <definedName name="IQRN2288" hidden="1">"$O$2288"</definedName>
    <definedName name="IQRN2289" hidden="1">"$O$2289"</definedName>
    <definedName name="IQRN229" hidden="1">"$O$229:$S$229"</definedName>
    <definedName name="IQRN2290" hidden="1">"$O$2290"</definedName>
    <definedName name="IQRN2291" hidden="1">"$O$2291"</definedName>
    <definedName name="IQRN2292" hidden="1">"$O$2292"</definedName>
    <definedName name="IQRN2293" hidden="1">"$O$2293"</definedName>
    <definedName name="IQRN2294" hidden="1">"$O$2294"</definedName>
    <definedName name="IQRN2295" hidden="1">"$O$2295"</definedName>
    <definedName name="IQRN2296" hidden="1">"$O$2296"</definedName>
    <definedName name="IQRN2297" hidden="1">"$O$2297"</definedName>
    <definedName name="IQRN2298" hidden="1">"$O$2298:$S$2298"</definedName>
    <definedName name="IQRN2299" hidden="1">"$O$2299"</definedName>
    <definedName name="IQRN23" hidden="1">"$O$23:$V$23"</definedName>
    <definedName name="IQRN230" hidden="1">"$O$230:$S$230"</definedName>
    <definedName name="IQRN2300" hidden="1">"$O$2300"</definedName>
    <definedName name="IQRN2301" hidden="1">"$O$2301:$Q$2301"</definedName>
    <definedName name="IQRN2302" hidden="1">"$O$2302:$P$2302"</definedName>
    <definedName name="IQRN2303" hidden="1">"$O$2303"</definedName>
    <definedName name="IQRN2304" hidden="1">"$O$2304"</definedName>
    <definedName name="IQRN2305" hidden="1">"$O$2305:$R$2305"</definedName>
    <definedName name="IQRN2306" hidden="1">"$O$2306"</definedName>
    <definedName name="IQRN2307" hidden="1">"$O$2307"</definedName>
    <definedName name="IQRN2308" hidden="1">"$O$2308"</definedName>
    <definedName name="IQRN2309" hidden="1">"$O$2309"</definedName>
    <definedName name="IQRN231" hidden="1">"$O$231:$T$231"</definedName>
    <definedName name="IQRN2310" hidden="1">"$O$2310"</definedName>
    <definedName name="IQRN2311" hidden="1">"$O$2311"</definedName>
    <definedName name="IQRN2312" hidden="1">"$O$2312"</definedName>
    <definedName name="IQRN2313" hidden="1">"$O$2313"</definedName>
    <definedName name="IQRN2314" hidden="1">"$O$2314:$S$2314"</definedName>
    <definedName name="IQRN2315" hidden="1">"$O$2315"</definedName>
    <definedName name="IQRN2316" hidden="1">"$O$2316"</definedName>
    <definedName name="IQRN2317" hidden="1">"$O$2317"</definedName>
    <definedName name="IQRN2318" hidden="1">"$O$2318"</definedName>
    <definedName name="IQRN2319" hidden="1">"$O$2319"</definedName>
    <definedName name="IQRN232" hidden="1">"$O$232:$T$232"</definedName>
    <definedName name="IQRN2320" hidden="1">"$O$2320"</definedName>
    <definedName name="IQRN2321" hidden="1">"$O$2321"</definedName>
    <definedName name="IQRN2322" hidden="1">"$O$2322"</definedName>
    <definedName name="IQRN2323" hidden="1">"$O$2323"</definedName>
    <definedName name="IQRN2324" hidden="1">"$O$2324"</definedName>
    <definedName name="IQRN2325" hidden="1">"$O$2325:$S$2325"</definedName>
    <definedName name="IQRN2326" hidden="1">"$O$2326:$Q$2326"</definedName>
    <definedName name="IQRN2327" hidden="1">"$O$2327"</definedName>
    <definedName name="IQRN2328" hidden="1">"$O$2328"</definedName>
    <definedName name="IQRN2329" hidden="1">"$O$2329"</definedName>
    <definedName name="IQRN233" hidden="1">"$O$233:$S$233"</definedName>
    <definedName name="IQRN2330" hidden="1">"$O$2330"</definedName>
    <definedName name="IQRN2331" hidden="1">"$O$2331"</definedName>
    <definedName name="IQRN2332" hidden="1">"$O$2332:$S$2332"</definedName>
    <definedName name="IQRN2333" hidden="1">"$O$2333"</definedName>
    <definedName name="IQRN2334" hidden="1">"$O$2334"</definedName>
    <definedName name="IQRN2335" hidden="1">"$O$2335"</definedName>
    <definedName name="IQRN2336" hidden="1">"$O$2336"</definedName>
    <definedName name="IQRN2337" hidden="1">"$O$2337"</definedName>
    <definedName name="IQRN2338" hidden="1">"$O$2338"</definedName>
    <definedName name="IQRN2339" hidden="1">"$O$2339"</definedName>
    <definedName name="IQRN234" hidden="1">"$O$234:$S$234"</definedName>
    <definedName name="IQRN2340" hidden="1">"$O$2340"</definedName>
    <definedName name="IQRN2341" hidden="1">"$O$2341"</definedName>
    <definedName name="IQRN2342" hidden="1">"$O$2342"</definedName>
    <definedName name="IQRN2343" hidden="1">"$O$2343"</definedName>
    <definedName name="IQRN2344" hidden="1">"$O$2344"</definedName>
    <definedName name="IQRN2345" hidden="1">"$O$2345"</definedName>
    <definedName name="IQRN2346" hidden="1">"$O$2346:$Q$2346"</definedName>
    <definedName name="IQRN2347" hidden="1">"$O$2347:$P$2347"</definedName>
    <definedName name="IQRN2348" hidden="1">"$O$2348:$P$2348"</definedName>
    <definedName name="IQRN2349" hidden="1">"$O$2349"</definedName>
    <definedName name="IQRN235" hidden="1">"$O$235:$Q$235"</definedName>
    <definedName name="IQRN2350" hidden="1">"$O$2350"</definedName>
    <definedName name="IQRN2351" hidden="1">"$O$2351"</definedName>
    <definedName name="IQRN2352" hidden="1">"$O$2352"</definedName>
    <definedName name="IQRN2353" hidden="1">"$O$2353"</definedName>
    <definedName name="IQRN2354" hidden="1">"$O$2354:$P$2354"</definedName>
    <definedName name="IQRN2355" hidden="1">"$O$2355"</definedName>
    <definedName name="IQRN2356" hidden="1">"$O$2356:$P$2356"</definedName>
    <definedName name="IQRN2357" hidden="1">"$O$2357:$S$2357"</definedName>
    <definedName name="IQRN2358" hidden="1">"$O$2358:$P$2358"</definedName>
    <definedName name="IQRN2359" hidden="1">"$O$2359"</definedName>
    <definedName name="IQRN236" hidden="1">"$O$236:$Q$236"</definedName>
    <definedName name="IQRN2360" hidden="1">"$O$2360"</definedName>
    <definedName name="IQRN2361" hidden="1">"$O$2361"</definedName>
    <definedName name="IQRN2362" hidden="1">"$O$2362"</definedName>
    <definedName name="IQRN2363" hidden="1">"$O$2363"</definedName>
    <definedName name="IQRN2364" hidden="1">"$O$2364"</definedName>
    <definedName name="IQRN2365" hidden="1">"$O$2365"</definedName>
    <definedName name="IQRN2366" hidden="1">"$O$2366"</definedName>
    <definedName name="IQRN2367" hidden="1">"$O$2367"</definedName>
    <definedName name="IQRN2368" hidden="1">"$O$2368"</definedName>
    <definedName name="IQRN2369" hidden="1">"$O$2369"</definedName>
    <definedName name="IQRN237" hidden="1">"$O$237:$Q$237"</definedName>
    <definedName name="IQRN2370" hidden="1">"$O$2370"</definedName>
    <definedName name="IQRN2371" hidden="1">"$O$2371"</definedName>
    <definedName name="IQRN2372" hidden="1">"$O$2372"</definedName>
    <definedName name="IQRN2373" hidden="1">"$O$2373"</definedName>
    <definedName name="IQRN2374" hidden="1">"$O$2374"</definedName>
    <definedName name="IQRN2375" hidden="1">"$O$2375"</definedName>
    <definedName name="IQRN2376" hidden="1">"$O$2376"</definedName>
    <definedName name="IQRN2377" hidden="1">"$O$2377"</definedName>
    <definedName name="IQRN2378" hidden="1">"$O$2378"</definedName>
    <definedName name="IQRN2379" hidden="1">"$O$2379:$S$2379"</definedName>
    <definedName name="IQRN238" hidden="1">"$O$238:$Q$238"</definedName>
    <definedName name="IQRN2380" hidden="1">"$O$2380"</definedName>
    <definedName name="IQRN2381" hidden="1">"$O$2381:$P$2381"</definedName>
    <definedName name="IQRN2382" hidden="1">"$O$2382"</definedName>
    <definedName name="IQRN2383" hidden="1">"$O$2383"</definedName>
    <definedName name="IQRN2384" hidden="1">"$O$2384"</definedName>
    <definedName name="IQRN2385" hidden="1">"$O$2385:$P$2385"</definedName>
    <definedName name="IQRN2386" hidden="1">"$O$2386"</definedName>
    <definedName name="IQRN2387" hidden="1">"$O$2387:$S$2387"</definedName>
    <definedName name="IQRN2388" hidden="1">"$O$2388:$S$2388"</definedName>
    <definedName name="IQRN2389" hidden="1">"$O$2389"</definedName>
    <definedName name="IQRN239" hidden="1">"$O$239:$R$239"</definedName>
    <definedName name="IQRN2390" hidden="1">"$O$2390"</definedName>
    <definedName name="IQRN2391" hidden="1">"$O$2391"</definedName>
    <definedName name="IQRN2392" hidden="1">"$O$2392"</definedName>
    <definedName name="IQRN2393" hidden="1">"$O$2393"</definedName>
    <definedName name="IQRN2394" hidden="1">"$O$2394"</definedName>
    <definedName name="IQRN2395" hidden="1">"$O$2395:$S$2395"</definedName>
    <definedName name="IQRN2396" hidden="1">"$O$2396"</definedName>
    <definedName name="IQRN2397" hidden="1">"$O$2397"</definedName>
    <definedName name="IQRN2398" hidden="1">"$O$2398"</definedName>
    <definedName name="IQRN2399" hidden="1">"$O$2399"</definedName>
    <definedName name="IQRN24" hidden="1">"$O$24:$V$24"</definedName>
    <definedName name="IQRN240" hidden="1">"$O$240:$R$240"</definedName>
    <definedName name="IQRN2400" hidden="1">"$O$2400:$S$2400"</definedName>
    <definedName name="IQRN2401" hidden="1">"$O$2401"</definedName>
    <definedName name="IQRN2402" hidden="1">"$O$2402"</definedName>
    <definedName name="IQRN2403" hidden="1">"$O$2403"</definedName>
    <definedName name="IQRN2404" hidden="1">"$O$2404"</definedName>
    <definedName name="IQRN2405" hidden="1">"$O$2405"</definedName>
    <definedName name="IQRN2406" hidden="1">"$O$2406:$P$2406"</definedName>
    <definedName name="IQRN2407" hidden="1">"$O$2407"</definedName>
    <definedName name="IQRN2408" hidden="1">"$O$2408"</definedName>
    <definedName name="IQRN2409" hidden="1">"$O$2409"</definedName>
    <definedName name="IQRN241" hidden="1">"$O$241"</definedName>
    <definedName name="IQRN2410" hidden="1">"$O$2410"</definedName>
    <definedName name="IQRN2411" hidden="1">"$O$2411"</definedName>
    <definedName name="IQRN2412" hidden="1">"$O$2412"</definedName>
    <definedName name="IQRN2413" hidden="1">"$O$2413"</definedName>
    <definedName name="IQRN2414" hidden="1">"$O$2414"</definedName>
    <definedName name="IQRN2415" hidden="1">"$O$2415"</definedName>
    <definedName name="IQRN2416" hidden="1">"$O$2416:$S$2416"</definedName>
    <definedName name="IQRN2417" hidden="1">"$O$2417"</definedName>
    <definedName name="IQRN2418" hidden="1">"$O$2418"</definedName>
    <definedName name="IQRN2419" hidden="1">"$O$2419"</definedName>
    <definedName name="IQRN242" hidden="1">"$O$242"</definedName>
    <definedName name="IQRN2420" hidden="1">"$O$2420"</definedName>
    <definedName name="IQRN2421" hidden="1">"$O$2421"</definedName>
    <definedName name="IQRN2422" hidden="1">"$O$2422"</definedName>
    <definedName name="IQRN2423" hidden="1">"$O$2423:$S$2423"</definedName>
    <definedName name="IQRN2424" hidden="1">"$O$2424"</definedName>
    <definedName name="IQRN2425" hidden="1">"$O$2425"</definedName>
    <definedName name="IQRN2426" hidden="1">"$O$2426"</definedName>
    <definedName name="IQRN2427" hidden="1">"$O$2427"</definedName>
    <definedName name="IQRN2428" hidden="1">"$O$2428"</definedName>
    <definedName name="IQRN2429" hidden="1">"$O$2429"</definedName>
    <definedName name="IQRN243" hidden="1">"$O$243:$P$243"</definedName>
    <definedName name="IQRN2430" hidden="1">"$O$2430"</definedName>
    <definedName name="IQRN2431" hidden="1">"$O$2431"</definedName>
    <definedName name="IQRN2432" hidden="1">"$O$2432"</definedName>
    <definedName name="IQRN2433" hidden="1">"$O$2433"</definedName>
    <definedName name="IQRN2434" hidden="1">"$O$2434"</definedName>
    <definedName name="IQRN2435" hidden="1">"$O$2435"</definedName>
    <definedName name="IQRN2436" hidden="1">"$O$2436"</definedName>
    <definedName name="IQRN2437" hidden="1">"$O$2437"</definedName>
    <definedName name="IQRN2438" hidden="1">"$O$2438"</definedName>
    <definedName name="IQRN2439" hidden="1">"$O$2439"</definedName>
    <definedName name="IQRN244" hidden="1">"$O$244:$P$244"</definedName>
    <definedName name="IQRN2440" hidden="1">"$O$2440:$S$2440"</definedName>
    <definedName name="IQRN2441" hidden="1">"$O$2441"</definedName>
    <definedName name="IQRN2442" hidden="1">"$O$2442:$S$2442"</definedName>
    <definedName name="IQRN2443" hidden="1">"$O$2443:$P$2443"</definedName>
    <definedName name="IQRN2444" hidden="1">"$O$2444"</definedName>
    <definedName name="IQRN2445" hidden="1">"$O$2445"</definedName>
    <definedName name="IQRN2446" hidden="1">"$O$2446"</definedName>
    <definedName name="IQRN2447" hidden="1">"$O$2447"</definedName>
    <definedName name="IQRN2448" hidden="1">"$O$2448:$S$2448"</definedName>
    <definedName name="IQRN2449" hidden="1">"$O$2449"</definedName>
    <definedName name="IQRN245" hidden="1">"$O$245:$P$245"</definedName>
    <definedName name="IQRN2450" hidden="1">"$O$2450:$P$2450"</definedName>
    <definedName name="IQRN2451" hidden="1">"$O$2451"</definedName>
    <definedName name="IQRN2452" hidden="1">"$O$2452"</definedName>
    <definedName name="IQRN2453" hidden="1">"$O$2453"</definedName>
    <definedName name="IQRN2454" hidden="1">"$O$2454"</definedName>
    <definedName name="IQRN2455" hidden="1">"$O$2455"</definedName>
    <definedName name="IQRN2456" hidden="1">"$O$2456:$P$2456"</definedName>
    <definedName name="IQRN2457" hidden="1">"$O$2457"</definedName>
    <definedName name="IQRN2458" hidden="1">"$O$2458"</definedName>
    <definedName name="IQRN2459" hidden="1">"$O$2459"</definedName>
    <definedName name="IQRN246" hidden="1">"$O$246:$P$246"</definedName>
    <definedName name="IQRN2460" hidden="1">"$O$2460"</definedName>
    <definedName name="IQRN2461" hidden="1">"$O$2461:$R$2461"</definedName>
    <definedName name="IQRN2462" hidden="1">"$O$2462"</definedName>
    <definedName name="IQRN2463" hidden="1">"$O$2463"</definedName>
    <definedName name="IQRN2464" hidden="1">"$O$2464"</definedName>
    <definedName name="IQRN2465" hidden="1">"$O$2465"</definedName>
    <definedName name="IQRN2466" hidden="1">"$O$2466"</definedName>
    <definedName name="IQRN2467" hidden="1">"$O$2467"</definedName>
    <definedName name="IQRN2468" hidden="1">"$O$2468"</definedName>
    <definedName name="IQRN2469" hidden="1">"$O$2469"</definedName>
    <definedName name="IQRN247" hidden="1">"$O$247"</definedName>
    <definedName name="IQRN2470" hidden="1">"$O$2470"</definedName>
    <definedName name="IQRN2471" hidden="1">"$O$2471"</definedName>
    <definedName name="IQRN2472" hidden="1">"$O$2472"</definedName>
    <definedName name="IQRN2473" hidden="1">"$O$2473"</definedName>
    <definedName name="IQRN2474" hidden="1">"$O$2474"</definedName>
    <definedName name="IQRN2475" hidden="1">"$O$2475:$S$2475"</definedName>
    <definedName name="IQRN2476" hidden="1">"$O$2476"</definedName>
    <definedName name="IQRN2477" hidden="1">"$O$2477"</definedName>
    <definedName name="IQRN2478" hidden="1">"$O$2478"</definedName>
    <definedName name="IQRN2479" hidden="1">"$O$2479"</definedName>
    <definedName name="IQRN248" hidden="1">"$O$248:$P$248"</definedName>
    <definedName name="IQRN2480" hidden="1">"$O$2480:$S$2480"</definedName>
    <definedName name="IQRN2481" hidden="1">"$O$2481"</definedName>
    <definedName name="IQRN2482" hidden="1">"$O$2482"</definedName>
    <definedName name="IQRN2483" hidden="1">"$O$2483"</definedName>
    <definedName name="IQRN2484" hidden="1">"$O$2484"</definedName>
    <definedName name="IQRN2485" hidden="1">"$O$2485"</definedName>
    <definedName name="IQRN2486" hidden="1">"$O$2486:$P$2486"</definedName>
    <definedName name="IQRN2487" hidden="1">"$O$2487"</definedName>
    <definedName name="IQRN2488" hidden="1">"$O$2488"</definedName>
    <definedName name="IQRN2489" hidden="1">"$O$2489"</definedName>
    <definedName name="IQRN249" hidden="1">"$O$249"</definedName>
    <definedName name="IQRN2490" hidden="1">"$O$2490:$P$2490"</definedName>
    <definedName name="IQRN2491" hidden="1">"$O$2491:$S$2491"</definedName>
    <definedName name="IQRN2492" hidden="1">"$O$2492"</definedName>
    <definedName name="IQRN2493" hidden="1">"$O$2493"</definedName>
    <definedName name="IQRN2494" hidden="1">"$O$2494"</definedName>
    <definedName name="IQRN2495" hidden="1">"$O$2495"</definedName>
    <definedName name="IQRN2496" hidden="1">"$O$2496"</definedName>
    <definedName name="IQRN2497" hidden="1">"$O$2497"</definedName>
    <definedName name="IQRN2498" hidden="1">"$O$2498"</definedName>
    <definedName name="IQRN2499" hidden="1">"$O$2499"</definedName>
    <definedName name="IQRN25" hidden="1">"$O$25:$X$25"</definedName>
    <definedName name="IQRN250" hidden="1">"$O$250"</definedName>
    <definedName name="IQRN2500" hidden="1">"$O$2500"</definedName>
    <definedName name="IQRN2501" hidden="1">"$O$2501"</definedName>
    <definedName name="IQRN2502" hidden="1">"$O$2502"</definedName>
    <definedName name="IQRN2503" hidden="1">"$O$2503"</definedName>
    <definedName name="IQRN2504" hidden="1">"$O$2504"</definedName>
    <definedName name="IQRN2505" hidden="1">"$O$2505"</definedName>
    <definedName name="IQRN2506" hidden="1">"$O$2506"</definedName>
    <definedName name="IQRN2507" hidden="1">"$O$2507"</definedName>
    <definedName name="IQRN2508" hidden="1">"$O$2508"</definedName>
    <definedName name="IQRN2509" hidden="1">"$O$2509"</definedName>
    <definedName name="IQRN251" hidden="1">"$O$251:$Y$251"</definedName>
    <definedName name="IQRN2510" hidden="1">"$O$2510"</definedName>
    <definedName name="IQRN2511" hidden="1">"$O$2511"</definedName>
    <definedName name="IQRN2512" hidden="1">"$O$2512"</definedName>
    <definedName name="IQRN2513" hidden="1">"$O$2513"</definedName>
    <definedName name="IQRN2514" hidden="1">"$O$2514"</definedName>
    <definedName name="IQRN2515" hidden="1">"$O$2515"</definedName>
    <definedName name="IQRN2516" hidden="1">"$O$2516"</definedName>
    <definedName name="IQRN2517" hidden="1">"$O$2517:$P$2517"</definedName>
    <definedName name="IQRN2518" hidden="1">"$O$2518:$P$2518"</definedName>
    <definedName name="IQRN2519" hidden="1">"$O$2519:$P$2519"</definedName>
    <definedName name="IQRN252" hidden="1">"$O$252:$Y$252"</definedName>
    <definedName name="IQRN2520" hidden="1">"$O$2520"</definedName>
    <definedName name="IQRN2521" hidden="1">"$O$2521"</definedName>
    <definedName name="IQRN2522" hidden="1">"$O$2522:$S$2522"</definedName>
    <definedName name="IQRN2523" hidden="1">"$O$2523:$S$2523"</definedName>
    <definedName name="IQRN2524" hidden="1">"$O$2524"</definedName>
    <definedName name="IQRN2525" hidden="1">"$O$2525"</definedName>
    <definedName name="IQRN2526" hidden="1">"$O$2526:$P$2526"</definedName>
    <definedName name="IQRN2527" hidden="1">"$O$2527:$P$2527"</definedName>
    <definedName name="IQRN2528" hidden="1">"$O$2528"</definedName>
    <definedName name="IQRN2529" hidden="1">"$O$2529"</definedName>
    <definedName name="IQRN253" hidden="1">"$O$253"</definedName>
    <definedName name="IQRN2530" hidden="1">"$O$2530"</definedName>
    <definedName name="IQRN2531" hidden="1">"$O$2531"</definedName>
    <definedName name="IQRN2532" hidden="1">"$O$2532"</definedName>
    <definedName name="IQRN2533" hidden="1">"$O$2533"</definedName>
    <definedName name="IQRN2534" hidden="1">"$O$2534:$R$2534"</definedName>
    <definedName name="IQRN2535" hidden="1">"$O$2535"</definedName>
    <definedName name="IQRN2536" hidden="1">"$O$2536"</definedName>
    <definedName name="IQRN2537" hidden="1">"$O$2537"</definedName>
    <definedName name="IQRN2538" hidden="1">"$O$2538:$S$2538"</definedName>
    <definedName name="IQRN2539" hidden="1">"$O$2539"</definedName>
    <definedName name="IQRN254" hidden="1">"$O$254:$Z$254"</definedName>
    <definedName name="IQRN2540" hidden="1">"$O$2540"</definedName>
    <definedName name="IQRN2541" hidden="1">"$O$2541"</definedName>
    <definedName name="IQRN2542" hidden="1">"$O$2542"</definedName>
    <definedName name="IQRN2543" hidden="1">"$O$2543:$P$2543"</definedName>
    <definedName name="IQRN2544" hidden="1">"$O$2544:$S$2544"</definedName>
    <definedName name="IQRN2545" hidden="1">"$O$2545"</definedName>
    <definedName name="IQRN2546" hidden="1">"$O$2546:$P$2546"</definedName>
    <definedName name="IQRN2547" hidden="1">"$O$2547"</definedName>
    <definedName name="IQRN2548" hidden="1">"$O$2548"</definedName>
    <definedName name="IQRN2549" hidden="1">"$O$2549"</definedName>
    <definedName name="IQRN255" hidden="1">"$O$255:$U$255"</definedName>
    <definedName name="IQRN2550" hidden="1">"$O$2550"</definedName>
    <definedName name="IQRN2551" hidden="1">"$O$2551"</definedName>
    <definedName name="IQRN2552" hidden="1">"$O$2552"</definedName>
    <definedName name="IQRN2553" hidden="1">"$O$2553"</definedName>
    <definedName name="IQRN2554" hidden="1">"$O$2554"</definedName>
    <definedName name="IQRN2555" hidden="1">"$O$2555"</definedName>
    <definedName name="IQRN2556" hidden="1">"$O$2556"</definedName>
    <definedName name="IQRN2557" hidden="1">"$O$2557"</definedName>
    <definedName name="IQRN2558" hidden="1">"$O$2558"</definedName>
    <definedName name="IQRN2559" hidden="1">"$O$2559"</definedName>
    <definedName name="IQRN256" hidden="1">"$O$256:$U$256"</definedName>
    <definedName name="IQRN2560" hidden="1">"$O$2560:$P$2560"</definedName>
    <definedName name="IQRN2561" hidden="1">"$O$2561"</definedName>
    <definedName name="IQRN2562" hidden="1">"$O$2562"</definedName>
    <definedName name="IQRN2563" hidden="1">"$O$2563"</definedName>
    <definedName name="IQRN2564" hidden="1">"$O$2564"</definedName>
    <definedName name="IQRN2565" hidden="1">"$O$2565:$R$2565"</definedName>
    <definedName name="IQRN2566" hidden="1">"$O$2566"</definedName>
    <definedName name="IQRN2567" hidden="1">"$O$2567"</definedName>
    <definedName name="IQRN2568" hidden="1">"$O$2568"</definedName>
    <definedName name="IQRN2569" hidden="1">"$O$2569"</definedName>
    <definedName name="IQRN257" hidden="1">"$O$257:$R$257"</definedName>
    <definedName name="IQRN2570" hidden="1">"$O$2570"</definedName>
    <definedName name="IQRN2571" hidden="1">"$O$2571"</definedName>
    <definedName name="IQRN2572" hidden="1">"$O$2572:$P$2572"</definedName>
    <definedName name="IQRN2573" hidden="1">"$O$2573:$S$2573"</definedName>
    <definedName name="IQRN2574" hidden="1">"$O$2574"</definedName>
    <definedName name="IQRN2575" hidden="1">"$O$2575"</definedName>
    <definedName name="IQRN2576" hidden="1">"$O$2576"</definedName>
    <definedName name="IQRN2577" hidden="1">"$O$2577"</definedName>
    <definedName name="IQRN2578" hidden="1">"$O$2578"</definedName>
    <definedName name="IQRN2579" hidden="1">"$O$2579"</definedName>
    <definedName name="IQRN258" hidden="1">"$O$258:$R$258"</definedName>
    <definedName name="IQRN2580" hidden="1">"$O$2580"</definedName>
    <definedName name="IQRN2581" hidden="1">"$O$2581"</definedName>
    <definedName name="IQRN2582" hidden="1">"$O$2582"</definedName>
    <definedName name="IQRN2583" hidden="1">"$O$2583"</definedName>
    <definedName name="IQRN2584" hidden="1">"$O$2584"</definedName>
    <definedName name="IQRN2585" hidden="1">"$O$2585"</definedName>
    <definedName name="IQRN2586" hidden="1">"$O$2586:$S$2586"</definedName>
    <definedName name="IQRN2587" hidden="1">"$O$2587"</definedName>
    <definedName name="IQRN2588" hidden="1">"$O$2588"</definedName>
    <definedName name="IQRN2589" hidden="1">"$O$2589"</definedName>
    <definedName name="IQRN259" hidden="1">"$O$259:$Q$259"</definedName>
    <definedName name="IQRN2590" hidden="1">"$O$2590:$S$2590"</definedName>
    <definedName name="IQRN2591" hidden="1">"$O$2591:$P$2591"</definedName>
    <definedName name="IQRN2592" hidden="1">"$O$2592"</definedName>
    <definedName name="IQRN2593" hidden="1">"$O$2593"</definedName>
    <definedName name="IQRN2594" hidden="1">"$O$2594:$S$2594"</definedName>
    <definedName name="IQRN2595" hidden="1">"$O$2595"</definedName>
    <definedName name="IQRN2596" hidden="1">"$O$2596"</definedName>
    <definedName name="IQRN2597" hidden="1">"$O$2597"</definedName>
    <definedName name="IQRN2598" hidden="1">"$O$2598"</definedName>
    <definedName name="IQRN2599" hidden="1">"$O$2599"</definedName>
    <definedName name="IQRN26" hidden="1">"$O$26:$X$26"</definedName>
    <definedName name="IQRN260" hidden="1">"$O$260:$Q$260"</definedName>
    <definedName name="IQRN2600" hidden="1">"$O$2600"</definedName>
    <definedName name="IQRN2601" hidden="1">"$O$2601"</definedName>
    <definedName name="IQRN2602" hidden="1">"$O$2602"</definedName>
    <definedName name="IQRN2603" hidden="1">"$O$2603:$P$2603"</definedName>
    <definedName name="IQRN2604" hidden="1">"$O$2604"</definedName>
    <definedName name="IQRN2605" hidden="1">"$O$2605"</definedName>
    <definedName name="IQRN2606" hidden="1">"$O$2606"</definedName>
    <definedName name="IQRN2607" hidden="1">"$O$2607"</definedName>
    <definedName name="IQRN2608" hidden="1">"$O$2608"</definedName>
    <definedName name="IQRN2609" hidden="1">"$O$2609"</definedName>
    <definedName name="IQRN261" hidden="1">"$O$261:$R$261"</definedName>
    <definedName name="IQRN2610" hidden="1">"$O$2610"</definedName>
    <definedName name="IQRN2611" hidden="1">"$O$2611"</definedName>
    <definedName name="IQRN2612" hidden="1">"$O$2612:$S$2612"</definedName>
    <definedName name="IQRN2613" hidden="1">"$O$2613"</definedName>
    <definedName name="IQRN2614" hidden="1">"$O$2614"</definedName>
    <definedName name="IQRN2615" hidden="1">"$O$2615"</definedName>
    <definedName name="IQRN2616" hidden="1">"$O$2616"</definedName>
    <definedName name="IQRN2617" hidden="1">"$O$2617"</definedName>
    <definedName name="IQRN2618" hidden="1">"$O$2618"</definedName>
    <definedName name="IQRN2619" hidden="1">"$O$2619"</definedName>
    <definedName name="IQRN262" hidden="1">"$O$262:$R$262"</definedName>
    <definedName name="IQRN2620" hidden="1">"$O$2620"</definedName>
    <definedName name="IQRN2621" hidden="1">"$O$2621"</definedName>
    <definedName name="IQRN2622" hidden="1">"$O$2622"</definedName>
    <definedName name="IQRN2623" hidden="1">"$O$2623"</definedName>
    <definedName name="IQRN2624" hidden="1">"$O$2624"</definedName>
    <definedName name="IQRN2625" hidden="1">"$O$2625"</definedName>
    <definedName name="IQRN2626" hidden="1">"$O$2626"</definedName>
    <definedName name="IQRN2627" hidden="1">"$O$2627:$S$2627"</definedName>
    <definedName name="IQRN2628" hidden="1">"$O$2628"</definedName>
    <definedName name="IQRN2629" hidden="1">"$O$2629:$S$2629"</definedName>
    <definedName name="IQRN263" hidden="1">"$O$263:$AG$263"</definedName>
    <definedName name="IQRN2630" hidden="1">"$O$2630"</definedName>
    <definedName name="IQRN2631" hidden="1">"$O$2631"</definedName>
    <definedName name="IQRN2632" hidden="1">"$O$2632:$S$2632"</definedName>
    <definedName name="IQRN2633" hidden="1">"$O$2633:$P$2633"</definedName>
    <definedName name="IQRN2634" hidden="1">"$O$2634:$S$2634"</definedName>
    <definedName name="IQRN2635" hidden="1">"$O$2635"</definedName>
    <definedName name="IQRN2636" hidden="1">"$O$2636"</definedName>
    <definedName name="IQRN2637" hidden="1">"$O$2637"</definedName>
    <definedName name="IQRN2638" hidden="1">"$O$2638"</definedName>
    <definedName name="IQRN2639" hidden="1">"$O$2639"</definedName>
    <definedName name="IQRN264" hidden="1">"$O$264:$AG$264"</definedName>
    <definedName name="IQRN2640" hidden="1">"$O$2640"</definedName>
    <definedName name="IQRN2641" hidden="1">"$O$2641"</definedName>
    <definedName name="IQRN2642" hidden="1">"$O$2642"</definedName>
    <definedName name="IQRN2643" hidden="1">"$O$2643"</definedName>
    <definedName name="IQRN2644" hidden="1">"$O$2644"</definedName>
    <definedName name="IQRN2645" hidden="1">"$O$2645"</definedName>
    <definedName name="IQRN2646" hidden="1">"$O$2646"</definedName>
    <definedName name="IQRN2647" hidden="1">"$O$2647:$P$2647"</definedName>
    <definedName name="IQRN2648" hidden="1">"$O$2648"</definedName>
    <definedName name="IQRN2649" hidden="1">"$O$2649"</definedName>
    <definedName name="IQRN265" hidden="1">"$O$265:$Z$265"</definedName>
    <definedName name="IQRN2650" hidden="1">"$O$2650"</definedName>
    <definedName name="IQRN2651" hidden="1">"$O$2651"</definedName>
    <definedName name="IQRN2652" hidden="1">"$O$2652"</definedName>
    <definedName name="IQRN2653" hidden="1">"$O$2653"</definedName>
    <definedName name="IQRN2654" hidden="1">"$O$2654:$S$2654"</definedName>
    <definedName name="IQRN2655" hidden="1">"$O$2655"</definedName>
    <definedName name="IQRN2656" hidden="1">"$O$2656"</definedName>
    <definedName name="IQRN2657" hidden="1">"$O$2657"</definedName>
    <definedName name="IQRN2658" hidden="1">"$O$2658"</definedName>
    <definedName name="IQRN2659" hidden="1">"$O$2659:$R$2659"</definedName>
    <definedName name="IQRN266" hidden="1">"$O$266:$Z$266"</definedName>
    <definedName name="IQRN2660" hidden="1">"$O$2660"</definedName>
    <definedName name="IQRN2661" hidden="1">"$O$2661:$P$2661"</definedName>
    <definedName name="IQRN2662" hidden="1">"$O$2662"</definedName>
    <definedName name="IQRN2663" hidden="1">"$O$2663"</definedName>
    <definedName name="IQRN2664" hidden="1">"$O$2664"</definedName>
    <definedName name="IQRN2665" hidden="1">"$O$2665"</definedName>
    <definedName name="IQRN2666" hidden="1">"$O$2666"</definedName>
    <definedName name="IQRN2667" hidden="1">"$O$2667"</definedName>
    <definedName name="IQRN2668" hidden="1">"$O$2668:$P$2668"</definedName>
    <definedName name="IQRN2669" hidden="1">"$O$2669:$P$2669"</definedName>
    <definedName name="IQRN267" hidden="1">"$O$267:$Q$267"</definedName>
    <definedName name="IQRN2670" hidden="1">"$O$2670:$R$2670"</definedName>
    <definedName name="IQRN2671" hidden="1">"$O$2671"</definedName>
    <definedName name="IQRN2672" hidden="1">"$O$2672"</definedName>
    <definedName name="IQRN2673" hidden="1">"$O$2673"</definedName>
    <definedName name="IQRN2674" hidden="1">"$O$2674"</definedName>
    <definedName name="IQRN2675" hidden="1">"$O$2675"</definedName>
    <definedName name="IQRN2676" hidden="1">"$O$2676"</definedName>
    <definedName name="IQRN2677" hidden="1">"$O$2677:$S$2677"</definedName>
    <definedName name="IQRN2678" hidden="1">"$O$2678:$S$2678"</definedName>
    <definedName name="IQRN2679" hidden="1">"$O$2679"</definedName>
    <definedName name="IQRN268" hidden="1">"$O$268:$Q$268"</definedName>
    <definedName name="IQRN2680" hidden="1">"$O$2680:$S$2680"</definedName>
    <definedName name="IQRN2681" hidden="1">"$O$2681"</definedName>
    <definedName name="IQRN2682" hidden="1">"$O$2682"</definedName>
    <definedName name="IQRN2683" hidden="1">"$O$2683"</definedName>
    <definedName name="IQRN2684" hidden="1">"$O$2684:$S$2684"</definedName>
    <definedName name="IQRN2685" hidden="1">"$O$2685"</definedName>
    <definedName name="IQRN2686" hidden="1">"$O$2686"</definedName>
    <definedName name="IQRN2687" hidden="1">"$O$2687"</definedName>
    <definedName name="IQRN2688" hidden="1">"$O$2688"</definedName>
    <definedName name="IQRN2689" hidden="1">"$O$2689"</definedName>
    <definedName name="IQRN269" hidden="1">"$O$269:$Q$269"</definedName>
    <definedName name="IQRN2690" hidden="1">"$O$2690"</definedName>
    <definedName name="IQRN2691" hidden="1">"$O$2691"</definedName>
    <definedName name="IQRN2692" hidden="1">"$O$2692"</definedName>
    <definedName name="IQRN2693" hidden="1">"$O$2693"</definedName>
    <definedName name="IQRN2694" hidden="1">"$O$2694:$P$2694"</definedName>
    <definedName name="IQRN2695" hidden="1">"$O$2695"</definedName>
    <definedName name="IQRN2696" hidden="1">"$O$2696"</definedName>
    <definedName name="IQRN2697" hidden="1">"$O$2697"</definedName>
    <definedName name="IQRN2698" hidden="1">"$O$2698:$S$2698"</definedName>
    <definedName name="IQRN2699" hidden="1">"$O$2699"</definedName>
    <definedName name="IQRN27" hidden="1">"$O$27:$S$27"</definedName>
    <definedName name="IQRN270" hidden="1">"$O$270:$Q$270"</definedName>
    <definedName name="IQRN2700" hidden="1">"$O$2700"</definedName>
    <definedName name="IQRN2701" hidden="1">"$O$2701"</definedName>
    <definedName name="IQRN2702" hidden="1">"$O$2702"</definedName>
    <definedName name="IQRN2703" hidden="1">"$O$2703:$S$2703"</definedName>
    <definedName name="IQRN2704" hidden="1">"$O$2704"</definedName>
    <definedName name="IQRN2705" hidden="1">"$O$2705"</definedName>
    <definedName name="IQRN2706" hidden="1">"$O$2706"</definedName>
    <definedName name="IQRN2707" hidden="1">"$O$2707"</definedName>
    <definedName name="IQRN2708" hidden="1">"$O$2708"</definedName>
    <definedName name="IQRN2709" hidden="1">"$O$2709"</definedName>
    <definedName name="IQRN271" hidden="1">"$O$271"</definedName>
    <definedName name="IQRN2710" hidden="1">"$O$2710"</definedName>
    <definedName name="IQRN2711" hidden="1">"$O$2711"</definedName>
    <definedName name="IQRN2712" hidden="1">"$O$2712"</definedName>
    <definedName name="IQRN2713" hidden="1">"$O$2713"</definedName>
    <definedName name="IQRN2714" hidden="1">"$O$2714"</definedName>
    <definedName name="IQRN2715" hidden="1">"$O$2715"</definedName>
    <definedName name="IQRN2716" hidden="1">"$O$2716:$S$2716"</definedName>
    <definedName name="IQRN2717" hidden="1">"$O$2717"</definedName>
    <definedName name="IQRN2718" hidden="1">"$O$2718"</definedName>
    <definedName name="IQRN2719" hidden="1">"$O$2719"</definedName>
    <definedName name="IQRN272" hidden="1">"$O$272:$P$272"</definedName>
    <definedName name="IQRN2720" hidden="1">"$O$2720"</definedName>
    <definedName name="IQRN2721" hidden="1">"$O$2721"</definedName>
    <definedName name="IQRN2722" hidden="1">"$O$2722:$R$2722"</definedName>
    <definedName name="IQRN2723" hidden="1">"$O$2723"</definedName>
    <definedName name="IQRN2724" hidden="1">"$O$2724"</definedName>
    <definedName name="IQRN2725" hidden="1">"$O$2725"</definedName>
    <definedName name="IQRN2726" hidden="1">"$O$2726"</definedName>
    <definedName name="IQRN2727" hidden="1">"$O$2727"</definedName>
    <definedName name="IQRN2728" hidden="1">"$O$2728"</definedName>
    <definedName name="IQRN2729" hidden="1">"$O$2729:$P$2729"</definedName>
    <definedName name="IQRN273" hidden="1">"$O$273"</definedName>
    <definedName name="IQRN2730" hidden="1">"$O$2730"</definedName>
    <definedName name="IQRN2731" hidden="1">"$O$2731"</definedName>
    <definedName name="IQRN2732" hidden="1">"$O$2732:$P$2732"</definedName>
    <definedName name="IQRN2733" hidden="1">"$O$2733"</definedName>
    <definedName name="IQRN2734" hidden="1">"$O$2734"</definedName>
    <definedName name="IQRN2735" hidden="1">"$O$2735"</definedName>
    <definedName name="IQRN2736" hidden="1">"$O$2736:$P$2736"</definedName>
    <definedName name="IQRN2737" hidden="1">"$O$2737"</definedName>
    <definedName name="IQRN2738" hidden="1">"$O$2738:$S$2738"</definedName>
    <definedName name="IQRN2739" hidden="1">"$O$2739"</definedName>
    <definedName name="IQRN274" hidden="1">"$O$274:$P$274"</definedName>
    <definedName name="IQRN2740" hidden="1">"$O$2740"</definedName>
    <definedName name="IQRN2741" hidden="1">"$O$2741"</definedName>
    <definedName name="IQRN2742" hidden="1">"$O$2742"</definedName>
    <definedName name="IQRN2743" hidden="1">"$O$2743"</definedName>
    <definedName name="IQRN2744" hidden="1">"$O$2744:$P$2744"</definedName>
    <definedName name="IQRN2745" hidden="1">"$O$2745:$Q$2745"</definedName>
    <definedName name="IQRN2746" hidden="1">"$O$2746:$P$2746"</definedName>
    <definedName name="IQRN2747" hidden="1">"$O$2747"</definedName>
    <definedName name="IQRN2748" hidden="1">"$O$2748"</definedName>
    <definedName name="IQRN2749" hidden="1">"$O$2749"</definedName>
    <definedName name="IQRN275" hidden="1">"$O$275"</definedName>
    <definedName name="IQRN2750" hidden="1">"$O$2750"</definedName>
    <definedName name="IQRN2751" hidden="1">"$O$2751:$S$2751"</definedName>
    <definedName name="IQRN2752" hidden="1">"$O$2752"</definedName>
    <definedName name="IQRN2753" hidden="1">"$O$2753"</definedName>
    <definedName name="IQRN2754" hidden="1">"$O$2754:$S$2754"</definedName>
    <definedName name="IQRN2755" hidden="1">"$O$2755"</definedName>
    <definedName name="IQRN2756" hidden="1">"$O$2756:$P$2756"</definedName>
    <definedName name="IQRN2757" hidden="1">"$O$2757"</definedName>
    <definedName name="IQRN2758" hidden="1">"$O$2758"</definedName>
    <definedName name="IQRN2759" hidden="1">"$O$2759"</definedName>
    <definedName name="IQRN276" hidden="1">"$O$276"</definedName>
    <definedName name="IQRN2760" hidden="1">"$O$2760"</definedName>
    <definedName name="IQRN2761" hidden="1">"$O$2761"</definedName>
    <definedName name="IQRN2762" hidden="1">"$O$2762:$P$2762"</definedName>
    <definedName name="IQRN2763" hidden="1">"$O$2763"</definedName>
    <definedName name="IQRN2764" hidden="1">"$O$2764:$R$2764"</definedName>
    <definedName name="IQRN2765" hidden="1">"$O$2765"</definedName>
    <definedName name="IQRN2766" hidden="1">"$O$2766"</definedName>
    <definedName name="IQRN2767" hidden="1">"$O$2767"</definedName>
    <definedName name="IQRN2768" hidden="1">"$O$2768:$Q$2768"</definedName>
    <definedName name="IQRN2769" hidden="1">"$O$2769"</definedName>
    <definedName name="IQRN277" hidden="1">"$O$277:$R$277"</definedName>
    <definedName name="IQRN2770" hidden="1">"$O$2770"</definedName>
    <definedName name="IQRN2771" hidden="1">"$O$2771"</definedName>
    <definedName name="IQRN2772" hidden="1">"$O$2772"</definedName>
    <definedName name="IQRN2773" hidden="1">"$O$2773:$P$2773"</definedName>
    <definedName name="IQRN2774" hidden="1">"$O$2774"</definedName>
    <definedName name="IQRN2775" hidden="1">"$O$2775"</definedName>
    <definedName name="IQRN2776" hidden="1">"$O$2776"</definedName>
    <definedName name="IQRN2777" hidden="1">"$O$2777:$Q$2777"</definedName>
    <definedName name="IQRN2778" hidden="1">"$O$2778"</definedName>
    <definedName name="IQRN2779" hidden="1">"$O$2779"</definedName>
    <definedName name="IQRN278" hidden="1">"$O$278:$R$278"</definedName>
    <definedName name="IQRN2780" hidden="1">"$O$2780"</definedName>
    <definedName name="IQRN2781" hidden="1">"$O$2781"</definedName>
    <definedName name="IQRN2782" hidden="1">"$O$2782"</definedName>
    <definedName name="IQRN2783" hidden="1">"$O$2783"</definedName>
    <definedName name="IQRN2784" hidden="1">"$O$2784"</definedName>
    <definedName name="IQRN2785" hidden="1">"$O$2785"</definedName>
    <definedName name="IQRN2786" hidden="1">"$O$2786"</definedName>
    <definedName name="IQRN2787" hidden="1">"$O$2787:$S$2787"</definedName>
    <definedName name="IQRN2788" hidden="1">"$O$2788"</definedName>
    <definedName name="IQRN2789" hidden="1">"$O$2789"</definedName>
    <definedName name="IQRN279" hidden="1">"$O$279:$R$279"</definedName>
    <definedName name="IQRN2790" hidden="1">"$O$2790:$P$2790"</definedName>
    <definedName name="IQRN2791" hidden="1">"$O$2791"</definedName>
    <definedName name="IQRN2792" hidden="1">"$O$2792"</definedName>
    <definedName name="IQRN2793" hidden="1">"$O$2793"</definedName>
    <definedName name="IQRN2794" hidden="1">"$O$2794:$P$2794"</definedName>
    <definedName name="IQRN2795" hidden="1">"$O$2795"</definedName>
    <definedName name="IQRN2796" hidden="1">"$O$2796"</definedName>
    <definedName name="IQRN2797" hidden="1">"$O$2797"</definedName>
    <definedName name="IQRN2798" hidden="1">"$O$2798"</definedName>
    <definedName name="IQRN2799" hidden="1">"$O$2799"</definedName>
    <definedName name="IQRN28" hidden="1">"$O$28:$S$28"</definedName>
    <definedName name="IQRN280" hidden="1">"$O$280:$R$280"</definedName>
    <definedName name="IQRN2800" hidden="1">"$O$2800:$R$2800"</definedName>
    <definedName name="IQRN2801" hidden="1">"$O$2801"</definedName>
    <definedName name="IQRN2802" hidden="1">"$O$2802:$S$2802"</definedName>
    <definedName name="IQRN2803" hidden="1">"$O$2803:$S$2803"</definedName>
    <definedName name="IQRN2804" hidden="1">"$O$2804"</definedName>
    <definedName name="IQRN2805" hidden="1">"$O$2805:$R$2805"</definedName>
    <definedName name="IQRN2806" hidden="1">"$O$2806:$S$2806"</definedName>
    <definedName name="IQRN2807" hidden="1">"$O$2807:$S$2807"</definedName>
    <definedName name="IQRN2808" hidden="1">"$O$2808:$S$2808"</definedName>
    <definedName name="IQRN2809" hidden="1">"$O$2809:$S$2809"</definedName>
    <definedName name="IQRN281" hidden="1">"$O$281"</definedName>
    <definedName name="IQRN2810" hidden="1">"$O$2810"</definedName>
    <definedName name="IQRN2811" hidden="1">"$O$2811"</definedName>
    <definedName name="IQRN2812" hidden="1">"$O$2812"</definedName>
    <definedName name="IQRN2813" hidden="1">"$O$2813:$S$2813"</definedName>
    <definedName name="IQRN2814" hidden="1">"$O$2814"</definedName>
    <definedName name="IQRN2815" hidden="1">"$O$2815:$S$2815"</definedName>
    <definedName name="IQRN2816" hidden="1">"$O$2816"</definedName>
    <definedName name="IQRN2817" hidden="1">"$O$2817"</definedName>
    <definedName name="IQRN2818" hidden="1">"$O$2818:$Q$2818"</definedName>
    <definedName name="IQRN2819" hidden="1">"$O$2819:$R$2819"</definedName>
    <definedName name="IQRN282" hidden="1">"$O$282:$R$282"</definedName>
    <definedName name="IQRN2820" hidden="1">"$O$2820:$R$2820"</definedName>
    <definedName name="IQRN2821" hidden="1">"$O$2821:$S$2821"</definedName>
    <definedName name="IQRN2822" hidden="1">"$O$2822"</definedName>
    <definedName name="IQRN2823" hidden="1">"$O$2823:$S$2823"</definedName>
    <definedName name="IQRN2824" hidden="1">"$O$2824:$Q$2824"</definedName>
    <definedName name="IQRN2825" hidden="1">"$O$2825"</definedName>
    <definedName name="IQRN2826" hidden="1">"$O$2826:$S$2826"</definedName>
    <definedName name="IQRN2827" hidden="1">"$O$2827:$S$2827"</definedName>
    <definedName name="IQRN2828" hidden="1">"$O$2828"</definedName>
    <definedName name="IQRN2829" hidden="1">"$O$2829:$S$2829"</definedName>
    <definedName name="IQRN283" hidden="1">"$O$283"</definedName>
    <definedName name="IQRN2830" hidden="1">"$O$2830"</definedName>
    <definedName name="IQRN2831" hidden="1">"$O$2831:$S$2831"</definedName>
    <definedName name="IQRN2832" hidden="1">"$O$2832:$Q$2832"</definedName>
    <definedName name="IQRN2833" hidden="1">"$O$2833"</definedName>
    <definedName name="IQRN2834" hidden="1">"$O$2834:$S$2834"</definedName>
    <definedName name="IQRN2835" hidden="1">"$O$2835:$Q$2835"</definedName>
    <definedName name="IQRN2836" hidden="1">"$O$2836:$S$2836"</definedName>
    <definedName name="IQRN2837" hidden="1">"$O$2837:$S$2837"</definedName>
    <definedName name="IQRN2838" hidden="1">"$O$2838:$S$2838"</definedName>
    <definedName name="IQRN2839" hidden="1">"$O$2839:$P$2839"</definedName>
    <definedName name="IQRN284" hidden="1">"$O$284:$R$284"</definedName>
    <definedName name="IQRN2840" hidden="1">"$O$2840:$P$2840"</definedName>
    <definedName name="IQRN2841" hidden="1">"$O$2841:$P$2841"</definedName>
    <definedName name="IQRN285" hidden="1">"$O$285:$T$285"</definedName>
    <definedName name="IQRN286" hidden="1">"$O$286:$T$286"</definedName>
    <definedName name="IQRN287" hidden="1">"$O$287"</definedName>
    <definedName name="IQRN288" hidden="1">"$O$288:$U$288"</definedName>
    <definedName name="IQRN289" hidden="1">"$O$289"</definedName>
    <definedName name="IQRN29" hidden="1">"$O$29:$Y$29"</definedName>
    <definedName name="IQRN290" hidden="1">"$O$290"</definedName>
    <definedName name="IQRN291" hidden="1">"$O$291:$U$291"</definedName>
    <definedName name="IQRN292" hidden="1">"$O$292:$U$292"</definedName>
    <definedName name="IQRN293" hidden="1">"$O$293:$Y$293"</definedName>
    <definedName name="IQRN294" hidden="1">"$O$294:$Y$294"</definedName>
    <definedName name="IQRN295" hidden="1">"$O$295:$P$295"</definedName>
    <definedName name="IQRN296" hidden="1">"$O$296:$P$296"</definedName>
    <definedName name="IQRN297" hidden="1">"$O$297:$Y$297"</definedName>
    <definedName name="IQRN298" hidden="1">"$O$298:$Y$298"</definedName>
    <definedName name="IQRN299" hidden="1">"$O$299:$S$299"</definedName>
    <definedName name="IQRN3" hidden="1">"$O$3:$T$3"</definedName>
    <definedName name="IQRN30" hidden="1">"$O$30:$Y$30"</definedName>
    <definedName name="IQRN300" hidden="1">"$O$300:$S$300"</definedName>
    <definedName name="IQRN301" hidden="1">"$O$301"</definedName>
    <definedName name="IQRN302" hidden="1">"$O$302:$P$302"</definedName>
    <definedName name="IQRN303" hidden="1">"$O$303:$U$303"</definedName>
    <definedName name="IQRN304" hidden="1">"$O$304:$U$304"</definedName>
    <definedName name="IQRN305" hidden="1">"$O$305"</definedName>
    <definedName name="IQRN306" hidden="1">"$O$306:$S$306"</definedName>
    <definedName name="IQRN307" hidden="1">"$O$307:$Q$307"</definedName>
    <definedName name="IQRN308" hidden="1">"$O$308:$Q$308"</definedName>
    <definedName name="IQRN309" hidden="1">"$O$309"</definedName>
    <definedName name="IQRN31" hidden="1">"$O$31:$AK$31"</definedName>
    <definedName name="IQRN310" hidden="1">"$O$310"</definedName>
    <definedName name="IQRN311" hidden="1">"$O$311:$Q$311"</definedName>
    <definedName name="IQRN312" hidden="1">"$O$312:$Q$312"</definedName>
    <definedName name="IQRN313" hidden="1">"$O$313"</definedName>
    <definedName name="IQRN314" hidden="1">"$O$314"</definedName>
    <definedName name="IQRN315" hidden="1">"$O$315"</definedName>
    <definedName name="IQRN316" hidden="1">"$O$316"</definedName>
    <definedName name="IQRN317" hidden="1">"$O$317"</definedName>
    <definedName name="IQRN318" hidden="1">"$O$318"</definedName>
    <definedName name="IQRN319" hidden="1">"$O$319:$Z$319"</definedName>
    <definedName name="IQRN32" hidden="1">"$O$32:$AK$32"</definedName>
    <definedName name="IQRN320" hidden="1">"$O$320:$Z$320"</definedName>
    <definedName name="IQRN321" hidden="1">"$O$321"</definedName>
    <definedName name="IQRN322" hidden="1">"$O$322"</definedName>
    <definedName name="IQRN323" hidden="1">"$O$323"</definedName>
    <definedName name="IQRN324" hidden="1">"$O$324"</definedName>
    <definedName name="IQRN325" hidden="1">"$O$325:$T$325"</definedName>
    <definedName name="IQRN326" hidden="1">"$O$326:$T$326"</definedName>
    <definedName name="IQRN327" hidden="1">"$O$327:$Q$327"</definedName>
    <definedName name="IQRN328" hidden="1">"$O$328:$Q$328"</definedName>
    <definedName name="IQRN329" hidden="1">"$O$329:$T$329"</definedName>
    <definedName name="IQRN33" hidden="1">"$O$33:$AJ$33"</definedName>
    <definedName name="IQRN330" hidden="1">"$O$330:$T$330"</definedName>
    <definedName name="IQRN331" hidden="1">"$O$331:$AF$331"</definedName>
    <definedName name="IQRN332" hidden="1">"$O$332:$AF$332"</definedName>
    <definedName name="IQRN333" hidden="1">"$O$333"</definedName>
    <definedName name="IQRN334" hidden="1">"$O$334:$Q$334"</definedName>
    <definedName name="IQRN335" hidden="1">"$O$335"</definedName>
    <definedName name="IQRN336" hidden="1">"$O$336"</definedName>
    <definedName name="IQRN337" hidden="1">"$O$337"</definedName>
    <definedName name="IQRN338" hidden="1">"$O$338:$P$338"</definedName>
    <definedName name="IQRN339" hidden="1">"$O$339"</definedName>
    <definedName name="IQRN34" hidden="1">"$O$34:$AJ$34"</definedName>
    <definedName name="IQRN340" hidden="1">"$O$340"</definedName>
    <definedName name="IQRN341" hidden="1">"$O$341:$V$341"</definedName>
    <definedName name="IQRN342" hidden="1">"$O$342:$V$342"</definedName>
    <definedName name="IQRN343" hidden="1">"$O$343:$P$343"</definedName>
    <definedName name="IQRN344" hidden="1">"$O$344:$P$344"</definedName>
    <definedName name="IQRN345" hidden="1">"$O$345:$P$345"</definedName>
    <definedName name="IQRN346" hidden="1">"$O$346:$P$346"</definedName>
    <definedName name="IQRN347" hidden="1">"$O$347:$V$347"</definedName>
    <definedName name="IQRN348" hidden="1">"$O$348:$V$348"</definedName>
    <definedName name="IQRN349" hidden="1">"$O$349:$S$349"</definedName>
    <definedName name="IQRN35" hidden="1">"$O$35"</definedName>
    <definedName name="IQRN350" hidden="1">"$O$350:$S$350"</definedName>
    <definedName name="IQRN351" hidden="1">"$O$351:$P$351"</definedName>
    <definedName name="IQRN352" hidden="1">"$O$352:$P$352"</definedName>
    <definedName name="IQRN353" hidden="1">"$O$353:$S$353"</definedName>
    <definedName name="IQRN354" hidden="1">"$O$354:$S$354"</definedName>
    <definedName name="IQRN355" hidden="1">"$O$355:$Q$355"</definedName>
    <definedName name="IQRN356" hidden="1">"$O$356:$Q$356"</definedName>
    <definedName name="IQRN357" hidden="1">"$O$357:$T$357"</definedName>
    <definedName name="IQRN358" hidden="1">"$O$358:$T$358"</definedName>
    <definedName name="IQRN359" hidden="1">"$O$359"</definedName>
    <definedName name="IQRN36" hidden="1">"$O$36"</definedName>
    <definedName name="IQRN360" hidden="1">"$O$360:$AC$360"</definedName>
    <definedName name="IQRN361" hidden="1">"$O$361:$T$361"</definedName>
    <definedName name="IQRN362" hidden="1">"$O$362:$T$362"</definedName>
    <definedName name="IQRN363" hidden="1">"$O$363:$T$363"</definedName>
    <definedName name="IQRN364" hidden="1">"$O$364:$T$364"</definedName>
    <definedName name="IQRN365" hidden="1">"$O$365:$U$365"</definedName>
    <definedName name="IQRN366" hidden="1">"$O$366:$U$366"</definedName>
    <definedName name="IQRN367" hidden="1">"$O$367:$R$367"</definedName>
    <definedName name="IQRN368" hidden="1">"$O$368:$R$368"</definedName>
    <definedName name="IQRN369" hidden="1">"$O$369"</definedName>
    <definedName name="IQRN37" hidden="1">"$O$37:$U$37"</definedName>
    <definedName name="IQRN370" hidden="1">"$O$370"</definedName>
    <definedName name="IQRN371" hidden="1">"$O$371:$U$371"</definedName>
    <definedName name="IQRN372" hidden="1">"$O$372:$U$372"</definedName>
    <definedName name="IQRN373" hidden="1">"$O$373"</definedName>
    <definedName name="IQRN374" hidden="1">"$O$374:$V$374"</definedName>
    <definedName name="IQRN375" hidden="1">"$O$375:$R$375"</definedName>
    <definedName name="IQRN376" hidden="1">"$O$376:$R$376"</definedName>
    <definedName name="IQRN377" hidden="1">"$O$377:$R$377"</definedName>
    <definedName name="IQRN378" hidden="1">"$O$378:$R$378"</definedName>
    <definedName name="IQRN379" hidden="1">"$O$379:$Q$379"</definedName>
    <definedName name="IQRN38" hidden="1">"$O$38:$U$38"</definedName>
    <definedName name="IQRN380" hidden="1">"$O$380:$Q$380"</definedName>
    <definedName name="IQRN381" hidden="1">"$O$381:$Q$381"</definedName>
    <definedName name="IQRN382" hidden="1">"$O$382:$Q$382"</definedName>
    <definedName name="IQRN383" hidden="1">"$O$383"</definedName>
    <definedName name="IQRN384" hidden="1">"$O$384:$R$384"</definedName>
    <definedName name="IQRN385" hidden="1">"$O$385:$Q$385"</definedName>
    <definedName name="IQRN386" hidden="1">"$O$386:$Q$386"</definedName>
    <definedName name="IQRN387" hidden="1">"$O$387:$Q$387"</definedName>
    <definedName name="IQRN388" hidden="1">"$O$388:$Q$388"</definedName>
    <definedName name="IQRN389" hidden="1">"$O$389:$V$389"</definedName>
    <definedName name="IQRN39" hidden="1">"$O$39:$AC$39"</definedName>
    <definedName name="IQRN390" hidden="1">"$O$390:$V$390"</definedName>
    <definedName name="IQRN391" hidden="1">"$O$391:$R$391"</definedName>
    <definedName name="IQRN392" hidden="1">"$O$392:$R$392"</definedName>
    <definedName name="IQRN393" hidden="1">"$O$393:$Z$393"</definedName>
    <definedName name="IQRN394" hidden="1">"$O$394:$Z$394"</definedName>
    <definedName name="IQRN395" hidden="1">"$O$395"</definedName>
    <definedName name="IQRN396" hidden="1">"$O$396:$Z$396"</definedName>
    <definedName name="IQRN397" hidden="1">"$O$397"</definedName>
    <definedName name="IQRN398" hidden="1">"$O$398"</definedName>
    <definedName name="IQRN399" hidden="1">"$O$399"</definedName>
    <definedName name="IQRN4" hidden="1">"$O$4:$T$4"</definedName>
    <definedName name="IQRN40" hidden="1">"$O$40:$AC$40"</definedName>
    <definedName name="IQRN400" hidden="1">"$O$400"</definedName>
    <definedName name="IQRN401" hidden="1">"$O$401:$U$401"</definedName>
    <definedName name="IQRN402" hidden="1">"$O$402:$U$402"</definedName>
    <definedName name="IQRN403" hidden="1">"$O$403"</definedName>
    <definedName name="IQRN404" hidden="1">"$O$404:$S$404"</definedName>
    <definedName name="IQRN405" hidden="1">"$O$405:$AK$405"</definedName>
    <definedName name="IQRN406" hidden="1">"$O$406:$AK$406"</definedName>
    <definedName name="IQRN407" hidden="1">"$O$407:$P$407"</definedName>
    <definedName name="IQRN408" hidden="1">"$O$408:$P$408"</definedName>
    <definedName name="IQRN409" hidden="1">"$O$409:$S$409"</definedName>
    <definedName name="IQRN41" hidden="1">"$O$41:$T$41"</definedName>
    <definedName name="IQRN410" hidden="1">"$O$410:$S$410"</definedName>
    <definedName name="IQRN411" hidden="1">"$O$411:$P$411"</definedName>
    <definedName name="IQRN412" hidden="1">"$O$412:$P$412"</definedName>
    <definedName name="IQRN413" hidden="1">"$O$413"</definedName>
    <definedName name="IQRN414" hidden="1">"$O$414"</definedName>
    <definedName name="IQRN415" hidden="1">"$O$415:$Y$415"</definedName>
    <definedName name="IQRN416" hidden="1">"$O$416:$Y$416"</definedName>
    <definedName name="IQRN417" hidden="1">"$O$417:$P$417"</definedName>
    <definedName name="IQRN418" hidden="1">"$O$418:$P$418"</definedName>
    <definedName name="IQRN419" hidden="1">"$O$419:$Y$419"</definedName>
    <definedName name="IQRN42" hidden="1">"$O$42:$T$42"</definedName>
    <definedName name="IQRN420" hidden="1">"$O$420:$Y$420"</definedName>
    <definedName name="IQRN421" hidden="1">"$O$421"</definedName>
    <definedName name="IQRN422" hidden="1">"$O$422"</definedName>
    <definedName name="IQRN423" hidden="1">"$O$423"</definedName>
    <definedName name="IQRN424" hidden="1">"$O$424"</definedName>
    <definedName name="IQRN425" hidden="1">"$O$425"</definedName>
    <definedName name="IQRN426" hidden="1">"$O$426:$S$426"</definedName>
    <definedName name="IQRN427" hidden="1">"$O$427"</definedName>
    <definedName name="IQRN428" hidden="1">"$O$428"</definedName>
    <definedName name="IQRN429" hidden="1">"$O$429"</definedName>
    <definedName name="IQRN43" hidden="1">"$O$43:$R$43"</definedName>
    <definedName name="IQRN430" hidden="1">"$O$430"</definedName>
    <definedName name="IQRN431" hidden="1">"$O$431:$X$431"</definedName>
    <definedName name="IQRN432" hidden="1">"$O$432:$X$432"</definedName>
    <definedName name="IQRN433" hidden="1">"$O$433"</definedName>
    <definedName name="IQRN434" hidden="1">"$O$434"</definedName>
    <definedName name="IQRN435" hidden="1">"$O$435:$W$435"</definedName>
    <definedName name="IQRN436" hidden="1">"$O$436:$W$436"</definedName>
    <definedName name="IQRN437" hidden="1">"$O$437:$X$437"</definedName>
    <definedName name="IQRN438" hidden="1">"$O$438:$X$438"</definedName>
    <definedName name="IQRN439" hidden="1">"$O$439"</definedName>
    <definedName name="IQRN44" hidden="1">"$O$44:$R$44"</definedName>
    <definedName name="IQRN440" hidden="1">"$O$440"</definedName>
    <definedName name="IQRN441" hidden="1">"$O$441:$P$441"</definedName>
    <definedName name="IQRN442" hidden="1">"$O$442:$P$442"</definedName>
    <definedName name="IQRN443" hidden="1">"$O$443:$X$443"</definedName>
    <definedName name="IQRN444" hidden="1">"$O$444:$X$444"</definedName>
    <definedName name="IQRN445" hidden="1">"$O$445:$Q$445"</definedName>
    <definedName name="IQRN446" hidden="1">"$O$446:$Q$446"</definedName>
    <definedName name="IQRN447" hidden="1">"$O$447:$P$447"</definedName>
    <definedName name="IQRN448" hidden="1">"$O$448:$P$448"</definedName>
    <definedName name="IQRN449" hidden="1">"$O$449:$W$449"</definedName>
    <definedName name="IQRN45" hidden="1">"$O$45:$S$45"</definedName>
    <definedName name="IQRN450" hidden="1">"$O$450:$W$450"</definedName>
    <definedName name="IQRN451" hidden="1">"$O$451"</definedName>
    <definedName name="IQRN452" hidden="1">"$O$452"</definedName>
    <definedName name="IQRN453" hidden="1">"$O$453:$T$453"</definedName>
    <definedName name="IQRN454" hidden="1">"$O$454:$T$454"</definedName>
    <definedName name="IQRN455" hidden="1">"$O$455:$P$455"</definedName>
    <definedName name="IQRN456" hidden="1">"$O$456:$P$456"</definedName>
    <definedName name="IQRN457" hidden="1">"$O$457:$S$457"</definedName>
    <definedName name="IQRN458" hidden="1">"$O$458:$S$458"</definedName>
    <definedName name="IQRN459" hidden="1">"$O$459:$R$459"</definedName>
    <definedName name="IQRN46" hidden="1">"$O$46:$S$46"</definedName>
    <definedName name="IQRN460" hidden="1">"$O$460:$R$460"</definedName>
    <definedName name="IQRN461" hidden="1">"$O$461"</definedName>
    <definedName name="IQRN462" hidden="1">"$O$462"</definedName>
    <definedName name="IQRN463" hidden="1">"$O$463:$S$463"</definedName>
    <definedName name="IQRN464" hidden="1">"$O$464:$S$464"</definedName>
    <definedName name="IQRN465" hidden="1">"$O$465"</definedName>
    <definedName name="IQRN466" hidden="1">"$O$466"</definedName>
    <definedName name="IQRN467" hidden="1">"$O$467:$Q$467"</definedName>
    <definedName name="IQRN468" hidden="1">"$O$468:$Q$468"</definedName>
    <definedName name="IQRN469" hidden="1">"$O$469:$V$469"</definedName>
    <definedName name="IQRN47" hidden="1">"$O$47:$AM$47"</definedName>
    <definedName name="IQRN470" hidden="1">"$O$470:$V$470"</definedName>
    <definedName name="IQRN471" hidden="1">"$O$471:$R$471"</definedName>
    <definedName name="IQRN472" hidden="1">"$O$472:$R$472"</definedName>
    <definedName name="IQRN473" hidden="1">"$O$473:$R$473"</definedName>
    <definedName name="IQRN474" hidden="1">"$O$474:$R$474"</definedName>
    <definedName name="IQRN475" hidden="1">"$O$475"</definedName>
    <definedName name="IQRN476" hidden="1">"$O$476"</definedName>
    <definedName name="IQRN477" hidden="1">"$O$477"</definedName>
    <definedName name="IQRN478" hidden="1">"$O$478"</definedName>
    <definedName name="IQRN479" hidden="1">"$O$479:$S$479"</definedName>
    <definedName name="IQRN48" hidden="1">"$O$48:$AM$48"</definedName>
    <definedName name="IQRN480" hidden="1">"$O$480:$S$480"</definedName>
    <definedName name="IQRN481" hidden="1">"$O$481:$P$481"</definedName>
    <definedName name="IQRN482" hidden="1">"$O$482:$P$482"</definedName>
    <definedName name="IQRN483" hidden="1">"$O$483"</definedName>
    <definedName name="IQRN484" hidden="1">"$O$484"</definedName>
    <definedName name="IQRN485" hidden="1">"$O$485"</definedName>
    <definedName name="IQRN486" hidden="1">"$O$486"</definedName>
    <definedName name="IQRN487" hidden="1">"$O$487"</definedName>
    <definedName name="IQRN488" hidden="1">"$O$488"</definedName>
    <definedName name="IQRN489" hidden="1">"$O$489"</definedName>
    <definedName name="IQRN49" hidden="1">"$O$49:$AH$49"</definedName>
    <definedName name="IQRN490" hidden="1">"$O$490"</definedName>
    <definedName name="IQRN491" hidden="1">"$O$491:$R$491"</definedName>
    <definedName name="IQRN492" hidden="1">"$O$492:$R$492"</definedName>
    <definedName name="IQRN493" hidden="1">"$O$493"</definedName>
    <definedName name="IQRN494" hidden="1">"$O$494"</definedName>
    <definedName name="IQRN495" hidden="1">"$O$495:$Q$495"</definedName>
    <definedName name="IQRN496" hidden="1">"$O$496:$Q$496"</definedName>
    <definedName name="IQRN497" hidden="1">"$O$497:$S$497"</definedName>
    <definedName name="IQRN498" hidden="1">"$O$498:$S$498"</definedName>
    <definedName name="IQRN499" hidden="1">"$O$499:$AF$499"</definedName>
    <definedName name="IQRN5" hidden="1">"$O$5:$Y$5"</definedName>
    <definedName name="IQRN50" hidden="1">"$O$50:$AH$50"</definedName>
    <definedName name="IQRN500" hidden="1">"$O$500:$AF$500"</definedName>
    <definedName name="IQRN501" hidden="1">"$O$501:$R$501"</definedName>
    <definedName name="IQRN502" hidden="1">"$O$502:$R$502"</definedName>
    <definedName name="IQRN503" hidden="1">"$O$503:$S$503"</definedName>
    <definedName name="IQRN504" hidden="1">"$O$504:$S$504"</definedName>
    <definedName name="IQRN505" hidden="1">"$O$505"</definedName>
    <definedName name="IQRN506" hidden="1">"$O$506"</definedName>
    <definedName name="IQRN507" hidden="1">"$O$507:$R$507"</definedName>
    <definedName name="IQRN508" hidden="1">"$O$508:$R$508"</definedName>
    <definedName name="IQRN509" hidden="1">"$O$509:$Z$509"</definedName>
    <definedName name="IQRN51" hidden="1">"$O$51:$AT$51"</definedName>
    <definedName name="IQRN510" hidden="1">"$O$510:$Z$510"</definedName>
    <definedName name="IQRN511" hidden="1">"$O$511"</definedName>
    <definedName name="IQRN512" hidden="1">"$O$512"</definedName>
    <definedName name="IQRN513" hidden="1">"$O$513:$R$513"</definedName>
    <definedName name="IQRN514" hidden="1">"$O$514:$R$514"</definedName>
    <definedName name="IQRN515" hidden="1">"$O$515:$Z$515"</definedName>
    <definedName name="IQRN516" hidden="1">"$O$516:$Z$516"</definedName>
    <definedName name="IQRN517" hidden="1">"$O$517"</definedName>
    <definedName name="IQRN518" hidden="1">"$O$518"</definedName>
    <definedName name="IQRN519" hidden="1">"$O$519"</definedName>
    <definedName name="IQRN52" hidden="1">"$O$52:$AT$52"</definedName>
    <definedName name="IQRN520" hidden="1">"$O$520"</definedName>
    <definedName name="IQRN521" hidden="1">"$O$521:$W$521"</definedName>
    <definedName name="IQRN522" hidden="1">"$O$522:$W$522"</definedName>
    <definedName name="IQRN523" hidden="1">"$O$523"</definedName>
    <definedName name="IQRN524" hidden="1">"$O$524"</definedName>
    <definedName name="IQRN525" hidden="1">"$O$525"</definedName>
    <definedName name="IQRN526" hidden="1">"$O$526"</definedName>
    <definedName name="IQRN527" hidden="1">"$O$527:$R$527"</definedName>
    <definedName name="IQRN528" hidden="1">"$O$528:$R$528"</definedName>
    <definedName name="IQRN529" hidden="1">"$O$529"</definedName>
    <definedName name="IQRN53" hidden="1">"$O$53:$P$53"</definedName>
    <definedName name="IQRN530" hidden="1">"$O$530"</definedName>
    <definedName name="IQRN531" hidden="1">"$O$531"</definedName>
    <definedName name="IQRN532" hidden="1">"$O$532"</definedName>
    <definedName name="IQRN533" hidden="1">"$O$533"</definedName>
    <definedName name="IQRN534" hidden="1">"$O$534"</definedName>
    <definedName name="IQRN535" hidden="1">"$O$535"</definedName>
    <definedName name="IQRN536" hidden="1">"$O$536"</definedName>
    <definedName name="IQRN537" hidden="1">"$O$537"</definedName>
    <definedName name="IQRN538" hidden="1">"$O$538"</definedName>
    <definedName name="IQRN539" hidden="1">"$O$539"</definedName>
    <definedName name="IQRN54" hidden="1">"$O$54:$P$54"</definedName>
    <definedName name="IQRN540" hidden="1">"$O$540"</definedName>
    <definedName name="IQRN541" hidden="1">"$O$541:$R$541"</definedName>
    <definedName name="IQRN542" hidden="1">"$O$542:$R$542"</definedName>
    <definedName name="IQRN543" hidden="1">"$O$543"</definedName>
    <definedName name="IQRN544" hidden="1">"$O$544"</definedName>
    <definedName name="IQRN545" hidden="1">"$O$545:$S$545"</definedName>
    <definedName name="IQRN546" hidden="1">"$O$546:$S$546"</definedName>
    <definedName name="IQRN547" hidden="1">"$O$547"</definedName>
    <definedName name="IQRN548" hidden="1">"$O$548"</definedName>
    <definedName name="IQRN549" hidden="1">"$O$549:$R$549"</definedName>
    <definedName name="IQRN55" hidden="1">"$O$55:$BD$55"</definedName>
    <definedName name="IQRN550" hidden="1">"$O$550:$R$550"</definedName>
    <definedName name="IQRN551" hidden="1">"$O$551:$U$551"</definedName>
    <definedName name="IQRN552" hidden="1">"$O$552:$U$552"</definedName>
    <definedName name="IQRN553" hidden="1">"$O$553"</definedName>
    <definedName name="IQRN554" hidden="1">"$O$554"</definedName>
    <definedName name="IQRN555" hidden="1">"$O$555:$R$555"</definedName>
    <definedName name="IQRN556" hidden="1">"$O$556:$R$556"</definedName>
    <definedName name="IQRN557" hidden="1">"$O$557:$Q$557"</definedName>
    <definedName name="IQRN558" hidden="1">"$O$558:$Q$558"</definedName>
    <definedName name="IQRN559" hidden="1">"$O$559"</definedName>
    <definedName name="IQRN56" hidden="1">"$O$56:$BD$56"</definedName>
    <definedName name="IQRN560" hidden="1">"$O$560"</definedName>
    <definedName name="IQRN561" hidden="1">"$O$561:$R$561"</definedName>
    <definedName name="IQRN562" hidden="1">"$O$562:$R$562"</definedName>
    <definedName name="IQRN563" hidden="1">"$O$563"</definedName>
    <definedName name="IQRN564" hidden="1">"$O$564"</definedName>
    <definedName name="IQRN565" hidden="1">"$O$565:$U$565"</definedName>
    <definedName name="IQRN566" hidden="1">"$O$566:$U$566"</definedName>
    <definedName name="IQRN567" hidden="1">"$O$567"</definedName>
    <definedName name="IQRN568" hidden="1">"$O$568:$U$568"</definedName>
    <definedName name="IQRN569" hidden="1">"$O$569"</definedName>
    <definedName name="IQRN57" hidden="1">"$O$57:$X$57"</definedName>
    <definedName name="IQRN570" hidden="1">"$O$570"</definedName>
    <definedName name="IQRN571" hidden="1">"$O$571:$U$571"</definedName>
    <definedName name="IQRN572" hidden="1">"$O$572:$U$572"</definedName>
    <definedName name="IQRN573" hidden="1">"$O$573:$Q$573"</definedName>
    <definedName name="IQRN574" hidden="1">"$O$574:$Q$574"</definedName>
    <definedName name="IQRN575" hidden="1">"$O$575:$Q$575"</definedName>
    <definedName name="IQRN576" hidden="1">"$O$576:$Q$576"</definedName>
    <definedName name="IQRN577" hidden="1">"$O$577:$S$577"</definedName>
    <definedName name="IQRN578" hidden="1">"$O$578:$S$578"</definedName>
    <definedName name="IQRN579" hidden="1">"$O$579:$AB$579"</definedName>
    <definedName name="IQRN58" hidden="1">"$O$58:$X$58"</definedName>
    <definedName name="IQRN580" hidden="1">"$O$580:$AB$580"</definedName>
    <definedName name="IQRN581" hidden="1">"$O$581:$S$581"</definedName>
    <definedName name="IQRN582" hidden="1">"$O$582:$S$582"</definedName>
    <definedName name="IQRN583" hidden="1">"$O$583:$Q$583"</definedName>
    <definedName name="IQRN584" hidden="1">"$O$584:$Q$584"</definedName>
    <definedName name="IQRN585" hidden="1">"$O$585:$R$585"</definedName>
    <definedName name="IQRN586" hidden="1">"$O$586:$R$586"</definedName>
    <definedName name="IQRN587" hidden="1">"$O$587"</definedName>
    <definedName name="IQRN588" hidden="1">"$O$588"</definedName>
    <definedName name="IQRN589" hidden="1">"$O$589:$S$589"</definedName>
    <definedName name="IQRN59" hidden="1">"$O$59:$R$59"</definedName>
    <definedName name="IQRN590" hidden="1">"$O$590:$S$590"</definedName>
    <definedName name="IQRN591" hidden="1">"$O$591"</definedName>
    <definedName name="IQRN592" hidden="1">"$O$592:$P$592"</definedName>
    <definedName name="IQRN593" hidden="1">"$O$593:$R$593"</definedName>
    <definedName name="IQRN594" hidden="1">"$O$594:$R$594"</definedName>
    <definedName name="IQRN595" hidden="1">"$O$595"</definedName>
    <definedName name="IQRN596" hidden="1">"$O$596"</definedName>
    <definedName name="IQRN597" hidden="1">"$O$597:$S$597"</definedName>
    <definedName name="IQRN598" hidden="1">"$O$598:$S$598"</definedName>
    <definedName name="IQRN599" hidden="1">"$O$599"</definedName>
    <definedName name="IQRN6" hidden="1">"$O$6:$Y$6"</definedName>
    <definedName name="IQRN60" hidden="1">"$O$60:$R$60"</definedName>
    <definedName name="IQRN600" hidden="1">"$O$600:$P$600"</definedName>
    <definedName name="IQRN601" hidden="1">"$O$601"</definedName>
    <definedName name="IQRN602" hidden="1">"$O$602"</definedName>
    <definedName name="IQRN603" hidden="1">"$O$603"</definedName>
    <definedName name="IQRN604" hidden="1">"$O$604"</definedName>
    <definedName name="IQRN605" hidden="1">"$O$605"</definedName>
    <definedName name="IQRN606" hidden="1">"$O$606:$P$606"</definedName>
    <definedName name="IQRN607" hidden="1">"$O$607"</definedName>
    <definedName name="IQRN608" hidden="1">"$O$608:$P$608"</definedName>
    <definedName name="IQRN609" hidden="1">"$O$609"</definedName>
    <definedName name="IQRN61" hidden="1">"$O$61:$U$61"</definedName>
    <definedName name="IQRN610" hidden="1">"$O$610:$P$610"</definedName>
    <definedName name="IQRN611" hidden="1">"$O$611"</definedName>
    <definedName name="IQRN612" hidden="1">"$O$612"</definedName>
    <definedName name="IQRN613" hidden="1">"$O$613"</definedName>
    <definedName name="IQRN614" hidden="1">"$O$614:$S$614"</definedName>
    <definedName name="IQRN615" hidden="1">"$O$615"</definedName>
    <definedName name="IQRN616" hidden="1">"$O$616"</definedName>
    <definedName name="IQRN617" hidden="1">"$O$617:$P$617"</definedName>
    <definedName name="IQRN618" hidden="1">"$O$618:$P$618"</definedName>
    <definedName name="IQRN619" hidden="1">"$O$619:$P$619"</definedName>
    <definedName name="IQRN62" hidden="1">"$O$62:$U$62"</definedName>
    <definedName name="IQRN620" hidden="1">"$O$620:$P$620"</definedName>
    <definedName name="IQRN621" hidden="1">"$O$621"</definedName>
    <definedName name="IQRN622" hidden="1">"$O$622"</definedName>
    <definedName name="IQRN623" hidden="1">"$O$623"</definedName>
    <definedName name="IQRN624" hidden="1">"$O$624"</definedName>
    <definedName name="IQRN625" hidden="1">"$O$625:$V$625"</definedName>
    <definedName name="IQRN626" hidden="1">"$O$626:$V$626"</definedName>
    <definedName name="IQRN627" hidden="1">"$O$627"</definedName>
    <definedName name="IQRN628" hidden="1">"$O$628:$S$628"</definedName>
    <definedName name="IQRN629" hidden="1">"$O$629"</definedName>
    <definedName name="IQRN63" hidden="1">"$O$63:$V$63"</definedName>
    <definedName name="IQRN630" hidden="1">"$O$630"</definedName>
    <definedName name="IQRN631" hidden="1">"$O$631"</definedName>
    <definedName name="IQRN632" hidden="1">"$O$632"</definedName>
    <definedName name="IQRN633" hidden="1">"$O$633"</definedName>
    <definedName name="IQRN634" hidden="1">"$O$634"</definedName>
    <definedName name="IQRN635" hidden="1">"$O$635"</definedName>
    <definedName name="IQRN636" hidden="1">"$O$636"</definedName>
    <definedName name="IQRN637" hidden="1">"$O$637"</definedName>
    <definedName name="IQRN638" hidden="1">"$O$638"</definedName>
    <definedName name="IQRN639" hidden="1">"$O$639:$R$639"</definedName>
    <definedName name="IQRN64" hidden="1">"$O$64:$V$64"</definedName>
    <definedName name="IQRN640" hidden="1">"$O$640:$S$640"</definedName>
    <definedName name="IQRN641" hidden="1">"$O$641"</definedName>
    <definedName name="IQRN642" hidden="1">"$O$642"</definedName>
    <definedName name="IQRN643" hidden="1">"$O$643"</definedName>
    <definedName name="IQRN644" hidden="1">"$O$644"</definedName>
    <definedName name="IQRN645" hidden="1">"$O$645:$P$645"</definedName>
    <definedName name="IQRN646" hidden="1">"$O$646"</definedName>
    <definedName name="IQRN647" hidden="1">"$O$647"</definedName>
    <definedName name="IQRN648" hidden="1">"$O$648:$S$648"</definedName>
    <definedName name="IQRN649" hidden="1">"$O$649"</definedName>
    <definedName name="IQRN65" hidden="1">"$O$65"</definedName>
    <definedName name="IQRN650" hidden="1">"$O$650"</definedName>
    <definedName name="IQRN651" hidden="1">"$O$651"</definedName>
    <definedName name="IQRN652" hidden="1">"$O$652"</definedName>
    <definedName name="IQRN653" hidden="1">"$O$653:$S$653"</definedName>
    <definedName name="IQRN654" hidden="1">"$O$654"</definedName>
    <definedName name="IQRN655" hidden="1">"$O$655"</definedName>
    <definedName name="IQRN656" hidden="1">"$O$656:$P$656"</definedName>
    <definedName name="IQRN657" hidden="1">"$O$657:$S$657"</definedName>
    <definedName name="IQRN658" hidden="1">"$O$658:$S$658"</definedName>
    <definedName name="IQRN659" hidden="1">"$O$659"</definedName>
    <definedName name="IQRN66" hidden="1">"$O$66:$T$66"</definedName>
    <definedName name="IQRN660" hidden="1">"$O$660"</definedName>
    <definedName name="IQRN661" hidden="1">"$O$661:$S$661"</definedName>
    <definedName name="IQRN662" hidden="1">"$O$662"</definedName>
    <definedName name="IQRN663" hidden="1">"$O$663"</definedName>
    <definedName name="IQRN664" hidden="1">"$O$664"</definedName>
    <definedName name="IQRN665" hidden="1">"$O$665"</definedName>
    <definedName name="IQRN666" hidden="1">"$O$666"</definedName>
    <definedName name="IQRN667" hidden="1">"$O$667:$P$667"</definedName>
    <definedName name="IQRN668" hidden="1">"$O$668"</definedName>
    <definedName name="IQRN669" hidden="1">"$O$669"</definedName>
    <definedName name="IQRN67" hidden="1">"$O$67:$Q$67"</definedName>
    <definedName name="IQRN670" hidden="1">"$O$670:$S$670"</definedName>
    <definedName name="IQRN671" hidden="1">"$O$671"</definedName>
    <definedName name="IQRN672" hidden="1">"$O$672"</definedName>
    <definedName name="IQRN673" hidden="1">"$O$673"</definedName>
    <definedName name="IQRN674" hidden="1">"$O$674:$P$674"</definedName>
    <definedName name="IQRN675" hidden="1">"$O$675"</definedName>
    <definedName name="IQRN676" hidden="1">"$O$676:$S$676"</definedName>
    <definedName name="IQRN677" hidden="1">"$O$677"</definedName>
    <definedName name="IQRN678" hidden="1">"$O$678"</definedName>
    <definedName name="IQRN679" hidden="1">"$O$679"</definedName>
    <definedName name="IQRN68" hidden="1">"$O$68:$Q$68"</definedName>
    <definedName name="IQRN680" hidden="1">"$O$680"</definedName>
    <definedName name="IQRN681" hidden="1">"$O$681"</definedName>
    <definedName name="IQRN682" hidden="1">"$O$682"</definedName>
    <definedName name="IQRN683" hidden="1">"$O$683"</definedName>
    <definedName name="IQRN684" hidden="1">"$O$684"</definedName>
    <definedName name="IQRN685" hidden="1">"$O$685:$P$685"</definedName>
    <definedName name="IQRN686" hidden="1">"$O$686"</definedName>
    <definedName name="IQRN687" hidden="1">"$O$687:$S$687"</definedName>
    <definedName name="IQRN688" hidden="1">"$O$688"</definedName>
    <definedName name="IQRN689" hidden="1">"$O$689"</definedName>
    <definedName name="IQRN69" hidden="1">"$O$69:$AA$69"</definedName>
    <definedName name="IQRN690" hidden="1">"$O$690:$P$690"</definedName>
    <definedName name="IQRN691" hidden="1">"$O$691"</definedName>
    <definedName name="IQRN692" hidden="1">"$O$692"</definedName>
    <definedName name="IQRN693" hidden="1">"$O$693:$P$693"</definedName>
    <definedName name="IQRN694" hidden="1">"$O$694"</definedName>
    <definedName name="IQRN695" hidden="1">"$O$695"</definedName>
    <definedName name="IQRN696" hidden="1">"$O$696:$S$696"</definedName>
    <definedName name="IQRN697" hidden="1">"$O$697"</definedName>
    <definedName name="IQRN698" hidden="1">"$O$698"</definedName>
    <definedName name="IQRN699" hidden="1">"$O$699"</definedName>
    <definedName name="IQRN7" hidden="1">"$O$7:$AH$7"</definedName>
    <definedName name="IQRN70" hidden="1">"$O$70:$AA$70"</definedName>
    <definedName name="IQRN700" hidden="1">"$O$700:$S$700"</definedName>
    <definedName name="IQRN701" hidden="1">"$O$701"</definedName>
    <definedName name="IQRN702" hidden="1">"$O$702"</definedName>
    <definedName name="IQRN703" hidden="1">"$O$703"</definedName>
    <definedName name="IQRN704" hidden="1">"$O$704"</definedName>
    <definedName name="IQRN705" hidden="1">"$O$705"</definedName>
    <definedName name="IQRN706" hidden="1">"$O$706"</definedName>
    <definedName name="IQRN707" hidden="1">"$O$707"</definedName>
    <definedName name="IQRN708" hidden="1">"$O$708:$Q$708"</definedName>
    <definedName name="IQRN709" hidden="1">"$O$709"</definedName>
    <definedName name="IQRN71" hidden="1">"$O$71:$U$71"</definedName>
    <definedName name="IQRN710" hidden="1">"$O$710:$S$710"</definedName>
    <definedName name="IQRN711" hidden="1">"$O$711"</definedName>
    <definedName name="IQRN712" hidden="1">"$O$712"</definedName>
    <definedName name="IQRN713" hidden="1">"$O$713:$Q$713"</definedName>
    <definedName name="IQRN714" hidden="1">"$O$714"</definedName>
    <definedName name="IQRN715" hidden="1">"$O$715:$P$715"</definedName>
    <definedName name="IQRN716" hidden="1">"$O$716"</definedName>
    <definedName name="IQRN717" hidden="1">"$O$717"</definedName>
    <definedName name="IQRN718" hidden="1">"$O$718"</definedName>
    <definedName name="IQRN719" hidden="1">"$O$719"</definedName>
    <definedName name="IQRN72" hidden="1">"$O$72:$U$72"</definedName>
    <definedName name="IQRN720" hidden="1">"$O$720:$P$720"</definedName>
    <definedName name="IQRN721" hidden="1">"$O$721:$S$721"</definedName>
    <definedName name="IQRN722" hidden="1">"$O$722:$S$722"</definedName>
    <definedName name="IQRN723" hidden="1">"$O$723"</definedName>
    <definedName name="IQRN724" hidden="1">"$O$724"</definedName>
    <definedName name="IQRN725" hidden="1">"$O$725"</definedName>
    <definedName name="IQRN726" hidden="1">"$O$726"</definedName>
    <definedName name="IQRN727" hidden="1">"$O$727"</definedName>
    <definedName name="IQRN728" hidden="1">"$O$728:$P$728"</definedName>
    <definedName name="IQRN729" hidden="1">"$O$729"</definedName>
    <definedName name="IQRN73" hidden="1">"$O$73"</definedName>
    <definedName name="IQRN730" hidden="1">"$O$730"</definedName>
    <definedName name="IQRN731" hidden="1">"$O$731"</definedName>
    <definedName name="IQRN732" hidden="1">"$O$732"</definedName>
    <definedName name="IQRN733" hidden="1">"$O$733"</definedName>
    <definedName name="IQRN734" hidden="1">"$O$734:$P$734"</definedName>
    <definedName name="IQRN735" hidden="1">"$O$735"</definedName>
    <definedName name="IQRN736" hidden="1">"$O$736:$S$736"</definedName>
    <definedName name="IQRN737" hidden="1">"$O$737"</definedName>
    <definedName name="IQRN738" hidden="1">"$O$738"</definedName>
    <definedName name="IQRN739" hidden="1">"$O$739:$S$739"</definedName>
    <definedName name="IQRN74" hidden="1">"$O$74"</definedName>
    <definedName name="IQRN740" hidden="1">"$O$740"</definedName>
    <definedName name="IQRN741" hidden="1">"$O$741"</definedName>
    <definedName name="IQRN742" hidden="1">"$O$742"</definedName>
    <definedName name="IQRN743" hidden="1">"$O$743"</definedName>
    <definedName name="IQRN744" hidden="1">"$O$744"</definedName>
    <definedName name="IQRN745" hidden="1">"$O$745"</definedName>
    <definedName name="IQRN746" hidden="1">"$O$746"</definedName>
    <definedName name="IQRN747" hidden="1">"$O$747"</definedName>
    <definedName name="IQRN748" hidden="1">"$O$748"</definedName>
    <definedName name="IQRN749" hidden="1">"$O$749:$Q$749"</definedName>
    <definedName name="IQRN75" hidden="1">"$O$75:$V$75"</definedName>
    <definedName name="IQRN750" hidden="1">"$O$750:$S$750"</definedName>
    <definedName name="IQRN751" hidden="1">"$O$751"</definedName>
    <definedName name="IQRN752" hidden="1">"$O$752"</definedName>
    <definedName name="IQRN753" hidden="1">"$O$753"</definedName>
    <definedName name="IQRN754" hidden="1">"$O$754"</definedName>
    <definedName name="IQRN755" hidden="1">"$O$755"</definedName>
    <definedName name="IQRN756" hidden="1">"$O$756"</definedName>
    <definedName name="IQRN757" hidden="1">"$O$757"</definedName>
    <definedName name="IQRN758" hidden="1">"$O$758:$R$758"</definedName>
    <definedName name="IQRN759" hidden="1">"$O$759:$S$759"</definedName>
    <definedName name="IQRN76" hidden="1">"$O$76:$V$76"</definedName>
    <definedName name="IQRN760" hidden="1">"$O$760"</definedName>
    <definedName name="IQRN761" hidden="1">"$O$761"</definedName>
    <definedName name="IQRN762" hidden="1">"$O$762"</definedName>
    <definedName name="IQRN763" hidden="1">"$O$763:$P$763"</definedName>
    <definedName name="IQRN764" hidden="1">"$O$764"</definedName>
    <definedName name="IQRN765" hidden="1">"$O$765"</definedName>
    <definedName name="IQRN766" hidden="1">"$O$766"</definedName>
    <definedName name="IQRN767" hidden="1">"$O$767"</definedName>
    <definedName name="IQRN768" hidden="1">"$O$768"</definedName>
    <definedName name="IQRN769" hidden="1">"$O$769"</definedName>
    <definedName name="IQRN77" hidden="1">"$O$77:$S$77"</definedName>
    <definedName name="IQRN770" hidden="1">"$O$770"</definedName>
    <definedName name="IQRN771" hidden="1">"$O$771"</definedName>
    <definedName name="IQRN772" hidden="1">"$O$772"</definedName>
    <definedName name="IQRN773" hidden="1">"$O$773"</definedName>
    <definedName name="IQRN774" hidden="1">"$O$774"</definedName>
    <definedName name="IQRN775" hidden="1">"$O$775:$P$775"</definedName>
    <definedName name="IQRN776" hidden="1">"$O$776"</definedName>
    <definedName name="IQRN777" hidden="1">"$O$777"</definedName>
    <definedName name="IQRN778" hidden="1">"$O$778"</definedName>
    <definedName name="IQRN779" hidden="1">"$O$779"</definedName>
    <definedName name="IQRN78" hidden="1">"$O$78:$S$78"</definedName>
    <definedName name="IQRN780" hidden="1">"$O$780:$Q$780"</definedName>
    <definedName name="IQRN781" hidden="1">"$O$781"</definedName>
    <definedName name="IQRN782" hidden="1">"$O$782"</definedName>
    <definedName name="IQRN783" hidden="1">"$O$783:$Q$783"</definedName>
    <definedName name="IQRN784" hidden="1">"$O$784"</definedName>
    <definedName name="IQRN785" hidden="1">"$O$785"</definedName>
    <definedName name="IQRN786" hidden="1">"$O$786"</definedName>
    <definedName name="IQRN787" hidden="1">"$O$787"</definedName>
    <definedName name="IQRN788" hidden="1">"$O$788"</definedName>
    <definedName name="IQRN789" hidden="1">"$O$789"</definedName>
    <definedName name="IQRN79" hidden="1">"$O$79:$T$79"</definedName>
    <definedName name="IQRN790" hidden="1">"$O$790"</definedName>
    <definedName name="IQRN791" hidden="1">"$O$791"</definedName>
    <definedName name="IQRN792" hidden="1">"$O$792:$Q$792"</definedName>
    <definedName name="IQRN793" hidden="1">"$O$793"</definedName>
    <definedName name="IQRN794" hidden="1">"$O$794"</definedName>
    <definedName name="IQRN795" hidden="1">"$O$795"</definedName>
    <definedName name="IQRN796" hidden="1">"$O$796"</definedName>
    <definedName name="IQRN797" hidden="1">"$O$797"</definedName>
    <definedName name="IQRN798" hidden="1">"$O$798"</definedName>
    <definedName name="IQRN799" hidden="1">"$O$799"</definedName>
    <definedName name="IQRN8" hidden="1">"$O$8:$AH$8"</definedName>
    <definedName name="IQRN80" hidden="1">"$O$80:$T$80"</definedName>
    <definedName name="IQRN800" hidden="1">"$O$800"</definedName>
    <definedName name="IQRN801" hidden="1">"$O$801"</definedName>
    <definedName name="IQRN802" hidden="1">"$O$802"</definedName>
    <definedName name="IQRN803" hidden="1">"$O$803"</definedName>
    <definedName name="IQRN804" hidden="1">"$O$804:$P$804"</definedName>
    <definedName name="IQRN805" hidden="1">"$O$805"</definedName>
    <definedName name="IQRN806" hidden="1">"$O$806"</definedName>
    <definedName name="IQRN807" hidden="1">"$O$807"</definedName>
    <definedName name="IQRN808" hidden="1">"$O$808"</definedName>
    <definedName name="IQRN809" hidden="1">"$O$809"</definedName>
    <definedName name="IQRN81" hidden="1">"$O$81:$R$81"</definedName>
    <definedName name="IQRN810" hidden="1">"$O$810:$P$810"</definedName>
    <definedName name="IQRN811" hidden="1">"$O$811"</definedName>
    <definedName name="IQRN812" hidden="1">"$O$812"</definedName>
    <definedName name="IQRN813" hidden="1">"$O$813"</definedName>
    <definedName name="IQRN814" hidden="1">"$O$814"</definedName>
    <definedName name="IQRN815" hidden="1">"$O$815"</definedName>
    <definedName name="IQRN816" hidden="1">"$O$816"</definedName>
    <definedName name="IQRN817" hidden="1">"$O$817"</definedName>
    <definedName name="IQRN818" hidden="1">"$O$818"</definedName>
    <definedName name="IQRN819" hidden="1">"$O$819"</definedName>
    <definedName name="IQRN82" hidden="1">"$O$82:$R$82"</definedName>
    <definedName name="IQRN820" hidden="1">"$O$820"</definedName>
    <definedName name="IQRN821" hidden="1">"$O$821"</definedName>
    <definedName name="IQRN822" hidden="1">"$O$822"</definedName>
    <definedName name="IQRN823" hidden="1">"$O$823"</definedName>
    <definedName name="IQRN824" hidden="1">"$O$824"</definedName>
    <definedName name="IQRN825" hidden="1">"$O$825:$S$825"</definedName>
    <definedName name="IQRN826" hidden="1">"$O$826"</definedName>
    <definedName name="IQRN827" hidden="1">"$O$827:$Q$827"</definedName>
    <definedName name="IQRN828" hidden="1">"$O$828"</definedName>
    <definedName name="IQRN829" hidden="1">"$O$829"</definedName>
    <definedName name="IQRN83" hidden="1">"$O$83:$AA$83"</definedName>
    <definedName name="IQRN830" hidden="1">"$O$830"</definedName>
    <definedName name="IQRN831" hidden="1">"$O$831:$Q$831"</definedName>
    <definedName name="IQRN832" hidden="1">"$O$832"</definedName>
    <definedName name="IQRN833" hidden="1">"$O$833:$R$833"</definedName>
    <definedName name="IQRN834" hidden="1">"$O$834"</definedName>
    <definedName name="IQRN835" hidden="1">"$O$835"</definedName>
    <definedName name="IQRN836" hidden="1">"$O$836"</definedName>
    <definedName name="IQRN837" hidden="1">"$O$837:$S$837"</definedName>
    <definedName name="IQRN838" hidden="1">"$O$838"</definedName>
    <definedName name="IQRN839" hidden="1">"$O$839"</definedName>
    <definedName name="IQRN84" hidden="1">"$O$84:$AA$84"</definedName>
    <definedName name="IQRN840" hidden="1">"$O$840"</definedName>
    <definedName name="IQRN841" hidden="1">"$O$841"</definedName>
    <definedName name="IQRN842" hidden="1">"$O$842"</definedName>
    <definedName name="IQRN843" hidden="1">"$O$843"</definedName>
    <definedName name="IQRN844" hidden="1">"$O$844"</definedName>
    <definedName name="IQRN845" hidden="1">"$O$845"</definedName>
    <definedName name="IQRN846" hidden="1">"$O$846"</definedName>
    <definedName name="IQRN847" hidden="1">"$O$847"</definedName>
    <definedName name="IQRN848" hidden="1">"$O$848"</definedName>
    <definedName name="IQRN849" hidden="1">"$O$849"</definedName>
    <definedName name="IQRN85" hidden="1">"$O$85:$X$85"</definedName>
    <definedName name="IQRN850" hidden="1">"$O$850"</definedName>
    <definedName name="IQRN851" hidden="1">"$O$851"</definedName>
    <definedName name="IQRN852" hidden="1">"$O$852:$P$852"</definedName>
    <definedName name="IQRN853" hidden="1">"$O$853"</definedName>
    <definedName name="IQRN854" hidden="1">"$O$854"</definedName>
    <definedName name="IQRN855" hidden="1">"$O$855"</definedName>
    <definedName name="IQRN856" hidden="1">"$O$856"</definedName>
    <definedName name="IQRN857" hidden="1">"$O$857"</definedName>
    <definedName name="IQRN858" hidden="1">"$O$858"</definedName>
    <definedName name="IQRN859" hidden="1">"$O$859"</definedName>
    <definedName name="IQRN86" hidden="1">"$O$86:$X$86"</definedName>
    <definedName name="IQRN860" hidden="1">"$O$860"</definedName>
    <definedName name="IQRN861" hidden="1">"$O$861"</definedName>
    <definedName name="IQRN862" hidden="1">"$O$862"</definedName>
    <definedName name="IQRN863" hidden="1">"$O$863"</definedName>
    <definedName name="IQRN864" hidden="1">"$O$864"</definedName>
    <definedName name="IQRN865" hidden="1">"$O$865:$P$865"</definedName>
    <definedName name="IQRN866" hidden="1">"$O$866"</definedName>
    <definedName name="IQRN867" hidden="1">"$O$867"</definedName>
    <definedName name="IQRN868" hidden="1">"$O$868"</definedName>
    <definedName name="IQRN869" hidden="1">"$O$869"</definedName>
    <definedName name="IQRN87" hidden="1">"$O$87:$U$87"</definedName>
    <definedName name="IQRN870" hidden="1">"$O$870"</definedName>
    <definedName name="IQRN871" hidden="1">"$O$871"</definedName>
    <definedName name="IQRN872" hidden="1">"$O$872:$S$872"</definedName>
    <definedName name="IQRN873" hidden="1">"$O$873"</definedName>
    <definedName name="IQRN874" hidden="1">"$O$874"</definedName>
    <definedName name="IQRN875" hidden="1">"$O$875:$P$875"</definedName>
    <definedName name="IQRN876" hidden="1">"$O$876:$P$876"</definedName>
    <definedName name="IQRN877" hidden="1">"$O$877"</definedName>
    <definedName name="IQRN878" hidden="1">"$O$878:$S$878"</definedName>
    <definedName name="IQRN879" hidden="1">"$O$879"</definedName>
    <definedName name="IQRN88" hidden="1">"$O$88:$U$88"</definedName>
    <definedName name="IQRN880" hidden="1">"$O$880"</definedName>
    <definedName name="IQRN881" hidden="1">"$O$881"</definedName>
    <definedName name="IQRN882" hidden="1">"$O$882"</definedName>
    <definedName name="IQRN883" hidden="1">"$O$883"</definedName>
    <definedName name="IQRN884" hidden="1">"$O$884"</definedName>
    <definedName name="IQRN885" hidden="1">"$O$885"</definedName>
    <definedName name="IQRN886" hidden="1">"$O$886:$S$886"</definedName>
    <definedName name="IQRN887" hidden="1">"$O$887"</definedName>
    <definedName name="IQRN888" hidden="1">"$O$888"</definedName>
    <definedName name="IQRN889" hidden="1">"$O$889"</definedName>
    <definedName name="IQRN89" hidden="1">"$O$89:$AE$89"</definedName>
    <definedName name="IQRN890" hidden="1">"$O$890"</definedName>
    <definedName name="IQRN891" hidden="1">"$O$891"</definedName>
    <definedName name="IQRN892" hidden="1">"$O$892:$P$892"</definedName>
    <definedName name="IQRN893" hidden="1">"$O$893"</definedName>
    <definedName name="IQRN894" hidden="1">"$O$894:$S$894"</definedName>
    <definedName name="IQRN895" hidden="1">"$O$895"</definedName>
    <definedName name="IQRN896" hidden="1">"$O$896"</definedName>
    <definedName name="IQRN897" hidden="1">"$O$897"</definedName>
    <definedName name="IQRN898" hidden="1">"$O$898:$S$898"</definedName>
    <definedName name="IQRN899" hidden="1">"$O$899"</definedName>
    <definedName name="IQRN9" hidden="1">"$O$9:$AA$9"</definedName>
    <definedName name="IQRN90" hidden="1">"$O$90:$AE$90"</definedName>
    <definedName name="IQRN900" hidden="1">"$O$900"</definedName>
    <definedName name="IQRN901" hidden="1">"$O$901"</definedName>
    <definedName name="IQRN902" hidden="1">"$O$902"</definedName>
    <definedName name="IQRN903" hidden="1">"$O$903"</definedName>
    <definedName name="IQRN904" hidden="1">"$O$904"</definedName>
    <definedName name="IQRN905" hidden="1">"$O$905"</definedName>
    <definedName name="IQRN906" hidden="1">"$O$906"</definedName>
    <definedName name="IQRN907" hidden="1">"$O$907"</definedName>
    <definedName name="IQRN908" hidden="1">"$O$908"</definedName>
    <definedName name="IQRN909" hidden="1">"$O$909:$R$909"</definedName>
    <definedName name="IQRN91" hidden="1">"$O$91:$S$91"</definedName>
    <definedName name="IQRN910" hidden="1">"$O$910"</definedName>
    <definedName name="IQRN911" hidden="1">"$O$911"</definedName>
    <definedName name="IQRN912" hidden="1">"$O$912"</definedName>
    <definedName name="IQRN913" hidden="1">"$O$913:$P$913"</definedName>
    <definedName name="IQRN914" hidden="1">"$O$914"</definedName>
    <definedName name="IQRN915" hidden="1">"$O$915"</definedName>
    <definedName name="IQRN916" hidden="1">"$O$916:$Q$916"</definedName>
    <definedName name="IQRN917" hidden="1">"$O$917"</definedName>
    <definedName name="IQRN918" hidden="1">"$O$918:$P$918"</definedName>
    <definedName name="IQRN919" hidden="1">"$O$919"</definedName>
    <definedName name="IQRN92" hidden="1">"$O$92:$S$92"</definedName>
    <definedName name="IQRN920" hidden="1">"$O$920"</definedName>
    <definedName name="IQRN921" hidden="1">"$O$921"</definedName>
    <definedName name="IQRN922" hidden="1">"$O$922:$P$922"</definedName>
    <definedName name="IQRN923" hidden="1">"$O$923:$Q$923"</definedName>
    <definedName name="IQRN924" hidden="1">"$O$924:$S$924"</definedName>
    <definedName name="IQRN925" hidden="1">"$O$925"</definedName>
    <definedName name="IQRN926" hidden="1">"$O$926"</definedName>
    <definedName name="IQRN927" hidden="1">"$O$927"</definedName>
    <definedName name="IQRN928" hidden="1">"$O$928"</definedName>
    <definedName name="IQRN929" hidden="1">"$O$929"</definedName>
    <definedName name="IQRN93" hidden="1">"$O$93:$V$93"</definedName>
    <definedName name="IQRN930" hidden="1">"$O$930"</definedName>
    <definedName name="IQRN931" hidden="1">"$O$931"</definedName>
    <definedName name="IQRN932" hidden="1">"$O$932"</definedName>
    <definedName name="IQRN933" hidden="1">"$O$933"</definedName>
    <definedName name="IQRN934" hidden="1">"$O$934"</definedName>
    <definedName name="IQRN935" hidden="1">"$O$935:$S$935"</definedName>
    <definedName name="IQRN936" hidden="1">"$O$936"</definedName>
    <definedName name="IQRN937" hidden="1">"$O$937:$P$937"</definedName>
    <definedName name="IQRN938" hidden="1">"$O$938"</definedName>
    <definedName name="IQRN939" hidden="1">"$O$939"</definedName>
    <definedName name="IQRN94" hidden="1">"$O$94:$V$94"</definedName>
    <definedName name="IQRN940" hidden="1">"$O$940:$S$940"</definedName>
    <definedName name="IQRN941" hidden="1">"$O$941:$P$941"</definedName>
    <definedName name="IQRN942" hidden="1">"$O$942"</definedName>
    <definedName name="IQRN943" hidden="1">"$O$943"</definedName>
    <definedName name="IQRN944" hidden="1">"$O$944:$Q$944"</definedName>
    <definedName name="IQRN945" hidden="1">"$O$945"</definedName>
    <definedName name="IQRN946" hidden="1">"$O$946:$S$946"</definedName>
    <definedName name="IQRN947" hidden="1">"$O$947"</definedName>
    <definedName name="IQRN948" hidden="1">"$O$948"</definedName>
    <definedName name="IQRN949" hidden="1">"$O$949"</definedName>
    <definedName name="IQRN95" hidden="1">"$O$95"</definedName>
    <definedName name="IQRN950" hidden="1">"$O$950"</definedName>
    <definedName name="IQRN951" hidden="1">"$O$951"</definedName>
    <definedName name="IQRN952" hidden="1">"$O$952:$R$952"</definedName>
    <definedName name="IQRN953" hidden="1">"$O$953"</definedName>
    <definedName name="IQRN954" hidden="1">"$O$954"</definedName>
    <definedName name="IQRN955" hidden="1">"$O$955"</definedName>
    <definedName name="IQRN956" hidden="1">"$O$956"</definedName>
    <definedName name="IQRN957" hidden="1">"$O$957"</definedName>
    <definedName name="IQRN958" hidden="1">"$O$958"</definedName>
    <definedName name="IQRN959" hidden="1">"$O$959:$P$959"</definedName>
    <definedName name="IQRN96" hidden="1">"$O$96"</definedName>
    <definedName name="IQRN960" hidden="1">"$O$960"</definedName>
    <definedName name="IQRN961" hidden="1">"$O$961:$P$961"</definedName>
    <definedName name="IQRN962" hidden="1">"$O$962"</definedName>
    <definedName name="IQRN963" hidden="1">"$O$963"</definedName>
    <definedName name="IQRN964" hidden="1">"$O$964"</definedName>
    <definedName name="IQRN965" hidden="1">"$O$965:$S$965"</definedName>
    <definedName name="IQRN966" hidden="1">"$O$966"</definedName>
    <definedName name="IQRN967" hidden="1">"$O$967"</definedName>
    <definedName name="IQRN968" hidden="1">"$O$968"</definedName>
    <definedName name="IQRN969" hidden="1">"$O$969"</definedName>
    <definedName name="IQRN97" hidden="1">"$O$97"</definedName>
    <definedName name="IQRN970" hidden="1">"$O$970"</definedName>
    <definedName name="IQRN971" hidden="1">"$O$971"</definedName>
    <definedName name="IQRN972" hidden="1">"$O$972"</definedName>
    <definedName name="IQRN973" hidden="1">"$O$973"</definedName>
    <definedName name="IQRN974" hidden="1">"$O$974"</definedName>
    <definedName name="IQRN975" hidden="1">"$O$975"</definedName>
    <definedName name="IQRN976" hidden="1">"$O$976"</definedName>
    <definedName name="IQRN977" hidden="1">"$O$977"</definedName>
    <definedName name="IQRN978" hidden="1">"$O$978"</definedName>
    <definedName name="IQRN979" hidden="1">"$O$979:$S$979"</definedName>
    <definedName name="IQRN98" hidden="1">"$O$98"</definedName>
    <definedName name="IQRN980" hidden="1">"$O$980"</definedName>
    <definedName name="IQRN981" hidden="1">"$O$981:$P$981"</definedName>
    <definedName name="IQRN982" hidden="1">"$O$982"</definedName>
    <definedName name="IQRN983" hidden="1">"$O$983"</definedName>
    <definedName name="IQRN984" hidden="1">"$O$984"</definedName>
    <definedName name="IQRN985" hidden="1">"$O$985"</definedName>
    <definedName name="IQRN986" hidden="1">"$O$986"</definedName>
    <definedName name="IQRN987" hidden="1">"$O$987:$P$987"</definedName>
    <definedName name="IQRN988" hidden="1">"$O$988"</definedName>
    <definedName name="IQRN989" hidden="1">"$O$989"</definedName>
    <definedName name="IQRN99" hidden="1">"$O$99:$Z$99"</definedName>
    <definedName name="IQRN990" hidden="1">"$O$990"</definedName>
    <definedName name="IQRN991" hidden="1">"$O$991"</definedName>
    <definedName name="IQRN992" hidden="1">"$O$992"</definedName>
    <definedName name="IQRN993" hidden="1">"$O$993"</definedName>
    <definedName name="IQRN994" hidden="1">"$O$994:$P$994"</definedName>
    <definedName name="IQRN995" hidden="1">"$O$995:$P$995"</definedName>
    <definedName name="IQRN996" hidden="1">"$O$996"</definedName>
    <definedName name="IQRN997" hidden="1">"$O$997"</definedName>
    <definedName name="IQRN998" hidden="1">"$O$998"</definedName>
    <definedName name="IQRN999" hidden="1">"$O$999"</definedName>
    <definedName name="IQRU13" hidden="1">"$V$13:$AA$13"</definedName>
    <definedName name="IQRU14" hidden="1">"$V$14:$AA$14"</definedName>
    <definedName name="IQRU15" hidden="1">"$V$15:$AF$15"</definedName>
    <definedName name="IQRU16" hidden="1">"$V$16:$AF$16"</definedName>
    <definedName name="IQRV13" hidden="1">"$W$13:$AQ$13"</definedName>
    <definedName name="IQRV14" hidden="1">"$W$14:$AQ$14"</definedName>
    <definedName name="j" localSheetId="1" hidden="1">{#N/A,#N/A,TRUE,"Task Status";#N/A,#N/A,TRUE,"Document Status";#N/A,#N/A,TRUE,"Percent Complete";#N/A,#N/A,TRUE,"Manhour Sum"}</definedName>
    <definedName name="j" hidden="1">{#N/A,#N/A,TRUE,"Task Status";#N/A,#N/A,TRUE,"Document Status";#N/A,#N/A,TRUE,"Percent Complete";#N/A,#N/A,TRUE,"Manhour Sum"}</definedName>
    <definedName name="JanSun1">DATE(CalendarYear,1,1)-WEEKDAY(DATE(CalendarYear,1,1))+1</definedName>
    <definedName name="Jeanne" localSheetId="1" hidden="1">#REF!</definedName>
    <definedName name="Jeanne" hidden="1">#REF!</definedName>
    <definedName name="jhnhgg" localSheetId="1" hidden="1">{#N/A,#N/A,FALSE,"Aging Summary";#N/A,#N/A,FALSE,"Ratio Analysis";#N/A,#N/A,FALSE,"Test 120 Day Accts";#N/A,#N/A,FALSE,"Tickmarks"}</definedName>
    <definedName name="jhnhgg" hidden="1">{#N/A,#N/A,FALSE,"Aging Summary";#N/A,#N/A,FALSE,"Ratio Analysis";#N/A,#N/A,FALSE,"Test 120 Day Accts";#N/A,#N/A,FALSE,"Tickmarks"}</definedName>
    <definedName name="jj" localSheetId="1" hidden="1">{#N/A,#N/A,FALSE,"CTC Summary - EOY";#N/A,#N/A,FALSE,"CTC Summary - Wtavg"}</definedName>
    <definedName name="jj" hidden="1">{#N/A,#N/A,FALSE,"CTC Summary - EOY";#N/A,#N/A,FALSE,"CTC Summary - Wtavg"}</definedName>
    <definedName name="jk" localSheetId="1" hidden="1">{#N/A,#N/A,FALSE,"CTC Summary - EOY";#N/A,#N/A,FALSE,"CTC Summary - Wtavg"}</definedName>
    <definedName name="jk" hidden="1">{#N/A,#N/A,FALSE,"CTC Summary - EOY";#N/A,#N/A,FALSE,"CTC Summary - Wtavg"}</definedName>
    <definedName name="JulSun1">DATE(CalendarYear,7,1)-WEEKDAY(DATE(CalendarYear,7,1))+1</definedName>
    <definedName name="July" localSheetId="1" hidden="1">{#N/A,#N/A,FALSE,"CTC Summary - EOY";#N/A,#N/A,FALSE,"CTC Summary - Wtavg"}</definedName>
    <definedName name="July" hidden="1">{#N/A,#N/A,FALSE,"CTC Summary - EOY";#N/A,#N/A,FALSE,"CTC Summary - Wtavg"}</definedName>
    <definedName name="July_1" localSheetId="1" hidden="1">{#N/A,#N/A,FALSE,"CTC Summary - EOY";#N/A,#N/A,FALSE,"CTC Summary - Wtavg"}</definedName>
    <definedName name="July_1" hidden="1">{#N/A,#N/A,FALSE,"CTC Summary - EOY";#N/A,#N/A,FALSE,"CTC Summary - Wtavg"}</definedName>
    <definedName name="July_2" localSheetId="1" hidden="1">{#N/A,#N/A,FALSE,"CTC Summary - EOY";#N/A,#N/A,FALSE,"CTC Summary - Wtavg"}</definedName>
    <definedName name="July_2" hidden="1">{#N/A,#N/A,FALSE,"CTC Summary - EOY";#N/A,#N/A,FALSE,"CTC Summary - Wtavg"}</definedName>
    <definedName name="July_3" localSheetId="1" hidden="1">{#N/A,#N/A,FALSE,"CTC Summary - EOY";#N/A,#N/A,FALSE,"CTC Summary - Wtavg"}</definedName>
    <definedName name="July_3" hidden="1">{#N/A,#N/A,FALSE,"CTC Summary - EOY";#N/A,#N/A,FALSE,"CTC Summary - Wtavg"}</definedName>
    <definedName name="June" localSheetId="1" hidden="1">{#N/A,#N/A,FALSE,"CTC Summary - EOY";#N/A,#N/A,FALSE,"CTC Summary - Wtavg"}</definedName>
    <definedName name="June" hidden="1">{#N/A,#N/A,FALSE,"CTC Summary - EOY";#N/A,#N/A,FALSE,"CTC Summary - Wtavg"}</definedName>
    <definedName name="June_1" localSheetId="1" hidden="1">{#N/A,#N/A,FALSE,"CTC Summary - EOY";#N/A,#N/A,FALSE,"CTC Summary - Wtavg"}</definedName>
    <definedName name="June_1" hidden="1">{#N/A,#N/A,FALSE,"CTC Summary - EOY";#N/A,#N/A,FALSE,"CTC Summary - Wtavg"}</definedName>
    <definedName name="June_2" localSheetId="1" hidden="1">{#N/A,#N/A,FALSE,"CTC Summary - EOY";#N/A,#N/A,FALSE,"CTC Summary - Wtavg"}</definedName>
    <definedName name="June_2" hidden="1">{#N/A,#N/A,FALSE,"CTC Summary - EOY";#N/A,#N/A,FALSE,"CTC Summary - Wtavg"}</definedName>
    <definedName name="June_3" localSheetId="1" hidden="1">{#N/A,#N/A,FALSE,"CTC Summary - EOY";#N/A,#N/A,FALSE,"CTC Summary - Wtavg"}</definedName>
    <definedName name="June_3" hidden="1">{#N/A,#N/A,FALSE,"CTC Summary - EOY";#N/A,#N/A,FALSE,"CTC Summary - Wtavg"}</definedName>
    <definedName name="junk" hidden="1">"S:\23150\06RET\Transformation\"</definedName>
    <definedName name="junk1" hidden="1">"Will Kane"</definedName>
    <definedName name="JunSun1">DATE(CalendarYear,6,1)-WEEKDAY(DATE(CalendarYear,6,1))+1</definedName>
    <definedName name="K2_WBEVMODE" hidden="1">0</definedName>
    <definedName name="KK" localSheetId="1" hidden="1">{#N/A,#N/A,FALSE,"Aging Summary";#N/A,#N/A,FALSE,"Ratio Analysis";#N/A,#N/A,FALSE,"Test 120 Day Accts";#N/A,#N/A,FALSE,"Tickmarks"}</definedName>
    <definedName name="KK" hidden="1">{#N/A,#N/A,FALSE,"Aging Summary";#N/A,#N/A,FALSE,"Ratio Analysis";#N/A,#N/A,FALSE,"Test 120 Day Accts";#N/A,#N/A,FALSE,"Tickmarks"}</definedName>
    <definedName name="L" localSheetId="1" hidden="1">{"PI_Data",#N/A,TRUE,"P&amp;I Data"}</definedName>
    <definedName name="L" hidden="1">{"PI_Data",#N/A,TRUE,"P&amp;I Data"}</definedName>
    <definedName name="L2X" localSheetId="1" hidden="1">{"PI_Data",#N/A,TRUE,"P&amp;I Data"}</definedName>
    <definedName name="L2X" hidden="1">{"PI_Data",#N/A,TRUE,"P&amp;I Data"}</definedName>
    <definedName name="leaders" localSheetId="1" hidden="1">{#N/A,#N/A,FALSE,"Sum6 (1)"}</definedName>
    <definedName name="leaders" hidden="1">{#N/A,#N/A,FALSE,"Sum6 (1)"}</definedName>
    <definedName name="leroy" localSheetId="1" hidden="1">{#N/A,#N/A,TRUE,"Task Status";#N/A,#N/A,TRUE,"Document Status";#N/A,#N/A,TRUE,"Percent Complete";#N/A,#N/A,TRUE,"Manhour Sum"}</definedName>
    <definedName name="leroy" hidden="1">{#N/A,#N/A,TRUE,"Task Status";#N/A,#N/A,TRUE,"Document Status";#N/A,#N/A,TRUE,"Percent Complete";#N/A,#N/A,TRUE,"Manhour Sum"}</definedName>
    <definedName name="ListOffset" hidden="1">1</definedName>
    <definedName name="LL" localSheetId="1" hidden="1">{"PI_Data",#N/A,TRUE,"P&amp;I Data"}</definedName>
    <definedName name="LL" hidden="1">{"PI_Data",#N/A,TRUE,"P&amp;I Data"}</definedName>
    <definedName name="m" localSheetId="1" hidden="1">{#N/A,#N/A,FALSE,"Aging Summary";#N/A,#N/A,FALSE,"Ratio Analysis";#N/A,#N/A,FALSE,"Test 120 Day Accts";#N/A,#N/A,FALSE,"Tickmarks"}</definedName>
    <definedName name="m" hidden="1">{#N/A,#N/A,FALSE,"Aging Summary";#N/A,#N/A,FALSE,"Ratio Analysis";#N/A,#N/A,FALSE,"Test 120 Day Accts";#N/A,#N/A,FALSE,"Tickmarks"}</definedName>
    <definedName name="M2X" localSheetId="1" hidden="1">{"PI_Data",#N/A,TRUE,"P&amp;I Data"}</definedName>
    <definedName name="M2X" hidden="1">{"PI_Data",#N/A,TRUE,"P&amp;I Data"}</definedName>
    <definedName name="MarSun1">DATE(CalendarYear,3,1)-WEEKDAY(DATE(CalendarYear,3,1))+1</definedName>
    <definedName name="May" localSheetId="1" hidden="1">{#N/A,#N/A,FALSE,"CTC Summary - EOY";#N/A,#N/A,FALSE,"CTC Summary - Wtavg"}</definedName>
    <definedName name="May" hidden="1">{#N/A,#N/A,FALSE,"CTC Summary - EOY";#N/A,#N/A,FALSE,"CTC Summary - Wtavg"}</definedName>
    <definedName name="May_1" localSheetId="1" hidden="1">{#N/A,#N/A,FALSE,"CTC Summary - EOY";#N/A,#N/A,FALSE,"CTC Summary - Wtavg"}</definedName>
    <definedName name="May_1" hidden="1">{#N/A,#N/A,FALSE,"CTC Summary - EOY";#N/A,#N/A,FALSE,"CTC Summary - Wtavg"}</definedName>
    <definedName name="May_2" localSheetId="1" hidden="1">{#N/A,#N/A,FALSE,"CTC Summary - EOY";#N/A,#N/A,FALSE,"CTC Summary - Wtavg"}</definedName>
    <definedName name="May_2" hidden="1">{#N/A,#N/A,FALSE,"CTC Summary - EOY";#N/A,#N/A,FALSE,"CTC Summary - Wtavg"}</definedName>
    <definedName name="May_3" localSheetId="1" hidden="1">{#N/A,#N/A,FALSE,"CTC Summary - EOY";#N/A,#N/A,FALSE,"CTC Summary - Wtavg"}</definedName>
    <definedName name="May_3" hidden="1">{#N/A,#N/A,FALSE,"CTC Summary - EOY";#N/A,#N/A,FALSE,"CTC Summary - Wtavg"}</definedName>
    <definedName name="MaySun1">DATE(CalendarYear,5,1)-WEEKDAY(DATE(CalendarYear,5,1))+1</definedName>
    <definedName name="MEWarning" hidden="1">1</definedName>
    <definedName name="MM" hidden="1">#N/A</definedName>
    <definedName name="n" localSheetId="1" hidden="1">{#N/A,#N/A,FALSE,"Inputs And Assumptions";#N/A,#N/A,FALSE,"Revenue Allocation";#N/A,#N/A,FALSE,"RSP Surch Allocations";#N/A,#N/A,FALSE,"Generation Calculations";#N/A,#N/A,FALSE,"Test Year 2001 Sales and Revs."}</definedName>
    <definedName name="n" hidden="1">{#N/A,#N/A,FALSE,"Inputs And Assumptions";#N/A,#N/A,FALSE,"Revenue Allocation";#N/A,#N/A,FALSE,"RSP Surch Allocations";#N/A,#N/A,FALSE,"Generation Calculations";#N/A,#N/A,FALSE,"Test Year 2001 Sales and Revs."}</definedName>
    <definedName name="New" localSheetId="1" hidden="1">{#N/A,#N/A,FALSE,"CTC Summary - EOY";#N/A,#N/A,FALSE,"CTC Summary - Wtavg"}</definedName>
    <definedName name="New" hidden="1">{#N/A,#N/A,FALSE,"CTC Summary - EOY";#N/A,#N/A,FALSE,"CTC Summary - Wtavg"}</definedName>
    <definedName name="New_1" localSheetId="1" hidden="1">{#N/A,#N/A,FALSE,"CTC Summary - EOY";#N/A,#N/A,FALSE,"CTC Summary - Wtavg"}</definedName>
    <definedName name="New_1" hidden="1">{#N/A,#N/A,FALSE,"CTC Summary - EOY";#N/A,#N/A,FALSE,"CTC Summary - Wtavg"}</definedName>
    <definedName name="New_2" localSheetId="1" hidden="1">{#N/A,#N/A,FALSE,"CTC Summary - EOY";#N/A,#N/A,FALSE,"CTC Summary - Wtavg"}</definedName>
    <definedName name="New_2" hidden="1">{#N/A,#N/A,FALSE,"CTC Summary - EOY";#N/A,#N/A,FALSE,"CTC Summary - Wtavg"}</definedName>
    <definedName name="New_3" localSheetId="1" hidden="1">{#N/A,#N/A,FALSE,"CTC Summary - EOY";#N/A,#N/A,FALSE,"CTC Summary - Wtavg"}</definedName>
    <definedName name="New_3" hidden="1">{#N/A,#N/A,FALSE,"CTC Summary - EOY";#N/A,#N/A,FALSE,"CTC Summary - Wtavg"}</definedName>
    <definedName name="nj" localSheetId="1" hidden="1">{#N/A,#N/A,FALSE,"CTC Summary - EOY";#N/A,#N/A,FALSE,"CTC Summary - Wtavg"}</definedName>
    <definedName name="nj" hidden="1">{#N/A,#N/A,FALSE,"CTC Summary - EOY";#N/A,#N/A,FALSE,"CTC Summary - Wtavg"}</definedName>
    <definedName name="nn" localSheetId="1" hidden="1">{"PI_Data",#N/A,TRUE,"P&amp;I Data"}</definedName>
    <definedName name="nn" hidden="1">{"PI_Data",#N/A,TRUE,"P&amp;I Data"}</definedName>
    <definedName name="NO" localSheetId="31" hidden="1">{"'Sheet1'!$A$1:$J$121"}</definedName>
    <definedName name="NO" hidden="1">{"'Sheet1'!$A$1:$J$121"}</definedName>
    <definedName name="Note">"* (Amount requiring additional detail) Included within each Priority Category"</definedName>
    <definedName name="NovSun1">DATE(CalendarYear,11,1)-WEEKDAY(DATE(CalendarYear,11,1))+1</definedName>
    <definedName name="NPV_Year" localSheetId="30">#REF!</definedName>
    <definedName name="NPV_Year" localSheetId="31">#REF!</definedName>
    <definedName name="NPV_Year">'RSE Lite'!$C$6</definedName>
    <definedName name="nTranches">'[6]Data, Validation'!$G$2</definedName>
    <definedName name="o" localSheetId="1" hidden="1">{#N/A,#N/A,TRUE,"Task Status";#N/A,#N/A,TRUE,"Document Status";#N/A,#N/A,TRUE,"Percent Complete";#N/A,#N/A,TRUE,"Manhour Sum"}</definedName>
    <definedName name="o" hidden="1">{#N/A,#N/A,TRUE,"Task Status";#N/A,#N/A,TRUE,"Document Status";#N/A,#N/A,TRUE,"Percent Complete";#N/A,#N/A,TRUE,"Manhour Sum"}</definedName>
    <definedName name="OctSun1">DATE(CalendarYear,10,1)-WEEKDAY(DATE(CalendarYear,10,1))+1</definedName>
    <definedName name="oo" localSheetId="1" hidden="1">{#N/A,#N/A,FALSE,"CTC Summary - EOY";#N/A,#N/A,FALSE,"CTC Summary - Wtavg"}</definedName>
    <definedName name="oo" hidden="1">{#N/A,#N/A,FALSE,"CTC Summary - EOY";#N/A,#N/A,FALSE,"CTC Summary - Wtavg"}</definedName>
    <definedName name="p" localSheetId="1" hidden="1">{#N/A,#N/A,TRUE,"Task Status";#N/A,#N/A,TRUE,"Document Status";#N/A,#N/A,TRUE,"Percent Complete";#N/A,#N/A,TRUE,"Manhour Sum"}</definedName>
    <definedName name="p" hidden="1">{#N/A,#N/A,TRUE,"Task Status";#N/A,#N/A,TRUE,"Document Status";#N/A,#N/A,TRUE,"Percent Complete";#N/A,#N/A,TRUE,"Manhour Sum"}</definedName>
    <definedName name="P2X" localSheetId="1" hidden="1">{"PI_Data",#N/A,TRUE,"P&amp;I Data"}</definedName>
    <definedName name="P2X" hidden="1">{"PI_Data",#N/A,TRUE,"P&amp;I Data"}</definedName>
    <definedName name="Pal_Workbook_GUID" hidden="1">"F55CCCMZ2H366UJT6F4KNGTX"</definedName>
    <definedName name="pay_month2">{"Mar","Apr","Jun","Sep","Dec"}</definedName>
    <definedName name="PDA">"Prioritization Discussion Amount*"</definedName>
    <definedName name="PIX" localSheetId="1" hidden="1">{"PI_Data",#N/A,TRUE,"P&amp;I Data"}</definedName>
    <definedName name="PIX" hidden="1">{"PI_Data",#N/A,TRUE,"P&amp;I Data"}</definedName>
    <definedName name="PP" localSheetId="1" hidden="1">{"PI_Data",#N/A,TRUE,"P&amp;I Data"}</definedName>
    <definedName name="PP" hidden="1">{"PI_Data",#N/A,TRUE,"P&amp;I Data"}</definedName>
    <definedName name="ppppppppppppppppppppppppppppppp" localSheetId="1" hidden="1">{"PI_Data",#N/A,TRUE,"P&amp;I Data"}</definedName>
    <definedName name="ppppppppppppppppppppppppppppppp" hidden="1">{"PI_Data",#N/A,TRUE,"P&amp;I Data"}</definedName>
    <definedName name="_xlnm.Print_Titles" localSheetId="4">'1-Program Exposure'!$7:$7</definedName>
    <definedName name="_xlnm.Print_Titles" localSheetId="5">'2-Program Cost'!$8:$8</definedName>
    <definedName name="_xlnm.Print_Titles" localSheetId="6">'3-Eff - Freq Programs'!$7:$7</definedName>
    <definedName name="_xlnm.Print_Titles" localSheetId="3">'Summary of Programs'!$22:$22</definedName>
    <definedName name="ProgramList" localSheetId="30">[1]!TableProgSpend[Program]</definedName>
    <definedName name="ProgramList" localSheetId="29">[2]!TableProgSpend[Program]</definedName>
    <definedName name="ProgramList" localSheetId="31">[1]!TableProgSpend[Program]</definedName>
    <definedName name="ProgramList">TableProgSpend[Program]</definedName>
    <definedName name="ProgramName" localSheetId="30">#REF!</definedName>
    <definedName name="ProgramName" localSheetId="29">#REF!</definedName>
    <definedName name="ProgramName" localSheetId="31">#REF!</definedName>
    <definedName name="ProgramName" localSheetId="8">'RSE Lite'!$B$12</definedName>
    <definedName name="q" hidden="1">{"'Summary'!$A$1:$J$24"}</definedName>
    <definedName name="QEWR" localSheetId="1" hidden="1">{"Network Summary",#N/A,TRUE,"Summary";"Piping Summary",#N/A,TRUE," Piping";"Meters Summary",#N/A,TRUE,"Meters &amp; Connections";"Connections Summary",#N/A,TRUE,"Meters &amp; Connections";"Stations Summary",#N/A,TRUE,"Stations Pivot"}</definedName>
    <definedName name="QEWR" hidden="1">{"Network Summary",#N/A,TRUE,"Summary";"Piping Summary",#N/A,TRUE," Piping";"Meters Summary",#N/A,TRUE,"Meters &amp; Connections";"Connections Summary",#N/A,TRUE,"Meters &amp; Connections";"Stations Summary",#N/A,TRUE,"Stations Pivot"}</definedName>
    <definedName name="qqqqqqq" localSheetId="1" hidden="1">{#N/A,#N/A,FALSE,"Sum6 (1)"}</definedName>
    <definedName name="qqqqqqq" hidden="1">{#N/A,#N/A,FALSE,"Sum6 (1)"}</definedName>
    <definedName name="qwer" localSheetId="1" hidden="1">{"PI_Data",#N/A,TRUE,"P&amp;I Data"}</definedName>
    <definedName name="qwer" hidden="1">{"PI_Data",#N/A,TRUE,"P&amp;I Data"}</definedName>
    <definedName name="QWER1" localSheetId="1" hidden="1">{"PI_Data",#N/A,TRUE,"P&amp;I Data"}</definedName>
    <definedName name="QWER1" hidden="1">{"PI_Data",#N/A,TRUE,"P&amp;I Data"}</definedName>
    <definedName name="qwer2" localSheetId="1" hidden="1">{"PI_Data",#N/A,TRUE,"P&amp;I Data"}</definedName>
    <definedName name="qwer2" hidden="1">{"PI_Data",#N/A,TRUE,"P&amp;I Data"}</definedName>
    <definedName name="QWERX" localSheetId="1" hidden="1">{"PI_Data",#N/A,TRUE,"P&amp;I Data"}</definedName>
    <definedName name="QWERX" hidden="1">{"PI_Data",#N/A,TRUE,"P&amp;I Data"}</definedName>
    <definedName name="ReportGroup" hidden="1">6</definedName>
    <definedName name="RES_MTR">1.8</definedName>
    <definedName name="risk_data_folder">'RSE Lite'!$C$2</definedName>
    <definedName name="RiskAfterRecalcMacro" hidden="1">""</definedName>
    <definedName name="RiskAfterSimMacro" hidden="1">""</definedName>
    <definedName name="RiskBeforeRecalcMacro" hidden="1">""</definedName>
    <definedName name="RiskBeforeSimMacro" hidden="1">""</definedName>
    <definedName name="RiskCollectDistributionSamples" localSheetId="6" hidden="1">0</definedName>
    <definedName name="RiskCollectDistributionSamples" localSheetId="7" hidden="1">0</definedName>
    <definedName name="RiskCollectDistributionSamples" hidden="1">2</definedName>
    <definedName name="RiskFixedSeed" hidden="1">1</definedName>
    <definedName name="RiskHasSettings" hidden="1">7</definedName>
    <definedName name="RiskID">'Summary of Programs'!$C$5</definedName>
    <definedName name="RiskIsInput" hidden="1">FALSE</definedName>
    <definedName name="RiskIsOptimization" hidden="1">FALSE</definedName>
    <definedName name="RiskIsOutput" hidden="1">FALSE</definedName>
    <definedName name="RiskIsStatistics" hidden="1">FALSE</definedName>
    <definedName name="RiskMinimizeOnStart" hidden="1">FALSE</definedName>
    <definedName name="RiskMonitorConvergence" hidden="1">FALSE</definedName>
    <definedName name="RiskMultipleCPUSupportEnabled" hidden="1">TRUE</definedName>
    <definedName name="RiskNumIterations" localSheetId="6" hidden="1">10000</definedName>
    <definedName name="RiskNumIterations" localSheetId="7" hidden="1">10000</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r" localSheetId="1" hidden="1">{#N/A,#N/A,FALSE,"Aging Summary";#N/A,#N/A,FALSE,"Ratio Analysis";#N/A,#N/A,FALSE,"Test 120 Day Accts";#N/A,#N/A,FALSE,"Tickmarks"}</definedName>
    <definedName name="rr" hidden="1">{#N/A,#N/A,FALSE,"Aging Summary";#N/A,#N/A,FALSE,"Ratio Analysis";#N/A,#N/A,FALSE,"Test 120 Day Accts";#N/A,#N/A,FALSE,"Tickmarks"}</definedName>
    <definedName name="RunMessage" localSheetId="8">'RSE Lite'!$B$13</definedName>
    <definedName name="RunMessage" localSheetId="9">'RSE Results'!$B$9</definedName>
    <definedName name="s" localSheetId="1" hidden="1">{#N/A,#N/A,TRUE,"Task Status";#N/A,#N/A,TRUE,"Document Status";#N/A,#N/A,TRUE,"Percent Complete";#N/A,#N/A,TRUE,"Manhour Sum"}</definedName>
    <definedName name="s" hidden="1">{#N/A,#N/A,TRUE,"Task Status";#N/A,#N/A,TRUE,"Document Status";#N/A,#N/A,TRUE,"Percent Complete";#N/A,#N/A,TRUE,"Manhour Sum"}</definedName>
    <definedName name="SAPBEXdnldView" hidden="1">"49BGT7GXT9EX51LLJXMJKZ8Y6"</definedName>
    <definedName name="SAPBEXhrIndnt" hidden="1">1</definedName>
    <definedName name="SAPBEXhrIndnt_1" hidden="1">2</definedName>
    <definedName name="SAPBEXrevision" hidden="1">1</definedName>
    <definedName name="SAPBEXrevision_1" hidden="1">1</definedName>
    <definedName name="SAPBEXsysID" hidden="1">"BPR"</definedName>
    <definedName name="SAPBEXwbID" hidden="1">"3X9DWKUFYE1BNC0NXAOOMH5X1"</definedName>
    <definedName name="SAPBEXwbID_1" hidden="1">"3WKCYM5JUCTNWZ07AQPBI1ELX"</definedName>
    <definedName name="SAPBEXwbID_2" hidden="1">"3XN5FMTC8H3J5YOVEA8EJAJW5"</definedName>
    <definedName name="SAPBEXwbID2" hidden="1">"43PJT8J5QINLSBNFYJLE3ZU45"</definedName>
    <definedName name="SAPEXwbID1" hidden="1">"471C2VSNPC28U9XYPMV2AOH11"</definedName>
    <definedName name="SAPrevision" hidden="1">27</definedName>
    <definedName name="SDF" localSheetId="1" hidden="1">{#N/A,#N/A,FALSE,"Aging Summary";#N/A,#N/A,FALSE,"Ratio Analysis";#N/A,#N/A,FALSE,"Test 120 Day Accts";#N/A,#N/A,FALSE,"Tickmarks"}</definedName>
    <definedName name="SDF" hidden="1">{#N/A,#N/A,FALSE,"Aging Summary";#N/A,#N/A,FALSE,"Ratio Analysis";#N/A,#N/A,FALSE,"Test 120 Day Accts";#N/A,#N/A,FALSE,"Tickmarks"}</definedName>
    <definedName name="sdfg" localSheetId="1" hidden="1">{#N/A,#N/A,FALSE,"Aging Summary";#N/A,#N/A,FALSE,"Ratio Analysis";#N/A,#N/A,FALSE,"Test 120 Day Accts";#N/A,#N/A,FALSE,"Tickmarks"}</definedName>
    <definedName name="sdfg" hidden="1">{#N/A,#N/A,FALSE,"Aging Summary";#N/A,#N/A,FALSE,"Ratio Analysis";#N/A,#N/A,FALSE,"Test 120 Day Accts";#N/A,#N/A,FALSE,"Tickmarks"}</definedName>
    <definedName name="sdfvsdfv" localSheetId="1" hidden="1">{#N/A,#N/A,FALSE,"Aging Summary";#N/A,#N/A,FALSE,"Ratio Analysis";#N/A,#N/A,FALSE,"Test 120 Day Accts";#N/A,#N/A,FALSE,"Tickmarks"}</definedName>
    <definedName name="sdfvsdfv" hidden="1">{#N/A,#N/A,FALSE,"Aging Summary";#N/A,#N/A,FALSE,"Ratio Analysis";#N/A,#N/A,FALSE,"Test 120 Day Accts";#N/A,#N/A,FALSE,"Tickmarks"}</definedName>
    <definedName name="sds" localSheetId="1" hidden="1">{"Summary","1",FALSE,"Summary"}</definedName>
    <definedName name="sds" hidden="1">{"Summary","1",FALSE,"Summary"}</definedName>
    <definedName name="sdsb" localSheetId="1" hidden="1">{"Summary","1",FALSE,"Summary"}</definedName>
    <definedName name="sdsb" hidden="1">{"Summary","1",FALSE,"Summary"}</definedName>
    <definedName name="sencount" hidden="1">1</definedName>
    <definedName name="SepSun1">DATE(CalendarYear,9,1)-WEEKDAY(DATE(CalendarYear,9,1))+1</definedName>
    <definedName name="sfas"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olver_lin" hidden="1">0</definedName>
    <definedName name="solver_num" localSheetId="1" hidden="1">0</definedName>
    <definedName name="solver_num" hidden="1">1</definedName>
    <definedName name="solver_opt" hidden="1">#REF!</definedName>
    <definedName name="solver_rhs1" hidden="1">0.15</definedName>
    <definedName name="solver_tmp" hidden="1">0.15</definedName>
    <definedName name="solver_typ" localSheetId="1" hidden="1">1</definedName>
    <definedName name="solver_typ" hidden="1">3</definedName>
    <definedName name="solver_val" localSheetId="1" hidden="1">0</definedName>
    <definedName name="solver_val" hidden="1">0.25</definedName>
    <definedName name="srdfg" localSheetId="1" hidden="1">{#N/A,#N/A,FALSE,"Aging Summary";#N/A,#N/A,FALSE,"Ratio Analysis";#N/A,#N/A,FALSE,"Test 120 Day Accts";#N/A,#N/A,FALSE,"Tickmarks"}</definedName>
    <definedName name="srdfg" hidden="1">{#N/A,#N/A,FALSE,"Aging Summary";#N/A,#N/A,FALSE,"Ratio Analysis";#N/A,#N/A,FALSE,"Test 120 Day Accts";#N/A,#N/A,FALSE,"Tickmarks"}</definedName>
    <definedName name="ssd" localSheetId="1"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b" localSheetId="1"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db"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ss" localSheetId="1" hidden="1">{"summary",#N/A,TRUE,"Coal Inventory Summary";"view 1",#N/A,TRUE,"Coal Inv. By Station";"view 2",#N/A,TRUE,"Coal inv by sta 2";"view 3",#N/A,TRUE,"Coal inv by sta 3";"oil",#N/A,TRUE,"Oil Purchases"}</definedName>
    <definedName name="sss" hidden="1">{"summary",#N/A,TRUE,"Coal Inventory Summary";"view 1",#N/A,TRUE,"Coal Inv. By Station";"view 2",#N/A,TRUE,"Coal inv by sta 2";"view 3",#N/A,TRUE,"Coal inv by sta 3";"oil",#N/A,TRUE,"Oil Purchases"}</definedName>
    <definedName name="stdhg" localSheetId="1" hidden="1">{#N/A,#N/A,FALSE,"Aging Summary";#N/A,#N/A,FALSE,"Ratio Analysis";#N/A,#N/A,FALSE,"Test 120 Day Accts";#N/A,#N/A,FALSE,"Tickmarks"}</definedName>
    <definedName name="stdhg" hidden="1">{#N/A,#N/A,FALSE,"Aging Summary";#N/A,#N/A,FALSE,"Ratio Analysis";#N/A,#N/A,FALSE,"Test 120 Day Accts";#N/A,#N/A,FALSE,"Tickmarks"}</definedName>
    <definedName name="Step2" localSheetId="1" hidden="1">{#N/A,#N/A,FALSE,"CTC Summary - EOY";#N/A,#N/A,FALSE,"CTC Summary - Wtavg"}</definedName>
    <definedName name="Step2" hidden="1">{#N/A,#N/A,FALSE,"CTC Summary - EOY";#N/A,#N/A,FALSE,"CTC Summary - Wtavg"}</definedName>
    <definedName name="stsg" localSheetId="1" hidden="1">{"Network Summary",#N/A,TRUE,"Summary";"Piping Summary",#N/A,TRUE," Piping";"Meters Summary",#N/A,TRUE,"Meters &amp; Connections";"Connections Summary",#N/A,TRUE,"Meters &amp; Connections";"Stations Summary",#N/A,TRUE,"Stations Pivot"}</definedName>
    <definedName name="stsg" hidden="1">{"Network Summary",#N/A,TRUE,"Summary";"Piping Summary",#N/A,TRUE," Piping";"Meters Summary",#N/A,TRUE,"Meters &amp; Connections";"Connections Summary",#N/A,TRUE,"Meters &amp; Connections";"Stations Summary",#N/A,TRUE,"Stations Pivot"}</definedName>
    <definedName name="Support"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Support"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T" localSheetId="1" hidden="1">{"PI_Data",#N/A,TRUE,"P&amp;I Data"}</definedName>
    <definedName name="T" hidden="1">{"PI_Data",#N/A,TRUE,"P&amp;I Data"}</definedName>
    <definedName name="T2X" localSheetId="1" hidden="1">{"PI_Data",#N/A,TRUE,"P&amp;I Data"}</definedName>
    <definedName name="T2X" hidden="1">{"PI_Data",#N/A,TRUE,"P&amp;I Data"}</definedName>
    <definedName name="temp1" localSheetId="1" hidden="1">{#N/A,#N/A,TRUE,"Task Status";#N/A,#N/A,TRUE,"Document Status";#N/A,#N/A,TRUE,"Percent Complete";#N/A,#N/A,TRUE,"Manhour Sum"}</definedName>
    <definedName name="temp1" hidden="1">{#N/A,#N/A,TRUE,"Task Status";#N/A,#N/A,TRUE,"Document Status";#N/A,#N/A,TRUE,"Percent Complete";#N/A,#N/A,TRUE,"Manhour Sum"}</definedName>
    <definedName name="temp2" localSheetId="1" hidden="1">{#N/A,#N/A,TRUE,"Task Status";#N/A,#N/A,TRUE,"Document Status";#N/A,#N/A,TRUE,"Percent Complete";#N/A,#N/A,TRUE,"Manhour Sum"}</definedName>
    <definedName name="temp2" hidden="1">{#N/A,#N/A,TRUE,"Task Status";#N/A,#N/A,TRUE,"Document Status";#N/A,#N/A,TRUE,"Percent Complete";#N/A,#N/A,TRUE,"Manhour Sum"}</definedName>
    <definedName name="temp3" localSheetId="1" hidden="1">{#N/A,#N/A,TRUE,"Task Status";#N/A,#N/A,TRUE,"Document Status";#N/A,#N/A,TRUE,"Percent Complete";#N/A,#N/A,TRUE,"Manhour Sum"}</definedName>
    <definedName name="temp3" hidden="1">{#N/A,#N/A,TRUE,"Task Status";#N/A,#N/A,TRUE,"Document Status";#N/A,#N/A,TRUE,"Percent Complete";#N/A,#N/A,TRUE,"Manhour Sum"}</definedName>
    <definedName name="templateVersion">Instructions!$C$1</definedName>
    <definedName name="test_1" localSheetId="1" hidden="1">{#N/A,#N/A,FALSE,"CTC Summary - EOY";#N/A,#N/A,FALSE,"CTC Summary - Wtavg"}</definedName>
    <definedName name="test_1" hidden="1">{#N/A,#N/A,FALSE,"CTC Summary - EOY";#N/A,#N/A,FALSE,"CTC Summary - Wtavg"}</definedName>
    <definedName name="test_2" localSheetId="1" hidden="1">{#N/A,#N/A,FALSE,"CTC Summary - EOY";#N/A,#N/A,FALSE,"CTC Summary - Wtavg"}</definedName>
    <definedName name="test_2" hidden="1">{#N/A,#N/A,FALSE,"CTC Summary - EOY";#N/A,#N/A,FALSE,"CTC Summary - Wtavg"}</definedName>
    <definedName name="test_3" localSheetId="1" hidden="1">{#N/A,#N/A,FALSE,"CTC Summary - EOY";#N/A,#N/A,FALSE,"CTC Summary - Wtavg"}</definedName>
    <definedName name="test_3" hidden="1">{#N/A,#N/A,FALSE,"CTC Summary - EOY";#N/A,#N/A,FALSE,"CTC Summary - Wtavg"}</definedName>
    <definedName name="text">"($ in '000s)"</definedName>
    <definedName name="TextRefCopyRangeCount" hidden="1">1</definedName>
    <definedName name="TP_Footer_Path" hidden="1">"S:\23150\05RET\exec calcs\Chinn\"</definedName>
    <definedName name="TP_Footer_User" hidden="1">"CORBINP"</definedName>
    <definedName name="TP_Footer_Version" hidden="1">"v3.00"</definedName>
    <definedName name="Tranches">OFFSET('[6]Data, Validation'!$G$7,0,0,nTranches,1)</definedName>
    <definedName name="treeList" hidden="1">"01000000000000000000000000000000000000000000000000000000000000000000000000000000000000000000000000000000000000000000000000000000000000000000000000000000000000000000000000000000000000000000000000000000"</definedName>
    <definedName name="TT" localSheetId="1" hidden="1">{"PI_Data",#N/A,TRUE,"P&amp;I Data"}</definedName>
    <definedName name="TT" hidden="1">{"PI_Data",#N/A,TRUE,"P&amp;I Data"}</definedName>
    <definedName name="TtO_A">'[7]Data Validation'!$D$34</definedName>
    <definedName name="TtO_B">'[7]Data, Validation'!$D$35</definedName>
    <definedName name="TtO_FDist">'[7]Data, Validation'!$D$38</definedName>
    <definedName name="ttttttttttttttttttttttaaaaaaaaaaaa" localSheetId="1" hidden="1">{"PI_Data",#N/A,TRUE,"P&amp;I Data"}</definedName>
    <definedName name="ttttttttttttttttttttttaaaaaaaaaaaa" hidden="1">{"PI_Data",#N/A,TRUE,"P&amp;I Data"}</definedName>
    <definedName name="txtMillions">"($ in Millions)"</definedName>
    <definedName name="txtThousands">"($ in Thousands)"</definedName>
    <definedName name="ty" localSheetId="1" hidden="1">#REF!</definedName>
    <definedName name="ty" hidden="1">#REF!</definedName>
    <definedName name="u" localSheetId="1" hidden="1">{#N/A,#N/A,FALSE,"Aging Summary";#N/A,#N/A,FALSE,"Ratio Analysis";#N/A,#N/A,FALSE,"Test 120 Day Accts";#N/A,#N/A,FALSE,"Tickmarks"}</definedName>
    <definedName name="u" hidden="1">{#N/A,#N/A,FALSE,"Aging Summary";#N/A,#N/A,FALSE,"Ratio Analysis";#N/A,#N/A,FALSE,"Test 120 Day Accts";#N/A,#N/A,FALSE,"Tickmarks"}</definedName>
    <definedName name="UCC_500" hidden="1">'[8]1_1'!$Z$78:$AA$92</definedName>
    <definedName name="UCC_510" hidden="1">'[8]1_1'!$Z$78:$AB$83</definedName>
    <definedName name="UCC_800" hidden="1">'[8]1_1'!$Y$48:$Z$97</definedName>
    <definedName name="UCC_801" hidden="1">'[8]1_1'!$Z$54:$AB$74</definedName>
    <definedName name="UCC_802" hidden="1">'[8]1_1'!$Z$78:$AC$97</definedName>
    <definedName name="UG" localSheetId="29">#REF!</definedName>
    <definedName name="Undergrounding_Mile_multiplier">#REF!</definedName>
    <definedName name="uu" localSheetId="1" hidden="1">{"PI_Data",#N/A,TRUE,"P&amp;I Data"}</definedName>
    <definedName name="uu" hidden="1">{"PI_Data",#N/A,TRUE,"P&amp;I Data"}</definedName>
    <definedName name="vc" localSheetId="1" hidden="1">#REF!</definedName>
    <definedName name="vc" hidden="1">#REF!</definedName>
    <definedName name="VMBA05" localSheetId="1" hidden="1">{"PI_Data",#N/A,TRUE,"P&amp;I Data"}</definedName>
    <definedName name="VMBA05" hidden="1">{"PI_Data",#N/A,TRUE,"P&amp;I Data"}</definedName>
    <definedName name="VV" localSheetId="1" hidden="1">{#N/A,#N/A,FALSE,"Aging Summary";#N/A,#N/A,FALSE,"Ratio Analysis";#N/A,#N/A,FALSE,"Test 120 Day Accts";#N/A,#N/A,FALSE,"Tickmarks"}</definedName>
    <definedName name="VV" hidden="1">{#N/A,#N/A,FALSE,"Aging Summary";#N/A,#N/A,FALSE,"Ratio Analysis";#N/A,#N/A,FALSE,"Test 120 Day Accts";#N/A,#N/A,FALSE,"Tickmarks"}</definedName>
    <definedName name="w"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aresd" localSheetId="1" hidden="1">{#N/A,#N/A,FALSE,"Aging Summary";#N/A,#N/A,FALSE,"Ratio Analysis";#N/A,#N/A,FALSE,"Test 120 Day Accts";#N/A,#N/A,FALSE,"Tickmarks"}</definedName>
    <definedName name="waresd" hidden="1">{#N/A,#N/A,FALSE,"Aging Summary";#N/A,#N/A,FALSE,"Ratio Analysis";#N/A,#N/A,FALSE,"Test 120 Day Accts";#N/A,#N/A,FALSE,"Tickmarks"}</definedName>
    <definedName name="Whocares" hidden="1">41619.7118865741</definedName>
    <definedName name="wlkednjfc" localSheetId="1" hidden="1">{#N/A,#N/A,FALSE,"Aging Summary";#N/A,#N/A,FALSE,"Ratio Analysis";#N/A,#N/A,FALSE,"Test 120 Day Accts";#N/A,#N/A,FALSE,"Tickmarks"}</definedName>
    <definedName name="wlkednjfc" hidden="1">{#N/A,#N/A,FALSE,"Aging Summary";#N/A,#N/A,FALSE,"Ratio Analysis";#N/A,#N/A,FALSE,"Test 120 Day Accts";#N/A,#N/A,FALSE,"Tickmarks"}</definedName>
    <definedName name="wnm.Cost._.Report." localSheetId="1" hidden="1">{#N/A,#N/A,FALSE,"Cost Report"}</definedName>
    <definedName name="wnm.Cost._.Report." hidden="1">{#N/A,#N/A,FALSE,"Cost Report"}</definedName>
    <definedName name="wnn.Cost._.Report." localSheetId="1" hidden="1">{#N/A,#N/A,FALSE,"Cost Report"}</definedName>
    <definedName name="wnn.Cost._.Report." hidden="1">{#N/A,#N/A,FALSE,"Cost Report"}</definedName>
    <definedName name="wrn.Accelerated." localSheetId="1" hidden="1">{#N/A,#N/A,FALSE,"CTC Summary - EOY";#N/A,#N/A,FALSE,"CTC Summary - Wtavg"}</definedName>
    <definedName name="wrn.Accelerated." hidden="1">{#N/A,#N/A,FALSE,"CTC Summary - EOY";#N/A,#N/A,FALSE,"CTC Summary - Wtavg"}</definedName>
    <definedName name="wrn.Accelerated._1" localSheetId="1" hidden="1">{#N/A,#N/A,FALSE,"CTC Summary - EOY";#N/A,#N/A,FALSE,"CTC Summary - Wtavg"}</definedName>
    <definedName name="wrn.Accelerated._1" hidden="1">{#N/A,#N/A,FALSE,"CTC Summary - EOY";#N/A,#N/A,FALSE,"CTC Summary - Wtavg"}</definedName>
    <definedName name="wrn.Accelerated._2" localSheetId="1" hidden="1">{#N/A,#N/A,FALSE,"CTC Summary - EOY";#N/A,#N/A,FALSE,"CTC Summary - Wtavg"}</definedName>
    <definedName name="wrn.Accelerated._2" hidden="1">{#N/A,#N/A,FALSE,"CTC Summary - EOY";#N/A,#N/A,FALSE,"CTC Summary - Wtavg"}</definedName>
    <definedName name="wrn.Accelerated._3" localSheetId="1" hidden="1">{#N/A,#N/A,FALSE,"CTC Summary - EOY";#N/A,#N/A,FALSE,"CTC Summary - Wtavg"}</definedName>
    <definedName name="wrn.Accelerated._3" hidden="1">{#N/A,#N/A,FALSE,"CTC Summary - EOY";#N/A,#N/A,FALSE,"CTC Summary - Wtavg"}</definedName>
    <definedName name="wrn.accellerated1" localSheetId="1" hidden="1">{#N/A,#N/A,FALSE,"CTC Summary - EOY";#N/A,#N/A,FALSE,"CTC Summary - Wtavg"}</definedName>
    <definedName name="wrn.accellerated1" hidden="1">{#N/A,#N/A,FALSE,"CTC Summary - EOY";#N/A,#N/A,FALSE,"CTC Summary - Wtavg"}</definedName>
    <definedName name="wrn.AG." localSheetId="1" hidden="1">{#N/A,#N/A,FALSE,"AG-1";#N/A,#N/A,FALSE,"AG-R";#N/A,#N/A,FALSE,"AG-V";#N/A,#N/A,FALSE,"AG-4";#N/A,#N/A,FALSE,"AG-5";#N/A,#N/A,FALSE,"AG-6";#N/A,#N/A,FALSE,"AG-7"}</definedName>
    <definedName name="wrn.AG." hidden="1">{#N/A,#N/A,FALSE,"AG-1";#N/A,#N/A,FALSE,"AG-R";#N/A,#N/A,FALSE,"AG-V";#N/A,#N/A,FALSE,"AG-4";#N/A,#N/A,FALSE,"AG-5";#N/A,#N/A,FALSE,"AG-6";#N/A,#N/A,FALSE,"AG-7"}</definedName>
    <definedName name="wrn.AGa." localSheetId="1" hidden="1">{#N/A,#N/A,FALSE,"UN-AGRA";#N/A,#N/A,FALSE,"UN-AG1A";#N/A,#N/A,FALSE,"UN-AGVA";#N/A,#N/A,FALSE,"UN-AG4A ";#N/A,#N/A,FALSE,"UN-AG5A";#N/A,#N/A,FALSE,"UN-AG6A";#N/A,#N/A,FALSE,"Dist Calcs";#N/A,#N/A,FALSE,"7A-Avg.";#N/A,#N/A,FALSE,"7A Tier1-avg";#N/A,#N/A,FALSE,"7A Tier2-avg";#N/A,#N/A,FALSE,"Ag-7A Dist Calc"}</definedName>
    <definedName name="wrn.AGa." hidden="1">{#N/A,#N/A,FALSE,"UN-AGRA";#N/A,#N/A,FALSE,"UN-AG1A";#N/A,#N/A,FALSE,"UN-AGVA";#N/A,#N/A,FALSE,"UN-AG4A ";#N/A,#N/A,FALSE,"UN-AG5A";#N/A,#N/A,FALSE,"UN-AG6A";#N/A,#N/A,FALSE,"Dist Calcs";#N/A,#N/A,FALSE,"7A-Avg.";#N/A,#N/A,FALSE,"7A Tier1-avg";#N/A,#N/A,FALSE,"7A Tier2-avg";#N/A,#N/A,FALSE,"Ag-7A Dist Calc"}</definedName>
    <definedName name="wrn.Agb." localSheetId="1" hidden="1">{#N/A,#N/A,FALSE,"UN-AG1B";#N/A,#N/A,FALSE,"UN-AGRB  ";#N/A,#N/A,FALSE,"UN-AGVB ";#N/A,#N/A,FALSE,"UN-AG4B";#N/A,#N/A,FALSE,"UN-AG4C";#N/A,#N/A,FALSE,"UN-AG5B";#N/A,#N/A,FALSE,"UN-AG5C ";#N/A,#N/A,FALSE,"UN-AG6B";#N/A,#N/A,FALSE,"Dist Cals";#N/A,#N/A,FALSE,"7B-Avg.";#N/A,#N/A,FALSE,"7B Tier1-avg";#N/A,#N/A,FALSE,"7B Tier2-avg";#N/A,#N/A,FALSE,"Ag-7B Dist Calc";#N/A,#N/A,FALSE,"AG RL Calc"}</definedName>
    <definedName name="wrn.Agb." hidden="1">{#N/A,#N/A,FALSE,"UN-AG1B";#N/A,#N/A,FALSE,"UN-AGRB  ";#N/A,#N/A,FALSE,"UN-AGVB ";#N/A,#N/A,FALSE,"UN-AG4B";#N/A,#N/A,FALSE,"UN-AG4C";#N/A,#N/A,FALSE,"UN-AG5B";#N/A,#N/A,FALSE,"UN-AG5C ";#N/A,#N/A,FALSE,"UN-AG6B";#N/A,#N/A,FALSE,"Dist Cals";#N/A,#N/A,FALSE,"7B-Avg.";#N/A,#N/A,FALSE,"7B Tier1-avg";#N/A,#N/A,FALSE,"7B Tier2-avg";#N/A,#N/A,FALSE,"Ag-7B Dist Calc";#N/A,#N/A,FALSE,"AG RL Calc"}</definedName>
    <definedName name="wrn.Aging._.and._.Trend._.Analysis." localSheetId="1" hidden="1">{#N/A,#N/A,FALSE,"Aging Summary";#N/A,#N/A,FALSE,"Ratio Analysis";#N/A,#N/A,FALSE,"Test 120 Day Accts";#N/A,#N/A,FALSE,"Tickmarks"}</definedName>
    <definedName name="wrn.Aging._.and._.Trend._.Analysis." localSheetId="3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_.Sheets._.Engrs._.PMs."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Allowance._.Analysis." localSheetId="1" hidden="1">{#N/A,#N/A,FALSE,"F. Tax Analysis";#N/A,#N/A,FALSE,"G. Bond Analysis";#N/A,#N/A,FALSE,"H. Insurance Analysis"}</definedName>
    <definedName name="wrn.Allowance._.Analysis." hidden="1">{#N/A,#N/A,FALSE,"F. Tax Analysis";#N/A,#N/A,FALSE,"G. Bond Analysis";#N/A,#N/A,FALSE,"H. Insurance Analysis"}</definedName>
    <definedName name="wrn.Basic._.Report." localSheetId="1" hidden="1">{#N/A,#N/A,FALSE,"New Depr Sch-150% DB";#N/A,#N/A,FALSE,"Cash Flows RLP";#N/A,#N/A,FALSE,"IRR";#N/A,#N/A,FALSE,"Proforma IS";#N/A,#N/A,FALSE,"Assumptions"}</definedName>
    <definedName name="wrn.Basic._.Report." hidden="1">{#N/A,#N/A,FALSE,"New Depr Sch-150% DB";#N/A,#N/A,FALSE,"Cash Flows RLP";#N/A,#N/A,FALSE,"IRR";#N/A,#N/A,FALSE,"Proforma IS";#N/A,#N/A,FALSE,"Assumptions"}</definedName>
    <definedName name="wrn.Citgo._.Status." localSheetId="1" hidden="1">{#N/A,#N/A,TRUE,"Task Status";#N/A,#N/A,TRUE,"Document Status";#N/A,#N/A,TRUE,"Percent Complete";#N/A,#N/A,TRUE,"Manhour Sum"}</definedName>
    <definedName name="wrn.Citgo._.Status." hidden="1">{#N/A,#N/A,TRUE,"Task Status";#N/A,#N/A,TRUE,"Document Status";#N/A,#N/A,TRUE,"Percent Complete";#N/A,#N/A,TRUE,"Manhour Sum"}</definedName>
    <definedName name="wrn.clientcopy." localSheetId="1"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omind." localSheetId="1" hidden="1">{#N/A,#N/A,FALSE,"A-1, A-6, A-10, A-15";#N/A,#N/A,FALSE,"E-19 Firm";#N/A,#N/A,FALSE,"E-19 Nonfirm";#N/A,#N/A,FALSE,"E-20 Firm ";#N/A,#N/A,FALSE,"E-20 Nonfirm ";#N/A,#N/A,FALSE,"E-25";#N/A,#N/A,FALSE,"E-36, E-37";#N/A,#N/A,FALSE,"LS-1,-2,-3, TC-1, OL-1";#N/A,#N/A,FALSE,"Standby"}</definedName>
    <definedName name="wrn.comind." hidden="1">{#N/A,#N/A,FALSE,"A-1, A-6, A-10, A-15";#N/A,#N/A,FALSE,"E-19 Firm";#N/A,#N/A,FALSE,"E-19 Nonfirm";#N/A,#N/A,FALSE,"E-20 Firm ";#N/A,#N/A,FALSE,"E-20 Nonfirm ";#N/A,#N/A,FALSE,"E-25";#N/A,#N/A,FALSE,"E-36, E-37";#N/A,#N/A,FALSE,"LS-1,-2,-3, TC-1, OL-1";#N/A,#N/A,FALSE,"Standby"}</definedName>
    <definedName name="wrn.Complete._.Report." localSheetId="1" hidden="1">{#N/A,#N/A,FALSE,"Assumptions";#N/A,#N/A,FALSE,"Proforma IS";#N/A,#N/A,FALSE,"Cash Flows RLP";#N/A,#N/A,FALSE,"IRR";#N/A,#N/A,FALSE,"New Depr Sch-150% DB";#N/A,#N/A,FALSE,"Comments"}</definedName>
    <definedName name="wrn.Complete._.Report." hidden="1">{#N/A,#N/A,FALSE,"Assumptions";#N/A,#N/A,FALSE,"Proforma IS";#N/A,#N/A,FALSE,"Cash Flows RLP";#N/A,#N/A,FALSE,"IRR";#N/A,#N/A,FALSE,"New Depr Sch-150% DB";#N/A,#N/A,FALSE,"Comments"}</definedName>
    <definedName name="wrn.Cost._.Report." localSheetId="1" hidden="1">{#N/A,#N/A,FALSE,"Cost Report"}</definedName>
    <definedName name="wrn.Cost._.Report." hidden="1">{#N/A,#N/A,FALSE,"Cost Report"}</definedName>
    <definedName name="wrn.Detail." localSheetId="1" hidden="1">{"Detail",#N/A,FALSE,"Detail"}</definedName>
    <definedName name="wrn.Detail." hidden="1">{"Detail",#N/A,FALSE,"Detail"}</definedName>
    <definedName name="wrn.Distr." localSheetId="1" hidden="1">{#N/A,#N/A,FALSE,"Dist Rev at PR ";#N/A,#N/A,FALSE,"Spec";#N/A,#N/A,FALSE,"Res";#N/A,#N/A,FALSE,"Small L&amp;P";#N/A,#N/A,FALSE,"Medium L&amp;P";#N/A,#N/A,FALSE,"E-19";#N/A,#N/A,FALSE,"E-20";#N/A,#N/A,FALSE,"Strtlts &amp; Standby";#N/A,#N/A,FALSE,"A-RTP";#N/A,#N/A,FALSE,"2003mixeduse"}</definedName>
    <definedName name="wrn.Distr." hidden="1">{#N/A,#N/A,FALSE,"Dist Rev at PR ";#N/A,#N/A,FALSE,"Spec";#N/A,#N/A,FALSE,"Res";#N/A,#N/A,FALSE,"Small L&amp;P";#N/A,#N/A,FALSE,"Medium L&amp;P";#N/A,#N/A,FALSE,"E-19";#N/A,#N/A,FALSE,"E-20";#N/A,#N/A,FALSE,"Strtlts &amp; Standby";#N/A,#N/A,FALSE,"A-RTP";#N/A,#N/A,FALSE,"2003mixeduse"}</definedName>
    <definedName name="wrn.Div._.Estimators."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localSheetId="1"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localSheetId="1"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Executive._.Review._.Report." localSheetId="1" hidden="1">{#N/A,#N/A,FALSE,"Executive Review Sheet";#N/A,#N/A,FALSE,"Summary of Estimate Components";#N/A,#N/A,FALSE,"Summary of Allowances"}</definedName>
    <definedName name="wrn.Executive._.Review._.Report." hidden="1">{#N/A,#N/A,FALSE,"Executive Review Sheet";#N/A,#N/A,FALSE,"Summary of Estimate Components";#N/A,#N/A,FALSE,"Summary of Allowances"}</definedName>
    <definedName name="wrn.filecopy." localSheetId="1"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ull._.Package." localSheetId="31" hidden="1">{#N/A,#N/A,FALSE,"COVER";#N/A,#N/A,FALSE,"INDEX";#N/A,#N/A,FALSE,"P1000 P&amp;L";#N/A,#N/A,FALSE,"B1000 Balance Sheet";#N/A,#N/A,FALSE,"P1100 Turnover";#N/A,#N/A,FALSE,"P1200 Exceptional";#N/A,#N/A,FALSE,"P1300 Interest";#N/A,#N/A,FALSE,"P1400 Dividends";#N/A,#N/A,FALSE,"P1500 Other P&amp;L Details";#N/A,#N/A,FALSE,"P1600 Profit Reconciliation";#N/A,#N/A,FALSE,"B1100 Tangible Assets";#N/A,#N/A,FALSE,"B1110 Plant and Equipment";#N/A,#N/A,FALSE,"B1120 FA Disps &amp; Historic Cost";#N/A,#N/A,FALSE,"B1200 Investment in Subs";#N/A,#N/A,FALSE,"B1210 Provision in Subs";#N/A,#N/A,FALSE,"B1300 Asso, Other Invs &amp; G'will";#N/A,#N/A,FALSE,"B1400 Stocks";#N/A,#N/A,FALSE,"B1500 Debtors";#N/A,#N/A,FALSE,"B1600 Current Asset Investments";#N/A,#N/A,FALSE,"B1700 Cash, Bank, Loans";#N/A,#N/A,FALSE,"B1800 Creditors &lt; 1 Year";#N/A,#N/A,FALSE,"B1900 Creditors &gt; 1 Year";#N/A,#N/A,FALSE,"B2000 Leasing and Provisions";#N/A,#N/A,FALSE,"B2100 Intra Group";#N/A,#N/A,FALSE,"B2200 Assoc, Cap Com, Conting";#N/A,#N/A,FALSE,"B3000 Share Capital &amp; Reserves";#N/A,#N/A,FALSE,"T1000 Taxation";#N/A,#N/A,FALSE,"D1000 Derivatives etc";#N/A,#N/A,FALSE,"R1000 Related Party"}</definedName>
    <definedName name="wrn.Full._.Package." hidden="1">{#N/A,#N/A,FALSE,"COVER";#N/A,#N/A,FALSE,"INDEX";#N/A,#N/A,FALSE,"P1000 P&amp;L";#N/A,#N/A,FALSE,"B1000 Balance Sheet";#N/A,#N/A,FALSE,"P1100 Turnover";#N/A,#N/A,FALSE,"P1200 Exceptional";#N/A,#N/A,FALSE,"P1300 Interest";#N/A,#N/A,FALSE,"P1400 Dividends";#N/A,#N/A,FALSE,"P1500 Other P&amp;L Details";#N/A,#N/A,FALSE,"P1600 Profit Reconciliation";#N/A,#N/A,FALSE,"B1100 Tangible Assets";#N/A,#N/A,FALSE,"B1110 Plant and Equipment";#N/A,#N/A,FALSE,"B1120 FA Disps &amp; Historic Cost";#N/A,#N/A,FALSE,"B1200 Investment in Subs";#N/A,#N/A,FALSE,"B1210 Provision in Subs";#N/A,#N/A,FALSE,"B1300 Asso, Other Invs &amp; G'will";#N/A,#N/A,FALSE,"B1400 Stocks";#N/A,#N/A,FALSE,"B1500 Debtors";#N/A,#N/A,FALSE,"B1600 Current Asset Investments";#N/A,#N/A,FALSE,"B1700 Cash, Bank, Loans";#N/A,#N/A,FALSE,"B1800 Creditors &lt; 1 Year";#N/A,#N/A,FALSE,"B1900 Creditors &gt; 1 Year";#N/A,#N/A,FALSE,"B2000 Leasing and Provisions";#N/A,#N/A,FALSE,"B2100 Intra Group";#N/A,#N/A,FALSE,"B2200 Assoc, Cap Com, Conting";#N/A,#N/A,FALSE,"B3000 Share Capital &amp; Reserves";#N/A,#N/A,FALSE,"T1000 Taxation";#N/A,#N/A,FALSE,"D1000 Derivatives etc";#N/A,#N/A,FALSE,"R1000 Related Party"}</definedName>
    <definedName name="wrn.G_CSP_REPORT." localSheetId="1" hidden="1">{#N/A,#N/A,FALSE,"Summary";#N/A,#N/A,FALSE,"Tariff G-CSP &amp; G-SUR";#N/A,#N/A,FALSE,"Amortization Calculations";#N/A,#N/A,FALSE,"Contracted Volumes";#N/A,#N/A,FALSE,"Reservation"}</definedName>
    <definedName name="wrn.G_CSP_REPORT." hidden="1">{#N/A,#N/A,FALSE,"Summary";#N/A,#N/A,FALSE,"Tariff G-CSP &amp; G-SUR";#N/A,#N/A,FALSE,"Amortization Calculations";#N/A,#N/A,FALSE,"Contracted Volumes";#N/A,#N/A,FALSE,"Reservation"}</definedName>
    <definedName name="wrn.GGR._.Network._.Exhibit." localSheetId="1" hidden="1">{"Network Summary",#N/A,TRUE,"Summary";"Piping Summary",#N/A,TRUE," Piping";"Meters Summary",#N/A,TRUE,"Meters &amp; Connections";"Connections Summary",#N/A,TRUE,"Meters &amp; Connections";"Stations Summary",#N/A,TRUE,"Stations Pivot"}</definedName>
    <definedName name="wrn.GGR._.Network._.Exhibit." hidden="1">{"Network Summary",#N/A,TRUE,"Summary";"Piping Summary",#N/A,TRUE," Piping";"Meters Summary",#N/A,TRUE,"Meters &amp; Connections";"Connections Summary",#N/A,TRUE,"Meters &amp; Connections";"Stations Summary",#N/A,TRUE,"Stations Pivot"}</definedName>
    <definedName name="wrn.GS._.Estimators." localSheetId="1"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localSheetId="1"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Indirects." localSheetId="1" hidden="1">{"Budget",#N/A,TRUE,"Criteria";"Summary",#N/A,TRUE,"Summary";"Detail",#N/A,TRUE,"Detail";"Staff",#N/A,TRUE,"Staffing";"Equip",#N/A,TRUE,"Equipment"}</definedName>
    <definedName name="wrn.Indirects." hidden="1">{"Budget",#N/A,TRUE,"Criteria";"Summary",#N/A,TRUE,"Summary";"Detail",#N/A,TRUE,"Detail";"Staff",#N/A,TRUE,"Staffing";"Equip",#N/A,TRUE,"Equipment"}</definedName>
    <definedName name="wrn.inventory." localSheetId="1" hidden="1">{"summary",#N/A,TRUE,"Coal Inventory Summary";"view 1",#N/A,TRUE,"Coal Inv. By Station";"view 2",#N/A,TRUE,"Coal inv by sta 2";"view 3",#N/A,TRUE,"Coal inv by sta 3";"oil",#N/A,TRUE,"Oil Purchases"}</definedName>
    <definedName name="wrn.inventory." hidden="1">{"summary",#N/A,TRUE,"Coal Inventory Summary";"view 1",#N/A,TRUE,"Coal Inv. By Station";"view 2",#N/A,TRUE,"Coal inv by sta 2";"view 3",#N/A,TRUE,"Coal inv by sta 3";"oil",#N/A,TRUE,"Oil Purchases"}</definedName>
    <definedName name="wrn.JE9DOLLARS." localSheetId="1" hidden="1">{"JE9DOLLARS",#N/A,FALSE,"JE9"}</definedName>
    <definedName name="wrn.JE9DOLLARS." hidden="1">{"JE9DOLLARS",#N/A,FALSE,"JE9"}</definedName>
    <definedName name="wrn.JE9DTHS." localSheetId="1" hidden="1">{"JE9DTHS",#N/A,FALSE,"JE9"}</definedName>
    <definedName name="wrn.JE9DTHS." hidden="1">{"JE9DTHS",#N/A,FALSE,"JE9"}</definedName>
    <definedName name="wrn.JE9MCF." localSheetId="1" hidden="1">{"JE9MCF",#N/A,FALSE,"JE9"}</definedName>
    <definedName name="wrn.JE9MCF." hidden="1">{"JE9MCF",#N/A,FALSE,"JE9"}</definedName>
    <definedName name="wrn.jim." localSheetId="1" hidden="1">{"Inc_standard",#N/A,TRUE,"Inc"}</definedName>
    <definedName name="wrn.jim." hidden="1">{"Inc_standard",#N/A,TRUE,"Inc"}</definedName>
    <definedName name="wrn.leroy." localSheetId="1" hidden="1">{"Summary",#N/A,FALSE,"Summary"}</definedName>
    <definedName name="wrn.leroy." hidden="1">{"Summary",#N/A,FALSE,"Summary"}</definedName>
    <definedName name="wrn.MERGER._.PLANS." localSheetId="31" hidden="1">{"Assumptions1",#N/A,FALSE,"Assumptions";"MergerPlans1","20yearamort",FALSE,"MergerPlans";"MergerPlans1","40yearamort",FALSE,"MergerPlans";"MergerPlans2",#N/A,FALSE,"MergerPlans";"inputs",#N/A,FALSE,"MergerPlans"}</definedName>
    <definedName name="wrn.MERGER._.PLANS." hidden="1">{"Assumptions1",#N/A,FALSE,"Assumptions";"MergerPlans1","20yearamort",FALSE,"MergerPlans";"MergerPlans1","40yearamort",FALSE,"MergerPlans";"MergerPlans2",#N/A,FALSE,"MergerPlans";"inputs",#N/A,FALSE,"MergerPlans"}</definedName>
    <definedName name="wrn.MHHD." localSheetId="1"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HHD."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VD." localSheetId="1" hidden="1">{#N/A,#N/A,FALSE,"MVD_98LROP_Pl";#N/A,#N/A,FALSE,"MVD_98LROP_Sales";#N/A,#N/A,FALSE,"MVD LROP Product P+L";#N/A,#N/A,FALSE,"MVD R&amp;O's";#N/A,#N/A,FALSE,"MVD 98LROP Launches"}</definedName>
    <definedName name="wrn.MVD." hidden="1">{#N/A,#N/A,FALSE,"MVD_98LROP_Pl";#N/A,#N/A,FALSE,"MVD_98LROP_Sales";#N/A,#N/A,FALSE,"MVD LROP Product P+L";#N/A,#N/A,FALSE,"MVD R&amp;O's";#N/A,#N/A,FALSE,"MVD 98LROP Launches"}</definedName>
    <definedName name="wrn.ND." localSheetId="1" hidden="1">{#N/A,#N/A,FALSE,"ND Rev at Pres Rates";#N/A,#N/A,FALSE,"Res - Unadj sales";#N/A,#N/A,FALSE,"Small L&amp;P";#N/A,#N/A,FALSE,"Medium L&amp;P";#N/A,#N/A,FALSE,"E-19";#N/A,#N/A,FALSE,"E-20";#N/A,#N/A,FALSE,"Strtlts &amp; Standby";#N/A,#N/A,FALSE,"AG";#N/A,#N/A,FALSE,"A-RTP";#N/A,#N/A,FALSE,"Spec"}</definedName>
    <definedName name="wrn.ND." hidden="1">{#N/A,#N/A,FALSE,"ND Rev at Pres Rates";#N/A,#N/A,FALSE,"Res - Unadj sales";#N/A,#N/A,FALSE,"Small L&amp;P";#N/A,#N/A,FALSE,"Medium L&amp;P";#N/A,#N/A,FALSE,"E-19";#N/A,#N/A,FALSE,"E-20";#N/A,#N/A,FALSE,"Strtlts &amp; Standby";#N/A,#N/A,FALSE,"AG";#N/A,#N/A,FALSE,"A-RTP";#N/A,#N/A,FALSE,"Spec"}</definedName>
    <definedName name="wrn.PI_Report." localSheetId="1" hidden="1">{"PI_Data",#N/A,TRUE,"P&amp;I Data"}</definedName>
    <definedName name="wrn.PI_Report." hidden="1">{"PI_Data",#N/A,TRUE,"P&amp;I Data"}</definedName>
    <definedName name="wrn.PI_Report._1" localSheetId="1" hidden="1">{"PI_Data",#N/A,TRUE,"P&amp;I Data"}</definedName>
    <definedName name="wrn.PI_Report._1" hidden="1">{"PI_Data",#N/A,TRUE,"P&amp;I Data"}</definedName>
    <definedName name="wrn.PI_Report._2" localSheetId="1" hidden="1">{"PI_Data",#N/A,TRUE,"P&amp;I Data"}</definedName>
    <definedName name="wrn.PI_Report._2" hidden="1">{"PI_Data",#N/A,TRUE,"P&amp;I Data"}</definedName>
    <definedName name="wrn.PI_Report._3" localSheetId="1" hidden="1">{"PI_Data",#N/A,TRUE,"P&amp;I Data"}</definedName>
    <definedName name="wrn.PI_Report._3" hidden="1">{"PI_Data",#N/A,TRUE,"P&amp;I Data"}</definedName>
    <definedName name="wrn.print." localSheetId="1" hidden="1">{#N/A,#N/A,FALSE,"Japan 2003";#N/A,#N/A,FALSE,"Sheet2"}</definedName>
    <definedName name="wrn.print." hidden="1">{#N/A,#N/A,FALSE,"Japan 2003";#N/A,#N/A,FALSE,"Sheet2"}</definedName>
    <definedName name="wrn.Print._.1_8." localSheetId="1"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localSheetId="1"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print._.out."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wrn.print._.out."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wrn.Profile._.and._.Basis." localSheetId="1" hidden="1">{#N/A,#N/A,FALSE,"Project Profile";#N/A,#N/A,FALSE,"Basis of Estimate"}</definedName>
    <definedName name="wrn.Profile._.and._.Basis." hidden="1">{#N/A,#N/A,FALSE,"Project Profile";#N/A,#N/A,FALSE,"Basis of Estimate"}</definedName>
    <definedName name="wrn.RAP." localSheetId="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eceipt._.Stats." localSheetId="1" hidden="1">{"CM Dollars",#N/A,FALSE,"Rec Dollars";"YTD Dollars",#N/A,FALSE,"Rec Dollars";"CM Rec Stats",#N/A,FALSE,"Rec Dollars";"YTD Rec Stats",#N/A,FALSE,"Rec Dollars"}</definedName>
    <definedName name="wrn.Receipt._.Stats." hidden="1">{"CM Dollars",#N/A,FALSE,"Rec Dollars";"YTD Dollars",#N/A,FALSE,"Rec Dollars";"CM Rec Stats",#N/A,FALSE,"Rec Dollars";"YTD Rec Stats",#N/A,FALSE,"Rec Dollars"}</definedName>
    <definedName name="wrn.Res." localSheetId="1" hidden="1">{#N/A,#N/A,FALSE,"E-1, EM, ES";#N/A,#N/A,FALSE,"ESR, ET";#N/A,#N/A,FALSE,"E-7, E-A7";#N/A,#N/A,FALSE,"E-8";#N/A,#N/A,FALSE,"E-9 A, B, C, D";#N/A,#N/A,FALSE,"EL-1, EML";#N/A,#N/A,FALSE,"ESL, ESRL";#N/A,#N/A,FALSE,"ETL, EL-7";#N/A,#N/A,FALSE,"EL-A7, EL-8"}</definedName>
    <definedName name="wrn.Res." hidden="1">{#N/A,#N/A,FALSE,"E-1, EM, ES";#N/A,#N/A,FALSE,"ESR, ET";#N/A,#N/A,FALSE,"E-7, E-A7";#N/A,#N/A,FALSE,"E-8";#N/A,#N/A,FALSE,"E-9 A, B, C, D";#N/A,#N/A,FALSE,"EL-1, EML";#N/A,#N/A,FALSE,"ESL, ESRL";#N/A,#N/A,FALSE,"ETL, EL-7";#N/A,#N/A,FALSE,"EL-A7, EL-8"}</definedName>
    <definedName name="wrn.Rev._.0." localSheetId="1" hidden="1">{"Rev 0 Normal",#N/A,FALSE,"FNM Plan-Rev 0";"Rev 0 Pricing",#N/A,FALSE,"FNM Plan-Rev 0"}</definedName>
    <definedName name="wrn.Rev._.0." hidden="1">{"Rev 0 Normal",#N/A,FALSE,"FNM Plan-Rev 0";"Rev 0 Pricing",#N/A,FALSE,"FNM Plan-Rev 0"}</definedName>
    <definedName name="wrn.Rev._.Alloc." localSheetId="1" hidden="1">{#N/A,#N/A,FALSE,"RRQ inputs ";#N/A,#N/A,FALSE,"FERC Rev @ PR";#N/A,#N/A,FALSE,"Distribution Revenue Allocation";#N/A,#N/A,FALSE,"Nonallocated Revenues";#N/A,#N/A,FALSE,"MC Revenues-03 sales, 96 MC's";#N/A,#N/A,FALSE,"FTA"}</definedName>
    <definedName name="wrn.Rev._.Alloc." hidden="1">{#N/A,#N/A,FALSE,"RRQ inputs ";#N/A,#N/A,FALSE,"FERC Rev @ PR";#N/A,#N/A,FALSE,"Distribution Revenue Allocation";#N/A,#N/A,FALSE,"Nonallocated Revenues";#N/A,#N/A,FALSE,"MC Revenues-03 sales, 96 MC's";#N/A,#N/A,FALSE,"FTA"}</definedName>
    <definedName name="wrn.schedules." localSheetId="1" hidden="1">{#N/A,#N/A,FALSE,"Res - Unadj";#N/A,#N/A,FALSE,"Small L&amp;P";#N/A,#N/A,FALSE,"Medium L&amp;P";#N/A,#N/A,FALSE,"E-19";#N/A,#N/A,FALSE,"E-20";#N/A,#N/A,FALSE,"A-RTP";#N/A,#N/A,FALSE,"Strtlts &amp; Standby";#N/A,#N/A,FALSE,"AG";#N/A,#N/A,FALSE,"2001mixeduse"}</definedName>
    <definedName name="wrn.schedules." hidden="1">{#N/A,#N/A,FALSE,"Res - Unadj";#N/A,#N/A,FALSE,"Small L&amp;P";#N/A,#N/A,FALSE,"Medium L&amp;P";#N/A,#N/A,FALSE,"E-19";#N/A,#N/A,FALSE,"E-20";#N/A,#N/A,FALSE,"A-RTP";#N/A,#N/A,FALSE,"Strtlts &amp; Standby";#N/A,#N/A,FALSE,"AG";#N/A,#N/A,FALSE,"2001mixeduse"}</definedName>
    <definedName name="wrn.sum1." localSheetId="1" hidden="1">{"Summary","1",FALSE,"Summary"}</definedName>
    <definedName name="wrn.sum1." hidden="1">{"Summary","1",FALSE,"Summary"}</definedName>
    <definedName name="wrn.Summary." localSheetId="1" hidden="1">{"Summary",#N/A,FALSE,"Summary"}</definedName>
    <definedName name="wrn.Summary." hidden="1">{"Summary",#N/A,FALSE,"Summary"}</definedName>
    <definedName name="wrn.workpaper2." localSheetId="1" hidden="1">{#N/A,#N/A,FALSE,"Inputs And Assumptions";#N/A,#N/A,FALSE,"Revenue Allocation";#N/A,#N/A,FALSE,"RSP Surch Allocations";#N/A,#N/A,FALSE,"Generation Calculations";#N/A,#N/A,FALSE,"Test Year 2001 Sales and Revs."}</definedName>
    <definedName name="wrn.workpaper2." hidden="1">{#N/A,#N/A,FALSE,"Inputs And Assumptions";#N/A,#N/A,FALSE,"Revenue Allocation";#N/A,#N/A,FALSE,"RSP Surch Allocations";#N/A,#N/A,FALSE,"Generation Calculations";#N/A,#N/A,FALSE,"Test Year 2001 Sales and Revs."}</definedName>
    <definedName name="wrn.workpapers." localSheetId="1" hidden="1">{#N/A,#N/A,FALSE,"Inputs And Assumptions";#N/A,#N/A,FALSE,"Revenue Allocation";#N/A,#N/A,FALSE,"RSP Surch Allocations";#N/A,#N/A,FALSE,"Generation Calculations";#N/A,#N/A,FALSE,"Test Year 2001 Sales and Revs."}</definedName>
    <definedName name="wrn.workpapers." hidden="1">{#N/A,#N/A,FALSE,"Inputs And Assumptions";#N/A,#N/A,FALSE,"Revenue Allocation";#N/A,#N/A,FALSE,"RSP Surch Allocations";#N/A,#N/A,FALSE,"Generation Calculations";#N/A,#N/A,FALSE,"Test Year 2001 Sales and Revs."}</definedName>
    <definedName name="wro.Cost._.Report." localSheetId="1" hidden="1">{#N/A,#N/A,FALSE,"Cost Report"}</definedName>
    <definedName name="wro.Cost._.Report." hidden="1">{#N/A,#N/A,FALSE,"Cost Report"}</definedName>
    <definedName name="x" localSheetId="1" hidden="1">{#N/A,#N/A,FALSE,"Aging Summary";#N/A,#N/A,FALSE,"Ratio Analysis";#N/A,#N/A,FALSE,"Test 120 Day Accts";#N/A,#N/A,FALSE,"Tickmarks"}</definedName>
    <definedName name="x" hidden="1">{#N/A,#N/A,FALSE,"Aging Summary";#N/A,#N/A,FALSE,"Ratio Analysis";#N/A,#N/A,FALSE,"Test 120 Day Accts";#N/A,#N/A,FALSE,"Tickmarks"}</definedName>
    <definedName name="xb"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xb"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xc"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c"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d" localSheetId="1"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d"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e" localSheetId="1"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e"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xf" localSheetId="1"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xf"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xg" localSheetId="1"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xg"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xh" localSheetId="1"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xh"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xi" localSheetId="1"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xi"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xj" localSheetId="1"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xj" hidden="1">{#N/A,#N/A,FALSE,"Assumptions";#N/A,#N/A,FALSE,"RRQ inputs and toggles";#N/A,#N/A,FALSE,"Revenue Allocation Results";#N/A,#N/A,FALSE,"Table2";#N/A,#N/A,FALSE,"Distribution Revenue Allocation";#N/A,#N/A,FALSE,"FERC Rev @ PR";#N/A,#N/A,FALSE,"Public Purpose Program Allocate";#N/A,#N/A,FALSE,"CTC";#N/A,#N/A,FALSE,"UCS";#N/A,#N/A,FALSE,"Nuclear Decommissioning";#N/A,#N/A,FALSE,"FTA";#N/A,#N/A,FALSE,"RRB";#N/A,#N/A,FALSE,"Nonallocated Revenues";#N/A,#N/A,FALSE,"MC Revenues-01 sales, 96 MC's"}</definedName>
    <definedName name="xk" localSheetId="1" hidden="1">{#N/A,#N/A,FALSE,"Res - Unadj";#N/A,#N/A,FALSE,"Small L&amp;P";#N/A,#N/A,FALSE,"Medium L&amp;P";#N/A,#N/A,FALSE,"E-19";#N/A,#N/A,FALSE,"E-20";#N/A,#N/A,FALSE,"A-RTP";#N/A,#N/A,FALSE,"Strtlts &amp; Standby";#N/A,#N/A,FALSE,"AG";#N/A,#N/A,FALSE,"2001mixeduse"}</definedName>
    <definedName name="xk" hidden="1">{#N/A,#N/A,FALSE,"Res - Unadj";#N/A,#N/A,FALSE,"Small L&amp;P";#N/A,#N/A,FALSE,"Medium L&amp;P";#N/A,#N/A,FALSE,"E-19";#N/A,#N/A,FALSE,"E-20";#N/A,#N/A,FALSE,"A-RTP";#N/A,#N/A,FALSE,"Strtlts &amp; Standby";#N/A,#N/A,FALSE,"AG";#N/A,#N/A,FALSE,"2001mixeduse"}</definedName>
    <definedName name="xl" localSheetId="1" hidden="1">{"Summary","1",FALSE,"Summary"}</definedName>
    <definedName name="xl" hidden="1">{"Summary","1",FALSE,"Summary"}</definedName>
    <definedName name="xm"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m"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 localSheetId="1" hidden="1">{"PI_Data",#N/A,TRUE,"P&amp;I Data"}</definedName>
    <definedName name="xx" hidden="1">{"PI_Data",#N/A,TRUE,"P&amp;I Data"}</definedName>
    <definedName name="xxx" localSheetId="1"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xxxxxxx" localSheetId="1" hidden="1">{#N/A,#N/A,FALSE,"Sum6 (1)"}</definedName>
    <definedName name="xxxxxxx" hidden="1">{#N/A,#N/A,FALSE,"Sum6 (1)"}</definedName>
    <definedName name="yrh" localSheetId="1" hidden="1">{#N/A,#N/A,FALSE,"Aging Summary";#N/A,#N/A,FALSE,"Ratio Analysis";#N/A,#N/A,FALSE,"Test 120 Day Accts";#N/A,#N/A,FALSE,"Tickmarks"}</definedName>
    <definedName name="yrh" hidden="1">{#N/A,#N/A,FALSE,"Aging Summary";#N/A,#N/A,FALSE,"Ratio Analysis";#N/A,#N/A,FALSE,"Test 120 Day Accts";#N/A,#N/A,FALSE,"Tickmarks"}</definedName>
    <definedName name="yy" localSheetId="1" hidden="1">{#N/A,#N/A,FALSE,"Sum6 (1)"}</definedName>
    <definedName name="yy" hidden="1">{#N/A,#N/A,FALSE,"Sum6 (1)"}</definedName>
    <definedName name="z" localSheetId="1" hidden="1">{#N/A,#N/A,FALSE,"Aging Summary";#N/A,#N/A,FALSE,"Ratio Analysis";#N/A,#N/A,FALSE,"Test 120 Day Accts";#N/A,#N/A,FALSE,"Tickmarks"}</definedName>
    <definedName name="z" hidden="1">{#N/A,#N/A,FALSE,"Aging Summary";#N/A,#N/A,FALSE,"Ratio Analysis";#N/A,#N/A,FALSE,"Test 120 Day Accts";#N/A,#N/A,FALSE,"Tickmarks"}</definedName>
    <definedName name="zzz" localSheetId="1" hidden="1">{#N/A,#N/A,FALSE,"MVD_98LROP_Pl";#N/A,#N/A,FALSE,"MVD_98LROP_Sales";#N/A,#N/A,FALSE,"MVD LROP Product P+L";#N/A,#N/A,FALSE,"MVD R&amp;O's";#N/A,#N/A,FALSE,"MVD 98LROP Launches"}</definedName>
    <definedName name="zzz" hidden="1">{#N/A,#N/A,FALSE,"MVD_98LROP_Pl";#N/A,#N/A,FALSE,"MVD_98LROP_Sales";#N/A,#N/A,FALSE,"MVD LROP Product P+L";#N/A,#N/A,FALSE,"MVD R&amp;O's";#N/A,#N/A,FALSE,"MVD 98LROP Launches"}</definedName>
    <definedName name="zzzzzzzzzzzzzzzzzzzzzzzzzzzzz" localSheetId="1" hidden="1">{"PI_Data",#N/A,TRUE,"P&amp;I Data"}</definedName>
    <definedName name="zzzzzzzzzzzzzzzzzzzzzzzzzzzzz" hidden="1">{"PI_Data",#N/A,TRUE,"P&amp;I Data"}</definedName>
  </definedNames>
  <calcPr calcId="191028" concurrentCalc="0"/>
  <pivotCaches>
    <pivotCache cacheId="1" r:id="rId4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 i="133" l="1"/>
  <c r="E6" i="133"/>
  <c r="E7" i="133"/>
  <c r="E8" i="133"/>
  <c r="E9" i="133"/>
  <c r="E10" i="133"/>
  <c r="E11" i="133"/>
  <c r="E12" i="133"/>
  <c r="E13" i="133"/>
  <c r="E14" i="133"/>
  <c r="E15" i="133"/>
  <c r="E4" i="133"/>
  <c r="B23" i="125"/>
  <c r="N14" i="12"/>
  <c r="O14" i="12"/>
  <c r="P14" i="12"/>
  <c r="M14" i="12"/>
  <c r="G14" i="12"/>
  <c r="H14" i="12"/>
  <c r="I14" i="12"/>
  <c r="F14" i="12"/>
  <c r="N12" i="12"/>
  <c r="O12" i="12"/>
  <c r="P12" i="12"/>
  <c r="M12" i="12"/>
  <c r="G12" i="12"/>
  <c r="H12" i="12"/>
  <c r="I12" i="12"/>
  <c r="F12" i="12"/>
  <c r="G11" i="12"/>
  <c r="H11" i="12"/>
  <c r="I11" i="12"/>
  <c r="F11" i="12"/>
  <c r="N11" i="12"/>
  <c r="O11" i="12"/>
  <c r="P11" i="12"/>
  <c r="M11" i="12"/>
  <c r="N10" i="12"/>
  <c r="O10" i="12"/>
  <c r="P10" i="12"/>
  <c r="M10" i="12"/>
  <c r="N9" i="12"/>
  <c r="O9" i="12"/>
  <c r="P9" i="12"/>
  <c r="M9" i="12"/>
  <c r="D39" i="21"/>
  <c r="D55" i="21"/>
  <c r="E39" i="21"/>
  <c r="E55" i="21"/>
  <c r="F39" i="21"/>
  <c r="F55" i="21"/>
  <c r="G39" i="21"/>
  <c r="G55" i="21"/>
  <c r="H39" i="21"/>
  <c r="H55" i="21"/>
  <c r="I39" i="21"/>
  <c r="I55" i="21"/>
  <c r="J39" i="21"/>
  <c r="J55" i="21"/>
  <c r="K39" i="21"/>
  <c r="K55" i="21"/>
  <c r="L39" i="21"/>
  <c r="L55" i="21"/>
  <c r="M39" i="21"/>
  <c r="M55" i="21"/>
  <c r="N39" i="21"/>
  <c r="N55" i="21"/>
  <c r="O39" i="21"/>
  <c r="O55" i="21"/>
  <c r="P39" i="21"/>
  <c r="P55" i="21"/>
  <c r="Q39" i="21"/>
  <c r="Q55" i="21"/>
  <c r="R39" i="21"/>
  <c r="R55" i="21"/>
  <c r="S39" i="21"/>
  <c r="S55" i="21"/>
  <c r="T39" i="21"/>
  <c r="T55" i="21"/>
  <c r="U39" i="21"/>
  <c r="U55" i="21"/>
  <c r="V39" i="21"/>
  <c r="V55" i="21"/>
  <c r="C39" i="21"/>
  <c r="C55" i="21"/>
  <c r="J19" i="6"/>
  <c r="A9" i="132"/>
  <c r="B19" i="6"/>
  <c r="C19" i="6"/>
  <c r="O19" i="6"/>
  <c r="N19" i="6"/>
  <c r="P19" i="6"/>
  <c r="U19" i="6" a="1"/>
  <c r="U19" i="6"/>
  <c r="B35" i="12"/>
  <c r="C35" i="12"/>
  <c r="N20" i="12"/>
  <c r="O20" i="12"/>
  <c r="P20" i="12"/>
  <c r="M20" i="12"/>
  <c r="G20" i="12"/>
  <c r="H20" i="12"/>
  <c r="I20" i="12"/>
  <c r="F20" i="12"/>
  <c r="B20" i="12"/>
  <c r="C20" i="12"/>
  <c r="AA20" i="12"/>
  <c r="AB20" i="12"/>
  <c r="AC20" i="12"/>
  <c r="B19" i="11"/>
  <c r="C19" i="11"/>
  <c r="G19" i="11"/>
  <c r="H19" i="11"/>
  <c r="AA19" i="11"/>
  <c r="D38" i="21"/>
  <c r="D54" i="21"/>
  <c r="E38" i="21"/>
  <c r="E54" i="21"/>
  <c r="F38" i="21"/>
  <c r="F54" i="21"/>
  <c r="G38" i="21"/>
  <c r="G54" i="21"/>
  <c r="H38" i="21"/>
  <c r="H54" i="21"/>
  <c r="I38" i="21"/>
  <c r="I54" i="21"/>
  <c r="J38" i="21"/>
  <c r="J54" i="21"/>
  <c r="K38" i="21"/>
  <c r="K54" i="21"/>
  <c r="L38" i="21"/>
  <c r="L54" i="21"/>
  <c r="M38" i="21"/>
  <c r="M54" i="21"/>
  <c r="N38" i="21"/>
  <c r="N54" i="21"/>
  <c r="O38" i="21"/>
  <c r="O54" i="21"/>
  <c r="P38" i="21"/>
  <c r="P54" i="21"/>
  <c r="Q38" i="21"/>
  <c r="Q54" i="21"/>
  <c r="R38" i="21"/>
  <c r="R54" i="21"/>
  <c r="S38" i="21"/>
  <c r="S54" i="21"/>
  <c r="T38" i="21"/>
  <c r="T54" i="21"/>
  <c r="U38" i="21"/>
  <c r="U54" i="21"/>
  <c r="V38" i="21"/>
  <c r="V54" i="21"/>
  <c r="C38" i="21"/>
  <c r="C54" i="21"/>
  <c r="D37" i="21"/>
  <c r="D53" i="21"/>
  <c r="E37" i="21"/>
  <c r="E53" i="21"/>
  <c r="F37" i="21"/>
  <c r="F53" i="21"/>
  <c r="G37" i="21"/>
  <c r="G53" i="21"/>
  <c r="H37" i="21"/>
  <c r="H53" i="21"/>
  <c r="I37" i="21"/>
  <c r="I53" i="21"/>
  <c r="J37" i="21"/>
  <c r="J53" i="21"/>
  <c r="K37" i="21"/>
  <c r="K53" i="21"/>
  <c r="L37" i="21"/>
  <c r="L53" i="21"/>
  <c r="M37" i="21"/>
  <c r="M53" i="21"/>
  <c r="N37" i="21"/>
  <c r="N53" i="21"/>
  <c r="O37" i="21"/>
  <c r="O53" i="21"/>
  <c r="P37" i="21"/>
  <c r="P53" i="21"/>
  <c r="Q37" i="21"/>
  <c r="Q53" i="21"/>
  <c r="R37" i="21"/>
  <c r="R53" i="21"/>
  <c r="S37" i="21"/>
  <c r="S53" i="21"/>
  <c r="T37" i="21"/>
  <c r="T53" i="21"/>
  <c r="U37" i="21"/>
  <c r="U53" i="21"/>
  <c r="V37" i="21"/>
  <c r="V53" i="21"/>
  <c r="C37" i="21"/>
  <c r="C53" i="21"/>
  <c r="J18" i="6"/>
  <c r="J17" i="6"/>
  <c r="B45" i="129"/>
  <c r="B43" i="129"/>
  <c r="G39" i="129"/>
  <c r="F39" i="129"/>
  <c r="E39" i="129"/>
  <c r="D39" i="129"/>
  <c r="C39" i="129"/>
  <c r="B39" i="129"/>
  <c r="D40" i="129"/>
  <c r="B42" i="129"/>
  <c r="B17" i="6"/>
  <c r="B18" i="6"/>
  <c r="C17" i="6"/>
  <c r="O17" i="6"/>
  <c r="C18" i="6"/>
  <c r="O18" i="6"/>
  <c r="N17" i="6"/>
  <c r="N18" i="6"/>
  <c r="P17" i="6"/>
  <c r="P18" i="6"/>
  <c r="U17" i="6" a="1"/>
  <c r="U17" i="6"/>
  <c r="U18" i="6" a="1"/>
  <c r="U18" i="6"/>
  <c r="B33" i="12"/>
  <c r="B34" i="12"/>
  <c r="C33" i="12"/>
  <c r="C34" i="12"/>
  <c r="N19" i="12"/>
  <c r="O19" i="12"/>
  <c r="P19" i="12"/>
  <c r="M19" i="12"/>
  <c r="N18" i="12"/>
  <c r="O18" i="12"/>
  <c r="P18" i="12"/>
  <c r="M18" i="12"/>
  <c r="H18" i="12"/>
  <c r="I18" i="12"/>
  <c r="F18" i="12"/>
  <c r="G18" i="12"/>
  <c r="B19" i="12"/>
  <c r="C19" i="12"/>
  <c r="U19" i="12"/>
  <c r="W19" i="12"/>
  <c r="Y19" i="12"/>
  <c r="Z19" i="12"/>
  <c r="AA19" i="12"/>
  <c r="AB19" i="12"/>
  <c r="AC19" i="12"/>
  <c r="B18" i="12"/>
  <c r="C18" i="12"/>
  <c r="AA18" i="12"/>
  <c r="AB18" i="12"/>
  <c r="AC18" i="12"/>
  <c r="K17" i="11"/>
  <c r="L17" i="11"/>
  <c r="K18" i="11"/>
  <c r="L18" i="11"/>
  <c r="J18" i="11"/>
  <c r="AA18" i="11"/>
  <c r="J17" i="11"/>
  <c r="I18" i="11"/>
  <c r="I17" i="11"/>
  <c r="B18" i="11"/>
  <c r="C18" i="11"/>
  <c r="G18" i="11"/>
  <c r="H18" i="11"/>
  <c r="B17" i="11"/>
  <c r="C17" i="11"/>
  <c r="G17" i="11"/>
  <c r="H17" i="11"/>
  <c r="AA17" i="11"/>
  <c r="W20" i="12"/>
  <c r="Y20" i="12"/>
  <c r="U20" i="12"/>
  <c r="W18" i="12"/>
  <c r="Y18" i="12"/>
  <c r="Z18" i="12"/>
  <c r="U18" i="12"/>
  <c r="F40" i="129"/>
  <c r="C40" i="129"/>
  <c r="G40" i="129"/>
  <c r="E40" i="129"/>
  <c r="D33" i="21"/>
  <c r="D49" i="21"/>
  <c r="E33" i="21"/>
  <c r="E49" i="21"/>
  <c r="F33" i="21"/>
  <c r="F49" i="21"/>
  <c r="G33" i="21"/>
  <c r="G49" i="21"/>
  <c r="H33" i="21"/>
  <c r="H49" i="21"/>
  <c r="I33" i="21"/>
  <c r="I49" i="21"/>
  <c r="J33" i="21"/>
  <c r="J49" i="21"/>
  <c r="K33" i="21"/>
  <c r="K49" i="21"/>
  <c r="L33" i="21"/>
  <c r="L49" i="21"/>
  <c r="M33" i="21"/>
  <c r="M49" i="21"/>
  <c r="N33" i="21"/>
  <c r="N49" i="21"/>
  <c r="O33" i="21"/>
  <c r="O49" i="21"/>
  <c r="P33" i="21"/>
  <c r="P49" i="21"/>
  <c r="Q33" i="21"/>
  <c r="Q49" i="21"/>
  <c r="R33" i="21"/>
  <c r="R49" i="21"/>
  <c r="S33" i="21"/>
  <c r="S49" i="21"/>
  <c r="T33" i="21"/>
  <c r="T49" i="21"/>
  <c r="U33" i="21"/>
  <c r="U49" i="21"/>
  <c r="V33" i="21"/>
  <c r="V49" i="21"/>
  <c r="C33" i="21"/>
  <c r="C49" i="21"/>
  <c r="N13" i="12"/>
  <c r="O13" i="12"/>
  <c r="P13" i="12"/>
  <c r="M13" i="12"/>
  <c r="G13" i="12"/>
  <c r="H13" i="12"/>
  <c r="I13" i="12"/>
  <c r="F13" i="12"/>
  <c r="C31" i="21"/>
  <c r="C47" i="21"/>
  <c r="D32" i="21"/>
  <c r="D48" i="21"/>
  <c r="E32" i="21"/>
  <c r="E48" i="21"/>
  <c r="F32" i="21"/>
  <c r="F48" i="21"/>
  <c r="G32" i="21"/>
  <c r="G48" i="21"/>
  <c r="H32" i="21"/>
  <c r="H48" i="21"/>
  <c r="I32" i="21"/>
  <c r="I48" i="21"/>
  <c r="J32" i="21"/>
  <c r="J48" i="21"/>
  <c r="K32" i="21"/>
  <c r="K48" i="21"/>
  <c r="L32" i="21"/>
  <c r="L48" i="21"/>
  <c r="M32" i="21"/>
  <c r="M48" i="21"/>
  <c r="N32" i="21"/>
  <c r="N48" i="21"/>
  <c r="O32" i="21"/>
  <c r="O48" i="21"/>
  <c r="P32" i="21"/>
  <c r="P48" i="21"/>
  <c r="Q32" i="21"/>
  <c r="Q48" i="21"/>
  <c r="R32" i="21"/>
  <c r="R48" i="21"/>
  <c r="S32" i="21"/>
  <c r="S48" i="21"/>
  <c r="T32" i="21"/>
  <c r="T48" i="21"/>
  <c r="U32" i="21"/>
  <c r="U48" i="21"/>
  <c r="V32" i="21"/>
  <c r="V48" i="21"/>
  <c r="C32" i="21"/>
  <c r="C48" i="21"/>
  <c r="J11" i="6"/>
  <c r="D31" i="21"/>
  <c r="D47" i="21"/>
  <c r="E31" i="21"/>
  <c r="E47" i="21"/>
  <c r="F31" i="21"/>
  <c r="F47" i="21"/>
  <c r="G31" i="21"/>
  <c r="G47" i="21"/>
  <c r="H31" i="21"/>
  <c r="H47" i="21"/>
  <c r="I31" i="21"/>
  <c r="I47" i="21"/>
  <c r="J31" i="21"/>
  <c r="J47" i="21"/>
  <c r="K31" i="21"/>
  <c r="K47" i="21"/>
  <c r="L31" i="21"/>
  <c r="L47" i="21"/>
  <c r="M31" i="21"/>
  <c r="M47" i="21"/>
  <c r="N31" i="21"/>
  <c r="N47" i="21"/>
  <c r="O31" i="21"/>
  <c r="O47" i="21"/>
  <c r="P31" i="21"/>
  <c r="P47" i="21"/>
  <c r="Q31" i="21"/>
  <c r="Q47" i="21"/>
  <c r="R31" i="21"/>
  <c r="R47" i="21"/>
  <c r="S31" i="21"/>
  <c r="S47" i="21"/>
  <c r="T31" i="21"/>
  <c r="T47" i="21"/>
  <c r="U31" i="21"/>
  <c r="U47" i="21"/>
  <c r="V31" i="21"/>
  <c r="V47" i="21"/>
  <c r="D30" i="21"/>
  <c r="D46" i="21"/>
  <c r="E30" i="21"/>
  <c r="E46" i="21"/>
  <c r="F30" i="21"/>
  <c r="F46" i="21"/>
  <c r="G30" i="21"/>
  <c r="G46" i="21"/>
  <c r="H30" i="21"/>
  <c r="H46" i="21"/>
  <c r="I30" i="21"/>
  <c r="I46" i="21"/>
  <c r="J30" i="21"/>
  <c r="J46" i="21"/>
  <c r="K30" i="21"/>
  <c r="K46" i="21"/>
  <c r="L30" i="21"/>
  <c r="L46" i="21"/>
  <c r="M30" i="21"/>
  <c r="M46" i="21"/>
  <c r="N30" i="21"/>
  <c r="N46" i="21"/>
  <c r="O30" i="21"/>
  <c r="O46" i="21"/>
  <c r="P30" i="21"/>
  <c r="P46" i="21"/>
  <c r="Q30" i="21"/>
  <c r="Q46" i="21"/>
  <c r="R30" i="21"/>
  <c r="R46" i="21"/>
  <c r="S30" i="21"/>
  <c r="S46" i="21"/>
  <c r="T30" i="21"/>
  <c r="T46" i="21"/>
  <c r="U30" i="21"/>
  <c r="U46" i="21"/>
  <c r="V30" i="21"/>
  <c r="V46" i="21"/>
  <c r="C30" i="21"/>
  <c r="C46" i="21"/>
  <c r="D29" i="21"/>
  <c r="D45" i="21"/>
  <c r="E29" i="21"/>
  <c r="E45" i="21"/>
  <c r="F29" i="21"/>
  <c r="F45" i="21"/>
  <c r="G29" i="21"/>
  <c r="G45" i="21"/>
  <c r="H29" i="21"/>
  <c r="H45" i="21"/>
  <c r="I29" i="21"/>
  <c r="I45" i="21"/>
  <c r="J29" i="21"/>
  <c r="J45" i="21"/>
  <c r="K29" i="21"/>
  <c r="K45" i="21"/>
  <c r="L29" i="21"/>
  <c r="L45" i="21"/>
  <c r="M29" i="21"/>
  <c r="M45" i="21"/>
  <c r="N29" i="21"/>
  <c r="N45" i="21"/>
  <c r="O29" i="21"/>
  <c r="O45" i="21"/>
  <c r="P29" i="21"/>
  <c r="P45" i="21"/>
  <c r="Q29" i="21"/>
  <c r="Q45" i="21"/>
  <c r="R29" i="21"/>
  <c r="R45" i="21"/>
  <c r="S29" i="21"/>
  <c r="S45" i="21"/>
  <c r="T29" i="21"/>
  <c r="T45" i="21"/>
  <c r="U29" i="21"/>
  <c r="U45" i="21"/>
  <c r="V29" i="21"/>
  <c r="V45" i="21"/>
  <c r="C29" i="21"/>
  <c r="C45" i="21"/>
  <c r="C35" i="21"/>
  <c r="C51" i="21"/>
  <c r="D34" i="21"/>
  <c r="D50" i="21"/>
  <c r="E34" i="21"/>
  <c r="E50" i="21"/>
  <c r="F34" i="21"/>
  <c r="F50" i="21"/>
  <c r="G34" i="21"/>
  <c r="G50" i="21"/>
  <c r="H34" i="21"/>
  <c r="H50" i="21"/>
  <c r="I34" i="21"/>
  <c r="I50" i="21"/>
  <c r="J34" i="21"/>
  <c r="J50" i="21"/>
  <c r="K34" i="21"/>
  <c r="K50" i="21"/>
  <c r="L34" i="21"/>
  <c r="L50" i="21"/>
  <c r="M34" i="21"/>
  <c r="M50" i="21"/>
  <c r="N34" i="21"/>
  <c r="N50" i="21"/>
  <c r="O34" i="21"/>
  <c r="O50" i="21"/>
  <c r="P34" i="21"/>
  <c r="P50" i="21"/>
  <c r="Q34" i="21"/>
  <c r="Q50" i="21"/>
  <c r="R34" i="21"/>
  <c r="R50" i="21"/>
  <c r="S34" i="21"/>
  <c r="S50" i="21"/>
  <c r="T34" i="21"/>
  <c r="T50" i="21"/>
  <c r="U34" i="21"/>
  <c r="U50" i="21"/>
  <c r="V34" i="21"/>
  <c r="V50" i="21"/>
  <c r="D35" i="21"/>
  <c r="D51" i="21"/>
  <c r="E35" i="21"/>
  <c r="E51" i="21"/>
  <c r="F35" i="21"/>
  <c r="F51" i="21"/>
  <c r="G35" i="21"/>
  <c r="G51" i="21"/>
  <c r="H35" i="21"/>
  <c r="H51" i="21"/>
  <c r="I35" i="21"/>
  <c r="I51" i="21"/>
  <c r="J35" i="21"/>
  <c r="J51" i="21"/>
  <c r="K35" i="21"/>
  <c r="K51" i="21"/>
  <c r="L35" i="21"/>
  <c r="L51" i="21"/>
  <c r="M35" i="21"/>
  <c r="M51" i="21"/>
  <c r="N35" i="21"/>
  <c r="N51" i="21"/>
  <c r="O35" i="21"/>
  <c r="O51" i="21"/>
  <c r="P35" i="21"/>
  <c r="P51" i="21"/>
  <c r="Q35" i="21"/>
  <c r="Q51" i="21"/>
  <c r="R35" i="21"/>
  <c r="R51" i="21"/>
  <c r="S35" i="21"/>
  <c r="S51" i="21"/>
  <c r="T35" i="21"/>
  <c r="T51" i="21"/>
  <c r="U35" i="21"/>
  <c r="U51" i="21"/>
  <c r="V35" i="21"/>
  <c r="V51" i="21"/>
  <c r="D36" i="21"/>
  <c r="D52" i="21"/>
  <c r="E36" i="21"/>
  <c r="E52" i="21"/>
  <c r="F36" i="21"/>
  <c r="F52" i="21"/>
  <c r="G36" i="21"/>
  <c r="G52" i="21"/>
  <c r="H36" i="21"/>
  <c r="H52" i="21"/>
  <c r="I36" i="21"/>
  <c r="I52" i="21"/>
  <c r="J36" i="21"/>
  <c r="J52" i="21"/>
  <c r="K36" i="21"/>
  <c r="K52" i="21"/>
  <c r="L36" i="21"/>
  <c r="L52" i="21"/>
  <c r="M36" i="21"/>
  <c r="M52" i="21"/>
  <c r="N36" i="21"/>
  <c r="N52" i="21"/>
  <c r="O36" i="21"/>
  <c r="O52" i="21"/>
  <c r="P36" i="21"/>
  <c r="P52" i="21"/>
  <c r="Q36" i="21"/>
  <c r="Q52" i="21"/>
  <c r="R36" i="21"/>
  <c r="R52" i="21"/>
  <c r="S36" i="21"/>
  <c r="S52" i="21"/>
  <c r="T36" i="21"/>
  <c r="T52" i="21"/>
  <c r="U36" i="21"/>
  <c r="U52" i="21"/>
  <c r="V36" i="21"/>
  <c r="V52" i="21"/>
  <c r="C34" i="21"/>
  <c r="C50" i="21"/>
  <c r="B32" i="12"/>
  <c r="C32" i="12"/>
  <c r="G17" i="12"/>
  <c r="H17" i="12"/>
  <c r="I17" i="12"/>
  <c r="F17" i="12"/>
  <c r="J16" i="6"/>
  <c r="P16" i="6"/>
  <c r="B16" i="6"/>
  <c r="C16" i="6"/>
  <c r="O16" i="6"/>
  <c r="N16" i="6"/>
  <c r="U16" i="6" a="1"/>
  <c r="U16" i="6"/>
  <c r="B22" i="125"/>
  <c r="B20" i="125"/>
  <c r="B15" i="125"/>
  <c r="E17" i="12"/>
  <c r="B16" i="11"/>
  <c r="C16" i="11"/>
  <c r="G16" i="11"/>
  <c r="H16" i="11"/>
  <c r="AA16" i="11"/>
  <c r="C36" i="21"/>
  <c r="C52" i="21"/>
  <c r="B17" i="12"/>
  <c r="C17" i="12"/>
  <c r="U17" i="12"/>
  <c r="W17" i="12"/>
  <c r="Y17" i="12"/>
  <c r="AA17" i="12"/>
  <c r="AB17" i="12"/>
  <c r="AC17" i="12"/>
  <c r="AC16" i="12"/>
  <c r="J15" i="6"/>
  <c r="B15" i="6"/>
  <c r="C15" i="6"/>
  <c r="O15" i="6"/>
  <c r="N15" i="6"/>
  <c r="P15" i="6"/>
  <c r="U15" i="6" a="1"/>
  <c r="U15" i="6"/>
  <c r="B31" i="12"/>
  <c r="C31" i="12"/>
  <c r="N16" i="12"/>
  <c r="O16" i="12"/>
  <c r="P16" i="12"/>
  <c r="M16" i="12"/>
  <c r="G16" i="12"/>
  <c r="H16" i="12"/>
  <c r="I16" i="12"/>
  <c r="F16" i="12"/>
  <c r="E16" i="12"/>
  <c r="B16" i="12"/>
  <c r="C16" i="12"/>
  <c r="AA16" i="12"/>
  <c r="AB16" i="12"/>
  <c r="F81" i="72"/>
  <c r="B15" i="11"/>
  <c r="C15" i="11"/>
  <c r="G15" i="11"/>
  <c r="H15" i="11"/>
  <c r="AA15" i="11"/>
  <c r="Z5" i="104"/>
  <c r="W16" i="12"/>
  <c r="Y16" i="12"/>
  <c r="U16" i="12"/>
  <c r="J14" i="6"/>
  <c r="J13" i="6"/>
  <c r="L17" i="116"/>
  <c r="G8" i="117"/>
  <c r="G4" i="117"/>
  <c r="F5" i="117"/>
  <c r="AA9" i="12"/>
  <c r="AB9" i="12"/>
  <c r="AC9" i="12"/>
  <c r="AA10" i="12"/>
  <c r="AB10" i="12"/>
  <c r="AC10" i="12"/>
  <c r="AA11" i="12"/>
  <c r="AB11" i="12"/>
  <c r="AC11" i="12"/>
  <c r="AA12" i="12"/>
  <c r="AB12" i="12"/>
  <c r="AC12" i="12"/>
  <c r="AA13" i="12"/>
  <c r="AB13" i="12"/>
  <c r="AC13" i="12"/>
  <c r="AA14" i="12"/>
  <c r="AB14" i="12"/>
  <c r="AC14" i="12"/>
  <c r="AA15" i="12"/>
  <c r="AB15" i="12"/>
  <c r="AC15" i="12"/>
  <c r="J12" i="6"/>
  <c r="P12" i="6"/>
  <c r="B11" i="6"/>
  <c r="B12" i="6"/>
  <c r="C11" i="6"/>
  <c r="O11" i="6"/>
  <c r="C12" i="6"/>
  <c r="O12" i="6"/>
  <c r="N11" i="6"/>
  <c r="N12" i="6"/>
  <c r="P11" i="6"/>
  <c r="U11" i="6" a="1"/>
  <c r="U11" i="6"/>
  <c r="U12" i="6" a="1"/>
  <c r="U12" i="6"/>
  <c r="W13" i="12"/>
  <c r="Y13" i="12"/>
  <c r="U12" i="12"/>
  <c r="Z12" i="12"/>
  <c r="U13" i="12"/>
  <c r="W12" i="12"/>
  <c r="Y12" i="12"/>
  <c r="B12" i="12"/>
  <c r="B13" i="12"/>
  <c r="C12" i="12"/>
  <c r="C13" i="12"/>
  <c r="B27" i="12"/>
  <c r="B28" i="12"/>
  <c r="C27" i="12"/>
  <c r="C28" i="12"/>
  <c r="B11" i="11"/>
  <c r="B12" i="11"/>
  <c r="C11" i="11"/>
  <c r="C12" i="11"/>
  <c r="G11" i="11"/>
  <c r="G12" i="11"/>
  <c r="H11" i="11"/>
  <c r="H12" i="11"/>
  <c r="AA11" i="11"/>
  <c r="AA12" i="11"/>
  <c r="B25" i="12"/>
  <c r="B26" i="12"/>
  <c r="C25" i="12"/>
  <c r="C26" i="12"/>
  <c r="B24" i="12"/>
  <c r="C24" i="12"/>
  <c r="K16" i="115"/>
  <c r="K15" i="115"/>
  <c r="J16" i="115"/>
  <c r="J15" i="115"/>
  <c r="U8" i="6" a="1"/>
  <c r="U8" i="6"/>
  <c r="U9" i="6" a="1"/>
  <c r="U9" i="6"/>
  <c r="U10" i="6" a="1"/>
  <c r="U10" i="6"/>
  <c r="U13" i="6" a="1"/>
  <c r="U13" i="6"/>
  <c r="U14" i="6" a="1"/>
  <c r="U14" i="6"/>
  <c r="P13" i="6"/>
  <c r="P14" i="6"/>
  <c r="J10" i="6"/>
  <c r="P10" i="6"/>
  <c r="J9" i="6"/>
  <c r="P9" i="6"/>
  <c r="J8" i="6"/>
  <c r="P8" i="6"/>
  <c r="B8" i="6"/>
  <c r="C8" i="6"/>
  <c r="B9" i="6"/>
  <c r="C9" i="6"/>
  <c r="B10" i="6"/>
  <c r="C10" i="6"/>
  <c r="B13" i="6"/>
  <c r="C13" i="6"/>
  <c r="O13" i="6"/>
  <c r="B14" i="6"/>
  <c r="C14" i="6"/>
  <c r="O14" i="6"/>
  <c r="N14" i="6"/>
  <c r="N13" i="6"/>
  <c r="B11" i="12"/>
  <c r="C11" i="12"/>
  <c r="B10" i="12"/>
  <c r="C10" i="12"/>
  <c r="B9" i="12"/>
  <c r="C9" i="12"/>
  <c r="F8" i="117"/>
  <c r="F6" i="117"/>
  <c r="M17" i="116"/>
  <c r="M16" i="116"/>
  <c r="K16" i="116"/>
  <c r="M15" i="116"/>
  <c r="M14" i="116"/>
  <c r="I12" i="116"/>
  <c r="H12" i="116"/>
  <c r="J11" i="116"/>
  <c r="K11" i="116"/>
  <c r="G11" i="116"/>
  <c r="G13" i="116"/>
  <c r="F11" i="116"/>
  <c r="F13" i="116"/>
  <c r="F14" i="116"/>
  <c r="E11" i="116"/>
  <c r="D11" i="116"/>
  <c r="D13" i="116"/>
  <c r="D14" i="116"/>
  <c r="C11" i="116"/>
  <c r="H11" i="116"/>
  <c r="B11" i="116"/>
  <c r="B13" i="116"/>
  <c r="L10" i="116"/>
  <c r="J10" i="116"/>
  <c r="K10" i="116"/>
  <c r="M9" i="116"/>
  <c r="L9" i="116"/>
  <c r="J9" i="116"/>
  <c r="J16" i="116"/>
  <c r="K8" i="116"/>
  <c r="J8" i="116"/>
  <c r="L8" i="116"/>
  <c r="H8" i="116"/>
  <c r="M6" i="116"/>
  <c r="L6" i="116"/>
  <c r="J6" i="116"/>
  <c r="L15" i="116"/>
  <c r="K5" i="116"/>
  <c r="J5" i="116"/>
  <c r="L5" i="116"/>
  <c r="M4" i="116"/>
  <c r="K4" i="116"/>
  <c r="J4" i="116"/>
  <c r="J14" i="116"/>
  <c r="M3" i="116"/>
  <c r="K3" i="116"/>
  <c r="K17" i="116"/>
  <c r="J3" i="116"/>
  <c r="C2" i="117"/>
  <c r="G10" i="115"/>
  <c r="F10" i="115"/>
  <c r="G9" i="115"/>
  <c r="F8" i="115"/>
  <c r="G8" i="115"/>
  <c r="F7" i="115"/>
  <c r="G7" i="115"/>
  <c r="G6" i="115"/>
  <c r="B8" i="11"/>
  <c r="B9" i="11"/>
  <c r="B10" i="11"/>
  <c r="C8" i="11"/>
  <c r="C9" i="11"/>
  <c r="C10" i="11"/>
  <c r="G8" i="11"/>
  <c r="G9" i="11"/>
  <c r="G10" i="11"/>
  <c r="H8" i="11"/>
  <c r="H9" i="11"/>
  <c r="H10" i="11"/>
  <c r="AA8" i="11"/>
  <c r="AA9" i="11"/>
  <c r="U10" i="12"/>
  <c r="U11" i="12"/>
  <c r="W11" i="12"/>
  <c r="Y11" i="12"/>
  <c r="W10" i="12"/>
  <c r="Y10" i="12"/>
  <c r="W9" i="12"/>
  <c r="Y9" i="12"/>
  <c r="U9" i="12"/>
  <c r="AA10" i="11"/>
  <c r="N14" i="116"/>
  <c r="O14" i="116"/>
  <c r="K14" i="116"/>
  <c r="G6" i="117"/>
  <c r="H13" i="116"/>
  <c r="H14" i="116"/>
  <c r="B14" i="116"/>
  <c r="G5" i="117"/>
  <c r="G7" i="117"/>
  <c r="N16" i="116"/>
  <c r="O16" i="116"/>
  <c r="E14" i="116"/>
  <c r="L3" i="116"/>
  <c r="L4" i="116"/>
  <c r="C14" i="116"/>
  <c r="G14" i="116"/>
  <c r="L14" i="116"/>
  <c r="J15" i="116"/>
  <c r="N15" i="116"/>
  <c r="L16" i="116"/>
  <c r="J17" i="116"/>
  <c r="N17" i="116"/>
  <c r="C13" i="116"/>
  <c r="E13" i="116"/>
  <c r="K6" i="116"/>
  <c r="K15" i="116"/>
  <c r="K9" i="116"/>
  <c r="O15" i="116"/>
  <c r="L11" i="116"/>
  <c r="O17" i="116"/>
  <c r="G15" i="12"/>
  <c r="H15" i="12"/>
  <c r="I15" i="12"/>
  <c r="F15" i="12"/>
  <c r="B30" i="12"/>
  <c r="C30" i="12"/>
  <c r="E15" i="12"/>
  <c r="B15" i="12"/>
  <c r="C15" i="12"/>
  <c r="B14" i="11"/>
  <c r="C14" i="11"/>
  <c r="G14" i="11"/>
  <c r="H14" i="11"/>
  <c r="AA14" i="11"/>
  <c r="Z6" i="104"/>
  <c r="Z7" i="104"/>
  <c r="Z8" i="104"/>
  <c r="Z9" i="104"/>
  <c r="Z10" i="104"/>
  <c r="E14" i="12"/>
  <c r="W14" i="12"/>
  <c r="Y14" i="12"/>
  <c r="U14" i="12"/>
  <c r="Z14" i="12"/>
  <c r="U15" i="12"/>
  <c r="W15" i="12"/>
  <c r="Y15" i="12"/>
  <c r="AA13" i="11"/>
  <c r="B1" i="92"/>
  <c r="C13" i="11"/>
  <c r="F80" i="72"/>
  <c r="F78" i="72"/>
  <c r="F76" i="72"/>
  <c r="F75" i="72"/>
  <c r="F74" i="72"/>
  <c r="F77" i="72"/>
  <c r="F79" i="72"/>
  <c r="C29" i="12"/>
  <c r="B29" i="12"/>
  <c r="C14" i="12"/>
  <c r="B14" i="12"/>
  <c r="H13" i="11"/>
  <c r="G13" i="11"/>
  <c r="B13" i="11"/>
  <c r="D4" i="103"/>
  <c r="C4" i="103"/>
  <c r="H5" i="103" a="1"/>
  <c r="H5" i="103"/>
  <c r="H6" i="103" a="1"/>
  <c r="H6" i="103"/>
  <c r="H7" i="103" a="1"/>
  <c r="H7" i="103"/>
  <c r="H8" i="103" a="1"/>
  <c r="H8" i="103"/>
  <c r="H9" i="103" a="1"/>
  <c r="H9" i="103"/>
  <c r="H10" i="103" a="1"/>
  <c r="H10" i="103"/>
  <c r="H11" i="103" a="1"/>
  <c r="H11" i="103"/>
  <c r="H12" i="103" a="1"/>
  <c r="H12" i="103"/>
  <c r="H13" i="103" a="1"/>
  <c r="H13" i="103"/>
  <c r="H14" i="103" a="1"/>
  <c r="H14" i="103"/>
  <c r="H15" i="103" a="1"/>
  <c r="H15" i="103"/>
  <c r="H20" i="103" a="1"/>
  <c r="H20" i="103"/>
  <c r="H21" i="103" a="1"/>
  <c r="H21" i="103"/>
  <c r="H22" i="103" a="1"/>
  <c r="H22" i="103"/>
  <c r="H25" i="103" a="1"/>
  <c r="H25" i="103"/>
  <c r="H26" i="103" a="1"/>
  <c r="H26" i="103"/>
  <c r="H27" i="103" a="1"/>
  <c r="H27" i="103"/>
  <c r="H28" i="103" a="1"/>
  <c r="H28" i="103"/>
  <c r="H29" i="103" a="1"/>
  <c r="H29" i="103"/>
  <c r="H30" i="103" a="1"/>
  <c r="H30" i="103"/>
  <c r="H31" i="103" a="1"/>
  <c r="H31" i="103"/>
  <c r="H32" i="103" a="1"/>
  <c r="H32" i="103"/>
  <c r="H33" i="103" a="1"/>
  <c r="H33" i="103"/>
  <c r="H34" i="103" a="1"/>
  <c r="H34" i="103"/>
  <c r="H35" i="103" a="1"/>
  <c r="H35" i="103"/>
  <c r="H36" i="103" a="1"/>
  <c r="H36" i="103"/>
  <c r="H37" i="103" a="1"/>
  <c r="H37" i="103"/>
  <c r="H38" i="103" a="1"/>
  <c r="H38" i="103"/>
  <c r="H39" i="103" a="1"/>
  <c r="H39" i="103"/>
  <c r="H40" i="103" a="1"/>
  <c r="H40" i="103"/>
  <c r="H41" i="103" a="1"/>
  <c r="H41" i="103"/>
  <c r="H42" i="103" a="1"/>
  <c r="H42" i="103"/>
  <c r="H47" i="103" a="1"/>
  <c r="H47" i="103"/>
  <c r="H48" i="103" a="1"/>
  <c r="H48" i="103"/>
  <c r="H49" i="103" a="1"/>
  <c r="H49" i="103"/>
  <c r="H50" i="103" a="1"/>
  <c r="H50" i="103"/>
  <c r="H51" i="103" a="1"/>
  <c r="H51" i="103"/>
  <c r="H52" i="103" a="1"/>
  <c r="H52" i="103"/>
  <c r="H53" i="103" a="1"/>
  <c r="H53" i="103"/>
  <c r="H54" i="103" a="1"/>
  <c r="H54" i="103"/>
  <c r="H55" i="103" a="1"/>
  <c r="H55" i="103"/>
  <c r="H56" i="103" a="1"/>
  <c r="H56" i="103"/>
  <c r="H57" i="103" a="1"/>
  <c r="H57" i="103"/>
  <c r="H58" i="103" a="1"/>
  <c r="H58" i="103"/>
  <c r="H59" i="103" a="1"/>
  <c r="H59" i="103"/>
  <c r="H60" i="103" a="1"/>
  <c r="H60" i="103"/>
  <c r="H61" i="103" a="1"/>
  <c r="H61" i="103"/>
  <c r="H62" i="103" a="1"/>
  <c r="H62" i="103"/>
  <c r="H63" i="103" a="1"/>
  <c r="H63" i="103"/>
  <c r="H65" i="103" a="1"/>
  <c r="H65" i="103"/>
  <c r="H67" i="103" a="1"/>
  <c r="H67" i="103"/>
  <c r="H75" i="103" a="1"/>
  <c r="H75" i="103"/>
  <c r="H76" i="103" a="1"/>
  <c r="H76" i="103"/>
  <c r="H77" i="103" a="1"/>
  <c r="H77" i="103"/>
  <c r="H78" i="103" a="1"/>
  <c r="H78" i="103"/>
  <c r="H79" i="103" a="1"/>
  <c r="H79" i="103"/>
  <c r="H80" i="103" a="1"/>
  <c r="H80" i="103"/>
  <c r="H81" i="103" a="1"/>
  <c r="H81" i="103"/>
  <c r="H82" i="103" a="1"/>
  <c r="H82" i="103"/>
  <c r="H83" i="103" a="1"/>
  <c r="H83" i="103"/>
  <c r="H84" i="103" a="1"/>
  <c r="H84" i="103"/>
  <c r="H85" i="103" a="1"/>
  <c r="H85" i="103"/>
  <c r="H88" i="103" a="1"/>
  <c r="H88" i="103"/>
  <c r="H89" i="103" a="1"/>
  <c r="H89" i="103"/>
  <c r="H90" i="103" a="1"/>
  <c r="H90" i="103"/>
  <c r="H91" i="103" a="1"/>
  <c r="H91" i="103"/>
  <c r="H92" i="103" a="1"/>
  <c r="H92" i="103"/>
  <c r="H93" i="103" a="1"/>
  <c r="H93" i="103"/>
  <c r="H94" i="103" a="1"/>
  <c r="H94" i="103"/>
  <c r="H95" i="103" a="1"/>
  <c r="H95" i="103"/>
  <c r="H96" i="103" a="1"/>
  <c r="H96" i="103"/>
  <c r="H97" i="103" a="1"/>
  <c r="H97" i="103"/>
  <c r="H98" i="103" a="1"/>
  <c r="H98" i="103"/>
  <c r="H102" i="103" a="1"/>
  <c r="H102" i="103"/>
  <c r="H103" i="103" a="1"/>
  <c r="H103" i="103"/>
  <c r="H104" i="103" a="1"/>
  <c r="H104" i="103"/>
  <c r="H105" i="103" a="1"/>
  <c r="H105" i="103"/>
  <c r="H110" i="103" a="1"/>
  <c r="H110" i="103"/>
  <c r="H111" i="103" a="1"/>
  <c r="H111" i="103"/>
  <c r="H112" i="103" a="1"/>
  <c r="H112" i="103"/>
  <c r="H113" i="103" a="1"/>
  <c r="H113" i="103"/>
  <c r="H114" i="103" a="1"/>
  <c r="H114" i="103"/>
  <c r="H115" i="103" a="1"/>
  <c r="H115" i="103"/>
  <c r="H116" i="103" a="1"/>
  <c r="H116" i="103"/>
  <c r="H117" i="103" a="1"/>
  <c r="H117" i="103"/>
  <c r="H118" i="103" a="1"/>
  <c r="H118" i="103"/>
  <c r="H119" i="103" a="1"/>
  <c r="H119" i="103"/>
  <c r="H123" i="103" a="1"/>
  <c r="H123" i="103"/>
  <c r="H124" i="103" a="1"/>
  <c r="H124" i="103"/>
  <c r="H125" i="103" a="1"/>
  <c r="H125" i="103"/>
  <c r="H126" i="103" a="1"/>
  <c r="H126" i="103"/>
  <c r="H4" i="103" a="1"/>
  <c r="H4" i="103"/>
  <c r="N10" i="1"/>
  <c r="N11" i="1"/>
  <c r="N12" i="1"/>
  <c r="N13" i="1"/>
  <c r="N14" i="1"/>
  <c r="N15" i="1"/>
  <c r="N16" i="1"/>
  <c r="N19" i="1"/>
  <c r="N20" i="1"/>
  <c r="N21" i="1"/>
  <c r="N22" i="1"/>
  <c r="N17" i="1"/>
  <c r="N18" i="1"/>
  <c r="M10" i="1"/>
  <c r="M11" i="1"/>
  <c r="M12" i="1"/>
  <c r="M13" i="1"/>
  <c r="M14" i="1"/>
  <c r="M15" i="1"/>
  <c r="M16" i="1"/>
  <c r="M19" i="1"/>
  <c r="M20" i="1"/>
  <c r="M21" i="1"/>
  <c r="M22" i="1"/>
  <c r="M17" i="1"/>
  <c r="M18" i="1"/>
  <c r="C7" i="1"/>
  <c r="C6" i="1"/>
  <c r="U8" i="5"/>
  <c r="O8" i="5"/>
  <c r="C8" i="5"/>
  <c r="P8" i="5"/>
  <c r="B8" i="5"/>
  <c r="C4" i="20"/>
  <c r="C5" i="20"/>
  <c r="E8" i="20"/>
  <c r="C4" i="92"/>
  <c r="W8" i="5"/>
  <c r="C5" i="92"/>
  <c r="C6" i="92"/>
  <c r="V8" i="5" a="1"/>
  <c r="V8" i="5"/>
  <c r="Q8" i="5"/>
  <c r="O6" i="103"/>
  <c r="O18" i="103"/>
  <c r="O5" i="103"/>
  <c r="O13" i="103"/>
  <c r="O16" i="103"/>
  <c r="O17" i="103"/>
  <c r="O4" i="103"/>
  <c r="O15" i="103"/>
  <c r="O8" i="103"/>
  <c r="O14" i="103"/>
  <c r="O12" i="103"/>
  <c r="O7" i="103"/>
  <c r="O9" i="103"/>
  <c r="O11" i="103"/>
  <c r="Z9" i="12"/>
  <c r="Z13" i="12"/>
  <c r="Z17" i="12"/>
  <c r="Z16" i="12"/>
  <c r="Z20" i="12"/>
  <c r="Z11" i="12"/>
  <c r="Z15" i="12"/>
  <c r="Z10" i="12"/>
  <c r="O10" i="103"/>
  <c r="B5" i="103"/>
  <c r="A5" i="103"/>
  <c r="D5" i="103"/>
  <c r="F4" i="103" a="1"/>
  <c r="F4" i="103"/>
  <c r="C5" i="103"/>
  <c r="B6" i="103"/>
  <c r="A6" i="103"/>
  <c r="D6" i="103"/>
  <c r="G4" i="103" a="1"/>
  <c r="F5" i="103" a="1"/>
  <c r="G4" i="103"/>
  <c r="F5" i="103"/>
  <c r="C6" i="103"/>
  <c r="B7" i="103"/>
  <c r="A7" i="103"/>
  <c r="D7" i="103"/>
  <c r="F6" i="103" a="1"/>
  <c r="G5" i="103" a="1"/>
  <c r="F6" i="103"/>
  <c r="G5" i="103"/>
  <c r="C7" i="103"/>
  <c r="A8" i="103"/>
  <c r="D8" i="103"/>
  <c r="B8" i="103"/>
  <c r="G6" i="103" a="1"/>
  <c r="F7" i="103" a="1"/>
  <c r="F7" i="103"/>
  <c r="G6" i="103"/>
  <c r="C8" i="103"/>
  <c r="B9" i="103"/>
  <c r="A9" i="103"/>
  <c r="D9" i="103"/>
  <c r="G7" i="103" a="1"/>
  <c r="F8" i="103" a="1"/>
  <c r="F8" i="103"/>
  <c r="G7" i="103"/>
  <c r="C9" i="103"/>
  <c r="B10" i="103"/>
  <c r="A10" i="103"/>
  <c r="D10" i="103"/>
  <c r="F9" i="103" a="1"/>
  <c r="G8" i="103" a="1"/>
  <c r="F9" i="103"/>
  <c r="G8" i="103"/>
  <c r="C10" i="103"/>
  <c r="B11" i="103"/>
  <c r="A11" i="103"/>
  <c r="D11" i="103"/>
  <c r="F10" i="103" a="1"/>
  <c r="G9" i="103" a="1"/>
  <c r="F10" i="103"/>
  <c r="G9" i="103"/>
  <c r="C11" i="103"/>
  <c r="B12" i="103"/>
  <c r="A12" i="103"/>
  <c r="D12" i="103"/>
  <c r="F11" i="103" a="1"/>
  <c r="G10" i="103" a="1"/>
  <c r="F11" i="103"/>
  <c r="G10" i="103"/>
  <c r="A13" i="103"/>
  <c r="D13" i="103"/>
  <c r="B13" i="103"/>
  <c r="C12" i="103"/>
  <c r="F12" i="103" a="1"/>
  <c r="G11" i="103" a="1"/>
  <c r="F12" i="103"/>
  <c r="G11" i="103"/>
  <c r="A14" i="103"/>
  <c r="D14" i="103"/>
  <c r="B14" i="103"/>
  <c r="C13" i="103"/>
  <c r="F13" i="103" a="1"/>
  <c r="G12" i="103" a="1"/>
  <c r="F13" i="103"/>
  <c r="G12" i="103"/>
  <c r="A15" i="103"/>
  <c r="D15" i="103"/>
  <c r="B15" i="103"/>
  <c r="C14" i="103"/>
  <c r="F14" i="103" a="1"/>
  <c r="G13" i="103" a="1"/>
  <c r="F14" i="103"/>
  <c r="G13" i="103"/>
  <c r="A16" i="103"/>
  <c r="D16" i="103"/>
  <c r="B16" i="103"/>
  <c r="C15" i="103"/>
  <c r="G14" i="103" a="1"/>
  <c r="F15" i="103" a="1"/>
  <c r="F15" i="103"/>
  <c r="G14" i="103"/>
  <c r="C16" i="103"/>
  <c r="A17" i="103"/>
  <c r="D17" i="103"/>
  <c r="B17" i="103"/>
  <c r="G15" i="103" a="1"/>
  <c r="F16" i="103" a="1"/>
  <c r="F16" i="103"/>
  <c r="G15" i="103"/>
  <c r="B18" i="103"/>
  <c r="A18" i="103"/>
  <c r="D18" i="103"/>
  <c r="C17" i="103"/>
  <c r="F17" i="103" a="1"/>
  <c r="F17" i="103"/>
  <c r="C18" i="103"/>
  <c r="B19" i="103"/>
  <c r="A19" i="103"/>
  <c r="D19" i="103"/>
  <c r="G16" i="103" a="1"/>
  <c r="F18" i="103" a="1"/>
  <c r="H16" i="103" a="1"/>
  <c r="H16" i="103"/>
  <c r="F18" i="103"/>
  <c r="G16" i="103"/>
  <c r="C19" i="103"/>
  <c r="B20" i="103"/>
  <c r="A20" i="103"/>
  <c r="D20" i="103"/>
  <c r="G17" i="103" a="1"/>
  <c r="F19" i="103" a="1"/>
  <c r="H17" i="103" a="1"/>
  <c r="F19" i="103"/>
  <c r="H17" i="103"/>
  <c r="G17" i="103"/>
  <c r="A21" i="103"/>
  <c r="D21" i="103"/>
  <c r="B21" i="103"/>
  <c r="C20" i="103"/>
  <c r="H18" i="103" a="1"/>
  <c r="F20" i="103" a="1"/>
  <c r="G18" i="103" a="1"/>
  <c r="F20" i="103"/>
  <c r="G18" i="103"/>
  <c r="H18" i="103"/>
  <c r="C21" i="103"/>
  <c r="A22" i="103"/>
  <c r="D22" i="103"/>
  <c r="B22" i="103"/>
  <c r="G20" i="103" a="1"/>
  <c r="G19" i="103" a="1"/>
  <c r="F21" i="103" a="1"/>
  <c r="H19" i="103" a="1"/>
  <c r="H19" i="103"/>
  <c r="F21" i="103"/>
  <c r="G19" i="103"/>
  <c r="G20" i="103"/>
  <c r="A23" i="103"/>
  <c r="D23" i="103"/>
  <c r="B23" i="103"/>
  <c r="C22" i="103"/>
  <c r="F22" i="103" a="1"/>
  <c r="G21" i="103" a="1"/>
  <c r="F22" i="103"/>
  <c r="G21" i="103"/>
  <c r="A24" i="103"/>
  <c r="D24" i="103"/>
  <c r="B24" i="103"/>
  <c r="C23" i="103"/>
  <c r="G22" i="103" a="1"/>
  <c r="F23" i="103" a="1"/>
  <c r="F23" i="103"/>
  <c r="G22" i="103"/>
  <c r="A25" i="103"/>
  <c r="D25" i="103"/>
  <c r="B25" i="103"/>
  <c r="C24" i="103"/>
  <c r="F24" i="103" a="1"/>
  <c r="F24" i="103"/>
  <c r="B26" i="103"/>
  <c r="A26" i="103"/>
  <c r="D26" i="103"/>
  <c r="C25" i="103"/>
  <c r="F25" i="103" a="1"/>
  <c r="G23" i="103" a="1"/>
  <c r="H23" i="103" a="1"/>
  <c r="G23" i="103"/>
  <c r="H23" i="103"/>
  <c r="F25" i="103"/>
  <c r="C26" i="103"/>
  <c r="A27" i="103"/>
  <c r="D27" i="103"/>
  <c r="B27" i="103"/>
  <c r="G25" i="103" a="1"/>
  <c r="H24" i="103" a="1"/>
  <c r="G24" i="103" a="1"/>
  <c r="F26" i="103" a="1"/>
  <c r="G25" i="103"/>
  <c r="G24" i="103"/>
  <c r="H24" i="103"/>
  <c r="F26" i="103"/>
  <c r="A28" i="103"/>
  <c r="D28" i="103"/>
  <c r="B28" i="103"/>
  <c r="C27" i="103"/>
  <c r="G26" i="103" a="1"/>
  <c r="F27" i="103" a="1"/>
  <c r="G26" i="103"/>
  <c r="F27" i="103"/>
  <c r="A29" i="103"/>
  <c r="D29" i="103"/>
  <c r="B29" i="103"/>
  <c r="C28" i="103"/>
  <c r="F28" i="103" a="1"/>
  <c r="G27" i="103" a="1"/>
  <c r="G27" i="103"/>
  <c r="F28" i="103"/>
  <c r="A30" i="103"/>
  <c r="D30" i="103"/>
  <c r="B30" i="103"/>
  <c r="C29" i="103"/>
  <c r="G28" i="103" a="1"/>
  <c r="F29" i="103" a="1"/>
  <c r="G28" i="103"/>
  <c r="F29" i="103"/>
  <c r="A31" i="103"/>
  <c r="D31" i="103"/>
  <c r="B31" i="103"/>
  <c r="C30" i="103"/>
  <c r="G29" i="103" a="1"/>
  <c r="F30" i="103" a="1"/>
  <c r="F30" i="103"/>
  <c r="G29" i="103"/>
  <c r="B32" i="103"/>
  <c r="A32" i="103"/>
  <c r="D32" i="103"/>
  <c r="C31" i="103"/>
  <c r="G30" i="103" a="1"/>
  <c r="F31" i="103" a="1"/>
  <c r="F31" i="103"/>
  <c r="G30" i="103"/>
  <c r="B33" i="103"/>
  <c r="A33" i="103"/>
  <c r="D33" i="103"/>
  <c r="C32" i="103"/>
  <c r="F32" i="103" a="1"/>
  <c r="G31" i="103" a="1"/>
  <c r="F32" i="103"/>
  <c r="G31" i="103"/>
  <c r="C33" i="103"/>
  <c r="B34" i="103"/>
  <c r="A34" i="103"/>
  <c r="D34" i="103"/>
  <c r="F33" i="103" a="1"/>
  <c r="G32" i="103" a="1"/>
  <c r="F33" i="103"/>
  <c r="G32" i="103"/>
  <c r="C34" i="103"/>
  <c r="B35" i="103"/>
  <c r="A35" i="103"/>
  <c r="D35" i="103"/>
  <c r="F34" i="103" a="1"/>
  <c r="G33" i="103" a="1"/>
  <c r="F34" i="103"/>
  <c r="G33" i="103"/>
  <c r="C35" i="103"/>
  <c r="B36" i="103"/>
  <c r="A36" i="103"/>
  <c r="D36" i="103"/>
  <c r="G34" i="103" a="1"/>
  <c r="F35" i="103" a="1"/>
  <c r="F35" i="103"/>
  <c r="G34" i="103"/>
  <c r="C36" i="103"/>
  <c r="B37" i="103"/>
  <c r="A37" i="103"/>
  <c r="D37" i="103"/>
  <c r="F36" i="103" a="1"/>
  <c r="G35" i="103" a="1"/>
  <c r="F36" i="103"/>
  <c r="G35" i="103"/>
  <c r="C37" i="103"/>
  <c r="B38" i="103"/>
  <c r="A38" i="103"/>
  <c r="D38" i="103"/>
  <c r="F37" i="103" a="1"/>
  <c r="G36" i="103" a="1"/>
  <c r="F37" i="103"/>
  <c r="G36" i="103"/>
  <c r="B39" i="103"/>
  <c r="A39" i="103"/>
  <c r="D39" i="103"/>
  <c r="C38" i="103"/>
  <c r="G37" i="103" a="1"/>
  <c r="F38" i="103" a="1"/>
  <c r="F38" i="103"/>
  <c r="G37" i="103"/>
  <c r="C39" i="103"/>
  <c r="B40" i="103"/>
  <c r="A40" i="103"/>
  <c r="D40" i="103"/>
  <c r="F39" i="103" a="1"/>
  <c r="G38" i="103" a="1"/>
  <c r="F39" i="103"/>
  <c r="G38" i="103"/>
  <c r="C40" i="103"/>
  <c r="B41" i="103"/>
  <c r="A41" i="103"/>
  <c r="D41" i="103"/>
  <c r="F40" i="103" a="1"/>
  <c r="G39" i="103" a="1"/>
  <c r="F40" i="103"/>
  <c r="G39" i="103"/>
  <c r="C41" i="103"/>
  <c r="B42" i="103"/>
  <c r="A42" i="103"/>
  <c r="D42" i="103"/>
  <c r="G40" i="103" a="1"/>
  <c r="F41" i="103" a="1"/>
  <c r="F41" i="103"/>
  <c r="G40" i="103"/>
  <c r="C42" i="103"/>
  <c r="B43" i="103"/>
  <c r="A43" i="103"/>
  <c r="D43" i="103"/>
  <c r="G41" i="103" a="1"/>
  <c r="F42" i="103" a="1"/>
  <c r="F42" i="103"/>
  <c r="G41" i="103"/>
  <c r="B44" i="103"/>
  <c r="A44" i="103"/>
  <c r="D44" i="103"/>
  <c r="C43" i="103"/>
  <c r="G42" i="103" a="1"/>
  <c r="F43" i="103" a="1"/>
  <c r="F43" i="103"/>
  <c r="G42" i="103"/>
  <c r="C44" i="103"/>
  <c r="B45" i="103"/>
  <c r="A45" i="103"/>
  <c r="D45" i="103"/>
  <c r="F44" i="103" a="1"/>
  <c r="F44" i="103"/>
  <c r="C45" i="103"/>
  <c r="A46" i="103"/>
  <c r="D46" i="103"/>
  <c r="B46" i="103"/>
  <c r="H43" i="103" a="1"/>
  <c r="F45" i="103" a="1"/>
  <c r="G43" i="103" a="1"/>
  <c r="G43" i="103"/>
  <c r="F45" i="103"/>
  <c r="H43" i="103"/>
  <c r="B47" i="103"/>
  <c r="A47" i="103"/>
  <c r="D47" i="103"/>
  <c r="C46" i="103"/>
  <c r="G44" i="103" a="1"/>
  <c r="F46" i="103" a="1"/>
  <c r="H44" i="103" a="1"/>
  <c r="H44" i="103"/>
  <c r="G44" i="103"/>
  <c r="F46" i="103"/>
  <c r="A48" i="103"/>
  <c r="D48" i="103"/>
  <c r="B48" i="103"/>
  <c r="C47" i="103"/>
  <c r="H45" i="103" a="1"/>
  <c r="G45" i="103" a="1"/>
  <c r="F47" i="103" a="1"/>
  <c r="G45" i="103"/>
  <c r="H45" i="103"/>
  <c r="F47" i="103"/>
  <c r="C48" i="103"/>
  <c r="B49" i="103"/>
  <c r="A49" i="103"/>
  <c r="D49" i="103"/>
  <c r="G46" i="103" a="1"/>
  <c r="F48" i="103" a="1"/>
  <c r="H46" i="103" a="1"/>
  <c r="G47" i="103" a="1"/>
  <c r="G46" i="103"/>
  <c r="F48" i="103"/>
  <c r="H46" i="103"/>
  <c r="G47" i="103"/>
  <c r="C49" i="103"/>
  <c r="B50" i="103"/>
  <c r="A50" i="103"/>
  <c r="D50" i="103"/>
  <c r="F49" i="103" a="1"/>
  <c r="G48" i="103" a="1"/>
  <c r="F49" i="103"/>
  <c r="G48" i="103"/>
  <c r="B51" i="103"/>
  <c r="A51" i="103"/>
  <c r="D51" i="103"/>
  <c r="C50" i="103"/>
  <c r="F50" i="103" a="1"/>
  <c r="G49" i="103" a="1"/>
  <c r="F50" i="103"/>
  <c r="G49" i="103"/>
  <c r="C51" i="103"/>
  <c r="B52" i="103"/>
  <c r="A52" i="103"/>
  <c r="D52" i="103"/>
  <c r="F51" i="103" a="1"/>
  <c r="G50" i="103" a="1"/>
  <c r="F51" i="103"/>
  <c r="G50" i="103"/>
  <c r="C52" i="103"/>
  <c r="B53" i="103"/>
  <c r="A53" i="103"/>
  <c r="D53" i="103"/>
  <c r="F52" i="103" a="1"/>
  <c r="G51" i="103" a="1"/>
  <c r="F52" i="103"/>
  <c r="G51" i="103"/>
  <c r="B54" i="103"/>
  <c r="A54" i="103"/>
  <c r="D54" i="103"/>
  <c r="C53" i="103"/>
  <c r="G52" i="103" a="1"/>
  <c r="F53" i="103" a="1"/>
  <c r="F53" i="103"/>
  <c r="G52" i="103"/>
  <c r="C54" i="103"/>
  <c r="B55" i="103"/>
  <c r="A55" i="103"/>
  <c r="D55" i="103"/>
  <c r="G53" i="103" a="1"/>
  <c r="F54" i="103" a="1"/>
  <c r="F54" i="103"/>
  <c r="G53" i="103"/>
  <c r="C55" i="103"/>
  <c r="B56" i="103"/>
  <c r="A56" i="103"/>
  <c r="D56" i="103"/>
  <c r="F55" i="103" a="1"/>
  <c r="G54" i="103" a="1"/>
  <c r="F55" i="103"/>
  <c r="G54" i="103"/>
  <c r="C56" i="103"/>
  <c r="B57" i="103"/>
  <c r="A57" i="103"/>
  <c r="D57" i="103"/>
  <c r="G55" i="103" a="1"/>
  <c r="F56" i="103" a="1"/>
  <c r="F56" i="103"/>
  <c r="G55" i="103"/>
  <c r="C57" i="103"/>
  <c r="B58" i="103"/>
  <c r="A58" i="103"/>
  <c r="D58" i="103"/>
  <c r="F57" i="103" a="1"/>
  <c r="G56" i="103" a="1"/>
  <c r="F57" i="103"/>
  <c r="G56" i="103"/>
  <c r="C58" i="103"/>
  <c r="B59" i="103"/>
  <c r="A59" i="103"/>
  <c r="D59" i="103"/>
  <c r="G57" i="103" a="1"/>
  <c r="F58" i="103" a="1"/>
  <c r="F58" i="103"/>
  <c r="G57" i="103"/>
  <c r="C59" i="103"/>
  <c r="B60" i="103"/>
  <c r="A60" i="103"/>
  <c r="D60" i="103"/>
  <c r="G58" i="103" a="1"/>
  <c r="F59" i="103" a="1"/>
  <c r="F59" i="103"/>
  <c r="G58" i="103"/>
  <c r="C60" i="103"/>
  <c r="B61" i="103"/>
  <c r="A61" i="103"/>
  <c r="D61" i="103"/>
  <c r="F60" i="103" a="1"/>
  <c r="G59" i="103" a="1"/>
  <c r="F60" i="103"/>
  <c r="G59" i="103"/>
  <c r="C61" i="103"/>
  <c r="B62" i="103"/>
  <c r="A62" i="103"/>
  <c r="D62" i="103"/>
  <c r="G60" i="103" a="1"/>
  <c r="F61" i="103" a="1"/>
  <c r="F61" i="103"/>
  <c r="G60" i="103"/>
  <c r="C62" i="103"/>
  <c r="B63" i="103"/>
  <c r="A63" i="103"/>
  <c r="D63" i="103"/>
  <c r="F62" i="103" a="1"/>
  <c r="G61" i="103" a="1"/>
  <c r="F62" i="103"/>
  <c r="G61" i="103"/>
  <c r="C63" i="103"/>
  <c r="B64" i="103"/>
  <c r="A64" i="103"/>
  <c r="D64" i="103"/>
  <c r="F63" i="103" a="1"/>
  <c r="G62" i="103" a="1"/>
  <c r="F63" i="103"/>
  <c r="G62" i="103"/>
  <c r="C64" i="103"/>
  <c r="B65" i="103"/>
  <c r="A65" i="103"/>
  <c r="D65" i="103"/>
  <c r="F64" i="103" a="1"/>
  <c r="G63" i="103" a="1"/>
  <c r="F64" i="103"/>
  <c r="G63" i="103"/>
  <c r="C65" i="103"/>
  <c r="B66" i="103"/>
  <c r="A66" i="103"/>
  <c r="D66" i="103"/>
  <c r="F65" i="103" a="1"/>
  <c r="F65" i="103"/>
  <c r="C66" i="103"/>
  <c r="B67" i="103"/>
  <c r="A67" i="103"/>
  <c r="D67" i="103"/>
  <c r="G65" i="103" a="1"/>
  <c r="H64" i="103" a="1"/>
  <c r="F66" i="103" a="1"/>
  <c r="G64" i="103" a="1"/>
  <c r="H64" i="103"/>
  <c r="F66" i="103"/>
  <c r="G64" i="103"/>
  <c r="G65" i="103"/>
  <c r="C67" i="103"/>
  <c r="B68" i="103"/>
  <c r="A68" i="103"/>
  <c r="D68" i="103"/>
  <c r="F67" i="103" a="1"/>
  <c r="F67" i="103"/>
  <c r="B69" i="103"/>
  <c r="A69" i="103"/>
  <c r="D69" i="103"/>
  <c r="C68" i="103"/>
  <c r="G67" i="103" a="1"/>
  <c r="G66" i="103" a="1"/>
  <c r="F68" i="103" a="1"/>
  <c r="H66" i="103" a="1"/>
  <c r="G66" i="103"/>
  <c r="F68" i="103"/>
  <c r="H66" i="103"/>
  <c r="G67" i="103"/>
  <c r="C69" i="103"/>
  <c r="B70" i="103"/>
  <c r="A70" i="103"/>
  <c r="D70" i="103"/>
  <c r="F69" i="103" a="1"/>
  <c r="F69" i="103"/>
  <c r="A71" i="103"/>
  <c r="D71" i="103"/>
  <c r="B71" i="103"/>
  <c r="C70" i="103"/>
  <c r="F70" i="103" a="1"/>
  <c r="H68" i="103" a="1"/>
  <c r="G68" i="103" a="1"/>
  <c r="G68" i="103"/>
  <c r="H68" i="103"/>
  <c r="F70" i="103"/>
  <c r="B72" i="103"/>
  <c r="A72" i="103"/>
  <c r="D72" i="103"/>
  <c r="C71" i="103"/>
  <c r="F71" i="103" a="1"/>
  <c r="G69" i="103" a="1"/>
  <c r="H69" i="103" a="1"/>
  <c r="F71" i="103"/>
  <c r="G69" i="103"/>
  <c r="H69" i="103"/>
  <c r="A73" i="103"/>
  <c r="D73" i="103"/>
  <c r="B73" i="103"/>
  <c r="C72" i="103"/>
  <c r="F72" i="103" a="1"/>
  <c r="G70" i="103" a="1"/>
  <c r="H70" i="103" a="1"/>
  <c r="H70" i="103"/>
  <c r="F72" i="103"/>
  <c r="G70" i="103"/>
  <c r="C73" i="103"/>
  <c r="B74" i="103"/>
  <c r="A74" i="103"/>
  <c r="D74" i="103"/>
  <c r="H71" i="103" a="1"/>
  <c r="G71" i="103" a="1"/>
  <c r="F73" i="103" a="1"/>
  <c r="G71" i="103"/>
  <c r="H71" i="103"/>
  <c r="F73" i="103"/>
  <c r="A75" i="103"/>
  <c r="D75" i="103"/>
  <c r="B75" i="103"/>
  <c r="C74" i="103"/>
  <c r="G72" i="103" a="1"/>
  <c r="H72" i="103" a="1"/>
  <c r="F74" i="103" a="1"/>
  <c r="F74" i="103"/>
  <c r="G72" i="103"/>
  <c r="H72" i="103"/>
  <c r="C75" i="103"/>
  <c r="B76" i="103"/>
  <c r="A76" i="103"/>
  <c r="D76" i="103"/>
  <c r="H73" i="103" a="1"/>
  <c r="F75" i="103" a="1"/>
  <c r="G73" i="103" a="1"/>
  <c r="G73" i="103"/>
  <c r="H73" i="103"/>
  <c r="F75" i="103"/>
  <c r="C76" i="103"/>
  <c r="B77" i="103"/>
  <c r="A77" i="103"/>
  <c r="D77" i="103"/>
  <c r="G75" i="103" a="1"/>
  <c r="F76" i="103" a="1"/>
  <c r="H74" i="103" a="1"/>
  <c r="G74" i="103" a="1"/>
  <c r="G75" i="103"/>
  <c r="G74" i="103"/>
  <c r="F76" i="103"/>
  <c r="H74" i="103"/>
  <c r="C77" i="103"/>
  <c r="B78" i="103"/>
  <c r="A78" i="103"/>
  <c r="D78" i="103"/>
  <c r="F77" i="103" a="1"/>
  <c r="G76" i="103" a="1"/>
  <c r="F77" i="103"/>
  <c r="G76" i="103"/>
  <c r="B79" i="103"/>
  <c r="A79" i="103"/>
  <c r="D79" i="103"/>
  <c r="C78" i="103"/>
  <c r="G77" i="103" a="1"/>
  <c r="F78" i="103" a="1"/>
  <c r="F78" i="103"/>
  <c r="G77" i="103"/>
  <c r="C79" i="103"/>
  <c r="B80" i="103"/>
  <c r="A80" i="103"/>
  <c r="D80" i="103"/>
  <c r="F79" i="103" a="1"/>
  <c r="G78" i="103" a="1"/>
  <c r="F79" i="103"/>
  <c r="G78" i="103"/>
  <c r="C80" i="103"/>
  <c r="B81" i="103"/>
  <c r="A81" i="103"/>
  <c r="D81" i="103"/>
  <c r="F80" i="103" a="1"/>
  <c r="G79" i="103" a="1"/>
  <c r="F80" i="103"/>
  <c r="G79" i="103"/>
  <c r="C81" i="103"/>
  <c r="B82" i="103"/>
  <c r="A82" i="103"/>
  <c r="D82" i="103"/>
  <c r="G80" i="103" a="1"/>
  <c r="F81" i="103" a="1"/>
  <c r="F81" i="103"/>
  <c r="G80" i="103"/>
  <c r="C82" i="103"/>
  <c r="B83" i="103"/>
  <c r="A83" i="103"/>
  <c r="D83" i="103"/>
  <c r="F82" i="103" a="1"/>
  <c r="G81" i="103" a="1"/>
  <c r="F82" i="103"/>
  <c r="G81" i="103"/>
  <c r="C83" i="103"/>
  <c r="B84" i="103"/>
  <c r="A84" i="103"/>
  <c r="D84" i="103"/>
  <c r="F83" i="103" a="1"/>
  <c r="G82" i="103" a="1"/>
  <c r="F83" i="103"/>
  <c r="G82" i="103"/>
  <c r="C84" i="103"/>
  <c r="B85" i="103"/>
  <c r="A85" i="103"/>
  <c r="D85" i="103"/>
  <c r="G83" i="103" a="1"/>
  <c r="F84" i="103" a="1"/>
  <c r="F84" i="103"/>
  <c r="G83" i="103"/>
  <c r="C85" i="103"/>
  <c r="B86" i="103"/>
  <c r="A86" i="103"/>
  <c r="D86" i="103"/>
  <c r="G84" i="103" a="1"/>
  <c r="F85" i="103" a="1"/>
  <c r="F85" i="103"/>
  <c r="G84" i="103"/>
  <c r="C86" i="103"/>
  <c r="B87" i="103"/>
  <c r="A87" i="103"/>
  <c r="D87" i="103"/>
  <c r="G85" i="103" a="1"/>
  <c r="F86" i="103" a="1"/>
  <c r="F86" i="103"/>
  <c r="G85" i="103"/>
  <c r="C87" i="103"/>
  <c r="B88" i="103"/>
  <c r="A88" i="103"/>
  <c r="D88" i="103"/>
  <c r="F87" i="103" a="1"/>
  <c r="F87" i="103"/>
  <c r="C88" i="103"/>
  <c r="A89" i="103"/>
  <c r="D89" i="103"/>
  <c r="B89" i="103"/>
  <c r="G86" i="103" a="1"/>
  <c r="F88" i="103" a="1"/>
  <c r="H86" i="103" a="1"/>
  <c r="H86" i="103"/>
  <c r="F88" i="103"/>
  <c r="G86" i="103"/>
  <c r="B90" i="103"/>
  <c r="A90" i="103"/>
  <c r="D90" i="103"/>
  <c r="C89" i="103"/>
  <c r="G87" i="103" a="1"/>
  <c r="F89" i="103" a="1"/>
  <c r="G88" i="103" a="1"/>
  <c r="H87" i="103" a="1"/>
  <c r="G87" i="103"/>
  <c r="F89" i="103"/>
  <c r="G88" i="103"/>
  <c r="H87" i="103"/>
  <c r="B91" i="103"/>
  <c r="A91" i="103"/>
  <c r="D91" i="103"/>
  <c r="C90" i="103"/>
  <c r="F90" i="103" a="1"/>
  <c r="G89" i="103" a="1"/>
  <c r="F90" i="103"/>
  <c r="G89" i="103"/>
  <c r="C91" i="103"/>
  <c r="B92" i="103"/>
  <c r="A92" i="103"/>
  <c r="D92" i="103"/>
  <c r="G90" i="103" a="1"/>
  <c r="F91" i="103" a="1"/>
  <c r="F91" i="103"/>
  <c r="G90" i="103"/>
  <c r="C92" i="103"/>
  <c r="B93" i="103"/>
  <c r="A93" i="103"/>
  <c r="D93" i="103"/>
  <c r="G91" i="103" a="1"/>
  <c r="F92" i="103" a="1"/>
  <c r="F92" i="103"/>
  <c r="G91" i="103"/>
  <c r="C93" i="103"/>
  <c r="B94" i="103"/>
  <c r="A94" i="103"/>
  <c r="D94" i="103"/>
  <c r="F93" i="103" a="1"/>
  <c r="G92" i="103" a="1"/>
  <c r="G92" i="103"/>
  <c r="F93" i="103"/>
  <c r="C94" i="103"/>
  <c r="B95" i="103"/>
  <c r="A95" i="103"/>
  <c r="D95" i="103"/>
  <c r="G93" i="103" a="1"/>
  <c r="F94" i="103" a="1"/>
  <c r="G93" i="103"/>
  <c r="F94" i="103"/>
  <c r="C95" i="103"/>
  <c r="B96" i="103"/>
  <c r="A96" i="103"/>
  <c r="D96" i="103"/>
  <c r="G94" i="103" a="1"/>
  <c r="F95" i="103" a="1"/>
  <c r="F95" i="103"/>
  <c r="G94" i="103"/>
  <c r="C96" i="103"/>
  <c r="B97" i="103"/>
  <c r="A97" i="103"/>
  <c r="D97" i="103"/>
  <c r="F96" i="103" a="1"/>
  <c r="G95" i="103" a="1"/>
  <c r="F96" i="103"/>
  <c r="G95" i="103"/>
  <c r="C97" i="103"/>
  <c r="B98" i="103"/>
  <c r="A98" i="103"/>
  <c r="D98" i="103"/>
  <c r="G96" i="103" a="1"/>
  <c r="F97" i="103" a="1"/>
  <c r="F97" i="103"/>
  <c r="G96" i="103"/>
  <c r="C98" i="103"/>
  <c r="B99" i="103"/>
  <c r="A99" i="103"/>
  <c r="D99" i="103"/>
  <c r="G97" i="103" a="1"/>
  <c r="F98" i="103" a="1"/>
  <c r="F98" i="103"/>
  <c r="G97" i="103"/>
  <c r="C99" i="103"/>
  <c r="B100" i="103"/>
  <c r="A100" i="103"/>
  <c r="D100" i="103"/>
  <c r="G98" i="103" a="1"/>
  <c r="F99" i="103" a="1"/>
  <c r="F99" i="103"/>
  <c r="G98" i="103"/>
  <c r="C100" i="103"/>
  <c r="B101" i="103"/>
  <c r="A101" i="103"/>
  <c r="D101" i="103"/>
  <c r="F100" i="103" a="1"/>
  <c r="F100" i="103"/>
  <c r="C101" i="103"/>
  <c r="A102" i="103"/>
  <c r="D102" i="103"/>
  <c r="B102" i="103"/>
  <c r="G99" i="103" a="1"/>
  <c r="F101" i="103" a="1"/>
  <c r="H99" i="103" a="1"/>
  <c r="H99" i="103"/>
  <c r="F101" i="103"/>
  <c r="G99" i="103"/>
  <c r="B103" i="103"/>
  <c r="A103" i="103"/>
  <c r="D103" i="103"/>
  <c r="C102" i="103"/>
  <c r="H100" i="103" a="1"/>
  <c r="G100" i="103" a="1"/>
  <c r="F102" i="103" a="1"/>
  <c r="F102" i="103"/>
  <c r="G100" i="103"/>
  <c r="H100" i="103"/>
  <c r="A104" i="103"/>
  <c r="D104" i="103"/>
  <c r="B104" i="103"/>
  <c r="C103" i="103"/>
  <c r="F103" i="103" a="1"/>
  <c r="H101" i="103" a="1"/>
  <c r="G102" i="103" a="1"/>
  <c r="G101" i="103" a="1"/>
  <c r="H101" i="103"/>
  <c r="F103" i="103"/>
  <c r="G101" i="103"/>
  <c r="G102" i="103"/>
  <c r="C104" i="103"/>
  <c r="A105" i="103"/>
  <c r="D105" i="103"/>
  <c r="B105" i="103"/>
  <c r="F104" i="103" a="1"/>
  <c r="G103" i="103" a="1"/>
  <c r="G103" i="103"/>
  <c r="F104" i="103"/>
  <c r="C105" i="103"/>
  <c r="A106" i="103"/>
  <c r="D106" i="103"/>
  <c r="B106" i="103"/>
  <c r="F105" i="103" a="1"/>
  <c r="G104" i="103" a="1"/>
  <c r="F105" i="103"/>
  <c r="G104" i="103"/>
  <c r="A107" i="103"/>
  <c r="D107" i="103"/>
  <c r="B107" i="103"/>
  <c r="C106" i="103"/>
  <c r="G105" i="103" a="1"/>
  <c r="F106" i="103" a="1"/>
  <c r="F106" i="103"/>
  <c r="G105" i="103"/>
  <c r="A108" i="103"/>
  <c r="D108" i="103"/>
  <c r="B108" i="103"/>
  <c r="C107" i="103"/>
  <c r="F107" i="103" a="1"/>
  <c r="F107" i="103"/>
  <c r="B109" i="103"/>
  <c r="A109" i="103"/>
  <c r="D109" i="103"/>
  <c r="C108" i="103"/>
  <c r="F108" i="103" a="1"/>
  <c r="H106" i="103" a="1"/>
  <c r="G106" i="103" a="1"/>
  <c r="G106" i="103"/>
  <c r="H106" i="103"/>
  <c r="F108" i="103"/>
  <c r="C109" i="103"/>
  <c r="A110" i="103"/>
  <c r="D110" i="103"/>
  <c r="B110" i="103"/>
  <c r="F109" i="103" a="1"/>
  <c r="H107" i="103" a="1"/>
  <c r="G107" i="103" a="1"/>
  <c r="G107" i="103"/>
  <c r="F109" i="103"/>
  <c r="H107" i="103"/>
  <c r="C110" i="103"/>
  <c r="B111" i="103"/>
  <c r="A111" i="103"/>
  <c r="D111" i="103"/>
  <c r="F110" i="103" a="1"/>
  <c r="H108" i="103" a="1"/>
  <c r="G108" i="103" a="1"/>
  <c r="H108" i="103"/>
  <c r="F110" i="103"/>
  <c r="G108" i="103"/>
  <c r="C111" i="103"/>
  <c r="A112" i="103"/>
  <c r="D112" i="103"/>
  <c r="B112" i="103"/>
  <c r="H109" i="103" a="1"/>
  <c r="F111" i="103" a="1"/>
  <c r="G109" i="103" a="1"/>
  <c r="G110" i="103" a="1"/>
  <c r="H109" i="103"/>
  <c r="G109" i="103"/>
  <c r="F111" i="103"/>
  <c r="G110" i="103"/>
  <c r="A113" i="103"/>
  <c r="D113" i="103"/>
  <c r="B113" i="103"/>
  <c r="C112" i="103"/>
  <c r="G111" i="103" a="1"/>
  <c r="F112" i="103" a="1"/>
  <c r="F112" i="103"/>
  <c r="G111" i="103"/>
  <c r="A114" i="103"/>
  <c r="D114" i="103"/>
  <c r="B114" i="103"/>
  <c r="C113" i="103"/>
  <c r="F113" i="103" a="1"/>
  <c r="G112" i="103" a="1"/>
  <c r="F113" i="103"/>
  <c r="G112" i="103"/>
  <c r="A115" i="103"/>
  <c r="D115" i="103"/>
  <c r="B115" i="103"/>
  <c r="C114" i="103"/>
  <c r="G113" i="103" a="1"/>
  <c r="F114" i="103" a="1"/>
  <c r="F114" i="103"/>
  <c r="G113" i="103"/>
  <c r="A116" i="103"/>
  <c r="D116" i="103"/>
  <c r="B116" i="103"/>
  <c r="C115" i="103"/>
  <c r="G114" i="103" a="1"/>
  <c r="F115" i="103" a="1"/>
  <c r="F115" i="103"/>
  <c r="G114" i="103"/>
  <c r="A117" i="103"/>
  <c r="D117" i="103"/>
  <c r="B117" i="103"/>
  <c r="C116" i="103"/>
  <c r="F116" i="103" a="1"/>
  <c r="G115" i="103" a="1"/>
  <c r="F116" i="103"/>
  <c r="G115" i="103"/>
  <c r="A118" i="103"/>
  <c r="D118" i="103"/>
  <c r="B118" i="103"/>
  <c r="C117" i="103"/>
  <c r="F117" i="103" a="1"/>
  <c r="G116" i="103" a="1"/>
  <c r="F117" i="103"/>
  <c r="G116" i="103"/>
  <c r="A119" i="103"/>
  <c r="D119" i="103"/>
  <c r="B119" i="103"/>
  <c r="C118" i="103"/>
  <c r="G117" i="103" a="1"/>
  <c r="F118" i="103" a="1"/>
  <c r="F118" i="103"/>
  <c r="G117" i="103"/>
  <c r="A120" i="103"/>
  <c r="D120" i="103"/>
  <c r="B120" i="103"/>
  <c r="C119" i="103"/>
  <c r="F119" i="103" a="1"/>
  <c r="G118" i="103" a="1"/>
  <c r="F119" i="103"/>
  <c r="G118" i="103"/>
  <c r="A121" i="103"/>
  <c r="D121" i="103"/>
  <c r="B121" i="103"/>
  <c r="C120" i="103"/>
  <c r="F120" i="103" a="1"/>
  <c r="G119" i="103" a="1"/>
  <c r="F120" i="103"/>
  <c r="G119" i="103"/>
  <c r="A122" i="103"/>
  <c r="D122" i="103"/>
  <c r="B122" i="103"/>
  <c r="C121" i="103"/>
  <c r="F121" i="103" a="1"/>
  <c r="F121" i="103"/>
  <c r="B123" i="103"/>
  <c r="A123" i="103"/>
  <c r="D123" i="103"/>
  <c r="C122" i="103"/>
  <c r="H120" i="103" a="1"/>
  <c r="F122" i="103" a="1"/>
  <c r="G120" i="103" a="1"/>
  <c r="G120" i="103"/>
  <c r="F122" i="103"/>
  <c r="H120" i="103"/>
  <c r="C123" i="103"/>
  <c r="A124" i="103"/>
  <c r="D124" i="103"/>
  <c r="B124" i="103"/>
  <c r="G121" i="103" a="1"/>
  <c r="F123" i="103" a="1"/>
  <c r="H121" i="103" a="1"/>
  <c r="H121" i="103"/>
  <c r="F123" i="103"/>
  <c r="G121" i="103"/>
  <c r="B125" i="103"/>
  <c r="A125" i="103"/>
  <c r="D125" i="103"/>
  <c r="C124" i="103"/>
  <c r="F124" i="103" a="1"/>
  <c r="H122" i="103" a="1"/>
  <c r="G123" i="103" a="1"/>
  <c r="G122" i="103" a="1"/>
  <c r="G122" i="103"/>
  <c r="F124" i="103"/>
  <c r="G123" i="103"/>
  <c r="H122" i="103"/>
  <c r="B126" i="103"/>
  <c r="A126" i="103"/>
  <c r="D126" i="103"/>
  <c r="C125" i="103"/>
  <c r="F125" i="103" a="1"/>
  <c r="G124" i="103" a="1"/>
  <c r="F125" i="103"/>
  <c r="G124" i="103"/>
  <c r="C126" i="103"/>
  <c r="B127" i="103"/>
  <c r="A127" i="103"/>
  <c r="D127" i="103"/>
  <c r="G125" i="103" a="1"/>
  <c r="F126" i="103" a="1"/>
  <c r="F126" i="103"/>
  <c r="G125" i="103"/>
  <c r="C127" i="103"/>
  <c r="B128" i="103"/>
  <c r="A128" i="103"/>
  <c r="D128" i="103"/>
  <c r="F127" i="103" a="1"/>
  <c r="G126" i="103" a="1"/>
  <c r="F127" i="103"/>
  <c r="G126" i="103"/>
  <c r="C128" i="103"/>
  <c r="F128" i="103" a="1"/>
  <c r="F128" i="103"/>
  <c r="H127" i="103" a="1"/>
  <c r="G127" i="103" a="1"/>
  <c r="G127" i="103"/>
  <c r="H127" i="103"/>
  <c r="G128" i="103" a="1"/>
  <c r="H128" i="103" a="1"/>
  <c r="H128" i="103"/>
  <c r="G128" i="10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<sst xmlns="http://schemas.openxmlformats.org/spreadsheetml/2006/main" count="62257" uniqueCount="1278">
  <si>
    <t>Version</t>
  </si>
  <si>
    <t>Format Guide</t>
  </si>
  <si>
    <t>Published On</t>
  </si>
  <si>
    <t>Description</t>
  </si>
  <si>
    <t>Format</t>
  </si>
  <si>
    <t>Tabs contained within this workbook</t>
  </si>
  <si>
    <t>Input cell (Manual) - user input required (Data used by Model or Description mandated to have)</t>
  </si>
  <si>
    <t>Font</t>
  </si>
  <si>
    <t>This workbook is a companion input to the Risk Model Input file. For more information on that file, see the Risk Model User Guide.</t>
  </si>
  <si>
    <t>Input cell (Manual) - user input required (Not used by Model / For information only - Optional)</t>
  </si>
  <si>
    <t>Below are the workbook tab names along with a description and instructions.</t>
  </si>
  <si>
    <t>Input cell - Not applicable / Not be used by the model for specific scenarios</t>
  </si>
  <si>
    <t>Calculated cell - formula that should not be touched</t>
  </si>
  <si>
    <t>Tab</t>
  </si>
  <si>
    <t>Description + Instructions</t>
  </si>
  <si>
    <t>Error checking cell - formula that should not be touched / Not be used by the model</t>
  </si>
  <si>
    <t>OK/True</t>
  </si>
  <si>
    <t>Error/False</t>
  </si>
  <si>
    <t>Summary of Programs</t>
  </si>
  <si>
    <t xml:space="preserve">Using one row per program, include a program description, Mitigation or Control specification, high-level justification/explanation for program characterization. </t>
  </si>
  <si>
    <t>1-Program Exposure</t>
  </si>
  <si>
    <t xml:space="preserve">This includes the scope of each program - how much of the risk exposure (in term of exposure unit or % of tranche exposure) or work units are covered. 
</t>
  </si>
  <si>
    <t>2-Program Cost</t>
  </si>
  <si>
    <t xml:space="preserve">This includes 2 tables. 
1) TableProgSpend - The total costs (CapEX and OoEx) oer each program distributing across time. PPVR multipliers are applicable when CapEX exists. 
2) TableTrancheSpend - The total cost allocation across tranches accross time. Need to specify the allocation method (i.e., prorate by Program Exposure or % of Total Cost)
</t>
  </si>
  <si>
    <t>3-Eff - Freq Programs</t>
  </si>
  <si>
    <t>Combined with the tranche exposure and spend specified in tabs 1 and 2, this constitutes all information needed to compute an RSE for a Program affecting event Frequency. Detailed instructions are in the section below. This table can accommodate quantitative effectiveness, or, facilitates use of the qualitative effectiveness methodology. For each program based on quantitative information, add the supporting worksheet. For each control program using the qualitative methodology, add a Maturity Factor - XX worksheet.</t>
  </si>
  <si>
    <t>4-Eff - Conseq Programs</t>
  </si>
  <si>
    <t>Combined with the tranche exposure and spend specified in tabs 1 and 2, this constitutes all information needed to compute an RSE for a Program affecting Consequence. Detailed instructions are in the section below. This table can accommodate quantitative effectiveness, or, facilitates use of the qualitative effectiveness methodology. For each program based on quantitative information, add the supporting worksheet. For each control program using the qualitative methodology, add a Maturity Factor - XX worksheet.</t>
  </si>
  <si>
    <t>RSE Lite</t>
  </si>
  <si>
    <t>Tool to compute the RSE for a single program specified within this workbook. 
1. Within the worksheet, specify the location and filename for the RSE Lite datafile (a workbook output from the Enterprise Risk Model using a Risk Model Input File with RSE Lite Run = TRUE in the 0-Global Parameters tab). 
2. Select the Program. 
3. Press Run to call an executable file which will return Risk Reduction and RSE information over time.</t>
  </si>
  <si>
    <t>RSE Results</t>
  </si>
  <si>
    <t xml:space="preserve">Tool to compute the batch RSE run for all listed programs specified within this workbook. </t>
  </si>
  <si>
    <t>Maturity Factor - XX</t>
  </si>
  <si>
    <t>Maturity factor calculation for &lt;Control XX&gt;, which is qualitatively evaluated</t>
  </si>
  <si>
    <t>Match esc definition</t>
  </si>
  <si>
    <t xml:space="preserve">For advanced users: Specify custom effectiveness escalation ('match'-type escalation). See the User Guide for additional information about parameter escalation, including the 'match' method. </t>
  </si>
  <si>
    <t>Data Dictionary</t>
  </si>
  <si>
    <t>Do not edit. Input Table column information (Input Cell Type, Formula, Validation Formula,  Conditional Formatting)</t>
  </si>
  <si>
    <t xml:space="preserve"> Data &amp; Validation</t>
  </si>
  <si>
    <t>Do not edit. Data supporting the Control Maturity Factor calculations and Lists for drop down menus</t>
  </si>
  <si>
    <t>TablePVRR</t>
  </si>
  <si>
    <t>Do not edit. Reference lookup table for generic PVRR multipliers</t>
  </si>
  <si>
    <t>BowTie</t>
  </si>
  <si>
    <t>Do not edit. Reference lookup tables for tranches, drivers, subdrivers, outcomes</t>
  </si>
  <si>
    <r>
      <t xml:space="preserve">Instructions on how to complete the </t>
    </r>
    <r>
      <rPr>
        <b/>
        <sz val="12"/>
        <color rgb="FF0000CC"/>
        <rFont val="Calibri"/>
        <family val="2"/>
        <scheme val="minor"/>
      </rPr>
      <t>Effectiveness by Model Element</t>
    </r>
    <r>
      <rPr>
        <b/>
        <sz val="12"/>
        <color theme="1"/>
        <rFont val="Calibri"/>
        <family val="2"/>
        <scheme val="minor"/>
      </rPr>
      <t xml:space="preserve"> tables on tabs 3 and 4:</t>
    </r>
  </si>
  <si>
    <t>Column</t>
  </si>
  <si>
    <t>Instructions</t>
  </si>
  <si>
    <t>ID</t>
  </si>
  <si>
    <t>Do not modify. This looks up the Program ID from the Summary of Programs tab.
Future enhancement will link this to the Master Control and Mitigation Cost File.</t>
  </si>
  <si>
    <t>Type</t>
  </si>
  <si>
    <t>Do not modify. This looks up the Program Type from the Summary of Programs tab, and determines whether a Maturity Factor is necessary (if Control and Qualitative).
Future enhancement will link this to the Master Control and Mitigation Cost File.</t>
  </si>
  <si>
    <t>Program</t>
  </si>
  <si>
    <t>Each program should be listed at least once in this table. Repeat the program name as many times as is necessary.</t>
  </si>
  <si>
    <t>Quantitative Measure</t>
  </si>
  <si>
    <t>Tranche</t>
  </si>
  <si>
    <t>Include the names of the tranches over which the effectiveness and/or benefit length will differ.</t>
  </si>
  <si>
    <t>Effectiveness - Quantitative</t>
  </si>
  <si>
    <t>Either link via cell reference to the quantitatively-derived effectiveness value or copy+paste from an external effectiveness workpaper.
List the reference to the external workpaper in the row.</t>
  </si>
  <si>
    <t>Outcome</t>
  </si>
  <si>
    <t>Include the names of the outcomes over which the effectiveness and/or benefit length will differ.</t>
  </si>
  <si>
    <t>Effectiveness</t>
  </si>
  <si>
    <r>
      <t xml:space="preserve">The effectiveness of the program per unit of program exposure in the first year of deployment.
</t>
    </r>
    <r>
      <rPr>
        <i/>
        <sz val="11"/>
        <color theme="1"/>
        <rFont val="Calibri"/>
        <family val="2"/>
        <scheme val="minor"/>
      </rPr>
      <t>The existing formula will compute the effectiveness so do not overwrite this column.</t>
    </r>
  </si>
  <si>
    <t>Driver / Subdriver / Attribute</t>
  </si>
  <si>
    <t>Include the names of the driver/subdriver/attribute over which the effectiveness and/or benefit length will differ.</t>
  </si>
  <si>
    <t>Does this use qualitative measure?</t>
  </si>
  <si>
    <t>Specify TRUE or FALSE. If TRUE, fill out columns 'Category?' and 'Risk driver primarily due to…'</t>
  </si>
  <si>
    <t>Qualitative Measure</t>
  </si>
  <si>
    <t>…</t>
  </si>
  <si>
    <t>Category?</t>
  </si>
  <si>
    <t>Select the appropriate category for the program.</t>
  </si>
  <si>
    <t>Benefit Length (yrs)</t>
  </si>
  <si>
    <t>List the number of years the program provides benefit for. This may or may  not be the same over all Program rows in this table.</t>
  </si>
  <si>
    <t>Risk driver primarily due to… / 
Consequence develops…</t>
  </si>
  <si>
    <t>Select the appropriate driver type for frequency mitigation OR select the appropriate consequence type for consequence mitigation.
If previously specified that the effectiveness does not vary by Driver/Subdriver, consider revisiting that specification.</t>
  </si>
  <si>
    <t>Effectiveness Degradation Rate</t>
  </si>
  <si>
    <t>If the benefits provided by the program degrade with time, specify the rate (%) at which the effectiveness of the program degrades.
A blank value is treats as 0% reduction over time.</t>
  </si>
  <si>
    <t>Explanation of Categorization</t>
  </si>
  <si>
    <t>Include the rationale behind the selection of program category as well as driver or consequence type.</t>
  </si>
  <si>
    <t>Effectiveness Degradation Method</t>
  </si>
  <si>
    <t>Specify the method by which the degradation rate should be applied. The default is 'esc'; see the User Guide for additional information about parameter escalation, including the 'match' method.</t>
  </si>
  <si>
    <t>Effectiveness Cap</t>
  </si>
  <si>
    <t>The value which matches the category and driver/outcome type selected.</t>
  </si>
  <si>
    <t>Explanation of Benefit Length</t>
  </si>
  <si>
    <t>If the benefit length, effectiveness degradation rate, and/or degradation method vary within the program, include the rationale behind the specified information. Otherwise, include the program-level explanation only in the Summary of Programs tab.</t>
  </si>
  <si>
    <t>Maturity Factor</t>
  </si>
  <si>
    <r>
      <t xml:space="preserve">This is necessary for control programs using the qualitative methodology. Duplicate the 'Maturity Factor - XX' worksheet as many times as is necessary, updating responses after duplication. Update 'XX' in the tab name with the Program ID. Each control should have one corresponding worksheet.
</t>
    </r>
    <r>
      <rPr>
        <i/>
        <sz val="11"/>
        <color theme="1"/>
        <rFont val="Calibri"/>
        <family val="2"/>
        <scheme val="minor"/>
      </rPr>
      <t>The existing formula will look up the discount factor so do not overwrite this column.</t>
    </r>
  </si>
  <si>
    <t>See 'Qualitative Program Effectiveness Guidance' documentation for more details on qualitative methodology.</t>
  </si>
  <si>
    <t>RSE Lite Template Data Dictionary</t>
  </si>
  <si>
    <t>formula</t>
  </si>
  <si>
    <t>input</t>
  </si>
  <si>
    <t>#</t>
  </si>
  <si>
    <t>Col#</t>
  </si>
  <si>
    <t>Sheet Name</t>
  </si>
  <si>
    <t>Table Name</t>
  </si>
  <si>
    <t>Column Name</t>
  </si>
  <si>
    <t>Col</t>
  </si>
  <si>
    <t>Formula</t>
  </si>
  <si>
    <t>Data Validation</t>
  </si>
  <si>
    <t>Conditional Formatting Criteria</t>
  </si>
  <si>
    <t>Conditional Formatting Application</t>
  </si>
  <si>
    <t>Columns</t>
  </si>
  <si>
    <t>Input</t>
  </si>
  <si>
    <t>TableSummary</t>
  </si>
  <si>
    <t>TableExposure</t>
  </si>
  <si>
    <t>=INDIRECT("TableProgTypeDropdown[Program Type Options]")</t>
  </si>
  <si>
    <t>TableProgSpend</t>
  </si>
  <si>
    <t>TableTranchSpend</t>
  </si>
  <si>
    <t>TableFreqPrograms</t>
  </si>
  <si>
    <t>=INDIRECT("TableBowtieDropdown[Bow Tie Element]")</t>
  </si>
  <si>
    <t>TableConseqPrograms</t>
  </si>
  <si>
    <t>Total Input Table Columns</t>
  </si>
  <si>
    <t>TableRSESummary</t>
  </si>
  <si>
    <t>TableRSE</t>
  </si>
  <si>
    <t>TableProgramRR</t>
  </si>
  <si>
    <t>Table_LoRECalc</t>
  </si>
  <si>
    <t>Optional Input</t>
  </si>
  <si>
    <t>Table_CoRECalc</t>
  </si>
  <si>
    <t>RSE Result</t>
  </si>
  <si>
    <t>TableAllRSEs</t>
  </si>
  <si>
    <t>TableRSEbatch</t>
  </si>
  <si>
    <t>TableProgramRRbatch</t>
  </si>
  <si>
    <t>=INDIRECT("TableSummary[Program]")</t>
  </si>
  <si>
    <t>=INDIRECT("Table_RiskNameLookup[Risk/Cross Cutting Factor Name]")</t>
  </si>
  <si>
    <t>=INDIRECT("TableTranche[Tranche]")</t>
  </si>
  <si>
    <t>=INDIRECT("TableProgExpDropdown[Program Exposure Options]")</t>
  </si>
  <si>
    <t>Error Check</t>
  </si>
  <si>
    <t>No Blank</t>
  </si>
  <si>
    <t>Red font if there is Error</t>
  </si>
  <si>
    <t>=SUM($F9:$L9)=0</t>
  </si>
  <si>
    <t xml:space="preserve">Condition on if there is CapEX.  If CapEX exists, then PVRR Multipliers are applicable. Otherwise, not applicable. </t>
  </si>
  <si>
    <t>=SUM($F9:$L9)=0
=$T9&lt;&gt;"Custom"</t>
  </si>
  <si>
    <t xml:space="preserve">Condition on if there is CapEX and if the Asset Type is "Custom".  If so, then PVRR Multipliers are applicable. Otherwise, not applicable. </t>
  </si>
  <si>
    <t>Red font if FALSE</t>
  </si>
  <si>
    <t>=INDIRECT("TableProgCostDropdown[Program Cost Options]")</t>
  </si>
  <si>
    <t>=$F52="% of Total Cost (specify to the right)"</t>
  </si>
  <si>
    <t xml:space="preserve">Condition on if Allocation method is set as "% of Total Cost". If it is, need to input the Tranche and allocation % across the years.  </t>
  </si>
  <si>
    <t>=INDIRECT("TableDriverSubdriver[Driver]")</t>
  </si>
  <si>
    <t>=INDIRECT("TableDriverSubdriver[Subdriver]")</t>
  </si>
  <si>
    <t>=INDIRECT("TableOutcome[Outcome]")</t>
  </si>
  <si>
    <t>=NOT($J8)</t>
  </si>
  <si>
    <t>If not use qualitative measure, need to input effective rate.</t>
  </si>
  <si>
    <t>=INDIRECT("TableQualFreqEff[Program Category]")</t>
  </si>
  <si>
    <t>=$J8</t>
  </si>
  <si>
    <t>If use qualitative measure, need to input Category and Risk driver primarily due to …</t>
  </si>
  <si>
    <t>=$Z$7:$AC$7</t>
  </si>
  <si>
    <t>=NOT($I8)</t>
  </si>
  <si>
    <t>=INDIRECT("TableQualConseqEff[Control Program Category]")</t>
  </si>
  <si>
    <t>=$I8</t>
  </si>
  <si>
    <t>If use qualitative measure, need to input Category and Consequence develops …</t>
  </si>
  <si>
    <t>=$AA$7:$AB$7</t>
  </si>
  <si>
    <t>Pacific Gas and Electric Company</t>
  </si>
  <si>
    <t>Control and Mitigation Program Workpaper</t>
  </si>
  <si>
    <t xml:space="preserve">RISK Name: </t>
  </si>
  <si>
    <t>Wildfire</t>
  </si>
  <si>
    <t xml:space="preserve">RISK ID: </t>
  </si>
  <si>
    <t>WLDFR</t>
  </si>
  <si>
    <t>Total mitigations:</t>
  </si>
  <si>
    <t>Total controls:</t>
  </si>
  <si>
    <t>Program ID</t>
  </si>
  <si>
    <t>Mitigation or Control?</t>
  </si>
  <si>
    <t>MAT or MWC</t>
  </si>
  <si>
    <t>Program Description</t>
  </si>
  <si>
    <t>Modifying Likelihood of Failure (LOF) or Consequence of Failure (COF)</t>
  </si>
  <si>
    <t>Risk Drivers and/or Consequences being addressed by Program</t>
  </si>
  <si>
    <t>Year(s) of Implementation</t>
  </si>
  <si>
    <t>Justification for Effectiveness %</t>
  </si>
  <si>
    <t>Benefit Length</t>
  </si>
  <si>
    <t>Justification for Benefit Length</t>
  </si>
  <si>
    <t>Assumptions / Comments</t>
  </si>
  <si>
    <t>Mitigation Program Count</t>
  </si>
  <si>
    <t>Control Program Count</t>
  </si>
  <si>
    <t>7.3.2.1.1</t>
  </si>
  <si>
    <t>7.3.2.1.1 Advanced weather monitoring and weather stations, Numerical Weather Prediction</t>
  </si>
  <si>
    <t>Mitigation</t>
  </si>
  <si>
    <t>COF</t>
  </si>
  <si>
    <t>Consequence - PSPS</t>
  </si>
  <si>
    <t>Ongoing</t>
  </si>
  <si>
    <t>Based on the case study of the PSPS impact reduction activities, expected to see a reduction of 30% due to meteorological guidance relative to the PSPS impacts from 2019. Based on SME input, 50% of this 30% reduction is due to SOPP and 50% of the benefit from SOPP can be attributed to Numerical Weather Prediction.
Effectiveness: 50%*30%*50% = ~7.4%
Data Source: 2020 PSPS Waterfall Analysis, Refer to tab Meteorological Guidance</t>
  </si>
  <si>
    <t>1 Year</t>
  </si>
  <si>
    <t>7.3.2.1.2</t>
  </si>
  <si>
    <t>7.3.2.1.2 Advanced weather monitoring and weather stations, Fuel Moisture Sampling and Modeling</t>
  </si>
  <si>
    <t>Purchase, installation, maintenance, and operation of weather stations. Collection, recording, and analysis of weather data from weather stations and from external sources. Fuel Moisture Sampling and Modeling. This is a “PGE‑defined sub‑initiative” that supports the response for the (parent) WSD‑defined Initiative</t>
  </si>
  <si>
    <t>Based on the case study of the PSPS impact reduction activities, expected to see a reduction of 30% due to meteorological guidance relative to the PSPS impacts from 2019. Based on SME input,  50% of this 30% reduction is due to Advance Fire Modeling and 15% of the benefit from Advance Fire Modeling can be attributed to Fuel Moisture Sampling and Modeling. 
Effectiveness: 50%*30%*15% = ~2%
Data Source: 2020 PSPS Waterfall Analysis, Refer to tab Meteorological Guidance</t>
  </si>
  <si>
    <t>7.3.2.1.3</t>
  </si>
  <si>
    <t>7.3.2.1.3 Advanced weather monitoring and weather stations, Weather Stations</t>
  </si>
  <si>
    <t>AB, 21</t>
  </si>
  <si>
    <t>Based on the case study of the PSPS impact reduction activities, expected to see a reduction of 30% due to meteorological guidance relative to the PSPS impacts from 2019. Based on SME input, 50% of this 30% reduction is due to SOPP and 50% of the benefit from SOPP can be attributed to Numerical Weather Prediction. Weather stations contributed approximately 15% to the building out Numerical Weather Prediction models. 
Effectiveness: 50%*30%*50%*15% = ~1%
Data Source: 2020 PSPS Waterfall Analysis, Refer to tab Meteorological Guidance</t>
  </si>
  <si>
    <t>10 years</t>
  </si>
  <si>
    <t>7.3.2.4</t>
  </si>
  <si>
    <t>7.3.2.4 Forecast of a fire risk index, fire potential index, or similar</t>
  </si>
  <si>
    <t>AB</t>
  </si>
  <si>
    <t>Index that uses a combination of weather parameters (such as wind speed, humidity, and temperature), vegetation and/or fuel conditions, and other factors to judge current fire risk and to create a forecast indicative of fire risk. A sufficiently granular index is required to inform operational decision‑making.</t>
  </si>
  <si>
    <t>Based on the case study of the PSPS impact reduction activities, expected to see a reduction of 30% due to meteorological guidance relative to the PSPS impacts from 2019. Based on SME input, 50% of this 30% reduction can be attributed to Advance Fire Modeling  Effectiveness: 50%*30% = ~15%
Data Source: 2020 PSPS Waterfall Analysis, Refer to tab Meteorological Guidance</t>
  </si>
  <si>
    <t>7.3.2.6</t>
  </si>
  <si>
    <t>7.3.2.6 Weather forecasting and estimating impacts on electric lines and equipment</t>
  </si>
  <si>
    <t>Development methodology for forecast of weather conditions relevant to utility operations, forecasting weather conditions and conducting analysis to incorporate into utility decision‑making, learning and updates to reduce false positives and false negatives of forecast PSPS conditions.</t>
  </si>
  <si>
    <t>Based on the case study of the PSPS impact reduction activities, expected to see a reduction of 30% due to meteorological guidance relative to the PSPS impacts from 2019. Based on SME input, 50% of this 30% reduction can be attributed to SOPP (Storm Outage Prediction Project models). 
Effectiveness: 50%*30% = ~15%
Data Source: 2020 PSPS Waterfall Analysis, Refer to tab Meteorological Guidance</t>
  </si>
  <si>
    <t>7.3.3.8.1</t>
  </si>
  <si>
    <t>7.3.3.8.1 Grid topology improvements to mitigate or reduce PSPS events, Distribution Line Sectionalizing</t>
  </si>
  <si>
    <t>49H</t>
  </si>
  <si>
    <t>Plan to support and actions taken to mitigate or reduce PSPS events in terms of geographic scope and number of customers affected, such as installation and operation of electrical equipment to sectionalize or island portions of the grid, microgrids, or local generation (Distribution Line Sectionalizing)</t>
  </si>
  <si>
    <t>Electric Reliability</t>
  </si>
  <si>
    <t>7.3.3.8.2</t>
  </si>
  <si>
    <t>7.3.3.8.2 Grid topology improvements to mitigate or reduce PSPS events, Transmission Line Sectionalizing</t>
  </si>
  <si>
    <t>94A</t>
  </si>
  <si>
    <t>Plan to support and actions taken to mitigate or reduce PSPS events in terms of geographic scope and number of customers affected, such as installation and operation of electrical equipment to sectionalize or island portions of the grid, microgrids, or local generation (Transmission Line Sectionalizing)</t>
  </si>
  <si>
    <t>7.3.3.11.1</t>
  </si>
  <si>
    <t>7.3.3.11.1 Mitigation of impact on customers and other residents affected during PSPS event, Generation for PSPS Mitigation</t>
  </si>
  <si>
    <t xml:space="preserve">IG, 21, 49M
</t>
  </si>
  <si>
    <t>Actions taken to improve access to electricity for customers and other residents during PSPS events, such as installation and operation of local generation equipment (at the community, household, or other level)</t>
  </si>
  <si>
    <t>7.3.3.11.2</t>
  </si>
  <si>
    <t>7.3.3.11.2 Mitigation of impact on customers and other residents affected during PSPS event, Substation activities to enable reduction of PSPS impacts</t>
  </si>
  <si>
    <t>48D, 67D, 09D, 94B, 59F</t>
  </si>
  <si>
    <t>7.3.6.4-D</t>
  </si>
  <si>
    <t>7.3.6.4-D Protocols for PSPS Re-Energization Distribution</t>
  </si>
  <si>
    <t>Designing and executing procedures that accelerate the restoration of electric service in areas that are de-energized, while maintaining safety and reliability standards.</t>
  </si>
  <si>
    <t>7.3.6.4-T</t>
  </si>
  <si>
    <t>7.3.6.4-T Protocols for PSPS Re-Energization Transmission</t>
  </si>
  <si>
    <t>7.3.6.7</t>
  </si>
  <si>
    <t>7.3.6.7 Aviation Support</t>
  </si>
  <si>
    <t xml:space="preserve">This is not an OEIS-defined initiative.  This is an initiative that PG&amp;E is adding to the 2022 WMP to describe Aviation Services. </t>
  </si>
  <si>
    <t>Program Exposure</t>
  </si>
  <si>
    <t>For each program, specify either the units of exposure (as defined in the Risk Model Input file), or the fraction of the total tranche exposure, to which the program applies</t>
  </si>
  <si>
    <t>If the exposure number applies all tranches, leave the 'Tranche' column blank and include only one line in the table below</t>
  </si>
  <si>
    <t>The tranche names in this table must match identically to the tranche names in the Risk Model Input File</t>
  </si>
  <si>
    <t>Exposure Table</t>
  </si>
  <si>
    <t>7181*85%</t>
  </si>
  <si>
    <t>Risk (for Cross Cutter only)</t>
  </si>
  <si>
    <t>Tranche Exposure</t>
  </si>
  <si>
    <t>Tranche Exposure Unit</t>
  </si>
  <si>
    <t>Program Exposure 2020</t>
  </si>
  <si>
    <t>Program Exposure 2021</t>
  </si>
  <si>
    <t>Program Exposure 2022</t>
  </si>
  <si>
    <t>Program Exposure 2023</t>
  </si>
  <si>
    <t>Program Exposure 2024</t>
  </si>
  <si>
    <t>Program Exposure 2025</t>
  </si>
  <si>
    <t>Program Exposure 2026</t>
  </si>
  <si>
    <t>Unit for Program Exposure</t>
  </si>
  <si>
    <t>Work Units 2020</t>
  </si>
  <si>
    <t>Work Units 2021</t>
  </si>
  <si>
    <t>Work Units 2022</t>
  </si>
  <si>
    <t>Work Units 2023</t>
  </si>
  <si>
    <t>Work Units 2024</t>
  </si>
  <si>
    <t>Work Units 2025</t>
  </si>
  <si>
    <t>Work Units 2026</t>
  </si>
  <si>
    <t>Unit for work units</t>
  </si>
  <si>
    <t>Explanation of relationship between different units</t>
  </si>
  <si>
    <t>Other Note</t>
  </si>
  <si>
    <t>Flag for modeler</t>
  </si>
  <si>
    <t>Risk ID</t>
  </si>
  <si>
    <t>Transmission and Distribution System</t>
  </si>
  <si>
    <t>% of tranche exposure</t>
  </si>
  <si>
    <t>PG&amp;E intends to reduce customer minutes impacted by PSPS by implementing various programs designed to quicken restoration time. Hence, entire entire service territory taken into account for PSPS events  (i.e., exposure of 100%). Effectiveness based varies based  the customers removed from scope of PSPS events based on work performed under the respective initiative.</t>
  </si>
  <si>
    <t>WPSPS</t>
  </si>
  <si>
    <t>PG&amp;E intends to reduce customer minutes impacted by PSPS by implementing various programs designed to quicken restoration time. Hence, entire entire service territory taken into account for PSPS events  (i.e., exposure of 100%). Effectiveness varies based  the customers removed from scope of PSPS events based on work performed under the respective initiative.</t>
  </si>
  <si>
    <t>PG&amp;E intends to reduce customer minutes impacted by PSPS by implementing various programs designed to quicken restoration time. Hence, entire entire service territory taken into account for PSPS events  (i.e., exposure of 100%). Effectiveness based varies based  the customers removed from scope of PSPS events based on work performed under the respective initiative.
*For this initiative used distribution miles/total miles to target only the distribution side of PSPS events.</t>
  </si>
  <si>
    <t>PG&amp;E intends to reduce customer minutes impacted by PSPS by implementing various programs designed to quicken restoration time. Hence, entire entire service territory taken into account for PSPS events  (i.e., exposure of 100%). Effectiveness based varies based  the customers removed from scope of PSPS events based on work performed under the respective initiative.
*For this initiative used transmission miles/total miles to target only the transmission side of PSPS events.</t>
  </si>
  <si>
    <t>100% of all Tranches as it is assumed that Aviation can provide support in any part of PG&amp;E territory - but use is based on demand</t>
  </si>
  <si>
    <t>Program Spend from Control File</t>
  </si>
  <si>
    <t>MAT (optional)</t>
  </si>
  <si>
    <t>CapEx USD 2020</t>
  </si>
  <si>
    <t>CapEx USD 2021</t>
  </si>
  <si>
    <t>CapEx USD 2022</t>
  </si>
  <si>
    <t>CapEx USD 2023</t>
  </si>
  <si>
    <t>CapEx USD 2024</t>
  </si>
  <si>
    <t>CapEx USD 2025</t>
  </si>
  <si>
    <t>CapEx USD 2026</t>
  </si>
  <si>
    <t>OpEx USD 2020</t>
  </si>
  <si>
    <t>OpEx USD 2021</t>
  </si>
  <si>
    <t>OpEx USD 2022</t>
  </si>
  <si>
    <t>OpEx USD 2023</t>
  </si>
  <si>
    <t>OpEx USD 2024</t>
  </si>
  <si>
    <t>OpEx USD 2025</t>
  </si>
  <si>
    <t>OpEx USD 2026</t>
  </si>
  <si>
    <t>Asset Type</t>
  </si>
  <si>
    <t>Generic Capital PVRR Multiplier</t>
  </si>
  <si>
    <t>Custom Capital PVRR Multiplier</t>
  </si>
  <si>
    <t>Generic Lifetime Incremental O&amp;M PVRR Multiplier</t>
  </si>
  <si>
    <t>Custom Lifetime Incremental O&amp;M PVRR Multiplier (optional; specify if 0)</t>
  </si>
  <si>
    <t>Lifetime Incremental O&amp;M PVRR Multiplier</t>
  </si>
  <si>
    <t>PVRR Multiplier</t>
  </si>
  <si>
    <t>In Exposure tab?</t>
  </si>
  <si>
    <t>In Allocation table</t>
  </si>
  <si>
    <t>In Eff Table</t>
  </si>
  <si>
    <t>Program Spend Allocation to Tranches</t>
  </si>
  <si>
    <t>Allocation method</t>
  </si>
  <si>
    <t>Spend USD 2020</t>
  </si>
  <si>
    <t>Spend USD 2021</t>
  </si>
  <si>
    <t>Spend USD 2022</t>
  </si>
  <si>
    <t>Spend USD 2023</t>
  </si>
  <si>
    <t>Spend USD 2024</t>
  </si>
  <si>
    <t>Spend USD 2025</t>
  </si>
  <si>
    <t>Spend USD 2026</t>
  </si>
  <si>
    <t>prorate by Program Exposure</t>
  </si>
  <si>
    <t>Effectiveness for Programs that Modify Frequency</t>
  </si>
  <si>
    <t>Qualitative Program Effectiveness Cap for different types of programs affecting event frequency</t>
  </si>
  <si>
    <t>Dimensions over which effectiveness differs</t>
  </si>
  <si>
    <t>Please see Instructions for detailed guidance on each column. See 'Control Effectiveness Guidance' documentation for more details on qualitative methodology.</t>
  </si>
  <si>
    <t>Effectiveness by Model Element</t>
  </si>
  <si>
    <t>Risk Driver is Primarily Due to…</t>
  </si>
  <si>
    <t>Effectiveness Mapping Table</t>
  </si>
  <si>
    <t>Driver</t>
  </si>
  <si>
    <t>Subdriver</t>
  </si>
  <si>
    <t>Category</t>
  </si>
  <si>
    <t>Risk driver primarily due to…</t>
  </si>
  <si>
    <t>Explanation of Program Category and Risk Driver type</t>
  </si>
  <si>
    <t>Effectiveness Cap (Ec)</t>
  </si>
  <si>
    <t>Maturity Factor (Mf)</t>
  </si>
  <si>
    <t>Effectiveness 
(Ec * Mf)</t>
  </si>
  <si>
    <t>Same benefit set across program?</t>
  </si>
  <si>
    <t>Program Category</t>
  </si>
  <si>
    <t>Human Error</t>
  </si>
  <si>
    <t>Functional Failure</t>
  </si>
  <si>
    <t>Malicious Action</t>
  </si>
  <si>
    <t>Natural/Outside Force</t>
  </si>
  <si>
    <t>Elimination</t>
  </si>
  <si>
    <t>Engineered barrier</t>
  </si>
  <si>
    <t>Substitution</t>
  </si>
  <si>
    <t>Administrative barrier</t>
  </si>
  <si>
    <t>Distance gap</t>
  </si>
  <si>
    <t>Detect/Notify/Respond</t>
  </si>
  <si>
    <t>Minor or preventative main.</t>
  </si>
  <si>
    <t>Effectiveness Mapping - Programs that Modify Consequence</t>
  </si>
  <si>
    <t>Consequence development happens…</t>
  </si>
  <si>
    <t>Attribute</t>
  </si>
  <si>
    <t>Consequence develops…</t>
  </si>
  <si>
    <t>Explanation of Program Category and Consequence type</t>
  </si>
  <si>
    <t>Explanation of Benefit Length, Degradation Rate</t>
  </si>
  <si>
    <t>Control Program Category</t>
  </si>
  <si>
    <t>Rapidly</t>
  </si>
  <si>
    <t>Gradually</t>
  </si>
  <si>
    <t>Replacement</t>
  </si>
  <si>
    <t>Automated response</t>
  </si>
  <si>
    <t>Risk Data File Folder</t>
  </si>
  <si>
    <t>P:\EAS\WMP 2022\Test Run</t>
  </si>
  <si>
    <t>For PSPS</t>
  </si>
  <si>
    <t>Risk Data File Name</t>
  </si>
  <si>
    <t>EO_WPSPS_20211011_20211015091238_Baseline_rselite_(add_2020).xlsx</t>
  </si>
  <si>
    <t>Risk Data File Path</t>
  </si>
  <si>
    <t>RSE Lite exe path</t>
  </si>
  <si>
    <t>NPV Year</t>
  </si>
  <si>
    <t>discount rate</t>
  </si>
  <si>
    <t>Aggregation years</t>
  </si>
  <si>
    <t xml:space="preserve">Summary Results </t>
  </si>
  <si>
    <t>Program
Select a Program to Run RSE Lite</t>
  </si>
  <si>
    <t>2020 Program Risk Reduction NPV</t>
  </si>
  <si>
    <t>2021 Program Risk Reduction NPV</t>
  </si>
  <si>
    <t>2022 Program Risk Reduction NPV</t>
  </si>
  <si>
    <t>2023 Program Risk Reduction NPV</t>
  </si>
  <si>
    <t>2024 Program Risk Reduction NPV</t>
  </si>
  <si>
    <t>2025 Program Risk Reduction NPV</t>
  </si>
  <si>
    <t>2026 Program Risk Reduction NPV</t>
  </si>
  <si>
    <t>2020-2022 Program Risk Reduction NPV</t>
  </si>
  <si>
    <t>2020 Program RSE</t>
  </si>
  <si>
    <t>2021 Program RSE</t>
  </si>
  <si>
    <t>2022 Program RSE</t>
  </si>
  <si>
    <t>2023 Program RSE</t>
  </si>
  <si>
    <t>2024 Program RSE</t>
  </si>
  <si>
    <t>2025 Program RSE</t>
  </si>
  <si>
    <t>2026 Program RSE</t>
  </si>
  <si>
    <t>2020-2022 Program RSE</t>
  </si>
  <si>
    <t>2020-2022 Capital Cost NPV with PVRR ($M)</t>
  </si>
  <si>
    <t>2020-2022 Expense Cost NPV ($M)</t>
  </si>
  <si>
    <t>2020-2022 Total Cost NPV ($M)</t>
  </si>
  <si>
    <t>2020-2022 Program Freq Reduction NPV</t>
  </si>
  <si>
    <t>Program Risk Reduction</t>
  </si>
  <si>
    <t>Risk Reduction per Unit Program Exposure</t>
  </si>
  <si>
    <t>LoRE Reduction per unit of work each year, by Tranche, Outcome, Driver, Subdriver and Year.</t>
  </si>
  <si>
    <t>CoRE Reduction per unit of work each year, by Tranche, Outcome, Driver and Attribute.</t>
  </si>
  <si>
    <t>Summary Results by Tranche</t>
  </si>
  <si>
    <t>Freq Risk Reduction = LoRE Reduction x CoRE,  Conseq Risk Reduction = LoRE x CoRE Reduction,  Risk Reduction = Freq Risk Reduction + Conseq Risk Reduction +- LoRE Reduction x CoRE Reduction</t>
  </si>
  <si>
    <t>Purely based on effectiveness, regardless of program exposure.</t>
  </si>
  <si>
    <t>index</t>
  </si>
  <si>
    <t>Column26</t>
  </si>
  <si>
    <t>Column27</t>
  </si>
  <si>
    <t>Column28</t>
  </si>
  <si>
    <t>Column29</t>
  </si>
  <si>
    <t>Column30</t>
  </si>
  <si>
    <t>Column31</t>
  </si>
  <si>
    <t>Column32</t>
  </si>
  <si>
    <t>Column33</t>
  </si>
  <si>
    <t>Column34</t>
  </si>
  <si>
    <t>Column35</t>
  </si>
  <si>
    <t>Year</t>
  </si>
  <si>
    <t>Discount Factor</t>
  </si>
  <si>
    <t>2020 Program Freq Reduction</t>
  </si>
  <si>
    <t>2020 Program Freq Risk Reduction</t>
  </si>
  <si>
    <t>2020 Program Conseq Risk Reduction</t>
  </si>
  <si>
    <t>2020 Program Risk Reduction</t>
  </si>
  <si>
    <t>2021 Program Freq Reduction</t>
  </si>
  <si>
    <t>2021 Program Freq Risk Reduction</t>
  </si>
  <si>
    <t>2021 Program Conseq Risk Reduction</t>
  </si>
  <si>
    <t>2021 Program Risk Reduction</t>
  </si>
  <si>
    <t>2022 Program Freq Reduction</t>
  </si>
  <si>
    <t>2022 Program Freq Risk Reduction</t>
  </si>
  <si>
    <t>2022 Program Conseq Risk Reduction</t>
  </si>
  <si>
    <t>2022 Program Risk Reduction</t>
  </si>
  <si>
    <t>2023 Program Freq Reduction</t>
  </si>
  <si>
    <t>2023 Program Freq Risk Reduction</t>
  </si>
  <si>
    <t>2023 Program Conseq Risk Reduction</t>
  </si>
  <si>
    <t>2023 Program Risk Reduction</t>
  </si>
  <si>
    <t>Column36</t>
  </si>
  <si>
    <t>Column37</t>
  </si>
  <si>
    <t>Column38</t>
  </si>
  <si>
    <t>Column39</t>
  </si>
  <si>
    <t>Column40</t>
  </si>
  <si>
    <t>Column41</t>
  </si>
  <si>
    <t>Column42</t>
  </si>
  <si>
    <t>Column43</t>
  </si>
  <si>
    <t>Column44</t>
  </si>
  <si>
    <t>LoRE Reduction per Unit Tranche Exposure 2020</t>
  </si>
  <si>
    <t>LoRE Reduction per Unit Tranche Exposure 2021</t>
  </si>
  <si>
    <t>LoRE Reduction per Unit Tranche Exposure 2022</t>
  </si>
  <si>
    <t>LoRE Reduction per Unit Tranche Exposure 2023</t>
  </si>
  <si>
    <t>CoRE</t>
  </si>
  <si>
    <t>Electric Reliability CoRE</t>
  </si>
  <si>
    <t>Financial CoRE</t>
  </si>
  <si>
    <t>Safety CoRE</t>
  </si>
  <si>
    <t>CoRE Reduction per Unit Tranche Exposure 2020</t>
  </si>
  <si>
    <t>CoRE Reduction per Unit Tranche Exposure 2021</t>
  </si>
  <si>
    <t>CoRE Reduction per Unit Tranche Exposure 2022</t>
  </si>
  <si>
    <t>CoRE Reduction per Unit Tranche Exposure 2023</t>
  </si>
  <si>
    <t>LoRE</t>
  </si>
  <si>
    <t>Freq Risk Reduction per Unit Tranche Exposure 2020</t>
  </si>
  <si>
    <t>Conseq Risk Reduction per Unit Tranche Exposure 2020</t>
  </si>
  <si>
    <t>Risk Reduction per Unit Tranche Exposure 2020</t>
  </si>
  <si>
    <t>Freq Risk Reduction per Unit Tranche Exposure 2021</t>
  </si>
  <si>
    <t>Conseq Risk Reduction per Unit Tranche Exposure 2021</t>
  </si>
  <si>
    <t>Risk Reduction per Unit Tranche Exposure 2021</t>
  </si>
  <si>
    <t>Freq Risk Reduction per Unit Tranche Exposure 2022</t>
  </si>
  <si>
    <t>Conseq Risk Reduction per Unit Tranche Exposure 2022</t>
  </si>
  <si>
    <t>Risk Reduction per Unit Tranche Exposure 2022</t>
  </si>
  <si>
    <t>Freq Risk Reduction per Unit Tranche Exposure 2023</t>
  </si>
  <si>
    <t>Conseq Risk Reduction per Unit Tranche Exposure 2023</t>
  </si>
  <si>
    <t>Risk Reduction per Unit Tranche Exposure 2023</t>
  </si>
  <si>
    <t>Index</t>
  </si>
  <si>
    <t>Freq</t>
  </si>
  <si>
    <t>Yr</t>
  </si>
  <si>
    <t>Adjusted Effectiveness</t>
  </si>
  <si>
    <t>Effectiveness Life</t>
  </si>
  <si>
    <t>2020 Tranche Average Effectiveness</t>
  </si>
  <si>
    <t>2021 Tranche Average Effectiveness</t>
  </si>
  <si>
    <t>2022 Tranche Average Effectiveness</t>
  </si>
  <si>
    <t>2023 Tranche Average Effectiveness</t>
  </si>
  <si>
    <t>Column25</t>
  </si>
  <si>
    <t>Column23</t>
  </si>
  <si>
    <t>Column24</t>
  </si>
  <si>
    <t>PSPS Event</t>
  </si>
  <si>
    <t>esc</t>
  </si>
  <si>
    <t>7.3.2.1.3 Advanced weather monitoring and weather stations Weather StationsWLDFRElectric Reliability</t>
  </si>
  <si>
    <t>HFTD - Distribution - Tier 2 - 3QU CoRE | 3QU LoRE</t>
  </si>
  <si>
    <t>Red Flag Warning - Destructive Fires</t>
  </si>
  <si>
    <t>Red Flag Warning - Large Fires</t>
  </si>
  <si>
    <t>Red Flag Warning - Small Fires</t>
  </si>
  <si>
    <t>Seismic - Non-Red Flag Warning - Catastrophic Fires</t>
  </si>
  <si>
    <t>Seismic - Red Flag Warning - Catastrophic Fires</t>
  </si>
  <si>
    <t>HFTD - Distribution - Tier 2 - 3QU CoRE | 4QU LoRE</t>
  </si>
  <si>
    <t>Non-Red Flag Warning - Catastrophic Fires</t>
  </si>
  <si>
    <t>Non-Red Flag Warning - Destructive Fires</t>
  </si>
  <si>
    <t>Non-Red Flag Warning - Large Fires</t>
  </si>
  <si>
    <t>Non-Red Flag Warning - Small Fires</t>
  </si>
  <si>
    <t>Red Flag Warning - Catastrophic Fires</t>
  </si>
  <si>
    <t>HFTD - Distribution - Tier 2 - 3QU CoRE | 5QU LoRE</t>
  </si>
  <si>
    <t>HFTD - Distribution - Tier 2 - 4QU CoRE | 1QU LoRE</t>
  </si>
  <si>
    <t>HFTD - Distribution - Tier 2 - 4QU CoRE | 2QU LoRE</t>
  </si>
  <si>
    <t>HFTD - Distribution - Tier 2 - 4QU CoRE | 3QU LoRE</t>
  </si>
  <si>
    <t>HFTD - Distribution - Tier 2 - 4QU CoRE | 4QU LoRE</t>
  </si>
  <si>
    <t>HFTD - Distribution - Tier 2 - 4QU CoRE | 5QU LoRE</t>
  </si>
  <si>
    <t>HFTD - Distribution - Tier 2 - 5QU CoRE | 1QU LoRE</t>
  </si>
  <si>
    <t>HFTD - Distribution - Tier 2 - 5QU CoRE | 2QU LoRE</t>
  </si>
  <si>
    <t>HFTD - Distribution - Tier 2 - 5QU CoRE | 3QU LoRE</t>
  </si>
  <si>
    <t>HFTD - Distribution - Tier 2 - 5QU CoRE | 4QU LoRE</t>
  </si>
  <si>
    <t>HFTD - Distribution - Tier 2 - 5QU CoRE | 5QU LoRE</t>
  </si>
  <si>
    <t>HFTD - Distribution - Tier 3 - 1QU CoRE | 1QU LoRE</t>
  </si>
  <si>
    <t>HFTD - Distribution - Tier 3 - 1QU CoRE | 2QU LoRE</t>
  </si>
  <si>
    <t>HFTD - Distribution - Tier 3 - 1QU CoRE | 3QU LoRE</t>
  </si>
  <si>
    <t>HFTD - Distribution - Tier 3 - 1QU CoRE | 4QU LoRE</t>
  </si>
  <si>
    <t>HFTD - Distribution - Tier 3 - 1QU CoRE | 5QU LoRE</t>
  </si>
  <si>
    <t>HFTD - Distribution - Tier 3 - 2QU CoRE | 1QU LoRE</t>
  </si>
  <si>
    <t>HFTD - Distribution - Tier 3 - 2QU CoRE | 2QU LoRE</t>
  </si>
  <si>
    <t>HFTD - Distribution - Tier 3 - 2QU CoRE | 3QU LoRE</t>
  </si>
  <si>
    <t>HFTD - Distribution - Tier 3 - 2QU CoRE | 4QU LoRE</t>
  </si>
  <si>
    <t>HFTD - Distribution - Tier 3 - 2QU CoRE | 5QU LoRE</t>
  </si>
  <si>
    <t>HFTD - Distribution - Tier 3 - 3QU CoRE | 1QU LoRE</t>
  </si>
  <si>
    <t>HFTD - Distribution - Tier 3 - 3QU CoRE | 2QU LoRE</t>
  </si>
  <si>
    <t>HFTD - Distribution - Tier 3 - 3QU CoRE | 3QU LoRE</t>
  </si>
  <si>
    <t>HFTD - Distribution - Tier 3 - 3QU CoRE | 4QU LoRE</t>
  </si>
  <si>
    <t>HFTD - Distribution - Tier 3 - 3QU CoRE | 5QU LoRE</t>
  </si>
  <si>
    <t>HFTD - Distribution - Tier 3 - 4QU CoRE | 1QU LoRE</t>
  </si>
  <si>
    <t>HFTD - Distribution - Tier 3 - 4QU CoRE | 2QU LoRE</t>
  </si>
  <si>
    <t>HFTD - Distribution - Tier 3 - 4QU CoRE | 3QU LoRE</t>
  </si>
  <si>
    <t>HFTD - Distribution - Tier 3 - 4QU CoRE | 4QU LoRE</t>
  </si>
  <si>
    <t>HFTD - Distribution - Tier 3 - 4QU CoRE | 5QU LoRE</t>
  </si>
  <si>
    <t>HFTD - Distribution - Tier 3 - 5QU CoRE | 1QU LoRE</t>
  </si>
  <si>
    <t>HFTD - Distribution - Tier 3 - 5QU CoRE | 2QU LoRE</t>
  </si>
  <si>
    <t>HFTD - Distribution - Tier 3 - 5QU CoRE | 3QU LoRE</t>
  </si>
  <si>
    <t>HFTD - Distribution - Tier 3 - 5QU CoRE | 4QU LoRE</t>
  </si>
  <si>
    <t>HFTD - Distribution - Tier 3 - 5QU CoRE | 5QU LoRE</t>
  </si>
  <si>
    <t>HFTD - Distribution - Zone 1 - 1QU CoRE | 5QU LoRE</t>
  </si>
  <si>
    <t>HFTD - Distribution - Zone 1 - 4QU CoRE | 1QU LoRE</t>
  </si>
  <si>
    <t>HFTD - Distribution - Zone 1 - 5QU CoRE | 1QU LoRE</t>
  </si>
  <si>
    <t>HFTD - Distribution - Zone 1 - 5QU CoRE | 4QU LoRE</t>
  </si>
  <si>
    <t>HFTD - Substation</t>
  </si>
  <si>
    <t>HFTD - Transmission - Tier 2 - 115 kV or Lower</t>
  </si>
  <si>
    <t>HFTD - Transmission - Tier 2 - 230 kV or Higher</t>
  </si>
  <si>
    <t>HFTD - Transmission - Tier 2 - 60/70 kV</t>
  </si>
  <si>
    <t>HFTD - Transmission - Tier 3 - 115 kV or Lower</t>
  </si>
  <si>
    <t>HFTD - Transmission - Tier 3 - 230 kV or Higher</t>
  </si>
  <si>
    <t>HFTD - Transmission - Tier 3 - 60/70 kV</t>
  </si>
  <si>
    <t>HFTD - Transmission - Zone 1 - 115 kV or Lower</t>
  </si>
  <si>
    <t>HFTD - Transmission - Zone 1 - 230 kV or Higher</t>
  </si>
  <si>
    <t>HFTD - Transmission - Zone 1 - 60/70 kV</t>
  </si>
  <si>
    <t>HFTD - Distribution - Tier 2 - 1QU CoRE | 1QU LoRE</t>
  </si>
  <si>
    <t>HFTD - Distribution - Tier 2 - 1QU CoRE | 2QU LoRE</t>
  </si>
  <si>
    <t>HFTD - Distribution - Tier 2 - 1QU CoRE | 3QU LoRE</t>
  </si>
  <si>
    <t>HFTD - Distribution - Tier 2 - 1QU CoRE | 4QU LoRE</t>
  </si>
  <si>
    <t>HFTD - Distribution - Tier 2 - 1QU CoRE | 5QU LoRE</t>
  </si>
  <si>
    <t>HFTD - Distribution - Tier 2 - 2QU CoRE | 1QU LoRE</t>
  </si>
  <si>
    <t>HFTD - Distribution - Tier 2 - 2QU CoRE | 2QU LoRE</t>
  </si>
  <si>
    <t>HFTD - Distribution - Tier 2 - 2QU CoRE | 3QU LoRE</t>
  </si>
  <si>
    <t>HFTD - Distribution - Tier 2 - 2QU CoRE | 4QU LoRE</t>
  </si>
  <si>
    <t>HFTD - Distribution - Tier 2 - 2QU CoRE | 5QU LoRE</t>
  </si>
  <si>
    <t>HFTD - Distribution - Tier 2 - 3QU CoRE | 1QU LoRE</t>
  </si>
  <si>
    <t>HFTD - Distribution - Tier 2 - 3QU CoRE | 2QU LoRE</t>
  </si>
  <si>
    <t>Results for different programs and scenarios</t>
  </si>
  <si>
    <t>inf</t>
  </si>
  <si>
    <t>Difference from previous WMP submission:</t>
  </si>
  <si>
    <t>Justification for change</t>
  </si>
  <si>
    <t>NPV Risk Reduction -2020</t>
  </si>
  <si>
    <t>NPV Risk Reduction -2021</t>
  </si>
  <si>
    <t>NPV Risk Reduction -2022</t>
  </si>
  <si>
    <t>NPV Risk Reduction -2023</t>
  </si>
  <si>
    <t>NPV Risk Reduction -2024</t>
  </si>
  <si>
    <t>NPV Risk Reduction -2025</t>
  </si>
  <si>
    <t>NPV Risk Reduction -2026</t>
  </si>
  <si>
    <t xml:space="preserve">NPV Risk Reduction - 2020-2022 Total </t>
  </si>
  <si>
    <t>Risk Spend Eff - 2020</t>
  </si>
  <si>
    <t>Risk Spend Eff - 2021</t>
  </si>
  <si>
    <t>Risk Spend Eff - 2022</t>
  </si>
  <si>
    <t>Risk Spend Eff - 2023</t>
  </si>
  <si>
    <t>Risk Spend Eff - 2024</t>
  </si>
  <si>
    <t>Risk Spend Eff - 2025</t>
  </si>
  <si>
    <t>Risk Spend Eff - 2026</t>
  </si>
  <si>
    <t xml:space="preserve">Risk Spend Eff - 2020-2022 Total </t>
  </si>
  <si>
    <t>NPV Capital Cost ($M) - 2020-2022</t>
  </si>
  <si>
    <t>NPV Expense Cost ($M) - 2020-2022</t>
  </si>
  <si>
    <t>NPV Cost ($M) - 2020-2022</t>
  </si>
  <si>
    <t xml:space="preserve">NPV Freq Reduction - 2020-2022 </t>
  </si>
  <si>
    <t>Numerical Weather Prediction</t>
  </si>
  <si>
    <t>Fuel Moisture Sampling and Modeling</t>
  </si>
  <si>
    <t>Weather Stations</t>
  </si>
  <si>
    <t>Advance Fire Modeling</t>
  </si>
  <si>
    <t>SOPP</t>
  </si>
  <si>
    <t>7.3.3.8.1_Grid topology improvements to mitigate or reduce PSPS events</t>
  </si>
  <si>
    <t>7.3.3.8.2_Grid topology improvements to mitigate or reduce PSPS events</t>
  </si>
  <si>
    <t>7.3.3.11.1_Mitigation of impact on customers and other residents affected during PSPS event</t>
  </si>
  <si>
    <t>Protocols for PSPS Re-Energization Distribution</t>
  </si>
  <si>
    <t>Protocols for PSPS Re-Energization Transmission</t>
  </si>
  <si>
    <t>Aviation Support</t>
  </si>
  <si>
    <t>Percentage difference:</t>
  </si>
  <si>
    <t xml:space="preserve">Previous WMP submission:
</t>
  </si>
  <si>
    <t>GRC 2023 submission:</t>
  </si>
  <si>
    <t xml:space="preserve">NPV Risk Reduction - 2023-2026 Total </t>
  </si>
  <si>
    <t xml:space="preserve">Risk Spend Eff - 2023-2026 Total </t>
  </si>
  <si>
    <t>NPV Capital Cost with PVRR ($M) - 2023-2026</t>
  </si>
  <si>
    <t>NPV Expense Cost ($M) - 2023-2026</t>
  </si>
  <si>
    <t>NPV Cost ($M) - 2023-2026</t>
  </si>
  <si>
    <t xml:space="preserve">NPV Freq Reduction - 2023-2026 </t>
  </si>
  <si>
    <t>Enhanced Vegetation Management</t>
  </si>
  <si>
    <t>System Hardening [Overhead]</t>
  </si>
  <si>
    <t>System Hardening [Underground]</t>
  </si>
  <si>
    <t>Non-Exempt Surge Arrester Replacement Program</t>
  </si>
  <si>
    <t>Expulsion Fuse Replacement</t>
  </si>
  <si>
    <t>Situational Awareness and Forecasting Initiatives - Line Sensors</t>
  </si>
  <si>
    <t>Situational Awareness and Forecasting Initiatives - EFD</t>
  </si>
  <si>
    <t>Situational Awareness and Forecasting Initiatives - Cameras</t>
  </si>
  <si>
    <t>Situational Awareness and Forecasting Initiatives - Satellite Fire Detection</t>
  </si>
  <si>
    <t>Situational Awareness and Forecasting Initiatives - Cameras [Control]</t>
  </si>
  <si>
    <t>Situational Awareness and Forecasting Initiatives - Partial Voltage Technologies [Control]</t>
  </si>
  <si>
    <t>Situational Awareness and Forecasting Initiatives - Partial Voltage Technologies</t>
  </si>
  <si>
    <t>Safety Infrastructure Protection Teams (B)</t>
  </si>
  <si>
    <t>Additional System Automation and Protection - FuseSaver</t>
  </si>
  <si>
    <t>Additional System Automation and Protection - REFCL</t>
  </si>
  <si>
    <t>Butte County Rebuild</t>
  </si>
  <si>
    <t>Pole Programs - Replace Tree Attachments</t>
  </si>
  <si>
    <t>System Hardening [Remote Grid]</t>
  </si>
  <si>
    <t>Patrols - Distribution Overhead</t>
  </si>
  <si>
    <t>Inspections - Distribution Overhead</t>
  </si>
  <si>
    <t>Infrared Inspections - Distribution Overhead</t>
  </si>
  <si>
    <t>Patrols and Inspections - Substation</t>
  </si>
  <si>
    <t>Vegetation Management - Distribution Overhead</t>
  </si>
  <si>
    <t>Vegetation Management - CEMA/Tree Mortality</t>
  </si>
  <si>
    <t>Pole Replacement</t>
  </si>
  <si>
    <t>Intrusive Wood Pole Inspection Program</t>
  </si>
  <si>
    <t>Overloaded Pole Replacements</t>
  </si>
  <si>
    <t>Equipment Maintenance and Replacement – Distribution Overhead</t>
  </si>
  <si>
    <t>Animal Abatement</t>
  </si>
  <si>
    <t>Pole Restoration Program</t>
  </si>
  <si>
    <t>Proactive Asset Replacement - Ground Grid</t>
  </si>
  <si>
    <t>Substation Proactive Asset Replacement - Breakers</t>
  </si>
  <si>
    <t>Substation Proactive Asset Replacement - Switches</t>
  </si>
  <si>
    <t>Substation Proactive Asset Replacement - Switchgear</t>
  </si>
  <si>
    <t>Substation Proactive Asset Replacement - Insulators</t>
  </si>
  <si>
    <t>Substation Proactive Asset Replacement - Batteries</t>
  </si>
  <si>
    <t>Substation Proactive Asset Replacement - Transformer</t>
  </si>
  <si>
    <t>Substation Security Enhancements</t>
  </si>
  <si>
    <t>Fire Protection / Fire Suppression Systems Substation</t>
  </si>
  <si>
    <t>Vegetation Management - Substation</t>
  </si>
  <si>
    <t>WMP Initiative mapping</t>
  </si>
  <si>
    <t>Events</t>
  </si>
  <si>
    <t>LB_2018_09_24</t>
  </si>
  <si>
    <t>LB_2018_10_13</t>
  </si>
  <si>
    <t>LB_2018_11_07</t>
  </si>
  <si>
    <t>LB_2018_11_10</t>
  </si>
  <si>
    <t>LB_2019_10_09</t>
  </si>
  <si>
    <t>LB_2019_10_23</t>
  </si>
  <si>
    <t>LB_2019_10_26</t>
  </si>
  <si>
    <t>LB_2019_10_29</t>
  </si>
  <si>
    <t>LB_2019_11_20</t>
  </si>
  <si>
    <t>LB_2020_08_19</t>
  </si>
  <si>
    <t>LB_2020_09_07</t>
  </si>
  <si>
    <t>LB_2020_09_27</t>
  </si>
  <si>
    <t>LB_2020_10_14</t>
  </si>
  <si>
    <t>LB_2020_10_22</t>
  </si>
  <si>
    <t>LB_2020_10_25</t>
  </si>
  <si>
    <t>LB_2021_08_17</t>
  </si>
  <si>
    <t>LB_2021_09_20</t>
  </si>
  <si>
    <t>LB_2021_10_11</t>
  </si>
  <si>
    <t>LB_2021_10_14</t>
  </si>
  <si>
    <t>Total</t>
  </si>
  <si>
    <t>Average</t>
  </si>
  <si>
    <t>Customer Count Impact</t>
  </si>
  <si>
    <t>Mid-feeder Microgrids</t>
  </si>
  <si>
    <t>Underground Projects</t>
  </si>
  <si>
    <t>7.3.3.8.3</t>
  </si>
  <si>
    <t>Distribution Isolation devices</t>
  </si>
  <si>
    <t>Greenfield Devices</t>
  </si>
  <si>
    <t>Upgrade Manual Devices</t>
  </si>
  <si>
    <t xml:space="preserve">Transmission </t>
  </si>
  <si>
    <t>Transmission Switches</t>
  </si>
  <si>
    <t>Mitigation Total</t>
  </si>
  <si>
    <t>% Mitigated</t>
  </si>
  <si>
    <t xml:space="preserve">Source file: </t>
  </si>
  <si>
    <t xml:space="preserve">Source file location: </t>
  </si>
  <si>
    <t>WMP -&gt; 2022 -&gt; Financials</t>
  </si>
  <si>
    <t>Expense</t>
  </si>
  <si>
    <t>Expense ($)</t>
  </si>
  <si>
    <t>Capital</t>
  </si>
  <si>
    <t>Capital ($)</t>
  </si>
  <si>
    <t>MWC</t>
  </si>
  <si>
    <t>MAT</t>
  </si>
  <si>
    <t>Tier 3</t>
  </si>
  <si>
    <t>Tier 2</t>
  </si>
  <si>
    <t>Zone 1</t>
  </si>
  <si>
    <t>Advance Fire Modeling (w/out TS contract 7.3.1.5)</t>
  </si>
  <si>
    <t>All Other</t>
  </si>
  <si>
    <t>PSPS Granular Sectionalizing</t>
  </si>
  <si>
    <t>49</t>
  </si>
  <si>
    <t>Transmission Sectionalizing</t>
  </si>
  <si>
    <t>94</t>
  </si>
  <si>
    <t>IG, 21, 49M</t>
  </si>
  <si>
    <t>Per SME Input:</t>
  </si>
  <si>
    <t>Section 7.3.3.11.2 identifies the following two activities to mitigate PSPS impacts:</t>
  </si>
  <si>
    <t>1. Replacement of high-side bank fuses with breakers/circuit switchers</t>
  </si>
  <si>
    <t>Total customers in PSPS scope</t>
  </si>
  <si>
    <t>Actual customers affected by PSPS</t>
  </si>
  <si>
    <t>Customers removed out of scope of PSPS due to the implementation of the program</t>
  </si>
  <si>
    <t>Program Effectiveness</t>
  </si>
  <si>
    <t>2. Automatic transfer switches for battery charging.</t>
  </si>
  <si>
    <t>~8 Locations identified in narrative for 2022</t>
  </si>
  <si>
    <t>This work prevents battery failure substation during an 8+hr PSPS duration by enabling an automatic transfer switch to a temporary generator.  We can assume the avoided risk is the total customer count for the entire station.</t>
  </si>
  <si>
    <t>PSPS_RSE Input Template_EO_WLDFR_v1.3.xlsx</t>
  </si>
  <si>
    <t>WMP &gt; 2022 &gt; PSPS &gt; Archive</t>
  </si>
  <si>
    <t>Distribution miles worked on by the program</t>
  </si>
  <si>
    <t>Transmission miles worked on by the program</t>
  </si>
  <si>
    <t>PSPS Non Event Distribution</t>
  </si>
  <si>
    <t>PSPS Non Event Transmission</t>
  </si>
  <si>
    <t>Source file:</t>
  </si>
  <si>
    <t>PSPS Circuit Restoration Times Comparison.xlsx</t>
  </si>
  <si>
    <t>Tab referenced:</t>
  </si>
  <si>
    <t>"2018 and 2020"</t>
  </si>
  <si>
    <t>Source file location:</t>
  </si>
  <si>
    <t>WMP &gt; 2022 &gt; PSPS &gt; Source Data (RSE Input Template)</t>
  </si>
  <si>
    <t xml:space="preserve">Circuit </t>
  </si>
  <si>
    <t xml:space="preserve">HFTD Tier(s) </t>
  </si>
  <si>
    <t xml:space="preserve">Start Date and Time </t>
  </si>
  <si>
    <t xml:space="preserve">Key Communities </t>
  </si>
  <si>
    <t xml:space="preserve">Restoration Date and Time </t>
  </si>
  <si>
    <t>Duration (days)</t>
  </si>
  <si>
    <t>All Clear Timestamp</t>
  </si>
  <si>
    <t>OH Miles</t>
  </si>
  <si>
    <t>Damges&amp;Hazards</t>
  </si>
  <si>
    <t>Include?</t>
  </si>
  <si>
    <t>hr/mile restoration time</t>
  </si>
  <si>
    <t>Time from start to restore</t>
  </si>
  <si>
    <t>% of time to restoration</t>
  </si>
  <si>
    <t>year</t>
  </si>
  <si>
    <t xml:space="preserve">Tier 2, Tier 3 </t>
  </si>
  <si>
    <t>1 Oct 14-17, 2018</t>
  </si>
  <si>
    <t xml:space="preserve">Tier 3 </t>
  </si>
  <si>
    <t xml:space="preserve">Tier 2 </t>
  </si>
  <si>
    <t>2020-09-07 23:27:00</t>
  </si>
  <si>
    <t>2020-09-09 13:20:00</t>
  </si>
  <si>
    <t>2020-09-09 05:21:00</t>
  </si>
  <si>
    <t>Partially Outside HFTD, Tier 3, Tier 2</t>
  </si>
  <si>
    <t>2020-09-07 21:22:13</t>
  </si>
  <si>
    <t>2020-09-09 16:59:00</t>
  </si>
  <si>
    <t>2020-09-09 07:59:00</t>
  </si>
  <si>
    <t>Tier 3, Tier 2</t>
  </si>
  <si>
    <t>2020-09-08 02:06:00</t>
  </si>
  <si>
    <t>2020-09-09 15:21:00</t>
  </si>
  <si>
    <t>2020-09-07 22:08:17</t>
  </si>
  <si>
    <t>2020-09-09 19:35:50</t>
  </si>
  <si>
    <t>2020-09-27 18:08:00</t>
  </si>
  <si>
    <t>2020-09-28 14:14:00</t>
  </si>
  <si>
    <t>2020-09-28 07:03:00</t>
  </si>
  <si>
    <t>2020-09-27 18:07:00</t>
  </si>
  <si>
    <t>2020-09-28 16:05:00</t>
  </si>
  <si>
    <t>2020-09-28 10:37:00</t>
  </si>
  <si>
    <t>2020-09-27 18:18:00</t>
  </si>
  <si>
    <t>2020-09-28 13:09:00</t>
  </si>
  <si>
    <t>2020-09-28 09:17:00</t>
  </si>
  <si>
    <t>2020-09-27 19:00:00</t>
  </si>
  <si>
    <t>2020-09-28 14:30:00</t>
  </si>
  <si>
    <t>2020-09-27 18:15:00</t>
  </si>
  <si>
    <t>2020-09-28 11:53:00</t>
  </si>
  <si>
    <t>2020-09-26 10:17:00</t>
  </si>
  <si>
    <t>2020-09-28 17:57:00</t>
  </si>
  <si>
    <t>2020-09-27 18:03:00</t>
  </si>
  <si>
    <t>2020-09-28 15:57:00</t>
  </si>
  <si>
    <t>2020-09-27 18:17:00</t>
  </si>
  <si>
    <t>2020-09-28 13:20:00</t>
  </si>
  <si>
    <t>2020-09-27 18:10:00</t>
  </si>
  <si>
    <t>2020-09-28 10:34:00</t>
  </si>
  <si>
    <t>2020-09-27 18:27:00</t>
  </si>
  <si>
    <t>2020-09-28 13:17:00</t>
  </si>
  <si>
    <t>2020-09-28 11:57:00</t>
  </si>
  <si>
    <t>2020-10-14 11:11:00</t>
  </si>
  <si>
    <t>2020-10-16 23:20:00</t>
  </si>
  <si>
    <t>2020-10-16 05:33:00</t>
  </si>
  <si>
    <t>2020-10-13 10:26:00</t>
  </si>
  <si>
    <t>2020-10-13 10:27:00</t>
  </si>
  <si>
    <t/>
  </si>
  <si>
    <t>Exclude (no all clear timestamp)</t>
  </si>
  <si>
    <t>2020-10-25 16:36:00</t>
  </si>
  <si>
    <t>2020-10-27 15:39:00</t>
  </si>
  <si>
    <t>2020-10-27 11:43:00</t>
  </si>
  <si>
    <t>2020-10-25 16:37:00</t>
  </si>
  <si>
    <t>2020-10-27 16:08:00</t>
  </si>
  <si>
    <t>2020-10-25 15:11:00</t>
  </si>
  <si>
    <t>2020-10-27 16:21:00</t>
  </si>
  <si>
    <t>2020-10-27 07:20:00</t>
  </si>
  <si>
    <t>2020-10-25 16:18:00</t>
  </si>
  <si>
    <t>2020-10-27 15:30:00</t>
  </si>
  <si>
    <t>2020-10-26 15:52:00</t>
  </si>
  <si>
    <t>Partially Outside HFTD, Tier 2</t>
  </si>
  <si>
    <t>2020-10-25 16:05:00</t>
  </si>
  <si>
    <t>2020-10-27 12:09:00</t>
  </si>
  <si>
    <t>Not in 2018</t>
  </si>
  <si>
    <t>2020-10-25 15:08:00</t>
  </si>
  <si>
    <t>2020-10-26 15:16:00</t>
  </si>
  <si>
    <t>2020-10-26 09:36:00</t>
  </si>
  <si>
    <t>2020-10-25 15:34:00</t>
  </si>
  <si>
    <t>2020-10-26 14:29:00</t>
  </si>
  <si>
    <t>2020-10-25 16:09:00</t>
  </si>
  <si>
    <t>2020-10-26 14:50:00</t>
  </si>
  <si>
    <t>2020-10-25 16:40:00</t>
  </si>
  <si>
    <t>2020-10-27 16:27:00</t>
  </si>
  <si>
    <t>2020-10-25 15:17:00</t>
  </si>
  <si>
    <t>2020-10-27 11:18:00</t>
  </si>
  <si>
    <t>2020-10-25 16:03:00</t>
  </si>
  <si>
    <t>2020-10-27 15:05:00</t>
  </si>
  <si>
    <t>2020-10-25 16:12:00</t>
  </si>
  <si>
    <t>2020-10-27 16:32:00</t>
  </si>
  <si>
    <t>2020-10-27 17:48:00</t>
  </si>
  <si>
    <t>2020-10-27 10:34:00</t>
  </si>
  <si>
    <t>2020-10-25 16:02:00</t>
  </si>
  <si>
    <t>2020-10-27 16:53:00</t>
  </si>
  <si>
    <t>2020-10-26 13:37:00</t>
  </si>
  <si>
    <t>2020-10-26 18:30:00</t>
  </si>
  <si>
    <t>Outlier</t>
  </si>
  <si>
    <t>2020-10-25 15:12:00</t>
  </si>
  <si>
    <t>2020-10-27 16:46:00</t>
  </si>
  <si>
    <t>Table 1: HR/Mile Restoration time - 2018 and 2020 PSPS Events</t>
  </si>
  <si>
    <t>Sum of hr/mile restoration time</t>
  </si>
  <si>
    <t>Column Labels</t>
  </si>
  <si>
    <t>Row Labels</t>
  </si>
  <si>
    <t>Grand Total</t>
  </si>
  <si>
    <t>Avg hours of restoration per mile per event:</t>
  </si>
  <si>
    <t>Avg % Improvement (event to event):</t>
  </si>
  <si>
    <t>improvement from 2019 to 2020, for small to mid PSPS events</t>
  </si>
  <si>
    <t>fraction of outage time post-PSPS due to restoration</t>
  </si>
  <si>
    <t>fraction of benefit total response time decrease attributable to PSPS protocols</t>
  </si>
  <si>
    <t>Aviation LOB</t>
  </si>
  <si>
    <t>Per SME Judgement:</t>
  </si>
  <si>
    <t>Assumption: Approximately 25.9% of  PSPS Electric reliability consequence is due to restoration.</t>
  </si>
  <si>
    <t>SME Provided: "Average Customer Restoration Time from PSPS all Clear improved from 16.5 hours in 2019 to 9.7 hours in 2020, or by over 40%"</t>
  </si>
  <si>
    <t>PSPS COF effectiveness</t>
  </si>
  <si>
    <t xml:space="preserve">Waterfall impact </t>
  </si>
  <si>
    <t>Meteorological Effectiveness</t>
  </si>
  <si>
    <t>Based on 2020_Waterfall_Analysis, 53% of customers removed from scope of PSPS events are estimated to be as a result of Meteorological Guidance. 53% benefit was then allocated between Meteorological Guidance programs based on SME input.</t>
  </si>
  <si>
    <t>WMP Number</t>
  </si>
  <si>
    <t>Initiative</t>
  </si>
  <si>
    <t>Allocation</t>
  </si>
  <si>
    <t>Reason for Allocation</t>
  </si>
  <si>
    <t>SME Provided  % Allocation</t>
  </si>
  <si>
    <t>Half of the PSPS guidance model is the OPW, or probability of outages</t>
  </si>
  <si>
    <t>POMMS</t>
  </si>
  <si>
    <t>50% of SOPP</t>
  </si>
  <si>
    <t>POMMS is the numerical weather model and climatology that is used to make predictions</t>
  </si>
  <si>
    <t>15% of POMMS</t>
  </si>
  <si>
    <t>Weather stations is a completely separate program from POMMS and SOPP.  The weather station data was used to create the 2 x 2 version of POMMS to make it as accurate as possible.</t>
  </si>
  <si>
    <t>AFM supports development and improvements in the FPI, which is the second component of the PSPS guidance.</t>
  </si>
  <si>
    <t>LFM and DFM</t>
  </si>
  <si>
    <t>15% of AFM</t>
  </si>
  <si>
    <t>FPI can’t be calculated without DFM and LFM</t>
  </si>
  <si>
    <t>Camera/Satellite Impact Alloc</t>
  </si>
  <si>
    <t>NPV</t>
  </si>
  <si>
    <t>Allocation Factor</t>
  </si>
  <si>
    <t>7.3.2.1.4 Advanced weather monitoring and weather stations, Wildfire Cameras</t>
  </si>
  <si>
    <t>7.3.2.1.5 Advanced weather monitoring and weather stations, Fire Detection &amp; Alerting</t>
  </si>
  <si>
    <t>Customers Removed from Scope of PSPS</t>
  </si>
  <si>
    <t>% Contribution Overall</t>
  </si>
  <si>
    <t xml:space="preserve">% Impact of Mitigation </t>
  </si>
  <si>
    <t>9/7/2020 Event</t>
  </si>
  <si>
    <t>9/27/2020 Event</t>
  </si>
  <si>
    <t>10/14/2020 Event</t>
  </si>
  <si>
    <t>10/21/2020 Event</t>
  </si>
  <si>
    <t>10/25/2020 Event</t>
  </si>
  <si>
    <t>12/02/2020 Event</t>
  </si>
  <si>
    <t>Initiative Mapping</t>
  </si>
  <si>
    <t>cost</t>
  </si>
  <si>
    <t>Meteorology Guidance</t>
  </si>
  <si>
    <t>(Numerical Weather Prediction, Fuel Moisture Sampling, Weather Stations, Advance Fire Modeling, SOPP)</t>
  </si>
  <si>
    <t>Tx Line Scoping</t>
  </si>
  <si>
    <t>7.3.2.3.8.2 - PSPS Granular Sectionalizing, Transmission</t>
  </si>
  <si>
    <t>Tx Line Segmentation</t>
  </si>
  <si>
    <t>Dx Switching</t>
  </si>
  <si>
    <t>7.3.3.8.1 - PSPS Granular Sectionalizing, Distribution</t>
  </si>
  <si>
    <t>Dx Segmentation</t>
  </si>
  <si>
    <t>Islanding</t>
  </si>
  <si>
    <t>7.3.3.11.1 - Generation for PSPS Mitigation (DGEM, Distributed generation, enabled microgrids)</t>
  </si>
  <si>
    <t>Substation Microgrids</t>
  </si>
  <si>
    <t>Total Mitigation</t>
  </si>
  <si>
    <t>Impacted Customers (Excluding Switching/Microgrids)</t>
  </si>
  <si>
    <t>Total Customers in 2019 Scope</t>
  </si>
  <si>
    <t xml:space="preserve">Initiative Mapping </t>
  </si>
  <si>
    <t>Cost (2020-2022)</t>
  </si>
  <si>
    <t>Customers Reduced/Million Spent</t>
  </si>
  <si>
    <t>$ / Customer</t>
  </si>
  <si>
    <t>Percent Mitigated</t>
  </si>
  <si>
    <t xml:space="preserve">Input File: </t>
  </si>
  <si>
    <t>PSPS Impact Reduction_Metric- 9-7-2020 PSPS event v3</t>
  </si>
  <si>
    <t>PSPS Impact Reduction_Metric- 9-26-2020 PSPS event v4</t>
  </si>
  <si>
    <t>PSPS Impact Reduction_Metric- 10-14-2020 PSPS event v4</t>
  </si>
  <si>
    <t>PSPS Impact Reduction_Metric- 10-21-2020 PSPS event v3</t>
  </si>
  <si>
    <t>PSPS Impact Reduction_Metric- 10-25-2020 PSPS event v4</t>
  </si>
  <si>
    <t>PSPS Impact Reduction_Metric- 12-02-2020 PSPS event v1</t>
  </si>
  <si>
    <t>Meteorological Contribution</t>
  </si>
  <si>
    <t>Data Source: Tab 2020 Waterfall Analysis
Based on 2020_Waterfall_Analysis,30% of customers removed from scope of PSPS events are estimated to be as a result of Meteorological Guidance. 30% benefit was then allocated between Meteorological Guidance programs based on SME input.</t>
  </si>
  <si>
    <t>% Effectiveness</t>
  </si>
  <si>
    <t>Define a Customer Extrapolation Multiplier</t>
  </si>
  <si>
    <t>match</t>
  </si>
  <si>
    <t>x_match</t>
  </si>
  <si>
    <t>matching with other series</t>
  </si>
  <si>
    <t>y[i, j]= y[i-1, j] * x_match[i]/x_match[i-1]</t>
  </si>
  <si>
    <t>Year1</t>
  </si>
  <si>
    <t>Year2</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</si>
  <si>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</si>
  <si>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</si>
  <si>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</si>
  <si>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</si>
  <si>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</si>
  <si>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</si>
  <si>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</si>
  <si>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</si>
  <si>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</si>
  <si>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</si>
  <si>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</si>
  <si>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</si>
  <si>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</si>
  <si>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</si>
  <si>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</si>
  <si>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</si>
  <si>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</si>
  <si>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</si>
  <si>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</si>
  <si>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</si>
  <si>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</si>
  <si>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</si>
  <si>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</si>
  <si>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</si>
  <si>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</si>
  <si>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</si>
  <si>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</si>
  <si>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</si>
  <si>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</si>
  <si>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</si>
  <si>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</si>
  <si>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</si>
  <si>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</si>
  <si>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</si>
  <si>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</si>
  <si>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</si>
  <si>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</si>
  <si>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</si>
  <si>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</si>
  <si>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</si>
  <si>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</si>
  <si>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</si>
  <si>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</si>
  <si>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</si>
  <si>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</si>
  <si>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</si>
  <si>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</si>
  <si>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</si>
  <si>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</si>
  <si>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</si>
  <si>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</si>
  <si>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</si>
  <si>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</si>
  <si>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</si>
  <si>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</si>
  <si>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</si>
  <si>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</si>
  <si>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</si>
  <si>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</si>
  <si>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</si>
  <si>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</si>
  <si>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</si>
  <si>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</si>
  <si>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</si>
  <si>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</si>
  <si>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</si>
  <si>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</si>
  <si>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</si>
  <si>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</si>
  <si>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</si>
  <si>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</si>
  <si>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</si>
  <si>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</si>
  <si>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</si>
  <si>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</si>
  <si>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</si>
  <si>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</si>
  <si>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</si>
  <si>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</si>
  <si>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</si>
  <si>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</si>
  <si>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</si>
  <si>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</si>
  <si>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</si>
  <si>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</si>
  <si>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</si>
  <si>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</si>
  <si>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</si>
  <si>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</si>
  <si>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</si>
  <si>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</si>
  <si>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</si>
  <si>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</si>
  <si>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</si>
  <si>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</si>
  <si>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</si>
  <si>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</si>
  <si>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</si>
  <si>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</si>
  <si>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</si>
  <si>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</si>
  <si>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case1</t>
  </si>
  <si>
    <t>Lookup tables</t>
  </si>
  <si>
    <t>No.</t>
  </si>
  <si>
    <t>A</t>
  </si>
  <si>
    <t>B</t>
  </si>
  <si>
    <t>C</t>
  </si>
  <si>
    <t>Risk/Cross Cutting Factor Name</t>
  </si>
  <si>
    <t>RISK ID</t>
  </si>
  <si>
    <t>Program Cost Options</t>
  </si>
  <si>
    <t>Aviation Incident</t>
  </si>
  <si>
    <t>AVATN</t>
  </si>
  <si>
    <t>Electric Transmission System-Wide Blackout</t>
  </si>
  <si>
    <t>BLKOT</t>
  </si>
  <si>
    <t>% of Total Cost (specify to the right)</t>
  </si>
  <si>
    <t>Loss of Containment on Gas Customer Connected Equipment</t>
  </si>
  <si>
    <t>CCEPQ</t>
  </si>
  <si>
    <t>Climate</t>
  </si>
  <si>
    <t>CLIMT</t>
  </si>
  <si>
    <t>Program Exposure Options</t>
  </si>
  <si>
    <t>Loss of Containment on CNG Station Equipment</t>
  </si>
  <si>
    <t>CNGEQ</t>
  </si>
  <si>
    <t>Exposure unit</t>
  </si>
  <si>
    <t>Contractor Safety Incident</t>
  </si>
  <si>
    <t>CNTSI</t>
  </si>
  <si>
    <t xml:space="preserve">Insufficient Capacity to Meet High Demand </t>
  </si>
  <si>
    <t>CPCTY</t>
  </si>
  <si>
    <t>Work unit</t>
  </si>
  <si>
    <t>Contract Management</t>
  </si>
  <si>
    <t>CTMGT</t>
  </si>
  <si>
    <t>Cyber Attack</t>
  </si>
  <si>
    <t>CYBER</t>
  </si>
  <si>
    <t>Program Type Options</t>
  </si>
  <si>
    <t>Failure of Electric Distribution Network Assets</t>
  </si>
  <si>
    <t>DNTWK</t>
  </si>
  <si>
    <t>Failure of Electric Distribution Overhead Assets</t>
  </si>
  <si>
    <t>DOVHD</t>
  </si>
  <si>
    <t>Control</t>
  </si>
  <si>
    <t>Data Loss Event</t>
  </si>
  <si>
    <t>DTALS</t>
  </si>
  <si>
    <t>Foundational Mitigation</t>
  </si>
  <si>
    <t>Failure of Electric Distribution Underground Assets</t>
  </si>
  <si>
    <t>DUNGD</t>
  </si>
  <si>
    <t>Foundational Control</t>
  </si>
  <si>
    <t>Business Model - Electric</t>
  </si>
  <si>
    <t>EMODL</t>
  </si>
  <si>
    <t>Employee Safety Incident</t>
  </si>
  <si>
    <t>EMPSI</t>
  </si>
  <si>
    <t>Emergency Preparedness and Response</t>
  </si>
  <si>
    <t>EPNDR</t>
  </si>
  <si>
    <t>Business Model - Gas</t>
  </si>
  <si>
    <t>GMODL</t>
  </si>
  <si>
    <t>Consequence Options</t>
  </si>
  <si>
    <t>Extended Unplanned Shutdown of a Critical Power Generation Asset</t>
  </si>
  <si>
    <t>GSHUT</t>
  </si>
  <si>
    <t>Safety</t>
  </si>
  <si>
    <t>Hazardous Material Release</t>
  </si>
  <si>
    <t>HZMAT</t>
  </si>
  <si>
    <t>IT Asset Failure</t>
  </si>
  <si>
    <t>ITAFL</t>
  </si>
  <si>
    <t>Gas Reliability</t>
  </si>
  <si>
    <t>Large Uncontrolled Water Release (Dam Failure)</t>
  </si>
  <si>
    <t>LGUWR</t>
  </si>
  <si>
    <t>Financial</t>
  </si>
  <si>
    <t>Loss of Containment on LNG/CNG Portable Equipment</t>
  </si>
  <si>
    <t>LNCNG</t>
  </si>
  <si>
    <t>Loss of Containment on Gas Distribution Main or Service</t>
  </si>
  <si>
    <t>LOCDM</t>
  </si>
  <si>
    <t>Bow Tie Element</t>
  </si>
  <si>
    <t>Loss of Containment on Gas Transmission Pipeline</t>
  </si>
  <si>
    <t>LOCTR</t>
  </si>
  <si>
    <t>LOF</t>
  </si>
  <si>
    <t>Liquidity Shortage</t>
  </si>
  <si>
    <t>LQDTY</t>
  </si>
  <si>
    <t>Large Overpressure Event Downstream of Gas Measurement and Control Facility</t>
  </si>
  <si>
    <t>LRGOP</t>
  </si>
  <si>
    <t>LOF and COF</t>
  </si>
  <si>
    <t>Loss of Containment at Gas Measurement and Control or Compression and Processing Facility</t>
  </si>
  <si>
    <t>MCCPF</t>
  </si>
  <si>
    <t>Motor Vehicle Safety Incident</t>
  </si>
  <si>
    <t>MTRSI</t>
  </si>
  <si>
    <t>Nuclear Core Damaging Event</t>
  </si>
  <si>
    <t>NCORE</t>
  </si>
  <si>
    <t>Loss of Containment at Natural Gas Storage Well or Reservoir</t>
  </si>
  <si>
    <t>NGSWR</t>
  </si>
  <si>
    <t>Nuclear Extended Shutdown</t>
  </si>
  <si>
    <t>NSHUT</t>
  </si>
  <si>
    <t>Physical Attack</t>
  </si>
  <si>
    <t>PHYSA</t>
  </si>
  <si>
    <t>Records and Information Management</t>
  </si>
  <si>
    <t>RECIM</t>
  </si>
  <si>
    <t>Real Estate and Facilities Failure</t>
  </si>
  <si>
    <t>REFFL</t>
  </si>
  <si>
    <t>Failure of Substation Assets</t>
  </si>
  <si>
    <t>SBSTN</t>
  </si>
  <si>
    <t>Skilled and Qualified Workforce</t>
  </si>
  <si>
    <t>SQWKF</t>
  </si>
  <si>
    <t>Seismic</t>
  </si>
  <si>
    <t>SSMIC</t>
  </si>
  <si>
    <t>3rd-Party Safety Incident</t>
  </si>
  <si>
    <t>TPTSI</t>
  </si>
  <si>
    <t>Third-Party Risk</t>
  </si>
  <si>
    <t>TRDPY</t>
  </si>
  <si>
    <t>Failure of Electric Transmission Overhead Assets</t>
  </si>
  <si>
    <t>TRNHD</t>
  </si>
  <si>
    <t>Failure of Electric Transmission Underground Assets</t>
  </si>
  <si>
    <t>TUNGD</t>
  </si>
  <si>
    <t>TableDriverSubdriver</t>
  </si>
  <si>
    <t>TableTranche</t>
  </si>
  <si>
    <t>TableOutcome</t>
  </si>
  <si>
    <t>Exposure</t>
  </si>
  <si>
    <t>Unit</t>
  </si>
  <si>
    <t>Contact from object</t>
  </si>
  <si>
    <t>Animal contact</t>
  </si>
  <si>
    <t>Miles</t>
  </si>
  <si>
    <t>Balloon contact</t>
  </si>
  <si>
    <t>Other contact from object</t>
  </si>
  <si>
    <t>Vehicle contact</t>
  </si>
  <si>
    <t>Vegetation Contact</t>
  </si>
  <si>
    <t>Branch (Not overhanging, &gt; 12ft)</t>
  </si>
  <si>
    <t>Branch (Not overhanging, 4-12ft)</t>
  </si>
  <si>
    <t>Branch (Not overhanging, Distance Unknown)</t>
  </si>
  <si>
    <t>Branch (Not overhanging, within 4ft)</t>
  </si>
  <si>
    <t>Branch (OverHanging)</t>
  </si>
  <si>
    <t>Dead</t>
  </si>
  <si>
    <t>Fell into (Moderate-Severe defect)</t>
  </si>
  <si>
    <t>Fell into (No defect)</t>
  </si>
  <si>
    <t>Fell into (slight defect)</t>
  </si>
  <si>
    <t>Grow Into</t>
  </si>
  <si>
    <t>Other/Unknown</t>
  </si>
  <si>
    <t>Contamination</t>
  </si>
  <si>
    <t>Equipment / facility failure</t>
  </si>
  <si>
    <t>Anchor / guy damage or failure</t>
  </si>
  <si>
    <t>Capacitor bank damage or failure</t>
  </si>
  <si>
    <t>Conductor damage or failure</t>
  </si>
  <si>
    <t>Connection device damage or failure</t>
  </si>
  <si>
    <t>Crossarm damage or failure</t>
  </si>
  <si>
    <t>Fuse damage or failure</t>
  </si>
  <si>
    <t>Insulator and brushing damage or failure</t>
  </si>
  <si>
    <t>Lightning arrestor damage or failure</t>
  </si>
  <si>
    <t>Other equipment / facility failure</t>
  </si>
  <si>
    <t>Pole damage or failure</t>
  </si>
  <si>
    <t>Recloser damage or failure</t>
  </si>
  <si>
    <t>Sectionalizer damage or failure</t>
  </si>
  <si>
    <t>Switch damage or failure</t>
  </si>
  <si>
    <t>Transformer damage or failure</t>
  </si>
  <si>
    <t>Voltage regulator / booster damage or failure</t>
  </si>
  <si>
    <t>Other</t>
  </si>
  <si>
    <t>Unknown</t>
  </si>
  <si>
    <t>Vandalism / Theft</t>
  </si>
  <si>
    <t>Wire-to-wire contact</t>
  </si>
  <si>
    <t>Wire-to-wire contact / contamination</t>
  </si>
  <si>
    <t>Utility work / Operation</t>
  </si>
  <si>
    <t>CC - Seismic Scenario</t>
  </si>
  <si>
    <t>Seismic Scenario</t>
  </si>
  <si>
    <t>non-HFTD - Distribution</t>
  </si>
  <si>
    <t>non-HFTD - Substation</t>
  </si>
  <si>
    <t>non-HFTD - Transmission - 115 kV or Lower</t>
  </si>
  <si>
    <t>non-HFTD - Transmission - 230 kV or Higher</t>
  </si>
  <si>
    <t>non-HFTD - Transmission - 60/70 kV</t>
  </si>
  <si>
    <t>HFTD - Distribution - Zone 1 - All</t>
  </si>
  <si>
    <t>HFTD - Distribution - Tier 2 - All</t>
  </si>
  <si>
    <t>HFTD - Distribution - Tier 3 - All</t>
  </si>
  <si>
    <t>HFTD - Distribution - All</t>
  </si>
  <si>
    <t>HFTD - Transmission - All</t>
  </si>
  <si>
    <t>HFTD - All</t>
  </si>
  <si>
    <t>non-HFTD - Transmission - All</t>
  </si>
  <si>
    <t>HFTD Line Miles</t>
  </si>
  <si>
    <t>HFTD Tranche % based on WMP BowTie</t>
  </si>
  <si>
    <t>Line Miles</t>
  </si>
  <si>
    <t>Asset Group</t>
  </si>
  <si>
    <t>PVRR Multiplier (no O&amp;M)</t>
  </si>
  <si>
    <t>Lifetime O&amp;M as % of PVRR</t>
  </si>
  <si>
    <t>Buildings</t>
  </si>
  <si>
    <t>Communications equipment</t>
  </si>
  <si>
    <t>Computer hardware</t>
  </si>
  <si>
    <t>Computer software</t>
  </si>
  <si>
    <t>Electric distribution (&lt;69kV) - Overhead</t>
  </si>
  <si>
    <t>Electric distribution (&lt;69kV) - Underground</t>
  </si>
  <si>
    <t>Electric transmission (69kV+)</t>
  </si>
  <si>
    <t>Electric smart meter</t>
  </si>
  <si>
    <t>Gas distribution after 2010</t>
  </si>
  <si>
    <t>Gas Meters</t>
  </si>
  <si>
    <t>Gas transmission &amp; storage</t>
  </si>
  <si>
    <t>Gas (current) held for resale</t>
  </si>
  <si>
    <t>Land easement</t>
  </si>
  <si>
    <t>Land purchase</t>
  </si>
  <si>
    <t>Motor vehicles</t>
  </si>
  <si>
    <t>Office furniture</t>
  </si>
  <si>
    <t>Hydro</t>
  </si>
  <si>
    <t>Hydro additions</t>
  </si>
  <si>
    <t>Nuclear</t>
  </si>
  <si>
    <t>Nuclear additions</t>
  </si>
  <si>
    <t>Fuel cell</t>
  </si>
  <si>
    <t>Custom</t>
  </si>
  <si>
    <t>2022 WMP MASTER financials reach out v7.xlsx</t>
  </si>
  <si>
    <t>Fuel Moisture Sampling and Modeling (part of AFM)</t>
  </si>
  <si>
    <t xml:space="preserve">Costs have changed from the last WMP. All other inputs are same as last years' submission. </t>
  </si>
  <si>
    <t>AB6, 21A</t>
  </si>
  <si>
    <t xml:space="preserve">Costs have changed slightly from the last WMP. All other inputs are same as last years' submission. </t>
  </si>
  <si>
    <t>Capital costs are included this time around, unlike the last WMP. Expense cost are slightly different. All other inputs are same as previous submission.</t>
  </si>
  <si>
    <t>Capital costs are included this time around, unlike the last WMP. Expense cost are significantly different. All other inputs are same as previous submission.</t>
  </si>
  <si>
    <t>Decrease in Effectiveness due to updated PSPS customer impact report. Costs are significantly different from last year's submission.</t>
  </si>
  <si>
    <t>Costs changed significantly since the last WMP. All other inputs are same as previous WMP.</t>
  </si>
  <si>
    <t>Costs are slightly different. All other inputs remain same as previous WMP.</t>
  </si>
  <si>
    <t>Costs are significantly different. All other inputs remain the same as previous submission.</t>
  </si>
  <si>
    <t>EO-WPSPS_20220208123655_Baseline_rselite_(add 2020).xlsx</t>
  </si>
  <si>
    <t>7.3.2.1.1 Advanced weather monitoring and weather stations Numerical Weather Prediction</t>
  </si>
  <si>
    <t>7.3.2.1.2 Advanced weather monitoring and weather stations Fuel Moisture Sampling and Modeling</t>
  </si>
  <si>
    <t>7.3.2.1.3 Advanced weather monitoring and weather stations Weather Stations</t>
  </si>
  <si>
    <t>7.3.2.4 Forecast of a fire risk index fire potential index or similar</t>
  </si>
  <si>
    <t>7.3.3.8.1 Grid topology improvements to mitigate or reduce PSPS events Distribution Line Sectionalizing</t>
  </si>
  <si>
    <t>7.3.3.8.2 Grid topology improvements to mitigate or reduce PSPS events Transmission Line Sectionalizing</t>
  </si>
  <si>
    <t>7.3.3.11.1 Mitigation of impact on customers and other residents affected during PSPS event Generation for PSPS Mitigation</t>
  </si>
  <si>
    <t>7.3.3.11.2 Mitigation of impact on customers and other residents affected during PSPS event Substation activities to enable reduction of PSPS impacts</t>
  </si>
  <si>
    <t>7.3.3.11.2 Mitigation of impact on customers and other residents affected during PSPS event Substation activities to enable reduction of PSPS impactsWPSPSElectric Reliability</t>
  </si>
  <si>
    <t xml:space="preserve">Run Complete for 7.3.3.11.2 Mitigation of impact on customers and other residents affected during PSPS event Substation activities to enable reduction of PSPS impacts.
WARNING - PVRR multiplier for Capital Cost not specified. Defaulting to 1
</t>
  </si>
  <si>
    <t>Sum of 2022 Program Risk Reduction NPV</t>
  </si>
  <si>
    <t>Sum of CapEx USD 2022</t>
  </si>
  <si>
    <t>Sum of OpEx USD 2022</t>
  </si>
  <si>
    <t>Sum of 2022 RSE</t>
  </si>
  <si>
    <t>2022-2022 Program Risk Reduction NPV</t>
  </si>
  <si>
    <t>2022-2022 Program RSE</t>
  </si>
  <si>
    <t>2022-2022 Capital Cost NPV with PVRR ($M)</t>
  </si>
  <si>
    <t>2022-2022 Expense Cost NPV ($M)</t>
  </si>
  <si>
    <t>2022-2022 Total Cost NPV ($M)</t>
  </si>
  <si>
    <t>2022-2022 Program Freq Reduction NPV</t>
  </si>
  <si>
    <t>2022-2022 Program Freq Risk Reduction NPV</t>
  </si>
  <si>
    <t>2022-2022 Program Conseq Risk Reduction NPV</t>
  </si>
  <si>
    <t>2022-2022 Capital Cost NPV with PVRR</t>
  </si>
  <si>
    <t>2022-2022 Expense Cost NPV</t>
  </si>
  <si>
    <t>2022-2022 Program Freq Reduction</t>
  </si>
  <si>
    <t>2022-2022 Program Freq Risk Reduction</t>
  </si>
  <si>
    <t>2022-2022 Program Conseq Risk Reduction</t>
  </si>
  <si>
    <t>2022-2022 Program Risk Reduction</t>
  </si>
  <si>
    <t xml:space="preserve">Batch Run Complete 02/24 11:23 with v2.5 and risk data file EO-WPSPS_20220208123655_Baseline_rselite_(add 2020).xlsx.
WARNING - PVRR multiplier for Capital Cost not specified. Defaulting to 1
WARNING - PVRR multiplier for Capital Cost not specified. Defaulting to 1
WARNING - PVRR multiplier for Capital Cost not specified. Defaulting to 1
WARNING - PVRR multiplier for Capital Cost not specified. Defaulting to 1
WARNING - PVRR multiplier for Capital Cost not specified. Defaulting to 1
WARNING - PVRR multiplier for Capital Cost not specified. Defaulting to 1
WARNING - PVRR multiplier for Capital Cost not specified. Defaulting to 1
WARNING - PVRR multiplier for Capital Cost not specified. Defaulting to 1
WARNING - PVRR multiplier for Capital Cost not specified. Defaulting to 1
WARNING - Batch output table does not exist in RSE Results tab. Writing detailed run table to TableRSE in RSE Lite tab
WARNING - Batch output table does not exist in RSE Results tab. Writing detailed run table to TableProgramRR in RSE Lite tab
</t>
  </si>
  <si>
    <t>2022 WMP</t>
  </si>
  <si>
    <t>Purchase, installation, maintenance, and operation of weather stations. Collection, recording, and analysis of weather data from weather stations and from external sources. Numerical Weather Prediction</t>
  </si>
  <si>
    <t>Purchase, installation, maintenance, and operation of weather stations. Collection, recording, and analysis of weather data from weather stations and from external sources, Weather Stations.</t>
  </si>
  <si>
    <t>X(pending) &amp; Y(complete) fuse replacement projects</t>
  </si>
  <si>
    <t>Location X</t>
  </si>
  <si>
    <t>Location Y</t>
  </si>
  <si>
    <t>Location A</t>
  </si>
  <si>
    <t>Location B</t>
  </si>
  <si>
    <t>Location C</t>
  </si>
  <si>
    <t>Location D and E</t>
  </si>
  <si>
    <t> The new equipment under the same fault scenario would contain the outage to Location X = 8,449 &amp; Location Y = 6,000 customers, respectively.</t>
  </si>
  <si>
    <t>Circuit 1</t>
  </si>
  <si>
    <t>Circuit 2</t>
  </si>
  <si>
    <t>Circuit 3</t>
  </si>
  <si>
    <t>Circuit 4</t>
  </si>
  <si>
    <t>Circuit 5</t>
  </si>
  <si>
    <t>Circuit 6</t>
  </si>
  <si>
    <t>Circuit 7</t>
  </si>
  <si>
    <t>Circuit 8</t>
  </si>
  <si>
    <t>Circuit 9</t>
  </si>
  <si>
    <t>Circuit 10</t>
  </si>
  <si>
    <t>Circuit 11</t>
  </si>
  <si>
    <t>Circuit 12</t>
  </si>
  <si>
    <t>Circuit 13</t>
  </si>
  <si>
    <t>Circuit 14</t>
  </si>
  <si>
    <t>Circuit 15</t>
  </si>
  <si>
    <t>Circuit 16</t>
  </si>
  <si>
    <t>Circuit 17</t>
  </si>
  <si>
    <t>Circuit 18</t>
  </si>
  <si>
    <t>Circuit 19</t>
  </si>
  <si>
    <t>Circuit 20</t>
  </si>
  <si>
    <t>Circuit 21</t>
  </si>
  <si>
    <t>Circuit 22</t>
  </si>
  <si>
    <t>Circuit 23</t>
  </si>
  <si>
    <t>Circuit 24</t>
  </si>
  <si>
    <t>Circuit 25</t>
  </si>
  <si>
    <t>Circuit 26</t>
  </si>
  <si>
    <t>Circuit 27</t>
  </si>
  <si>
    <t>Circuit 28</t>
  </si>
  <si>
    <t>Circuit 29</t>
  </si>
  <si>
    <t>Circuit 30</t>
  </si>
  <si>
    <t>Circuit 31</t>
  </si>
  <si>
    <t>Circuit 32</t>
  </si>
  <si>
    <t>Circuit 33</t>
  </si>
  <si>
    <t>Circuit 34</t>
  </si>
  <si>
    <t>Circuit 35</t>
  </si>
  <si>
    <t>Circuit 36</t>
  </si>
  <si>
    <t>Circuit 37</t>
  </si>
  <si>
    <t>Circuit 38</t>
  </si>
  <si>
    <t>Circuit 39</t>
  </si>
  <si>
    <t>Circuit 40</t>
  </si>
  <si>
    <t>Circuit 41</t>
  </si>
  <si>
    <t>Circuit 42</t>
  </si>
  <si>
    <t>Circuit 43</t>
  </si>
  <si>
    <t>Circuit 44</t>
  </si>
  <si>
    <t>Circuit 45</t>
  </si>
  <si>
    <t>Circuit 46</t>
  </si>
  <si>
    <t>Circuit 47</t>
  </si>
  <si>
    <t>Circuit 48</t>
  </si>
  <si>
    <t>Circuit 49</t>
  </si>
  <si>
    <t>Circuit 50</t>
  </si>
  <si>
    <t>Circuit 51</t>
  </si>
  <si>
    <t>Circuit 52</t>
  </si>
  <si>
    <t>Circuit 53</t>
  </si>
  <si>
    <t>Circuit 54</t>
  </si>
  <si>
    <t>Circuit 55</t>
  </si>
  <si>
    <t>Circuit 56</t>
  </si>
  <si>
    <t>Circuit 57</t>
  </si>
  <si>
    <t>Circuit 58</t>
  </si>
  <si>
    <t>Circuit 59</t>
  </si>
  <si>
    <t>Circuit 60</t>
  </si>
  <si>
    <t>Circuit 61</t>
  </si>
  <si>
    <t>PSPS continues to be evaluated for long term usage. Benefit life is an estimation.</t>
  </si>
  <si>
    <t>MSO Replacement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</si>
</sst>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_(* #,##0_);_(* \(#,##0\);_(* &quot;-&quot;??_);_(@_)"/>
    <numFmt numFmtId="165" formatCode="0.0%"/>
    <numFmt numFmtId="166" formatCode="_(* #,##0.0_);_(* \(#,##0.0\);_(* &quot;-&quot;??_);_(@_)"/>
    <numFmt numFmtId="167" formatCode="0.0"/>
    <numFmt numFmtId="168" formatCode="_(&quot;$&quot;* #,##0_);_(&quot;$&quot;* \(#,##0\);_(&quot;$&quot;* &quot;-&quot;??_);_(@_)"/>
    <numFmt numFmtId="169" formatCode="&quot;$&quot;#,##0.00"/>
    <numFmt numFmtId="170" formatCode="_([$€-2]* #,##0.00_);_([$€-2]* \(#,##0.00\);_([$€-2]* &quot;-&quot;??_)"/>
    <numFmt numFmtId="171" formatCode="_ * #,##0_ ;_ * \-#,##0_ ;_ * &quot;-&quot;_ ;_ @_ "/>
    <numFmt numFmtId="172" formatCode="_ * #,##0.00_ ;_ * \-#,##0.00_ ;_ * &quot;-&quot;??_ ;_ @_ "/>
    <numFmt numFmtId="173" formatCode="0.0000"/>
    <numFmt numFmtId="174" formatCode="0.0000%"/>
  </numFmts>
  <fonts count="90" x14ac:knownFonts="1">
    <font>
      <sz val="11"/>
      <color theme="1"/>
      <name val="Calibri"/>
      <family val="2"/>
      <scheme val="minor"/>
    </font>
    <font>
      <sz val="9"/>
      <color theme="1"/>
      <name val="Arial"/>
      <family val="2"/>
    </font>
    <font>
      <b/>
      <sz val="9"/>
      <color theme="1"/>
      <name val="Arial"/>
      <family val="2"/>
    </font>
    <font>
      <sz val="9"/>
      <name val="Arial"/>
      <family val="2"/>
    </font>
    <font>
      <sz val="11"/>
      <color theme="1"/>
      <name val="Calibri"/>
      <family val="2"/>
      <scheme val="minor"/>
    </font>
    <font>
      <b/>
      <sz val="11"/>
      <color theme="1"/>
      <name val="Calibri"/>
      <family val="2"/>
      <scheme val="minor"/>
    </font>
    <font>
      <b/>
      <sz val="12"/>
      <color theme="1"/>
      <name val="Calibri"/>
      <family val="2"/>
      <scheme val="minor"/>
    </font>
    <font>
      <b/>
      <sz val="11"/>
      <color theme="0"/>
      <name val="Calibri"/>
      <family val="2"/>
      <scheme val="minor"/>
    </font>
    <font>
      <i/>
      <sz val="11"/>
      <color theme="1"/>
      <name val="Calibri"/>
      <family val="2"/>
      <scheme val="minor"/>
    </font>
    <font>
      <sz val="11"/>
      <name val="Calibri"/>
      <family val="2"/>
      <scheme val="minor"/>
    </font>
    <font>
      <b/>
      <sz val="11"/>
      <color theme="1"/>
      <name val="Arial"/>
      <family val="2"/>
    </font>
    <font>
      <sz val="10"/>
      <name val="Arial"/>
      <family val="2"/>
    </font>
    <font>
      <sz val="11"/>
      <color theme="1"/>
      <name val="Arial"/>
      <family val="2"/>
    </font>
    <font>
      <i/>
      <sz val="9"/>
      <name val="Arial"/>
      <family val="2"/>
    </font>
    <font>
      <sz val="8"/>
      <name val="Calibri"/>
      <family val="2"/>
      <scheme val="minor"/>
    </font>
    <font>
      <sz val="11"/>
      <color theme="0"/>
      <name val="Calibri"/>
      <family val="2"/>
      <scheme val="minor"/>
    </font>
    <font>
      <u/>
      <sz val="11"/>
      <color theme="10"/>
      <name val="Calibri"/>
      <family val="2"/>
      <scheme val="minor"/>
    </font>
    <font>
      <i/>
      <sz val="9"/>
      <color theme="1"/>
      <name val="Arial"/>
      <family val="2"/>
    </font>
    <font>
      <sz val="11"/>
      <color theme="5"/>
      <name val="Calibri"/>
      <family val="2"/>
      <scheme val="minor"/>
    </font>
    <font>
      <i/>
      <sz val="11"/>
      <color theme="5"/>
      <name val="Calibri"/>
      <family val="2"/>
      <scheme val="minor"/>
    </font>
    <font>
      <b/>
      <i/>
      <sz val="11"/>
      <color theme="5"/>
      <name val="Calibri"/>
      <family val="2"/>
      <scheme val="minor"/>
    </font>
    <font>
      <sz val="11"/>
      <color rgb="FF000000"/>
      <name val="Calibri"/>
      <family val="2"/>
    </font>
    <font>
      <b/>
      <sz val="10"/>
      <color theme="0"/>
      <name val="Calibri"/>
      <family val="2"/>
      <scheme val="minor"/>
    </font>
    <font>
      <b/>
      <sz val="11"/>
      <color rgb="FF0000CC"/>
      <name val="Calibri"/>
      <family val="2"/>
      <scheme val="minor"/>
    </font>
    <font>
      <b/>
      <sz val="11"/>
      <name val="Calibri"/>
      <family val="2"/>
      <scheme val="minor"/>
    </font>
    <font>
      <b/>
      <u/>
      <sz val="11"/>
      <color theme="1"/>
      <name val="Calibri"/>
      <family val="2"/>
      <scheme val="minor"/>
    </font>
    <font>
      <sz val="10"/>
      <color rgb="FF000000"/>
      <name val="Calibri"/>
      <family val="2"/>
      <scheme val="minor"/>
    </font>
    <font>
      <sz val="11"/>
      <color rgb="FF9C6500"/>
      <name val="Calibri"/>
      <family val="2"/>
      <scheme val="minor"/>
    </font>
    <font>
      <b/>
      <i/>
      <sz val="11"/>
      <color theme="1"/>
      <name val="Calibri"/>
      <family val="2"/>
      <scheme val="minor"/>
    </font>
    <font>
      <sz val="11"/>
      <color rgb="FF0000CC"/>
      <name val="Calibri"/>
      <family val="2"/>
      <scheme val="minor"/>
    </font>
    <font>
      <i/>
      <sz val="11"/>
      <color theme="5" tint="-0.249977111117893"/>
      <name val="Calibri"/>
      <family val="2"/>
      <scheme val="minor"/>
    </font>
    <font>
      <b/>
      <sz val="9"/>
      <color theme="0"/>
      <name val="Arial"/>
      <family val="2"/>
    </font>
    <font>
      <i/>
      <sz val="9"/>
      <color theme="0" tint="-0.34998626667073579"/>
      <name val="Arial"/>
      <family val="2"/>
    </font>
    <font>
      <sz val="10"/>
      <color theme="1"/>
      <name val="Calibri"/>
      <family val="2"/>
      <scheme val="minor"/>
    </font>
    <font>
      <sz val="11"/>
      <color rgb="FFFF0000"/>
      <name val="Calibri"/>
      <family val="2"/>
      <scheme val="minor"/>
    </font>
    <font>
      <sz val="11"/>
      <name val="Arial"/>
      <family val="2"/>
    </font>
    <font>
      <b/>
      <i/>
      <sz val="11"/>
      <name val="Calibri"/>
      <family val="2"/>
      <scheme val="minor"/>
    </font>
    <font>
      <sz val="8"/>
      <color theme="1"/>
      <name val="Calibri"/>
      <family val="2"/>
      <scheme val="minor"/>
    </font>
    <font>
      <b/>
      <sz val="9"/>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8"/>
      <name val="Arial"/>
      <family val="2"/>
    </font>
    <font>
      <b/>
      <sz val="10"/>
      <color indexed="8"/>
      <name val="Arial"/>
      <family val="2"/>
    </font>
    <font>
      <b/>
      <sz val="9"/>
      <color indexed="8"/>
      <name val="Arial"/>
      <family val="2"/>
    </font>
    <font>
      <b/>
      <sz val="11"/>
      <color indexed="9"/>
      <name val="Arial"/>
      <family val="2"/>
    </font>
    <font>
      <b/>
      <i/>
      <sz val="11"/>
      <color indexed="9"/>
      <name val="Arial"/>
      <family val="2"/>
    </font>
    <font>
      <sz val="9"/>
      <color indexed="8"/>
      <name val="Arial"/>
      <family val="2"/>
    </font>
    <font>
      <sz val="10"/>
      <color indexed="8"/>
      <name val="Arial"/>
      <family val="2"/>
    </font>
    <font>
      <i/>
      <sz val="8"/>
      <color indexed="8"/>
      <name val="Arial"/>
      <family val="2"/>
    </font>
    <font>
      <sz val="10"/>
      <color indexed="56"/>
      <name val="Arial"/>
      <family val="2"/>
    </font>
    <font>
      <sz val="12"/>
      <color indexed="9"/>
      <name val="Arial"/>
      <family val="2"/>
    </font>
    <font>
      <i/>
      <sz val="12"/>
      <color indexed="9"/>
      <name val="Arial"/>
      <family val="2"/>
    </font>
    <font>
      <sz val="8"/>
      <color indexed="8"/>
      <name val="Arial"/>
      <family val="2"/>
    </font>
    <font>
      <sz val="11"/>
      <color indexed="9"/>
      <name val="Arial"/>
      <family val="2"/>
    </font>
    <font>
      <i/>
      <sz val="11"/>
      <color indexed="9"/>
      <name val="Arial"/>
      <family val="2"/>
    </font>
    <font>
      <b/>
      <sz val="11"/>
      <color indexed="56"/>
      <name val="Arial"/>
      <family val="2"/>
    </font>
    <font>
      <b/>
      <i/>
      <sz val="11"/>
      <color indexed="56"/>
      <name val="Arial"/>
      <family val="2"/>
    </font>
    <font>
      <b/>
      <sz val="11"/>
      <color indexed="18"/>
      <name val="Arial Narrow"/>
      <family val="2"/>
    </font>
    <font>
      <b/>
      <sz val="14"/>
      <name val="Arial"/>
      <family val="2"/>
    </font>
    <font>
      <sz val="9"/>
      <color indexed="9"/>
      <name val="Arial"/>
      <family val="2"/>
    </font>
    <font>
      <sz val="9"/>
      <color theme="1"/>
      <name val="Calibri"/>
      <family val="2"/>
      <scheme val="minor"/>
    </font>
    <font>
      <u/>
      <sz val="9"/>
      <color theme="10"/>
      <name val="Calibri"/>
      <family val="2"/>
      <scheme val="minor"/>
    </font>
    <font>
      <i/>
      <u/>
      <sz val="11"/>
      <color theme="1"/>
      <name val="Calibri"/>
      <family val="2"/>
      <scheme val="minor"/>
    </font>
    <font>
      <b/>
      <sz val="12"/>
      <color rgb="FF0000CC"/>
      <name val="Calibri"/>
      <family val="2"/>
      <scheme val="minor"/>
    </font>
    <font>
      <i/>
      <sz val="11"/>
      <color theme="0" tint="-0.499984740745262"/>
      <name val="Calibri"/>
      <family val="2"/>
      <scheme val="minor"/>
    </font>
    <font>
      <sz val="11"/>
      <color theme="1" tint="0.34998626667073579"/>
      <name val="Calibri"/>
      <family val="2"/>
      <scheme val="minor"/>
    </font>
    <font>
      <sz val="9"/>
      <color theme="1" tint="0.34998626667073579"/>
      <name val="Arial"/>
      <family val="2"/>
    </font>
    <font>
      <b/>
      <sz val="16"/>
      <color rgb="FF0070C0"/>
      <name val="Calibri"/>
      <family val="2"/>
      <scheme val="minor"/>
    </font>
    <font>
      <i/>
      <sz val="11"/>
      <color theme="4"/>
      <name val="Calibri"/>
      <family val="2"/>
      <scheme val="minor"/>
    </font>
    <font>
      <i/>
      <sz val="8"/>
      <color theme="1" tint="0.499984740745262"/>
      <name val="Calibri"/>
      <family val="2"/>
      <scheme val="minor"/>
    </font>
    <font>
      <i/>
      <sz val="8"/>
      <color theme="8"/>
      <name val="Calibri"/>
      <family val="2"/>
      <scheme val="minor"/>
    </font>
    <font>
      <i/>
      <sz val="9"/>
      <color theme="0" tint="-0.499984740745262"/>
      <name val="Calibri"/>
      <family val="2"/>
      <scheme val="minor"/>
    </font>
    <font>
      <i/>
      <sz val="9"/>
      <color theme="1"/>
      <name val="Calibri"/>
      <family val="2"/>
      <scheme val="minor"/>
    </font>
    <font>
      <i/>
      <sz val="9"/>
      <name val="Calibri"/>
      <family val="2"/>
      <scheme val="minor"/>
    </font>
    <font>
      <sz val="8"/>
      <color theme="4"/>
      <name val="Calibri"/>
      <family val="2"/>
      <scheme val="minor"/>
    </font>
    <font>
      <i/>
      <sz val="9"/>
      <color theme="0" tint="-0.499984740745262"/>
      <name val="Arial"/>
      <family val="2"/>
    </font>
    <font>
      <b/>
      <sz val="11"/>
      <color theme="9" tint="-0.249977111117893"/>
      <name val="Calibri"/>
      <family val="2"/>
      <scheme val="minor"/>
    </font>
    <font>
      <b/>
      <sz val="11"/>
      <color theme="1"/>
      <name val="Calibri"/>
      <family val="2"/>
    </font>
    <font>
      <b/>
      <sz val="11"/>
      <color rgb="FF000000"/>
      <name val="Calibri"/>
      <family val="2"/>
    </font>
    <font>
      <i/>
      <sz val="10"/>
      <color theme="0" tint="-0.499984740745262"/>
      <name val="Arial"/>
      <family val="2"/>
    </font>
  </fonts>
  <fills count="70">
    <fill>
      <patternFill patternType="none"/>
    </fill>
    <fill>
      <patternFill patternType="gray125"/>
    </fill>
    <fill>
      <patternFill patternType="solid">
        <fgColor theme="4"/>
        <bgColor theme="4"/>
      </patternFill>
    </fill>
    <fill>
      <patternFill patternType="solid">
        <fgColor theme="9" tint="0.59999389629810485"/>
        <bgColor indexed="64"/>
      </patternFill>
    </fill>
    <fill>
      <patternFill patternType="solid">
        <fgColor theme="1"/>
        <bgColor indexed="64"/>
      </patternFill>
    </fill>
    <fill>
      <patternFill patternType="solid">
        <fgColor theme="6"/>
        <bgColor theme="6"/>
      </patternFill>
    </fill>
    <fill>
      <patternFill patternType="solid">
        <fgColor rgb="FFFFEB9C"/>
      </patternFill>
    </fill>
    <fill>
      <patternFill patternType="solid">
        <fgColor rgb="FFBDDDA3"/>
        <bgColor indexed="64"/>
      </patternFill>
    </fill>
    <fill>
      <patternFill patternType="solid">
        <fgColor rgb="FFBFBFBF"/>
        <bgColor indexed="64"/>
      </patternFill>
    </fill>
    <fill>
      <patternFill patternType="solid">
        <fgColor theme="0" tint="-0.14999847407452621"/>
        <bgColor theme="0" tint="-0.14999847407452621"/>
      </patternFill>
    </fill>
    <fill>
      <patternFill patternType="solid">
        <fgColor theme="8" tint="-0.249977111117893"/>
        <bgColor indexed="64"/>
      </patternFill>
    </fill>
    <fill>
      <patternFill patternType="solid">
        <fgColor theme="7" tint="-0.499984740745262"/>
        <bgColor indexed="64"/>
      </patternFill>
    </fill>
    <fill>
      <patternFill patternType="solid">
        <fgColor theme="5" tint="-0.499984740745262"/>
        <bgColor indexed="64"/>
      </patternFill>
    </fill>
    <fill>
      <patternFill patternType="solid">
        <fgColor theme="4"/>
        <bgColor indexed="64"/>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bgColor indexed="64"/>
      </patternFill>
    </fill>
    <fill>
      <patternFill patternType="solid">
        <fgColor indexed="31"/>
        <bgColor indexed="43"/>
      </patternFill>
    </fill>
    <fill>
      <patternFill patternType="solid">
        <fgColor indexed="21"/>
        <bgColor indexed="64"/>
      </patternFill>
    </fill>
    <fill>
      <patternFill patternType="solid">
        <fgColor indexed="37"/>
      </patternFill>
    </fill>
    <fill>
      <patternFill patternType="solid">
        <fgColor indexed="45"/>
      </patternFill>
    </fill>
    <fill>
      <patternFill patternType="solid">
        <fgColor indexed="10"/>
      </patternFill>
    </fill>
    <fill>
      <patternFill patternType="solid">
        <fgColor indexed="51"/>
      </patternFill>
    </fill>
    <fill>
      <patternFill patternType="solid">
        <fgColor indexed="52"/>
      </patternFill>
    </fill>
    <fill>
      <patternFill patternType="solid">
        <fgColor indexed="57"/>
      </patternFill>
    </fill>
    <fill>
      <patternFill patternType="solid">
        <fgColor indexed="22"/>
      </patternFill>
    </fill>
    <fill>
      <patternFill patternType="solid">
        <fgColor indexed="9"/>
        <bgColor indexed="64"/>
      </patternFill>
    </fill>
    <fill>
      <patternFill patternType="solid">
        <fgColor indexed="10"/>
        <bgColor indexed="64"/>
      </patternFill>
    </fill>
    <fill>
      <patternFill patternType="solid">
        <fgColor indexed="31"/>
      </patternFill>
    </fill>
    <fill>
      <patternFill patternType="solid">
        <fgColor theme="1"/>
        <bgColor theme="1"/>
      </patternFill>
    </fill>
    <fill>
      <patternFill patternType="solid">
        <fgColor theme="8" tint="0.59999389629810485"/>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rgb="FFE2F0D9"/>
        <bgColor indexed="64"/>
      </patternFill>
    </fill>
    <fill>
      <patternFill patternType="solid">
        <fgColor rgb="FFFFE699"/>
        <bgColor indexed="64"/>
      </patternFill>
    </fill>
    <fill>
      <patternFill patternType="solid">
        <fgColor theme="4" tint="0.59999389629810485"/>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right/>
      <top style="thin">
        <color theme="6" tint="0.39997558519241921"/>
      </top>
      <bottom style="thin">
        <color theme="6" tint="0.39997558519241921"/>
      </bottom>
      <diagonal/>
    </border>
    <border>
      <left/>
      <right style="thin">
        <color indexed="64"/>
      </right>
      <top style="thin">
        <color theme="6" tint="0.39997558519241921"/>
      </top>
      <bottom style="thin">
        <color indexed="64"/>
      </bottom>
      <diagonal/>
    </border>
    <border>
      <left/>
      <right/>
      <top style="thin">
        <color theme="1"/>
      </top>
      <bottom style="thin">
        <color theme="1"/>
      </bottom>
      <diagonal/>
    </border>
    <border>
      <left/>
      <right/>
      <top/>
      <bottom style="thin">
        <color theme="1"/>
      </bottom>
      <diagonal/>
    </border>
    <border>
      <left style="thin">
        <color theme="1"/>
      </left>
      <right/>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4" tint="0.39997558519241921"/>
      </left>
      <right/>
      <top/>
      <bottom style="thin">
        <color theme="4" tint="0.39997558519241921"/>
      </bottom>
      <diagonal/>
    </border>
    <border>
      <left style="thin">
        <color theme="4" tint="0.39997558519241921"/>
      </left>
      <right style="thin">
        <color theme="4" tint="0.39997558519241921"/>
      </right>
      <top/>
      <bottom style="thin">
        <color theme="4" tint="0.39997558519241921"/>
      </bottom>
      <diagonal/>
    </border>
    <border>
      <left style="thin">
        <color indexed="48"/>
      </left>
      <right style="thin">
        <color indexed="48"/>
      </right>
      <top style="thin">
        <color indexed="48"/>
      </top>
      <bottom style="thin">
        <color indexed="48"/>
      </bottom>
      <diagonal/>
    </border>
    <border>
      <left/>
      <right/>
      <top/>
      <bottom style="thick">
        <color indexed="22"/>
      </bottom>
      <diagonal/>
    </border>
    <border>
      <left/>
      <right/>
      <top/>
      <bottom style="medium">
        <color indexed="22"/>
      </bottom>
      <diagonal/>
    </border>
    <border>
      <left/>
      <right/>
      <top style="medium">
        <color indexed="22"/>
      </top>
      <bottom style="medium">
        <color indexed="22"/>
      </bottom>
      <diagonal/>
    </border>
    <border>
      <left/>
      <right/>
      <top/>
      <bottom style="thin">
        <color theme="4" tint="0.39997558519241921"/>
      </bottom>
      <diagonal/>
    </border>
    <border>
      <left style="thin">
        <color theme="1"/>
      </left>
      <right/>
      <top style="thin">
        <color theme="1"/>
      </top>
      <bottom/>
      <diagonal/>
    </border>
    <border>
      <left/>
      <right style="thin">
        <color theme="1"/>
      </right>
      <top style="thin">
        <color theme="1"/>
      </top>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top style="medium">
        <color auto="1"/>
      </top>
      <bottom style="medium">
        <color indexed="64"/>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style="thin">
        <color indexed="64"/>
      </right>
      <top style="thin">
        <color indexed="64"/>
      </top>
      <bottom/>
      <diagonal/>
    </border>
    <border>
      <left/>
      <right/>
      <top style="medium">
        <color auto="1"/>
      </top>
      <bottom style="thin">
        <color indexed="64"/>
      </bottom>
      <diagonal/>
    </border>
    <border>
      <left style="medium">
        <color theme="0"/>
      </left>
      <right style="medium">
        <color theme="0"/>
      </right>
      <top style="medium">
        <color theme="0"/>
      </top>
      <bottom style="medium">
        <color theme="0"/>
      </bottom>
      <diagonal/>
    </border>
    <border>
      <left/>
      <right style="dashed">
        <color indexed="64"/>
      </right>
      <top style="thin">
        <color indexed="64"/>
      </top>
      <bottom style="medium">
        <color auto="1"/>
      </bottom>
      <diagonal/>
    </border>
    <border>
      <left/>
      <right/>
      <top/>
      <bottom style="medium">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theme="1"/>
      </top>
      <bottom style="thin">
        <color indexed="64"/>
      </bottom>
      <diagonal/>
    </border>
    <border>
      <left style="thin">
        <color indexed="64"/>
      </left>
      <right style="thin">
        <color indexed="64"/>
      </right>
      <top style="thin">
        <color theme="1"/>
      </top>
      <bottom style="thin">
        <color theme="1"/>
      </bottom>
      <diagonal/>
    </border>
    <border>
      <left/>
      <right/>
      <top style="thin">
        <color indexed="64"/>
      </top>
      <bottom style="double">
        <color indexed="64"/>
      </bottom>
      <diagonal/>
    </border>
    <border>
      <left/>
      <right style="dashed">
        <color indexed="64"/>
      </right>
      <top style="thin">
        <color indexed="64"/>
      </top>
      <bottom/>
      <diagonal/>
    </border>
    <border>
      <left style="thin">
        <color indexed="64"/>
      </left>
      <right style="thin">
        <color indexed="64"/>
      </right>
      <top/>
      <bottom style="thin">
        <color theme="1"/>
      </bottom>
      <diagonal/>
    </border>
  </borders>
  <cellStyleXfs count="101">
    <xf numFmtId="0" fontId="0" fillId="0" borderId="0"/>
    <xf numFmtId="9" fontId="4" fillId="0" borderId="0" applyFont="0" applyFill="0" applyBorder="0" applyAlignment="0" applyProtection="0"/>
    <xf numFmtId="43" fontId="4" fillId="0" borderId="0" applyFont="0" applyFill="0" applyBorder="0" applyAlignment="0" applyProtection="0"/>
    <xf numFmtId="0" fontId="16" fillId="0" borderId="0" applyNumberFormat="0" applyFill="0" applyBorder="0" applyAlignment="0" applyProtection="0"/>
    <xf numFmtId="44" fontId="4" fillId="0" borderId="0" applyFont="0" applyFill="0" applyBorder="0" applyAlignment="0" applyProtection="0"/>
    <xf numFmtId="0" fontId="39" fillId="0" borderId="0" applyNumberFormat="0" applyFill="0" applyBorder="0" applyAlignment="0" applyProtection="0"/>
    <xf numFmtId="0" fontId="40" fillId="0" borderId="20" applyNumberFormat="0" applyFill="0" applyAlignment="0" applyProtection="0"/>
    <xf numFmtId="0" fontId="41" fillId="0" borderId="21" applyNumberFormat="0" applyFill="0" applyAlignment="0" applyProtection="0"/>
    <xf numFmtId="0" fontId="42" fillId="0" borderId="22" applyNumberFormat="0" applyFill="0" applyAlignment="0" applyProtection="0"/>
    <xf numFmtId="0" fontId="42" fillId="0" borderId="0" applyNumberFormat="0" applyFill="0" applyBorder="0" applyAlignment="0" applyProtection="0"/>
    <xf numFmtId="0" fontId="43" fillId="18" borderId="0" applyNumberFormat="0" applyBorder="0" applyAlignment="0" applyProtection="0"/>
    <xf numFmtId="0" fontId="44" fillId="19" borderId="0" applyNumberFormat="0" applyBorder="0" applyAlignment="0" applyProtection="0"/>
    <xf numFmtId="0" fontId="45" fillId="6" borderId="0" applyNumberFormat="0" applyBorder="0" applyAlignment="0" applyProtection="0"/>
    <xf numFmtId="0" fontId="46" fillId="20" borderId="23" applyNumberFormat="0" applyAlignment="0" applyProtection="0"/>
    <xf numFmtId="0" fontId="47" fillId="21" borderId="24" applyNumberFormat="0" applyAlignment="0" applyProtection="0"/>
    <xf numFmtId="0" fontId="48" fillId="21" borderId="23" applyNumberFormat="0" applyAlignment="0" applyProtection="0"/>
    <xf numFmtId="0" fontId="49" fillId="0" borderId="25" applyNumberFormat="0" applyFill="0" applyAlignment="0" applyProtection="0"/>
    <xf numFmtId="0" fontId="7" fillId="22" borderId="26" applyNumberFormat="0" applyAlignment="0" applyProtection="0"/>
    <xf numFmtId="0" fontId="34" fillId="0" borderId="0" applyNumberFormat="0" applyFill="0" applyBorder="0" applyAlignment="0" applyProtection="0"/>
    <xf numFmtId="0" fontId="4" fillId="23" borderId="27" applyNumberFormat="0" applyFont="0" applyAlignment="0" applyProtection="0"/>
    <xf numFmtId="0" fontId="50" fillId="0" borderId="0" applyNumberFormat="0" applyFill="0" applyBorder="0" applyAlignment="0" applyProtection="0"/>
    <xf numFmtId="0" fontId="5" fillId="0" borderId="28" applyNumberFormat="0" applyFill="0" applyAlignment="0" applyProtection="0"/>
    <xf numFmtId="0" fontId="15"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5"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5"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15"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15"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15" fillId="44" borderId="0" applyNumberFormat="0" applyBorder="0" applyAlignment="0" applyProtection="0"/>
    <xf numFmtId="0" fontId="4" fillId="45"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171" fontId="11" fillId="0" borderId="0" applyFont="0" applyFill="0" applyBorder="0" applyAlignment="0" applyProtection="0"/>
    <xf numFmtId="172"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4" fontId="53" fillId="49" borderId="1" applyNumberFormat="0" applyProtection="0">
      <alignment horizontal="right" vertical="center" wrapText="1"/>
    </xf>
    <xf numFmtId="4" fontId="38" fillId="60" borderId="31" applyNumberFormat="0" applyProtection="0">
      <alignment vertical="center"/>
    </xf>
    <xf numFmtId="4" fontId="54" fillId="50" borderId="32">
      <alignment vertical="center"/>
    </xf>
    <xf numFmtId="4" fontId="55" fillId="50" borderId="32">
      <alignment vertical="center"/>
    </xf>
    <xf numFmtId="4" fontId="54" fillId="51" borderId="32">
      <alignment vertical="center"/>
    </xf>
    <xf numFmtId="4" fontId="55" fillId="51" borderId="32">
      <alignment vertical="center"/>
    </xf>
    <xf numFmtId="4" fontId="53" fillId="49" borderId="1" applyNumberFormat="0" applyProtection="0">
      <alignment horizontal="left" vertical="center" indent="1"/>
    </xf>
    <xf numFmtId="4" fontId="38" fillId="0" borderId="0" applyNumberFormat="0" applyProtection="0">
      <alignment horizontal="left" vertical="center"/>
    </xf>
    <xf numFmtId="4" fontId="56" fillId="52" borderId="31" applyNumberFormat="0" applyProtection="0">
      <alignment horizontal="right" vertical="center"/>
    </xf>
    <xf numFmtId="4" fontId="56" fillId="53" borderId="0" applyNumberFormat="0" applyProtection="0">
      <alignment horizontal="right" vertical="center"/>
    </xf>
    <xf numFmtId="4" fontId="56" fillId="54" borderId="0" applyNumberFormat="0" applyProtection="0">
      <alignment horizontal="right" vertical="center"/>
    </xf>
    <xf numFmtId="4" fontId="56" fillId="55" borderId="31" applyNumberFormat="0" applyProtection="0">
      <alignment horizontal="right" vertical="center"/>
    </xf>
    <xf numFmtId="4" fontId="56" fillId="56" borderId="0" applyNumberFormat="0" applyProtection="0">
      <alignment horizontal="right" vertical="center"/>
    </xf>
    <xf numFmtId="4" fontId="52" fillId="0" borderId="1" applyNumberFormat="0" applyProtection="0">
      <alignment horizontal="left" vertical="center" indent="1"/>
    </xf>
    <xf numFmtId="4" fontId="57" fillId="0" borderId="1" applyNumberFormat="0" applyProtection="0">
      <alignment horizontal="left" vertical="center" indent="1"/>
    </xf>
    <xf numFmtId="4" fontId="58" fillId="57" borderId="31" applyNumberFormat="0" applyProtection="0">
      <alignment horizontal="center" vertical="center"/>
    </xf>
    <xf numFmtId="4" fontId="59" fillId="58" borderId="33">
      <alignment horizontal="left" vertical="center" indent="1"/>
    </xf>
    <xf numFmtId="4" fontId="38" fillId="0" borderId="0" applyNumberFormat="0" applyProtection="0">
      <alignment horizontal="left" vertical="center" indent="1"/>
    </xf>
    <xf numFmtId="4" fontId="38" fillId="0" borderId="0" applyNumberFormat="0" applyProtection="0">
      <alignment horizontal="left" vertical="center" indent="1"/>
    </xf>
    <xf numFmtId="170" fontId="3" fillId="0" borderId="1" applyNumberFormat="0" applyProtection="0">
      <alignment horizontal="left" vertical="center" indent="2"/>
    </xf>
    <xf numFmtId="170" fontId="3" fillId="0" borderId="1" applyNumberFormat="0" applyProtection="0">
      <alignment horizontal="left" vertical="center" indent="2"/>
    </xf>
    <xf numFmtId="170" fontId="3" fillId="0" borderId="1" applyNumberFormat="0" applyProtection="0">
      <alignment horizontal="left" vertical="center" indent="2"/>
    </xf>
    <xf numFmtId="170" fontId="3" fillId="0" borderId="1" applyNumberFormat="0" applyProtection="0">
      <alignment horizontal="left" vertical="center" indent="2"/>
    </xf>
    <xf numFmtId="4" fontId="60" fillId="50" borderId="33">
      <alignment vertical="center"/>
    </xf>
    <xf numFmtId="4" fontId="61" fillId="50" borderId="33">
      <alignment vertical="center"/>
    </xf>
    <xf numFmtId="4" fontId="60" fillId="51" borderId="33">
      <alignment vertical="center"/>
    </xf>
    <xf numFmtId="4" fontId="61" fillId="51" borderId="33">
      <alignment vertical="center"/>
    </xf>
    <xf numFmtId="4" fontId="62" fillId="0" borderId="0" applyNumberFormat="0" applyProtection="0">
      <alignment horizontal="left" vertical="center" indent="1"/>
    </xf>
    <xf numFmtId="4" fontId="56" fillId="0" borderId="0" applyNumberFormat="0" applyProtection="0">
      <alignment horizontal="right" vertical="center" wrapText="1"/>
    </xf>
    <xf numFmtId="4" fontId="38" fillId="60" borderId="9" applyNumberFormat="0" applyProtection="0">
      <alignment horizontal="right" vertical="center"/>
    </xf>
    <xf numFmtId="4" fontId="63" fillId="50" borderId="33">
      <alignment vertical="center"/>
    </xf>
    <xf numFmtId="4" fontId="64" fillId="50" borderId="33">
      <alignment vertical="center"/>
    </xf>
    <xf numFmtId="4" fontId="63" fillId="51" borderId="33">
      <alignment vertical="center"/>
    </xf>
    <xf numFmtId="4" fontId="64" fillId="59" borderId="33">
      <alignment vertical="center"/>
    </xf>
    <xf numFmtId="4" fontId="56" fillId="0" borderId="0" applyNumberFormat="0" applyProtection="0">
      <alignment horizontal="left" vertical="center" indent="1"/>
    </xf>
    <xf numFmtId="170" fontId="38" fillId="0" borderId="10" applyNumberFormat="0" applyProtection="0">
      <alignment horizontal="center" vertical="top" wrapText="1"/>
    </xf>
    <xf numFmtId="4" fontId="65" fillId="58" borderId="34">
      <alignment vertical="center"/>
    </xf>
    <xf numFmtId="4" fontId="66" fillId="58" borderId="34">
      <alignment vertical="center"/>
    </xf>
    <xf numFmtId="4" fontId="54" fillId="50" borderId="34">
      <alignment vertical="center"/>
    </xf>
    <xf numFmtId="4" fontId="55" fillId="50" borderId="34">
      <alignment vertical="center"/>
    </xf>
    <xf numFmtId="4" fontId="54" fillId="51" borderId="33">
      <alignment vertical="center"/>
    </xf>
    <xf numFmtId="4" fontId="55" fillId="51" borderId="33">
      <alignment vertical="center"/>
    </xf>
    <xf numFmtId="4" fontId="67" fillId="48" borderId="34">
      <alignment horizontal="left" vertical="center" indent="1"/>
    </xf>
    <xf numFmtId="4" fontId="68" fillId="0" borderId="0" applyNumberFormat="0" applyProtection="0">
      <alignment vertical="center"/>
    </xf>
    <xf numFmtId="4" fontId="69" fillId="0" borderId="0" applyNumberFormat="0" applyProtection="0">
      <alignment horizontal="right" vertical="center"/>
    </xf>
    <xf numFmtId="37" fontId="51" fillId="0" borderId="0"/>
    <xf numFmtId="0" fontId="26" fillId="7" borderId="0" applyNumberFormat="0" applyBorder="0">
      <protection locked="0"/>
    </xf>
    <xf numFmtId="0" fontId="26" fillId="8" borderId="0" applyNumberFormat="0" applyBorder="0"/>
    <xf numFmtId="0" fontId="27" fillId="6" borderId="0" applyNumberFormat="0" applyBorder="0" applyAlignment="0" applyProtection="0"/>
    <xf numFmtId="0" fontId="11" fillId="0" borderId="0"/>
    <xf numFmtId="0" fontId="11" fillId="0" borderId="0"/>
  </cellStyleXfs>
  <cellXfs count="461">
    <xf numFmtId="0" fontId="0" fillId="0" borderId="0" xfId="0"/>
    <xf numFmtId="0" fontId="7" fillId="13" borderId="35" xfId="0" applyFont="1" applyFill="1" applyBorder="1"/>
    <xf numFmtId="0" fontId="76" fillId="14" borderId="1" xfId="0" applyFont="1" applyFill="1" applyBorder="1" applyAlignment="1" applyProtection="1">
      <alignment horizontal="left" vertical="top" wrapText="1"/>
      <protection locked="0"/>
    </xf>
    <xf numFmtId="0" fontId="75" fillId="0" borderId="1" xfId="0" applyFont="1" applyBorder="1" applyAlignment="1">
      <alignment horizontal="center"/>
    </xf>
    <xf numFmtId="0" fontId="75" fillId="14" borderId="5" xfId="0" applyFont="1" applyFill="1" applyBorder="1" applyProtection="1">
      <protection locked="0"/>
    </xf>
    <xf numFmtId="164" fontId="75" fillId="14" borderId="5" xfId="2" applyNumberFormat="1" applyFont="1" applyFill="1" applyBorder="1" applyProtection="1">
      <protection locked="0"/>
    </xf>
    <xf numFmtId="0" fontId="75" fillId="14" borderId="5" xfId="0" applyFont="1" applyFill="1" applyBorder="1" applyAlignment="1" applyProtection="1">
      <alignment wrapText="1"/>
      <protection locked="0"/>
    </xf>
    <xf numFmtId="0" fontId="74" fillId="15" borderId="1" xfId="0" applyFont="1" applyFill="1" applyBorder="1" applyAlignment="1">
      <alignment horizontal="center"/>
    </xf>
    <xf numFmtId="0" fontId="34" fillId="64" borderId="1" xfId="0" applyFont="1" applyFill="1" applyBorder="1" applyAlignment="1">
      <alignment horizontal="center"/>
    </xf>
    <xf numFmtId="0" fontId="0" fillId="64" borderId="1" xfId="0" applyFill="1" applyBorder="1" applyAlignment="1">
      <alignment horizontal="center"/>
    </xf>
    <xf numFmtId="0" fontId="32" fillId="0" borderId="1" xfId="0" applyFont="1" applyBorder="1" applyAlignment="1">
      <alignment horizontal="right" wrapText="1"/>
    </xf>
    <xf numFmtId="0" fontId="0" fillId="63" borderId="1" xfId="0" applyFill="1" applyBorder="1" applyAlignment="1">
      <alignment horizontal="center"/>
    </xf>
    <xf numFmtId="0" fontId="6" fillId="0" borderId="0" xfId="0" applyFont="1"/>
    <xf numFmtId="0" fontId="8" fillId="0" borderId="0" xfId="0" applyFont="1"/>
    <xf numFmtId="0" fontId="23" fillId="0" borderId="0" xfId="0" applyFont="1"/>
    <xf numFmtId="9" fontId="0" fillId="0" borderId="0" xfId="1" applyFont="1"/>
    <xf numFmtId="0" fontId="7" fillId="2" borderId="0" xfId="0" applyFont="1" applyFill="1" applyAlignment="1">
      <alignment wrapText="1"/>
    </xf>
    <xf numFmtId="0" fontId="21" fillId="0" borderId="0" xfId="1" applyNumberFormat="1" applyFont="1"/>
    <xf numFmtId="0" fontId="24" fillId="0" borderId="0" xfId="0" applyFont="1"/>
    <xf numFmtId="0" fontId="25" fillId="0" borderId="0" xfId="0" applyFont="1"/>
    <xf numFmtId="0" fontId="0" fillId="9" borderId="0" xfId="0" applyFill="1"/>
    <xf numFmtId="0" fontId="22" fillId="10" borderId="16" xfId="0" applyFont="1" applyFill="1" applyBorder="1" applyAlignment="1">
      <alignment horizontal="center" vertical="center" wrapText="1"/>
    </xf>
    <xf numFmtId="0" fontId="25" fillId="0" borderId="13" xfId="0" applyFont="1" applyBorder="1" applyAlignment="1">
      <alignment vertical="top" wrapText="1"/>
    </xf>
    <xf numFmtId="0" fontId="22" fillId="11" borderId="16" xfId="0" applyFont="1" applyFill="1" applyBorder="1" applyAlignment="1">
      <alignment horizontal="center" vertical="center" wrapText="1"/>
    </xf>
    <xf numFmtId="0" fontId="22" fillId="12" borderId="5" xfId="0" applyFont="1" applyFill="1" applyBorder="1" applyAlignment="1">
      <alignment horizontal="center" vertical="center" wrapText="1"/>
    </xf>
    <xf numFmtId="0" fontId="7" fillId="13" borderId="0" xfId="0" applyFont="1" applyFill="1"/>
    <xf numFmtId="0" fontId="7" fillId="13" borderId="0" xfId="0" applyFont="1" applyFill="1" applyAlignment="1">
      <alignment horizontal="center"/>
    </xf>
    <xf numFmtId="0" fontId="0" fillId="0" borderId="0" xfId="0" applyAlignment="1">
      <alignment horizontal="left"/>
    </xf>
    <xf numFmtId="0" fontId="9" fillId="0" borderId="0" xfId="0" applyFont="1" applyAlignment="1">
      <alignment vertical="top" wrapText="1"/>
    </xf>
    <xf numFmtId="0" fontId="0" fillId="0" borderId="0" xfId="0" applyAlignment="1">
      <alignment horizontal="left" indent="1"/>
    </xf>
    <xf numFmtId="0" fontId="5" fillId="0" borderId="1" xfId="0" applyFont="1" applyBorder="1"/>
    <xf numFmtId="164" fontId="0" fillId="0" borderId="1" xfId="2" applyNumberFormat="1" applyFont="1" applyBorder="1"/>
    <xf numFmtId="9" fontId="0" fillId="0" borderId="1" xfId="1" applyFont="1" applyBorder="1"/>
    <xf numFmtId="0" fontId="0" fillId="0" borderId="1" xfId="0" applyBorder="1"/>
    <xf numFmtId="10" fontId="0" fillId="0" borderId="1" xfId="1" applyNumberFormat="1" applyFont="1" applyBorder="1"/>
    <xf numFmtId="0" fontId="0" fillId="0" borderId="0" xfId="0" applyAlignment="1">
      <alignment wrapText="1"/>
    </xf>
    <xf numFmtId="165" fontId="0" fillId="0" borderId="1" xfId="1" applyNumberFormat="1" applyFont="1" applyBorder="1"/>
    <xf numFmtId="2" fontId="0" fillId="0" borderId="0" xfId="0" applyNumberFormat="1"/>
    <xf numFmtId="0" fontId="30" fillId="0" borderId="0" xfId="0" applyFont="1" applyAlignment="1">
      <alignment wrapText="1"/>
    </xf>
    <xf numFmtId="0" fontId="0" fillId="0" borderId="0" xfId="0" applyAlignment="1">
      <alignment horizontal="center" vertical="center"/>
    </xf>
    <xf numFmtId="1" fontId="0" fillId="0" borderId="0" xfId="0" applyNumberFormat="1"/>
    <xf numFmtId="0" fontId="5" fillId="0" borderId="0" xfId="0" applyFont="1"/>
    <xf numFmtId="0" fontId="0" fillId="0" borderId="2" xfId="0" applyBorder="1"/>
    <xf numFmtId="0" fontId="0" fillId="0" borderId="7" xfId="0" applyBorder="1"/>
    <xf numFmtId="0" fontId="37" fillId="0" borderId="0" xfId="0" applyFont="1"/>
    <xf numFmtId="0" fontId="7" fillId="13" borderId="29" xfId="0" applyFont="1" applyFill="1" applyBorder="1"/>
    <xf numFmtId="0" fontId="7" fillId="13" borderId="30" xfId="0" applyFont="1" applyFill="1" applyBorder="1"/>
    <xf numFmtId="164" fontId="0" fillId="0" borderId="0" xfId="2" applyNumberFormat="1" applyFont="1"/>
    <xf numFmtId="166" fontId="0" fillId="0" borderId="0" xfId="2" applyNumberFormat="1" applyFont="1"/>
    <xf numFmtId="0" fontId="33" fillId="0" borderId="0" xfId="0" applyFont="1"/>
    <xf numFmtId="0" fontId="28" fillId="0" borderId="0" xfId="0" applyFont="1"/>
    <xf numFmtId="43" fontId="0" fillId="0" borderId="0" xfId="0" applyNumberFormat="1"/>
    <xf numFmtId="0" fontId="0" fillId="0" borderId="16" xfId="0" applyBorder="1"/>
    <xf numFmtId="0" fontId="8" fillId="0" borderId="1" xfId="0" applyFont="1" applyBorder="1"/>
    <xf numFmtId="0" fontId="3" fillId="0" borderId="0" xfId="0" applyFont="1" applyAlignment="1">
      <alignment horizontal="left" vertical="center" wrapText="1"/>
    </xf>
    <xf numFmtId="43" fontId="0" fillId="0" borderId="0" xfId="2" applyFont="1" applyFill="1"/>
    <xf numFmtId="166" fontId="0" fillId="0" borderId="0" xfId="0" applyNumberFormat="1"/>
    <xf numFmtId="43" fontId="0" fillId="0" borderId="0" xfId="2" applyFont="1" applyFill="1" applyBorder="1"/>
    <xf numFmtId="0" fontId="25" fillId="0" borderId="0" xfId="0" applyFont="1" applyAlignment="1">
      <alignment vertical="top" wrapText="1"/>
    </xf>
    <xf numFmtId="0" fontId="22" fillId="0" borderId="0" xfId="0" applyFont="1" applyAlignment="1">
      <alignment horizontal="center" vertical="center" wrapText="1"/>
    </xf>
    <xf numFmtId="166" fontId="0" fillId="0" borderId="0" xfId="2" applyNumberFormat="1" applyFont="1" applyFill="1" applyBorder="1"/>
    <xf numFmtId="164" fontId="0" fillId="0" borderId="0" xfId="2" applyNumberFormat="1" applyFont="1" applyFill="1" applyBorder="1"/>
    <xf numFmtId="0" fontId="72" fillId="0" borderId="0" xfId="0" applyFont="1"/>
    <xf numFmtId="0" fontId="0" fillId="0" borderId="0" xfId="0" applyAlignment="1">
      <alignment vertical="top" wrapText="1"/>
    </xf>
    <xf numFmtId="0" fontId="7" fillId="61" borderId="36" xfId="0" applyFont="1" applyFill="1" applyBorder="1"/>
    <xf numFmtId="0" fontId="7" fillId="61" borderId="37" xfId="0" applyFont="1" applyFill="1" applyBorder="1"/>
    <xf numFmtId="0" fontId="0" fillId="0" borderId="37" xfId="0" applyBorder="1" applyAlignment="1">
      <alignment vertical="top" wrapText="1"/>
    </xf>
    <xf numFmtId="0" fontId="5" fillId="62" borderId="36" xfId="0" applyFont="1" applyFill="1" applyBorder="1" applyAlignment="1">
      <alignment vertical="top"/>
    </xf>
    <xf numFmtId="0" fontId="5" fillId="0" borderId="6" xfId="0" applyFont="1" applyBorder="1" applyAlignment="1">
      <alignment vertical="top"/>
    </xf>
    <xf numFmtId="0" fontId="0" fillId="0" borderId="7" xfId="0" applyBorder="1" applyAlignment="1">
      <alignment vertical="top" wrapText="1"/>
    </xf>
    <xf numFmtId="0" fontId="5" fillId="15" borderId="6" xfId="0" applyFont="1" applyFill="1" applyBorder="1" applyAlignment="1">
      <alignment vertical="top"/>
    </xf>
    <xf numFmtId="0" fontId="24" fillId="0" borderId="36" xfId="0" applyFont="1" applyBorder="1" applyAlignment="1">
      <alignment vertical="top"/>
    </xf>
    <xf numFmtId="0" fontId="5" fillId="3" borderId="36" xfId="0" applyFont="1" applyFill="1" applyBorder="1" applyAlignment="1">
      <alignment vertical="top" wrapText="1"/>
    </xf>
    <xf numFmtId="0" fontId="7" fillId="4" borderId="0" xfId="0" applyFont="1" applyFill="1" applyAlignment="1">
      <alignment vertical="top" wrapText="1"/>
    </xf>
    <xf numFmtId="0" fontId="5" fillId="3" borderId="38" xfId="0" applyFont="1" applyFill="1" applyBorder="1" applyAlignment="1">
      <alignment vertical="top" wrapText="1"/>
    </xf>
    <xf numFmtId="0" fontId="0" fillId="0" borderId="39" xfId="0" applyBorder="1" applyAlignment="1">
      <alignment vertical="top" wrapText="1"/>
    </xf>
    <xf numFmtId="0" fontId="5" fillId="0" borderId="6" xfId="0" applyFont="1" applyBorder="1" applyAlignment="1">
      <alignment vertical="top" wrapText="1"/>
    </xf>
    <xf numFmtId="0" fontId="5" fillId="3" borderId="6" xfId="0" applyFont="1" applyFill="1" applyBorder="1" applyAlignment="1">
      <alignment vertical="top" wrapText="1"/>
    </xf>
    <xf numFmtId="0" fontId="1" fillId="0" borderId="0" xfId="0" applyFont="1" applyProtection="1">
      <protection locked="0"/>
    </xf>
    <xf numFmtId="0" fontId="17" fillId="0" borderId="0" xfId="0" applyFont="1" applyProtection="1">
      <protection locked="0"/>
    </xf>
    <xf numFmtId="0" fontId="1" fillId="0" borderId="0" xfId="0" applyFont="1" applyAlignment="1" applyProtection="1">
      <alignment horizontal="left"/>
      <protection locked="0"/>
    </xf>
    <xf numFmtId="0" fontId="0" fillId="0" borderId="0" xfId="0" applyProtection="1">
      <protection locked="0"/>
    </xf>
    <xf numFmtId="0" fontId="1" fillId="0" borderId="0" xfId="1" applyNumberFormat="1" applyFont="1" applyProtection="1">
      <protection locked="0"/>
    </xf>
    <xf numFmtId="0" fontId="1" fillId="0" borderId="0" xfId="0" applyFont="1" applyAlignment="1" applyProtection="1">
      <alignment horizontal="left" vertical="top"/>
      <protection locked="0"/>
    </xf>
    <xf numFmtId="0" fontId="1" fillId="0" borderId="0" xfId="0" applyFont="1" applyAlignment="1" applyProtection="1">
      <alignment wrapText="1"/>
      <protection locked="0"/>
    </xf>
    <xf numFmtId="0" fontId="71" fillId="0" borderId="0" xfId="3" applyFont="1" applyProtection="1">
      <protection locked="0"/>
    </xf>
    <xf numFmtId="8" fontId="70" fillId="0" borderId="0" xfId="0" applyNumberFormat="1" applyFont="1" applyProtection="1">
      <protection locked="0"/>
    </xf>
    <xf numFmtId="8" fontId="1" fillId="0" borderId="0" xfId="0" applyNumberFormat="1" applyFont="1" applyProtection="1">
      <protection locked="0"/>
    </xf>
    <xf numFmtId="2" fontId="1" fillId="0" borderId="0" xfId="0" applyNumberFormat="1" applyFont="1" applyProtection="1">
      <protection locked="0"/>
    </xf>
    <xf numFmtId="169" fontId="1" fillId="0" borderId="0" xfId="0" applyNumberFormat="1" applyFont="1" applyProtection="1">
      <protection locked="0"/>
    </xf>
    <xf numFmtId="0" fontId="1" fillId="0" borderId="0" xfId="0" quotePrefix="1" applyFont="1" applyProtection="1">
      <protection locked="0"/>
    </xf>
    <xf numFmtId="0" fontId="70" fillId="0" borderId="0" xfId="0" applyFont="1" applyProtection="1">
      <protection locked="0"/>
    </xf>
    <xf numFmtId="0" fontId="3" fillId="0" borderId="0" xfId="0" applyFont="1" applyAlignment="1" applyProtection="1">
      <alignment wrapText="1"/>
      <protection locked="0"/>
    </xf>
    <xf numFmtId="10" fontId="3" fillId="0" borderId="0" xfId="0" applyNumberFormat="1" applyFont="1" applyAlignment="1" applyProtection="1">
      <alignment wrapText="1"/>
      <protection locked="0"/>
    </xf>
    <xf numFmtId="8" fontId="3" fillId="0" borderId="0" xfId="0" applyNumberFormat="1" applyFont="1" applyAlignment="1" applyProtection="1">
      <alignment wrapText="1"/>
      <protection locked="0"/>
    </xf>
    <xf numFmtId="2" fontId="70" fillId="0" borderId="0" xfId="0" applyNumberFormat="1" applyFont="1" applyProtection="1">
      <protection locked="0"/>
    </xf>
    <xf numFmtId="44" fontId="3" fillId="0" borderId="0" xfId="0" applyNumberFormat="1" applyFont="1" applyAlignment="1" applyProtection="1">
      <alignment wrapText="1"/>
      <protection locked="0"/>
    </xf>
    <xf numFmtId="169" fontId="3" fillId="0" borderId="0" xfId="0" applyNumberFormat="1" applyFont="1" applyAlignment="1" applyProtection="1">
      <alignment wrapText="1"/>
      <protection locked="0"/>
    </xf>
    <xf numFmtId="0" fontId="3" fillId="0" borderId="0" xfId="0" applyFont="1" applyProtection="1">
      <protection locked="0"/>
    </xf>
    <xf numFmtId="0" fontId="3" fillId="63" borderId="1" xfId="0" quotePrefix="1" applyFont="1" applyFill="1" applyBorder="1" applyAlignment="1" applyProtection="1">
      <alignment horizontal="center" vertical="center" wrapText="1"/>
      <protection locked="0"/>
    </xf>
    <xf numFmtId="0" fontId="1" fillId="63" borderId="1" xfId="0" applyFont="1" applyFill="1" applyBorder="1" applyAlignment="1" applyProtection="1">
      <alignment horizontal="center" vertical="center" wrapText="1"/>
      <protection locked="0"/>
    </xf>
    <xf numFmtId="0" fontId="3" fillId="63" borderId="1" xfId="0" applyFont="1" applyFill="1" applyBorder="1" applyAlignment="1" applyProtection="1">
      <alignment horizontal="center" vertical="center" wrapText="1"/>
      <protection locked="0"/>
    </xf>
    <xf numFmtId="0" fontId="3" fillId="63" borderId="1" xfId="0" applyFont="1" applyFill="1" applyBorder="1" applyAlignment="1" applyProtection="1">
      <alignment horizontal="left" vertical="center" wrapText="1"/>
      <protection locked="0"/>
    </xf>
    <xf numFmtId="0" fontId="1" fillId="63" borderId="1" xfId="0" applyFont="1" applyFill="1" applyBorder="1" applyAlignment="1" applyProtection="1">
      <alignment horizontal="left" vertical="center" wrapText="1"/>
      <protection locked="0"/>
    </xf>
    <xf numFmtId="0" fontId="1" fillId="0" borderId="0" xfId="0" applyFont="1" applyAlignment="1" applyProtection="1">
      <alignment horizontal="center" vertical="center"/>
      <protection locked="0"/>
    </xf>
    <xf numFmtId="0" fontId="1" fillId="0" borderId="0" xfId="0" applyFont="1" applyAlignment="1" applyProtection="1">
      <alignment horizontal="left" vertical="center" wrapText="1"/>
      <protection locked="0"/>
    </xf>
    <xf numFmtId="0" fontId="5" fillId="0" borderId="0" xfId="0" applyFont="1" applyProtection="1">
      <protection locked="0"/>
    </xf>
    <xf numFmtId="0" fontId="15" fillId="0" borderId="0" xfId="0" applyFont="1" applyProtection="1">
      <protection locked="0"/>
    </xf>
    <xf numFmtId="165" fontId="15" fillId="0" borderId="0" xfId="1" applyNumberFormat="1" applyFont="1" applyProtection="1">
      <protection locked="0"/>
    </xf>
    <xf numFmtId="9" fontId="15" fillId="0" borderId="0" xfId="0" applyNumberFormat="1" applyFont="1" applyProtection="1">
      <protection locked="0"/>
    </xf>
    <xf numFmtId="1" fontId="0" fillId="0" borderId="0" xfId="0" applyNumberFormat="1" applyProtection="1">
      <protection locked="0"/>
    </xf>
    <xf numFmtId="10" fontId="15" fillId="0" borderId="0" xfId="1" applyNumberFormat="1" applyFont="1" applyProtection="1">
      <protection locked="0"/>
    </xf>
    <xf numFmtId="43" fontId="0" fillId="0" borderId="0" xfId="0" applyNumberFormat="1" applyProtection="1">
      <protection locked="0"/>
    </xf>
    <xf numFmtId="44" fontId="15" fillId="0" borderId="0" xfId="4" applyFont="1" applyProtection="1">
      <protection locked="0"/>
    </xf>
    <xf numFmtId="1" fontId="15" fillId="0" borderId="0" xfId="0" applyNumberFormat="1" applyFont="1" applyProtection="1">
      <protection locked="0"/>
    </xf>
    <xf numFmtId="165" fontId="0" fillId="0" borderId="0" xfId="0" applyNumberFormat="1" applyProtection="1">
      <protection locked="0"/>
    </xf>
    <xf numFmtId="9" fontId="15" fillId="0" borderId="0" xfId="1" applyFont="1" applyProtection="1">
      <protection locked="0"/>
    </xf>
    <xf numFmtId="0" fontId="23" fillId="0" borderId="0" xfId="0" applyFont="1" applyProtection="1">
      <protection locked="0"/>
    </xf>
    <xf numFmtId="0" fontId="18" fillId="0" borderId="0" xfId="0" applyFont="1" applyProtection="1">
      <protection locked="0"/>
    </xf>
    <xf numFmtId="167" fontId="15" fillId="0" borderId="0" xfId="0" applyNumberFormat="1" applyFont="1" applyProtection="1">
      <protection locked="0"/>
    </xf>
    <xf numFmtId="1" fontId="34" fillId="0" borderId="0" xfId="0" applyNumberFormat="1" applyFont="1" applyProtection="1">
      <protection locked="0"/>
    </xf>
    <xf numFmtId="44" fontId="0" fillId="0" borderId="0" xfId="4" applyFont="1" applyProtection="1">
      <protection locked="0"/>
    </xf>
    <xf numFmtId="0" fontId="9" fillId="3" borderId="0" xfId="0" applyFont="1" applyFill="1" applyProtection="1">
      <protection locked="0"/>
    </xf>
    <xf numFmtId="0" fontId="9" fillId="0" borderId="0" xfId="0" applyFont="1" applyProtection="1">
      <protection locked="0"/>
    </xf>
    <xf numFmtId="9" fontId="0" fillId="3" borderId="0" xfId="0" applyNumberFormat="1" applyFill="1" applyProtection="1">
      <protection locked="0"/>
    </xf>
    <xf numFmtId="0" fontId="0" fillId="3" borderId="8" xfId="0" applyFill="1" applyBorder="1" applyProtection="1">
      <protection locked="0"/>
    </xf>
    <xf numFmtId="0" fontId="34" fillId="0" borderId="0" xfId="0" applyFont="1" applyProtection="1">
      <protection locked="0"/>
    </xf>
    <xf numFmtId="43" fontId="0" fillId="0" borderId="0" xfId="2" applyFont="1" applyProtection="1">
      <protection locked="0"/>
    </xf>
    <xf numFmtId="43" fontId="0" fillId="3" borderId="0" xfId="2" applyFont="1" applyFill="1" applyProtection="1">
      <protection locked="0"/>
    </xf>
    <xf numFmtId="0" fontId="0" fillId="3" borderId="2" xfId="0" applyFill="1" applyBorder="1" applyProtection="1">
      <protection locked="0"/>
    </xf>
    <xf numFmtId="44" fontId="0" fillId="0" borderId="0" xfId="0" applyNumberFormat="1" applyProtection="1">
      <protection locked="0"/>
    </xf>
    <xf numFmtId="0" fontId="0" fillId="14" borderId="0" xfId="0" applyFill="1" applyProtection="1">
      <protection locked="0"/>
    </xf>
    <xf numFmtId="6" fontId="0" fillId="0" borderId="0" xfId="0" applyNumberFormat="1" applyProtection="1">
      <protection locked="0"/>
    </xf>
    <xf numFmtId="0" fontId="0" fillId="3" borderId="0" xfId="4" applyNumberFormat="1" applyFont="1" applyFill="1" applyProtection="1">
      <protection locked="0"/>
    </xf>
    <xf numFmtId="44" fontId="0" fillId="3" borderId="0" xfId="0" applyNumberFormat="1" applyFill="1" applyProtection="1">
      <protection locked="0"/>
    </xf>
    <xf numFmtId="44" fontId="0" fillId="3" borderId="0" xfId="4" applyFont="1" applyFill="1" applyProtection="1">
      <protection locked="0"/>
    </xf>
    <xf numFmtId="6" fontId="0" fillId="3" borderId="0" xfId="0" applyNumberFormat="1" applyFill="1" applyProtection="1">
      <protection locked="0"/>
    </xf>
    <xf numFmtId="0" fontId="20" fillId="0" borderId="0" xfId="0" applyFont="1" applyProtection="1">
      <protection locked="0"/>
    </xf>
    <xf numFmtId="44" fontId="0" fillId="0" borderId="0" xfId="4" applyFont="1" applyBorder="1" applyProtection="1">
      <protection locked="0"/>
    </xf>
    <xf numFmtId="0" fontId="36" fillId="0" borderId="0" xfId="0" applyFont="1" applyProtection="1">
      <protection locked="0"/>
    </xf>
    <xf numFmtId="9" fontId="0" fillId="0" borderId="8" xfId="0" applyNumberFormat="1" applyBorder="1" applyProtection="1">
      <protection locked="0"/>
    </xf>
    <xf numFmtId="9" fontId="0" fillId="0" borderId="0" xfId="0" applyNumberFormat="1" applyProtection="1">
      <protection locked="0"/>
    </xf>
    <xf numFmtId="0" fontId="16" fillId="0" borderId="0" xfId="3" applyProtection="1">
      <protection locked="0"/>
    </xf>
    <xf numFmtId="0" fontId="19" fillId="0" borderId="0" xfId="0" applyFont="1" applyProtection="1">
      <protection locked="0"/>
    </xf>
    <xf numFmtId="0" fontId="7" fillId="5" borderId="11" xfId="0" applyFont="1" applyFill="1" applyBorder="1" applyProtection="1">
      <protection locked="0"/>
    </xf>
    <xf numFmtId="0" fontId="5" fillId="0" borderId="0" xfId="0" applyFont="1" applyAlignment="1" applyProtection="1">
      <alignment wrapText="1"/>
      <protection locked="0"/>
    </xf>
    <xf numFmtId="0" fontId="10" fillId="0" borderId="0" xfId="0" applyFont="1" applyAlignment="1" applyProtection="1">
      <alignment wrapText="1"/>
      <protection locked="0"/>
    </xf>
    <xf numFmtId="0" fontId="0" fillId="3" borderId="3" xfId="0" applyFill="1" applyBorder="1" applyProtection="1">
      <protection locked="0"/>
    </xf>
    <xf numFmtId="0" fontId="0" fillId="3" borderId="9" xfId="0" applyFill="1" applyBorder="1" applyProtection="1">
      <protection locked="0"/>
    </xf>
    <xf numFmtId="0" fontId="0" fillId="3" borderId="1" xfId="0" applyFill="1" applyBorder="1" applyProtection="1">
      <protection locked="0"/>
    </xf>
    <xf numFmtId="9" fontId="0" fillId="0" borderId="0" xfId="0" applyNumberFormat="1" applyAlignment="1" applyProtection="1">
      <alignment horizontal="center"/>
      <protection locked="0"/>
    </xf>
    <xf numFmtId="0" fontId="35" fillId="0" borderId="3" xfId="0" applyFont="1" applyBorder="1" applyProtection="1">
      <protection locked="0"/>
    </xf>
    <xf numFmtId="0" fontId="12" fillId="0" borderId="0" xfId="0" applyFont="1" applyProtection="1">
      <protection locked="0"/>
    </xf>
    <xf numFmtId="0" fontId="11" fillId="0" borderId="0" xfId="0" applyFont="1" applyProtection="1">
      <protection locked="0"/>
    </xf>
    <xf numFmtId="0" fontId="0" fillId="3" borderId="0" xfId="0" applyFill="1" applyProtection="1">
      <protection locked="0"/>
    </xf>
    <xf numFmtId="0" fontId="0" fillId="3" borderId="5" xfId="0" applyFill="1" applyBorder="1" applyProtection="1">
      <protection locked="0"/>
    </xf>
    <xf numFmtId="0" fontId="0" fillId="3" borderId="4" xfId="0" applyFill="1" applyBorder="1" applyProtection="1">
      <protection locked="0"/>
    </xf>
    <xf numFmtId="165" fontId="0" fillId="3" borderId="5" xfId="1" applyNumberFormat="1" applyFont="1" applyFill="1" applyBorder="1" applyProtection="1">
      <protection locked="0"/>
    </xf>
    <xf numFmtId="0" fontId="22" fillId="0" borderId="0" xfId="0" applyFont="1" applyProtection="1">
      <protection locked="0"/>
    </xf>
    <xf numFmtId="0" fontId="22" fillId="5" borderId="11" xfId="0" applyFont="1" applyFill="1" applyBorder="1" applyProtection="1">
      <protection locked="0"/>
    </xf>
    <xf numFmtId="0" fontId="0" fillId="0" borderId="8" xfId="0" applyBorder="1" applyProtection="1">
      <protection locked="0"/>
    </xf>
    <xf numFmtId="0" fontId="7" fillId="61" borderId="37" xfId="0" applyFont="1" applyFill="1" applyBorder="1" applyAlignment="1">
      <alignment horizontal="left"/>
    </xf>
    <xf numFmtId="0" fontId="7" fillId="61" borderId="0" xfId="0" applyFont="1" applyFill="1"/>
    <xf numFmtId="14" fontId="7" fillId="61" borderId="0" xfId="0" applyNumberFormat="1" applyFont="1" applyFill="1" applyAlignment="1">
      <alignment horizontal="left"/>
    </xf>
    <xf numFmtId="0" fontId="74" fillId="15" borderId="1" xfId="0" applyFont="1" applyFill="1" applyBorder="1" applyAlignment="1">
      <alignment horizontal="left" vertical="center"/>
    </xf>
    <xf numFmtId="0" fontId="1" fillId="0" borderId="0" xfId="0" applyFont="1" applyAlignment="1" applyProtection="1">
      <alignment horizontal="centerContinuous"/>
      <protection locked="0"/>
    </xf>
    <xf numFmtId="0" fontId="1" fillId="0" borderId="0" xfId="0" applyFont="1" applyAlignment="1" applyProtection="1">
      <alignment horizontal="centerContinuous" vertical="top"/>
      <protection locked="0"/>
    </xf>
    <xf numFmtId="0" fontId="2" fillId="0" borderId="0" xfId="0" applyFont="1" applyProtection="1">
      <protection locked="0"/>
    </xf>
    <xf numFmtId="0" fontId="38" fillId="63" borderId="1" xfId="0" quotePrefix="1" applyFont="1" applyFill="1" applyBorder="1" applyAlignment="1" applyProtection="1">
      <alignment horizontal="center" vertical="center" wrapText="1"/>
      <protection locked="0"/>
    </xf>
    <xf numFmtId="0" fontId="2" fillId="0" borderId="0" xfId="0" applyFont="1" applyAlignment="1" applyProtection="1">
      <alignment wrapText="1"/>
      <protection locked="0"/>
    </xf>
    <xf numFmtId="0" fontId="74" fillId="15" borderId="1" xfId="0" applyFont="1" applyFill="1" applyBorder="1" applyAlignment="1" applyProtection="1">
      <alignment horizontal="center"/>
      <protection locked="0"/>
    </xf>
    <xf numFmtId="0" fontId="0" fillId="64" borderId="1" xfId="0" applyFill="1" applyBorder="1" applyAlignment="1" applyProtection="1">
      <alignment horizontal="left"/>
      <protection locked="0"/>
    </xf>
    <xf numFmtId="0" fontId="0" fillId="64" borderId="1" xfId="0" applyFill="1" applyBorder="1" applyAlignment="1" applyProtection="1">
      <alignment horizontal="center"/>
      <protection locked="0"/>
    </xf>
    <xf numFmtId="0" fontId="31" fillId="0" borderId="8" xfId="0" applyFont="1" applyBorder="1" applyAlignment="1">
      <alignment horizontal="center" vertical="center" wrapText="1"/>
    </xf>
    <xf numFmtId="0" fontId="31" fillId="0" borderId="5" xfId="0" applyFont="1" applyBorder="1" applyAlignment="1">
      <alignment horizontal="center" vertical="center" wrapText="1"/>
    </xf>
    <xf numFmtId="0" fontId="31" fillId="0" borderId="5" xfId="0" applyFont="1" applyBorder="1" applyAlignment="1">
      <alignment wrapText="1"/>
    </xf>
    <xf numFmtId="0" fontId="31" fillId="0" borderId="4" xfId="0" applyFont="1" applyBorder="1" applyAlignment="1">
      <alignment wrapText="1"/>
    </xf>
    <xf numFmtId="0" fontId="0" fillId="0" borderId="0" xfId="0" applyAlignment="1">
      <alignment vertical="center"/>
    </xf>
    <xf numFmtId="0" fontId="0" fillId="0" borderId="0" xfId="0" applyAlignment="1">
      <alignment horizontal="left" vertical="center" wrapText="1"/>
    </xf>
    <xf numFmtId="0" fontId="0" fillId="0" borderId="0" xfId="0" applyAlignment="1">
      <alignment vertical="center" wrapText="1"/>
    </xf>
    <xf numFmtId="44" fontId="0" fillId="0" borderId="0" xfId="0" applyNumberFormat="1" applyAlignment="1">
      <alignment wrapText="1"/>
    </xf>
    <xf numFmtId="43" fontId="74" fillId="15" borderId="1" xfId="2" applyFont="1" applyFill="1" applyBorder="1" applyAlignment="1" applyProtection="1">
      <alignment horizontal="left" vertical="center"/>
    </xf>
    <xf numFmtId="0" fontId="5" fillId="0" borderId="10" xfId="0" applyFont="1" applyBorder="1" applyAlignment="1">
      <alignment wrapText="1"/>
    </xf>
    <xf numFmtId="0" fontId="0" fillId="0" borderId="0" xfId="0" applyAlignment="1">
      <alignment horizontal="left" wrapText="1"/>
    </xf>
    <xf numFmtId="0" fontId="5" fillId="0" borderId="0" xfId="0" applyFont="1" applyAlignment="1">
      <alignment wrapText="1"/>
    </xf>
    <xf numFmtId="0" fontId="7" fillId="0" borderId="10" xfId="0" applyFont="1" applyBorder="1" applyAlignment="1">
      <alignment wrapText="1"/>
    </xf>
    <xf numFmtId="0" fontId="5" fillId="0" borderId="12" xfId="0" applyFont="1" applyBorder="1" applyAlignment="1">
      <alignment wrapText="1"/>
    </xf>
    <xf numFmtId="0" fontId="74" fillId="15" borderId="19" xfId="0" applyFont="1" applyFill="1" applyBorder="1" applyAlignment="1">
      <alignment horizontal="left" vertical="center"/>
    </xf>
    <xf numFmtId="165" fontId="74" fillId="15" borderId="1" xfId="1" applyNumberFormat="1" applyFont="1" applyFill="1" applyBorder="1" applyAlignment="1" applyProtection="1">
      <alignment horizontal="right" vertical="center"/>
    </xf>
    <xf numFmtId="0" fontId="7" fillId="0" borderId="0" xfId="0" applyFont="1" applyAlignment="1">
      <alignment wrapText="1"/>
    </xf>
    <xf numFmtId="9" fontId="0" fillId="0" borderId="0" xfId="0" applyNumberFormat="1" applyAlignment="1">
      <alignment horizontal="center"/>
    </xf>
    <xf numFmtId="0" fontId="0" fillId="0" borderId="0" xfId="0" applyAlignment="1">
      <alignment horizontal="center" wrapText="1"/>
    </xf>
    <xf numFmtId="0" fontId="0" fillId="0" borderId="0" xfId="0" applyAlignment="1">
      <alignment horizontal="center"/>
    </xf>
    <xf numFmtId="0" fontId="1" fillId="0" borderId="0" xfId="0" quotePrefix="1" applyFont="1" applyAlignment="1" applyProtection="1">
      <alignment horizontal="left"/>
      <protection locked="0"/>
    </xf>
    <xf numFmtId="0" fontId="5" fillId="65" borderId="36" xfId="0" applyFont="1" applyFill="1" applyBorder="1" applyAlignment="1">
      <alignment vertical="top"/>
    </xf>
    <xf numFmtId="0" fontId="0" fillId="0" borderId="0" xfId="0" applyAlignment="1">
      <alignment horizontal="center" vertical="top" wrapText="1"/>
    </xf>
    <xf numFmtId="0" fontId="77" fillId="0" borderId="0" xfId="0" applyFont="1"/>
    <xf numFmtId="0" fontId="15" fillId="24" borderId="0" xfId="22"/>
    <xf numFmtId="0" fontId="15" fillId="24" borderId="0" xfId="22" applyAlignment="1">
      <alignment horizontal="center" vertical="center"/>
    </xf>
    <xf numFmtId="0" fontId="15" fillId="24" borderId="0" xfId="22" applyAlignment="1"/>
    <xf numFmtId="0" fontId="78" fillId="0" borderId="0" xfId="0" applyFont="1"/>
    <xf numFmtId="0" fontId="13" fillId="63" borderId="1" xfId="0" quotePrefix="1" applyFont="1" applyFill="1" applyBorder="1" applyAlignment="1">
      <alignment horizontal="center" vertical="center" wrapText="1"/>
    </xf>
    <xf numFmtId="0" fontId="31" fillId="61" borderId="0" xfId="0" applyFont="1" applyFill="1" applyAlignment="1">
      <alignment horizontal="left" vertical="top"/>
    </xf>
    <xf numFmtId="0" fontId="13" fillId="63" borderId="6" xfId="0" quotePrefix="1" applyFont="1" applyFill="1" applyBorder="1" applyAlignment="1">
      <alignment horizontal="center" vertical="center" wrapText="1"/>
    </xf>
    <xf numFmtId="0" fontId="70" fillId="0" borderId="0" xfId="0" applyFont="1"/>
    <xf numFmtId="0" fontId="0" fillId="0" borderId="0" xfId="0" quotePrefix="1" applyAlignment="1">
      <alignment horizontal="center" vertical="center"/>
    </xf>
    <xf numFmtId="0" fontId="0" fillId="0" borderId="0" xfId="0" quotePrefix="1" applyProtection="1">
      <protection locked="0"/>
    </xf>
    <xf numFmtId="0" fontId="37" fillId="0" borderId="1" xfId="0" applyFont="1" applyBorder="1"/>
    <xf numFmtId="0" fontId="37" fillId="0" borderId="1" xfId="0" quotePrefix="1" applyFont="1" applyBorder="1"/>
    <xf numFmtId="0" fontId="70" fillId="0" borderId="1" xfId="0" applyFont="1" applyBorder="1"/>
    <xf numFmtId="0" fontId="37" fillId="0" borderId="1" xfId="0" applyFont="1" applyBorder="1" applyAlignment="1">
      <alignment horizontal="left"/>
    </xf>
    <xf numFmtId="0" fontId="37" fillId="0" borderId="1" xfId="0" quotePrefix="1" applyFont="1" applyBorder="1" applyAlignment="1">
      <alignment horizontal="left"/>
    </xf>
    <xf numFmtId="0" fontId="79" fillId="0" borderId="0" xfId="0" applyFont="1"/>
    <xf numFmtId="0" fontId="80" fillId="0" borderId="0" xfId="0" applyFont="1"/>
    <xf numFmtId="0" fontId="38" fillId="0" borderId="1" xfId="0" applyFont="1" applyBorder="1" applyAlignment="1">
      <alignment horizontal="center" vertical="top" wrapText="1"/>
    </xf>
    <xf numFmtId="0" fontId="78" fillId="0" borderId="1" xfId="0" applyFont="1" applyBorder="1"/>
    <xf numFmtId="0" fontId="82" fillId="64" borderId="1" xfId="0" applyFont="1" applyFill="1" applyBorder="1" applyAlignment="1">
      <alignment horizontal="center" vertical="center"/>
    </xf>
    <xf numFmtId="0" fontId="80" fillId="0" borderId="0" xfId="0" applyFont="1" applyAlignment="1">
      <alignment horizontal="center" vertical="center"/>
    </xf>
    <xf numFmtId="0" fontId="81" fillId="15" borderId="6" xfId="0" applyFont="1" applyFill="1" applyBorder="1" applyAlignment="1">
      <alignment horizontal="center" vertical="center"/>
    </xf>
    <xf numFmtId="0" fontId="81" fillId="15" borderId="1" xfId="0" applyFont="1" applyFill="1" applyBorder="1" applyAlignment="1">
      <alignment horizontal="center" vertical="center"/>
    </xf>
    <xf numFmtId="0" fontId="83" fillId="15" borderId="6" xfId="0" applyFont="1" applyFill="1" applyBorder="1" applyAlignment="1">
      <alignment horizontal="center" vertical="center"/>
    </xf>
    <xf numFmtId="0" fontId="37" fillId="0" borderId="1" xfId="0" applyFont="1" applyBorder="1" applyAlignment="1">
      <alignment vertical="center" wrapText="1"/>
    </xf>
    <xf numFmtId="0" fontId="37" fillId="0" borderId="1" xfId="0" quotePrefix="1" applyFont="1" applyBorder="1" applyAlignment="1">
      <alignment wrapText="1"/>
    </xf>
    <xf numFmtId="0" fontId="78" fillId="0" borderId="2" xfId="0" applyFont="1" applyBorder="1"/>
    <xf numFmtId="0" fontId="5" fillId="14" borderId="18" xfId="0" applyFont="1" applyFill="1" applyBorder="1"/>
    <xf numFmtId="0" fontId="78" fillId="0" borderId="16" xfId="0" applyFont="1" applyBorder="1"/>
    <xf numFmtId="0" fontId="5" fillId="14" borderId="40" xfId="0" applyFont="1" applyFill="1" applyBorder="1"/>
    <xf numFmtId="0" fontId="5" fillId="14" borderId="17" xfId="0" applyFont="1" applyFill="1" applyBorder="1"/>
    <xf numFmtId="0" fontId="74" fillId="15" borderId="1" xfId="0" applyFont="1" applyFill="1" applyBorder="1" applyAlignment="1" applyProtection="1">
      <alignment horizontal="right" vertical="center"/>
      <protection locked="0"/>
    </xf>
    <xf numFmtId="0" fontId="74" fillId="15" borderId="1" xfId="0" applyFont="1" applyFill="1" applyBorder="1" applyAlignment="1" applyProtection="1">
      <alignment horizontal="left" vertical="center"/>
      <protection locked="0"/>
    </xf>
    <xf numFmtId="164" fontId="74" fillId="15" borderId="4" xfId="2" applyNumberFormat="1" applyFont="1" applyFill="1" applyBorder="1" applyAlignment="1" applyProtection="1">
      <alignment horizontal="right" vertical="center"/>
      <protection locked="0"/>
    </xf>
    <xf numFmtId="0" fontId="74" fillId="15" borderId="19" xfId="0" applyFont="1" applyFill="1" applyBorder="1" applyAlignment="1" applyProtection="1">
      <alignment horizontal="left" vertical="center"/>
      <protection locked="0"/>
    </xf>
    <xf numFmtId="0" fontId="0" fillId="17" borderId="41" xfId="0" applyFill="1" applyBorder="1"/>
    <xf numFmtId="0" fontId="0" fillId="0" borderId="41" xfId="0" applyBorder="1"/>
    <xf numFmtId="0" fontId="9" fillId="0" borderId="37" xfId="0" applyFont="1" applyBorder="1" applyAlignment="1">
      <alignment vertical="top" wrapText="1"/>
    </xf>
    <xf numFmtId="0" fontId="0" fillId="0" borderId="42" xfId="0" applyBorder="1"/>
    <xf numFmtId="0" fontId="84" fillId="0" borderId="1" xfId="0" quotePrefix="1" applyFont="1" applyBorder="1"/>
    <xf numFmtId="0" fontId="3" fillId="63" borderId="1" xfId="0" quotePrefix="1" applyFont="1" applyFill="1" applyBorder="1" applyAlignment="1" applyProtection="1">
      <alignment horizontal="left" vertical="center" wrapText="1"/>
      <protection locked="0"/>
    </xf>
    <xf numFmtId="0" fontId="5" fillId="0" borderId="0" xfId="0" applyFont="1" applyAlignment="1" applyProtection="1">
      <alignment horizontal="right"/>
      <protection locked="0"/>
    </xf>
    <xf numFmtId="10" fontId="0" fillId="0" borderId="0" xfId="0" applyNumberFormat="1" applyProtection="1">
      <protection locked="0"/>
    </xf>
    <xf numFmtId="0" fontId="0" fillId="3" borderId="0" xfId="0" applyFill="1" applyAlignment="1" applyProtection="1">
      <alignment horizontal="left"/>
      <protection locked="0"/>
    </xf>
    <xf numFmtId="0" fontId="0" fillId="0" borderId="0" xfId="0" applyAlignment="1" applyProtection="1">
      <alignment horizontal="left"/>
      <protection locked="0"/>
    </xf>
    <xf numFmtId="0" fontId="25" fillId="0" borderId="13" xfId="0" applyFont="1" applyBorder="1" applyAlignment="1" applyProtection="1">
      <alignment vertical="top" wrapText="1"/>
      <protection locked="0"/>
    </xf>
    <xf numFmtId="0" fontId="22" fillId="10" borderId="16" xfId="0" applyFont="1" applyFill="1" applyBorder="1" applyAlignment="1" applyProtection="1">
      <alignment horizontal="center" vertical="center" wrapText="1"/>
      <protection locked="0"/>
    </xf>
    <xf numFmtId="0" fontId="0" fillId="3" borderId="15" xfId="0" applyFill="1" applyBorder="1" applyAlignment="1" applyProtection="1">
      <alignment vertical="top"/>
      <protection locked="0"/>
    </xf>
    <xf numFmtId="164" fontId="0" fillId="0" borderId="0" xfId="0" applyNumberFormat="1" applyProtection="1">
      <protection locked="0"/>
    </xf>
    <xf numFmtId="0" fontId="30" fillId="0" borderId="0" xfId="0" applyFont="1" applyAlignment="1" applyProtection="1">
      <alignment wrapText="1"/>
      <protection locked="0"/>
    </xf>
    <xf numFmtId="0" fontId="29" fillId="0" borderId="0" xfId="0" applyFont="1" applyProtection="1">
      <protection locked="0"/>
    </xf>
    <xf numFmtId="0" fontId="0" fillId="0" borderId="0" xfId="0" applyAlignment="1" applyProtection="1">
      <alignment vertical="top" wrapText="1"/>
      <protection locked="0"/>
    </xf>
    <xf numFmtId="0" fontId="5" fillId="0" borderId="14" xfId="0" applyFont="1" applyBorder="1" applyAlignment="1" applyProtection="1">
      <alignment vertical="top" wrapText="1"/>
      <protection locked="0"/>
    </xf>
    <xf numFmtId="0" fontId="5" fillId="0" borderId="14" xfId="0" applyFont="1" applyBorder="1" applyAlignment="1" applyProtection="1">
      <alignment vertical="top"/>
      <protection locked="0"/>
    </xf>
    <xf numFmtId="166" fontId="0" fillId="0" borderId="0" xfId="2" applyNumberFormat="1" applyFont="1" applyProtection="1">
      <protection locked="0"/>
    </xf>
    <xf numFmtId="164" fontId="0" fillId="0" borderId="0" xfId="2" applyNumberFormat="1" applyFont="1" applyProtection="1">
      <protection locked="0"/>
    </xf>
    <xf numFmtId="0" fontId="0" fillId="9" borderId="0" xfId="0" applyFill="1" applyProtection="1">
      <protection locked="0"/>
    </xf>
    <xf numFmtId="10" fontId="0" fillId="0" borderId="0" xfId="0" applyNumberFormat="1"/>
    <xf numFmtId="0" fontId="22" fillId="11" borderId="16" xfId="0" applyFont="1" applyFill="1" applyBorder="1" applyAlignment="1" applyProtection="1">
      <alignment horizontal="center" vertical="center" wrapText="1"/>
      <protection locked="0"/>
    </xf>
    <xf numFmtId="0" fontId="22" fillId="12" borderId="5" xfId="0" applyFont="1" applyFill="1" applyBorder="1" applyAlignment="1" applyProtection="1">
      <alignment horizontal="center" vertical="center" wrapText="1"/>
      <protection locked="0"/>
    </xf>
    <xf numFmtId="2" fontId="0" fillId="0" borderId="0" xfId="0" applyNumberFormat="1" applyProtection="1">
      <protection locked="0"/>
    </xf>
    <xf numFmtId="43" fontId="0" fillId="9" borderId="39" xfId="2" applyFont="1" applyFill="1" applyBorder="1" applyProtection="1">
      <protection locked="0"/>
    </xf>
    <xf numFmtId="0" fontId="16" fillId="3" borderId="0" xfId="3" applyFill="1" applyProtection="1">
      <protection locked="0"/>
    </xf>
    <xf numFmtId="0" fontId="34" fillId="66" borderId="4" xfId="0" applyFont="1" applyFill="1" applyBorder="1" applyProtection="1">
      <protection locked="0"/>
    </xf>
    <xf numFmtId="0" fontId="9" fillId="0" borderId="1" xfId="0" applyFont="1" applyBorder="1" applyProtection="1">
      <protection locked="0"/>
    </xf>
    <xf numFmtId="0" fontId="74" fillId="15" borderId="2" xfId="0" applyFont="1" applyFill="1" applyBorder="1" applyAlignment="1" applyProtection="1">
      <alignment horizontal="left" vertical="center"/>
      <protection locked="0"/>
    </xf>
    <xf numFmtId="9" fontId="74" fillId="15" borderId="19" xfId="1" applyFont="1" applyFill="1" applyBorder="1" applyAlignment="1" applyProtection="1">
      <alignment horizontal="left" vertical="center"/>
      <protection locked="0"/>
    </xf>
    <xf numFmtId="9" fontId="74" fillId="15" borderId="19" xfId="0" applyNumberFormat="1" applyFont="1" applyFill="1" applyBorder="1" applyAlignment="1" applyProtection="1">
      <alignment horizontal="left" vertical="center"/>
      <protection locked="0"/>
    </xf>
    <xf numFmtId="168" fontId="0" fillId="0" borderId="1" xfId="4" applyNumberFormat="1" applyFont="1" applyBorder="1"/>
    <xf numFmtId="0" fontId="85" fillId="15" borderId="1" xfId="0" applyFont="1" applyFill="1" applyBorder="1" applyAlignment="1" applyProtection="1">
      <alignment horizontal="right" vertical="center"/>
      <protection locked="0"/>
    </xf>
    <xf numFmtId="0" fontId="3" fillId="63" borderId="1" xfId="0" quotePrefix="1" applyFont="1" applyFill="1" applyBorder="1" applyAlignment="1" applyProtection="1">
      <alignment horizontal="center" vertical="center"/>
      <protection locked="0"/>
    </xf>
    <xf numFmtId="0" fontId="1" fillId="63" borderId="1" xfId="0" applyFont="1" applyFill="1" applyBorder="1" applyAlignment="1" applyProtection="1">
      <alignment horizontal="center" vertical="center"/>
      <protection locked="0"/>
    </xf>
    <xf numFmtId="0" fontId="3" fillId="63" borderId="1" xfId="0" applyFont="1" applyFill="1" applyBorder="1" applyAlignment="1" applyProtection="1">
      <alignment horizontal="center" vertical="center"/>
      <protection locked="0"/>
    </xf>
    <xf numFmtId="9" fontId="1" fillId="63" borderId="1" xfId="0" quotePrefix="1" applyNumberFormat="1" applyFont="1" applyFill="1" applyBorder="1" applyAlignment="1" applyProtection="1">
      <alignment horizontal="left" vertical="center"/>
      <protection locked="0"/>
    </xf>
    <xf numFmtId="10" fontId="76" fillId="14" borderId="1" xfId="0" quotePrefix="1" applyNumberFormat="1" applyFont="1" applyFill="1" applyBorder="1" applyAlignment="1" applyProtection="1">
      <alignment horizontal="left" vertical="top"/>
      <protection locked="0"/>
    </xf>
    <xf numFmtId="0" fontId="9" fillId="3" borderId="8" xfId="0" applyFont="1" applyFill="1" applyBorder="1" applyProtection="1">
      <protection locked="0"/>
    </xf>
    <xf numFmtId="9" fontId="9" fillId="3" borderId="4" xfId="1" applyFont="1" applyFill="1" applyBorder="1" applyProtection="1">
      <protection locked="0"/>
    </xf>
    <xf numFmtId="0" fontId="34" fillId="66" borderId="1" xfId="0" applyFont="1" applyFill="1" applyBorder="1" applyAlignment="1" applyProtection="1">
      <alignment horizontal="left"/>
      <protection locked="0"/>
    </xf>
    <xf numFmtId="0" fontId="24" fillId="0" borderId="0" xfId="0" applyFont="1" applyAlignment="1">
      <alignment vertical="top"/>
    </xf>
    <xf numFmtId="0" fontId="5" fillId="0" borderId="0" xfId="0" applyFont="1" applyAlignment="1">
      <alignment vertical="top"/>
    </xf>
    <xf numFmtId="165" fontId="5" fillId="0" borderId="0" xfId="0" applyNumberFormat="1" applyFont="1" applyAlignment="1">
      <alignment vertical="top"/>
    </xf>
    <xf numFmtId="0" fontId="86" fillId="0" borderId="0" xfId="0" applyFont="1" applyAlignment="1">
      <alignment horizontal="center" vertical="top"/>
    </xf>
    <xf numFmtId="0" fontId="5" fillId="0" borderId="44" xfId="0" applyFont="1" applyBorder="1" applyAlignment="1">
      <alignment horizontal="centerContinuous" vertical="top"/>
    </xf>
    <xf numFmtId="0" fontId="5" fillId="0" borderId="0" xfId="0" applyFont="1" applyAlignment="1">
      <alignment horizontal="centerContinuous" vertical="top"/>
    </xf>
    <xf numFmtId="0" fontId="86" fillId="0" borderId="0" xfId="0" applyFont="1" applyAlignment="1">
      <alignment horizontal="center" vertical="top" wrapText="1"/>
    </xf>
    <xf numFmtId="0" fontId="5" fillId="0" borderId="46" xfId="0" applyFont="1" applyBorder="1" applyAlignment="1">
      <alignment horizontal="center" vertical="top" wrapText="1"/>
    </xf>
    <xf numFmtId="0" fontId="5" fillId="0" borderId="47" xfId="0" applyFont="1" applyBorder="1" applyAlignment="1">
      <alignment horizontal="center" vertical="top" wrapText="1"/>
    </xf>
    <xf numFmtId="0" fontId="5" fillId="14" borderId="0" xfId="0" applyFont="1" applyFill="1" applyAlignment="1">
      <alignment horizontal="center" vertical="top" wrapText="1"/>
    </xf>
    <xf numFmtId="5" fontId="0" fillId="0" borderId="0" xfId="4" applyNumberFormat="1" applyFont="1"/>
    <xf numFmtId="0" fontId="5" fillId="0" borderId="19" xfId="0" applyFont="1" applyBorder="1"/>
    <xf numFmtId="44" fontId="0" fillId="0" borderId="0" xfId="4" applyFont="1"/>
    <xf numFmtId="9" fontId="9" fillId="0" borderId="0" xfId="1" applyFont="1"/>
    <xf numFmtId="0" fontId="87" fillId="0" borderId="48" xfId="0" applyFont="1" applyBorder="1" applyAlignment="1">
      <alignment vertical="center" wrapText="1"/>
    </xf>
    <xf numFmtId="0" fontId="87" fillId="0" borderId="49" xfId="0" applyFont="1" applyBorder="1" applyAlignment="1">
      <alignment vertical="center" wrapText="1"/>
    </xf>
    <xf numFmtId="0" fontId="88" fillId="67" borderId="50" xfId="0" applyFont="1" applyFill="1" applyBorder="1" applyAlignment="1">
      <alignment vertical="center" wrapText="1"/>
    </xf>
    <xf numFmtId="0" fontId="88" fillId="67" borderId="51" xfId="0" applyFont="1" applyFill="1" applyBorder="1" applyAlignment="1">
      <alignment vertical="center" wrapText="1"/>
    </xf>
    <xf numFmtId="9" fontId="88" fillId="67" borderId="51" xfId="0" applyNumberFormat="1" applyFont="1" applyFill="1" applyBorder="1" applyAlignment="1">
      <alignment horizontal="left" vertical="center" wrapText="1"/>
    </xf>
    <xf numFmtId="0" fontId="21" fillId="67" borderId="51" xfId="0" applyFont="1" applyFill="1" applyBorder="1" applyAlignment="1">
      <alignment vertical="center" wrapText="1"/>
    </xf>
    <xf numFmtId="9" fontId="21" fillId="67" borderId="51" xfId="1" applyFont="1" applyFill="1" applyBorder="1" applyAlignment="1">
      <alignment vertical="center" wrapText="1"/>
    </xf>
    <xf numFmtId="0" fontId="21" fillId="67" borderId="50" xfId="0" applyFont="1" applyFill="1" applyBorder="1" applyAlignment="1">
      <alignment vertical="center" wrapText="1"/>
    </xf>
    <xf numFmtId="0" fontId="21" fillId="67" borderId="51" xfId="0" applyFont="1" applyFill="1" applyBorder="1" applyAlignment="1">
      <alignment horizontal="left" vertical="center" wrapText="1"/>
    </xf>
    <xf numFmtId="9" fontId="21" fillId="67" borderId="51" xfId="0" applyNumberFormat="1" applyFont="1" applyFill="1" applyBorder="1" applyAlignment="1">
      <alignment horizontal="left" vertical="center" wrapText="1"/>
    </xf>
    <xf numFmtId="0" fontId="88" fillId="68" borderId="50" xfId="0" applyFont="1" applyFill="1" applyBorder="1" applyAlignment="1">
      <alignment vertical="center" wrapText="1"/>
    </xf>
    <xf numFmtId="0" fontId="88" fillId="68" borderId="51" xfId="0" applyFont="1" applyFill="1" applyBorder="1" applyAlignment="1">
      <alignment vertical="center" wrapText="1"/>
    </xf>
    <xf numFmtId="9" fontId="88" fillId="68" borderId="51" xfId="0" applyNumberFormat="1" applyFont="1" applyFill="1" applyBorder="1" applyAlignment="1">
      <alignment horizontal="left" vertical="center" wrapText="1"/>
    </xf>
    <xf numFmtId="0" fontId="21" fillId="68" borderId="51" xfId="0" applyFont="1" applyFill="1" applyBorder="1" applyAlignment="1">
      <alignment vertical="center" wrapText="1"/>
    </xf>
    <xf numFmtId="9" fontId="21" fillId="68" borderId="51" xfId="1" applyFont="1" applyFill="1" applyBorder="1" applyAlignment="1">
      <alignment vertical="center" wrapText="1"/>
    </xf>
    <xf numFmtId="0" fontId="21" fillId="68" borderId="50" xfId="0" applyFont="1" applyFill="1" applyBorder="1" applyAlignment="1">
      <alignment vertical="center" wrapText="1"/>
    </xf>
    <xf numFmtId="0" fontId="21" fillId="68" borderId="51" xfId="0" applyFont="1" applyFill="1" applyBorder="1" applyAlignment="1">
      <alignment horizontal="left" vertical="center" wrapText="1"/>
    </xf>
    <xf numFmtId="0" fontId="51" fillId="0" borderId="9" xfId="100" applyFont="1" applyBorder="1"/>
    <xf numFmtId="9" fontId="34" fillId="0" borderId="0" xfId="0" applyNumberFormat="1" applyFont="1"/>
    <xf numFmtId="0" fontId="51" fillId="0" borderId="0" xfId="100" applyFont="1"/>
    <xf numFmtId="44" fontId="0" fillId="0" borderId="1" xfId="0" applyNumberFormat="1" applyBorder="1"/>
    <xf numFmtId="164" fontId="5" fillId="69" borderId="1" xfId="0" applyNumberFormat="1" applyFont="1" applyFill="1" applyBorder="1" applyAlignment="1">
      <alignment horizontal="left" wrapText="1"/>
    </xf>
    <xf numFmtId="164" fontId="5" fillId="69" borderId="19" xfId="0" applyNumberFormat="1" applyFont="1" applyFill="1" applyBorder="1" applyAlignment="1">
      <alignment horizontal="left"/>
    </xf>
    <xf numFmtId="164" fontId="5" fillId="69" borderId="1" xfId="0" applyNumberFormat="1" applyFont="1" applyFill="1" applyBorder="1"/>
    <xf numFmtId="0" fontId="0" fillId="0" borderId="1" xfId="0" applyBorder="1" applyAlignment="1">
      <alignment horizontal="center"/>
    </xf>
    <xf numFmtId="0" fontId="0" fillId="0" borderId="8" xfId="0" applyBorder="1" applyAlignment="1">
      <alignment horizontal="center"/>
    </xf>
    <xf numFmtId="164" fontId="5" fillId="0" borderId="7" xfId="2" applyNumberFormat="1" applyFont="1" applyBorder="1"/>
    <xf numFmtId="0" fontId="5" fillId="0" borderId="7" xfId="0" applyFont="1" applyBorder="1"/>
    <xf numFmtId="164" fontId="0" fillId="0" borderId="1" xfId="2" applyNumberFormat="1" applyFont="1" applyBorder="1" applyAlignment="1">
      <alignment horizontal="center"/>
    </xf>
    <xf numFmtId="164" fontId="0" fillId="0" borderId="1" xfId="2" applyNumberFormat="1" applyFont="1" applyFill="1" applyBorder="1" applyAlignment="1">
      <alignment horizontal="center"/>
    </xf>
    <xf numFmtId="164" fontId="0" fillId="0" borderId="8" xfId="2" applyNumberFormat="1" applyFont="1" applyFill="1" applyBorder="1" applyAlignment="1">
      <alignment horizontal="center"/>
    </xf>
    <xf numFmtId="164" fontId="0" fillId="0" borderId="7" xfId="0" applyNumberFormat="1" applyBorder="1"/>
    <xf numFmtId="9" fontId="5" fillId="0" borderId="1" xfId="1" applyFont="1" applyBorder="1"/>
    <xf numFmtId="164" fontId="0" fillId="0" borderId="1" xfId="2" applyNumberFormat="1" applyFont="1" applyFill="1" applyBorder="1" applyAlignment="1"/>
    <xf numFmtId="43" fontId="0" fillId="0" borderId="0" xfId="1" applyNumberFormat="1" applyFont="1"/>
    <xf numFmtId="164" fontId="0" fillId="0" borderId="16" xfId="2" applyNumberFormat="1" applyFont="1" applyBorder="1" applyAlignment="1">
      <alignment horizontal="center"/>
    </xf>
    <xf numFmtId="164" fontId="0" fillId="0" borderId="16" xfId="2" applyNumberFormat="1" applyFont="1" applyFill="1" applyBorder="1" applyAlignment="1"/>
    <xf numFmtId="164" fontId="0" fillId="0" borderId="16" xfId="2" applyNumberFormat="1" applyFont="1" applyFill="1" applyBorder="1" applyAlignment="1">
      <alignment horizontal="center"/>
    </xf>
    <xf numFmtId="164" fontId="0" fillId="0" borderId="8" xfId="2" applyNumberFormat="1" applyFont="1" applyFill="1" applyBorder="1" applyAlignment="1">
      <alignment horizontal="left"/>
    </xf>
    <xf numFmtId="164" fontId="0" fillId="0" borderId="43" xfId="0" applyNumberFormat="1" applyBorder="1"/>
    <xf numFmtId="164" fontId="0" fillId="0" borderId="0" xfId="2" applyNumberFormat="1" applyFont="1" applyFill="1" applyBorder="1" applyAlignment="1">
      <alignment horizontal="center"/>
    </xf>
    <xf numFmtId="164" fontId="0" fillId="0" borderId="1" xfId="0" applyNumberFormat="1" applyBorder="1"/>
    <xf numFmtId="164" fontId="5" fillId="0" borderId="4" xfId="2" applyNumberFormat="1" applyFont="1" applyFill="1" applyBorder="1" applyAlignment="1">
      <alignment horizontal="center"/>
    </xf>
    <xf numFmtId="164" fontId="0" fillId="0" borderId="52" xfId="0" applyNumberFormat="1" applyBorder="1"/>
    <xf numFmtId="0" fontId="0" fillId="0" borderId="53" xfId="0" applyBorder="1" applyAlignment="1">
      <alignment horizontal="center"/>
    </xf>
    <xf numFmtId="164" fontId="0" fillId="0" borderId="53" xfId="2" applyNumberFormat="1" applyFont="1" applyBorder="1" applyAlignment="1">
      <alignment horizontal="center"/>
    </xf>
    <xf numFmtId="164" fontId="0" fillId="0" borderId="53" xfId="2" applyNumberFormat="1" applyFont="1" applyFill="1" applyBorder="1" applyAlignment="1">
      <alignment horizontal="center"/>
    </xf>
    <xf numFmtId="0" fontId="5" fillId="0" borderId="16" xfId="0" applyFont="1" applyBorder="1" applyAlignment="1">
      <alignment horizontal="center"/>
    </xf>
    <xf numFmtId="164" fontId="5" fillId="0" borderId="16" xfId="2" applyNumberFormat="1" applyFont="1" applyBorder="1" applyAlignment="1">
      <alignment horizontal="center"/>
    </xf>
    <xf numFmtId="164" fontId="5" fillId="0" borderId="54" xfId="2" applyNumberFormat="1" applyFont="1" applyFill="1" applyBorder="1" applyAlignment="1">
      <alignment horizontal="center"/>
    </xf>
    <xf numFmtId="164" fontId="5" fillId="0" borderId="43" xfId="2" applyNumberFormat="1" applyFont="1" applyFill="1" applyBorder="1" applyAlignment="1">
      <alignment horizontal="center"/>
    </xf>
    <xf numFmtId="164" fontId="5" fillId="69" borderId="7" xfId="0" applyNumberFormat="1" applyFont="1" applyFill="1" applyBorder="1"/>
    <xf numFmtId="9" fontId="5" fillId="69" borderId="1" xfId="1" applyFont="1" applyFill="1" applyBorder="1"/>
    <xf numFmtId="0" fontId="5" fillId="0" borderId="1" xfId="0" applyFont="1" applyBorder="1" applyAlignment="1">
      <alignment horizontal="center" wrapText="1"/>
    </xf>
    <xf numFmtId="164" fontId="5" fillId="0" borderId="1" xfId="2" applyNumberFormat="1" applyFont="1" applyBorder="1" applyAlignment="1">
      <alignment horizontal="center"/>
    </xf>
    <xf numFmtId="164" fontId="5" fillId="0" borderId="1" xfId="2" applyNumberFormat="1" applyFont="1" applyFill="1" applyBorder="1" applyAlignment="1">
      <alignment horizontal="center"/>
    </xf>
    <xf numFmtId="164" fontId="5" fillId="0" borderId="0" xfId="2" applyNumberFormat="1" applyFont="1" applyFill="1" applyBorder="1" applyAlignment="1">
      <alignment horizontal="center"/>
    </xf>
    <xf numFmtId="164" fontId="0" fillId="0" borderId="0" xfId="0" applyNumberFormat="1"/>
    <xf numFmtId="9" fontId="34" fillId="0" borderId="0" xfId="1" applyFont="1"/>
    <xf numFmtId="0" fontId="5" fillId="0" borderId="0" xfId="0" applyFont="1" applyAlignment="1">
      <alignment horizontal="center" wrapText="1"/>
    </xf>
    <xf numFmtId="10" fontId="5" fillId="0" borderId="0" xfId="1" applyNumberFormat="1" applyFont="1" applyBorder="1" applyAlignment="1">
      <alignment horizontal="center"/>
    </xf>
    <xf numFmtId="168" fontId="0" fillId="0" borderId="0" xfId="4" applyNumberFormat="1" applyFont="1"/>
    <xf numFmtId="0" fontId="0" fillId="0" borderId="1" xfId="0" applyBorder="1" applyAlignment="1">
      <alignment wrapText="1"/>
    </xf>
    <xf numFmtId="173" fontId="0" fillId="0" borderId="0" xfId="0" applyNumberFormat="1"/>
    <xf numFmtId="0" fontId="0" fillId="9" borderId="15" xfId="0" applyFill="1" applyBorder="1" applyAlignment="1">
      <alignment vertical="top"/>
    </xf>
    <xf numFmtId="43" fontId="0" fillId="9" borderId="0" xfId="2" applyFont="1" applyFill="1"/>
    <xf numFmtId="0" fontId="0" fillId="0" borderId="15" xfId="0" applyBorder="1" applyAlignment="1">
      <alignment vertical="top"/>
    </xf>
    <xf numFmtId="43" fontId="0" fillId="0" borderId="0" xfId="2" applyFont="1"/>
    <xf numFmtId="0" fontId="5" fillId="0" borderId="18" xfId="0" applyFont="1" applyBorder="1" applyAlignment="1">
      <alignment horizontal="center" vertical="center" wrapText="1"/>
    </xf>
    <xf numFmtId="9" fontId="87" fillId="0" borderId="55" xfId="1" applyFont="1" applyBorder="1" applyAlignment="1">
      <alignment horizontal="center" vertical="center" wrapText="1"/>
    </xf>
    <xf numFmtId="0" fontId="87" fillId="0" borderId="50" xfId="0" applyFont="1" applyBorder="1" applyAlignment="1">
      <alignment horizontal="center" vertical="center" wrapText="1"/>
    </xf>
    <xf numFmtId="0" fontId="87" fillId="0" borderId="51" xfId="0" applyFont="1" applyBorder="1" applyAlignment="1">
      <alignment horizontal="center" vertical="center" wrapText="1"/>
    </xf>
    <xf numFmtId="0" fontId="88" fillId="67" borderId="50" xfId="0" applyFont="1" applyFill="1" applyBorder="1" applyAlignment="1">
      <alignment horizontal="center" vertical="center" wrapText="1"/>
    </xf>
    <xf numFmtId="0" fontId="88" fillId="67" borderId="51" xfId="0" applyFont="1" applyFill="1" applyBorder="1" applyAlignment="1">
      <alignment horizontal="center" vertical="center" wrapText="1"/>
    </xf>
    <xf numFmtId="9" fontId="88" fillId="67" borderId="51" xfId="0" applyNumberFormat="1" applyFont="1" applyFill="1" applyBorder="1" applyAlignment="1">
      <alignment horizontal="center" vertical="center" wrapText="1"/>
    </xf>
    <xf numFmtId="9" fontId="21" fillId="67" borderId="51" xfId="1" applyFont="1" applyFill="1" applyBorder="1" applyAlignment="1">
      <alignment horizontal="center" vertical="center" wrapText="1"/>
    </xf>
    <xf numFmtId="9" fontId="88" fillId="67" borderId="51" xfId="1" applyFont="1" applyFill="1" applyBorder="1" applyAlignment="1">
      <alignment horizontal="center" vertical="center" wrapText="1"/>
    </xf>
    <xf numFmtId="10" fontId="0" fillId="0" borderId="0" xfId="0" applyNumberFormat="1" applyAlignment="1">
      <alignment vertical="top" wrapText="1"/>
    </xf>
    <xf numFmtId="0" fontId="21" fillId="67" borderId="50" xfId="0" applyFont="1" applyFill="1" applyBorder="1" applyAlignment="1">
      <alignment horizontal="center" vertical="center" wrapText="1"/>
    </xf>
    <xf numFmtId="0" fontId="21" fillId="67" borderId="51" xfId="0" applyFont="1" applyFill="1" applyBorder="1" applyAlignment="1">
      <alignment horizontal="center" vertical="center" wrapText="1"/>
    </xf>
    <xf numFmtId="9" fontId="21" fillId="67" borderId="51" xfId="0" applyNumberFormat="1" applyFont="1" applyFill="1" applyBorder="1" applyAlignment="1">
      <alignment horizontal="center" vertical="center" wrapText="1"/>
    </xf>
    <xf numFmtId="0" fontId="88" fillId="68" borderId="50" xfId="0" applyFont="1" applyFill="1" applyBorder="1" applyAlignment="1">
      <alignment horizontal="center" vertical="center" wrapText="1"/>
    </xf>
    <xf numFmtId="0" fontId="88" fillId="68" borderId="51" xfId="0" applyFont="1" applyFill="1" applyBorder="1" applyAlignment="1">
      <alignment horizontal="center" vertical="center" wrapText="1"/>
    </xf>
    <xf numFmtId="9" fontId="88" fillId="68" borderId="51" xfId="0" applyNumberFormat="1" applyFont="1" applyFill="1" applyBorder="1" applyAlignment="1">
      <alignment horizontal="center" vertical="center" wrapText="1"/>
    </xf>
    <xf numFmtId="9" fontId="21" fillId="68" borderId="51" xfId="1" applyFont="1" applyFill="1" applyBorder="1" applyAlignment="1">
      <alignment horizontal="center" vertical="center" wrapText="1"/>
    </xf>
    <xf numFmtId="9" fontId="88" fillId="68" borderId="51" xfId="1" applyFont="1" applyFill="1" applyBorder="1" applyAlignment="1">
      <alignment horizontal="center" vertical="center" wrapText="1"/>
    </xf>
    <xf numFmtId="0" fontId="21" fillId="68" borderId="50" xfId="0" applyFont="1" applyFill="1" applyBorder="1" applyAlignment="1">
      <alignment horizontal="center" vertical="center" wrapText="1"/>
    </xf>
    <xf numFmtId="0" fontId="21" fillId="68" borderId="51" xfId="0" applyFont="1" applyFill="1" applyBorder="1" applyAlignment="1">
      <alignment horizontal="center" vertical="center" wrapText="1"/>
    </xf>
    <xf numFmtId="164" fontId="74" fillId="15" borderId="0" xfId="2" applyNumberFormat="1" applyFont="1" applyFill="1" applyBorder="1" applyAlignment="1" applyProtection="1">
      <alignment horizontal="right" vertical="center"/>
      <protection locked="0"/>
    </xf>
    <xf numFmtId="9" fontId="9" fillId="3" borderId="0" xfId="1" applyFont="1" applyFill="1" applyBorder="1" applyProtection="1">
      <protection locked="0"/>
    </xf>
    <xf numFmtId="9" fontId="9" fillId="3" borderId="8" xfId="1" applyFont="1" applyFill="1" applyBorder="1" applyProtection="1">
      <protection locked="0"/>
    </xf>
    <xf numFmtId="9" fontId="0" fillId="3" borderId="4" xfId="1" applyFont="1" applyFill="1" applyBorder="1" applyProtection="1">
      <protection locked="0"/>
    </xf>
    <xf numFmtId="9" fontId="0" fillId="3" borderId="0" xfId="1" applyFont="1" applyFill="1" applyBorder="1" applyProtection="1">
      <protection locked="0"/>
    </xf>
    <xf numFmtId="9" fontId="0" fillId="3" borderId="54" xfId="1" applyFont="1" applyFill="1" applyBorder="1" applyProtection="1">
      <protection locked="0"/>
    </xf>
    <xf numFmtId="9" fontId="0" fillId="3" borderId="10" xfId="1" applyFont="1" applyFill="1" applyBorder="1" applyProtection="1">
      <protection locked="0"/>
    </xf>
    <xf numFmtId="9" fontId="0" fillId="3" borderId="52" xfId="1" applyFont="1" applyFill="1" applyBorder="1" applyProtection="1">
      <protection locked="0"/>
    </xf>
    <xf numFmtId="37" fontId="75" fillId="14" borderId="5" xfId="0" applyNumberFormat="1" applyFont="1" applyFill="1" applyBorder="1" applyAlignment="1" applyProtection="1">
      <alignment horizontal="right"/>
      <protection locked="0"/>
    </xf>
    <xf numFmtId="37" fontId="9" fillId="3" borderId="0" xfId="4" applyNumberFormat="1" applyFont="1" applyFill="1" applyBorder="1" applyProtection="1">
      <protection locked="0"/>
    </xf>
    <xf numFmtId="37" fontId="9" fillId="3" borderId="8" xfId="4" applyNumberFormat="1" applyFont="1" applyFill="1" applyBorder="1" applyProtection="1">
      <protection locked="0"/>
    </xf>
    <xf numFmtId="0" fontId="22" fillId="12" borderId="8" xfId="0" applyFont="1" applyFill="1" applyBorder="1" applyAlignment="1">
      <alignment horizontal="center" vertical="center" wrapText="1"/>
    </xf>
    <xf numFmtId="0" fontId="22" fillId="10" borderId="5" xfId="0" applyFont="1" applyFill="1" applyBorder="1" applyAlignment="1">
      <alignment horizontal="center" vertical="center" wrapText="1"/>
    </xf>
    <xf numFmtId="0" fontId="22" fillId="10" borderId="4" xfId="0" applyFont="1" applyFill="1" applyBorder="1" applyAlignment="1">
      <alignment horizontal="center" vertical="center" wrapText="1"/>
    </xf>
    <xf numFmtId="43" fontId="0" fillId="0" borderId="0" xfId="2" applyFont="1" applyAlignment="1">
      <alignment horizontal="left" vertical="top"/>
    </xf>
    <xf numFmtId="0" fontId="0" fillId="0" borderId="0" xfId="0" applyAlignment="1">
      <alignment horizontal="left" vertical="top"/>
    </xf>
    <xf numFmtId="0" fontId="22" fillId="11" borderId="59" xfId="0" applyFont="1" applyFill="1" applyBorder="1" applyAlignment="1">
      <alignment horizontal="center" vertical="center" wrapText="1"/>
    </xf>
    <xf numFmtId="0" fontId="22" fillId="10" borderId="59" xfId="0" applyFont="1" applyFill="1" applyBorder="1" applyAlignment="1">
      <alignment horizontal="center" vertical="center" wrapText="1"/>
    </xf>
    <xf numFmtId="0" fontId="22" fillId="12" borderId="60" xfId="0" applyFont="1" applyFill="1" applyBorder="1" applyAlignment="1">
      <alignment horizontal="center" vertical="center" wrapText="1"/>
    </xf>
    <xf numFmtId="0" fontId="5" fillId="14" borderId="1" xfId="0" applyFont="1" applyFill="1" applyBorder="1"/>
    <xf numFmtId="9" fontId="0" fillId="14" borderId="1" xfId="1" applyFont="1" applyFill="1" applyBorder="1"/>
    <xf numFmtId="9" fontId="0" fillId="14" borderId="1" xfId="1" applyFont="1" applyFill="1" applyBorder="1" applyAlignment="1"/>
    <xf numFmtId="44" fontId="0" fillId="0" borderId="1" xfId="4" applyFont="1" applyBorder="1"/>
    <xf numFmtId="9" fontId="0" fillId="0" borderId="0" xfId="1" applyFont="1" applyFill="1" applyBorder="1"/>
    <xf numFmtId="164" fontId="74" fillId="15" borderId="8" xfId="2" applyNumberFormat="1" applyFont="1" applyFill="1" applyBorder="1" applyAlignment="1" applyProtection="1">
      <alignment horizontal="right" vertical="center"/>
      <protection locked="0"/>
    </xf>
    <xf numFmtId="0" fontId="9" fillId="3" borderId="5" xfId="0" applyFont="1" applyFill="1" applyBorder="1" applyProtection="1">
      <protection locked="0"/>
    </xf>
    <xf numFmtId="0" fontId="9" fillId="3" borderId="0" xfId="0" applyFont="1" applyFill="1" applyAlignment="1" applyProtection="1">
      <alignment horizontal="left" vertical="center"/>
      <protection locked="0"/>
    </xf>
    <xf numFmtId="44" fontId="9" fillId="3" borderId="0" xfId="4" applyFont="1" applyFill="1" applyProtection="1">
      <protection locked="0"/>
    </xf>
    <xf numFmtId="5" fontId="0" fillId="3" borderId="0" xfId="4" applyNumberFormat="1" applyFont="1" applyFill="1" applyProtection="1">
      <protection locked="0"/>
    </xf>
    <xf numFmtId="5" fontId="9" fillId="3" borderId="0" xfId="4" applyNumberFormat="1" applyFont="1" applyFill="1" applyProtection="1">
      <protection locked="0"/>
    </xf>
    <xf numFmtId="0" fontId="89" fillId="15" borderId="1" xfId="0" applyFont="1" applyFill="1" applyBorder="1" applyAlignment="1" applyProtection="1">
      <alignment horizontal="left" vertical="center"/>
      <protection locked="0"/>
    </xf>
    <xf numFmtId="165" fontId="74" fillId="15" borderId="1" xfId="1" applyNumberFormat="1" applyFont="1" applyFill="1" applyBorder="1" applyAlignment="1" applyProtection="1">
      <alignment horizontal="right" vertical="center"/>
      <protection locked="0"/>
    </xf>
    <xf numFmtId="0" fontId="0" fillId="16" borderId="1" xfId="0" applyFill="1" applyBorder="1" applyAlignment="1">
      <alignment horizontal="center"/>
    </xf>
    <xf numFmtId="164" fontId="0" fillId="16" borderId="1" xfId="2" applyNumberFormat="1" applyFont="1" applyFill="1" applyBorder="1" applyAlignment="1">
      <alignment horizontal="center"/>
    </xf>
    <xf numFmtId="43" fontId="74" fillId="15" borderId="6" xfId="2" applyFont="1" applyFill="1" applyBorder="1" applyAlignment="1" applyProtection="1">
      <alignment horizontal="left" vertical="center"/>
      <protection locked="0"/>
    </xf>
    <xf numFmtId="44" fontId="0" fillId="3" borderId="0" xfId="2" applyNumberFormat="1" applyFont="1" applyFill="1" applyProtection="1">
      <protection locked="0"/>
    </xf>
    <xf numFmtId="44" fontId="74" fillId="15" borderId="7" xfId="2" applyNumberFormat="1" applyFont="1" applyFill="1" applyBorder="1" applyAlignment="1" applyProtection="1">
      <alignment horizontal="left" vertical="center"/>
      <protection locked="0"/>
    </xf>
    <xf numFmtId="44" fontId="74" fillId="15" borderId="6" xfId="2" applyNumberFormat="1" applyFont="1" applyFill="1" applyBorder="1" applyAlignment="1" applyProtection="1">
      <alignment horizontal="left" vertical="center"/>
      <protection locked="0"/>
    </xf>
    <xf numFmtId="43" fontId="74" fillId="15" borderId="1" xfId="2" applyFont="1" applyFill="1" applyBorder="1" applyAlignment="1" applyProtection="1">
      <alignment horizontal="left" vertical="center"/>
      <protection locked="0"/>
    </xf>
    <xf numFmtId="44" fontId="0" fillId="64" borderId="7" xfId="0" applyNumberFormat="1" applyFill="1" applyBorder="1" applyAlignment="1" applyProtection="1">
      <alignment horizontal="center"/>
      <protection locked="0"/>
    </xf>
    <xf numFmtId="44" fontId="0" fillId="64" borderId="1" xfId="0" applyNumberFormat="1" applyFill="1" applyBorder="1" applyAlignment="1" applyProtection="1">
      <alignment horizontal="center"/>
      <protection locked="0"/>
    </xf>
    <xf numFmtId="164" fontId="0" fillId="0" borderId="10" xfId="2" applyNumberFormat="1" applyFont="1" applyBorder="1"/>
    <xf numFmtId="164" fontId="0" fillId="0" borderId="61" xfId="2" applyNumberFormat="1" applyFont="1" applyBorder="1"/>
    <xf numFmtId="164" fontId="0" fillId="0" borderId="0" xfId="2" applyNumberFormat="1" applyFont="1" applyBorder="1"/>
    <xf numFmtId="0" fontId="0" fillId="9" borderId="7" xfId="0" applyFill="1" applyBorder="1"/>
    <xf numFmtId="166" fontId="0" fillId="9" borderId="0" xfId="0" applyNumberFormat="1" applyFill="1"/>
    <xf numFmtId="0" fontId="3" fillId="9" borderId="0" xfId="0" applyFont="1" applyFill="1" applyAlignment="1">
      <alignment horizontal="left" vertical="center" wrapText="1"/>
    </xf>
    <xf numFmtId="166" fontId="0" fillId="9" borderId="0" xfId="2" applyNumberFormat="1" applyFont="1" applyFill="1"/>
    <xf numFmtId="43" fontId="0" fillId="9" borderId="0" xfId="0" applyNumberFormat="1" applyFill="1"/>
    <xf numFmtId="9" fontId="0" fillId="3" borderId="0" xfId="1" applyFont="1" applyFill="1" applyProtection="1">
      <protection locked="0"/>
    </xf>
    <xf numFmtId="9" fontId="0" fillId="0" borderId="1" xfId="0" applyNumberFormat="1" applyBorder="1"/>
    <xf numFmtId="10" fontId="0" fillId="0" borderId="1" xfId="0" applyNumberFormat="1" applyBorder="1"/>
    <xf numFmtId="14" fontId="5" fillId="0" borderId="1" xfId="0" applyNumberFormat="1" applyFont="1" applyBorder="1"/>
    <xf numFmtId="174" fontId="0" fillId="0" borderId="1" xfId="0" applyNumberFormat="1" applyBorder="1"/>
    <xf numFmtId="0" fontId="1" fillId="0" borderId="0" xfId="0" quotePrefix="1" applyFont="1" applyFill="1" applyAlignment="1" applyProtection="1">
      <alignment horizontal="left"/>
      <protection locked="0"/>
    </xf>
    <xf numFmtId="0" fontId="5" fillId="0" borderId="45" xfId="0" applyFont="1" applyFill="1" applyBorder="1" applyAlignment="1">
      <alignment vertical="top" wrapText="1"/>
    </xf>
    <xf numFmtId="165" fontId="5" fillId="0" borderId="45" xfId="0" applyNumberFormat="1" applyFont="1" applyFill="1" applyBorder="1" applyAlignment="1">
      <alignment vertical="top" wrapText="1"/>
    </xf>
    <xf numFmtId="0" fontId="24" fillId="0" borderId="45" xfId="0" applyFont="1" applyFill="1" applyBorder="1" applyAlignment="1">
      <alignment vertical="top" wrapText="1"/>
    </xf>
    <xf numFmtId="0" fontId="5" fillId="0" borderId="62" xfId="0" applyFont="1" applyBorder="1" applyAlignment="1">
      <alignment horizontal="center" vertical="top" wrapText="1"/>
    </xf>
    <xf numFmtId="0" fontId="5" fillId="0" borderId="0" xfId="0" applyFont="1" applyBorder="1" applyAlignment="1">
      <alignment horizontal="center" vertical="top" wrapText="1"/>
    </xf>
    <xf numFmtId="168" fontId="0" fillId="0" borderId="1" xfId="4" applyNumberFormat="1" applyFont="1" applyFill="1" applyBorder="1"/>
    <xf numFmtId="0" fontId="25" fillId="0" borderId="14" xfId="0" applyFont="1" applyBorder="1" applyAlignment="1">
      <alignment vertical="top" wrapText="1"/>
    </xf>
    <xf numFmtId="0" fontId="22" fillId="12" borderId="63" xfId="0" applyFont="1" applyFill="1" applyBorder="1" applyAlignment="1">
      <alignment horizontal="center" vertical="center" wrapText="1"/>
    </xf>
    <xf numFmtId="0" fontId="22" fillId="10" borderId="63" xfId="0" applyFont="1" applyFill="1" applyBorder="1" applyAlignment="1">
      <alignment horizontal="center" vertical="center" wrapText="1"/>
    </xf>
    <xf numFmtId="0" fontId="30" fillId="0" borderId="0" xfId="0" applyFont="1" applyAlignment="1">
      <alignment horizontal="left" vertical="top" wrapText="1"/>
    </xf>
    <xf numFmtId="0" fontId="0" fillId="0" borderId="0" xfId="0" pivotButton="1"/>
    <xf numFmtId="0" fontId="0" fillId="0" borderId="0" xfId="0" applyNumberFormat="1"/>
    <xf numFmtId="0" fontId="1" fillId="0" borderId="0" xfId="0" applyFont="1" applyFill="1" applyAlignment="1" applyProtection="1">
      <alignment horizontal="left"/>
      <protection locked="0"/>
    </xf>
    <xf numFmtId="9" fontId="1" fillId="63" borderId="1" xfId="0" applyNumberFormat="1" applyFont="1" applyFill="1" applyBorder="1" applyAlignment="1" applyProtection="1">
      <alignment horizontal="left" vertical="center" wrapText="1"/>
      <protection locked="0"/>
    </xf>
    <xf numFmtId="0" fontId="1" fillId="63" borderId="1" xfId="0" applyFont="1" applyFill="1" applyBorder="1" applyAlignment="1" applyProtection="1">
      <alignment horizontal="left" vertical="top" wrapText="1"/>
      <protection locked="0"/>
    </xf>
    <xf numFmtId="0" fontId="0" fillId="0" borderId="1" xfId="0" applyFill="1" applyBorder="1"/>
    <xf numFmtId="164" fontId="0" fillId="0" borderId="1" xfId="2" applyNumberFormat="1" applyFont="1" applyFill="1" applyBorder="1"/>
    <xf numFmtId="0" fontId="3" fillId="63" borderId="1" xfId="0" quotePrefix="1" applyFont="1" applyFill="1" applyBorder="1" applyAlignment="1" applyProtection="1">
      <alignment horizontal="left" vertical="top" wrapText="1"/>
      <protection locked="0"/>
    </xf>
    <xf numFmtId="0" fontId="3" fillId="63" borderId="1" xfId="0" applyFont="1" applyFill="1" applyBorder="1" applyAlignment="1" applyProtection="1">
      <alignment horizontal="left" vertical="top" wrapText="1"/>
      <protection locked="0"/>
    </xf>
    <xf numFmtId="0" fontId="0" fillId="0" borderId="0" xfId="0" applyAlignment="1">
      <alignment horizontal="left" wrapText="1"/>
    </xf>
    <xf numFmtId="0" fontId="37" fillId="0" borderId="1" xfId="0" quotePrefix="1" applyFont="1" applyBorder="1" applyAlignment="1">
      <alignment horizontal="left" vertical="center" wrapText="1"/>
    </xf>
    <xf numFmtId="0" fontId="37" fillId="0" borderId="1" xfId="0" applyFont="1" applyBorder="1" applyAlignment="1">
      <alignment horizontal="left" vertical="center" wrapText="1"/>
    </xf>
    <xf numFmtId="0" fontId="37" fillId="0" borderId="2" xfId="0" applyFont="1" applyBorder="1" applyAlignment="1">
      <alignment horizontal="left" vertical="center" wrapText="1"/>
    </xf>
    <xf numFmtId="0" fontId="37" fillId="0" borderId="5" xfId="0" applyFont="1" applyBorder="1" applyAlignment="1">
      <alignment horizontal="left" vertical="center" wrapText="1"/>
    </xf>
    <xf numFmtId="0" fontId="37" fillId="0" borderId="16" xfId="0" applyFont="1" applyBorder="1" applyAlignment="1">
      <alignment horizontal="left" vertical="center" wrapText="1"/>
    </xf>
    <xf numFmtId="0" fontId="5" fillId="0" borderId="44" xfId="0" applyFont="1" applyBorder="1" applyAlignment="1">
      <alignment horizontal="center" vertical="top"/>
    </xf>
    <xf numFmtId="0" fontId="0" fillId="0" borderId="56" xfId="0" applyBorder="1" applyAlignment="1">
      <alignment horizontal="center" vertical="top" wrapText="1"/>
    </xf>
    <xf numFmtId="0" fontId="0" fillId="0" borderId="57" xfId="0" applyBorder="1" applyAlignment="1">
      <alignment horizontal="center" vertical="top" wrapText="1"/>
    </xf>
    <xf numFmtId="0" fontId="0" fillId="0" borderId="58" xfId="0" applyBorder="1" applyAlignment="1">
      <alignment horizontal="center" vertical="top" wrapText="1"/>
    </xf>
  </cellXfs>
  <cellStyles count="101">
    <cellStyle name="20% - Accent1" xfId="23" builtinId="30" customBuiltin="1"/>
    <cellStyle name="20% - Accent2" xfId="27" builtinId="34" customBuiltin="1"/>
    <cellStyle name="20% - Accent3" xfId="31" builtinId="38" customBuiltin="1"/>
    <cellStyle name="20% - Accent4" xfId="35" builtinId="42" customBuiltin="1"/>
    <cellStyle name="20% - Accent5" xfId="39" builtinId="46" customBuiltin="1"/>
    <cellStyle name="20% - Accent6" xfId="43" builtinId="50" customBuiltin="1"/>
    <cellStyle name="40% - Accent1" xfId="24" builtinId="31" customBuiltin="1"/>
    <cellStyle name="40% - Accent2" xfId="28" builtinId="35" customBuiltin="1"/>
    <cellStyle name="40% - Accent3" xfId="32" builtinId="39" customBuiltin="1"/>
    <cellStyle name="40% - Accent4" xfId="36" builtinId="43" customBuiltin="1"/>
    <cellStyle name="40% - Accent5" xfId="40" builtinId="47" customBuiltin="1"/>
    <cellStyle name="40% - Accent6" xfId="44" builtinId="51" customBuiltin="1"/>
    <cellStyle name="60% - Accent1" xfId="25" builtinId="32" customBuiltin="1"/>
    <cellStyle name="60% - Accent2" xfId="29" builtinId="36" customBuiltin="1"/>
    <cellStyle name="60% - Accent3" xfId="33" builtinId="40" customBuiltin="1"/>
    <cellStyle name="60% - Accent4" xfId="37" builtinId="44" customBuiltin="1"/>
    <cellStyle name="60% - Accent5" xfId="41" builtinId="48" customBuiltin="1"/>
    <cellStyle name="60% - Accent6" xfId="45" builtinId="52" customBuiltin="1"/>
    <cellStyle name="Accent1" xfId="22" builtinId="29" customBuiltin="1"/>
    <cellStyle name="Accent2" xfId="26" builtinId="33" customBuiltin="1"/>
    <cellStyle name="Accent3" xfId="30" builtinId="37" customBuiltin="1"/>
    <cellStyle name="Accent4" xfId="34" builtinId="41" customBuiltin="1"/>
    <cellStyle name="Accent5" xfId="38" builtinId="45" customBuiltin="1"/>
    <cellStyle name="Accent6" xfId="42" builtinId="49" customBuiltin="1"/>
    <cellStyle name="Analysis Row" xfId="97" xr:uid="{AE02517B-9CC2-45D2-B8D3-D40E4B273FDA}"/>
    <cellStyle name="Bad" xfId="11" builtinId="27" customBuiltin="1"/>
    <cellStyle name="Calculation" xfId="15" builtinId="22" customBuiltin="1"/>
    <cellStyle name="Check Cell" xfId="17" builtinId="23" customBuiltin="1"/>
    <cellStyle name="Comma" xfId="2" builtinId="3"/>
    <cellStyle name="Currency" xfId="4" builtinId="4"/>
    <cellStyle name="Explanatory Text" xfId="20" builtinId="53" customBuiltin="1"/>
    <cellStyle name="Good" xfId="10" builtinId="26" customBuiltin="1"/>
    <cellStyle name="Heading 1" xfId="6" builtinId="16" customBuiltin="1"/>
    <cellStyle name="Heading 2" xfId="7" builtinId="17" customBuiltin="1"/>
    <cellStyle name="Heading 3" xfId="8" builtinId="18" customBuiltin="1"/>
    <cellStyle name="Heading 4" xfId="9" builtinId="19" customBuiltin="1"/>
    <cellStyle name="Hyperlink" xfId="3" builtinId="8"/>
    <cellStyle name="Input" xfId="13" builtinId="20" customBuiltin="1"/>
    <cellStyle name="Input Row" xfId="96" xr:uid="{32922B55-DB6D-4B15-A91A-F3622B5BC679}"/>
    <cellStyle name="Linked Cell" xfId="16" builtinId="24" customBuiltin="1"/>
    <cellStyle name="Millares [0]_2AV_M_M " xfId="46" xr:uid="{DAECD182-ACCB-4F62-B553-D1ED213CF7B4}"/>
    <cellStyle name="Millares_2AV_M_M " xfId="47" xr:uid="{7FA270E6-4B97-4C97-88EE-E78DE6E086C9}"/>
    <cellStyle name="Moneda [0]_2AV_M_M " xfId="48" xr:uid="{C6D17D06-07B6-4559-8682-AAF571155349}"/>
    <cellStyle name="Moneda_2AV_M_M " xfId="49" xr:uid="{6AE30CE3-189B-4A0F-83AC-3F773240C762}"/>
    <cellStyle name="Neutral" xfId="12" builtinId="28" customBuiltin="1"/>
    <cellStyle name="Neutral 6" xfId="98" xr:uid="{E0122A3E-B457-488D-9785-6EBF093B68CF}"/>
    <cellStyle name="Normal" xfId="0" builtinId="0"/>
    <cellStyle name="Normal 10 2" xfId="100" xr:uid="{8E2F2E0F-65D5-45CC-80C1-2450F0ABE7DD}"/>
    <cellStyle name="Normal 14 2" xfId="99" xr:uid="{B8E76BB6-137D-4DB7-A7CE-1A7C5E4EB269}"/>
    <cellStyle name="Note" xfId="19" builtinId="10" customBuiltin="1"/>
    <cellStyle name="Output" xfId="14" builtinId="21" customBuiltin="1"/>
    <cellStyle name="Percent" xfId="1" builtinId="5"/>
    <cellStyle name="SAPBEXaggData_ IIC Summary " xfId="50" xr:uid="{57E05225-C59F-405C-B725-B61429E4277F}"/>
    <cellStyle name="SAPBEXaggDataEmph_ IIC Summary " xfId="51" xr:uid="{9971FF80-F5C1-4594-998E-1393B86B3793}"/>
    <cellStyle name="SAPBEXaggExc1_ IIC Summary " xfId="52" xr:uid="{FAEB6E37-1257-417D-BF7C-76A88152EA7A}"/>
    <cellStyle name="SAPBEXaggExc1Emph_ IIC Summary " xfId="53" xr:uid="{A1C32500-BBB9-4B01-9D76-D0E14C0E2DC0}"/>
    <cellStyle name="SAPBEXaggExc2_ IIC Summary " xfId="54" xr:uid="{80467FD9-7565-4026-AE73-371B49818B82}"/>
    <cellStyle name="SAPBEXaggExc2Emph_ IIC Summary " xfId="55" xr:uid="{E9B043C4-8D2E-4859-B3C4-880D57175437}"/>
    <cellStyle name="SAPBEXaggItem_ IIC Summary " xfId="56" xr:uid="{A806A2BF-70DF-4673-A993-2DB4FEF8EFCD}"/>
    <cellStyle name="SAPBEXchaText_ IIC Summary " xfId="57" xr:uid="{2BD7F26C-D905-4F1F-8619-E7167DECCB6C}"/>
    <cellStyle name="SAPBEXexcBad7_ IIC Summary " xfId="58" xr:uid="{016E4F12-07F8-41EB-8E65-9D00842B8780}"/>
    <cellStyle name="SAPBEXexcBad9_ IIC Summary " xfId="59" xr:uid="{29AAD280-7F6C-4A94-87DB-3011BE951479}"/>
    <cellStyle name="SAPBEXexcCritical4_ IIC Summary " xfId="60" xr:uid="{4C11A733-550E-439A-A7EB-1403DE60DAC2}"/>
    <cellStyle name="SAPBEXexcCritical5_ IIC Summary " xfId="61" xr:uid="{2A933438-A649-4FB6-8A6F-EA9F75399AF8}"/>
    <cellStyle name="SAPBEXexcGood1_ IIC Summary " xfId="62" xr:uid="{A2406B56-8475-4C4D-822B-83DD1D209F42}"/>
    <cellStyle name="SAPBEXfilterDrill_ IIC Summary " xfId="63" xr:uid="{FA515B7D-309D-449E-B0E6-57189C2BF3BD}"/>
    <cellStyle name="SAPBEXfilterItem_ IIC Summary " xfId="64" xr:uid="{7C3868E8-225F-4812-AFF3-0038FFA38AFE}"/>
    <cellStyle name="SAPBEXformats_ IIC Summary " xfId="65" xr:uid="{1F6C7A61-6D81-40D4-AEE0-4CDEE7BC0B77}"/>
    <cellStyle name="SAPBEXheaderData_ IIC Summary " xfId="66" xr:uid="{E009A496-FF67-4F98-BD77-95AE6591AD08}"/>
    <cellStyle name="SAPBEXheaderItem_ IIC Summary " xfId="67" xr:uid="{74D9A38C-2565-4756-ABCA-A4B3143D4EF6}"/>
    <cellStyle name="SAPBEXheaderText_ IIC Summary " xfId="68" xr:uid="{7B2D0A26-ECDE-4401-80CB-62CE90457075}"/>
    <cellStyle name="SAPBEXHLevel0_ IIC Summary " xfId="69" xr:uid="{FA9D9FD5-610C-4A44-9393-0E77584F7A8E}"/>
    <cellStyle name="SAPBEXHLevel1_ IIC Summary " xfId="70" xr:uid="{CBFA2F07-6A29-4EF4-BAF6-4627C4A8C8D2}"/>
    <cellStyle name="SAPBEXHLevel2_ IIC Summary " xfId="71" xr:uid="{A06F4140-01A9-45F5-8265-1D2A1D4D2D19}"/>
    <cellStyle name="SAPBEXHLevel3_ IIC Summary " xfId="72" xr:uid="{F1A16981-5663-436F-B019-F23376FDD661}"/>
    <cellStyle name="SAPBEXresExc1_ IIC Summary " xfId="73" xr:uid="{D3FEF566-20D0-4D90-A359-E1B13F5DDB11}"/>
    <cellStyle name="SAPBEXresExc1Emph_ IIC Summary " xfId="74" xr:uid="{FEDF3F65-8DDC-4B3E-9FD9-3516FE930EFE}"/>
    <cellStyle name="SAPBEXresExc2_ IIC Summary " xfId="75" xr:uid="{B9FB2D5C-F9E6-4BA3-A7C8-B5649FC7BC56}"/>
    <cellStyle name="SAPBEXresExc2Emph_ IIC Summary " xfId="76" xr:uid="{12EF1997-AE0C-410E-9137-EABA91FDB4C9}"/>
    <cellStyle name="SAPBEXresItem_ IIC Summary " xfId="77" xr:uid="{975D0892-881E-46FD-BE31-5B491F730E38}"/>
    <cellStyle name="SAPBEXstdData_ IIC Summary " xfId="78" xr:uid="{A6EE52E1-2203-47EA-8C77-6CD4481F3D6A}"/>
    <cellStyle name="SAPBEXstdDataEmph_ IIC Summary " xfId="79" xr:uid="{F3E3B687-0FEA-41E3-907A-001A13C2643C}"/>
    <cellStyle name="SAPBEXstdExc1_ IIC Summary " xfId="80" xr:uid="{B217513F-A743-4FE8-ABEE-6DEEB37CDACD}"/>
    <cellStyle name="SAPBEXstdExc1Emph_ IIC Summary " xfId="81" xr:uid="{6E1B264D-52A1-4B0C-A29A-1FBA6493E763}"/>
    <cellStyle name="SAPBEXstdExc2_ IIC Summary " xfId="82" xr:uid="{07518A5E-D0ED-4D5A-8CE8-8F0D4B5639E5}"/>
    <cellStyle name="SAPBEXstdExc2Emph_ IIC Summary " xfId="83" xr:uid="{2568183A-2D9C-4753-81B6-4F47C7479D45}"/>
    <cellStyle name="SAPBEXstdItem_ IIC Summary " xfId="84" xr:uid="{886ED3CD-0207-4D6B-8B0D-4FC00620D9D0}"/>
    <cellStyle name="SAPBEXstdItemX_ IIC Summary " xfId="85" xr:uid="{688277FD-FC29-4AFE-9767-2CD3762679F6}"/>
    <cellStyle name="SAPBEXsubData_ IIC Summary " xfId="86" xr:uid="{1C198D1B-2EF8-475C-BACE-271B72C59058}"/>
    <cellStyle name="SAPBEXsubDataEmph_ IIC Summary " xfId="87" xr:uid="{63BBE03D-9F84-4069-815A-0D556A9EB702}"/>
    <cellStyle name="SAPBEXsubExc1_ IIC Summary " xfId="88" xr:uid="{3C3A7085-7797-417F-830E-4A60D81FF091}"/>
    <cellStyle name="SAPBEXsubExc1Emph_ IIC Summary " xfId="89" xr:uid="{7A475394-A28E-457A-B50D-0420DC1C55BA}"/>
    <cellStyle name="SAPBEXsubExc2_ IIC Summary " xfId="90" xr:uid="{B0A1E9B0-BB1C-48F1-AF32-BAB22D1BBEDC}"/>
    <cellStyle name="SAPBEXsubExc2Emph_ IIC Summary " xfId="91" xr:uid="{6E8C2832-92A7-4DF2-AE76-5CE13BCA7314}"/>
    <cellStyle name="SAPBEXsubItem_ IIC Summary " xfId="92" xr:uid="{ED50CC37-D9CC-4B16-8A7F-5B96C194650A}"/>
    <cellStyle name="SAPBEXtitle_ IIC Summary " xfId="93" xr:uid="{B47979DF-FBE0-483E-A490-FF5735DB610F}"/>
    <cellStyle name="SAPBEXundefined_ IIC Summary " xfId="94" xr:uid="{2F8E1A23-7785-402E-8722-C06AF5BF8B3D}"/>
    <cellStyle name="Title" xfId="5" builtinId="15" customBuiltin="1"/>
    <cellStyle name="Total" xfId="21" builtinId="25" customBuiltin="1"/>
    <cellStyle name="Unprot$_ IIC Summary " xfId="95" xr:uid="{788791BC-59E3-49A2-B28B-54E3CC804391}"/>
    <cellStyle name="Warning Text" xfId="18" builtinId="11" customBuiltin="1"/>
  </cellStyles>
  <dxfs count="524">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alignment horizontal="general" vertical="top"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indexed="64"/>
          <bgColor theme="4"/>
        </patternFill>
      </fill>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indexed="64"/>
          <bgColor theme="4"/>
        </patternFill>
      </fill>
    </dxf>
    <dxf>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3" formatCode="0%"/>
    </dxf>
    <dxf>
      <font>
        <b val="0"/>
        <i val="0"/>
        <strike val="0"/>
        <condense val="0"/>
        <extend val="0"/>
        <outline val="0"/>
        <shadow val="0"/>
        <u val="none"/>
        <vertAlign val="baseline"/>
        <sz val="11"/>
        <color theme="1"/>
        <name val="Calibri"/>
        <family val="2"/>
        <scheme val="minor"/>
      </font>
      <numFmt numFmtId="13" formatCode="0%"/>
    </dxf>
    <dxf>
      <font>
        <b val="0"/>
        <i val="0"/>
        <strike val="0"/>
        <condense val="0"/>
        <extend val="0"/>
        <outline val="0"/>
        <shadow val="0"/>
        <u val="none"/>
        <vertAlign val="baseline"/>
        <sz val="11"/>
        <color theme="1"/>
        <name val="Calibri"/>
        <family val="2"/>
        <scheme val="minor"/>
      </font>
      <numFmt numFmtId="13" formatCode="0%"/>
    </dxf>
    <dxf>
      <font>
        <b val="0"/>
        <i val="0"/>
        <strike val="0"/>
        <condense val="0"/>
        <extend val="0"/>
        <outline val="0"/>
        <shadow val="0"/>
        <u val="none"/>
        <vertAlign val="baseline"/>
        <sz val="11"/>
        <color rgb="FF000000"/>
        <name val="Calibri"/>
        <family val="2"/>
        <scheme val="none"/>
      </font>
      <numFmt numFmtId="0" formatCode="General"/>
    </dxf>
    <dxf>
      <border outline="0">
        <top style="thin">
          <color rgb="FF5B9BD5"/>
        </top>
      </border>
    </dxf>
    <dxf>
      <font>
        <b val="0"/>
        <i val="0"/>
        <strike val="0"/>
        <condense val="0"/>
        <extend val="0"/>
        <outline val="0"/>
        <shadow val="0"/>
        <u val="none"/>
        <vertAlign val="baseline"/>
        <sz val="11"/>
        <color rgb="FF000000"/>
        <name val="Calibri"/>
        <family val="2"/>
        <scheme val="none"/>
      </font>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166" formatCode="_(* #,##0.0_);_(* \(#,##0.0\);_(* &quot;-&quot;??_);_(@_)"/>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166" formatCode="_(* #,##0.0_);_(* \(#,##0.0\);_(* &quot;-&quot;??_);_(@_)"/>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numFmt numFmtId="166" formatCode="_(* #,##0.0_);_(* \(#,##0.0\);_(* &quot;-&quot;??_);_(@_)"/>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alignment horizontal="left" vertical="top" textRotation="0" wrapText="0" indent="0" justifyLastLine="0" shrinkToFit="0" readingOrder="0"/>
    </dxf>
    <dxf>
      <border outline="0">
        <top style="thin">
          <color theme="1"/>
        </top>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alignment horizontal="left" vertical="top" textRotation="0" wrapText="0" indent="0" justifyLastLine="0" shrinkToFit="0" readingOrder="0"/>
    </dxf>
    <dxf>
      <border outline="0">
        <top style="thin">
          <color theme="1"/>
        </top>
      </border>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numFmt numFmtId="35" formatCode="_(* #,##0.00_);_(* \(#,##0.00\);_(* &quot;-&quot;??_);_(@_)"/>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numFmt numFmtId="35" formatCode="_(* #,##0.00_);_(* \(#,##0.00\);_(* &quot;-&quot;??_);_(@_)"/>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dxf>
    <dxf>
      <font>
        <b/>
        <i val="0"/>
        <strike val="0"/>
        <condense val="0"/>
        <extend val="0"/>
        <outline val="0"/>
        <shadow val="0"/>
        <u val="none"/>
        <vertAlign val="baseline"/>
        <sz val="10"/>
        <color theme="0"/>
        <name val="Calibri"/>
        <family val="2"/>
        <scheme val="minor"/>
      </font>
      <fill>
        <patternFill patternType="solid">
          <fgColor indexed="64"/>
          <bgColor theme="8"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protection locked="0" hidden="0"/>
    </dxf>
    <dxf>
      <protection locked="0" hidden="0"/>
    </dxf>
    <dxf>
      <font>
        <b val="0"/>
        <i val="0"/>
        <strike val="0"/>
        <condense val="0"/>
        <extend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protection locked="0" hidden="0"/>
    </dxf>
    <dxf>
      <font>
        <b val="0"/>
        <i val="0"/>
        <strike val="0"/>
        <condense val="0"/>
        <extend val="0"/>
        <outline val="0"/>
        <shadow val="0"/>
        <u val="none"/>
        <vertAlign val="baseline"/>
        <sz val="11"/>
        <color theme="1"/>
        <name val="Calibri"/>
        <family val="2"/>
        <scheme val="minor"/>
      </font>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numFmt numFmtId="2" formatCode="0.00"/>
      <protection locked="0" hidden="0"/>
    </dxf>
    <dxf>
      <protection locked="0" hidden="0"/>
    </dxf>
    <dxf>
      <border outline="0">
        <bottom style="thin">
          <color indexed="64"/>
        </bottom>
      </border>
    </dxf>
    <dxf>
      <font>
        <b/>
        <i val="0"/>
        <strike val="0"/>
        <condense val="0"/>
        <extend val="0"/>
        <outline val="0"/>
        <shadow val="0"/>
        <u val="none"/>
        <vertAlign val="baseline"/>
        <sz val="10"/>
        <color theme="0"/>
        <name val="Calibri"/>
        <family val="2"/>
        <scheme val="minor"/>
      </font>
      <fill>
        <patternFill patternType="solid">
          <fgColor indexed="64"/>
          <bgColor theme="8"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protection locked="0" hidden="0"/>
    </dxf>
    <dxf>
      <protection locked="0" hidden="0"/>
    </dxf>
    <dxf>
      <protection locked="0" hidden="0"/>
    </dxf>
    <dxf>
      <protection locked="0" hidden="0"/>
    </dxf>
    <dxf>
      <protection locked="0" hidden="0"/>
    </dxf>
    <dxf>
      <numFmt numFmtId="0" formatCode="General"/>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outline="0">
        <top style="thin">
          <color theme="1"/>
        </top>
      </border>
    </dxf>
    <dxf>
      <protection locked="0" hidden="0"/>
    </dxf>
    <dxf>
      <border outline="0">
        <bottom style="thin">
          <color theme="1"/>
        </bottom>
      </border>
    </dxf>
    <dxf>
      <font>
        <b/>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numFmt numFmtId="0" formatCode="General"/>
      <protection locked="0" hidden="0"/>
    </dxf>
    <dxf>
      <numFmt numFmtId="0" formatCode="General"/>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outline="0">
        <top style="thin">
          <color theme="1"/>
        </top>
      </border>
    </dxf>
    <dxf>
      <protection locked="0" hidden="0"/>
    </dxf>
    <dxf>
      <border outline="0">
        <bottom style="thin">
          <color theme="1"/>
        </bottom>
      </border>
    </dxf>
    <dxf>
      <font>
        <b/>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outline="0">
        <top style="thin">
          <color theme="1"/>
        </top>
      </border>
    </dxf>
    <dxf>
      <protection locked="0" hidden="0"/>
    </dxf>
    <dxf>
      <border outline="0">
        <bottom style="thin">
          <color theme="1"/>
        </bottom>
      </border>
    </dxf>
    <dxf>
      <font>
        <b/>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ill>
        <patternFill patternType="solid">
          <fgColor theme="0" tint="-0.14999847407452621"/>
          <bgColor theme="0" tint="-0.14999847407452621"/>
        </patternFill>
      </fill>
      <protection locked="0" hidden="0"/>
    </dxf>
    <dxf>
      <fill>
        <patternFill patternType="solid">
          <fgColor theme="0" tint="-0.14999847407452621"/>
          <bgColor theme="0" tint="-0.14999847407452621"/>
        </patternFill>
      </fill>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outline="0">
        <top style="thin">
          <color theme="1"/>
        </top>
      </border>
    </dxf>
    <dxf>
      <protection locked="0" hidden="0"/>
    </dxf>
    <dxf>
      <border outline="0">
        <bottom style="thin">
          <color theme="1"/>
        </bottom>
      </border>
    </dxf>
    <dxf>
      <font>
        <b/>
        <i val="0"/>
        <strike val="0"/>
        <condense val="0"/>
        <extend val="0"/>
        <outline val="0"/>
        <shadow val="0"/>
        <u val="none"/>
        <vertAlign val="baseline"/>
        <sz val="11"/>
        <color theme="1"/>
        <name val="Calibri"/>
        <family val="2"/>
        <scheme val="minor"/>
      </font>
      <alignment horizontal="general" vertical="top" textRotation="0" wrapText="1" indent="0" justifyLastLine="0" shrinkToFit="0" readingOrder="0"/>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35" formatCode="_(* #,##0.00_);_(* \(#,##0.00\);_(* &quot;-&quot;??_);_(@_)"/>
      <protection locked="0" hidden="0"/>
    </dxf>
    <dxf>
      <numFmt numFmtId="164" formatCode="_(* #,##0_);_(* \(#,##0\);_(* &quot;-&quot;??_);_(@_)"/>
      <protection locked="0" hidden="0"/>
    </dxf>
    <dxf>
      <numFmt numFmtId="164" formatCode="_(* #,##0_);_(* \(#,##0\);_(* &quot;-&quot;??_);_(@_)"/>
      <protection locked="0" hidden="0"/>
    </dxf>
    <dxf>
      <numFmt numFmtId="164" formatCode="_(* #,##0_);_(* \(#,##0\);_(* &quot;-&quot;??_);_(@_)"/>
      <protection locked="0" hidden="0"/>
    </dxf>
    <dxf>
      <numFmt numFmtId="166" formatCode="_(* #,##0.0_);_(* \(#,##0.0\);_(* &quot;-&quot;??_);_(@_)"/>
      <protection locked="0" hidden="0"/>
    </dxf>
    <dxf>
      <numFmt numFmtId="166" formatCode="_(* #,##0.0_);_(* \(#,##0.0\);_(* &quot;-&quot;??_);_(@_)"/>
      <protection locked="0" hidden="0"/>
    </dxf>
    <dxf>
      <numFmt numFmtId="166" formatCode="_(* #,##0.0_);_(* \(#,##0.0\);_(* &quot;-&quot;??_);_(@_)"/>
      <protection locked="0" hidden="0"/>
    </dxf>
    <dxf>
      <numFmt numFmtId="166" formatCode="_(* #,##0.0_);_(* \(#,##0.0\);_(* &quot;-&quot;??_);_(@_)"/>
      <protection locked="0" hidden="0"/>
    </dxf>
    <dxf>
      <numFmt numFmtId="166" formatCode="_(* #,##0.0_);_(* \(#,##0.0\);_(* &quot;-&quot;??_);_(@_)"/>
      <protection locked="0" hidden="0"/>
    </dxf>
    <dxf>
      <numFmt numFmtId="166" formatCode="_(* #,##0.0_);_(* \(#,##0.0\);_(* &quot;-&quot;??_);_(@_)"/>
      <protection locked="0" hidden="0"/>
    </dxf>
    <dxf>
      <protection locked="0" hidden="0"/>
    </dxf>
    <dxf>
      <border outline="0">
        <right style="thin">
          <color indexed="64"/>
        </right>
      </border>
    </dxf>
    <dxf>
      <protection locked="0" hidden="0"/>
    </dxf>
    <dxf>
      <alignment horizontal="general" vertical="top" textRotation="0" wrapText="1" indent="0" justifyLastLine="0" shrinkToFit="0" readingOrder="0"/>
      <protection locked="0" hidden="0"/>
    </dxf>
    <dxf>
      <font>
        <i/>
        <color theme="0" tint="-0.499984740745262"/>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i/>
        <color theme="0" tint="-0.499984740745262"/>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none">
          <fgColor indexed="64"/>
          <bgColor indexed="65"/>
        </patternFill>
      </fill>
      <border diagonalUp="0" diagonalDown="0" outline="0">
        <left/>
        <right style="thin">
          <color indexed="64"/>
        </right>
        <top/>
        <bottom/>
      </border>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border diagonalUp="0" diagonalDown="0" outline="0">
        <left style="thin">
          <color indexed="64"/>
        </left>
        <right/>
        <top/>
        <bottom/>
      </border>
      <protection locked="0" hidden="0"/>
    </dxf>
    <dxf>
      <font>
        <i/>
        <color theme="0" tint="-0.499984740745262"/>
      </font>
      <numFmt numFmtId="165" formatCode="0.0%"/>
      <fill>
        <patternFill patternType="solid">
          <fgColor indexed="64"/>
          <bgColor theme="0" tint="-4.9989318521683403E-2"/>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i/>
        <color theme="0" tint="-0.499984740745262"/>
      </font>
      <numFmt numFmtId="13" formatCode="0%"/>
      <fill>
        <patternFill patternType="solid">
          <fgColor indexed="64"/>
          <bgColor theme="0" tint="-4.9989318521683403E-2"/>
        </patternFill>
      </fill>
      <alignment horizontal="left" vertical="center" textRotation="0" wrapText="0" indent="0" justifyLastLine="0" shrinkToFit="0" readingOrder="0"/>
      <border diagonalUp="0" diagonalDown="0" outline="0">
        <left/>
        <right/>
        <top style="thin">
          <color indexed="64"/>
        </top>
        <bottom style="thin">
          <color indexed="64"/>
        </bottom>
      </border>
      <protection locked="0" hidden="0"/>
    </dxf>
    <dxf>
      <font>
        <i/>
        <color theme="0" tint="-0.499984740745262"/>
      </font>
      <numFmt numFmtId="13" formatCode="0%"/>
      <fill>
        <patternFill patternType="solid">
          <fgColor indexed="64"/>
          <bgColor theme="0" tint="-4.9989318521683403E-2"/>
        </patternFill>
      </fill>
      <alignment horizontal="left" vertical="center" textRotation="0" wrapText="0" indent="0" justifyLastLine="0" shrinkToFit="0" readingOrder="0"/>
      <border diagonalUp="0" diagonalDown="0" outline="0">
        <left/>
        <right/>
        <top style="thin">
          <color indexed="64"/>
        </top>
        <bottom style="thin">
          <color indexed="64"/>
        </bottom>
      </border>
      <protection locked="0" hidden="0"/>
    </dxf>
    <dxf>
      <fill>
        <patternFill patternType="solid">
          <fgColor indexed="64"/>
          <bgColor theme="9" tint="0.59999389629810485"/>
        </patternFill>
      </fill>
      <protection locked="0" hidden="0"/>
    </dxf>
    <dxf>
      <numFmt numFmtId="13" formatCode="0%"/>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numFmt numFmtId="165" formatCode="0.0%"/>
      <fill>
        <patternFill patternType="solid">
          <fgColor indexed="64"/>
          <bgColor theme="9" tint="0.59999389629810485"/>
        </patternFill>
      </fill>
      <border diagonalUp="0" diagonalDown="0">
        <left style="thin">
          <color indexed="64"/>
        </left>
        <right style="thin">
          <color indexed="64"/>
        </right>
        <top/>
        <bottom/>
      </border>
      <protection locked="0" hidden="0"/>
    </dxf>
    <dxf>
      <fill>
        <patternFill patternType="solid">
          <fgColor indexed="64"/>
          <bgColor theme="9" tint="0.59999389629810485"/>
        </patternFill>
      </fill>
      <border diagonalUp="0" diagonalDown="0" outline="0">
        <left style="thin">
          <color indexed="64"/>
        </left>
        <right style="thin">
          <color indexed="64"/>
        </right>
        <top/>
        <bottom/>
      </border>
      <protection locked="0" hidden="0"/>
    </dxf>
    <dxf>
      <fill>
        <patternFill patternType="solid">
          <fgColor indexed="64"/>
          <bgColor theme="9" tint="0.59999389629810485"/>
        </patternFill>
      </fill>
      <border outline="0">
        <right style="thin">
          <color indexed="64"/>
        </right>
      </border>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ont>
        <b val="0"/>
        <i val="0"/>
        <strike val="0"/>
        <condense val="0"/>
        <extend val="0"/>
        <outline val="0"/>
        <shadow val="0"/>
        <u val="none"/>
        <vertAlign val="baseline"/>
        <sz val="11"/>
        <color theme="1"/>
        <name val="Calibri"/>
        <family val="2"/>
        <scheme val="minor"/>
      </font>
      <fill>
        <patternFill patternType="solid">
          <fgColor indexed="64"/>
          <bgColor theme="9" tint="0.59999389629810485"/>
        </patternFill>
      </fill>
      <protection locked="0" hidden="0"/>
    </dxf>
    <dxf>
      <font>
        <strike val="0"/>
        <outline val="0"/>
        <shadow val="0"/>
        <u val="none"/>
        <vertAlign val="baseline"/>
        <sz val="11"/>
        <color theme="1"/>
        <name val="Calibri"/>
        <family val="2"/>
        <scheme val="minor"/>
      </font>
      <fill>
        <patternFill patternType="solid">
          <fgColor indexed="64"/>
          <bgColor theme="9" tint="0.59999389629810485"/>
        </patternFill>
      </fill>
      <protection locked="0" hidden="0"/>
    </dxf>
    <dxf>
      <font>
        <b val="0"/>
        <i/>
        <strike val="0"/>
        <condense val="0"/>
        <extend val="0"/>
        <outline val="0"/>
        <shadow val="0"/>
        <u val="none"/>
        <vertAlign val="baseline"/>
        <sz val="10"/>
        <color theme="0" tint="-0.499984740745262"/>
        <name val="Arial"/>
        <family val="2"/>
        <scheme val="none"/>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i/>
        <strike val="0"/>
        <outline val="0"/>
        <shadow val="0"/>
        <u val="none"/>
        <vertAlign val="baseline"/>
        <sz val="10"/>
        <color theme="0" tint="-0.499984740745262"/>
        <name val="Arial"/>
        <family val="2"/>
        <scheme val="none"/>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border outline="0">
        <top style="thin">
          <color indexed="64"/>
        </top>
      </border>
    </dxf>
    <dxf>
      <protection locked="0" hidden="0"/>
    </dxf>
    <dxf>
      <border outline="0">
        <bottom style="thin">
          <color indexed="64"/>
        </bottom>
      </border>
    </dxf>
    <dxf>
      <font>
        <b/>
        <i val="0"/>
        <strike val="0"/>
        <condense val="0"/>
        <extend val="0"/>
        <outline val="0"/>
        <shadow val="0"/>
        <u val="none"/>
        <vertAlign val="baseline"/>
        <sz val="11"/>
        <color theme="1"/>
        <name val="Calibri"/>
        <family val="2"/>
        <scheme val="minor"/>
      </font>
      <protection locked="1" hidden="0"/>
    </dxf>
    <dxf>
      <numFmt numFmtId="13" formatCode="0%"/>
      <alignment horizontal="center" vertical="bottom" textRotation="0" wrapText="0" indent="0" justifyLastLine="0" shrinkToFit="0" readingOrder="0"/>
      <protection locked="1" hidden="0"/>
    </dxf>
    <dxf>
      <alignment horizontal="center" vertical="bottom" textRotation="0" wrapText="0" indent="0" justifyLastLine="0" shrinkToFit="0" readingOrder="0"/>
      <protection locked="1" hidden="0"/>
    </dxf>
    <dxf>
      <protection locked="1" hidden="0"/>
    </dxf>
    <dxf>
      <protection locked="1" hidden="0"/>
    </dxf>
    <dxf>
      <protection locked="1" hidden="0"/>
    </dxf>
    <dxf>
      <font>
        <b val="0"/>
        <i val="0"/>
        <strike val="0"/>
        <condense val="0"/>
        <extend val="0"/>
        <outline val="0"/>
        <shadow val="0"/>
        <u val="none"/>
        <vertAlign val="baseline"/>
        <sz val="11"/>
        <color theme="1"/>
        <name val="Arial"/>
        <family val="2"/>
        <scheme val="none"/>
      </font>
      <numFmt numFmtId="0" formatCode="General"/>
      <protection locked="0" hidden="0"/>
    </dxf>
    <dxf>
      <font>
        <strike val="0"/>
        <outline val="0"/>
        <shadow val="0"/>
        <u val="none"/>
        <vertAlign val="baseline"/>
        <sz val="11"/>
        <color theme="1"/>
        <name val="Arial"/>
        <family val="2"/>
        <scheme val="none"/>
      </font>
      <numFmt numFmtId="0" formatCode="General"/>
      <protection locked="0" hidden="0"/>
    </dxf>
    <dxf>
      <font>
        <strike val="0"/>
        <outline val="0"/>
        <shadow val="0"/>
        <u val="none"/>
        <vertAlign val="baseline"/>
        <sz val="11"/>
        <color theme="1"/>
        <name val="Arial"/>
        <family val="2"/>
        <scheme val="none"/>
      </font>
      <numFmt numFmtId="0" formatCode="General"/>
      <protection locked="0" hidden="0"/>
    </dxf>
    <dxf>
      <font>
        <strike val="0"/>
        <outline val="0"/>
        <shadow val="0"/>
        <u val="none"/>
        <vertAlign val="baseline"/>
        <sz val="11"/>
        <color theme="1"/>
        <name val="Arial"/>
        <family val="2"/>
        <scheme val="none"/>
      </font>
      <fill>
        <patternFill patternType="none">
          <fgColor indexed="64"/>
          <bgColor auto="1"/>
        </patternFill>
      </fill>
      <protection locked="0" hidden="0"/>
    </dxf>
    <dxf>
      <font>
        <strike val="0"/>
        <outline val="0"/>
        <shadow val="0"/>
        <u val="none"/>
        <vertAlign val="baseline"/>
        <sz val="11"/>
        <color rgb="FF000000"/>
        <name val="Arial"/>
        <family val="2"/>
        <scheme val="none"/>
      </font>
      <protection locked="0" hidden="0"/>
    </dxf>
    <dxf>
      <font>
        <b/>
        <i val="0"/>
        <strike val="0"/>
        <condense val="0"/>
        <extend val="0"/>
        <outline val="0"/>
        <shadow val="0"/>
        <u val="none"/>
        <vertAlign val="baseline"/>
        <sz val="11"/>
        <color theme="1"/>
        <name val="Arial"/>
        <family val="2"/>
        <scheme val="none"/>
      </font>
      <fill>
        <patternFill patternType="none">
          <fgColor indexed="64"/>
          <bgColor auto="1"/>
        </patternFill>
      </fill>
      <alignment horizontal="general" vertical="bottom" textRotation="0" wrapText="1" indent="0" justifyLastLine="0" shrinkToFit="0" readingOrder="0"/>
      <protection locked="0" hidden="0"/>
    </dxf>
    <dxf>
      <font>
        <color theme="0"/>
      </font>
      <fill>
        <patternFill>
          <fgColor theme="0"/>
          <bgColor theme="0"/>
        </patternFill>
      </fill>
    </dxf>
    <dxf>
      <font>
        <color theme="0"/>
      </font>
      <fill>
        <patternFill>
          <bgColor theme="0"/>
        </patternFill>
      </fill>
    </dxf>
    <dxf>
      <font>
        <color theme="0"/>
      </font>
      <fill>
        <patternFill>
          <fgColor theme="0"/>
          <bgColor theme="0"/>
        </patternFill>
      </fill>
    </dxf>
    <dxf>
      <font>
        <color theme="0"/>
      </font>
      <fill>
        <patternFill>
          <bgColor theme="0"/>
        </patternFill>
      </fill>
    </dxf>
    <dxf>
      <font>
        <color theme="0"/>
      </font>
      <fill>
        <patternFill>
          <fgColor theme="0"/>
          <bgColor theme="0"/>
        </patternFill>
      </fill>
    </dxf>
    <dxf>
      <numFmt numFmtId="13" formatCode="0%"/>
      <alignment horizontal="center" vertical="bottom" textRotation="0" indent="0" justifyLastLine="0" shrinkToFit="0" readingOrder="0"/>
      <protection locked="1" hidden="0"/>
    </dxf>
    <dxf>
      <numFmt numFmtId="13" formatCode="0%"/>
      <alignment horizontal="center" vertical="bottom" textRotation="0" indent="0" justifyLastLine="0" shrinkToFit="0" readingOrder="0"/>
      <protection locked="1" hidden="0"/>
    </dxf>
    <dxf>
      <numFmt numFmtId="13" formatCode="0%"/>
      <alignment horizontal="center" vertical="bottom" textRotation="0" indent="0" justifyLastLine="0" shrinkToFit="0" readingOrder="0"/>
      <protection locked="1" hidden="0"/>
    </dxf>
    <dxf>
      <numFmt numFmtId="13" formatCode="0%"/>
      <alignment horizontal="center" vertical="bottom" textRotation="0" indent="0" justifyLastLine="0" shrinkToFit="0" readingOrder="0"/>
      <protection locked="1" hidden="0"/>
    </dxf>
    <dxf>
      <protection locked="1" hidden="0"/>
    </dxf>
    <dxf>
      <protection locked="1" hidden="0"/>
    </dxf>
    <dxf>
      <protection locked="1" hidden="0"/>
    </dxf>
    <dxf>
      <numFmt numFmtId="0" formatCode="General"/>
      <fill>
        <patternFill patternType="none">
          <fgColor indexed="64"/>
          <bgColor indexed="65"/>
        </patternFill>
      </fill>
      <protection locked="0" hidden="0"/>
    </dxf>
    <dxf>
      <numFmt numFmtId="0" formatCode="General"/>
      <fill>
        <patternFill patternType="none">
          <fgColor indexed="64"/>
          <bgColor indexed="65"/>
        </patternFill>
      </fill>
      <border outline="0">
        <left style="thin">
          <color indexed="64"/>
        </left>
      </border>
      <protection locked="0" hidden="0"/>
    </dxf>
    <dxf>
      <numFmt numFmtId="0" formatCode="General"/>
      <fill>
        <patternFill patternType="solid">
          <fgColor indexed="64"/>
          <bgColor theme="9" tint="0.59999389629810485"/>
        </patternFill>
      </fill>
      <border diagonalUp="0" diagonalDown="0" outline="0">
        <left/>
        <right style="thin">
          <color indexed="64"/>
        </right>
      </border>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theme="1"/>
        <name val="Calibri"/>
        <family val="2"/>
        <scheme val="minor"/>
      </font>
      <numFmt numFmtId="165" formatCode="0.0%"/>
      <fill>
        <patternFill patternType="none">
          <fgColor indexed="64"/>
          <bgColor auto="1"/>
        </patternFill>
      </fill>
      <border diagonalUp="0" diagonalDown="0" outline="0">
        <left style="thin">
          <color indexed="64"/>
        </left>
        <right style="thin">
          <color indexed="64"/>
        </right>
        <top/>
        <bottom/>
      </border>
      <protection locked="0" hidden="0"/>
    </dxf>
    <dxf>
      <numFmt numFmtId="13" formatCode="0%"/>
      <fill>
        <patternFill patternType="none">
          <fgColor indexed="64"/>
          <bgColor auto="1"/>
        </patternFill>
      </fill>
      <border diagonalUp="0" diagonalDown="0" outline="0">
        <left/>
        <right style="thin">
          <color indexed="64"/>
        </right>
        <top/>
        <bottom/>
      </border>
      <protection locked="0" hidden="0"/>
    </dxf>
    <dxf>
      <fill>
        <patternFill patternType="none">
          <fgColor indexed="64"/>
          <bgColor indexed="6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border outline="0">
        <left style="thin">
          <color indexed="64"/>
        </left>
        <right/>
      </border>
      <protection locked="0" hidden="0"/>
    </dxf>
    <dxf>
      <numFmt numFmtId="165" formatCode="0.0%"/>
      <fill>
        <patternFill patternType="solid">
          <fgColor indexed="64"/>
          <bgColor theme="9" tint="0.59999389629810485"/>
        </patternFill>
      </fill>
      <border diagonalUp="0" diagonalDown="0" outline="0">
        <left style="thin">
          <color indexed="64"/>
        </left>
        <right/>
        <top/>
        <bottom/>
      </border>
      <protection locked="0" hidden="0"/>
    </dxf>
    <dxf>
      <fill>
        <patternFill patternType="solid">
          <fgColor indexed="64"/>
          <bgColor theme="9" tint="0.59999389629810485"/>
        </patternFill>
      </fill>
      <border diagonalUp="0" diagonalDown="0" outline="0">
        <left style="thin">
          <color indexed="64"/>
        </left>
        <right style="thin">
          <color indexed="64"/>
        </right>
        <top/>
        <bottom/>
      </border>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ont>
        <b val="0"/>
        <i val="0"/>
        <strike val="0"/>
        <condense val="0"/>
        <extend val="0"/>
        <outline val="0"/>
        <shadow val="0"/>
        <u val="none"/>
        <vertAlign val="baseline"/>
        <sz val="10"/>
        <color theme="0" tint="-0.34998626667073579"/>
        <name val="Arial"/>
        <family val="2"/>
        <scheme val="none"/>
      </font>
      <numFmt numFmtId="0" formatCode="General"/>
      <fill>
        <patternFill patternType="none">
          <fgColor indexed="64"/>
          <bgColor indexed="65"/>
        </patternFill>
      </fill>
      <protection locked="0" hidden="0"/>
    </dxf>
    <dxf>
      <font>
        <strike val="0"/>
        <outline val="0"/>
        <shadow val="0"/>
        <u val="none"/>
        <vertAlign val="baseline"/>
        <sz val="10"/>
        <color theme="0" tint="-0.34998626667073579"/>
        <name val="Arial"/>
        <family val="2"/>
        <scheme val="none"/>
      </font>
      <numFmt numFmtId="0" formatCode="General"/>
      <fill>
        <patternFill patternType="none">
          <fgColor indexed="64"/>
          <bgColor indexed="65"/>
        </patternFill>
      </fill>
      <protection locked="0" hidden="0"/>
    </dxf>
    <dxf>
      <border outline="0">
        <top style="thin">
          <color indexed="64"/>
        </top>
      </border>
    </dxf>
    <dxf>
      <fill>
        <patternFill patternType="none">
          <fgColor indexed="64"/>
          <bgColor indexed="65"/>
        </patternFill>
      </fill>
      <protection locked="0" hidden="0"/>
    </dxf>
    <dxf>
      <border outline="0">
        <bottom style="thin">
          <color indexed="64"/>
        </bottom>
      </border>
    </dxf>
    <dxf>
      <font>
        <b/>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protection locked="1" hidden="0"/>
    </dxf>
    <dxf>
      <numFmt numFmtId="0" formatCode="General"/>
      <protection locked="0" hidden="0"/>
    </dxf>
    <dxf>
      <numFmt numFmtId="0" formatCode="General"/>
      <protection locked="0" hidden="0"/>
    </dxf>
    <dxf>
      <numFmt numFmtId="0" formatCode="General"/>
      <protection locked="0" hidden="0"/>
    </dxf>
    <dxf>
      <numFmt numFmtId="0" formatCode="General"/>
      <protection locked="0" hidden="0"/>
    </dxf>
    <dxf>
      <font>
        <strike val="0"/>
        <outline val="0"/>
        <shadow val="0"/>
        <u val="none"/>
        <vertAlign val="baseline"/>
        <sz val="11"/>
        <color theme="1"/>
        <name val="Arial"/>
        <family val="2"/>
        <scheme val="none"/>
      </font>
      <fill>
        <patternFill patternType="none">
          <fgColor indexed="64"/>
          <bgColor auto="1"/>
        </patternFill>
      </fill>
      <protection locked="0" hidden="0"/>
    </dxf>
    <dxf>
      <font>
        <strike val="0"/>
        <outline val="0"/>
        <shadow val="0"/>
        <u val="none"/>
        <vertAlign val="baseline"/>
        <sz val="11"/>
        <color theme="1"/>
        <name val="Arial"/>
        <family val="2"/>
        <scheme val="none"/>
      </font>
      <protection locked="0" hidden="0"/>
    </dxf>
    <dxf>
      <font>
        <b/>
        <i val="0"/>
        <strike val="0"/>
        <condense val="0"/>
        <extend val="0"/>
        <outline val="0"/>
        <shadow val="0"/>
        <u val="none"/>
        <vertAlign val="baseline"/>
        <sz val="11"/>
        <color theme="1"/>
        <name val="Arial"/>
        <family val="2"/>
        <scheme val="none"/>
      </font>
      <fill>
        <patternFill patternType="none">
          <fgColor indexed="64"/>
          <bgColor auto="1"/>
        </patternFill>
      </fill>
      <alignment horizontal="general" vertical="bottom" textRotation="0" wrapText="1" indent="0" justifyLastLine="0" shrinkToFit="0" readingOrder="0"/>
      <protection locked="0" hidden="0"/>
    </dxf>
    <dxf>
      <font>
        <color theme="0"/>
      </font>
      <fill>
        <patternFill>
          <bgColor theme="0"/>
        </patternFill>
      </fill>
    </dxf>
    <dxf>
      <font>
        <color theme="0"/>
      </font>
      <fill>
        <patternFill>
          <fgColor theme="0"/>
          <bgColor theme="0"/>
        </patternFill>
      </fill>
    </dxf>
    <dxf>
      <numFmt numFmtId="34" formatCode="_(&quot;$&quot;* #,##0.00_);_(&quot;$&quot;* \(#,##0.00\);_(&quot;$&quot;* &quot;-&quot;??_);_(@_)"/>
      <fill>
        <patternFill patternType="solid">
          <fgColor indexed="64"/>
          <bgColor theme="0" tint="-0.34998626667073579"/>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34" formatCode="_(&quot;$&quot;* #,##0.00_);_(&quot;$&quot;* \(#,##0.00\);_(&quot;$&quot;* &quot;-&quot;??_);_(@_)"/>
      <fill>
        <patternFill patternType="solid">
          <fgColor indexed="64"/>
          <bgColor theme="0" tint="-0.34998626667073579"/>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34" formatCode="_(&quot;$&quot;* #,##0.00_);_(&quot;$&quot;* \(#,##0.00\);_(&quot;$&quot;* &quot;-&quot;??_);_(@_)"/>
      <fill>
        <patternFill patternType="solid">
          <fgColor indexed="64"/>
          <bgColor theme="0" tint="-0.34998626667073579"/>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i/>
        <color theme="0" tint="-0.499984740745262"/>
      </font>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i/>
        <color theme="0" tint="-0.499984740745262"/>
      </font>
      <numFmt numFmtId="34" formatCode="_(&quot;$&quot;* #,##0.00_);_(&quot;$&quot;* \(#,##0.00\);_(&quot;$&quot;* &quot;-&quot;??_);_(@_)"/>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protection locked="0" hidden="0"/>
    </dxf>
    <dxf>
      <numFmt numFmtId="34" formatCode="_(&quot;$&quot;* #,##0.00_);_(&quot;$&quot;* \(#,##0.00\);_(&quot;$&quot;* &quot;-&quot;??_);_(@_)"/>
      <fill>
        <patternFill patternType="solid">
          <fgColor indexed="64"/>
          <bgColor theme="9" tint="0.59999389629810485"/>
        </patternFill>
      </fill>
      <protection locked="0" hidden="0"/>
    </dxf>
    <dxf>
      <font>
        <b val="0"/>
        <i/>
        <strike val="0"/>
        <condense val="0"/>
        <extend val="0"/>
        <outline val="0"/>
        <shadow val="0"/>
        <u val="none"/>
        <vertAlign val="baseline"/>
        <sz val="11"/>
        <color theme="0" tint="-0.499984740745262"/>
        <name val="Calibri"/>
        <family val="2"/>
        <scheme val="minor"/>
      </font>
      <numFmt numFmtId="34" formatCode="_(&quot;$&quot;* #,##0.00_);_(&quot;$&quot;* \(#,##0.00\);_(&quot;$&quot;* &quot;-&quot;??_);_(@_)"/>
      <fill>
        <patternFill patternType="solid">
          <fgColor indexed="64"/>
          <bgColor theme="0" tint="-4.9989318521683403E-2"/>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solid">
          <fgColor indexed="64"/>
          <bgColor theme="9" tint="0.59999389629810485"/>
        </patternFill>
      </fill>
      <protection locked="0" hidden="0"/>
    </dxf>
    <dxf>
      <font>
        <b val="0"/>
        <i/>
        <strike val="0"/>
        <condense val="0"/>
        <extend val="0"/>
        <outline val="0"/>
        <shadow val="0"/>
        <u val="none"/>
        <vertAlign val="baseline"/>
        <sz val="11"/>
        <color theme="0" tint="-0.499984740745262"/>
        <name val="Calibri"/>
        <family val="2"/>
        <scheme val="minor"/>
      </font>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solid">
          <fgColor indexed="64"/>
          <bgColor theme="9" tint="0.59999389629810485"/>
        </patternFill>
      </fill>
      <protection locked="0" hidden="0"/>
    </dxf>
    <dxf>
      <numFmt numFmtId="34" formatCode="_(&quot;$&quot;* #,##0.00_);_(&quot;$&quot;* \(#,##0.00\);_(&quot;$&quot;* &quot;-&quot;??_);_(@_)"/>
      <fill>
        <patternFill patternType="solid">
          <fgColor indexed="64"/>
          <bgColor theme="9" tint="0.59999389629810485"/>
        </patternFill>
      </fill>
      <protection locked="0" hidden="0"/>
    </dxf>
    <dxf>
      <numFmt numFmtId="34" formatCode="_(&quot;$&quot;* #,##0.00_);_(&quot;$&quot;* \(#,##0.00\);_(&quot;$&quot;* &quot;-&quot;??_);_(@_)"/>
      <fill>
        <patternFill patternType="solid">
          <fgColor indexed="64"/>
          <bgColor theme="9" tint="0.59999389629810485"/>
        </patternFill>
      </fill>
      <protection locked="0" hidden="0"/>
    </dxf>
    <dxf>
      <numFmt numFmtId="34" formatCode="_(&quot;$&quot;* #,##0.00_);_(&quot;$&quot;* \(#,##0.00\);_(&quot;$&quot;* &quot;-&quot;??_);_(@_)"/>
      <fill>
        <patternFill patternType="solid">
          <fgColor indexed="64"/>
          <bgColor theme="9" tint="0.59999389629810485"/>
        </patternFill>
      </fill>
      <protection locked="0" hidden="0"/>
    </dxf>
    <dxf>
      <numFmt numFmtId="34" formatCode="_(&quot;$&quot;* #,##0.00_);_(&quot;$&quot;* \(#,##0.00\);_(&quot;$&quot;* &quot;-&quot;??_);_(@_)"/>
      <fill>
        <patternFill patternType="solid">
          <fgColor indexed="64"/>
          <bgColor theme="9" tint="0.59999389629810485"/>
        </patternFill>
      </fill>
      <protection locked="0" hidden="0"/>
    </dxf>
    <dxf>
      <numFmt numFmtId="34" formatCode="_(&quot;$&quot;* #,##0.00_);_(&quot;$&quot;* \(#,##0.00\);_(&quot;$&quot;* &quot;-&quot;??_);_(@_)"/>
      <fill>
        <patternFill patternType="solid">
          <fgColor indexed="64"/>
          <bgColor theme="9" tint="0.59999389629810485"/>
        </patternFill>
      </fill>
      <protection locked="0" hidden="0"/>
    </dxf>
    <dxf>
      <numFmt numFmtId="34" formatCode="_(&quot;$&quot;* #,##0.00_);_(&quot;$&quot;* \(#,##0.00\);_(&quot;$&quot;* &quot;-&quot;??_);_(@_)"/>
      <fill>
        <patternFill patternType="solid">
          <fgColor indexed="64"/>
          <bgColor theme="9" tint="0.59999389629810485"/>
        </patternFill>
      </fill>
      <protection locked="0" hidden="0"/>
    </dxf>
    <dxf>
      <numFmt numFmtId="34" formatCode="_(&quot;$&quot;* #,##0.00_);_(&quot;$&quot;* \(#,##0.00\);_(&quot;$&quot;* &quot;-&quot;??_);_(@_)"/>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ont>
        <i/>
        <strike val="0"/>
        <outline val="0"/>
        <shadow val="0"/>
        <u val="none"/>
        <vertAlign val="baseline"/>
        <sz val="11"/>
        <color theme="0" tint="-0.499984740745262"/>
        <name val="Calibri"/>
        <family val="2"/>
        <scheme val="minor"/>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i/>
        <strike val="0"/>
        <outline val="0"/>
        <shadow val="0"/>
        <u val="none"/>
        <vertAlign val="baseline"/>
        <sz val="11"/>
        <color theme="0" tint="-0.499984740745262"/>
        <name val="Calibri"/>
        <family val="2"/>
        <scheme val="minor"/>
      </font>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protection locked="0" hidden="0"/>
    </dxf>
    <dxf>
      <protection locked="1" hidden="0"/>
    </dxf>
    <dxf>
      <numFmt numFmtId="34" formatCode="_(&quot;$&quot;* #,##0.00_);_(&quot;$&quot;* \(#,##0.00\);_(&quot;$&quot;* &quot;-&quot;??_);_(@_)"/>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numFmt numFmtId="13" formatCode="0%"/>
      <fill>
        <patternFill patternType="none">
          <fgColor indexed="64"/>
          <bgColor indexed="65"/>
        </patternFill>
      </fill>
      <border diagonalUp="0" diagonalDown="0" outline="0">
        <left/>
        <right style="thin">
          <color indexed="64"/>
        </right>
        <top/>
        <bottom/>
      </border>
      <protection locked="0" hidden="0"/>
    </dxf>
    <dxf>
      <fill>
        <patternFill patternType="solid">
          <fgColor indexed="64"/>
          <bgColor theme="9" tint="0.59999389629810485"/>
        </patternFill>
      </fill>
      <protection locked="0" hidden="0"/>
    </dxf>
    <dxf>
      <fill>
        <patternFill patternType="none">
          <fgColor indexed="64"/>
          <bgColor auto="1"/>
        </patternFill>
      </fill>
      <protection locked="0" hidden="0"/>
    </dxf>
    <dxf>
      <fill>
        <patternFill patternType="solid">
          <fgColor indexed="64"/>
          <bgColor theme="9" tint="0.59999389629810485"/>
        </patternFill>
      </fill>
      <protection locked="0" hidden="0"/>
    </dxf>
    <dxf>
      <font>
        <i/>
        <strike val="0"/>
        <outline val="0"/>
        <shadow val="0"/>
        <u val="none"/>
        <vertAlign val="baseline"/>
        <sz val="11"/>
        <color theme="0" tint="-0.499984740745262"/>
        <name val="Calibri"/>
        <family val="2"/>
        <scheme val="minor"/>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i/>
        <strike val="0"/>
        <outline val="0"/>
        <shadow val="0"/>
        <u val="none"/>
        <vertAlign val="baseline"/>
        <sz val="11"/>
        <color theme="0" tint="-0.499984740745262"/>
        <name val="Calibri"/>
        <family val="2"/>
        <scheme val="minor"/>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protection locked="0" hidden="0"/>
    </dxf>
    <dxf>
      <protection locked="1" hidden="0"/>
    </dxf>
    <dxf>
      <font>
        <color theme="0"/>
      </font>
      <fill>
        <patternFill patternType="none">
          <bgColor auto="1"/>
        </patternFill>
      </fill>
    </dxf>
    <dxf>
      <font>
        <color theme="0"/>
      </font>
      <fill>
        <patternFill>
          <bgColor theme="0"/>
        </patternFill>
      </fill>
    </dxf>
    <dxf>
      <font>
        <color rgb="FFFF0000"/>
      </font>
    </dxf>
    <dxf>
      <fill>
        <patternFill>
          <bgColor theme="9" tint="0.59996337778862885"/>
        </patternFill>
      </fill>
    </dxf>
    <dxf>
      <font>
        <strike val="0"/>
        <outline val="0"/>
        <shadow val="0"/>
        <u val="none"/>
        <vertAlign val="baseline"/>
        <sz val="11"/>
        <color auto="1"/>
        <name val="Calibri"/>
        <family val="2"/>
        <scheme val="minor"/>
      </font>
      <numFmt numFmtId="0" formatCode="Genera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1"/>
        <color rgb="FFFF0000"/>
        <name val="Calibri"/>
        <family val="2"/>
        <scheme val="minor"/>
      </font>
      <numFmt numFmtId="0" formatCode="General"/>
      <fill>
        <patternFill patternType="solid">
          <fgColor indexed="64"/>
          <bgColor theme="0" tint="-0.249977111117893"/>
        </patternFill>
      </fill>
      <border outline="0">
        <left style="thin">
          <color indexed="64"/>
        </left>
      </border>
      <protection locked="0" hidden="0"/>
    </dxf>
    <dxf>
      <font>
        <strike val="0"/>
        <outline val="0"/>
        <shadow val="0"/>
        <u val="none"/>
        <vertAlign val="baseline"/>
        <sz val="11"/>
        <color theme="1" tint="0.34998626667073579"/>
        <name val="Calibri"/>
        <family val="2"/>
        <scheme val="minor"/>
      </font>
      <fill>
        <patternFill patternType="solid">
          <fgColor indexed="64"/>
          <bgColor theme="0"/>
        </patternFill>
      </fill>
      <border diagonalUp="0" diagonalDown="0" outline="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fill>
        <patternFill patternType="solid">
          <fgColor indexed="64"/>
          <bgColor theme="0"/>
        </patternFill>
      </fill>
      <border diagonalUp="0" diagonalDown="0" outline="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fill>
        <patternFill patternType="solid">
          <fgColor indexed="64"/>
          <bgColor theme="0"/>
        </patternFill>
      </fill>
      <border diagonalUp="0" diagonalDown="0" outline="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fill>
        <patternFill patternType="solid">
          <fgColor indexed="64"/>
          <bgColor theme="0"/>
        </patternFill>
      </fill>
      <border diagonalUp="0" diagonalDown="0" outline="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fill>
        <patternFill patternType="solid">
          <fgColor indexed="64"/>
          <bgColor theme="0"/>
        </patternFill>
      </fill>
      <border diagonalUp="0" diagonalDown="0" outline="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fill>
        <patternFill patternType="solid">
          <fgColor indexed="64"/>
          <bgColor theme="0"/>
        </patternFill>
      </fill>
      <border diagonalUp="0" diagonalDown="0" outline="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fill>
        <patternFill patternType="solid">
          <fgColor indexed="64"/>
          <bgColor theme="0"/>
        </patternFill>
      </fill>
      <border diagonalUp="0" diagonalDown="0" outline="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fill>
        <patternFill patternType="solid">
          <fgColor indexed="64"/>
          <bgColor theme="0"/>
        </patternFill>
      </fill>
      <border diagonalUp="0" diagonalDown="0" outline="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fill>
        <patternFill patternType="solid">
          <fgColor indexed="64"/>
          <bgColor theme="0"/>
        </patternFill>
      </fill>
      <border diagonalUp="0" diagonalDown="0" outline="0">
        <left style="thin">
          <color indexed="64"/>
        </left>
        <right style="thin">
          <color indexed="64"/>
        </right>
        <top/>
        <bottom/>
      </border>
      <protection locked="0" hidden="0"/>
    </dxf>
    <dxf>
      <font>
        <strike val="0"/>
        <outline val="0"/>
        <shadow val="0"/>
        <u val="none"/>
        <vertAlign val="baseline"/>
        <sz val="11"/>
        <color theme="1" tint="0.34998626667073579"/>
        <name val="Calibri"/>
        <family val="2"/>
        <scheme val="minor"/>
      </font>
      <fill>
        <patternFill patternType="solid">
          <fgColor indexed="64"/>
          <bgColor theme="0"/>
        </patternFill>
      </fill>
      <border diagonalUp="0" diagonalDown="0" outline="0">
        <left style="thin">
          <color indexed="64"/>
        </left>
        <right style="thin">
          <color indexed="64"/>
        </right>
        <top/>
        <bottom/>
      </border>
      <protection locked="0" hidden="0"/>
    </dxf>
    <dxf>
      <fill>
        <patternFill patternType="solid">
          <fgColor indexed="64"/>
          <bgColor theme="9" tint="0.59999389629810485"/>
        </patternFill>
      </fill>
      <border diagonalUp="0" diagonalDown="0" outline="0">
        <left style="thin">
          <color indexed="64"/>
        </left>
        <right style="thin">
          <color indexed="64"/>
        </right>
        <top/>
        <bottom/>
      </border>
      <protection locked="0" hidden="0"/>
    </dxf>
    <dxf>
      <fill>
        <patternFill patternType="solid">
          <fgColor indexed="64"/>
          <bgColor theme="9" tint="0.59999389629810485"/>
        </patternFill>
      </fill>
      <border diagonalUp="0" diagonalDown="0">
        <left/>
        <right style="thin">
          <color indexed="64"/>
        </right>
        <top/>
        <bottom/>
        <vertical/>
        <horizontal/>
      </border>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border diagonalUp="0" diagonalDown="0">
        <left style="thin">
          <color indexed="64"/>
        </left>
        <right/>
        <top/>
        <bottom/>
        <vertical/>
        <horizontal/>
      </border>
      <protection locked="0" hidden="0"/>
    </dxf>
    <dxf>
      <font>
        <b val="0"/>
        <i/>
        <strike val="0"/>
        <condense val="0"/>
        <extend val="0"/>
        <outline val="0"/>
        <shadow val="0"/>
        <u val="none"/>
        <vertAlign val="baseline"/>
        <sz val="11"/>
        <color theme="0" tint="-0.499984740745262"/>
        <name val="Calibri"/>
        <family val="2"/>
        <scheme val="minor"/>
      </font>
      <numFmt numFmtId="164" formatCode="_(* #,##0_);_(* \(#,##0\);_(* &quot;-&quot;??_);_(@_)"/>
      <fill>
        <patternFill patternType="solid">
          <fgColor indexed="64"/>
          <bgColor theme="0" tint="-4.9989318521683403E-2"/>
        </patternFill>
      </fill>
      <alignment horizontal="right" vertical="center" textRotation="0" wrapText="0" indent="0" justifyLastLine="0" shrinkToFit="0" readingOrder="0"/>
      <border diagonalUp="0" diagonalDown="0" outline="0">
        <left/>
        <right style="thin">
          <color indexed="64"/>
        </right>
        <top/>
        <bottom/>
      </border>
      <protection locked="0" hidden="0"/>
    </dxf>
    <dxf>
      <font>
        <i/>
        <color theme="0" tint="-0.499984740745262"/>
      </font>
      <numFmt numFmtId="164" formatCode="_(* #,##0_);_(* \(#,##0\);_(* &quot;-&quot;??_);_(@_)"/>
      <fill>
        <patternFill patternType="solid">
          <fgColor indexed="64"/>
          <bgColor theme="0" tint="-4.9989318521683403E-2"/>
        </patternFill>
      </fill>
      <alignment horizontal="right" vertical="center" textRotation="0" wrapText="0" indent="0" justifyLastLine="0" shrinkToFit="0" readingOrder="0"/>
      <border diagonalUp="0" diagonalDown="0" outline="0">
        <left style="thin">
          <color indexed="64"/>
        </left>
        <right/>
        <top/>
        <bottom/>
      </border>
      <protection locked="0" hidden="0"/>
    </dxf>
    <dxf>
      <fill>
        <patternFill patternType="solid">
          <fgColor indexed="64"/>
          <bgColor theme="9" tint="0.59999389629810485"/>
        </patternFill>
      </fill>
      <border diagonalUp="0" diagonalDown="0" outline="0">
        <left/>
        <right style="thin">
          <color indexed="64"/>
        </right>
        <top/>
        <bottom/>
      </border>
      <protection locked="0" hidden="0"/>
    </dxf>
    <dxf>
      <fill>
        <patternFill patternType="solid">
          <fgColor indexed="64"/>
          <bgColor theme="9" tint="0.59999389629810485"/>
        </patternFill>
      </fill>
      <protection locked="0" hidden="0"/>
    </dxf>
    <dxf>
      <fill>
        <patternFill patternType="solid">
          <fgColor indexed="64"/>
          <bgColor theme="9" tint="0.59999389629810485"/>
        </patternFill>
      </fill>
      <protection locked="0" hidden="0"/>
    </dxf>
    <dxf>
      <font>
        <i/>
        <strike val="0"/>
        <outline val="0"/>
        <shadow val="0"/>
        <u val="none"/>
        <vertAlign val="baseline"/>
        <sz val="11"/>
        <color theme="0" tint="-0.499984740745262"/>
        <name val="Calibri"/>
        <family val="2"/>
        <scheme val="minor"/>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i/>
        <strike val="0"/>
        <outline val="0"/>
        <shadow val="0"/>
        <u val="none"/>
        <vertAlign val="baseline"/>
        <sz val="11"/>
        <color theme="0" tint="-0.499984740745262"/>
        <name val="Calibri"/>
        <family val="2"/>
        <scheme val="minor"/>
      </font>
      <numFmt numFmtId="0" formatCode="General"/>
      <fill>
        <patternFill patternType="solid">
          <fgColor indexed="64"/>
          <bgColor theme="0" tint="-4.9989318521683403E-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border>
        <top style="thin">
          <color indexed="64"/>
        </top>
      </border>
    </dxf>
    <dxf>
      <protection locked="0" hidden="0"/>
    </dxf>
    <dxf>
      <alignment vertical="center" textRotation="0" indent="0" justifyLastLine="0" shrinkToFit="0" readingOrder="0"/>
      <protection locked="1" hidden="0"/>
    </dxf>
    <dxf>
      <font>
        <color rgb="FFFF0000"/>
      </font>
    </dxf>
    <dxf>
      <font>
        <b val="0"/>
        <i/>
        <strike val="0"/>
        <condense val="0"/>
        <extend val="0"/>
        <outline val="0"/>
        <shadow val="0"/>
        <u val="none"/>
        <vertAlign val="baseline"/>
        <sz val="9"/>
        <color theme="0" tint="-0.499984740745262"/>
        <name val="Arial"/>
        <family val="2"/>
        <scheme val="none"/>
      </font>
      <numFmt numFmtId="0" formatCode="General"/>
      <fill>
        <patternFill patternType="solid">
          <fgColor indexed="64"/>
          <bgColor theme="0" tint="-4.9989318521683403E-2"/>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strike val="0"/>
        <condense val="0"/>
        <extend val="0"/>
        <outline val="0"/>
        <shadow val="0"/>
        <u val="none"/>
        <vertAlign val="baseline"/>
        <sz val="9"/>
        <color theme="0" tint="-0.499984740745262"/>
        <name val="Arial"/>
        <family val="2"/>
        <scheme val="none"/>
      </font>
      <numFmt numFmtId="0" formatCode="General"/>
      <fill>
        <patternFill patternType="solid">
          <fgColor indexed="64"/>
          <bgColor theme="0" tint="-4.9989318521683403E-2"/>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9"/>
        <color theme="1" tint="0.34998626667073579"/>
        <name val="Arial"/>
        <family val="2"/>
        <scheme val="none"/>
      </font>
      <fill>
        <patternFill patternType="solid">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theme="1"/>
        <name val="Arial"/>
        <family val="2"/>
        <scheme val="none"/>
      </font>
      <fill>
        <patternFill>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theme="1"/>
        <name val="Arial"/>
        <family val="2"/>
        <scheme val="none"/>
      </font>
      <fill>
        <patternFill>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vertAlign val="baseline"/>
        <sz val="9"/>
        <name val="Arial"/>
        <family val="2"/>
        <scheme val="none"/>
      </font>
      <fill>
        <patternFill>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theme="1"/>
        <name val="Arial"/>
        <family val="2"/>
        <scheme val="none"/>
      </font>
      <numFmt numFmtId="0" formatCode="General"/>
      <fill>
        <patternFill>
          <fgColor indexed="64"/>
          <bgColor theme="9" tint="0.399975585192419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Arial"/>
        <family val="2"/>
        <scheme val="none"/>
      </font>
      <fill>
        <patternFill>
          <fgColor indexed="64"/>
          <bgColor theme="9" tint="0.399975585192419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theme="1"/>
        <name val="Arial"/>
        <family val="2"/>
        <scheme val="none"/>
      </font>
      <fill>
        <patternFill>
          <fgColor indexed="64"/>
          <bgColor theme="9" tint="0.399975585192419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Arial"/>
        <family val="2"/>
        <scheme val="none"/>
      </font>
      <fill>
        <patternFill patternType="solid">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Arial"/>
        <family val="2"/>
        <scheme val="none"/>
      </font>
      <fill>
        <patternFill>
          <fgColor indexed="64"/>
          <bgColor theme="9" tint="0.399975585192419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Arial"/>
        <family val="2"/>
        <scheme val="none"/>
      </font>
      <fill>
        <patternFill>
          <fgColor indexed="64"/>
          <bgColor theme="9" tint="0.399975585192419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Arial"/>
        <family val="2"/>
        <scheme val="none"/>
      </font>
      <fill>
        <patternFill patternType="solid">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strike val="0"/>
        <condense val="0"/>
        <extend val="0"/>
        <outline val="0"/>
        <shadow val="0"/>
        <u val="none"/>
        <vertAlign val="baseline"/>
        <sz val="9"/>
        <color auto="1"/>
        <name val="Arial"/>
        <family val="2"/>
        <scheme val="none"/>
      </font>
      <fill>
        <patternFill patternType="solid">
          <fgColor indexed="64"/>
          <bgColor theme="9" tint="0.3999755851924192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family val="2"/>
        <scheme val="none"/>
      </font>
      <fill>
        <patternFill>
          <fgColor indexed="64"/>
          <bgColor theme="9" tint="0.39997558519241921"/>
        </patternFill>
      </fill>
      <alignment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9"/>
        <color theme="0"/>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1" hidden="0"/>
    </dxf>
  </dxfs>
  <tableStyles count="0" defaultTableStyle="TableStyleMedium2" defaultPivotStyle="PivotStyleLight16"/>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theme" Target="theme/theme1.xml"/><Relationship Id="rId50" Type="http://schemas.openxmlformats.org/officeDocument/2006/relationships/sheetMetadata" Target="metadata.xml"/><Relationship Id="rId55"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4.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3"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drawing5.xml.rels><?xml version="1.0" encoding="UTF-8" standalone="yes"?>
<Relationships xmlns="http://schemas.openxmlformats.org/package/2006/relationships"><Relationship Id="rId2" Type="http://schemas.openxmlformats.org/officeDocument/2006/relationships/image" Target="cid:image001.png@01D6F3DC.99692D90"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1566582</xdr:colOff>
      <xdr:row>30</xdr:row>
      <xdr:rowOff>246528</xdr:rowOff>
    </xdr:from>
    <xdr:to>
      <xdr:col>3</xdr:col>
      <xdr:colOff>2207558</xdr:colOff>
      <xdr:row>31</xdr:row>
      <xdr:rowOff>123265</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9091332" y="13600578"/>
          <a:ext cx="640976" cy="257737"/>
        </a:xfrm>
        <a:prstGeom prst="rect">
          <a:avLst/>
        </a:prstGeom>
        <a:noFill/>
        <a:ln w="952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accent2"/>
              </a:solidFill>
            </a:rPr>
            <a:t>TRUE</a:t>
          </a:r>
        </a:p>
      </xdr:txBody>
    </xdr:sp>
    <xdr:clientData/>
  </xdr:twoCellAnchor>
  <xdr:twoCellAnchor>
    <xdr:from>
      <xdr:col>3</xdr:col>
      <xdr:colOff>1512792</xdr:colOff>
      <xdr:row>26</xdr:row>
      <xdr:rowOff>257737</xdr:rowOff>
    </xdr:from>
    <xdr:to>
      <xdr:col>4</xdr:col>
      <xdr:colOff>0</xdr:colOff>
      <xdr:row>27</xdr:row>
      <xdr:rowOff>190503</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9037542" y="11516287"/>
          <a:ext cx="820833" cy="313766"/>
        </a:xfrm>
        <a:prstGeom prst="rect">
          <a:avLst/>
        </a:prstGeom>
        <a:noFill/>
        <a:ln w="9525" cmpd="sng">
          <a:noFill/>
          <a:prstDash val="sysDo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accent2"/>
              </a:solidFill>
            </a:rPr>
            <a:t>FALSE</a:t>
          </a:r>
        </a:p>
      </xdr:txBody>
    </xdr:sp>
    <xdr:clientData/>
  </xdr:twoCellAnchor>
  <xdr:twoCellAnchor>
    <xdr:from>
      <xdr:col>3</xdr:col>
      <xdr:colOff>448236</xdr:colOff>
      <xdr:row>29</xdr:row>
      <xdr:rowOff>89648</xdr:rowOff>
    </xdr:from>
    <xdr:to>
      <xdr:col>3</xdr:col>
      <xdr:colOff>1908923</xdr:colOff>
      <xdr:row>30</xdr:row>
      <xdr:rowOff>190502</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7972986" y="13062698"/>
          <a:ext cx="1460687" cy="481854"/>
        </a:xfrm>
        <a:prstGeom prst="rect">
          <a:avLst/>
        </a:prstGeom>
        <a:solidFill>
          <a:schemeClr val="accent6">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a:t>Necessary cells are highlighted in </a:t>
          </a:r>
          <a:r>
            <a:rPr lang="en-US" sz="1200" b="0">
              <a:solidFill>
                <a:sysClr val="windowText" lastClr="000000"/>
              </a:solidFill>
            </a:rPr>
            <a:t>green</a:t>
          </a:r>
        </a:p>
      </xdr:txBody>
    </xdr:sp>
    <xdr:clientData/>
  </xdr:twoCellAnchor>
  <xdr:twoCellAnchor>
    <xdr:from>
      <xdr:col>3</xdr:col>
      <xdr:colOff>11206</xdr:colOff>
      <xdr:row>27</xdr:row>
      <xdr:rowOff>1</xdr:rowOff>
    </xdr:from>
    <xdr:to>
      <xdr:col>4</xdr:col>
      <xdr:colOff>6723</xdr:colOff>
      <xdr:row>30</xdr:row>
      <xdr:rowOff>156882</xdr:rowOff>
    </xdr:to>
    <xdr:cxnSp macro="">
      <xdr:nvCxnSpPr>
        <xdr:cNvPr id="5" name="Straight Arrow Connector 4">
          <a:extLst>
            <a:ext uri="{FF2B5EF4-FFF2-40B4-BE49-F238E27FC236}">
              <a16:creationId xmlns:a16="http://schemas.microsoft.com/office/drawing/2014/main" id="{00000000-0008-0000-0100-000005000000}"/>
            </a:ext>
          </a:extLst>
        </xdr:cNvPr>
        <xdr:cNvCxnSpPr/>
      </xdr:nvCxnSpPr>
      <xdr:spPr>
        <a:xfrm flipV="1">
          <a:off x="7535956" y="11639551"/>
          <a:ext cx="2329142" cy="187138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11206</xdr:colOff>
      <xdr:row>30</xdr:row>
      <xdr:rowOff>168088</xdr:rowOff>
    </xdr:from>
    <xdr:to>
      <xdr:col>3</xdr:col>
      <xdr:colOff>2308412</xdr:colOff>
      <xdr:row>30</xdr:row>
      <xdr:rowOff>224119</xdr:rowOff>
    </xdr:to>
    <xdr:cxnSp macro="">
      <xdr:nvCxnSpPr>
        <xdr:cNvPr id="6" name="Straight Arrow Connector 5">
          <a:extLst>
            <a:ext uri="{FF2B5EF4-FFF2-40B4-BE49-F238E27FC236}">
              <a16:creationId xmlns:a16="http://schemas.microsoft.com/office/drawing/2014/main" id="{00000000-0008-0000-0100-000006000000}"/>
            </a:ext>
          </a:extLst>
        </xdr:cNvPr>
        <xdr:cNvCxnSpPr/>
      </xdr:nvCxnSpPr>
      <xdr:spPr>
        <a:xfrm>
          <a:off x="7535956" y="13522138"/>
          <a:ext cx="2297206" cy="5603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3181350</xdr:colOff>
          <xdr:row>4</xdr:row>
          <xdr:rowOff>95250</xdr:rowOff>
        </xdr:from>
        <xdr:to>
          <xdr:col>5</xdr:col>
          <xdr:colOff>1171575</xdr:colOff>
          <xdr:row>6</xdr:row>
          <xdr:rowOff>66675</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500-00000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Update Cost Data</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514350</xdr:colOff>
          <xdr:row>6</xdr:row>
          <xdr:rowOff>38100</xdr:rowOff>
        </xdr:from>
        <xdr:to>
          <xdr:col>1</xdr:col>
          <xdr:colOff>1876425</xdr:colOff>
          <xdr:row>8</xdr:row>
          <xdr:rowOff>123825</xdr:rowOff>
        </xdr:to>
        <xdr:sp macro="" textlink="">
          <xdr:nvSpPr>
            <xdr:cNvPr id="10241" name="Button 1" hidden="1">
              <a:extLst>
                <a:ext uri="{63B3BB69-23CF-44E3-9099-C40C66FF867C}">
                  <a14:compatExt spid="_x0000_s10241"/>
                </a:ext>
                <a:ext uri="{FF2B5EF4-FFF2-40B4-BE49-F238E27FC236}">
                  <a16:creationId xmlns:a16="http://schemas.microsoft.com/office/drawing/2014/main" id="{00000000-0008-0000-0800-000001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RUN</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1866900</xdr:colOff>
          <xdr:row>5</xdr:row>
          <xdr:rowOff>38100</xdr:rowOff>
        </xdr:from>
        <xdr:to>
          <xdr:col>2</xdr:col>
          <xdr:colOff>419100</xdr:colOff>
          <xdr:row>7</xdr:row>
          <xdr:rowOff>66675</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900-0000013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Start Batch Run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14</xdr:col>
      <xdr:colOff>442829</xdr:colOff>
      <xdr:row>4</xdr:row>
      <xdr:rowOff>200025</xdr:rowOff>
    </xdr:from>
    <xdr:to>
      <xdr:col>24</xdr:col>
      <xdr:colOff>552450</xdr:colOff>
      <xdr:row>39</xdr:row>
      <xdr:rowOff>30690</xdr:rowOff>
    </xdr:to>
    <xdr:pic>
      <xdr:nvPicPr>
        <xdr:cNvPr id="2" name="x_Picture 2">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0292929" y="971550"/>
          <a:ext cx="6205621" cy="7888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tility.pge.com\users\personal\DGSY\Desktop\PSPS%20Mitigations%20RSE%20Input%20Template_EO_WLDFR_v1.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WMP/Shared%20Documents/2022/7.3.2%20Situational%20Awareness%20&amp;%20Forecasting/RSE%20Input%20Template/Archive/Verification_7.3.2_RSE%20Input%20Template_EO_WLDFR.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SPS_RSE%20Input%20Template_EO_WLDFR_v1.3.xlsm"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007%2012%201%20to%20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G&amp;A\01.%20Operating%20Plan%20&amp;%20%20Budgeting\Planning\2018%20S1-S2\2020%20GRC%20Application\BPC%20upload%20Template%20_Input_Targets_FE_OperDate_C2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tility.pge.com\users\personal\K2N2\Downloads\5.3.2_CMEWPv1.1.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sps.utility.pge.com/sites/ElecOpsTDRM/Shared%20Documents/Risk%20Assess/EBRR%20-%202019%20Migration/Data/11_Wildfire%20(WF)/WMP%20Conditions/5.3.4%20Asset%20management%20and%20inspections/5.3.4_CMEWPv1.1.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2014GRC\2PreNOI_Run_MayRun\Input\lkpCommonUC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Data &amp; Validation"/>
      <sheetName val="Instructions"/>
      <sheetName val="Summary of Programs"/>
      <sheetName val="1-Program Exposure"/>
      <sheetName val="2-Program Cost"/>
      <sheetName val="3-Eff - Freq Programs"/>
      <sheetName val="4-Eff - Conseq Programs"/>
      <sheetName val="RSE Lite"/>
      <sheetName val="RSE Results"/>
      <sheetName val="2020 Waterfall Analysis"/>
      <sheetName val="Meteorological Guidance"/>
      <sheetName val="Match esc definition"/>
      <sheetName val="PSPS Mitigations RSE Input Temp"/>
    </sheetNames>
    <sheetDataSet>
      <sheetData sheetId="0" refreshError="1"/>
      <sheetData sheetId="1" refreshError="1"/>
      <sheetData sheetId="2" refreshError="1"/>
      <sheetData sheetId="3" refreshError="1"/>
      <sheetData sheetId="4"/>
      <sheetData sheetId="5" refreshError="1"/>
      <sheetData sheetId="6" refreshError="1"/>
      <sheetData sheetId="7">
        <row r="8">
          <cell r="E8" t="str">
            <v>2020-2022</v>
          </cell>
        </row>
        <row r="9">
          <cell r="E9" t="str">
            <v>2023-2026</v>
          </cell>
        </row>
      </sheetData>
      <sheetData sheetId="8" refreshError="1"/>
      <sheetData sheetId="9">
        <row r="18">
          <cell r="L18">
            <v>0.29730219466188362</v>
          </cell>
        </row>
      </sheetData>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of Programs"/>
      <sheetName val="1-Program Exposure"/>
      <sheetName val="2-Program Cost"/>
      <sheetName val="3-Eff - Freq Programs"/>
      <sheetName val="4-Eff - Conseq Programs"/>
      <sheetName val="RSE Lite"/>
      <sheetName val="RSE Results"/>
      <sheetName val="Tier 1 RSE"/>
      <sheetName val="Zone 1 RSE"/>
      <sheetName val="Tier 2 RSE"/>
      <sheetName val="Tier 3 RSE"/>
      <sheetName val="Impact Alloc"/>
      <sheetName val="WF Cameras Exposure"/>
      <sheetName val="Maturity Factor - C1"/>
      <sheetName val="Match esc definition"/>
      <sheetName val=" Data &amp; Validation"/>
      <sheetName val="Verification_7.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of Programs"/>
      <sheetName val="1-Program Exposure"/>
      <sheetName val="2-Program Cost"/>
      <sheetName val="3-Eff - Freq Programs"/>
      <sheetName val="4-Eff - Conseq Programs"/>
      <sheetName val="RSE Lite"/>
      <sheetName val="RSE Results"/>
      <sheetName val="Zone 1 RSE"/>
      <sheetName val="Tier 2 RSE"/>
      <sheetName val="Tier 3 RSE"/>
      <sheetName val="2020 PSPS Waterfall Analysis"/>
      <sheetName val="Meteorological Guidance"/>
      <sheetName val="Maturity Factor - C1"/>
      <sheetName val="Match esc definition"/>
      <sheetName val=" Data &amp; Validation"/>
      <sheetName val="7.3.3.11.1_Financials_&amp;_Units"/>
    </sheetNames>
    <sheetDataSet>
      <sheetData sheetId="0"/>
      <sheetData sheetId="1"/>
      <sheetData sheetId="2"/>
      <sheetData sheetId="3">
        <row r="11">
          <cell r="S11">
            <v>1686629.2033079998</v>
          </cell>
        </row>
        <row r="12">
          <cell r="S12">
            <v>295761.3456</v>
          </cell>
        </row>
        <row r="13">
          <cell r="S13">
            <v>24431151.65684</v>
          </cell>
        </row>
        <row r="14">
          <cell r="S14">
            <v>17824468.226</v>
          </cell>
        </row>
        <row r="15">
          <cell r="S15">
            <v>5622097.3443599995</v>
          </cell>
        </row>
        <row r="16">
          <cell r="S16">
            <v>516792652.47000003</v>
          </cell>
        </row>
        <row r="19">
          <cell r="S19">
            <v>115137030.733831</v>
          </cell>
        </row>
        <row r="20">
          <cell r="S20">
            <v>136479466.38</v>
          </cell>
        </row>
      </sheetData>
      <sheetData sheetId="4"/>
      <sheetData sheetId="5"/>
      <sheetData sheetId="6">
        <row r="8">
          <cell r="E8" t="str">
            <v>2020-2022</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Report"/>
      <sheetName val="OMEN by ISTS Org"/>
      <sheetName val="Highlight Details"/>
      <sheetName val="OMEN Metric"/>
      <sheetName val="Highlights Metric"/>
      <sheetName val="Summary Expenditures by Org"/>
      <sheetName val="ISTS Dashboard"/>
      <sheetName val="BT"/>
      <sheetName val="AMI"/>
      <sheetName val="ITWR Graphs"/>
      <sheetName val="OMEN Summary"/>
      <sheetName val="Links"/>
      <sheetName val="ITWRs As of 9 19"/>
      <sheetName val="Plan by Month"/>
      <sheetName val="Budget Reallocation"/>
      <sheetName val="Cost Element Cross Ref"/>
      <sheetName val="Credit rating"/>
    </sheetNames>
    <sheetDataSet>
      <sheetData sheetId="0" refreshError="1"/>
      <sheetData sheetId="1" refreshError="1"/>
      <sheetData sheetId="2" refreshError="1"/>
      <sheetData sheetId="3" refreshError="1"/>
      <sheetData sheetId="4" refreshError="1"/>
      <sheetData sheetId="5" refreshError="1"/>
      <sheetData sheetId="6">
        <row r="3">
          <cell r="C3" t="str">
            <v>Financials As of December 2007</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Sheet2"/>
      <sheetName val="C20"/>
      <sheetName val="C20 (TO)"/>
      <sheetName val="Instructions FE"/>
      <sheetName val="BPC upload Template _Input_Targ"/>
    </sheetNames>
    <sheetDataSet>
      <sheetData sheetId="0"/>
      <sheetData sheetId="1">
        <row r="1">
          <cell r="B1">
            <v>0</v>
          </cell>
        </row>
        <row r="3">
          <cell r="A3" t="str">
            <v>czl2</v>
          </cell>
        </row>
        <row r="4">
          <cell r="A4" t="str">
            <v>sxy3</v>
          </cell>
        </row>
        <row r="5">
          <cell r="A5" t="str">
            <v>rfhc</v>
          </cell>
          <cell r="B5" t="str">
            <v>Auth</v>
          </cell>
          <cell r="C5" t="str">
            <v>Auth</v>
          </cell>
        </row>
        <row r="6">
          <cell r="A6" t="str">
            <v>mxl0</v>
          </cell>
        </row>
        <row r="7">
          <cell r="A7" t="str">
            <v>PTL2</v>
          </cell>
        </row>
        <row r="8">
          <cell r="A8" t="str">
            <v>AXQ0</v>
          </cell>
        </row>
        <row r="9">
          <cell r="A9" t="str">
            <v>MBSK</v>
          </cell>
        </row>
        <row r="10">
          <cell r="A10" t="str">
            <v>D5CO</v>
          </cell>
        </row>
        <row r="11">
          <cell r="A11" t="str">
            <v>YXY5</v>
          </cell>
        </row>
        <row r="12">
          <cell r="A12" t="str">
            <v>KMT1</v>
          </cell>
        </row>
        <row r="13">
          <cell r="A13" t="str">
            <v>TPB6</v>
          </cell>
        </row>
        <row r="14">
          <cell r="A14" t="str">
            <v>CAL6</v>
          </cell>
        </row>
        <row r="15">
          <cell r="A15" t="str">
            <v>MLJE</v>
          </cell>
        </row>
        <row r="16">
          <cell r="A16" t="str">
            <v>MXEY</v>
          </cell>
        </row>
        <row r="17">
          <cell r="A17" t="str">
            <v>JLJx</v>
          </cell>
          <cell r="B17" t="str">
            <v>Auth</v>
          </cell>
          <cell r="C17" t="str">
            <v>Auth</v>
          </cell>
        </row>
        <row r="18">
          <cell r="A18" t="str">
            <v>JA1Q</v>
          </cell>
        </row>
        <row r="19">
          <cell r="A19" t="str">
            <v>VXTT</v>
          </cell>
        </row>
        <row r="20">
          <cell r="A20" t="str">
            <v>EPF4</v>
          </cell>
        </row>
        <row r="21">
          <cell r="A21" t="str">
            <v>T2MW</v>
          </cell>
        </row>
        <row r="22">
          <cell r="A22" t="str">
            <v>C3R4</v>
          </cell>
        </row>
        <row r="23">
          <cell r="A23" t="str">
            <v>LXYG</v>
          </cell>
        </row>
        <row r="24">
          <cell r="A24" t="str">
            <v>EPD2</v>
          </cell>
        </row>
        <row r="25">
          <cell r="A25" t="str">
            <v>DBJ6</v>
          </cell>
          <cell r="B25" t="str">
            <v>Auth</v>
          </cell>
          <cell r="C25" t="str">
            <v>Auth</v>
          </cell>
        </row>
        <row r="26">
          <cell r="A26" t="str">
            <v>MXL0</v>
          </cell>
          <cell r="B26" t="str">
            <v>Auth</v>
          </cell>
          <cell r="C26" t="str">
            <v>Auth</v>
          </cell>
        </row>
      </sheetData>
      <sheetData sheetId="2"/>
      <sheetData sheetId="3" refreshError="1"/>
      <sheetData sheetId="4"/>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of Programs"/>
      <sheetName val="1-Program Exposure"/>
      <sheetName val="2-Program Cost"/>
      <sheetName val="3-Eff - Freq Programs"/>
      <sheetName val="4-Eff - Conseq Programs"/>
      <sheetName val="Impact Alloc"/>
      <sheetName val="RSE Results"/>
      <sheetName val="RSE Lite"/>
      <sheetName val="Maturity Factor - 5.3.3.1"/>
      <sheetName val="Match esc definition"/>
      <sheetName val="Data, Validation"/>
    </sheetNames>
    <sheetDataSet>
      <sheetData sheetId="0"/>
      <sheetData sheetId="1"/>
      <sheetData sheetId="2"/>
      <sheetData sheetId="3"/>
      <sheetData sheetId="4"/>
      <sheetData sheetId="5"/>
      <sheetData sheetId="6"/>
      <sheetData sheetId="7"/>
      <sheetData sheetId="8"/>
      <sheetData sheetId="9"/>
      <sheetData sheetId="10"/>
      <sheetData sheetId="11">
        <row r="2">
          <cell r="G2">
            <v>8</v>
          </cell>
        </row>
        <row r="7">
          <cell r="G7" t="str">
            <v>HFTD - Distribution - Hardened</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of Programs"/>
      <sheetName val="1-Program Exposure"/>
      <sheetName val="2-Program Cost"/>
      <sheetName val="3-Eff - Freq Programs"/>
      <sheetName val="4-Eff - Conseq Programs"/>
      <sheetName val="RSE Results"/>
      <sheetName val="RSE Lite"/>
      <sheetName val="5.3.4.1"/>
      <sheetName val="5.3.4.2"/>
      <sheetName val="5.3.4.3"/>
      <sheetName val="5.3.4.4"/>
      <sheetName val="5.3.4.5"/>
      <sheetName val="5.3.4.6"/>
      <sheetName val="5.3.4.11"/>
      <sheetName val="5.3.4.13"/>
      <sheetName val="Maturity Factor - 5.3.4.14"/>
      <sheetName val="5.3.4.15-1"/>
      <sheetName val="5.3.4.15-2"/>
      <sheetName val="Match esc definition"/>
      <sheetName val="Data, Validation"/>
      <sheetName val="Data Valid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9">
          <cell r="C19">
            <v>0.25</v>
          </cell>
        </row>
        <row r="35">
          <cell r="D35">
            <v>0.5</v>
          </cell>
        </row>
        <row r="38">
          <cell r="D38">
            <v>0.01</v>
          </cell>
        </row>
      </sheetData>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kpCommonUCC"/>
      <sheetName val="lkpUCC"/>
      <sheetName val="1_1"/>
    </sheetNames>
    <sheetDataSet>
      <sheetData sheetId="0"/>
      <sheetData sheetId="1"/>
      <sheetData sheetId="2">
        <row r="48">
          <cell r="Y48">
            <v>0</v>
          </cell>
          <cell r="Z48" t="str">
            <v>UCC</v>
          </cell>
        </row>
        <row r="49">
          <cell r="Y49" t="str">
            <v>%</v>
          </cell>
          <cell r="Z49">
            <v>0</v>
          </cell>
        </row>
        <row r="50">
          <cell r="Z50">
            <v>0</v>
          </cell>
        </row>
        <row r="51">
          <cell r="Z51">
            <v>0</v>
          </cell>
        </row>
        <row r="52">
          <cell r="Z52">
            <v>0</v>
          </cell>
        </row>
        <row r="53">
          <cell r="Z53">
            <v>0</v>
          </cell>
        </row>
        <row r="54">
          <cell r="Y54">
            <v>0.23698295087111609</v>
          </cell>
          <cell r="Z54">
            <v>0</v>
          </cell>
          <cell r="AA54">
            <v>0</v>
          </cell>
          <cell r="AB54" t="str">
            <v>UCC 801</v>
          </cell>
        </row>
        <row r="55">
          <cell r="Y55">
            <v>9.9599641230363866E-3</v>
          </cell>
          <cell r="Z55">
            <v>101</v>
          </cell>
          <cell r="AA55">
            <v>0</v>
          </cell>
          <cell r="AB55">
            <v>1.3825192512465702E-2</v>
          </cell>
        </row>
        <row r="56">
          <cell r="Y56">
            <v>1.0267451079691179E-4</v>
          </cell>
          <cell r="Z56">
            <v>102</v>
          </cell>
          <cell r="AA56">
            <v>0</v>
          </cell>
          <cell r="AB56">
            <v>1.4252007942552685E-4</v>
          </cell>
        </row>
        <row r="57">
          <cell r="Y57">
            <v>1.896293150407842E-5</v>
          </cell>
          <cell r="Z57">
            <v>108</v>
          </cell>
          <cell r="AA57">
            <v>0</v>
          </cell>
          <cell r="AB57">
            <v>2.6322000301007225E-5</v>
          </cell>
        </row>
        <row r="58">
          <cell r="Y58">
            <v>5.2980187022685317E-2</v>
          </cell>
          <cell r="Z58">
            <v>120</v>
          </cell>
          <cell r="AA58">
            <v>0</v>
          </cell>
          <cell r="AB58">
            <v>7.3540554552897722E-2</v>
          </cell>
        </row>
        <row r="59">
          <cell r="Y59">
            <v>1.6941294285856814E-3</v>
          </cell>
          <cell r="Z59">
            <v>121</v>
          </cell>
          <cell r="AA59">
            <v>0</v>
          </cell>
          <cell r="AB59">
            <v>2.3515813111272786E-3</v>
          </cell>
        </row>
        <row r="60">
          <cell r="Y60">
            <v>0.14748024465541509</v>
          </cell>
          <cell r="Z60">
            <v>130</v>
          </cell>
          <cell r="AA60">
            <v>0</v>
          </cell>
          <cell r="AB60">
            <v>0.20471386733520322</v>
          </cell>
        </row>
        <row r="61">
          <cell r="Y61">
            <v>2.474113450562275E-2</v>
          </cell>
          <cell r="Z61">
            <v>141</v>
          </cell>
          <cell r="AA61">
            <v>0</v>
          </cell>
          <cell r="AB61">
            <v>3.4342588315746367E-2</v>
          </cell>
        </row>
        <row r="62">
          <cell r="Y62">
            <v>5.6536934698964485E-6</v>
          </cell>
          <cell r="Z62">
            <v>142</v>
          </cell>
          <cell r="AA62">
            <v>0</v>
          </cell>
          <cell r="AB62">
            <v>7.8477592551768941E-6</v>
          </cell>
        </row>
        <row r="63">
          <cell r="Y63">
            <v>1.6283764154209708E-3</v>
          </cell>
          <cell r="Z63">
            <v>0</v>
          </cell>
          <cell r="AA63">
            <v>0</v>
          </cell>
          <cell r="AB63">
            <v>0</v>
          </cell>
        </row>
        <row r="64">
          <cell r="Y64">
            <v>1.6283764154209708E-3</v>
          </cell>
          <cell r="Z64">
            <v>134</v>
          </cell>
          <cell r="AA64">
            <v>0</v>
          </cell>
          <cell r="AB64">
            <v>2.2603110962904319E-3</v>
          </cell>
        </row>
        <row r="65">
          <cell r="Y65">
            <v>6.1919147134660228E-2</v>
          </cell>
          <cell r="Z65">
            <v>0</v>
          </cell>
          <cell r="AA65" t="str">
            <v>UCC 200</v>
          </cell>
          <cell r="AB65">
            <v>0</v>
          </cell>
        </row>
        <row r="66">
          <cell r="Y66">
            <v>3.0276146362615771E-2</v>
          </cell>
          <cell r="Z66">
            <v>201</v>
          </cell>
          <cell r="AA66">
            <v>0.49351464441813553</v>
          </cell>
          <cell r="AB66">
            <v>4.2025608408632023E-2</v>
          </cell>
        </row>
        <row r="67">
          <cell r="Y67">
            <v>3.1071873812777408E-2</v>
          </cell>
          <cell r="Z67">
            <v>202</v>
          </cell>
          <cell r="AA67">
            <v>0.50648535558186447</v>
          </cell>
          <cell r="AB67">
            <v>4.3130139012361179E-2</v>
          </cell>
        </row>
        <row r="68">
          <cell r="Y68">
            <v>4.4920094161855427E-5</v>
          </cell>
          <cell r="Z68">
            <v>203</v>
          </cell>
          <cell r="AA68">
            <v>0</v>
          </cell>
          <cell r="AB68">
            <v>6.2352528763568631E-5</v>
          </cell>
        </row>
        <row r="69">
          <cell r="Y69">
            <v>5.2620686510518962E-4</v>
          </cell>
          <cell r="Z69">
            <v>204</v>
          </cell>
          <cell r="AA69">
            <v>0</v>
          </cell>
          <cell r="AB69">
            <v>7.3041540326778743E-4</v>
          </cell>
        </row>
        <row r="70">
          <cell r="Y70">
            <v>0.41989089505020999</v>
          </cell>
          <cell r="Z70">
            <v>0</v>
          </cell>
          <cell r="AA70" t="str">
            <v>UCC 300</v>
          </cell>
          <cell r="AB70">
            <v>0</v>
          </cell>
        </row>
        <row r="71">
          <cell r="Y71">
            <v>0.35116936655316283</v>
          </cell>
          <cell r="Z71">
            <v>301</v>
          </cell>
          <cell r="AA71">
            <v>0.54955077595723734</v>
          </cell>
          <cell r="AB71">
            <v>0.48744995836370775</v>
          </cell>
        </row>
        <row r="72">
          <cell r="Y72">
            <v>4.5561815219517115E-4</v>
          </cell>
          <cell r="Z72">
            <v>302</v>
          </cell>
          <cell r="AA72">
            <v>4.49224042762632E-4</v>
          </cell>
          <cell r="AB72">
            <v>6.3243286707260029E-4</v>
          </cell>
        </row>
        <row r="73">
          <cell r="Y73">
            <v>6.1427010635558152E-2</v>
          </cell>
          <cell r="Z73">
            <v>303</v>
          </cell>
          <cell r="AA73">
            <v>0</v>
          </cell>
          <cell r="AB73">
            <v>8.526539222542609E-2</v>
          </cell>
        </row>
        <row r="74">
          <cell r="Y74">
            <v>6.8388997092938284E-3</v>
          </cell>
          <cell r="Z74">
            <v>307</v>
          </cell>
          <cell r="AA74">
            <v>0</v>
          </cell>
          <cell r="AB74">
            <v>9.4929162280565256E-3</v>
          </cell>
        </row>
        <row r="75">
          <cell r="Y75">
            <v>0.72042136947140734</v>
          </cell>
          <cell r="Z75">
            <v>0</v>
          </cell>
        </row>
        <row r="76">
          <cell r="Z76">
            <v>0</v>
          </cell>
        </row>
        <row r="77">
          <cell r="Z77">
            <v>0</v>
          </cell>
        </row>
        <row r="78">
          <cell r="Y78">
            <v>5.4110696150230314E-2</v>
          </cell>
          <cell r="Z78">
            <v>0</v>
          </cell>
          <cell r="AA78" t="str">
            <v>UCC 500</v>
          </cell>
          <cell r="AB78" t="str">
            <v>UCC 510</v>
          </cell>
          <cell r="AC78" t="str">
            <v>UCC 802</v>
          </cell>
        </row>
        <row r="79">
          <cell r="Y79">
            <v>2.7421366863523374E-3</v>
          </cell>
          <cell r="Z79">
            <v>501</v>
          </cell>
          <cell r="AA79">
            <v>5.067642594616048E-2</v>
          </cell>
          <cell r="AB79">
            <v>0</v>
          </cell>
          <cell r="AC79">
            <v>9.8081054377004619E-3</v>
          </cell>
        </row>
        <row r="80">
          <cell r="Y80">
            <v>0</v>
          </cell>
          <cell r="Z80">
            <v>510</v>
          </cell>
          <cell r="AA80">
            <v>0</v>
          </cell>
          <cell r="AB80">
            <v>0</v>
          </cell>
          <cell r="AC80">
            <v>0</v>
          </cell>
        </row>
        <row r="81">
          <cell r="Y81">
            <v>4.9220238023240364E-3</v>
          </cell>
          <cell r="Z81">
            <v>511</v>
          </cell>
          <cell r="AA81">
            <v>9.0962123064518854E-2</v>
          </cell>
          <cell r="AB81">
            <v>0.62728885522715172</v>
          </cell>
          <cell r="AC81">
            <v>1.7605150268524043E-2</v>
          </cell>
        </row>
        <row r="82">
          <cell r="Y82">
            <v>2.9150460350218558E-3</v>
          </cell>
          <cell r="Z82">
            <v>512</v>
          </cell>
          <cell r="AA82">
            <v>5.3871900426648793E-2</v>
          </cell>
          <cell r="AB82">
            <v>0.37150894909933335</v>
          </cell>
          <cell r="AC82">
            <v>1.0426569546858598E-2</v>
          </cell>
        </row>
        <row r="83">
          <cell r="Y83">
            <v>9.4330318015112172E-6</v>
          </cell>
          <cell r="Z83">
            <v>513</v>
          </cell>
          <cell r="AA83">
            <v>1.7432841328305599E-4</v>
          </cell>
          <cell r="AB83">
            <v>1.202195673514895E-3</v>
          </cell>
          <cell r="AC83">
            <v>3.3740174575132622E-5</v>
          </cell>
        </row>
        <row r="84">
          <cell r="Y84">
            <v>2.1989171046834486E-2</v>
          </cell>
          <cell r="Z84">
            <v>520</v>
          </cell>
          <cell r="AA84">
            <v>0.40637383384950021</v>
          </cell>
          <cell r="AB84">
            <v>0</v>
          </cell>
          <cell r="AC84">
            <v>7.8651115091522145E-2</v>
          </cell>
        </row>
        <row r="85">
          <cell r="Y85">
            <v>6.8122666972948427E-4</v>
          </cell>
          <cell r="Z85">
            <v>521</v>
          </cell>
          <cell r="AA85">
            <v>1.2589501118931451E-2</v>
          </cell>
          <cell r="AB85">
            <v>0</v>
          </cell>
          <cell r="AC85">
            <v>2.4366192381782017E-3</v>
          </cell>
        </row>
        <row r="86">
          <cell r="Y86">
            <v>3.6517549645538661E-3</v>
          </cell>
          <cell r="Z86">
            <v>522</v>
          </cell>
          <cell r="AA86">
            <v>6.748674891218015E-2</v>
          </cell>
          <cell r="AB86">
            <v>0</v>
          </cell>
          <cell r="AC86">
            <v>1.3061638357872992E-2</v>
          </cell>
        </row>
        <row r="87">
          <cell r="Y87">
            <v>0</v>
          </cell>
          <cell r="Z87">
            <v>523</v>
          </cell>
          <cell r="AA87">
            <v>0</v>
          </cell>
          <cell r="AB87">
            <v>0</v>
          </cell>
          <cell r="AC87">
            <v>0</v>
          </cell>
        </row>
        <row r="88">
          <cell r="Y88">
            <v>1.1949671462675741E-3</v>
          </cell>
          <cell r="Z88">
            <v>524</v>
          </cell>
          <cell r="AA88">
            <v>2.2083751111793594E-2</v>
          </cell>
          <cell r="AB88">
            <v>0</v>
          </cell>
          <cell r="AC88">
            <v>4.2741719708987713E-3</v>
          </cell>
        </row>
        <row r="89">
          <cell r="Y89">
            <v>1.2902366177907149E-2</v>
          </cell>
          <cell r="Z89">
            <v>525</v>
          </cell>
          <cell r="AA89">
            <v>0.23844391397378525</v>
          </cell>
          <cell r="AB89">
            <v>0</v>
          </cell>
          <cell r="AC89">
            <v>4.614932891513545E-2</v>
          </cell>
        </row>
        <row r="90">
          <cell r="Y90">
            <v>2.0893346085866021E-3</v>
          </cell>
          <cell r="Z90">
            <v>526</v>
          </cell>
          <cell r="AA90">
            <v>3.8612229323124483E-2</v>
          </cell>
          <cell r="AB90">
            <v>0</v>
          </cell>
          <cell r="AC90">
            <v>7.4731556007565638E-3</v>
          </cell>
        </row>
        <row r="91">
          <cell r="Y91">
            <v>0</v>
          </cell>
          <cell r="Z91">
            <v>527</v>
          </cell>
          <cell r="AA91">
            <v>0</v>
          </cell>
          <cell r="AB91">
            <v>0</v>
          </cell>
          <cell r="AC91">
            <v>0</v>
          </cell>
        </row>
        <row r="92">
          <cell r="Y92">
            <v>1.0132359808514119E-3</v>
          </cell>
          <cell r="Z92">
            <v>540</v>
          </cell>
          <cell r="AA92">
            <v>1.8725243860073668E-2</v>
          </cell>
          <cell r="AB92">
            <v>0</v>
          </cell>
          <cell r="AC92">
            <v>3.624153888069739E-3</v>
          </cell>
        </row>
        <row r="93">
          <cell r="Y93">
            <v>0.22546793437836232</v>
          </cell>
          <cell r="Z93">
            <v>0</v>
          </cell>
          <cell r="AA93" t="str">
            <v>UCC 300</v>
          </cell>
          <cell r="AB93">
            <v>0</v>
          </cell>
          <cell r="AC93">
            <v>0</v>
          </cell>
        </row>
        <row r="94">
          <cell r="Y94">
            <v>0.20665666087935833</v>
          </cell>
          <cell r="Z94">
            <v>601</v>
          </cell>
          <cell r="AA94">
            <v>0.45</v>
          </cell>
          <cell r="AB94">
            <v>0</v>
          </cell>
          <cell r="AC94">
            <v>0.73917187622186131</v>
          </cell>
        </row>
        <row r="95">
          <cell r="Y95">
            <v>2.3298697156248901E-3</v>
          </cell>
          <cell r="Z95">
            <v>602</v>
          </cell>
          <cell r="AA95">
            <v>0</v>
          </cell>
          <cell r="AB95">
            <v>0</v>
          </cell>
          <cell r="AC95">
            <v>8.3335042854307609E-3</v>
          </cell>
        </row>
        <row r="96">
          <cell r="Y96">
            <v>1.395194772867029E-2</v>
          </cell>
          <cell r="Z96">
            <v>603</v>
          </cell>
          <cell r="AA96">
            <v>0</v>
          </cell>
          <cell r="AB96">
            <v>0</v>
          </cell>
          <cell r="AC96">
            <v>4.9903484047731678E-2</v>
          </cell>
        </row>
        <row r="97">
          <cell r="Y97">
            <v>2.529456054708821E-3</v>
          </cell>
          <cell r="Z97">
            <v>604</v>
          </cell>
          <cell r="AA97">
            <v>0</v>
          </cell>
          <cell r="AB97">
            <v>0</v>
          </cell>
          <cell r="AC97">
            <v>9.0473869548843532E-3</v>
          </cell>
        </row>
      </sheetData>
    </sheetDataSet>
  </externalBook>
</externalLink>
</file>

<file path=xl/namedSheetViews/namedSheetView1.xml><?xml version="1.0" encoding="utf-8"?>
<namedSheetViews xmlns="http://schemas.microsoft.com/office/spreadsheetml/2019/namedsheetviews" xmlns:x="http://schemas.openxmlformats.org/spreadsheetml/2006/main">
  <namedSheetView name="View1" id="{90EF7F87-DEE0-4E08-9AE7-0F1307E2EDE1}"/>
</namedSheetViews>
</file>

<file path=xl/namedSheetViews/namedSheetView2.xml><?xml version="1.0" encoding="utf-8"?>
<namedSheetViews xmlns="http://schemas.microsoft.com/office/spreadsheetml/2019/namedsheetviews" xmlns:x="http://schemas.openxmlformats.org/spreadsheetml/2006/main">
  <namedSheetView name="View1" id="{71BB3316-ECAB-47DB-AD99-C798016B5F28}">
    <nsvFilter filterId="{188B1BA5-DDD0-4C71-AD87-3DA31AC31597}" ref="AE7:AI8" tableId="3"/>
    <nsvFilter filterId="{C0351391-59B3-47EC-8C33-6AB783325F48}" ref="B7:W8" tableId="5">
      <columnFilter colId="2" id="{11D27A0B-00E7-4622-8DA8-7CAE4F078EA3}">
        <filter colId="2">
          <x:filters>
            <x:filter val="Intrusive Wood Pole Inspection Program"/>
            <x:filter val="Overloaded Pole Replacements"/>
            <x:filter val="Pole Programs - Replace Tree Attachments"/>
            <x:filter val="Pole Replacement"/>
            <x:filter val="Pole Restoration Program"/>
          </x:filters>
        </filter>
      </columnFilter>
    </nsvFilter>
    <nsvFilter filterId="{523672E2-B03A-4ED1-8E53-FED62981725C}" ref="Y7:AC16" tableId="10"/>
  </namedSheetView>
  <namedSheetView name="View2" id="{08F36A95-5797-4DE1-8130-86C58196EB8A}">
    <nsvFilter filterId="{188B1BA5-DDD0-4C71-AD87-3DA31AC31597}" ref="AE7:AI8" tableId="3"/>
    <nsvFilter filterId="{C0351391-59B3-47EC-8C33-6AB783325F48}" ref="B7:W8" tableId="5">
      <columnFilter colId="2" id="{11D27A0B-00E7-4622-8DA8-7CAE4F078EA3}">
        <filter colId="2">
          <x:filters>
            <x:filter val="Intrusive Wood Pole Inspection Program"/>
            <x:filter val="Overloaded Pole Replacements"/>
            <x:filter val="Pole Programs - Replace Tree Attachments"/>
            <x:filter val="Pole Replacement"/>
            <x:filter val="Pole Restoration Program"/>
          </x:filters>
        </filter>
      </columnFilter>
    </nsvFilter>
    <nsvFilter filterId="{523672E2-B03A-4ED1-8E53-FED62981725C}" ref="Y7:AC16" tableId="10"/>
  </namedSheetView>
</namedSheetView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souza, Brian" refreshedDate="44615.511965972219" createdVersion="6" refreshedVersion="6" minRefreshableVersion="3" recordCount="12" xr:uid="{B4B72762-B973-4747-9D29-D54F42E21709}">
  <cacheSource type="worksheet">
    <worksheetSource name="TableRSE"/>
  </cacheSource>
  <cacheFields count="35">
    <cacheField name="Program" numFmtId="0">
      <sharedItems count="12">
        <s v="7.3.2.1.1 Advanced weather monitoring and weather stations Numerical Weather Prediction"/>
        <s v="7.3.2.1.2 Advanced weather monitoring and weather stations Fuel Moisture Sampling and Modeling"/>
        <s v="7.3.2.1.3 Advanced weather monitoring and weather stations Weather Stations"/>
        <s v="7.3.2.4 Forecast of a fire risk index fire potential index or similar"/>
        <s v="7.3.2.6 Weather forecasting and estimating impacts on electric lines and equipment"/>
        <s v="7.3.3.8.1 Grid topology improvements to mitigate or reduce PSPS events Distribution Line Sectionalizing"/>
        <s v="7.3.3.8.2 Grid topology improvements to mitigate or reduce PSPS events Transmission Line Sectionalizing"/>
        <s v="7.3.3.11.1 Mitigation of impact on customers and other residents affected during PSPS event Generation for PSPS Mitigation"/>
        <s v="7.3.3.11.2 Mitigation of impact on customers and other residents affected during PSPS event Substation activities to enable reduction of PSPS impacts"/>
        <s v="7.3.6.4-D Protocols for PSPS Re-Energization Distribution"/>
        <s v="7.3.6.4-T Protocols for PSPS Re-Energization Transmission"/>
        <s v="7.3.6.7 Aviation Support"/>
      </sharedItems>
    </cacheField>
    <cacheField name="index" numFmtId="166">
      <sharedItems count="1">
        <s v="Transmission and Distribution System"/>
      </sharedItems>
    </cacheField>
    <cacheField name="2020 Program Risk Reduction NPV" numFmtId="166">
      <sharedItems containsSemiMixedTypes="0" containsString="0" containsNumber="1" minValue="6.2718531777958866" maxValue="298.83897541802554"/>
    </cacheField>
    <cacheField name="2021 Program Risk Reduction NPV" numFmtId="166">
      <sharedItems containsSemiMixedTypes="0" containsString="0" containsNumber="1" minValue="6.2718531777958866" maxValue="298.83897541802554"/>
    </cacheField>
    <cacheField name="2022 Program Risk Reduction NPV" numFmtId="166">
      <sharedItems containsSemiMixedTypes="0" containsString="0" containsNumber="1" minValue="5.8615450259774642" maxValue="279.28876207292109"/>
    </cacheField>
    <cacheField name="2023 Program Risk Reduction NPV" numFmtId="166">
      <sharedItems containsSemiMixedTypes="0" containsString="0" containsNumber="1" minValue="5.4780794635303396" maxValue="261.01753464758974"/>
    </cacheField>
    <cacheField name="2020-2022 Program Freq Reduction NPV" numFmtId="166">
      <sharedItems containsSemiMixedTypes="0" containsString="0" containsNumber="1" containsInteger="1" minValue="0" maxValue="0"/>
    </cacheField>
    <cacheField name="2020-2022 Program Freq Risk Reduction NPV" numFmtId="166">
      <sharedItems containsSemiMixedTypes="0" containsString="0" containsNumber="1" containsInteger="1" minValue="0" maxValue="0"/>
    </cacheField>
    <cacheField name="2020-2022 Program Conseq Risk Reduction NPV" numFmtId="164">
      <sharedItems containsSemiMixedTypes="0" containsString="0" containsNumber="1" minValue="18.405251381569236" maxValue="876.96671290897211"/>
    </cacheField>
    <cacheField name="2020-2022 Program Risk Reduction NPV" numFmtId="164">
      <sharedItems containsSemiMixedTypes="0" containsString="0" containsNumber="1" minValue="18.405251381569236" maxValue="876.96671290897211"/>
    </cacheField>
    <cacheField name="2020 Program RSE" numFmtId="43">
      <sharedItems containsSemiMixedTypes="0" containsString="0" containsNumber="1" minValue="0.27136287026940936" maxValue="612.21830955805478"/>
    </cacheField>
    <cacheField name="2021 Program RSE" numFmtId="164">
      <sharedItems containsSemiMixedTypes="0" containsString="0" containsNumber="1" minValue="0.28509254165552994" maxValue="207.82764738893636"/>
    </cacheField>
    <cacheField name="2022 Program RSE" numFmtId="164">
      <sharedItems containsSemiMixedTypes="0" containsString="0" containsNumber="1" minValue="0.37110765591303047" maxValue="189.36030538922807"/>
    </cacheField>
    <cacheField name="2023 Program RSE" numFmtId="164">
      <sharedItems containsMixedTypes="1" containsNumber="1" minValue="0.45040774573829823" maxValue="185.18010772412532"/>
    </cacheField>
    <cacheField name="2020-2022 Program RSE" numFmtId="164">
      <sharedItems containsSemiMixedTypes="0" containsString="0" containsNumber="1" minValue="0.30149467821521808" maxValue="210.13603720961839"/>
    </cacheField>
    <cacheField name="CapEx USD 2020" numFmtId="164">
      <sharedItems containsSemiMixedTypes="0" containsString="0" containsNumber="1" minValue="0" maxValue="44700000"/>
    </cacheField>
    <cacheField name="CapEx USD 2021" numFmtId="164">
      <sharedItems containsSemiMixedTypes="0" containsString="0" containsNumber="1" minValue="0" maxValue="24700000"/>
    </cacheField>
    <cacheField name="CapEx USD 2022" numFmtId="164">
      <sharedItems containsSemiMixedTypes="0" containsString="0" containsNumber="1" minValue="0" maxValue="54247760.799999997"/>
    </cacheField>
    <cacheField name="CapEx USD 2023" numFmtId="164">
      <sharedItems containsSemiMixedTypes="0" containsString="0" containsNumber="1" minValue="0" maxValue="55295487"/>
    </cacheField>
    <cacheField name="PVRR Multiplier" numFmtId="164">
      <sharedItems containsSemiMixedTypes="0" containsString="0" containsNumber="1" containsInteger="1" minValue="0" maxValue="1"/>
    </cacheField>
    <cacheField name="2020-2022 Capital Cost NPV with PVRR" numFmtId="164">
      <sharedItems containsSemiMixedTypes="0" containsString="0" containsNumber="1" minValue="0" maxValue="120098841.86915888"/>
    </cacheField>
    <cacheField name="OpEx USD 2020" numFmtId="164">
      <sharedItems containsSemiMixedTypes="0" containsString="0" containsNumber="1" minValue="0" maxValue="176496496.9526"/>
    </cacheField>
    <cacheField name="OpEx USD 2021" numFmtId="164">
      <sharedItems containsSemiMixedTypes="0" containsString="0" containsNumber="1" minValue="0" maxValue="160389655.5158"/>
    </cacheField>
    <cacheField name="OpEx USD 2022" numFmtId="164">
      <sharedItems containsSemiMixedTypes="0" containsString="0" containsNumber="1" minValue="0" maxValue="112689580.4588"/>
    </cacheField>
    <cacheField name="OpEx USD 2023" numFmtId="164">
      <sharedItems containsSemiMixedTypes="0" containsString="0" containsNumber="1" minValue="0" maxValue="106552385.1499"/>
    </cacheField>
    <cacheField name="2020-2022 Expense Cost NPV" numFmtId="164">
      <sharedItems containsSemiMixedTypes="0" containsString="0" containsNumber="1" minValue="0" maxValue="442203517.38316637"/>
    </cacheField>
    <cacheField name="Column27" numFmtId="164">
      <sharedItems containsNonDate="0" containsString="0" containsBlank="1"/>
    </cacheField>
    <cacheField name="Column28" numFmtId="164">
      <sharedItems containsNonDate="0" containsString="0" containsBlank="1"/>
    </cacheField>
    <cacheField name="Column29" numFmtId="164">
      <sharedItems containsNonDate="0" containsString="0" containsBlank="1"/>
    </cacheField>
    <cacheField name="Column30" numFmtId="164">
      <sharedItems containsNonDate="0" containsString="0" containsBlank="1"/>
    </cacheField>
    <cacheField name="Column31" numFmtId="164">
      <sharedItems containsNonDate="0" containsString="0" containsBlank="1"/>
    </cacheField>
    <cacheField name="Column32" numFmtId="164">
      <sharedItems containsNonDate="0" containsString="0" containsBlank="1"/>
    </cacheField>
    <cacheField name="Column33" numFmtId="164">
      <sharedItems containsNonDate="0" containsString="0" containsBlank="1"/>
    </cacheField>
    <cacheField name="Column34" numFmtId="164">
      <sharedItems containsNonDate="0" containsString="0" containsBlank="1"/>
    </cacheField>
    <cacheField name="Column35" numFmtId="164">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
  <r>
    <x v="0"/>
    <x v="0"/>
    <n v="149.41948770901277"/>
    <n v="149.41948770901277"/>
    <n v="139.64438103646054"/>
    <n v="130.50876732379487"/>
    <n v="0"/>
    <n v="0"/>
    <n v="438.48335645448606"/>
    <n v="438.48335645448606"/>
    <n v="229.58186608427056"/>
    <n v="207.82764738893636"/>
    <n v="189.36030538922807"/>
    <n v="185.18010772412532"/>
    <n v="208.08369940290328"/>
    <n v="0"/>
    <n v="0"/>
    <n v="0"/>
    <n v="0"/>
    <n v="0"/>
    <n v="0"/>
    <n v="650833.14399999997"/>
    <n v="718958.66399999999"/>
    <n v="789075.02500000002"/>
    <n v="806887.35710000002"/>
    <n v="2107245.1023925235"/>
    <m/>
    <m/>
    <m/>
    <m/>
    <m/>
    <m/>
    <m/>
    <m/>
    <m/>
  </r>
  <r>
    <x v="1"/>
    <x v="0"/>
    <n v="44.825846312703831"/>
    <n v="44.825846312703831"/>
    <n v="41.893314310938159"/>
    <n v="39.152630197138464"/>
    <n v="0"/>
    <n v="0"/>
    <n v="131.54500693634583"/>
    <n v="131.54500693634583"/>
    <n v="78.483103834197166"/>
    <n v="78.394819337051828"/>
    <n v="74.947518955523819"/>
    <n v="72.698042389633727"/>
    <n v="77.292234208706077"/>
    <n v="0"/>
    <n v="0"/>
    <n v="0"/>
    <n v="0"/>
    <n v="0"/>
    <n v="0"/>
    <n v="571152.82299999997"/>
    <n v="571796.02800000005"/>
    <n v="598096.46719999996"/>
    <n v="616603.21019999997"/>
    <n v="1701917.5119345794"/>
    <m/>
    <m/>
    <m/>
    <m/>
    <m/>
    <m/>
    <m/>
    <m/>
    <m/>
  </r>
  <r>
    <x v="2"/>
    <x v="0"/>
    <n v="178.66010087611122"/>
    <n v="168.43832289444472"/>
    <n v="157.41899335929415"/>
    <n v="147.12055454139636"/>
    <n v="0"/>
    <n v="0"/>
    <n v="504.51741712985006"/>
    <n v="504.51741712985006"/>
    <n v="21.203055173637985"/>
    <n v="21.416190558477524"/>
    <n v="21.659602164010405"/>
    <n v="34.5797183576287"/>
    <n v="21.415051775142889"/>
    <n v="8314939.6699999999"/>
    <n v="7719770.0599999996"/>
    <n v="6181344.1629999997"/>
    <n v="3156219.9582000002"/>
    <n v="1"/>
    <n v="21811666.891682245"/>
    <n v="111209.27"/>
    <n v="145229.20000000001"/>
    <n v="1595267.8735"/>
    <n v="1714794.9284000001"/>
    <n v="1747343.0246728971"/>
    <m/>
    <m/>
    <m/>
    <m/>
    <m/>
    <m/>
    <m/>
    <m/>
    <m/>
  </r>
  <r>
    <x v="3"/>
    <x v="0"/>
    <n v="298.83897541802554"/>
    <n v="298.83897541802554"/>
    <n v="279.28876207292109"/>
    <n v="261.01753464758974"/>
    <n v="0"/>
    <n v="0"/>
    <n v="876.96671290897211"/>
    <n v="876.96671290897211"/>
    <n v="45.207810767712907"/>
    <n v="52.135271972266324"/>
    <n v="49.965012637851281"/>
    <n v="48.465361591517137"/>
    <n v="48.905075647752618"/>
    <n v="898811.23"/>
    <n v="14031.98"/>
    <n v="0"/>
    <n v="0"/>
    <n v="1"/>
    <n v="912843.21"/>
    <n v="5711528.2300000004"/>
    <n v="5717960.2800000003"/>
    <n v="5980964.6719000004"/>
    <n v="6166032.1021999996"/>
    <n v="17019175.119252339"/>
    <m/>
    <m/>
    <m/>
    <m/>
    <m/>
    <m/>
    <m/>
    <m/>
    <m/>
  </r>
  <r>
    <x v="4"/>
    <x v="0"/>
    <n v="298.83897541802554"/>
    <n v="298.83897541802554"/>
    <n v="279.28876207292109"/>
    <n v="261.01753464758974"/>
    <n v="0"/>
    <n v="0"/>
    <n v="876.96671290897211"/>
    <n v="876.96671290897211"/>
    <n v="612.21830955805478"/>
    <n v="176.42549607406266"/>
    <n v="140.25096902034156"/>
    <n v="143.99046840292658"/>
    <n v="210.13603720961839"/>
    <n v="0"/>
    <n v="975127.24"/>
    <n v="1022923.3649"/>
    <n v="1045029.3511"/>
    <n v="1"/>
    <n v="1931130.3847663552"/>
    <n v="488124.85800000001"/>
    <n v="718726.43799999997"/>
    <n v="1107821.0963000001"/>
    <n v="1030378.6862"/>
    <n v="2242198.1149719628"/>
    <m/>
    <m/>
    <m/>
    <m/>
    <m/>
    <m/>
    <m/>
    <m/>
    <m/>
  </r>
  <r>
    <x v="5"/>
    <x v="0"/>
    <n v="47.163864973109483"/>
    <n v="44.46545299333161"/>
    <n v="41.556498124608979"/>
    <n v="38.837848714587828"/>
    <n v="0"/>
    <n v="0"/>
    <n v="133.18581609105007"/>
    <n v="133.18581609105007"/>
    <n v="1.3483869053694029"/>
    <n v="2.9729277081691787"/>
    <n v="4.2541721158689318"/>
    <n v="7.4747433271039867"/>
    <n v="2.2307989812612283"/>
    <n v="34977990.950000003"/>
    <n v="14912755.555"/>
    <n v="10452198.8726"/>
    <n v="5948759.8499999996"/>
    <n v="1"/>
    <n v="59659156.666308418"/>
    <n v="0"/>
    <n v="44033.63"/>
    <n v="0"/>
    <n v="0"/>
    <n v="44033.63"/>
    <m/>
    <m/>
    <m/>
    <m/>
    <m/>
    <m/>
    <m/>
    <m/>
    <m/>
  </r>
  <r>
    <x v="6"/>
    <x v="0"/>
    <n v="196.42929939516316"/>
    <n v="185.19088254850544"/>
    <n v="173.07559116682754"/>
    <n v="161.7528889409603"/>
    <n v="0"/>
    <n v="0"/>
    <n v="554.69577311049625"/>
    <n v="554.69577311049625"/>
    <n v="4.3943914853504058"/>
    <n v="7.4976065809111514"/>
    <n v="3.4137977276382889"/>
    <n v="3.3491138715986981"/>
    <n v="4.6186604673074783"/>
    <n v="44700000"/>
    <n v="24700000"/>
    <n v="54247760.799999997"/>
    <n v="55295487"/>
    <n v="1"/>
    <n v="120098841.86915888"/>
    <n v="0"/>
    <n v="0"/>
    <n v="0"/>
    <n v="0"/>
    <n v="0"/>
    <m/>
    <m/>
    <m/>
    <m/>
    <m/>
    <m/>
    <m/>
    <m/>
    <m/>
  </r>
  <r>
    <x v="7"/>
    <x v="0"/>
    <n v="53.53918496231713"/>
    <n v="50.4760183161521"/>
    <n v="47.173848893600088"/>
    <n v="44.087709246355224"/>
    <n v="0"/>
    <n v="0"/>
    <n v="151.18905217206932"/>
    <n v="151.18905217206932"/>
    <n v="0.27136287026940936"/>
    <n v="0.28509254165552994"/>
    <n v="0.37110765591303047"/>
    <n v="0.45040774573829823"/>
    <n v="0.30149467821521808"/>
    <n v="20800889.050000001"/>
    <n v="16661690.77"/>
    <n v="23324908.899999999"/>
    <n v="5515000"/>
    <n v="1"/>
    <n v="59261560.100373834"/>
    <n v="176496496.9526"/>
    <n v="160389655.5158"/>
    <n v="112689580.4588"/>
    <n v="106552385.1499"/>
    <n v="442203517.38316637"/>
    <m/>
    <m/>
    <m/>
    <m/>
    <m/>
    <m/>
    <m/>
    <m/>
    <m/>
  </r>
  <r>
    <x v="8"/>
    <x v="0"/>
    <n v="48.080136378517537"/>
    <n v="45.329301262118214"/>
    <n v="42.363832955250672"/>
    <n v="39.592367247897812"/>
    <n v="0"/>
    <n v="0"/>
    <n v="135.7732705958864"/>
    <n v="135.7732705958864"/>
    <n v="12.501916691680407"/>
    <n v="3.8976025256432552"/>
    <n v="66.562850605166247"/>
    <s v="inf"/>
    <n v="8.4266757348371399"/>
    <n v="3845821.21"/>
    <n v="11630047.18"/>
    <n v="681000"/>
    <n v="0"/>
    <n v="1"/>
    <n v="16112316.988130841"/>
    <n v="0"/>
    <n v="0"/>
    <n v="0"/>
    <n v="0"/>
    <n v="0"/>
    <m/>
    <m/>
    <m/>
    <m/>
    <m/>
    <m/>
    <m/>
    <m/>
    <m/>
  </r>
  <r>
    <x v="9"/>
    <x v="0"/>
    <n v="26.846607208527697"/>
    <n v="26.846607208527697"/>
    <n v="25.090287110773549"/>
    <n v="23.448866458666867"/>
    <n v="0"/>
    <n v="0"/>
    <n v="78.783501527828946"/>
    <n v="78.783501527828946"/>
    <n v="2.9873977652396926"/>
    <n v="2.6817741955037651"/>
    <n v="1.7857821724091802"/>
    <n v="2.2615088740270144"/>
    <n v="2.3839539083074479"/>
    <n v="1376154.16"/>
    <n v="1215906.17"/>
    <n v="4940315"/>
    <n v="3250143"/>
    <n v="1"/>
    <n v="7209177.1524299067"/>
    <n v="7610465.4060000004"/>
    <n v="8794857.3213999998"/>
    <n v="10093213.513900001"/>
    <n v="8620961.0743000004"/>
    <n v="25838232.553474769"/>
    <m/>
    <m/>
    <m/>
    <m/>
    <m/>
    <m/>
    <m/>
    <m/>
    <m/>
  </r>
  <r>
    <x v="10"/>
    <x v="0"/>
    <n v="6.2718531777958866"/>
    <n v="6.2718531777958866"/>
    <n v="5.8615450259774642"/>
    <n v="5.4780794635303396"/>
    <n v="0"/>
    <n v="0"/>
    <n v="18.405251381569236"/>
    <n v="18.405251381569236"/>
    <n v="5.1915188245641888"/>
    <n v="4.6467450376708825"/>
    <n v="3.1359265888979437"/>
    <n v="3.1359265888979433"/>
    <n v="4.1575135351445169"/>
    <n v="0"/>
    <n v="0"/>
    <n v="0"/>
    <n v="0"/>
    <n v="0"/>
    <n v="0"/>
    <n v="1208096.01"/>
    <n v="1349730.43"/>
    <n v="2000000"/>
    <n v="2000000"/>
    <n v="4426985.3185046725"/>
    <m/>
    <m/>
    <m/>
    <m/>
    <m/>
    <m/>
    <m/>
    <m/>
    <m/>
  </r>
  <r>
    <x v="11"/>
    <x v="0"/>
    <n v="208.27103471952083"/>
    <n v="208.27103471952083"/>
    <n v="194.64582684067366"/>
    <n v="181.91198770156416"/>
    <n v="0"/>
    <n v="0"/>
    <n v="611.18789627971535"/>
    <n v="611.18789627971535"/>
    <n v="38.583000133293964"/>
    <n v="57.311787209554439"/>
    <n v="32.205200977195119"/>
    <n v="6.891143656140053"/>
    <n v="40.540655834225724"/>
    <n v="0"/>
    <n v="285000"/>
    <n v="325000"/>
    <n v="24500000"/>
    <n v="1"/>
    <n v="588738.3177570093"/>
    <n v="5398000"/>
    <n v="3349000"/>
    <n v="6142000"/>
    <n v="5723000"/>
    <n v="14487186.915887851"/>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74AECB2-CDCA-45BF-AE70-7975CE7263DE}" name="PivotTable3"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D5" firstHeaderRow="0" firstDataRow="1" firstDataCol="1" rowPageCount="1" colPageCount="1"/>
  <pivotFields count="35">
    <pivotField axis="axisRow" showAll="0">
      <items count="13">
        <item h="1" x="0"/>
        <item h="1" x="1"/>
        <item h="1" x="2"/>
        <item h="1" x="3"/>
        <item h="1" x="4"/>
        <item h="1" x="7"/>
        <item h="1" x="8"/>
        <item h="1" x="5"/>
        <item h="1" x="6"/>
        <item h="1" x="9"/>
        <item h="1" x="10"/>
        <item x="11"/>
        <item t="default"/>
      </items>
    </pivotField>
    <pivotField axis="axisPage" multipleItemSelectionAllowed="1" showAll="0">
      <items count="2">
        <item x="0"/>
        <item t="default"/>
      </items>
    </pivotField>
    <pivotField numFmtId="166" showAll="0"/>
    <pivotField numFmtId="166" showAll="0"/>
    <pivotField dataField="1" numFmtId="166" showAll="0"/>
    <pivotField numFmtId="166" showAll="0"/>
    <pivotField numFmtId="166" showAll="0"/>
    <pivotField numFmtId="166" showAll="0"/>
    <pivotField numFmtId="164" showAll="0"/>
    <pivotField numFmtId="164" showAll="0"/>
    <pivotField numFmtId="43" showAll="0"/>
    <pivotField numFmtId="164" showAll="0"/>
    <pivotField numFmtId="164" showAll="0"/>
    <pivotField showAll="0"/>
    <pivotField numFmtId="164" showAll="0"/>
    <pivotField numFmtId="164" showAll="0"/>
    <pivotField numFmtId="164" showAll="0"/>
    <pivotField dataField="1" numFmtId="164" showAll="0"/>
    <pivotField numFmtId="164" showAll="0"/>
    <pivotField numFmtId="164" showAll="0"/>
    <pivotField numFmtId="164" showAll="0"/>
    <pivotField numFmtId="164" showAll="0"/>
    <pivotField numFmtId="164" showAll="0"/>
    <pivotField dataField="1" numFmtId="164" showAll="0"/>
    <pivotField numFmtId="164" showAll="0"/>
    <pivotField numFmtId="164" showAll="0"/>
    <pivotField showAll="0"/>
    <pivotField showAll="0"/>
    <pivotField showAll="0"/>
    <pivotField showAll="0"/>
    <pivotField showAll="0"/>
    <pivotField showAll="0"/>
    <pivotField showAll="0"/>
    <pivotField showAll="0"/>
    <pivotField showAll="0"/>
  </pivotFields>
  <rowFields count="1">
    <field x="0"/>
  </rowFields>
  <rowItems count="2">
    <i>
      <x v="11"/>
    </i>
    <i t="grand">
      <x/>
    </i>
  </rowItems>
  <colFields count="1">
    <field x="-2"/>
  </colFields>
  <colItems count="3">
    <i>
      <x/>
    </i>
    <i i="1">
      <x v="1"/>
    </i>
    <i i="2">
      <x v="2"/>
    </i>
  </colItems>
  <pageFields count="1">
    <pageField fld="1" hier="-1"/>
  </pageFields>
  <dataFields count="3">
    <dataField name="Sum of 2022 Program Risk Reduction NPV" fld="4" baseField="0" baseItem="0"/>
    <dataField name="Sum of CapEx USD 2022" fld="17" baseField="0" baseItem="0"/>
    <dataField name="Sum of OpEx USD 2022" fld="2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F31FB11A-3CF4-4AE2-96F8-86B1F227B81C}" name="TableSummary" displayName="TableSummary" ref="A9:N22" totalsRowShown="0" headerRowDxfId="523" dataDxfId="521" headerRowBorderDxfId="522" tableBorderDxfId="520" totalsRowBorderDxfId="519">
  <autoFilter ref="A9:N22" xr:uid="{577E905E-671D-4883-ADE3-458B9261E6EE}"/>
  <tableColumns count="14">
    <tableColumn id="1" xr3:uid="{FB5C95E2-B80B-4792-9736-714FC7883278}" name="Program ID" dataDxfId="518"/>
    <tableColumn id="2" xr3:uid="{C7BB6339-6C92-4F60-83F7-226642D78D91}" name="Program" dataDxfId="517"/>
    <tableColumn id="3" xr3:uid="{DD263F71-8CCF-48B9-9B7B-F001231AB74F}" name="Mitigation or Control?" dataDxfId="516"/>
    <tableColumn id="4" xr3:uid="{9377FA2A-2591-4709-9563-65F640236777}" name="MAT or MWC" dataDxfId="515"/>
    <tableColumn id="5" xr3:uid="{537D55D9-5726-4390-9211-D4083933D6A8}" name="Program Description" dataDxfId="514"/>
    <tableColumn id="6" xr3:uid="{B2D88573-55BA-4F1D-90F3-C11EA1488682}" name="Modifying Likelihood of Failure (LOF) or Consequence of Failure (COF)" dataDxfId="513"/>
    <tableColumn id="7" xr3:uid="{54E32275-D7C0-4D41-8B9A-0CF5827B9DF9}" name="Risk Drivers and/or Consequences being addressed by Program" dataDxfId="512"/>
    <tableColumn id="8" xr3:uid="{2850AFC6-8757-4401-BE19-B6DDD475C2D1}" name="Year(s) of Implementation" dataDxfId="511"/>
    <tableColumn id="9" xr3:uid="{FD0FD743-58BD-41E4-B8F6-7D760C80352F}" name="Justification for Effectiveness %" dataDxfId="510"/>
    <tableColumn id="10" xr3:uid="{D07CDBFA-A127-4910-9383-A52D5D3E4CEB}" name="Benefit Length" dataDxfId="509"/>
    <tableColumn id="11" xr3:uid="{24B092FD-0600-44EF-9771-1D23F92DD4D9}" name="Justification for Benefit Length" dataDxfId="508"/>
    <tableColumn id="12" xr3:uid="{F5499D70-A21F-4AF7-9488-E4FA1DCDA2E3}" name="Assumptions / Comments" dataDxfId="507"/>
    <tableColumn id="13" xr3:uid="{4B37D0B3-071C-400F-A9A8-2FF1E697A78B}" name="Mitigation Program Count" dataDxfId="506">
      <calculatedColumnFormula>IF(ISNUMBER(M9),IF(AND(LEFT(C10,1)="M",B10&lt;&gt;B9),M9+1,M9),IF(LEFT(C10,1)="M",1,0))</calculatedColumnFormula>
    </tableColumn>
    <tableColumn id="14" xr3:uid="{7B48A86A-211D-4E60-AE9A-B45938A53D36}" name="Control Program Count" dataDxfId="505">
      <calculatedColumnFormula>IF(ISNUMBER(N9),IF(AND(LEFT(C10,1)="C",B10&lt;&gt;B9),N9+1,N9),IF(LEFT(C10,1)="C",1,0))</calculatedColumnFormula>
    </tableColumn>
  </tableColumns>
  <tableStyleInfo name="TableStyleMedium1"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B04C8B6-76E4-4088-AF38-55E47E9C1378}" name="TableConseqPrograms" displayName="TableConseqPrograms" ref="B7:V19" totalsRowShown="0" headerRowDxfId="366" dataDxfId="364" headerRowBorderDxfId="365" tableBorderDxfId="363">
  <autoFilter ref="B7:V19" xr:uid="{D92149E3-04DD-409D-B4B4-9D484F8587DA}"/>
  <tableColumns count="21">
    <tableColumn id="13" xr3:uid="{0275A842-F335-4E6B-A889-32BB12751624}" name="ID" dataDxfId="362">
      <calculatedColumnFormula>IFERROR(INDEX('Summary of Programs'!A:A,MATCH(TableConseqPrograms[[#This Row],[Program]],'Summary of Programs'!B:B,0)),"No match in Program Cost tab")</calculatedColumnFormula>
    </tableColumn>
    <tableColumn id="19" xr3:uid="{B6B0924B-31F4-4381-B0C5-FE3F2D6BD6AB}" name="Type" dataDxfId="361">
      <calculatedColumnFormula>IFERROR(INDEX('Summary of Programs'!C:C,MATCH(TableConseqPrograms[[#This Row],[Program]],'Summary of Programs'!B:B,0)),"No match in Summary of Programs tab")</calculatedColumnFormula>
    </tableColumn>
    <tableColumn id="2" xr3:uid="{84CEBB07-75D3-4E75-976F-7E517B135ACB}" name="Program" dataDxfId="360"/>
    <tableColumn id="20" xr3:uid="{661C7098-3576-41D4-A3A4-283AA8D4138A}" name="Risk (for Cross Cutter only)" dataDxfId="359"/>
    <tableColumn id="3" xr3:uid="{F18A20F4-A68B-4007-ADD0-58E2A83856A0}" name="Tranche" dataDxfId="358"/>
    <tableColumn id="5" xr3:uid="{9B3B7050-3839-4495-AEE6-0D1268BE0326}" name="Outcome" dataDxfId="357"/>
    <tableColumn id="6" xr3:uid="{D465F4C0-0C62-4A01-A38C-7A2AACD1CBF2}" name="Attribute" dataDxfId="356"/>
    <tableColumn id="4" xr3:uid="{B0A46FA9-1F03-4177-817E-F2E9C5BEB01A}" name="Does this use qualitative measure?" dataDxfId="355"/>
    <tableColumn id="8" xr3:uid="{2DE06BAF-C88D-484F-A073-E51107F09916}" name="Effectiveness - Quantitative" dataDxfId="354" dataCellStyle="Percent">
      <calculatedColumnFormula>PSPS_Customer_Impact!Z7+PSPS_Customer_Impact!Z8</calculatedColumnFormula>
    </tableColumn>
    <tableColumn id="9" xr3:uid="{BFF03A73-071F-41DF-9D3D-8CF8FD292415}" name="Category" dataDxfId="353"/>
    <tableColumn id="10" xr3:uid="{410FDFF9-F480-42FD-BB3B-CDEA8407975B}" name="Consequence develops…" dataDxfId="352"/>
    <tableColumn id="15" xr3:uid="{5FA89116-C454-413E-B192-55FA8B60FBFD}" name="Explanation of Program Category and Consequence type" dataDxfId="351"/>
    <tableColumn id="7" xr3:uid="{F867A5FA-E0C5-44A8-9C71-F0098D715A4D}" name="Effectiveness Cap (Ec)" dataDxfId="350" dataCellStyle="Percent">
      <calculatedColumnFormula>IF(TableConseqPrograms[[#This Row],[Does this use qualitative measure?]],INDEX(TableQualConseqEff[],MATCH(TableConseqPrograms[[#This Row],[Category]],TableQualConseqEff[Control Program Category],0),MATCH(TableConseqPrograms[[#This Row],[Consequence develops…]],TableQualConseqEff[#Headers],0)),"")</calculatedColumnFormula>
    </tableColumn>
    <tableColumn id="12" xr3:uid="{6E6A8F99-3C9F-43D2-A21E-6F3C4C4835F1}" name="Maturity Factor (Mf)" dataDxfId="349">
      <calculatedColumnFormula>IFERROR(IF(AND(TableConseqPrograms[[#This Row],[Does this use qualitative measure?]],ISNUMBER(SEARCH("control",TableConseqPrograms[[#This Row],[Type]]))),INDIRECT("'Maturity Factor - " &amp; RIGHT(TableConseqPrograms[[#This Row],[ID]],4) &amp; "'!EffFactor"),""),"Cannot fine Maturity Factor - " &amp; TableConseqPrograms[[#This Row],[ID]]&amp; " tab.")</calculatedColumnFormula>
    </tableColumn>
    <tableColumn id="11" xr3:uid="{7A63107D-4108-4051-B159-7F7420BDDD84}" name="Effectiveness _x000a_(Ec * Mf)" dataDxfId="348" dataCellStyle="Percent">
      <calculatedColumnFormula>IFERROR(IF(TableConseqPrograms[[#This Row],[Does this use qualitative measure?]],TableConseqPrograms[[#This Row],[Effectiveness Cap (Ec)]]*MIN(TableConseqPrograms[[#This Row],[Maturity Factor (Mf)]],1),TableConseqPrograms[[#This Row],[Effectiveness - Quantitative]]),0)</calculatedColumnFormula>
    </tableColumn>
    <tableColumn id="14" xr3:uid="{E4166075-9E41-4B12-8D40-FE5043FF4D4D}" name="Benefit Length (yrs)" dataDxfId="347"/>
    <tableColumn id="16" xr3:uid="{58F41D2F-D386-494B-859F-DD296B688FDD}" name="Effectiveness Degradation Rate" dataDxfId="346"/>
    <tableColumn id="18" xr3:uid="{823166C4-5228-42BC-8F08-C346886E8798}" name="Effectiveness Degradation Method" dataDxfId="345"/>
    <tableColumn id="17" xr3:uid="{593FCE60-9D9F-494E-BC21-DE41308029A8}" name="Explanation of Benefit Length, Degradation Rate" dataDxfId="344"/>
    <tableColumn id="1" xr3:uid="{D6C6BD2B-7D43-4661-A485-7EF786B0296B}" name="Same benefit set across program?" dataDxfId="343">
      <calculatedColumnFormula array="1">SUMPRODUCT(((TableConseqPrograms[Program]=TableConseqPrograms[[#This Row],[Program]]))/COUNTIFS(TableConseqPrograms[Program],TableConseqPrograms[Program]&amp;"",TableConseqPrograms[Benefit Length (yrs)],TableConseqPrograms[Benefit Length (yrs)]&amp;"",TableConseqPrograms[Effectiveness Degradation Rate],TableConseqPrograms[Effectiveness Degradation Rate]&amp;"",TableConseqPrograms[Effectiveness Degradation Method],TableConseqPrograms[Effectiveness Degradation Method]&amp;""))=1</calculatedColumnFormula>
    </tableColumn>
    <tableColumn id="21" xr3:uid="{F0004A9C-5524-4F46-87D7-9C98970160B8}" name="Risk ID" dataDxfId="342">
      <calculatedColumnFormula>IFERROR(INDEX(Table_RiskNameLookup[RISK ID],MATCH(TableFreqPrograms[[#This Row],[Risk (for Cross Cutter only)]],Table_RiskNameLookup[Risk/Cross Cutting Factor Name],0)),RiskID)</calculatedColumnFormula>
    </tableColumn>
  </tableColumns>
  <tableStyleInfo name="TableStyleMedium1"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F44D05E-1973-4A41-A867-FC343C7319B5}" name="TableRSE" displayName="TableRSE" ref="B15:AJ27" totalsRowShown="0" headerRowDxfId="341" dataDxfId="340" tableBorderDxfId="339">
  <autoFilter ref="B15:AJ27" xr:uid="{373954A2-1B7C-4FA7-84FC-862DD8D25A03}"/>
  <tableColumns count="35">
    <tableColumn id="1" xr3:uid="{7545FCA3-7E3D-4ABB-9BD5-F7C7BFF44ABE}" name="Program" dataDxfId="338"/>
    <tableColumn id="2" xr3:uid="{693EC2D0-03A8-45E5-8FDE-2F52C1215331}" name="index" dataDxfId="337" dataCellStyle="Comma"/>
    <tableColumn id="3" xr3:uid="{01E0687E-F082-4483-A391-729AFBE2D1EF}" name="2020 Program Risk Reduction NPV" dataDxfId="336" dataCellStyle="Comma"/>
    <tableColumn id="4" xr3:uid="{271B60C4-C212-425C-A0CC-BEB22791C9A7}" name="2021 Program Risk Reduction NPV" dataDxfId="335" dataCellStyle="Comma"/>
    <tableColumn id="5" xr3:uid="{A871C508-2A5D-4E14-8146-C1AC6E751E0B}" name="2022 Program Risk Reduction NPV" dataDxfId="334" dataCellStyle="Comma"/>
    <tableColumn id="6" xr3:uid="{09AD2A22-093B-4921-95F5-12483A9E933F}" name="2023 Program Risk Reduction NPV" dataDxfId="333" dataCellStyle="Comma"/>
    <tableColumn id="7" xr3:uid="{9B50C126-D2DD-41D8-9AC5-F8ADA5E36636}" name="2022-2022 Program Freq Reduction NPV" dataDxfId="332" dataCellStyle="Comma"/>
    <tableColumn id="8" xr3:uid="{66E5D775-D3BF-4D82-BD62-A44A112F2756}" name="2022-2022 Program Freq Risk Reduction NPV" dataDxfId="331" dataCellStyle="Comma"/>
    <tableColumn id="9" xr3:uid="{BA0533A0-F889-4D9D-9E33-299F3CF576F7}" name="2022-2022 Program Conseq Risk Reduction NPV" dataDxfId="330" dataCellStyle="Comma"/>
    <tableColumn id="10" xr3:uid="{AF131962-86D4-48F5-ACD5-177FF32F5C84}" name="2022-2022 Program Risk Reduction NPV" dataDxfId="329" dataCellStyle="Comma"/>
    <tableColumn id="11" xr3:uid="{D4AEE8D8-8634-476A-98A1-F2737D5B7561}" name="2020 Program RSE" dataDxfId="328" dataCellStyle="Comma"/>
    <tableColumn id="12" xr3:uid="{074049CC-0E58-4948-AF3C-CDCD88A13208}" name="2021 Program RSE" dataDxfId="327" dataCellStyle="Comma"/>
    <tableColumn id="13" xr3:uid="{1271367A-2065-48D2-B982-6639D9F02554}" name="2022 Program RSE" dataDxfId="326" dataCellStyle="Comma"/>
    <tableColumn id="14" xr3:uid="{94F54EE2-2541-4432-8D87-20E99CACAB7D}" name="2023 Program RSE" dataDxfId="325" dataCellStyle="Comma"/>
    <tableColumn id="15" xr3:uid="{6F1D4A6C-60CE-47CA-90CF-5284B978354A}" name="2022-2022 Program RSE" dataDxfId="324" dataCellStyle="Comma"/>
    <tableColumn id="16" xr3:uid="{5D15E1E6-0219-48BB-ADD8-3971F7CE0E8F}" name="CapEx USD 2020" dataDxfId="323" dataCellStyle="Comma"/>
    <tableColumn id="17" xr3:uid="{A2D0621E-C605-4527-9D61-376CC430E76D}" name="CapEx USD 2021" dataDxfId="322" dataCellStyle="Comma"/>
    <tableColumn id="18" xr3:uid="{7CB11404-6500-4372-B1E9-02EFF1B087AA}" name="CapEx USD 2022" dataDxfId="321" dataCellStyle="Comma"/>
    <tableColumn id="19" xr3:uid="{C5C839D0-AC0F-43E6-A0F6-81C07846202A}" name="CapEx USD 2023" dataDxfId="320" dataCellStyle="Comma"/>
    <tableColumn id="20" xr3:uid="{396FDA2F-2FB5-4064-AC3C-5210A44B5222}" name="PVRR Multiplier" dataDxfId="319" dataCellStyle="Comma"/>
    <tableColumn id="21" xr3:uid="{D26A789E-48A1-4A05-B4C0-A4E9C0CD3F52}" name="2022-2022 Capital Cost NPV with PVRR" dataDxfId="318" dataCellStyle="Comma"/>
    <tableColumn id="22" xr3:uid="{A9DFD209-BD1D-43FF-AC3C-B163E5DE78D8}" name="OpEx USD 2020" dataDxfId="317" dataCellStyle="Comma"/>
    <tableColumn id="23" xr3:uid="{355FB565-9B39-4F36-BD59-C26D54278043}" name="OpEx USD 2021" dataDxfId="316" dataCellStyle="Comma"/>
    <tableColumn id="24" xr3:uid="{56A2E687-9DA0-454B-B43E-BD4FD71EEB0D}" name="OpEx USD 2022" dataDxfId="315" dataCellStyle="Comma"/>
    <tableColumn id="25" xr3:uid="{30FB3AD9-B87F-4EF7-9D62-25C801C8B36A}" name="OpEx USD 2023" dataDxfId="314" dataCellStyle="Comma"/>
    <tableColumn id="26" xr3:uid="{A5A13CBB-7771-4C11-8DA6-6C514C0FF0EF}" name="2022-2022 Expense Cost NPV" dataDxfId="313" dataCellStyle="Comma"/>
    <tableColumn id="27" xr3:uid="{DD149D5E-4969-4D5D-9A32-A78C12855111}" name="Column27" dataDxfId="312" dataCellStyle="Comma"/>
    <tableColumn id="28" xr3:uid="{3EC97656-8752-4E07-A461-980B996828F1}" name="Column28" dataDxfId="311" dataCellStyle="Comma"/>
    <tableColumn id="29" xr3:uid="{040C0788-38C5-4DB5-8B9F-89D21AC3BC70}" name="Column29" dataDxfId="310" dataCellStyle="Comma"/>
    <tableColumn id="30" xr3:uid="{BFE914C4-E20C-49FA-A6EA-525F40F5F555}" name="Column30" dataDxfId="309" dataCellStyle="Comma"/>
    <tableColumn id="31" xr3:uid="{066FE506-76E2-4E4E-834A-EA4A5901C3D9}" name="Column31" dataDxfId="308" dataCellStyle="Comma"/>
    <tableColumn id="32" xr3:uid="{48FF02F3-DF76-4A6C-BF1F-DE1B9250AEF6}" name="Column32" dataDxfId="307" dataCellStyle="Comma"/>
    <tableColumn id="33" xr3:uid="{5A1434FE-801D-400E-A591-A5B8C9DA52E1}" name="Column33" dataDxfId="306" dataCellStyle="Comma"/>
    <tableColumn id="34" xr3:uid="{F9971BD5-104C-4B94-8D2D-02866D445974}" name="Column34" dataDxfId="305" dataCellStyle="Comma"/>
    <tableColumn id="35" xr3:uid="{CFA9D48B-EBDD-4069-B1EB-852B409A1582}" name="Column35" dataDxfId="304" dataCellStyle="Comma"/>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0C5DFE4-5D69-46A5-86CD-B03FDCC1E11F}" name="Table_CoRECalc" displayName="Table_CoRECalc" ref="GE15:HF1515" totalsRowShown="0" headerRowDxfId="303" dataDxfId="301" headerRowBorderDxfId="302" tableBorderDxfId="300">
  <autoFilter ref="GE15:HF1515" xr:uid="{86EFB896-61DB-486A-AB99-284CCBADF7D7}"/>
  <tableColumns count="28">
    <tableColumn id="1" xr3:uid="{7689CD45-63F8-463B-823E-120BACDCB931}" name="Index" dataDxfId="299"/>
    <tableColumn id="2" xr3:uid="{225AF4DE-4E05-4CB0-9745-9A9734FD28DB}" name="Risk ID" dataDxfId="298"/>
    <tableColumn id="3" xr3:uid="{86D7D776-F4C5-49DD-9B93-92DD874C61C5}" name="Tranche" dataDxfId="297"/>
    <tableColumn id="4" xr3:uid="{6B05D6C9-81C3-4BCC-AD5A-5089A019A8D2}" name="Outcome" dataDxfId="296"/>
    <tableColumn id="5" xr3:uid="{EE65698C-BECC-45C1-8C14-833D69B077E4}" name="Year" dataDxfId="295"/>
    <tableColumn id="6" xr3:uid="{A11BF4FC-EA79-483B-965A-64DA59D928A0}" name="Attribute" dataDxfId="294"/>
    <tableColumn id="7" xr3:uid="{EE2BE4EA-8AAA-4424-8F41-AC5A3613788B}" name="CoRE" dataDxfId="293"/>
    <tableColumn id="19" xr3:uid="{047EBB5B-4030-439C-AFC3-6E386F99393C}" name="Tranche Exposure" dataDxfId="292"/>
    <tableColumn id="18" xr3:uid="{B5D80392-ED45-4A06-8BA6-1C5A1BF7267B}" name="Yr" dataDxfId="291"/>
    <tableColumn id="8" xr3:uid="{F113C118-FA24-4ED9-B22B-F79EFCF3A2BF}" name="Type" dataDxfId="290"/>
    <tableColumn id="9" xr3:uid="{63302855-F86E-4765-88B5-ED9CE0009691}" name="Adjusted Effectiveness" dataDxfId="289"/>
    <tableColumn id="10" xr3:uid="{78BDB458-876E-4D5E-A316-0BEC16BBB7AF}" name="Effectiveness Life" dataDxfId="288"/>
    <tableColumn id="11" xr3:uid="{F74DEF0D-5E6B-4F04-B5CA-55829D55D12D}" name="Effectiveness Degradation Rate" dataDxfId="287"/>
    <tableColumn id="12" xr3:uid="{FA8223EA-00D2-41D4-A8E2-65D0A2CDD3F0}" name="Effectiveness Degradation Method" dataDxfId="286"/>
    <tableColumn id="13" xr3:uid="{3FF50DFF-7F00-41F9-B6C1-CFB7D6552C65}" name="2020 Tranche Average Effectiveness" dataDxfId="285"/>
    <tableColumn id="14" xr3:uid="{F3C027BF-6ED6-42FF-BA58-46B833B436C1}" name="CoRE Reduction per Unit Tranche Exposure 2020" dataDxfId="284"/>
    <tableColumn id="15" xr3:uid="{CE6F3392-3BEC-4ABB-B1F1-1E54B4C99525}" name="2021 Tranche Average Effectiveness" dataDxfId="283"/>
    <tableColumn id="16" xr3:uid="{A8042A46-4023-4ECC-9F2B-8422786D7E63}" name="CoRE Reduction per Unit Tranche Exposure 2021" dataDxfId="282"/>
    <tableColumn id="17" xr3:uid="{C8572F18-AD65-47AB-A8C6-76F4989183DA}" name="2022 Tranche Average Effectiveness" dataDxfId="281"/>
    <tableColumn id="20" xr3:uid="{7D9B1507-802A-40D5-B2ED-D2EB760B5C2B}" name="CoRE Reduction per Unit Tranche Exposure 2022" dataDxfId="280"/>
    <tableColumn id="21" xr3:uid="{63C570B0-74F4-43EB-A388-02126E619E80}" name="2023 Tranche Average Effectiveness" dataDxfId="279"/>
    <tableColumn id="22" xr3:uid="{1FC927A7-7783-4555-9FF5-0DB2422BB262}" name="CoRE Reduction per Unit Tranche Exposure 2023" dataDxfId="278"/>
    <tableColumn id="23" xr3:uid="{DB38F2E0-CAEC-4794-AB0D-73E23A36E27F}" name="Column23" dataDxfId="277"/>
    <tableColumn id="24" xr3:uid="{7DEEBA1B-D28B-4455-A3AE-2D22789FD8B7}" name="Column24" dataDxfId="276"/>
    <tableColumn id="25" xr3:uid="{6B8F2672-FE3B-4B18-B1B0-E209ADE1DC4E}" name="Column25" dataDxfId="275"/>
    <tableColumn id="26" xr3:uid="{BB73DAE8-5645-4111-BE4B-DEF459203B06}" name="Column26" dataDxfId="274"/>
    <tableColumn id="27" xr3:uid="{C7E22385-872F-4134-A46C-CCFF836B129B}" name="Column27" dataDxfId="273"/>
    <tableColumn id="28" xr3:uid="{D4575207-4382-4D1C-89EB-4F30AF44AC22}" name="Column28" dataDxfId="272"/>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8CC457D2-7441-443F-A7DF-4F4D944FA8E3}" name="TableProgramRR" displayName="TableProgramRR" ref="AS15:CJ1324" totalsRowShown="0" headerRowDxfId="271" dataDxfId="269" headerRowBorderDxfId="270" tableBorderDxfId="268">
  <autoFilter ref="AS15:CJ1324" xr:uid="{91F89C8F-FA3D-407F-9538-841641E67949}"/>
  <tableColumns count="44">
    <tableColumn id="1" xr3:uid="{508359D0-D06D-4EE8-923F-63E1CB196831}" name="Program" dataDxfId="267"/>
    <tableColumn id="2" xr3:uid="{1F29A10E-AE35-4BCE-837A-E257C3F91C1E}" name="Risk ID" dataDxfId="266"/>
    <tableColumn id="3" xr3:uid="{A90AFF98-6706-4586-8608-D21E1928EB8D}" name="Tranche" dataDxfId="265"/>
    <tableColumn id="4" xr3:uid="{0E5A8335-3C3A-45CB-B809-8ED468135D3E}" name="Year" dataDxfId="264"/>
    <tableColumn id="5" xr3:uid="{355B71B8-198D-4786-A8C1-BD5AD5FC2843}" name="Discount Factor" dataDxfId="263"/>
    <tableColumn id="6" xr3:uid="{3EE6359B-462D-4797-9E77-770556724BA2}" name="2020 Program Freq Reduction" dataDxfId="262"/>
    <tableColumn id="7" xr3:uid="{BA5120C4-8DFE-44DA-80B2-EA41F5483918}" name="2020 Program Freq Risk Reduction" dataDxfId="261"/>
    <tableColumn id="8" xr3:uid="{839D2E12-E766-489C-A245-D54314508780}" name="2020 Program Conseq Risk Reduction" dataDxfId="260"/>
    <tableColumn id="9" xr3:uid="{056C52E8-EB56-4BE7-8B14-F5844CED386B}" name="2020 Program Risk Reduction" dataDxfId="259"/>
    <tableColumn id="10" xr3:uid="{5F1829FD-97D2-4F16-B806-CDD097EDAE11}" name="2021 Program Freq Reduction" dataDxfId="258"/>
    <tableColumn id="11" xr3:uid="{338C1C48-0824-4AAC-B860-9615BF22BAD0}" name="2021 Program Freq Risk Reduction" dataDxfId="257"/>
    <tableColumn id="12" xr3:uid="{B87916F2-7DA9-487D-A582-7F9510FD2F22}" name="2021 Program Conseq Risk Reduction" dataDxfId="256"/>
    <tableColumn id="13" xr3:uid="{D7169E88-7BF7-42C4-A536-AAC12862B02C}" name="2021 Program Risk Reduction" dataDxfId="255"/>
    <tableColumn id="14" xr3:uid="{03B8E986-76A8-4C46-8359-7F0BA9C180EA}" name="2022 Program Freq Reduction" dataDxfId="254"/>
    <tableColumn id="15" xr3:uid="{4D430617-5874-4F7A-BE97-31B2C11C591A}" name="2022 Program Freq Risk Reduction" dataDxfId="253"/>
    <tableColumn id="16" xr3:uid="{833F5E66-E937-44B9-888E-7103F3457867}" name="2022 Program Conseq Risk Reduction" dataDxfId="252"/>
    <tableColumn id="17" xr3:uid="{FDACD9E3-D70E-4963-AD73-EBFDEE0E7EA0}" name="2022 Program Risk Reduction" dataDxfId="251"/>
    <tableColumn id="18" xr3:uid="{BD0A1BA0-08F9-498E-AFF7-92066F7E268F}" name="2023 Program Freq Reduction" dataDxfId="250"/>
    <tableColumn id="19" xr3:uid="{C6EF7381-DACB-4116-8987-C4DFEF3572AD}" name="2023 Program Freq Risk Reduction" dataDxfId="249"/>
    <tableColumn id="20" xr3:uid="{3104B21C-72E7-49EC-BCE7-081B82CE6BF3}" name="2023 Program Conseq Risk Reduction" dataDxfId="248"/>
    <tableColumn id="21" xr3:uid="{889783D8-1349-409E-B20F-014AC4A797DD}" name="2023 Program Risk Reduction" dataDxfId="247"/>
    <tableColumn id="22" xr3:uid="{1FB1B918-6742-4FBE-9B14-E0DAE0D060A7}" name="2020 Program Risk Reduction NPV" dataDxfId="246"/>
    <tableColumn id="23" xr3:uid="{ED4F34B0-6603-4DA1-BA3B-C490920F3641}" name="2021 Program Risk Reduction NPV" dataDxfId="245"/>
    <tableColumn id="24" xr3:uid="{54BC75B8-10A4-467F-9E13-0B0A9D82B60C}" name="2022 Program Risk Reduction NPV" dataDxfId="244"/>
    <tableColumn id="25" xr3:uid="{0C44B2AA-B542-4E2C-A082-5DA5C618A391}" name="2023 Program Risk Reduction NPV" dataDxfId="243"/>
    <tableColumn id="26" xr3:uid="{26808171-9395-4531-A997-1D0836E3CE36}" name="2022-2022 Program Freq Reduction" dataDxfId="242"/>
    <tableColumn id="27" xr3:uid="{E4ED40C0-447B-4490-99A4-D74C73340E96}" name="2022-2022 Program Freq Reduction NPV" dataDxfId="241"/>
    <tableColumn id="28" xr3:uid="{78469AE1-F46C-4B84-9695-F2304A4AFE6C}" name="2022-2022 Program Freq Risk Reduction" dataDxfId="240"/>
    <tableColumn id="29" xr3:uid="{DCDF1D16-FA68-478C-AB9A-EB69FD7633ED}" name="2022-2022 Program Freq Risk Reduction NPV" dataDxfId="239"/>
    <tableColumn id="30" xr3:uid="{9770F644-8FA4-496B-8EF7-E9877F790F65}" name="2022-2022 Program Conseq Risk Reduction" dataDxfId="238"/>
    <tableColumn id="31" xr3:uid="{EFD354AA-5D32-4532-90FE-3359D938CDA5}" name="2022-2022 Program Conseq Risk Reduction NPV" dataDxfId="237"/>
    <tableColumn id="32" xr3:uid="{55C82EB5-A185-49E1-A138-8285BA7911E9}" name="2022-2022 Program Risk Reduction" dataDxfId="236"/>
    <tableColumn id="33" xr3:uid="{F35BD95F-745F-4EEC-93B0-9A8531632AAF}" name="2022-2022 Program Risk Reduction NPV" dataDxfId="235"/>
    <tableColumn id="34" xr3:uid="{0B74ED51-E665-46E9-92A2-8C9CFA48A86F}" name="Column34" dataDxfId="234"/>
    <tableColumn id="35" xr3:uid="{753E69DE-2B60-4B82-8E7D-4D255A68C6B1}" name="Column35" dataDxfId="233"/>
    <tableColumn id="36" xr3:uid="{3A84EB9E-BEE3-4681-A38F-77DE68B2F9F9}" name="Column36" dataDxfId="232"/>
    <tableColumn id="37" xr3:uid="{7C5E8E27-E504-4FDE-AFD7-0EC2619AB108}" name="Column37" dataDxfId="231"/>
    <tableColumn id="38" xr3:uid="{4653AEF1-222F-498B-B3AF-30942E43D25C}" name="Column38" dataDxfId="230"/>
    <tableColumn id="39" xr3:uid="{5ECF9809-FF34-4993-927A-5572CC73A345}" name="Column39" dataDxfId="229"/>
    <tableColumn id="40" xr3:uid="{C1C06EA0-6975-4963-B1F5-760D1FE65629}" name="Column40" dataDxfId="228"/>
    <tableColumn id="41" xr3:uid="{DBD55744-8F96-4037-AF5B-EDE78B15559C}" name="Column41" dataDxfId="227"/>
    <tableColumn id="42" xr3:uid="{20C8C25B-0EC0-405D-A530-9EE9A9FF4F76}" name="Column42" dataDxfId="226"/>
    <tableColumn id="43" xr3:uid="{31F3CDB1-5E61-45B6-B165-C4520353DD3B}" name="Column43" dataDxfId="225"/>
    <tableColumn id="44" xr3:uid="{4BE9A0ED-A8AC-488F-8357-2F8C65E1A11F}" name="Column44" dataDxfId="224"/>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5C0C695E-EECF-4392-9C35-2EA8336EF4FF}" name="TableRiskReduction" displayName="TableRiskReduction" ref="CT15:EH2875" totalsRowShown="0" headerRowDxfId="223" dataDxfId="221" headerRowBorderDxfId="222" tableBorderDxfId="220">
  <autoFilter ref="CT15:EH2875" xr:uid="{CF21A223-8B21-46BB-B75C-05C2A63B40C3}"/>
  <tableColumns count="41">
    <tableColumn id="1" xr3:uid="{C43AA5D9-6CB7-4F45-B459-E030C0D183AF}" name="Risk ID" dataDxfId="219"/>
    <tableColumn id="2" xr3:uid="{41F9FE13-B539-4F45-AB5F-112E7EAB98D5}" name="Tranche" dataDxfId="218"/>
    <tableColumn id="3" xr3:uid="{D021BB7D-B5F2-4EB0-89AC-4C92315769E4}" name="Outcome" dataDxfId="217"/>
    <tableColumn id="4" xr3:uid="{CA478D36-D85C-4BEF-8162-2C981FAE7626}" name="Year" dataDxfId="216"/>
    <tableColumn id="5" xr3:uid="{D5A585D1-C57D-45C3-8BB4-7A630ADECB99}" name="LoRE Reduction per Unit Tranche Exposure 2020" dataDxfId="215"/>
    <tableColumn id="14" xr3:uid="{1B4F112E-010E-41A2-A457-DEB24DCADB6A}" name="LoRE Reduction per Unit Tranche Exposure 2021" dataDxfId="214"/>
    <tableColumn id="6" xr3:uid="{27259C0F-C328-4E2D-85DD-9F9C365FEBAB}" name="LoRE Reduction per Unit Tranche Exposure 2022" dataDxfId="213"/>
    <tableColumn id="7" xr3:uid="{DEA1A429-15F9-4D16-B88E-D401A54968D1}" name="LoRE Reduction per Unit Tranche Exposure 2023" dataDxfId="212"/>
    <tableColumn id="8" xr3:uid="{10E2BEEE-4CB6-4238-A6F3-7A89C736CC04}" name="CoRE" dataDxfId="211"/>
    <tableColumn id="9" xr3:uid="{021C11C2-6852-4C54-8D1B-A8A429FFD18E}" name="Electric Reliability CoRE" dataDxfId="210"/>
    <tableColumn id="18" xr3:uid="{EDF55E85-206B-4BC9-97A0-C1D1124BE356}" name="Financial CoRE" dataDxfId="209"/>
    <tableColumn id="19" xr3:uid="{35FC2D3F-FD90-464E-AA46-F6E898092B87}" name="Safety CoRE" dataDxfId="208"/>
    <tableColumn id="20" xr3:uid="{C056FD6A-C577-4FDA-8BF0-873E342AC032}" name="CoRE Reduction per Unit Tranche Exposure 2020" dataDxfId="207"/>
    <tableColumn id="21" xr3:uid="{F6562D8A-6742-440E-AEEE-31B19F31E77D}" name="CoRE Reduction per Unit Tranche Exposure 2021" dataDxfId="206"/>
    <tableColumn id="22" xr3:uid="{5C785700-2471-4C03-A88F-3C63430AC09B}" name="CoRE Reduction per Unit Tranche Exposure 2022" dataDxfId="205"/>
    <tableColumn id="23" xr3:uid="{FB204982-D98D-4544-853A-D952047970BF}" name="CoRE Reduction per Unit Tranche Exposure 2023" dataDxfId="204"/>
    <tableColumn id="10" xr3:uid="{824156FF-43FF-4A27-A8F0-A7A34D5DA01C}" name="LoRE" dataDxfId="203"/>
    <tableColumn id="11" xr3:uid="{5984E44B-EF43-4153-9354-E2AD3DDF4433}" name="Freq Risk Reduction per Unit Tranche Exposure 2020" dataDxfId="202"/>
    <tableColumn id="12" xr3:uid="{A7DB8225-2B6A-460B-9E7C-2D758A3CE24F}" name="Conseq Risk Reduction per Unit Tranche Exposure 2020" dataDxfId="201"/>
    <tableColumn id="13" xr3:uid="{F0953EB0-EEE5-4C2A-9343-A92E1CD02296}" name="Risk Reduction per Unit Tranche Exposure 2020" dataDxfId="200"/>
    <tableColumn id="15" xr3:uid="{B20A5D2C-FC0A-496B-9E59-052B8D7946B6}" name="Freq Risk Reduction per Unit Tranche Exposure 2021" dataDxfId="199"/>
    <tableColumn id="16" xr3:uid="{5CCEA108-6AEF-47AD-B2FE-26F3A5EB0EF5}" name="Conseq Risk Reduction per Unit Tranche Exposure 2021" dataDxfId="198"/>
    <tableColumn id="17" xr3:uid="{02F9E695-A661-4450-A1D2-E2894D1A794D}" name="Risk Reduction per Unit Tranche Exposure 2021" dataDxfId="197"/>
    <tableColumn id="24" xr3:uid="{B1AAFB49-0E95-40CB-9183-6FC57FB5AD4B}" name="Freq Risk Reduction per Unit Tranche Exposure 2022" dataDxfId="196"/>
    <tableColumn id="25" xr3:uid="{A824ECB4-3F27-4D0E-BBDE-86F5CB096032}" name="Conseq Risk Reduction per Unit Tranche Exposure 2022" dataDxfId="195"/>
    <tableColumn id="26" xr3:uid="{8551801C-5575-458C-A1BF-337CF2D01B4E}" name="Risk Reduction per Unit Tranche Exposure 2022" dataDxfId="194"/>
    <tableColumn id="27" xr3:uid="{E68399FF-B2C6-46DF-953A-63531715F388}" name="Freq Risk Reduction per Unit Tranche Exposure 2023" dataDxfId="193"/>
    <tableColumn id="28" xr3:uid="{2ABB418B-B826-4D60-9B6B-461B33AA66FE}" name="Conseq Risk Reduction per Unit Tranche Exposure 2023" dataDxfId="192"/>
    <tableColumn id="29" xr3:uid="{C99D8752-9600-4B2A-B904-E79E52E8A38C}" name="Risk Reduction per Unit Tranche Exposure 2023" dataDxfId="191"/>
    <tableColumn id="30" xr3:uid="{AD7E1358-23C3-42AF-94E1-0AB8B16A930C}" name="Column30" dataDxfId="190"/>
    <tableColumn id="31" xr3:uid="{5F3FAD52-B94B-4DDB-996F-FCDB7A0B5642}" name="Column31" dataDxfId="189"/>
    <tableColumn id="32" xr3:uid="{8D14FBEB-C6B8-416F-9853-DF3C6D772D3B}" name="Column32" dataDxfId="188"/>
    <tableColumn id="33" xr3:uid="{789FA620-3146-437D-9CF5-C12B4CFCBA4D}" name="Column33" dataDxfId="187"/>
    <tableColumn id="34" xr3:uid="{44129099-766D-4741-A750-330BF28AF421}" name="Column34" dataDxfId="186"/>
    <tableColumn id="35" xr3:uid="{EC207AAC-1C4E-4B4D-9030-2880A96F1DF2}" name="Column35" dataDxfId="185"/>
    <tableColumn id="36" xr3:uid="{BFFC7B1E-61DE-4AD5-8F5E-A4A376F54EB7}" name="Column36" dataDxfId="184"/>
    <tableColumn id="37" xr3:uid="{41C6A0CA-8CE8-48BC-8449-7DA50FCF67CB}" name="Column37" dataDxfId="183"/>
    <tableColumn id="38" xr3:uid="{3C7E4327-AFDC-48D4-ADE6-BB73BA7C12C9}" name="Column38" dataDxfId="182"/>
    <tableColumn id="39" xr3:uid="{666A3E2D-51C3-480E-85EA-10E3FB8D9865}" name="Column39" dataDxfId="181"/>
    <tableColumn id="40" xr3:uid="{46307A57-7D9D-4505-B6B4-1FD1BC6908A8}" name="Column40" dataDxfId="180"/>
    <tableColumn id="41" xr3:uid="{5A171ABD-8BDF-4491-8C55-CB7D5546B165}" name="Column41" dataDxfId="179"/>
  </tableColumns>
  <tableStyleInfo name="TableStyleLight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DEA0C35-D4CA-4E6B-AA4A-550382935901}" name="Table_LoRECalc" displayName="Table_LoRECalc" ref="ER15:FT34615" totalsRowShown="0" headerRowDxfId="178" dataDxfId="176" headerRowBorderDxfId="177" tableBorderDxfId="175">
  <autoFilter ref="ER15:FT34615" xr:uid="{AEA9A06A-0376-45D5-B2E4-F98149A25501}"/>
  <tableColumns count="29">
    <tableColumn id="1" xr3:uid="{2F9BE34D-6AC5-49DA-B871-C7B699A19DAF}" name="Index" dataDxfId="174"/>
    <tableColumn id="2" xr3:uid="{B2A5ED19-5E82-4690-AFD7-F552A243D543}" name="Risk ID" dataDxfId="173"/>
    <tableColumn id="3" xr3:uid="{2EE1F49D-1098-46C3-9C64-C05D816FD5F6}" name="Tranche" dataDxfId="172"/>
    <tableColumn id="4" xr3:uid="{2548F403-F730-48CA-8383-74C442146CA1}" name="Outcome" dataDxfId="171"/>
    <tableColumn id="5" xr3:uid="{C42E4087-C425-40C8-923D-55DA930F6C2F}" name="Driver" dataDxfId="170"/>
    <tableColumn id="6" xr3:uid="{5CF836C5-0F49-4F5E-82E9-58352BDD94F6}" name="Subdriver" dataDxfId="169"/>
    <tableColumn id="7" xr3:uid="{32ECEEF3-9B12-47EF-ADE6-31FC366438D5}" name="Year" dataDxfId="168"/>
    <tableColumn id="19" xr3:uid="{77B7E444-38E6-4C1F-A306-4E480DB13D08}" name="LoRE" dataDxfId="167"/>
    <tableColumn id="18" xr3:uid="{7C04291A-5B6B-401F-A467-E425863F0E6C}" name="Tranche Exposure" dataDxfId="166"/>
    <tableColumn id="8" xr3:uid="{68AA7D37-EBD3-41C0-905E-D5E71A05EAF8}" name="Freq" dataDxfId="165"/>
    <tableColumn id="9" xr3:uid="{0A8E6B35-89DE-4AE6-A10A-B6F98CC79EA4}" name="Yr" dataDxfId="164"/>
    <tableColumn id="10" xr3:uid="{6CF88B93-9B63-4DA0-BA3E-1DF46CFF95A7}" name="Type" dataDxfId="163"/>
    <tableColumn id="11" xr3:uid="{CCB99FA1-513D-4FF5-8716-A746B0D19102}" name="Adjusted Effectiveness" dataDxfId="162"/>
    <tableColumn id="12" xr3:uid="{485D580F-35BB-48C4-992C-B27612808975}" name="Effectiveness Life" dataDxfId="161"/>
    <tableColumn id="13" xr3:uid="{FDEBAE1A-20E9-40F2-8B46-ED965EA2542F}" name="Effectiveness Degradation Rate" dataDxfId="160"/>
    <tableColumn id="14" xr3:uid="{F787A9F0-8C63-434F-916F-21E2C3FC8EE9}" name="Effectiveness Degradation Method" dataDxfId="159"/>
    <tableColumn id="15" xr3:uid="{CB2CEFA6-8F11-40DC-9F78-4A0AB418010B}" name="2020 Tranche Average Effectiveness" dataDxfId="158"/>
    <tableColumn id="16" xr3:uid="{F3B1C180-C171-480C-911F-157C5CA39AEE}" name="LoRE Reduction per Unit Tranche Exposure 2020" dataDxfId="157"/>
    <tableColumn id="17" xr3:uid="{C7C16F90-9BA2-4312-AEB5-459464147722}" name="2021 Tranche Average Effectiveness" dataDxfId="156"/>
    <tableColumn id="20" xr3:uid="{0B71AA7E-7163-4F4D-A8C9-1DA30E84B607}" name="LoRE Reduction per Unit Tranche Exposure 2021" dataDxfId="155"/>
    <tableColumn id="21" xr3:uid="{F68AF0FE-A2C0-4147-B2A1-76E2CC91D1F0}" name="2022 Tranche Average Effectiveness" dataDxfId="154"/>
    <tableColumn id="22" xr3:uid="{D2779731-0ED2-42B6-8426-D64C6D0171FF}" name="LoRE Reduction per Unit Tranche Exposure 2022" dataDxfId="153"/>
    <tableColumn id="23" xr3:uid="{6A342AFD-2A3B-464F-8252-DD69C7451A17}" name="2023 Tranche Average Effectiveness" dataDxfId="152"/>
    <tableColumn id="24" xr3:uid="{F812F486-FC42-40FB-9910-4094FEACF16B}" name="LoRE Reduction per Unit Tranche Exposure 2023" dataDxfId="151"/>
    <tableColumn id="25" xr3:uid="{97DC6827-8761-41A4-983F-79D4677719B1}" name="Column25" dataDxfId="150"/>
    <tableColumn id="26" xr3:uid="{D082926C-C487-495E-804E-BC044E7DF484}" name="Column26" dataDxfId="149"/>
    <tableColumn id="27" xr3:uid="{8C8B0F55-F80D-4415-8E2B-9BDD5E5460EF}" name="Column27" dataDxfId="148"/>
    <tableColumn id="28" xr3:uid="{9DB30B4C-FF18-416A-8B8E-5C5A667AE8FA}" name="Column28" dataDxfId="147"/>
    <tableColumn id="29" xr3:uid="{05D04A31-F58C-445F-BC03-4FD737D74E0E}" name="Column29" dataDxfId="146"/>
  </tableColumns>
  <tableStyleInfo name="TableStyleLight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8351C0E5-5E9C-4CBA-B804-7CF405C45F2E}" name="TableRSESummary" displayName="TableRSESummary" ref="C11:T12" totalsRowShown="0" headerRowDxfId="145" dataDxfId="143" headerRowBorderDxfId="144">
  <autoFilter ref="C11:T12" xr:uid="{3889F53A-3089-4C43-886C-8AFB3EC27F04}"/>
  <tableColumns count="18">
    <tableColumn id="1" xr3:uid="{AE6B333D-103B-40DC-BBBF-5A22B4769CF2}" name="2020 Program Risk Reduction NPV" dataDxfId="142"/>
    <tableColumn id="2" xr3:uid="{2C5B01B3-41AF-46B3-A4D3-FF25160BA3F3}" name="2021 Program Risk Reduction NPV" dataDxfId="141" dataCellStyle="Comma"/>
    <tableColumn id="3" xr3:uid="{2728A9DC-CA2C-4D24-8934-3694714D51FA}" name="2022 Program Risk Reduction NPV" dataDxfId="140" dataCellStyle="Comma"/>
    <tableColumn id="4" xr3:uid="{85A7CA2A-BC4C-4F0D-AD78-45051E493AA3}" name="2023 Program Risk Reduction NPV" dataDxfId="139" dataCellStyle="Comma"/>
    <tableColumn id="5" xr3:uid="{5718C781-397D-4F41-81FC-9D2B835E1E8A}" name="2024 Program Risk Reduction NPV" dataDxfId="138" dataCellStyle="Comma"/>
    <tableColumn id="6" xr3:uid="{27675453-874B-4296-B29A-F7EFDC431E70}" name="2025 Program Risk Reduction NPV" dataDxfId="137" dataCellStyle="Comma"/>
    <tableColumn id="7" xr3:uid="{2619CF42-3AA9-432E-A9CE-4774D5DD5BD0}" name="2026 Program Risk Reduction NPV" dataDxfId="136" dataCellStyle="Comma"/>
    <tableColumn id="8" xr3:uid="{E332A5BE-F9C2-4458-A3F2-BCD9E8A21E19}" name="2020-2022 Program Risk Reduction NPV" dataDxfId="135" dataCellStyle="Comma"/>
    <tableColumn id="9" xr3:uid="{EBDB379D-CE71-4CD7-A45B-DA3C190D61AA}" name="2020 Program RSE" dataDxfId="134" dataCellStyle="Comma"/>
    <tableColumn id="10" xr3:uid="{2325469B-7D8E-454A-99E2-4E4E330D3280}" name="2021 Program RSE" dataDxfId="133" dataCellStyle="Comma"/>
    <tableColumn id="11" xr3:uid="{E3B69A31-F8FB-4F53-9533-84186D556CA6}" name="2022 Program RSE" dataDxfId="132" dataCellStyle="Comma"/>
    <tableColumn id="12" xr3:uid="{DC3F5BCC-1BB4-47B6-B401-9910FB5C4AE7}" name="2023 Program RSE" dataDxfId="131" dataCellStyle="Comma"/>
    <tableColumn id="13" xr3:uid="{0D7850E7-C4F3-47D3-A525-C49262A991CA}" name="2024 Program RSE" dataDxfId="130" dataCellStyle="Comma"/>
    <tableColumn id="14" xr3:uid="{0993D00F-DC04-4EFA-917C-697ED5ECFA9D}" name="2025 Program RSE" dataDxfId="129" dataCellStyle="Comma"/>
    <tableColumn id="15" xr3:uid="{1A99E9D7-1831-45B6-9D72-3933D791C60E}" name="2026 Program RSE" dataDxfId="128" dataCellStyle="Comma"/>
    <tableColumn id="16" xr3:uid="{557F1315-4223-45CD-9824-1F2298BB3C3F}" name="2020-2022 Program RSE" dataDxfId="127" dataCellStyle="Comma"/>
    <tableColumn id="17" xr3:uid="{525E5FA4-3B63-40B0-9B83-17EEDDC5EDD8}" name="2020-2022 Capital Cost NPV with PVRR ($M)" dataDxfId="126" dataCellStyle="Comma"/>
    <tableColumn id="18" xr3:uid="{589771CA-FF78-4B18-A213-0C9F6EEDF905}" name="2020-2022 Expense Cost NPV ($M)" dataDxfId="125" dataCellStyle="Comma"/>
  </tableColumns>
  <tableStyleInfo name="TableStyleMedium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ED69DB7-A627-4454-A3C1-63362C24C98C}" name="TableAllRSEs" displayName="TableAllRSEs" ref="B10:V23" totalsRowShown="0" headerRowDxfId="124" dataDxfId="123" dataCellStyle="Comma">
  <autoFilter ref="B10:V23" xr:uid="{78503763-E943-4901-B5C8-999E29850062}"/>
  <tableColumns count="21">
    <tableColumn id="1" xr3:uid="{186EEE6C-C6DC-4E56-B28D-72B76A3D4B6B}" name="Program" dataDxfId="122"/>
    <tableColumn id="2" xr3:uid="{511B678E-023F-4724-8BE0-EAFA38A1D715}" name="2020 Program Risk Reduction NPV" dataDxfId="121" totalsRowDxfId="120" dataCellStyle="Comma"/>
    <tableColumn id="3" xr3:uid="{AA7DBE11-2350-4A56-83B5-85964DE7BDF9}" name="2021 Program Risk Reduction NPV" dataDxfId="119" totalsRowDxfId="118" dataCellStyle="Comma"/>
    <tableColumn id="4" xr3:uid="{DE4071A7-8C80-4345-9323-0A2ABC00CB27}" name="2022 Program Risk Reduction NPV" dataDxfId="117" totalsRowDxfId="116" dataCellStyle="Comma"/>
    <tableColumn id="5" xr3:uid="{B9C0E772-B567-4151-8E59-F7CA96F01B5F}" name="2023 Program Risk Reduction NPV" dataDxfId="115" totalsRowDxfId="114" dataCellStyle="Comma"/>
    <tableColumn id="6" xr3:uid="{06BB7524-FD00-402B-B08C-B6ACF8F16623}" name="2024 Program Risk Reduction NPV" dataDxfId="113" totalsRowDxfId="112" dataCellStyle="Comma"/>
    <tableColumn id="7" xr3:uid="{A2F9E001-B903-4BC1-9354-066B989998FA}" name="2025 Program Risk Reduction NPV" dataDxfId="111" totalsRowDxfId="110" dataCellStyle="Comma"/>
    <tableColumn id="8" xr3:uid="{82594214-4A81-4F5A-BA2B-46CB8CCEE01C}" name="2026 Program Risk Reduction NPV" dataDxfId="109" totalsRowDxfId="108" dataCellStyle="Comma"/>
    <tableColumn id="9" xr3:uid="{9693D732-9DCD-4A54-9F10-33C26EC05AEA}" name="2022-2022 Program Risk Reduction NPV" dataDxfId="107" totalsRowDxfId="106" dataCellStyle="Comma"/>
    <tableColumn id="10" xr3:uid="{7F882B54-FA2D-4EC1-B72E-F0B9BB3BAAA4}" name="2020 Program RSE" dataDxfId="105" totalsRowDxfId="104" dataCellStyle="Comma"/>
    <tableColumn id="11" xr3:uid="{32C36094-D3F3-4685-8EC8-9EF7B6112D9C}" name="2021 Program RSE" dataDxfId="103" totalsRowDxfId="102" dataCellStyle="Comma"/>
    <tableColumn id="12" xr3:uid="{CEE9458C-7550-4873-B402-8529BBD84AA9}" name="2022 Program RSE" dataDxfId="101" totalsRowDxfId="100" dataCellStyle="Comma"/>
    <tableColumn id="13" xr3:uid="{E934CA8B-A215-4273-852E-5C599BF623E5}" name="2023 Program RSE" dataDxfId="99" totalsRowDxfId="98" dataCellStyle="Comma"/>
    <tableColumn id="14" xr3:uid="{E10F2773-7674-4F20-BF15-85C84C91D610}" name="2024 Program RSE" dataDxfId="97" totalsRowDxfId="96" dataCellStyle="Comma"/>
    <tableColumn id="15" xr3:uid="{A76E0E44-8CFD-4510-A3E5-27D8977D3F86}" name="2025 Program RSE" dataDxfId="95" totalsRowDxfId="94" dataCellStyle="Comma"/>
    <tableColumn id="16" xr3:uid="{E601A1C3-7583-422F-8707-2E40CAF5BF14}" name="2026 Program RSE" dataDxfId="93" totalsRowDxfId="92" dataCellStyle="Comma"/>
    <tableColumn id="17" xr3:uid="{F26F0A26-5A90-4EFC-8A9F-BE56311FF060}" name="2022-2022 Program RSE" dataDxfId="91" totalsRowDxfId="90"/>
    <tableColumn id="18" xr3:uid="{56C31439-8F1A-4E3F-8848-A1315FDCC54A}" name="2022-2022 Capital Cost NPV with PVRR ($M)" dataDxfId="89" totalsRowDxfId="88" dataCellStyle="Comma"/>
    <tableColumn id="19" xr3:uid="{9F55812E-2F75-489D-B3F9-2E08054C2B78}" name="2022-2022 Expense Cost NPV ($M)" dataDxfId="87" totalsRowDxfId="86" dataCellStyle="Comma"/>
    <tableColumn id="20" xr3:uid="{C4F6C45F-092B-4CC7-AD67-FFA1F490E675}" name="2022-2022 Total Cost NPV ($M)" dataDxfId="85" totalsRowDxfId="84" dataCellStyle="Comma"/>
    <tableColumn id="21" xr3:uid="{3B1B1924-1417-4272-80F7-2835CECE476A}" name="2022-2022 Program Freq Reduction NPV" dataDxfId="83" totalsRowDxfId="82" dataCellStyle="Comma"/>
  </tableColumns>
  <tableStyleInfo name="TableStyleLight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495AF5FC-DA2B-4BE4-8596-5CCEF3676428}" name="Table7" displayName="Table7" ref="B28:V39" totalsRowShown="0" tableBorderDxfId="81">
  <autoFilter ref="B28:V39" xr:uid="{1EF29866-2EDB-4714-B92C-D00AC5D9C8B8}"/>
  <tableColumns count="21">
    <tableColumn id="1" xr3:uid="{57152E2E-E28D-4CE9-8CB0-0E42537521B7}" name="Program" dataDxfId="80"/>
    <tableColumn id="2" xr3:uid="{C4DEFD10-5512-41FA-AAF6-E7DA5444966F}" name="NPV Risk Reduction -2020" dataDxfId="79"/>
    <tableColumn id="3" xr3:uid="{6DEF8F1D-549B-44D1-8B69-2EF7C24CE38C}" name="NPV Risk Reduction -2021" dataDxfId="78"/>
    <tableColumn id="4" xr3:uid="{0D6566E6-4F4D-417E-BEB4-6A8FB025E22F}" name="NPV Risk Reduction -2022" dataDxfId="77"/>
    <tableColumn id="5" xr3:uid="{45A6218D-7E40-4B37-BAC9-0CF51D6CCB9C}" name="NPV Risk Reduction -2023" dataDxfId="76"/>
    <tableColumn id="6" xr3:uid="{0BEA476F-6821-45FA-81ED-E16A33C5F80E}" name="NPV Risk Reduction -2024" dataDxfId="75"/>
    <tableColumn id="7" xr3:uid="{99E3C5D0-2FBF-45E3-8AB0-2333F01E92B3}" name="NPV Risk Reduction -2025" dataDxfId="74"/>
    <tableColumn id="8" xr3:uid="{CA69D99A-26FF-4B0C-BD59-273B50A66A50}" name="NPV Risk Reduction -2026" dataDxfId="73"/>
    <tableColumn id="9" xr3:uid="{B60F9A6E-D950-4E9B-8A22-BF1A6DACDD5B}" name="NPV Risk Reduction - 2020-2022 Total " dataDxfId="72"/>
    <tableColumn id="10" xr3:uid="{8C16732C-6DD1-4C1E-B154-F9C0DCD95EB1}" name="Risk Spend Eff - 2020" dataDxfId="71"/>
    <tableColumn id="11" xr3:uid="{004F6D2B-A45A-40AA-A697-C09AF1ED46AF}" name="Risk Spend Eff - 2021" dataDxfId="70"/>
    <tableColumn id="12" xr3:uid="{18F6BC2C-AC45-41FA-A514-A1CEBFD4A35F}" name="Risk Spend Eff - 2022" dataDxfId="69"/>
    <tableColumn id="13" xr3:uid="{BF6D181D-B8C8-49A9-9415-44EC09FECC61}" name="Risk Spend Eff - 2023" dataDxfId="68"/>
    <tableColumn id="14" xr3:uid="{35F39541-F0BD-4BF7-AD9B-0B028AA0E5DB}" name="Risk Spend Eff - 2024" dataDxfId="67"/>
    <tableColumn id="15" xr3:uid="{FA99FEA2-CE10-4C5C-B03F-0F8136E99A39}" name="Risk Spend Eff - 2025" dataDxfId="66"/>
    <tableColumn id="16" xr3:uid="{EB96A204-6011-4B4C-81EB-3BD3091E09CF}" name="Risk Spend Eff - 2026" dataDxfId="65"/>
    <tableColumn id="17" xr3:uid="{EE034ADB-9839-457C-B25A-83234FC354FE}" name="Risk Spend Eff - 2020-2022 Total " dataDxfId="64"/>
    <tableColumn id="18" xr3:uid="{BFC032C6-4A10-4F5A-A503-6B2BC1A0DC7D}" name="NPV Capital Cost ($M) - 2020-2022" dataDxfId="63"/>
    <tableColumn id="19" xr3:uid="{3991807E-9175-433E-9A27-879FD89AD474}" name="NPV Expense Cost ($M) - 2020-2022" dataDxfId="62"/>
    <tableColumn id="20" xr3:uid="{268B9EAD-7C35-4B08-86CC-131E8DFCCF77}" name="NPV Cost ($M) - 2020-2022" dataDxfId="61"/>
    <tableColumn id="21" xr3:uid="{E1DD1757-8F5F-4A18-920B-1CD00D0AAE26}" name="NPV Freq Reduction - 2020-2022 " dataDxfId="60"/>
  </tableColumns>
  <tableStyleInfo name="TableStyleLight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1B47EFAA-8098-4800-B852-E1F5394008DF}" name="Table26" displayName="Table26" ref="B44:V55" totalsRowShown="0" dataDxfId="59" tableBorderDxfId="58" dataCellStyle="Percent">
  <autoFilter ref="B44:V55" xr:uid="{7E2C4925-00DF-4580-87F8-AD2125AF0049}"/>
  <tableColumns count="21">
    <tableColumn id="1" xr3:uid="{9F8E1B91-D25F-4D27-935D-CEA3357C031E}" name="Program" dataDxfId="57"/>
    <tableColumn id="2" xr3:uid="{E2F5642C-95B6-491A-A907-EC1990B8BB9C}" name="NPV Risk Reduction -2020" dataDxfId="56" dataCellStyle="Percent">
      <calculatedColumnFormula>IFERROR(C29/C60,"")</calculatedColumnFormula>
    </tableColumn>
    <tableColumn id="3" xr3:uid="{BD9DF251-3C2B-450A-9DBE-24458055C96A}" name="NPV Risk Reduction -2021" dataDxfId="55" dataCellStyle="Percent">
      <calculatedColumnFormula>IFERROR(D29/D60,"")</calculatedColumnFormula>
    </tableColumn>
    <tableColumn id="4" xr3:uid="{7700E548-707A-4D29-8355-967E5EC113F6}" name="NPV Risk Reduction -2022" dataDxfId="54" dataCellStyle="Percent">
      <calculatedColumnFormula>IFERROR(E29/E60,"")</calculatedColumnFormula>
    </tableColumn>
    <tableColumn id="5" xr3:uid="{407C72E9-9F1D-4825-8EB4-61C8488A34FE}" name="NPV Risk Reduction -2023" dataDxfId="53" dataCellStyle="Percent">
      <calculatedColumnFormula>IFERROR(F29/F60,"")</calculatedColumnFormula>
    </tableColumn>
    <tableColumn id="6" xr3:uid="{CD046ADA-579C-40F1-9E26-C5CF34A506DE}" name="NPV Risk Reduction -2024" dataDxfId="52" dataCellStyle="Percent">
      <calculatedColumnFormula>IFERROR(G29/G60,"")</calculatedColumnFormula>
    </tableColumn>
    <tableColumn id="7" xr3:uid="{9FE208E3-8B4B-4D76-BB73-4631463482FF}" name="NPV Risk Reduction -2025" dataDxfId="51" dataCellStyle="Percent">
      <calculatedColumnFormula>IFERROR(H29/H60,"")</calculatedColumnFormula>
    </tableColumn>
    <tableColumn id="8" xr3:uid="{54A29900-DAE8-43F6-8117-BBA549B7FE2C}" name="NPV Risk Reduction -2026" dataDxfId="50" dataCellStyle="Percent">
      <calculatedColumnFormula>IFERROR(I29/I60,"")</calculatedColumnFormula>
    </tableColumn>
    <tableColumn id="9" xr3:uid="{255F4F58-4DA7-46DA-AFBC-CC8AC50C5380}" name="NPV Risk Reduction - 2020-2022 Total " dataDxfId="49" dataCellStyle="Percent">
      <calculatedColumnFormula>IFERROR(J29/J60,"")</calculatedColumnFormula>
    </tableColumn>
    <tableColumn id="10" xr3:uid="{71545BB1-E3B5-4654-A953-668536A7840A}" name="Risk Spend Eff - 2020" dataDxfId="48" dataCellStyle="Percent">
      <calculatedColumnFormula>IFERROR(K29/K60,"")</calculatedColumnFormula>
    </tableColumn>
    <tableColumn id="11" xr3:uid="{CB3125B2-EC39-413A-8384-9A0EEEA81FC2}" name="Risk Spend Eff - 2021" dataDxfId="47" dataCellStyle="Percent">
      <calculatedColumnFormula>IFERROR(L29/L60,"")</calculatedColumnFormula>
    </tableColumn>
    <tableColumn id="12" xr3:uid="{B9019F2B-7554-4A71-A4D9-CB0BDB14F1DD}" name="Risk Spend Eff - 2022" dataDxfId="46" dataCellStyle="Percent">
      <calculatedColumnFormula>IFERROR(M29/M60,"")</calculatedColumnFormula>
    </tableColumn>
    <tableColumn id="13" xr3:uid="{BA4D039D-005C-4818-B0F1-2B063FC0969B}" name="Risk Spend Eff - 2023" dataDxfId="45" dataCellStyle="Percent">
      <calculatedColumnFormula>IFERROR(N29/N60,"")</calculatedColumnFormula>
    </tableColumn>
    <tableColumn id="14" xr3:uid="{791B5535-1F83-4432-95F1-076A5E3B752F}" name="Risk Spend Eff - 2024" dataDxfId="44" dataCellStyle="Percent">
      <calculatedColumnFormula>IFERROR(O29/O60,"")</calculatedColumnFormula>
    </tableColumn>
    <tableColumn id="15" xr3:uid="{873C4C15-5208-45DB-B4F2-B88D4002225D}" name="Risk Spend Eff - 2025" dataDxfId="43" dataCellStyle="Percent">
      <calculatedColumnFormula>IFERROR(P29/P60,"")</calculatedColumnFormula>
    </tableColumn>
    <tableColumn id="16" xr3:uid="{56A44195-F594-4907-B491-689912FFCAA3}" name="Risk Spend Eff - 2026" dataDxfId="42" dataCellStyle="Percent">
      <calculatedColumnFormula>IFERROR(Q29/Q60,"")</calculatedColumnFormula>
    </tableColumn>
    <tableColumn id="17" xr3:uid="{B71D94B5-0EA9-426D-B97A-F49604FBA1CF}" name="Risk Spend Eff - 2020-2022 Total " dataDxfId="41" dataCellStyle="Percent">
      <calculatedColumnFormula>IFERROR(R29/R60,"")</calculatedColumnFormula>
    </tableColumn>
    <tableColumn id="18" xr3:uid="{52D14D87-8986-4D56-A6CA-D2212C8985DC}" name="NPV Capital Cost ($M) - 2020-2022" dataDxfId="40" dataCellStyle="Percent">
      <calculatedColumnFormula>IFERROR(S29/S60,"")</calculatedColumnFormula>
    </tableColumn>
    <tableColumn id="19" xr3:uid="{ACC9A5DE-05EB-44B3-9476-D7495DE88227}" name="NPV Expense Cost ($M) - 2020-2022" dataDxfId="39" dataCellStyle="Percent">
      <calculatedColumnFormula>IFERROR(T29/T60,"")</calculatedColumnFormula>
    </tableColumn>
    <tableColumn id="20" xr3:uid="{1FD99E9D-82C7-4208-B536-6830F1C418F2}" name="NPV Cost ($M) - 2020-2022" dataDxfId="38" dataCellStyle="Percent">
      <calculatedColumnFormula>IFERROR(U29/U60,"")</calculatedColumnFormula>
    </tableColumn>
    <tableColumn id="21" xr3:uid="{4B9E1782-C391-4D43-BA14-399F245E36A8}" name="NPV Freq Reduction - 2020-2022 " dataDxfId="37" dataCellStyle="Percent">
      <calculatedColumnFormula>IFERROR(V29/V60,"")</calculatedColumnFormula>
    </tableColumn>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B692ED8-C4EE-4FB8-8FF9-B0252BA4062D}" name="TableExposure" displayName="TableExposure" ref="B7:AB19" totalsRowShown="0" headerRowDxfId="503" dataDxfId="502" totalsRowBorderDxfId="501">
  <autoFilter ref="B7:AB19" xr:uid="{4D97F046-DB24-49A8-BBDE-47268A9EE1FC}"/>
  <tableColumns count="27">
    <tableColumn id="16" xr3:uid="{F9B3B2BB-85AA-470B-838E-FEBFD78047C7}" name="Program ID" dataDxfId="500">
      <calculatedColumnFormula>IFERROR(INDEX('Summary of Programs'!A:A,MATCH(TableExposure[[#This Row],[Program]],'Summary of Programs'!B:B,0)),"No match in Summary of Programs tab")</calculatedColumnFormula>
    </tableColumn>
    <tableColumn id="15" xr3:uid="{439CAF38-6E52-4B02-B708-B53C79377360}" name="Type" dataDxfId="499">
      <calculatedColumnFormula>IFERROR(INDEX('Summary of Programs'!C:C,MATCH(TableExposure[[#This Row],[Program]],'Summary of Programs'!B:B,0)),"No match in Summary of Programs tab")</calculatedColumnFormula>
    </tableColumn>
    <tableColumn id="1" xr3:uid="{F7EF9979-9808-43A6-8CC6-BAAF61BB0A1C}" name="Program" dataDxfId="498"/>
    <tableColumn id="13" xr3:uid="{EB4508E6-2ECF-4745-B1A3-130E2DC16925}" name="Risk (for Cross Cutter only)" dataDxfId="497"/>
    <tableColumn id="2" xr3:uid="{60D9429E-7994-4A1C-B0F2-2EC452A263F5}" name="Tranche" dataDxfId="496"/>
    <tableColumn id="28" xr3:uid="{776D694C-9576-4D71-855C-2B6EB12EA269}" name="Tranche Exposure" dataDxfId="495" dataCellStyle="Comma">
      <calculatedColumnFormula>INDEX(TableTranche[[#All],[Exposure]], MATCH(TableExposure[[#This Row],[Tranche]], TableTranche[[#All],[Tranche]], 0))</calculatedColumnFormula>
    </tableColumn>
    <tableColumn id="29" xr3:uid="{38DB999D-86B6-4B3A-BAC8-D745B6E5ED8D}" name="Tranche Exposure Unit" dataDxfId="494" dataCellStyle="Comma">
      <calculatedColumnFormula>INDEX(TableTranche[[#All],[Unit]], MATCH(TableExposure[[#This Row],[Tranche]], TableTranche[[#All],[Tranche]], 0))</calculatedColumnFormula>
    </tableColumn>
    <tableColumn id="3" xr3:uid="{A0263F36-48A7-4606-989E-D97B01727955}" name="Program Exposure 2020" dataDxfId="493" dataCellStyle="Percent" totalsRowCellStyle="Percent"/>
    <tableColumn id="4" xr3:uid="{1BB959DA-3D96-49D8-B2C3-418BF6BAD074}" name="Program Exposure 2021" dataDxfId="492" dataCellStyle="Percent" totalsRowCellStyle="Percent"/>
    <tableColumn id="5" xr3:uid="{3AE006FF-CA46-4BEC-9999-86CE076669B1}" name="Program Exposure 2022" dataDxfId="491" dataCellStyle="Percent" totalsRowCellStyle="Percent"/>
    <tableColumn id="6" xr3:uid="{A5ECCEE3-883F-4916-B774-3DF822544206}" name="Program Exposure 2023" dataDxfId="490"/>
    <tableColumn id="7" xr3:uid="{56A33275-8708-4DC8-A2E2-A04E9FCB8263}" name="Program Exposure 2024" dataDxfId="489"/>
    <tableColumn id="8" xr3:uid="{E0CE6D16-23B0-4BB2-9AE5-8E006CC5C081}" name="Program Exposure 2025" dataDxfId="488"/>
    <tableColumn id="9" xr3:uid="{D0DA4BFB-B8E4-4A24-AA20-4E45241E5946}" name="Program Exposure 2026" dataDxfId="487"/>
    <tableColumn id="11" xr3:uid="{5E76E486-4C79-4689-93EA-202736B3B402}" name="Unit for Program Exposure" dataDxfId="486"/>
    <tableColumn id="19" xr3:uid="{FF2E9112-F57E-4E9E-88D3-955D2C918700}" name="Work Units 2020" dataDxfId="485"/>
    <tableColumn id="20" xr3:uid="{15671A54-2439-4438-BD78-A2C69BCEF061}" name="Work Units 2021" dataDxfId="484"/>
    <tableColumn id="21" xr3:uid="{86B8BDD6-CB8F-442A-9D43-18E03A63051E}" name="Work Units 2022" dataDxfId="483"/>
    <tableColumn id="22" xr3:uid="{7996A353-64F9-4BBB-B715-5B79F80EB097}" name="Work Units 2023" dataDxfId="482"/>
    <tableColumn id="23" xr3:uid="{6E6852E5-EE86-4207-9CA6-28C6A70CAF9B}" name="Work Units 2024" dataDxfId="481"/>
    <tableColumn id="24" xr3:uid="{4F16D258-8B73-417D-8A82-09D97638C4AC}" name="Work Units 2025" dataDxfId="480"/>
    <tableColumn id="25" xr3:uid="{444B9FA5-B90E-4EC8-AF57-9DDCA3F48A2F}" name="Work Units 2026" dataDxfId="479"/>
    <tableColumn id="26" xr3:uid="{A0AA0C4E-83A6-45EF-A9D2-FD7E948666C1}" name="Unit for work units" dataDxfId="478"/>
    <tableColumn id="27" xr3:uid="{CF0BA71C-01EC-4FBE-A50E-9A55736A9013}" name="Explanation of relationship between different units" dataDxfId="477"/>
    <tableColumn id="10" xr3:uid="{986ECB05-F8C0-4F92-9929-F4A8F4A45BDF}" name="Other Note" dataDxfId="476"/>
    <tableColumn id="12" xr3:uid="{B9A87BD8-B6A0-421A-88AD-2F1D95A86746}" name="Flag for modeler" dataDxfId="475">
      <calculatedColumnFormula>IF(AND(MAX(TableExposure[[#This Row],[Program Exposure 2020]:[Program Exposure 2026]])&gt;1,TableExposure[[#This Row],[Unit for Program Exposure]]="% of tranche exposure"),"Format not percent","")</calculatedColumnFormula>
    </tableColumn>
    <tableColumn id="14" xr3:uid="{E1FDF4EE-71B3-44AC-8737-EF1101303B07}" name="Risk ID" dataDxfId="474">
      <calculatedColumnFormula array="1">IFERROR(INDEX(Table_RiskNameLookup[RISK ID],MATCH(TableExposure[[#This Row],[Risk (for Cross Cutter only)]],Table_RiskNameLookup[Risk/Cross Cutting Factor Name],0)),RiskID)</calculatedColumnFormula>
    </tableColumn>
  </tableColumns>
  <tableStyleInfo name="TableStyleMedium1"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ABAA4170-66E0-472F-8E10-B6012772AC37}" name="Table27" displayName="Table27" ref="B59:V70" totalsRowShown="0" dataDxfId="36" dataCellStyle="Comma">
  <autoFilter ref="B59:V70" xr:uid="{1A9F99A6-0469-4D59-9449-76D6B493838F}"/>
  <tableColumns count="21">
    <tableColumn id="1" xr3:uid="{A1351269-13F7-48E8-8A68-F0C3611B656A}" name="Program"/>
    <tableColumn id="2" xr3:uid="{B074EC73-ACF1-4592-8CFC-2E2E1D4DE7EC}" name="NPV Risk Reduction -2020" dataDxfId="35" dataCellStyle="Comma"/>
    <tableColumn id="3" xr3:uid="{7BBD83AA-F90F-4643-B6A1-83D0A93445AD}" name="NPV Risk Reduction -2021" dataDxfId="34" dataCellStyle="Comma"/>
    <tableColumn id="4" xr3:uid="{96AD6A7A-CA5C-4CD3-9CC8-7AE0AD50F1D9}" name="NPV Risk Reduction -2022" dataDxfId="33" dataCellStyle="Comma"/>
    <tableColumn id="5" xr3:uid="{67543ADC-9F6E-48E1-8924-B4979ED81046}" name="NPV Risk Reduction -2023" dataDxfId="32" dataCellStyle="Comma"/>
    <tableColumn id="6" xr3:uid="{EB9B2689-D2E9-4A03-81D5-D1D1F3665292}" name="NPV Risk Reduction -2024" dataDxfId="31" dataCellStyle="Comma"/>
    <tableColumn id="7" xr3:uid="{027006CF-42C5-4459-A9F6-2334E8A49661}" name="NPV Risk Reduction -2025" dataDxfId="30" dataCellStyle="Comma"/>
    <tableColumn id="8" xr3:uid="{40955477-7CA3-49BA-B51A-8B36AC079030}" name="NPV Risk Reduction -2026" dataDxfId="29" dataCellStyle="Comma"/>
    <tableColumn id="9" xr3:uid="{EF034D9C-F68E-4F10-BBE2-DDF3E3C4BC28}" name="NPV Risk Reduction - 2020-2022 Total " dataDxfId="28" dataCellStyle="Comma"/>
    <tableColumn id="10" xr3:uid="{58CC696B-A18B-4073-A21C-330E1C8B55E9}" name="Risk Spend Eff - 2020" dataDxfId="27" dataCellStyle="Comma"/>
    <tableColumn id="11" xr3:uid="{B6A73DA5-09FC-486C-8391-4912B0817CFB}" name="Risk Spend Eff - 2021" dataDxfId="26" dataCellStyle="Comma"/>
    <tableColumn id="12" xr3:uid="{925E905E-4CC7-4FC0-A063-FA8E4D756F63}" name="Risk Spend Eff - 2022" dataDxfId="25" dataCellStyle="Comma"/>
    <tableColumn id="13" xr3:uid="{2DB7B744-2DF0-4ACA-8172-82003A70F641}" name="Risk Spend Eff - 2023" dataDxfId="24" dataCellStyle="Comma"/>
    <tableColumn id="14" xr3:uid="{B20935B0-1D36-4013-ADEB-4D2567F0203D}" name="Risk Spend Eff - 2024" dataDxfId="23" dataCellStyle="Comma"/>
    <tableColumn id="15" xr3:uid="{B6FA82DE-912F-4EA1-8E6B-E4F344BA9222}" name="Risk Spend Eff - 2025" dataDxfId="22" dataCellStyle="Comma"/>
    <tableColumn id="16" xr3:uid="{26903DEE-90C8-4A46-B3B4-DDFAA5566809}" name="Risk Spend Eff - 2026" dataDxfId="21"/>
    <tableColumn id="17" xr3:uid="{F40F6522-C7AC-45B7-AABD-C454F9D78B83}" name="Risk Spend Eff - 2020-2022 Total " dataDxfId="20" dataCellStyle="Comma"/>
    <tableColumn id="18" xr3:uid="{08E4DBE4-6FC5-4685-AAA3-74F30050EAD7}" name="NPV Capital Cost ($M) - 2020-2022" dataDxfId="19" dataCellStyle="Comma"/>
    <tableColumn id="19" xr3:uid="{982BD51C-6D45-4C2D-A7EA-EEC34A1DE6B5}" name="NPV Expense Cost ($M) - 2020-2022" dataDxfId="18" dataCellStyle="Comma"/>
    <tableColumn id="20" xr3:uid="{081B55C8-B343-4E60-84A7-0CA080DC2C8A}" name="NPV Cost ($M) - 2020-2022" dataDxfId="17" dataCellStyle="Comma"/>
    <tableColumn id="21" xr3:uid="{00E0F42B-122F-418D-AD3B-1459273FE189}" name="NPV Freq Reduction - 2020-2022 " dataDxfId="16" dataCellStyle="Comma"/>
  </tableColumns>
  <tableStyleInfo name="TableStyleLight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017C540-4AF7-45ED-8083-21E787FC6C58}" name="Table2" displayName="Table2" ref="B7:DB8" totalsRowShown="0">
  <autoFilter ref="B7:DB8" xr:uid="{CD83E47B-EC2F-4379-81E2-E05017831922}"/>
  <tableColumns count="105">
    <tableColumn id="1" xr3:uid="{E67C8A3A-670C-4B03-9515-E1E4B86A01D5}" name="x_match"/>
    <tableColumn id="2" xr3:uid="{D6F77B3D-88EB-4D13-8543-1B111B9E4D57}" name="Description"/>
    <tableColumn id="3" xr3:uid="{239E9DC3-58E6-4EF2-B057-6654C79E9D5E}" name="Year1"/>
    <tableColumn id="4" xr3:uid="{D74EDFC0-5C21-4669-94B7-1FEBEC15A7D4}" name="Year2"/>
    <tableColumn id="5" xr3:uid="{754F23FC-C50E-4537-B545-24ED1C85671D}" name="2021"/>
    <tableColumn id="6" xr3:uid="{BBF053C0-B8B5-460D-89BF-7F46C7245510}" name="2022"/>
    <tableColumn id="7" xr3:uid="{14C7A87B-2EEC-4D56-990E-54AEB4EF9552}" name="2023"/>
    <tableColumn id="8" xr3:uid="{7CFBAAA9-C83A-499B-8644-17C9178534DB}" name="2024"/>
    <tableColumn id="9" xr3:uid="{9D1B265C-E2DF-4BC5-8818-B389584A20AF}" name="2025"/>
    <tableColumn id="10" xr3:uid="{539A3A0F-74E4-479E-A7AC-3F55FFB1A5F0}" name="2026"/>
    <tableColumn id="11" xr3:uid="{CCCBFC7A-5476-4864-A482-793939E2DACE}" name="2027"/>
    <tableColumn id="12" xr3:uid="{A7D6D5EA-374E-4FDE-BD42-1E62E4C2B861}" name="2028"/>
    <tableColumn id="13" xr3:uid="{F15455F7-2F9F-45D6-B7D9-0B9CF60DFBE3}" name="2029"/>
    <tableColumn id="14" xr3:uid="{F7FAC194-8B4A-40CB-8621-6F70012E5695}" name="2030"/>
    <tableColumn id="15" xr3:uid="{ABBBEAAB-EB82-4BB5-8DCD-402C4D92CB71}" name="2031"/>
    <tableColumn id="16" xr3:uid="{0AECB36E-DB1F-4722-90C6-E3F822948D49}" name="2032"/>
    <tableColumn id="17" xr3:uid="{4A01ADBB-2210-4B23-AC33-0D93B055D085}" name="2033"/>
    <tableColumn id="18" xr3:uid="{2AAEEE1C-8D55-4B85-98DE-CF1463E1DDD9}" name="2034"/>
    <tableColumn id="19" xr3:uid="{A4597D11-1A69-474C-8463-EE2175E5F4FA}" name="2035"/>
    <tableColumn id="20" xr3:uid="{27375A15-3C60-436B-B8DF-06FEEDBDE81B}" name="2036"/>
    <tableColumn id="21" xr3:uid="{07B7D485-52C8-40EE-B4FB-72CCE61294D3}" name="2037"/>
    <tableColumn id="22" xr3:uid="{46B48365-EA57-4007-879D-96D52A8E2002}" name="2038"/>
    <tableColumn id="23" xr3:uid="{9DC02EEE-3296-42DE-91F0-E492104E2CD3}" name="2039"/>
    <tableColumn id="24" xr3:uid="{285CEEC6-3E9D-4B4B-A1C7-6025B5C0A0AB}" name="2040"/>
    <tableColumn id="25" xr3:uid="{6F58A2FC-3C96-41CF-A8AC-FC78D9C3669E}" name="2041"/>
    <tableColumn id="26" xr3:uid="{3A22CF49-9383-4AEC-B11D-181959C559C4}" name="2042"/>
    <tableColumn id="27" xr3:uid="{D685D87B-457A-4536-AA89-AE1AF82A4CB9}" name="2043"/>
    <tableColumn id="28" xr3:uid="{67E57160-9377-497F-A89D-8A2FEEA9ABDE}" name="2044"/>
    <tableColumn id="29" xr3:uid="{6DE92686-5E5E-4ACB-B71B-1085A4EBEAFC}" name="2045"/>
    <tableColumn id="30" xr3:uid="{FC9DEDD3-7D2B-4B57-9B72-1DAAB66B9E4E}" name="2046"/>
    <tableColumn id="31" xr3:uid="{E014A642-880C-4F6B-85D9-1EE5DB5DF8F5}" name="2047"/>
    <tableColumn id="32" xr3:uid="{1DB01D8C-774F-41B5-9225-F9D1C81A6344}" name="2048"/>
    <tableColumn id="33" xr3:uid="{8043CB26-A8C4-42CA-AEE0-80B107B202AC}" name="2049"/>
    <tableColumn id="34" xr3:uid="{A48AA11C-960B-41EE-9EB5-DDA46BD462E8}" name="2050"/>
    <tableColumn id="35" xr3:uid="{530F00A9-A17E-4E6F-9B6C-95B50482F2BE}" name="2051"/>
    <tableColumn id="36" xr3:uid="{60EB1B33-BB8E-4559-BC45-DA7555643FFC}" name="2052"/>
    <tableColumn id="37" xr3:uid="{1B5147FA-F813-426D-A979-5762BFAE3332}" name="2053"/>
    <tableColumn id="38" xr3:uid="{34BBA3DE-3647-497C-8BB9-5F2E2C5A8064}" name="2054"/>
    <tableColumn id="39" xr3:uid="{74A18EED-EE92-4B86-8BD0-8F21937090BF}" name="2055"/>
    <tableColumn id="40" xr3:uid="{3F48DA31-79DB-4625-B198-1DEDD159837C}" name="2056"/>
    <tableColumn id="41" xr3:uid="{4BA34AC0-FDC7-4EF7-B7EB-2943D8686A2B}" name="2057"/>
    <tableColumn id="42" xr3:uid="{07A8289D-20D4-48F0-8CB5-3BE60A9553EF}" name="2058"/>
    <tableColumn id="43" xr3:uid="{425167C5-CDA5-4703-A10C-E6D843F17164}" name="2059"/>
    <tableColumn id="44" xr3:uid="{2231F029-511E-472A-BD65-3C10AC805598}" name="2060"/>
    <tableColumn id="45" xr3:uid="{C9D9937F-2DFA-4B40-9ADB-AE3C3B211188}" name="2061"/>
    <tableColumn id="46" xr3:uid="{2EB463B4-6407-42B1-9497-29181DB99D81}" name="2062"/>
    <tableColumn id="47" xr3:uid="{68C28BC0-FF83-4722-976B-FEA7CA34FEFF}" name="2063"/>
    <tableColumn id="48" xr3:uid="{8CFEE349-9345-447E-904C-714DD758FD6C}" name="2064"/>
    <tableColumn id="49" xr3:uid="{6B3824C1-0929-4055-8AE7-811E5B9BCAD6}" name="2065"/>
    <tableColumn id="50" xr3:uid="{BFFB9378-3298-4762-A93B-1E5C89D4B409}" name="2066"/>
    <tableColumn id="51" xr3:uid="{7873B5E5-7F3F-405C-A75A-B999862E6AC4}" name="2067"/>
    <tableColumn id="52" xr3:uid="{4F4A1B49-275E-4AA6-BE49-9B2DD3601B54}" name="2068"/>
    <tableColumn id="53" xr3:uid="{DD3C6015-78F8-4845-BBEC-AE8AC1722DEE}" name="2069"/>
    <tableColumn id="54" xr3:uid="{342B36A1-E1E3-4772-9276-07D9A7DAB320}" name="2070"/>
    <tableColumn id="55" xr3:uid="{18934B87-1FE8-4EE8-90AC-CAEE510A467D}" name="2071"/>
    <tableColumn id="56" xr3:uid="{EDD30552-8414-42BD-80F2-3D383F839B41}" name="2072"/>
    <tableColumn id="57" xr3:uid="{3F703DC8-E585-4149-AB2B-9C528120DCCB}" name="2073"/>
    <tableColumn id="58" xr3:uid="{A0DCD42E-E7F3-4018-9D2D-F6F599EC801F}" name="2074"/>
    <tableColumn id="59" xr3:uid="{0666CD6F-3DD3-4B18-86E3-F8ED951A7F21}" name="2075"/>
    <tableColumn id="60" xr3:uid="{BF6C037C-5EBB-436D-8F99-FAC1C7743129}" name="2076"/>
    <tableColumn id="61" xr3:uid="{BF5959C0-0A2A-43EA-ABAE-93382542B77F}" name="2077"/>
    <tableColumn id="62" xr3:uid="{A5B01474-4668-4B12-A4FF-1E0FFC994F51}" name="2078"/>
    <tableColumn id="63" xr3:uid="{5B51B5AD-5A96-4126-B74A-C38238B1BB12}" name="2079"/>
    <tableColumn id="64" xr3:uid="{A501D2C0-93F5-4043-ACC0-5BA6602F9A08}" name="2080"/>
    <tableColumn id="65" xr3:uid="{EB3F632B-A0F6-4545-9A1D-AE3EF258C4B8}" name="2081"/>
    <tableColumn id="66" xr3:uid="{6C1382E7-7A4E-43ED-BE80-95B459BA8E5E}" name="2082"/>
    <tableColumn id="67" xr3:uid="{B1E8BBF4-54D0-468B-8BD0-850D063CCFD4}" name="2083"/>
    <tableColumn id="68" xr3:uid="{54C9FD6D-3385-45D7-AB74-30EC8D3A9218}" name="2084"/>
    <tableColumn id="69" xr3:uid="{7FB890B3-EEB4-44FC-ADDB-EF6670B04A38}" name="2085"/>
    <tableColumn id="70" xr3:uid="{A374E01A-5558-438B-93FE-C5C3C005ECF8}" name="2086"/>
    <tableColumn id="71" xr3:uid="{5E560016-9B60-45F8-AEFE-BDCBD4554419}" name="2087"/>
    <tableColumn id="72" xr3:uid="{31BDB266-3177-4EDA-ABD6-57C0FE8A40D1}" name="2088"/>
    <tableColumn id="73" xr3:uid="{EEB24C66-91C8-48D9-842C-738B537BAAD4}" name="2089"/>
    <tableColumn id="74" xr3:uid="{A2D12442-3077-4A36-ABE4-3344D56D9E38}" name="2090"/>
    <tableColumn id="75" xr3:uid="{429B11FF-522E-4E8C-9EE4-5553EDCD67C2}" name="2091"/>
    <tableColumn id="76" xr3:uid="{7F99945B-300A-433E-8003-0244EA7DE980}" name="2092"/>
    <tableColumn id="77" xr3:uid="{1C271A4C-A6BD-470E-A5D2-8AC36D26F0A8}" name="2093"/>
    <tableColumn id="78" xr3:uid="{2F32C818-AFDA-4A91-BF77-71BC67002C86}" name="2094"/>
    <tableColumn id="79" xr3:uid="{71290027-FC84-4FC6-8699-6F34C9EE5A6D}" name="2095"/>
    <tableColumn id="80" xr3:uid="{BAD954E3-3166-4A7A-B85E-48500467629E}" name="2096"/>
    <tableColumn id="81" xr3:uid="{3C97EDC2-DC5B-421D-B00B-DAA39855223F}" name="2097"/>
    <tableColumn id="82" xr3:uid="{9F3BD364-14EF-4BE5-9893-246913FEE615}" name="2098"/>
    <tableColumn id="83" xr3:uid="{9B6B196A-134C-4DE9-B38F-EA661E2CAF57}" name="2099"/>
    <tableColumn id="84" xr3:uid="{D626D3DA-62B1-473D-8464-52EC9961F233}" name="2100"/>
    <tableColumn id="85" xr3:uid="{83DB9CF4-39C2-4C16-BB92-446574DB9782}" name="2101"/>
    <tableColumn id="86" xr3:uid="{68498280-C6E3-4FAA-A03E-77D38446CC18}" name="2102"/>
    <tableColumn id="87" xr3:uid="{36BD0026-4AFA-4F50-89A4-08C7D2F9CC92}" name="2103"/>
    <tableColumn id="88" xr3:uid="{56B89818-B8B2-4E5E-97FA-3C06776C356D}" name="2104"/>
    <tableColumn id="89" xr3:uid="{8192D37F-8238-42C1-89A5-C7596984CF8F}" name="2105"/>
    <tableColumn id="90" xr3:uid="{B2FFDE65-0D8C-4A89-BB7B-BF84D8A78897}" name="2106"/>
    <tableColumn id="91" xr3:uid="{58B695A0-0340-4862-A30A-96472332B1BE}" name="2107"/>
    <tableColumn id="92" xr3:uid="{9D038B94-7A8C-4947-9F90-841450F8AC24}" name="2108"/>
    <tableColumn id="93" xr3:uid="{B23E976B-6698-4273-8126-A83CCA351F2E}" name="2109"/>
    <tableColumn id="94" xr3:uid="{D77CA447-134B-4226-894C-D222D79ECB44}" name="2110"/>
    <tableColumn id="95" xr3:uid="{18618214-5A07-44FC-841E-71BE6DF3816E}" name="2111"/>
    <tableColumn id="96" xr3:uid="{547DB89F-EA6F-45CB-A9E5-2E05AB5A42D5}" name="2112"/>
    <tableColumn id="97" xr3:uid="{E816C198-CFC5-4B6D-A178-6C9A57968A12}" name="2113"/>
    <tableColumn id="98" xr3:uid="{26B8F69F-262B-40EE-A104-4D4E81D27404}" name="2114"/>
    <tableColumn id="99" xr3:uid="{D0395E9F-FCA1-44A7-9E0A-3CDBFE882465}" name="2115"/>
    <tableColumn id="100" xr3:uid="{6E26924B-D642-472A-88F7-1F0016DDD2C1}" name="2116"/>
    <tableColumn id="101" xr3:uid="{104D0E39-F42A-44AB-BD56-C121F5DB5A1B}" name="2117"/>
    <tableColumn id="102" xr3:uid="{F7AF3C6C-87FF-4AD6-9E9D-1A7321AE687A}" name="2118"/>
    <tableColumn id="103" xr3:uid="{289C06C7-4721-4BF4-8B22-1A881B61E118}" name="2119"/>
    <tableColumn id="104" xr3:uid="{66003DF6-FDD1-4020-8D05-48CE4D7371A0}" name="2120"/>
    <tableColumn id="105" xr3:uid="{D5E2EA1C-C6EE-4D5C-994B-13C853932651}" name="2121"/>
  </tableColumns>
  <tableStyleInfo name="TableStyleMedium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79EB0B3-3436-4D93-832C-E813B757F26A}" name="TableABC" displayName="TableABC" ref="B2:E15" totalsRowShown="0" headerRowDxfId="15" dataDxfId="14" tableBorderDxfId="13" dataCellStyle="Percent">
  <autoFilter ref="B2:E15" xr:uid="{3B882981-022D-48DC-B4FB-540001E2689F}"/>
  <tableColumns count="4">
    <tableColumn id="4" xr3:uid="{F83E4D7F-ADB8-4A9C-BB60-D1B4781F782D}" name="No." dataDxfId="12" dataCellStyle="Percent"/>
    <tableColumn id="1" xr3:uid="{704FE76A-AE64-46A6-B7E8-D160F014AFE6}" name="A" dataDxfId="11" dataCellStyle="Percent"/>
    <tableColumn id="2" xr3:uid="{0C470D29-128E-4C12-8485-048C2EDAFA25}" name="B" dataDxfId="10" dataCellStyle="Percent"/>
    <tableColumn id="3" xr3:uid="{08946762-DD52-4127-9DC7-F7108D828406}" name="C" dataDxfId="9" dataCellStyle="Percent"/>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3D76E0D9-EF34-4365-AE84-21865D3BB5F6}" name="Table_RiskNameLookup" displayName="Table_RiskNameLookup" ref="G2:H44" totalsRowShown="0">
  <autoFilter ref="G2:H44" xr:uid="{80010883-7BEE-4C38-B8AD-9C5773366D06}"/>
  <tableColumns count="2">
    <tableColumn id="1" xr3:uid="{F7FFECCC-CCFB-435D-A298-7CC276B05B47}" name="Risk/Cross Cutting Factor Name" dataDxfId="8"/>
    <tableColumn id="2" xr3:uid="{228D9794-110C-43D8-AEB2-D2913D152C3A}" name="RISK ID" dataDxfId="7"/>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AF0C203D-6FB5-4D70-A7F5-F4A05259CDDC}" name="TableProgCostDropdown" displayName="TableProgCostDropdown" ref="J2:J4" totalsRowShown="0">
  <autoFilter ref="J2:J4" xr:uid="{F19169C6-7A1F-4346-9472-464CA5784441}"/>
  <tableColumns count="1">
    <tableColumn id="1" xr3:uid="{FBBEE1D9-8AEA-4C90-8B7E-6170AD957F49}" name="Program Cost Options"/>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A596D41D-2489-4ABB-9732-F40B4265D66E}" name="TableProgTypeDropdown" displayName="TableProgTypeDropdown" ref="J11:J15" totalsRowShown="0">
  <autoFilter ref="J11:J15" xr:uid="{D14EA089-06E0-46A8-8136-AE755E23B0F5}"/>
  <tableColumns count="1">
    <tableColumn id="1" xr3:uid="{51907924-ABEB-444B-B538-C1F7CCCF7C77}" name="Program Type Options"/>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15C1FCEE-AB3C-43B3-BEBB-0EAA697FD2FE}" name="TableConseqTypeDropdown" displayName="TableConseqTypeDropdown" ref="J19:J23" totalsRowShown="0">
  <autoFilter ref="J19:J23" xr:uid="{9EF65371-7322-4740-9D20-9DAE87FD48B6}"/>
  <tableColumns count="1">
    <tableColumn id="1" xr3:uid="{B4B835BA-ECC6-434A-8331-6455F72EBA56}" name="Consequence Options"/>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CA6761D6-5BC0-4FD4-885C-7CBDAF5EA36A}" name="TableBowtieDropdown" displayName="TableBowtieDropdown" ref="J25:J28" totalsRowShown="0">
  <autoFilter ref="J25:J28" xr:uid="{BD69DD6D-EEFA-4FD6-96D6-26478D1CE389}"/>
  <tableColumns count="1">
    <tableColumn id="1" xr3:uid="{F36A1982-916C-4627-B9B5-7112EAF2A0FC}" name="Bow Tie Element"/>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685E0307-4712-49BD-997F-B80C3E8E7813}" name="TableProgExpDropdown" displayName="TableProgExpDropdown" ref="J6:J9" totalsRowShown="0">
  <autoFilter ref="J6:J9" xr:uid="{F479FF62-3390-4A79-B773-31E0492A36A7}"/>
  <tableColumns count="1">
    <tableColumn id="1" xr3:uid="{1A027DA2-3F6D-4685-AD85-DC67930C262A}" name="Program Exposure Options"/>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A468A97A-9537-4DFD-901B-8A92E0229EA7}" name="TableDriverSubdriver" displayName="TableDriverSubdriver" ref="B4:C41" totalsRowShown="0" headerRowDxfId="6" headerRowBorderDxfId="5">
  <autoFilter ref="B4:C41" xr:uid="{365A3DFD-5C8B-4871-9C8D-235FFCCEC8D9}"/>
  <tableColumns count="2">
    <tableColumn id="1" xr3:uid="{12F879DB-9AE8-4361-86A1-47834A12F8F8}" name="Driver"/>
    <tableColumn id="2" xr3:uid="{4D7E75A9-DBE4-4D47-A8E2-A775D4F5609B}" name="Subdriver"/>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C1545E4-BF5D-42A0-B224-7094DF53F3A1}" name="TableTranchSpend" displayName="TableTranchSpend" ref="B23:N35" totalsRowShown="0" headerRowDxfId="469" dataDxfId="468">
  <autoFilter ref="B23:N35" xr:uid="{B9C99961-677E-4022-9C1E-D364CBB1656E}"/>
  <tableColumns count="13">
    <tableColumn id="11" xr3:uid="{79905888-DBB3-4ABB-8246-00AD689E256A}" name="Program ID" dataDxfId="467">
      <calculatedColumnFormula>IFERROR(INDEX('Summary of Programs'!A:A,MATCH(TableTranchSpend[[#This Row],[Program]],'Summary of Programs'!B:B,0)),"No match in Summary of Programs")</calculatedColumnFormula>
    </tableColumn>
    <tableColumn id="13" xr3:uid="{5C21765E-0FB7-4153-B63D-803F00C0F6B7}" name="Type" dataDxfId="466">
      <calculatedColumnFormula>IFERROR(INDEX('Summary of Programs'!C:C,MATCH(TableTranchSpend[[#This Row],[Program]],'Summary of Programs'!B:B,0)),"No match in Summary of Programs tab")</calculatedColumnFormula>
    </tableColumn>
    <tableColumn id="1" xr3:uid="{97430EBB-8153-4768-B641-C387A29D602D}" name="Program" dataDxfId="465"/>
    <tableColumn id="10" xr3:uid="{05539399-537B-4945-B151-5AE403A45ECF}" name="MAT (optional)" dataDxfId="464"/>
    <tableColumn id="12" xr3:uid="{A2E81803-F755-4F22-92C3-3DA67A9A508F}" name="Allocation method" dataDxfId="463"/>
    <tableColumn id="2" xr3:uid="{32E0FB11-294E-4329-99FC-A91B1EE8852C}" name="Tranche" dataDxfId="462"/>
    <tableColumn id="3" xr3:uid="{039585B1-DEE6-4BA0-8D08-0B4C0FFAEDA0}" name="Spend USD 2020" dataDxfId="461"/>
    <tableColumn id="4" xr3:uid="{83023846-CC7D-43EC-BBD8-12A4D4B24DE3}" name="Spend USD 2021" dataDxfId="460"/>
    <tableColumn id="5" xr3:uid="{C2C3625C-CDF7-4707-BD5E-0FF045049A16}" name="Spend USD 2022" dataDxfId="459"/>
    <tableColumn id="6" xr3:uid="{D00A6FEF-BF8B-4054-AA2F-AA63BC679E31}" name="Spend USD 2023" dataDxfId="458"/>
    <tableColumn id="7" xr3:uid="{357171E7-4219-4EA1-9481-E8453C7F95FA}" name="Spend USD 2024" dataDxfId="457"/>
    <tableColumn id="8" xr3:uid="{AD16DE54-441E-437F-BA97-AD4E5BEAA6FE}" name="Spend USD 2025" dataDxfId="456"/>
    <tableColumn id="9" xr3:uid="{0145B8EC-85C5-4183-A320-D89DBF657CFD}" name="Spend USD 2026" dataDxfId="455"/>
  </tableColumns>
  <tableStyleInfo name="TableStyleMedium1" showFirstColumn="0" showLastColumn="0" showRowStripes="0"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BCF3E87D-4F09-4C17-B26D-21DB279C1E80}" name="TableTranche" displayName="TableTranche" ref="E4:G81" totalsRowShown="0" headerRowDxfId="4" headerRowBorderDxfId="3">
  <autoFilter ref="E4:G81" xr:uid="{FFCE1F55-4D41-4EF2-89E5-347516FDF977}"/>
  <sortState xmlns:xlrd2="http://schemas.microsoft.com/office/spreadsheetml/2017/richdata2" ref="E5:G73">
    <sortCondition ref="E5:E73"/>
  </sortState>
  <tableColumns count="3">
    <tableColumn id="1" xr3:uid="{5A8B96D8-A802-4E82-BB07-418F9F0418F8}" name="Tranche"/>
    <tableColumn id="2" xr3:uid="{850EBC45-CEF0-4735-BCFC-BFEAC184B3F5}" name="Exposure"/>
    <tableColumn id="3" xr3:uid="{1B58900F-777D-422D-95A7-17AADCE5578A}" name="Unit"/>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29830238-BC7C-40BE-890C-3BB9B31CF86E}" name="TableOutcome" displayName="TableOutcome" ref="I4:I14" totalsRowShown="0" headerRowDxfId="2" dataDxfId="1">
  <autoFilter ref="I4:I14" xr:uid="{1C720AFE-1CDE-4F7F-B7CA-3B001DDFCECE}"/>
  <tableColumns count="1">
    <tableColumn id="1" xr3:uid="{688BF999-7DD5-4829-B24E-69B380ED16F2}" name="Outcome" dataDxfId="0"/>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DF8DE1D-4DC8-432F-AE56-D8E68091075D}" name="TablePVRR" displayName="TablePVRR" ref="B2:D24" totalsRowShown="0">
  <autoFilter ref="B2:D24" xr:uid="{7C7B63C5-397B-46B5-98C2-835264FBCA7A}"/>
  <tableColumns count="3">
    <tableColumn id="1" xr3:uid="{27094A8F-22F9-44DD-B4D8-99D7AE83940E}" name="Asset Group"/>
    <tableColumn id="2" xr3:uid="{F9919F71-4E79-4391-B47F-8AEA091847A5}" name="PVRR Multiplier (no O&amp;M)"/>
    <tableColumn id="3" xr3:uid="{D66F3A96-D246-46D6-AB70-F6A51BB7C371}" name="Lifetime O&amp;M as % of PVR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FD128EC-F7A9-48DC-9847-E8D7EE33A988}" name="TableProgSpend" displayName="TableProgSpend" ref="B8:AC20" totalsRowShown="0" headerRowDxfId="454" dataDxfId="453">
  <autoFilter ref="B8:AC20" xr:uid="{D976A47C-3800-42FA-8D78-3008FF5638DB}"/>
  <sortState xmlns:xlrd2="http://schemas.microsoft.com/office/spreadsheetml/2017/richdata2" ref="B9:AC14">
    <sortCondition ref="B8:B14"/>
  </sortState>
  <tableColumns count="28">
    <tableColumn id="16" xr3:uid="{5B9EEC21-1D01-4D36-9559-9620B3E325BF}" name="Program ID" dataDxfId="452">
      <calculatedColumnFormula>IFERROR(INDEX('Summary of Programs'!A:A,MATCH(TableProgSpend[[#This Row],[Program]],'Summary of Programs'!B:B,0)),"No match in Summary of Programs")</calculatedColumnFormula>
    </tableColumn>
    <tableColumn id="18" xr3:uid="{FB98D4A1-7694-4E73-A2CC-6100B79DD205}" name="Type" dataDxfId="451">
      <calculatedColumnFormula>IFERROR(INDEX('Summary of Programs'!C:C,MATCH(TableProgSpend[[#This Row],[Program]],'Summary of Programs'!B:B,0)),"No match in Summary of Programs tab")</calculatedColumnFormula>
    </tableColumn>
    <tableColumn id="1" xr3:uid="{8F65CBFD-AA9C-4A6A-8F52-FF1E3A49A9F9}" name="Program" dataDxfId="450"/>
    <tableColumn id="17" xr3:uid="{4EECC046-633B-4CDE-B311-1786AF4C8588}" name="MAT (optional)" dataDxfId="449"/>
    <tableColumn id="3" xr3:uid="{64C253B7-8C2D-4655-BDF8-E0993CC3A428}" name="CapEx USD 2020" dataDxfId="448"/>
    <tableColumn id="4" xr3:uid="{42BB16B8-2BF8-48E8-B755-A2EB5B8D6CA8}" name="CapEx USD 2021" dataDxfId="447"/>
    <tableColumn id="5" xr3:uid="{D9C7CBC2-3138-4E1B-93B2-565F0A3AE69F}" name="CapEx USD 2022" dataDxfId="446"/>
    <tableColumn id="6" xr3:uid="{CB7BFD5E-FB47-4BDC-81D1-567FE739A761}" name="CapEx USD 2023" dataDxfId="445"/>
    <tableColumn id="7" xr3:uid="{B995151B-7B56-4247-A04A-45A0F31414C1}" name="CapEx USD 2024" dataDxfId="444"/>
    <tableColumn id="8" xr3:uid="{A47F04B3-F167-494D-8892-8B90B47D7A3F}" name="CapEx USD 2025" dataDxfId="443"/>
    <tableColumn id="9" xr3:uid="{C420A31D-FBDF-40CC-BC30-D2070D52F556}" name="CapEx USD 2026" dataDxfId="442"/>
    <tableColumn id="11" xr3:uid="{45D67C44-AE18-4640-BC33-B60189630072}" name="OpEx USD 2020" dataDxfId="441"/>
    <tableColumn id="10" xr3:uid="{304A2620-6225-4A09-ABCD-C0165778B271}" name="OpEx USD 2021" dataDxfId="440">
      <calculatedColumnFormula>#REF!</calculatedColumnFormula>
    </tableColumn>
    <tableColumn id="2" xr3:uid="{1DDD3BD0-FB4D-41C4-AFD7-6847D80B30B2}" name="OpEx USD 2022" dataDxfId="439">
      <calculatedColumnFormula>#REF!</calculatedColumnFormula>
    </tableColumn>
    <tableColumn id="12" xr3:uid="{13799EE8-65B2-46D2-92B3-F8FAA24A23A0}" name="OpEx USD 2023" dataDxfId="438">
      <calculatedColumnFormula>#REF!</calculatedColumnFormula>
    </tableColumn>
    <tableColumn id="13" xr3:uid="{3CC1429F-3249-45B2-89A0-F744EDEA6319}" name="OpEx USD 2024" dataDxfId="437">
      <calculatedColumnFormula>#REF!</calculatedColumnFormula>
    </tableColumn>
    <tableColumn id="14" xr3:uid="{344D19DC-2217-48F5-8513-FB03F4EE2B93}" name="OpEx USD 2025" dataDxfId="436">
      <calculatedColumnFormula>#REF!</calculatedColumnFormula>
    </tableColumn>
    <tableColumn id="15" xr3:uid="{465EB19B-BB12-4F89-BC51-726B5175494E}" name="OpEx USD 2026" dataDxfId="435">
      <calculatedColumnFormula>#REF!</calculatedColumnFormula>
    </tableColumn>
    <tableColumn id="23" xr3:uid="{A98C1FB1-7B68-4008-9D55-BB4528FA6738}" name="Asset Type" dataDxfId="434"/>
    <tableColumn id="26" xr3:uid="{B17AAA87-AAFF-4E05-ABDD-4D11C4DEA988}" name="Generic Capital PVRR Multiplier" dataDxfId="433" dataCellStyle="Comma">
      <calculatedColumnFormula>IF(SUM(TableProgSpend[[#This Row],[CapEx USD 2020]:[CapEx USD 2026]])&gt;0,INDEX(TablePVRR[PVRR Multiplier (no O&amp;M)],MATCH(TableProgSpend[[#This Row],[Asset Type]],TablePVRR[Asset Group],0)),"")</calculatedColumnFormula>
    </tableColumn>
    <tableColumn id="24" xr3:uid="{CEB40C3A-0377-49C4-8125-776C232360B9}" name="Custom Capital PVRR Multiplier" dataDxfId="432" dataCellStyle="Comma"/>
    <tableColumn id="25" xr3:uid="{0DD3FB44-4D90-419D-A8A5-ED675544FF32}" name="Generic Lifetime Incremental O&amp;M PVRR Multiplier" dataDxfId="431" dataCellStyle="Comma">
      <calculatedColumnFormula>IF(SUM(TableProgSpend[[#This Row],[CapEx USD 2020]:[CapEx USD 2026]])&gt;0,INDEX(TablePVRR[Lifetime O&amp;M as % of PVRR],MATCH(TableProgSpend[[#This Row],[Asset Type]],TablePVRR[Asset Group],0)),"")</calculatedColumnFormula>
    </tableColumn>
    <tableColumn id="20" xr3:uid="{F8A4140A-2155-427B-B443-480BF8D30016}" name="Custom Lifetime Incremental O&amp;M PVRR Multiplier (optional; specify if 0)" dataDxfId="430" dataCellStyle="Comma"/>
    <tableColumn id="21" xr3:uid="{60D4D5C5-012A-4665-88BD-FCDAEDCC549D}" name="Lifetime Incremental O&amp;M PVRR Multiplier" dataDxfId="429" dataCellStyle="Comma">
      <calculatedColumnFormula>IF(TableProgSpend[[#This Row],[Custom Lifetime Incremental O&amp;M PVRR Multiplier (optional; specify if 0)]]&lt;&gt;"",TableProgSpend[[#This Row],[Custom Lifetime Incremental O&amp;M PVRR Multiplier (optional; specify if 0)]],TableProgSpend[[#This Row],[Generic Lifetime Incremental O&amp;M PVRR Multiplier]])</calculatedColumnFormula>
    </tableColumn>
    <tableColumn id="22" xr3:uid="{39E152EF-F0F5-4336-9610-4F33C6EF1726}" name="PVRR Multiplier" dataDxfId="428" dataCellStyle="Comma">
      <calculatedColumnFormula>IFERROR(IF(TableProgSpend[[#This Row],[Asset Type]]="Custom",TableProgSpend[[#This Row],[Custom Capital PVRR Multiplier]],TableProgSpend[[#This Row],[Generic Capital PVRR Multiplier]])+TableProgSpend[[#This Row],[Lifetime Incremental O&amp;M PVRR Multiplier]],0)</calculatedColumnFormula>
    </tableColumn>
    <tableColumn id="19" xr3:uid="{156DA926-E729-441D-8A8C-80E12E3C8B3F}" name="In Exposure tab?" dataDxfId="427">
      <calculatedColumnFormula>ISNUMBER(MATCH(TableProgSpend[[#This Row],[Program]],TableExposure[Program],0))</calculatedColumnFormula>
    </tableColumn>
    <tableColumn id="29" xr3:uid="{5BE72AD8-5EE1-4BFC-985B-1B71A3434B5A}" name="In Allocation table" dataDxfId="426">
      <calculatedColumnFormula>ISNUMBER(MATCH(TableProgSpend[[#This Row],[Program]],TableTranchSpend[Program],0))</calculatedColumnFormula>
    </tableColumn>
    <tableColumn id="30" xr3:uid="{6D38EB11-DDB2-472E-B894-7636711B7ED9}" name="In Eff Table" dataDxfId="425">
      <calculatedColumnFormula>OR(ISNUMBER(MATCH(TableProgSpend[[#This Row],[Program]],TableFreqPrograms[Program],0)),ISNUMBER(MATCH(TableProgSpend[[#This Row],[Program]],TableConseqPrograms[Program],0)))</calculatedColumnFormula>
    </tableColumn>
  </tableColumns>
  <tableStyleInfo name="TableStyleMedium1"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48FE5E3-1B33-42FC-A4A1-9D169241152E}" name="TableFreqMapping" displayName="TableFreqMapping" ref="AE7:AI8" totalsRowShown="0" headerRowDxfId="422" dataDxfId="421">
  <autoFilter ref="AE7:AI8" xr:uid="{188B1BA5-DDD0-4C71-AD87-3DA31AC31597}"/>
  <tableColumns count="5">
    <tableColumn id="1" xr3:uid="{5F645B23-414B-4127-B412-14EDBECB80A7}" name="Program" dataDxfId="420"/>
    <tableColumn id="2" xr3:uid="{5D0C3345-B623-4204-9375-360EEBD771B7}" name="Tranche" dataDxfId="419"/>
    <tableColumn id="3" xr3:uid="{FCB86E42-BEC6-4ABD-B682-575881B62713}" name="Driver" dataDxfId="418"/>
    <tableColumn id="4" xr3:uid="{BBF6B3FE-9117-4871-96A8-51A03B0817C6}" name="Subdriver" dataDxfId="417"/>
    <tableColumn id="9" xr3:uid="{D61412F8-7A08-466B-972D-15C431332133}" name="Outcome" dataDxfId="416"/>
  </tableColumns>
  <tableStyleInfo name="TableStyleLight8"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A18B4F6-8C2F-4955-8E70-6AFB6FAF194C}" name="TableFreqPrograms" displayName="TableFreqPrograms" ref="B7:W8" totalsRowShown="0" headerRowDxfId="415" dataDxfId="413" headerRowBorderDxfId="414" tableBorderDxfId="412">
  <autoFilter ref="B7:W8" xr:uid="{C0351391-59B3-47EC-8C33-6AB783325F48}"/>
  <sortState xmlns:xlrd2="http://schemas.microsoft.com/office/spreadsheetml/2017/richdata2" ref="B8:W8">
    <sortCondition ref="B7:B8"/>
  </sortState>
  <tableColumns count="22">
    <tableColumn id="12" xr3:uid="{205EB9A3-5826-43CF-8626-801535BC97D5}" name="ID" dataDxfId="411">
      <calculatedColumnFormula>IFERROR(INDEX('Summary of Programs'!A:A,MATCH(TableFreqPrograms[[#This Row],[Program]],'Summary of Programs'!B:B,0)),"No match in Program Cost tab")</calculatedColumnFormula>
    </tableColumn>
    <tableColumn id="21" xr3:uid="{75660C71-CF76-4880-95D0-519A9A931984}" name="Type" dataDxfId="410">
      <calculatedColumnFormula>IFERROR(INDEX('Summary of Programs'!C:C,MATCH(TableFreqPrograms[[#This Row],[Program]],'Summary of Programs'!B:B,0)),"No match in Summary of Programs tab")</calculatedColumnFormula>
    </tableColumn>
    <tableColumn id="2" xr3:uid="{11D27A0B-00E7-4622-8DA8-7CAE4F078EA3}" name="Program" dataDxfId="409"/>
    <tableColumn id="20" xr3:uid="{0ED37F36-278F-4BEB-AE69-49B0815AD627}" name="Risk (for Cross Cutter only)" dataDxfId="408"/>
    <tableColumn id="3" xr3:uid="{482DD963-3726-4413-83E0-9A9EC1F52947}" name="Tranche" dataDxfId="407"/>
    <tableColumn id="4" xr3:uid="{78047DB3-CDDF-4842-A49C-D23E3651B52D}" name="Driver" dataDxfId="406"/>
    <tableColumn id="5" xr3:uid="{3ABBA87B-A9E0-4FBF-826D-854A41DFE794}" name="Subdriver" dataDxfId="405"/>
    <tableColumn id="16" xr3:uid="{70DBF6DD-12F1-492A-BD06-AB45CDABB76A}" name="Outcome" dataDxfId="404"/>
    <tableColumn id="9" xr3:uid="{BBFBC24C-54FC-4A92-BD69-6A1498EC0041}" name="Does this use qualitative measure?" dataDxfId="403"/>
    <tableColumn id="15" xr3:uid="{DABEDCDA-3FB4-4F42-B086-1500649E158A}" name="Effectiveness - Quantitative" dataDxfId="402" dataCellStyle="Percent"/>
    <tableColumn id="6" xr3:uid="{0038FDFF-B909-4231-88A5-7D048FF45DC7}" name="Category" dataDxfId="401"/>
    <tableColumn id="10" xr3:uid="{78421E27-27FF-46B2-BC65-AB053F872A67}" name="Risk driver primarily due to…" dataDxfId="400"/>
    <tableColumn id="1" xr3:uid="{03870F55-311E-4D1B-9A5A-91DE87A786A9}" name="Explanation of Program Category and Risk Driver type" dataDxfId="399"/>
    <tableColumn id="13" xr3:uid="{E3781133-72F0-4C02-A3F1-0917463ADC36}" name="Effectiveness Cap (Ec)" dataDxfId="398" dataCellStyle="Percent">
      <calculatedColumnFormula>IF(TableFreqPrograms[[#This Row],[Does this use qualitative measure?]],INDEX(TableQualFreqEff[],MATCH(TableFreqPrograms[[#This Row],[Category]],TableQualFreqEff[Program Category],0),MATCH(TableFreqPrograms[[#This Row],[Risk driver primarily due to…]],TableQualFreqEff[#Headers],0)),"")</calculatedColumnFormula>
    </tableColumn>
    <tableColumn id="11" xr3:uid="{EB13A52D-46AF-4142-B39C-FB655B875448}" name="Maturity Factor (Mf)" dataDxfId="397">
      <calculatedColumnFormula>IFERROR(IF(AND(TableFreqPrograms[[#This Row],[Does this use qualitative measure?]],TableFreqPrograms[[#This Row],[Type]]="Control"),INDIRECT("'Maturity Factor - " &amp; TableFreqPrograms[[#This Row],[ID]] &amp; "'!EffFactor"),""),"Cannot find Maturity Factor - " &amp; TableFreqPrograms[[#This Row],[ID]] &amp; " tab.")</calculatedColumnFormula>
    </tableColumn>
    <tableColumn id="7" xr3:uid="{DD65FD80-E9CB-4F92-A33E-2A6A6A654C96}" name="Effectiveness _x000a_(Ec * Mf)" dataDxfId="396" dataCellStyle="Percent">
      <calculatedColumnFormula>IFERROR(IF(TableFreqPrograms[[#This Row],[Does this use qualitative measure?]],TableFreqPrograms[[#This Row],[Effectiveness Cap (Ec)]]*MIN(TableFreqPrograms[[#This Row],[Maturity Factor (Mf)]],1),TableFreqPrograms[[#This Row],[Effectiveness - Quantitative]]),0)</calculatedColumnFormula>
    </tableColumn>
    <tableColumn id="8" xr3:uid="{6E80646E-17AA-4171-9851-8BD175AEBD22}" name="Benefit Length (yrs)" dataDxfId="395"/>
    <tableColumn id="17" xr3:uid="{C02F457F-45BB-4884-84EB-4040DD03F334}" name="Effectiveness Degradation Rate" dataDxfId="394"/>
    <tableColumn id="18" xr3:uid="{20A9D82E-BF9F-4BA0-A0BD-4E6480D64ED1}" name="Effectiveness Degradation Method" dataDxfId="393"/>
    <tableColumn id="14" xr3:uid="{246B61BE-DCAB-40B3-AF79-88C58676B5D9}" name="Explanation of Benefit Length" dataDxfId="392">
      <calculatedColumnFormula>_xlfn.XLOOKUP(D8,TableSummary[Program],TableSummary[Justification for Benefit Length])</calculatedColumnFormula>
    </tableColumn>
    <tableColumn id="19" xr3:uid="{8D8AAB0E-22D4-42DD-AE2C-8DAAB71BC882}" name="Same benefit set across program?" dataDxfId="391">
      <calculatedColumnFormula array="1">SUMPRODUCT(((TableFreqPrograms[Program]=TableFreqPrograms[[#This Row],[Program]]))/COUNTIFS(TableFreqPrograms[Program],TableFreqPrograms[Program]&amp;"",TableFreqPrograms[Benefit Length (yrs)],TableFreqPrograms[Benefit Length (yrs)]&amp;"",TableFreqPrograms[Effectiveness Degradation Rate],TableFreqPrograms[Effectiveness Degradation Rate]&amp;"",TableFreqPrograms[Effectiveness Degradation Method],TableFreqPrograms[Effectiveness Degradation Method]&amp;""))=1</calculatedColumnFormula>
    </tableColumn>
    <tableColumn id="22" xr3:uid="{DD4342B6-56E8-421D-B18A-7166A6CC6D67}" name="Risk ID" dataDxfId="390">
      <calculatedColumnFormula>IFERROR(INDEX(Table_RiskNameLookup[RISK ID],MATCH(TableFreqPrograms[[#This Row],[Risk (for Cross Cutter only)]],Table_RiskNameLookup[Risk/Cross Cutting Factor Name],0)),RiskID)</calculatedColumnFormula>
    </tableColumn>
  </tableColumns>
  <tableStyleInfo name="TableStyleMedium1"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EECFFEA-B5CB-4A0B-B2CF-97AA3EC6965F}" name="TableQualFreqEff" displayName="TableQualFreqEff" ref="Y7:AC16" totalsRowShown="0" headerRowDxfId="389" dataDxfId="388">
  <autoFilter ref="Y7:AC16" xr:uid="{523672E2-B03A-4ED1-8E53-FED62981725C}"/>
  <tableColumns count="5">
    <tableColumn id="1" xr3:uid="{1C181B3C-6628-4306-9493-5946F01DE14F}" name="Program Category" dataDxfId="387"/>
    <tableColumn id="2" xr3:uid="{AB08DE59-5755-4C6E-ABA2-790EF01620E4}" name="Human Error" dataDxfId="386"/>
    <tableColumn id="3" xr3:uid="{2A69BCD4-BCFF-4216-B052-7FFD0DA84D9C}" name="Functional Failure" dataDxfId="385"/>
    <tableColumn id="4" xr3:uid="{A344233E-3D40-4007-8B05-620C3A9A30E7}" name="Malicious Action" dataDxfId="384"/>
    <tableColumn id="5" xr3:uid="{F85A5696-8B51-41D7-BD44-F9F14F9293F2}" name="Natural/Outside Force" dataDxfId="383"/>
  </tableColumns>
  <tableStyleInfo name="TableStyleMedium4" showFirstColumn="0" showLastColumn="0" showRowStripes="0"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E5015FD-9471-45EA-A946-11D370180019}" name="TableConseqMapping" displayName="TableConseqMapping" ref="AD7:AG8" insertRow="1" totalsRowShown="0" headerRowDxfId="377" dataDxfId="376">
  <autoFilter ref="AD7:AG8" xr:uid="{188B1BA5-DDD0-4C71-AD87-3DA31AC31597}"/>
  <tableColumns count="4">
    <tableColumn id="1" xr3:uid="{06586F3E-903B-4BC0-96A2-5116995625A0}" name="Program" dataDxfId="375"/>
    <tableColumn id="2" xr3:uid="{C6BC009A-428E-4F9E-855B-A00DFF093093}" name="Tranche" dataDxfId="374"/>
    <tableColumn id="5" xr3:uid="{ED601A81-5DC2-4A3F-8FB3-29C67DCCB47F}" name="Attribute" dataDxfId="373"/>
    <tableColumn id="9" xr3:uid="{F552D806-B49D-471F-B37A-C9F476FA62FD}" name="Outcome" dataDxfId="372"/>
  </tableColumns>
  <tableStyleInfo name="TableStyleLight8"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CF700CA-8319-4640-B5B4-CE10298B5A10}" name="TableQualConseqEff" displayName="TableQualConseqEff" ref="Z7:AB13" totalsRowShown="0" headerRowDxfId="371" dataDxfId="370">
  <autoFilter ref="Z7:AB13" xr:uid="{B28F705E-CA8F-4D5F-8A2E-EFA9E3BA0CC5}"/>
  <tableColumns count="3">
    <tableColumn id="1" xr3:uid="{63AE2080-4519-4B7B-B81C-A031C1337F99}" name="Control Program Category" dataDxfId="369"/>
    <tableColumn id="2" xr3:uid="{028EB8E8-A24C-449A-AE02-83693F50AE2F}" name="Rapidly" dataDxfId="368"/>
    <tableColumn id="3" xr3:uid="{0FF3570D-694B-4BA6-BABF-96F9CCCBF103}" name="Gradually" dataDxfId="367"/>
  </tableColumns>
  <tableStyleInfo name="TableStyleMedium4"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table" Target="../tables/table20.xml"/><Relationship Id="rId3" Type="http://schemas.openxmlformats.org/officeDocument/2006/relationships/vmlDrawing" Target="../drawings/vmlDrawing3.vml"/><Relationship Id="rId7" Type="http://schemas.openxmlformats.org/officeDocument/2006/relationships/table" Target="../tables/table19.xml"/><Relationship Id="rId2" Type="http://schemas.openxmlformats.org/officeDocument/2006/relationships/drawing" Target="../drawings/drawing4.xml"/><Relationship Id="rId1" Type="http://schemas.openxmlformats.org/officeDocument/2006/relationships/printerSettings" Target="../printerSettings/printerSettings10.bin"/><Relationship Id="rId6" Type="http://schemas.openxmlformats.org/officeDocument/2006/relationships/table" Target="../tables/table18.xml"/><Relationship Id="rId5" Type="http://schemas.openxmlformats.org/officeDocument/2006/relationships/table" Target="../tables/table17.xml"/><Relationship Id="rId4" Type="http://schemas.openxmlformats.org/officeDocument/2006/relationships/ctrlProp" Target="../ctrlProps/ctrlProp3.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8" Type="http://schemas.openxmlformats.org/officeDocument/2006/relationships/table" Target="../tables/table28.xml"/><Relationship Id="rId3" Type="http://schemas.openxmlformats.org/officeDocument/2006/relationships/table" Target="../tables/table23.xml"/><Relationship Id="rId7" Type="http://schemas.openxmlformats.org/officeDocument/2006/relationships/table" Target="../tables/table27.xml"/><Relationship Id="rId2" Type="http://schemas.openxmlformats.org/officeDocument/2006/relationships/table" Target="../tables/table22.xml"/><Relationship Id="rId1" Type="http://schemas.openxmlformats.org/officeDocument/2006/relationships/printerSettings" Target="../printerSettings/printerSettings34.bin"/><Relationship Id="rId6" Type="http://schemas.openxmlformats.org/officeDocument/2006/relationships/table" Target="../tables/table26.xml"/><Relationship Id="rId5" Type="http://schemas.openxmlformats.org/officeDocument/2006/relationships/table" Target="../tables/table25.xml"/><Relationship Id="rId4" Type="http://schemas.openxmlformats.org/officeDocument/2006/relationships/table" Target="../tables/table24.xml"/></Relationships>
</file>

<file path=xl/worksheets/_rels/sheet35.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table" Target="../tables/table29.xml"/><Relationship Id="rId1" Type="http://schemas.openxmlformats.org/officeDocument/2006/relationships/printerSettings" Target="../printerSettings/printerSettings35.bin"/><Relationship Id="rId4" Type="http://schemas.openxmlformats.org/officeDocument/2006/relationships/table" Target="../tables/table3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1.xml"/><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6.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rinterSettings" Target="../printerSettings/printerSettings7.bin"/><Relationship Id="rId5" Type="http://schemas.microsoft.com/office/2019/04/relationships/namedSheetView" Target="../namedSheetViews/namedSheetView2.xml"/><Relationship Id="rId4" Type="http://schemas.openxmlformats.org/officeDocument/2006/relationships/table" Target="../tables/table7.xml"/></Relationships>
</file>

<file path=xl/worksheets/_rels/sheet8.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8.bin"/><Relationship Id="rId4" Type="http://schemas.openxmlformats.org/officeDocument/2006/relationships/table" Target="../tables/table10.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4.xml"/><Relationship Id="rId3" Type="http://schemas.openxmlformats.org/officeDocument/2006/relationships/vmlDrawing" Target="../drawings/vmlDrawing2.vml"/><Relationship Id="rId7" Type="http://schemas.openxmlformats.org/officeDocument/2006/relationships/table" Target="../tables/table13.xml"/><Relationship Id="rId2" Type="http://schemas.openxmlformats.org/officeDocument/2006/relationships/drawing" Target="../drawings/drawing3.xml"/><Relationship Id="rId1" Type="http://schemas.openxmlformats.org/officeDocument/2006/relationships/printerSettings" Target="../printerSettings/printerSettings9.bin"/><Relationship Id="rId6" Type="http://schemas.openxmlformats.org/officeDocument/2006/relationships/table" Target="../tables/table12.xml"/><Relationship Id="rId5" Type="http://schemas.openxmlformats.org/officeDocument/2006/relationships/table" Target="../tables/table11.xml"/><Relationship Id="rId10" Type="http://schemas.openxmlformats.org/officeDocument/2006/relationships/table" Target="../tables/table16.xml"/><Relationship Id="rId4" Type="http://schemas.openxmlformats.org/officeDocument/2006/relationships/ctrlProp" Target="../ctrlProps/ctrlProp2.xml"/><Relationship Id="rId9" Type="http://schemas.openxmlformats.org/officeDocument/2006/relationships/table" Target="../tables/table1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BD77F-D85C-4AD5-8A39-EACBAD70BD0A}">
  <sheetPr codeName="Sheet28"/>
  <dimension ref="A1"/>
  <sheetViews>
    <sheetView workbookViewId="0">
      <selection activeCell="B30" sqref="B30"/>
    </sheetView>
  </sheetViews>
  <sheetFormatPr defaultRowHeight="15" x14ac:dyDescent="0.25"/>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722F6-A3A6-42F7-9397-FB5242D51440}">
  <sheetPr codeName="Sheet14">
    <tabColor theme="8" tint="0.59999389629810485"/>
  </sheetPr>
  <dimension ref="A1:AB256"/>
  <sheetViews>
    <sheetView showGridLines="0" zoomScaleNormal="100" workbookViewId="0">
      <selection activeCell="B19" sqref="B19"/>
    </sheetView>
  </sheetViews>
  <sheetFormatPr defaultRowHeight="15" x14ac:dyDescent="0.25"/>
  <cols>
    <col min="1" max="1" width="28.85546875" customWidth="1"/>
    <col min="2" max="2" width="47.5703125" customWidth="1"/>
    <col min="3" max="6" width="23.28515625" customWidth="1"/>
    <col min="7" max="7" width="15.5703125" customWidth="1"/>
    <col min="8" max="8" width="14.5703125" customWidth="1"/>
    <col min="9" max="9" width="13.140625" customWidth="1"/>
    <col min="10" max="10" width="33" customWidth="1"/>
    <col min="11" max="17" width="19.28515625" customWidth="1"/>
    <col min="18" max="18" width="28.5703125" customWidth="1"/>
    <col min="19" max="19" width="30.28515625" customWidth="1"/>
    <col min="20" max="20" width="31.42578125" customWidth="1"/>
    <col min="21" max="21" width="24.5703125" customWidth="1"/>
    <col min="22" max="22" width="29.28515625" customWidth="1"/>
    <col min="23" max="24" width="10" bestFit="1" customWidth="1"/>
    <col min="25" max="25" width="10" customWidth="1"/>
    <col min="26" max="26" width="21" bestFit="1" customWidth="1"/>
  </cols>
  <sheetData>
    <row r="1" spans="2:26" x14ac:dyDescent="0.25">
      <c r="B1" s="14" t="s">
        <v>524</v>
      </c>
    </row>
    <row r="4" spans="2:26" x14ac:dyDescent="0.25">
      <c r="B4" s="41"/>
    </row>
    <row r="5" spans="2:26" x14ac:dyDescent="0.25">
      <c r="B5" s="29"/>
      <c r="R5" s="51"/>
    </row>
    <row r="6" spans="2:26" x14ac:dyDescent="0.25">
      <c r="B6" s="29"/>
    </row>
    <row r="7" spans="2:26" x14ac:dyDescent="0.25">
      <c r="B7" s="29"/>
    </row>
    <row r="8" spans="2:26" x14ac:dyDescent="0.25">
      <c r="B8" s="29"/>
    </row>
    <row r="9" spans="2:26" ht="47.25" customHeight="1" x14ac:dyDescent="0.25">
      <c r="B9" s="441" t="s">
        <v>1203</v>
      </c>
    </row>
    <row r="10" spans="2:26" ht="38.25" x14ac:dyDescent="0.25">
      <c r="B10" s="22" t="s">
        <v>51</v>
      </c>
      <c r="C10" s="23" t="s">
        <v>345</v>
      </c>
      <c r="D10" s="23" t="s">
        <v>346</v>
      </c>
      <c r="E10" s="23" t="s">
        <v>347</v>
      </c>
      <c r="F10" s="23" t="s">
        <v>348</v>
      </c>
      <c r="G10" s="23" t="s">
        <v>349</v>
      </c>
      <c r="H10" s="23" t="s">
        <v>350</v>
      </c>
      <c r="I10" s="23" t="s">
        <v>351</v>
      </c>
      <c r="J10" s="23" t="s">
        <v>1189</v>
      </c>
      <c r="K10" s="21" t="s">
        <v>353</v>
      </c>
      <c r="L10" s="21" t="s">
        <v>354</v>
      </c>
      <c r="M10" s="21" t="s">
        <v>355</v>
      </c>
      <c r="N10" s="21" t="s">
        <v>356</v>
      </c>
      <c r="O10" s="21" t="s">
        <v>357</v>
      </c>
      <c r="P10" s="21" t="s">
        <v>358</v>
      </c>
      <c r="Q10" s="21" t="s">
        <v>359</v>
      </c>
      <c r="R10" s="21" t="s">
        <v>1190</v>
      </c>
      <c r="S10" s="24" t="s">
        <v>1191</v>
      </c>
      <c r="T10" s="24" t="s">
        <v>1192</v>
      </c>
      <c r="U10" s="24" t="s">
        <v>1193</v>
      </c>
      <c r="V10" s="24" t="s">
        <v>1194</v>
      </c>
      <c r="Z10" s="41"/>
    </row>
    <row r="11" spans="2:26" x14ac:dyDescent="0.25">
      <c r="B11" t="s">
        <v>1175</v>
      </c>
      <c r="C11" s="55">
        <v>149.41948770901277</v>
      </c>
      <c r="D11" s="55">
        <v>149.41948770901277</v>
      </c>
      <c r="E11" s="55">
        <v>139.64438103646054</v>
      </c>
      <c r="F11" s="55">
        <v>130.50876732379487</v>
      </c>
      <c r="G11" s="55"/>
      <c r="H11" s="55"/>
      <c r="I11" s="55"/>
      <c r="J11" s="55">
        <v>139.64438103646054</v>
      </c>
      <c r="K11" s="55">
        <v>229.58186608427056</v>
      </c>
      <c r="L11" s="55">
        <v>207.82764738893636</v>
      </c>
      <c r="M11" s="55">
        <v>189.36030538922807</v>
      </c>
      <c r="N11" s="55">
        <v>185.18010772412532</v>
      </c>
      <c r="O11" s="55"/>
      <c r="P11" s="55"/>
      <c r="Q11" s="55"/>
      <c r="R11" s="56">
        <v>189.36030538922807</v>
      </c>
      <c r="S11" s="55">
        <v>0</v>
      </c>
      <c r="T11" s="55">
        <v>0.73745329439252338</v>
      </c>
      <c r="U11" s="55">
        <v>0.73745329439252338</v>
      </c>
      <c r="V11" s="55">
        <v>0</v>
      </c>
      <c r="W11" s="48"/>
    </row>
    <row r="12" spans="2:26" x14ac:dyDescent="0.25">
      <c r="B12" t="s">
        <v>1176</v>
      </c>
      <c r="C12" s="55">
        <v>44.825846312703831</v>
      </c>
      <c r="D12" s="55">
        <v>44.825846312703831</v>
      </c>
      <c r="E12" s="55">
        <v>41.893314310938159</v>
      </c>
      <c r="F12" s="55">
        <v>39.152630197138464</v>
      </c>
      <c r="G12" s="55"/>
      <c r="H12" s="55"/>
      <c r="I12" s="55"/>
      <c r="J12" s="55">
        <v>41.893314310938159</v>
      </c>
      <c r="K12" s="55">
        <v>78.483103834197166</v>
      </c>
      <c r="L12" s="55">
        <v>78.394819337051828</v>
      </c>
      <c r="M12" s="55">
        <v>74.947518955523819</v>
      </c>
      <c r="N12" s="55">
        <v>72.698042389633727</v>
      </c>
      <c r="O12" s="55"/>
      <c r="P12" s="55"/>
      <c r="Q12" s="55"/>
      <c r="R12" s="56">
        <v>74.947518955523819</v>
      </c>
      <c r="S12" s="55">
        <v>0</v>
      </c>
      <c r="T12" s="55">
        <v>0.55896866093457942</v>
      </c>
      <c r="U12" s="55">
        <v>0.55896866093457942</v>
      </c>
      <c r="V12" s="55">
        <v>0</v>
      </c>
      <c r="W12" s="48"/>
    </row>
    <row r="13" spans="2:26" x14ac:dyDescent="0.25">
      <c r="B13" t="s">
        <v>1177</v>
      </c>
      <c r="C13" s="55">
        <v>178.66010087611122</v>
      </c>
      <c r="D13" s="55">
        <v>168.43832289444472</v>
      </c>
      <c r="E13" s="55">
        <v>157.41899335929415</v>
      </c>
      <c r="F13" s="55">
        <v>147.12055454139636</v>
      </c>
      <c r="G13" s="55"/>
      <c r="H13" s="55"/>
      <c r="I13" s="55"/>
      <c r="J13" s="55">
        <v>157.41899335929415</v>
      </c>
      <c r="K13" s="55">
        <v>21.203055173637985</v>
      </c>
      <c r="L13" s="55">
        <v>21.416190558477524</v>
      </c>
      <c r="M13" s="55">
        <v>21.659602164010405</v>
      </c>
      <c r="N13" s="55">
        <v>34.5797183576287</v>
      </c>
      <c r="O13" s="55"/>
      <c r="P13" s="55"/>
      <c r="Q13" s="55"/>
      <c r="R13" s="51">
        <v>21.659602164010405</v>
      </c>
      <c r="S13" s="55">
        <v>5.7769571616822422</v>
      </c>
      <c r="T13" s="55">
        <v>1.4909045546728972</v>
      </c>
      <c r="U13" s="55">
        <v>7.2678617163551396</v>
      </c>
      <c r="V13" s="55">
        <v>0</v>
      </c>
      <c r="W13" s="48"/>
    </row>
    <row r="14" spans="2:26" x14ac:dyDescent="0.25">
      <c r="B14" t="s">
        <v>1178</v>
      </c>
      <c r="C14" s="55">
        <v>298.83897541802554</v>
      </c>
      <c r="D14" s="55">
        <v>298.83897541802554</v>
      </c>
      <c r="E14" s="55">
        <v>279.28876207292109</v>
      </c>
      <c r="F14" s="55">
        <v>261.01753464758974</v>
      </c>
      <c r="G14" s="55"/>
      <c r="H14" s="55"/>
      <c r="I14" s="55"/>
      <c r="J14" s="55">
        <v>279.28876207292109</v>
      </c>
      <c r="K14" s="55">
        <v>45.207810767712907</v>
      </c>
      <c r="L14" s="55">
        <v>52.135271972266324</v>
      </c>
      <c r="M14" s="55">
        <v>49.965012637851281</v>
      </c>
      <c r="N14" s="55">
        <v>48.465361591517137</v>
      </c>
      <c r="O14" s="55"/>
      <c r="P14" s="55"/>
      <c r="Q14" s="55"/>
      <c r="R14" s="51">
        <v>49.965012637851281</v>
      </c>
      <c r="S14" s="55">
        <v>0</v>
      </c>
      <c r="T14" s="55">
        <v>5.5896866092523361</v>
      </c>
      <c r="U14" s="55">
        <v>5.5896866092523361</v>
      </c>
      <c r="V14" s="55">
        <v>0</v>
      </c>
      <c r="W14" s="48"/>
    </row>
    <row r="15" spans="2:26" x14ac:dyDescent="0.25">
      <c r="B15" t="s">
        <v>194</v>
      </c>
      <c r="C15" s="55">
        <v>298.83897541802554</v>
      </c>
      <c r="D15" s="55">
        <v>298.83897541802554</v>
      </c>
      <c r="E15" s="55">
        <v>279.28876207292109</v>
      </c>
      <c r="F15" s="55">
        <v>261.01753464758974</v>
      </c>
      <c r="G15" s="55"/>
      <c r="H15" s="55"/>
      <c r="I15" s="55"/>
      <c r="J15" s="55">
        <v>279.28876207292109</v>
      </c>
      <c r="K15" s="55">
        <v>612.21830955805478</v>
      </c>
      <c r="L15" s="55">
        <v>176.42549607406266</v>
      </c>
      <c r="M15" s="55">
        <v>140.25096902034156</v>
      </c>
      <c r="N15" s="55">
        <v>143.99046840292658</v>
      </c>
      <c r="O15" s="55"/>
      <c r="P15" s="55"/>
      <c r="Q15" s="55"/>
      <c r="R15" s="51">
        <v>140.25096902034156</v>
      </c>
      <c r="S15" s="55">
        <v>0.95600314476635517</v>
      </c>
      <c r="T15" s="55">
        <v>1.0353468189719626</v>
      </c>
      <c r="U15" s="55">
        <v>1.9913499637383179</v>
      </c>
      <c r="V15" s="55">
        <v>0</v>
      </c>
      <c r="W15" s="48"/>
    </row>
    <row r="16" spans="2:26" x14ac:dyDescent="0.25">
      <c r="B16" t="s">
        <v>1179</v>
      </c>
      <c r="C16" s="55">
        <v>47.163864973109483</v>
      </c>
      <c r="D16" s="55">
        <v>44.46545299333161</v>
      </c>
      <c r="E16" s="55">
        <v>41.556498124608979</v>
      </c>
      <c r="F16" s="55">
        <v>38.837848714587828</v>
      </c>
      <c r="G16" s="55"/>
      <c r="H16" s="55"/>
      <c r="I16" s="55"/>
      <c r="J16" s="55">
        <v>41.556498124608979</v>
      </c>
      <c r="K16" s="55">
        <v>1.3483869053694029</v>
      </c>
      <c r="L16" s="55">
        <v>2.9729277081691787</v>
      </c>
      <c r="M16" s="55">
        <v>4.2541721158689318</v>
      </c>
      <c r="N16" s="55">
        <v>7.4747433271039867</v>
      </c>
      <c r="O16" s="55"/>
      <c r="P16" s="55"/>
      <c r="Q16" s="55"/>
      <c r="R16" s="51">
        <v>4.2541721158689318</v>
      </c>
      <c r="S16" s="55">
        <v>9.7684101613084113</v>
      </c>
      <c r="T16" s="55">
        <v>0</v>
      </c>
      <c r="U16" s="55">
        <v>9.7684101613084113</v>
      </c>
      <c r="V16" s="55">
        <v>0</v>
      </c>
      <c r="W16" s="48"/>
    </row>
    <row r="17" spans="2:24" x14ac:dyDescent="0.25">
      <c r="B17" t="s">
        <v>1180</v>
      </c>
      <c r="C17" s="55">
        <v>196.42929939516316</v>
      </c>
      <c r="D17" s="55">
        <v>185.19088254850544</v>
      </c>
      <c r="E17" s="55">
        <v>173.07559116682754</v>
      </c>
      <c r="F17" s="55">
        <v>161.7528889409603</v>
      </c>
      <c r="G17" s="55"/>
      <c r="H17" s="55"/>
      <c r="I17" s="55"/>
      <c r="J17" s="55">
        <v>173.07559116682754</v>
      </c>
      <c r="K17" s="55">
        <v>4.3943914853504058</v>
      </c>
      <c r="L17" s="55">
        <v>7.4976065809111514</v>
      </c>
      <c r="M17" s="55">
        <v>3.4137977276382889</v>
      </c>
      <c r="N17" s="55">
        <v>3.3491138715986981</v>
      </c>
      <c r="O17" s="55"/>
      <c r="P17" s="55"/>
      <c r="Q17" s="55"/>
      <c r="R17" s="56">
        <v>3.4137977276382889</v>
      </c>
      <c r="S17" s="55">
        <v>50.698841869158876</v>
      </c>
      <c r="T17" s="55">
        <v>0</v>
      </c>
      <c r="U17" s="55">
        <v>50.698841869158876</v>
      </c>
      <c r="V17" s="55">
        <v>0</v>
      </c>
      <c r="W17" s="48"/>
    </row>
    <row r="18" spans="2:24" x14ac:dyDescent="0.25">
      <c r="B18" t="s">
        <v>1181</v>
      </c>
      <c r="C18" s="55">
        <v>53.53918496231713</v>
      </c>
      <c r="D18" s="55">
        <v>50.4760183161521</v>
      </c>
      <c r="E18" s="55">
        <v>47.173848893600088</v>
      </c>
      <c r="F18" s="55">
        <v>44.087709246355224</v>
      </c>
      <c r="G18" s="55"/>
      <c r="H18" s="55"/>
      <c r="I18" s="55"/>
      <c r="J18" s="55">
        <v>47.173848893600088</v>
      </c>
      <c r="K18" s="55">
        <v>0.27136287026940936</v>
      </c>
      <c r="L18" s="55">
        <v>0.28509254165552994</v>
      </c>
      <c r="M18" s="55">
        <v>0.37110765591303047</v>
      </c>
      <c r="N18" s="55">
        <v>0.45040774573829823</v>
      </c>
      <c r="O18" s="55"/>
      <c r="P18" s="55"/>
      <c r="Q18" s="55"/>
      <c r="R18" s="56">
        <v>0.37110765591303047</v>
      </c>
      <c r="S18" s="55">
        <v>21.798980280373829</v>
      </c>
      <c r="T18" s="55">
        <v>105.31736491476636</v>
      </c>
      <c r="U18" s="55">
        <v>127.11634519514018</v>
      </c>
      <c r="V18" s="55">
        <v>0</v>
      </c>
      <c r="W18" s="48"/>
      <c r="X18" s="47"/>
    </row>
    <row r="19" spans="2:24" x14ac:dyDescent="0.25">
      <c r="B19" t="s">
        <v>1182</v>
      </c>
      <c r="C19" s="55">
        <v>48.080136378517537</v>
      </c>
      <c r="D19" s="55">
        <v>45.329301262118214</v>
      </c>
      <c r="E19" s="55">
        <v>42.363832955250672</v>
      </c>
      <c r="F19" s="55">
        <v>39.592367247897812</v>
      </c>
      <c r="G19" s="55"/>
      <c r="H19" s="55"/>
      <c r="I19" s="55"/>
      <c r="J19" s="55">
        <v>42.363832955250672</v>
      </c>
      <c r="K19" s="55">
        <v>12.501916691680407</v>
      </c>
      <c r="L19" s="55">
        <v>3.8976025256432552</v>
      </c>
      <c r="M19" s="55">
        <v>66.562850605166247</v>
      </c>
      <c r="N19" s="55" t="s">
        <v>525</v>
      </c>
      <c r="O19" s="55"/>
      <c r="P19" s="55"/>
      <c r="Q19" s="55"/>
      <c r="R19" s="56">
        <v>66.562850605166247</v>
      </c>
      <c r="S19" s="55">
        <v>0.6364485981308412</v>
      </c>
      <c r="T19" s="55">
        <v>0</v>
      </c>
      <c r="U19" s="55">
        <v>0.6364485981308412</v>
      </c>
      <c r="V19" s="55">
        <v>0</v>
      </c>
      <c r="W19" s="48"/>
      <c r="X19" s="47"/>
    </row>
    <row r="20" spans="2:24" x14ac:dyDescent="0.25">
      <c r="B20" s="54" t="s">
        <v>214</v>
      </c>
      <c r="C20" s="55">
        <v>26.846607208527697</v>
      </c>
      <c r="D20" s="55">
        <v>26.846607208527697</v>
      </c>
      <c r="E20" s="55">
        <v>25.090287110773549</v>
      </c>
      <c r="F20" s="55">
        <v>23.448866458666867</v>
      </c>
      <c r="G20" s="55"/>
      <c r="H20" s="55"/>
      <c r="I20" s="55"/>
      <c r="J20" s="55">
        <v>25.090287110773549</v>
      </c>
      <c r="K20" s="55">
        <v>2.9873977652396926</v>
      </c>
      <c r="L20" s="55">
        <v>2.6817741955037651</v>
      </c>
      <c r="M20" s="55">
        <v>1.7857821724091802</v>
      </c>
      <c r="N20" s="55">
        <v>2.2615088740270144</v>
      </c>
      <c r="O20" s="55"/>
      <c r="P20" s="55"/>
      <c r="Q20" s="55"/>
      <c r="R20" s="56">
        <v>1.7857821724091802</v>
      </c>
      <c r="S20" s="55">
        <v>4.6171168224299066</v>
      </c>
      <c r="T20" s="55">
        <v>9.4329098260747664</v>
      </c>
      <c r="U20" s="55">
        <v>14.050026648504673</v>
      </c>
      <c r="V20" s="55">
        <v>0</v>
      </c>
      <c r="W20" s="48"/>
      <c r="X20" s="47"/>
    </row>
    <row r="21" spans="2:24" x14ac:dyDescent="0.25">
      <c r="B21" t="s">
        <v>217</v>
      </c>
      <c r="C21" s="55">
        <v>6.2718531777958866</v>
      </c>
      <c r="D21" s="55">
        <v>6.2718531777958866</v>
      </c>
      <c r="E21" s="55">
        <v>5.8615450259774642</v>
      </c>
      <c r="F21" s="55">
        <v>5.4780794635303396</v>
      </c>
      <c r="G21" s="55"/>
      <c r="H21" s="55"/>
      <c r="I21" s="55"/>
      <c r="J21" s="55">
        <v>5.8615450259774642</v>
      </c>
      <c r="K21" s="55">
        <v>5.1915188245641888</v>
      </c>
      <c r="L21" s="55">
        <v>4.6467450376708825</v>
      </c>
      <c r="M21" s="55">
        <v>3.1359265888979437</v>
      </c>
      <c r="N21" s="55">
        <v>3.1359265888979433</v>
      </c>
      <c r="O21" s="55"/>
      <c r="P21" s="55"/>
      <c r="Q21" s="55"/>
      <c r="R21" s="56">
        <v>3.1359265888979437</v>
      </c>
      <c r="S21" s="55">
        <v>0</v>
      </c>
      <c r="T21" s="55">
        <v>1.8691588785046729</v>
      </c>
      <c r="U21" s="55">
        <v>1.8691588785046729</v>
      </c>
      <c r="V21" s="55">
        <v>0</v>
      </c>
      <c r="W21" s="48"/>
      <c r="X21" s="47"/>
    </row>
    <row r="22" spans="2:24" x14ac:dyDescent="0.25">
      <c r="B22" t="s">
        <v>219</v>
      </c>
      <c r="C22" s="55">
        <v>208.27103471952083</v>
      </c>
      <c r="D22" s="55">
        <v>208.27103471952083</v>
      </c>
      <c r="E22" s="55">
        <v>194.64582684067366</v>
      </c>
      <c r="F22" s="55">
        <v>181.91198770156416</v>
      </c>
      <c r="G22" s="55"/>
      <c r="H22" s="55"/>
      <c r="I22" s="55"/>
      <c r="J22" s="55">
        <v>194.64582684067366</v>
      </c>
      <c r="K22" s="55">
        <v>38.583000133293964</v>
      </c>
      <c r="L22" s="55">
        <v>57.311787209554439</v>
      </c>
      <c r="M22" s="55">
        <v>32.205200977195119</v>
      </c>
      <c r="N22" s="55">
        <v>6.891143656140053</v>
      </c>
      <c r="O22" s="55"/>
      <c r="P22" s="55"/>
      <c r="Q22" s="55"/>
      <c r="R22" s="56">
        <v>32.205200977195119</v>
      </c>
      <c r="S22" s="55">
        <v>0.30373831775700938</v>
      </c>
      <c r="T22" s="55">
        <v>5.7401869158878505</v>
      </c>
      <c r="U22" s="55">
        <v>6.0439252336448597</v>
      </c>
      <c r="V22" s="55">
        <v>0</v>
      </c>
      <c r="W22" s="48"/>
      <c r="X22" s="47"/>
    </row>
    <row r="23" spans="2:24" x14ac:dyDescent="0.25">
      <c r="B23" s="54"/>
      <c r="C23" s="55"/>
      <c r="D23" s="55"/>
      <c r="E23" s="55"/>
      <c r="F23" s="55"/>
      <c r="G23" s="55"/>
      <c r="H23" s="55"/>
      <c r="I23" s="55"/>
      <c r="J23" s="55"/>
      <c r="K23" s="55"/>
      <c r="L23" s="55"/>
      <c r="M23" s="55"/>
      <c r="N23" s="55"/>
      <c r="O23" s="55"/>
      <c r="P23" s="55"/>
      <c r="Q23" s="55"/>
      <c r="R23" s="51"/>
      <c r="S23" s="55"/>
      <c r="T23" s="55"/>
      <c r="U23" s="55"/>
      <c r="V23" s="55"/>
      <c r="W23" s="48"/>
      <c r="X23" s="47"/>
    </row>
    <row r="24" spans="2:24" x14ac:dyDescent="0.25">
      <c r="B24" s="38"/>
      <c r="W24" s="48"/>
      <c r="X24" s="47"/>
    </row>
    <row r="25" spans="2:24" x14ac:dyDescent="0.25">
      <c r="B25" s="38"/>
      <c r="W25" s="48"/>
      <c r="X25" s="47"/>
    </row>
    <row r="26" spans="2:24" x14ac:dyDescent="0.25">
      <c r="B26" s="38" t="s">
        <v>526</v>
      </c>
      <c r="C26" s="57"/>
      <c r="D26" s="57"/>
      <c r="E26" s="57"/>
      <c r="F26" s="57"/>
      <c r="G26" s="57"/>
      <c r="H26" s="57"/>
      <c r="I26" s="57"/>
      <c r="J26" s="57"/>
      <c r="K26" s="57"/>
      <c r="L26" s="57"/>
      <c r="M26" s="57"/>
      <c r="N26" s="57"/>
      <c r="O26" s="57"/>
      <c r="P26" s="57"/>
      <c r="Q26" s="57"/>
      <c r="R26" s="56"/>
      <c r="S26" s="57"/>
      <c r="T26" s="57"/>
      <c r="U26" s="57"/>
      <c r="V26" s="57"/>
      <c r="W26" s="48"/>
      <c r="X26" s="47"/>
    </row>
    <row r="27" spans="2:24" x14ac:dyDescent="0.25">
      <c r="C27" s="57"/>
      <c r="D27" s="57"/>
      <c r="E27" s="57"/>
      <c r="F27" s="57"/>
      <c r="G27" s="57"/>
      <c r="H27" s="57"/>
      <c r="I27" s="57"/>
      <c r="J27" s="57"/>
      <c r="K27" s="57"/>
      <c r="L27" s="57"/>
      <c r="M27" s="57"/>
      <c r="N27" s="57"/>
      <c r="O27" s="57"/>
      <c r="P27" s="57"/>
      <c r="Q27" s="57"/>
      <c r="R27" s="56"/>
      <c r="S27" s="57"/>
      <c r="T27" s="57"/>
      <c r="U27" s="57"/>
      <c r="V27" s="57"/>
      <c r="W27" s="48"/>
      <c r="X27" s="47"/>
    </row>
    <row r="28" spans="2:24" ht="38.25" x14ac:dyDescent="0.25">
      <c r="B28" s="438" t="s">
        <v>51</v>
      </c>
      <c r="C28" s="23" t="s">
        <v>528</v>
      </c>
      <c r="D28" s="23" t="s">
        <v>529</v>
      </c>
      <c r="E28" s="23" t="s">
        <v>530</v>
      </c>
      <c r="F28" s="23" t="s">
        <v>531</v>
      </c>
      <c r="G28" s="23" t="s">
        <v>532</v>
      </c>
      <c r="H28" s="23" t="s">
        <v>533</v>
      </c>
      <c r="I28" s="23" t="s">
        <v>534</v>
      </c>
      <c r="J28" s="23" t="s">
        <v>535</v>
      </c>
      <c r="K28" s="21" t="s">
        <v>536</v>
      </c>
      <c r="L28" s="21" t="s">
        <v>537</v>
      </c>
      <c r="M28" s="21" t="s">
        <v>538</v>
      </c>
      <c r="N28" s="21" t="s">
        <v>539</v>
      </c>
      <c r="O28" s="21" t="s">
        <v>540</v>
      </c>
      <c r="P28" s="21" t="s">
        <v>541</v>
      </c>
      <c r="Q28" s="21" t="s">
        <v>542</v>
      </c>
      <c r="R28" s="21" t="s">
        <v>543</v>
      </c>
      <c r="S28" s="439" t="s">
        <v>544</v>
      </c>
      <c r="T28" s="439" t="s">
        <v>545</v>
      </c>
      <c r="U28" s="440" t="s">
        <v>546</v>
      </c>
      <c r="V28" s="440" t="s">
        <v>547</v>
      </c>
      <c r="W28" s="48"/>
      <c r="X28" s="47"/>
    </row>
    <row r="29" spans="2:24" x14ac:dyDescent="0.25">
      <c r="B29" s="391" t="s">
        <v>548</v>
      </c>
      <c r="C29" s="51">
        <f t="shared" ref="C29:V29" si="0">C11-C60</f>
        <v>-774.8202059095255</v>
      </c>
      <c r="D29" s="51">
        <f t="shared" si="0"/>
        <v>-713.54941389559815</v>
      </c>
      <c r="E29" s="51">
        <f t="shared" si="0"/>
        <v>-666.11556443936661</v>
      </c>
      <c r="F29" s="51">
        <f t="shared" si="0"/>
        <v>130.50876732379487</v>
      </c>
      <c r="G29" s="51">
        <f t="shared" si="0"/>
        <v>0</v>
      </c>
      <c r="H29" s="51">
        <f t="shared" si="0"/>
        <v>0</v>
      </c>
      <c r="I29" s="51">
        <f t="shared" si="0"/>
        <v>0</v>
      </c>
      <c r="J29" s="51">
        <f t="shared" si="0"/>
        <v>-2453.3241596625162</v>
      </c>
      <c r="K29" s="51">
        <f t="shared" si="0"/>
        <v>-1663.8674808828905</v>
      </c>
      <c r="L29" s="51">
        <f t="shared" si="0"/>
        <v>-1356.9343491131635</v>
      </c>
      <c r="M29" s="51">
        <f t="shared" si="0"/>
        <v>-1331.1558396047271</v>
      </c>
      <c r="N29" s="51">
        <f t="shared" si="0"/>
        <v>185.18010772412532</v>
      </c>
      <c r="O29" s="51">
        <f t="shared" si="0"/>
        <v>0</v>
      </c>
      <c r="P29" s="51">
        <f t="shared" si="0"/>
        <v>0</v>
      </c>
      <c r="Q29" s="51">
        <f t="shared" si="0"/>
        <v>0</v>
      </c>
      <c r="R29" s="51">
        <f t="shared" si="0"/>
        <v>-1462.6835938469499</v>
      </c>
      <c r="S29" s="51">
        <f t="shared" si="0"/>
        <v>0</v>
      </c>
      <c r="T29" s="51">
        <f t="shared" si="0"/>
        <v>-0.83209854493682789</v>
      </c>
      <c r="U29" s="51">
        <f t="shared" si="0"/>
        <v>-0.83209854493682789</v>
      </c>
      <c r="V29" s="51">
        <f t="shared" si="0"/>
        <v>0</v>
      </c>
      <c r="W29" s="48"/>
      <c r="X29" s="47"/>
    </row>
    <row r="30" spans="2:24" x14ac:dyDescent="0.25">
      <c r="B30" s="391" t="s">
        <v>549</v>
      </c>
      <c r="C30" s="51">
        <f t="shared" ref="C30:V30" si="1">C12-C61</f>
        <v>-232.4460617728576</v>
      </c>
      <c r="D30" s="51">
        <f t="shared" si="1"/>
        <v>-214.06482416867942</v>
      </c>
      <c r="E30" s="51">
        <f t="shared" si="1"/>
        <v>-199.83466933180998</v>
      </c>
      <c r="F30" s="51">
        <f t="shared" si="1"/>
        <v>39.152630197138464</v>
      </c>
      <c r="G30" s="51">
        <f t="shared" si="1"/>
        <v>0</v>
      </c>
      <c r="H30" s="51">
        <f t="shared" si="1"/>
        <v>0</v>
      </c>
      <c r="I30" s="51">
        <f t="shared" si="1"/>
        <v>0</v>
      </c>
      <c r="J30" s="51">
        <f t="shared" si="1"/>
        <v>-735.99724789875472</v>
      </c>
      <c r="K30" s="51">
        <f t="shared" si="1"/>
        <v>-6025.7352015520928</v>
      </c>
      <c r="L30" s="51">
        <f t="shared" si="1"/>
        <v>-2169.1240517280662</v>
      </c>
      <c r="M30" s="51">
        <f t="shared" si="1"/>
        <v>-2108.805756467249</v>
      </c>
      <c r="N30" s="51">
        <f t="shared" si="1"/>
        <v>72.698042389633727</v>
      </c>
      <c r="O30" s="51">
        <f t="shared" si="1"/>
        <v>0</v>
      </c>
      <c r="P30" s="51">
        <f t="shared" si="1"/>
        <v>0</v>
      </c>
      <c r="Q30" s="51">
        <f t="shared" si="1"/>
        <v>0</v>
      </c>
      <c r="R30" s="51">
        <f t="shared" si="1"/>
        <v>-2792.2560587768894</v>
      </c>
      <c r="S30" s="51">
        <f t="shared" si="1"/>
        <v>0</v>
      </c>
      <c r="T30" s="51">
        <f t="shared" si="1"/>
        <v>0.2876623022752115</v>
      </c>
      <c r="U30" s="51">
        <f t="shared" si="1"/>
        <v>0.2876623022752115</v>
      </c>
      <c r="V30" s="51">
        <f t="shared" si="1"/>
        <v>0</v>
      </c>
      <c r="W30" s="48"/>
      <c r="X30" s="47"/>
    </row>
    <row r="31" spans="2:24" x14ac:dyDescent="0.25">
      <c r="B31" s="391" t="s">
        <v>550</v>
      </c>
      <c r="C31" s="51">
        <f t="shared" ref="C31:V31" si="2">C13-C62</f>
        <v>-859.39143501712817</v>
      </c>
      <c r="D31" s="51">
        <f t="shared" si="2"/>
        <v>-800.79747159037265</v>
      </c>
      <c r="E31" s="51">
        <f t="shared" si="2"/>
        <v>-747.56307432027381</v>
      </c>
      <c r="F31" s="51">
        <f t="shared" si="2"/>
        <v>147.12055454139636</v>
      </c>
      <c r="G31" s="51">
        <f t="shared" si="2"/>
        <v>0</v>
      </c>
      <c r="H31" s="51">
        <f t="shared" si="2"/>
        <v>0</v>
      </c>
      <c r="I31" s="51">
        <f t="shared" si="2"/>
        <v>0</v>
      </c>
      <c r="J31" s="51">
        <f t="shared" si="2"/>
        <v>-2754.8504046983303</v>
      </c>
      <c r="K31" s="51">
        <f t="shared" si="2"/>
        <v>-101.99100931357714</v>
      </c>
      <c r="L31" s="51">
        <f t="shared" si="2"/>
        <v>-108.82053026744418</v>
      </c>
      <c r="M31" s="51">
        <f t="shared" si="2"/>
        <v>-107.5395937294978</v>
      </c>
      <c r="N31" s="51">
        <f t="shared" si="2"/>
        <v>34.5797183576287</v>
      </c>
      <c r="O31" s="51">
        <f t="shared" si="2"/>
        <v>0</v>
      </c>
      <c r="P31" s="51">
        <f t="shared" si="2"/>
        <v>0</v>
      </c>
      <c r="Q31" s="51">
        <f t="shared" si="2"/>
        <v>0</v>
      </c>
      <c r="R31" s="51">
        <f t="shared" si="2"/>
        <v>-105.66493268364708</v>
      </c>
      <c r="S31" s="51">
        <f t="shared" si="2"/>
        <v>-14.088775090500958</v>
      </c>
      <c r="T31" s="51">
        <f t="shared" si="2"/>
        <v>-1.5161692987552453</v>
      </c>
      <c r="U31" s="51">
        <f t="shared" si="2"/>
        <v>-15.604944389256204</v>
      </c>
      <c r="V31" s="51">
        <f t="shared" si="2"/>
        <v>0</v>
      </c>
      <c r="W31" s="48"/>
      <c r="X31" s="47"/>
    </row>
    <row r="32" spans="2:24" ht="14.25" customHeight="1" x14ac:dyDescent="0.25">
      <c r="B32" s="391" t="s">
        <v>551</v>
      </c>
      <c r="C32" s="51">
        <f t="shared" ref="C32:V32" si="3">C14-C63</f>
        <v>-1549.640411819051</v>
      </c>
      <c r="D32" s="51">
        <f t="shared" si="3"/>
        <v>-1427.0988277911963</v>
      </c>
      <c r="E32" s="51">
        <f t="shared" si="3"/>
        <v>-1332.2311288787332</v>
      </c>
      <c r="F32" s="51">
        <f t="shared" si="3"/>
        <v>261.01753464758974</v>
      </c>
      <c r="G32" s="51">
        <f t="shared" si="3"/>
        <v>0</v>
      </c>
      <c r="H32" s="51">
        <f t="shared" si="3"/>
        <v>0</v>
      </c>
      <c r="I32" s="51">
        <f t="shared" si="3"/>
        <v>0</v>
      </c>
      <c r="J32" s="51">
        <f t="shared" si="3"/>
        <v>-4906.6483193250324</v>
      </c>
      <c r="K32" s="51">
        <f t="shared" si="3"/>
        <v>-278.40267874588369</v>
      </c>
      <c r="L32" s="51">
        <f t="shared" si="3"/>
        <v>-257.52650366354663</v>
      </c>
      <c r="M32" s="51">
        <f t="shared" si="3"/>
        <v>-250.93988929337158</v>
      </c>
      <c r="N32" s="51">
        <f t="shared" si="3"/>
        <v>48.465361591517137</v>
      </c>
      <c r="O32" s="51">
        <f t="shared" si="3"/>
        <v>0</v>
      </c>
      <c r="P32" s="51">
        <f t="shared" si="3"/>
        <v>0</v>
      </c>
      <c r="Q32" s="51">
        <f t="shared" si="3"/>
        <v>0</v>
      </c>
      <c r="R32" s="51">
        <f t="shared" si="3"/>
        <v>-261.66642427787713</v>
      </c>
      <c r="S32" s="51">
        <f t="shared" si="3"/>
        <v>0</v>
      </c>
      <c r="T32" s="51">
        <f t="shared" si="3"/>
        <v>-11.05156477643613</v>
      </c>
      <c r="U32" s="51">
        <f t="shared" si="3"/>
        <v>-11.05156477643613</v>
      </c>
      <c r="V32" s="51">
        <f t="shared" si="3"/>
        <v>0</v>
      </c>
      <c r="W32" s="48"/>
      <c r="X32" s="47"/>
    </row>
    <row r="33" spans="1:24" x14ac:dyDescent="0.25">
      <c r="B33" s="391" t="s">
        <v>552</v>
      </c>
      <c r="C33" s="51">
        <f t="shared" ref="C33:V33" si="4">C15-C64</f>
        <v>-1549.640411819051</v>
      </c>
      <c r="D33" s="51">
        <f t="shared" si="4"/>
        <v>-1427.0988277911963</v>
      </c>
      <c r="E33" s="51">
        <f t="shared" si="4"/>
        <v>-1332.2311288787332</v>
      </c>
      <c r="F33" s="51">
        <f t="shared" si="4"/>
        <v>261.01753464758974</v>
      </c>
      <c r="G33" s="51">
        <f t="shared" si="4"/>
        <v>0</v>
      </c>
      <c r="H33" s="51">
        <f t="shared" si="4"/>
        <v>0</v>
      </c>
      <c r="I33" s="51">
        <f t="shared" si="4"/>
        <v>0</v>
      </c>
      <c r="J33" s="51">
        <f t="shared" si="4"/>
        <v>-4906.6483193250324</v>
      </c>
      <c r="K33" s="51">
        <f t="shared" si="4"/>
        <v>-523.85129862224187</v>
      </c>
      <c r="L33" s="51">
        <f t="shared" si="4"/>
        <v>-762.43170182719723</v>
      </c>
      <c r="M33" s="51">
        <f t="shared" si="4"/>
        <v>-772.05871794601399</v>
      </c>
      <c r="N33" s="51">
        <f t="shared" si="4"/>
        <v>143.99046840292658</v>
      </c>
      <c r="O33" s="51">
        <f t="shared" si="4"/>
        <v>0</v>
      </c>
      <c r="P33" s="51">
        <f t="shared" si="4"/>
        <v>0</v>
      </c>
      <c r="Q33" s="51">
        <f t="shared" si="4"/>
        <v>0</v>
      </c>
      <c r="R33" s="51">
        <f t="shared" si="4"/>
        <v>-850.97537051035386</v>
      </c>
      <c r="S33" s="51">
        <f t="shared" si="4"/>
        <v>0.95600314476635517</v>
      </c>
      <c r="T33" s="51">
        <f t="shared" si="4"/>
        <v>-4.1964926455173277</v>
      </c>
      <c r="U33" s="51">
        <f t="shared" si="4"/>
        <v>-3.2404895007509724</v>
      </c>
      <c r="V33" s="51">
        <f t="shared" si="4"/>
        <v>0</v>
      </c>
      <c r="W33" s="48"/>
      <c r="X33" s="47"/>
    </row>
    <row r="34" spans="1:24" x14ac:dyDescent="0.25">
      <c r="B34" s="392" t="s">
        <v>553</v>
      </c>
      <c r="C34" s="51">
        <f t="shared" ref="C34:J36" si="5">C16-C65</f>
        <v>-1521.8221965664275</v>
      </c>
      <c r="D34" s="51">
        <f t="shared" si="5"/>
        <v>-1420.507526968888</v>
      </c>
      <c r="E34" s="51">
        <f t="shared" si="5"/>
        <v>-1326.2987586094896</v>
      </c>
      <c r="F34" s="51">
        <f t="shared" si="5"/>
        <v>38.837848714587828</v>
      </c>
      <c r="G34" s="51">
        <f t="shared" si="5"/>
        <v>0</v>
      </c>
      <c r="H34" s="51">
        <f t="shared" si="5"/>
        <v>0</v>
      </c>
      <c r="I34" s="51">
        <f t="shared" si="5"/>
        <v>0</v>
      </c>
      <c r="J34" s="51">
        <f t="shared" si="5"/>
        <v>-4360.257800111247</v>
      </c>
      <c r="K34" s="51" t="e">
        <f>K16-#REF!</f>
        <v>#REF!</v>
      </c>
      <c r="L34" s="51">
        <f t="shared" ref="L34:S36" si="6">L16-K65</f>
        <v>-19.660120322864032</v>
      </c>
      <c r="M34" s="51">
        <f t="shared" si="6"/>
        <v>-39.295269782959053</v>
      </c>
      <c r="N34" s="51">
        <f t="shared" si="6"/>
        <v>-152.84601502026425</v>
      </c>
      <c r="O34" s="51">
        <f t="shared" si="6"/>
        <v>0</v>
      </c>
      <c r="P34" s="51">
        <f t="shared" si="6"/>
        <v>0</v>
      </c>
      <c r="Q34" s="51">
        <f t="shared" si="6"/>
        <v>0</v>
      </c>
      <c r="R34" s="51">
        <f t="shared" si="6"/>
        <v>4.2541721158689318</v>
      </c>
      <c r="S34" s="51">
        <f t="shared" si="6"/>
        <v>-29.711838472200931</v>
      </c>
      <c r="T34" s="51" t="e">
        <f>T16-#REF!</f>
        <v>#REF!</v>
      </c>
      <c r="U34" s="51">
        <f t="shared" ref="U34:V36" si="7">U16-S65</f>
        <v>-101.72567740377757</v>
      </c>
      <c r="V34" s="51">
        <f t="shared" si="7"/>
        <v>0</v>
      </c>
      <c r="W34" s="48"/>
      <c r="X34" s="47"/>
    </row>
    <row r="35" spans="1:24" x14ac:dyDescent="0.25">
      <c r="B35" s="392" t="s">
        <v>554</v>
      </c>
      <c r="C35" s="51">
        <f t="shared" si="5"/>
        <v>-11412.62142743683</v>
      </c>
      <c r="D35" s="51">
        <f t="shared" si="5"/>
        <v>-10654.258909078006</v>
      </c>
      <c r="E35" s="51">
        <f t="shared" si="5"/>
        <v>-9947.7925616123612</v>
      </c>
      <c r="F35" s="51">
        <f t="shared" si="5"/>
        <v>161.7528889409603</v>
      </c>
      <c r="G35" s="51">
        <f t="shared" si="5"/>
        <v>0</v>
      </c>
      <c r="H35" s="51">
        <f t="shared" si="5"/>
        <v>0</v>
      </c>
      <c r="I35" s="51">
        <f t="shared" si="5"/>
        <v>0</v>
      </c>
      <c r="J35" s="51">
        <f t="shared" si="5"/>
        <v>-32396.293080070867</v>
      </c>
      <c r="K35" s="51" t="e">
        <f>K17-#REF!</f>
        <v>#REF!</v>
      </c>
      <c r="L35" s="51">
        <f t="shared" si="6"/>
        <v>-230.14752962517903</v>
      </c>
      <c r="M35" s="51">
        <f t="shared" si="6"/>
        <v>-292.84802562919987</v>
      </c>
      <c r="N35" s="51">
        <f t="shared" si="6"/>
        <v>-236.28945286178401</v>
      </c>
      <c r="O35" s="51">
        <f t="shared" si="6"/>
        <v>0</v>
      </c>
      <c r="P35" s="51">
        <f t="shared" si="6"/>
        <v>0</v>
      </c>
      <c r="Q35" s="51">
        <f t="shared" si="6"/>
        <v>0</v>
      </c>
      <c r="R35" s="51">
        <f t="shared" si="6"/>
        <v>3.4137977276382889</v>
      </c>
      <c r="S35" s="51">
        <f t="shared" si="6"/>
        <v>-204.4037527869601</v>
      </c>
      <c r="T35" s="51" t="e">
        <f>T17-#REF!</f>
        <v>#REF!</v>
      </c>
      <c r="U35" s="51">
        <f t="shared" si="7"/>
        <v>-76.972806140307853</v>
      </c>
      <c r="V35" s="51">
        <f t="shared" si="7"/>
        <v>0</v>
      </c>
      <c r="W35" s="48"/>
      <c r="X35" s="47"/>
    </row>
    <row r="36" spans="1:24" x14ac:dyDescent="0.25">
      <c r="B36" s="392" t="s">
        <v>555</v>
      </c>
      <c r="C36" s="51">
        <f t="shared" si="5"/>
        <v>-1071.269757728476</v>
      </c>
      <c r="D36" s="51">
        <f t="shared" si="5"/>
        <v>-999.76575823921041</v>
      </c>
      <c r="E36" s="51">
        <f t="shared" si="5"/>
        <v>-933.44405638685055</v>
      </c>
      <c r="F36" s="51">
        <f t="shared" si="5"/>
        <v>44.087709246355224</v>
      </c>
      <c r="G36" s="51">
        <f t="shared" si="5"/>
        <v>0</v>
      </c>
      <c r="H36" s="51">
        <f t="shared" si="5"/>
        <v>0</v>
      </c>
      <c r="I36" s="51">
        <f t="shared" si="5"/>
        <v>0</v>
      </c>
      <c r="J36" s="51">
        <f t="shared" si="5"/>
        <v>-3108.4947756330062</v>
      </c>
      <c r="K36" s="51" t="e">
        <f>K18-#REF!</f>
        <v>#REF!</v>
      </c>
      <c r="L36" s="51">
        <f t="shared" si="6"/>
        <v>-6.7996540497027311</v>
      </c>
      <c r="M36" s="51">
        <f t="shared" si="6"/>
        <v>-8.9972669742142237</v>
      </c>
      <c r="N36" s="51">
        <f t="shared" si="6"/>
        <v>-6.6854205142900334</v>
      </c>
      <c r="O36" s="51">
        <f t="shared" si="6"/>
        <v>0</v>
      </c>
      <c r="P36" s="51">
        <f t="shared" si="6"/>
        <v>0</v>
      </c>
      <c r="Q36" s="51">
        <f t="shared" si="6"/>
        <v>0</v>
      </c>
      <c r="R36" s="51">
        <f t="shared" si="6"/>
        <v>0.37110765591303047</v>
      </c>
      <c r="S36" s="51">
        <f t="shared" si="6"/>
        <v>14.070022867708598</v>
      </c>
      <c r="T36" s="51" t="e">
        <f>T18-#REF!</f>
        <v>#REF!</v>
      </c>
      <c r="U36" s="51">
        <f t="shared" si="7"/>
        <v>23.959166910046932</v>
      </c>
      <c r="V36" s="51">
        <f t="shared" si="7"/>
        <v>-305.13445227241226</v>
      </c>
      <c r="W36" s="48"/>
      <c r="X36" s="47"/>
    </row>
    <row r="37" spans="1:24" x14ac:dyDescent="0.25">
      <c r="B37" s="392" t="s">
        <v>556</v>
      </c>
      <c r="C37" s="51">
        <f t="shared" ref="C37:V37" si="8">C20-C68</f>
        <v>-141.73015891599451</v>
      </c>
      <c r="D37" s="51">
        <f t="shared" si="8"/>
        <v>-130.55466835125029</v>
      </c>
      <c r="E37" s="51">
        <f t="shared" si="8"/>
        <v>-121.87635673589125</v>
      </c>
      <c r="F37" s="51">
        <f t="shared" si="8"/>
        <v>23.448866458666867</v>
      </c>
      <c r="G37" s="51">
        <f t="shared" si="8"/>
        <v>0</v>
      </c>
      <c r="H37" s="51">
        <f t="shared" si="8"/>
        <v>0</v>
      </c>
      <c r="I37" s="51">
        <f t="shared" si="8"/>
        <v>0</v>
      </c>
      <c r="J37" s="51">
        <f t="shared" si="8"/>
        <v>-447.85439842019144</v>
      </c>
      <c r="K37" s="51">
        <f t="shared" si="8"/>
        <v>0.90137995367136936</v>
      </c>
      <c r="L37" s="51">
        <f t="shared" si="8"/>
        <v>0.60899876453058299</v>
      </c>
      <c r="M37" s="51">
        <f t="shared" si="8"/>
        <v>-0.55049090477310503</v>
      </c>
      <c r="N37" s="51">
        <f t="shared" si="8"/>
        <v>2.2615088740270144</v>
      </c>
      <c r="O37" s="51">
        <f t="shared" si="8"/>
        <v>0</v>
      </c>
      <c r="P37" s="51">
        <f t="shared" si="8"/>
        <v>0</v>
      </c>
      <c r="Q37" s="51">
        <f t="shared" si="8"/>
        <v>0</v>
      </c>
      <c r="R37" s="51">
        <f t="shared" si="8"/>
        <v>-0.36732707504278106</v>
      </c>
      <c r="S37" s="51">
        <f t="shared" si="8"/>
        <v>3.1404408701317763</v>
      </c>
      <c r="T37" s="51">
        <f t="shared" si="8"/>
        <v>-208.74702760093356</v>
      </c>
      <c r="U37" s="51">
        <f t="shared" si="8"/>
        <v>-205.60658673080178</v>
      </c>
      <c r="V37" s="51">
        <f t="shared" si="8"/>
        <v>0</v>
      </c>
      <c r="W37" s="48"/>
      <c r="X37" s="47"/>
    </row>
    <row r="38" spans="1:24" x14ac:dyDescent="0.25">
      <c r="B38" s="392" t="s">
        <v>557</v>
      </c>
      <c r="C38" s="51">
        <f t="shared" ref="C38:V38" si="9">C21-C69</f>
        <v>-32.705769725407066</v>
      </c>
      <c r="D38" s="51">
        <f t="shared" si="9"/>
        <v>-30.121819000731616</v>
      </c>
      <c r="E38" s="51">
        <f t="shared" si="9"/>
        <v>-28.119474748558027</v>
      </c>
      <c r="F38" s="51">
        <f t="shared" si="9"/>
        <v>5.4780794635303396</v>
      </c>
      <c r="G38" s="51">
        <f t="shared" si="9"/>
        <v>0</v>
      </c>
      <c r="H38" s="51">
        <f t="shared" si="9"/>
        <v>0</v>
      </c>
      <c r="I38" s="51">
        <f t="shared" si="9"/>
        <v>0</v>
      </c>
      <c r="J38" s="51">
        <f t="shared" si="9"/>
        <v>-103.4907698302885</v>
      </c>
      <c r="K38" s="51">
        <f t="shared" si="9"/>
        <v>-24.137016091314639</v>
      </c>
      <c r="L38" s="51">
        <f t="shared" si="9"/>
        <v>-24.097814625458142</v>
      </c>
      <c r="M38" s="51">
        <f t="shared" si="9"/>
        <v>-24.805021728810267</v>
      </c>
      <c r="N38" s="51">
        <f t="shared" si="9"/>
        <v>3.1359265888979433</v>
      </c>
      <c r="O38" s="51">
        <f t="shared" si="9"/>
        <v>0</v>
      </c>
      <c r="P38" s="51">
        <f t="shared" si="9"/>
        <v>0</v>
      </c>
      <c r="Q38" s="51">
        <f t="shared" si="9"/>
        <v>0</v>
      </c>
      <c r="R38" s="51">
        <f t="shared" si="9"/>
        <v>-25.555835287970947</v>
      </c>
      <c r="S38" s="51">
        <f t="shared" si="9"/>
        <v>0</v>
      </c>
      <c r="T38" s="51">
        <f t="shared" si="9"/>
        <v>-1.9421203076796048</v>
      </c>
      <c r="U38" s="51">
        <f t="shared" si="9"/>
        <v>-1.9421203076796048</v>
      </c>
      <c r="V38" s="51">
        <f t="shared" si="9"/>
        <v>0</v>
      </c>
      <c r="W38" s="48"/>
      <c r="X38" s="47"/>
    </row>
    <row r="39" spans="1:24" x14ac:dyDescent="0.25">
      <c r="B39" s="392" t="s">
        <v>558</v>
      </c>
      <c r="C39" s="51">
        <f t="shared" ref="C39:V39" si="10">C22-C70</f>
        <v>-1078.0696223362118</v>
      </c>
      <c r="D39" s="51">
        <f t="shared" si="10"/>
        <v>-992.79400454820336</v>
      </c>
      <c r="E39" s="51">
        <f t="shared" si="10"/>
        <v>-926.79678685468048</v>
      </c>
      <c r="F39" s="51">
        <f t="shared" si="10"/>
        <v>181.91198770156416</v>
      </c>
      <c r="G39" s="51">
        <f t="shared" si="10"/>
        <v>0</v>
      </c>
      <c r="H39" s="51">
        <f t="shared" si="10"/>
        <v>0</v>
      </c>
      <c r="I39" s="51">
        <f t="shared" si="10"/>
        <v>0</v>
      </c>
      <c r="J39" s="51">
        <f t="shared" si="10"/>
        <v>-3414.2024831781378</v>
      </c>
      <c r="K39" s="51">
        <f t="shared" si="10"/>
        <v>-180.25220122725767</v>
      </c>
      <c r="L39" s="51">
        <f t="shared" si="10"/>
        <v>-4.2056486544951568</v>
      </c>
      <c r="M39" s="51">
        <f t="shared" si="10"/>
        <v>-57.584307255685701</v>
      </c>
      <c r="N39" s="51">
        <f t="shared" si="10"/>
        <v>6.891143656140053</v>
      </c>
      <c r="O39" s="51">
        <f t="shared" si="10"/>
        <v>0</v>
      </c>
      <c r="P39" s="51">
        <f t="shared" si="10"/>
        <v>0</v>
      </c>
      <c r="Q39" s="51">
        <f t="shared" si="10"/>
        <v>0</v>
      </c>
      <c r="R39" s="51">
        <f t="shared" si="10"/>
        <v>-63.035710268232279</v>
      </c>
      <c r="S39" s="51">
        <f t="shared" si="10"/>
        <v>-22.900503236703845</v>
      </c>
      <c r="T39" s="51">
        <f t="shared" si="10"/>
        <v>-8.9473583975775099</v>
      </c>
      <c r="U39" s="51">
        <f t="shared" si="10"/>
        <v>-31.847861634281347</v>
      </c>
      <c r="V39" s="51">
        <f t="shared" si="10"/>
        <v>0</v>
      </c>
      <c r="W39" s="48"/>
      <c r="X39" s="47"/>
    </row>
    <row r="40" spans="1:24" x14ac:dyDescent="0.25">
      <c r="B40" s="392"/>
      <c r="W40" s="48"/>
      <c r="X40" s="47"/>
    </row>
    <row r="41" spans="1:24" x14ac:dyDescent="0.25">
      <c r="B41" s="392"/>
      <c r="W41" s="48"/>
      <c r="X41" s="47"/>
    </row>
    <row r="42" spans="1:24" x14ac:dyDescent="0.25">
      <c r="B42" s="38" t="s">
        <v>559</v>
      </c>
      <c r="W42" s="48"/>
      <c r="X42" s="47"/>
    </row>
    <row r="43" spans="1:24" x14ac:dyDescent="0.25">
      <c r="W43" s="48"/>
      <c r="X43" s="47"/>
    </row>
    <row r="44" spans="1:24" ht="38.25" x14ac:dyDescent="0.25">
      <c r="A44" s="50" t="s">
        <v>527</v>
      </c>
      <c r="B44" s="438" t="s">
        <v>51</v>
      </c>
      <c r="C44" s="23" t="s">
        <v>528</v>
      </c>
      <c r="D44" s="23" t="s">
        <v>529</v>
      </c>
      <c r="E44" s="23" t="s">
        <v>530</v>
      </c>
      <c r="F44" s="23" t="s">
        <v>531</v>
      </c>
      <c r="G44" s="23" t="s">
        <v>532</v>
      </c>
      <c r="H44" s="23" t="s">
        <v>533</v>
      </c>
      <c r="I44" s="23" t="s">
        <v>534</v>
      </c>
      <c r="J44" s="23" t="s">
        <v>535</v>
      </c>
      <c r="K44" s="21" t="s">
        <v>536</v>
      </c>
      <c r="L44" s="21" t="s">
        <v>537</v>
      </c>
      <c r="M44" s="21" t="s">
        <v>538</v>
      </c>
      <c r="N44" s="21" t="s">
        <v>539</v>
      </c>
      <c r="O44" s="21" t="s">
        <v>540</v>
      </c>
      <c r="P44" s="21" t="s">
        <v>541</v>
      </c>
      <c r="Q44" s="21" t="s">
        <v>542</v>
      </c>
      <c r="R44" s="21" t="s">
        <v>543</v>
      </c>
      <c r="S44" s="439" t="s">
        <v>544</v>
      </c>
      <c r="T44" s="439" t="s">
        <v>545</v>
      </c>
      <c r="U44" s="440" t="s">
        <v>546</v>
      </c>
      <c r="V44" s="440" t="s">
        <v>547</v>
      </c>
      <c r="W44" s="48"/>
      <c r="X44" s="47"/>
    </row>
    <row r="45" spans="1:24" x14ac:dyDescent="0.25">
      <c r="A45" t="s">
        <v>1165</v>
      </c>
      <c r="B45" s="391" t="s">
        <v>548</v>
      </c>
      <c r="C45" s="15">
        <f t="shared" ref="C45:V45" si="11">IFERROR(C29/C11,"")</f>
        <v>-5.1855364905175581</v>
      </c>
      <c r="D45" s="15">
        <f t="shared" si="11"/>
        <v>-4.7754775821825941</v>
      </c>
      <c r="E45" s="15">
        <f t="shared" si="11"/>
        <v>-4.770084979398109</v>
      </c>
      <c r="F45" s="15">
        <f t="shared" si="11"/>
        <v>1</v>
      </c>
      <c r="G45" s="15" t="str">
        <f t="shared" si="11"/>
        <v/>
      </c>
      <c r="H45" s="15" t="str">
        <f t="shared" si="11"/>
        <v/>
      </c>
      <c r="I45" s="15" t="str">
        <f t="shared" si="11"/>
        <v/>
      </c>
      <c r="J45" s="15">
        <f t="shared" si="11"/>
        <v>-17.568370037187275</v>
      </c>
      <c r="K45" s="15">
        <f t="shared" si="11"/>
        <v>-7.2473819873567438</v>
      </c>
      <c r="L45" s="15">
        <f t="shared" si="11"/>
        <v>-6.5291329915011085</v>
      </c>
      <c r="M45" s="15">
        <f t="shared" si="11"/>
        <v>-7.0297512293748712</v>
      </c>
      <c r="N45" s="15">
        <f t="shared" si="11"/>
        <v>1</v>
      </c>
      <c r="O45" s="15" t="str">
        <f t="shared" si="11"/>
        <v/>
      </c>
      <c r="P45" s="15" t="str">
        <f t="shared" si="11"/>
        <v/>
      </c>
      <c r="Q45" s="15" t="str">
        <f t="shared" si="11"/>
        <v/>
      </c>
      <c r="R45" s="15">
        <f t="shared" si="11"/>
        <v>-7.7243411222875853</v>
      </c>
      <c r="S45" s="15" t="str">
        <f t="shared" si="11"/>
        <v/>
      </c>
      <c r="T45" s="15">
        <f t="shared" si="11"/>
        <v>-1.1283406708790533</v>
      </c>
      <c r="U45" s="15">
        <f t="shared" si="11"/>
        <v>-1.1283406708790533</v>
      </c>
      <c r="V45" s="15" t="str">
        <f t="shared" si="11"/>
        <v/>
      </c>
      <c r="W45" s="48"/>
      <c r="X45" s="47"/>
    </row>
    <row r="46" spans="1:24" x14ac:dyDescent="0.25">
      <c r="A46" t="s">
        <v>1165</v>
      </c>
      <c r="B46" s="391" t="s">
        <v>549</v>
      </c>
      <c r="C46" s="15">
        <f t="shared" ref="C46:C55" si="12">IFERROR(C30/C61,"")</f>
        <v>-0.83833253566073007</v>
      </c>
      <c r="D46" s="15">
        <f t="shared" ref="D46:V46" si="13">IFERROR(D30/D61,"")</f>
        <v>-0.82685414569264193</v>
      </c>
      <c r="E46" s="15">
        <f t="shared" si="13"/>
        <v>-0.82669232713721452</v>
      </c>
      <c r="F46" s="15" t="str">
        <f t="shared" si="13"/>
        <v/>
      </c>
      <c r="G46" s="15" t="str">
        <f t="shared" si="13"/>
        <v/>
      </c>
      <c r="H46" s="15" t="str">
        <f t="shared" si="13"/>
        <v/>
      </c>
      <c r="I46" s="15" t="str">
        <f t="shared" si="13"/>
        <v/>
      </c>
      <c r="J46" s="15">
        <f t="shared" si="13"/>
        <v>-0.94614497675362574</v>
      </c>
      <c r="K46" s="15">
        <f t="shared" si="13"/>
        <v>-0.98714280847967961</v>
      </c>
      <c r="L46" s="15">
        <f t="shared" si="13"/>
        <v>-0.96511939439249284</v>
      </c>
      <c r="M46" s="15">
        <f t="shared" si="13"/>
        <v>-0.96567949328386748</v>
      </c>
      <c r="N46" s="15" t="str">
        <f t="shared" si="13"/>
        <v/>
      </c>
      <c r="O46" s="15" t="str">
        <f t="shared" si="13"/>
        <v/>
      </c>
      <c r="P46" s="15" t="str">
        <f t="shared" si="13"/>
        <v/>
      </c>
      <c r="Q46" s="15" t="str">
        <f t="shared" si="13"/>
        <v/>
      </c>
      <c r="R46" s="15">
        <f t="shared" si="13"/>
        <v>-0.97386041244591448</v>
      </c>
      <c r="S46" s="15" t="str">
        <f t="shared" si="13"/>
        <v/>
      </c>
      <c r="T46" s="15">
        <f t="shared" si="13"/>
        <v>1.0602858838129146</v>
      </c>
      <c r="U46" s="15">
        <f t="shared" si="13"/>
        <v>1.0602858838129146</v>
      </c>
      <c r="V46" s="15" t="str">
        <f t="shared" si="13"/>
        <v/>
      </c>
      <c r="W46" s="48"/>
      <c r="X46" s="47"/>
    </row>
    <row r="47" spans="1:24" x14ac:dyDescent="0.25">
      <c r="A47" t="s">
        <v>1167</v>
      </c>
      <c r="B47" s="391" t="s">
        <v>550</v>
      </c>
      <c r="C47" s="15">
        <f t="shared" si="12"/>
        <v>-0.82788898749388695</v>
      </c>
      <c r="D47" s="15">
        <f t="shared" ref="D47:V47" si="14">IFERROR(D31/D62,"")</f>
        <v>-0.82621532979601153</v>
      </c>
      <c r="E47" s="15">
        <f t="shared" si="14"/>
        <v>-0.82605291421638161</v>
      </c>
      <c r="F47" s="15" t="str">
        <f t="shared" si="14"/>
        <v/>
      </c>
      <c r="G47" s="15" t="str">
        <f t="shared" si="14"/>
        <v/>
      </c>
      <c r="H47" s="15" t="str">
        <f t="shared" si="14"/>
        <v/>
      </c>
      <c r="I47" s="15" t="str">
        <f t="shared" si="14"/>
        <v/>
      </c>
      <c r="J47" s="15">
        <f t="shared" si="14"/>
        <v>-0.94594628042849094</v>
      </c>
      <c r="K47" s="15">
        <f t="shared" si="14"/>
        <v>-0.82788898749388684</v>
      </c>
      <c r="L47" s="15">
        <f t="shared" si="14"/>
        <v>-0.83555950716001948</v>
      </c>
      <c r="M47" s="15">
        <f t="shared" si="14"/>
        <v>-0.83235497702429029</v>
      </c>
      <c r="N47" s="15" t="str">
        <f t="shared" si="14"/>
        <v/>
      </c>
      <c r="O47" s="15" t="str">
        <f t="shared" si="14"/>
        <v/>
      </c>
      <c r="P47" s="15" t="str">
        <f t="shared" si="14"/>
        <v/>
      </c>
      <c r="Q47" s="15" t="str">
        <f t="shared" si="14"/>
        <v/>
      </c>
      <c r="R47" s="15">
        <f t="shared" si="14"/>
        <v>-0.82988665782344384</v>
      </c>
      <c r="S47" s="15">
        <f t="shared" si="14"/>
        <v>-0.7091998881114806</v>
      </c>
      <c r="T47" s="15">
        <f t="shared" si="14"/>
        <v>-0.5042008851983375</v>
      </c>
      <c r="U47" s="15">
        <f t="shared" si="14"/>
        <v>-0.68224879436318364</v>
      </c>
      <c r="V47" s="15" t="str">
        <f t="shared" si="14"/>
        <v/>
      </c>
      <c r="W47" s="48"/>
      <c r="X47" s="47"/>
    </row>
    <row r="48" spans="1:24" x14ac:dyDescent="0.25">
      <c r="A48" t="s">
        <v>1168</v>
      </c>
      <c r="B48" s="391" t="s">
        <v>551</v>
      </c>
      <c r="C48" s="15">
        <f t="shared" si="12"/>
        <v>-0.83833253566073018</v>
      </c>
      <c r="D48" s="15">
        <f t="shared" ref="D48:V48" si="15">IFERROR(D32/D63,"")</f>
        <v>-0.82685414569264193</v>
      </c>
      <c r="E48" s="15">
        <f t="shared" si="15"/>
        <v>-0.82669232713721441</v>
      </c>
      <c r="F48" s="15" t="str">
        <f t="shared" si="15"/>
        <v/>
      </c>
      <c r="G48" s="15" t="str">
        <f t="shared" si="15"/>
        <v/>
      </c>
      <c r="H48" s="15" t="str">
        <f t="shared" si="15"/>
        <v/>
      </c>
      <c r="I48" s="15" t="str">
        <f t="shared" si="15"/>
        <v/>
      </c>
      <c r="J48" s="15">
        <f t="shared" si="15"/>
        <v>-0.94614497675362585</v>
      </c>
      <c r="K48" s="15">
        <f t="shared" si="15"/>
        <v>-0.86030177564496568</v>
      </c>
      <c r="L48" s="15">
        <f t="shared" si="15"/>
        <v>-0.83163801258576531</v>
      </c>
      <c r="M48" s="15">
        <f t="shared" si="15"/>
        <v>-0.83395081862351428</v>
      </c>
      <c r="N48" s="15" t="str">
        <f t="shared" si="15"/>
        <v/>
      </c>
      <c r="O48" s="15" t="str">
        <f t="shared" si="15"/>
        <v/>
      </c>
      <c r="P48" s="15" t="str">
        <f t="shared" si="15"/>
        <v/>
      </c>
      <c r="Q48" s="15" t="str">
        <f t="shared" si="15"/>
        <v/>
      </c>
      <c r="R48" s="15">
        <f t="shared" si="15"/>
        <v>-0.83966632785073336</v>
      </c>
      <c r="S48" s="15" t="str">
        <f t="shared" si="15"/>
        <v/>
      </c>
      <c r="T48" s="15">
        <f t="shared" si="15"/>
        <v>-0.66410659392721594</v>
      </c>
      <c r="U48" s="15">
        <f t="shared" si="15"/>
        <v>-0.66410659392721594</v>
      </c>
      <c r="V48" s="15" t="str">
        <f t="shared" si="15"/>
        <v/>
      </c>
      <c r="W48" s="48"/>
      <c r="X48" s="47"/>
    </row>
    <row r="49" spans="1:26" x14ac:dyDescent="0.25">
      <c r="A49" t="s">
        <v>1169</v>
      </c>
      <c r="B49" s="391" t="s">
        <v>552</v>
      </c>
      <c r="C49" s="15">
        <f t="shared" si="12"/>
        <v>-0.83833253566073018</v>
      </c>
      <c r="D49" s="15">
        <f t="shared" ref="D49:V49" si="16">IFERROR(D33/D64,"")</f>
        <v>-0.82685414569264193</v>
      </c>
      <c r="E49" s="15">
        <f t="shared" si="16"/>
        <v>-0.82669232713721441</v>
      </c>
      <c r="F49" s="15" t="str">
        <f t="shared" si="16"/>
        <v/>
      </c>
      <c r="G49" s="15" t="str">
        <f t="shared" si="16"/>
        <v/>
      </c>
      <c r="H49" s="15" t="str">
        <f t="shared" si="16"/>
        <v/>
      </c>
      <c r="I49" s="15" t="str">
        <f t="shared" si="16"/>
        <v/>
      </c>
      <c r="J49" s="15">
        <f t="shared" si="16"/>
        <v>-0.94614497675362585</v>
      </c>
      <c r="K49" s="15">
        <f t="shared" si="16"/>
        <v>-0.46110845220243368</v>
      </c>
      <c r="L49" s="15">
        <f t="shared" si="16"/>
        <v>-0.81208484477889953</v>
      </c>
      <c r="M49" s="15">
        <f t="shared" si="16"/>
        <v>-0.84626824528553557</v>
      </c>
      <c r="N49" s="15" t="str">
        <f t="shared" si="16"/>
        <v/>
      </c>
      <c r="O49" s="15" t="str">
        <f t="shared" si="16"/>
        <v/>
      </c>
      <c r="P49" s="15" t="str">
        <f t="shared" si="16"/>
        <v/>
      </c>
      <c r="Q49" s="15" t="str">
        <f t="shared" si="16"/>
        <v/>
      </c>
      <c r="R49" s="15">
        <f t="shared" si="16"/>
        <v>-0.85850762492172616</v>
      </c>
      <c r="S49" s="15" t="str">
        <f t="shared" si="16"/>
        <v/>
      </c>
      <c r="T49" s="15">
        <f t="shared" si="16"/>
        <v>-0.80210653900997919</v>
      </c>
      <c r="U49" s="15">
        <f t="shared" si="16"/>
        <v>-0.61937861869530719</v>
      </c>
      <c r="V49" s="15" t="str">
        <f t="shared" si="16"/>
        <v/>
      </c>
      <c r="W49" s="48"/>
    </row>
    <row r="50" spans="1:26" x14ac:dyDescent="0.25">
      <c r="A50" t="s">
        <v>1170</v>
      </c>
      <c r="B50" s="392" t="s">
        <v>553</v>
      </c>
      <c r="C50" s="15">
        <f t="shared" si="12"/>
        <v>-0.96993990824441689</v>
      </c>
      <c r="D50" s="15">
        <f t="shared" ref="D50:V50" si="17">IFERROR(D34/D65,"")</f>
        <v>-0.96964759514234977</v>
      </c>
      <c r="E50" s="15">
        <f t="shared" si="17"/>
        <v>-0.96961922840883796</v>
      </c>
      <c r="F50" s="15" t="str">
        <f t="shared" si="17"/>
        <v/>
      </c>
      <c r="G50" s="15" t="str">
        <f t="shared" si="17"/>
        <v/>
      </c>
      <c r="H50" s="15" t="str">
        <f t="shared" si="17"/>
        <v/>
      </c>
      <c r="I50" s="15" t="str">
        <f t="shared" si="17"/>
        <v/>
      </c>
      <c r="J50" s="15">
        <f t="shared" si="17"/>
        <v>-0.99055923414550595</v>
      </c>
      <c r="K50" s="15" t="str">
        <f t="shared" si="17"/>
        <v/>
      </c>
      <c r="L50" s="15">
        <f t="shared" si="17"/>
        <v>-0.45144368023217146</v>
      </c>
      <c r="M50" s="15">
        <f t="shared" si="17"/>
        <v>-0.24510406629824993</v>
      </c>
      <c r="N50" s="15" t="str">
        <f t="shared" si="17"/>
        <v/>
      </c>
      <c r="O50" s="15" t="str">
        <f t="shared" si="17"/>
        <v/>
      </c>
      <c r="P50" s="15" t="str">
        <f t="shared" si="17"/>
        <v/>
      </c>
      <c r="Q50" s="15" t="str">
        <f t="shared" si="17"/>
        <v/>
      </c>
      <c r="R50" s="15">
        <f t="shared" si="17"/>
        <v>0.10775444084357036</v>
      </c>
      <c r="S50" s="15">
        <f t="shared" si="17"/>
        <v>-0.26648801852256332</v>
      </c>
      <c r="T50" s="15" t="str">
        <f t="shared" si="17"/>
        <v/>
      </c>
      <c r="U50" s="15">
        <f t="shared" si="17"/>
        <v>-0.91238629442475161</v>
      </c>
      <c r="V50" s="15" t="str">
        <f t="shared" si="17"/>
        <v/>
      </c>
    </row>
    <row r="51" spans="1:26" x14ac:dyDescent="0.25">
      <c r="A51" t="s">
        <v>1170</v>
      </c>
      <c r="B51" s="392" t="s">
        <v>554</v>
      </c>
      <c r="C51" s="15">
        <f t="shared" si="12"/>
        <v>-0.98307964156439109</v>
      </c>
      <c r="D51" s="15">
        <f t="shared" ref="D51:V51" si="18">IFERROR(D35/D66,"")</f>
        <v>-0.98291510306255891</v>
      </c>
      <c r="E51" s="15">
        <f t="shared" si="18"/>
        <v>-0.98289913586915956</v>
      </c>
      <c r="F51" s="15" t="str">
        <f t="shared" si="18"/>
        <v/>
      </c>
      <c r="G51" s="15" t="str">
        <f t="shared" si="18"/>
        <v/>
      </c>
      <c r="H51" s="15" t="str">
        <f t="shared" si="18"/>
        <v/>
      </c>
      <c r="I51" s="15" t="str">
        <f t="shared" si="18"/>
        <v/>
      </c>
      <c r="J51" s="15">
        <f t="shared" si="18"/>
        <v>-0.99468593963506358</v>
      </c>
      <c r="K51" s="15" t="str">
        <f t="shared" si="18"/>
        <v/>
      </c>
      <c r="L51" s="15">
        <f t="shared" si="18"/>
        <v>-0.77683829464579213</v>
      </c>
      <c r="M51" s="15">
        <f t="shared" si="18"/>
        <v>-1.222040465444016</v>
      </c>
      <c r="N51" s="15" t="str">
        <f t="shared" si="18"/>
        <v/>
      </c>
      <c r="O51" s="15" t="str">
        <f t="shared" si="18"/>
        <v/>
      </c>
      <c r="P51" s="15" t="str">
        <f t="shared" si="18"/>
        <v/>
      </c>
      <c r="Q51" s="15" t="str">
        <f t="shared" si="18"/>
        <v/>
      </c>
      <c r="R51" s="15">
        <f t="shared" si="18"/>
        <v>1.3382058039198404E-2</v>
      </c>
      <c r="S51" s="15">
        <f t="shared" si="18"/>
        <v>-1.6010113127998766</v>
      </c>
      <c r="T51" s="15" t="str">
        <f t="shared" si="18"/>
        <v/>
      </c>
      <c r="U51" s="15">
        <f t="shared" si="18"/>
        <v>-0.60289662850283243</v>
      </c>
      <c r="V51" s="15" t="str">
        <f t="shared" si="18"/>
        <v/>
      </c>
    </row>
    <row r="52" spans="1:26" x14ac:dyDescent="0.25">
      <c r="A52" t="s">
        <v>1170</v>
      </c>
      <c r="B52" s="392" t="s">
        <v>555</v>
      </c>
      <c r="C52" s="15">
        <f t="shared" si="12"/>
        <v>-0.95240152977959125</v>
      </c>
      <c r="D52" s="15">
        <f t="shared" ref="D52:V52" si="19">IFERROR(D36/D67,"")</f>
        <v>-0.95193866836862462</v>
      </c>
      <c r="E52" s="15">
        <f t="shared" si="19"/>
        <v>-0.95189375123625897</v>
      </c>
      <c r="F52" s="15" t="str">
        <f t="shared" si="19"/>
        <v/>
      </c>
      <c r="G52" s="15" t="str">
        <f t="shared" si="19"/>
        <v/>
      </c>
      <c r="H52" s="15" t="str">
        <f t="shared" si="19"/>
        <v/>
      </c>
      <c r="I52" s="15" t="str">
        <f t="shared" si="19"/>
        <v/>
      </c>
      <c r="J52" s="15">
        <f t="shared" si="19"/>
        <v>-0.98505107648916179</v>
      </c>
      <c r="K52" s="15" t="str">
        <f t="shared" si="19"/>
        <v/>
      </c>
      <c r="L52" s="15">
        <f t="shared" si="19"/>
        <v>-0.72580936588894385</v>
      </c>
      <c r="M52" s="15">
        <f t="shared" si="19"/>
        <v>-1.2608581157442964</v>
      </c>
      <c r="N52" s="15" t="str">
        <f t="shared" si="19"/>
        <v/>
      </c>
      <c r="O52" s="15" t="str">
        <f t="shared" si="19"/>
        <v/>
      </c>
      <c r="P52" s="15" t="str">
        <f t="shared" si="19"/>
        <v/>
      </c>
      <c r="Q52" s="15" t="str">
        <f t="shared" si="19"/>
        <v/>
      </c>
      <c r="R52" s="15">
        <f t="shared" si="19"/>
        <v>4.8015228458227296E-2</v>
      </c>
      <c r="S52" s="15">
        <f t="shared" si="19"/>
        <v>0.13639402610280382</v>
      </c>
      <c r="T52" s="15" t="str">
        <f t="shared" si="19"/>
        <v/>
      </c>
      <c r="U52" s="15">
        <f t="shared" si="19"/>
        <v>5.868150389791648E-2</v>
      </c>
      <c r="V52" s="15" t="str">
        <f t="shared" si="19"/>
        <v/>
      </c>
    </row>
    <row r="53" spans="1:26" x14ac:dyDescent="0.25">
      <c r="A53" t="s">
        <v>1171</v>
      </c>
      <c r="B53" s="392" t="s">
        <v>556</v>
      </c>
      <c r="C53" s="400">
        <f t="shared" si="12"/>
        <v>-0.84074550825884875</v>
      </c>
      <c r="D53" s="400">
        <f t="shared" ref="D53:V53" si="20">IFERROR(D37/D68,"")</f>
        <v>-0.8294384393452271</v>
      </c>
      <c r="E53" s="400">
        <f t="shared" si="20"/>
        <v>-0.82927903601751241</v>
      </c>
      <c r="F53" s="400" t="str">
        <f t="shared" si="20"/>
        <v/>
      </c>
      <c r="G53" s="400" t="str">
        <f t="shared" si="20"/>
        <v/>
      </c>
      <c r="H53" s="400" t="str">
        <f t="shared" si="20"/>
        <v/>
      </c>
      <c r="I53" s="400" t="str">
        <f t="shared" si="20"/>
        <v/>
      </c>
      <c r="J53" s="400">
        <f t="shared" si="20"/>
        <v>-0.94694879152177125</v>
      </c>
      <c r="K53" s="400">
        <f t="shared" si="20"/>
        <v>0.43210558829969342</v>
      </c>
      <c r="L53" s="400">
        <f t="shared" si="20"/>
        <v>0.2938083669993396</v>
      </c>
      <c r="M53" s="400">
        <f t="shared" si="20"/>
        <v>-0.23562780830271646</v>
      </c>
      <c r="N53" s="400" t="str">
        <f t="shared" si="20"/>
        <v/>
      </c>
      <c r="O53" s="400" t="str">
        <f t="shared" si="20"/>
        <v/>
      </c>
      <c r="P53" s="400" t="str">
        <f t="shared" si="20"/>
        <v/>
      </c>
      <c r="Q53" s="400" t="str">
        <f t="shared" si="20"/>
        <v/>
      </c>
      <c r="R53" s="400">
        <f t="shared" si="20"/>
        <v>-0.1706030827174628</v>
      </c>
      <c r="S53" s="400">
        <f t="shared" si="20"/>
        <v>2.1266960196950127</v>
      </c>
      <c r="T53" s="400">
        <f t="shared" si="20"/>
        <v>-0.956765457276609</v>
      </c>
      <c r="U53" s="400">
        <f t="shared" si="20"/>
        <v>-0.93603640503988428</v>
      </c>
      <c r="V53" s="400" t="str">
        <f t="shared" si="20"/>
        <v/>
      </c>
    </row>
    <row r="54" spans="1:26" x14ac:dyDescent="0.25">
      <c r="A54" t="s">
        <v>1172</v>
      </c>
      <c r="B54" s="392" t="s">
        <v>557</v>
      </c>
      <c r="C54" s="400">
        <f t="shared" si="12"/>
        <v>-0.83909092677684805</v>
      </c>
      <c r="D54" s="400">
        <f t="shared" ref="D54:V54" si="21">IFERROR(D38/D69,"")</f>
        <v>-0.82766638257800429</v>
      </c>
      <c r="E54" s="400">
        <f t="shared" si="21"/>
        <v>-0.82750532312246983</v>
      </c>
      <c r="F54" s="400" t="str">
        <f t="shared" si="21"/>
        <v/>
      </c>
      <c r="G54" s="400" t="str">
        <f t="shared" si="21"/>
        <v/>
      </c>
      <c r="H54" s="400" t="str">
        <f t="shared" si="21"/>
        <v/>
      </c>
      <c r="I54" s="400" t="str">
        <f t="shared" si="21"/>
        <v/>
      </c>
      <c r="J54" s="400">
        <f t="shared" si="21"/>
        <v>-0.9463976136793999</v>
      </c>
      <c r="K54" s="400">
        <f t="shared" si="21"/>
        <v>-0.82298744756754161</v>
      </c>
      <c r="L54" s="400">
        <f t="shared" si="21"/>
        <v>-0.8383434955299971</v>
      </c>
      <c r="M54" s="400">
        <f t="shared" si="21"/>
        <v>-0.88776592142685151</v>
      </c>
      <c r="N54" s="400" t="str">
        <f t="shared" si="21"/>
        <v/>
      </c>
      <c r="O54" s="400" t="str">
        <f t="shared" si="21"/>
        <v/>
      </c>
      <c r="P54" s="400" t="str">
        <f t="shared" si="21"/>
        <v/>
      </c>
      <c r="Q54" s="400" t="str">
        <f t="shared" si="21"/>
        <v/>
      </c>
      <c r="R54" s="400">
        <f t="shared" si="21"/>
        <v>-0.89070289226727106</v>
      </c>
      <c r="S54" s="400" t="str">
        <f t="shared" si="21"/>
        <v/>
      </c>
      <c r="T54" s="400">
        <f t="shared" si="21"/>
        <v>-0.50957177703478318</v>
      </c>
      <c r="U54" s="400">
        <f t="shared" si="21"/>
        <v>-0.50957177703478318</v>
      </c>
      <c r="V54" s="400" t="str">
        <f t="shared" si="21"/>
        <v/>
      </c>
    </row>
    <row r="55" spans="1:26" x14ac:dyDescent="0.25">
      <c r="A55" t="s">
        <v>1173</v>
      </c>
      <c r="B55" s="392" t="s">
        <v>558</v>
      </c>
      <c r="C55" s="400">
        <f t="shared" si="12"/>
        <v>-0.83809029623907993</v>
      </c>
      <c r="D55" s="400">
        <f t="shared" ref="D55:V55" si="22">IFERROR(D39/D70,"")</f>
        <v>-0.82659470727205475</v>
      </c>
      <c r="E55" s="400">
        <f t="shared" si="22"/>
        <v>-0.8264326462508137</v>
      </c>
      <c r="F55" s="400" t="str">
        <f t="shared" si="22"/>
        <v/>
      </c>
      <c r="G55" s="400" t="str">
        <f t="shared" si="22"/>
        <v/>
      </c>
      <c r="H55" s="400" t="str">
        <f t="shared" si="22"/>
        <v/>
      </c>
      <c r="I55" s="400" t="str">
        <f t="shared" si="22"/>
        <v/>
      </c>
      <c r="J55" s="400">
        <f t="shared" si="22"/>
        <v>-0.94606428142177612</v>
      </c>
      <c r="K55" s="400">
        <f t="shared" si="22"/>
        <v>-0.8236892424371669</v>
      </c>
      <c r="L55" s="400">
        <f t="shared" si="22"/>
        <v>-6.8365148765131015E-2</v>
      </c>
      <c r="M55" s="400">
        <f t="shared" si="22"/>
        <v>-0.64132556675032981</v>
      </c>
      <c r="N55" s="400" t="str">
        <f t="shared" si="22"/>
        <v/>
      </c>
      <c r="O55" s="400" t="str">
        <f t="shared" si="22"/>
        <v/>
      </c>
      <c r="P55" s="400" t="str">
        <f t="shared" si="22"/>
        <v/>
      </c>
      <c r="Q55" s="400" t="str">
        <f t="shared" si="22"/>
        <v/>
      </c>
      <c r="R55" s="400">
        <f t="shared" si="22"/>
        <v>-0.66185538802537114</v>
      </c>
      <c r="S55" s="400">
        <f t="shared" si="22"/>
        <v>-0.98691022427756891</v>
      </c>
      <c r="T55" s="400">
        <f t="shared" si="22"/>
        <v>-0.60917996892065296</v>
      </c>
      <c r="U55" s="400">
        <f t="shared" si="22"/>
        <v>-0.84049511165278967</v>
      </c>
      <c r="V55" s="400" t="str">
        <f t="shared" si="22"/>
        <v/>
      </c>
      <c r="Z55" s="41"/>
    </row>
    <row r="56" spans="1:26" x14ac:dyDescent="0.25">
      <c r="B56" s="392"/>
      <c r="C56" s="400"/>
      <c r="D56" s="400"/>
      <c r="E56" s="400"/>
      <c r="F56" s="400"/>
      <c r="G56" s="400"/>
      <c r="H56" s="400"/>
      <c r="I56" s="400"/>
      <c r="J56" s="400"/>
      <c r="K56" s="400"/>
      <c r="L56" s="400"/>
      <c r="M56" s="400"/>
      <c r="N56" s="400"/>
      <c r="O56" s="400"/>
      <c r="P56" s="400"/>
      <c r="Q56" s="400"/>
      <c r="R56" s="15"/>
      <c r="S56" s="400"/>
      <c r="T56" s="400"/>
      <c r="U56" s="400"/>
      <c r="V56" s="400"/>
      <c r="W56" s="60"/>
    </row>
    <row r="57" spans="1:26" x14ac:dyDescent="0.25">
      <c r="B57" s="54"/>
      <c r="C57" s="57"/>
      <c r="D57" s="57"/>
      <c r="E57" s="57"/>
      <c r="F57" s="57"/>
      <c r="G57" s="57"/>
      <c r="H57" s="57"/>
      <c r="I57" s="57"/>
      <c r="J57" s="57"/>
      <c r="K57" s="57"/>
      <c r="L57" s="57"/>
      <c r="M57" s="57"/>
      <c r="N57" s="57"/>
      <c r="O57" s="57"/>
      <c r="P57" s="57"/>
      <c r="Q57" s="57"/>
      <c r="R57" s="51"/>
      <c r="S57" s="57"/>
      <c r="T57" s="57"/>
      <c r="U57" s="57"/>
      <c r="V57" s="57"/>
      <c r="W57" s="60"/>
    </row>
    <row r="58" spans="1:26" ht="30" x14ac:dyDescent="0.25">
      <c r="A58" s="50"/>
      <c r="B58" s="38" t="s">
        <v>560</v>
      </c>
    </row>
    <row r="59" spans="1:26" ht="38.25" x14ac:dyDescent="0.25">
      <c r="B59" s="22" t="s">
        <v>51</v>
      </c>
      <c r="C59" s="23" t="s">
        <v>528</v>
      </c>
      <c r="D59" s="23" t="s">
        <v>529</v>
      </c>
      <c r="E59" s="23" t="s">
        <v>530</v>
      </c>
      <c r="F59" s="23" t="s">
        <v>531</v>
      </c>
      <c r="G59" s="23" t="s">
        <v>532</v>
      </c>
      <c r="H59" s="23" t="s">
        <v>533</v>
      </c>
      <c r="I59" s="23" t="s">
        <v>534</v>
      </c>
      <c r="J59" s="23" t="s">
        <v>535</v>
      </c>
      <c r="K59" s="21" t="s">
        <v>536</v>
      </c>
      <c r="L59" s="21" t="s">
        <v>537</v>
      </c>
      <c r="M59" s="21" t="s">
        <v>538</v>
      </c>
      <c r="N59" s="21" t="s">
        <v>539</v>
      </c>
      <c r="O59" s="21" t="s">
        <v>540</v>
      </c>
      <c r="P59" s="21" t="s">
        <v>541</v>
      </c>
      <c r="Q59" s="21" t="s">
        <v>542</v>
      </c>
      <c r="R59" s="21" t="s">
        <v>543</v>
      </c>
      <c r="S59" s="388" t="s">
        <v>544</v>
      </c>
      <c r="T59" s="24" t="s">
        <v>545</v>
      </c>
      <c r="U59" s="389" t="s">
        <v>546</v>
      </c>
      <c r="V59" s="390" t="s">
        <v>547</v>
      </c>
    </row>
    <row r="60" spans="1:26" x14ac:dyDescent="0.25">
      <c r="B60" s="356" t="s">
        <v>548</v>
      </c>
      <c r="C60" s="356">
        <v>924.23969361853824</v>
      </c>
      <c r="D60" s="356">
        <v>862.96890160461089</v>
      </c>
      <c r="E60" s="356">
        <v>805.75994547582718</v>
      </c>
      <c r="F60" s="356"/>
      <c r="G60" s="356"/>
      <c r="H60" s="356"/>
      <c r="I60" s="356"/>
      <c r="J60" s="356">
        <v>2592.9685406989765</v>
      </c>
      <c r="K60" s="356">
        <v>1893.4493469671611</v>
      </c>
      <c r="L60" s="356">
        <v>1564.7619965020999</v>
      </c>
      <c r="M60" s="356">
        <v>1520.5161449939553</v>
      </c>
      <c r="N60" s="356"/>
      <c r="O60" s="356"/>
      <c r="P60" s="356"/>
      <c r="Q60" s="346"/>
      <c r="R60" s="356">
        <v>1652.043899236178</v>
      </c>
      <c r="S60" s="356">
        <v>0</v>
      </c>
      <c r="T60" s="356">
        <v>1.5695518393293513</v>
      </c>
      <c r="U60" s="356">
        <v>1.5695518393293513</v>
      </c>
      <c r="V60" s="356">
        <v>0</v>
      </c>
    </row>
    <row r="61" spans="1:26" x14ac:dyDescent="0.25">
      <c r="B61" s="356" t="s">
        <v>549</v>
      </c>
      <c r="C61" s="356">
        <v>277.27190808556145</v>
      </c>
      <c r="D61" s="356">
        <v>258.89067048138327</v>
      </c>
      <c r="E61" s="356">
        <v>241.72798364274814</v>
      </c>
      <c r="F61" s="356"/>
      <c r="G61" s="356"/>
      <c r="H61" s="356"/>
      <c r="I61" s="356"/>
      <c r="J61" s="356">
        <v>777.89056220969292</v>
      </c>
      <c r="K61" s="356">
        <v>6104.21830538629</v>
      </c>
      <c r="L61" s="356">
        <v>2247.5188710651182</v>
      </c>
      <c r="M61" s="356">
        <v>2183.7532754227727</v>
      </c>
      <c r="N61" s="356"/>
      <c r="O61" s="356"/>
      <c r="P61" s="356"/>
      <c r="Q61" s="346"/>
      <c r="R61" s="356">
        <v>2867.2035777324131</v>
      </c>
      <c r="S61" s="356">
        <v>0</v>
      </c>
      <c r="T61" s="356">
        <v>0.27130635865936792</v>
      </c>
      <c r="U61" s="356">
        <v>0.27130635865936792</v>
      </c>
      <c r="V61" s="356">
        <v>0</v>
      </c>
    </row>
    <row r="62" spans="1:26" x14ac:dyDescent="0.25">
      <c r="B62" s="356" t="s">
        <v>550</v>
      </c>
      <c r="C62" s="356">
        <v>1038.0515358932394</v>
      </c>
      <c r="D62" s="356">
        <v>969.23579448481735</v>
      </c>
      <c r="E62" s="356">
        <v>904.98206767956799</v>
      </c>
      <c r="F62" s="356"/>
      <c r="G62" s="356"/>
      <c r="H62" s="356"/>
      <c r="I62" s="356"/>
      <c r="J62" s="356">
        <v>2912.2693980576246</v>
      </c>
      <c r="K62" s="356">
        <v>123.19406448721513</v>
      </c>
      <c r="L62" s="356">
        <v>130.23672082592171</v>
      </c>
      <c r="M62" s="356">
        <v>129.1991958935082</v>
      </c>
      <c r="N62" s="356"/>
      <c r="O62" s="356"/>
      <c r="P62" s="356"/>
      <c r="Q62" s="346"/>
      <c r="R62" s="356">
        <v>127.32453484765749</v>
      </c>
      <c r="S62" s="356">
        <v>19.8657322521832</v>
      </c>
      <c r="T62" s="356">
        <v>3.0070738534281425</v>
      </c>
      <c r="U62" s="356">
        <v>22.872806105611343</v>
      </c>
      <c r="V62" s="356">
        <v>0</v>
      </c>
    </row>
    <row r="63" spans="1:26" x14ac:dyDescent="0.25">
      <c r="B63" s="356" t="s">
        <v>551</v>
      </c>
      <c r="C63" s="356">
        <v>1848.4793872370765</v>
      </c>
      <c r="D63" s="356">
        <v>1725.9378032092218</v>
      </c>
      <c r="E63" s="356">
        <v>1611.5198909516544</v>
      </c>
      <c r="F63" s="356"/>
      <c r="G63" s="356"/>
      <c r="H63" s="356"/>
      <c r="I63" s="356"/>
      <c r="J63" s="356">
        <v>5185.9370813979531</v>
      </c>
      <c r="K63" s="356">
        <v>323.61048951359658</v>
      </c>
      <c r="L63" s="356">
        <v>309.66177563581294</v>
      </c>
      <c r="M63" s="356">
        <v>300.90490193122287</v>
      </c>
      <c r="N63" s="356"/>
      <c r="O63" s="356"/>
      <c r="P63" s="356"/>
      <c r="Q63" s="346"/>
      <c r="R63" s="356">
        <v>311.63143691572839</v>
      </c>
      <c r="S63" s="356">
        <v>0</v>
      </c>
      <c r="T63" s="356">
        <v>16.641251385688467</v>
      </c>
      <c r="U63" s="356">
        <v>16.641251385688467</v>
      </c>
      <c r="V63" s="356">
        <v>0</v>
      </c>
    </row>
    <row r="64" spans="1:26" x14ac:dyDescent="0.25">
      <c r="B64" s="356" t="s">
        <v>552</v>
      </c>
      <c r="C64" s="356">
        <v>1848.4793872370765</v>
      </c>
      <c r="D64" s="356">
        <v>1725.9378032092218</v>
      </c>
      <c r="E64" s="356">
        <v>1611.5198909516544</v>
      </c>
      <c r="F64" s="356"/>
      <c r="G64" s="356"/>
      <c r="H64" s="356"/>
      <c r="I64" s="356"/>
      <c r="J64" s="356">
        <v>5185.9370813979531</v>
      </c>
      <c r="K64" s="356">
        <v>1136.0696081802967</v>
      </c>
      <c r="L64" s="356">
        <v>938.85719790125995</v>
      </c>
      <c r="M64" s="356">
        <v>912.30968696635557</v>
      </c>
      <c r="N64" s="356"/>
      <c r="O64" s="356"/>
      <c r="P64" s="356"/>
      <c r="Q64" s="346"/>
      <c r="R64" s="356">
        <v>991.22633953069544</v>
      </c>
      <c r="S64" s="356">
        <v>0</v>
      </c>
      <c r="T64" s="356">
        <v>5.2318394644892905</v>
      </c>
      <c r="U64" s="356">
        <v>5.2318394644892905</v>
      </c>
      <c r="V64" s="356">
        <v>0</v>
      </c>
    </row>
    <row r="65" spans="2:28" x14ac:dyDescent="0.25">
      <c r="B65" t="s">
        <v>553</v>
      </c>
      <c r="C65" s="356">
        <v>1568.9860615395369</v>
      </c>
      <c r="D65" s="356">
        <v>1464.9729799622196</v>
      </c>
      <c r="E65" s="356">
        <v>1367.8552567340985</v>
      </c>
      <c r="F65" s="356"/>
      <c r="G65" s="356"/>
      <c r="H65" s="356"/>
      <c r="I65" s="356"/>
      <c r="J65" s="356">
        <v>4401.8142982358559</v>
      </c>
      <c r="K65" s="356">
        <v>22.633048031033212</v>
      </c>
      <c r="L65" s="356">
        <v>43.549441898827986</v>
      </c>
      <c r="M65" s="356">
        <v>160.32075834736824</v>
      </c>
      <c r="N65" s="356"/>
      <c r="O65" s="356"/>
      <c r="P65" s="356"/>
      <c r="Q65" s="346"/>
      <c r="R65" s="356">
        <v>39.480248633509341</v>
      </c>
      <c r="S65" s="356">
        <v>111.49408756508598</v>
      </c>
      <c r="T65" s="356">
        <v>0</v>
      </c>
      <c r="U65" s="356">
        <v>111.49408756508598</v>
      </c>
      <c r="V65" s="356">
        <v>0</v>
      </c>
      <c r="W65" s="15"/>
      <c r="X65" s="15"/>
      <c r="Y65" s="15"/>
      <c r="Z65" s="15"/>
      <c r="AA65" s="15"/>
      <c r="AB65" s="15"/>
    </row>
    <row r="66" spans="2:28" x14ac:dyDescent="0.25">
      <c r="B66" t="s">
        <v>554</v>
      </c>
      <c r="C66" s="57">
        <v>11609.050726831994</v>
      </c>
      <c r="D66" s="57">
        <v>10839.449791626512</v>
      </c>
      <c r="E66" s="57">
        <v>10120.868152779189</v>
      </c>
      <c r="F66" s="57"/>
      <c r="G66" s="57"/>
      <c r="H66" s="57"/>
      <c r="I66" s="57"/>
      <c r="J66" s="57">
        <v>32569.368671237695</v>
      </c>
      <c r="K66" s="57">
        <v>237.64513620609017</v>
      </c>
      <c r="L66" s="57">
        <v>296.26182335683814</v>
      </c>
      <c r="M66" s="57">
        <v>239.6385667333827</v>
      </c>
      <c r="N66" s="57"/>
      <c r="O66" s="57"/>
      <c r="P66" s="57"/>
      <c r="Q66" s="56"/>
      <c r="R66" s="57">
        <v>255.10259465611898</v>
      </c>
      <c r="S66" s="57">
        <v>127.67164800946674</v>
      </c>
      <c r="T66" s="57">
        <v>0</v>
      </c>
      <c r="U66" s="60">
        <v>127.67164800946674</v>
      </c>
      <c r="V66" s="60">
        <v>0</v>
      </c>
    </row>
    <row r="67" spans="2:28" x14ac:dyDescent="0.25">
      <c r="B67" t="s">
        <v>555</v>
      </c>
      <c r="C67" s="57">
        <v>1124.8089426907932</v>
      </c>
      <c r="D67" s="57">
        <v>1050.2417765553625</v>
      </c>
      <c r="E67" s="57">
        <v>980.6179052804506</v>
      </c>
      <c r="F67" s="57"/>
      <c r="G67" s="57"/>
      <c r="H67" s="57"/>
      <c r="I67" s="57"/>
      <c r="J67" s="57">
        <v>3155.6686245266064</v>
      </c>
      <c r="K67" s="57">
        <v>7.084746591358261</v>
      </c>
      <c r="L67" s="57">
        <v>9.3683746301272546</v>
      </c>
      <c r="M67" s="57">
        <v>7.1358282600283314</v>
      </c>
      <c r="N67" s="57"/>
      <c r="O67" s="57"/>
      <c r="P67" s="57"/>
      <c r="Q67" s="56"/>
      <c r="R67" s="57">
        <v>7.7289574126652321</v>
      </c>
      <c r="S67" s="57">
        <v>103.15717828509325</v>
      </c>
      <c r="T67" s="57">
        <v>305.13445227241226</v>
      </c>
      <c r="U67" s="60">
        <v>408.29163055750547</v>
      </c>
      <c r="V67" s="60">
        <v>0</v>
      </c>
    </row>
    <row r="68" spans="2:28" x14ac:dyDescent="0.25">
      <c r="B68" t="s">
        <v>556</v>
      </c>
      <c r="C68" s="57">
        <v>168.57676612452221</v>
      </c>
      <c r="D68" s="57">
        <v>157.40127555977799</v>
      </c>
      <c r="E68" s="57">
        <v>146.96664384666479</v>
      </c>
      <c r="F68" s="57"/>
      <c r="G68" s="57"/>
      <c r="H68" s="57"/>
      <c r="I68" s="57"/>
      <c r="J68" s="57">
        <v>472.94468553096499</v>
      </c>
      <c r="K68" s="57">
        <v>2.0860178115683232</v>
      </c>
      <c r="L68" s="57">
        <v>2.0727754309731821</v>
      </c>
      <c r="M68" s="57">
        <v>2.3362730771822853</v>
      </c>
      <c r="N68" s="57"/>
      <c r="O68" s="57"/>
      <c r="P68" s="57"/>
      <c r="Q68" s="56"/>
      <c r="R68" s="57">
        <v>2.1531092474519613</v>
      </c>
      <c r="S68" s="57">
        <v>1.4766759522981305</v>
      </c>
      <c r="T68" s="57">
        <v>218.17993742700833</v>
      </c>
      <c r="U68" s="60">
        <v>219.65661337930646</v>
      </c>
      <c r="V68" s="60">
        <v>0</v>
      </c>
    </row>
    <row r="69" spans="2:28" x14ac:dyDescent="0.25">
      <c r="B69" t="s">
        <v>557</v>
      </c>
      <c r="C69" s="57">
        <v>38.977622903202956</v>
      </c>
      <c r="D69" s="57">
        <v>36.393672178527503</v>
      </c>
      <c r="E69" s="57">
        <v>33.98101977453549</v>
      </c>
      <c r="F69" s="57"/>
      <c r="G69" s="57"/>
      <c r="H69" s="57"/>
      <c r="I69" s="57"/>
      <c r="J69" s="57">
        <v>109.35231485626596</v>
      </c>
      <c r="K69" s="57">
        <v>29.328534915878826</v>
      </c>
      <c r="L69" s="57">
        <v>28.744559663129024</v>
      </c>
      <c r="M69" s="57">
        <v>27.940948317708212</v>
      </c>
      <c r="N69" s="57"/>
      <c r="O69" s="57"/>
      <c r="P69" s="57"/>
      <c r="Q69" s="56"/>
      <c r="R69" s="57">
        <v>28.691761876868892</v>
      </c>
      <c r="S69" s="57">
        <v>0</v>
      </c>
      <c r="T69" s="57">
        <v>3.8112791861842776</v>
      </c>
      <c r="U69" s="60">
        <v>3.8112791861842776</v>
      </c>
      <c r="V69" s="60">
        <v>0</v>
      </c>
    </row>
    <row r="70" spans="2:28" x14ac:dyDescent="0.25">
      <c r="B70" t="s">
        <v>558</v>
      </c>
      <c r="C70">
        <v>1286.3406570557327</v>
      </c>
      <c r="D70">
        <v>1201.0650392677242</v>
      </c>
      <c r="E70">
        <v>1121.4426136953541</v>
      </c>
      <c r="J70">
        <v>3608.8483100188114</v>
      </c>
      <c r="K70">
        <v>218.83520136055165</v>
      </c>
      <c r="L70">
        <v>61.517435864049595</v>
      </c>
      <c r="M70">
        <v>89.78950823288082</v>
      </c>
      <c r="R70">
        <v>95.240911245427398</v>
      </c>
      <c r="S70">
        <v>23.204241554460854</v>
      </c>
      <c r="T70">
        <v>14.68754531346536</v>
      </c>
      <c r="U70">
        <v>37.891786867926207</v>
      </c>
      <c r="V70">
        <v>0</v>
      </c>
    </row>
    <row r="73" spans="2:28" x14ac:dyDescent="0.25">
      <c r="B73" s="38" t="s">
        <v>561</v>
      </c>
    </row>
    <row r="74" spans="2:28" x14ac:dyDescent="0.25">
      <c r="B74" s="57"/>
      <c r="C74" s="57"/>
      <c r="D74" s="57"/>
      <c r="E74" s="57"/>
      <c r="F74" s="57"/>
      <c r="G74" s="57"/>
      <c r="H74" s="57"/>
      <c r="I74" s="57"/>
      <c r="J74" s="57"/>
      <c r="K74" s="57"/>
      <c r="L74" s="57"/>
      <c r="M74" s="57"/>
      <c r="N74" s="57"/>
      <c r="O74" s="57"/>
      <c r="P74" s="57"/>
      <c r="Q74" s="57"/>
      <c r="R74" s="57"/>
      <c r="S74" s="57"/>
      <c r="T74" s="57"/>
      <c r="U74" s="57"/>
      <c r="V74" s="57"/>
    </row>
    <row r="75" spans="2:28" ht="38.25" x14ac:dyDescent="0.25">
      <c r="B75" s="22" t="s">
        <v>51</v>
      </c>
      <c r="C75" s="393" t="s">
        <v>528</v>
      </c>
      <c r="D75" s="393" t="s">
        <v>529</v>
      </c>
      <c r="E75" s="393" t="s">
        <v>530</v>
      </c>
      <c r="F75" s="393" t="s">
        <v>531</v>
      </c>
      <c r="G75" s="393" t="s">
        <v>532</v>
      </c>
      <c r="H75" s="393" t="s">
        <v>533</v>
      </c>
      <c r="I75" s="393" t="s">
        <v>534</v>
      </c>
      <c r="J75" s="393" t="s">
        <v>562</v>
      </c>
      <c r="K75" s="394" t="s">
        <v>536</v>
      </c>
      <c r="L75" s="394" t="s">
        <v>537</v>
      </c>
      <c r="M75" s="394" t="s">
        <v>538</v>
      </c>
      <c r="N75" s="394" t="s">
        <v>539</v>
      </c>
      <c r="O75" s="394" t="s">
        <v>540</v>
      </c>
      <c r="P75" s="394" t="s">
        <v>541</v>
      </c>
      <c r="Q75" s="394" t="s">
        <v>542</v>
      </c>
      <c r="R75" s="394" t="s">
        <v>563</v>
      </c>
      <c r="S75" s="395" t="s">
        <v>564</v>
      </c>
      <c r="T75" s="395" t="s">
        <v>565</v>
      </c>
      <c r="U75" s="395" t="s">
        <v>566</v>
      </c>
      <c r="V75" s="395" t="s">
        <v>567</v>
      </c>
    </row>
    <row r="76" spans="2:28" x14ac:dyDescent="0.25">
      <c r="B76" s="421" t="s">
        <v>568</v>
      </c>
      <c r="C76" s="354"/>
      <c r="D76" s="354">
        <v>2107.8070642374769</v>
      </c>
      <c r="E76" s="354">
        <v>1989.9163320030948</v>
      </c>
      <c r="F76" s="354">
        <v>1890.9246823252893</v>
      </c>
      <c r="G76" s="354">
        <v>1788.0854289727931</v>
      </c>
      <c r="H76" s="354">
        <v>1691.9739772414891</v>
      </c>
      <c r="I76" s="354">
        <v>1602.1501905767186</v>
      </c>
      <c r="J76" s="354">
        <v>6973.1342791162888</v>
      </c>
      <c r="K76" s="354"/>
      <c r="L76" s="354">
        <v>3.9328286026860511</v>
      </c>
      <c r="M76" s="354">
        <v>3.8439237905875263</v>
      </c>
      <c r="N76" s="354">
        <v>3.93131167434393</v>
      </c>
      <c r="O76" s="354">
        <v>3.8832506603161616</v>
      </c>
      <c r="P76" s="354">
        <v>3.8383485864627671</v>
      </c>
      <c r="Q76" s="354">
        <v>3.81460408091049</v>
      </c>
      <c r="R76" s="422">
        <v>3.8690972727564521</v>
      </c>
      <c r="S76" s="354">
        <v>0</v>
      </c>
      <c r="T76" s="354">
        <v>1802.2638841924061</v>
      </c>
      <c r="U76" s="354">
        <v>1802.2638841924061</v>
      </c>
      <c r="V76" s="354">
        <v>26.153526770365342</v>
      </c>
    </row>
    <row r="77" spans="2:28" x14ac:dyDescent="0.25">
      <c r="B77" t="s">
        <v>569</v>
      </c>
      <c r="C77" s="356"/>
      <c r="D77" s="356">
        <v>2266.3234923361451</v>
      </c>
      <c r="E77" s="356">
        <v>5008.6163002044814</v>
      </c>
      <c r="F77" s="356">
        <v>4733.9252805925662</v>
      </c>
      <c r="G77" s="356">
        <v>4277.3523026013972</v>
      </c>
      <c r="H77" s="356">
        <v>4038.9136586483269</v>
      </c>
      <c r="I77" s="356">
        <v>3816.1282459797358</v>
      </c>
      <c r="J77" s="356">
        <v>16866.319487822024</v>
      </c>
      <c r="K77" s="356"/>
      <c r="L77" s="356">
        <v>5.7022459762942832</v>
      </c>
      <c r="M77" s="356">
        <v>5.8168434766679882</v>
      </c>
      <c r="N77" s="356">
        <v>6.0847044853753243</v>
      </c>
      <c r="O77" s="356">
        <v>6.0766569731620663</v>
      </c>
      <c r="P77" s="356">
        <v>6.1200568867251519</v>
      </c>
      <c r="Q77" s="356">
        <v>6.1644583561100985</v>
      </c>
      <c r="R77" s="56">
        <v>6.1089856587986455</v>
      </c>
      <c r="S77" s="356">
        <v>2760.9034346855619</v>
      </c>
      <c r="T77" s="356">
        <v>0</v>
      </c>
      <c r="U77" s="356">
        <v>2760.9034346855619</v>
      </c>
      <c r="V77" s="356">
        <v>39.247302194438809</v>
      </c>
    </row>
    <row r="78" spans="2:28" x14ac:dyDescent="0.25">
      <c r="B78" s="20" t="s">
        <v>570</v>
      </c>
      <c r="C78" s="354"/>
      <c r="D78" s="354">
        <v>762.52430280173303</v>
      </c>
      <c r="E78" s="354">
        <v>1475.3156006766997</v>
      </c>
      <c r="F78" s="354">
        <v>1442.1420349554617</v>
      </c>
      <c r="G78" s="354">
        <v>1268.0429773693666</v>
      </c>
      <c r="H78" s="354">
        <v>1099.6229891260016</v>
      </c>
      <c r="I78" s="354">
        <v>864.06543778847629</v>
      </c>
      <c r="J78" s="354">
        <v>4673.8734392393053</v>
      </c>
      <c r="K78" s="354"/>
      <c r="L78" s="354">
        <v>4.3307087510540487</v>
      </c>
      <c r="M78" s="354">
        <v>4.3882695841062311</v>
      </c>
      <c r="N78" s="354">
        <v>4.5403574354861034</v>
      </c>
      <c r="O78" s="354">
        <v>4.4081858118608519</v>
      </c>
      <c r="P78" s="354">
        <v>4.3849577254808469</v>
      </c>
      <c r="Q78" s="354">
        <v>4.6420704991983754</v>
      </c>
      <c r="R78" s="422">
        <v>4.4846506980005074</v>
      </c>
      <c r="S78" s="354">
        <v>1065.1474558184802</v>
      </c>
      <c r="T78" s="354">
        <v>-22.954037873318025</v>
      </c>
      <c r="U78" s="354">
        <v>1042.1934179451621</v>
      </c>
      <c r="V78" s="354">
        <v>11.728464538170588</v>
      </c>
    </row>
    <row r="79" spans="2:28" x14ac:dyDescent="0.25">
      <c r="B79" t="s">
        <v>571</v>
      </c>
      <c r="C79" s="356"/>
      <c r="D79" s="356">
        <v>67.927775827706796</v>
      </c>
      <c r="E79" s="356">
        <v>5.1082168506078753</v>
      </c>
      <c r="F79" s="356">
        <v>1.9384070664804931</v>
      </c>
      <c r="G79" s="356">
        <v>3.5521302242965436</v>
      </c>
      <c r="H79" s="356">
        <v>3.3485701208990699</v>
      </c>
      <c r="I79" s="356">
        <v>3.1583270336117124</v>
      </c>
      <c r="J79" s="356">
        <v>11.997434445287821</v>
      </c>
      <c r="K79" s="356"/>
      <c r="L79" s="356">
        <v>0.55032131621799973</v>
      </c>
      <c r="M79" s="356">
        <v>0.23415392985894706</v>
      </c>
      <c r="N79" s="356">
        <v>8.9965481058871533E-2</v>
      </c>
      <c r="O79" s="356">
        <v>8.8312832051470322E-2</v>
      </c>
      <c r="P79" s="356">
        <v>8.673916599332461E-2</v>
      </c>
      <c r="Q79" s="356">
        <v>8.5237213595486361E-2</v>
      </c>
      <c r="R79" s="56">
        <v>8.7300617045729431E-2</v>
      </c>
      <c r="S79" s="356">
        <v>137.42668552964955</v>
      </c>
      <c r="T79" s="356">
        <v>0</v>
      </c>
      <c r="U79" s="356">
        <v>137.42668552964955</v>
      </c>
      <c r="V79" s="356">
        <v>14.637414795996596</v>
      </c>
    </row>
    <row r="80" spans="2:28" x14ac:dyDescent="0.25">
      <c r="B80" s="20" t="s">
        <v>572</v>
      </c>
      <c r="C80" s="354"/>
      <c r="D80" s="354">
        <v>79.686750395237823</v>
      </c>
      <c r="E80" s="354">
        <v>74.284845106243637</v>
      </c>
      <c r="F80" s="354">
        <v>70.023324710133863</v>
      </c>
      <c r="G80" s="354">
        <v>66.48035181841469</v>
      </c>
      <c r="H80" s="354">
        <v>63.154386968415032</v>
      </c>
      <c r="I80" s="354">
        <v>60.032432763046671</v>
      </c>
      <c r="J80" s="354">
        <v>259.69049626001026</v>
      </c>
      <c r="K80" s="354"/>
      <c r="L80" s="354">
        <v>3.7928459830813845</v>
      </c>
      <c r="M80" s="354">
        <v>3.7184386730967818</v>
      </c>
      <c r="N80" s="354">
        <v>3.6639930839522576</v>
      </c>
      <c r="O80" s="354">
        <v>3.6063661752508169</v>
      </c>
      <c r="P80" s="354">
        <v>3.5521450461879431</v>
      </c>
      <c r="Q80" s="354">
        <v>3.5008280253387527</v>
      </c>
      <c r="R80" s="422">
        <v>3.5832889880548642</v>
      </c>
      <c r="S80" s="354">
        <v>72.472663278263639</v>
      </c>
      <c r="T80" s="354">
        <v>0</v>
      </c>
      <c r="U80" s="354">
        <v>72.472663278263639</v>
      </c>
      <c r="V80" s="354">
        <v>0.58652704155330571</v>
      </c>
    </row>
    <row r="81" spans="2:26" x14ac:dyDescent="0.25">
      <c r="B81" t="s">
        <v>573</v>
      </c>
      <c r="C81" s="356"/>
      <c r="D81" s="356">
        <v>1725.5369400993525</v>
      </c>
      <c r="E81" s="356">
        <v>1215.2348443675851</v>
      </c>
      <c r="F81" s="356">
        <v>863.53439890751611</v>
      </c>
      <c r="G81" s="356">
        <v>611.26556091529517</v>
      </c>
      <c r="H81" s="356">
        <v>433.09947234724342</v>
      </c>
      <c r="I81" s="356">
        <v>307.71056256186426</v>
      </c>
      <c r="J81" s="356">
        <v>2215.6099947319194</v>
      </c>
      <c r="K81" s="356"/>
      <c r="L81" s="356">
        <v>62.905565263845261</v>
      </c>
      <c r="M81" s="356">
        <v>28.23006320201225</v>
      </c>
      <c r="N81" s="356">
        <v>22.921731981967223</v>
      </c>
      <c r="O81" s="356">
        <v>19.315970361442339</v>
      </c>
      <c r="P81" s="356">
        <v>14.900813180956657</v>
      </c>
      <c r="Q81" s="356">
        <v>11.030563743515707</v>
      </c>
      <c r="R81" s="56">
        <v>17.54515462895964</v>
      </c>
      <c r="S81" s="356">
        <v>126.28044845355099</v>
      </c>
      <c r="T81" s="356">
        <v>0</v>
      </c>
      <c r="U81" s="356">
        <v>126.28044845355099</v>
      </c>
      <c r="V81" s="356">
        <v>10.85356779004635</v>
      </c>
    </row>
    <row r="82" spans="2:26" x14ac:dyDescent="0.25">
      <c r="B82" s="423" t="s">
        <v>574</v>
      </c>
      <c r="C82" s="354"/>
      <c r="D82" s="354">
        <v>184.34846291029146</v>
      </c>
      <c r="E82" s="354">
        <v>519.2482722241225</v>
      </c>
      <c r="F82" s="354">
        <v>818.90869125720747</v>
      </c>
      <c r="G82" s="354">
        <v>928.54966240805777</v>
      </c>
      <c r="H82" s="354">
        <v>1024.2759504255785</v>
      </c>
      <c r="I82" s="354">
        <v>1107.5495625152257</v>
      </c>
      <c r="J82" s="354">
        <v>3879.2838666060684</v>
      </c>
      <c r="K82" s="354"/>
      <c r="L82" s="354">
        <v>51.901248503027411</v>
      </c>
      <c r="M82" s="354">
        <v>47.72606596614628</v>
      </c>
      <c r="N82" s="354">
        <v>68.873558507958776</v>
      </c>
      <c r="O82" s="354">
        <v>72.8437788116115</v>
      </c>
      <c r="P82" s="354">
        <v>71.599889038642729</v>
      </c>
      <c r="Q82" s="354">
        <v>70.584335406909062</v>
      </c>
      <c r="R82" s="424">
        <v>71.005105548582861</v>
      </c>
      <c r="S82" s="354">
        <v>54.633872263619111</v>
      </c>
      <c r="T82" s="354">
        <v>0</v>
      </c>
      <c r="U82" s="354">
        <v>54.633872263619111</v>
      </c>
      <c r="V82" s="354">
        <v>15.097301891326321</v>
      </c>
    </row>
    <row r="83" spans="2:26" x14ac:dyDescent="0.25">
      <c r="B83" t="s">
        <v>575</v>
      </c>
      <c r="C83" s="356"/>
      <c r="D83" s="356">
        <v>1314.5404494935988</v>
      </c>
      <c r="E83" s="356">
        <v>1202.530394810454</v>
      </c>
      <c r="F83" s="356"/>
      <c r="G83" s="356"/>
      <c r="H83" s="356"/>
      <c r="I83" s="356"/>
      <c r="J83" s="356">
        <v>0</v>
      </c>
      <c r="K83" s="356"/>
      <c r="L83" s="356">
        <v>140.06413765111819</v>
      </c>
      <c r="M83" s="356">
        <v>111.57848971867388</v>
      </c>
      <c r="N83" s="356"/>
      <c r="O83" s="356"/>
      <c r="P83" s="356"/>
      <c r="Q83" s="356"/>
      <c r="R83" s="56">
        <v>0</v>
      </c>
      <c r="S83" s="356">
        <v>0</v>
      </c>
      <c r="T83" s="356">
        <v>0</v>
      </c>
      <c r="U83" s="356">
        <v>0</v>
      </c>
      <c r="V83" s="356">
        <v>0</v>
      </c>
    </row>
    <row r="84" spans="2:26" x14ac:dyDescent="0.25">
      <c r="B84" s="20" t="s">
        <v>576</v>
      </c>
      <c r="C84" s="354"/>
      <c r="D84" s="354">
        <v>59.811784083261927</v>
      </c>
      <c r="E84" s="354">
        <v>52.465197123399236</v>
      </c>
      <c r="F84" s="354">
        <v>50.854374724040198</v>
      </c>
      <c r="G84" s="354">
        <v>47.527453013121686</v>
      </c>
      <c r="H84" s="354">
        <v>44.418180386095017</v>
      </c>
      <c r="I84" s="354">
        <v>41.512318117845815</v>
      </c>
      <c r="J84" s="354">
        <v>184.31232624110271</v>
      </c>
      <c r="K84" s="354"/>
      <c r="L84" s="354">
        <v>175.57618764534115</v>
      </c>
      <c r="M84" s="354">
        <v>159.89564192098092</v>
      </c>
      <c r="N84" s="354">
        <v>160.80240395480996</v>
      </c>
      <c r="O84" s="354">
        <v>156.54589007849358</v>
      </c>
      <c r="P84" s="354">
        <v>152.40192343033166</v>
      </c>
      <c r="Q84" s="354">
        <v>148.36764635676533</v>
      </c>
      <c r="R84" s="425">
        <v>154.74095880136005</v>
      </c>
      <c r="S84" s="354">
        <v>0</v>
      </c>
      <c r="T84" s="354">
        <v>1.1911023924680681</v>
      </c>
      <c r="U84" s="354">
        <v>1.1911023924680681</v>
      </c>
      <c r="V84" s="354">
        <v>4.338303396865896E-2</v>
      </c>
    </row>
    <row r="85" spans="2:26" x14ac:dyDescent="0.25">
      <c r="B85" t="s">
        <v>577</v>
      </c>
      <c r="C85" s="356"/>
      <c r="D85" s="356"/>
      <c r="E85" s="356"/>
      <c r="F85" s="356">
        <v>152.32031325770851</v>
      </c>
      <c r="G85" s="356">
        <v>143.85289013986053</v>
      </c>
      <c r="H85" s="356">
        <v>136.00918088104851</v>
      </c>
      <c r="I85" s="356">
        <v>128.72751588957365</v>
      </c>
      <c r="J85" s="356">
        <v>560.90990016819126</v>
      </c>
      <c r="K85" s="356"/>
      <c r="L85" s="356"/>
      <c r="M85" s="356"/>
      <c r="N85" s="356">
        <v>21.180126373860325</v>
      </c>
      <c r="O85" s="356">
        <v>19.966295255668015</v>
      </c>
      <c r="P85" s="356">
        <v>18.84620280737418</v>
      </c>
      <c r="Q85" s="356">
        <v>17.811287404042215</v>
      </c>
      <c r="R85" s="51">
        <v>19.448659297785504</v>
      </c>
      <c r="S85" s="356">
        <v>0</v>
      </c>
      <c r="T85" s="356">
        <v>28.840543277554278</v>
      </c>
      <c r="U85" s="356">
        <v>28.840543277554278</v>
      </c>
      <c r="V85" s="356">
        <v>9.0830468163284384E-2</v>
      </c>
    </row>
    <row r="86" spans="2:26" x14ac:dyDescent="0.25">
      <c r="B86" s="20" t="s">
        <v>578</v>
      </c>
      <c r="C86" s="354"/>
      <c r="D86" s="354"/>
      <c r="E86" s="354">
        <v>62.225896126086433</v>
      </c>
      <c r="F86" s="354">
        <v>58.876380941403106</v>
      </c>
      <c r="G86" s="354">
        <v>55.504661547398378</v>
      </c>
      <c r="H86" s="354">
        <v>52.540674952291894</v>
      </c>
      <c r="I86" s="354">
        <v>49.80159774556671</v>
      </c>
      <c r="J86" s="354">
        <v>216.72331518666016</v>
      </c>
      <c r="K86" s="354"/>
      <c r="L86" s="354"/>
      <c r="M86" s="354">
        <v>79.290356547396911</v>
      </c>
      <c r="N86" s="354">
        <v>289.6024151152584</v>
      </c>
      <c r="O86" s="354">
        <v>284.39569152784566</v>
      </c>
      <c r="P86" s="354">
        <v>280.42830538082399</v>
      </c>
      <c r="Q86" s="354">
        <v>276.88646200125197</v>
      </c>
      <c r="R86" s="422">
        <v>283.0434130088849</v>
      </c>
      <c r="S86" s="354">
        <v>0</v>
      </c>
      <c r="T86" s="354">
        <v>0.7656893085155706</v>
      </c>
      <c r="U86" s="354">
        <v>0.7656893085155706</v>
      </c>
      <c r="V86" s="354">
        <v>4.5855582981691317E-2</v>
      </c>
      <c r="W86" s="400"/>
      <c r="X86" s="400"/>
    </row>
    <row r="87" spans="2:26" x14ac:dyDescent="0.25">
      <c r="B87" t="s">
        <v>579</v>
      </c>
      <c r="C87" s="356"/>
      <c r="D87" s="356">
        <v>303.23422950951448</v>
      </c>
      <c r="E87" s="356"/>
      <c r="F87" s="356"/>
      <c r="G87" s="356"/>
      <c r="H87" s="356"/>
      <c r="I87" s="356"/>
      <c r="J87" s="356">
        <v>0</v>
      </c>
      <c r="K87" s="356"/>
      <c r="L87" s="356">
        <v>365.71244730622487</v>
      </c>
      <c r="M87" s="356"/>
      <c r="N87" s="356"/>
      <c r="O87" s="356"/>
      <c r="P87" s="356"/>
      <c r="Q87" s="356"/>
      <c r="R87" s="56">
        <v>0</v>
      </c>
      <c r="S87" s="356">
        <v>0</v>
      </c>
      <c r="T87" s="356">
        <v>0</v>
      </c>
      <c r="U87" s="356">
        <v>0</v>
      </c>
      <c r="V87" s="356">
        <v>0</v>
      </c>
    </row>
    <row r="88" spans="2:26" x14ac:dyDescent="0.25">
      <c r="B88" s="20" t="s">
        <v>580</v>
      </c>
      <c r="C88" s="354"/>
      <c r="D88" s="354">
        <v>27.903638124670085</v>
      </c>
      <c r="E88" s="354">
        <v>24.444472323804732</v>
      </c>
      <c r="F88" s="354">
        <v>23.711557626088204</v>
      </c>
      <c r="G88" s="354">
        <v>22.160334229988976</v>
      </c>
      <c r="H88" s="354">
        <v>20.710592738307454</v>
      </c>
      <c r="I88" s="354">
        <v>19.355694147950889</v>
      </c>
      <c r="J88" s="354">
        <v>85.938178742335523</v>
      </c>
      <c r="K88" s="354"/>
      <c r="L88" s="354">
        <v>0.9094071141413117</v>
      </c>
      <c r="M88" s="354">
        <v>0.93844613122318266</v>
      </c>
      <c r="N88" s="354">
        <v>1.0249148805504869</v>
      </c>
      <c r="O88" s="354">
        <v>0.98949770751817545</v>
      </c>
      <c r="P88" s="354">
        <v>0.9696948567268131</v>
      </c>
      <c r="Q88" s="354">
        <v>0.94386767308186348</v>
      </c>
      <c r="R88" s="422">
        <v>0.98332700966007347</v>
      </c>
      <c r="S88" s="354">
        <v>2.1659203583928859</v>
      </c>
      <c r="T88" s="354">
        <v>85.229399711218065</v>
      </c>
      <c r="U88" s="354">
        <v>87.395320069610932</v>
      </c>
      <c r="V88" s="354">
        <v>0</v>
      </c>
    </row>
    <row r="89" spans="2:26" x14ac:dyDescent="0.25">
      <c r="B89" t="s">
        <v>581</v>
      </c>
      <c r="C89" s="356"/>
      <c r="D89" s="356">
        <v>169.77549279914209</v>
      </c>
      <c r="E89" s="356">
        <v>186.5534741597881</v>
      </c>
      <c r="F89" s="356">
        <v>183.03875516027961</v>
      </c>
      <c r="G89" s="356">
        <v>177.09360316905781</v>
      </c>
      <c r="H89" s="356">
        <v>169.30370481969013</v>
      </c>
      <c r="I89" s="356">
        <v>163.85976458235095</v>
      </c>
      <c r="J89" s="356">
        <v>693.29582773137838</v>
      </c>
      <c r="K89" s="356"/>
      <c r="L89" s="356">
        <v>19.84727195137765</v>
      </c>
      <c r="M89" s="356">
        <v>22.306416826506496</v>
      </c>
      <c r="N89" s="356">
        <v>19.308495883473554</v>
      </c>
      <c r="O89" s="356">
        <v>19.462628444158202</v>
      </c>
      <c r="P89" s="356">
        <v>19.385898565616923</v>
      </c>
      <c r="Q89" s="356">
        <v>19.548259845718722</v>
      </c>
      <c r="R89" s="51">
        <v>19.42302996055399</v>
      </c>
      <c r="S89" s="356">
        <v>35.69452496028606</v>
      </c>
      <c r="T89" s="356">
        <v>0</v>
      </c>
      <c r="U89" s="356">
        <v>35.69452496028606</v>
      </c>
      <c r="V89" s="356">
        <v>4.1038134056006754</v>
      </c>
    </row>
    <row r="90" spans="2:26" x14ac:dyDescent="0.25">
      <c r="B90" s="423" t="s">
        <v>582</v>
      </c>
      <c r="C90" s="354"/>
      <c r="D90" s="354"/>
      <c r="E90" s="354">
        <v>945.74721813695692</v>
      </c>
      <c r="F90" s="354">
        <v>894.49172959407451</v>
      </c>
      <c r="G90" s="354">
        <v>844.87487254274697</v>
      </c>
      <c r="H90" s="354">
        <v>798.50397810225365</v>
      </c>
      <c r="I90" s="354">
        <v>755.16669357842829</v>
      </c>
      <c r="J90" s="354">
        <v>3293.0372738175042</v>
      </c>
      <c r="K90" s="354"/>
      <c r="L90" s="354"/>
      <c r="M90" s="354">
        <v>23.939014791604908</v>
      </c>
      <c r="N90" s="354">
        <v>23.589659837973638</v>
      </c>
      <c r="O90" s="354">
        <v>23.21298395914912</v>
      </c>
      <c r="P90" s="354">
        <v>22.857913810886998</v>
      </c>
      <c r="Q90" s="354">
        <v>22.522605803887721</v>
      </c>
      <c r="R90" s="422">
        <v>23.0640214956256</v>
      </c>
      <c r="S90" s="354">
        <v>142.77810460947035</v>
      </c>
      <c r="T90" s="354">
        <v>0</v>
      </c>
      <c r="U90" s="354">
        <v>142.77810460947035</v>
      </c>
      <c r="V90" s="354">
        <v>20.29033991536247</v>
      </c>
      <c r="X90" s="61"/>
      <c r="Y90" s="47"/>
      <c r="Z90" s="47"/>
    </row>
    <row r="91" spans="2:26" x14ac:dyDescent="0.25">
      <c r="B91" t="s">
        <v>583</v>
      </c>
      <c r="C91" s="356"/>
      <c r="D91" s="356">
        <v>179.47051686582907</v>
      </c>
      <c r="E91" s="356">
        <v>244.95126952451801</v>
      </c>
      <c r="F91" s="356">
        <v>267.13803167544398</v>
      </c>
      <c r="G91" s="356">
        <v>215.43277267573561</v>
      </c>
      <c r="H91" s="356">
        <v>133.17626087240632</v>
      </c>
      <c r="I91" s="356"/>
      <c r="J91" s="356">
        <v>615.74706522358622</v>
      </c>
      <c r="K91" s="356"/>
      <c r="L91" s="356">
        <v>1.7463924718609845</v>
      </c>
      <c r="M91" s="356">
        <v>1.1024239057059562</v>
      </c>
      <c r="N91" s="356">
        <v>1.0678473442351797</v>
      </c>
      <c r="O91" s="356">
        <v>1.0035609002641619</v>
      </c>
      <c r="P91" s="356">
        <v>0.90315170229245878</v>
      </c>
      <c r="Q91" s="356"/>
      <c r="R91" s="56">
        <v>1.0056451306872103</v>
      </c>
      <c r="S91" s="356">
        <v>612.29060474127061</v>
      </c>
      <c r="T91" s="356">
        <v>0</v>
      </c>
      <c r="U91" s="356">
        <v>612.29060474127061</v>
      </c>
      <c r="V91" s="356">
        <v>4.4202878636090777</v>
      </c>
      <c r="X91" s="61"/>
      <c r="Y91" s="47"/>
      <c r="Z91" s="47"/>
    </row>
    <row r="92" spans="2:26" x14ac:dyDescent="0.25">
      <c r="B92" s="20" t="s">
        <v>584</v>
      </c>
      <c r="C92" s="354"/>
      <c r="D92" s="354"/>
      <c r="E92" s="354">
        <v>2.7959588399791668</v>
      </c>
      <c r="F92" s="354">
        <v>2.5755047564785634</v>
      </c>
      <c r="G92" s="354">
        <v>2.5189103680412912</v>
      </c>
      <c r="H92" s="354">
        <v>2.4535433082415321</v>
      </c>
      <c r="I92" s="354">
        <v>2.3894436652263038</v>
      </c>
      <c r="J92" s="354">
        <v>9.9374020979876878</v>
      </c>
      <c r="K92" s="354"/>
      <c r="L92" s="354"/>
      <c r="M92" s="354">
        <v>0.36160506278100463</v>
      </c>
      <c r="N92" s="354">
        <v>0.35710476683778725</v>
      </c>
      <c r="O92" s="354">
        <v>0.35197510667141291</v>
      </c>
      <c r="P92" s="354">
        <v>0.34616118144785629</v>
      </c>
      <c r="Q92" s="354">
        <v>0.34095886125453179</v>
      </c>
      <c r="R92" s="422">
        <v>0.34911490990617705</v>
      </c>
      <c r="S92" s="354">
        <v>28.464559421590774</v>
      </c>
      <c r="T92" s="354">
        <v>0</v>
      </c>
      <c r="U92" s="354">
        <v>28.464559421590774</v>
      </c>
      <c r="V92" s="354">
        <v>5.5784750237879342E-2</v>
      </c>
      <c r="X92" s="61"/>
      <c r="Y92" s="47"/>
      <c r="Z92" s="47"/>
    </row>
    <row r="93" spans="2:26" x14ac:dyDescent="0.25">
      <c r="B93" t="s">
        <v>585</v>
      </c>
      <c r="C93" s="356"/>
      <c r="D93" s="356">
        <v>382.33141381744952</v>
      </c>
      <c r="E93" s="356">
        <v>584.28617039734888</v>
      </c>
      <c r="F93" s="356">
        <v>552.23658825885093</v>
      </c>
      <c r="G93" s="356">
        <v>1142.4964822918216</v>
      </c>
      <c r="H93" s="356">
        <v>1495.1520025660666</v>
      </c>
      <c r="I93" s="356">
        <v>1609.3381361089298</v>
      </c>
      <c r="J93" s="356">
        <v>4799.2232092256672</v>
      </c>
      <c r="K93" s="356"/>
      <c r="L93" s="356">
        <v>29.358481125726627</v>
      </c>
      <c r="M93" s="356">
        <v>30.094542895980553</v>
      </c>
      <c r="N93" s="356">
        <v>29.891941706389687</v>
      </c>
      <c r="O93" s="356">
        <v>32.205185286289527</v>
      </c>
      <c r="P93" s="356">
        <v>32.381061550211307</v>
      </c>
      <c r="Q93" s="356">
        <v>32.530767146284191</v>
      </c>
      <c r="R93" s="56">
        <v>32.081464078581817</v>
      </c>
      <c r="S93" s="356">
        <v>137.07194209295702</v>
      </c>
      <c r="T93" s="356">
        <v>12.522951627299284</v>
      </c>
      <c r="U93" s="356">
        <v>149.59489372025629</v>
      </c>
      <c r="V93" s="356">
        <v>11.325253345617645</v>
      </c>
      <c r="X93" s="61"/>
      <c r="Y93" s="47"/>
      <c r="Z93" s="47"/>
    </row>
    <row r="94" spans="2:26" x14ac:dyDescent="0.25">
      <c r="B94" s="20" t="s">
        <v>586</v>
      </c>
      <c r="C94" s="354"/>
      <c r="D94" s="354">
        <v>502.69371181833992</v>
      </c>
      <c r="E94" s="354">
        <v>459.51524354402653</v>
      </c>
      <c r="F94" s="354">
        <v>668.2587462346753</v>
      </c>
      <c r="G94" s="354">
        <v>624.5408843314724</v>
      </c>
      <c r="H94" s="354">
        <v>583.68306946866585</v>
      </c>
      <c r="I94" s="354">
        <v>545.49819576510811</v>
      </c>
      <c r="J94" s="354">
        <v>2421.9808957999207</v>
      </c>
      <c r="K94" s="354"/>
      <c r="L94" s="354">
        <v>129.1893483677504</v>
      </c>
      <c r="M94" s="354">
        <v>126.17533587526937</v>
      </c>
      <c r="N94" s="354">
        <v>165.24320817801669</v>
      </c>
      <c r="O94" s="354">
        <v>170.66898628095072</v>
      </c>
      <c r="P94" s="354">
        <v>169.17198524640725</v>
      </c>
      <c r="Q94" s="354">
        <v>163.89427218222738</v>
      </c>
      <c r="R94" s="422">
        <v>167.24019011348969</v>
      </c>
      <c r="S94" s="354">
        <v>0</v>
      </c>
      <c r="T94" s="354">
        <v>14.482050601331878</v>
      </c>
      <c r="U94" s="354">
        <v>14.482050601331878</v>
      </c>
      <c r="V94" s="354">
        <v>16.34232067802645</v>
      </c>
      <c r="X94" s="61"/>
      <c r="Y94" s="47"/>
      <c r="Z94" s="47"/>
    </row>
    <row r="95" spans="2:26" x14ac:dyDescent="0.25">
      <c r="B95" s="54" t="s">
        <v>587</v>
      </c>
      <c r="C95" s="356"/>
      <c r="D95" s="356">
        <v>9208.4953979679303</v>
      </c>
      <c r="E95" s="356">
        <v>8417.329147467899</v>
      </c>
      <c r="F95" s="356">
        <v>4267.2396343853243</v>
      </c>
      <c r="G95" s="356">
        <v>3988.0744246591826</v>
      </c>
      <c r="H95" s="356">
        <v>3727.172359494562</v>
      </c>
      <c r="I95" s="356">
        <v>3483.3386537332349</v>
      </c>
      <c r="J95" s="356">
        <v>15465.825072272306</v>
      </c>
      <c r="K95" s="356"/>
      <c r="L95" s="356">
        <v>98.643984890841921</v>
      </c>
      <c r="M95" s="356">
        <v>148.78270067941253</v>
      </c>
      <c r="N95" s="356">
        <v>83.077397253941797</v>
      </c>
      <c r="O95" s="356">
        <v>85.805251140393622</v>
      </c>
      <c r="P95" s="356">
        <v>85.052609598517961</v>
      </c>
      <c r="Q95" s="356">
        <v>82.399195266060502</v>
      </c>
      <c r="R95" s="56">
        <v>84.081390081271337</v>
      </c>
      <c r="S95" s="356">
        <v>0</v>
      </c>
      <c r="T95" s="356">
        <v>183.93874146613607</v>
      </c>
      <c r="U95" s="356">
        <v>183.93874146613607</v>
      </c>
      <c r="V95" s="356">
        <v>118.27350205661665</v>
      </c>
      <c r="X95" s="61"/>
      <c r="Y95" s="47"/>
      <c r="Z95" s="47"/>
    </row>
    <row r="96" spans="2:26" x14ac:dyDescent="0.25">
      <c r="B96" s="20" t="s">
        <v>588</v>
      </c>
      <c r="C96" s="354"/>
      <c r="D96" s="354">
        <v>128.73515532579643</v>
      </c>
      <c r="E96" s="354">
        <v>117.67373036224703</v>
      </c>
      <c r="F96" s="354">
        <v>113.25462950159474</v>
      </c>
      <c r="G96" s="354">
        <v>105.8454481323315</v>
      </c>
      <c r="H96" s="354">
        <v>98.920979562926647</v>
      </c>
      <c r="I96" s="354">
        <v>92.449513610211824</v>
      </c>
      <c r="J96" s="354">
        <v>410.47057080706469</v>
      </c>
      <c r="K96" s="354"/>
      <c r="L96" s="354">
        <v>55.489315006513543</v>
      </c>
      <c r="M96" s="354">
        <v>54.19295909177373</v>
      </c>
      <c r="N96" s="354">
        <v>49.975978624577365</v>
      </c>
      <c r="O96" s="354">
        <v>51.616945454231818</v>
      </c>
      <c r="P96" s="354">
        <v>51.164199176566513</v>
      </c>
      <c r="Q96" s="354">
        <v>49.567998741688662</v>
      </c>
      <c r="R96" s="422">
        <v>50.579942916638565</v>
      </c>
      <c r="S96" s="354">
        <v>0</v>
      </c>
      <c r="T96" s="354">
        <v>8.1152833937271609</v>
      </c>
      <c r="U96" s="354">
        <v>8.1152833937271609</v>
      </c>
      <c r="V96" s="354">
        <v>1.6675417420815295</v>
      </c>
      <c r="X96" s="61"/>
      <c r="Y96" s="47"/>
      <c r="Z96" s="47"/>
    </row>
    <row r="97" spans="2:26" x14ac:dyDescent="0.25">
      <c r="B97" s="54" t="s">
        <v>589</v>
      </c>
      <c r="C97" s="356"/>
      <c r="D97" s="356">
        <v>433.39478483970328</v>
      </c>
      <c r="E97" s="356">
        <v>395.79085092422764</v>
      </c>
      <c r="F97" s="356">
        <v>381.01049915391775</v>
      </c>
      <c r="G97" s="356">
        <v>356.08457864852124</v>
      </c>
      <c r="H97" s="356">
        <v>332.78932583973943</v>
      </c>
      <c r="I97" s="356">
        <v>311.01806153246673</v>
      </c>
      <c r="J97" s="356">
        <v>1380.9024651746452</v>
      </c>
      <c r="K97" s="356"/>
      <c r="L97" s="356">
        <v>147.18175631980844</v>
      </c>
      <c r="M97" s="356">
        <v>143.61085704027536</v>
      </c>
      <c r="N97" s="356">
        <v>139.38358843214979</v>
      </c>
      <c r="O97" s="356">
        <v>135.69392377060959</v>
      </c>
      <c r="P97" s="356">
        <v>132.10192559468894</v>
      </c>
      <c r="Q97" s="356">
        <v>128.60496799352828</v>
      </c>
      <c r="R97" s="56">
        <v>134.12942433370213</v>
      </c>
      <c r="S97" s="356">
        <v>0</v>
      </c>
      <c r="T97" s="356">
        <v>10.295298530015922</v>
      </c>
      <c r="U97" s="356">
        <v>10.295298530015922</v>
      </c>
      <c r="V97" s="356">
        <v>28.802346073297389</v>
      </c>
      <c r="X97" s="61"/>
      <c r="Y97" s="47"/>
      <c r="Z97" s="47"/>
    </row>
    <row r="98" spans="2:26" x14ac:dyDescent="0.25">
      <c r="B98" s="20" t="s">
        <v>590</v>
      </c>
      <c r="C98" s="354"/>
      <c r="D98" s="354">
        <v>2637726.0689277514</v>
      </c>
      <c r="E98" s="354">
        <v>2217013.9704016577</v>
      </c>
      <c r="F98" s="354">
        <v>2132985.2751048575</v>
      </c>
      <c r="G98" s="354">
        <v>1993444.1823409889</v>
      </c>
      <c r="H98" s="354">
        <v>1863031.946113074</v>
      </c>
      <c r="I98" s="354">
        <v>1741151.3515075457</v>
      </c>
      <c r="J98" s="354">
        <v>7730612.7550664656</v>
      </c>
      <c r="K98" s="354"/>
      <c r="L98" s="354">
        <v>3947.9649988855654</v>
      </c>
      <c r="M98" s="354">
        <v>4053.4963141143389</v>
      </c>
      <c r="N98" s="354">
        <v>4245.3882892744787</v>
      </c>
      <c r="O98" s="354">
        <v>4135.1137785168094</v>
      </c>
      <c r="P98" s="354">
        <v>4017.3187054312975</v>
      </c>
      <c r="Q98" s="354">
        <v>3910.7864735870412</v>
      </c>
      <c r="R98" s="422">
        <v>4082.7773583150879</v>
      </c>
      <c r="S98" s="354">
        <v>0</v>
      </c>
      <c r="T98" s="354">
        <v>1893.4690963057546</v>
      </c>
      <c r="U98" s="354">
        <v>1893.4690963057546</v>
      </c>
      <c r="V98" s="354">
        <v>56067.142333378164</v>
      </c>
      <c r="X98" s="61"/>
      <c r="Y98" s="47"/>
      <c r="Z98" s="47"/>
    </row>
    <row r="99" spans="2:26" x14ac:dyDescent="0.25">
      <c r="B99" t="s">
        <v>591</v>
      </c>
      <c r="C99" s="356"/>
      <c r="D99" s="356">
        <v>220644.45445019234</v>
      </c>
      <c r="E99" s="356">
        <v>201218.79229328973</v>
      </c>
      <c r="F99" s="356">
        <v>193730.88200004798</v>
      </c>
      <c r="G99" s="356">
        <v>182747.13554419976</v>
      </c>
      <c r="H99" s="356">
        <v>172294.66811530991</v>
      </c>
      <c r="I99" s="356">
        <v>162439.00428581124</v>
      </c>
      <c r="J99" s="356">
        <v>711211.68994536868</v>
      </c>
      <c r="K99" s="356"/>
      <c r="L99" s="356">
        <v>3245.8370736573347</v>
      </c>
      <c r="M99" s="356">
        <v>3122.5894157205707</v>
      </c>
      <c r="N99" s="356">
        <v>3134.0911192702292</v>
      </c>
      <c r="O99" s="356">
        <v>3059.1421288950432</v>
      </c>
      <c r="P99" s="356">
        <v>2985.9855202068479</v>
      </c>
      <c r="Q99" s="356">
        <v>2914.5783486679798</v>
      </c>
      <c r="R99" s="51">
        <v>3026.6069390293633</v>
      </c>
      <c r="S99" s="356">
        <v>0</v>
      </c>
      <c r="T99" s="356">
        <v>234.98647306130053</v>
      </c>
      <c r="U99" s="356">
        <v>234.98647306130053</v>
      </c>
      <c r="V99" s="356">
        <v>2643.0464413089294</v>
      </c>
      <c r="X99" s="61"/>
      <c r="Y99" s="47"/>
      <c r="Z99" s="47"/>
    </row>
    <row r="100" spans="2:26" x14ac:dyDescent="0.25">
      <c r="B100" s="20" t="s">
        <v>592</v>
      </c>
      <c r="C100" s="354"/>
      <c r="D100" s="354">
        <v>46515.202290954476</v>
      </c>
      <c r="E100" s="354">
        <v>48685.568917819983</v>
      </c>
      <c r="F100" s="354">
        <v>41640.018711273035</v>
      </c>
      <c r="G100" s="354">
        <v>39921.697024478955</v>
      </c>
      <c r="H100" s="354">
        <v>36309.457651718927</v>
      </c>
      <c r="I100" s="354">
        <v>33079.396917404869</v>
      </c>
      <c r="J100" s="354">
        <v>150950.57030487573</v>
      </c>
      <c r="K100" s="354"/>
      <c r="L100" s="354">
        <v>111.24770732783504</v>
      </c>
      <c r="M100" s="354">
        <v>105.55115757205036</v>
      </c>
      <c r="N100" s="354">
        <v>93.165092285110887</v>
      </c>
      <c r="O100" s="354">
        <v>90.713550642542145</v>
      </c>
      <c r="P100" s="354">
        <v>88.332343972601464</v>
      </c>
      <c r="Q100" s="354">
        <v>86.004321133717596</v>
      </c>
      <c r="R100" s="422">
        <v>89.706617576336598</v>
      </c>
      <c r="S100" s="354">
        <v>1682.7138775623</v>
      </c>
      <c r="T100" s="354">
        <v>0</v>
      </c>
      <c r="U100" s="354">
        <v>1682.7138775623</v>
      </c>
      <c r="V100" s="354">
        <v>784.34199572551802</v>
      </c>
      <c r="X100" s="61"/>
      <c r="Y100" s="47"/>
      <c r="Z100" s="47"/>
    </row>
    <row r="101" spans="2:26" x14ac:dyDescent="0.25">
      <c r="B101" s="54" t="s">
        <v>593</v>
      </c>
      <c r="C101" s="356"/>
      <c r="D101" s="356">
        <v>8640.1573855374554</v>
      </c>
      <c r="E101" s="356">
        <v>8468.1789387158115</v>
      </c>
      <c r="F101" s="356">
        <v>7200.1098216659739</v>
      </c>
      <c r="G101" s="356">
        <v>6235.7278626537627</v>
      </c>
      <c r="H101" s="356">
        <v>5674.5029525491727</v>
      </c>
      <c r="I101" s="356">
        <v>5311.1150874272189</v>
      </c>
      <c r="J101" s="356">
        <v>24421.455724296131</v>
      </c>
      <c r="K101" s="356"/>
      <c r="L101" s="356">
        <v>407.03493292655031</v>
      </c>
      <c r="M101" s="356">
        <v>426.23712988066325</v>
      </c>
      <c r="N101" s="356">
        <v>426.90119553512096</v>
      </c>
      <c r="O101" s="356">
        <v>413.94474093424782</v>
      </c>
      <c r="P101" s="356">
        <v>401.38150301890414</v>
      </c>
      <c r="Q101" s="356">
        <v>389.19955364826444</v>
      </c>
      <c r="R101" s="51">
        <v>408.97491073713189</v>
      </c>
      <c r="S101" s="356">
        <v>0</v>
      </c>
      <c r="T101" s="356">
        <v>59.713823716665566</v>
      </c>
      <c r="U101" s="356">
        <v>59.713823716665566</v>
      </c>
      <c r="V101" s="356">
        <v>318.52379774600513</v>
      </c>
      <c r="X101" s="61"/>
      <c r="Y101" s="47"/>
      <c r="Z101" s="47"/>
    </row>
    <row r="102" spans="2:26" x14ac:dyDescent="0.25">
      <c r="B102" s="20" t="s">
        <v>594</v>
      </c>
      <c r="C102" s="354"/>
      <c r="D102" s="354">
        <v>1005.8538653636512</v>
      </c>
      <c r="E102" s="354">
        <v>842.14277200066772</v>
      </c>
      <c r="F102" s="354">
        <v>791.09011656937946</v>
      </c>
      <c r="G102" s="354">
        <v>790.44137878771255</v>
      </c>
      <c r="H102" s="354">
        <v>786.49177573266275</v>
      </c>
      <c r="I102" s="354">
        <v>776.70237674572172</v>
      </c>
      <c r="J102" s="354">
        <v>3144.7256478354766</v>
      </c>
      <c r="K102" s="354"/>
      <c r="L102" s="354">
        <v>66.570444087057382</v>
      </c>
      <c r="M102" s="354">
        <v>82.615057168836614</v>
      </c>
      <c r="N102" s="354">
        <v>83.201088641359632</v>
      </c>
      <c r="O102" s="354">
        <v>81.055264609510957</v>
      </c>
      <c r="P102" s="354">
        <v>79.028149182943395</v>
      </c>
      <c r="Q102" s="354">
        <v>76.808642627237631</v>
      </c>
      <c r="R102" s="425">
        <v>79.969073705896704</v>
      </c>
      <c r="S102" s="354">
        <v>39.324272523161575</v>
      </c>
      <c r="T102" s="354">
        <v>0</v>
      </c>
      <c r="U102" s="354">
        <v>39.324272523161575</v>
      </c>
      <c r="V102" s="354">
        <v>14.110413704449726</v>
      </c>
      <c r="X102" s="61"/>
      <c r="Y102" s="47"/>
      <c r="Z102" s="47"/>
    </row>
    <row r="103" spans="2:26" x14ac:dyDescent="0.25">
      <c r="B103" t="s">
        <v>595</v>
      </c>
      <c r="C103" s="356"/>
      <c r="D103" s="356">
        <v>62495.662093771978</v>
      </c>
      <c r="E103" s="356">
        <v>49777.850031632268</v>
      </c>
      <c r="F103" s="356">
        <v>52141.788630775445</v>
      </c>
      <c r="G103" s="356">
        <v>44290.99156591369</v>
      </c>
      <c r="H103" s="356">
        <v>41062.809997112061</v>
      </c>
      <c r="I103" s="356">
        <v>38542.019984795777</v>
      </c>
      <c r="J103" s="356">
        <v>176037.61017859695</v>
      </c>
      <c r="K103" s="356"/>
      <c r="L103" s="356">
        <v>167.43395233336426</v>
      </c>
      <c r="M103" s="356">
        <v>162.25267327077452</v>
      </c>
      <c r="N103" s="356">
        <v>173.69371735169111</v>
      </c>
      <c r="O103" s="356">
        <v>157.49308856371974</v>
      </c>
      <c r="P103" s="356">
        <v>152.06851691382948</v>
      </c>
      <c r="Q103" s="356">
        <v>145.84880348169648</v>
      </c>
      <c r="R103" s="51">
        <v>157.78117604327895</v>
      </c>
      <c r="S103" s="356">
        <v>949.87954215822037</v>
      </c>
      <c r="T103" s="356">
        <v>165.82775951831346</v>
      </c>
      <c r="U103" s="356">
        <v>1115.7073016765339</v>
      </c>
      <c r="V103" s="356">
        <v>1409.1392090680824</v>
      </c>
      <c r="X103" s="61"/>
      <c r="Y103" s="47"/>
      <c r="Z103" s="47"/>
    </row>
    <row r="104" spans="2:26" x14ac:dyDescent="0.25">
      <c r="B104" s="423" t="s">
        <v>596</v>
      </c>
      <c r="C104" s="354"/>
      <c r="D104" s="354">
        <v>5.3601496322681363</v>
      </c>
      <c r="E104" s="354">
        <v>6.5305151433611845</v>
      </c>
      <c r="F104" s="354">
        <v>6.1761779646455253</v>
      </c>
      <c r="G104" s="354">
        <v>5.9118468208664732</v>
      </c>
      <c r="H104" s="354">
        <v>5.5262163634610193</v>
      </c>
      <c r="I104" s="354">
        <v>5.5757940820717948</v>
      </c>
      <c r="J104" s="354">
        <v>23.190035231044821</v>
      </c>
      <c r="K104" s="354"/>
      <c r="L104" s="354">
        <v>0.29064449562257422</v>
      </c>
      <c r="M104" s="354">
        <v>0.35161552286992742</v>
      </c>
      <c r="N104" s="354">
        <v>0.34997790212029289</v>
      </c>
      <c r="O104" s="354">
        <v>0.34373763690946152</v>
      </c>
      <c r="P104" s="354">
        <v>0.34196274270556104</v>
      </c>
      <c r="Q104" s="354">
        <v>0.36717434511480151</v>
      </c>
      <c r="R104" s="425">
        <v>0.35034483339261585</v>
      </c>
      <c r="S104" s="354">
        <v>58.138361668369114</v>
      </c>
      <c r="T104" s="354">
        <v>8.0536669295145575</v>
      </c>
      <c r="U104" s="354">
        <v>66.192028597883677</v>
      </c>
      <c r="V104" s="354">
        <v>4.6265724039003091</v>
      </c>
      <c r="X104" s="61"/>
      <c r="Y104" s="47"/>
      <c r="Z104" s="47"/>
    </row>
    <row r="105" spans="2:26" x14ac:dyDescent="0.25">
      <c r="B105" t="s">
        <v>597</v>
      </c>
      <c r="C105" s="356"/>
      <c r="D105" s="356">
        <v>4948.4537753532686</v>
      </c>
      <c r="E105" s="356">
        <v>4521.1463825347128</v>
      </c>
      <c r="F105" s="356">
        <v>4676.1575719465827</v>
      </c>
      <c r="G105" s="356">
        <v>4370.2407214454061</v>
      </c>
      <c r="H105" s="356">
        <v>4084.3371228461729</v>
      </c>
      <c r="I105" s="356">
        <v>3817.137497987077</v>
      </c>
      <c r="J105" s="356">
        <v>16947.872914225234</v>
      </c>
      <c r="K105" s="356"/>
      <c r="L105" s="356">
        <v>1431.0136464058389</v>
      </c>
      <c r="M105" s="356">
        <v>1396.9282040469986</v>
      </c>
      <c r="N105" s="356">
        <v>1364.289557802269</v>
      </c>
      <c r="O105" s="356">
        <v>1324.7914918410511</v>
      </c>
      <c r="P105" s="356">
        <v>1285.9639432018603</v>
      </c>
      <c r="Q105" s="356">
        <v>1249.2011979587221</v>
      </c>
      <c r="R105" s="51">
        <v>1307.8972795821012</v>
      </c>
      <c r="S105" s="356">
        <v>0</v>
      </c>
      <c r="T105" s="356">
        <v>12.95810701559102</v>
      </c>
      <c r="U105" s="356">
        <v>12.95810701559102</v>
      </c>
      <c r="V105" s="356">
        <v>221.04746356234122</v>
      </c>
      <c r="X105" s="61"/>
      <c r="Y105" s="47"/>
      <c r="Z105" s="47"/>
    </row>
    <row r="106" spans="2:26" x14ac:dyDescent="0.25">
      <c r="B106" s="20" t="s">
        <v>598</v>
      </c>
      <c r="C106" s="354"/>
      <c r="D106" s="354">
        <v>3.9189372798941635E-2</v>
      </c>
      <c r="E106" s="354">
        <v>9.1707179965075866E-2</v>
      </c>
      <c r="F106" s="354">
        <v>3.1412431921049817E-2</v>
      </c>
      <c r="G106" s="354">
        <v>1.9431548465692561E-2</v>
      </c>
      <c r="H106" s="354">
        <v>1.7470903097765101E-2</v>
      </c>
      <c r="I106" s="354">
        <v>1.626448767419765E-2</v>
      </c>
      <c r="J106" s="354">
        <v>8.4579371158705133E-2</v>
      </c>
      <c r="K106" s="354"/>
      <c r="L106" s="354">
        <v>6.4159358221966938E-3</v>
      </c>
      <c r="M106" s="354">
        <v>6.1375189741941019E-3</v>
      </c>
      <c r="N106" s="354">
        <v>6.1353104563523003E-3</v>
      </c>
      <c r="O106" s="354">
        <v>5.9508345842408349E-3</v>
      </c>
      <c r="P106" s="354">
        <v>5.7719055133276763E-3</v>
      </c>
      <c r="Q106" s="354">
        <v>5.5983564629754406E-3</v>
      </c>
      <c r="R106" s="425">
        <v>5.9074523640825901E-3</v>
      </c>
      <c r="S106" s="354">
        <v>14.317402146642626</v>
      </c>
      <c r="T106" s="354">
        <v>0</v>
      </c>
      <c r="U106" s="354">
        <v>14.317402146642626</v>
      </c>
      <c r="V106" s="354">
        <v>0.11253784296651984</v>
      </c>
      <c r="X106" s="61"/>
      <c r="Y106" s="47"/>
      <c r="Z106" s="47"/>
    </row>
    <row r="107" spans="2:26" x14ac:dyDescent="0.25">
      <c r="B107" t="s">
        <v>599</v>
      </c>
      <c r="C107" s="356"/>
      <c r="D107" s="356">
        <v>3.7146647772859578</v>
      </c>
      <c r="E107" s="356">
        <v>7.1975305863302861</v>
      </c>
      <c r="F107" s="356">
        <v>6.1419028862335585</v>
      </c>
      <c r="G107" s="356">
        <v>6.2346426817102403</v>
      </c>
      <c r="H107" s="356">
        <v>6.0887444689259205</v>
      </c>
      <c r="I107" s="356">
        <v>4.6980822955933608</v>
      </c>
      <c r="J107" s="356">
        <v>23.16337233246308</v>
      </c>
      <c r="K107" s="356"/>
      <c r="L107" s="356">
        <v>0.18713490435984151</v>
      </c>
      <c r="M107" s="356">
        <v>0.17738507227598024</v>
      </c>
      <c r="N107" s="356">
        <v>0.17722165007807117</v>
      </c>
      <c r="O107" s="356">
        <v>0.17189296806796425</v>
      </c>
      <c r="P107" s="356">
        <v>0.16672450831034363</v>
      </c>
      <c r="Q107" s="356">
        <v>0.16171145325930514</v>
      </c>
      <c r="R107" s="56">
        <v>0.16969608310986656</v>
      </c>
      <c r="S107" s="356">
        <v>136.49915724611267</v>
      </c>
      <c r="T107" s="356">
        <v>0</v>
      </c>
      <c r="U107" s="356">
        <v>136.49915724611267</v>
      </c>
      <c r="V107" s="356">
        <v>0.9004038438812445</v>
      </c>
      <c r="X107" s="61"/>
      <c r="Y107" s="47"/>
      <c r="Z107" s="47"/>
    </row>
    <row r="108" spans="2:26" x14ac:dyDescent="0.25">
      <c r="B108" s="20" t="s">
        <v>600</v>
      </c>
      <c r="C108" s="354"/>
      <c r="D108" s="354">
        <v>0.11780352818626041</v>
      </c>
      <c r="E108" s="354">
        <v>0.38171363296687227</v>
      </c>
      <c r="F108" s="354">
        <v>0.22334246322451287</v>
      </c>
      <c r="G108" s="354">
        <v>0.41586215994869874</v>
      </c>
      <c r="H108" s="354">
        <v>0.38714163765924137</v>
      </c>
      <c r="I108" s="354">
        <v>0.27030632583482428</v>
      </c>
      <c r="J108" s="354">
        <v>1.2966525866672773</v>
      </c>
      <c r="K108" s="354"/>
      <c r="L108" s="354">
        <v>8.9713761327569932E-2</v>
      </c>
      <c r="M108" s="354">
        <v>8.5048851627973265E-2</v>
      </c>
      <c r="N108" s="354">
        <v>8.4971066620788807E-2</v>
      </c>
      <c r="O108" s="354">
        <v>8.2416165490580812E-2</v>
      </c>
      <c r="P108" s="354">
        <v>7.9938084859923209E-2</v>
      </c>
      <c r="Q108" s="354">
        <v>7.7534514898082676E-2</v>
      </c>
      <c r="R108" s="422">
        <v>8.1022436793253924E-2</v>
      </c>
      <c r="S108" s="354">
        <v>16.003623662615379</v>
      </c>
      <c r="T108" s="354">
        <v>0</v>
      </c>
      <c r="U108" s="354">
        <v>16.003623662615379</v>
      </c>
      <c r="V108" s="354">
        <v>7.0380115129205723E-2</v>
      </c>
      <c r="X108" s="61"/>
      <c r="Y108" s="47"/>
      <c r="Z108" s="47"/>
    </row>
    <row r="109" spans="2:26" x14ac:dyDescent="0.25">
      <c r="B109" s="54" t="s">
        <v>601</v>
      </c>
      <c r="C109" s="356"/>
      <c r="D109" s="356">
        <v>1.2697256967183927</v>
      </c>
      <c r="E109" s="356">
        <v>1.312049171713549</v>
      </c>
      <c r="F109" s="356">
        <v>1.2706829136430462</v>
      </c>
      <c r="G109" s="356">
        <v>0.59272806701041914</v>
      </c>
      <c r="H109" s="356">
        <v>0.53400753124732681</v>
      </c>
      <c r="I109" s="356">
        <v>0.45675836091915328</v>
      </c>
      <c r="J109" s="356">
        <v>2.8541768728199455</v>
      </c>
      <c r="K109" s="356"/>
      <c r="L109" s="356">
        <v>3.4097671577577732E-2</v>
      </c>
      <c r="M109" s="356">
        <v>3.2321164017594328E-2</v>
      </c>
      <c r="N109" s="356">
        <v>3.229138701553342E-2</v>
      </c>
      <c r="O109" s="356">
        <v>3.1320452973359288E-2</v>
      </c>
      <c r="P109" s="356">
        <v>3.0378712874257311E-2</v>
      </c>
      <c r="Q109" s="356">
        <v>2.9465288917805355E-2</v>
      </c>
      <c r="R109" s="56">
        <v>3.1242674744351186E-2</v>
      </c>
      <c r="S109" s="356">
        <v>91.355074307009957</v>
      </c>
      <c r="T109" s="356">
        <v>0</v>
      </c>
      <c r="U109" s="356">
        <v>91.355074307009957</v>
      </c>
      <c r="V109" s="356">
        <v>0.11094722264608856</v>
      </c>
      <c r="X109" s="61"/>
      <c r="Y109" s="47"/>
      <c r="Z109" s="47"/>
    </row>
    <row r="110" spans="2:26" x14ac:dyDescent="0.25">
      <c r="B110" s="20" t="s">
        <v>602</v>
      </c>
      <c r="C110" s="354"/>
      <c r="D110" s="354"/>
      <c r="E110" s="354">
        <v>0.67828771519171893</v>
      </c>
      <c r="F110" s="354">
        <v>6.5042713069585707</v>
      </c>
      <c r="G110" s="354">
        <v>6.0554546345019844</v>
      </c>
      <c r="H110" s="354">
        <v>5.6372484357372397</v>
      </c>
      <c r="I110" s="354">
        <v>5.2479804384678319</v>
      </c>
      <c r="J110" s="354">
        <v>23.444954815665628</v>
      </c>
      <c r="K110" s="354"/>
      <c r="L110" s="354"/>
      <c r="M110" s="354">
        <v>0.990739577962226</v>
      </c>
      <c r="N110" s="354">
        <v>0.98982488424592829</v>
      </c>
      <c r="O110" s="354">
        <v>0.96006293331321824</v>
      </c>
      <c r="P110" s="354">
        <v>0.93119586160350964</v>
      </c>
      <c r="Q110" s="354">
        <v>0.90319676198206555</v>
      </c>
      <c r="R110" s="422">
        <v>0.94755003311001462</v>
      </c>
      <c r="S110" s="354">
        <v>24.74270908810529</v>
      </c>
      <c r="T110" s="354">
        <v>0</v>
      </c>
      <c r="U110" s="354">
        <v>24.74270908810529</v>
      </c>
      <c r="V110" s="354">
        <v>0.80565752713049577</v>
      </c>
      <c r="X110" s="61"/>
      <c r="Y110" s="47"/>
      <c r="Z110" s="47"/>
    </row>
    <row r="111" spans="2:26" x14ac:dyDescent="0.25">
      <c r="B111" t="s">
        <v>603</v>
      </c>
      <c r="C111" s="356"/>
      <c r="D111" s="356">
        <v>4.0408400353658174E-3</v>
      </c>
      <c r="E111" s="356">
        <v>6.0251442591497048E-2</v>
      </c>
      <c r="F111" s="356">
        <v>6.0473918445130677E-2</v>
      </c>
      <c r="G111" s="356">
        <v>5.6301013878333472E-2</v>
      </c>
      <c r="H111" s="356">
        <v>5.2412715409920076E-2</v>
      </c>
      <c r="I111" s="356">
        <v>4.8793468567182426E-2</v>
      </c>
      <c r="J111" s="356">
        <v>0.21798111630056663</v>
      </c>
      <c r="K111" s="356"/>
      <c r="L111" s="356">
        <v>1.6039839555491729E-2</v>
      </c>
      <c r="M111" s="356">
        <v>1.5343797435485251E-2</v>
      </c>
      <c r="N111" s="356">
        <v>1.5338276140880746E-2</v>
      </c>
      <c r="O111" s="356">
        <v>1.4877086460602089E-2</v>
      </c>
      <c r="P111" s="356">
        <v>1.4429763783319192E-2</v>
      </c>
      <c r="Q111" s="356">
        <v>1.3995891157438602E-2</v>
      </c>
      <c r="R111" s="56">
        <v>1.4683187182577613E-2</v>
      </c>
      <c r="S111" s="356">
        <v>14.84562674234739</v>
      </c>
      <c r="T111" s="356">
        <v>0</v>
      </c>
      <c r="U111" s="356">
        <v>14.84562674234739</v>
      </c>
      <c r="V111" s="356">
        <v>0.29003673472423375</v>
      </c>
      <c r="X111" s="61"/>
      <c r="Y111" s="47"/>
      <c r="Z111" s="47"/>
    </row>
    <row r="112" spans="2:26" x14ac:dyDescent="0.25">
      <c r="B112" s="20" t="s">
        <v>604</v>
      </c>
      <c r="C112" s="354"/>
      <c r="D112" s="354">
        <v>0.70946119678051256</v>
      </c>
      <c r="E112" s="354">
        <v>0.40065573429568074</v>
      </c>
      <c r="F112" s="354">
        <v>0.27135751802361519</v>
      </c>
      <c r="G112" s="354">
        <v>0.36851156406415381</v>
      </c>
      <c r="H112" s="354">
        <v>0.39643723243991974</v>
      </c>
      <c r="I112" s="354">
        <v>0.39542370761731505</v>
      </c>
      <c r="J112" s="354">
        <v>1.4317300221450038</v>
      </c>
      <c r="K112" s="354"/>
      <c r="L112" s="354">
        <v>1.4747022383799319E-2</v>
      </c>
      <c r="M112" s="354">
        <v>1.3979339671768074E-2</v>
      </c>
      <c r="N112" s="354">
        <v>1.3966500526815171E-2</v>
      </c>
      <c r="O112" s="354">
        <v>1.3546557252003072E-2</v>
      </c>
      <c r="P112" s="354">
        <v>1.3139240787587847E-2</v>
      </c>
      <c r="Q112" s="354">
        <v>1.274417147195718E-2</v>
      </c>
      <c r="R112" s="422">
        <v>1.3277373793972315E-2</v>
      </c>
      <c r="S112" s="354">
        <v>107.83232018330183</v>
      </c>
      <c r="T112" s="354">
        <v>0</v>
      </c>
      <c r="U112" s="354">
        <v>107.83232018330183</v>
      </c>
      <c r="V112" s="354">
        <v>6.5039644415672254E-2</v>
      </c>
      <c r="X112" s="61"/>
      <c r="Y112" s="47"/>
      <c r="Z112" s="47"/>
    </row>
    <row r="113" spans="2:26" x14ac:dyDescent="0.25">
      <c r="B113" t="s">
        <v>605</v>
      </c>
      <c r="C113" s="356"/>
      <c r="D113" s="356">
        <v>1.0055087068366311E-4</v>
      </c>
      <c r="E113" s="356">
        <v>9.407326924587083E-5</v>
      </c>
      <c r="F113" s="356">
        <v>8.8507440657385091E-5</v>
      </c>
      <c r="G113" s="356">
        <v>8.3200885307587239E-5</v>
      </c>
      <c r="H113" s="356">
        <v>7.8241487784411656E-5</v>
      </c>
      <c r="I113" s="356">
        <v>7.360653682817283E-5</v>
      </c>
      <c r="J113" s="356">
        <v>3.2355635057755686E-4</v>
      </c>
      <c r="K113" s="356"/>
      <c r="L113" s="356">
        <v>5.9243254272225747E-5</v>
      </c>
      <c r="M113" s="356">
        <v>2.3812082910609769E-5</v>
      </c>
      <c r="N113" s="356">
        <v>8.1187142149332473E-6</v>
      </c>
      <c r="O113" s="356">
        <v>7.3150367599227309E-6</v>
      </c>
      <c r="P113" s="356">
        <v>8.9589388928431611E-6</v>
      </c>
      <c r="Q113" s="356" t="s">
        <v>525</v>
      </c>
      <c r="R113" s="56">
        <v>1.0434287913943118E-5</v>
      </c>
      <c r="S113" s="356">
        <v>31.008953677154661</v>
      </c>
      <c r="T113" s="356">
        <v>0</v>
      </c>
      <c r="U113" s="356">
        <v>31.008953677154661</v>
      </c>
      <c r="V113" s="356">
        <v>1.0539085336791282E-5</v>
      </c>
      <c r="X113" s="61"/>
      <c r="Y113" s="47"/>
      <c r="Z113" s="47"/>
    </row>
    <row r="114" spans="2:26" x14ac:dyDescent="0.25">
      <c r="B114" s="20" t="s">
        <v>606</v>
      </c>
      <c r="C114" s="354"/>
      <c r="D114" s="354">
        <v>198.75644817022462</v>
      </c>
      <c r="E114" s="354">
        <v>185.95233174950903</v>
      </c>
      <c r="F114" s="354">
        <v>174.95049443223706</v>
      </c>
      <c r="G114" s="354">
        <v>164.46115618808906</v>
      </c>
      <c r="H114" s="354">
        <v>154.65803633374514</v>
      </c>
      <c r="I114" s="354">
        <v>145.49624207734897</v>
      </c>
      <c r="J114" s="354">
        <v>639.5659290314203</v>
      </c>
      <c r="K114" s="354"/>
      <c r="L114" s="354">
        <v>47.199917931703752</v>
      </c>
      <c r="M114" s="354">
        <v>20487.901911140161</v>
      </c>
      <c r="N114" s="354">
        <v>24.607032019634207</v>
      </c>
      <c r="O114" s="354">
        <v>24.099089141411195</v>
      </c>
      <c r="P114" s="354">
        <v>70.835677552683237</v>
      </c>
      <c r="Q114" s="354">
        <v>69.430075404975156</v>
      </c>
      <c r="R114" s="425">
        <v>35.115779983670947</v>
      </c>
      <c r="S114" s="354">
        <v>18.213063452636462</v>
      </c>
      <c r="T114" s="354">
        <v>0</v>
      </c>
      <c r="U114" s="354">
        <v>18.213063452636462</v>
      </c>
      <c r="V114" s="354">
        <v>20.832352363149312</v>
      </c>
      <c r="X114" s="61"/>
      <c r="Y114" s="47"/>
      <c r="Z114" s="47"/>
    </row>
    <row r="115" spans="2:26" x14ac:dyDescent="0.25">
      <c r="B115" t="s">
        <v>607</v>
      </c>
      <c r="C115" s="356"/>
      <c r="D115" s="356">
        <v>4.5578748452220301</v>
      </c>
      <c r="E115" s="356">
        <v>4.161484534199797</v>
      </c>
      <c r="F115" s="356">
        <v>3.9938015723127092</v>
      </c>
      <c r="G115" s="356">
        <v>3.7325248339371111</v>
      </c>
      <c r="H115" s="356">
        <v>3.4883409662963651</v>
      </c>
      <c r="I115" s="356">
        <v>3.2601317442022104</v>
      </c>
      <c r="J115" s="356">
        <v>14.474799116748395</v>
      </c>
      <c r="K115" s="356"/>
      <c r="L115" s="356">
        <v>0.5840900478372415</v>
      </c>
      <c r="M115" s="356">
        <v>0.56711788430573895</v>
      </c>
      <c r="N115" s="356">
        <v>0.46167736627933464</v>
      </c>
      <c r="O115" s="356">
        <v>0.41948002498079162</v>
      </c>
      <c r="P115" s="356">
        <v>0.59226395953008293</v>
      </c>
      <c r="Q115" s="356">
        <v>0.50867618139505</v>
      </c>
      <c r="R115" s="51">
        <v>0.48495840962994319</v>
      </c>
      <c r="S115" s="356">
        <v>0</v>
      </c>
      <c r="T115" s="356">
        <v>29.847506155824099</v>
      </c>
      <c r="U115" s="356">
        <v>29.847506155824099</v>
      </c>
      <c r="V115" s="356">
        <v>0.23049598975459201</v>
      </c>
      <c r="X115" s="61"/>
      <c r="Y115" s="47"/>
      <c r="Z115" s="47"/>
    </row>
    <row r="116" spans="2:26" x14ac:dyDescent="0.25">
      <c r="X116" s="61"/>
      <c r="Y116" s="47"/>
      <c r="Z116" s="47"/>
    </row>
    <row r="117" spans="2:26" x14ac:dyDescent="0.25">
      <c r="X117" s="61"/>
      <c r="Y117" s="47"/>
      <c r="Z117" s="47"/>
    </row>
    <row r="160" spans="3:22" x14ac:dyDescent="0.25">
      <c r="C160" s="57"/>
      <c r="D160" s="57"/>
      <c r="E160" s="57"/>
      <c r="F160" s="57"/>
      <c r="G160" s="57"/>
      <c r="H160" s="57"/>
      <c r="I160" s="57"/>
      <c r="J160" s="57"/>
      <c r="K160" s="57"/>
      <c r="L160" s="57"/>
      <c r="M160" s="57"/>
      <c r="N160" s="57"/>
      <c r="O160" s="57"/>
      <c r="P160" s="57"/>
      <c r="Q160" s="57"/>
      <c r="R160" s="51"/>
      <c r="S160" s="57"/>
      <c r="T160" s="57"/>
      <c r="U160" s="57"/>
      <c r="V160" s="57"/>
    </row>
    <row r="169" spans="2:22" x14ac:dyDescent="0.25">
      <c r="B169" s="58"/>
      <c r="C169" s="59"/>
      <c r="D169" s="59"/>
      <c r="E169" s="59"/>
      <c r="F169" s="59"/>
      <c r="G169" s="59"/>
      <c r="H169" s="59"/>
      <c r="I169" s="59"/>
      <c r="J169" s="59"/>
      <c r="K169" s="59"/>
      <c r="L169" s="59"/>
      <c r="M169" s="59"/>
      <c r="N169" s="59"/>
      <c r="O169" s="59"/>
      <c r="P169" s="59"/>
      <c r="Q169" s="59"/>
      <c r="R169" s="59"/>
      <c r="S169" s="59"/>
      <c r="T169" s="59"/>
      <c r="U169" s="59"/>
      <c r="V169" s="59"/>
    </row>
    <row r="170" spans="2:22" x14ac:dyDescent="0.25">
      <c r="C170" s="57"/>
      <c r="D170" s="57"/>
      <c r="E170" s="57"/>
      <c r="F170" s="57"/>
      <c r="G170" s="57"/>
      <c r="H170" s="57"/>
      <c r="I170" s="57"/>
      <c r="J170" s="57"/>
      <c r="K170" s="57"/>
      <c r="L170" s="57"/>
      <c r="M170" s="57"/>
      <c r="N170" s="57"/>
      <c r="O170" s="57"/>
      <c r="P170" s="57"/>
      <c r="Q170" s="57"/>
      <c r="R170" s="51"/>
      <c r="S170" s="57"/>
      <c r="T170" s="57"/>
      <c r="U170" s="57"/>
      <c r="V170" s="57"/>
    </row>
    <row r="171" spans="2:22" x14ac:dyDescent="0.25">
      <c r="C171" s="57"/>
      <c r="D171" s="57"/>
      <c r="E171" s="57"/>
      <c r="F171" s="57"/>
      <c r="G171" s="57"/>
      <c r="H171" s="57"/>
      <c r="I171" s="57"/>
      <c r="J171" s="57"/>
      <c r="K171" s="57"/>
      <c r="L171" s="57"/>
      <c r="M171" s="57"/>
      <c r="N171" s="57"/>
      <c r="O171" s="57"/>
      <c r="P171" s="57"/>
      <c r="Q171" s="57"/>
      <c r="R171" s="51"/>
      <c r="S171" s="57"/>
      <c r="T171" s="57"/>
      <c r="U171" s="57"/>
      <c r="V171" s="57"/>
    </row>
    <row r="172" spans="2:22" x14ac:dyDescent="0.25">
      <c r="C172" s="57"/>
      <c r="D172" s="57"/>
      <c r="E172" s="57"/>
      <c r="F172" s="57"/>
      <c r="G172" s="57"/>
      <c r="H172" s="57"/>
      <c r="I172" s="57"/>
      <c r="J172" s="57"/>
      <c r="K172" s="57"/>
      <c r="L172" s="57"/>
      <c r="M172" s="57"/>
      <c r="N172" s="57"/>
      <c r="O172" s="57"/>
      <c r="P172" s="57"/>
      <c r="Q172" s="57"/>
      <c r="R172" s="51"/>
      <c r="S172" s="57"/>
      <c r="T172" s="57"/>
      <c r="U172" s="57"/>
      <c r="V172" s="57"/>
    </row>
    <row r="173" spans="2:22" x14ac:dyDescent="0.25">
      <c r="C173" s="57"/>
      <c r="D173" s="57"/>
      <c r="E173" s="57"/>
      <c r="F173" s="57"/>
      <c r="G173" s="57"/>
      <c r="H173" s="57"/>
      <c r="I173" s="57"/>
      <c r="J173" s="57"/>
      <c r="K173" s="57"/>
      <c r="L173" s="57"/>
      <c r="M173" s="57"/>
      <c r="N173" s="57"/>
      <c r="O173" s="57"/>
      <c r="P173" s="57"/>
      <c r="Q173" s="57"/>
      <c r="R173" s="51"/>
      <c r="S173" s="57"/>
      <c r="T173" s="57"/>
      <c r="U173" s="57"/>
      <c r="V173" s="57"/>
    </row>
    <row r="174" spans="2:22" x14ac:dyDescent="0.25">
      <c r="C174" s="57"/>
      <c r="D174" s="57"/>
      <c r="E174" s="57"/>
      <c r="F174" s="57"/>
      <c r="G174" s="57"/>
      <c r="H174" s="57"/>
      <c r="I174" s="57"/>
      <c r="J174" s="57"/>
      <c r="K174" s="57"/>
      <c r="L174" s="57"/>
      <c r="M174" s="57"/>
      <c r="N174" s="57"/>
      <c r="O174" s="57"/>
      <c r="P174" s="57"/>
      <c r="Q174" s="57"/>
      <c r="R174" s="51"/>
      <c r="S174" s="57"/>
      <c r="T174" s="57"/>
      <c r="U174" s="57"/>
      <c r="V174" s="57"/>
    </row>
    <row r="175" spans="2:22" x14ac:dyDescent="0.25">
      <c r="C175" s="57"/>
      <c r="D175" s="57"/>
      <c r="E175" s="57"/>
      <c r="F175" s="57"/>
      <c r="G175" s="57"/>
      <c r="H175" s="57"/>
      <c r="I175" s="57"/>
      <c r="J175" s="57"/>
      <c r="K175" s="57"/>
      <c r="L175" s="57"/>
      <c r="M175" s="57"/>
      <c r="N175" s="57"/>
      <c r="O175" s="57"/>
      <c r="P175" s="57"/>
      <c r="Q175" s="57"/>
      <c r="R175" s="51"/>
      <c r="S175" s="57"/>
      <c r="T175" s="57"/>
      <c r="U175" s="57"/>
      <c r="V175" s="57"/>
    </row>
    <row r="176" spans="2:22" x14ac:dyDescent="0.25">
      <c r="C176" s="57"/>
      <c r="D176" s="57"/>
      <c r="E176" s="57"/>
      <c r="F176" s="57"/>
      <c r="G176" s="57"/>
      <c r="H176" s="57"/>
      <c r="I176" s="57"/>
      <c r="J176" s="57"/>
      <c r="K176" s="57"/>
      <c r="L176" s="57"/>
      <c r="M176" s="57"/>
      <c r="N176" s="57"/>
      <c r="O176" s="57"/>
      <c r="P176" s="57"/>
      <c r="Q176" s="57"/>
      <c r="R176" s="51"/>
      <c r="S176" s="57"/>
      <c r="T176" s="57"/>
      <c r="U176" s="57"/>
      <c r="V176" s="57"/>
    </row>
    <row r="177" spans="3:22" x14ac:dyDescent="0.25">
      <c r="C177" s="57"/>
      <c r="D177" s="57"/>
      <c r="E177" s="57"/>
      <c r="F177" s="57"/>
      <c r="G177" s="57"/>
      <c r="H177" s="57"/>
      <c r="I177" s="57"/>
      <c r="J177" s="57"/>
      <c r="K177" s="57"/>
      <c r="L177" s="57"/>
      <c r="M177" s="57"/>
      <c r="N177" s="57"/>
      <c r="O177" s="57"/>
      <c r="P177" s="57"/>
      <c r="Q177" s="57"/>
      <c r="R177" s="51"/>
      <c r="S177" s="57"/>
      <c r="T177" s="57"/>
      <c r="U177" s="57"/>
      <c r="V177" s="57"/>
    </row>
    <row r="178" spans="3:22" x14ac:dyDescent="0.25">
      <c r="C178" s="57"/>
      <c r="D178" s="57"/>
      <c r="E178" s="57"/>
      <c r="F178" s="57"/>
      <c r="G178" s="57"/>
      <c r="H178" s="57"/>
      <c r="I178" s="57"/>
      <c r="J178" s="57"/>
      <c r="K178" s="57"/>
      <c r="L178" s="57"/>
      <c r="M178" s="57"/>
      <c r="N178" s="57"/>
      <c r="O178" s="57"/>
      <c r="P178" s="57"/>
      <c r="Q178" s="57"/>
      <c r="R178" s="51"/>
      <c r="S178" s="57"/>
      <c r="T178" s="57"/>
      <c r="U178" s="57"/>
      <c r="V178" s="57"/>
    </row>
    <row r="179" spans="3:22" x14ac:dyDescent="0.25">
      <c r="C179" s="57"/>
      <c r="D179" s="57"/>
      <c r="E179" s="57"/>
      <c r="F179" s="57"/>
      <c r="G179" s="57"/>
      <c r="H179" s="57"/>
      <c r="I179" s="57"/>
      <c r="J179" s="57"/>
      <c r="K179" s="57"/>
      <c r="L179" s="57"/>
      <c r="M179" s="57"/>
      <c r="N179" s="57"/>
      <c r="O179" s="57"/>
      <c r="P179" s="57"/>
      <c r="Q179" s="57"/>
      <c r="R179" s="51"/>
      <c r="S179" s="57"/>
      <c r="T179" s="57"/>
      <c r="U179" s="57"/>
      <c r="V179" s="57"/>
    </row>
    <row r="180" spans="3:22" x14ac:dyDescent="0.25">
      <c r="C180" s="57"/>
      <c r="D180" s="57"/>
      <c r="E180" s="57"/>
      <c r="F180" s="57"/>
      <c r="G180" s="57"/>
      <c r="H180" s="57"/>
      <c r="I180" s="57"/>
      <c r="J180" s="57"/>
      <c r="K180" s="57"/>
      <c r="L180" s="57"/>
      <c r="M180" s="57"/>
      <c r="N180" s="57"/>
      <c r="O180" s="57"/>
      <c r="P180" s="57"/>
      <c r="Q180" s="57"/>
      <c r="R180" s="51"/>
      <c r="S180" s="57"/>
      <c r="T180" s="57"/>
      <c r="U180" s="57"/>
      <c r="V180" s="57"/>
    </row>
    <row r="181" spans="3:22" x14ac:dyDescent="0.25">
      <c r="C181" s="57"/>
      <c r="D181" s="57"/>
      <c r="E181" s="57"/>
      <c r="F181" s="57"/>
      <c r="G181" s="57"/>
      <c r="H181" s="57"/>
      <c r="I181" s="57"/>
      <c r="J181" s="57"/>
      <c r="K181" s="57"/>
      <c r="L181" s="57"/>
      <c r="M181" s="57"/>
      <c r="N181" s="57"/>
      <c r="O181" s="57"/>
      <c r="P181" s="57"/>
      <c r="Q181" s="57"/>
      <c r="R181" s="57"/>
      <c r="S181" s="57"/>
      <c r="T181" s="57"/>
      <c r="U181" s="57"/>
      <c r="V181" s="57"/>
    </row>
    <row r="182" spans="3:22" x14ac:dyDescent="0.25">
      <c r="C182" s="57"/>
      <c r="D182" s="57"/>
      <c r="E182" s="57"/>
      <c r="F182" s="57"/>
      <c r="G182" s="57"/>
      <c r="H182" s="57"/>
      <c r="I182" s="57"/>
      <c r="J182" s="57"/>
      <c r="K182" s="57"/>
      <c r="L182" s="57"/>
      <c r="M182" s="57"/>
      <c r="N182" s="57"/>
      <c r="O182" s="57"/>
      <c r="P182" s="57"/>
      <c r="Q182" s="57"/>
      <c r="R182" s="51"/>
      <c r="S182" s="57"/>
      <c r="T182" s="57"/>
      <c r="U182" s="57"/>
      <c r="V182" s="57"/>
    </row>
    <row r="183" spans="3:22" x14ac:dyDescent="0.25">
      <c r="C183" s="57"/>
      <c r="D183" s="57"/>
      <c r="E183" s="57"/>
      <c r="F183" s="57"/>
      <c r="G183" s="57"/>
      <c r="H183" s="57"/>
      <c r="I183" s="57"/>
      <c r="J183" s="57"/>
      <c r="K183" s="57"/>
      <c r="L183" s="57"/>
      <c r="M183" s="57"/>
      <c r="N183" s="57"/>
      <c r="O183" s="57"/>
      <c r="P183" s="57"/>
      <c r="Q183" s="57"/>
      <c r="R183" s="51"/>
      <c r="S183" s="57"/>
      <c r="T183" s="57"/>
      <c r="U183" s="57"/>
      <c r="V183" s="57"/>
    </row>
    <row r="184" spans="3:22" x14ac:dyDescent="0.25">
      <c r="C184" s="57"/>
      <c r="D184" s="57"/>
      <c r="E184" s="57"/>
      <c r="F184" s="57"/>
      <c r="G184" s="57"/>
      <c r="H184" s="57"/>
      <c r="I184" s="57"/>
      <c r="J184" s="57"/>
      <c r="K184" s="57"/>
      <c r="L184" s="57"/>
      <c r="M184" s="57"/>
      <c r="N184" s="57"/>
      <c r="O184" s="57"/>
      <c r="P184" s="57"/>
      <c r="Q184" s="57"/>
      <c r="R184" s="51"/>
      <c r="S184" s="57"/>
      <c r="T184" s="57"/>
      <c r="U184" s="57"/>
      <c r="V184" s="57"/>
    </row>
    <row r="185" spans="3:22" x14ac:dyDescent="0.25">
      <c r="C185" s="57"/>
      <c r="D185" s="57"/>
      <c r="E185" s="57"/>
      <c r="F185" s="57"/>
      <c r="G185" s="57"/>
      <c r="H185" s="57"/>
      <c r="I185" s="57"/>
      <c r="J185" s="57"/>
      <c r="K185" s="57"/>
      <c r="L185" s="57"/>
      <c r="M185" s="57"/>
      <c r="N185" s="57"/>
      <c r="O185" s="57"/>
      <c r="P185" s="57"/>
      <c r="Q185" s="57"/>
      <c r="R185" s="51"/>
      <c r="S185" s="57"/>
      <c r="T185" s="57"/>
      <c r="U185" s="57"/>
      <c r="V185" s="57"/>
    </row>
    <row r="186" spans="3:22" x14ac:dyDescent="0.25">
      <c r="C186" s="57"/>
      <c r="D186" s="57"/>
      <c r="E186" s="57"/>
      <c r="F186" s="57"/>
      <c r="G186" s="57"/>
      <c r="H186" s="57"/>
      <c r="I186" s="57"/>
      <c r="J186" s="57"/>
      <c r="K186" s="57"/>
      <c r="L186" s="57"/>
      <c r="M186" s="57"/>
      <c r="N186" s="57"/>
      <c r="O186" s="57"/>
      <c r="P186" s="57"/>
      <c r="Q186" s="57"/>
      <c r="R186" s="51"/>
      <c r="S186" s="57"/>
      <c r="T186" s="57"/>
      <c r="U186" s="57"/>
      <c r="V186" s="57"/>
    </row>
    <row r="187" spans="3:22" x14ac:dyDescent="0.25">
      <c r="C187" s="57"/>
      <c r="D187" s="57"/>
      <c r="E187" s="57"/>
      <c r="F187" s="57"/>
      <c r="G187" s="57"/>
      <c r="H187" s="57"/>
      <c r="I187" s="57"/>
      <c r="J187" s="57"/>
      <c r="K187" s="57"/>
      <c r="L187" s="57"/>
      <c r="M187" s="57"/>
      <c r="N187" s="57"/>
      <c r="O187" s="57"/>
      <c r="P187" s="57"/>
      <c r="Q187" s="57"/>
      <c r="R187" s="51"/>
      <c r="S187" s="57"/>
      <c r="T187" s="57"/>
      <c r="U187" s="57"/>
      <c r="V187" s="57"/>
    </row>
    <row r="188" spans="3:22" x14ac:dyDescent="0.25">
      <c r="C188" s="57"/>
      <c r="D188" s="57"/>
      <c r="E188" s="57"/>
      <c r="F188" s="57"/>
      <c r="G188" s="57"/>
      <c r="H188" s="57"/>
      <c r="I188" s="57"/>
      <c r="J188" s="57"/>
      <c r="K188" s="57"/>
      <c r="L188" s="57"/>
      <c r="M188" s="57"/>
      <c r="N188" s="57"/>
      <c r="O188" s="57"/>
      <c r="P188" s="57"/>
      <c r="Q188" s="57"/>
      <c r="R188" s="51"/>
      <c r="S188" s="57"/>
      <c r="T188" s="57"/>
      <c r="U188" s="57"/>
      <c r="V188" s="57"/>
    </row>
    <row r="189" spans="3:22" x14ac:dyDescent="0.25">
      <c r="C189" s="57"/>
      <c r="D189" s="57"/>
      <c r="E189" s="57"/>
      <c r="F189" s="57"/>
      <c r="G189" s="57"/>
      <c r="H189" s="57"/>
      <c r="I189" s="57"/>
      <c r="J189" s="57"/>
      <c r="K189" s="57"/>
      <c r="L189" s="57"/>
      <c r="M189" s="57"/>
      <c r="N189" s="57"/>
      <c r="O189" s="57"/>
      <c r="P189" s="57"/>
      <c r="Q189" s="57"/>
      <c r="R189" s="51"/>
      <c r="S189" s="57"/>
      <c r="T189" s="57"/>
      <c r="U189" s="57"/>
      <c r="V189" s="57"/>
    </row>
    <row r="190" spans="3:22" x14ac:dyDescent="0.25">
      <c r="C190" s="57"/>
      <c r="D190" s="57"/>
      <c r="E190" s="57"/>
      <c r="F190" s="57"/>
      <c r="G190" s="57"/>
      <c r="H190" s="57"/>
      <c r="I190" s="57"/>
      <c r="J190" s="57"/>
      <c r="K190" s="57"/>
      <c r="L190" s="57"/>
      <c r="M190" s="57"/>
      <c r="N190" s="57"/>
      <c r="O190" s="57"/>
      <c r="P190" s="57"/>
      <c r="Q190" s="57"/>
      <c r="R190" s="51"/>
      <c r="S190" s="57"/>
      <c r="T190" s="57"/>
      <c r="U190" s="57"/>
      <c r="V190" s="57"/>
    </row>
    <row r="191" spans="3:22" x14ac:dyDescent="0.25">
      <c r="C191" s="57"/>
      <c r="D191" s="57"/>
      <c r="E191" s="57"/>
      <c r="F191" s="57"/>
      <c r="G191" s="57"/>
      <c r="H191" s="57"/>
      <c r="I191" s="57"/>
      <c r="J191" s="57"/>
      <c r="K191" s="57"/>
      <c r="L191" s="57"/>
      <c r="M191" s="57"/>
      <c r="N191" s="57"/>
      <c r="O191" s="57"/>
      <c r="P191" s="57"/>
      <c r="Q191" s="57"/>
      <c r="R191" s="51"/>
      <c r="S191" s="57"/>
      <c r="T191" s="57"/>
      <c r="U191" s="57"/>
      <c r="V191" s="57"/>
    </row>
    <row r="192" spans="3:22" x14ac:dyDescent="0.25">
      <c r="C192" s="57"/>
      <c r="D192" s="57"/>
      <c r="E192" s="57"/>
      <c r="F192" s="57"/>
      <c r="G192" s="57"/>
      <c r="H192" s="57"/>
      <c r="I192" s="57"/>
      <c r="J192" s="57"/>
      <c r="K192" s="57"/>
      <c r="L192" s="57"/>
      <c r="M192" s="57"/>
      <c r="N192" s="57"/>
      <c r="O192" s="57"/>
      <c r="P192" s="57"/>
      <c r="Q192" s="57"/>
      <c r="R192" s="51"/>
      <c r="S192" s="57"/>
      <c r="T192" s="57"/>
      <c r="U192" s="57"/>
      <c r="V192" s="57"/>
    </row>
    <row r="193" spans="3:22" x14ac:dyDescent="0.25">
      <c r="C193" s="57"/>
      <c r="D193" s="57"/>
      <c r="E193" s="57"/>
      <c r="F193" s="57"/>
      <c r="G193" s="57"/>
      <c r="H193" s="57"/>
      <c r="I193" s="57"/>
      <c r="J193" s="57"/>
      <c r="K193" s="57"/>
      <c r="L193" s="57"/>
      <c r="M193" s="57"/>
      <c r="N193" s="57"/>
      <c r="O193" s="57"/>
      <c r="P193" s="57"/>
      <c r="Q193" s="57"/>
      <c r="R193" s="51"/>
      <c r="S193" s="57"/>
      <c r="T193" s="57"/>
      <c r="U193" s="57"/>
      <c r="V193" s="57"/>
    </row>
    <row r="194" spans="3:22" x14ac:dyDescent="0.25">
      <c r="C194" s="57"/>
      <c r="D194" s="57"/>
      <c r="E194" s="57"/>
      <c r="F194" s="57"/>
      <c r="G194" s="57"/>
      <c r="H194" s="57"/>
      <c r="I194" s="57"/>
      <c r="J194" s="57"/>
      <c r="K194" s="57"/>
      <c r="L194" s="57"/>
      <c r="M194" s="57"/>
      <c r="N194" s="57"/>
      <c r="O194" s="57"/>
      <c r="P194" s="57"/>
      <c r="Q194" s="57"/>
      <c r="R194" s="51"/>
      <c r="S194" s="57"/>
      <c r="T194" s="57"/>
      <c r="U194" s="57"/>
      <c r="V194" s="57"/>
    </row>
    <row r="195" spans="3:22" x14ac:dyDescent="0.25">
      <c r="C195" s="57"/>
      <c r="D195" s="57"/>
      <c r="E195" s="57"/>
      <c r="F195" s="57"/>
      <c r="G195" s="57"/>
      <c r="H195" s="57"/>
      <c r="I195" s="57"/>
      <c r="J195" s="57"/>
      <c r="K195" s="57"/>
      <c r="L195" s="57"/>
      <c r="M195" s="57"/>
      <c r="N195" s="57"/>
      <c r="O195" s="57"/>
      <c r="P195" s="57"/>
      <c r="Q195" s="57"/>
      <c r="R195" s="51"/>
      <c r="S195" s="57"/>
      <c r="T195" s="57"/>
      <c r="U195" s="57"/>
      <c r="V195" s="57"/>
    </row>
    <row r="196" spans="3:22" x14ac:dyDescent="0.25">
      <c r="C196" s="57"/>
      <c r="D196" s="57"/>
      <c r="E196" s="57"/>
      <c r="F196" s="57"/>
      <c r="G196" s="57"/>
      <c r="H196" s="57"/>
      <c r="I196" s="57"/>
      <c r="J196" s="57"/>
      <c r="K196" s="57"/>
      <c r="L196" s="57"/>
      <c r="M196" s="57"/>
      <c r="N196" s="57"/>
      <c r="O196" s="57"/>
      <c r="P196" s="57"/>
      <c r="Q196" s="57"/>
      <c r="R196" s="51"/>
      <c r="S196" s="57"/>
      <c r="T196" s="57"/>
      <c r="U196" s="57"/>
      <c r="V196" s="57"/>
    </row>
    <row r="197" spans="3:22" x14ac:dyDescent="0.25">
      <c r="C197" s="57"/>
      <c r="D197" s="57"/>
      <c r="E197" s="57"/>
      <c r="F197" s="57"/>
      <c r="G197" s="57"/>
      <c r="H197" s="57"/>
      <c r="I197" s="57"/>
      <c r="J197" s="57"/>
      <c r="K197" s="57"/>
      <c r="L197" s="57"/>
      <c r="M197" s="57"/>
      <c r="N197" s="57"/>
      <c r="O197" s="57"/>
      <c r="P197" s="57"/>
      <c r="Q197" s="57"/>
      <c r="R197" s="51"/>
      <c r="S197" s="57"/>
      <c r="T197" s="57"/>
      <c r="U197" s="57"/>
      <c r="V197" s="57"/>
    </row>
    <row r="198" spans="3:22" x14ac:dyDescent="0.25">
      <c r="C198" s="57"/>
      <c r="D198" s="57"/>
      <c r="E198" s="57"/>
      <c r="F198" s="57"/>
      <c r="G198" s="57"/>
      <c r="H198" s="57"/>
      <c r="I198" s="57"/>
      <c r="J198" s="57"/>
      <c r="K198" s="57"/>
      <c r="L198" s="57"/>
      <c r="M198" s="57"/>
      <c r="N198" s="57"/>
      <c r="O198" s="57"/>
      <c r="P198" s="57"/>
      <c r="Q198" s="57"/>
      <c r="R198" s="51"/>
      <c r="S198" s="57"/>
      <c r="T198" s="57"/>
      <c r="U198" s="57"/>
      <c r="V198" s="57"/>
    </row>
    <row r="204" spans="3:22" x14ac:dyDescent="0.25">
      <c r="R204" s="48"/>
    </row>
    <row r="205" spans="3:22" x14ac:dyDescent="0.25">
      <c r="R205" s="48"/>
    </row>
    <row r="206" spans="3:22" x14ac:dyDescent="0.25">
      <c r="R206" s="48"/>
    </row>
    <row r="207" spans="3:22" x14ac:dyDescent="0.25">
      <c r="R207" s="48"/>
    </row>
    <row r="208" spans="3:22" x14ac:dyDescent="0.25">
      <c r="R208" s="48"/>
    </row>
    <row r="209" spans="18:18" x14ac:dyDescent="0.25">
      <c r="R209" s="48"/>
    </row>
    <row r="210" spans="18:18" x14ac:dyDescent="0.25">
      <c r="R210" s="48"/>
    </row>
    <row r="211" spans="18:18" x14ac:dyDescent="0.25">
      <c r="R211" s="48"/>
    </row>
    <row r="212" spans="18:18" x14ac:dyDescent="0.25">
      <c r="R212" s="48"/>
    </row>
    <row r="213" spans="18:18" x14ac:dyDescent="0.25">
      <c r="R213" s="48"/>
    </row>
    <row r="214" spans="18:18" x14ac:dyDescent="0.25">
      <c r="R214" s="48"/>
    </row>
    <row r="215" spans="18:18" x14ac:dyDescent="0.25">
      <c r="R215" s="48"/>
    </row>
    <row r="216" spans="18:18" x14ac:dyDescent="0.25">
      <c r="R216" s="48"/>
    </row>
    <row r="217" spans="18:18" x14ac:dyDescent="0.25">
      <c r="R217" s="48"/>
    </row>
    <row r="218" spans="18:18" x14ac:dyDescent="0.25">
      <c r="R218" s="48"/>
    </row>
    <row r="219" spans="18:18" x14ac:dyDescent="0.25">
      <c r="R219" s="48"/>
    </row>
    <row r="220" spans="18:18" x14ac:dyDescent="0.25">
      <c r="R220" s="48"/>
    </row>
    <row r="221" spans="18:18" x14ac:dyDescent="0.25">
      <c r="R221" s="48"/>
    </row>
    <row r="222" spans="18:18" x14ac:dyDescent="0.25">
      <c r="R222" s="48"/>
    </row>
    <row r="223" spans="18:18" x14ac:dyDescent="0.25">
      <c r="R223" s="48"/>
    </row>
    <row r="224" spans="18:18" x14ac:dyDescent="0.25">
      <c r="R224" s="48"/>
    </row>
    <row r="225" spans="18:23" x14ac:dyDescent="0.25">
      <c r="R225" s="48"/>
    </row>
    <row r="226" spans="18:23" x14ac:dyDescent="0.25">
      <c r="R226" s="48"/>
    </row>
    <row r="227" spans="18:23" x14ac:dyDescent="0.25">
      <c r="R227" s="48"/>
    </row>
    <row r="228" spans="18:23" x14ac:dyDescent="0.25">
      <c r="R228" s="48"/>
    </row>
    <row r="232" spans="18:23" x14ac:dyDescent="0.25">
      <c r="W232" s="15"/>
    </row>
    <row r="233" spans="18:23" x14ac:dyDescent="0.25">
      <c r="W233" s="15"/>
    </row>
    <row r="234" spans="18:23" x14ac:dyDescent="0.25">
      <c r="W234" s="15"/>
    </row>
    <row r="235" spans="18:23" x14ac:dyDescent="0.25">
      <c r="W235" s="15"/>
    </row>
    <row r="236" spans="18:23" x14ac:dyDescent="0.25">
      <c r="W236" s="15"/>
    </row>
    <row r="237" spans="18:23" x14ac:dyDescent="0.25">
      <c r="W237" s="15"/>
    </row>
    <row r="238" spans="18:23" x14ac:dyDescent="0.25">
      <c r="W238" s="15"/>
    </row>
    <row r="239" spans="18:23" x14ac:dyDescent="0.25">
      <c r="W239" s="15"/>
    </row>
    <row r="240" spans="18:23" x14ac:dyDescent="0.25">
      <c r="W240" s="15"/>
    </row>
    <row r="241" spans="23:23" x14ac:dyDescent="0.25">
      <c r="W241" s="15"/>
    </row>
    <row r="242" spans="23:23" x14ac:dyDescent="0.25">
      <c r="W242" s="15"/>
    </row>
    <row r="243" spans="23:23" x14ac:dyDescent="0.25">
      <c r="W243" s="15"/>
    </row>
    <row r="244" spans="23:23" x14ac:dyDescent="0.25">
      <c r="W244" s="15"/>
    </row>
    <row r="245" spans="23:23" x14ac:dyDescent="0.25">
      <c r="W245" s="15"/>
    </row>
    <row r="246" spans="23:23" x14ac:dyDescent="0.25">
      <c r="W246" s="15"/>
    </row>
    <row r="247" spans="23:23" x14ac:dyDescent="0.25">
      <c r="W247" s="15"/>
    </row>
    <row r="248" spans="23:23" x14ac:dyDescent="0.25">
      <c r="W248" s="15"/>
    </row>
    <row r="249" spans="23:23" x14ac:dyDescent="0.25">
      <c r="W249" s="15"/>
    </row>
    <row r="250" spans="23:23" x14ac:dyDescent="0.25">
      <c r="W250" s="15"/>
    </row>
    <row r="251" spans="23:23" x14ac:dyDescent="0.25">
      <c r="W251" s="15"/>
    </row>
    <row r="252" spans="23:23" x14ac:dyDescent="0.25">
      <c r="W252" s="15"/>
    </row>
    <row r="253" spans="23:23" x14ac:dyDescent="0.25">
      <c r="W253" s="15"/>
    </row>
    <row r="254" spans="23:23" x14ac:dyDescent="0.25">
      <c r="W254" s="15"/>
    </row>
    <row r="255" spans="23:23" x14ac:dyDescent="0.25">
      <c r="W255" s="15"/>
    </row>
    <row r="256" spans="23:23" x14ac:dyDescent="0.25">
      <c r="W256" s="15"/>
    </row>
  </sheetData>
  <phoneticPr fontId="14" type="noConversion"/>
  <pageMargins left="0.7" right="0.7" top="0.75" bottom="0.75" header="0.3" footer="0.3"/>
  <pageSetup orientation="portrait"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macro="[0]!execute_python">
                <anchor moveWithCells="1" sizeWithCells="1">
                  <from>
                    <xdr:col>1</xdr:col>
                    <xdr:colOff>1866900</xdr:colOff>
                    <xdr:row>5</xdr:row>
                    <xdr:rowOff>38100</xdr:rowOff>
                  </from>
                  <to>
                    <xdr:col>2</xdr:col>
                    <xdr:colOff>419100</xdr:colOff>
                    <xdr:row>7</xdr:row>
                    <xdr:rowOff>66675</xdr:rowOff>
                  </to>
                </anchor>
              </controlPr>
            </control>
          </mc:Choice>
        </mc:AlternateContent>
      </controls>
    </mc:Choice>
  </mc:AlternateContent>
  <tableParts count="4">
    <tablePart r:id="rId5"/>
    <tablePart r:id="rId6"/>
    <tablePart r:id="rId7"/>
    <tablePart r:id="rId8"/>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21EC8-D3BB-48AD-BAB0-36771109F354}">
  <dimension ref="A1:E15"/>
  <sheetViews>
    <sheetView workbookViewId="0">
      <selection activeCell="E4" sqref="E4"/>
    </sheetView>
  </sheetViews>
  <sheetFormatPr defaultRowHeight="15" x14ac:dyDescent="0.25"/>
  <cols>
    <col min="1" max="1" width="22.42578125" bestFit="1" customWidth="1"/>
    <col min="2" max="2" width="38.140625" bestFit="1" customWidth="1"/>
    <col min="3" max="3" width="21.85546875" bestFit="1" customWidth="1"/>
    <col min="4" max="4" width="21" bestFit="1" customWidth="1"/>
  </cols>
  <sheetData>
    <row r="1" spans="1:5" x14ac:dyDescent="0.25">
      <c r="A1" s="442" t="s">
        <v>372</v>
      </c>
      <c r="B1" t="s">
        <v>250</v>
      </c>
    </row>
    <row r="3" spans="1:5" x14ac:dyDescent="0.25">
      <c r="A3" s="442" t="s">
        <v>786</v>
      </c>
      <c r="B3" t="s">
        <v>1185</v>
      </c>
      <c r="C3" t="s">
        <v>1186</v>
      </c>
      <c r="D3" t="s">
        <v>1187</v>
      </c>
      <c r="E3" s="41" t="s">
        <v>1188</v>
      </c>
    </row>
    <row r="4" spans="1:5" x14ac:dyDescent="0.25">
      <c r="A4" s="27" t="s">
        <v>219</v>
      </c>
      <c r="B4" s="443">
        <v>194.64582684067366</v>
      </c>
      <c r="C4" s="443">
        <v>325000</v>
      </c>
      <c r="D4" s="443">
        <v>6142000</v>
      </c>
      <c r="E4">
        <f>B4/SUM(C4,D4)*10^6</f>
        <v>30.098318670275813</v>
      </c>
    </row>
    <row r="5" spans="1:5" x14ac:dyDescent="0.25">
      <c r="A5" s="27" t="s">
        <v>787</v>
      </c>
      <c r="B5" s="443">
        <v>194.64582684067366</v>
      </c>
      <c r="C5" s="443">
        <v>325000</v>
      </c>
      <c r="D5" s="443">
        <v>6142000</v>
      </c>
      <c r="E5">
        <f t="shared" ref="E5:E15" si="0">B5/SUM(C5,D5)*10^6</f>
        <v>30.098318670275813</v>
      </c>
    </row>
    <row r="6" spans="1:5" x14ac:dyDescent="0.25">
      <c r="E6" t="e">
        <f t="shared" si="0"/>
        <v>#DIV/0!</v>
      </c>
    </row>
    <row r="7" spans="1:5" x14ac:dyDescent="0.25">
      <c r="E7" t="e">
        <f t="shared" si="0"/>
        <v>#DIV/0!</v>
      </c>
    </row>
    <row r="8" spans="1:5" x14ac:dyDescent="0.25">
      <c r="E8" t="e">
        <f t="shared" si="0"/>
        <v>#DIV/0!</v>
      </c>
    </row>
    <row r="9" spans="1:5" x14ac:dyDescent="0.25">
      <c r="E9" t="e">
        <f t="shared" si="0"/>
        <v>#DIV/0!</v>
      </c>
    </row>
    <row r="10" spans="1:5" x14ac:dyDescent="0.25">
      <c r="E10" t="e">
        <f t="shared" si="0"/>
        <v>#DIV/0!</v>
      </c>
    </row>
    <row r="11" spans="1:5" x14ac:dyDescent="0.25">
      <c r="E11" t="e">
        <f t="shared" si="0"/>
        <v>#DIV/0!</v>
      </c>
    </row>
    <row r="12" spans="1:5" x14ac:dyDescent="0.25">
      <c r="E12" t="e">
        <f t="shared" si="0"/>
        <v>#DIV/0!</v>
      </c>
    </row>
    <row r="13" spans="1:5" x14ac:dyDescent="0.25">
      <c r="E13" t="e">
        <f t="shared" si="0"/>
        <v>#DIV/0!</v>
      </c>
    </row>
    <row r="14" spans="1:5" x14ac:dyDescent="0.25">
      <c r="E14" t="e">
        <f t="shared" si="0"/>
        <v>#DIV/0!</v>
      </c>
    </row>
    <row r="15" spans="1:5" x14ac:dyDescent="0.25">
      <c r="E15" t="e">
        <f t="shared" si="0"/>
        <v>#DIV/0!</v>
      </c>
    </row>
  </sheetData>
  <pageMargins left="0.7" right="0.7" top="0.75" bottom="0.75" header="0.3" footer="0.3"/>
  <pageSetup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AF2E9-C127-4203-AF6F-0B203E0AE10F}">
  <dimension ref="B2:Z13"/>
  <sheetViews>
    <sheetView showGridLines="0" topLeftCell="B1" workbookViewId="0">
      <pane xSplit="3" ySplit="2" topLeftCell="E3" activePane="bottomRight" state="frozen"/>
      <selection pane="topRight" activeCell="E1" sqref="E1"/>
      <selection pane="bottomLeft" activeCell="B3" sqref="B3"/>
      <selection pane="bottomRight" activeCell="D17" sqref="D17"/>
    </sheetView>
  </sheetViews>
  <sheetFormatPr defaultRowHeight="15" x14ac:dyDescent="0.25"/>
  <cols>
    <col min="1" max="1" width="2.85546875" customWidth="1"/>
    <col min="2" max="2" width="14.85546875" customWidth="1"/>
    <col min="3" max="3" width="27.42578125" bestFit="1" customWidth="1"/>
    <col min="4" max="4" width="23.140625" bestFit="1" customWidth="1"/>
    <col min="5" max="5" width="9.5703125" bestFit="1" customWidth="1"/>
    <col min="6" max="6" width="11.5703125" bestFit="1" customWidth="1"/>
    <col min="7" max="8" width="10.5703125" bestFit="1" customWidth="1"/>
    <col min="9" max="9" width="11.5703125" bestFit="1" customWidth="1"/>
    <col min="10" max="10" width="10.5703125" bestFit="1" customWidth="1"/>
    <col min="11" max="11" width="11.5703125" bestFit="1" customWidth="1"/>
    <col min="12" max="12" width="10.5703125" bestFit="1" customWidth="1"/>
    <col min="13" max="14" width="9.5703125" bestFit="1" customWidth="1"/>
    <col min="15" max="15" width="11.5703125" bestFit="1" customWidth="1"/>
    <col min="16" max="18" width="10.5703125" bestFit="1" customWidth="1"/>
    <col min="19" max="19" width="11.5703125" bestFit="1" customWidth="1"/>
    <col min="20" max="20" width="10.5703125" bestFit="1" customWidth="1"/>
    <col min="21" max="21" width="9.5703125" bestFit="1" customWidth="1"/>
    <col min="22" max="22" width="10.5703125" bestFit="1" customWidth="1"/>
    <col min="23" max="23" width="9.5703125" bestFit="1" customWidth="1"/>
    <col min="24" max="24" width="13.28515625" bestFit="1" customWidth="1"/>
    <col min="25" max="25" width="10.5703125" bestFit="1" customWidth="1"/>
    <col min="26" max="26" width="12.85546875" bestFit="1" customWidth="1"/>
  </cols>
  <sheetData>
    <row r="2" spans="2:26" x14ac:dyDescent="0.25">
      <c r="B2" s="30" t="s">
        <v>608</v>
      </c>
      <c r="C2" s="30"/>
      <c r="D2" s="30" t="s">
        <v>609</v>
      </c>
      <c r="E2" s="30" t="s">
        <v>610</v>
      </c>
      <c r="F2" s="30" t="s">
        <v>611</v>
      </c>
      <c r="G2" s="30" t="s">
        <v>612</v>
      </c>
      <c r="H2" s="30" t="s">
        <v>613</v>
      </c>
      <c r="I2" s="30" t="s">
        <v>614</v>
      </c>
      <c r="J2" s="30" t="s">
        <v>615</v>
      </c>
      <c r="K2" s="30" t="s">
        <v>616</v>
      </c>
      <c r="L2" s="30" t="s">
        <v>617</v>
      </c>
      <c r="M2" s="30" t="s">
        <v>618</v>
      </c>
      <c r="N2" s="30" t="s">
        <v>619</v>
      </c>
      <c r="O2" s="30" t="s">
        <v>620</v>
      </c>
      <c r="P2" s="30" t="s">
        <v>621</v>
      </c>
      <c r="Q2" s="30" t="s">
        <v>622</v>
      </c>
      <c r="R2" s="30" t="s">
        <v>623</v>
      </c>
      <c r="S2" s="30" t="s">
        <v>624</v>
      </c>
      <c r="T2" s="30" t="s">
        <v>625</v>
      </c>
      <c r="U2" s="30" t="s">
        <v>626</v>
      </c>
      <c r="V2" s="30" t="s">
        <v>627</v>
      </c>
      <c r="W2" s="30" t="s">
        <v>628</v>
      </c>
      <c r="X2" s="30" t="s">
        <v>629</v>
      </c>
      <c r="Y2" s="30" t="s">
        <v>630</v>
      </c>
      <c r="Z2" s="30" t="s">
        <v>60</v>
      </c>
    </row>
    <row r="3" spans="2:26" x14ac:dyDescent="0.25">
      <c r="B3" s="33"/>
      <c r="C3" s="33"/>
      <c r="D3" s="33" t="s">
        <v>631</v>
      </c>
      <c r="E3" s="31">
        <v>4082.9100000000003</v>
      </c>
      <c r="F3" s="31">
        <v>101053.95400000001</v>
      </c>
      <c r="G3" s="31">
        <v>96155.170000000013</v>
      </c>
      <c r="H3" s="31">
        <v>30111.280000000002</v>
      </c>
      <c r="I3" s="31">
        <v>120360.72400000002</v>
      </c>
      <c r="J3" s="31">
        <v>91320.62000000001</v>
      </c>
      <c r="K3" s="31">
        <v>512813.07600000006</v>
      </c>
      <c r="L3" s="31">
        <v>75021.86</v>
      </c>
      <c r="M3" s="31">
        <v>1202.2820000000002</v>
      </c>
      <c r="N3" s="31">
        <v>7203.0400000000009</v>
      </c>
      <c r="O3" s="31">
        <v>220121.80800000002</v>
      </c>
      <c r="P3" s="31">
        <v>55461.798000000003</v>
      </c>
      <c r="Q3" s="31">
        <v>32116.192000000003</v>
      </c>
      <c r="R3" s="31">
        <v>31749.884000000002</v>
      </c>
      <c r="S3" s="31">
        <v>194602.05000000002</v>
      </c>
      <c r="T3" s="31">
        <v>47400.002</v>
      </c>
      <c r="U3" s="31">
        <v>7969.6640000000007</v>
      </c>
      <c r="V3" s="31">
        <v>24661.758000000002</v>
      </c>
      <c r="W3" s="31">
        <v>8081.6680000000006</v>
      </c>
      <c r="X3" s="31">
        <v>1661489.7400000005</v>
      </c>
      <c r="Y3" s="31">
        <v>87446.828421052662</v>
      </c>
      <c r="Z3" s="33"/>
    </row>
    <row r="4" spans="2:26" x14ac:dyDescent="0.25">
      <c r="B4" s="33"/>
      <c r="C4" s="33"/>
      <c r="D4" s="53" t="s">
        <v>173</v>
      </c>
      <c r="E4" s="31"/>
      <c r="F4" s="31"/>
      <c r="G4" s="31"/>
      <c r="H4" s="31"/>
      <c r="I4" s="31"/>
      <c r="J4" s="31"/>
      <c r="K4" s="31"/>
      <c r="L4" s="31"/>
      <c r="M4" s="31"/>
      <c r="N4" s="31"/>
      <c r="O4" s="31"/>
      <c r="P4" s="31"/>
      <c r="Q4" s="31"/>
      <c r="R4" s="31"/>
      <c r="S4" s="31"/>
      <c r="T4" s="31"/>
      <c r="U4" s="31"/>
      <c r="V4" s="31"/>
      <c r="W4" s="31"/>
      <c r="X4" s="31"/>
      <c r="Y4" s="31"/>
      <c r="Z4" s="33"/>
    </row>
    <row r="5" spans="2:26" x14ac:dyDescent="0.25">
      <c r="B5" s="33"/>
      <c r="C5" s="33"/>
      <c r="D5" s="33" t="s">
        <v>632</v>
      </c>
      <c r="E5" s="31">
        <v>0</v>
      </c>
      <c r="F5" s="31">
        <v>106</v>
      </c>
      <c r="G5" s="31">
        <v>0</v>
      </c>
      <c r="H5" s="31">
        <v>0</v>
      </c>
      <c r="I5" s="31">
        <v>0</v>
      </c>
      <c r="J5" s="31">
        <v>106</v>
      </c>
      <c r="K5" s="31">
        <v>4179</v>
      </c>
      <c r="L5" s="31">
        <v>0</v>
      </c>
      <c r="M5" s="31">
        <v>0</v>
      </c>
      <c r="N5" s="31">
        <v>0</v>
      </c>
      <c r="O5" s="31">
        <v>98</v>
      </c>
      <c r="P5" s="31">
        <v>0</v>
      </c>
      <c r="Q5" s="31">
        <v>0</v>
      </c>
      <c r="R5" s="31">
        <v>0</v>
      </c>
      <c r="S5" s="31">
        <v>1062</v>
      </c>
      <c r="T5" s="31">
        <v>0</v>
      </c>
      <c r="U5" s="31"/>
      <c r="V5" s="31">
        <v>0</v>
      </c>
      <c r="W5" s="31">
        <v>0</v>
      </c>
      <c r="X5" s="31">
        <v>5551</v>
      </c>
      <c r="Y5" s="31">
        <v>292.15789473684208</v>
      </c>
      <c r="Z5" s="36">
        <f>X5/$X$3</f>
        <v>3.3409775976106829E-3</v>
      </c>
    </row>
    <row r="6" spans="2:26" x14ac:dyDescent="0.25">
      <c r="B6" s="33"/>
      <c r="C6" s="33"/>
      <c r="D6" s="33" t="s">
        <v>633</v>
      </c>
      <c r="E6" s="31">
        <v>0</v>
      </c>
      <c r="F6" s="31">
        <v>0</v>
      </c>
      <c r="G6" s="31">
        <v>2302</v>
      </c>
      <c r="H6" s="31">
        <v>0</v>
      </c>
      <c r="I6" s="31">
        <v>2302</v>
      </c>
      <c r="J6" s="31">
        <v>0</v>
      </c>
      <c r="K6" s="31">
        <v>11121</v>
      </c>
      <c r="L6" s="31">
        <v>0</v>
      </c>
      <c r="M6" s="31">
        <v>0</v>
      </c>
      <c r="N6" s="31">
        <v>0</v>
      </c>
      <c r="O6" s="31">
        <v>2302</v>
      </c>
      <c r="P6" s="31">
        <v>0</v>
      </c>
      <c r="Q6" s="31">
        <v>0</v>
      </c>
      <c r="R6" s="31">
        <v>0</v>
      </c>
      <c r="S6" s="31">
        <v>0</v>
      </c>
      <c r="T6" s="31">
        <v>0</v>
      </c>
      <c r="U6" s="31">
        <v>0</v>
      </c>
      <c r="V6" s="31">
        <v>0</v>
      </c>
      <c r="W6" s="31">
        <v>0</v>
      </c>
      <c r="X6" s="31">
        <v>18027</v>
      </c>
      <c r="Y6" s="31">
        <v>948.78947368421052</v>
      </c>
      <c r="Z6" s="36">
        <f t="shared" ref="Z6:Z10" si="0">X6/$X$3</f>
        <v>1.0849901486602014E-2</v>
      </c>
    </row>
    <row r="7" spans="2:26" x14ac:dyDescent="0.25">
      <c r="B7" s="33" t="s">
        <v>634</v>
      </c>
      <c r="C7" s="33" t="s">
        <v>635</v>
      </c>
      <c r="D7" s="33" t="s">
        <v>1277</v>
      </c>
      <c r="E7" s="31">
        <v>0</v>
      </c>
      <c r="F7" s="31">
        <v>45</v>
      </c>
      <c r="G7" s="31">
        <v>480</v>
      </c>
      <c r="H7" s="31">
        <v>45</v>
      </c>
      <c r="I7" s="31">
        <v>429</v>
      </c>
      <c r="J7" s="31">
        <v>45</v>
      </c>
      <c r="K7" s="31">
        <v>824</v>
      </c>
      <c r="L7" s="31">
        <v>45</v>
      </c>
      <c r="M7" s="31">
        <v>0</v>
      </c>
      <c r="N7" s="31">
        <v>18</v>
      </c>
      <c r="O7" s="31">
        <v>525</v>
      </c>
      <c r="P7" s="31">
        <v>0</v>
      </c>
      <c r="Q7" s="31">
        <v>0</v>
      </c>
      <c r="R7" s="31">
        <v>0</v>
      </c>
      <c r="S7" s="31">
        <v>276</v>
      </c>
      <c r="T7" s="31">
        <v>236</v>
      </c>
      <c r="U7" s="31">
        <v>0</v>
      </c>
      <c r="V7" s="31">
        <v>496</v>
      </c>
      <c r="W7" s="31">
        <v>220</v>
      </c>
      <c r="X7" s="31">
        <v>3684</v>
      </c>
      <c r="Y7" s="31">
        <v>193.89473684210526</v>
      </c>
      <c r="Z7" s="36">
        <f t="shared" si="0"/>
        <v>2.2172872400644489E-3</v>
      </c>
    </row>
    <row r="8" spans="2:26" x14ac:dyDescent="0.25">
      <c r="B8" s="33" t="s">
        <v>197</v>
      </c>
      <c r="C8" s="33" t="s">
        <v>635</v>
      </c>
      <c r="D8" s="33" t="s">
        <v>636</v>
      </c>
      <c r="E8" s="31">
        <v>0</v>
      </c>
      <c r="F8" s="31">
        <v>11</v>
      </c>
      <c r="G8" s="31">
        <v>326</v>
      </c>
      <c r="H8" s="31">
        <v>32</v>
      </c>
      <c r="I8" s="31">
        <v>1214</v>
      </c>
      <c r="J8" s="31">
        <v>0</v>
      </c>
      <c r="K8" s="31">
        <v>1620</v>
      </c>
      <c r="L8" s="31">
        <v>0</v>
      </c>
      <c r="M8" s="31">
        <v>0</v>
      </c>
      <c r="N8" s="31">
        <v>0</v>
      </c>
      <c r="O8" s="31">
        <v>44</v>
      </c>
      <c r="P8" s="31">
        <v>0</v>
      </c>
      <c r="Q8" s="31">
        <v>0</v>
      </c>
      <c r="R8" s="31">
        <v>32</v>
      </c>
      <c r="S8" s="31">
        <v>1115</v>
      </c>
      <c r="T8" s="31">
        <v>109</v>
      </c>
      <c r="U8" s="31"/>
      <c r="V8" s="31">
        <v>383</v>
      </c>
      <c r="W8" s="31">
        <v>4</v>
      </c>
      <c r="X8" s="31">
        <v>4890</v>
      </c>
      <c r="Y8" s="31">
        <v>257.36842105263156</v>
      </c>
      <c r="Z8" s="36">
        <f t="shared" si="0"/>
        <v>2.9431418577402701E-3</v>
      </c>
    </row>
    <row r="9" spans="2:26" x14ac:dyDescent="0.25">
      <c r="B9" s="33" t="s">
        <v>197</v>
      </c>
      <c r="C9" s="33" t="s">
        <v>635</v>
      </c>
      <c r="D9" s="33" t="s">
        <v>637</v>
      </c>
      <c r="E9" s="31">
        <v>0</v>
      </c>
      <c r="F9" s="31">
        <v>0</v>
      </c>
      <c r="G9" s="31">
        <v>0</v>
      </c>
      <c r="H9" s="31">
        <v>0</v>
      </c>
      <c r="I9" s="31">
        <v>0</v>
      </c>
      <c r="J9" s="31">
        <v>0</v>
      </c>
      <c r="K9" s="31">
        <v>0</v>
      </c>
      <c r="L9" s="31">
        <v>0</v>
      </c>
      <c r="M9" s="31">
        <v>0</v>
      </c>
      <c r="N9" s="31">
        <v>0</v>
      </c>
      <c r="O9" s="31">
        <v>0</v>
      </c>
      <c r="P9" s="31">
        <v>0</v>
      </c>
      <c r="Q9" s="31">
        <v>0</v>
      </c>
      <c r="R9" s="31">
        <v>0</v>
      </c>
      <c r="S9" s="31">
        <v>0</v>
      </c>
      <c r="T9" s="31">
        <v>0</v>
      </c>
      <c r="U9" s="31"/>
      <c r="V9" s="31">
        <v>0</v>
      </c>
      <c r="W9" s="31">
        <v>0</v>
      </c>
      <c r="X9" s="31">
        <v>0</v>
      </c>
      <c r="Y9" s="31">
        <v>0</v>
      </c>
      <c r="Z9" s="36">
        <f t="shared" si="0"/>
        <v>0</v>
      </c>
    </row>
    <row r="10" spans="2:26" x14ac:dyDescent="0.25">
      <c r="B10" s="33" t="s">
        <v>202</v>
      </c>
      <c r="C10" s="33" t="s">
        <v>638</v>
      </c>
      <c r="D10" s="447" t="s">
        <v>639</v>
      </c>
      <c r="E10" s="31">
        <v>0</v>
      </c>
      <c r="F10" s="31">
        <v>0</v>
      </c>
      <c r="G10" s="31">
        <v>0</v>
      </c>
      <c r="H10" s="31">
        <v>0</v>
      </c>
      <c r="I10" s="31">
        <v>0</v>
      </c>
      <c r="J10" s="31">
        <v>0</v>
      </c>
      <c r="K10" s="31">
        <v>0</v>
      </c>
      <c r="L10" s="31">
        <v>0</v>
      </c>
      <c r="M10" s="31">
        <v>0</v>
      </c>
      <c r="N10" s="31">
        <v>0</v>
      </c>
      <c r="O10" s="31">
        <v>20366</v>
      </c>
      <c r="P10" s="31">
        <v>0</v>
      </c>
      <c r="Q10" s="31">
        <v>0</v>
      </c>
      <c r="R10" s="31">
        <v>0</v>
      </c>
      <c r="S10" s="31">
        <v>0</v>
      </c>
      <c r="T10" s="31">
        <v>0</v>
      </c>
      <c r="U10" s="31"/>
      <c r="V10" s="31">
        <v>0</v>
      </c>
      <c r="W10" s="31">
        <v>0</v>
      </c>
      <c r="X10" s="448">
        <v>20366</v>
      </c>
      <c r="Y10" s="31">
        <v>1071.8947368421052</v>
      </c>
      <c r="Z10" s="36">
        <f t="shared" si="0"/>
        <v>1.225767424841275E-2</v>
      </c>
    </row>
    <row r="11" spans="2:26" x14ac:dyDescent="0.25">
      <c r="B11" s="33"/>
      <c r="C11" s="33"/>
      <c r="D11" s="33"/>
      <c r="E11" s="31"/>
      <c r="F11" s="31"/>
      <c r="G11" s="31"/>
      <c r="H11" s="31"/>
      <c r="I11" s="31"/>
      <c r="J11" s="31"/>
      <c r="K11" s="31"/>
      <c r="L11" s="31"/>
      <c r="M11" s="31"/>
      <c r="N11" s="31"/>
      <c r="O11" s="31"/>
      <c r="P11" s="31"/>
      <c r="Q11" s="31"/>
      <c r="R11" s="31"/>
      <c r="S11" s="31"/>
      <c r="T11" s="31"/>
      <c r="U11" s="31"/>
      <c r="V11" s="31"/>
      <c r="W11" s="31"/>
      <c r="X11" s="31"/>
      <c r="Y11" s="31"/>
      <c r="Z11" s="33"/>
    </row>
    <row r="12" spans="2:26" x14ac:dyDescent="0.25">
      <c r="B12" s="33"/>
      <c r="C12" s="33"/>
      <c r="D12" s="30" t="s">
        <v>640</v>
      </c>
      <c r="E12" s="31">
        <v>0</v>
      </c>
      <c r="F12" s="31">
        <v>162</v>
      </c>
      <c r="G12" s="31">
        <v>3108</v>
      </c>
      <c r="H12" s="31">
        <v>77</v>
      </c>
      <c r="I12" s="31">
        <v>3945</v>
      </c>
      <c r="J12" s="31">
        <v>151</v>
      </c>
      <c r="K12" s="31">
        <v>17744</v>
      </c>
      <c r="L12" s="31">
        <v>45</v>
      </c>
      <c r="M12" s="31">
        <v>0</v>
      </c>
      <c r="N12" s="31">
        <v>18</v>
      </c>
      <c r="O12" s="31">
        <v>23335</v>
      </c>
      <c r="P12" s="31">
        <v>0</v>
      </c>
      <c r="Q12" s="31">
        <v>0</v>
      </c>
      <c r="R12" s="31">
        <v>32</v>
      </c>
      <c r="S12" s="31">
        <v>2453</v>
      </c>
      <c r="T12" s="31">
        <v>345</v>
      </c>
      <c r="U12" s="31"/>
      <c r="V12" s="31">
        <v>879</v>
      </c>
      <c r="W12" s="31">
        <v>224</v>
      </c>
      <c r="X12" s="31">
        <v>52518</v>
      </c>
      <c r="Y12" s="31">
        <v>2764.1052631578941</v>
      </c>
      <c r="Z12" s="33"/>
    </row>
    <row r="13" spans="2:26" x14ac:dyDescent="0.25">
      <c r="B13" s="33"/>
      <c r="C13" s="33"/>
      <c r="D13" s="30" t="s">
        <v>641</v>
      </c>
      <c r="E13" s="32">
        <v>0</v>
      </c>
      <c r="F13" s="32">
        <v>1.6031040210460245E-3</v>
      </c>
      <c r="G13" s="32">
        <v>3.2322754980309426E-2</v>
      </c>
      <c r="H13" s="32">
        <v>2.5571812290942132E-3</v>
      </c>
      <c r="I13" s="32">
        <v>3.2776472830123547E-2</v>
      </c>
      <c r="J13" s="32">
        <v>1.653514835970233E-3</v>
      </c>
      <c r="K13" s="32">
        <v>3.4601301781158167E-2</v>
      </c>
      <c r="L13" s="32">
        <v>5.9982517095683843E-4</v>
      </c>
      <c r="M13" s="32">
        <v>0</v>
      </c>
      <c r="N13" s="32">
        <v>2.4989448899353601E-3</v>
      </c>
      <c r="O13" s="32">
        <v>0.10600948725625585</v>
      </c>
      <c r="P13" s="32">
        <v>0</v>
      </c>
      <c r="Q13" s="32">
        <v>0</v>
      </c>
      <c r="R13" s="32">
        <v>1.0078776980728496E-3</v>
      </c>
      <c r="S13" s="32">
        <v>1.2605211507278571E-2</v>
      </c>
      <c r="T13" s="32">
        <v>7.2784807055493372E-3</v>
      </c>
      <c r="U13" s="32"/>
      <c r="V13" s="32">
        <v>3.5642227938494891E-2</v>
      </c>
      <c r="W13" s="32">
        <v>2.7717050490072098E-2</v>
      </c>
      <c r="X13" s="32">
        <v>3.1608982430430164E-2</v>
      </c>
      <c r="Y13" s="32">
        <v>3.1608982430430158E-2</v>
      </c>
      <c r="Z13" s="33"/>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1DAC0-53B0-4648-8A26-29C7A9B0A95C}">
  <dimension ref="A2:N7"/>
  <sheetViews>
    <sheetView showGridLines="0" workbookViewId="0"/>
  </sheetViews>
  <sheetFormatPr defaultRowHeight="15" x14ac:dyDescent="0.25"/>
  <cols>
    <col min="1" max="1" width="22.5703125" bestFit="1" customWidth="1"/>
    <col min="6" max="9" width="12.5703125" bestFit="1" customWidth="1"/>
    <col min="11" max="14" width="9.42578125" bestFit="1" customWidth="1"/>
  </cols>
  <sheetData>
    <row r="2" spans="1:14" x14ac:dyDescent="0.25">
      <c r="A2" s="62" t="s">
        <v>642</v>
      </c>
      <c r="B2" t="s">
        <v>1163</v>
      </c>
    </row>
    <row r="3" spans="1:14" x14ac:dyDescent="0.25">
      <c r="A3" s="62" t="s">
        <v>643</v>
      </c>
      <c r="B3" t="s">
        <v>644</v>
      </c>
    </row>
    <row r="4" spans="1:14" ht="15.75" thickBot="1" x14ac:dyDescent="0.3"/>
    <row r="5" spans="1:14" ht="15.75" thickBot="1" x14ac:dyDescent="0.3">
      <c r="A5" s="275"/>
      <c r="B5" s="276"/>
      <c r="C5" s="277"/>
      <c r="D5" s="278"/>
      <c r="E5" s="278"/>
      <c r="F5" s="279" t="s">
        <v>645</v>
      </c>
      <c r="G5" s="279" t="s">
        <v>645</v>
      </c>
      <c r="H5" s="457" t="s">
        <v>646</v>
      </c>
      <c r="I5" s="457"/>
      <c r="J5" s="280"/>
      <c r="K5" s="279" t="s">
        <v>647</v>
      </c>
      <c r="L5" s="279" t="s">
        <v>647</v>
      </c>
      <c r="M5" s="457" t="s">
        <v>648</v>
      </c>
      <c r="N5" s="457"/>
    </row>
    <row r="6" spans="1:14" ht="15.75" thickBot="1" x14ac:dyDescent="0.3">
      <c r="A6" s="432"/>
      <c r="B6" s="433"/>
      <c r="C6" s="434"/>
      <c r="D6" s="281" t="s">
        <v>649</v>
      </c>
      <c r="E6" s="281" t="s">
        <v>650</v>
      </c>
      <c r="F6" s="282">
        <v>2020</v>
      </c>
      <c r="G6" s="283">
        <v>2021</v>
      </c>
      <c r="H6" s="283">
        <v>2022</v>
      </c>
      <c r="I6" s="283">
        <v>2023</v>
      </c>
      <c r="J6" s="284"/>
      <c r="K6" s="282">
        <v>2020</v>
      </c>
      <c r="L6" s="283">
        <v>2021</v>
      </c>
      <c r="M6" s="283">
        <v>2022</v>
      </c>
      <c r="N6" s="283">
        <v>2023</v>
      </c>
    </row>
    <row r="7" spans="1:14" x14ac:dyDescent="0.25">
      <c r="B7" s="15"/>
      <c r="C7" t="s">
        <v>548</v>
      </c>
      <c r="F7" s="285">
        <v>650833.14399999997</v>
      </c>
      <c r="G7" s="285">
        <v>718958.66400000011</v>
      </c>
      <c r="H7" s="285">
        <v>789075.02504320012</v>
      </c>
      <c r="I7" s="285">
        <v>806887.35711520002</v>
      </c>
      <c r="J7" s="285"/>
      <c r="K7" s="285">
        <v>0</v>
      </c>
      <c r="L7" s="285">
        <v>0</v>
      </c>
      <c r="M7" s="285">
        <v>0</v>
      </c>
      <c r="N7" s="285">
        <v>0</v>
      </c>
    </row>
  </sheetData>
  <mergeCells count="2">
    <mergeCell ref="H5:I5"/>
    <mergeCell ref="M5:N5"/>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4AA6A-89D3-45CE-963E-187C545CC830}">
  <dimension ref="A2:N8"/>
  <sheetViews>
    <sheetView showGridLines="0" workbookViewId="0">
      <selection activeCell="B2" sqref="B2"/>
    </sheetView>
  </sheetViews>
  <sheetFormatPr defaultRowHeight="15" x14ac:dyDescent="0.25"/>
  <cols>
    <col min="1" max="1" width="24" bestFit="1" customWidth="1"/>
    <col min="6" max="6" width="12.5703125" bestFit="1" customWidth="1"/>
    <col min="7" max="9" width="12.7109375" bestFit="1" customWidth="1"/>
    <col min="11" max="14" width="9.28515625" bestFit="1" customWidth="1"/>
  </cols>
  <sheetData>
    <row r="2" spans="1:14" x14ac:dyDescent="0.25">
      <c r="A2" s="62" t="s">
        <v>642</v>
      </c>
      <c r="B2" t="s">
        <v>1163</v>
      </c>
    </row>
    <row r="3" spans="1:14" x14ac:dyDescent="0.25">
      <c r="A3" s="62" t="s">
        <v>643</v>
      </c>
      <c r="B3" t="s">
        <v>644</v>
      </c>
    </row>
    <row r="5" spans="1:14" ht="15.75" thickBot="1" x14ac:dyDescent="0.3"/>
    <row r="6" spans="1:14" ht="15.75" thickBot="1" x14ac:dyDescent="0.3">
      <c r="A6" s="276"/>
      <c r="B6" s="277"/>
      <c r="C6" s="275"/>
      <c r="D6" s="278"/>
      <c r="E6" s="278"/>
      <c r="F6" s="279" t="s">
        <v>645</v>
      </c>
      <c r="G6" s="279" t="s">
        <v>645</v>
      </c>
      <c r="H6" s="457" t="s">
        <v>646</v>
      </c>
      <c r="I6" s="457"/>
      <c r="J6" s="280"/>
      <c r="K6" s="279" t="s">
        <v>647</v>
      </c>
      <c r="L6" s="279" t="s">
        <v>647</v>
      </c>
      <c r="M6" s="457" t="s">
        <v>648</v>
      </c>
      <c r="N6" s="457"/>
    </row>
    <row r="7" spans="1:14" ht="15.75" thickBot="1" x14ac:dyDescent="0.3">
      <c r="A7" s="432"/>
      <c r="B7" s="433"/>
      <c r="C7" s="434"/>
      <c r="D7" s="281" t="s">
        <v>649</v>
      </c>
      <c r="E7" s="281" t="s">
        <v>650</v>
      </c>
      <c r="F7" s="435">
        <v>2020</v>
      </c>
      <c r="G7" s="436">
        <v>2021</v>
      </c>
      <c r="H7" s="436">
        <v>2022</v>
      </c>
      <c r="I7" s="436">
        <v>2023</v>
      </c>
      <c r="J7" s="284"/>
      <c r="K7" s="435">
        <v>2020</v>
      </c>
      <c r="L7" s="436">
        <v>2021</v>
      </c>
      <c r="M7" s="436">
        <v>2022</v>
      </c>
      <c r="N7" s="436">
        <v>2023</v>
      </c>
    </row>
    <row r="8" spans="1:14" x14ac:dyDescent="0.25">
      <c r="C8" t="s">
        <v>1164</v>
      </c>
      <c r="F8" s="265">
        <v>571152.82299999997</v>
      </c>
      <c r="G8" s="265">
        <v>571796.02800000005</v>
      </c>
      <c r="H8" s="265">
        <v>598096.46719200001</v>
      </c>
      <c r="I8" s="265">
        <v>616603.21022419992</v>
      </c>
      <c r="J8" s="33"/>
      <c r="K8" s="33"/>
      <c r="L8" s="33"/>
      <c r="M8" s="33"/>
      <c r="N8" s="33"/>
    </row>
  </sheetData>
  <mergeCells count="2">
    <mergeCell ref="H6:I6"/>
    <mergeCell ref="M6:N6"/>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D9E95-9EC6-4728-A320-782C02FD0CBE}">
  <dimension ref="A2:M8"/>
  <sheetViews>
    <sheetView showGridLines="0" workbookViewId="0">
      <selection activeCell="B2" sqref="B2"/>
    </sheetView>
  </sheetViews>
  <sheetFormatPr defaultRowHeight="15" x14ac:dyDescent="0.25"/>
  <cols>
    <col min="1" max="1" width="19.140625" bestFit="1" customWidth="1"/>
    <col min="5" max="5" width="12.5703125" bestFit="1" customWidth="1"/>
    <col min="6" max="8" width="14.28515625" bestFit="1" customWidth="1"/>
    <col min="10" max="13" width="14.28515625" bestFit="1" customWidth="1"/>
  </cols>
  <sheetData>
    <row r="2" spans="1:13" x14ac:dyDescent="0.25">
      <c r="A2" s="62" t="s">
        <v>642</v>
      </c>
      <c r="B2" t="s">
        <v>1163</v>
      </c>
    </row>
    <row r="3" spans="1:13" x14ac:dyDescent="0.25">
      <c r="A3" s="62" t="s">
        <v>643</v>
      </c>
      <c r="B3" t="s">
        <v>644</v>
      </c>
    </row>
    <row r="5" spans="1:13" ht="15.75" thickBot="1" x14ac:dyDescent="0.3"/>
    <row r="6" spans="1:13" ht="15.75" thickBot="1" x14ac:dyDescent="0.3">
      <c r="A6" s="276"/>
      <c r="B6" s="277"/>
      <c r="C6" s="278"/>
      <c r="D6" s="278"/>
      <c r="E6" s="279" t="s">
        <v>645</v>
      </c>
      <c r="F6" s="279" t="s">
        <v>645</v>
      </c>
      <c r="G6" s="457" t="s">
        <v>646</v>
      </c>
      <c r="H6" s="457"/>
      <c r="I6" s="280"/>
      <c r="J6" s="279" t="s">
        <v>647</v>
      </c>
      <c r="K6" s="279" t="s">
        <v>647</v>
      </c>
      <c r="L6" s="457" t="s">
        <v>648</v>
      </c>
      <c r="M6" s="457"/>
    </row>
    <row r="7" spans="1:13" ht="15.75" thickBot="1" x14ac:dyDescent="0.3">
      <c r="A7" s="432"/>
      <c r="B7" s="433"/>
      <c r="C7" s="281" t="s">
        <v>649</v>
      </c>
      <c r="D7" s="281" t="s">
        <v>650</v>
      </c>
      <c r="E7" s="435">
        <v>2020</v>
      </c>
      <c r="F7" s="436">
        <v>2021</v>
      </c>
      <c r="G7" s="436">
        <v>2022</v>
      </c>
      <c r="H7" s="436">
        <v>2023</v>
      </c>
      <c r="I7" s="284"/>
      <c r="J7" s="435">
        <v>2020</v>
      </c>
      <c r="K7" s="436">
        <v>2021</v>
      </c>
      <c r="L7" s="436">
        <v>2022</v>
      </c>
      <c r="M7" s="436">
        <v>2023</v>
      </c>
    </row>
    <row r="8" spans="1:13" x14ac:dyDescent="0.25">
      <c r="C8" t="s">
        <v>185</v>
      </c>
      <c r="D8" t="s">
        <v>1166</v>
      </c>
      <c r="E8" s="265">
        <v>111209.27</v>
      </c>
      <c r="F8" s="265">
        <v>145229.19999999998</v>
      </c>
      <c r="G8" s="265">
        <v>1595267.8735</v>
      </c>
      <c r="H8" s="265">
        <v>1714794.9284319999</v>
      </c>
      <c r="I8" s="265"/>
      <c r="J8" s="265">
        <v>8314939.6699999999</v>
      </c>
      <c r="K8" s="265">
        <v>7719770.0599999996</v>
      </c>
      <c r="L8" s="265">
        <v>6181344.1630420005</v>
      </c>
      <c r="M8" s="265">
        <v>3156219.9582480001</v>
      </c>
    </row>
  </sheetData>
  <mergeCells count="2">
    <mergeCell ref="G6:H6"/>
    <mergeCell ref="L6:M6"/>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9EC4D-0A6B-43DC-90AB-8EC972E5B977}">
  <dimension ref="A2:N7"/>
  <sheetViews>
    <sheetView showGridLines="0" workbookViewId="0">
      <selection activeCell="B2" sqref="B2"/>
    </sheetView>
  </sheetViews>
  <sheetFormatPr defaultRowHeight="15" x14ac:dyDescent="0.25"/>
  <cols>
    <col min="1" max="1" width="22.5703125" bestFit="1" customWidth="1"/>
    <col min="5" max="5" width="16.28515625" bestFit="1" customWidth="1"/>
    <col min="6" max="8" width="16.5703125" bestFit="1" customWidth="1"/>
    <col min="9" max="9" width="14.42578125" bestFit="1" customWidth="1"/>
    <col min="10" max="10" width="9.5703125" bestFit="1" customWidth="1"/>
    <col min="11" max="11" width="12.5703125" bestFit="1" customWidth="1"/>
    <col min="12" max="12" width="11.5703125" bestFit="1" customWidth="1"/>
    <col min="13" max="13" width="9.7109375" bestFit="1" customWidth="1"/>
    <col min="14" max="14" width="9.28515625" bestFit="1" customWidth="1"/>
  </cols>
  <sheetData>
    <row r="2" spans="1:14" x14ac:dyDescent="0.25">
      <c r="A2" s="62" t="s">
        <v>642</v>
      </c>
      <c r="B2" t="s">
        <v>1163</v>
      </c>
    </row>
    <row r="3" spans="1:14" x14ac:dyDescent="0.25">
      <c r="A3" s="62" t="s">
        <v>643</v>
      </c>
      <c r="B3" t="s">
        <v>644</v>
      </c>
    </row>
    <row r="5" spans="1:14" x14ac:dyDescent="0.25">
      <c r="D5" s="41" t="s">
        <v>649</v>
      </c>
      <c r="E5" s="41" t="s">
        <v>650</v>
      </c>
      <c r="F5" s="30" t="s">
        <v>645</v>
      </c>
      <c r="G5" s="30" t="s">
        <v>645</v>
      </c>
      <c r="H5" s="30" t="s">
        <v>646</v>
      </c>
      <c r="I5" s="30"/>
      <c r="J5" s="30"/>
      <c r="K5" s="30" t="s">
        <v>647</v>
      </c>
      <c r="L5" s="30" t="s">
        <v>647</v>
      </c>
      <c r="M5" s="30" t="s">
        <v>648</v>
      </c>
      <c r="N5" s="30"/>
    </row>
    <row r="6" spans="1:14" x14ac:dyDescent="0.25">
      <c r="F6" s="30">
        <v>2020</v>
      </c>
      <c r="G6" s="30">
        <v>2021</v>
      </c>
      <c r="H6" s="30">
        <v>2022</v>
      </c>
      <c r="I6" s="30">
        <v>2023</v>
      </c>
      <c r="J6" s="30"/>
      <c r="K6" s="30">
        <v>2020</v>
      </c>
      <c r="L6" s="30">
        <v>2021</v>
      </c>
      <c r="M6" s="30">
        <v>2022</v>
      </c>
      <c r="N6" s="30">
        <v>2023</v>
      </c>
    </row>
    <row r="7" spans="1:14" x14ac:dyDescent="0.25">
      <c r="C7" t="s">
        <v>654</v>
      </c>
      <c r="F7" s="265">
        <v>5711528.2299999995</v>
      </c>
      <c r="G7" s="265">
        <v>5717960.2800000003</v>
      </c>
      <c r="H7" s="265">
        <v>5980964.6719199996</v>
      </c>
      <c r="I7" s="265">
        <v>6166032.1022419995</v>
      </c>
      <c r="J7" s="265"/>
      <c r="K7" s="265">
        <v>898811.23</v>
      </c>
      <c r="L7" s="265">
        <v>14031.980000000001</v>
      </c>
      <c r="M7" s="265">
        <v>0</v>
      </c>
      <c r="N7" s="265">
        <v>0</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A8A64-E78B-4FF6-B06B-836B44C479A4}">
  <dimension ref="A2:N7"/>
  <sheetViews>
    <sheetView showGridLines="0" workbookViewId="0">
      <selection activeCell="B2" sqref="B2"/>
    </sheetView>
  </sheetViews>
  <sheetFormatPr defaultRowHeight="15" x14ac:dyDescent="0.25"/>
  <cols>
    <col min="1" max="1" width="22.5703125" bestFit="1" customWidth="1"/>
    <col min="5" max="5" width="16.28515625" bestFit="1" customWidth="1"/>
    <col min="6" max="8" width="16.5703125" bestFit="1" customWidth="1"/>
    <col min="9" max="9" width="14.42578125" bestFit="1" customWidth="1"/>
    <col min="10" max="10" width="9.5703125" bestFit="1" customWidth="1"/>
    <col min="11" max="11" width="9.7109375" bestFit="1" customWidth="1"/>
    <col min="12" max="14" width="14.28515625" bestFit="1" customWidth="1"/>
    <col min="15" max="15" width="12.5703125" bestFit="1" customWidth="1"/>
  </cols>
  <sheetData>
    <row r="2" spans="1:14" x14ac:dyDescent="0.25">
      <c r="A2" s="62" t="s">
        <v>642</v>
      </c>
      <c r="B2" t="s">
        <v>1163</v>
      </c>
    </row>
    <row r="3" spans="1:14" x14ac:dyDescent="0.25">
      <c r="A3" s="62" t="s">
        <v>643</v>
      </c>
      <c r="B3" t="s">
        <v>644</v>
      </c>
    </row>
    <row r="5" spans="1:14" x14ac:dyDescent="0.25">
      <c r="D5" s="41" t="s">
        <v>649</v>
      </c>
      <c r="E5" s="41" t="s">
        <v>650</v>
      </c>
      <c r="F5" s="30" t="s">
        <v>645</v>
      </c>
      <c r="G5" s="30" t="s">
        <v>645</v>
      </c>
      <c r="H5" s="30" t="s">
        <v>646</v>
      </c>
      <c r="I5" s="30"/>
      <c r="J5" s="30"/>
      <c r="K5" s="30" t="s">
        <v>647</v>
      </c>
      <c r="L5" s="30" t="s">
        <v>647</v>
      </c>
      <c r="M5" s="30" t="s">
        <v>648</v>
      </c>
      <c r="N5" s="30"/>
    </row>
    <row r="6" spans="1:14" x14ac:dyDescent="0.25">
      <c r="F6" s="30">
        <v>2020</v>
      </c>
      <c r="G6" s="30">
        <v>2021</v>
      </c>
      <c r="H6" s="30">
        <v>2022</v>
      </c>
      <c r="I6" s="30">
        <v>2023</v>
      </c>
      <c r="J6" s="30"/>
      <c r="K6" s="30">
        <v>2020</v>
      </c>
      <c r="L6" s="30">
        <v>2021</v>
      </c>
      <c r="M6" s="30">
        <v>2022</v>
      </c>
      <c r="N6" s="30">
        <v>2023</v>
      </c>
    </row>
    <row r="7" spans="1:14" x14ac:dyDescent="0.25">
      <c r="C7" t="s">
        <v>552</v>
      </c>
      <c r="F7" s="265">
        <v>488124.85799999995</v>
      </c>
      <c r="G7" s="265">
        <v>718726.43800000008</v>
      </c>
      <c r="H7" s="265">
        <v>1107821.0963134002</v>
      </c>
      <c r="I7" s="265">
        <v>1030378.6862223999</v>
      </c>
      <c r="J7" s="265"/>
      <c r="K7" s="265">
        <v>0</v>
      </c>
      <c r="L7" s="265">
        <v>975127.24</v>
      </c>
      <c r="M7" s="265">
        <v>1022923.3648530002</v>
      </c>
      <c r="N7" s="265">
        <v>1045029.35109</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866D1-52DB-46AA-A281-8F746D621168}">
  <dimension ref="A2:N7"/>
  <sheetViews>
    <sheetView showGridLines="0" workbookViewId="0">
      <selection activeCell="F34" sqref="F34"/>
    </sheetView>
  </sheetViews>
  <sheetFormatPr defaultRowHeight="15" x14ac:dyDescent="0.25"/>
  <cols>
    <col min="1" max="1" width="19.140625" bestFit="1" customWidth="1"/>
    <col min="3" max="3" width="33.140625" customWidth="1"/>
    <col min="6" max="6" width="9.28515625" bestFit="1" customWidth="1"/>
    <col min="7" max="7" width="11.5703125" bestFit="1" customWidth="1"/>
    <col min="8" max="9" width="9.28515625" bestFit="1" customWidth="1"/>
    <col min="11" max="13" width="15.42578125" bestFit="1" customWidth="1"/>
    <col min="14" max="14" width="14.42578125" bestFit="1" customWidth="1"/>
  </cols>
  <sheetData>
    <row r="2" spans="1:14" x14ac:dyDescent="0.25">
      <c r="A2" s="62" t="s">
        <v>642</v>
      </c>
      <c r="B2" t="s">
        <v>1163</v>
      </c>
    </row>
    <row r="3" spans="1:14" x14ac:dyDescent="0.25">
      <c r="A3" s="62" t="s">
        <v>643</v>
      </c>
      <c r="B3" t="s">
        <v>644</v>
      </c>
    </row>
    <row r="5" spans="1:14" x14ac:dyDescent="0.25">
      <c r="D5" s="41" t="s">
        <v>649</v>
      </c>
      <c r="E5" s="41" t="s">
        <v>650</v>
      </c>
      <c r="F5" s="30" t="s">
        <v>645</v>
      </c>
      <c r="G5" s="30" t="s">
        <v>645</v>
      </c>
      <c r="H5" s="30" t="s">
        <v>646</v>
      </c>
      <c r="I5" s="30"/>
      <c r="J5" s="30"/>
      <c r="K5" s="30" t="s">
        <v>647</v>
      </c>
      <c r="L5" s="30" t="s">
        <v>647</v>
      </c>
      <c r="M5" s="30" t="s">
        <v>648</v>
      </c>
      <c r="N5" s="30"/>
    </row>
    <row r="6" spans="1:14" x14ac:dyDescent="0.25">
      <c r="F6" s="30">
        <v>2020</v>
      </c>
      <c r="G6" s="30">
        <v>2021</v>
      </c>
      <c r="H6" s="30">
        <v>2022</v>
      </c>
      <c r="I6" s="30">
        <v>2023</v>
      </c>
      <c r="J6" s="30"/>
      <c r="K6" s="30">
        <v>2020</v>
      </c>
      <c r="L6" s="30">
        <v>2021</v>
      </c>
      <c r="M6" s="30">
        <v>2022</v>
      </c>
      <c r="N6" s="30">
        <v>2023</v>
      </c>
    </row>
    <row r="7" spans="1:14" x14ac:dyDescent="0.25">
      <c r="C7" t="s">
        <v>656</v>
      </c>
      <c r="D7" t="s">
        <v>657</v>
      </c>
      <c r="E7" t="s">
        <v>199</v>
      </c>
      <c r="F7" s="265">
        <v>0</v>
      </c>
      <c r="G7" s="265">
        <v>44033.630000000005</v>
      </c>
      <c r="H7" s="265">
        <v>0</v>
      </c>
      <c r="I7" s="265">
        <v>0</v>
      </c>
      <c r="J7" s="265"/>
      <c r="K7" s="265">
        <v>34977990.950000003</v>
      </c>
      <c r="L7" s="265">
        <v>14912755.555</v>
      </c>
      <c r="M7" s="265">
        <v>10452198.872550001</v>
      </c>
      <c r="N7" s="265">
        <v>5948759.8499999996</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00DA2-9C6E-4284-85CC-21C86640C8A0}">
  <dimension ref="A2:N7"/>
  <sheetViews>
    <sheetView showGridLines="0" workbookViewId="0">
      <selection activeCell="B2" sqref="B2"/>
    </sheetView>
  </sheetViews>
  <sheetFormatPr defaultRowHeight="15" x14ac:dyDescent="0.25"/>
  <cols>
    <col min="1" max="1" width="19.140625" bestFit="1" customWidth="1"/>
    <col min="3" max="3" width="40.140625" customWidth="1"/>
    <col min="6" max="9" width="9.28515625" bestFit="1" customWidth="1"/>
    <col min="11" max="12" width="15.42578125" bestFit="1" customWidth="1"/>
    <col min="13" max="14" width="15.28515625" bestFit="1" customWidth="1"/>
  </cols>
  <sheetData>
    <row r="2" spans="1:14" x14ac:dyDescent="0.25">
      <c r="A2" s="62" t="s">
        <v>642</v>
      </c>
      <c r="B2" t="s">
        <v>1163</v>
      </c>
    </row>
    <row r="3" spans="1:14" x14ac:dyDescent="0.25">
      <c r="A3" s="62" t="s">
        <v>643</v>
      </c>
      <c r="B3" t="s">
        <v>644</v>
      </c>
    </row>
    <row r="5" spans="1:14" x14ac:dyDescent="0.25">
      <c r="D5" s="41" t="s">
        <v>649</v>
      </c>
      <c r="E5" s="41" t="s">
        <v>650</v>
      </c>
      <c r="F5" s="30" t="s">
        <v>645</v>
      </c>
      <c r="G5" s="30" t="s">
        <v>645</v>
      </c>
      <c r="H5" s="30" t="s">
        <v>646</v>
      </c>
      <c r="I5" s="30"/>
      <c r="J5" s="30"/>
      <c r="K5" s="30" t="s">
        <v>647</v>
      </c>
      <c r="L5" s="30" t="s">
        <v>647</v>
      </c>
      <c r="M5" s="30" t="s">
        <v>648</v>
      </c>
      <c r="N5" s="30"/>
    </row>
    <row r="6" spans="1:14" x14ac:dyDescent="0.25">
      <c r="F6" s="30">
        <v>2020</v>
      </c>
      <c r="G6" s="30">
        <v>2021</v>
      </c>
      <c r="H6" s="30">
        <v>2022</v>
      </c>
      <c r="I6" s="30">
        <v>2023</v>
      </c>
      <c r="J6" s="30"/>
      <c r="K6" s="30">
        <v>2020</v>
      </c>
      <c r="L6" s="30">
        <v>2021</v>
      </c>
      <c r="M6" s="30">
        <v>2022</v>
      </c>
      <c r="N6" s="30">
        <v>2023</v>
      </c>
    </row>
    <row r="7" spans="1:14" x14ac:dyDescent="0.25">
      <c r="C7" t="s">
        <v>658</v>
      </c>
      <c r="D7" t="s">
        <v>659</v>
      </c>
      <c r="E7" t="s">
        <v>204</v>
      </c>
      <c r="F7" s="265">
        <v>0</v>
      </c>
      <c r="G7" s="265">
        <v>0</v>
      </c>
      <c r="H7" s="265">
        <v>0</v>
      </c>
      <c r="I7" s="265">
        <v>0</v>
      </c>
      <c r="J7" s="265"/>
      <c r="K7" s="265">
        <v>44700000</v>
      </c>
      <c r="L7" s="265">
        <v>24700000</v>
      </c>
      <c r="M7" s="437">
        <v>54247760.800000004</v>
      </c>
      <c r="N7" s="437">
        <v>55295487</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2B470-837D-437D-A632-FFEC965D97D2}">
  <sheetPr codeName="Sheet1">
    <tabColor theme="1" tint="0.499984740745262"/>
  </sheetPr>
  <dimension ref="B1:H38"/>
  <sheetViews>
    <sheetView showGridLines="0" zoomScale="85" zoomScaleNormal="85" workbookViewId="0">
      <selection activeCell="D10" sqref="D10"/>
    </sheetView>
  </sheetViews>
  <sheetFormatPr defaultColWidth="9.140625" defaultRowHeight="15" x14ac:dyDescent="0.25"/>
  <cols>
    <col min="1" max="1" width="2.85546875" customWidth="1"/>
    <col min="2" max="2" width="27.85546875" customWidth="1"/>
    <col min="3" max="3" width="82.140625" customWidth="1"/>
    <col min="4" max="4" width="35" customWidth="1"/>
    <col min="5" max="5" width="27.85546875" customWidth="1"/>
    <col min="6" max="6" width="68.5703125" customWidth="1"/>
    <col min="8" max="8" width="11" customWidth="1"/>
  </cols>
  <sheetData>
    <row r="1" spans="2:8" x14ac:dyDescent="0.25">
      <c r="B1" s="64" t="s">
        <v>0</v>
      </c>
      <c r="C1" s="161">
        <v>2.2000000000000002</v>
      </c>
      <c r="E1" s="18" t="s">
        <v>1</v>
      </c>
    </row>
    <row r="2" spans="2:8" x14ac:dyDescent="0.25">
      <c r="B2" s="162" t="s">
        <v>2</v>
      </c>
      <c r="C2" s="163">
        <v>44536</v>
      </c>
      <c r="E2" s="19" t="s">
        <v>3</v>
      </c>
      <c r="F2" s="19"/>
      <c r="G2" s="19" t="s">
        <v>4</v>
      </c>
    </row>
    <row r="3" spans="2:8" ht="15.75" x14ac:dyDescent="0.25">
      <c r="B3" s="12" t="s">
        <v>5</v>
      </c>
      <c r="E3" t="s">
        <v>6</v>
      </c>
      <c r="G3" s="11" t="s">
        <v>7</v>
      </c>
    </row>
    <row r="4" spans="2:8" x14ac:dyDescent="0.25">
      <c r="B4" t="s">
        <v>8</v>
      </c>
      <c r="E4" t="s">
        <v>9</v>
      </c>
      <c r="F4" s="19"/>
      <c r="G4" s="3" t="s">
        <v>7</v>
      </c>
    </row>
    <row r="5" spans="2:8" x14ac:dyDescent="0.25">
      <c r="B5" t="s">
        <v>10</v>
      </c>
      <c r="E5" t="s">
        <v>11</v>
      </c>
      <c r="G5" s="10"/>
    </row>
    <row r="6" spans="2:8" x14ac:dyDescent="0.25">
      <c r="B6" s="451"/>
      <c r="C6" s="451"/>
      <c r="D6" s="451"/>
      <c r="E6" t="s">
        <v>12</v>
      </c>
      <c r="G6" s="7" t="s">
        <v>7</v>
      </c>
    </row>
    <row r="7" spans="2:8" x14ac:dyDescent="0.25">
      <c r="B7" s="64" t="s">
        <v>13</v>
      </c>
      <c r="C7" s="65" t="s">
        <v>14</v>
      </c>
      <c r="E7" t="s">
        <v>15</v>
      </c>
      <c r="G7" s="9" t="s">
        <v>16</v>
      </c>
      <c r="H7" s="8" t="s">
        <v>17</v>
      </c>
    </row>
    <row r="8" spans="2:8" ht="44.45" customHeight="1" x14ac:dyDescent="0.25">
      <c r="B8" s="194" t="s">
        <v>18</v>
      </c>
      <c r="C8" s="66" t="s">
        <v>19</v>
      </c>
    </row>
    <row r="9" spans="2:8" ht="45" x14ac:dyDescent="0.25">
      <c r="B9" s="194" t="s">
        <v>20</v>
      </c>
      <c r="C9" s="66" t="s">
        <v>21</v>
      </c>
    </row>
    <row r="10" spans="2:8" ht="90" x14ac:dyDescent="0.25">
      <c r="B10" s="194" t="s">
        <v>22</v>
      </c>
      <c r="C10" s="66" t="s">
        <v>23</v>
      </c>
    </row>
    <row r="11" spans="2:8" ht="105" x14ac:dyDescent="0.25">
      <c r="B11" s="194" t="s">
        <v>24</v>
      </c>
      <c r="C11" s="234" t="s">
        <v>25</v>
      </c>
    </row>
    <row r="12" spans="2:8" ht="105" x14ac:dyDescent="0.25">
      <c r="B12" s="194" t="s">
        <v>26</v>
      </c>
      <c r="C12" s="234" t="s">
        <v>27</v>
      </c>
    </row>
    <row r="13" spans="2:8" ht="105" x14ac:dyDescent="0.25">
      <c r="B13" s="67" t="s">
        <v>28</v>
      </c>
      <c r="C13" s="66" t="s">
        <v>29</v>
      </c>
    </row>
    <row r="14" spans="2:8" ht="55.15" customHeight="1" x14ac:dyDescent="0.25">
      <c r="B14" s="67" t="s">
        <v>30</v>
      </c>
      <c r="C14" s="66" t="s">
        <v>31</v>
      </c>
    </row>
    <row r="15" spans="2:8" ht="18.600000000000001" customHeight="1" x14ac:dyDescent="0.25">
      <c r="B15" s="68" t="s">
        <v>32</v>
      </c>
      <c r="C15" s="69" t="s">
        <v>33</v>
      </c>
    </row>
    <row r="16" spans="2:8" ht="45" x14ac:dyDescent="0.25">
      <c r="B16" s="68" t="s">
        <v>34</v>
      </c>
      <c r="C16" s="69" t="s">
        <v>35</v>
      </c>
    </row>
    <row r="17" spans="2:6" ht="30" x14ac:dyDescent="0.25">
      <c r="B17" s="70" t="s">
        <v>36</v>
      </c>
      <c r="C17" s="69" t="s">
        <v>37</v>
      </c>
    </row>
    <row r="18" spans="2:6" ht="30" x14ac:dyDescent="0.25">
      <c r="B18" s="70" t="s">
        <v>38</v>
      </c>
      <c r="C18" s="69" t="s">
        <v>39</v>
      </c>
    </row>
    <row r="19" spans="2:6" x14ac:dyDescent="0.25">
      <c r="B19" s="70" t="s">
        <v>40</v>
      </c>
      <c r="C19" s="69" t="s">
        <v>41</v>
      </c>
    </row>
    <row r="20" spans="2:6" x14ac:dyDescent="0.25">
      <c r="B20" s="70" t="s">
        <v>42</v>
      </c>
      <c r="C20" s="69" t="s">
        <v>43</v>
      </c>
    </row>
    <row r="22" spans="2:6" ht="15.75" x14ac:dyDescent="0.25">
      <c r="B22" s="12" t="s">
        <v>44</v>
      </c>
    </row>
    <row r="24" spans="2:6" x14ac:dyDescent="0.25">
      <c r="B24" s="64" t="s">
        <v>45</v>
      </c>
      <c r="C24" s="65" t="s">
        <v>46</v>
      </c>
    </row>
    <row r="25" spans="2:6" ht="30" x14ac:dyDescent="0.25">
      <c r="B25" s="71" t="s">
        <v>47</v>
      </c>
      <c r="C25" s="66" t="s">
        <v>48</v>
      </c>
    </row>
    <row r="26" spans="2:6" ht="45" x14ac:dyDescent="0.25">
      <c r="B26" s="71" t="s">
        <v>49</v>
      </c>
      <c r="C26" s="66" t="s">
        <v>50</v>
      </c>
    </row>
    <row r="27" spans="2:6" ht="30" x14ac:dyDescent="0.25">
      <c r="B27" s="72" t="s">
        <v>51</v>
      </c>
      <c r="C27" s="66" t="s">
        <v>52</v>
      </c>
      <c r="E27" s="73" t="s">
        <v>53</v>
      </c>
    </row>
    <row r="28" spans="2:6" ht="45" x14ac:dyDescent="0.25">
      <c r="B28" s="72" t="s">
        <v>54</v>
      </c>
      <c r="C28" s="66" t="s">
        <v>55</v>
      </c>
      <c r="E28" s="74" t="s">
        <v>56</v>
      </c>
      <c r="F28" s="75" t="s">
        <v>57</v>
      </c>
    </row>
    <row r="29" spans="2:6" ht="60" x14ac:dyDescent="0.25">
      <c r="B29" s="72" t="s">
        <v>58</v>
      </c>
      <c r="C29" s="66" t="s">
        <v>59</v>
      </c>
      <c r="E29" s="76" t="s">
        <v>60</v>
      </c>
      <c r="F29" s="69" t="s">
        <v>61</v>
      </c>
    </row>
    <row r="30" spans="2:6" ht="30" x14ac:dyDescent="0.25">
      <c r="B30" s="72" t="s">
        <v>62</v>
      </c>
      <c r="C30" s="66" t="s">
        <v>63</v>
      </c>
    </row>
    <row r="31" spans="2:6" ht="30" x14ac:dyDescent="0.25">
      <c r="B31" s="74" t="s">
        <v>64</v>
      </c>
      <c r="C31" s="75" t="s">
        <v>65</v>
      </c>
      <c r="E31" s="73" t="s">
        <v>66</v>
      </c>
      <c r="F31" s="35"/>
    </row>
    <row r="32" spans="2:6" x14ac:dyDescent="0.25">
      <c r="B32" s="195" t="s">
        <v>67</v>
      </c>
      <c r="C32" s="195" t="s">
        <v>67</v>
      </c>
      <c r="E32" s="77" t="s">
        <v>68</v>
      </c>
      <c r="F32" s="69" t="s">
        <v>69</v>
      </c>
    </row>
    <row r="33" spans="2:6" ht="60" x14ac:dyDescent="0.25">
      <c r="B33" s="77" t="s">
        <v>70</v>
      </c>
      <c r="C33" s="69" t="s">
        <v>71</v>
      </c>
      <c r="E33" s="77" t="s">
        <v>72</v>
      </c>
      <c r="F33" s="69" t="s">
        <v>73</v>
      </c>
    </row>
    <row r="34" spans="2:6" ht="45" x14ac:dyDescent="0.25">
      <c r="B34" s="77" t="s">
        <v>74</v>
      </c>
      <c r="C34" s="69" t="s">
        <v>75</v>
      </c>
      <c r="E34" s="77" t="s">
        <v>76</v>
      </c>
      <c r="F34" s="69" t="s">
        <v>77</v>
      </c>
    </row>
    <row r="35" spans="2:6" ht="45" x14ac:dyDescent="0.25">
      <c r="B35" s="77" t="s">
        <v>78</v>
      </c>
      <c r="C35" s="69" t="s">
        <v>79</v>
      </c>
      <c r="E35" s="76" t="s">
        <v>80</v>
      </c>
      <c r="F35" s="69" t="s">
        <v>81</v>
      </c>
    </row>
    <row r="36" spans="2:6" ht="105" x14ac:dyDescent="0.25">
      <c r="B36" s="77" t="s">
        <v>82</v>
      </c>
      <c r="C36" s="69" t="s">
        <v>83</v>
      </c>
      <c r="E36" s="76" t="s">
        <v>84</v>
      </c>
      <c r="F36" s="69" t="s">
        <v>85</v>
      </c>
    </row>
    <row r="37" spans="2:6" ht="60" x14ac:dyDescent="0.25">
      <c r="E37" s="76" t="s">
        <v>60</v>
      </c>
      <c r="F37" s="69" t="s">
        <v>61</v>
      </c>
    </row>
    <row r="38" spans="2:6" x14ac:dyDescent="0.25">
      <c r="E38" s="13" t="s">
        <v>86</v>
      </c>
    </row>
  </sheetData>
  <sheetProtection sheet="1" objects="1" scenarios="1"/>
  <mergeCells count="1">
    <mergeCell ref="B6:D6"/>
  </mergeCells>
  <pageMargins left="0.7" right="0.7" top="0.75" bottom="0.75" header="0.3" footer="0.3"/>
  <pageSetup orientation="portrait" horizontalDpi="90" verticalDpi="9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6B806-005A-4E5E-A71B-A0CDE3F48FD8}">
  <dimension ref="A2:N7"/>
  <sheetViews>
    <sheetView showGridLines="0" workbookViewId="0">
      <selection activeCell="B2" sqref="B2"/>
    </sheetView>
  </sheetViews>
  <sheetFormatPr defaultRowHeight="15" x14ac:dyDescent="0.25"/>
  <cols>
    <col min="1" max="1" width="19.140625" bestFit="1" customWidth="1"/>
    <col min="5" max="5" width="16.140625" customWidth="1"/>
    <col min="6" max="7" width="16.28515625" bestFit="1" customWidth="1"/>
    <col min="8" max="9" width="15.28515625" bestFit="1" customWidth="1"/>
    <col min="11" max="14" width="15.28515625" bestFit="1" customWidth="1"/>
  </cols>
  <sheetData>
    <row r="2" spans="1:14" x14ac:dyDescent="0.25">
      <c r="A2" s="62" t="s">
        <v>642</v>
      </c>
      <c r="B2" t="s">
        <v>1163</v>
      </c>
    </row>
    <row r="3" spans="1:14" x14ac:dyDescent="0.25">
      <c r="A3" s="62" t="s">
        <v>643</v>
      </c>
      <c r="B3" t="s">
        <v>644</v>
      </c>
    </row>
    <row r="5" spans="1:14" x14ac:dyDescent="0.25">
      <c r="D5" s="41" t="s">
        <v>649</v>
      </c>
      <c r="E5" s="41" t="s">
        <v>650</v>
      </c>
      <c r="F5" s="30" t="s">
        <v>645</v>
      </c>
      <c r="G5" s="30" t="s">
        <v>645</v>
      </c>
      <c r="H5" s="30" t="s">
        <v>646</v>
      </c>
      <c r="I5" s="30"/>
      <c r="J5" s="30"/>
      <c r="K5" s="30" t="s">
        <v>647</v>
      </c>
      <c r="L5" s="30" t="s">
        <v>647</v>
      </c>
      <c r="M5" s="30" t="s">
        <v>648</v>
      </c>
      <c r="N5" s="30"/>
    </row>
    <row r="6" spans="1:14" x14ac:dyDescent="0.25">
      <c r="F6" s="30">
        <v>2020</v>
      </c>
      <c r="G6" s="30">
        <v>2021</v>
      </c>
      <c r="H6" s="30">
        <v>2022</v>
      </c>
      <c r="I6" s="30">
        <v>2023</v>
      </c>
      <c r="J6" s="30"/>
      <c r="K6" s="30">
        <v>2020</v>
      </c>
      <c r="L6" s="30">
        <v>2021</v>
      </c>
      <c r="M6" s="30">
        <v>2022</v>
      </c>
      <c r="N6" s="30">
        <v>2023</v>
      </c>
    </row>
    <row r="7" spans="1:14" x14ac:dyDescent="0.25">
      <c r="E7" t="s">
        <v>660</v>
      </c>
      <c r="F7" s="265">
        <v>176496496.95259994</v>
      </c>
      <c r="G7" s="265">
        <v>160389655.5158</v>
      </c>
      <c r="H7" s="265">
        <v>112689580.45877802</v>
      </c>
      <c r="I7" s="265">
        <v>106552385.14987898</v>
      </c>
      <c r="J7" s="265"/>
      <c r="K7" s="265">
        <v>20800889.049999997</v>
      </c>
      <c r="L7" s="265">
        <v>16661690.77</v>
      </c>
      <c r="M7" s="265">
        <v>23324908.900000002</v>
      </c>
      <c r="N7" s="265">
        <v>5515000</v>
      </c>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96C62-2824-4E4E-87CC-761A33E9541C}">
  <dimension ref="A2:N7"/>
  <sheetViews>
    <sheetView showGridLines="0" workbookViewId="0">
      <selection activeCell="B2" sqref="B2"/>
    </sheetView>
  </sheetViews>
  <sheetFormatPr defaultRowHeight="15" x14ac:dyDescent="0.25"/>
  <cols>
    <col min="1" max="1" width="19.140625" bestFit="1" customWidth="1"/>
    <col min="6" max="7" width="16.28515625" bestFit="1" customWidth="1"/>
    <col min="8" max="9" width="15.28515625" bestFit="1" customWidth="1"/>
    <col min="11" max="14" width="15.28515625" bestFit="1" customWidth="1"/>
  </cols>
  <sheetData>
    <row r="2" spans="1:14" x14ac:dyDescent="0.25">
      <c r="A2" s="62" t="s">
        <v>642</v>
      </c>
      <c r="B2" t="s">
        <v>1163</v>
      </c>
    </row>
    <row r="3" spans="1:14" x14ac:dyDescent="0.25">
      <c r="A3" s="62" t="s">
        <v>643</v>
      </c>
      <c r="B3" t="s">
        <v>644</v>
      </c>
    </row>
    <row r="5" spans="1:14" x14ac:dyDescent="0.25">
      <c r="D5" s="41" t="s">
        <v>649</v>
      </c>
      <c r="E5" s="41" t="s">
        <v>650</v>
      </c>
      <c r="F5" s="30" t="s">
        <v>645</v>
      </c>
      <c r="G5" s="30" t="s">
        <v>645</v>
      </c>
      <c r="H5" s="30" t="s">
        <v>646</v>
      </c>
      <c r="I5" s="30"/>
      <c r="J5" s="30"/>
      <c r="K5" s="30" t="s">
        <v>647</v>
      </c>
      <c r="L5" s="30" t="s">
        <v>647</v>
      </c>
      <c r="M5" s="30" t="s">
        <v>648</v>
      </c>
      <c r="N5" s="30"/>
    </row>
    <row r="6" spans="1:14" x14ac:dyDescent="0.25">
      <c r="F6" s="30">
        <v>2020</v>
      </c>
      <c r="G6" s="30">
        <v>2021</v>
      </c>
      <c r="H6" s="30">
        <v>2022</v>
      </c>
      <c r="I6" s="30">
        <v>2023</v>
      </c>
      <c r="J6" s="30"/>
      <c r="K6" s="30">
        <v>2020</v>
      </c>
      <c r="L6" s="30">
        <v>2021</v>
      </c>
      <c r="M6" s="30">
        <v>2022</v>
      </c>
      <c r="N6" s="30">
        <v>2023</v>
      </c>
    </row>
    <row r="7" spans="1:14" x14ac:dyDescent="0.25">
      <c r="F7" s="265">
        <v>0</v>
      </c>
      <c r="G7" s="265">
        <v>0</v>
      </c>
      <c r="H7" s="265">
        <v>0</v>
      </c>
      <c r="I7" s="265">
        <v>0</v>
      </c>
      <c r="J7" s="265"/>
      <c r="K7" s="265">
        <v>3845821.2100000004</v>
      </c>
      <c r="L7" s="265">
        <v>11630047.18</v>
      </c>
      <c r="M7" s="265">
        <v>681000</v>
      </c>
      <c r="N7" s="265">
        <v>0</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44076-16B9-4E90-9E53-42AD3DAF0168}">
  <dimension ref="B2:C28"/>
  <sheetViews>
    <sheetView showGridLines="0" workbookViewId="0">
      <selection activeCell="C35" sqref="C35"/>
    </sheetView>
  </sheetViews>
  <sheetFormatPr defaultRowHeight="15" x14ac:dyDescent="0.25"/>
  <cols>
    <col min="1" max="1" width="2.85546875" customWidth="1"/>
    <col min="2" max="2" width="10.5703125" bestFit="1" customWidth="1"/>
  </cols>
  <sheetData>
    <row r="2" spans="2:3" x14ac:dyDescent="0.25">
      <c r="B2" s="62" t="s">
        <v>661</v>
      </c>
    </row>
    <row r="4" spans="2:3" x14ac:dyDescent="0.25">
      <c r="B4" t="s">
        <v>662</v>
      </c>
    </row>
    <row r="6" spans="2:3" x14ac:dyDescent="0.25">
      <c r="B6" t="s">
        <v>663</v>
      </c>
    </row>
    <row r="7" spans="2:3" x14ac:dyDescent="0.25">
      <c r="B7" t="s">
        <v>1207</v>
      </c>
    </row>
    <row r="11" spans="2:3" x14ac:dyDescent="0.25">
      <c r="B11" s="47">
        <v>2311</v>
      </c>
      <c r="C11" t="s">
        <v>1210</v>
      </c>
    </row>
    <row r="12" spans="2:3" x14ac:dyDescent="0.25">
      <c r="B12" s="47">
        <v>6096</v>
      </c>
      <c r="C12" t="s">
        <v>1211</v>
      </c>
    </row>
    <row r="13" spans="2:3" x14ac:dyDescent="0.25">
      <c r="B13" s="47">
        <v>5854</v>
      </c>
      <c r="C13" t="s">
        <v>1212</v>
      </c>
    </row>
    <row r="14" spans="2:3" x14ac:dyDescent="0.25">
      <c r="B14" s="418">
        <v>5173</v>
      </c>
      <c r="C14" t="s">
        <v>1213</v>
      </c>
    </row>
    <row r="15" spans="2:3" ht="15.75" thickBot="1" x14ac:dyDescent="0.3">
      <c r="B15" s="419">
        <f>SUM(B11:B14)</f>
        <v>19434</v>
      </c>
      <c r="C15" t="s">
        <v>664</v>
      </c>
    </row>
    <row r="16" spans="2:3" ht="15.75" thickTop="1" x14ac:dyDescent="0.25"/>
    <row r="17" spans="2:3" x14ac:dyDescent="0.25">
      <c r="B17" t="s">
        <v>1214</v>
      </c>
    </row>
    <row r="18" spans="2:3" x14ac:dyDescent="0.25">
      <c r="B18" s="47">
        <v>8449</v>
      </c>
      <c r="C18" t="s">
        <v>1208</v>
      </c>
    </row>
    <row r="19" spans="2:3" x14ac:dyDescent="0.25">
      <c r="B19" s="418">
        <v>6000</v>
      </c>
      <c r="C19" t="s">
        <v>1209</v>
      </c>
    </row>
    <row r="20" spans="2:3" ht="15.75" thickBot="1" x14ac:dyDescent="0.3">
      <c r="B20" s="419">
        <f>SUM(B18:B19)</f>
        <v>14449</v>
      </c>
      <c r="C20" t="s">
        <v>665</v>
      </c>
    </row>
    <row r="21" spans="2:3" ht="15.75" thickTop="1" x14ac:dyDescent="0.25">
      <c r="B21" s="420"/>
    </row>
    <row r="22" spans="2:3" x14ac:dyDescent="0.25">
      <c r="B22" s="31">
        <f>B15-B20</f>
        <v>4985</v>
      </c>
      <c r="C22" t="s">
        <v>666</v>
      </c>
    </row>
    <row r="23" spans="2:3" x14ac:dyDescent="0.25">
      <c r="B23" s="36">
        <f>B22/PSPS_Customer_Impact!X3</f>
        <v>3.0003194602935064E-3</v>
      </c>
      <c r="C23" t="s">
        <v>667</v>
      </c>
    </row>
    <row r="24" spans="2:3" x14ac:dyDescent="0.25">
      <c r="B24" s="420"/>
    </row>
    <row r="26" spans="2:3" x14ac:dyDescent="0.25">
      <c r="B26" t="s">
        <v>668</v>
      </c>
    </row>
    <row r="27" spans="2:3" x14ac:dyDescent="0.25">
      <c r="B27" t="s">
        <v>669</v>
      </c>
    </row>
    <row r="28" spans="2:3" x14ac:dyDescent="0.25">
      <c r="B28" t="s">
        <v>670</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AD522-D96F-4B8E-9BC8-3BF8BE3228DA}">
  <dimension ref="A2:B7"/>
  <sheetViews>
    <sheetView showGridLines="0" workbookViewId="0">
      <selection activeCell="A10" sqref="A10"/>
    </sheetView>
  </sheetViews>
  <sheetFormatPr defaultRowHeight="15" x14ac:dyDescent="0.25"/>
  <cols>
    <col min="1" max="1" width="19.140625" bestFit="1" customWidth="1"/>
  </cols>
  <sheetData>
    <row r="2" spans="1:2" x14ac:dyDescent="0.25">
      <c r="A2" s="62" t="s">
        <v>642</v>
      </c>
      <c r="B2" t="s">
        <v>671</v>
      </c>
    </row>
    <row r="3" spans="1:2" x14ac:dyDescent="0.25">
      <c r="A3" s="62" t="s">
        <v>643</v>
      </c>
      <c r="B3" t="s">
        <v>672</v>
      </c>
    </row>
    <row r="6" spans="1:2" x14ac:dyDescent="0.25">
      <c r="A6" s="31">
        <v>81004</v>
      </c>
      <c r="B6" t="s">
        <v>673</v>
      </c>
    </row>
    <row r="7" spans="1:2" x14ac:dyDescent="0.25">
      <c r="A7" s="31">
        <v>18924</v>
      </c>
      <c r="B7" t="s">
        <v>674</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FC054-53B3-499E-BB09-A3AAE726A109}">
  <dimension ref="A2:N7"/>
  <sheetViews>
    <sheetView showGridLines="0" workbookViewId="0">
      <selection activeCell="G33" sqref="G33"/>
    </sheetView>
  </sheetViews>
  <sheetFormatPr defaultRowHeight="15" x14ac:dyDescent="0.25"/>
  <cols>
    <col min="1" max="1" width="19.140625" bestFit="1" customWidth="1"/>
    <col min="6" max="7" width="16.28515625" bestFit="1" customWidth="1"/>
    <col min="8" max="9" width="15.28515625" bestFit="1" customWidth="1"/>
    <col min="11" max="14" width="15.28515625" bestFit="1" customWidth="1"/>
  </cols>
  <sheetData>
    <row r="2" spans="1:14" x14ac:dyDescent="0.25">
      <c r="A2" s="62" t="s">
        <v>642</v>
      </c>
      <c r="B2" t="s">
        <v>1163</v>
      </c>
    </row>
    <row r="3" spans="1:14" x14ac:dyDescent="0.25">
      <c r="A3" s="62" t="s">
        <v>643</v>
      </c>
      <c r="B3" t="s">
        <v>644</v>
      </c>
    </row>
    <row r="5" spans="1:14" x14ac:dyDescent="0.25">
      <c r="D5" s="41" t="s">
        <v>649</v>
      </c>
      <c r="E5" s="41" t="s">
        <v>650</v>
      </c>
      <c r="F5" s="30" t="s">
        <v>645</v>
      </c>
      <c r="G5" s="30" t="s">
        <v>645</v>
      </c>
      <c r="H5" s="30" t="s">
        <v>646</v>
      </c>
      <c r="I5" s="30"/>
      <c r="J5" s="30"/>
      <c r="K5" s="30" t="s">
        <v>647</v>
      </c>
      <c r="L5" s="30" t="s">
        <v>647</v>
      </c>
      <c r="M5" s="30" t="s">
        <v>648</v>
      </c>
      <c r="N5" s="30"/>
    </row>
    <row r="6" spans="1:14" x14ac:dyDescent="0.25">
      <c r="F6" s="30">
        <v>2020</v>
      </c>
      <c r="G6" s="30">
        <v>2021</v>
      </c>
      <c r="H6" s="30">
        <v>2022</v>
      </c>
      <c r="I6" s="30">
        <v>2023</v>
      </c>
      <c r="J6" s="30"/>
      <c r="K6" s="30">
        <v>2020</v>
      </c>
      <c r="L6" s="30">
        <v>2021</v>
      </c>
      <c r="M6" s="30">
        <v>2022</v>
      </c>
      <c r="N6" s="30">
        <v>2023</v>
      </c>
    </row>
    <row r="7" spans="1:14" x14ac:dyDescent="0.25">
      <c r="C7" t="s">
        <v>675</v>
      </c>
      <c r="F7" s="437">
        <v>7610465.4059828669</v>
      </c>
      <c r="G7" s="437">
        <v>8794857.3214239478</v>
      </c>
      <c r="H7" s="265">
        <v>10093213.513888888</v>
      </c>
      <c r="I7" s="265">
        <v>8620961.0743055567</v>
      </c>
      <c r="J7" s="265"/>
      <c r="K7" s="437">
        <v>1376154.1600000001</v>
      </c>
      <c r="L7" s="437">
        <v>1215906.17</v>
      </c>
      <c r="M7" s="265">
        <v>4940315</v>
      </c>
      <c r="N7" s="265">
        <v>3250143</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83931-8781-4FFB-B69A-CBCDFDAD9762}">
  <dimension ref="A2:N7"/>
  <sheetViews>
    <sheetView showGridLines="0" workbookViewId="0">
      <selection activeCell="B2" sqref="B2"/>
    </sheetView>
  </sheetViews>
  <sheetFormatPr defaultRowHeight="15" x14ac:dyDescent="0.25"/>
  <cols>
    <col min="1" max="1" width="19.140625" bestFit="1" customWidth="1"/>
    <col min="6" max="7" width="16.28515625" bestFit="1" customWidth="1"/>
    <col min="8" max="9" width="15.28515625" bestFit="1" customWidth="1"/>
    <col min="11" max="14" width="15.28515625" bestFit="1" customWidth="1"/>
  </cols>
  <sheetData>
    <row r="2" spans="1:14" x14ac:dyDescent="0.25">
      <c r="A2" s="62" t="s">
        <v>642</v>
      </c>
      <c r="B2" t="s">
        <v>1163</v>
      </c>
    </row>
    <row r="3" spans="1:14" x14ac:dyDescent="0.25">
      <c r="A3" s="62" t="s">
        <v>643</v>
      </c>
      <c r="B3" t="s">
        <v>644</v>
      </c>
    </row>
    <row r="5" spans="1:14" x14ac:dyDescent="0.25">
      <c r="D5" s="41" t="s">
        <v>649</v>
      </c>
      <c r="E5" s="41" t="s">
        <v>650</v>
      </c>
      <c r="F5" s="30" t="s">
        <v>645</v>
      </c>
      <c r="G5" s="30" t="s">
        <v>645</v>
      </c>
      <c r="H5" s="30" t="s">
        <v>646</v>
      </c>
      <c r="I5" s="30"/>
      <c r="J5" s="30"/>
      <c r="K5" s="30" t="s">
        <v>647</v>
      </c>
      <c r="L5" s="30" t="s">
        <v>647</v>
      </c>
      <c r="M5" s="30" t="s">
        <v>648</v>
      </c>
      <c r="N5" s="30"/>
    </row>
    <row r="6" spans="1:14" x14ac:dyDescent="0.25">
      <c r="F6" s="30">
        <v>2020</v>
      </c>
      <c r="G6" s="30">
        <v>2021</v>
      </c>
      <c r="H6" s="30">
        <v>2022</v>
      </c>
      <c r="I6" s="30">
        <v>2023</v>
      </c>
      <c r="J6" s="30"/>
      <c r="K6" s="30">
        <v>2020</v>
      </c>
      <c r="L6" s="30">
        <v>2021</v>
      </c>
      <c r="M6" s="30">
        <v>2022</v>
      </c>
      <c r="N6" s="30">
        <v>2023</v>
      </c>
    </row>
    <row r="7" spans="1:14" x14ac:dyDescent="0.25">
      <c r="C7" t="s">
        <v>676</v>
      </c>
      <c r="F7" s="265">
        <v>1208096.01</v>
      </c>
      <c r="G7" s="265">
        <v>1349730.4300000002</v>
      </c>
      <c r="H7" s="265">
        <v>2000000</v>
      </c>
      <c r="I7" s="265">
        <v>2000000</v>
      </c>
      <c r="J7" s="265"/>
      <c r="K7" s="265">
        <v>0</v>
      </c>
      <c r="L7" s="265">
        <v>0</v>
      </c>
      <c r="M7" s="265">
        <v>0</v>
      </c>
      <c r="N7" s="265">
        <v>0</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24D86-BB29-4152-92C7-755CB62A30C0}">
  <dimension ref="A2:O67"/>
  <sheetViews>
    <sheetView showGridLines="0" workbookViewId="0">
      <selection activeCell="E1" sqref="E1"/>
    </sheetView>
  </sheetViews>
  <sheetFormatPr defaultRowHeight="15" x14ac:dyDescent="0.25"/>
  <cols>
    <col min="1" max="1" width="18.7109375" bestFit="1" customWidth="1"/>
    <col min="2" max="2" width="15" customWidth="1"/>
    <col min="3" max="3" width="9.28515625" bestFit="1" customWidth="1"/>
    <col min="4" max="4" width="9.7109375" bestFit="1" customWidth="1"/>
    <col min="5" max="5" width="27.5703125" customWidth="1"/>
    <col min="6" max="6" width="10.7109375" bestFit="1" customWidth="1"/>
  </cols>
  <sheetData>
    <row r="2" spans="1:15" x14ac:dyDescent="0.25">
      <c r="A2" s="62" t="s">
        <v>677</v>
      </c>
      <c r="B2" t="s">
        <v>678</v>
      </c>
    </row>
    <row r="3" spans="1:15" x14ac:dyDescent="0.25">
      <c r="A3" s="62" t="s">
        <v>679</v>
      </c>
      <c r="B3" t="s">
        <v>680</v>
      </c>
    </row>
    <row r="4" spans="1:15" x14ac:dyDescent="0.25">
      <c r="A4" s="62" t="s">
        <v>681</v>
      </c>
      <c r="B4" t="s">
        <v>682</v>
      </c>
    </row>
    <row r="6" spans="1:15" x14ac:dyDescent="0.25">
      <c r="A6" s="41" t="s">
        <v>683</v>
      </c>
      <c r="B6" s="41" t="s">
        <v>684</v>
      </c>
      <c r="C6" s="41" t="s">
        <v>447</v>
      </c>
      <c r="D6" s="41" t="s">
        <v>685</v>
      </c>
      <c r="E6" s="41" t="s">
        <v>686</v>
      </c>
      <c r="F6" s="41" t="s">
        <v>687</v>
      </c>
      <c r="G6" s="41" t="s">
        <v>688</v>
      </c>
      <c r="H6" s="41" t="s">
        <v>689</v>
      </c>
      <c r="I6" s="41" t="s">
        <v>690</v>
      </c>
      <c r="J6" s="41" t="s">
        <v>691</v>
      </c>
      <c r="K6" s="41" t="s">
        <v>692</v>
      </c>
      <c r="L6" s="41" t="s">
        <v>693</v>
      </c>
      <c r="M6" s="41" t="s">
        <v>694</v>
      </c>
      <c r="N6" s="41" t="s">
        <v>695</v>
      </c>
      <c r="O6" s="41" t="s">
        <v>696</v>
      </c>
    </row>
    <row r="7" spans="1:15" x14ac:dyDescent="0.25">
      <c r="A7" t="s">
        <v>1215</v>
      </c>
      <c r="B7" t="s">
        <v>697</v>
      </c>
      <c r="C7" t="s">
        <v>698</v>
      </c>
      <c r="D7">
        <v>43387.875</v>
      </c>
      <c r="F7">
        <v>43388.686805555553</v>
      </c>
      <c r="G7">
        <v>0.35347222221753327</v>
      </c>
      <c r="H7">
        <v>43388.333333333336</v>
      </c>
      <c r="I7">
        <v>60.3984312252637</v>
      </c>
      <c r="K7" t="b">
        <v>1</v>
      </c>
      <c r="L7">
        <v>5.8523411129539652E-3</v>
      </c>
      <c r="M7">
        <v>1.3440838430481066E-2</v>
      </c>
      <c r="N7" s="15">
        <v>0.43541488451211907</v>
      </c>
      <c r="O7">
        <v>2018</v>
      </c>
    </row>
    <row r="8" spans="1:15" x14ac:dyDescent="0.25">
      <c r="A8" t="s">
        <v>1216</v>
      </c>
      <c r="B8" t="s">
        <v>697</v>
      </c>
      <c r="C8" t="s">
        <v>698</v>
      </c>
      <c r="D8">
        <v>43387.886805555558</v>
      </c>
      <c r="F8">
        <v>43388.775694444441</v>
      </c>
      <c r="G8">
        <v>0.44236111110512866</v>
      </c>
      <c r="H8">
        <v>43388.333333333336</v>
      </c>
      <c r="I8">
        <v>96.497793026621494</v>
      </c>
      <c r="K8" t="b">
        <v>1</v>
      </c>
      <c r="L8">
        <v>4.584157805382052E-3</v>
      </c>
      <c r="M8">
        <v>9.2114944912574954E-3</v>
      </c>
      <c r="N8" s="15">
        <v>0.49765624999643804</v>
      </c>
      <c r="O8">
        <v>2018</v>
      </c>
    </row>
    <row r="9" spans="1:15" x14ac:dyDescent="0.25">
      <c r="A9" t="s">
        <v>1217</v>
      </c>
      <c r="B9" t="s">
        <v>697</v>
      </c>
      <c r="C9" t="s">
        <v>698</v>
      </c>
      <c r="D9">
        <v>43387.878472222219</v>
      </c>
      <c r="F9">
        <v>43389.75277777778</v>
      </c>
      <c r="G9">
        <v>1.4194444444437977</v>
      </c>
      <c r="H9">
        <v>43388.333333333336</v>
      </c>
      <c r="I9">
        <v>348.44512433753499</v>
      </c>
      <c r="K9" t="b">
        <v>1</v>
      </c>
      <c r="L9">
        <v>4.0736527656756571E-3</v>
      </c>
      <c r="M9">
        <v>5.3790551930494182E-3</v>
      </c>
      <c r="N9" s="15">
        <v>0.75731752500689242</v>
      </c>
      <c r="O9">
        <v>2018</v>
      </c>
    </row>
    <row r="10" spans="1:15" x14ac:dyDescent="0.25">
      <c r="A10" t="s">
        <v>1218</v>
      </c>
      <c r="B10" t="s">
        <v>699</v>
      </c>
      <c r="C10" t="s">
        <v>698</v>
      </c>
      <c r="D10">
        <v>43387.912499999999</v>
      </c>
      <c r="F10">
        <v>43388.76666666667</v>
      </c>
      <c r="G10">
        <v>0.43333333333430346</v>
      </c>
      <c r="H10">
        <v>43388.333333333336</v>
      </c>
      <c r="I10">
        <v>23.6741159627427</v>
      </c>
      <c r="K10" t="b">
        <v>1</v>
      </c>
      <c r="L10">
        <v>1.83040977756578E-2</v>
      </c>
      <c r="M10">
        <v>3.6080192730988052E-2</v>
      </c>
      <c r="N10" s="15">
        <v>0.50731707316898644</v>
      </c>
      <c r="O10">
        <v>2018</v>
      </c>
    </row>
    <row r="11" spans="1:15" x14ac:dyDescent="0.25">
      <c r="A11" t="s">
        <v>1219</v>
      </c>
      <c r="B11" t="s">
        <v>699</v>
      </c>
      <c r="C11" t="s">
        <v>698</v>
      </c>
      <c r="D11">
        <v>43387.912499999999</v>
      </c>
      <c r="F11">
        <v>43388.75277777778</v>
      </c>
      <c r="G11">
        <v>0.41944444444379769</v>
      </c>
      <c r="H11">
        <v>43388.333333333336</v>
      </c>
      <c r="I11">
        <v>34.396442051096898</v>
      </c>
      <c r="K11" t="b">
        <v>1</v>
      </c>
      <c r="L11">
        <v>1.2194413707693981E-2</v>
      </c>
      <c r="M11">
        <v>2.442920626885638E-2</v>
      </c>
      <c r="N11" s="15">
        <v>0.4991735537163175</v>
      </c>
      <c r="O11">
        <v>2018</v>
      </c>
    </row>
    <row r="12" spans="1:15" x14ac:dyDescent="0.25">
      <c r="A12" t="s">
        <v>1220</v>
      </c>
      <c r="B12" t="s">
        <v>697</v>
      </c>
      <c r="C12" t="s">
        <v>698</v>
      </c>
      <c r="D12">
        <v>43387.856944444444</v>
      </c>
      <c r="F12">
        <v>43388.893750000003</v>
      </c>
      <c r="G12">
        <v>0.56041666666715173</v>
      </c>
      <c r="H12">
        <v>43388.333333333336</v>
      </c>
      <c r="I12">
        <v>109.708247823031</v>
      </c>
      <c r="K12" t="b">
        <v>1</v>
      </c>
      <c r="L12">
        <v>5.1082455311031198E-3</v>
      </c>
      <c r="M12">
        <v>9.4505707285706606E-3</v>
      </c>
      <c r="N12" s="15">
        <v>0.54052243804281963</v>
      </c>
      <c r="O12">
        <v>2018</v>
      </c>
    </row>
    <row r="13" spans="1:15" x14ac:dyDescent="0.25">
      <c r="A13" t="s">
        <v>1221</v>
      </c>
      <c r="B13" t="s">
        <v>697</v>
      </c>
      <c r="C13" t="s">
        <v>698</v>
      </c>
      <c r="D13">
        <v>43387.856944444444</v>
      </c>
      <c r="F13">
        <v>43389.734027777777</v>
      </c>
      <c r="G13">
        <v>1.4006944444408873</v>
      </c>
      <c r="H13">
        <v>43388.333333333336</v>
      </c>
      <c r="I13">
        <v>45.247521605304001</v>
      </c>
      <c r="K13" t="b">
        <v>1</v>
      </c>
      <c r="L13">
        <v>3.0956268868363727E-2</v>
      </c>
      <c r="M13">
        <v>4.1484776773117515E-2</v>
      </c>
      <c r="N13" s="15">
        <v>0.74620791712741363</v>
      </c>
      <c r="O13">
        <v>2018</v>
      </c>
    </row>
    <row r="14" spans="1:15" x14ac:dyDescent="0.25">
      <c r="A14" t="s">
        <v>1222</v>
      </c>
      <c r="B14" t="s">
        <v>697</v>
      </c>
      <c r="C14" t="s">
        <v>698</v>
      </c>
      <c r="D14">
        <v>43387.854166666664</v>
      </c>
      <c r="F14">
        <v>43388.675694444442</v>
      </c>
      <c r="G14">
        <v>0.34236111110658385</v>
      </c>
      <c r="H14">
        <v>43388.333333333336</v>
      </c>
      <c r="I14">
        <v>113.909710332481</v>
      </c>
      <c r="K14" t="b">
        <v>1</v>
      </c>
      <c r="L14">
        <v>3.0055480793278835E-3</v>
      </c>
      <c r="M14">
        <v>7.2120961012034556E-3</v>
      </c>
      <c r="N14" s="15">
        <v>0.41673710903912647</v>
      </c>
      <c r="O14">
        <v>2018</v>
      </c>
    </row>
    <row r="15" spans="1:15" x14ac:dyDescent="0.25">
      <c r="A15" t="s">
        <v>1223</v>
      </c>
      <c r="B15" t="s">
        <v>697</v>
      </c>
      <c r="C15" t="s">
        <v>698</v>
      </c>
      <c r="D15">
        <v>43387.892361111109</v>
      </c>
      <c r="F15">
        <v>43388.632638888892</v>
      </c>
      <c r="G15">
        <v>0.29930555555620231</v>
      </c>
      <c r="H15">
        <v>43388.333333333336</v>
      </c>
      <c r="I15">
        <v>51.088976921628301</v>
      </c>
      <c r="K15" t="b">
        <v>1</v>
      </c>
      <c r="L15">
        <v>5.8585153508817394E-3</v>
      </c>
      <c r="M15">
        <v>1.4489970682287695E-2</v>
      </c>
      <c r="N15" s="15">
        <v>0.40431519699643653</v>
      </c>
      <c r="O15">
        <v>2018</v>
      </c>
    </row>
    <row r="16" spans="1:15" x14ac:dyDescent="0.25">
      <c r="A16" t="s">
        <v>1224</v>
      </c>
      <c r="B16" t="s">
        <v>697</v>
      </c>
      <c r="C16" t="s">
        <v>698</v>
      </c>
      <c r="D16">
        <v>43387.888888888891</v>
      </c>
      <c r="F16">
        <v>43388.615972222222</v>
      </c>
      <c r="G16">
        <v>0.28263888888614019</v>
      </c>
      <c r="H16">
        <v>43388.333333333336</v>
      </c>
      <c r="I16">
        <v>18.287758150078901</v>
      </c>
      <c r="K16" t="b">
        <v>1</v>
      </c>
      <c r="L16">
        <v>1.5455086761682748E-2</v>
      </c>
      <c r="M16">
        <v>3.9757925895813326E-2</v>
      </c>
      <c r="N16" s="15">
        <v>0.38872970391320721</v>
      </c>
      <c r="O16">
        <v>2018</v>
      </c>
    </row>
    <row r="17" spans="1:15" x14ac:dyDescent="0.25">
      <c r="A17" t="s">
        <v>1225</v>
      </c>
      <c r="B17" t="s">
        <v>697</v>
      </c>
      <c r="C17" t="s">
        <v>698</v>
      </c>
      <c r="D17">
        <v>43387.899305555555</v>
      </c>
      <c r="F17">
        <v>43388.688888888886</v>
      </c>
      <c r="G17">
        <v>0.35555555555038154</v>
      </c>
      <c r="H17">
        <v>43388.333333333336</v>
      </c>
      <c r="I17">
        <v>59.016680971584101</v>
      </c>
      <c r="K17" t="b">
        <v>1</v>
      </c>
      <c r="L17">
        <v>6.0246620056722223E-3</v>
      </c>
      <c r="M17">
        <v>1.3378985743226886E-2</v>
      </c>
      <c r="N17" s="15">
        <v>0.45030782761108845</v>
      </c>
      <c r="O17">
        <v>2018</v>
      </c>
    </row>
    <row r="18" spans="1:15" x14ac:dyDescent="0.25">
      <c r="A18" t="s">
        <v>1226</v>
      </c>
      <c r="B18" t="s">
        <v>697</v>
      </c>
      <c r="C18" t="s">
        <v>698</v>
      </c>
      <c r="D18">
        <v>43387.87777777778</v>
      </c>
      <c r="F18">
        <v>43388.729166666664</v>
      </c>
      <c r="G18">
        <v>0.39583333332848269</v>
      </c>
      <c r="H18">
        <v>43388.333333333336</v>
      </c>
      <c r="I18">
        <v>166.90153335425899</v>
      </c>
      <c r="K18" t="b">
        <v>1</v>
      </c>
      <c r="L18">
        <v>2.371657859417634E-3</v>
      </c>
      <c r="M18">
        <v>5.1011447994163042E-3</v>
      </c>
      <c r="N18" s="15">
        <v>0.46492659053493435</v>
      </c>
      <c r="O18">
        <v>2018</v>
      </c>
    </row>
    <row r="19" spans="1:15" x14ac:dyDescent="0.25">
      <c r="A19" t="s">
        <v>1227</v>
      </c>
      <c r="B19" t="s">
        <v>699</v>
      </c>
      <c r="C19" t="s">
        <v>698</v>
      </c>
      <c r="D19">
        <v>43387.875</v>
      </c>
      <c r="F19">
        <v>43388.775694444441</v>
      </c>
      <c r="G19">
        <v>0.44236111110512866</v>
      </c>
      <c r="H19">
        <v>43388.333333333336</v>
      </c>
      <c r="I19">
        <v>34.1634948066296</v>
      </c>
      <c r="K19" t="b">
        <v>1</v>
      </c>
      <c r="L19">
        <v>1.2948356531114792E-2</v>
      </c>
      <c r="M19">
        <v>2.6364236139743612E-2</v>
      </c>
      <c r="N19" s="15">
        <v>0.49113338472929918</v>
      </c>
      <c r="O19">
        <v>2018</v>
      </c>
    </row>
    <row r="20" spans="1:15" x14ac:dyDescent="0.25">
      <c r="A20" t="s">
        <v>1228</v>
      </c>
      <c r="B20" t="s">
        <v>697</v>
      </c>
      <c r="C20" t="s">
        <v>698</v>
      </c>
      <c r="D20">
        <v>43387.893750000003</v>
      </c>
      <c r="F20">
        <v>43389.513194444444</v>
      </c>
      <c r="G20">
        <v>1.179861111108039</v>
      </c>
      <c r="H20">
        <v>43388.333333333336</v>
      </c>
      <c r="I20">
        <v>64.787817806507206</v>
      </c>
      <c r="K20" t="b">
        <v>1</v>
      </c>
      <c r="L20">
        <v>1.8211156835560762E-2</v>
      </c>
      <c r="M20">
        <v>2.4996125803734545E-2</v>
      </c>
      <c r="N20" s="15">
        <v>0.72855917667208747</v>
      </c>
      <c r="O20">
        <v>2018</v>
      </c>
    </row>
    <row r="21" spans="1:15" x14ac:dyDescent="0.25">
      <c r="A21" t="s">
        <v>1229</v>
      </c>
      <c r="B21" t="s">
        <v>697</v>
      </c>
      <c r="C21" t="s">
        <v>698</v>
      </c>
      <c r="D21">
        <v>43387.893750000003</v>
      </c>
      <c r="F21">
        <v>43388.622916666667</v>
      </c>
      <c r="G21">
        <v>0.28958333333139308</v>
      </c>
      <c r="H21">
        <v>43388.333333333336</v>
      </c>
      <c r="I21">
        <v>29.505758163033601</v>
      </c>
      <c r="K21" t="b">
        <v>1</v>
      </c>
      <c r="L21">
        <v>9.814468475316071E-3</v>
      </c>
      <c r="M21">
        <v>2.4712690405555501E-2</v>
      </c>
      <c r="N21" s="15">
        <v>0.3971428571415172</v>
      </c>
      <c r="O21">
        <v>2018</v>
      </c>
    </row>
    <row r="22" spans="1:15" x14ac:dyDescent="0.25">
      <c r="A22" t="s">
        <v>1230</v>
      </c>
      <c r="B22" t="s">
        <v>697</v>
      </c>
      <c r="C22" t="s">
        <v>698</v>
      </c>
      <c r="D22">
        <v>43387.861111111109</v>
      </c>
      <c r="F22">
        <v>43389.76458333333</v>
      </c>
      <c r="G22">
        <v>1.4312499999941792</v>
      </c>
      <c r="H22">
        <v>43388.333333333336</v>
      </c>
      <c r="I22">
        <v>60.152201060161502</v>
      </c>
      <c r="K22" t="b">
        <v>1</v>
      </c>
      <c r="L22">
        <v>2.3793809283266423E-2</v>
      </c>
      <c r="M22">
        <v>3.1644265524326816E-2</v>
      </c>
      <c r="N22" s="15">
        <v>0.75191535935554321</v>
      </c>
      <c r="O22">
        <v>2018</v>
      </c>
    </row>
    <row r="23" spans="1:15" x14ac:dyDescent="0.25">
      <c r="A23" t="s">
        <v>1231</v>
      </c>
      <c r="B23" t="s">
        <v>697</v>
      </c>
      <c r="C23" t="s">
        <v>698</v>
      </c>
      <c r="D23">
        <v>43387.852777777778</v>
      </c>
      <c r="F23">
        <v>43389.540277777778</v>
      </c>
      <c r="G23">
        <v>1.2069444444423425</v>
      </c>
      <c r="H23">
        <v>43388.333333333336</v>
      </c>
      <c r="I23">
        <v>147.02594238533399</v>
      </c>
      <c r="K23" t="b">
        <v>1</v>
      </c>
      <c r="L23">
        <v>8.2090577000289745E-3</v>
      </c>
      <c r="M23">
        <v>1.147756628947362E-2</v>
      </c>
      <c r="N23" s="15">
        <v>0.7152263374473139</v>
      </c>
      <c r="O23">
        <v>2018</v>
      </c>
    </row>
    <row r="24" spans="1:15" x14ac:dyDescent="0.25">
      <c r="A24" t="s">
        <v>1232</v>
      </c>
      <c r="B24" t="s">
        <v>697</v>
      </c>
      <c r="C24" t="s">
        <v>698</v>
      </c>
      <c r="D24">
        <v>43387.86041666667</v>
      </c>
      <c r="F24">
        <v>43389.652777777781</v>
      </c>
      <c r="G24">
        <v>1.3194444444452529</v>
      </c>
      <c r="H24">
        <v>43388.333333333336</v>
      </c>
      <c r="I24">
        <v>110.854005821016</v>
      </c>
      <c r="K24" t="b">
        <v>1</v>
      </c>
      <c r="L24">
        <v>1.190254185830341E-2</v>
      </c>
      <c r="M24">
        <v>1.6168663440136583E-2</v>
      </c>
      <c r="N24" s="15">
        <v>0.73614877954333036</v>
      </c>
      <c r="O24">
        <v>2018</v>
      </c>
    </row>
    <row r="25" spans="1:15" x14ac:dyDescent="0.25">
      <c r="A25" t="s">
        <v>1233</v>
      </c>
      <c r="B25" t="s">
        <v>697</v>
      </c>
      <c r="C25" t="s">
        <v>698</v>
      </c>
      <c r="D25">
        <v>43387.86041666667</v>
      </c>
      <c r="F25">
        <v>43388.742361111108</v>
      </c>
      <c r="G25">
        <v>0.40902777777228039</v>
      </c>
      <c r="H25">
        <v>43388.333333333336</v>
      </c>
      <c r="I25">
        <v>55.560477620235403</v>
      </c>
      <c r="K25" t="b">
        <v>1</v>
      </c>
      <c r="L25">
        <v>7.3618477610658704E-3</v>
      </c>
      <c r="M25">
        <v>1.5873593644500427E-2</v>
      </c>
      <c r="N25" s="15">
        <v>0.46377952755622287</v>
      </c>
      <c r="O25">
        <v>2018</v>
      </c>
    </row>
    <row r="26" spans="1:15" x14ac:dyDescent="0.25">
      <c r="A26" t="s">
        <v>1234</v>
      </c>
      <c r="B26" t="s">
        <v>697</v>
      </c>
      <c r="C26" t="s">
        <v>698</v>
      </c>
      <c r="D26">
        <v>43387.86041666667</v>
      </c>
      <c r="F26">
        <v>43388.742361111108</v>
      </c>
      <c r="G26">
        <v>0.40902777777228039</v>
      </c>
      <c r="H26">
        <v>43388.333333333336</v>
      </c>
      <c r="I26">
        <v>38.123597018012099</v>
      </c>
      <c r="K26" t="b">
        <v>1</v>
      </c>
      <c r="L26">
        <v>1.0728992271611431E-2</v>
      </c>
      <c r="M26">
        <v>2.3133820348098012E-2</v>
      </c>
      <c r="N26" s="15">
        <v>0.46377952755622287</v>
      </c>
      <c r="O26">
        <v>2018</v>
      </c>
    </row>
    <row r="27" spans="1:15" x14ac:dyDescent="0.25">
      <c r="A27" t="s">
        <v>1235</v>
      </c>
      <c r="B27" t="s">
        <v>697</v>
      </c>
      <c r="C27" t="s">
        <v>698</v>
      </c>
      <c r="D27">
        <v>43387.881249999999</v>
      </c>
      <c r="F27">
        <v>43389.590277777781</v>
      </c>
      <c r="G27">
        <v>1.2569444444452529</v>
      </c>
      <c r="H27">
        <v>43388.333333333336</v>
      </c>
      <c r="I27">
        <v>224.615128540798</v>
      </c>
      <c r="K27" t="b">
        <v>1</v>
      </c>
      <c r="L27">
        <v>5.5959919200943209E-3</v>
      </c>
      <c r="M27">
        <v>7.6086939863983707E-3</v>
      </c>
      <c r="N27" s="15">
        <v>0.7354733848013808</v>
      </c>
      <c r="O27">
        <v>2018</v>
      </c>
    </row>
    <row r="28" spans="1:15" x14ac:dyDescent="0.25">
      <c r="A28" t="s">
        <v>1236</v>
      </c>
      <c r="B28" t="s">
        <v>697</v>
      </c>
      <c r="C28" t="s">
        <v>698</v>
      </c>
      <c r="D28">
        <v>43387.875694444447</v>
      </c>
      <c r="F28">
        <v>43388.845833333333</v>
      </c>
      <c r="G28">
        <v>0.51249999999708962</v>
      </c>
      <c r="H28">
        <v>43388.333333333336</v>
      </c>
      <c r="I28">
        <v>99.704762535153904</v>
      </c>
      <c r="K28" t="b">
        <v>1</v>
      </c>
      <c r="L28">
        <v>5.1401757244684517E-3</v>
      </c>
      <c r="M28">
        <v>9.7301158361827369E-3</v>
      </c>
      <c r="N28" s="15">
        <v>0.5282748747300644</v>
      </c>
      <c r="O28">
        <v>2018</v>
      </c>
    </row>
    <row r="29" spans="1:15" x14ac:dyDescent="0.25">
      <c r="A29" t="s">
        <v>1237</v>
      </c>
      <c r="B29" t="s">
        <v>700</v>
      </c>
      <c r="C29" t="s">
        <v>698</v>
      </c>
      <c r="D29">
        <v>43387.924305555556</v>
      </c>
      <c r="F29">
        <v>43388.81527777778</v>
      </c>
      <c r="G29">
        <v>0.48194444444379769</v>
      </c>
      <c r="H29">
        <v>43388.333333333336</v>
      </c>
      <c r="I29">
        <v>72.775561473473203</v>
      </c>
      <c r="K29" t="b">
        <v>1</v>
      </c>
      <c r="L29">
        <v>6.6223390749031476E-3</v>
      </c>
      <c r="M29">
        <v>1.2242739240811144E-2</v>
      </c>
      <c r="N29" s="15">
        <v>0.5409197194062253</v>
      </c>
      <c r="O29">
        <v>2018</v>
      </c>
    </row>
    <row r="30" spans="1:15" x14ac:dyDescent="0.25">
      <c r="A30" t="s">
        <v>1238</v>
      </c>
      <c r="B30" t="s">
        <v>697</v>
      </c>
      <c r="C30" t="s">
        <v>698</v>
      </c>
      <c r="D30">
        <v>43387.924305555556</v>
      </c>
      <c r="F30">
        <v>43389.638194444444</v>
      </c>
      <c r="G30">
        <v>1.304861111108039</v>
      </c>
      <c r="H30">
        <v>43388.333333333336</v>
      </c>
      <c r="I30">
        <v>176.10539665557701</v>
      </c>
      <c r="K30" t="b">
        <v>1</v>
      </c>
      <c r="L30">
        <v>7.4095464187281957E-3</v>
      </c>
      <c r="M30">
        <v>9.7321769885313665E-3</v>
      </c>
      <c r="N30" s="15">
        <v>0.76134521879943051</v>
      </c>
      <c r="O30">
        <v>2018</v>
      </c>
    </row>
    <row r="31" spans="1:15" x14ac:dyDescent="0.25">
      <c r="A31" t="s">
        <v>1239</v>
      </c>
      <c r="B31" t="s">
        <v>697</v>
      </c>
      <c r="C31" t="s">
        <v>698</v>
      </c>
      <c r="D31">
        <v>43387.879166666666</v>
      </c>
      <c r="F31">
        <v>43388.76458333333</v>
      </c>
      <c r="G31">
        <v>0.43124999999417923</v>
      </c>
      <c r="H31">
        <v>43388.333333333336</v>
      </c>
      <c r="I31">
        <v>35.0207219055455</v>
      </c>
      <c r="K31" t="b">
        <v>1</v>
      </c>
      <c r="L31">
        <v>1.2314137931174148E-2</v>
      </c>
      <c r="M31">
        <v>2.528265034205467E-2</v>
      </c>
      <c r="N31" s="15">
        <v>0.48705882352417179</v>
      </c>
      <c r="O31">
        <v>2018</v>
      </c>
    </row>
    <row r="32" spans="1:15" x14ac:dyDescent="0.25">
      <c r="A32" t="s">
        <v>1240</v>
      </c>
      <c r="B32" t="s">
        <v>697</v>
      </c>
      <c r="C32" t="s">
        <v>698</v>
      </c>
      <c r="D32">
        <v>43387.880555555559</v>
      </c>
      <c r="F32">
        <v>43389.643055555556</v>
      </c>
      <c r="G32">
        <v>1.3097222222204437</v>
      </c>
      <c r="H32">
        <v>43388.333333333336</v>
      </c>
      <c r="I32">
        <v>276.64260240530598</v>
      </c>
      <c r="K32" t="b">
        <v>1</v>
      </c>
      <c r="L32">
        <v>4.7343475330006634E-3</v>
      </c>
      <c r="M32">
        <v>6.371036075690434E-3</v>
      </c>
      <c r="N32" s="15">
        <v>0.74310480693481218</v>
      </c>
      <c r="O32">
        <v>2018</v>
      </c>
    </row>
    <row r="33" spans="1:15" x14ac:dyDescent="0.25">
      <c r="A33" t="s">
        <v>1241</v>
      </c>
      <c r="B33" t="s">
        <v>651</v>
      </c>
      <c r="C33">
        <v>44081</v>
      </c>
      <c r="D33" t="s">
        <v>701</v>
      </c>
      <c r="F33" t="s">
        <v>702</v>
      </c>
      <c r="G33">
        <v>0.33263888888905058</v>
      </c>
      <c r="H33" t="s">
        <v>703</v>
      </c>
      <c r="I33">
        <v>48.173020680107818</v>
      </c>
      <c r="K33" t="b">
        <v>1</v>
      </c>
      <c r="L33">
        <v>6.9050867932474872E-3</v>
      </c>
      <c r="M33">
        <v>3.2766727100323932E-2</v>
      </c>
      <c r="N33" s="15">
        <v>0.21073471183453119</v>
      </c>
      <c r="O33">
        <v>2020</v>
      </c>
    </row>
    <row r="34" spans="1:15" x14ac:dyDescent="0.25">
      <c r="A34" t="s">
        <v>1242</v>
      </c>
      <c r="B34" t="s">
        <v>704</v>
      </c>
      <c r="C34">
        <v>44081</v>
      </c>
      <c r="D34" t="s">
        <v>705</v>
      </c>
      <c r="F34" t="s">
        <v>706</v>
      </c>
      <c r="G34">
        <v>0.375</v>
      </c>
      <c r="H34" t="s">
        <v>707</v>
      </c>
      <c r="I34">
        <v>40.344993014110017</v>
      </c>
      <c r="K34" t="b">
        <v>1</v>
      </c>
      <c r="L34">
        <v>9.2948336828029623E-3</v>
      </c>
      <c r="M34">
        <v>4.5041788643143614E-2</v>
      </c>
      <c r="N34" s="15">
        <v>0.20636022597690173</v>
      </c>
      <c r="O34">
        <v>2020</v>
      </c>
    </row>
    <row r="35" spans="1:15" x14ac:dyDescent="0.25">
      <c r="A35" t="s">
        <v>1243</v>
      </c>
      <c r="B35" t="s">
        <v>708</v>
      </c>
      <c r="C35">
        <v>44081</v>
      </c>
      <c r="D35" t="s">
        <v>709</v>
      </c>
      <c r="F35" t="s">
        <v>710</v>
      </c>
      <c r="G35">
        <v>0.41666666666424135</v>
      </c>
      <c r="H35" t="s">
        <v>703</v>
      </c>
      <c r="I35">
        <v>59.040207191108756</v>
      </c>
      <c r="K35" t="b">
        <v>1</v>
      </c>
      <c r="L35">
        <v>7.0573374736901309E-3</v>
      </c>
      <c r="M35">
        <v>2.6288582089566599E-2</v>
      </c>
      <c r="N35" s="15">
        <v>0.26845637583820253</v>
      </c>
      <c r="O35">
        <v>2020</v>
      </c>
    </row>
    <row r="36" spans="1:15" x14ac:dyDescent="0.25">
      <c r="A36" t="s">
        <v>1244</v>
      </c>
      <c r="B36" t="s">
        <v>704</v>
      </c>
      <c r="C36">
        <v>44081</v>
      </c>
      <c r="D36" t="s">
        <v>711</v>
      </c>
      <c r="F36" t="s">
        <v>712</v>
      </c>
      <c r="G36">
        <v>0.48391203703795327</v>
      </c>
      <c r="H36" t="s">
        <v>707</v>
      </c>
      <c r="I36">
        <v>12.954666120217187</v>
      </c>
      <c r="K36" t="b">
        <v>1</v>
      </c>
      <c r="L36">
        <v>3.7354265447471093E-2</v>
      </c>
      <c r="M36">
        <v>0.14621233205586437</v>
      </c>
      <c r="N36" s="15">
        <v>0.25547958179887925</v>
      </c>
      <c r="O36">
        <v>2020</v>
      </c>
    </row>
    <row r="37" spans="1:15" x14ac:dyDescent="0.25">
      <c r="A37" t="s">
        <v>1245</v>
      </c>
      <c r="B37" t="s">
        <v>704</v>
      </c>
      <c r="C37">
        <v>44100</v>
      </c>
      <c r="D37" t="s">
        <v>713</v>
      </c>
      <c r="F37" t="s">
        <v>714</v>
      </c>
      <c r="G37">
        <v>0.29930555555620231</v>
      </c>
      <c r="H37" t="s">
        <v>715</v>
      </c>
      <c r="I37">
        <v>60.106243920233936</v>
      </c>
      <c r="K37" t="b">
        <v>1</v>
      </c>
      <c r="L37">
        <v>4.979608374021941E-3</v>
      </c>
      <c r="M37">
        <v>1.3933660554560896E-2</v>
      </c>
      <c r="N37" s="15">
        <v>0.35737976783078507</v>
      </c>
      <c r="O37">
        <v>2020</v>
      </c>
    </row>
    <row r="38" spans="1:15" x14ac:dyDescent="0.25">
      <c r="A38" t="s">
        <v>1246</v>
      </c>
      <c r="B38" t="s">
        <v>704</v>
      </c>
      <c r="C38">
        <v>44100</v>
      </c>
      <c r="D38" t="s">
        <v>716</v>
      </c>
      <c r="F38" t="s">
        <v>717</v>
      </c>
      <c r="G38">
        <v>0.22777777777810115</v>
      </c>
      <c r="H38" t="s">
        <v>718</v>
      </c>
      <c r="I38">
        <v>95.895796583231103</v>
      </c>
      <c r="K38" t="b">
        <v>1</v>
      </c>
      <c r="L38">
        <v>2.3752634202314107E-3</v>
      </c>
      <c r="M38">
        <v>9.544503621529454E-3</v>
      </c>
      <c r="N38" s="15">
        <v>0.24886191198812577</v>
      </c>
      <c r="O38">
        <v>2020</v>
      </c>
    </row>
    <row r="39" spans="1:15" x14ac:dyDescent="0.25">
      <c r="A39" t="s">
        <v>1247</v>
      </c>
      <c r="B39" t="s">
        <v>651</v>
      </c>
      <c r="C39">
        <v>44100</v>
      </c>
      <c r="D39" t="s">
        <v>719</v>
      </c>
      <c r="F39" t="s">
        <v>720</v>
      </c>
      <c r="G39">
        <v>0.16111111111240461</v>
      </c>
      <c r="H39" t="s">
        <v>721</v>
      </c>
      <c r="I39">
        <v>24.086510340053909</v>
      </c>
      <c r="K39" t="b">
        <v>1</v>
      </c>
      <c r="L39">
        <v>6.688852342569938E-3</v>
      </c>
      <c r="M39">
        <v>3.2608155170028442E-2</v>
      </c>
      <c r="N39" s="15">
        <v>0.20512820512820515</v>
      </c>
      <c r="O39">
        <v>2020</v>
      </c>
    </row>
    <row r="40" spans="1:15" x14ac:dyDescent="0.25">
      <c r="A40" t="s">
        <v>1248</v>
      </c>
      <c r="B40" t="s">
        <v>704</v>
      </c>
      <c r="C40">
        <v>44100</v>
      </c>
      <c r="D40" t="s">
        <v>722</v>
      </c>
      <c r="F40" t="s">
        <v>723</v>
      </c>
      <c r="G40">
        <v>0.21736111110658385</v>
      </c>
      <c r="H40" t="s">
        <v>721</v>
      </c>
      <c r="I40">
        <v>18.454545963401134</v>
      </c>
      <c r="K40" t="b">
        <v>1</v>
      </c>
      <c r="L40">
        <v>1.1778187961798256E-2</v>
      </c>
      <c r="M40">
        <v>4.4027092382079823E-2</v>
      </c>
      <c r="N40" s="15">
        <v>0.26752136751579547</v>
      </c>
      <c r="O40">
        <v>2020</v>
      </c>
    </row>
    <row r="41" spans="1:15" x14ac:dyDescent="0.25">
      <c r="A41" t="s">
        <v>1249</v>
      </c>
      <c r="B41" t="s">
        <v>704</v>
      </c>
      <c r="C41">
        <v>44100</v>
      </c>
      <c r="D41" t="s">
        <v>724</v>
      </c>
      <c r="F41" t="s">
        <v>725</v>
      </c>
      <c r="G41">
        <v>0.20138888889050577</v>
      </c>
      <c r="H41" t="s">
        <v>715</v>
      </c>
      <c r="I41">
        <v>23.572686999689434</v>
      </c>
      <c r="K41" t="b">
        <v>1</v>
      </c>
      <c r="L41">
        <v>8.543314934490032E-3</v>
      </c>
      <c r="M41">
        <v>3.1168369657351064E-2</v>
      </c>
      <c r="N41" s="15">
        <v>0.27410207939686348</v>
      </c>
      <c r="O41">
        <v>2020</v>
      </c>
    </row>
    <row r="42" spans="1:15" x14ac:dyDescent="0.25">
      <c r="A42" t="s">
        <v>1250</v>
      </c>
      <c r="B42" t="s">
        <v>704</v>
      </c>
      <c r="C42">
        <v>44100</v>
      </c>
      <c r="D42" t="s">
        <v>726</v>
      </c>
      <c r="F42" t="s">
        <v>727</v>
      </c>
      <c r="G42">
        <v>0.30555555555474712</v>
      </c>
      <c r="H42" t="s">
        <v>718</v>
      </c>
      <c r="I42">
        <v>167.44433325056696</v>
      </c>
      <c r="K42" t="b">
        <v>1</v>
      </c>
      <c r="L42">
        <v>1.8248187300403164E-3</v>
      </c>
      <c r="M42">
        <v>1.3852033087165698E-2</v>
      </c>
      <c r="N42" s="15">
        <v>0.13173652694571331</v>
      </c>
      <c r="O42">
        <v>2020</v>
      </c>
    </row>
    <row r="43" spans="1:15" x14ac:dyDescent="0.25">
      <c r="A43" t="s">
        <v>1251</v>
      </c>
      <c r="B43" t="s">
        <v>651</v>
      </c>
      <c r="C43">
        <v>44100</v>
      </c>
      <c r="D43" t="s">
        <v>728</v>
      </c>
      <c r="F43" t="s">
        <v>729</v>
      </c>
      <c r="G43">
        <v>0.22222222221898846</v>
      </c>
      <c r="H43" t="s">
        <v>718</v>
      </c>
      <c r="I43">
        <v>34.349631083627223</v>
      </c>
      <c r="K43" t="b">
        <v>1</v>
      </c>
      <c r="L43">
        <v>6.4694209285092105E-3</v>
      </c>
      <c r="M43">
        <v>2.6565059688035155E-2</v>
      </c>
      <c r="N43" s="15">
        <v>0.24353120243215653</v>
      </c>
      <c r="O43">
        <v>2020</v>
      </c>
    </row>
    <row r="44" spans="1:15" x14ac:dyDescent="0.25">
      <c r="A44" t="s">
        <v>1252</v>
      </c>
      <c r="B44" t="s">
        <v>708</v>
      </c>
      <c r="C44">
        <v>44100</v>
      </c>
      <c r="D44" t="s">
        <v>730</v>
      </c>
      <c r="F44" t="s">
        <v>731</v>
      </c>
      <c r="G44">
        <v>0.16874999999708962</v>
      </c>
      <c r="H44" t="s">
        <v>721</v>
      </c>
      <c r="I44">
        <v>29.520103595554382</v>
      </c>
      <c r="K44" t="b">
        <v>1</v>
      </c>
      <c r="L44">
        <v>5.7164433536236892E-3</v>
      </c>
      <c r="M44">
        <v>2.6888455774817317E-2</v>
      </c>
      <c r="N44" s="15">
        <v>0.21259842519396327</v>
      </c>
      <c r="O44">
        <v>2020</v>
      </c>
    </row>
    <row r="45" spans="1:15" x14ac:dyDescent="0.25">
      <c r="A45" t="s">
        <v>1253</v>
      </c>
      <c r="B45" t="s">
        <v>704</v>
      </c>
      <c r="C45">
        <v>44100</v>
      </c>
      <c r="D45" t="s">
        <v>732</v>
      </c>
      <c r="F45" t="s">
        <v>733</v>
      </c>
      <c r="G45">
        <v>0.14652777778246673</v>
      </c>
      <c r="H45" t="s">
        <v>715</v>
      </c>
      <c r="I45">
        <v>20.029850063900405</v>
      </c>
      <c r="K45" t="b">
        <v>1</v>
      </c>
      <c r="L45">
        <v>7.3154705259902194E-3</v>
      </c>
      <c r="M45">
        <v>3.4115748802626744E-2</v>
      </c>
      <c r="N45" s="15">
        <v>0.21443089431550053</v>
      </c>
      <c r="O45">
        <v>2020</v>
      </c>
    </row>
    <row r="46" spans="1:15" x14ac:dyDescent="0.25">
      <c r="A46" t="s">
        <v>1254</v>
      </c>
      <c r="B46" t="s">
        <v>708</v>
      </c>
      <c r="C46">
        <v>44100</v>
      </c>
      <c r="D46" t="s">
        <v>734</v>
      </c>
      <c r="F46" t="s">
        <v>735</v>
      </c>
      <c r="G46">
        <v>0.11111111110949423</v>
      </c>
      <c r="H46" t="s">
        <v>718</v>
      </c>
      <c r="I46">
        <v>158.32868530016214</v>
      </c>
      <c r="K46" t="b">
        <v>1</v>
      </c>
      <c r="L46">
        <v>7.0177498726050778E-4</v>
      </c>
      <c r="M46">
        <v>4.9562858475790351E-3</v>
      </c>
      <c r="N46" s="15">
        <v>0.14159292035250534</v>
      </c>
      <c r="O46">
        <v>2020</v>
      </c>
    </row>
    <row r="47" spans="1:15" x14ac:dyDescent="0.25">
      <c r="A47" t="s">
        <v>1255</v>
      </c>
      <c r="B47" t="s">
        <v>704</v>
      </c>
      <c r="C47">
        <v>44100</v>
      </c>
      <c r="D47" t="s">
        <v>716</v>
      </c>
      <c r="F47" t="s">
        <v>736</v>
      </c>
      <c r="G47">
        <v>0.20416666667006211</v>
      </c>
      <c r="H47" t="s">
        <v>715</v>
      </c>
      <c r="I47">
        <v>36.196731673900963</v>
      </c>
      <c r="K47" t="b">
        <v>1</v>
      </c>
      <c r="L47">
        <v>5.6404724191513956E-3</v>
      </c>
      <c r="M47">
        <v>2.0528249960493385E-2</v>
      </c>
      <c r="N47" s="15">
        <v>0.27476635514505543</v>
      </c>
      <c r="O47">
        <v>2020</v>
      </c>
    </row>
    <row r="48" spans="1:15" x14ac:dyDescent="0.25">
      <c r="A48" t="s">
        <v>1256</v>
      </c>
      <c r="B48" t="s">
        <v>704</v>
      </c>
      <c r="C48">
        <v>44118</v>
      </c>
      <c r="D48" t="s">
        <v>737</v>
      </c>
      <c r="F48" t="s">
        <v>738</v>
      </c>
      <c r="G48">
        <v>0.74097222222189885</v>
      </c>
      <c r="H48" t="s">
        <v>739</v>
      </c>
      <c r="I48">
        <v>65.209498219988816</v>
      </c>
      <c r="K48" t="b">
        <v>1</v>
      </c>
      <c r="L48">
        <v>1.1362949301069257E-2</v>
      </c>
      <c r="M48">
        <v>3.8433818207641079E-2</v>
      </c>
      <c r="N48" s="15">
        <v>0.29564976447773733</v>
      </c>
      <c r="O48">
        <v>2020</v>
      </c>
    </row>
    <row r="49" spans="1:15" x14ac:dyDescent="0.25">
      <c r="A49" t="s">
        <v>1257</v>
      </c>
      <c r="B49" t="s">
        <v>704</v>
      </c>
      <c r="C49">
        <v>44118</v>
      </c>
      <c r="D49" t="s">
        <v>740</v>
      </c>
      <c r="F49" t="s">
        <v>741</v>
      </c>
      <c r="H49" t="s">
        <v>742</v>
      </c>
      <c r="J49" t="s">
        <v>743</v>
      </c>
      <c r="K49" t="b">
        <v>0</v>
      </c>
      <c r="L49" t="s">
        <v>742</v>
      </c>
      <c r="M49" t="e">
        <v>#DIV/0!</v>
      </c>
      <c r="N49" s="15" t="s">
        <v>742</v>
      </c>
      <c r="O49">
        <v>2020</v>
      </c>
    </row>
    <row r="50" spans="1:15" x14ac:dyDescent="0.25">
      <c r="A50" t="s">
        <v>1258</v>
      </c>
      <c r="B50" t="s">
        <v>704</v>
      </c>
      <c r="C50">
        <v>44118</v>
      </c>
      <c r="D50" t="s">
        <v>737</v>
      </c>
      <c r="F50" t="s">
        <v>738</v>
      </c>
      <c r="G50">
        <v>0.74097222222189885</v>
      </c>
      <c r="H50" t="s">
        <v>739</v>
      </c>
      <c r="I50">
        <v>15.04371804225498</v>
      </c>
      <c r="K50" t="b">
        <v>1</v>
      </c>
      <c r="L50">
        <v>4.925459385376986E-2</v>
      </c>
      <c r="M50">
        <v>0.16659777808643841</v>
      </c>
      <c r="N50" s="15">
        <v>0.29564976447773728</v>
      </c>
      <c r="O50">
        <v>2020</v>
      </c>
    </row>
    <row r="51" spans="1:15" x14ac:dyDescent="0.25">
      <c r="A51" t="s">
        <v>1259</v>
      </c>
      <c r="B51" t="s">
        <v>704</v>
      </c>
      <c r="C51">
        <v>44129</v>
      </c>
      <c r="D51" t="s">
        <v>744</v>
      </c>
      <c r="F51" t="s">
        <v>745</v>
      </c>
      <c r="G51">
        <v>0.16388888889196096</v>
      </c>
      <c r="H51" t="s">
        <v>746</v>
      </c>
      <c r="I51">
        <v>60.104856865858935</v>
      </c>
      <c r="K51" t="b">
        <v>1</v>
      </c>
      <c r="L51">
        <v>2.7267162328948819E-3</v>
      </c>
      <c r="M51">
        <v>3.2616609853074498E-2</v>
      </c>
      <c r="N51" s="15">
        <v>8.3599008148845272E-2</v>
      </c>
      <c r="O51">
        <v>2020</v>
      </c>
    </row>
    <row r="52" spans="1:15" x14ac:dyDescent="0.25">
      <c r="A52" t="s">
        <v>1260</v>
      </c>
      <c r="B52" t="s">
        <v>704</v>
      </c>
      <c r="C52">
        <v>44129</v>
      </c>
      <c r="D52" t="s">
        <v>747</v>
      </c>
      <c r="F52" t="s">
        <v>748</v>
      </c>
      <c r="G52">
        <v>0.18402777778101154</v>
      </c>
      <c r="H52" t="s">
        <v>746</v>
      </c>
      <c r="I52">
        <v>95.704014061663344</v>
      </c>
      <c r="K52" t="b">
        <v>1</v>
      </c>
      <c r="L52">
        <v>1.9228846311758674E-3</v>
      </c>
      <c r="M52">
        <v>2.068733616371931E-2</v>
      </c>
      <c r="N52" s="15">
        <v>9.2949842162286314E-2</v>
      </c>
      <c r="O52">
        <v>2020</v>
      </c>
    </row>
    <row r="53" spans="1:15" x14ac:dyDescent="0.25">
      <c r="A53" t="s">
        <v>1261</v>
      </c>
      <c r="B53" t="s">
        <v>651</v>
      </c>
      <c r="C53">
        <v>44129</v>
      </c>
      <c r="D53" t="s">
        <v>749</v>
      </c>
      <c r="F53" t="s">
        <v>750</v>
      </c>
      <c r="G53">
        <v>0.37569444444670808</v>
      </c>
      <c r="H53" t="s">
        <v>751</v>
      </c>
      <c r="I53">
        <v>48.23588127663632</v>
      </c>
      <c r="K53" t="b">
        <v>1</v>
      </c>
      <c r="L53">
        <v>7.7886924526593153E-3</v>
      </c>
      <c r="M53">
        <v>4.2470688974470254E-2</v>
      </c>
      <c r="N53" s="15">
        <v>0.18338983050972427</v>
      </c>
      <c r="O53">
        <v>2020</v>
      </c>
    </row>
    <row r="54" spans="1:15" x14ac:dyDescent="0.25">
      <c r="A54" t="s">
        <v>1262</v>
      </c>
      <c r="B54" t="s">
        <v>704</v>
      </c>
      <c r="C54">
        <v>44129</v>
      </c>
      <c r="D54" t="s">
        <v>752</v>
      </c>
      <c r="F54" t="s">
        <v>753</v>
      </c>
      <c r="G54">
        <v>0.98472222222335404</v>
      </c>
      <c r="H54" t="s">
        <v>754</v>
      </c>
      <c r="I54">
        <v>58.388952342734704</v>
      </c>
      <c r="K54" t="b">
        <v>1</v>
      </c>
      <c r="L54">
        <v>1.6864872252599722E-2</v>
      </c>
      <c r="M54">
        <v>3.3682170817573555E-2</v>
      </c>
      <c r="N54" s="15">
        <v>0.50070621468971754</v>
      </c>
      <c r="O54">
        <v>2020</v>
      </c>
    </row>
    <row r="55" spans="1:15" x14ac:dyDescent="0.25">
      <c r="A55" t="s">
        <v>1263</v>
      </c>
      <c r="B55" t="s">
        <v>755</v>
      </c>
      <c r="C55">
        <v>44129</v>
      </c>
      <c r="D55" t="s">
        <v>756</v>
      </c>
      <c r="F55" t="s">
        <v>757</v>
      </c>
      <c r="G55">
        <v>0.84513888888614019</v>
      </c>
      <c r="H55" t="s">
        <v>754</v>
      </c>
      <c r="I55">
        <v>6.2073293737972488</v>
      </c>
      <c r="J55" t="s">
        <v>758</v>
      </c>
      <c r="K55" t="b">
        <v>0</v>
      </c>
      <c r="L55" t="s">
        <v>742</v>
      </c>
      <c r="M55">
        <v>0.29579727456685984</v>
      </c>
      <c r="N55" s="15" t="s">
        <v>742</v>
      </c>
      <c r="O55">
        <v>2020</v>
      </c>
    </row>
    <row r="56" spans="1:15" x14ac:dyDescent="0.25">
      <c r="A56" t="s">
        <v>1264</v>
      </c>
      <c r="B56" t="s">
        <v>704</v>
      </c>
      <c r="C56">
        <v>44129</v>
      </c>
      <c r="D56" t="s">
        <v>759</v>
      </c>
      <c r="F56" t="s">
        <v>760</v>
      </c>
      <c r="G56">
        <v>0.23611111110949423</v>
      </c>
      <c r="H56" t="s">
        <v>761</v>
      </c>
      <c r="I56">
        <v>42.879979002107419</v>
      </c>
      <c r="K56" t="b">
        <v>1</v>
      </c>
      <c r="L56">
        <v>5.5063252502500085E-3</v>
      </c>
      <c r="M56">
        <v>2.345046753643272E-2</v>
      </c>
      <c r="N56" s="15">
        <v>0.23480662983351458</v>
      </c>
      <c r="O56">
        <v>2020</v>
      </c>
    </row>
    <row r="57" spans="1:15" x14ac:dyDescent="0.25">
      <c r="A57" t="s">
        <v>1265</v>
      </c>
      <c r="B57" t="s">
        <v>704</v>
      </c>
      <c r="C57">
        <v>44129</v>
      </c>
      <c r="D57" t="s">
        <v>762</v>
      </c>
      <c r="F57" t="s">
        <v>763</v>
      </c>
      <c r="G57">
        <v>0.20347222222335404</v>
      </c>
      <c r="H57" t="s">
        <v>761</v>
      </c>
      <c r="I57">
        <v>15.048476160515534</v>
      </c>
      <c r="K57" t="b">
        <v>1</v>
      </c>
      <c r="L57">
        <v>1.3521118022383432E-2</v>
      </c>
      <c r="M57">
        <v>6.3452345668204749E-2</v>
      </c>
      <c r="N57" s="15">
        <v>0.21309090909083148</v>
      </c>
      <c r="O57">
        <v>2020</v>
      </c>
    </row>
    <row r="58" spans="1:15" x14ac:dyDescent="0.25">
      <c r="A58" t="s">
        <v>1266</v>
      </c>
      <c r="B58" t="s">
        <v>704</v>
      </c>
      <c r="C58">
        <v>44129</v>
      </c>
      <c r="D58" t="s">
        <v>764</v>
      </c>
      <c r="F58" t="s">
        <v>765</v>
      </c>
      <c r="G58">
        <v>0.21805555555329192</v>
      </c>
      <c r="H58" t="s">
        <v>761</v>
      </c>
      <c r="I58">
        <v>55.1455309748346</v>
      </c>
      <c r="K58" t="b">
        <v>1</v>
      </c>
      <c r="L58">
        <v>3.9541836246494849E-3</v>
      </c>
      <c r="M58">
        <v>1.7138993354076048E-2</v>
      </c>
      <c r="N58" s="15">
        <v>0.23071271124036516</v>
      </c>
      <c r="O58">
        <v>2020</v>
      </c>
    </row>
    <row r="59" spans="1:15" x14ac:dyDescent="0.25">
      <c r="A59" t="s">
        <v>1267</v>
      </c>
      <c r="B59" t="s">
        <v>651</v>
      </c>
      <c r="C59">
        <v>44129</v>
      </c>
      <c r="D59" t="s">
        <v>766</v>
      </c>
      <c r="F59" t="s">
        <v>767</v>
      </c>
      <c r="G59">
        <v>0.19722222222480923</v>
      </c>
      <c r="H59" t="s">
        <v>746</v>
      </c>
      <c r="I59">
        <v>34.335682635350018</v>
      </c>
      <c r="K59" t="b">
        <v>1</v>
      </c>
      <c r="L59">
        <v>5.7439435330101964E-3</v>
      </c>
      <c r="M59">
        <v>5.7985514468033607E-2</v>
      </c>
      <c r="N59" s="15">
        <v>9.9058249042124666E-2</v>
      </c>
      <c r="O59">
        <v>2020</v>
      </c>
    </row>
    <row r="60" spans="1:15" x14ac:dyDescent="0.25">
      <c r="A60" t="s">
        <v>1268</v>
      </c>
      <c r="B60" t="s">
        <v>708</v>
      </c>
      <c r="C60">
        <v>44129</v>
      </c>
      <c r="D60" t="s">
        <v>768</v>
      </c>
      <c r="F60" t="s">
        <v>769</v>
      </c>
      <c r="G60">
        <v>0.16527777777810115</v>
      </c>
      <c r="H60" t="s">
        <v>751</v>
      </c>
      <c r="I60">
        <v>59.040207191108756</v>
      </c>
      <c r="K60" t="b">
        <v>1</v>
      </c>
      <c r="L60">
        <v>2.7994105312521902E-3</v>
      </c>
      <c r="M60">
        <v>3.106404711349639E-2</v>
      </c>
      <c r="N60" s="15">
        <v>9.0117379780689649E-2</v>
      </c>
      <c r="O60">
        <v>2020</v>
      </c>
    </row>
    <row r="61" spans="1:15" x14ac:dyDescent="0.25">
      <c r="A61" t="s">
        <v>1269</v>
      </c>
      <c r="B61" t="s">
        <v>708</v>
      </c>
      <c r="C61">
        <v>44129</v>
      </c>
      <c r="D61" t="s">
        <v>770</v>
      </c>
      <c r="F61" t="s">
        <v>771</v>
      </c>
      <c r="G61">
        <v>0.96736111110658385</v>
      </c>
      <c r="H61" t="s">
        <v>754</v>
      </c>
      <c r="I61">
        <v>14.219395119849521</v>
      </c>
      <c r="K61" t="b">
        <v>1</v>
      </c>
      <c r="L61">
        <v>6.8031101390255283E-2</v>
      </c>
      <c r="M61">
        <v>0.13782036476968212</v>
      </c>
      <c r="N61" s="15">
        <v>0.49362154500131494</v>
      </c>
      <c r="O61">
        <v>2020</v>
      </c>
    </row>
    <row r="62" spans="1:15" x14ac:dyDescent="0.25">
      <c r="A62" t="s">
        <v>1270</v>
      </c>
      <c r="B62" t="s">
        <v>704</v>
      </c>
      <c r="C62">
        <v>44129</v>
      </c>
      <c r="D62" t="s">
        <v>772</v>
      </c>
      <c r="F62" t="s">
        <v>773</v>
      </c>
      <c r="G62">
        <v>1.0277777777737356</v>
      </c>
      <c r="H62" t="s">
        <v>754</v>
      </c>
      <c r="I62">
        <v>147.19175860044544</v>
      </c>
      <c r="K62" t="b">
        <v>1</v>
      </c>
      <c r="L62">
        <v>6.9825769292128376E-3</v>
      </c>
      <c r="M62">
        <v>1.3682076415364843E-2</v>
      </c>
      <c r="N62" s="15">
        <v>0.51034482758563382</v>
      </c>
      <c r="O62">
        <v>2020</v>
      </c>
    </row>
    <row r="63" spans="1:15" x14ac:dyDescent="0.25">
      <c r="A63" t="s">
        <v>1271</v>
      </c>
      <c r="B63" t="s">
        <v>704</v>
      </c>
      <c r="C63">
        <v>44129</v>
      </c>
      <c r="D63" t="s">
        <v>756</v>
      </c>
      <c r="F63" t="s">
        <v>774</v>
      </c>
      <c r="G63">
        <v>0.30138888888905058</v>
      </c>
      <c r="H63" t="s">
        <v>775</v>
      </c>
      <c r="I63">
        <v>110.86717865176782</v>
      </c>
      <c r="K63" t="b">
        <v>1</v>
      </c>
      <c r="L63">
        <v>2.7184681034926367E-3</v>
      </c>
      <c r="M63">
        <v>1.8684770397961868E-2</v>
      </c>
      <c r="N63" s="15">
        <v>0.14549111632590181</v>
      </c>
      <c r="O63">
        <v>2020</v>
      </c>
    </row>
    <row r="64" spans="1:15" x14ac:dyDescent="0.25">
      <c r="A64" t="s">
        <v>1272</v>
      </c>
      <c r="B64" t="s">
        <v>704</v>
      </c>
      <c r="C64">
        <v>44129</v>
      </c>
      <c r="D64" t="s">
        <v>776</v>
      </c>
      <c r="F64" t="s">
        <v>777</v>
      </c>
      <c r="G64">
        <v>0.26319444444379769</v>
      </c>
      <c r="H64" t="s">
        <v>775</v>
      </c>
      <c r="I64">
        <v>39.211590048482122</v>
      </c>
      <c r="K64" t="b">
        <v>1</v>
      </c>
      <c r="L64">
        <v>6.7121594436333224E-3</v>
      </c>
      <c r="M64">
        <v>5.1908547043082412E-2</v>
      </c>
      <c r="N64" s="15">
        <v>0.12930740361625703</v>
      </c>
      <c r="O64">
        <v>2020</v>
      </c>
    </row>
    <row r="65" spans="1:15" x14ac:dyDescent="0.25">
      <c r="A65" t="s">
        <v>1273</v>
      </c>
      <c r="B65" t="s">
        <v>652</v>
      </c>
      <c r="C65">
        <v>44129</v>
      </c>
      <c r="D65" t="s">
        <v>776</v>
      </c>
      <c r="F65" t="s">
        <v>778</v>
      </c>
      <c r="G65">
        <v>0.16736111111094942</v>
      </c>
      <c r="H65" t="s">
        <v>761</v>
      </c>
      <c r="I65">
        <v>72.239899315644749</v>
      </c>
      <c r="K65" t="b">
        <v>1</v>
      </c>
      <c r="L65">
        <v>2.3167406474320015E-3</v>
      </c>
      <c r="M65">
        <v>1.2448876093048313E-2</v>
      </c>
      <c r="N65" s="15">
        <v>0.1861003861003736</v>
      </c>
      <c r="O65">
        <v>2020</v>
      </c>
    </row>
    <row r="66" spans="1:15" x14ac:dyDescent="0.25">
      <c r="A66" t="s">
        <v>1274</v>
      </c>
      <c r="B66" t="s">
        <v>708</v>
      </c>
      <c r="C66">
        <v>44129</v>
      </c>
      <c r="D66" t="s">
        <v>770</v>
      </c>
      <c r="F66" t="s">
        <v>779</v>
      </c>
      <c r="G66">
        <v>-0.71736111110658385</v>
      </c>
      <c r="H66" t="s">
        <v>746</v>
      </c>
      <c r="I66">
        <v>176.92084361008685</v>
      </c>
      <c r="J66" t="s">
        <v>780</v>
      </c>
      <c r="K66" t="b">
        <v>0</v>
      </c>
      <c r="L66" t="s">
        <v>742</v>
      </c>
      <c r="M66">
        <v>6.2292452989175977E-3</v>
      </c>
      <c r="N66" s="15" t="s">
        <v>742</v>
      </c>
      <c r="O66">
        <v>2020</v>
      </c>
    </row>
    <row r="67" spans="1:15" x14ac:dyDescent="0.25">
      <c r="A67" t="s">
        <v>1275</v>
      </c>
      <c r="B67" t="s">
        <v>704</v>
      </c>
      <c r="C67">
        <v>44129</v>
      </c>
      <c r="D67" t="s">
        <v>781</v>
      </c>
      <c r="F67" t="s">
        <v>782</v>
      </c>
      <c r="G67">
        <v>0.21041666666860692</v>
      </c>
      <c r="H67" t="s">
        <v>746</v>
      </c>
      <c r="I67">
        <v>35.732293211855207</v>
      </c>
      <c r="K67" t="b">
        <v>1</v>
      </c>
      <c r="L67">
        <v>5.8886975269416848E-3</v>
      </c>
      <c r="M67">
        <v>5.779863513194114E-2</v>
      </c>
      <c r="N67" s="15">
        <v>0.10188298587845764</v>
      </c>
      <c r="O67">
        <v>2020</v>
      </c>
    </row>
  </sheetData>
  <phoneticPr fontId="14" type="noConversion"/>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046CA-C1B8-40F7-9461-D981CAFBFA04}">
  <dimension ref="A2:G45"/>
  <sheetViews>
    <sheetView showGridLines="0" workbookViewId="0">
      <selection activeCell="A2" sqref="A2"/>
    </sheetView>
  </sheetViews>
  <sheetFormatPr defaultRowHeight="15" x14ac:dyDescent="0.25"/>
  <cols>
    <col min="1" max="1" width="40.7109375" customWidth="1"/>
    <col min="2" max="2" width="15.7109375" customWidth="1"/>
    <col min="3" max="3" width="9.28515625" bestFit="1" customWidth="1"/>
    <col min="4" max="4" width="9.7109375" bestFit="1" customWidth="1"/>
    <col min="5" max="5" width="10.7109375" bestFit="1" customWidth="1"/>
    <col min="6" max="6" width="14.42578125" customWidth="1"/>
    <col min="7" max="7" width="11.7109375" customWidth="1"/>
  </cols>
  <sheetData>
    <row r="2" spans="1:7" x14ac:dyDescent="0.25">
      <c r="A2" s="62" t="s">
        <v>677</v>
      </c>
      <c r="B2" t="s">
        <v>678</v>
      </c>
    </row>
    <row r="3" spans="1:7" x14ac:dyDescent="0.25">
      <c r="A3" s="62" t="s">
        <v>679</v>
      </c>
      <c r="B3" t="s">
        <v>680</v>
      </c>
    </row>
    <row r="4" spans="1:7" x14ac:dyDescent="0.25">
      <c r="A4" s="62" t="s">
        <v>681</v>
      </c>
      <c r="B4" t="s">
        <v>682</v>
      </c>
    </row>
    <row r="5" spans="1:7" x14ac:dyDescent="0.25">
      <c r="A5" s="62"/>
    </row>
    <row r="7" spans="1:7" x14ac:dyDescent="0.25">
      <c r="A7" t="s">
        <v>783</v>
      </c>
    </row>
    <row r="9" spans="1:7" x14ac:dyDescent="0.25">
      <c r="A9" t="s">
        <v>784</v>
      </c>
      <c r="B9" t="s">
        <v>785</v>
      </c>
    </row>
    <row r="10" spans="1:7" x14ac:dyDescent="0.25">
      <c r="A10" s="30" t="s">
        <v>786</v>
      </c>
      <c r="B10" s="30" t="s">
        <v>698</v>
      </c>
      <c r="C10" s="429">
        <v>44081</v>
      </c>
      <c r="D10" s="429">
        <v>44100</v>
      </c>
      <c r="E10" s="429">
        <v>44118</v>
      </c>
      <c r="F10" s="429">
        <v>44129</v>
      </c>
      <c r="G10" s="30" t="s">
        <v>787</v>
      </c>
    </row>
    <row r="11" spans="1:7" x14ac:dyDescent="0.25">
      <c r="A11" s="33" t="s">
        <v>1215</v>
      </c>
      <c r="B11" s="33">
        <v>5.8523411129539652E-3</v>
      </c>
      <c r="C11" s="33"/>
      <c r="D11" s="33">
        <v>4.979608374021941E-3</v>
      </c>
      <c r="E11" s="33"/>
      <c r="F11" s="33">
        <v>2.7267162328948819E-3</v>
      </c>
      <c r="G11" s="33">
        <v>1.3558665719870789E-2</v>
      </c>
    </row>
    <row r="12" spans="1:7" x14ac:dyDescent="0.25">
      <c r="A12" s="33" t="s">
        <v>1216</v>
      </c>
      <c r="B12" s="33">
        <v>4.584157805382052E-3</v>
      </c>
      <c r="C12" s="33"/>
      <c r="D12" s="33">
        <v>2.3752634202314107E-3</v>
      </c>
      <c r="E12" s="33"/>
      <c r="F12" s="33">
        <v>1.9228846311758674E-3</v>
      </c>
      <c r="G12" s="33">
        <v>8.8823058567893305E-3</v>
      </c>
    </row>
    <row r="13" spans="1:7" x14ac:dyDescent="0.25">
      <c r="A13" s="33" t="s">
        <v>1217</v>
      </c>
      <c r="B13" s="33">
        <v>4.0736527656756571E-3</v>
      </c>
      <c r="C13" s="33"/>
      <c r="D13" s="33"/>
      <c r="E13" s="33"/>
      <c r="F13" s="33"/>
      <c r="G13" s="33">
        <v>4.0736527656756571E-3</v>
      </c>
    </row>
    <row r="14" spans="1:7" x14ac:dyDescent="0.25">
      <c r="A14" s="33" t="s">
        <v>1218</v>
      </c>
      <c r="B14" s="33">
        <v>1.83040977756578E-2</v>
      </c>
      <c r="C14" s="33">
        <v>6.9050867932474872E-3</v>
      </c>
      <c r="D14" s="33">
        <v>6.688852342569938E-3</v>
      </c>
      <c r="E14" s="33"/>
      <c r="F14" s="33">
        <v>7.7886924526593153E-3</v>
      </c>
      <c r="G14" s="33">
        <v>3.9686729364134539E-2</v>
      </c>
    </row>
    <row r="15" spans="1:7" x14ac:dyDescent="0.25">
      <c r="A15" s="33" t="s">
        <v>1219</v>
      </c>
      <c r="B15" s="33">
        <v>1.2194413707693981E-2</v>
      </c>
      <c r="C15" s="33"/>
      <c r="D15" s="33"/>
      <c r="E15" s="33"/>
      <c r="F15" s="33"/>
      <c r="G15" s="33">
        <v>1.2194413707693981E-2</v>
      </c>
    </row>
    <row r="16" spans="1:7" x14ac:dyDescent="0.25">
      <c r="A16" s="33" t="s">
        <v>1220</v>
      </c>
      <c r="B16" s="33">
        <v>5.1082455311031198E-3</v>
      </c>
      <c r="C16" s="33"/>
      <c r="D16" s="33">
        <v>1.1778187961798256E-2</v>
      </c>
      <c r="E16" s="33"/>
      <c r="F16" s="33"/>
      <c r="G16" s="33">
        <v>1.6886433492901375E-2</v>
      </c>
    </row>
    <row r="17" spans="1:7" x14ac:dyDescent="0.25">
      <c r="A17" s="33" t="s">
        <v>1221</v>
      </c>
      <c r="B17" s="33">
        <v>3.0956268868363727E-2</v>
      </c>
      <c r="C17" s="33">
        <v>9.2948336828029623E-3</v>
      </c>
      <c r="D17" s="33"/>
      <c r="E17" s="33">
        <v>1.1362949301069257E-2</v>
      </c>
      <c r="F17" s="33"/>
      <c r="G17" s="33">
        <v>5.161405185223595E-2</v>
      </c>
    </row>
    <row r="18" spans="1:7" x14ac:dyDescent="0.25">
      <c r="A18" s="33" t="s">
        <v>1222</v>
      </c>
      <c r="B18" s="33">
        <v>3.0055480793278835E-3</v>
      </c>
      <c r="C18" s="33"/>
      <c r="D18" s="33"/>
      <c r="E18" s="33"/>
      <c r="F18" s="33">
        <v>1.6864872252599722E-2</v>
      </c>
      <c r="G18" s="33">
        <v>1.9870420331927607E-2</v>
      </c>
    </row>
    <row r="19" spans="1:7" x14ac:dyDescent="0.25">
      <c r="A19" s="33" t="s">
        <v>1223</v>
      </c>
      <c r="B19" s="33">
        <v>5.8585153508817394E-3</v>
      </c>
      <c r="C19" s="33"/>
      <c r="D19" s="33">
        <v>8.543314934490032E-3</v>
      </c>
      <c r="E19" s="33"/>
      <c r="F19" s="33">
        <v>5.5063252502500085E-3</v>
      </c>
      <c r="G19" s="33">
        <v>1.990815553562178E-2</v>
      </c>
    </row>
    <row r="20" spans="1:7" x14ac:dyDescent="0.25">
      <c r="A20" s="33" t="s">
        <v>1224</v>
      </c>
      <c r="B20" s="33">
        <v>1.5455086761682748E-2</v>
      </c>
      <c r="C20" s="33"/>
      <c r="D20" s="33"/>
      <c r="E20" s="33"/>
      <c r="F20" s="33">
        <v>1.3521118022383432E-2</v>
      </c>
      <c r="G20" s="33">
        <v>2.8976204784066178E-2</v>
      </c>
    </row>
    <row r="21" spans="1:7" x14ac:dyDescent="0.25">
      <c r="A21" s="33" t="s">
        <v>1225</v>
      </c>
      <c r="B21" s="33">
        <v>6.0246620056722223E-3</v>
      </c>
      <c r="C21" s="33"/>
      <c r="D21" s="33"/>
      <c r="E21" s="33"/>
      <c r="F21" s="33">
        <v>3.9541836246494849E-3</v>
      </c>
      <c r="G21" s="33">
        <v>9.9788456303217081E-3</v>
      </c>
    </row>
    <row r="22" spans="1:7" x14ac:dyDescent="0.25">
      <c r="A22" s="33" t="s">
        <v>1226</v>
      </c>
      <c r="B22" s="33">
        <v>2.371657859417634E-3</v>
      </c>
      <c r="C22" s="33"/>
      <c r="D22" s="33">
        <v>1.8248187300403164E-3</v>
      </c>
      <c r="E22" s="33"/>
      <c r="F22" s="33"/>
      <c r="G22" s="33">
        <v>4.1964765894579505E-3</v>
      </c>
    </row>
    <row r="23" spans="1:7" x14ac:dyDescent="0.25">
      <c r="A23" s="33" t="s">
        <v>1227</v>
      </c>
      <c r="B23" s="33">
        <v>1.2948356531114792E-2</v>
      </c>
      <c r="C23" s="33"/>
      <c r="D23" s="33">
        <v>6.4694209285092105E-3</v>
      </c>
      <c r="E23" s="33"/>
      <c r="F23" s="33">
        <v>5.7439435330101964E-3</v>
      </c>
      <c r="G23" s="33">
        <v>2.5161720992634199E-2</v>
      </c>
    </row>
    <row r="24" spans="1:7" x14ac:dyDescent="0.25">
      <c r="A24" s="33" t="s">
        <v>1228</v>
      </c>
      <c r="B24" s="33">
        <v>1.8211156835560762E-2</v>
      </c>
      <c r="C24" s="33"/>
      <c r="D24" s="33"/>
      <c r="E24" s="33"/>
      <c r="F24" s="33"/>
      <c r="G24" s="33">
        <v>1.8211156835560762E-2</v>
      </c>
    </row>
    <row r="25" spans="1:7" x14ac:dyDescent="0.25">
      <c r="A25" s="33" t="s">
        <v>1229</v>
      </c>
      <c r="B25" s="33">
        <v>9.814468475316071E-3</v>
      </c>
      <c r="C25" s="33">
        <v>7.0573374736901309E-3</v>
      </c>
      <c r="D25" s="33">
        <v>5.7164433536236892E-3</v>
      </c>
      <c r="E25" s="33"/>
      <c r="F25" s="33">
        <v>2.7994105312521902E-3</v>
      </c>
      <c r="G25" s="33">
        <v>2.5387659833882081E-2</v>
      </c>
    </row>
    <row r="26" spans="1:7" x14ac:dyDescent="0.25">
      <c r="A26" s="33" t="s">
        <v>1230</v>
      </c>
      <c r="B26" s="33">
        <v>2.3793809283266423E-2</v>
      </c>
      <c r="C26" s="33"/>
      <c r="D26" s="33"/>
      <c r="E26" s="33"/>
      <c r="F26" s="33">
        <v>6.8031101390255283E-2</v>
      </c>
      <c r="G26" s="33">
        <v>9.1824910673521706E-2</v>
      </c>
    </row>
    <row r="27" spans="1:7" x14ac:dyDescent="0.25">
      <c r="A27" s="33" t="s">
        <v>1231</v>
      </c>
      <c r="B27" s="33">
        <v>8.2090577000289745E-3</v>
      </c>
      <c r="C27" s="33"/>
      <c r="D27" s="33"/>
      <c r="E27" s="33"/>
      <c r="F27" s="33">
        <v>6.9825769292128376E-3</v>
      </c>
      <c r="G27" s="33">
        <v>1.5191634629241812E-2</v>
      </c>
    </row>
    <row r="28" spans="1:7" x14ac:dyDescent="0.25">
      <c r="A28" s="33" t="s">
        <v>1232</v>
      </c>
      <c r="B28" s="33">
        <v>1.190254185830341E-2</v>
      </c>
      <c r="C28" s="33">
        <v>3.7354265447471093E-2</v>
      </c>
      <c r="D28" s="33"/>
      <c r="E28" s="33">
        <v>4.925459385376986E-2</v>
      </c>
      <c r="F28" s="33">
        <v>2.7184681034926367E-3</v>
      </c>
      <c r="G28" s="33">
        <v>0.101229869263037</v>
      </c>
    </row>
    <row r="29" spans="1:7" x14ac:dyDescent="0.25">
      <c r="A29" s="33" t="s">
        <v>1233</v>
      </c>
      <c r="B29" s="33">
        <v>7.3618477610658704E-3</v>
      </c>
      <c r="C29" s="33"/>
      <c r="D29" s="33"/>
      <c r="E29" s="33"/>
      <c r="F29" s="33"/>
      <c r="G29" s="33">
        <v>7.3618477610658704E-3</v>
      </c>
    </row>
    <row r="30" spans="1:7" x14ac:dyDescent="0.25">
      <c r="A30" s="33" t="s">
        <v>1234</v>
      </c>
      <c r="B30" s="33">
        <v>1.0728992271611431E-2</v>
      </c>
      <c r="C30" s="33"/>
      <c r="D30" s="33"/>
      <c r="E30" s="33"/>
      <c r="F30" s="33">
        <v>6.7121594436333224E-3</v>
      </c>
      <c r="G30" s="33">
        <v>1.7441151715244754E-2</v>
      </c>
    </row>
    <row r="31" spans="1:7" x14ac:dyDescent="0.25">
      <c r="A31" s="33" t="s">
        <v>1235</v>
      </c>
      <c r="B31" s="33">
        <v>5.5959919200943209E-3</v>
      </c>
      <c r="C31" s="33"/>
      <c r="D31" s="33">
        <v>7.3154705259902194E-3</v>
      </c>
      <c r="E31" s="33"/>
      <c r="F31" s="33"/>
      <c r="G31" s="33">
        <v>1.2911462446084539E-2</v>
      </c>
    </row>
    <row r="32" spans="1:7" x14ac:dyDescent="0.25">
      <c r="A32" s="33" t="s">
        <v>1236</v>
      </c>
      <c r="B32" s="33">
        <v>5.1401757244684517E-3</v>
      </c>
      <c r="C32" s="33"/>
      <c r="D32" s="33"/>
      <c r="E32" s="33"/>
      <c r="F32" s="33"/>
      <c r="G32" s="33">
        <v>5.1401757244684517E-3</v>
      </c>
    </row>
    <row r="33" spans="1:7" x14ac:dyDescent="0.25">
      <c r="A33" s="33" t="s">
        <v>1237</v>
      </c>
      <c r="B33" s="33">
        <v>6.6223390749031476E-3</v>
      </c>
      <c r="C33" s="33"/>
      <c r="D33" s="33"/>
      <c r="E33" s="33"/>
      <c r="F33" s="33">
        <v>2.3167406474320015E-3</v>
      </c>
      <c r="G33" s="33">
        <v>8.9390797223351491E-3</v>
      </c>
    </row>
    <row r="34" spans="1:7" x14ac:dyDescent="0.25">
      <c r="A34" s="33" t="s">
        <v>1238</v>
      </c>
      <c r="B34" s="33">
        <v>7.4095464187281957E-3</v>
      </c>
      <c r="C34" s="33"/>
      <c r="D34" s="33">
        <v>7.0177498726050778E-4</v>
      </c>
      <c r="E34" s="33"/>
      <c r="F34" s="33"/>
      <c r="G34" s="33">
        <v>8.1113214059887039E-3</v>
      </c>
    </row>
    <row r="35" spans="1:7" x14ac:dyDescent="0.25">
      <c r="A35" s="33" t="s">
        <v>1239</v>
      </c>
      <c r="B35" s="33">
        <v>1.2314137931174148E-2</v>
      </c>
      <c r="C35" s="33"/>
      <c r="D35" s="33">
        <v>5.6404724191513956E-3</v>
      </c>
      <c r="E35" s="33"/>
      <c r="F35" s="33">
        <v>5.8886975269416848E-3</v>
      </c>
      <c r="G35" s="33">
        <v>2.3843307877267225E-2</v>
      </c>
    </row>
    <row r="36" spans="1:7" x14ac:dyDescent="0.25">
      <c r="A36" s="33" t="s">
        <v>1240</v>
      </c>
      <c r="B36" s="33">
        <v>4.7343475330006634E-3</v>
      </c>
      <c r="C36" s="33"/>
      <c r="D36" s="33"/>
      <c r="E36" s="33"/>
      <c r="F36" s="33"/>
      <c r="G36" s="33">
        <v>4.7343475330006634E-3</v>
      </c>
    </row>
    <row r="37" spans="1:7" x14ac:dyDescent="0.25">
      <c r="A37" s="30" t="s">
        <v>787</v>
      </c>
      <c r="B37" s="33">
        <v>0.25857541694244923</v>
      </c>
      <c r="C37" s="33">
        <v>6.0611523397211674E-2</v>
      </c>
      <c r="D37" s="33">
        <v>6.2033627977686912E-2</v>
      </c>
      <c r="E37" s="33">
        <v>6.0617543154839117E-2</v>
      </c>
      <c r="F37" s="33">
        <v>0.15347789057184286</v>
      </c>
      <c r="G37" s="33">
        <v>0.59531600204402957</v>
      </c>
    </row>
    <row r="39" spans="1:7" x14ac:dyDescent="0.25">
      <c r="A39" t="s">
        <v>788</v>
      </c>
      <c r="B39" s="33">
        <f>AVERAGE(B11:B36)</f>
        <v>9.9452083439403559E-3</v>
      </c>
      <c r="C39" s="33">
        <f t="shared" ref="C39:G39" si="0">AVERAGE(C11:C36)</f>
        <v>1.5152880849302918E-2</v>
      </c>
      <c r="D39" s="33">
        <f t="shared" si="0"/>
        <v>5.6394207252442648E-3</v>
      </c>
      <c r="E39" s="33">
        <f t="shared" si="0"/>
        <v>3.0308771577419558E-2</v>
      </c>
      <c r="F39" s="33">
        <f t="shared" si="0"/>
        <v>1.023185937145619E-2</v>
      </c>
      <c r="G39" s="33">
        <f t="shared" si="0"/>
        <v>2.2896769309385754E-2</v>
      </c>
    </row>
    <row r="40" spans="1:7" x14ac:dyDescent="0.25">
      <c r="A40" t="s">
        <v>789</v>
      </c>
      <c r="B40" s="33"/>
      <c r="C40" s="32">
        <f>($B$39-C39)/$B$39</f>
        <v>-0.52363634076460674</v>
      </c>
      <c r="D40" s="32">
        <f t="shared" ref="D40:G40" si="1">($B$39-D39)/$B$39</f>
        <v>0.43295097194415438</v>
      </c>
      <c r="E40" s="32">
        <f t="shared" si="1"/>
        <v>-2.04757532765885</v>
      </c>
      <c r="F40" s="32">
        <f t="shared" si="1"/>
        <v>-2.8823028900193053E-2</v>
      </c>
      <c r="G40" s="32">
        <f t="shared" si="1"/>
        <v>-1.302291567711281</v>
      </c>
    </row>
    <row r="42" spans="1:7" x14ac:dyDescent="0.25">
      <c r="B42" s="427">
        <f>D40</f>
        <v>0.43295097194415438</v>
      </c>
      <c r="C42" t="s">
        <v>790</v>
      </c>
    </row>
    <row r="43" spans="1:7" x14ac:dyDescent="0.25">
      <c r="B43" s="32">
        <f>AVERAGE('7.3.6.4_Effectiveness_Source'!N7:N67)</f>
        <v>0.38020080978479476</v>
      </c>
      <c r="C43" t="s">
        <v>791</v>
      </c>
    </row>
    <row r="44" spans="1:7" x14ac:dyDescent="0.25">
      <c r="B44" s="32">
        <v>0.1</v>
      </c>
      <c r="C44" t="s">
        <v>792</v>
      </c>
    </row>
    <row r="45" spans="1:7" x14ac:dyDescent="0.25">
      <c r="B45" s="428">
        <f>B42*B43*B44</f>
        <v>1.6460831013028147E-2</v>
      </c>
      <c r="C45" t="s">
        <v>60</v>
      </c>
    </row>
  </sheetData>
  <phoneticPr fontId="14" type="noConversion"/>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59BCB-55EB-488D-ADF7-E828F1D171D8}">
  <dimension ref="A2:N7"/>
  <sheetViews>
    <sheetView showGridLines="0" topLeftCell="B1" workbookViewId="0">
      <selection activeCell="H31" sqref="H31"/>
    </sheetView>
  </sheetViews>
  <sheetFormatPr defaultRowHeight="15" x14ac:dyDescent="0.25"/>
  <cols>
    <col min="1" max="1" width="19.140625" bestFit="1" customWidth="1"/>
    <col min="6" max="7" width="16.28515625" bestFit="1" customWidth="1"/>
    <col min="8" max="9" width="15.28515625" bestFit="1" customWidth="1"/>
    <col min="11" max="14" width="15.28515625" bestFit="1" customWidth="1"/>
  </cols>
  <sheetData>
    <row r="2" spans="1:14" x14ac:dyDescent="0.25">
      <c r="A2" s="62" t="s">
        <v>642</v>
      </c>
      <c r="B2" t="s">
        <v>1163</v>
      </c>
    </row>
    <row r="3" spans="1:14" x14ac:dyDescent="0.25">
      <c r="A3" s="62" t="s">
        <v>643</v>
      </c>
      <c r="B3" t="s">
        <v>644</v>
      </c>
    </row>
    <row r="5" spans="1:14" x14ac:dyDescent="0.25">
      <c r="D5" s="41" t="s">
        <v>649</v>
      </c>
      <c r="E5" s="41" t="s">
        <v>650</v>
      </c>
      <c r="F5" s="30" t="s">
        <v>645</v>
      </c>
      <c r="G5" s="30" t="s">
        <v>645</v>
      </c>
      <c r="H5" s="30" t="s">
        <v>646</v>
      </c>
      <c r="I5" s="30"/>
      <c r="J5" s="30"/>
      <c r="K5" s="30" t="s">
        <v>647</v>
      </c>
      <c r="L5" s="30" t="s">
        <v>647</v>
      </c>
      <c r="M5" s="30" t="s">
        <v>648</v>
      </c>
      <c r="N5" s="30"/>
    </row>
    <row r="6" spans="1:14" x14ac:dyDescent="0.25">
      <c r="F6" s="30">
        <v>2020</v>
      </c>
      <c r="G6" s="30">
        <v>2021</v>
      </c>
      <c r="H6" s="30">
        <v>2022</v>
      </c>
      <c r="I6" s="30">
        <v>2023</v>
      </c>
      <c r="J6" s="30"/>
      <c r="K6" s="30">
        <v>2020</v>
      </c>
      <c r="L6" s="30">
        <v>2021</v>
      </c>
      <c r="M6" s="30">
        <v>2022</v>
      </c>
      <c r="N6" s="30">
        <v>2023</v>
      </c>
    </row>
    <row r="7" spans="1:14" x14ac:dyDescent="0.25">
      <c r="C7" t="s">
        <v>793</v>
      </c>
      <c r="F7" s="265">
        <v>5398000</v>
      </c>
      <c r="G7" s="265">
        <v>3349000</v>
      </c>
      <c r="H7" s="265">
        <v>6142000</v>
      </c>
      <c r="I7" s="265">
        <v>5723000</v>
      </c>
      <c r="J7" s="265"/>
      <c r="K7" s="265">
        <v>0</v>
      </c>
      <c r="L7" s="265">
        <v>285000</v>
      </c>
      <c r="M7" s="265">
        <v>325000</v>
      </c>
      <c r="N7" s="265">
        <v>24500000</v>
      </c>
    </row>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33FCD-9930-4F77-B4A5-AEF0C5E8C8B0}">
  <dimension ref="A2:B9"/>
  <sheetViews>
    <sheetView showGridLines="0" workbookViewId="0">
      <selection activeCell="B26" sqref="B26"/>
    </sheetView>
  </sheetViews>
  <sheetFormatPr defaultRowHeight="15" x14ac:dyDescent="0.25"/>
  <cols>
    <col min="1" max="1" width="19.140625" bestFit="1" customWidth="1"/>
  </cols>
  <sheetData>
    <row r="2" spans="1:2" x14ac:dyDescent="0.25">
      <c r="A2" s="62" t="s">
        <v>642</v>
      </c>
      <c r="B2" t="s">
        <v>671</v>
      </c>
    </row>
    <row r="3" spans="1:2" x14ac:dyDescent="0.25">
      <c r="A3" s="62" t="s">
        <v>643</v>
      </c>
      <c r="B3" t="s">
        <v>672</v>
      </c>
    </row>
    <row r="6" spans="1:2" x14ac:dyDescent="0.25">
      <c r="A6" s="13" t="s">
        <v>794</v>
      </c>
    </row>
    <row r="7" spans="1:2" x14ac:dyDescent="0.25">
      <c r="A7" s="428">
        <v>0.25900000000000001</v>
      </c>
      <c r="B7" t="s">
        <v>795</v>
      </c>
    </row>
    <row r="8" spans="1:2" x14ac:dyDescent="0.25">
      <c r="A8" s="427">
        <v>0.4</v>
      </c>
      <c r="B8" t="s">
        <v>796</v>
      </c>
    </row>
    <row r="9" spans="1:2" x14ac:dyDescent="0.25">
      <c r="A9" s="430">
        <f>A8*A7</f>
        <v>0.10360000000000001</v>
      </c>
      <c r="B9" t="s">
        <v>797</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994E1-DD84-46DC-AF72-57D6F3864C17}">
  <sheetPr codeName="Sheet52">
    <tabColor theme="1" tint="0.499984740745262"/>
  </sheetPr>
  <dimension ref="A1:O129"/>
  <sheetViews>
    <sheetView workbookViewId="0">
      <pane xSplit="5" ySplit="3" topLeftCell="F4" activePane="bottomRight" state="frozen"/>
      <selection pane="topRight" activeCell="F1" sqref="F1"/>
      <selection pane="bottomLeft" activeCell="A4" sqref="A4"/>
      <selection pane="bottomRight" activeCell="M16" sqref="M16"/>
    </sheetView>
  </sheetViews>
  <sheetFormatPr defaultColWidth="8.85546875" defaultRowHeight="15" outlineLevelCol="1" x14ac:dyDescent="0.25"/>
  <cols>
    <col min="1" max="1" width="5.5703125" customWidth="1"/>
    <col min="2" max="2" width="5.85546875" bestFit="1" customWidth="1"/>
    <col min="3" max="3" width="20.28515625" customWidth="1"/>
    <col min="4" max="4" width="16.28515625" customWidth="1"/>
    <col min="5" max="5" width="11.140625" style="39" bestFit="1" customWidth="1"/>
    <col min="6" max="6" width="32.5703125" customWidth="1"/>
    <col min="7" max="7" width="6" customWidth="1"/>
    <col min="8" max="8" width="29.5703125" style="44" customWidth="1" outlineLevel="1"/>
    <col min="9" max="9" width="44.28515625" customWidth="1" outlineLevel="1"/>
    <col min="10" max="10" width="31.7109375" style="204" bestFit="1" customWidth="1"/>
    <col min="11" max="11" width="43.28515625" customWidth="1"/>
    <col min="13" max="13" width="24" customWidth="1"/>
    <col min="14" max="14" width="21.42578125" customWidth="1"/>
    <col min="15" max="15" width="17.42578125" customWidth="1"/>
  </cols>
  <sheetData>
    <row r="1" spans="1:15" ht="21" x14ac:dyDescent="0.35">
      <c r="A1" s="196" t="s">
        <v>87</v>
      </c>
      <c r="G1" s="205"/>
    </row>
    <row r="2" spans="1:15" x14ac:dyDescent="0.25">
      <c r="A2" s="212" t="s">
        <v>88</v>
      </c>
      <c r="B2" s="212" t="s">
        <v>88</v>
      </c>
      <c r="C2" s="212"/>
      <c r="D2" s="212" t="s">
        <v>88</v>
      </c>
      <c r="E2" s="217" t="s">
        <v>89</v>
      </c>
      <c r="F2" s="212" t="s">
        <v>88</v>
      </c>
      <c r="G2" s="212" t="s">
        <v>88</v>
      </c>
      <c r="H2" s="212" t="s">
        <v>88</v>
      </c>
      <c r="I2" s="213" t="s">
        <v>89</v>
      </c>
      <c r="J2" s="213" t="s">
        <v>89</v>
      </c>
      <c r="K2" s="213" t="s">
        <v>89</v>
      </c>
      <c r="M2" s="213" t="s">
        <v>89</v>
      </c>
      <c r="N2" s="213" t="s">
        <v>89</v>
      </c>
      <c r="O2" s="212" t="s">
        <v>88</v>
      </c>
    </row>
    <row r="3" spans="1:15" x14ac:dyDescent="0.25">
      <c r="A3" s="197" t="s">
        <v>90</v>
      </c>
      <c r="B3" s="197" t="s">
        <v>91</v>
      </c>
      <c r="C3" s="197" t="s">
        <v>92</v>
      </c>
      <c r="D3" s="197" t="s">
        <v>93</v>
      </c>
      <c r="E3" s="198" t="s">
        <v>49</v>
      </c>
      <c r="F3" s="199" t="s">
        <v>94</v>
      </c>
      <c r="G3" s="198" t="s">
        <v>95</v>
      </c>
      <c r="H3" s="197" t="s">
        <v>96</v>
      </c>
      <c r="I3" s="197" t="s">
        <v>97</v>
      </c>
      <c r="J3" s="198" t="s">
        <v>98</v>
      </c>
      <c r="K3" s="198" t="s">
        <v>99</v>
      </c>
      <c r="M3" s="197" t="s">
        <v>92</v>
      </c>
      <c r="N3" s="197" t="s">
        <v>93</v>
      </c>
      <c r="O3" s="197" t="s">
        <v>100</v>
      </c>
    </row>
    <row r="4" spans="1:15" x14ac:dyDescent="0.25">
      <c r="A4">
        <v>1</v>
      </c>
      <c r="B4">
        <v>1</v>
      </c>
      <c r="C4" s="200" t="str">
        <f ca="1">INDEX(M:M, MATCH(D4,N:N,0))</f>
        <v>Summary of Programs</v>
      </c>
      <c r="D4" s="200" t="str">
        <f t="shared" ref="D4:D35" ca="1" si="0">OFFSET($M$3, A4, 1)</f>
        <v>TableSummary</v>
      </c>
      <c r="E4" s="203" t="s">
        <v>101</v>
      </c>
      <c r="F4" s="202" t="str" cm="1">
        <f t="array" aca="1" ref="F4" ca="1">INDEX(INDIRECT(D4&amp;"[#Headers]"), B4)</f>
        <v>Program ID</v>
      </c>
      <c r="G4" s="214" t="str" cm="1">
        <f t="array" aca="1" ref="G4" ca="1">IF(INT((COLUMN(INDIRECT(D4&amp;"[[#Headers],["&amp;F4&amp;"]]"))-1)/26)&gt;0,CHAR(INT((COLUMN(INDIRECT(D4&amp;"[[#Headers],["&amp;F4&amp;"]]"))-1)/26)+CODE("A")-1),"")&amp;CHAR(MOD(COLUMN(INDIRECT(D4&amp;"[[#Headers],["&amp;F4&amp;"]]"))-1,26)+CODE("A"))</f>
        <v>A</v>
      </c>
      <c r="H4" s="207" t="str" cm="1">
        <f t="array" aca="1" ref="H4" ca="1">IF(OR(LOWER(TRIM(E4))="error check", LOWER(TRIM(E4))="formula"), _xlfn.FORMULATEXT(OFFSET(INDIRECT(D4&amp; "[[#Headers],["&amp;F4&amp;"]]"), 1,0)), "")</f>
        <v/>
      </c>
      <c r="I4" s="207"/>
      <c r="J4" s="209"/>
      <c r="K4" s="33"/>
      <c r="M4" s="33" t="s">
        <v>18</v>
      </c>
      <c r="N4" s="215" t="s">
        <v>102</v>
      </c>
      <c r="O4" s="33">
        <f ca="1">COLUMNS(INDIRECT(N4))</f>
        <v>14</v>
      </c>
    </row>
    <row r="5" spans="1:15" x14ac:dyDescent="0.25">
      <c r="A5">
        <f ca="1">IF(B4&lt;OFFSET($M$3,A4,2),A4,A4+1)</f>
        <v>1</v>
      </c>
      <c r="B5">
        <f ca="1">IF(B4&lt;OFFSET($M$3, A4, 2), B4+1, 1)</f>
        <v>2</v>
      </c>
      <c r="C5" s="200" t="str">
        <f t="shared" ref="C5:C35" ca="1" si="1">INDEX(M:M, MATCH(D5,N:N,0))</f>
        <v>Summary of Programs</v>
      </c>
      <c r="D5" s="200" t="str">
        <f t="shared" ca="1" si="0"/>
        <v>TableSummary</v>
      </c>
      <c r="E5" s="203" t="s">
        <v>101</v>
      </c>
      <c r="F5" s="202" t="str" cm="1">
        <f t="array" aca="1" ref="F5" ca="1">INDEX(INDIRECT(D5&amp;"[#Headers]"), B5)</f>
        <v>Program</v>
      </c>
      <c r="G5" s="214" t="str" cm="1">
        <f t="array" aca="1" ref="G5" ca="1">IF(INT((COLUMN(INDIRECT(D5&amp;"[[#Headers],["&amp;F5&amp;"]]"))-1)/26)&gt;0,CHAR(INT((COLUMN(INDIRECT(D5&amp;"[[#Headers],["&amp;F5&amp;"]]"))-1)/26)+CODE("A")-1),"")&amp;CHAR(MOD(COLUMN(INDIRECT(D5&amp;"[[#Headers],["&amp;F5&amp;"]]"))-1,26)+CODE("A"))</f>
        <v>B</v>
      </c>
      <c r="H5" s="207" t="str" cm="1">
        <f t="array" aca="1" ref="H5" ca="1">IF(OR(LOWER(TRIM(E5))="error check", LOWER(TRIM(E5))="formula"), _xlfn.FORMULATEXT(OFFSET(INDIRECT(D5&amp; "[[#Headers],["&amp;F5&amp;"]]"), 1,0)), "")</f>
        <v/>
      </c>
      <c r="I5" s="207"/>
      <c r="J5" s="209"/>
      <c r="K5" s="33"/>
      <c r="M5" s="33" t="s">
        <v>20</v>
      </c>
      <c r="N5" s="215" t="s">
        <v>103</v>
      </c>
      <c r="O5" s="33">
        <f t="shared" ref="O5:O15" ca="1" si="2">COLUMNS(INDIRECT(N5))</f>
        <v>27</v>
      </c>
    </row>
    <row r="6" spans="1:15" x14ac:dyDescent="0.25">
      <c r="A6">
        <f t="shared" ref="A6:A69" ca="1" si="3">IF(B5&lt;OFFSET($M$3,A5,2),A5,A5+1)</f>
        <v>1</v>
      </c>
      <c r="B6">
        <f t="shared" ref="B6:B69" ca="1" si="4">IF(B5&lt;OFFSET($M$3, A5, 2), B5+1, 1)</f>
        <v>3</v>
      </c>
      <c r="C6" s="200" t="str">
        <f t="shared" ca="1" si="1"/>
        <v>Summary of Programs</v>
      </c>
      <c r="D6" s="200" t="str">
        <f t="shared" ca="1" si="0"/>
        <v>TableSummary</v>
      </c>
      <c r="E6" s="203" t="s">
        <v>101</v>
      </c>
      <c r="F6" s="202" t="str" cm="1">
        <f t="array" aca="1" ref="F6" ca="1">INDEX(INDIRECT(D6&amp;"[#Headers]"), B6)</f>
        <v>Mitigation or Control?</v>
      </c>
      <c r="G6" s="214" t="str" cm="1">
        <f t="array" aca="1" ref="G6" ca="1">IF(INT((COLUMN(INDIRECT(D6&amp;"[[#Headers],["&amp;F6&amp;"]]"))-1)/26)&gt;0,CHAR(INT((COLUMN(INDIRECT(D6&amp;"[[#Headers],["&amp;F6&amp;"]]"))-1)/26)+CODE("A")-1),"")&amp;CHAR(MOD(COLUMN(INDIRECT(D6&amp;"[[#Headers],["&amp;F6&amp;"]]"))-1,26)+CODE("A"))</f>
        <v>C</v>
      </c>
      <c r="H6" s="207" t="str" cm="1">
        <f t="array" aca="1" ref="H6" ca="1">IF(OR(LOWER(TRIM(E6))="error check", LOWER(TRIM(E6))="formula"), _xlfn.FORMULATEXT(OFFSET(INDIRECT(D6&amp; "[[#Headers],["&amp;F6&amp;"]]"), 1,0)), "")</f>
        <v/>
      </c>
      <c r="I6" s="207" t="s">
        <v>104</v>
      </c>
      <c r="J6" s="209"/>
      <c r="K6" s="33"/>
      <c r="M6" s="33" t="s">
        <v>22</v>
      </c>
      <c r="N6" s="215" t="s">
        <v>105</v>
      </c>
      <c r="O6" s="33">
        <f t="shared" ca="1" si="2"/>
        <v>28</v>
      </c>
    </row>
    <row r="7" spans="1:15" x14ac:dyDescent="0.25">
      <c r="A7">
        <f t="shared" ca="1" si="3"/>
        <v>1</v>
      </c>
      <c r="B7">
        <f t="shared" ca="1" si="4"/>
        <v>4</v>
      </c>
      <c r="C7" s="200" t="str">
        <f t="shared" ca="1" si="1"/>
        <v>Summary of Programs</v>
      </c>
      <c r="D7" s="200" t="str">
        <f t="shared" ca="1" si="0"/>
        <v>TableSummary</v>
      </c>
      <c r="E7" s="203" t="s">
        <v>101</v>
      </c>
      <c r="F7" s="202" t="str" cm="1">
        <f t="array" aca="1" ref="F7" ca="1">INDEX(INDIRECT(D7&amp;"[#Headers]"), B7)</f>
        <v>MAT or MWC</v>
      </c>
      <c r="G7" s="214" t="str" cm="1">
        <f t="array" aca="1" ref="G7" ca="1">IF(INT((COLUMN(INDIRECT(D7&amp;"[[#Headers],["&amp;F7&amp;"]]"))-1)/26)&gt;0,CHAR(INT((COLUMN(INDIRECT(D7&amp;"[[#Headers],["&amp;F7&amp;"]]"))-1)/26)+CODE("A")-1),"")&amp;CHAR(MOD(COLUMN(INDIRECT(D7&amp;"[[#Headers],["&amp;F7&amp;"]]"))-1,26)+CODE("A"))</f>
        <v>D</v>
      </c>
      <c r="H7" s="207" t="str" cm="1">
        <f t="array" aca="1" ref="H7" ca="1">IF(OR(LOWER(TRIM(E7))="error check", LOWER(TRIM(E7))="formula"), _xlfn.FORMULATEXT(OFFSET(INDIRECT(D7&amp; "[[#Headers],["&amp;F7&amp;"]]"), 1,0)), "")</f>
        <v/>
      </c>
      <c r="I7" s="207"/>
      <c r="J7" s="209"/>
      <c r="K7" s="33"/>
      <c r="M7" s="33" t="s">
        <v>22</v>
      </c>
      <c r="N7" s="215" t="s">
        <v>106</v>
      </c>
      <c r="O7" s="33">
        <f t="shared" ca="1" si="2"/>
        <v>13</v>
      </c>
    </row>
    <row r="8" spans="1:15" x14ac:dyDescent="0.25">
      <c r="A8">
        <f t="shared" ca="1" si="3"/>
        <v>1</v>
      </c>
      <c r="B8">
        <f t="shared" ca="1" si="4"/>
        <v>5</v>
      </c>
      <c r="C8" s="200" t="str">
        <f t="shared" ca="1" si="1"/>
        <v>Summary of Programs</v>
      </c>
      <c r="D8" s="200" t="str">
        <f t="shared" ca="1" si="0"/>
        <v>TableSummary</v>
      </c>
      <c r="E8" s="203" t="s">
        <v>101</v>
      </c>
      <c r="F8" s="202" t="str" cm="1">
        <f t="array" aca="1" ref="F8" ca="1">INDEX(INDIRECT(D8&amp;"[#Headers]"), B8)</f>
        <v>Program Description</v>
      </c>
      <c r="G8" s="214" t="str" cm="1">
        <f t="array" aca="1" ref="G8" ca="1">IF(INT((COLUMN(INDIRECT(D8&amp;"[[#Headers],["&amp;F8&amp;"]]"))-1)/26)&gt;0,CHAR(INT((COLUMN(INDIRECT(D8&amp;"[[#Headers],["&amp;F8&amp;"]]"))-1)/26)+CODE("A")-1),"")&amp;CHAR(MOD(COLUMN(INDIRECT(D8&amp;"[[#Headers],["&amp;F8&amp;"]]"))-1,26)+CODE("A"))</f>
        <v>E</v>
      </c>
      <c r="H8" s="207" t="str" cm="1">
        <f t="array" aca="1" ref="H8" ca="1">IF(OR(LOWER(TRIM(E8))="error check", LOWER(TRIM(E8))="formula"), _xlfn.FORMULATEXT(OFFSET(INDIRECT(D8&amp; "[[#Headers],["&amp;F8&amp;"]]"), 1,0)), "")</f>
        <v/>
      </c>
      <c r="I8" s="207"/>
      <c r="J8" s="209"/>
      <c r="K8" s="33"/>
      <c r="M8" s="33" t="s">
        <v>24</v>
      </c>
      <c r="N8" s="215" t="s">
        <v>107</v>
      </c>
      <c r="O8" s="33">
        <f t="shared" ca="1" si="2"/>
        <v>22</v>
      </c>
    </row>
    <row r="9" spans="1:15" ht="15.75" thickBot="1" x14ac:dyDescent="0.3">
      <c r="A9">
        <f t="shared" ca="1" si="3"/>
        <v>1</v>
      </c>
      <c r="B9">
        <f t="shared" ca="1" si="4"/>
        <v>6</v>
      </c>
      <c r="C9" s="200" t="str">
        <f t="shared" ca="1" si="1"/>
        <v>Summary of Programs</v>
      </c>
      <c r="D9" s="200" t="str">
        <f t="shared" ca="1" si="0"/>
        <v>TableSummary</v>
      </c>
      <c r="E9" s="203" t="s">
        <v>101</v>
      </c>
      <c r="F9" s="202" t="str" cm="1">
        <f t="array" aca="1" ref="F9" ca="1">INDEX(INDIRECT(D9&amp;"[#Headers]"), B9)</f>
        <v>Modifying Likelihood of Failure (LOF) or Consequence of Failure (COF)</v>
      </c>
      <c r="G9" s="214" t="str" cm="1">
        <f t="array" aca="1" ref="G9" ca="1">IF(INT((COLUMN(INDIRECT(D9&amp;"[[#Headers],["&amp;F9&amp;"]]"))-1)/26)&gt;0,CHAR(INT((COLUMN(INDIRECT(D9&amp;"[[#Headers],["&amp;F9&amp;"]]"))-1)/26)+CODE("A")-1),"")&amp;CHAR(MOD(COLUMN(INDIRECT(D9&amp;"[[#Headers],["&amp;F9&amp;"]]"))-1,26)+CODE("A"))</f>
        <v>F</v>
      </c>
      <c r="H9" s="207" t="str" cm="1">
        <f t="array" aca="1" ref="H9" ca="1">IF(OR(LOWER(TRIM(E9))="error check", LOWER(TRIM(E9))="formula"), _xlfn.FORMULATEXT(OFFSET(INDIRECT(D9&amp; "[[#Headers],["&amp;F9&amp;"]]"), 1,0)), "")</f>
        <v/>
      </c>
      <c r="I9" s="207" t="s">
        <v>108</v>
      </c>
      <c r="J9" s="209"/>
      <c r="K9" s="33"/>
      <c r="M9" s="42" t="s">
        <v>26</v>
      </c>
      <c r="N9" s="223" t="s">
        <v>109</v>
      </c>
      <c r="O9" s="42">
        <f t="shared" ca="1" si="2"/>
        <v>21</v>
      </c>
    </row>
    <row r="10" spans="1:15" ht="15.75" thickBot="1" x14ac:dyDescent="0.3">
      <c r="A10">
        <f t="shared" ca="1" si="3"/>
        <v>1</v>
      </c>
      <c r="B10">
        <f t="shared" ca="1" si="4"/>
        <v>7</v>
      </c>
      <c r="C10" s="200" t="str">
        <f t="shared" ca="1" si="1"/>
        <v>Summary of Programs</v>
      </c>
      <c r="D10" s="200" t="str">
        <f t="shared" ca="1" si="0"/>
        <v>TableSummary</v>
      </c>
      <c r="E10" s="203" t="s">
        <v>101</v>
      </c>
      <c r="F10" s="202" t="str" cm="1">
        <f t="array" aca="1" ref="F10" ca="1">INDEX(INDIRECT(D10&amp;"[#Headers]"), B10)</f>
        <v>Risk Drivers and/or Consequences being addressed by Program</v>
      </c>
      <c r="G10" s="214" t="str" cm="1">
        <f t="array" aca="1" ref="G10" ca="1">IF(INT((COLUMN(INDIRECT(D10&amp;"[[#Headers],["&amp;F10&amp;"]]"))-1)/26)&gt;0,CHAR(INT((COLUMN(INDIRECT(D10&amp;"[[#Headers],["&amp;F10&amp;"]]"))-1)/26)+CODE("A")-1),"")&amp;CHAR(MOD(COLUMN(INDIRECT(D10&amp;"[[#Headers],["&amp;F10&amp;"]]"))-1,26)+CODE("A"))</f>
        <v>G</v>
      </c>
      <c r="H10" s="207" t="str" cm="1">
        <f t="array" aca="1" ref="H10" ca="1">IF(OR(LOWER(TRIM(E10))="error check", LOWER(TRIM(E10))="formula"), _xlfn.FORMULATEXT(OFFSET(INDIRECT(D10&amp; "[[#Headers],["&amp;F10&amp;"]]"), 1,0)), "")</f>
        <v/>
      </c>
      <c r="I10" s="207"/>
      <c r="J10" s="209"/>
      <c r="K10" s="33"/>
      <c r="M10" s="224" t="s">
        <v>110</v>
      </c>
      <c r="N10" s="226"/>
      <c r="O10" s="227">
        <f ca="1">SUM(O4:O9)</f>
        <v>125</v>
      </c>
    </row>
    <row r="11" spans="1:15" x14ac:dyDescent="0.25">
      <c r="A11">
        <f t="shared" ca="1" si="3"/>
        <v>1</v>
      </c>
      <c r="B11">
        <f t="shared" ca="1" si="4"/>
        <v>8</v>
      </c>
      <c r="C11" s="200" t="str">
        <f t="shared" ca="1" si="1"/>
        <v>Summary of Programs</v>
      </c>
      <c r="D11" s="200" t="str">
        <f t="shared" ca="1" si="0"/>
        <v>TableSummary</v>
      </c>
      <c r="E11" s="203" t="s">
        <v>101</v>
      </c>
      <c r="F11" s="202" t="str" cm="1">
        <f t="array" aca="1" ref="F11" ca="1">INDEX(INDIRECT(D11&amp;"[#Headers]"), B11)</f>
        <v>Year(s) of Implementation</v>
      </c>
      <c r="G11" s="214" t="str" cm="1">
        <f t="array" aca="1" ref="G11" ca="1">IF(INT((COLUMN(INDIRECT(D11&amp;"[[#Headers],["&amp;F11&amp;"]]"))-1)/26)&gt;0,CHAR(INT((COLUMN(INDIRECT(D11&amp;"[[#Headers],["&amp;F11&amp;"]]"))-1)/26)+CODE("A")-1),"")&amp;CHAR(MOD(COLUMN(INDIRECT(D11&amp;"[[#Headers],["&amp;F11&amp;"]]"))-1,26)+CODE("A"))</f>
        <v>H</v>
      </c>
      <c r="H11" s="207" t="str" cm="1">
        <f t="array" aca="1" ref="H11" ca="1">IF(OR(LOWER(TRIM(E11))="error check", LOWER(TRIM(E11))="formula"), _xlfn.FORMULATEXT(OFFSET(INDIRECT(D11&amp; "[[#Headers],["&amp;F11&amp;"]]"), 1,0)), "")</f>
        <v/>
      </c>
      <c r="I11" s="207"/>
      <c r="J11" s="209"/>
      <c r="K11" s="33"/>
      <c r="M11" s="52" t="s">
        <v>28</v>
      </c>
      <c r="N11" s="225" t="s">
        <v>111</v>
      </c>
      <c r="O11" s="52">
        <f t="shared" ca="1" si="2"/>
        <v>18</v>
      </c>
    </row>
    <row r="12" spans="1:15" x14ac:dyDescent="0.25">
      <c r="A12">
        <f t="shared" ca="1" si="3"/>
        <v>1</v>
      </c>
      <c r="B12">
        <f t="shared" ca="1" si="4"/>
        <v>9</v>
      </c>
      <c r="C12" s="200" t="str">
        <f t="shared" ca="1" si="1"/>
        <v>Summary of Programs</v>
      </c>
      <c r="D12" s="200" t="str">
        <f t="shared" ca="1" si="0"/>
        <v>TableSummary</v>
      </c>
      <c r="E12" s="203" t="s">
        <v>101</v>
      </c>
      <c r="F12" s="202" t="str" cm="1">
        <f t="array" aca="1" ref="F12" ca="1">INDEX(INDIRECT(D12&amp;"[#Headers]"), B12)</f>
        <v>Justification for Effectiveness %</v>
      </c>
      <c r="G12" s="214" t="str" cm="1">
        <f t="array" aca="1" ref="G12" ca="1">IF(INT((COLUMN(INDIRECT(D12&amp;"[[#Headers],["&amp;F12&amp;"]]"))-1)/26)&gt;0,CHAR(INT((COLUMN(INDIRECT(D12&amp;"[[#Headers],["&amp;F12&amp;"]]"))-1)/26)+CODE("A")-1),"")&amp;CHAR(MOD(COLUMN(INDIRECT(D12&amp;"[[#Headers],["&amp;F12&amp;"]]"))-1,26)+CODE("A"))</f>
        <v>I</v>
      </c>
      <c r="H12" s="207" t="str" cm="1">
        <f t="array" aca="1" ref="H12" ca="1">IF(OR(LOWER(TRIM(E12))="error check", LOWER(TRIM(E12))="formula"), _xlfn.FORMULATEXT(OFFSET(INDIRECT(D12&amp; "[[#Headers],["&amp;F12&amp;"]]"), 1,0)), "")</f>
        <v/>
      </c>
      <c r="I12" s="207"/>
      <c r="J12" s="209"/>
      <c r="K12" s="33"/>
      <c r="M12" s="33" t="s">
        <v>28</v>
      </c>
      <c r="N12" s="215" t="s">
        <v>112</v>
      </c>
      <c r="O12" s="33">
        <f t="shared" ca="1" si="2"/>
        <v>35</v>
      </c>
    </row>
    <row r="13" spans="1:15" x14ac:dyDescent="0.25">
      <c r="A13">
        <f t="shared" ca="1" si="3"/>
        <v>1</v>
      </c>
      <c r="B13">
        <f t="shared" ca="1" si="4"/>
        <v>10</v>
      </c>
      <c r="C13" s="200" t="str">
        <f t="shared" ca="1" si="1"/>
        <v>Summary of Programs</v>
      </c>
      <c r="D13" s="200" t="str">
        <f t="shared" ca="1" si="0"/>
        <v>TableSummary</v>
      </c>
      <c r="E13" s="203" t="s">
        <v>101</v>
      </c>
      <c r="F13" s="202" t="str" cm="1">
        <f t="array" aca="1" ref="F13" ca="1">INDEX(INDIRECT(D13&amp;"[#Headers]"), B13)</f>
        <v>Benefit Length</v>
      </c>
      <c r="G13" s="214" t="str" cm="1">
        <f t="array" aca="1" ref="G13" ca="1">IF(INT((COLUMN(INDIRECT(D13&amp;"[[#Headers],["&amp;F13&amp;"]]"))-1)/26)&gt;0,CHAR(INT((COLUMN(INDIRECT(D13&amp;"[[#Headers],["&amp;F13&amp;"]]"))-1)/26)+CODE("A")-1),"")&amp;CHAR(MOD(COLUMN(INDIRECT(D13&amp;"[[#Headers],["&amp;F13&amp;"]]"))-1,26)+CODE("A"))</f>
        <v>J</v>
      </c>
      <c r="H13" s="207" t="str" cm="1">
        <f t="array" aca="1" ref="H13" ca="1">IF(OR(LOWER(TRIM(E13))="error check", LOWER(TRIM(E13))="formula"), _xlfn.FORMULATEXT(OFFSET(INDIRECT(D13&amp; "[[#Headers],["&amp;F13&amp;"]]"), 1,0)), "")</f>
        <v/>
      </c>
      <c r="I13" s="207"/>
      <c r="J13" s="209"/>
      <c r="K13" s="33"/>
      <c r="M13" s="33" t="s">
        <v>28</v>
      </c>
      <c r="N13" s="215" t="s">
        <v>113</v>
      </c>
      <c r="O13" s="33">
        <f t="shared" ca="1" si="2"/>
        <v>44</v>
      </c>
    </row>
    <row r="14" spans="1:15" x14ac:dyDescent="0.25">
      <c r="A14">
        <f t="shared" ca="1" si="3"/>
        <v>1</v>
      </c>
      <c r="B14">
        <f t="shared" ca="1" si="4"/>
        <v>11</v>
      </c>
      <c r="C14" s="200" t="str">
        <f t="shared" ca="1" si="1"/>
        <v>Summary of Programs</v>
      </c>
      <c r="D14" s="200" t="str">
        <f t="shared" ca="1" si="0"/>
        <v>TableSummary</v>
      </c>
      <c r="E14" s="203" t="s">
        <v>101</v>
      </c>
      <c r="F14" s="202" t="str" cm="1">
        <f t="array" aca="1" ref="F14" ca="1">INDEX(INDIRECT(D14&amp;"[#Headers]"), B14)</f>
        <v>Justification for Benefit Length</v>
      </c>
      <c r="G14" s="214" t="str" cm="1">
        <f t="array" aca="1" ref="G14" ca="1">IF(INT((COLUMN(INDIRECT(D14&amp;"[[#Headers],["&amp;F14&amp;"]]"))-1)/26)&gt;0,CHAR(INT((COLUMN(INDIRECT(D14&amp;"[[#Headers],["&amp;F14&amp;"]]"))-1)/26)+CODE("A")-1),"")&amp;CHAR(MOD(COLUMN(INDIRECT(D14&amp;"[[#Headers],["&amp;F14&amp;"]]"))-1,26)+CODE("A"))</f>
        <v>K</v>
      </c>
      <c r="H14" s="207" t="str" cm="1">
        <f t="array" aca="1" ref="H14" ca="1">IF(OR(LOWER(TRIM(E14))="error check", LOWER(TRIM(E14))="formula"), _xlfn.FORMULATEXT(OFFSET(INDIRECT(D14&amp; "[[#Headers],["&amp;F14&amp;"]]"), 1,0)), "")</f>
        <v/>
      </c>
      <c r="I14" s="207"/>
      <c r="J14" s="209"/>
      <c r="K14" s="33"/>
      <c r="M14" s="33" t="s">
        <v>28</v>
      </c>
      <c r="N14" s="215" t="s">
        <v>114</v>
      </c>
      <c r="O14" s="33">
        <f t="shared" ca="1" si="2"/>
        <v>29</v>
      </c>
    </row>
    <row r="15" spans="1:15" x14ac:dyDescent="0.25">
      <c r="A15">
        <f t="shared" ca="1" si="3"/>
        <v>1</v>
      </c>
      <c r="B15">
        <f t="shared" ca="1" si="4"/>
        <v>12</v>
      </c>
      <c r="C15" s="200" t="str">
        <f t="shared" ca="1" si="1"/>
        <v>Summary of Programs</v>
      </c>
      <c r="D15" s="200" t="str">
        <f t="shared" ca="1" si="0"/>
        <v>TableSummary</v>
      </c>
      <c r="E15" s="220" t="s">
        <v>115</v>
      </c>
      <c r="F15" s="202" t="str" cm="1">
        <f t="array" aca="1" ref="F15" ca="1">INDEX(INDIRECT(D15&amp;"[#Headers]"), B15)</f>
        <v>Assumptions / Comments</v>
      </c>
      <c r="G15" s="214" t="str" cm="1">
        <f t="array" aca="1" ref="G15" ca="1">IF(INT((COLUMN(INDIRECT(D15&amp;"[[#Headers],["&amp;F15&amp;"]]"))-1)/26)&gt;0,CHAR(INT((COLUMN(INDIRECT(D15&amp;"[[#Headers],["&amp;F15&amp;"]]"))-1)/26)+CODE("A")-1),"")&amp;CHAR(MOD(COLUMN(INDIRECT(D15&amp;"[[#Headers],["&amp;F15&amp;"]]"))-1,26)+CODE("A"))</f>
        <v>L</v>
      </c>
      <c r="H15" s="207" t="str" cm="1">
        <f t="array" aca="1" ref="H15" ca="1">IF(OR(LOWER(TRIM(E15))="error check", LOWER(TRIM(E15))="formula"), _xlfn.FORMULATEXT(OFFSET(INDIRECT(D15&amp; "[[#Headers],["&amp;F15&amp;"]]"), 1,0)), "")</f>
        <v/>
      </c>
      <c r="I15" s="207"/>
      <c r="J15" s="209"/>
      <c r="K15" s="33"/>
      <c r="M15" s="33" t="s">
        <v>28</v>
      </c>
      <c r="N15" s="215" t="s">
        <v>116</v>
      </c>
      <c r="O15" s="33">
        <f t="shared" ca="1" si="2"/>
        <v>28</v>
      </c>
    </row>
    <row r="16" spans="1:15" x14ac:dyDescent="0.25">
      <c r="A16">
        <f t="shared" ca="1" si="3"/>
        <v>1</v>
      </c>
      <c r="B16">
        <f t="shared" ca="1" si="4"/>
        <v>13</v>
      </c>
      <c r="C16" s="200" t="str">
        <f t="shared" ca="1" si="1"/>
        <v>Summary of Programs</v>
      </c>
      <c r="D16" s="200" t="str">
        <f t="shared" ca="1" si="0"/>
        <v>TableSummary</v>
      </c>
      <c r="E16" s="218" t="s">
        <v>96</v>
      </c>
      <c r="F16" s="202" t="str" cm="1">
        <f t="array" aca="1" ref="F16" ca="1">INDEX(INDIRECT(D16&amp;"[#Headers]"), B16)</f>
        <v>Mitigation Program Count</v>
      </c>
      <c r="G16" s="214" t="str" cm="1">
        <f t="array" aca="1" ref="G16" ca="1">IF(INT((COLUMN(INDIRECT(D16&amp;"[[#Headers],["&amp;F16&amp;"]]"))-1)/26)&gt;0,CHAR(INT((COLUMN(INDIRECT(D16&amp;"[[#Headers],["&amp;F16&amp;"]]"))-1)/26)+CODE("A")-1),"")&amp;CHAR(MOD(COLUMN(INDIRECT(D16&amp;"[[#Headers],["&amp;F16&amp;"]]"))-1,26)+CODE("A"))</f>
        <v>M</v>
      </c>
      <c r="H16" s="207" t="str" cm="1">
        <f t="array" aca="1" ref="H16" ca="1">IF(OR(LOWER(TRIM(E16))="error check", LOWER(TRIM(E16))="formula"), _xlfn.FORMULATEXT(OFFSET(INDIRECT(D16&amp; "[[#Headers],["&amp;F16&amp;"]]"), 1,0)), "")</f>
        <v>=IF(ISNUMBER(#REF!),IF(AND(LEFT(C10,1)="M",B10&lt;&gt;#REF!),#REF!+1,#REF!),IF(LEFT(C10,1)="M",1,0))</v>
      </c>
      <c r="I16" s="207"/>
      <c r="J16" s="209"/>
      <c r="K16" s="33"/>
      <c r="M16" s="33" t="s">
        <v>117</v>
      </c>
      <c r="N16" s="215" t="s">
        <v>118</v>
      </c>
      <c r="O16" s="33">
        <f ca="1">COLUMNS(INDIRECT(N16))</f>
        <v>21</v>
      </c>
    </row>
    <row r="17" spans="1:15" x14ac:dyDescent="0.25">
      <c r="A17">
        <f t="shared" ca="1" si="3"/>
        <v>1</v>
      </c>
      <c r="B17">
        <f t="shared" ca="1" si="4"/>
        <v>14</v>
      </c>
      <c r="C17" s="200" t="str">
        <f t="shared" ca="1" si="1"/>
        <v>Summary of Programs</v>
      </c>
      <c r="D17" s="200" t="str">
        <f t="shared" ca="1" si="0"/>
        <v>TableSummary</v>
      </c>
      <c r="E17" s="218" t="s">
        <v>96</v>
      </c>
      <c r="F17" s="202" t="str" cm="1">
        <f t="array" aca="1" ref="F17" ca="1">INDEX(INDIRECT(D17&amp;"[#Headers]"), B17)</f>
        <v>Control Program Count</v>
      </c>
      <c r="G17" s="214" t="str" cm="1">
        <f t="array" aca="1" ref="G17" ca="1">IF(INT((COLUMN(INDIRECT(D17&amp;"[[#Headers],["&amp;F17&amp;"]]"))-1)/26)&gt;0,CHAR(INT((COLUMN(INDIRECT(D17&amp;"[[#Headers],["&amp;F17&amp;"]]"))-1)/26)+CODE("A")-1),"")&amp;CHAR(MOD(COLUMN(INDIRECT(D17&amp;"[[#Headers],["&amp;F17&amp;"]]"))-1,26)+CODE("A"))</f>
        <v>N</v>
      </c>
      <c r="H17" s="207" t="str" cm="1">
        <f t="array" aca="1" ref="H17" ca="1">IF(OR(LOWER(TRIM(E17))="error check", LOWER(TRIM(E17))="formula"), _xlfn.FORMULATEXT(OFFSET(INDIRECT(D17&amp; "[[#Headers],["&amp;F17&amp;"]]"), 1,0)), "")</f>
        <v>=IF(ISNUMBER(#REF!),IF(AND(LEFT(C10,1)="C",B10&lt;&gt;#REF!),#REF!+1,#REF!),IF(LEFT(C10,1)="C",1,0))</v>
      </c>
      <c r="I17" s="207"/>
      <c r="J17" s="209"/>
      <c r="K17" s="33"/>
      <c r="M17" s="33" t="s">
        <v>117</v>
      </c>
      <c r="N17" s="215" t="s">
        <v>119</v>
      </c>
      <c r="O17" s="33" t="e">
        <f ca="1">COLUMNS(INDIRECT(N18))</f>
        <v>#REF!</v>
      </c>
    </row>
    <row r="18" spans="1:15" x14ac:dyDescent="0.25">
      <c r="A18">
        <f t="shared" ca="1" si="3"/>
        <v>2</v>
      </c>
      <c r="B18">
        <f t="shared" ca="1" si="4"/>
        <v>1</v>
      </c>
      <c r="C18" s="200" t="str">
        <f t="shared" ca="1" si="1"/>
        <v>1-Program Exposure</v>
      </c>
      <c r="D18" s="200" t="str">
        <f t="shared" ca="1" si="0"/>
        <v>TableExposure</v>
      </c>
      <c r="E18" s="219" t="s">
        <v>96</v>
      </c>
      <c r="F18" s="202" t="str" cm="1">
        <f t="array" aca="1" ref="F18" ca="1">INDEX(INDIRECT(D18&amp;"[#Headers]"), B18)</f>
        <v>Program ID</v>
      </c>
      <c r="G18" s="214" t="str" cm="1">
        <f t="array" aca="1" ref="G18" ca="1">IF(INT((COLUMN(INDIRECT(D18&amp;"[[#Headers],["&amp;F18&amp;"]]"))-1)/26)&gt;0,CHAR(INT((COLUMN(INDIRECT(D18&amp;"[[#Headers],["&amp;F18&amp;"]]"))-1)/26)+CODE("A")-1),"")&amp;CHAR(MOD(COLUMN(INDIRECT(D18&amp;"[[#Headers],["&amp;F18&amp;"]]"))-1,26)+CODE("A"))</f>
        <v>B</v>
      </c>
      <c r="H18" s="207" t="str" cm="1">
        <f t="array" aca="1" ref="H18" ca="1">IF(OR(LOWER(TRIM(E18))="error check", LOWER(TRIM(E18))="formula"), _xlfn.FORMULATEXT(OFFSET(INDIRECT(D18&amp; "[[#Headers],["&amp;F18&amp;"]]"), 1,0)), "")</f>
        <v>=IFERROR(INDEX('Summary of Programs'!A:A,MATCH([@Program],'Summary of Programs'!B:B,0)),"No match in Summary of Programs tab")</v>
      </c>
      <c r="I18" s="207"/>
      <c r="J18" s="209"/>
      <c r="K18" s="33"/>
      <c r="M18" s="33" t="s">
        <v>117</v>
      </c>
      <c r="N18" s="215" t="s">
        <v>120</v>
      </c>
      <c r="O18" s="33" t="e">
        <f ca="1">COLUMNS(INDIRECT(N17))</f>
        <v>#REF!</v>
      </c>
    </row>
    <row r="19" spans="1:15" x14ac:dyDescent="0.25">
      <c r="A19">
        <f t="shared" ca="1" si="3"/>
        <v>2</v>
      </c>
      <c r="B19">
        <f t="shared" ca="1" si="4"/>
        <v>2</v>
      </c>
      <c r="C19" s="200" t="str">
        <f t="shared" ca="1" si="1"/>
        <v>1-Program Exposure</v>
      </c>
      <c r="D19" s="200" t="str">
        <f t="shared" ca="1" si="0"/>
        <v>TableExposure</v>
      </c>
      <c r="E19" s="219" t="s">
        <v>96</v>
      </c>
      <c r="F19" s="202" t="str" cm="1">
        <f t="array" aca="1" ref="F19" ca="1">INDEX(INDIRECT(D19&amp;"[#Headers]"), B19)</f>
        <v>Type</v>
      </c>
      <c r="G19" s="214" t="str" cm="1">
        <f t="array" aca="1" ref="G19" ca="1">IF(INT((COLUMN(INDIRECT(D19&amp;"[[#Headers],["&amp;F19&amp;"]]"))-1)/26)&gt;0,CHAR(INT((COLUMN(INDIRECT(D19&amp;"[[#Headers],["&amp;F19&amp;"]]"))-1)/26)+CODE("A")-1),"")&amp;CHAR(MOD(COLUMN(INDIRECT(D19&amp;"[[#Headers],["&amp;F19&amp;"]]"))-1,26)+CODE("A"))</f>
        <v>C</v>
      </c>
      <c r="H19" s="207" t="str" cm="1">
        <f t="array" aca="1" ref="H19" ca="1">IF(OR(LOWER(TRIM(E19))="error check", LOWER(TRIM(E19))="formula"), _xlfn.FORMULATEXT(OFFSET(INDIRECT(D19&amp; "[[#Headers],["&amp;F19&amp;"]]"), 1,0)), "")</f>
        <v>=IFERROR(INDEX('Summary of Programs'!C:C,MATCH([@Program],'Summary of Programs'!B:B,0)),"No match in Summary of Programs tab")</v>
      </c>
      <c r="I19" s="207"/>
      <c r="J19" s="209"/>
      <c r="K19" s="33"/>
    </row>
    <row r="20" spans="1:15" x14ac:dyDescent="0.25">
      <c r="A20">
        <f t="shared" ca="1" si="3"/>
        <v>2</v>
      </c>
      <c r="B20">
        <f t="shared" ca="1" si="4"/>
        <v>3</v>
      </c>
      <c r="C20" s="200" t="str">
        <f t="shared" ca="1" si="1"/>
        <v>1-Program Exposure</v>
      </c>
      <c r="D20" s="200" t="str">
        <f t="shared" ca="1" si="0"/>
        <v>TableExposure</v>
      </c>
      <c r="E20" s="201" t="s">
        <v>101</v>
      </c>
      <c r="F20" s="202" t="str" cm="1">
        <f t="array" aca="1" ref="F20" ca="1">INDEX(INDIRECT(D20&amp;"[#Headers]"), B20)</f>
        <v>Program</v>
      </c>
      <c r="G20" s="214" t="str" cm="1">
        <f t="array" aca="1" ref="G20" ca="1">IF(INT((COLUMN(INDIRECT(D20&amp;"[[#Headers],["&amp;F20&amp;"]]"))-1)/26)&gt;0,CHAR(INT((COLUMN(INDIRECT(D20&amp;"[[#Headers],["&amp;F20&amp;"]]"))-1)/26)+CODE("A")-1),"")&amp;CHAR(MOD(COLUMN(INDIRECT(D20&amp;"[[#Headers],["&amp;F20&amp;"]]"))-1,26)+CODE("A"))</f>
        <v>D</v>
      </c>
      <c r="H20" s="207" t="str" cm="1">
        <f t="array" aca="1" ref="H20" ca="1">IF(OR(LOWER(TRIM(E20))="error check", LOWER(TRIM(E20))="formula"), _xlfn.FORMULATEXT(OFFSET(INDIRECT(D20&amp; "[[#Headers],["&amp;F20&amp;"]]"), 1,0)), "")</f>
        <v/>
      </c>
      <c r="I20" s="207" t="s">
        <v>121</v>
      </c>
      <c r="J20" s="209"/>
      <c r="K20" s="33"/>
    </row>
    <row r="21" spans="1:15" x14ac:dyDescent="0.25">
      <c r="A21">
        <f t="shared" ca="1" si="3"/>
        <v>2</v>
      </c>
      <c r="B21">
        <f t="shared" ca="1" si="4"/>
        <v>4</v>
      </c>
      <c r="C21" s="200" t="str">
        <f t="shared" ca="1" si="1"/>
        <v>1-Program Exposure</v>
      </c>
      <c r="D21" s="200" t="str">
        <f t="shared" ca="1" si="0"/>
        <v>TableExposure</v>
      </c>
      <c r="E21" s="201" t="s">
        <v>101</v>
      </c>
      <c r="F21" s="202" t="str" cm="1">
        <f t="array" aca="1" ref="F21" ca="1">INDEX(INDIRECT(D21&amp;"[#Headers]"), B21)</f>
        <v>Risk (for Cross Cutter only)</v>
      </c>
      <c r="G21" s="214" t="str" cm="1">
        <f t="array" aca="1" ref="G21" ca="1">IF(INT((COLUMN(INDIRECT(D21&amp;"[[#Headers],["&amp;F21&amp;"]]"))-1)/26)&gt;0,CHAR(INT((COLUMN(INDIRECT(D21&amp;"[[#Headers],["&amp;F21&amp;"]]"))-1)/26)+CODE("A")-1),"")&amp;CHAR(MOD(COLUMN(INDIRECT(D21&amp;"[[#Headers],["&amp;F21&amp;"]]"))-1,26)+CODE("A"))</f>
        <v>E</v>
      </c>
      <c r="H21" s="207" t="str" cm="1">
        <f t="array" aca="1" ref="H21" ca="1">IF(OR(LOWER(TRIM(E21))="error check", LOWER(TRIM(E21))="formula"), _xlfn.FORMULATEXT(OFFSET(INDIRECT(D21&amp; "[[#Headers],["&amp;F21&amp;"]]"), 1,0)), "")</f>
        <v/>
      </c>
      <c r="I21" s="207" t="s">
        <v>122</v>
      </c>
      <c r="J21" s="209"/>
      <c r="K21" s="33"/>
    </row>
    <row r="22" spans="1:15" x14ac:dyDescent="0.25">
      <c r="A22">
        <f t="shared" ca="1" si="3"/>
        <v>2</v>
      </c>
      <c r="B22">
        <f t="shared" ca="1" si="4"/>
        <v>5</v>
      </c>
      <c r="C22" s="200" t="str">
        <f t="shared" ca="1" si="1"/>
        <v>1-Program Exposure</v>
      </c>
      <c r="D22" s="200" t="str">
        <f t="shared" ca="1" si="0"/>
        <v>TableExposure</v>
      </c>
      <c r="E22" s="201" t="s">
        <v>101</v>
      </c>
      <c r="F22" s="202" t="str" cm="1">
        <f t="array" aca="1" ref="F22" ca="1">INDEX(INDIRECT(D22&amp;"[#Headers]"), B22)</f>
        <v>Tranche</v>
      </c>
      <c r="G22" s="214" t="str" cm="1">
        <f t="array" aca="1" ref="G22" ca="1">IF(INT((COLUMN(INDIRECT(D22&amp;"[[#Headers],["&amp;F22&amp;"]]"))-1)/26)&gt;0,CHAR(INT((COLUMN(INDIRECT(D22&amp;"[[#Headers],["&amp;F22&amp;"]]"))-1)/26)+CODE("A")-1),"")&amp;CHAR(MOD(COLUMN(INDIRECT(D22&amp;"[[#Headers],["&amp;F22&amp;"]]"))-1,26)+CODE("A"))</f>
        <v>F</v>
      </c>
      <c r="H22" s="207" t="str" cm="1">
        <f t="array" aca="1" ref="H22" ca="1">IF(OR(LOWER(TRIM(E22))="error check", LOWER(TRIM(E22))="formula"), _xlfn.FORMULATEXT(OFFSET(INDIRECT(D22&amp; "[[#Headers],["&amp;F22&amp;"]]"), 1,0)), "")</f>
        <v/>
      </c>
      <c r="I22" s="207" t="s">
        <v>123</v>
      </c>
      <c r="J22" s="209"/>
      <c r="K22" s="33"/>
    </row>
    <row r="23" spans="1:15" x14ac:dyDescent="0.25">
      <c r="A23">
        <f t="shared" ca="1" si="3"/>
        <v>2</v>
      </c>
      <c r="B23">
        <f t="shared" ca="1" si="4"/>
        <v>6</v>
      </c>
      <c r="C23" s="200" t="str">
        <f t="shared" ca="1" si="1"/>
        <v>1-Program Exposure</v>
      </c>
      <c r="D23" s="200" t="str">
        <f t="shared" ca="1" si="0"/>
        <v>TableExposure</v>
      </c>
      <c r="E23" s="219" t="s">
        <v>96</v>
      </c>
      <c r="F23" s="202" t="str" cm="1">
        <f t="array" aca="1" ref="F23" ca="1">INDEX(INDIRECT(D23&amp;"[#Headers]"), B23)</f>
        <v>Tranche Exposure</v>
      </c>
      <c r="G23" s="214" t="str" cm="1">
        <f t="array" aca="1" ref="G23" ca="1">IF(INT((COLUMN(INDIRECT(D23&amp;"[[#Headers],["&amp;F23&amp;"]]"))-1)/26)&gt;0,CHAR(INT((COLUMN(INDIRECT(D23&amp;"[[#Headers],["&amp;F23&amp;"]]"))-1)/26)+CODE("A")-1),"")&amp;CHAR(MOD(COLUMN(INDIRECT(D23&amp;"[[#Headers],["&amp;F23&amp;"]]"))-1,26)+CODE("A"))</f>
        <v>G</v>
      </c>
      <c r="H23" s="207" t="str" cm="1">
        <f t="array" aca="1" ref="H23" ca="1">IF(OR(LOWER(TRIM(E23))="error check", LOWER(TRIM(E23))="formula"), _xlfn.FORMULATEXT(OFFSET(INDIRECT(D23&amp; "[[#Headers],["&amp;F23&amp;"]]"), 1,0)), "")</f>
        <v>=INDEX(TableTranche[[#All],[Exposure]], MATCH([@Tranche], TableTranche[[#All],[Tranche]], 0))</v>
      </c>
      <c r="I23" s="207"/>
      <c r="J23" s="209"/>
      <c r="K23" s="33"/>
    </row>
    <row r="24" spans="1:15" x14ac:dyDescent="0.25">
      <c r="A24">
        <f t="shared" ca="1" si="3"/>
        <v>2</v>
      </c>
      <c r="B24">
        <f t="shared" ca="1" si="4"/>
        <v>7</v>
      </c>
      <c r="C24" s="200" t="str">
        <f t="shared" ca="1" si="1"/>
        <v>1-Program Exposure</v>
      </c>
      <c r="D24" s="200" t="str">
        <f t="shared" ca="1" si="0"/>
        <v>TableExposure</v>
      </c>
      <c r="E24" s="219" t="s">
        <v>96</v>
      </c>
      <c r="F24" s="202" t="str" cm="1">
        <f t="array" aca="1" ref="F24" ca="1">INDEX(INDIRECT(D24&amp;"[#Headers]"), B24)</f>
        <v>Tranche Exposure Unit</v>
      </c>
      <c r="G24" s="214" t="str" cm="1">
        <f t="array" aca="1" ref="G24" ca="1">IF(INT((COLUMN(INDIRECT(D24&amp;"[[#Headers],["&amp;F24&amp;"]]"))-1)/26)&gt;0,CHAR(INT((COLUMN(INDIRECT(D24&amp;"[[#Headers],["&amp;F24&amp;"]]"))-1)/26)+CODE("A")-1),"")&amp;CHAR(MOD(COLUMN(INDIRECT(D24&amp;"[[#Headers],["&amp;F24&amp;"]]"))-1,26)+CODE("A"))</f>
        <v>H</v>
      </c>
      <c r="H24" s="207" t="str" cm="1">
        <f t="array" aca="1" ref="H24" ca="1">IF(OR(LOWER(TRIM(E24))="error check", LOWER(TRIM(E24))="formula"), _xlfn.FORMULATEXT(OFFSET(INDIRECT(D24&amp; "[[#Headers],["&amp;F24&amp;"]]"), 1,0)), "")</f>
        <v>=INDEX(TableTranche[[#All],[Unit]], MATCH([@Tranche], TableTranche[[#All],[Tranche]], 0))</v>
      </c>
      <c r="I24" s="207"/>
      <c r="J24" s="209"/>
      <c r="K24" s="33"/>
    </row>
    <row r="25" spans="1:15" x14ac:dyDescent="0.25">
      <c r="A25">
        <f t="shared" ca="1" si="3"/>
        <v>2</v>
      </c>
      <c r="B25">
        <f t="shared" ca="1" si="4"/>
        <v>8</v>
      </c>
      <c r="C25" s="200" t="str">
        <f t="shared" ca="1" si="1"/>
        <v>1-Program Exposure</v>
      </c>
      <c r="D25" s="200" t="str">
        <f t="shared" ca="1" si="0"/>
        <v>TableExposure</v>
      </c>
      <c r="E25" s="201" t="s">
        <v>101</v>
      </c>
      <c r="F25" s="202" t="str" cm="1">
        <f t="array" aca="1" ref="F25" ca="1">INDEX(INDIRECT(D25&amp;"[#Headers]"), B25)</f>
        <v>Program Exposure 2020</v>
      </c>
      <c r="G25" s="214" t="str" cm="1">
        <f t="array" aca="1" ref="G25" ca="1">IF(INT((COLUMN(INDIRECT(D25&amp;"[[#Headers],["&amp;F25&amp;"]]"))-1)/26)&gt;0,CHAR(INT((COLUMN(INDIRECT(D25&amp;"[[#Headers],["&amp;F25&amp;"]]"))-1)/26)+CODE("A")-1),"")&amp;CHAR(MOD(COLUMN(INDIRECT(D25&amp;"[[#Headers],["&amp;F25&amp;"]]"))-1,26)+CODE("A"))</f>
        <v>I</v>
      </c>
      <c r="H25" s="207" t="str" cm="1">
        <f t="array" aca="1" ref="H25" ca="1">IF(OR(LOWER(TRIM(E25))="error check", LOWER(TRIM(E25))="formula"), _xlfn.FORMULATEXT(OFFSET(INDIRECT(D25&amp; "[[#Headers],["&amp;F25&amp;"]]"), 1,0)), "")</f>
        <v/>
      </c>
      <c r="I25" s="207"/>
      <c r="J25" s="209"/>
      <c r="K25" s="33"/>
    </row>
    <row r="26" spans="1:15" x14ac:dyDescent="0.25">
      <c r="A26">
        <f t="shared" ca="1" si="3"/>
        <v>2</v>
      </c>
      <c r="B26">
        <f t="shared" ca="1" si="4"/>
        <v>9</v>
      </c>
      <c r="C26" s="200" t="str">
        <f t="shared" ca="1" si="1"/>
        <v>1-Program Exposure</v>
      </c>
      <c r="D26" s="200" t="str">
        <f t="shared" ca="1" si="0"/>
        <v>TableExposure</v>
      </c>
      <c r="E26" s="201" t="s">
        <v>101</v>
      </c>
      <c r="F26" s="202" t="str" cm="1">
        <f t="array" aca="1" ref="F26" ca="1">INDEX(INDIRECT(D26&amp;"[#Headers]"), B26)</f>
        <v>Program Exposure 2021</v>
      </c>
      <c r="G26" s="214" t="str" cm="1">
        <f t="array" aca="1" ref="G26" ca="1">IF(INT((COLUMN(INDIRECT(D26&amp;"[[#Headers],["&amp;F26&amp;"]]"))-1)/26)&gt;0,CHAR(INT((COLUMN(INDIRECT(D26&amp;"[[#Headers],["&amp;F26&amp;"]]"))-1)/26)+CODE("A")-1),"")&amp;CHAR(MOD(COLUMN(INDIRECT(D26&amp;"[[#Headers],["&amp;F26&amp;"]]"))-1,26)+CODE("A"))</f>
        <v>J</v>
      </c>
      <c r="H26" s="207" t="str" cm="1">
        <f t="array" aca="1" ref="H26" ca="1">IF(OR(LOWER(TRIM(E26))="error check", LOWER(TRIM(E26))="formula"), _xlfn.FORMULATEXT(OFFSET(INDIRECT(D26&amp; "[[#Headers],["&amp;F26&amp;"]]"), 1,0)), "")</f>
        <v/>
      </c>
      <c r="I26" s="207"/>
      <c r="J26" s="209"/>
      <c r="K26" s="33"/>
    </row>
    <row r="27" spans="1:15" x14ac:dyDescent="0.25">
      <c r="A27">
        <f t="shared" ca="1" si="3"/>
        <v>2</v>
      </c>
      <c r="B27">
        <f t="shared" ca="1" si="4"/>
        <v>10</v>
      </c>
      <c r="C27" s="200" t="str">
        <f t="shared" ca="1" si="1"/>
        <v>1-Program Exposure</v>
      </c>
      <c r="D27" s="200" t="str">
        <f t="shared" ca="1" si="0"/>
        <v>TableExposure</v>
      </c>
      <c r="E27" s="201" t="s">
        <v>101</v>
      </c>
      <c r="F27" s="202" t="str" cm="1">
        <f t="array" aca="1" ref="F27" ca="1">INDEX(INDIRECT(D27&amp;"[#Headers]"), B27)</f>
        <v>Program Exposure 2022</v>
      </c>
      <c r="G27" s="214" t="str" cm="1">
        <f t="array" aca="1" ref="G27" ca="1">IF(INT((COLUMN(INDIRECT(D27&amp;"[[#Headers],["&amp;F27&amp;"]]"))-1)/26)&gt;0,CHAR(INT((COLUMN(INDIRECT(D27&amp;"[[#Headers],["&amp;F27&amp;"]]"))-1)/26)+CODE("A")-1),"")&amp;CHAR(MOD(COLUMN(INDIRECT(D27&amp;"[[#Headers],["&amp;F27&amp;"]]"))-1,26)+CODE("A"))</f>
        <v>K</v>
      </c>
      <c r="H27" s="207" t="str" cm="1">
        <f t="array" aca="1" ref="H27" ca="1">IF(OR(LOWER(TRIM(E27))="error check", LOWER(TRIM(E27))="formula"), _xlfn.FORMULATEXT(OFFSET(INDIRECT(D27&amp; "[[#Headers],["&amp;F27&amp;"]]"), 1,0)), "")</f>
        <v/>
      </c>
      <c r="I27" s="207"/>
      <c r="J27" s="209"/>
      <c r="K27" s="33"/>
    </row>
    <row r="28" spans="1:15" x14ac:dyDescent="0.25">
      <c r="A28">
        <f t="shared" ca="1" si="3"/>
        <v>2</v>
      </c>
      <c r="B28">
        <f t="shared" ca="1" si="4"/>
        <v>11</v>
      </c>
      <c r="C28" s="200" t="str">
        <f t="shared" ca="1" si="1"/>
        <v>1-Program Exposure</v>
      </c>
      <c r="D28" s="200" t="str">
        <f t="shared" ca="1" si="0"/>
        <v>TableExposure</v>
      </c>
      <c r="E28" s="201" t="s">
        <v>101</v>
      </c>
      <c r="F28" s="202" t="str" cm="1">
        <f t="array" aca="1" ref="F28" ca="1">INDEX(INDIRECT(D28&amp;"[#Headers]"), B28)</f>
        <v>Program Exposure 2023</v>
      </c>
      <c r="G28" s="214" t="str" cm="1">
        <f t="array" aca="1" ref="G28" ca="1">IF(INT((COLUMN(INDIRECT(D28&amp;"[[#Headers],["&amp;F28&amp;"]]"))-1)/26)&gt;0,CHAR(INT((COLUMN(INDIRECT(D28&amp;"[[#Headers],["&amp;F28&amp;"]]"))-1)/26)+CODE("A")-1),"")&amp;CHAR(MOD(COLUMN(INDIRECT(D28&amp;"[[#Headers],["&amp;F28&amp;"]]"))-1,26)+CODE("A"))</f>
        <v>L</v>
      </c>
      <c r="H28" s="207" t="str" cm="1">
        <f t="array" aca="1" ref="H28" ca="1">IF(OR(LOWER(TRIM(E28))="error check", LOWER(TRIM(E28))="formula"), _xlfn.FORMULATEXT(OFFSET(INDIRECT(D28&amp; "[[#Headers],["&amp;F28&amp;"]]"), 1,0)), "")</f>
        <v/>
      </c>
      <c r="I28" s="207"/>
      <c r="J28" s="209"/>
      <c r="K28" s="33"/>
    </row>
    <row r="29" spans="1:15" x14ac:dyDescent="0.25">
      <c r="A29">
        <f t="shared" ca="1" si="3"/>
        <v>2</v>
      </c>
      <c r="B29">
        <f t="shared" ca="1" si="4"/>
        <v>12</v>
      </c>
      <c r="C29" s="200" t="str">
        <f t="shared" ca="1" si="1"/>
        <v>1-Program Exposure</v>
      </c>
      <c r="D29" s="200" t="str">
        <f t="shared" ca="1" si="0"/>
        <v>TableExposure</v>
      </c>
      <c r="E29" s="201" t="s">
        <v>101</v>
      </c>
      <c r="F29" s="202" t="str" cm="1">
        <f t="array" aca="1" ref="F29" ca="1">INDEX(INDIRECT(D29&amp;"[#Headers]"), B29)</f>
        <v>Program Exposure 2024</v>
      </c>
      <c r="G29" s="214" t="str" cm="1">
        <f t="array" aca="1" ref="G29" ca="1">IF(INT((COLUMN(INDIRECT(D29&amp;"[[#Headers],["&amp;F29&amp;"]]"))-1)/26)&gt;0,CHAR(INT((COLUMN(INDIRECT(D29&amp;"[[#Headers],["&amp;F29&amp;"]]"))-1)/26)+CODE("A")-1),"")&amp;CHAR(MOD(COLUMN(INDIRECT(D29&amp;"[[#Headers],["&amp;F29&amp;"]]"))-1,26)+CODE("A"))</f>
        <v>M</v>
      </c>
      <c r="H29" s="207" t="str" cm="1">
        <f t="array" aca="1" ref="H29" ca="1">IF(OR(LOWER(TRIM(E29))="error check", LOWER(TRIM(E29))="formula"), _xlfn.FORMULATEXT(OFFSET(INDIRECT(D29&amp; "[[#Headers],["&amp;F29&amp;"]]"), 1,0)), "")</f>
        <v/>
      </c>
      <c r="I29" s="207"/>
      <c r="J29" s="209"/>
      <c r="K29" s="33"/>
    </row>
    <row r="30" spans="1:15" x14ac:dyDescent="0.25">
      <c r="A30">
        <f t="shared" ca="1" si="3"/>
        <v>2</v>
      </c>
      <c r="B30">
        <f t="shared" ca="1" si="4"/>
        <v>13</v>
      </c>
      <c r="C30" s="200" t="str">
        <f t="shared" ca="1" si="1"/>
        <v>1-Program Exposure</v>
      </c>
      <c r="D30" s="200" t="str">
        <f t="shared" ca="1" si="0"/>
        <v>TableExposure</v>
      </c>
      <c r="E30" s="201" t="s">
        <v>101</v>
      </c>
      <c r="F30" s="202" t="str" cm="1">
        <f t="array" aca="1" ref="F30" ca="1">INDEX(INDIRECT(D30&amp;"[#Headers]"), B30)</f>
        <v>Program Exposure 2025</v>
      </c>
      <c r="G30" s="214" t="str" cm="1">
        <f t="array" aca="1" ref="G30" ca="1">IF(INT((COLUMN(INDIRECT(D30&amp;"[[#Headers],["&amp;F30&amp;"]]"))-1)/26)&gt;0,CHAR(INT((COLUMN(INDIRECT(D30&amp;"[[#Headers],["&amp;F30&amp;"]]"))-1)/26)+CODE("A")-1),"")&amp;CHAR(MOD(COLUMN(INDIRECT(D30&amp;"[[#Headers],["&amp;F30&amp;"]]"))-1,26)+CODE("A"))</f>
        <v>N</v>
      </c>
      <c r="H30" s="207" t="str" cm="1">
        <f t="array" aca="1" ref="H30" ca="1">IF(OR(LOWER(TRIM(E30))="error check", LOWER(TRIM(E30))="formula"), _xlfn.FORMULATEXT(OFFSET(INDIRECT(D30&amp; "[[#Headers],["&amp;F30&amp;"]]"), 1,0)), "")</f>
        <v/>
      </c>
      <c r="I30" s="33"/>
      <c r="J30" s="209"/>
      <c r="K30" s="33"/>
    </row>
    <row r="31" spans="1:15" x14ac:dyDescent="0.25">
      <c r="A31">
        <f t="shared" ca="1" si="3"/>
        <v>2</v>
      </c>
      <c r="B31">
        <f t="shared" ca="1" si="4"/>
        <v>14</v>
      </c>
      <c r="C31" s="200" t="str">
        <f t="shared" ca="1" si="1"/>
        <v>1-Program Exposure</v>
      </c>
      <c r="D31" s="200" t="str">
        <f t="shared" ca="1" si="0"/>
        <v>TableExposure</v>
      </c>
      <c r="E31" s="201" t="s">
        <v>101</v>
      </c>
      <c r="F31" s="202" t="str" cm="1">
        <f t="array" aca="1" ref="F31" ca="1">INDEX(INDIRECT(D31&amp;"[#Headers]"), B31)</f>
        <v>Program Exposure 2026</v>
      </c>
      <c r="G31" s="214" t="str" cm="1">
        <f t="array" aca="1" ref="G31" ca="1">IF(INT((COLUMN(INDIRECT(D31&amp;"[[#Headers],["&amp;F31&amp;"]]"))-1)/26)&gt;0,CHAR(INT((COLUMN(INDIRECT(D31&amp;"[[#Headers],["&amp;F31&amp;"]]"))-1)/26)+CODE("A")-1),"")&amp;CHAR(MOD(COLUMN(INDIRECT(D31&amp;"[[#Headers],["&amp;F31&amp;"]]"))-1,26)+CODE("A"))</f>
        <v>O</v>
      </c>
      <c r="H31" s="207" t="str" cm="1">
        <f t="array" aca="1" ref="H31" ca="1">IF(OR(LOWER(TRIM(E31))="error check", LOWER(TRIM(E31))="formula"), _xlfn.FORMULATEXT(OFFSET(INDIRECT(D31&amp; "[[#Headers],["&amp;F31&amp;"]]"), 1,0)), "")</f>
        <v/>
      </c>
      <c r="I31" s="207"/>
      <c r="J31" s="209"/>
      <c r="K31" s="33"/>
    </row>
    <row r="32" spans="1:15" x14ac:dyDescent="0.25">
      <c r="A32">
        <f t="shared" ca="1" si="3"/>
        <v>2</v>
      </c>
      <c r="B32">
        <f t="shared" ca="1" si="4"/>
        <v>15</v>
      </c>
      <c r="C32" s="200" t="str">
        <f t="shared" ca="1" si="1"/>
        <v>1-Program Exposure</v>
      </c>
      <c r="D32" s="200" t="str">
        <f t="shared" ca="1" si="0"/>
        <v>TableExposure</v>
      </c>
      <c r="E32" s="201" t="s">
        <v>101</v>
      </c>
      <c r="F32" s="202" t="str" cm="1">
        <f t="array" aca="1" ref="F32" ca="1">INDEX(INDIRECT(D32&amp;"[#Headers]"), B32)</f>
        <v>Unit for Program Exposure</v>
      </c>
      <c r="G32" s="214" t="str" cm="1">
        <f t="array" aca="1" ref="G32" ca="1">IF(INT((COLUMN(INDIRECT(D32&amp;"[[#Headers],["&amp;F32&amp;"]]"))-1)/26)&gt;0,CHAR(INT((COLUMN(INDIRECT(D32&amp;"[[#Headers],["&amp;F32&amp;"]]"))-1)/26)+CODE("A")-1),"")&amp;CHAR(MOD(COLUMN(INDIRECT(D32&amp;"[[#Headers],["&amp;F32&amp;"]]"))-1,26)+CODE("A"))</f>
        <v>P</v>
      </c>
      <c r="H32" s="207" t="str" cm="1">
        <f t="array" aca="1" ref="H32" ca="1">IF(OR(LOWER(TRIM(E32))="error check", LOWER(TRIM(E32))="formula"), _xlfn.FORMULATEXT(OFFSET(INDIRECT(D32&amp; "[[#Headers],["&amp;F32&amp;"]]"), 1,0)), "")</f>
        <v/>
      </c>
      <c r="I32" s="207" t="s">
        <v>124</v>
      </c>
      <c r="J32" s="209"/>
      <c r="K32" s="33"/>
    </row>
    <row r="33" spans="1:11" x14ac:dyDescent="0.25">
      <c r="A33">
        <f t="shared" ca="1" si="3"/>
        <v>2</v>
      </c>
      <c r="B33">
        <f t="shared" ca="1" si="4"/>
        <v>16</v>
      </c>
      <c r="C33" s="200" t="str">
        <f t="shared" ca="1" si="1"/>
        <v>1-Program Exposure</v>
      </c>
      <c r="D33" s="200" t="str">
        <f t="shared" ca="1" si="0"/>
        <v>TableExposure</v>
      </c>
      <c r="E33" s="220" t="s">
        <v>115</v>
      </c>
      <c r="F33" s="202" t="str" cm="1">
        <f t="array" aca="1" ref="F33" ca="1">INDEX(INDIRECT(D33&amp;"[#Headers]"), B33)</f>
        <v>Work Units 2020</v>
      </c>
      <c r="G33" s="214" t="str" cm="1">
        <f t="array" aca="1" ref="G33" ca="1">IF(INT((COLUMN(INDIRECT(D33&amp;"[[#Headers],["&amp;F33&amp;"]]"))-1)/26)&gt;0,CHAR(INT((COLUMN(INDIRECT(D33&amp;"[[#Headers],["&amp;F33&amp;"]]"))-1)/26)+CODE("A")-1),"")&amp;CHAR(MOD(COLUMN(INDIRECT(D33&amp;"[[#Headers],["&amp;F33&amp;"]]"))-1,26)+CODE("A"))</f>
        <v>Q</v>
      </c>
      <c r="H33" s="207" t="str" cm="1">
        <f t="array" aca="1" ref="H33" ca="1">IF(OR(LOWER(TRIM(E33))="error check", LOWER(TRIM(E33))="formula"), _xlfn.FORMULATEXT(OFFSET(INDIRECT(D33&amp; "[[#Headers],["&amp;F33&amp;"]]"), 1,0)), "")</f>
        <v/>
      </c>
      <c r="I33" s="207"/>
      <c r="J33" s="209"/>
      <c r="K33" s="33"/>
    </row>
    <row r="34" spans="1:11" x14ac:dyDescent="0.25">
      <c r="A34">
        <f t="shared" ca="1" si="3"/>
        <v>2</v>
      </c>
      <c r="B34">
        <f t="shared" ca="1" si="4"/>
        <v>17</v>
      </c>
      <c r="C34" s="200" t="str">
        <f t="shared" ca="1" si="1"/>
        <v>1-Program Exposure</v>
      </c>
      <c r="D34" s="200" t="str">
        <f t="shared" ca="1" si="0"/>
        <v>TableExposure</v>
      </c>
      <c r="E34" s="220" t="s">
        <v>115</v>
      </c>
      <c r="F34" s="202" t="str" cm="1">
        <f t="array" aca="1" ref="F34" ca="1">INDEX(INDIRECT(D34&amp;"[#Headers]"), B34)</f>
        <v>Work Units 2021</v>
      </c>
      <c r="G34" s="214" t="str" cm="1">
        <f t="array" aca="1" ref="G34" ca="1">IF(INT((COLUMN(INDIRECT(D34&amp;"[[#Headers],["&amp;F34&amp;"]]"))-1)/26)&gt;0,CHAR(INT((COLUMN(INDIRECT(D34&amp;"[[#Headers],["&amp;F34&amp;"]]"))-1)/26)+CODE("A")-1),"")&amp;CHAR(MOD(COLUMN(INDIRECT(D34&amp;"[[#Headers],["&amp;F34&amp;"]]"))-1,26)+CODE("A"))</f>
        <v>R</v>
      </c>
      <c r="H34" s="207" t="str" cm="1">
        <f t="array" aca="1" ref="H34" ca="1">IF(OR(LOWER(TRIM(E34))="error check", LOWER(TRIM(E34))="formula"), _xlfn.FORMULATEXT(OFFSET(INDIRECT(D34&amp; "[[#Headers],["&amp;F34&amp;"]]"), 1,0)), "")</f>
        <v/>
      </c>
      <c r="I34" s="207"/>
      <c r="J34" s="209"/>
      <c r="K34" s="33"/>
    </row>
    <row r="35" spans="1:11" x14ac:dyDescent="0.25">
      <c r="A35">
        <f t="shared" ca="1" si="3"/>
        <v>2</v>
      </c>
      <c r="B35">
        <f t="shared" ca="1" si="4"/>
        <v>18</v>
      </c>
      <c r="C35" s="200" t="str">
        <f t="shared" ca="1" si="1"/>
        <v>1-Program Exposure</v>
      </c>
      <c r="D35" s="200" t="str">
        <f t="shared" ca="1" si="0"/>
        <v>TableExposure</v>
      </c>
      <c r="E35" s="220" t="s">
        <v>115</v>
      </c>
      <c r="F35" s="202" t="str" cm="1">
        <f t="array" aca="1" ref="F35" ca="1">INDEX(INDIRECT(D35&amp;"[#Headers]"), B35)</f>
        <v>Work Units 2022</v>
      </c>
      <c r="G35" s="214" t="str" cm="1">
        <f t="array" aca="1" ref="G35" ca="1">IF(INT((COLUMN(INDIRECT(D35&amp;"[[#Headers],["&amp;F35&amp;"]]"))-1)/26)&gt;0,CHAR(INT((COLUMN(INDIRECT(D35&amp;"[[#Headers],["&amp;F35&amp;"]]"))-1)/26)+CODE("A")-1),"")&amp;CHAR(MOD(COLUMN(INDIRECT(D35&amp;"[[#Headers],["&amp;F35&amp;"]]"))-1,26)+CODE("A"))</f>
        <v>S</v>
      </c>
      <c r="H35" s="207" t="str" cm="1">
        <f t="array" aca="1" ref="H35" ca="1">IF(OR(LOWER(TRIM(E35))="error check", LOWER(TRIM(E35))="formula"), _xlfn.FORMULATEXT(OFFSET(INDIRECT(D35&amp; "[[#Headers],["&amp;F35&amp;"]]"), 1,0)), "")</f>
        <v/>
      </c>
      <c r="I35" s="207"/>
      <c r="J35" s="209"/>
      <c r="K35" s="33"/>
    </row>
    <row r="36" spans="1:11" x14ac:dyDescent="0.25">
      <c r="A36">
        <f t="shared" ca="1" si="3"/>
        <v>2</v>
      </c>
      <c r="B36">
        <f t="shared" ca="1" si="4"/>
        <v>19</v>
      </c>
      <c r="C36" s="200" t="str">
        <f t="shared" ref="C36:C67" ca="1" si="5">INDEX(M:M, MATCH(D36,N:N,0))</f>
        <v>1-Program Exposure</v>
      </c>
      <c r="D36" s="200" t="str">
        <f t="shared" ref="D36:D68" ca="1" si="6">OFFSET($M$3, A36, 1)</f>
        <v>TableExposure</v>
      </c>
      <c r="E36" s="220" t="s">
        <v>115</v>
      </c>
      <c r="F36" s="202" t="str" cm="1">
        <f t="array" aca="1" ref="F36" ca="1">INDEX(INDIRECT(D36&amp;"[#Headers]"), B36)</f>
        <v>Work Units 2023</v>
      </c>
      <c r="G36" s="214" t="str" cm="1">
        <f t="array" aca="1" ref="G36" ca="1">IF(INT((COLUMN(INDIRECT(D36&amp;"[[#Headers],["&amp;F36&amp;"]]"))-1)/26)&gt;0,CHAR(INT((COLUMN(INDIRECT(D36&amp;"[[#Headers],["&amp;F36&amp;"]]"))-1)/26)+CODE("A")-1),"")&amp;CHAR(MOD(COLUMN(INDIRECT(D36&amp;"[[#Headers],["&amp;F36&amp;"]]"))-1,26)+CODE("A"))</f>
        <v>T</v>
      </c>
      <c r="H36" s="207" t="str" cm="1">
        <f t="array" aca="1" ref="H36" ca="1">IF(OR(LOWER(TRIM(E36))="error check", LOWER(TRIM(E36))="formula"), _xlfn.FORMULATEXT(OFFSET(INDIRECT(D36&amp; "[[#Headers],["&amp;F36&amp;"]]"), 1,0)), "")</f>
        <v/>
      </c>
      <c r="I36" s="207"/>
      <c r="J36" s="209"/>
      <c r="K36" s="33"/>
    </row>
    <row r="37" spans="1:11" x14ac:dyDescent="0.25">
      <c r="A37">
        <f t="shared" ca="1" si="3"/>
        <v>2</v>
      </c>
      <c r="B37">
        <f t="shared" ca="1" si="4"/>
        <v>20</v>
      </c>
      <c r="C37" s="200" t="str">
        <f t="shared" ca="1" si="5"/>
        <v>1-Program Exposure</v>
      </c>
      <c r="D37" s="200" t="str">
        <f t="shared" ca="1" si="6"/>
        <v>TableExposure</v>
      </c>
      <c r="E37" s="220" t="s">
        <v>115</v>
      </c>
      <c r="F37" s="202" t="str" cm="1">
        <f t="array" aca="1" ref="F37" ca="1">INDEX(INDIRECT(D37&amp;"[#Headers]"), B37)</f>
        <v>Work Units 2024</v>
      </c>
      <c r="G37" s="214" t="str" cm="1">
        <f t="array" aca="1" ref="G37" ca="1">IF(INT((COLUMN(INDIRECT(D37&amp;"[[#Headers],["&amp;F37&amp;"]]"))-1)/26)&gt;0,CHAR(INT((COLUMN(INDIRECT(D37&amp;"[[#Headers],["&amp;F37&amp;"]]"))-1)/26)+CODE("A")-1),"")&amp;CHAR(MOD(COLUMN(INDIRECT(D37&amp;"[[#Headers],["&amp;F37&amp;"]]"))-1,26)+CODE("A"))</f>
        <v>U</v>
      </c>
      <c r="H37" s="207" t="str" cm="1">
        <f t="array" aca="1" ref="H37" ca="1">IF(OR(LOWER(TRIM(E37))="error check", LOWER(TRIM(E37))="formula"), _xlfn.FORMULATEXT(OFFSET(INDIRECT(D37&amp; "[[#Headers],["&amp;F37&amp;"]]"), 1,0)), "")</f>
        <v/>
      </c>
      <c r="I37" s="207"/>
      <c r="J37" s="209"/>
      <c r="K37" s="33"/>
    </row>
    <row r="38" spans="1:11" x14ac:dyDescent="0.25">
      <c r="A38">
        <f t="shared" ca="1" si="3"/>
        <v>2</v>
      </c>
      <c r="B38">
        <f t="shared" ca="1" si="4"/>
        <v>21</v>
      </c>
      <c r="C38" s="200" t="str">
        <f t="shared" ca="1" si="5"/>
        <v>1-Program Exposure</v>
      </c>
      <c r="D38" s="200" t="str">
        <f t="shared" ca="1" si="6"/>
        <v>TableExposure</v>
      </c>
      <c r="E38" s="220" t="s">
        <v>115</v>
      </c>
      <c r="F38" s="202" t="str" cm="1">
        <f t="array" aca="1" ref="F38" ca="1">INDEX(INDIRECT(D38&amp;"[#Headers]"), B38)</f>
        <v>Work Units 2025</v>
      </c>
      <c r="G38" s="214" t="str" cm="1">
        <f t="array" aca="1" ref="G38" ca="1">IF(INT((COLUMN(INDIRECT(D38&amp;"[[#Headers],["&amp;F38&amp;"]]"))-1)/26)&gt;0,CHAR(INT((COLUMN(INDIRECT(D38&amp;"[[#Headers],["&amp;F38&amp;"]]"))-1)/26)+CODE("A")-1),"")&amp;CHAR(MOD(COLUMN(INDIRECT(D38&amp;"[[#Headers],["&amp;F38&amp;"]]"))-1,26)+CODE("A"))</f>
        <v>V</v>
      </c>
      <c r="H38" s="207" t="str" cm="1">
        <f t="array" aca="1" ref="H38" ca="1">IF(OR(LOWER(TRIM(E38))="error check", LOWER(TRIM(E38))="formula"), _xlfn.FORMULATEXT(OFFSET(INDIRECT(D38&amp; "[[#Headers],["&amp;F38&amp;"]]"), 1,0)), "")</f>
        <v/>
      </c>
      <c r="I38" s="207"/>
      <c r="J38" s="209"/>
      <c r="K38" s="33"/>
    </row>
    <row r="39" spans="1:11" x14ac:dyDescent="0.25">
      <c r="A39">
        <f t="shared" ca="1" si="3"/>
        <v>2</v>
      </c>
      <c r="B39">
        <f t="shared" ca="1" si="4"/>
        <v>22</v>
      </c>
      <c r="C39" s="200" t="str">
        <f t="shared" ca="1" si="5"/>
        <v>1-Program Exposure</v>
      </c>
      <c r="D39" s="200" t="str">
        <f t="shared" ca="1" si="6"/>
        <v>TableExposure</v>
      </c>
      <c r="E39" s="220" t="s">
        <v>115</v>
      </c>
      <c r="F39" s="202" t="str" cm="1">
        <f t="array" aca="1" ref="F39" ca="1">INDEX(INDIRECT(D39&amp;"[#Headers]"), B39)</f>
        <v>Work Units 2026</v>
      </c>
      <c r="G39" s="214" t="str" cm="1">
        <f t="array" aca="1" ref="G39" ca="1">IF(INT((COLUMN(INDIRECT(D39&amp;"[[#Headers],["&amp;F39&amp;"]]"))-1)/26)&gt;0,CHAR(INT((COLUMN(INDIRECT(D39&amp;"[[#Headers],["&amp;F39&amp;"]]"))-1)/26)+CODE("A")-1),"")&amp;CHAR(MOD(COLUMN(INDIRECT(D39&amp;"[[#Headers],["&amp;F39&amp;"]]"))-1,26)+CODE("A"))</f>
        <v>W</v>
      </c>
      <c r="H39" s="207" t="str" cm="1">
        <f t="array" aca="1" ref="H39" ca="1">IF(OR(LOWER(TRIM(E39))="error check", LOWER(TRIM(E39))="formula"), _xlfn.FORMULATEXT(OFFSET(INDIRECT(D39&amp; "[[#Headers],["&amp;F39&amp;"]]"), 1,0)), "")</f>
        <v/>
      </c>
      <c r="I39" s="207"/>
      <c r="J39" s="209"/>
      <c r="K39" s="33"/>
    </row>
    <row r="40" spans="1:11" x14ac:dyDescent="0.25">
      <c r="A40">
        <f t="shared" ca="1" si="3"/>
        <v>2</v>
      </c>
      <c r="B40">
        <f t="shared" ca="1" si="4"/>
        <v>23</v>
      </c>
      <c r="C40" s="200" t="str">
        <f t="shared" ca="1" si="5"/>
        <v>1-Program Exposure</v>
      </c>
      <c r="D40" s="200" t="str">
        <f t="shared" ca="1" si="6"/>
        <v>TableExposure</v>
      </c>
      <c r="E40" s="220" t="s">
        <v>115</v>
      </c>
      <c r="F40" s="202" t="str" cm="1">
        <f t="array" aca="1" ref="F40" ca="1">INDEX(INDIRECT(D40&amp;"[#Headers]"), B40)</f>
        <v>Unit for work units</v>
      </c>
      <c r="G40" s="214" t="str" cm="1">
        <f t="array" aca="1" ref="G40" ca="1">IF(INT((COLUMN(INDIRECT(D40&amp;"[[#Headers],["&amp;F40&amp;"]]"))-1)/26)&gt;0,CHAR(INT((COLUMN(INDIRECT(D40&amp;"[[#Headers],["&amp;F40&amp;"]]"))-1)/26)+CODE("A")-1),"")&amp;CHAR(MOD(COLUMN(INDIRECT(D40&amp;"[[#Headers],["&amp;F40&amp;"]]"))-1,26)+CODE("A"))</f>
        <v>X</v>
      </c>
      <c r="H40" s="207" t="str" cm="1">
        <f t="array" aca="1" ref="H40" ca="1">IF(OR(LOWER(TRIM(E40))="error check", LOWER(TRIM(E40))="formula"), _xlfn.FORMULATEXT(OFFSET(INDIRECT(D40&amp; "[[#Headers],["&amp;F40&amp;"]]"), 1,0)), "")</f>
        <v/>
      </c>
      <c r="I40" s="207"/>
      <c r="J40" s="209"/>
      <c r="K40" s="33"/>
    </row>
    <row r="41" spans="1:11" x14ac:dyDescent="0.25">
      <c r="A41">
        <f t="shared" ca="1" si="3"/>
        <v>2</v>
      </c>
      <c r="B41">
        <f t="shared" ca="1" si="4"/>
        <v>24</v>
      </c>
      <c r="C41" s="200" t="str">
        <f t="shared" ca="1" si="5"/>
        <v>1-Program Exposure</v>
      </c>
      <c r="D41" s="200" t="str">
        <f t="shared" ca="1" si="6"/>
        <v>TableExposure</v>
      </c>
      <c r="E41" s="220" t="s">
        <v>115</v>
      </c>
      <c r="F41" s="202" t="str" cm="1">
        <f t="array" aca="1" ref="F41" ca="1">INDEX(INDIRECT(D41&amp;"[#Headers]"), B41)</f>
        <v>Explanation of relationship between different units</v>
      </c>
      <c r="G41" s="214" t="str" cm="1">
        <f t="array" aca="1" ref="G41" ca="1">IF(INT((COLUMN(INDIRECT(D41&amp;"[[#Headers],["&amp;F41&amp;"]]"))-1)/26)&gt;0,CHAR(INT((COLUMN(INDIRECT(D41&amp;"[[#Headers],["&amp;F41&amp;"]]"))-1)/26)+CODE("A")-1),"")&amp;CHAR(MOD(COLUMN(INDIRECT(D41&amp;"[[#Headers],["&amp;F41&amp;"]]"))-1,26)+CODE("A"))</f>
        <v>Y</v>
      </c>
      <c r="H41" s="207" t="str" cm="1">
        <f t="array" aca="1" ref="H41" ca="1">IF(OR(LOWER(TRIM(E41))="error check", LOWER(TRIM(E41))="formula"), _xlfn.FORMULATEXT(OFFSET(INDIRECT(D41&amp; "[[#Headers],["&amp;F41&amp;"]]"), 1,0)), "")</f>
        <v/>
      </c>
      <c r="I41" s="207"/>
      <c r="J41" s="209"/>
      <c r="K41" s="33"/>
    </row>
    <row r="42" spans="1:11" x14ac:dyDescent="0.25">
      <c r="A42">
        <f t="shared" ca="1" si="3"/>
        <v>2</v>
      </c>
      <c r="B42">
        <f t="shared" ca="1" si="4"/>
        <v>25</v>
      </c>
      <c r="C42" s="200" t="str">
        <f t="shared" ca="1" si="5"/>
        <v>1-Program Exposure</v>
      </c>
      <c r="D42" s="200" t="str">
        <f t="shared" ca="1" si="6"/>
        <v>TableExposure</v>
      </c>
      <c r="E42" s="220" t="s">
        <v>115</v>
      </c>
      <c r="F42" s="202" t="str" cm="1">
        <f t="array" aca="1" ref="F42" ca="1">INDEX(INDIRECT(D42&amp;"[#Headers]"), B42)</f>
        <v>Other Note</v>
      </c>
      <c r="G42" s="214" t="str" cm="1">
        <f t="array" aca="1" ref="G42" ca="1">IF(INT((COLUMN(INDIRECT(D42&amp;"[[#Headers],["&amp;F42&amp;"]]"))-1)/26)&gt;0,CHAR(INT((COLUMN(INDIRECT(D42&amp;"[[#Headers],["&amp;F42&amp;"]]"))-1)/26)+CODE("A")-1),"")&amp;CHAR(MOD(COLUMN(INDIRECT(D42&amp;"[[#Headers],["&amp;F42&amp;"]]"))-1,26)+CODE("A"))</f>
        <v>Z</v>
      </c>
      <c r="H42" s="207" t="str" cm="1">
        <f t="array" aca="1" ref="H42" ca="1">IF(OR(LOWER(TRIM(E42))="error check", LOWER(TRIM(E42))="formula"), _xlfn.FORMULATEXT(OFFSET(INDIRECT(D42&amp; "[[#Headers],["&amp;F42&amp;"]]"), 1,0)), "")</f>
        <v/>
      </c>
      <c r="I42" s="207"/>
      <c r="J42" s="209"/>
      <c r="K42" s="33"/>
    </row>
    <row r="43" spans="1:11" x14ac:dyDescent="0.25">
      <c r="A43">
        <f t="shared" ca="1" si="3"/>
        <v>2</v>
      </c>
      <c r="B43">
        <f t="shared" ca="1" si="4"/>
        <v>26</v>
      </c>
      <c r="C43" s="200" t="str">
        <f t="shared" ca="1" si="5"/>
        <v>1-Program Exposure</v>
      </c>
      <c r="D43" s="200" t="str">
        <f t="shared" ca="1" si="6"/>
        <v>TableExposure</v>
      </c>
      <c r="E43" s="216" t="s">
        <v>125</v>
      </c>
      <c r="F43" s="202" t="str" cm="1">
        <f t="array" aca="1" ref="F43" ca="1">INDEX(INDIRECT(D43&amp;"[#Headers]"), B43)</f>
        <v>Flag for modeler</v>
      </c>
      <c r="G43" s="214" t="str" cm="1">
        <f t="array" aca="1" ref="G43" ca="1">IF(INT((COLUMN(INDIRECT(D43&amp;"[[#Headers],["&amp;F43&amp;"]]"))-1)/26)&gt;0,CHAR(INT((COLUMN(INDIRECT(D43&amp;"[[#Headers],["&amp;F43&amp;"]]"))-1)/26)+CODE("A")-1),"")&amp;CHAR(MOD(COLUMN(INDIRECT(D43&amp;"[[#Headers],["&amp;F43&amp;"]]"))-1,26)+CODE("A"))</f>
        <v>AA</v>
      </c>
      <c r="H43" s="207" t="str" cm="1">
        <f t="array" aca="1" ref="H43" ca="1">IF(OR(LOWER(TRIM(E43))="error check", LOWER(TRIM(E43))="formula"), _xlfn.FORMULATEXT(OFFSET(INDIRECT(D43&amp; "[[#Headers],["&amp;F43&amp;"]]"), 1,0)), "")</f>
        <v>=IF(AND(MAX(TableExposure[@[Program Exposure 2020]:[Program Exposure 2026]])&gt;1,[@[Unit for Program Exposure]]="% of tranche exposure"),"Format not percent","")</v>
      </c>
      <c r="I43" s="207"/>
      <c r="J43" s="207" t="s">
        <v>126</v>
      </c>
      <c r="K43" s="207" t="s">
        <v>127</v>
      </c>
    </row>
    <row r="44" spans="1:11" x14ac:dyDescent="0.25">
      <c r="A44">
        <f t="shared" ca="1" si="3"/>
        <v>2</v>
      </c>
      <c r="B44">
        <f t="shared" ca="1" si="4"/>
        <v>27</v>
      </c>
      <c r="C44" s="200" t="str">
        <f t="shared" ca="1" si="5"/>
        <v>1-Program Exposure</v>
      </c>
      <c r="D44" s="200" t="str">
        <f t="shared" ca="1" si="6"/>
        <v>TableExposure</v>
      </c>
      <c r="E44" s="219" t="s">
        <v>96</v>
      </c>
      <c r="F44" s="202" t="str" cm="1">
        <f t="array" aca="1" ref="F44" ca="1">INDEX(INDIRECT(D44&amp;"[#Headers]"), B44)</f>
        <v>Risk ID</v>
      </c>
      <c r="G44" s="214" t="str" cm="1">
        <f t="array" aca="1" ref="G44" ca="1">IF(INT((COLUMN(INDIRECT(D44&amp;"[[#Headers],["&amp;F44&amp;"]]"))-1)/26)&gt;0,CHAR(INT((COLUMN(INDIRECT(D44&amp;"[[#Headers],["&amp;F44&amp;"]]"))-1)/26)+CODE("A")-1),"")&amp;CHAR(MOD(COLUMN(INDIRECT(D44&amp;"[[#Headers],["&amp;F44&amp;"]]"))-1,26)+CODE("A"))</f>
        <v>AB</v>
      </c>
      <c r="H44" s="207" t="e" cm="1">
        <f t="array" aca="1" ref="H44" ca="1">IF(OR(LOWER(TRIM(E44))="error check", LOWER(TRIM(E44))="formula"), _xlfn.FORMULATEXT(OFFSET(INDIRECT(D44&amp; "[[#Headers],["&amp;F44&amp;"]]"), 1,0)), "")</f>
        <v>#N/A</v>
      </c>
      <c r="I44" s="207"/>
      <c r="J44" s="209"/>
      <c r="K44" s="33"/>
    </row>
    <row r="45" spans="1:11" x14ac:dyDescent="0.25">
      <c r="A45">
        <f t="shared" ca="1" si="3"/>
        <v>3</v>
      </c>
      <c r="B45">
        <f t="shared" ca="1" si="4"/>
        <v>1</v>
      </c>
      <c r="C45" s="200" t="str">
        <f t="shared" ca="1" si="5"/>
        <v>2-Program Cost</v>
      </c>
      <c r="D45" s="200" t="str">
        <f t="shared" ca="1" si="6"/>
        <v>TableProgSpend</v>
      </c>
      <c r="E45" s="219" t="s">
        <v>96</v>
      </c>
      <c r="F45" s="202" t="str" cm="1">
        <f t="array" aca="1" ref="F45" ca="1">INDEX(INDIRECT(D45&amp;"[#Headers]"), B45)</f>
        <v>Program ID</v>
      </c>
      <c r="G45" s="214" t="str" cm="1">
        <f t="array" aca="1" ref="G45" ca="1">IF(INT((COLUMN(INDIRECT(D45&amp;"[[#Headers],["&amp;F45&amp;"]]"))-1)/26)&gt;0,CHAR(INT((COLUMN(INDIRECT(D45&amp;"[[#Headers],["&amp;F45&amp;"]]"))-1)/26)+CODE("A")-1),"")&amp;CHAR(MOD(COLUMN(INDIRECT(D45&amp;"[[#Headers],["&amp;F45&amp;"]]"))-1,26)+CODE("A"))</f>
        <v>B</v>
      </c>
      <c r="H45" s="207" t="str" cm="1">
        <f t="array" aca="1" ref="H45" ca="1">IF(OR(LOWER(TRIM(E45))="error check", LOWER(TRIM(E45))="formula"), _xlfn.FORMULATEXT(OFFSET(INDIRECT(D45&amp; "[[#Headers],["&amp;F45&amp;"]]"), 1,0)), "")</f>
        <v>=IFERROR(INDEX('Summary of Programs'!A:A,MATCH([@Program],'Summary of Programs'!B:B,0)),"No match in Summary of Programs")</v>
      </c>
      <c r="I45" s="207"/>
      <c r="J45" s="209"/>
      <c r="K45" s="33"/>
    </row>
    <row r="46" spans="1:11" x14ac:dyDescent="0.25">
      <c r="A46">
        <f t="shared" ca="1" si="3"/>
        <v>3</v>
      </c>
      <c r="B46">
        <f t="shared" ca="1" si="4"/>
        <v>2</v>
      </c>
      <c r="C46" s="200" t="str">
        <f t="shared" ca="1" si="5"/>
        <v>2-Program Cost</v>
      </c>
      <c r="D46" s="200" t="str">
        <f t="shared" ca="1" si="6"/>
        <v>TableProgSpend</v>
      </c>
      <c r="E46" s="219" t="s">
        <v>96</v>
      </c>
      <c r="F46" s="202" t="str" cm="1">
        <f t="array" aca="1" ref="F46" ca="1">INDEX(INDIRECT(D46&amp;"[#Headers]"), B46)</f>
        <v>Type</v>
      </c>
      <c r="G46" s="214" t="str" cm="1">
        <f t="array" aca="1" ref="G46" ca="1">IF(INT((COLUMN(INDIRECT(D46&amp;"[[#Headers],["&amp;F46&amp;"]]"))-1)/26)&gt;0,CHAR(INT((COLUMN(INDIRECT(D46&amp;"[[#Headers],["&amp;F46&amp;"]]"))-1)/26)+CODE("A")-1),"")&amp;CHAR(MOD(COLUMN(INDIRECT(D46&amp;"[[#Headers],["&amp;F46&amp;"]]"))-1,26)+CODE("A"))</f>
        <v>C</v>
      </c>
      <c r="H46" s="207" t="str" cm="1">
        <f t="array" aca="1" ref="H46" ca="1">IF(OR(LOWER(TRIM(E46))="error check", LOWER(TRIM(E46))="formula"), _xlfn.FORMULATEXT(OFFSET(INDIRECT(D46&amp; "[[#Headers],["&amp;F46&amp;"]]"), 1,0)), "")</f>
        <v>=IFERROR(INDEX('Summary of Programs'!C:C,MATCH([@Program],'Summary of Programs'!B:B,0)),"No match in Summary of Programs tab")</v>
      </c>
      <c r="I46" s="207"/>
      <c r="J46" s="209"/>
      <c r="K46" s="33"/>
    </row>
    <row r="47" spans="1:11" x14ac:dyDescent="0.25">
      <c r="A47">
        <f t="shared" ca="1" si="3"/>
        <v>3</v>
      </c>
      <c r="B47">
        <f t="shared" ca="1" si="4"/>
        <v>3</v>
      </c>
      <c r="C47" s="200" t="str">
        <f t="shared" ca="1" si="5"/>
        <v>2-Program Cost</v>
      </c>
      <c r="D47" s="200" t="str">
        <f t="shared" ca="1" si="6"/>
        <v>TableProgSpend</v>
      </c>
      <c r="E47" s="201" t="s">
        <v>101</v>
      </c>
      <c r="F47" s="202" t="str" cm="1">
        <f t="array" aca="1" ref="F47" ca="1">INDEX(INDIRECT(D47&amp;"[#Headers]"), B47)</f>
        <v>Program</v>
      </c>
      <c r="G47" s="214" t="str" cm="1">
        <f t="array" aca="1" ref="G47" ca="1">IF(INT((COLUMN(INDIRECT(D47&amp;"[[#Headers],["&amp;F47&amp;"]]"))-1)/26)&gt;0,CHAR(INT((COLUMN(INDIRECT(D47&amp;"[[#Headers],["&amp;F47&amp;"]]"))-1)/26)+CODE("A")-1),"")&amp;CHAR(MOD(COLUMN(INDIRECT(D47&amp;"[[#Headers],["&amp;F47&amp;"]]"))-1,26)+CODE("A"))</f>
        <v>D</v>
      </c>
      <c r="H47" s="207" t="str" cm="1">
        <f t="array" aca="1" ref="H47" ca="1">IF(OR(LOWER(TRIM(E47))="error check", LOWER(TRIM(E47))="formula"), _xlfn.FORMULATEXT(OFFSET(INDIRECT(D47&amp; "[[#Headers],["&amp;F47&amp;"]]"), 1,0)), "")</f>
        <v/>
      </c>
      <c r="I47" s="207" t="s">
        <v>121</v>
      </c>
      <c r="J47" s="209"/>
      <c r="K47" s="33"/>
    </row>
    <row r="48" spans="1:11" x14ac:dyDescent="0.25">
      <c r="A48">
        <f t="shared" ca="1" si="3"/>
        <v>3</v>
      </c>
      <c r="B48">
        <f t="shared" ca="1" si="4"/>
        <v>4</v>
      </c>
      <c r="C48" s="200" t="str">
        <f t="shared" ca="1" si="5"/>
        <v>2-Program Cost</v>
      </c>
      <c r="D48" s="200" t="str">
        <f t="shared" ca="1" si="6"/>
        <v>TableProgSpend</v>
      </c>
      <c r="E48" s="201" t="s">
        <v>101</v>
      </c>
      <c r="F48" s="202" t="str" cm="1">
        <f t="array" aca="1" ref="F48" ca="1">INDEX(INDIRECT(D48&amp;"[#Headers]"), B48)</f>
        <v>MAT (optional)</v>
      </c>
      <c r="G48" s="214" t="str" cm="1">
        <f t="array" aca="1" ref="G48" ca="1">IF(INT((COLUMN(INDIRECT(D48&amp;"[[#Headers],["&amp;F48&amp;"]]"))-1)/26)&gt;0,CHAR(INT((COLUMN(INDIRECT(D48&amp;"[[#Headers],["&amp;F48&amp;"]]"))-1)/26)+CODE("A")-1),"")&amp;CHAR(MOD(COLUMN(INDIRECT(D48&amp;"[[#Headers],["&amp;F48&amp;"]]"))-1,26)+CODE("A"))</f>
        <v>E</v>
      </c>
      <c r="H48" s="207" t="str" cm="1">
        <f t="array" aca="1" ref="H48" ca="1">IF(OR(LOWER(TRIM(E48))="error check", LOWER(TRIM(E48))="formula"), _xlfn.FORMULATEXT(OFFSET(INDIRECT(D48&amp; "[[#Headers],["&amp;F48&amp;"]]"), 1,0)), "")</f>
        <v/>
      </c>
      <c r="I48" s="207"/>
      <c r="J48" s="209"/>
      <c r="K48" s="33"/>
    </row>
    <row r="49" spans="1:11" x14ac:dyDescent="0.25">
      <c r="A49">
        <f t="shared" ca="1" si="3"/>
        <v>3</v>
      </c>
      <c r="B49">
        <f t="shared" ca="1" si="4"/>
        <v>5</v>
      </c>
      <c r="C49" s="200" t="str">
        <f t="shared" ca="1" si="5"/>
        <v>2-Program Cost</v>
      </c>
      <c r="D49" s="200" t="str">
        <f t="shared" ca="1" si="6"/>
        <v>TableProgSpend</v>
      </c>
      <c r="E49" s="201" t="s">
        <v>101</v>
      </c>
      <c r="F49" s="202" t="str" cm="1">
        <f t="array" aca="1" ref="F49" ca="1">INDEX(INDIRECT(D49&amp;"[#Headers]"), B49)</f>
        <v>CapEx USD 2020</v>
      </c>
      <c r="G49" s="214" t="str" cm="1">
        <f t="array" aca="1" ref="G49" ca="1">IF(INT((COLUMN(INDIRECT(D49&amp;"[[#Headers],["&amp;F49&amp;"]]"))-1)/26)&gt;0,CHAR(INT((COLUMN(INDIRECT(D49&amp;"[[#Headers],["&amp;F49&amp;"]]"))-1)/26)+CODE("A")-1),"")&amp;CHAR(MOD(COLUMN(INDIRECT(D49&amp;"[[#Headers],["&amp;F49&amp;"]]"))-1,26)+CODE("A"))</f>
        <v>F</v>
      </c>
      <c r="H49" s="207" t="str" cm="1">
        <f t="array" aca="1" ref="H49" ca="1">IF(OR(LOWER(TRIM(E49))="error check", LOWER(TRIM(E49))="formula"), _xlfn.FORMULATEXT(OFFSET(INDIRECT(D49&amp; "[[#Headers],["&amp;F49&amp;"]]"), 1,0)), "")</f>
        <v/>
      </c>
      <c r="I49" s="207"/>
      <c r="J49" s="209"/>
      <c r="K49" s="33"/>
    </row>
    <row r="50" spans="1:11" x14ac:dyDescent="0.25">
      <c r="A50">
        <f t="shared" ca="1" si="3"/>
        <v>3</v>
      </c>
      <c r="B50">
        <f t="shared" ca="1" si="4"/>
        <v>6</v>
      </c>
      <c r="C50" s="200" t="str">
        <f t="shared" ca="1" si="5"/>
        <v>2-Program Cost</v>
      </c>
      <c r="D50" s="200" t="str">
        <f t="shared" ca="1" si="6"/>
        <v>TableProgSpend</v>
      </c>
      <c r="E50" s="201" t="s">
        <v>101</v>
      </c>
      <c r="F50" s="202" t="str" cm="1">
        <f t="array" aca="1" ref="F50" ca="1">INDEX(INDIRECT(D50&amp;"[#Headers]"), B50)</f>
        <v>CapEx USD 2021</v>
      </c>
      <c r="G50" s="214" t="str" cm="1">
        <f t="array" aca="1" ref="G50" ca="1">IF(INT((COLUMN(INDIRECT(D50&amp;"[[#Headers],["&amp;F50&amp;"]]"))-1)/26)&gt;0,CHAR(INT((COLUMN(INDIRECT(D50&amp;"[[#Headers],["&amp;F50&amp;"]]"))-1)/26)+CODE("A")-1),"")&amp;CHAR(MOD(COLUMN(INDIRECT(D50&amp;"[[#Headers],["&amp;F50&amp;"]]"))-1,26)+CODE("A"))</f>
        <v>G</v>
      </c>
      <c r="H50" s="207" t="str" cm="1">
        <f t="array" aca="1" ref="H50" ca="1">IF(OR(LOWER(TRIM(E50))="error check", LOWER(TRIM(E50))="formula"), _xlfn.FORMULATEXT(OFFSET(INDIRECT(D50&amp; "[[#Headers],["&amp;F50&amp;"]]"), 1,0)), "")</f>
        <v/>
      </c>
      <c r="I50" s="207"/>
      <c r="J50" s="209"/>
      <c r="K50" s="33"/>
    </row>
    <row r="51" spans="1:11" x14ac:dyDescent="0.25">
      <c r="A51">
        <f t="shared" ca="1" si="3"/>
        <v>3</v>
      </c>
      <c r="B51">
        <f t="shared" ca="1" si="4"/>
        <v>7</v>
      </c>
      <c r="C51" s="200" t="str">
        <f t="shared" ca="1" si="5"/>
        <v>2-Program Cost</v>
      </c>
      <c r="D51" s="200" t="str">
        <f t="shared" ca="1" si="6"/>
        <v>TableProgSpend</v>
      </c>
      <c r="E51" s="201" t="s">
        <v>101</v>
      </c>
      <c r="F51" s="202" t="str" cm="1">
        <f t="array" aca="1" ref="F51" ca="1">INDEX(INDIRECT(D51&amp;"[#Headers]"), B51)</f>
        <v>CapEx USD 2022</v>
      </c>
      <c r="G51" s="214" t="str" cm="1">
        <f t="array" aca="1" ref="G51" ca="1">IF(INT((COLUMN(INDIRECT(D51&amp;"[[#Headers],["&amp;F51&amp;"]]"))-1)/26)&gt;0,CHAR(INT((COLUMN(INDIRECT(D51&amp;"[[#Headers],["&amp;F51&amp;"]]"))-1)/26)+CODE("A")-1),"")&amp;CHAR(MOD(COLUMN(INDIRECT(D51&amp;"[[#Headers],["&amp;F51&amp;"]]"))-1,26)+CODE("A"))</f>
        <v>H</v>
      </c>
      <c r="H51" s="207" t="str" cm="1">
        <f t="array" aca="1" ref="H51" ca="1">IF(OR(LOWER(TRIM(E51))="error check", LOWER(TRIM(E51))="formula"), _xlfn.FORMULATEXT(OFFSET(INDIRECT(D51&amp; "[[#Headers],["&amp;F51&amp;"]]"), 1,0)), "")</f>
        <v/>
      </c>
      <c r="I51" s="207"/>
      <c r="J51" s="209"/>
      <c r="K51" s="33"/>
    </row>
    <row r="52" spans="1:11" x14ac:dyDescent="0.25">
      <c r="A52">
        <f t="shared" ca="1" si="3"/>
        <v>3</v>
      </c>
      <c r="B52">
        <f t="shared" ca="1" si="4"/>
        <v>8</v>
      </c>
      <c r="C52" s="200" t="str">
        <f t="shared" ca="1" si="5"/>
        <v>2-Program Cost</v>
      </c>
      <c r="D52" s="200" t="str">
        <f t="shared" ca="1" si="6"/>
        <v>TableProgSpend</v>
      </c>
      <c r="E52" s="201" t="s">
        <v>101</v>
      </c>
      <c r="F52" s="202" t="str" cm="1">
        <f t="array" aca="1" ref="F52" ca="1">INDEX(INDIRECT(D52&amp;"[#Headers]"), B52)</f>
        <v>CapEx USD 2023</v>
      </c>
      <c r="G52" s="214" t="str" cm="1">
        <f t="array" aca="1" ref="G52" ca="1">IF(INT((COLUMN(INDIRECT(D52&amp;"[[#Headers],["&amp;F52&amp;"]]"))-1)/26)&gt;0,CHAR(INT((COLUMN(INDIRECT(D52&amp;"[[#Headers],["&amp;F52&amp;"]]"))-1)/26)+CODE("A")-1),"")&amp;CHAR(MOD(COLUMN(INDIRECT(D52&amp;"[[#Headers],["&amp;F52&amp;"]]"))-1,26)+CODE("A"))</f>
        <v>I</v>
      </c>
      <c r="H52" s="207" t="str" cm="1">
        <f t="array" aca="1" ref="H52" ca="1">IF(OR(LOWER(TRIM(E52))="error check", LOWER(TRIM(E52))="formula"), _xlfn.FORMULATEXT(OFFSET(INDIRECT(D52&amp; "[[#Headers],["&amp;F52&amp;"]]"), 1,0)), "")</f>
        <v/>
      </c>
      <c r="I52" s="207"/>
      <c r="J52" s="209"/>
      <c r="K52" s="33"/>
    </row>
    <row r="53" spans="1:11" x14ac:dyDescent="0.25">
      <c r="A53">
        <f t="shared" ca="1" si="3"/>
        <v>3</v>
      </c>
      <c r="B53">
        <f t="shared" ca="1" si="4"/>
        <v>9</v>
      </c>
      <c r="C53" s="200" t="str">
        <f t="shared" ca="1" si="5"/>
        <v>2-Program Cost</v>
      </c>
      <c r="D53" s="200" t="str">
        <f t="shared" ca="1" si="6"/>
        <v>TableProgSpend</v>
      </c>
      <c r="E53" s="201" t="s">
        <v>101</v>
      </c>
      <c r="F53" s="202" t="str" cm="1">
        <f t="array" aca="1" ref="F53" ca="1">INDEX(INDIRECT(D53&amp;"[#Headers]"), B53)</f>
        <v>CapEx USD 2024</v>
      </c>
      <c r="G53" s="214" t="str" cm="1">
        <f t="array" aca="1" ref="G53" ca="1">IF(INT((COLUMN(INDIRECT(D53&amp;"[[#Headers],["&amp;F53&amp;"]]"))-1)/26)&gt;0,CHAR(INT((COLUMN(INDIRECT(D53&amp;"[[#Headers],["&amp;F53&amp;"]]"))-1)/26)+CODE("A")-1),"")&amp;CHAR(MOD(COLUMN(INDIRECT(D53&amp;"[[#Headers],["&amp;F53&amp;"]]"))-1,26)+CODE("A"))</f>
        <v>J</v>
      </c>
      <c r="H53" s="207" t="str" cm="1">
        <f t="array" aca="1" ref="H53" ca="1">IF(OR(LOWER(TRIM(E53))="error check", LOWER(TRIM(E53))="formula"), _xlfn.FORMULATEXT(OFFSET(INDIRECT(D53&amp; "[[#Headers],["&amp;F53&amp;"]]"), 1,0)), "")</f>
        <v/>
      </c>
      <c r="I53" s="207"/>
      <c r="J53" s="209"/>
      <c r="K53" s="33"/>
    </row>
    <row r="54" spans="1:11" x14ac:dyDescent="0.25">
      <c r="A54">
        <f t="shared" ca="1" si="3"/>
        <v>3</v>
      </c>
      <c r="B54">
        <f t="shared" ca="1" si="4"/>
        <v>10</v>
      </c>
      <c r="C54" s="200" t="str">
        <f t="shared" ca="1" si="5"/>
        <v>2-Program Cost</v>
      </c>
      <c r="D54" s="200" t="str">
        <f t="shared" ca="1" si="6"/>
        <v>TableProgSpend</v>
      </c>
      <c r="E54" s="201" t="s">
        <v>101</v>
      </c>
      <c r="F54" s="202" t="str" cm="1">
        <f t="array" aca="1" ref="F54" ca="1">INDEX(INDIRECT(D54&amp;"[#Headers]"), B54)</f>
        <v>CapEx USD 2025</v>
      </c>
      <c r="G54" s="214" t="str" cm="1">
        <f t="array" aca="1" ref="G54" ca="1">IF(INT((COLUMN(INDIRECT(D54&amp;"[[#Headers],["&amp;F54&amp;"]]"))-1)/26)&gt;0,CHAR(INT((COLUMN(INDIRECT(D54&amp;"[[#Headers],["&amp;F54&amp;"]]"))-1)/26)+CODE("A")-1),"")&amp;CHAR(MOD(COLUMN(INDIRECT(D54&amp;"[[#Headers],["&amp;F54&amp;"]]"))-1,26)+CODE("A"))</f>
        <v>K</v>
      </c>
      <c r="H54" s="207" t="str" cm="1">
        <f t="array" aca="1" ref="H54" ca="1">IF(OR(LOWER(TRIM(E54))="error check", LOWER(TRIM(E54))="formula"), _xlfn.FORMULATEXT(OFFSET(INDIRECT(D54&amp; "[[#Headers],["&amp;F54&amp;"]]"), 1,0)), "")</f>
        <v/>
      </c>
      <c r="I54" s="207"/>
      <c r="J54" s="209"/>
      <c r="K54" s="33"/>
    </row>
    <row r="55" spans="1:11" x14ac:dyDescent="0.25">
      <c r="A55">
        <f t="shared" ca="1" si="3"/>
        <v>3</v>
      </c>
      <c r="B55">
        <f t="shared" ca="1" si="4"/>
        <v>11</v>
      </c>
      <c r="C55" s="200" t="str">
        <f t="shared" ca="1" si="5"/>
        <v>2-Program Cost</v>
      </c>
      <c r="D55" s="200" t="str">
        <f t="shared" ca="1" si="6"/>
        <v>TableProgSpend</v>
      </c>
      <c r="E55" s="201" t="s">
        <v>101</v>
      </c>
      <c r="F55" s="202" t="str" cm="1">
        <f t="array" aca="1" ref="F55" ca="1">INDEX(INDIRECT(D55&amp;"[#Headers]"), B55)</f>
        <v>CapEx USD 2026</v>
      </c>
      <c r="G55" s="214" t="str" cm="1">
        <f t="array" aca="1" ref="G55" ca="1">IF(INT((COLUMN(INDIRECT(D55&amp;"[[#Headers],["&amp;F55&amp;"]]"))-1)/26)&gt;0,CHAR(INT((COLUMN(INDIRECT(D55&amp;"[[#Headers],["&amp;F55&amp;"]]"))-1)/26)+CODE("A")-1),"")&amp;CHAR(MOD(COLUMN(INDIRECT(D55&amp;"[[#Headers],["&amp;F55&amp;"]]"))-1,26)+CODE("A"))</f>
        <v>L</v>
      </c>
      <c r="H55" s="207" t="str" cm="1">
        <f t="array" aca="1" ref="H55" ca="1">IF(OR(LOWER(TRIM(E55))="error check", LOWER(TRIM(E55))="formula"), _xlfn.FORMULATEXT(OFFSET(INDIRECT(D55&amp; "[[#Headers],["&amp;F55&amp;"]]"), 1,0)), "")</f>
        <v/>
      </c>
      <c r="I55" s="207"/>
      <c r="J55" s="209"/>
      <c r="K55" s="33"/>
    </row>
    <row r="56" spans="1:11" x14ac:dyDescent="0.25">
      <c r="A56">
        <f t="shared" ca="1" si="3"/>
        <v>3</v>
      </c>
      <c r="B56">
        <f t="shared" ca="1" si="4"/>
        <v>12</v>
      </c>
      <c r="C56" s="200" t="str">
        <f t="shared" ca="1" si="5"/>
        <v>2-Program Cost</v>
      </c>
      <c r="D56" s="200" t="str">
        <f t="shared" ca="1" si="6"/>
        <v>TableProgSpend</v>
      </c>
      <c r="E56" s="201" t="s">
        <v>101</v>
      </c>
      <c r="F56" s="202" t="str" cm="1">
        <f t="array" aca="1" ref="F56" ca="1">INDEX(INDIRECT(D56&amp;"[#Headers]"), B56)</f>
        <v>OpEx USD 2020</v>
      </c>
      <c r="G56" s="214" t="str" cm="1">
        <f t="array" aca="1" ref="G56" ca="1">IF(INT((COLUMN(INDIRECT(D56&amp;"[[#Headers],["&amp;F56&amp;"]]"))-1)/26)&gt;0,CHAR(INT((COLUMN(INDIRECT(D56&amp;"[[#Headers],["&amp;F56&amp;"]]"))-1)/26)+CODE("A")-1),"")&amp;CHAR(MOD(COLUMN(INDIRECT(D56&amp;"[[#Headers],["&amp;F56&amp;"]]"))-1,26)+CODE("A"))</f>
        <v>M</v>
      </c>
      <c r="H56" s="207" t="str" cm="1">
        <f t="array" aca="1" ref="H56" ca="1">IF(OR(LOWER(TRIM(E56))="error check", LOWER(TRIM(E56))="formula"), _xlfn.FORMULATEXT(OFFSET(INDIRECT(D56&amp; "[[#Headers],["&amp;F56&amp;"]]"), 1,0)), "")</f>
        <v/>
      </c>
      <c r="I56" s="207"/>
      <c r="J56" s="209"/>
      <c r="K56" s="33"/>
    </row>
    <row r="57" spans="1:11" x14ac:dyDescent="0.25">
      <c r="A57">
        <f t="shared" ca="1" si="3"/>
        <v>3</v>
      </c>
      <c r="B57">
        <f t="shared" ca="1" si="4"/>
        <v>13</v>
      </c>
      <c r="C57" s="200" t="str">
        <f t="shared" ca="1" si="5"/>
        <v>2-Program Cost</v>
      </c>
      <c r="D57" s="200" t="str">
        <f t="shared" ca="1" si="6"/>
        <v>TableProgSpend</v>
      </c>
      <c r="E57" s="201" t="s">
        <v>101</v>
      </c>
      <c r="F57" s="202" t="str" cm="1">
        <f t="array" aca="1" ref="F57" ca="1">INDEX(INDIRECT(D57&amp;"[#Headers]"), B57)</f>
        <v>OpEx USD 2021</v>
      </c>
      <c r="G57" s="214" t="str" cm="1">
        <f t="array" aca="1" ref="G57" ca="1">IF(INT((COLUMN(INDIRECT(D57&amp;"[[#Headers],["&amp;F57&amp;"]]"))-1)/26)&gt;0,CHAR(INT((COLUMN(INDIRECT(D57&amp;"[[#Headers],["&amp;F57&amp;"]]"))-1)/26)+CODE("A")-1),"")&amp;CHAR(MOD(COLUMN(INDIRECT(D57&amp;"[[#Headers],["&amp;F57&amp;"]]"))-1,26)+CODE("A"))</f>
        <v>N</v>
      </c>
      <c r="H57" s="207" t="str" cm="1">
        <f t="array" aca="1" ref="H57" ca="1">IF(OR(LOWER(TRIM(E57))="error check", LOWER(TRIM(E57))="formula"), _xlfn.FORMULATEXT(OFFSET(INDIRECT(D57&amp; "[[#Headers],["&amp;F57&amp;"]]"), 1,0)), "")</f>
        <v/>
      </c>
      <c r="I57" s="207"/>
      <c r="J57" s="209"/>
      <c r="K57" s="33"/>
    </row>
    <row r="58" spans="1:11" x14ac:dyDescent="0.25">
      <c r="A58">
        <f t="shared" ca="1" si="3"/>
        <v>3</v>
      </c>
      <c r="B58">
        <f t="shared" ca="1" si="4"/>
        <v>14</v>
      </c>
      <c r="C58" s="200" t="str">
        <f t="shared" ca="1" si="5"/>
        <v>2-Program Cost</v>
      </c>
      <c r="D58" s="200" t="str">
        <f t="shared" ca="1" si="6"/>
        <v>TableProgSpend</v>
      </c>
      <c r="E58" s="201" t="s">
        <v>101</v>
      </c>
      <c r="F58" s="202" t="str" cm="1">
        <f t="array" aca="1" ref="F58" ca="1">INDEX(INDIRECT(D58&amp;"[#Headers]"), B58)</f>
        <v>OpEx USD 2022</v>
      </c>
      <c r="G58" s="214" t="str" cm="1">
        <f t="array" aca="1" ref="G58" ca="1">IF(INT((COLUMN(INDIRECT(D58&amp;"[[#Headers],["&amp;F58&amp;"]]"))-1)/26)&gt;0,CHAR(INT((COLUMN(INDIRECT(D58&amp;"[[#Headers],["&amp;F58&amp;"]]"))-1)/26)+CODE("A")-1),"")&amp;CHAR(MOD(COLUMN(INDIRECT(D58&amp;"[[#Headers],["&amp;F58&amp;"]]"))-1,26)+CODE("A"))</f>
        <v>O</v>
      </c>
      <c r="H58" s="207" t="str" cm="1">
        <f t="array" aca="1" ref="H58" ca="1">IF(OR(LOWER(TRIM(E58))="error check", LOWER(TRIM(E58))="formula"), _xlfn.FORMULATEXT(OFFSET(INDIRECT(D58&amp; "[[#Headers],["&amp;F58&amp;"]]"), 1,0)), "")</f>
        <v/>
      </c>
      <c r="I58" s="207"/>
      <c r="J58" s="209"/>
      <c r="K58" s="33"/>
    </row>
    <row r="59" spans="1:11" x14ac:dyDescent="0.25">
      <c r="A59">
        <f t="shared" ca="1" si="3"/>
        <v>3</v>
      </c>
      <c r="B59">
        <f t="shared" ca="1" si="4"/>
        <v>15</v>
      </c>
      <c r="C59" s="200" t="str">
        <f t="shared" ca="1" si="5"/>
        <v>2-Program Cost</v>
      </c>
      <c r="D59" s="200" t="str">
        <f t="shared" ca="1" si="6"/>
        <v>TableProgSpend</v>
      </c>
      <c r="E59" s="201" t="s">
        <v>101</v>
      </c>
      <c r="F59" s="202" t="str" cm="1">
        <f t="array" aca="1" ref="F59" ca="1">INDEX(INDIRECT(D59&amp;"[#Headers]"), B59)</f>
        <v>OpEx USD 2023</v>
      </c>
      <c r="G59" s="214" t="str" cm="1">
        <f t="array" aca="1" ref="G59" ca="1">IF(INT((COLUMN(INDIRECT(D59&amp;"[[#Headers],["&amp;F59&amp;"]]"))-1)/26)&gt;0,CHAR(INT((COLUMN(INDIRECT(D59&amp;"[[#Headers],["&amp;F59&amp;"]]"))-1)/26)+CODE("A")-1),"")&amp;CHAR(MOD(COLUMN(INDIRECT(D59&amp;"[[#Headers],["&amp;F59&amp;"]]"))-1,26)+CODE("A"))</f>
        <v>P</v>
      </c>
      <c r="H59" s="207" t="str" cm="1">
        <f t="array" aca="1" ref="H59" ca="1">IF(OR(LOWER(TRIM(E59))="error check", LOWER(TRIM(E59))="formula"), _xlfn.FORMULATEXT(OFFSET(INDIRECT(D59&amp; "[[#Headers],["&amp;F59&amp;"]]"), 1,0)), "")</f>
        <v/>
      </c>
      <c r="I59" s="207"/>
      <c r="J59" s="209"/>
      <c r="K59" s="33"/>
    </row>
    <row r="60" spans="1:11" x14ac:dyDescent="0.25">
      <c r="A60">
        <f t="shared" ca="1" si="3"/>
        <v>3</v>
      </c>
      <c r="B60">
        <f t="shared" ca="1" si="4"/>
        <v>16</v>
      </c>
      <c r="C60" s="200" t="str">
        <f t="shared" ca="1" si="5"/>
        <v>2-Program Cost</v>
      </c>
      <c r="D60" s="200" t="str">
        <f t="shared" ca="1" si="6"/>
        <v>TableProgSpend</v>
      </c>
      <c r="E60" s="201" t="s">
        <v>101</v>
      </c>
      <c r="F60" s="202" t="str" cm="1">
        <f t="array" aca="1" ref="F60" ca="1">INDEX(INDIRECT(D60&amp;"[#Headers]"), B60)</f>
        <v>OpEx USD 2024</v>
      </c>
      <c r="G60" s="214" t="str" cm="1">
        <f t="array" aca="1" ref="G60" ca="1">IF(INT((COLUMN(INDIRECT(D60&amp;"[[#Headers],["&amp;F60&amp;"]]"))-1)/26)&gt;0,CHAR(INT((COLUMN(INDIRECT(D60&amp;"[[#Headers],["&amp;F60&amp;"]]"))-1)/26)+CODE("A")-1),"")&amp;CHAR(MOD(COLUMN(INDIRECT(D60&amp;"[[#Headers],["&amp;F60&amp;"]]"))-1,26)+CODE("A"))</f>
        <v>Q</v>
      </c>
      <c r="H60" s="207" t="str" cm="1">
        <f t="array" aca="1" ref="H60" ca="1">IF(OR(LOWER(TRIM(E60))="error check", LOWER(TRIM(E60))="formula"), _xlfn.FORMULATEXT(OFFSET(INDIRECT(D60&amp; "[[#Headers],["&amp;F60&amp;"]]"), 1,0)), "")</f>
        <v/>
      </c>
      <c r="I60" s="207"/>
      <c r="J60" s="207"/>
      <c r="K60" s="207"/>
    </row>
    <row r="61" spans="1:11" x14ac:dyDescent="0.25">
      <c r="A61">
        <f t="shared" ca="1" si="3"/>
        <v>3</v>
      </c>
      <c r="B61">
        <f t="shared" ca="1" si="4"/>
        <v>17</v>
      </c>
      <c r="C61" s="200" t="str">
        <f t="shared" ca="1" si="5"/>
        <v>2-Program Cost</v>
      </c>
      <c r="D61" s="200" t="str">
        <f t="shared" ca="1" si="6"/>
        <v>TableProgSpend</v>
      </c>
      <c r="E61" s="201" t="s">
        <v>101</v>
      </c>
      <c r="F61" s="202" t="str" cm="1">
        <f t="array" aca="1" ref="F61" ca="1">INDEX(INDIRECT(D61&amp;"[#Headers]"), B61)</f>
        <v>OpEx USD 2025</v>
      </c>
      <c r="G61" s="214" t="str" cm="1">
        <f t="array" aca="1" ref="G61" ca="1">IF(INT((COLUMN(INDIRECT(D61&amp;"[[#Headers],["&amp;F61&amp;"]]"))-1)/26)&gt;0,CHAR(INT((COLUMN(INDIRECT(D61&amp;"[[#Headers],["&amp;F61&amp;"]]"))-1)/26)+CODE("A")-1),"")&amp;CHAR(MOD(COLUMN(INDIRECT(D61&amp;"[[#Headers],["&amp;F61&amp;"]]"))-1,26)+CODE("A"))</f>
        <v>R</v>
      </c>
      <c r="H61" s="207" t="str" cm="1">
        <f t="array" aca="1" ref="H61" ca="1">IF(OR(LOWER(TRIM(E61))="error check", LOWER(TRIM(E61))="formula"), _xlfn.FORMULATEXT(OFFSET(INDIRECT(D61&amp; "[[#Headers],["&amp;F61&amp;"]]"), 1,0)), "")</f>
        <v/>
      </c>
      <c r="I61" s="207"/>
      <c r="J61" s="207"/>
      <c r="K61" s="207"/>
    </row>
    <row r="62" spans="1:11" x14ac:dyDescent="0.25">
      <c r="A62">
        <f t="shared" ca="1" si="3"/>
        <v>3</v>
      </c>
      <c r="B62">
        <f t="shared" ca="1" si="4"/>
        <v>18</v>
      </c>
      <c r="C62" s="200" t="str">
        <f t="shared" ca="1" si="5"/>
        <v>2-Program Cost</v>
      </c>
      <c r="D62" s="200" t="str">
        <f t="shared" ca="1" si="6"/>
        <v>TableProgSpend</v>
      </c>
      <c r="E62" s="201" t="s">
        <v>101</v>
      </c>
      <c r="F62" s="202" t="str" cm="1">
        <f t="array" aca="1" ref="F62" ca="1">INDEX(INDIRECT(D62&amp;"[#Headers]"), B62)</f>
        <v>OpEx USD 2026</v>
      </c>
      <c r="G62" s="214" t="str" cm="1">
        <f t="array" aca="1" ref="G62" ca="1">IF(INT((COLUMN(INDIRECT(D62&amp;"[[#Headers],["&amp;F62&amp;"]]"))-1)/26)&gt;0,CHAR(INT((COLUMN(INDIRECT(D62&amp;"[[#Headers],["&amp;F62&amp;"]]"))-1)/26)+CODE("A")-1),"")&amp;CHAR(MOD(COLUMN(INDIRECT(D62&amp;"[[#Headers],["&amp;F62&amp;"]]"))-1,26)+CODE("A"))</f>
        <v>S</v>
      </c>
      <c r="H62" s="207" t="str" cm="1">
        <f t="array" aca="1" ref="H62" ca="1">IF(OR(LOWER(TRIM(E62))="error check", LOWER(TRIM(E62))="formula"), _xlfn.FORMULATEXT(OFFSET(INDIRECT(D62&amp; "[[#Headers],["&amp;F62&amp;"]]"), 1,0)), "")</f>
        <v/>
      </c>
      <c r="I62" s="207"/>
      <c r="J62" s="207"/>
      <c r="K62" s="207"/>
    </row>
    <row r="63" spans="1:11" x14ac:dyDescent="0.25">
      <c r="A63">
        <f t="shared" ca="1" si="3"/>
        <v>3</v>
      </c>
      <c r="B63">
        <f t="shared" ca="1" si="4"/>
        <v>19</v>
      </c>
      <c r="C63" s="200" t="str">
        <f t="shared" ca="1" si="5"/>
        <v>2-Program Cost</v>
      </c>
      <c r="D63" s="200" t="str">
        <f t="shared" ca="1" si="6"/>
        <v>TableProgSpend</v>
      </c>
      <c r="E63" s="201" t="s">
        <v>101</v>
      </c>
      <c r="F63" s="202" t="str" cm="1">
        <f t="array" aca="1" ref="F63" ca="1">INDEX(INDIRECT(D63&amp;"[#Headers]"), B63)</f>
        <v>Asset Type</v>
      </c>
      <c r="G63" s="214" t="str" cm="1">
        <f t="array" aca="1" ref="G63" ca="1">IF(INT((COLUMN(INDIRECT(D63&amp;"[[#Headers],["&amp;F63&amp;"]]"))-1)/26)&gt;0,CHAR(INT((COLUMN(INDIRECT(D63&amp;"[[#Headers],["&amp;F63&amp;"]]"))-1)/26)+CODE("A")-1),"")&amp;CHAR(MOD(COLUMN(INDIRECT(D63&amp;"[[#Headers],["&amp;F63&amp;"]]"))-1,26)+CODE("A"))</f>
        <v>T</v>
      </c>
      <c r="H63" s="207" t="str" cm="1">
        <f t="array" aca="1" ref="H63" ca="1">IF(OR(LOWER(TRIM(E63))="error check", LOWER(TRIM(E63))="formula"), _xlfn.FORMULATEXT(OFFSET(INDIRECT(D63&amp; "[[#Headers],["&amp;F63&amp;"]]"), 1,0)), "")</f>
        <v/>
      </c>
      <c r="I63" s="207"/>
      <c r="J63" s="207"/>
      <c r="K63" s="207"/>
    </row>
    <row r="64" spans="1:11" ht="22.5" x14ac:dyDescent="0.25">
      <c r="A64">
        <f t="shared" ca="1" si="3"/>
        <v>3</v>
      </c>
      <c r="B64">
        <f t="shared" ca="1" si="4"/>
        <v>20</v>
      </c>
      <c r="C64" s="200" t="str">
        <f t="shared" ca="1" si="5"/>
        <v>2-Program Cost</v>
      </c>
      <c r="D64" s="200" t="str">
        <f t="shared" ca="1" si="6"/>
        <v>TableProgSpend</v>
      </c>
      <c r="E64" s="219" t="s">
        <v>96</v>
      </c>
      <c r="F64" s="202" t="str" cm="1">
        <f t="array" aca="1" ref="F64" ca="1">INDEX(INDIRECT(D64&amp;"[#Headers]"), B64)</f>
        <v>Generic Capital PVRR Multiplier</v>
      </c>
      <c r="G64" s="214" t="str" cm="1">
        <f t="array" aca="1" ref="G64" ca="1">IF(INT((COLUMN(INDIRECT(D64&amp;"[[#Headers],["&amp;F64&amp;"]]"))-1)/26)&gt;0,CHAR(INT((COLUMN(INDIRECT(D64&amp;"[[#Headers],["&amp;F64&amp;"]]"))-1)/26)+CODE("A")-1),"")&amp;CHAR(MOD(COLUMN(INDIRECT(D64&amp;"[[#Headers],["&amp;F64&amp;"]]"))-1,26)+CODE("A"))</f>
        <v>U</v>
      </c>
      <c r="H64" s="207" t="str" cm="1">
        <f t="array" aca="1" ref="H64" ca="1">IF(OR(LOWER(TRIM(E64))="error check", LOWER(TRIM(E64))="formula"), _xlfn.FORMULATEXT(OFFSET(INDIRECT(D64&amp; "[[#Headers],["&amp;F64&amp;"]]"), 1,0)), "")</f>
        <v>=IF(SUM(TableProgSpend[@[CapEx USD 2020]:[CapEx USD 2026]])&gt;0,INDEX(TablePVRR[PVRR Multiplier (no O&amp;M)],MATCH([@[Asset Type]],TablePVRR[Asset Group],0)),"")</v>
      </c>
      <c r="I64" s="207"/>
      <c r="J64" s="207" t="s">
        <v>128</v>
      </c>
      <c r="K64" s="221" t="s">
        <v>129</v>
      </c>
    </row>
    <row r="65" spans="1:11" ht="33.75" x14ac:dyDescent="0.25">
      <c r="A65">
        <f t="shared" ca="1" si="3"/>
        <v>3</v>
      </c>
      <c r="B65">
        <f t="shared" ca="1" si="4"/>
        <v>21</v>
      </c>
      <c r="C65" s="200" t="str">
        <f t="shared" ca="1" si="5"/>
        <v>2-Program Cost</v>
      </c>
      <c r="D65" s="200" t="str">
        <f t="shared" ca="1" si="6"/>
        <v>TableProgSpend</v>
      </c>
      <c r="E65" s="201" t="s">
        <v>101</v>
      </c>
      <c r="F65" s="202" t="str" cm="1">
        <f t="array" aca="1" ref="F65" ca="1">INDEX(INDIRECT(D65&amp;"[#Headers]"), B65)</f>
        <v>Custom Capital PVRR Multiplier</v>
      </c>
      <c r="G65" s="214" t="str" cm="1">
        <f t="array" aca="1" ref="G65" ca="1">IF(INT((COLUMN(INDIRECT(D65&amp;"[[#Headers],["&amp;F65&amp;"]]"))-1)/26)&gt;0,CHAR(INT((COLUMN(INDIRECT(D65&amp;"[[#Headers],["&amp;F65&amp;"]]"))-1)/26)+CODE("A")-1),"")&amp;CHAR(MOD(COLUMN(INDIRECT(D65&amp;"[[#Headers],["&amp;F65&amp;"]]"))-1,26)+CODE("A"))</f>
        <v>V</v>
      </c>
      <c r="H65" s="207" t="str" cm="1">
        <f t="array" aca="1" ref="H65" ca="1">IF(OR(LOWER(TRIM(E65))="error check", LOWER(TRIM(E65))="formula"), _xlfn.FORMULATEXT(OFFSET(INDIRECT(D65&amp; "[[#Headers],["&amp;F65&amp;"]]"), 1,0)), "")</f>
        <v/>
      </c>
      <c r="I65" s="207"/>
      <c r="J65" s="222" t="s">
        <v>130</v>
      </c>
      <c r="K65" s="221" t="s">
        <v>131</v>
      </c>
    </row>
    <row r="66" spans="1:11" x14ac:dyDescent="0.25">
      <c r="A66">
        <f t="shared" ca="1" si="3"/>
        <v>3</v>
      </c>
      <c r="B66">
        <f t="shared" ca="1" si="4"/>
        <v>22</v>
      </c>
      <c r="C66" s="200" t="str">
        <f t="shared" ca="1" si="5"/>
        <v>2-Program Cost</v>
      </c>
      <c r="D66" s="200" t="str">
        <f t="shared" ca="1" si="6"/>
        <v>TableProgSpend</v>
      </c>
      <c r="E66" s="219" t="s">
        <v>96</v>
      </c>
      <c r="F66" s="202" t="str" cm="1">
        <f t="array" aca="1" ref="F66" ca="1">INDEX(INDIRECT(D66&amp;"[#Headers]"), B66)</f>
        <v>Generic Lifetime Incremental O&amp;M PVRR Multiplier</v>
      </c>
      <c r="G66" s="214" t="str" cm="1">
        <f t="array" aca="1" ref="G66" ca="1">IF(INT((COLUMN(INDIRECT(D66&amp;"[[#Headers],["&amp;F66&amp;"]]"))-1)/26)&gt;0,CHAR(INT((COLUMN(INDIRECT(D66&amp;"[[#Headers],["&amp;F66&amp;"]]"))-1)/26)+CODE("A")-1),"")&amp;CHAR(MOD(COLUMN(INDIRECT(D66&amp;"[[#Headers],["&amp;F66&amp;"]]"))-1,26)+CODE("A"))</f>
        <v>W</v>
      </c>
      <c r="H66" s="207" t="str" cm="1">
        <f t="array" aca="1" ref="H66" ca="1">IF(OR(LOWER(TRIM(E66))="error check", LOWER(TRIM(E66))="formula"), _xlfn.FORMULATEXT(OFFSET(INDIRECT(D66&amp; "[[#Headers],["&amp;F66&amp;"]]"), 1,0)), "")</f>
        <v>=IF(SUM(TableProgSpend[@[CapEx USD 2020]:[CapEx USD 2026]])&gt;0,INDEX(TablePVRR[Lifetime O&amp;M as % of PVRR],MATCH([@[Asset Type]],TablePVRR[Asset Group],0)),"")</v>
      </c>
      <c r="I66" s="207"/>
      <c r="J66" s="207" t="s">
        <v>128</v>
      </c>
      <c r="K66" s="454" t="s">
        <v>129</v>
      </c>
    </row>
    <row r="67" spans="1:11" x14ac:dyDescent="0.25">
      <c r="A67">
        <f t="shared" ca="1" si="3"/>
        <v>3</v>
      </c>
      <c r="B67">
        <f t="shared" ca="1" si="4"/>
        <v>23</v>
      </c>
      <c r="C67" s="200" t="str">
        <f t="shared" ca="1" si="5"/>
        <v>2-Program Cost</v>
      </c>
      <c r="D67" s="200" t="str">
        <f t="shared" ca="1" si="6"/>
        <v>TableProgSpend</v>
      </c>
      <c r="E67" s="201" t="s">
        <v>101</v>
      </c>
      <c r="F67" s="202" t="str" cm="1">
        <f t="array" aca="1" ref="F67" ca="1">INDEX(INDIRECT(D67&amp;"[#Headers]"), B67)</f>
        <v>Custom Lifetime Incremental O&amp;M PVRR Multiplier (optional; specify if 0)</v>
      </c>
      <c r="G67" s="214" t="str" cm="1">
        <f t="array" aca="1" ref="G67" ca="1">IF(INT((COLUMN(INDIRECT(D67&amp;"[[#Headers],["&amp;F67&amp;"]]"))-1)/26)&gt;0,CHAR(INT((COLUMN(INDIRECT(D67&amp;"[[#Headers],["&amp;F67&amp;"]]"))-1)/26)+CODE("A")-1),"")&amp;CHAR(MOD(COLUMN(INDIRECT(D67&amp;"[[#Headers],["&amp;F67&amp;"]]"))-1,26)+CODE("A"))</f>
        <v>X</v>
      </c>
      <c r="H67" s="207" t="str" cm="1">
        <f t="array" aca="1" ref="H67" ca="1">IF(OR(LOWER(TRIM(E67))="error check", LOWER(TRIM(E67))="formula"), _xlfn.FORMULATEXT(OFFSET(INDIRECT(D67&amp; "[[#Headers],["&amp;F67&amp;"]]"), 1,0)), "")</f>
        <v/>
      </c>
      <c r="I67" s="207"/>
      <c r="J67" s="207" t="s">
        <v>128</v>
      </c>
      <c r="K67" s="455"/>
    </row>
    <row r="68" spans="1:11" x14ac:dyDescent="0.25">
      <c r="A68">
        <f t="shared" ca="1" si="3"/>
        <v>3</v>
      </c>
      <c r="B68">
        <f t="shared" ca="1" si="4"/>
        <v>24</v>
      </c>
      <c r="C68" s="200" t="str">
        <f t="shared" ref="C68:C99" ca="1" si="7">INDEX(M:M, MATCH(D68,N:N,0))</f>
        <v>2-Program Cost</v>
      </c>
      <c r="D68" s="200" t="str">
        <f t="shared" ca="1" si="6"/>
        <v>TableProgSpend</v>
      </c>
      <c r="E68" s="219" t="s">
        <v>96</v>
      </c>
      <c r="F68" s="202" t="str" cm="1">
        <f t="array" aca="1" ref="F68" ca="1">INDEX(INDIRECT(D68&amp;"[#Headers]"), B68)</f>
        <v>Lifetime Incremental O&amp;M PVRR Multiplier</v>
      </c>
      <c r="G68" s="214" t="str" cm="1">
        <f t="array" aca="1" ref="G68" ca="1">IF(INT((COLUMN(INDIRECT(D68&amp;"[[#Headers],["&amp;F68&amp;"]]"))-1)/26)&gt;0,CHAR(INT((COLUMN(INDIRECT(D68&amp;"[[#Headers],["&amp;F68&amp;"]]"))-1)/26)+CODE("A")-1),"")&amp;CHAR(MOD(COLUMN(INDIRECT(D68&amp;"[[#Headers],["&amp;F68&amp;"]]"))-1,26)+CODE("A"))</f>
        <v>Y</v>
      </c>
      <c r="H68" s="207" t="str" cm="1">
        <f t="array" aca="1" ref="H68" ca="1">IF(OR(LOWER(TRIM(E68))="error check", LOWER(TRIM(E68))="formula"), _xlfn.FORMULATEXT(OFFSET(INDIRECT(D68&amp; "[[#Headers],["&amp;F68&amp;"]]"), 1,0)), "")</f>
        <v>=IF([@[Custom Lifetime Incremental O&amp;M PVRR Multiplier (optional; specify if 0)]]&lt;&gt;"",[@[Custom Lifetime Incremental O&amp;M PVRR Multiplier (optional; specify if 0)]],[@[Generic Lifetime Incremental O&amp;M PVRR Multiplier]])</v>
      </c>
      <c r="I68" s="207"/>
      <c r="J68" s="207" t="s">
        <v>128</v>
      </c>
      <c r="K68" s="455"/>
    </row>
    <row r="69" spans="1:11" x14ac:dyDescent="0.25">
      <c r="A69">
        <f t="shared" ca="1" si="3"/>
        <v>3</v>
      </c>
      <c r="B69">
        <f t="shared" ca="1" si="4"/>
        <v>25</v>
      </c>
      <c r="C69" s="200" t="str">
        <f t="shared" ca="1" si="7"/>
        <v>2-Program Cost</v>
      </c>
      <c r="D69" s="200" t="str">
        <f t="shared" ref="D69:D128" ca="1" si="8">OFFSET($M$3, A69, 1)</f>
        <v>TableProgSpend</v>
      </c>
      <c r="E69" s="219" t="s">
        <v>96</v>
      </c>
      <c r="F69" s="202" t="str" cm="1">
        <f t="array" aca="1" ref="F69" ca="1">INDEX(INDIRECT(D69&amp;"[#Headers]"), B69)</f>
        <v>PVRR Multiplier</v>
      </c>
      <c r="G69" s="214" t="str" cm="1">
        <f t="array" aca="1" ref="G69" ca="1">IF(INT((COLUMN(INDIRECT(D69&amp;"[[#Headers],["&amp;F69&amp;"]]"))-1)/26)&gt;0,CHAR(INT((COLUMN(INDIRECT(D69&amp;"[[#Headers],["&amp;F69&amp;"]]"))-1)/26)+CODE("A")-1),"")&amp;CHAR(MOD(COLUMN(INDIRECT(D69&amp;"[[#Headers],["&amp;F69&amp;"]]"))-1,26)+CODE("A"))</f>
        <v>Z</v>
      </c>
      <c r="H69" s="207" t="str" cm="1">
        <f t="array" aca="1" ref="H69" ca="1">IF(OR(LOWER(TRIM(E69))="error check", LOWER(TRIM(E69))="formula"), _xlfn.FORMULATEXT(OFFSET(INDIRECT(D69&amp; "[[#Headers],["&amp;F69&amp;"]]"), 1,0)), "")</f>
        <v>=IFERROR(IF([@[Asset Type]]="Custom",[@[Custom Capital PVRR Multiplier]],[@[Generic Capital PVRR Multiplier]])+[@[Lifetime Incremental O&amp;M PVRR Multiplier]],0)</v>
      </c>
      <c r="I69" s="207"/>
      <c r="J69" s="207" t="s">
        <v>128</v>
      </c>
      <c r="K69" s="456"/>
    </row>
    <row r="70" spans="1:11" x14ac:dyDescent="0.25">
      <c r="A70">
        <f t="shared" ref="A70:A128" ca="1" si="9">IF(B69&lt;OFFSET($M$3,A69,2),A69,A69+1)</f>
        <v>3</v>
      </c>
      <c r="B70">
        <f t="shared" ref="B70:B128" ca="1" si="10">IF(B69&lt;OFFSET($M$3, A69, 2), B69+1, 1)</f>
        <v>26</v>
      </c>
      <c r="C70" s="200" t="str">
        <f t="shared" ca="1" si="7"/>
        <v>2-Program Cost</v>
      </c>
      <c r="D70" s="200" t="str">
        <f t="shared" ca="1" si="8"/>
        <v>TableProgSpend</v>
      </c>
      <c r="E70" s="216" t="s">
        <v>125</v>
      </c>
      <c r="F70" s="202" t="str" cm="1">
        <f t="array" aca="1" ref="F70" ca="1">INDEX(INDIRECT(D70&amp;"[#Headers]"), B70)</f>
        <v>In Exposure tab?</v>
      </c>
      <c r="G70" s="214" t="str" cm="1">
        <f t="array" aca="1" ref="G70" ca="1">IF(INT((COLUMN(INDIRECT(D70&amp;"[[#Headers],["&amp;F70&amp;"]]"))-1)/26)&gt;0,CHAR(INT((COLUMN(INDIRECT(D70&amp;"[[#Headers],["&amp;F70&amp;"]]"))-1)/26)+CODE("A")-1),"")&amp;CHAR(MOD(COLUMN(INDIRECT(D70&amp;"[[#Headers],["&amp;F70&amp;"]]"))-1,26)+CODE("A"))</f>
        <v>AA</v>
      </c>
      <c r="H70" s="207" t="str" cm="1">
        <f t="array" aca="1" ref="H70" ca="1">IF(OR(LOWER(TRIM(E70))="error check", LOWER(TRIM(E70))="formula"), _xlfn.FORMULATEXT(OFFSET(INDIRECT(D70&amp; "[[#Headers],["&amp;F70&amp;"]]"), 1,0)), "")</f>
        <v>=ISNUMBER(MATCH([@Program],TableExposure[Program],0))</v>
      </c>
      <c r="I70" s="207"/>
      <c r="J70" s="210" t="b">
        <v>0</v>
      </c>
      <c r="K70" s="207" t="s">
        <v>132</v>
      </c>
    </row>
    <row r="71" spans="1:11" x14ac:dyDescent="0.25">
      <c r="A71">
        <f t="shared" ca="1" si="9"/>
        <v>3</v>
      </c>
      <c r="B71">
        <f t="shared" ca="1" si="10"/>
        <v>27</v>
      </c>
      <c r="C71" s="200" t="str">
        <f t="shared" ca="1" si="7"/>
        <v>2-Program Cost</v>
      </c>
      <c r="D71" s="200" t="str">
        <f t="shared" ca="1" si="8"/>
        <v>TableProgSpend</v>
      </c>
      <c r="E71" s="216" t="s">
        <v>125</v>
      </c>
      <c r="F71" s="202" t="str" cm="1">
        <f t="array" aca="1" ref="F71" ca="1">INDEX(INDIRECT(D71&amp;"[#Headers]"), B71)</f>
        <v>In Allocation table</v>
      </c>
      <c r="G71" s="214" t="str" cm="1">
        <f t="array" aca="1" ref="G71" ca="1">IF(INT((COLUMN(INDIRECT(D71&amp;"[[#Headers],["&amp;F71&amp;"]]"))-1)/26)&gt;0,CHAR(INT((COLUMN(INDIRECT(D71&amp;"[[#Headers],["&amp;F71&amp;"]]"))-1)/26)+CODE("A")-1),"")&amp;CHAR(MOD(COLUMN(INDIRECT(D71&amp;"[[#Headers],["&amp;F71&amp;"]]"))-1,26)+CODE("A"))</f>
        <v>AB</v>
      </c>
      <c r="H71" s="207" t="str" cm="1">
        <f t="array" aca="1" ref="H71" ca="1">IF(OR(LOWER(TRIM(E71))="error check", LOWER(TRIM(E71))="formula"), _xlfn.FORMULATEXT(OFFSET(INDIRECT(D71&amp; "[[#Headers],["&amp;F71&amp;"]]"), 1,0)), "")</f>
        <v>=ISNUMBER(MATCH([@Program],TableTranchSpend[Program],0))</v>
      </c>
      <c r="I71" s="207"/>
      <c r="J71" s="210" t="b">
        <v>0</v>
      </c>
      <c r="K71" s="207" t="s">
        <v>132</v>
      </c>
    </row>
    <row r="72" spans="1:11" x14ac:dyDescent="0.25">
      <c r="A72">
        <f t="shared" ca="1" si="9"/>
        <v>3</v>
      </c>
      <c r="B72">
        <f t="shared" ca="1" si="10"/>
        <v>28</v>
      </c>
      <c r="C72" s="200" t="str">
        <f t="shared" ca="1" si="7"/>
        <v>2-Program Cost</v>
      </c>
      <c r="D72" s="200" t="str">
        <f t="shared" ca="1" si="8"/>
        <v>TableProgSpend</v>
      </c>
      <c r="E72" s="216" t="s">
        <v>125</v>
      </c>
      <c r="F72" s="202" t="str" cm="1">
        <f t="array" aca="1" ref="F72" ca="1">INDEX(INDIRECT(D72&amp;"[#Headers]"), B72)</f>
        <v>In Eff Table</v>
      </c>
      <c r="G72" s="214" t="str" cm="1">
        <f t="array" aca="1" ref="G72" ca="1">IF(INT((COLUMN(INDIRECT(D72&amp;"[[#Headers],["&amp;F72&amp;"]]"))-1)/26)&gt;0,CHAR(INT((COLUMN(INDIRECT(D72&amp;"[[#Headers],["&amp;F72&amp;"]]"))-1)/26)+CODE("A")-1),"")&amp;CHAR(MOD(COLUMN(INDIRECT(D72&amp;"[[#Headers],["&amp;F72&amp;"]]"))-1,26)+CODE("A"))</f>
        <v>AC</v>
      </c>
      <c r="H72" s="207" t="str" cm="1">
        <f t="array" aca="1" ref="H72" ca="1">IF(OR(LOWER(TRIM(E72))="error check", LOWER(TRIM(E72))="formula"), _xlfn.FORMULATEXT(OFFSET(INDIRECT(D72&amp; "[[#Headers],["&amp;F72&amp;"]]"), 1,0)), "")</f>
        <v>=OR(ISNUMBER(MATCH([@Program],TableFreqPrograms[Program],0)),ISNUMBER(MATCH([@Program],TableConseqPrograms[Program],0)))</v>
      </c>
      <c r="I72" s="207"/>
      <c r="J72" s="210" t="b">
        <v>0</v>
      </c>
      <c r="K72" s="207" t="s">
        <v>132</v>
      </c>
    </row>
    <row r="73" spans="1:11" x14ac:dyDescent="0.25">
      <c r="A73">
        <f t="shared" ca="1" si="9"/>
        <v>4</v>
      </c>
      <c r="B73">
        <f t="shared" ca="1" si="10"/>
        <v>1</v>
      </c>
      <c r="C73" s="200" t="str">
        <f t="shared" ca="1" si="7"/>
        <v>2-Program Cost</v>
      </c>
      <c r="D73" s="200" t="str">
        <f t="shared" ca="1" si="8"/>
        <v>TableTranchSpend</v>
      </c>
      <c r="E73" s="219" t="s">
        <v>96</v>
      </c>
      <c r="F73" s="202" t="str" cm="1">
        <f t="array" aca="1" ref="F73" ca="1">INDEX(INDIRECT(D73&amp;"[#Headers]"), B73)</f>
        <v>Program ID</v>
      </c>
      <c r="G73" s="214" t="str" cm="1">
        <f t="array" aca="1" ref="G73" ca="1">IF(INT((COLUMN(INDIRECT(D73&amp;"[[#Headers],["&amp;F73&amp;"]]"))-1)/26)&gt;0,CHAR(INT((COLUMN(INDIRECT(D73&amp;"[[#Headers],["&amp;F73&amp;"]]"))-1)/26)+CODE("A")-1),"")&amp;CHAR(MOD(COLUMN(INDIRECT(D73&amp;"[[#Headers],["&amp;F73&amp;"]]"))-1,26)+CODE("A"))</f>
        <v>B</v>
      </c>
      <c r="H73" s="207" t="str" cm="1">
        <f t="array" aca="1" ref="H73" ca="1">IF(OR(LOWER(TRIM(E73))="error check", LOWER(TRIM(E73))="formula"), _xlfn.FORMULATEXT(OFFSET(INDIRECT(D73&amp; "[[#Headers],["&amp;F73&amp;"]]"), 1,0)), "")</f>
        <v>=IFERROR(INDEX('Summary of Programs'!A:A,MATCH([@Program],'Summary of Programs'!B:B,0)),"No match in Summary of Programs")</v>
      </c>
      <c r="I73" s="207"/>
      <c r="J73" s="207"/>
      <c r="K73" s="33"/>
    </row>
    <row r="74" spans="1:11" x14ac:dyDescent="0.25">
      <c r="A74">
        <f t="shared" ca="1" si="9"/>
        <v>4</v>
      </c>
      <c r="B74">
        <f t="shared" ca="1" si="10"/>
        <v>2</v>
      </c>
      <c r="C74" s="200" t="str">
        <f t="shared" ca="1" si="7"/>
        <v>2-Program Cost</v>
      </c>
      <c r="D74" s="200" t="str">
        <f t="shared" ca="1" si="8"/>
        <v>TableTranchSpend</v>
      </c>
      <c r="E74" s="219" t="s">
        <v>96</v>
      </c>
      <c r="F74" s="202" t="str" cm="1">
        <f t="array" aca="1" ref="F74" ca="1">INDEX(INDIRECT(D74&amp;"[#Headers]"), B74)</f>
        <v>Type</v>
      </c>
      <c r="G74" s="214" t="str" cm="1">
        <f t="array" aca="1" ref="G74" ca="1">IF(INT((COLUMN(INDIRECT(D74&amp;"[[#Headers],["&amp;F74&amp;"]]"))-1)/26)&gt;0,CHAR(INT((COLUMN(INDIRECT(D74&amp;"[[#Headers],["&amp;F74&amp;"]]"))-1)/26)+CODE("A")-1),"")&amp;CHAR(MOD(COLUMN(INDIRECT(D74&amp;"[[#Headers],["&amp;F74&amp;"]]"))-1,26)+CODE("A"))</f>
        <v>C</v>
      </c>
      <c r="H74" s="207" t="str" cm="1">
        <f t="array" aca="1" ref="H74" ca="1">IF(OR(LOWER(TRIM(E74))="error check", LOWER(TRIM(E74))="formula"), _xlfn.FORMULATEXT(OFFSET(INDIRECT(D74&amp; "[[#Headers],["&amp;F74&amp;"]]"), 1,0)), "")</f>
        <v>=IFERROR(INDEX('Summary of Programs'!C:C,MATCH([@Program],'Summary of Programs'!B:B,0)),"No match in Summary of Programs tab")</v>
      </c>
      <c r="I74" s="207"/>
      <c r="J74" s="207"/>
      <c r="K74" s="33"/>
    </row>
    <row r="75" spans="1:11" x14ac:dyDescent="0.25">
      <c r="A75">
        <f t="shared" ca="1" si="9"/>
        <v>4</v>
      </c>
      <c r="B75">
        <f t="shared" ca="1" si="10"/>
        <v>3</v>
      </c>
      <c r="C75" s="200" t="str">
        <f t="shared" ca="1" si="7"/>
        <v>2-Program Cost</v>
      </c>
      <c r="D75" s="200" t="str">
        <f t="shared" ca="1" si="8"/>
        <v>TableTranchSpend</v>
      </c>
      <c r="E75" s="201" t="s">
        <v>101</v>
      </c>
      <c r="F75" s="202" t="str" cm="1">
        <f t="array" aca="1" ref="F75" ca="1">INDEX(INDIRECT(D75&amp;"[#Headers]"), B75)</f>
        <v>Program</v>
      </c>
      <c r="G75" s="214" t="str" cm="1">
        <f t="array" aca="1" ref="G75" ca="1">IF(INT((COLUMN(INDIRECT(D75&amp;"[[#Headers],["&amp;F75&amp;"]]"))-1)/26)&gt;0,CHAR(INT((COLUMN(INDIRECT(D75&amp;"[[#Headers],["&amp;F75&amp;"]]"))-1)/26)+CODE("A")-1),"")&amp;CHAR(MOD(COLUMN(INDIRECT(D75&amp;"[[#Headers],["&amp;F75&amp;"]]"))-1,26)+CODE("A"))</f>
        <v>D</v>
      </c>
      <c r="H75" s="207" t="str" cm="1">
        <f t="array" aca="1" ref="H75" ca="1">IF(OR(LOWER(TRIM(E75))="error check", LOWER(TRIM(E75))="formula"), _xlfn.FORMULATEXT(OFFSET(INDIRECT(D75&amp; "[[#Headers],["&amp;F75&amp;"]]"), 1,0)), "")</f>
        <v/>
      </c>
      <c r="I75" s="207" t="s">
        <v>121</v>
      </c>
      <c r="J75" s="207"/>
      <c r="K75" s="33"/>
    </row>
    <row r="76" spans="1:11" x14ac:dyDescent="0.25">
      <c r="A76">
        <f t="shared" ca="1" si="9"/>
        <v>4</v>
      </c>
      <c r="B76">
        <f t="shared" ca="1" si="10"/>
        <v>4</v>
      </c>
      <c r="C76" s="200" t="str">
        <f t="shared" ca="1" si="7"/>
        <v>2-Program Cost</v>
      </c>
      <c r="D76" s="200" t="str">
        <f t="shared" ca="1" si="8"/>
        <v>TableTranchSpend</v>
      </c>
      <c r="E76" s="201" t="s">
        <v>101</v>
      </c>
      <c r="F76" s="202" t="str" cm="1">
        <f t="array" aca="1" ref="F76" ca="1">INDEX(INDIRECT(D76&amp;"[#Headers]"), B76)</f>
        <v>MAT (optional)</v>
      </c>
      <c r="G76" s="214" t="str" cm="1">
        <f t="array" aca="1" ref="G76" ca="1">IF(INT((COLUMN(INDIRECT(D76&amp;"[[#Headers],["&amp;F76&amp;"]]"))-1)/26)&gt;0,CHAR(INT((COLUMN(INDIRECT(D76&amp;"[[#Headers],["&amp;F76&amp;"]]"))-1)/26)+CODE("A")-1),"")&amp;CHAR(MOD(COLUMN(INDIRECT(D76&amp;"[[#Headers],["&amp;F76&amp;"]]"))-1,26)+CODE("A"))</f>
        <v>E</v>
      </c>
      <c r="H76" s="207" t="str" cm="1">
        <f t="array" aca="1" ref="H76" ca="1">IF(OR(LOWER(TRIM(E76))="error check", LOWER(TRIM(E76))="formula"), _xlfn.FORMULATEXT(OFFSET(INDIRECT(D76&amp; "[[#Headers],["&amp;F76&amp;"]]"), 1,0)), "")</f>
        <v/>
      </c>
      <c r="I76" s="207"/>
      <c r="J76" s="207"/>
      <c r="K76" s="33"/>
    </row>
    <row r="77" spans="1:11" x14ac:dyDescent="0.25">
      <c r="A77">
        <f t="shared" ca="1" si="9"/>
        <v>4</v>
      </c>
      <c r="B77">
        <f t="shared" ca="1" si="10"/>
        <v>5</v>
      </c>
      <c r="C77" s="200" t="str">
        <f t="shared" ca="1" si="7"/>
        <v>2-Program Cost</v>
      </c>
      <c r="D77" s="200" t="str">
        <f t="shared" ca="1" si="8"/>
        <v>TableTranchSpend</v>
      </c>
      <c r="E77" s="201" t="s">
        <v>101</v>
      </c>
      <c r="F77" s="202" t="str" cm="1">
        <f t="array" aca="1" ref="F77" ca="1">INDEX(INDIRECT(D77&amp;"[#Headers]"), B77)</f>
        <v>Allocation method</v>
      </c>
      <c r="G77" s="214" t="str" cm="1">
        <f t="array" aca="1" ref="G77" ca="1">IF(INT((COLUMN(INDIRECT(D77&amp;"[[#Headers],["&amp;F77&amp;"]]"))-1)/26)&gt;0,CHAR(INT((COLUMN(INDIRECT(D77&amp;"[[#Headers],["&amp;F77&amp;"]]"))-1)/26)+CODE("A")-1),"")&amp;CHAR(MOD(COLUMN(INDIRECT(D77&amp;"[[#Headers],["&amp;F77&amp;"]]"))-1,26)+CODE("A"))</f>
        <v>F</v>
      </c>
      <c r="H77" s="207" t="str" cm="1">
        <f t="array" aca="1" ref="H77" ca="1">IF(OR(LOWER(TRIM(E77))="error check", LOWER(TRIM(E77))="formula"), _xlfn.FORMULATEXT(OFFSET(INDIRECT(D77&amp; "[[#Headers],["&amp;F77&amp;"]]"), 1,0)), "")</f>
        <v/>
      </c>
      <c r="I77" s="208" t="s">
        <v>133</v>
      </c>
      <c r="J77" s="207"/>
      <c r="K77" s="33"/>
    </row>
    <row r="78" spans="1:11" x14ac:dyDescent="0.25">
      <c r="A78">
        <f t="shared" ca="1" si="9"/>
        <v>4</v>
      </c>
      <c r="B78">
        <f t="shared" ca="1" si="10"/>
        <v>6</v>
      </c>
      <c r="C78" s="200" t="str">
        <f t="shared" ca="1" si="7"/>
        <v>2-Program Cost</v>
      </c>
      <c r="D78" s="200" t="str">
        <f t="shared" ca="1" si="8"/>
        <v>TableTranchSpend</v>
      </c>
      <c r="E78" s="201" t="s">
        <v>101</v>
      </c>
      <c r="F78" s="202" t="str" cm="1">
        <f t="array" aca="1" ref="F78" ca="1">INDEX(INDIRECT(D78&amp;"[#Headers]"), B78)</f>
        <v>Tranche</v>
      </c>
      <c r="G78" s="214" t="str" cm="1">
        <f t="array" aca="1" ref="G78" ca="1">IF(INT((COLUMN(INDIRECT(D78&amp;"[[#Headers],["&amp;F78&amp;"]]"))-1)/26)&gt;0,CHAR(INT((COLUMN(INDIRECT(D78&amp;"[[#Headers],["&amp;F78&amp;"]]"))-1)/26)+CODE("A")-1),"")&amp;CHAR(MOD(COLUMN(INDIRECT(D78&amp;"[[#Headers],["&amp;F78&amp;"]]"))-1,26)+CODE("A"))</f>
        <v>G</v>
      </c>
      <c r="H78" s="207" t="str" cm="1">
        <f t="array" aca="1" ref="H78" ca="1">IF(OR(LOWER(TRIM(E78))="error check", LOWER(TRIM(E78))="formula"), _xlfn.FORMULATEXT(OFFSET(INDIRECT(D78&amp; "[[#Headers],["&amp;F78&amp;"]]"), 1,0)), "")</f>
        <v/>
      </c>
      <c r="I78" s="207" t="s">
        <v>123</v>
      </c>
      <c r="J78" s="207" t="s">
        <v>134</v>
      </c>
      <c r="K78" s="453" t="s">
        <v>135</v>
      </c>
    </row>
    <row r="79" spans="1:11" x14ac:dyDescent="0.25">
      <c r="A79">
        <f t="shared" ca="1" si="9"/>
        <v>4</v>
      </c>
      <c r="B79">
        <f t="shared" ca="1" si="10"/>
        <v>7</v>
      </c>
      <c r="C79" s="200" t="str">
        <f t="shared" ca="1" si="7"/>
        <v>2-Program Cost</v>
      </c>
      <c r="D79" s="200" t="str">
        <f t="shared" ca="1" si="8"/>
        <v>TableTranchSpend</v>
      </c>
      <c r="E79" s="201" t="s">
        <v>101</v>
      </c>
      <c r="F79" s="202" t="str" cm="1">
        <f t="array" aca="1" ref="F79" ca="1">INDEX(INDIRECT(D79&amp;"[#Headers]"), B79)</f>
        <v>Spend USD 2020</v>
      </c>
      <c r="G79" s="214" t="str" cm="1">
        <f t="array" aca="1" ref="G79" ca="1">IF(INT((COLUMN(INDIRECT(D79&amp;"[[#Headers],["&amp;F79&amp;"]]"))-1)/26)&gt;0,CHAR(INT((COLUMN(INDIRECT(D79&amp;"[[#Headers],["&amp;F79&amp;"]]"))-1)/26)+CODE("A")-1),"")&amp;CHAR(MOD(COLUMN(INDIRECT(D79&amp;"[[#Headers],["&amp;F79&amp;"]]"))-1,26)+CODE("A"))</f>
        <v>H</v>
      </c>
      <c r="H79" s="207" t="str" cm="1">
        <f t="array" aca="1" ref="H79" ca="1">IF(OR(LOWER(TRIM(E79))="error check", LOWER(TRIM(E79))="formula"), _xlfn.FORMULATEXT(OFFSET(INDIRECT(D79&amp; "[[#Headers],["&amp;F79&amp;"]]"), 1,0)), "")</f>
        <v/>
      </c>
      <c r="I79" s="207"/>
      <c r="J79" s="207" t="s">
        <v>134</v>
      </c>
      <c r="K79" s="453"/>
    </row>
    <row r="80" spans="1:11" x14ac:dyDescent="0.25">
      <c r="A80">
        <f t="shared" ca="1" si="9"/>
        <v>4</v>
      </c>
      <c r="B80">
        <f t="shared" ca="1" si="10"/>
        <v>8</v>
      </c>
      <c r="C80" s="200" t="str">
        <f t="shared" ca="1" si="7"/>
        <v>2-Program Cost</v>
      </c>
      <c r="D80" s="200" t="str">
        <f t="shared" ca="1" si="8"/>
        <v>TableTranchSpend</v>
      </c>
      <c r="E80" s="201" t="s">
        <v>101</v>
      </c>
      <c r="F80" s="202" t="str" cm="1">
        <f t="array" aca="1" ref="F80" ca="1">INDEX(INDIRECT(D80&amp;"[#Headers]"), B80)</f>
        <v>Spend USD 2021</v>
      </c>
      <c r="G80" s="214" t="str" cm="1">
        <f t="array" aca="1" ref="G80" ca="1">IF(INT((COLUMN(INDIRECT(D80&amp;"[[#Headers],["&amp;F80&amp;"]]"))-1)/26)&gt;0,CHAR(INT((COLUMN(INDIRECT(D80&amp;"[[#Headers],["&amp;F80&amp;"]]"))-1)/26)+CODE("A")-1),"")&amp;CHAR(MOD(COLUMN(INDIRECT(D80&amp;"[[#Headers],["&amp;F80&amp;"]]"))-1,26)+CODE("A"))</f>
        <v>I</v>
      </c>
      <c r="H80" s="207" t="str" cm="1">
        <f t="array" aca="1" ref="H80" ca="1">IF(OR(LOWER(TRIM(E80))="error check", LOWER(TRIM(E80))="formula"), _xlfn.FORMULATEXT(OFFSET(INDIRECT(D80&amp; "[[#Headers],["&amp;F80&amp;"]]"), 1,0)), "")</f>
        <v/>
      </c>
      <c r="I80" s="207"/>
      <c r="J80" s="207" t="s">
        <v>134</v>
      </c>
      <c r="K80" s="453"/>
    </row>
    <row r="81" spans="1:11" x14ac:dyDescent="0.25">
      <c r="A81">
        <f t="shared" ca="1" si="9"/>
        <v>4</v>
      </c>
      <c r="B81">
        <f t="shared" ca="1" si="10"/>
        <v>9</v>
      </c>
      <c r="C81" s="200" t="str">
        <f t="shared" ca="1" si="7"/>
        <v>2-Program Cost</v>
      </c>
      <c r="D81" s="200" t="str">
        <f t="shared" ca="1" si="8"/>
        <v>TableTranchSpend</v>
      </c>
      <c r="E81" s="201" t="s">
        <v>101</v>
      </c>
      <c r="F81" s="202" t="str" cm="1">
        <f t="array" aca="1" ref="F81" ca="1">INDEX(INDIRECT(D81&amp;"[#Headers]"), B81)</f>
        <v>Spend USD 2022</v>
      </c>
      <c r="G81" s="214" t="str" cm="1">
        <f t="array" aca="1" ref="G81" ca="1">IF(INT((COLUMN(INDIRECT(D81&amp;"[[#Headers],["&amp;F81&amp;"]]"))-1)/26)&gt;0,CHAR(INT((COLUMN(INDIRECT(D81&amp;"[[#Headers],["&amp;F81&amp;"]]"))-1)/26)+CODE("A")-1),"")&amp;CHAR(MOD(COLUMN(INDIRECT(D81&amp;"[[#Headers],["&amp;F81&amp;"]]"))-1,26)+CODE("A"))</f>
        <v>J</v>
      </c>
      <c r="H81" s="207" t="str" cm="1">
        <f t="array" aca="1" ref="H81" ca="1">IF(OR(LOWER(TRIM(E81))="error check", LOWER(TRIM(E81))="formula"), _xlfn.FORMULATEXT(OFFSET(INDIRECT(D81&amp; "[[#Headers],["&amp;F81&amp;"]]"), 1,0)), "")</f>
        <v/>
      </c>
      <c r="I81" s="207"/>
      <c r="J81" s="207" t="s">
        <v>134</v>
      </c>
      <c r="K81" s="453"/>
    </row>
    <row r="82" spans="1:11" x14ac:dyDescent="0.25">
      <c r="A82">
        <f t="shared" ca="1" si="9"/>
        <v>4</v>
      </c>
      <c r="B82">
        <f t="shared" ca="1" si="10"/>
        <v>10</v>
      </c>
      <c r="C82" s="200" t="str">
        <f t="shared" ca="1" si="7"/>
        <v>2-Program Cost</v>
      </c>
      <c r="D82" s="200" t="str">
        <f t="shared" ca="1" si="8"/>
        <v>TableTranchSpend</v>
      </c>
      <c r="E82" s="201" t="s">
        <v>101</v>
      </c>
      <c r="F82" s="202" t="str" cm="1">
        <f t="array" aca="1" ref="F82" ca="1">INDEX(INDIRECT(D82&amp;"[#Headers]"), B82)</f>
        <v>Spend USD 2023</v>
      </c>
      <c r="G82" s="214" t="str" cm="1">
        <f t="array" aca="1" ref="G82" ca="1">IF(INT((COLUMN(INDIRECT(D82&amp;"[[#Headers],["&amp;F82&amp;"]]"))-1)/26)&gt;0,CHAR(INT((COLUMN(INDIRECT(D82&amp;"[[#Headers],["&amp;F82&amp;"]]"))-1)/26)+CODE("A")-1),"")&amp;CHAR(MOD(COLUMN(INDIRECT(D82&amp;"[[#Headers],["&amp;F82&amp;"]]"))-1,26)+CODE("A"))</f>
        <v>K</v>
      </c>
      <c r="H82" s="207" t="str" cm="1">
        <f t="array" aca="1" ref="H82" ca="1">IF(OR(LOWER(TRIM(E82))="error check", LOWER(TRIM(E82))="formula"), _xlfn.FORMULATEXT(OFFSET(INDIRECT(D82&amp; "[[#Headers],["&amp;F82&amp;"]]"), 1,0)), "")</f>
        <v/>
      </c>
      <c r="I82" s="207"/>
      <c r="J82" s="207" t="s">
        <v>134</v>
      </c>
      <c r="K82" s="453"/>
    </row>
    <row r="83" spans="1:11" x14ac:dyDescent="0.25">
      <c r="A83">
        <f t="shared" ca="1" si="9"/>
        <v>4</v>
      </c>
      <c r="B83">
        <f t="shared" ca="1" si="10"/>
        <v>11</v>
      </c>
      <c r="C83" s="200" t="str">
        <f t="shared" ca="1" si="7"/>
        <v>2-Program Cost</v>
      </c>
      <c r="D83" s="200" t="str">
        <f t="shared" ca="1" si="8"/>
        <v>TableTranchSpend</v>
      </c>
      <c r="E83" s="201" t="s">
        <v>101</v>
      </c>
      <c r="F83" s="202" t="str" cm="1">
        <f t="array" aca="1" ref="F83" ca="1">INDEX(INDIRECT(D83&amp;"[#Headers]"), B83)</f>
        <v>Spend USD 2024</v>
      </c>
      <c r="G83" s="214" t="str" cm="1">
        <f t="array" aca="1" ref="G83" ca="1">IF(INT((COLUMN(INDIRECT(D83&amp;"[[#Headers],["&amp;F83&amp;"]]"))-1)/26)&gt;0,CHAR(INT((COLUMN(INDIRECT(D83&amp;"[[#Headers],["&amp;F83&amp;"]]"))-1)/26)+CODE("A")-1),"")&amp;CHAR(MOD(COLUMN(INDIRECT(D83&amp;"[[#Headers],["&amp;F83&amp;"]]"))-1,26)+CODE("A"))</f>
        <v>L</v>
      </c>
      <c r="H83" s="207" t="str" cm="1">
        <f t="array" aca="1" ref="H83" ca="1">IF(OR(LOWER(TRIM(E83))="error check", LOWER(TRIM(E83))="formula"), _xlfn.FORMULATEXT(OFFSET(INDIRECT(D83&amp; "[[#Headers],["&amp;F83&amp;"]]"), 1,0)), "")</f>
        <v/>
      </c>
      <c r="I83" s="207"/>
      <c r="J83" s="207" t="s">
        <v>134</v>
      </c>
      <c r="K83" s="453"/>
    </row>
    <row r="84" spans="1:11" x14ac:dyDescent="0.25">
      <c r="A84">
        <f t="shared" ca="1" si="9"/>
        <v>4</v>
      </c>
      <c r="B84">
        <f t="shared" ca="1" si="10"/>
        <v>12</v>
      </c>
      <c r="C84" s="200" t="str">
        <f t="shared" ca="1" si="7"/>
        <v>2-Program Cost</v>
      </c>
      <c r="D84" s="200" t="str">
        <f t="shared" ca="1" si="8"/>
        <v>TableTranchSpend</v>
      </c>
      <c r="E84" s="201" t="s">
        <v>101</v>
      </c>
      <c r="F84" s="202" t="str" cm="1">
        <f t="array" aca="1" ref="F84" ca="1">INDEX(INDIRECT(D84&amp;"[#Headers]"), B84)</f>
        <v>Spend USD 2025</v>
      </c>
      <c r="G84" s="214" t="str" cm="1">
        <f t="array" aca="1" ref="G84" ca="1">IF(INT((COLUMN(INDIRECT(D84&amp;"[[#Headers],["&amp;F84&amp;"]]"))-1)/26)&gt;0,CHAR(INT((COLUMN(INDIRECT(D84&amp;"[[#Headers],["&amp;F84&amp;"]]"))-1)/26)+CODE("A")-1),"")&amp;CHAR(MOD(COLUMN(INDIRECT(D84&amp;"[[#Headers],["&amp;F84&amp;"]]"))-1,26)+CODE("A"))</f>
        <v>M</v>
      </c>
      <c r="H84" s="207" t="str" cm="1">
        <f t="array" aca="1" ref="H84" ca="1">IF(OR(LOWER(TRIM(E84))="error check", LOWER(TRIM(E84))="formula"), _xlfn.FORMULATEXT(OFFSET(INDIRECT(D84&amp; "[[#Headers],["&amp;F84&amp;"]]"), 1,0)), "")</f>
        <v/>
      </c>
      <c r="I84" s="207"/>
      <c r="J84" s="207" t="s">
        <v>134</v>
      </c>
      <c r="K84" s="453"/>
    </row>
    <row r="85" spans="1:11" x14ac:dyDescent="0.25">
      <c r="A85">
        <f t="shared" ca="1" si="9"/>
        <v>4</v>
      </c>
      <c r="B85">
        <f t="shared" ca="1" si="10"/>
        <v>13</v>
      </c>
      <c r="C85" s="200" t="str">
        <f t="shared" ca="1" si="7"/>
        <v>2-Program Cost</v>
      </c>
      <c r="D85" s="200" t="str">
        <f t="shared" ca="1" si="8"/>
        <v>TableTranchSpend</v>
      </c>
      <c r="E85" s="201" t="s">
        <v>101</v>
      </c>
      <c r="F85" s="202" t="str" cm="1">
        <f t="array" aca="1" ref="F85" ca="1">INDEX(INDIRECT(D85&amp;"[#Headers]"), B85)</f>
        <v>Spend USD 2026</v>
      </c>
      <c r="G85" s="214" t="str" cm="1">
        <f t="array" aca="1" ref="G85" ca="1">IF(INT((COLUMN(INDIRECT(D85&amp;"[[#Headers],["&amp;F85&amp;"]]"))-1)/26)&gt;0,CHAR(INT((COLUMN(INDIRECT(D85&amp;"[[#Headers],["&amp;F85&amp;"]]"))-1)/26)+CODE("A")-1),"")&amp;CHAR(MOD(COLUMN(INDIRECT(D85&amp;"[[#Headers],["&amp;F85&amp;"]]"))-1,26)+CODE("A"))</f>
        <v>N</v>
      </c>
      <c r="H85" s="207" t="str" cm="1">
        <f t="array" aca="1" ref="H85" ca="1">IF(OR(LOWER(TRIM(E85))="error check", LOWER(TRIM(E85))="formula"), _xlfn.FORMULATEXT(OFFSET(INDIRECT(D85&amp; "[[#Headers],["&amp;F85&amp;"]]"), 1,0)), "")</f>
        <v/>
      </c>
      <c r="I85" s="207"/>
      <c r="J85" s="207" t="s">
        <v>134</v>
      </c>
      <c r="K85" s="453"/>
    </row>
    <row r="86" spans="1:11" x14ac:dyDescent="0.25">
      <c r="A86">
        <f t="shared" ca="1" si="9"/>
        <v>5</v>
      </c>
      <c r="B86">
        <f t="shared" ca="1" si="10"/>
        <v>1</v>
      </c>
      <c r="C86" s="200" t="str">
        <f t="shared" ca="1" si="7"/>
        <v>3-Eff - Freq Programs</v>
      </c>
      <c r="D86" s="200" t="str">
        <f t="shared" ca="1" si="8"/>
        <v>TableFreqPrograms</v>
      </c>
      <c r="E86" s="219" t="s">
        <v>96</v>
      </c>
      <c r="F86" s="202" t="str" cm="1">
        <f t="array" aca="1" ref="F86" ca="1">INDEX(INDIRECT(D86&amp;"[#Headers]"), B86)</f>
        <v>ID</v>
      </c>
      <c r="G86" s="214" t="str" cm="1">
        <f t="array" aca="1" ref="G86" ca="1">IF(INT((COLUMN(INDIRECT(D86&amp;"[[#Headers],["&amp;F86&amp;"]]"))-1)/26)&gt;0,CHAR(INT((COLUMN(INDIRECT(D86&amp;"[[#Headers],["&amp;F86&amp;"]]"))-1)/26)+CODE("A")-1),"")&amp;CHAR(MOD(COLUMN(INDIRECT(D86&amp;"[[#Headers],["&amp;F86&amp;"]]"))-1,26)+CODE("A"))</f>
        <v>B</v>
      </c>
      <c r="H86" s="207" t="str" cm="1">
        <f t="array" aca="1" ref="H86" ca="1">IF(OR(LOWER(TRIM(E86))="error check", LOWER(TRIM(E86))="formula"), _xlfn.FORMULATEXT(OFFSET(INDIRECT(D86&amp; "[[#Headers],["&amp;F86&amp;"]]"), 1,0)), "")</f>
        <v>=IFERROR(INDEX('Summary of Programs'!A:A,MATCH([@Program],'Summary of Programs'!B:B,0)),"No match in Program Cost tab")</v>
      </c>
      <c r="I86" s="207"/>
      <c r="J86" s="207"/>
      <c r="K86" s="33"/>
    </row>
    <row r="87" spans="1:11" x14ac:dyDescent="0.25">
      <c r="A87">
        <f t="shared" ca="1" si="9"/>
        <v>5</v>
      </c>
      <c r="B87">
        <f t="shared" ca="1" si="10"/>
        <v>2</v>
      </c>
      <c r="C87" s="200" t="str">
        <f t="shared" ca="1" si="7"/>
        <v>3-Eff - Freq Programs</v>
      </c>
      <c r="D87" s="200" t="str">
        <f t="shared" ca="1" si="8"/>
        <v>TableFreqPrograms</v>
      </c>
      <c r="E87" s="219" t="s">
        <v>96</v>
      </c>
      <c r="F87" s="202" t="str" cm="1">
        <f t="array" aca="1" ref="F87" ca="1">INDEX(INDIRECT(D87&amp;"[#Headers]"), B87)</f>
        <v>Type</v>
      </c>
      <c r="G87" s="214" t="str" cm="1">
        <f t="array" aca="1" ref="G87" ca="1">IF(INT((COLUMN(INDIRECT(D87&amp;"[[#Headers],["&amp;F87&amp;"]]"))-1)/26)&gt;0,CHAR(INT((COLUMN(INDIRECT(D87&amp;"[[#Headers],["&amp;F87&amp;"]]"))-1)/26)+CODE("A")-1),"")&amp;CHAR(MOD(COLUMN(INDIRECT(D87&amp;"[[#Headers],["&amp;F87&amp;"]]"))-1,26)+CODE("A"))</f>
        <v>C</v>
      </c>
      <c r="H87" s="207" t="str" cm="1">
        <f t="array" aca="1" ref="H87" ca="1">IF(OR(LOWER(TRIM(E87))="error check", LOWER(TRIM(E87))="formula"), _xlfn.FORMULATEXT(OFFSET(INDIRECT(D87&amp; "[[#Headers],["&amp;F87&amp;"]]"), 1,0)), "")</f>
        <v>=IFERROR(INDEX('Summary of Programs'!C:C,MATCH([@Program],'Summary of Programs'!B:B,0)),"No match in Summary of Programs tab")</v>
      </c>
      <c r="I87" s="207"/>
      <c r="J87" s="207"/>
      <c r="K87" s="33"/>
    </row>
    <row r="88" spans="1:11" x14ac:dyDescent="0.25">
      <c r="A88">
        <f t="shared" ca="1" si="9"/>
        <v>5</v>
      </c>
      <c r="B88">
        <f t="shared" ca="1" si="10"/>
        <v>3</v>
      </c>
      <c r="C88" s="200" t="str">
        <f t="shared" ca="1" si="7"/>
        <v>3-Eff - Freq Programs</v>
      </c>
      <c r="D88" s="200" t="str">
        <f t="shared" ca="1" si="8"/>
        <v>TableFreqPrograms</v>
      </c>
      <c r="E88" s="201" t="s">
        <v>101</v>
      </c>
      <c r="F88" s="202" t="str" cm="1">
        <f t="array" aca="1" ref="F88" ca="1">INDEX(INDIRECT(D88&amp;"[#Headers]"), B88)</f>
        <v>Program</v>
      </c>
      <c r="G88" s="214" t="str" cm="1">
        <f t="array" aca="1" ref="G88" ca="1">IF(INT((COLUMN(INDIRECT(D88&amp;"[[#Headers],["&amp;F88&amp;"]]"))-1)/26)&gt;0,CHAR(INT((COLUMN(INDIRECT(D88&amp;"[[#Headers],["&amp;F88&amp;"]]"))-1)/26)+CODE("A")-1),"")&amp;CHAR(MOD(COLUMN(INDIRECT(D88&amp;"[[#Headers],["&amp;F88&amp;"]]"))-1,26)+CODE("A"))</f>
        <v>D</v>
      </c>
      <c r="H88" s="207" t="str" cm="1">
        <f t="array" aca="1" ref="H88" ca="1">IF(OR(LOWER(TRIM(E88))="error check", LOWER(TRIM(E88))="formula"), _xlfn.FORMULATEXT(OFFSET(INDIRECT(D88&amp; "[[#Headers],["&amp;F88&amp;"]]"), 1,0)), "")</f>
        <v/>
      </c>
      <c r="I88" s="207" t="s">
        <v>121</v>
      </c>
      <c r="J88" s="209"/>
      <c r="K88" s="33"/>
    </row>
    <row r="89" spans="1:11" x14ac:dyDescent="0.25">
      <c r="A89">
        <f t="shared" ca="1" si="9"/>
        <v>5</v>
      </c>
      <c r="B89">
        <f t="shared" ca="1" si="10"/>
        <v>4</v>
      </c>
      <c r="C89" s="200" t="str">
        <f t="shared" ca="1" si="7"/>
        <v>3-Eff - Freq Programs</v>
      </c>
      <c r="D89" s="200" t="str">
        <f t="shared" ca="1" si="8"/>
        <v>TableFreqPrograms</v>
      </c>
      <c r="E89" s="201" t="s">
        <v>101</v>
      </c>
      <c r="F89" s="202" t="str" cm="1">
        <f t="array" aca="1" ref="F89" ca="1">INDEX(INDIRECT(D89&amp;"[#Headers]"), B89)</f>
        <v>Risk (for Cross Cutter only)</v>
      </c>
      <c r="G89" s="214" t="str" cm="1">
        <f t="array" aca="1" ref="G89" ca="1">IF(INT((COLUMN(INDIRECT(D89&amp;"[[#Headers],["&amp;F89&amp;"]]"))-1)/26)&gt;0,CHAR(INT((COLUMN(INDIRECT(D89&amp;"[[#Headers],["&amp;F89&amp;"]]"))-1)/26)+CODE("A")-1),"")&amp;CHAR(MOD(COLUMN(INDIRECT(D89&amp;"[[#Headers],["&amp;F89&amp;"]]"))-1,26)+CODE("A"))</f>
        <v>E</v>
      </c>
      <c r="H89" s="207" t="str" cm="1">
        <f t="array" aca="1" ref="H89" ca="1">IF(OR(LOWER(TRIM(E89))="error check", LOWER(TRIM(E89))="formula"), _xlfn.FORMULATEXT(OFFSET(INDIRECT(D89&amp; "[[#Headers],["&amp;F89&amp;"]]"), 1,0)), "")</f>
        <v/>
      </c>
      <c r="I89" s="207" t="s">
        <v>122</v>
      </c>
      <c r="J89" s="209"/>
      <c r="K89" s="33"/>
    </row>
    <row r="90" spans="1:11" x14ac:dyDescent="0.25">
      <c r="A90">
        <f t="shared" ca="1" si="9"/>
        <v>5</v>
      </c>
      <c r="B90">
        <f t="shared" ca="1" si="10"/>
        <v>5</v>
      </c>
      <c r="C90" s="200" t="str">
        <f t="shared" ca="1" si="7"/>
        <v>3-Eff - Freq Programs</v>
      </c>
      <c r="D90" s="200" t="str">
        <f t="shared" ca="1" si="8"/>
        <v>TableFreqPrograms</v>
      </c>
      <c r="E90" s="201" t="s">
        <v>101</v>
      </c>
      <c r="F90" s="202" t="str" cm="1">
        <f t="array" aca="1" ref="F90" ca="1">INDEX(INDIRECT(D90&amp;"[#Headers]"), B90)</f>
        <v>Tranche</v>
      </c>
      <c r="G90" s="214" t="str" cm="1">
        <f t="array" aca="1" ref="G90" ca="1">IF(INT((COLUMN(INDIRECT(D90&amp;"[[#Headers],["&amp;F90&amp;"]]"))-1)/26)&gt;0,CHAR(INT((COLUMN(INDIRECT(D90&amp;"[[#Headers],["&amp;F90&amp;"]]"))-1)/26)+CODE("A")-1),"")&amp;CHAR(MOD(COLUMN(INDIRECT(D90&amp;"[[#Headers],["&amp;F90&amp;"]]"))-1,26)+CODE("A"))</f>
        <v>F</v>
      </c>
      <c r="H90" s="207" t="str" cm="1">
        <f t="array" aca="1" ref="H90" ca="1">IF(OR(LOWER(TRIM(E90))="error check", LOWER(TRIM(E90))="formula"), _xlfn.FORMULATEXT(OFFSET(INDIRECT(D90&amp; "[[#Headers],["&amp;F90&amp;"]]"), 1,0)), "")</f>
        <v/>
      </c>
      <c r="I90" s="207" t="s">
        <v>123</v>
      </c>
      <c r="J90" s="209"/>
      <c r="K90" s="33"/>
    </row>
    <row r="91" spans="1:11" x14ac:dyDescent="0.25">
      <c r="A91">
        <f t="shared" ca="1" si="9"/>
        <v>5</v>
      </c>
      <c r="B91">
        <f t="shared" ca="1" si="10"/>
        <v>6</v>
      </c>
      <c r="C91" s="200" t="str">
        <f t="shared" ca="1" si="7"/>
        <v>3-Eff - Freq Programs</v>
      </c>
      <c r="D91" s="200" t="str">
        <f t="shared" ca="1" si="8"/>
        <v>TableFreqPrograms</v>
      </c>
      <c r="E91" s="201" t="s">
        <v>101</v>
      </c>
      <c r="F91" s="202" t="str" cm="1">
        <f t="array" aca="1" ref="F91" ca="1">INDEX(INDIRECT(D91&amp;"[#Headers]"), B91)</f>
        <v>Driver</v>
      </c>
      <c r="G91" s="214" t="str" cm="1">
        <f t="array" aca="1" ref="G91" ca="1">IF(INT((COLUMN(INDIRECT(D91&amp;"[[#Headers],["&amp;F91&amp;"]]"))-1)/26)&gt;0,CHAR(INT((COLUMN(INDIRECT(D91&amp;"[[#Headers],["&amp;F91&amp;"]]"))-1)/26)+CODE("A")-1),"")&amp;CHAR(MOD(COLUMN(INDIRECT(D91&amp;"[[#Headers],["&amp;F91&amp;"]]"))-1,26)+CODE("A"))</f>
        <v>G</v>
      </c>
      <c r="H91" s="207" t="str" cm="1">
        <f t="array" aca="1" ref="H91" ca="1">IF(OR(LOWER(TRIM(E91))="error check", LOWER(TRIM(E91))="formula"), _xlfn.FORMULATEXT(OFFSET(INDIRECT(D91&amp; "[[#Headers],["&amp;F91&amp;"]]"), 1,0)), "")</f>
        <v/>
      </c>
      <c r="I91" s="208" t="s">
        <v>136</v>
      </c>
      <c r="J91" s="209"/>
      <c r="K91" s="33"/>
    </row>
    <row r="92" spans="1:11" x14ac:dyDescent="0.25">
      <c r="A92">
        <f t="shared" ca="1" si="9"/>
        <v>5</v>
      </c>
      <c r="B92">
        <f t="shared" ca="1" si="10"/>
        <v>7</v>
      </c>
      <c r="C92" s="200" t="str">
        <f t="shared" ca="1" si="7"/>
        <v>3-Eff - Freq Programs</v>
      </c>
      <c r="D92" s="200" t="str">
        <f t="shared" ca="1" si="8"/>
        <v>TableFreqPrograms</v>
      </c>
      <c r="E92" s="201" t="s">
        <v>101</v>
      </c>
      <c r="F92" s="202" t="str" cm="1">
        <f t="array" aca="1" ref="F92" ca="1">INDEX(INDIRECT(D92&amp;"[#Headers]"), B92)</f>
        <v>Subdriver</v>
      </c>
      <c r="G92" s="214" t="str" cm="1">
        <f t="array" aca="1" ref="G92" ca="1">IF(INT((COLUMN(INDIRECT(D92&amp;"[[#Headers],["&amp;F92&amp;"]]"))-1)/26)&gt;0,CHAR(INT((COLUMN(INDIRECT(D92&amp;"[[#Headers],["&amp;F92&amp;"]]"))-1)/26)+CODE("A")-1),"")&amp;CHAR(MOD(COLUMN(INDIRECT(D92&amp;"[[#Headers],["&amp;F92&amp;"]]"))-1,26)+CODE("A"))</f>
        <v>H</v>
      </c>
      <c r="H92" s="207" t="str" cm="1">
        <f t="array" aca="1" ref="H92" ca="1">IF(OR(LOWER(TRIM(E92))="error check", LOWER(TRIM(E92))="formula"), _xlfn.FORMULATEXT(OFFSET(INDIRECT(D92&amp; "[[#Headers],["&amp;F92&amp;"]]"), 1,0)), "")</f>
        <v/>
      </c>
      <c r="I92" s="208" t="s">
        <v>137</v>
      </c>
      <c r="J92" s="210"/>
      <c r="K92" s="210"/>
    </row>
    <row r="93" spans="1:11" x14ac:dyDescent="0.25">
      <c r="A93">
        <f t="shared" ca="1" si="9"/>
        <v>5</v>
      </c>
      <c r="B93">
        <f t="shared" ca="1" si="10"/>
        <v>8</v>
      </c>
      <c r="C93" s="200" t="str">
        <f t="shared" ca="1" si="7"/>
        <v>3-Eff - Freq Programs</v>
      </c>
      <c r="D93" s="200" t="str">
        <f t="shared" ca="1" si="8"/>
        <v>TableFreqPrograms</v>
      </c>
      <c r="E93" s="201" t="s">
        <v>101</v>
      </c>
      <c r="F93" s="202" t="str" cm="1">
        <f t="array" aca="1" ref="F93" ca="1">INDEX(INDIRECT(D93&amp;"[#Headers]"), B93)</f>
        <v>Outcome</v>
      </c>
      <c r="G93" s="214" t="str" cm="1">
        <f t="array" aca="1" ref="G93" ca="1">IF(INT((COLUMN(INDIRECT(D93&amp;"[[#Headers],["&amp;F93&amp;"]]"))-1)/26)&gt;0,CHAR(INT((COLUMN(INDIRECT(D93&amp;"[[#Headers],["&amp;F93&amp;"]]"))-1)/26)+CODE("A")-1),"")&amp;CHAR(MOD(COLUMN(INDIRECT(D93&amp;"[[#Headers],["&amp;F93&amp;"]]"))-1,26)+CODE("A"))</f>
        <v>I</v>
      </c>
      <c r="H93" s="207" t="str" cm="1">
        <f t="array" aca="1" ref="H93" ca="1">IF(OR(LOWER(TRIM(E93))="error check", LOWER(TRIM(E93))="formula"), _xlfn.FORMULATEXT(OFFSET(INDIRECT(D93&amp; "[[#Headers],["&amp;F93&amp;"]]"), 1,0)), "")</f>
        <v/>
      </c>
      <c r="I93" s="208" t="s">
        <v>138</v>
      </c>
      <c r="J93" s="210"/>
      <c r="K93" s="210"/>
    </row>
    <row r="94" spans="1:11" x14ac:dyDescent="0.25">
      <c r="A94">
        <f t="shared" ca="1" si="9"/>
        <v>5</v>
      </c>
      <c r="B94">
        <f t="shared" ca="1" si="10"/>
        <v>9</v>
      </c>
      <c r="C94" s="200" t="str">
        <f t="shared" ca="1" si="7"/>
        <v>3-Eff - Freq Programs</v>
      </c>
      <c r="D94" s="200" t="str">
        <f t="shared" ca="1" si="8"/>
        <v>TableFreqPrograms</v>
      </c>
      <c r="E94" s="201" t="s">
        <v>101</v>
      </c>
      <c r="F94" s="202" t="str" cm="1">
        <f t="array" aca="1" ref="F94" ca="1">INDEX(INDIRECT(D94&amp;"[#Headers]"), B94)</f>
        <v>Does this use qualitative measure?</v>
      </c>
      <c r="G94" s="214" t="str" cm="1">
        <f t="array" aca="1" ref="G94" ca="1">IF(INT((COLUMN(INDIRECT(D94&amp;"[[#Headers],["&amp;F94&amp;"]]"))-1)/26)&gt;0,CHAR(INT((COLUMN(INDIRECT(D94&amp;"[[#Headers],["&amp;F94&amp;"]]"))-1)/26)+CODE("A")-1),"")&amp;CHAR(MOD(COLUMN(INDIRECT(D94&amp;"[[#Headers],["&amp;F94&amp;"]]"))-1,26)+CODE("A"))</f>
        <v>J</v>
      </c>
      <c r="H94" s="207" t="str" cm="1">
        <f t="array" aca="1" ref="H94" ca="1">IF(OR(LOWER(TRIM(E94))="error check", LOWER(TRIM(E94))="formula"), _xlfn.FORMULATEXT(OFFSET(INDIRECT(D94&amp; "[[#Headers],["&amp;F94&amp;"]]"), 1,0)), "")</f>
        <v/>
      </c>
      <c r="I94" s="207"/>
      <c r="J94" s="210"/>
      <c r="K94" s="210"/>
    </row>
    <row r="95" spans="1:11" x14ac:dyDescent="0.25">
      <c r="A95">
        <f t="shared" ca="1" si="9"/>
        <v>5</v>
      </c>
      <c r="B95">
        <f t="shared" ca="1" si="10"/>
        <v>10</v>
      </c>
      <c r="C95" s="200" t="str">
        <f t="shared" ca="1" si="7"/>
        <v>3-Eff - Freq Programs</v>
      </c>
      <c r="D95" s="200" t="str">
        <f t="shared" ca="1" si="8"/>
        <v>TableFreqPrograms</v>
      </c>
      <c r="E95" s="201" t="s">
        <v>101</v>
      </c>
      <c r="F95" s="202" t="str" cm="1">
        <f t="array" aca="1" ref="F95" ca="1">INDEX(INDIRECT(D95&amp;"[#Headers]"), B95)</f>
        <v>Effectiveness - Quantitative</v>
      </c>
      <c r="G95" s="214" t="str" cm="1">
        <f t="array" aca="1" ref="G95" ca="1">IF(INT((COLUMN(INDIRECT(D95&amp;"[[#Headers],["&amp;F95&amp;"]]"))-1)/26)&gt;0,CHAR(INT((COLUMN(INDIRECT(D95&amp;"[[#Headers],["&amp;F95&amp;"]]"))-1)/26)+CODE("A")-1),"")&amp;CHAR(MOD(COLUMN(INDIRECT(D95&amp;"[[#Headers],["&amp;F95&amp;"]]"))-1,26)+CODE("A"))</f>
        <v>K</v>
      </c>
      <c r="H95" s="207" t="str" cm="1">
        <f t="array" aca="1" ref="H95" ca="1">IF(OR(LOWER(TRIM(E95))="error check", LOWER(TRIM(E95))="formula"), _xlfn.FORMULATEXT(OFFSET(INDIRECT(D95&amp; "[[#Headers],["&amp;F95&amp;"]]"), 1,0)), "")</f>
        <v/>
      </c>
      <c r="I95" s="207"/>
      <c r="J95" s="211" t="s">
        <v>139</v>
      </c>
      <c r="K95" s="211" t="s">
        <v>140</v>
      </c>
    </row>
    <row r="96" spans="1:11" x14ac:dyDescent="0.25">
      <c r="A96">
        <f t="shared" ca="1" si="9"/>
        <v>5</v>
      </c>
      <c r="B96">
        <f t="shared" ca="1" si="10"/>
        <v>11</v>
      </c>
      <c r="C96" s="200" t="str">
        <f t="shared" ca="1" si="7"/>
        <v>3-Eff - Freq Programs</v>
      </c>
      <c r="D96" s="200" t="str">
        <f t="shared" ca="1" si="8"/>
        <v>TableFreqPrograms</v>
      </c>
      <c r="E96" s="201" t="s">
        <v>101</v>
      </c>
      <c r="F96" s="202" t="str" cm="1">
        <f t="array" aca="1" ref="F96" ca="1">INDEX(INDIRECT(D96&amp;"[#Headers]"), B96)</f>
        <v>Category</v>
      </c>
      <c r="G96" s="214" t="str" cm="1">
        <f t="array" aca="1" ref="G96" ca="1">IF(INT((COLUMN(INDIRECT(D96&amp;"[[#Headers],["&amp;F96&amp;"]]"))-1)/26)&gt;0,CHAR(INT((COLUMN(INDIRECT(D96&amp;"[[#Headers],["&amp;F96&amp;"]]"))-1)/26)+CODE("A")-1),"")&amp;CHAR(MOD(COLUMN(INDIRECT(D96&amp;"[[#Headers],["&amp;F96&amp;"]]"))-1,26)+CODE("A"))</f>
        <v>L</v>
      </c>
      <c r="H96" s="207" t="str" cm="1">
        <f t="array" aca="1" ref="H96" ca="1">IF(OR(LOWER(TRIM(E96))="error check", LOWER(TRIM(E96))="formula"), _xlfn.FORMULATEXT(OFFSET(INDIRECT(D96&amp; "[[#Headers],["&amp;F96&amp;"]]"), 1,0)), "")</f>
        <v/>
      </c>
      <c r="I96" s="208" t="s">
        <v>141</v>
      </c>
      <c r="J96" s="211" t="s">
        <v>142</v>
      </c>
      <c r="K96" s="452" t="s">
        <v>143</v>
      </c>
    </row>
    <row r="97" spans="1:11" x14ac:dyDescent="0.25">
      <c r="A97">
        <f t="shared" ca="1" si="9"/>
        <v>5</v>
      </c>
      <c r="B97">
        <f t="shared" ca="1" si="10"/>
        <v>12</v>
      </c>
      <c r="C97" s="200" t="str">
        <f t="shared" ca="1" si="7"/>
        <v>3-Eff - Freq Programs</v>
      </c>
      <c r="D97" s="200" t="str">
        <f t="shared" ca="1" si="8"/>
        <v>TableFreqPrograms</v>
      </c>
      <c r="E97" s="201" t="s">
        <v>101</v>
      </c>
      <c r="F97" s="202" t="str" cm="1">
        <f t="array" aca="1" ref="F97" ca="1">INDEX(INDIRECT(D97&amp;"[#Headers]"), B97)</f>
        <v>Risk driver primarily due to…</v>
      </c>
      <c r="G97" s="214" t="str" cm="1">
        <f t="array" aca="1" ref="G97" ca="1">IF(INT((COLUMN(INDIRECT(D97&amp;"[[#Headers],["&amp;F97&amp;"]]"))-1)/26)&gt;0,CHAR(INT((COLUMN(INDIRECT(D97&amp;"[[#Headers],["&amp;F97&amp;"]]"))-1)/26)+CODE("A")-1),"")&amp;CHAR(MOD(COLUMN(INDIRECT(D97&amp;"[[#Headers],["&amp;F97&amp;"]]"))-1,26)+CODE("A"))</f>
        <v>M</v>
      </c>
      <c r="H97" s="207" t="str" cm="1">
        <f t="array" aca="1" ref="H97" ca="1">IF(OR(LOWER(TRIM(E97))="error check", LOWER(TRIM(E97))="formula"), _xlfn.FORMULATEXT(OFFSET(INDIRECT(D97&amp; "[[#Headers],["&amp;F97&amp;"]]"), 1,0)), "")</f>
        <v/>
      </c>
      <c r="I97" s="236" t="s">
        <v>144</v>
      </c>
      <c r="J97" s="211" t="s">
        <v>142</v>
      </c>
      <c r="K97" s="452"/>
    </row>
    <row r="98" spans="1:11" x14ac:dyDescent="0.25">
      <c r="A98">
        <f t="shared" ca="1" si="9"/>
        <v>5</v>
      </c>
      <c r="B98">
        <f t="shared" ca="1" si="10"/>
        <v>13</v>
      </c>
      <c r="C98" s="200" t="str">
        <f t="shared" ca="1" si="7"/>
        <v>3-Eff - Freq Programs</v>
      </c>
      <c r="D98" s="200" t="str">
        <f t="shared" ca="1" si="8"/>
        <v>TableFreqPrograms</v>
      </c>
      <c r="E98" s="201" t="s">
        <v>101</v>
      </c>
      <c r="F98" s="202" t="str" cm="1">
        <f t="array" aca="1" ref="F98" ca="1">INDEX(INDIRECT(D98&amp;"[#Headers]"), B98)</f>
        <v>Explanation of Program Category and Risk Driver type</v>
      </c>
      <c r="G98" s="214" t="str" cm="1">
        <f t="array" aca="1" ref="G98" ca="1">IF(INT((COLUMN(INDIRECT(D98&amp;"[[#Headers],["&amp;F98&amp;"]]"))-1)/26)&gt;0,CHAR(INT((COLUMN(INDIRECT(D98&amp;"[[#Headers],["&amp;F98&amp;"]]"))-1)/26)+CODE("A")-1),"")&amp;CHAR(MOD(COLUMN(INDIRECT(D98&amp;"[[#Headers],["&amp;F98&amp;"]]"))-1,26)+CODE("A"))</f>
        <v>N</v>
      </c>
      <c r="H98" s="207" t="str" cm="1">
        <f t="array" aca="1" ref="H98" ca="1">IF(OR(LOWER(TRIM(E98))="error check", LOWER(TRIM(E98))="formula"), _xlfn.FORMULATEXT(OFFSET(INDIRECT(D98&amp; "[[#Headers],["&amp;F98&amp;"]]"), 1,0)), "")</f>
        <v/>
      </c>
      <c r="I98" s="207"/>
      <c r="J98" s="211" t="s">
        <v>142</v>
      </c>
      <c r="K98" s="452"/>
    </row>
    <row r="99" spans="1:11" x14ac:dyDescent="0.25">
      <c r="A99">
        <f t="shared" ca="1" si="9"/>
        <v>5</v>
      </c>
      <c r="B99">
        <f t="shared" ca="1" si="10"/>
        <v>14</v>
      </c>
      <c r="C99" s="200" t="str">
        <f t="shared" ca="1" si="7"/>
        <v>3-Eff - Freq Programs</v>
      </c>
      <c r="D99" s="200" t="str">
        <f t="shared" ca="1" si="8"/>
        <v>TableFreqPrograms</v>
      </c>
      <c r="E99" s="219" t="s">
        <v>96</v>
      </c>
      <c r="F99" s="202" t="str" cm="1">
        <f t="array" aca="1" ref="F99" ca="1">INDEX(INDIRECT(D99&amp;"[#Headers]"), B99)</f>
        <v>Effectiveness Cap (Ec)</v>
      </c>
      <c r="G99" s="214" t="str" cm="1">
        <f t="array" aca="1" ref="G99" ca="1">IF(INT((COLUMN(INDIRECT(D99&amp;"[[#Headers],["&amp;F99&amp;"]]"))-1)/26)&gt;0,CHAR(INT((COLUMN(INDIRECT(D99&amp;"[[#Headers],["&amp;F99&amp;"]]"))-1)/26)+CODE("A")-1),"")&amp;CHAR(MOD(COLUMN(INDIRECT(D99&amp;"[[#Headers],["&amp;F99&amp;"]]"))-1,26)+CODE("A"))</f>
        <v>O</v>
      </c>
      <c r="H99" s="207" t="str" cm="1">
        <f t="array" aca="1" ref="H99" ca="1">IF(OR(LOWER(TRIM(E99))="error check", LOWER(TRIM(E99))="formula"), _xlfn.FORMULATEXT(OFFSET(INDIRECT(D99&amp; "[[#Headers],["&amp;F99&amp;"]]"), 1,0)), "")</f>
        <v>=IF([@[Does this use qualitative measure?]],INDEX(TableQualFreqEff,MATCH([@Category],TableQualFreqEff[Program Category],0),MATCH([@[Risk driver primarily due to…]],TableQualFreqEff[#Headers],0)),"")</v>
      </c>
      <c r="I99" s="207"/>
      <c r="J99" s="211" t="s">
        <v>142</v>
      </c>
      <c r="K99" s="452"/>
    </row>
    <row r="100" spans="1:11" x14ac:dyDescent="0.25">
      <c r="A100">
        <f t="shared" ca="1" si="9"/>
        <v>5</v>
      </c>
      <c r="B100">
        <f t="shared" ca="1" si="10"/>
        <v>15</v>
      </c>
      <c r="C100" s="200" t="str">
        <f t="shared" ref="C100:C128" ca="1" si="11">INDEX(M:M, MATCH(D100,N:N,0))</f>
        <v>3-Eff - Freq Programs</v>
      </c>
      <c r="D100" s="200" t="str">
        <f t="shared" ca="1" si="8"/>
        <v>TableFreqPrograms</v>
      </c>
      <c r="E100" s="219" t="s">
        <v>96</v>
      </c>
      <c r="F100" s="202" t="str" cm="1">
        <f t="array" aca="1" ref="F100" ca="1">INDEX(INDIRECT(D100&amp;"[#Headers]"), B100)</f>
        <v>Maturity Factor (Mf)</v>
      </c>
      <c r="G100" s="214" t="str" cm="1">
        <f t="array" aca="1" ref="G100" ca="1">IF(INT((COLUMN(INDIRECT(D100&amp;"[[#Headers],["&amp;F100&amp;"]]"))-1)/26)&gt;0,CHAR(INT((COLUMN(INDIRECT(D100&amp;"[[#Headers],["&amp;F100&amp;"]]"))-1)/26)+CODE("A")-1),"")&amp;CHAR(MOD(COLUMN(INDIRECT(D100&amp;"[[#Headers],["&amp;F100&amp;"]]"))-1,26)+CODE("A"))</f>
        <v>P</v>
      </c>
      <c r="H100" s="207" t="str" cm="1">
        <f t="array" aca="1" ref="H100" ca="1">IF(OR(LOWER(TRIM(E100))="error check", LOWER(TRIM(E100))="formula"), _xlfn.FORMULATEXT(OFFSET(INDIRECT(D100&amp; "[[#Headers],["&amp;F100&amp;"]]"), 1,0)), "")</f>
        <v>=IFERROR(@IF(AND([@[Does this use qualitative measure?]],[@Type]="Control"),INDIRECT("'Maturity Factor - " &amp; [@ID] &amp; "'!EffFactor"),""),"Cannot find Maturity Factor - " &amp; [@ID] &amp; " tab.")</v>
      </c>
      <c r="I100" s="207"/>
      <c r="J100" s="211" t="s">
        <v>142</v>
      </c>
      <c r="K100" s="452"/>
    </row>
    <row r="101" spans="1:11" x14ac:dyDescent="0.25">
      <c r="A101">
        <f t="shared" ca="1" si="9"/>
        <v>5</v>
      </c>
      <c r="B101">
        <f t="shared" ca="1" si="10"/>
        <v>16</v>
      </c>
      <c r="C101" s="200" t="str">
        <f t="shared" ca="1" si="11"/>
        <v>3-Eff - Freq Programs</v>
      </c>
      <c r="D101" s="200" t="str">
        <f t="shared" ca="1" si="8"/>
        <v>TableFreqPrograms</v>
      </c>
      <c r="E101" s="219" t="s">
        <v>96</v>
      </c>
      <c r="F101" s="202" t="str" cm="1">
        <f t="array" aca="1" ref="F101" ca="1">INDEX(INDIRECT(D101&amp;"[#Headers]"), B101)</f>
        <v>Effectiveness 
(Ec * Mf)</v>
      </c>
      <c r="G101" s="214" t="str" cm="1">
        <f t="array" aca="1" ref="G101" ca="1">IF(INT((COLUMN(INDIRECT(D101&amp;"[[#Headers],["&amp;F101&amp;"]]"))-1)/26)&gt;0,CHAR(INT((COLUMN(INDIRECT(D101&amp;"[[#Headers],["&amp;F101&amp;"]]"))-1)/26)+CODE("A")-1),"")&amp;CHAR(MOD(COLUMN(INDIRECT(D101&amp;"[[#Headers],["&amp;F101&amp;"]]"))-1,26)+CODE("A"))</f>
        <v>Q</v>
      </c>
      <c r="H101" s="207" t="str" cm="1">
        <f t="array" aca="1" ref="H101" ca="1">IF(OR(LOWER(TRIM(E101))="error check", LOWER(TRIM(E101))="formula"), _xlfn.FORMULATEXT(OFFSET(INDIRECT(D101&amp; "[[#Headers],["&amp;F101&amp;"]]"), 1,0)), "")</f>
        <v>=IFERROR(IF([@[Does this use qualitative measure?]],[@[Effectiveness Cap (Ec)]]*MIN([@[Maturity Factor (Mf)]],1),[@[Effectiveness - Quantitative]]),0)</v>
      </c>
      <c r="I101" s="207"/>
      <c r="J101" s="209"/>
      <c r="K101" s="33"/>
    </row>
    <row r="102" spans="1:11" x14ac:dyDescent="0.25">
      <c r="A102">
        <f t="shared" ca="1" si="9"/>
        <v>5</v>
      </c>
      <c r="B102">
        <f t="shared" ca="1" si="10"/>
        <v>17</v>
      </c>
      <c r="C102" s="200" t="str">
        <f t="shared" ca="1" si="11"/>
        <v>3-Eff - Freq Programs</v>
      </c>
      <c r="D102" s="200" t="str">
        <f t="shared" ca="1" si="8"/>
        <v>TableFreqPrograms</v>
      </c>
      <c r="E102" s="201" t="s">
        <v>101</v>
      </c>
      <c r="F102" s="202" t="str" cm="1">
        <f t="array" aca="1" ref="F102" ca="1">INDEX(INDIRECT(D102&amp;"[#Headers]"), B102)</f>
        <v>Benefit Length (yrs)</v>
      </c>
      <c r="G102" s="214" t="str" cm="1">
        <f t="array" aca="1" ref="G102" ca="1">IF(INT((COLUMN(INDIRECT(D102&amp;"[[#Headers],["&amp;F102&amp;"]]"))-1)/26)&gt;0,CHAR(INT((COLUMN(INDIRECT(D102&amp;"[[#Headers],["&amp;F102&amp;"]]"))-1)/26)+CODE("A")-1),"")&amp;CHAR(MOD(COLUMN(INDIRECT(D102&amp;"[[#Headers],["&amp;F102&amp;"]]"))-1,26)+CODE("A"))</f>
        <v>R</v>
      </c>
      <c r="H102" s="207" t="str" cm="1">
        <f t="array" aca="1" ref="H102" ca="1">IF(OR(LOWER(TRIM(E102))="error check", LOWER(TRIM(E102))="formula"), _xlfn.FORMULATEXT(OFFSET(INDIRECT(D102&amp; "[[#Headers],["&amp;F102&amp;"]]"), 1,0)), "")</f>
        <v/>
      </c>
      <c r="I102" s="207"/>
      <c r="J102" s="209"/>
      <c r="K102" s="33"/>
    </row>
    <row r="103" spans="1:11" x14ac:dyDescent="0.25">
      <c r="A103">
        <f t="shared" ca="1" si="9"/>
        <v>5</v>
      </c>
      <c r="B103">
        <f t="shared" ca="1" si="10"/>
        <v>18</v>
      </c>
      <c r="C103" s="200" t="str">
        <f t="shared" ca="1" si="11"/>
        <v>3-Eff - Freq Programs</v>
      </c>
      <c r="D103" s="200" t="str">
        <f t="shared" ca="1" si="8"/>
        <v>TableFreqPrograms</v>
      </c>
      <c r="E103" s="201" t="s">
        <v>101</v>
      </c>
      <c r="F103" s="202" t="str" cm="1">
        <f t="array" aca="1" ref="F103" ca="1">INDEX(INDIRECT(D103&amp;"[#Headers]"), B103)</f>
        <v>Effectiveness Degradation Rate</v>
      </c>
      <c r="G103" s="214" t="str" cm="1">
        <f t="array" aca="1" ref="G103" ca="1">IF(INT((COLUMN(INDIRECT(D103&amp;"[[#Headers],["&amp;F103&amp;"]]"))-1)/26)&gt;0,CHAR(INT((COLUMN(INDIRECT(D103&amp;"[[#Headers],["&amp;F103&amp;"]]"))-1)/26)+CODE("A")-1),"")&amp;CHAR(MOD(COLUMN(INDIRECT(D103&amp;"[[#Headers],["&amp;F103&amp;"]]"))-1,26)+CODE("A"))</f>
        <v>S</v>
      </c>
      <c r="H103" s="207" t="str" cm="1">
        <f t="array" aca="1" ref="H103" ca="1">IF(OR(LOWER(TRIM(E103))="error check", LOWER(TRIM(E103))="formula"), _xlfn.FORMULATEXT(OFFSET(INDIRECT(D103&amp; "[[#Headers],["&amp;F103&amp;"]]"), 1,0)), "")</f>
        <v/>
      </c>
      <c r="I103" s="207"/>
      <c r="J103" s="209"/>
      <c r="K103" s="33"/>
    </row>
    <row r="104" spans="1:11" x14ac:dyDescent="0.25">
      <c r="A104">
        <f t="shared" ca="1" si="9"/>
        <v>5</v>
      </c>
      <c r="B104">
        <f t="shared" ca="1" si="10"/>
        <v>19</v>
      </c>
      <c r="C104" s="200" t="str">
        <f t="shared" ca="1" si="11"/>
        <v>3-Eff - Freq Programs</v>
      </c>
      <c r="D104" s="200" t="str">
        <f t="shared" ca="1" si="8"/>
        <v>TableFreqPrograms</v>
      </c>
      <c r="E104" s="201" t="s">
        <v>101</v>
      </c>
      <c r="F104" s="202" t="str" cm="1">
        <f t="array" aca="1" ref="F104" ca="1">INDEX(INDIRECT(D104&amp;"[#Headers]"), B104)</f>
        <v>Effectiveness Degradation Method</v>
      </c>
      <c r="G104" s="214" t="str" cm="1">
        <f t="array" aca="1" ref="G104" ca="1">IF(INT((COLUMN(INDIRECT(D104&amp;"[[#Headers],["&amp;F104&amp;"]]"))-1)/26)&gt;0,CHAR(INT((COLUMN(INDIRECT(D104&amp;"[[#Headers],["&amp;F104&amp;"]]"))-1)/26)+CODE("A")-1),"")&amp;CHAR(MOD(COLUMN(INDIRECT(D104&amp;"[[#Headers],["&amp;F104&amp;"]]"))-1,26)+CODE("A"))</f>
        <v>T</v>
      </c>
      <c r="H104" s="207" t="str" cm="1">
        <f t="array" aca="1" ref="H104" ca="1">IF(OR(LOWER(TRIM(E104))="error check", LOWER(TRIM(E104))="formula"), _xlfn.FORMULATEXT(OFFSET(INDIRECT(D104&amp; "[[#Headers],["&amp;F104&amp;"]]"), 1,0)), "")</f>
        <v/>
      </c>
      <c r="I104" s="207"/>
      <c r="J104" s="209"/>
      <c r="K104" s="33"/>
    </row>
    <row r="105" spans="1:11" x14ac:dyDescent="0.25">
      <c r="A105">
        <f t="shared" ca="1" si="9"/>
        <v>5</v>
      </c>
      <c r="B105">
        <f t="shared" ca="1" si="10"/>
        <v>20</v>
      </c>
      <c r="C105" s="200" t="str">
        <f t="shared" ca="1" si="11"/>
        <v>3-Eff - Freq Programs</v>
      </c>
      <c r="D105" s="200" t="str">
        <f t="shared" ca="1" si="8"/>
        <v>TableFreqPrograms</v>
      </c>
      <c r="E105" s="201" t="s">
        <v>101</v>
      </c>
      <c r="F105" s="202" t="str" cm="1">
        <f t="array" aca="1" ref="F105" ca="1">INDEX(INDIRECT(D105&amp;"[#Headers]"), B105)</f>
        <v>Explanation of Benefit Length</v>
      </c>
      <c r="G105" s="214" t="str" cm="1">
        <f t="array" aca="1" ref="G105" ca="1">IF(INT((COLUMN(INDIRECT(D105&amp;"[[#Headers],["&amp;F105&amp;"]]"))-1)/26)&gt;0,CHAR(INT((COLUMN(INDIRECT(D105&amp;"[[#Headers],["&amp;F105&amp;"]]"))-1)/26)+CODE("A")-1),"")&amp;CHAR(MOD(COLUMN(INDIRECT(D105&amp;"[[#Headers],["&amp;F105&amp;"]]"))-1,26)+CODE("A"))</f>
        <v>U</v>
      </c>
      <c r="H105" s="207" t="str" cm="1">
        <f t="array" aca="1" ref="H105" ca="1">IF(OR(LOWER(TRIM(E105))="error check", LOWER(TRIM(E105))="formula"), _xlfn.FORMULATEXT(OFFSET(INDIRECT(D105&amp; "[[#Headers],["&amp;F105&amp;"]]"), 1,0)), "")</f>
        <v/>
      </c>
      <c r="I105" s="207"/>
      <c r="J105" s="209"/>
      <c r="K105" s="33"/>
    </row>
    <row r="106" spans="1:11" x14ac:dyDescent="0.25">
      <c r="A106">
        <f t="shared" ca="1" si="9"/>
        <v>5</v>
      </c>
      <c r="B106">
        <f t="shared" ca="1" si="10"/>
        <v>21</v>
      </c>
      <c r="C106" s="200" t="str">
        <f t="shared" ca="1" si="11"/>
        <v>3-Eff - Freq Programs</v>
      </c>
      <c r="D106" s="200" t="str">
        <f t="shared" ca="1" si="8"/>
        <v>TableFreqPrograms</v>
      </c>
      <c r="E106" s="219" t="s">
        <v>96</v>
      </c>
      <c r="F106" s="202" t="str" cm="1">
        <f t="array" aca="1" ref="F106" ca="1">INDEX(INDIRECT(D106&amp;"[#Headers]"), B106)</f>
        <v>Same benefit set across program?</v>
      </c>
      <c r="G106" s="214" t="str" cm="1">
        <f t="array" aca="1" ref="G106" ca="1">IF(INT((COLUMN(INDIRECT(D106&amp;"[[#Headers],["&amp;F106&amp;"]]"))-1)/26)&gt;0,CHAR(INT((COLUMN(INDIRECT(D106&amp;"[[#Headers],["&amp;F106&amp;"]]"))-1)/26)+CODE("A")-1),"")&amp;CHAR(MOD(COLUMN(INDIRECT(D106&amp;"[[#Headers],["&amp;F106&amp;"]]"))-1,26)+CODE("A"))</f>
        <v>V</v>
      </c>
      <c r="H106" s="207" t="str" cm="1">
        <f t="array" aca="1" ref="H106" ca="1">IF(OR(LOWER(TRIM(E106))="error check", LOWER(TRIM(E106))="formula"), _xlfn.FORMULATEXT(OFFSET(INDIRECT(D106&amp; "[[#Headers],["&amp;F106&amp;"]]"), 1,0)), "")</f>
        <v>=SUMPRODUCT((([Program]=[@Program]))/COUNTIFS([Program],[Program]&amp;"",[Benefit Length (yrs)],[Benefit Length (yrs)]&amp;"",[Effectiveness Degradation Rate],[Effectiveness Degradation Rate]&amp;"",[Effectiveness Degradation Method],[Effectiveness Degradation Method]&amp;""))=1</v>
      </c>
      <c r="I106" s="207"/>
      <c r="J106" s="209"/>
      <c r="K106" s="33"/>
    </row>
    <row r="107" spans="1:11" x14ac:dyDescent="0.25">
      <c r="A107">
        <f t="shared" ca="1" si="9"/>
        <v>5</v>
      </c>
      <c r="B107">
        <f t="shared" ca="1" si="10"/>
        <v>22</v>
      </c>
      <c r="C107" s="200" t="str">
        <f t="shared" ca="1" si="11"/>
        <v>3-Eff - Freq Programs</v>
      </c>
      <c r="D107" s="200" t="str">
        <f t="shared" ca="1" si="8"/>
        <v>TableFreqPrograms</v>
      </c>
      <c r="E107" s="219" t="s">
        <v>96</v>
      </c>
      <c r="F107" s="202" t="str" cm="1">
        <f t="array" aca="1" ref="F107" ca="1">INDEX(INDIRECT(D107&amp;"[#Headers]"), B107)</f>
        <v>Risk ID</v>
      </c>
      <c r="G107" s="214" t="str" cm="1">
        <f t="array" aca="1" ref="G107" ca="1">IF(INT((COLUMN(INDIRECT(D107&amp;"[[#Headers],["&amp;F107&amp;"]]"))-1)/26)&gt;0,CHAR(INT((COLUMN(INDIRECT(D107&amp;"[[#Headers],["&amp;F107&amp;"]]"))-1)/26)+CODE("A")-1),"")&amp;CHAR(MOD(COLUMN(INDIRECT(D107&amp;"[[#Headers],["&amp;F107&amp;"]]"))-1,26)+CODE("A"))</f>
        <v>W</v>
      </c>
      <c r="H107" s="207" t="str" cm="1">
        <f t="array" aca="1" ref="H107" ca="1">IF(OR(LOWER(TRIM(E107))="error check", LOWER(TRIM(E107))="formula"), _xlfn.FORMULATEXT(OFFSET(INDIRECT(D107&amp; "[[#Headers],["&amp;F107&amp;"]]"), 1,0)), "")</f>
        <v>=IFERROR(INDEX(Table_RiskNameLookup[RISK ID],MATCH([@[Risk (for Cross Cutter only)]],Table_RiskNameLookup[Risk/Cross Cutting Factor Name],0)),RiskID)</v>
      </c>
      <c r="I107" s="207"/>
      <c r="J107" s="209"/>
      <c r="K107" s="33"/>
    </row>
    <row r="108" spans="1:11" x14ac:dyDescent="0.25">
      <c r="A108">
        <f t="shared" ca="1" si="9"/>
        <v>6</v>
      </c>
      <c r="B108">
        <f t="shared" ca="1" si="10"/>
        <v>1</v>
      </c>
      <c r="C108" s="200" t="str">
        <f t="shared" ca="1" si="11"/>
        <v>4-Eff - Conseq Programs</v>
      </c>
      <c r="D108" s="200" t="str">
        <f t="shared" ca="1" si="8"/>
        <v>TableConseqPrograms</v>
      </c>
      <c r="E108" s="219" t="s">
        <v>96</v>
      </c>
      <c r="F108" s="202" t="str" cm="1">
        <f t="array" aca="1" ref="F108" ca="1">INDEX(INDIRECT(D108&amp;"[#Headers]"), B108)</f>
        <v>ID</v>
      </c>
      <c r="G108" s="214" t="str" cm="1">
        <f t="array" aca="1" ref="G108" ca="1">IF(INT((COLUMN(INDIRECT(D108&amp;"[[#Headers],["&amp;F108&amp;"]]"))-1)/26)&gt;0,CHAR(INT((COLUMN(INDIRECT(D108&amp;"[[#Headers],["&amp;F108&amp;"]]"))-1)/26)+CODE("A")-1),"")&amp;CHAR(MOD(COLUMN(INDIRECT(D108&amp;"[[#Headers],["&amp;F108&amp;"]]"))-1,26)+CODE("A"))</f>
        <v>B</v>
      </c>
      <c r="H108" s="207" t="str" cm="1">
        <f t="array" aca="1" ref="H108" ca="1">IF(OR(LOWER(TRIM(E108))="error check", LOWER(TRIM(E108))="formula"), _xlfn.FORMULATEXT(OFFSET(INDIRECT(D108&amp; "[[#Headers],["&amp;F108&amp;"]]"), 1,0)), "")</f>
        <v>=IFERROR(INDEX('Summary of Programs'!A:A,MATCH([@Program],'Summary of Programs'!B:B,0)),"No match in Program Cost tab")</v>
      </c>
      <c r="I108" s="207"/>
      <c r="J108" s="209"/>
      <c r="K108" s="33"/>
    </row>
    <row r="109" spans="1:11" x14ac:dyDescent="0.25">
      <c r="A109">
        <f t="shared" ca="1" si="9"/>
        <v>6</v>
      </c>
      <c r="B109">
        <f t="shared" ca="1" si="10"/>
        <v>2</v>
      </c>
      <c r="C109" s="200" t="str">
        <f t="shared" ca="1" si="11"/>
        <v>4-Eff - Conseq Programs</v>
      </c>
      <c r="D109" s="200" t="str">
        <f t="shared" ca="1" si="8"/>
        <v>TableConseqPrograms</v>
      </c>
      <c r="E109" s="219" t="s">
        <v>96</v>
      </c>
      <c r="F109" s="202" t="str" cm="1">
        <f t="array" aca="1" ref="F109" ca="1">INDEX(INDIRECT(D109&amp;"[#Headers]"), B109)</f>
        <v>Type</v>
      </c>
      <c r="G109" s="214" t="str" cm="1">
        <f t="array" aca="1" ref="G109" ca="1">IF(INT((COLUMN(INDIRECT(D109&amp;"[[#Headers],["&amp;F109&amp;"]]"))-1)/26)&gt;0,CHAR(INT((COLUMN(INDIRECT(D109&amp;"[[#Headers],["&amp;F109&amp;"]]"))-1)/26)+CODE("A")-1),"")&amp;CHAR(MOD(COLUMN(INDIRECT(D109&amp;"[[#Headers],["&amp;F109&amp;"]]"))-1,26)+CODE("A"))</f>
        <v>C</v>
      </c>
      <c r="H109" s="207" t="str" cm="1">
        <f t="array" aca="1" ref="H109" ca="1">IF(OR(LOWER(TRIM(E109))="error check", LOWER(TRIM(E109))="formula"), _xlfn.FORMULATEXT(OFFSET(INDIRECT(D109&amp; "[[#Headers],["&amp;F109&amp;"]]"), 1,0)), "")</f>
        <v>=IFERROR(INDEX('Summary of Programs'!C:C,MATCH([@Program],'Summary of Programs'!B:B,0)),"No match in Summary of Programs tab")</v>
      </c>
      <c r="I109" s="207"/>
      <c r="J109" s="209"/>
      <c r="K109" s="33"/>
    </row>
    <row r="110" spans="1:11" x14ac:dyDescent="0.25">
      <c r="A110">
        <f t="shared" ca="1" si="9"/>
        <v>6</v>
      </c>
      <c r="B110">
        <f t="shared" ca="1" si="10"/>
        <v>3</v>
      </c>
      <c r="C110" s="200" t="str">
        <f t="shared" ca="1" si="11"/>
        <v>4-Eff - Conseq Programs</v>
      </c>
      <c r="D110" s="200" t="str">
        <f t="shared" ca="1" si="8"/>
        <v>TableConseqPrograms</v>
      </c>
      <c r="E110" s="201" t="s">
        <v>101</v>
      </c>
      <c r="F110" s="202" t="str" cm="1">
        <f t="array" aca="1" ref="F110" ca="1">INDEX(INDIRECT(D110&amp;"[#Headers]"), B110)</f>
        <v>Program</v>
      </c>
      <c r="G110" s="214" t="str" cm="1">
        <f t="array" aca="1" ref="G110" ca="1">IF(INT((COLUMN(INDIRECT(D110&amp;"[[#Headers],["&amp;F110&amp;"]]"))-1)/26)&gt;0,CHAR(INT((COLUMN(INDIRECT(D110&amp;"[[#Headers],["&amp;F110&amp;"]]"))-1)/26)+CODE("A")-1),"")&amp;CHAR(MOD(COLUMN(INDIRECT(D110&amp;"[[#Headers],["&amp;F110&amp;"]]"))-1,26)+CODE("A"))</f>
        <v>D</v>
      </c>
      <c r="H110" s="207" t="str" cm="1">
        <f t="array" aca="1" ref="H110" ca="1">IF(OR(LOWER(TRIM(E110))="error check", LOWER(TRIM(E110))="formula"), _xlfn.FORMULATEXT(OFFSET(INDIRECT(D110&amp; "[[#Headers],["&amp;F110&amp;"]]"), 1,0)), "")</f>
        <v/>
      </c>
      <c r="I110" s="207" t="s">
        <v>121</v>
      </c>
      <c r="J110" s="209"/>
      <c r="K110" s="33"/>
    </row>
    <row r="111" spans="1:11" x14ac:dyDescent="0.25">
      <c r="A111">
        <f t="shared" ca="1" si="9"/>
        <v>6</v>
      </c>
      <c r="B111">
        <f t="shared" ca="1" si="10"/>
        <v>4</v>
      </c>
      <c r="C111" s="200" t="str">
        <f t="shared" ca="1" si="11"/>
        <v>4-Eff - Conseq Programs</v>
      </c>
      <c r="D111" s="200" t="str">
        <f t="shared" ca="1" si="8"/>
        <v>TableConseqPrograms</v>
      </c>
      <c r="E111" s="201" t="s">
        <v>101</v>
      </c>
      <c r="F111" s="202" t="str" cm="1">
        <f t="array" aca="1" ref="F111" ca="1">INDEX(INDIRECT(D111&amp;"[#Headers]"), B111)</f>
        <v>Risk (for Cross Cutter only)</v>
      </c>
      <c r="G111" s="214" t="str" cm="1">
        <f t="array" aca="1" ref="G111" ca="1">IF(INT((COLUMN(INDIRECT(D111&amp;"[[#Headers],["&amp;F111&amp;"]]"))-1)/26)&gt;0,CHAR(INT((COLUMN(INDIRECT(D111&amp;"[[#Headers],["&amp;F111&amp;"]]"))-1)/26)+CODE("A")-1),"")&amp;CHAR(MOD(COLUMN(INDIRECT(D111&amp;"[[#Headers],["&amp;F111&amp;"]]"))-1,26)+CODE("A"))</f>
        <v>E</v>
      </c>
      <c r="H111" s="207" t="str" cm="1">
        <f t="array" aca="1" ref="H111" ca="1">IF(OR(LOWER(TRIM(E111))="error check", LOWER(TRIM(E111))="formula"), _xlfn.FORMULATEXT(OFFSET(INDIRECT(D111&amp; "[[#Headers],["&amp;F111&amp;"]]"), 1,0)), "")</f>
        <v/>
      </c>
      <c r="I111" s="207" t="s">
        <v>122</v>
      </c>
      <c r="J111" s="209"/>
      <c r="K111" s="33"/>
    </row>
    <row r="112" spans="1:11" x14ac:dyDescent="0.25">
      <c r="A112">
        <f t="shared" ca="1" si="9"/>
        <v>6</v>
      </c>
      <c r="B112">
        <f t="shared" ca="1" si="10"/>
        <v>5</v>
      </c>
      <c r="C112" s="200" t="str">
        <f t="shared" ca="1" si="11"/>
        <v>4-Eff - Conseq Programs</v>
      </c>
      <c r="D112" s="200" t="str">
        <f t="shared" ca="1" si="8"/>
        <v>TableConseqPrograms</v>
      </c>
      <c r="E112" s="201" t="s">
        <v>101</v>
      </c>
      <c r="F112" s="202" t="str" cm="1">
        <f t="array" aca="1" ref="F112" ca="1">INDEX(INDIRECT(D112&amp;"[#Headers]"), B112)</f>
        <v>Tranche</v>
      </c>
      <c r="G112" s="214" t="str" cm="1">
        <f t="array" aca="1" ref="G112" ca="1">IF(INT((COLUMN(INDIRECT(D112&amp;"[[#Headers],["&amp;F112&amp;"]]"))-1)/26)&gt;0,CHAR(INT((COLUMN(INDIRECT(D112&amp;"[[#Headers],["&amp;F112&amp;"]]"))-1)/26)+CODE("A")-1),"")&amp;CHAR(MOD(COLUMN(INDIRECT(D112&amp;"[[#Headers],["&amp;F112&amp;"]]"))-1,26)+CODE("A"))</f>
        <v>F</v>
      </c>
      <c r="H112" s="207" t="str" cm="1">
        <f t="array" aca="1" ref="H112" ca="1">IF(OR(LOWER(TRIM(E112))="error check", LOWER(TRIM(E112))="formula"), _xlfn.FORMULATEXT(OFFSET(INDIRECT(D112&amp; "[[#Headers],["&amp;F112&amp;"]]"), 1,0)), "")</f>
        <v/>
      </c>
      <c r="I112" s="207" t="s">
        <v>123</v>
      </c>
      <c r="J112" s="209"/>
      <c r="K112" s="33"/>
    </row>
    <row r="113" spans="1:11" x14ac:dyDescent="0.25">
      <c r="A113">
        <f t="shared" ca="1" si="9"/>
        <v>6</v>
      </c>
      <c r="B113">
        <f t="shared" ca="1" si="10"/>
        <v>6</v>
      </c>
      <c r="C113" s="200" t="str">
        <f t="shared" ca="1" si="11"/>
        <v>4-Eff - Conseq Programs</v>
      </c>
      <c r="D113" s="200" t="str">
        <f t="shared" ca="1" si="8"/>
        <v>TableConseqPrograms</v>
      </c>
      <c r="E113" s="201" t="s">
        <v>101</v>
      </c>
      <c r="F113" s="202" t="str" cm="1">
        <f t="array" aca="1" ref="F113" ca="1">INDEX(INDIRECT(D113&amp;"[#Headers]"), B113)</f>
        <v>Outcome</v>
      </c>
      <c r="G113" s="214" t="str" cm="1">
        <f t="array" aca="1" ref="G113" ca="1">IF(INT((COLUMN(INDIRECT(D113&amp;"[[#Headers],["&amp;F113&amp;"]]"))-1)/26)&gt;0,CHAR(INT((COLUMN(INDIRECT(D113&amp;"[[#Headers],["&amp;F113&amp;"]]"))-1)/26)+CODE("A")-1),"")&amp;CHAR(MOD(COLUMN(INDIRECT(D113&amp;"[[#Headers],["&amp;F113&amp;"]]"))-1,26)+CODE("A"))</f>
        <v>G</v>
      </c>
      <c r="H113" s="207" t="str" cm="1">
        <f t="array" aca="1" ref="H113" ca="1">IF(OR(LOWER(TRIM(E113))="error check", LOWER(TRIM(E113))="formula"), _xlfn.FORMULATEXT(OFFSET(INDIRECT(D113&amp; "[[#Headers],["&amp;F113&amp;"]]"), 1,0)), "")</f>
        <v/>
      </c>
      <c r="I113" s="208" t="s">
        <v>138</v>
      </c>
      <c r="J113" s="209"/>
      <c r="K113" s="33"/>
    </row>
    <row r="114" spans="1:11" x14ac:dyDescent="0.25">
      <c r="A114">
        <f t="shared" ca="1" si="9"/>
        <v>6</v>
      </c>
      <c r="B114">
        <f t="shared" ca="1" si="10"/>
        <v>7</v>
      </c>
      <c r="C114" s="200" t="str">
        <f t="shared" ca="1" si="11"/>
        <v>4-Eff - Conseq Programs</v>
      </c>
      <c r="D114" s="200" t="str">
        <f t="shared" ca="1" si="8"/>
        <v>TableConseqPrograms</v>
      </c>
      <c r="E114" s="201" t="s">
        <v>101</v>
      </c>
      <c r="F114" s="202" t="str" cm="1">
        <f t="array" aca="1" ref="F114" ca="1">INDEX(INDIRECT(D114&amp;"[#Headers]"), B114)</f>
        <v>Attribute</v>
      </c>
      <c r="G114" s="214" t="str" cm="1">
        <f t="array" aca="1" ref="G114" ca="1">IF(INT((COLUMN(INDIRECT(D114&amp;"[[#Headers],["&amp;F114&amp;"]]"))-1)/26)&gt;0,CHAR(INT((COLUMN(INDIRECT(D114&amp;"[[#Headers],["&amp;F114&amp;"]]"))-1)/26)+CODE("A")-1),"")&amp;CHAR(MOD(COLUMN(INDIRECT(D114&amp;"[[#Headers],["&amp;F114&amp;"]]"))-1,26)+CODE("A"))</f>
        <v>H</v>
      </c>
      <c r="H114" s="207" t="str" cm="1">
        <f t="array" aca="1" ref="H114" ca="1">IF(OR(LOWER(TRIM(E114))="error check", LOWER(TRIM(E114))="formula"), _xlfn.FORMULATEXT(OFFSET(INDIRECT(D114&amp; "[[#Headers],["&amp;F114&amp;"]]"), 1,0)), "")</f>
        <v/>
      </c>
      <c r="I114" s="207"/>
      <c r="J114" s="210"/>
      <c r="K114" s="210"/>
    </row>
    <row r="115" spans="1:11" x14ac:dyDescent="0.25">
      <c r="A115">
        <f t="shared" ca="1" si="9"/>
        <v>6</v>
      </c>
      <c r="B115">
        <f t="shared" ca="1" si="10"/>
        <v>8</v>
      </c>
      <c r="C115" s="200" t="str">
        <f t="shared" ca="1" si="11"/>
        <v>4-Eff - Conseq Programs</v>
      </c>
      <c r="D115" s="200" t="str">
        <f t="shared" ca="1" si="8"/>
        <v>TableConseqPrograms</v>
      </c>
      <c r="E115" s="201" t="s">
        <v>101</v>
      </c>
      <c r="F115" s="202" t="str" cm="1">
        <f t="array" aca="1" ref="F115" ca="1">INDEX(INDIRECT(D115&amp;"[#Headers]"), B115)</f>
        <v>Does this use qualitative measure?</v>
      </c>
      <c r="G115" s="214" t="str" cm="1">
        <f t="array" aca="1" ref="G115" ca="1">IF(INT((COLUMN(INDIRECT(D115&amp;"[[#Headers],["&amp;F115&amp;"]]"))-1)/26)&gt;0,CHAR(INT((COLUMN(INDIRECT(D115&amp;"[[#Headers],["&amp;F115&amp;"]]"))-1)/26)+CODE("A")-1),"")&amp;CHAR(MOD(COLUMN(INDIRECT(D115&amp;"[[#Headers],["&amp;F115&amp;"]]"))-1,26)+CODE("A"))</f>
        <v>I</v>
      </c>
      <c r="H115" s="207" t="str" cm="1">
        <f t="array" aca="1" ref="H115" ca="1">IF(OR(LOWER(TRIM(E115))="error check", LOWER(TRIM(E115))="formula"), _xlfn.FORMULATEXT(OFFSET(INDIRECT(D115&amp; "[[#Headers],["&amp;F115&amp;"]]"), 1,0)), "")</f>
        <v/>
      </c>
      <c r="I115" s="207"/>
      <c r="J115" s="210"/>
      <c r="K115" s="210"/>
    </row>
    <row r="116" spans="1:11" x14ac:dyDescent="0.25">
      <c r="A116">
        <f t="shared" ca="1" si="9"/>
        <v>6</v>
      </c>
      <c r="B116">
        <f t="shared" ca="1" si="10"/>
        <v>9</v>
      </c>
      <c r="C116" s="200" t="str">
        <f t="shared" ca="1" si="11"/>
        <v>4-Eff - Conseq Programs</v>
      </c>
      <c r="D116" s="200" t="str">
        <f t="shared" ca="1" si="8"/>
        <v>TableConseqPrograms</v>
      </c>
      <c r="E116" s="201" t="s">
        <v>101</v>
      </c>
      <c r="F116" s="202" t="str" cm="1">
        <f t="array" aca="1" ref="F116" ca="1">INDEX(INDIRECT(D116&amp;"[#Headers]"), B116)</f>
        <v>Effectiveness - Quantitative</v>
      </c>
      <c r="G116" s="214" t="str" cm="1">
        <f t="array" aca="1" ref="G116" ca="1">IF(INT((COLUMN(INDIRECT(D116&amp;"[[#Headers],["&amp;F116&amp;"]]"))-1)/26)&gt;0,CHAR(INT((COLUMN(INDIRECT(D116&amp;"[[#Headers],["&amp;F116&amp;"]]"))-1)/26)+CODE("A")-1),"")&amp;CHAR(MOD(COLUMN(INDIRECT(D116&amp;"[[#Headers],["&amp;F116&amp;"]]"))-1,26)+CODE("A"))</f>
        <v>J</v>
      </c>
      <c r="H116" s="207" t="str" cm="1">
        <f t="array" aca="1" ref="H116" ca="1">IF(OR(LOWER(TRIM(E116))="error check", LOWER(TRIM(E116))="formula"), _xlfn.FORMULATEXT(OFFSET(INDIRECT(D116&amp; "[[#Headers],["&amp;F116&amp;"]]"), 1,0)), "")</f>
        <v/>
      </c>
      <c r="I116" s="207"/>
      <c r="J116" s="211" t="s">
        <v>145</v>
      </c>
      <c r="K116" s="211" t="s">
        <v>140</v>
      </c>
    </row>
    <row r="117" spans="1:11" x14ac:dyDescent="0.25">
      <c r="A117">
        <f t="shared" ca="1" si="9"/>
        <v>6</v>
      </c>
      <c r="B117">
        <f t="shared" ca="1" si="10"/>
        <v>10</v>
      </c>
      <c r="C117" s="200" t="str">
        <f t="shared" ca="1" si="11"/>
        <v>4-Eff - Conseq Programs</v>
      </c>
      <c r="D117" s="200" t="str">
        <f t="shared" ca="1" si="8"/>
        <v>TableConseqPrograms</v>
      </c>
      <c r="E117" s="201" t="s">
        <v>101</v>
      </c>
      <c r="F117" s="202" t="str" cm="1">
        <f t="array" aca="1" ref="F117" ca="1">INDEX(INDIRECT(D117&amp;"[#Headers]"), B117)</f>
        <v>Category</v>
      </c>
      <c r="G117" s="214" t="str" cm="1">
        <f t="array" aca="1" ref="G117" ca="1">IF(INT((COLUMN(INDIRECT(D117&amp;"[[#Headers],["&amp;F117&amp;"]]"))-1)/26)&gt;0,CHAR(INT((COLUMN(INDIRECT(D117&amp;"[[#Headers],["&amp;F117&amp;"]]"))-1)/26)+CODE("A")-1),"")&amp;CHAR(MOD(COLUMN(INDIRECT(D117&amp;"[[#Headers],["&amp;F117&amp;"]]"))-1,26)+CODE("A"))</f>
        <v>K</v>
      </c>
      <c r="H117" s="207" t="str" cm="1">
        <f t="array" aca="1" ref="H117" ca="1">IF(OR(LOWER(TRIM(E117))="error check", LOWER(TRIM(E117))="formula"), _xlfn.FORMULATEXT(OFFSET(INDIRECT(D117&amp; "[[#Headers],["&amp;F117&amp;"]]"), 1,0)), "")</f>
        <v/>
      </c>
      <c r="I117" s="208" t="s">
        <v>146</v>
      </c>
      <c r="J117" s="211" t="s">
        <v>147</v>
      </c>
      <c r="K117" s="452" t="s">
        <v>148</v>
      </c>
    </row>
    <row r="118" spans="1:11" x14ac:dyDescent="0.25">
      <c r="A118">
        <f t="shared" ca="1" si="9"/>
        <v>6</v>
      </c>
      <c r="B118">
        <f t="shared" ca="1" si="10"/>
        <v>11</v>
      </c>
      <c r="C118" s="200" t="str">
        <f t="shared" ca="1" si="11"/>
        <v>4-Eff - Conseq Programs</v>
      </c>
      <c r="D118" s="200" t="str">
        <f t="shared" ca="1" si="8"/>
        <v>TableConseqPrograms</v>
      </c>
      <c r="E118" s="201" t="s">
        <v>101</v>
      </c>
      <c r="F118" s="202" t="str" cm="1">
        <f t="array" aca="1" ref="F118" ca="1">INDEX(INDIRECT(D118&amp;"[#Headers]"), B118)</f>
        <v>Consequence develops…</v>
      </c>
      <c r="G118" s="214" t="str" cm="1">
        <f t="array" aca="1" ref="G118" ca="1">IF(INT((COLUMN(INDIRECT(D118&amp;"[[#Headers],["&amp;F118&amp;"]]"))-1)/26)&gt;0,CHAR(INT((COLUMN(INDIRECT(D118&amp;"[[#Headers],["&amp;F118&amp;"]]"))-1)/26)+CODE("A")-1),"")&amp;CHAR(MOD(COLUMN(INDIRECT(D118&amp;"[[#Headers],["&amp;F118&amp;"]]"))-1,26)+CODE("A"))</f>
        <v>L</v>
      </c>
      <c r="H118" s="207" t="str" cm="1">
        <f t="array" aca="1" ref="H118" ca="1">IF(OR(LOWER(TRIM(E118))="error check", LOWER(TRIM(E118))="formula"), _xlfn.FORMULATEXT(OFFSET(INDIRECT(D118&amp; "[[#Headers],["&amp;F118&amp;"]]"), 1,0)), "")</f>
        <v/>
      </c>
      <c r="I118" s="236" t="s">
        <v>149</v>
      </c>
      <c r="J118" s="211" t="s">
        <v>147</v>
      </c>
      <c r="K118" s="452"/>
    </row>
    <row r="119" spans="1:11" x14ac:dyDescent="0.25">
      <c r="A119">
        <f t="shared" ca="1" si="9"/>
        <v>6</v>
      </c>
      <c r="B119">
        <f t="shared" ca="1" si="10"/>
        <v>12</v>
      </c>
      <c r="C119" s="200" t="str">
        <f t="shared" ca="1" si="11"/>
        <v>4-Eff - Conseq Programs</v>
      </c>
      <c r="D119" s="200" t="str">
        <f t="shared" ca="1" si="8"/>
        <v>TableConseqPrograms</v>
      </c>
      <c r="E119" s="201" t="s">
        <v>101</v>
      </c>
      <c r="F119" s="202" t="str" cm="1">
        <f t="array" aca="1" ref="F119" ca="1">INDEX(INDIRECT(D119&amp;"[#Headers]"), B119)</f>
        <v>Explanation of Program Category and Consequence type</v>
      </c>
      <c r="G119" s="214" t="str" cm="1">
        <f t="array" aca="1" ref="G119" ca="1">IF(INT((COLUMN(INDIRECT(D119&amp;"[[#Headers],["&amp;F119&amp;"]]"))-1)/26)&gt;0,CHAR(INT((COLUMN(INDIRECT(D119&amp;"[[#Headers],["&amp;F119&amp;"]]"))-1)/26)+CODE("A")-1),"")&amp;CHAR(MOD(COLUMN(INDIRECT(D119&amp;"[[#Headers],["&amp;F119&amp;"]]"))-1,26)+CODE("A"))</f>
        <v>M</v>
      </c>
      <c r="H119" s="207" t="str" cm="1">
        <f t="array" aca="1" ref="H119" ca="1">IF(OR(LOWER(TRIM(E119))="error check", LOWER(TRIM(E119))="formula"), _xlfn.FORMULATEXT(OFFSET(INDIRECT(D119&amp; "[[#Headers],["&amp;F119&amp;"]]"), 1,0)), "")</f>
        <v/>
      </c>
      <c r="I119" s="207"/>
      <c r="J119" s="211" t="s">
        <v>147</v>
      </c>
      <c r="K119" s="452"/>
    </row>
    <row r="120" spans="1:11" x14ac:dyDescent="0.25">
      <c r="A120">
        <f t="shared" ca="1" si="9"/>
        <v>6</v>
      </c>
      <c r="B120">
        <f t="shared" ca="1" si="10"/>
        <v>13</v>
      </c>
      <c r="C120" s="200" t="str">
        <f t="shared" ca="1" si="11"/>
        <v>4-Eff - Conseq Programs</v>
      </c>
      <c r="D120" s="200" t="str">
        <f t="shared" ca="1" si="8"/>
        <v>TableConseqPrograms</v>
      </c>
      <c r="E120" s="219" t="s">
        <v>96</v>
      </c>
      <c r="F120" s="202" t="str" cm="1">
        <f t="array" aca="1" ref="F120" ca="1">INDEX(INDIRECT(D120&amp;"[#Headers]"), B120)</f>
        <v>Effectiveness Cap (Ec)</v>
      </c>
      <c r="G120" s="214" t="str" cm="1">
        <f t="array" aca="1" ref="G120" ca="1">IF(INT((COLUMN(INDIRECT(D120&amp;"[[#Headers],["&amp;F120&amp;"]]"))-1)/26)&gt;0,CHAR(INT((COLUMN(INDIRECT(D120&amp;"[[#Headers],["&amp;F120&amp;"]]"))-1)/26)+CODE("A")-1),"")&amp;CHAR(MOD(COLUMN(INDIRECT(D120&amp;"[[#Headers],["&amp;F120&amp;"]]"))-1,26)+CODE("A"))</f>
        <v>N</v>
      </c>
      <c r="H120" s="207" t="e" cm="1">
        <f t="array" aca="1" ref="H120" ca="1">IF(OR(LOWER(TRIM(E120))="error check", LOWER(TRIM(E120))="formula"), _xlfn.FORMULATEXT(OFFSET(INDIRECT(D120&amp; "[[#Headers],["&amp;F120&amp;"]]"), 1,0)), "")</f>
        <v>#N/A</v>
      </c>
      <c r="I120" s="207"/>
      <c r="J120" s="211" t="s">
        <v>147</v>
      </c>
      <c r="K120" s="452"/>
    </row>
    <row r="121" spans="1:11" x14ac:dyDescent="0.25">
      <c r="A121">
        <f t="shared" ca="1" si="9"/>
        <v>6</v>
      </c>
      <c r="B121">
        <f t="shared" ca="1" si="10"/>
        <v>14</v>
      </c>
      <c r="C121" s="200" t="str">
        <f t="shared" ca="1" si="11"/>
        <v>4-Eff - Conseq Programs</v>
      </c>
      <c r="D121" s="200" t="str">
        <f t="shared" ca="1" si="8"/>
        <v>TableConseqPrograms</v>
      </c>
      <c r="E121" s="219" t="s">
        <v>96</v>
      </c>
      <c r="F121" s="202" t="str" cm="1">
        <f t="array" aca="1" ref="F121" ca="1">INDEX(INDIRECT(D121&amp;"[#Headers]"), B121)</f>
        <v>Maturity Factor (Mf)</v>
      </c>
      <c r="G121" s="214" t="str" cm="1">
        <f t="array" aca="1" ref="G121" ca="1">IF(INT((COLUMN(INDIRECT(D121&amp;"[[#Headers],["&amp;F121&amp;"]]"))-1)/26)&gt;0,CHAR(INT((COLUMN(INDIRECT(D121&amp;"[[#Headers],["&amp;F121&amp;"]]"))-1)/26)+CODE("A")-1),"")&amp;CHAR(MOD(COLUMN(INDIRECT(D121&amp;"[[#Headers],["&amp;F121&amp;"]]"))-1,26)+CODE("A"))</f>
        <v>O</v>
      </c>
      <c r="H121" s="207" t="e" cm="1">
        <f t="array" aca="1" ref="H121" ca="1">IF(OR(LOWER(TRIM(E121))="error check", LOWER(TRIM(E121))="formula"), _xlfn.FORMULATEXT(OFFSET(INDIRECT(D121&amp; "[[#Headers],["&amp;F121&amp;"]]"), 1,0)), "")</f>
        <v>#N/A</v>
      </c>
      <c r="I121" s="207"/>
      <c r="J121" s="211" t="s">
        <v>147</v>
      </c>
      <c r="K121" s="452"/>
    </row>
    <row r="122" spans="1:11" x14ac:dyDescent="0.25">
      <c r="A122">
        <f t="shared" ca="1" si="9"/>
        <v>6</v>
      </c>
      <c r="B122">
        <f t="shared" ca="1" si="10"/>
        <v>15</v>
      </c>
      <c r="C122" s="200" t="str">
        <f t="shared" ca="1" si="11"/>
        <v>4-Eff - Conseq Programs</v>
      </c>
      <c r="D122" s="200" t="str">
        <f t="shared" ca="1" si="8"/>
        <v>TableConseqPrograms</v>
      </c>
      <c r="E122" s="219" t="s">
        <v>96</v>
      </c>
      <c r="F122" s="202" t="str" cm="1">
        <f t="array" aca="1" ref="F122" ca="1">INDEX(INDIRECT(D122&amp;"[#Headers]"), B122)</f>
        <v>Effectiveness 
(Ec * Mf)</v>
      </c>
      <c r="G122" s="214" t="str" cm="1">
        <f t="array" aca="1" ref="G122" ca="1">IF(INT((COLUMN(INDIRECT(D122&amp;"[[#Headers],["&amp;F122&amp;"]]"))-1)/26)&gt;0,CHAR(INT((COLUMN(INDIRECT(D122&amp;"[[#Headers],["&amp;F122&amp;"]]"))-1)/26)+CODE("A")-1),"")&amp;CHAR(MOD(COLUMN(INDIRECT(D122&amp;"[[#Headers],["&amp;F122&amp;"]]"))-1,26)+CODE("A"))</f>
        <v>P</v>
      </c>
      <c r="H122" s="207" t="str" cm="1">
        <f t="array" aca="1" ref="H122" ca="1">IF(OR(LOWER(TRIM(E122))="error check", LOWER(TRIM(E122))="formula"), _xlfn.FORMULATEXT(OFFSET(INDIRECT(D122&amp; "[[#Headers],["&amp;F122&amp;"]]"), 1,0)), "")</f>
        <v>=IFERROR(IF([@[Does this use qualitative measure?]],[@[Effectiveness Cap (Ec)]]*MIN([@[Maturity Factor (Mf)]],1),[@[Effectiveness - Quantitative]]),0)</v>
      </c>
      <c r="I122" s="207"/>
      <c r="J122" s="210"/>
      <c r="K122" s="210"/>
    </row>
    <row r="123" spans="1:11" x14ac:dyDescent="0.25">
      <c r="A123">
        <f t="shared" ca="1" si="9"/>
        <v>6</v>
      </c>
      <c r="B123">
        <f t="shared" ca="1" si="10"/>
        <v>16</v>
      </c>
      <c r="C123" s="200" t="str">
        <f t="shared" ca="1" si="11"/>
        <v>4-Eff - Conseq Programs</v>
      </c>
      <c r="D123" s="200" t="str">
        <f t="shared" ca="1" si="8"/>
        <v>TableConseqPrograms</v>
      </c>
      <c r="E123" s="201" t="s">
        <v>101</v>
      </c>
      <c r="F123" s="202" t="str" cm="1">
        <f t="array" aca="1" ref="F123" ca="1">INDEX(INDIRECT(D123&amp;"[#Headers]"), B123)</f>
        <v>Benefit Length (yrs)</v>
      </c>
      <c r="G123" s="214" t="str" cm="1">
        <f t="array" aca="1" ref="G123" ca="1">IF(INT((COLUMN(INDIRECT(D123&amp;"[[#Headers],["&amp;F123&amp;"]]"))-1)/26)&gt;0,CHAR(INT((COLUMN(INDIRECT(D123&amp;"[[#Headers],["&amp;F123&amp;"]]"))-1)/26)+CODE("A")-1),"")&amp;CHAR(MOD(COLUMN(INDIRECT(D123&amp;"[[#Headers],["&amp;F123&amp;"]]"))-1,26)+CODE("A"))</f>
        <v>Q</v>
      </c>
      <c r="H123" s="207" t="str" cm="1">
        <f t="array" aca="1" ref="H123" ca="1">IF(OR(LOWER(TRIM(E123))="error check", LOWER(TRIM(E123))="formula"), _xlfn.FORMULATEXT(OFFSET(INDIRECT(D123&amp; "[[#Headers],["&amp;F123&amp;"]]"), 1,0)), "")</f>
        <v/>
      </c>
      <c r="I123" s="207"/>
      <c r="J123" s="210"/>
      <c r="K123" s="210"/>
    </row>
    <row r="124" spans="1:11" x14ac:dyDescent="0.25">
      <c r="A124">
        <f t="shared" ca="1" si="9"/>
        <v>6</v>
      </c>
      <c r="B124">
        <f t="shared" ca="1" si="10"/>
        <v>17</v>
      </c>
      <c r="C124" s="200" t="str">
        <f t="shared" ca="1" si="11"/>
        <v>4-Eff - Conseq Programs</v>
      </c>
      <c r="D124" s="200" t="str">
        <f t="shared" ca="1" si="8"/>
        <v>TableConseqPrograms</v>
      </c>
      <c r="E124" s="201" t="s">
        <v>101</v>
      </c>
      <c r="F124" s="202" t="str" cm="1">
        <f t="array" aca="1" ref="F124" ca="1">INDEX(INDIRECT(D124&amp;"[#Headers]"), B124)</f>
        <v>Effectiveness Degradation Rate</v>
      </c>
      <c r="G124" s="214" t="str" cm="1">
        <f t="array" aca="1" ref="G124" ca="1">IF(INT((COLUMN(INDIRECT(D124&amp;"[[#Headers],["&amp;F124&amp;"]]"))-1)/26)&gt;0,CHAR(INT((COLUMN(INDIRECT(D124&amp;"[[#Headers],["&amp;F124&amp;"]]"))-1)/26)+CODE("A")-1),"")&amp;CHAR(MOD(COLUMN(INDIRECT(D124&amp;"[[#Headers],["&amp;F124&amp;"]]"))-1,26)+CODE("A"))</f>
        <v>R</v>
      </c>
      <c r="H124" s="207" t="str" cm="1">
        <f t="array" aca="1" ref="H124" ca="1">IF(OR(LOWER(TRIM(E124))="error check", LOWER(TRIM(E124))="formula"), _xlfn.FORMULATEXT(OFFSET(INDIRECT(D124&amp; "[[#Headers],["&amp;F124&amp;"]]"), 1,0)), "")</f>
        <v/>
      </c>
      <c r="I124" s="207"/>
      <c r="J124" s="210"/>
      <c r="K124" s="210"/>
    </row>
    <row r="125" spans="1:11" x14ac:dyDescent="0.25">
      <c r="A125">
        <f t="shared" ca="1" si="9"/>
        <v>6</v>
      </c>
      <c r="B125">
        <f t="shared" ca="1" si="10"/>
        <v>18</v>
      </c>
      <c r="C125" s="200" t="str">
        <f t="shared" ca="1" si="11"/>
        <v>4-Eff - Conseq Programs</v>
      </c>
      <c r="D125" s="200" t="str">
        <f t="shared" ca="1" si="8"/>
        <v>TableConseqPrograms</v>
      </c>
      <c r="E125" s="201" t="s">
        <v>101</v>
      </c>
      <c r="F125" s="202" t="str" cm="1">
        <f t="array" aca="1" ref="F125" ca="1">INDEX(INDIRECT(D125&amp;"[#Headers]"), B125)</f>
        <v>Effectiveness Degradation Method</v>
      </c>
      <c r="G125" s="214" t="str" cm="1">
        <f t="array" aca="1" ref="G125" ca="1">IF(INT((COLUMN(INDIRECT(D125&amp;"[[#Headers],["&amp;F125&amp;"]]"))-1)/26)&gt;0,CHAR(INT((COLUMN(INDIRECT(D125&amp;"[[#Headers],["&amp;F125&amp;"]]"))-1)/26)+CODE("A")-1),"")&amp;CHAR(MOD(COLUMN(INDIRECT(D125&amp;"[[#Headers],["&amp;F125&amp;"]]"))-1,26)+CODE("A"))</f>
        <v>S</v>
      </c>
      <c r="H125" s="207" t="str" cm="1">
        <f t="array" aca="1" ref="H125" ca="1">IF(OR(LOWER(TRIM(E125))="error check", LOWER(TRIM(E125))="formula"), _xlfn.FORMULATEXT(OFFSET(INDIRECT(D125&amp; "[[#Headers],["&amp;F125&amp;"]]"), 1,0)), "")</f>
        <v/>
      </c>
      <c r="I125" s="207"/>
      <c r="J125" s="210"/>
      <c r="K125" s="210"/>
    </row>
    <row r="126" spans="1:11" x14ac:dyDescent="0.25">
      <c r="A126">
        <f t="shared" ca="1" si="9"/>
        <v>6</v>
      </c>
      <c r="B126">
        <f t="shared" ca="1" si="10"/>
        <v>19</v>
      </c>
      <c r="C126" s="200" t="str">
        <f t="shared" ca="1" si="11"/>
        <v>4-Eff - Conseq Programs</v>
      </c>
      <c r="D126" s="200" t="str">
        <f t="shared" ca="1" si="8"/>
        <v>TableConseqPrograms</v>
      </c>
      <c r="E126" s="201" t="s">
        <v>101</v>
      </c>
      <c r="F126" s="202" t="str" cm="1">
        <f t="array" aca="1" ref="F126" ca="1">INDEX(INDIRECT(D126&amp;"[#Headers]"), B126)</f>
        <v>Explanation of Benefit Length, Degradation Rate</v>
      </c>
      <c r="G126" s="214" t="str" cm="1">
        <f t="array" aca="1" ref="G126" ca="1">IF(INT((COLUMN(INDIRECT(D126&amp;"[[#Headers],["&amp;F126&amp;"]]"))-1)/26)&gt;0,CHAR(INT((COLUMN(INDIRECT(D126&amp;"[[#Headers],["&amp;F126&amp;"]]"))-1)/26)+CODE("A")-1),"")&amp;CHAR(MOD(COLUMN(INDIRECT(D126&amp;"[[#Headers],["&amp;F126&amp;"]]"))-1,26)+CODE("A"))</f>
        <v>T</v>
      </c>
      <c r="H126" s="207" t="str" cm="1">
        <f t="array" aca="1" ref="H126" ca="1">IF(OR(LOWER(TRIM(E126))="error check", LOWER(TRIM(E126))="formula"), _xlfn.FORMULATEXT(OFFSET(INDIRECT(D126&amp; "[[#Headers],["&amp;F126&amp;"]]"), 1,0)), "")</f>
        <v/>
      </c>
      <c r="I126" s="207"/>
      <c r="J126" s="209"/>
      <c r="K126" s="33"/>
    </row>
    <row r="127" spans="1:11" x14ac:dyDescent="0.25">
      <c r="A127">
        <f t="shared" ca="1" si="9"/>
        <v>6</v>
      </c>
      <c r="B127">
        <f t="shared" ca="1" si="10"/>
        <v>20</v>
      </c>
      <c r="C127" s="200" t="str">
        <f t="shared" ca="1" si="11"/>
        <v>4-Eff - Conseq Programs</v>
      </c>
      <c r="D127" s="200" t="str">
        <f t="shared" ca="1" si="8"/>
        <v>TableConseqPrograms</v>
      </c>
      <c r="E127" s="219" t="s">
        <v>96</v>
      </c>
      <c r="F127" s="202" t="str" cm="1">
        <f t="array" aca="1" ref="F127" ca="1">INDEX(INDIRECT(D127&amp;"[#Headers]"), B127)</f>
        <v>Same benefit set across program?</v>
      </c>
      <c r="G127" s="214" t="str" cm="1">
        <f t="array" aca="1" ref="G127" ca="1">IF(INT((COLUMN(INDIRECT(D127&amp;"[[#Headers],["&amp;F127&amp;"]]"))-1)/26)&gt;0,CHAR(INT((COLUMN(INDIRECT(D127&amp;"[[#Headers],["&amp;F127&amp;"]]"))-1)/26)+CODE("A")-1),"")&amp;CHAR(MOD(COLUMN(INDIRECT(D127&amp;"[[#Headers],["&amp;F127&amp;"]]"))-1,26)+CODE("A"))</f>
        <v>U</v>
      </c>
      <c r="H127" s="207" t="str" cm="1">
        <f t="array" aca="1" ref="H127" ca="1">IF(OR(LOWER(TRIM(E127))="error check", LOWER(TRIM(E127))="formula"), _xlfn.FORMULATEXT(OFFSET(INDIRECT(D127&amp; "[[#Headers],["&amp;F127&amp;"]]"), 1,0)), "")</f>
        <v>=SUMPRODUCT((([Program]=[@Program]))/COUNTIFS([Program],[Program]&amp;"",[Benefit Length (yrs)],[Benefit Length (yrs)]&amp;"",[Effectiveness Degradation Rate],[Effectiveness Degradation Rate]&amp;"",[Effectiveness Degradation Method],[Effectiveness Degradation Method]&amp;""))=1</v>
      </c>
      <c r="I127" s="207"/>
      <c r="J127" s="209"/>
      <c r="K127" s="33"/>
    </row>
    <row r="128" spans="1:11" x14ac:dyDescent="0.25">
      <c r="A128">
        <f t="shared" ca="1" si="9"/>
        <v>6</v>
      </c>
      <c r="B128">
        <f t="shared" ca="1" si="10"/>
        <v>21</v>
      </c>
      <c r="C128" s="200" t="str">
        <f t="shared" ca="1" si="11"/>
        <v>4-Eff - Conseq Programs</v>
      </c>
      <c r="D128" s="200" t="str">
        <f t="shared" ca="1" si="8"/>
        <v>TableConseqPrograms</v>
      </c>
      <c r="E128" s="219" t="s">
        <v>96</v>
      </c>
      <c r="F128" s="202" t="str" cm="1">
        <f t="array" aca="1" ref="F128" ca="1">INDEX(INDIRECT(D128&amp;"[#Headers]"), B128)</f>
        <v>Risk ID</v>
      </c>
      <c r="G128" s="214" t="str" cm="1">
        <f t="array" aca="1" ref="G128" ca="1">IF(INT((COLUMN(INDIRECT(D128&amp;"[[#Headers],["&amp;F128&amp;"]]"))-1)/26)&gt;0,CHAR(INT((COLUMN(INDIRECT(D128&amp;"[[#Headers],["&amp;F128&amp;"]]"))-1)/26)+CODE("A")-1),"")&amp;CHAR(MOD(COLUMN(INDIRECT(D128&amp;"[[#Headers],["&amp;F128&amp;"]]"))-1,26)+CODE("A"))</f>
        <v>V</v>
      </c>
      <c r="H128" s="207" t="e" cm="1">
        <f t="array" aca="1" ref="H128" ca="1">IF(OR(LOWER(TRIM(E128))="error check", LOWER(TRIM(E128))="formula"), _xlfn.FORMULATEXT(OFFSET(INDIRECT(D128&amp; "[[#Headers],["&amp;F128&amp;"]]"), 1,0)), "")</f>
        <v>#N/A</v>
      </c>
      <c r="I128" s="207"/>
      <c r="J128" s="209"/>
      <c r="K128" s="33"/>
    </row>
    <row r="129" spans="9:9" x14ac:dyDescent="0.25">
      <c r="I129" s="44"/>
    </row>
  </sheetData>
  <sheetProtection algorithmName="SHA-512" hashValue="Og9VOEE2A354CI61BVe6OZmevbP7slcgutFxoUrpHYjDrEniTQJElYiJxqEeTLWgjHvE0l1rYAMpzG4uHHWJzw==" saltValue="vpLjIpd0Oht5chW7E7jKtg==" spinCount="100000" sheet="1" formatCells="0" formatColumns="0" formatRows="0"/>
  <mergeCells count="4">
    <mergeCell ref="K96:K100"/>
    <mergeCell ref="K117:K121"/>
    <mergeCell ref="K78:K85"/>
    <mergeCell ref="K66:K69"/>
  </mergeCells>
  <phoneticPr fontId="14" type="noConversion"/>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C20F0-043C-4A9A-8E71-A89F36BB1E10}">
  <sheetPr codeName="Sheet11"/>
  <dimension ref="B3:K16"/>
  <sheetViews>
    <sheetView workbookViewId="0">
      <selection activeCell="E9" sqref="E9"/>
    </sheetView>
  </sheetViews>
  <sheetFormatPr defaultRowHeight="15" x14ac:dyDescent="0.25"/>
  <cols>
    <col min="2" max="2" width="27" bestFit="1" customWidth="1"/>
    <col min="3" max="3" width="19.5703125" customWidth="1"/>
    <col min="4" max="4" width="17.140625" customWidth="1"/>
    <col min="5" max="5" width="56" customWidth="1"/>
    <col min="6" max="6" width="15.28515625" bestFit="1" customWidth="1"/>
    <col min="7" max="7" width="15.42578125" bestFit="1" customWidth="1"/>
    <col min="9" max="9" width="30.7109375" customWidth="1"/>
    <col min="10" max="10" width="18.85546875" customWidth="1"/>
    <col min="11" max="11" width="19" customWidth="1"/>
    <col min="12" max="12" width="42.140625" customWidth="1"/>
  </cols>
  <sheetData>
    <row r="3" spans="2:11" x14ac:dyDescent="0.25">
      <c r="C3" t="s">
        <v>798</v>
      </c>
    </row>
    <row r="4" spans="2:11" ht="15.75" thickBot="1" x14ac:dyDescent="0.3">
      <c r="B4" s="41" t="s">
        <v>799</v>
      </c>
      <c r="C4" s="288">
        <v>0.3</v>
      </c>
      <c r="D4" t="s">
        <v>800</v>
      </c>
    </row>
    <row r="5" spans="2:11" ht="30.75" thickBot="1" x14ac:dyDescent="0.3">
      <c r="B5" s="289" t="s">
        <v>801</v>
      </c>
      <c r="C5" s="290" t="s">
        <v>802</v>
      </c>
      <c r="D5" s="290" t="s">
        <v>803</v>
      </c>
      <c r="E5" s="290" t="s">
        <v>804</v>
      </c>
      <c r="F5" s="290" t="s">
        <v>805</v>
      </c>
      <c r="G5" s="290" t="s">
        <v>60</v>
      </c>
    </row>
    <row r="6" spans="2:11" ht="30.75" thickBot="1" x14ac:dyDescent="0.3">
      <c r="B6" s="291" t="s">
        <v>193</v>
      </c>
      <c r="C6" s="292" t="s">
        <v>552</v>
      </c>
      <c r="D6" s="293">
        <v>0.5</v>
      </c>
      <c r="E6" s="294" t="s">
        <v>806</v>
      </c>
      <c r="F6" s="295">
        <v>0.5</v>
      </c>
      <c r="G6" s="295">
        <f>F6*$C$4</f>
        <v>0.15</v>
      </c>
    </row>
    <row r="7" spans="2:11" ht="30.75" thickBot="1" x14ac:dyDescent="0.3">
      <c r="B7" s="296" t="s">
        <v>171</v>
      </c>
      <c r="C7" s="294" t="s">
        <v>807</v>
      </c>
      <c r="D7" s="297" t="s">
        <v>808</v>
      </c>
      <c r="E7" s="294" t="s">
        <v>809</v>
      </c>
      <c r="F7" s="295">
        <f>0.5*F6</f>
        <v>0.25</v>
      </c>
      <c r="G7" s="295">
        <f t="shared" ref="G7:G10" si="0">F7*$C$4</f>
        <v>7.4999999999999997E-2</v>
      </c>
    </row>
    <row r="8" spans="2:11" ht="60.75" thickBot="1" x14ac:dyDescent="0.3">
      <c r="B8" s="296" t="s">
        <v>183</v>
      </c>
      <c r="C8" s="294" t="s">
        <v>550</v>
      </c>
      <c r="D8" s="298" t="s">
        <v>810</v>
      </c>
      <c r="E8" s="294" t="s">
        <v>811</v>
      </c>
      <c r="F8" s="295">
        <f>0.15*F7</f>
        <v>3.7499999999999999E-2</v>
      </c>
      <c r="G8" s="295">
        <f t="shared" si="0"/>
        <v>1.125E-2</v>
      </c>
    </row>
    <row r="9" spans="2:11" ht="30.75" thickBot="1" x14ac:dyDescent="0.3">
      <c r="B9" s="299" t="s">
        <v>188</v>
      </c>
      <c r="C9" s="300" t="s">
        <v>551</v>
      </c>
      <c r="D9" s="301">
        <v>0.5</v>
      </c>
      <c r="E9" s="302" t="s">
        <v>812</v>
      </c>
      <c r="F9" s="303">
        <v>0.5</v>
      </c>
      <c r="G9" s="303">
        <f t="shared" si="0"/>
        <v>0.15</v>
      </c>
    </row>
    <row r="10" spans="2:11" ht="15.75" thickBot="1" x14ac:dyDescent="0.3">
      <c r="B10" s="304" t="s">
        <v>179</v>
      </c>
      <c r="C10" s="302" t="s">
        <v>813</v>
      </c>
      <c r="D10" s="305" t="s">
        <v>814</v>
      </c>
      <c r="E10" s="302" t="s">
        <v>815</v>
      </c>
      <c r="F10" s="303">
        <f>0.15*F9</f>
        <v>7.4999999999999997E-2</v>
      </c>
      <c r="G10" s="303">
        <f t="shared" si="0"/>
        <v>2.2499999999999999E-2</v>
      </c>
    </row>
    <row r="11" spans="2:11" x14ac:dyDescent="0.25">
      <c r="B11" s="306"/>
      <c r="D11" s="307"/>
    </row>
    <row r="12" spans="2:11" x14ac:dyDescent="0.25">
      <c r="B12" s="308"/>
      <c r="D12" s="307"/>
    </row>
    <row r="13" spans="2:11" x14ac:dyDescent="0.25">
      <c r="B13" s="41" t="s">
        <v>816</v>
      </c>
    </row>
    <row r="14" spans="2:11" x14ac:dyDescent="0.25">
      <c r="B14" s="33"/>
      <c r="C14" s="396">
        <v>2020</v>
      </c>
      <c r="D14" s="396">
        <v>2021</v>
      </c>
      <c r="E14" s="396">
        <v>2022</v>
      </c>
      <c r="F14" s="396">
        <v>2023</v>
      </c>
      <c r="G14" s="396">
        <v>2024</v>
      </c>
      <c r="H14" s="396">
        <v>2025</v>
      </c>
      <c r="I14" s="396">
        <v>2026</v>
      </c>
      <c r="J14" s="396" t="s">
        <v>817</v>
      </c>
      <c r="K14" s="396" t="s">
        <v>818</v>
      </c>
    </row>
    <row r="15" spans="2:11" x14ac:dyDescent="0.25">
      <c r="B15" s="33" t="s">
        <v>819</v>
      </c>
      <c r="C15" s="399">
        <v>6955763.7400000002</v>
      </c>
      <c r="D15" s="399">
        <v>9385275.0600000005</v>
      </c>
      <c r="E15" s="399">
        <v>11211215.952930002</v>
      </c>
      <c r="F15" s="399">
        <v>8002020.6532579996</v>
      </c>
      <c r="G15" s="399">
        <v>0</v>
      </c>
      <c r="H15" s="399">
        <v>0</v>
      </c>
      <c r="I15" s="399">
        <v>0</v>
      </c>
      <c r="J15" s="309">
        <f>C15+D15/1.071+E15/1.071^2+F15/1.071^3+G15/1.071^4+H15/1.071^5+I15/1.071^6</f>
        <v>32006644.020990785</v>
      </c>
      <c r="K15" s="397">
        <f>J15/SUM($J$15:$J$16)</f>
        <v>0.96505154034673157</v>
      </c>
    </row>
    <row r="16" spans="2:11" x14ac:dyDescent="0.25">
      <c r="B16" s="33" t="s">
        <v>820</v>
      </c>
      <c r="C16" s="399">
        <v>257000</v>
      </c>
      <c r="D16" s="399">
        <v>340659.51</v>
      </c>
      <c r="E16" s="399">
        <v>341327.92153600004</v>
      </c>
      <c r="F16" s="399">
        <v>351889.39291599998</v>
      </c>
      <c r="G16" s="399">
        <v>0</v>
      </c>
      <c r="H16" s="399">
        <v>0</v>
      </c>
      <c r="I16" s="399">
        <v>0</v>
      </c>
      <c r="J16" s="309">
        <f>C16+D16/1.071+E16/1.071^2+F16/1.071^3+G16/1.071^4+H16/1.071^5+I16/1.071^6</f>
        <v>1159091.3650085735</v>
      </c>
      <c r="K16" s="398">
        <f>J16/SUM($J$15:$J$16)</f>
        <v>3.4948459653268364E-2</v>
      </c>
    </row>
  </sheetData>
  <pageMargins left="0.7" right="0.7" top="0.75" bottom="0.75" header="0.3" footer="0.3"/>
  <pageSetup orientation="portrait" horizontalDpi="90" verticalDpi="9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99042-16BD-49A0-8C10-5707BB44CBBC}">
  <dimension ref="A1:P27"/>
  <sheetViews>
    <sheetView zoomScale="90" zoomScaleNormal="90" workbookViewId="0">
      <selection activeCell="J12" sqref="J12"/>
    </sheetView>
  </sheetViews>
  <sheetFormatPr defaultRowHeight="15" x14ac:dyDescent="0.25"/>
  <cols>
    <col min="1" max="1" width="21.5703125" bestFit="1" customWidth="1"/>
    <col min="2" max="2" width="14.28515625" bestFit="1" customWidth="1"/>
    <col min="3" max="3" width="15.28515625" bestFit="1" customWidth="1"/>
    <col min="4" max="7" width="16.28515625" bestFit="1" customWidth="1"/>
    <col min="8" max="8" width="4" customWidth="1"/>
    <col min="9" max="9" width="58" customWidth="1"/>
    <col min="10" max="10" width="21" customWidth="1"/>
    <col min="11" max="11" width="23.42578125" customWidth="1"/>
    <col min="12" max="12" width="22.140625" customWidth="1"/>
    <col min="13" max="13" width="16.28515625" bestFit="1" customWidth="1"/>
    <col min="14" max="14" width="38.5703125" bestFit="1" customWidth="1"/>
    <col min="15" max="15" width="21.28515625" customWidth="1"/>
    <col min="16" max="16" width="16" bestFit="1" customWidth="1"/>
    <col min="17" max="17" width="14.42578125" bestFit="1" customWidth="1"/>
  </cols>
  <sheetData>
    <row r="1" spans="1:16" ht="30" x14ac:dyDescent="0.25">
      <c r="I1" s="41"/>
      <c r="J1" s="310" t="s">
        <v>821</v>
      </c>
      <c r="K1" s="311" t="s">
        <v>822</v>
      </c>
      <c r="L1" s="312" t="s">
        <v>823</v>
      </c>
    </row>
    <row r="2" spans="1:16" x14ac:dyDescent="0.25">
      <c r="A2" s="313"/>
      <c r="B2" s="313" t="s">
        <v>824</v>
      </c>
      <c r="C2" s="313" t="s">
        <v>825</v>
      </c>
      <c r="D2" s="313" t="s">
        <v>826</v>
      </c>
      <c r="E2" s="313" t="s">
        <v>827</v>
      </c>
      <c r="F2" s="313" t="s">
        <v>828</v>
      </c>
      <c r="G2" s="313" t="s">
        <v>829</v>
      </c>
      <c r="H2" s="314"/>
      <c r="I2" s="312" t="s">
        <v>830</v>
      </c>
      <c r="J2" s="315">
        <v>1467971</v>
      </c>
      <c r="K2" s="286"/>
      <c r="L2" s="316"/>
      <c r="M2" s="41" t="s">
        <v>831</v>
      </c>
    </row>
    <row r="3" spans="1:16" x14ac:dyDescent="0.25">
      <c r="A3" s="409" t="s">
        <v>832</v>
      </c>
      <c r="B3" s="410">
        <v>142739</v>
      </c>
      <c r="C3" s="410">
        <v>85691</v>
      </c>
      <c r="D3" s="410">
        <v>121201</v>
      </c>
      <c r="E3" s="410">
        <v>10881</v>
      </c>
      <c r="F3" s="410">
        <v>75772</v>
      </c>
      <c r="G3" s="410">
        <v>147</v>
      </c>
      <c r="H3" s="319"/>
      <c r="I3" s="43" t="s">
        <v>833</v>
      </c>
      <c r="J3" s="320">
        <f t="shared" ref="J3:J5" si="0">-SUM(B3:G3)</f>
        <v>-436431</v>
      </c>
      <c r="K3" s="32">
        <f>J3/$J$2</f>
        <v>-0.29730219466188362</v>
      </c>
      <c r="L3" s="321">
        <f>J3/$J$11</f>
        <v>0.53170316891584846</v>
      </c>
      <c r="M3" s="51">
        <f>SUM(J20:J24)</f>
        <v>46.586755153777823</v>
      </c>
    </row>
    <row r="4" spans="1:16" x14ac:dyDescent="0.25">
      <c r="A4" s="313" t="s">
        <v>834</v>
      </c>
      <c r="B4" s="317">
        <v>-17270</v>
      </c>
      <c r="C4" s="322">
        <v>13182</v>
      </c>
      <c r="D4" s="322">
        <v>39134</v>
      </c>
      <c r="E4" s="318">
        <v>4138</v>
      </c>
      <c r="F4" s="322">
        <v>136848</v>
      </c>
      <c r="G4" s="318">
        <v>0</v>
      </c>
      <c r="H4" s="319"/>
      <c r="I4" s="320" t="s">
        <v>835</v>
      </c>
      <c r="J4" s="320">
        <f t="shared" si="0"/>
        <v>-176032</v>
      </c>
      <c r="K4" s="32">
        <f t="shared" ref="K4:K5" si="1">J4/$J$2</f>
        <v>-0.11991517543602701</v>
      </c>
      <c r="L4" s="321">
        <f>J4/$J$11</f>
        <v>0.21445949584377516</v>
      </c>
      <c r="M4" s="323">
        <f>J26</f>
        <v>127.67164800946674</v>
      </c>
    </row>
    <row r="5" spans="1:16" x14ac:dyDescent="0.25">
      <c r="A5" s="313" t="s">
        <v>836</v>
      </c>
      <c r="B5" s="324">
        <v>6999</v>
      </c>
      <c r="C5" s="325"/>
      <c r="D5" s="325"/>
      <c r="E5" s="326">
        <v>0</v>
      </c>
      <c r="F5" s="325"/>
      <c r="G5" s="326">
        <v>0</v>
      </c>
      <c r="H5" s="319"/>
      <c r="I5" s="320" t="s">
        <v>835</v>
      </c>
      <c r="J5" s="320">
        <f t="shared" si="0"/>
        <v>-6999</v>
      </c>
      <c r="K5" s="32">
        <f t="shared" si="1"/>
        <v>-4.7678053585527231E-3</v>
      </c>
      <c r="L5" s="321">
        <f>J5/$J$11</f>
        <v>8.5268701793457004E-3</v>
      </c>
      <c r="M5" s="15"/>
    </row>
    <row r="6" spans="1:16" x14ac:dyDescent="0.25">
      <c r="A6" s="313" t="s">
        <v>837</v>
      </c>
      <c r="B6" s="317">
        <v>0</v>
      </c>
      <c r="C6" s="317">
        <v>470</v>
      </c>
      <c r="D6" s="317">
        <v>6480</v>
      </c>
      <c r="E6" s="317">
        <v>549</v>
      </c>
      <c r="F6" s="317">
        <v>2574</v>
      </c>
      <c r="G6" s="318">
        <v>0</v>
      </c>
      <c r="H6" s="327"/>
      <c r="I6" s="328" t="s">
        <v>838</v>
      </c>
      <c r="J6" s="320">
        <f>-SUM(B7:G7)-SUM(B6:G6)</f>
        <v>-24737</v>
      </c>
      <c r="K6" s="32">
        <f>J6/$J$2</f>
        <v>-1.6851150329263997E-2</v>
      </c>
      <c r="L6" s="321">
        <f>J6/$J$11</f>
        <v>3.0137046381836632E-2</v>
      </c>
      <c r="M6" s="323">
        <f>J25</f>
        <v>111.49408756508598</v>
      </c>
    </row>
    <row r="7" spans="1:16" x14ac:dyDescent="0.25">
      <c r="A7" s="313" t="s">
        <v>839</v>
      </c>
      <c r="B7" s="317">
        <v>2042</v>
      </c>
      <c r="C7" s="317">
        <v>365</v>
      </c>
      <c r="D7" s="317">
        <v>318</v>
      </c>
      <c r="E7" s="317">
        <v>2155</v>
      </c>
      <c r="F7" s="318">
        <v>9784</v>
      </c>
      <c r="G7" s="318">
        <v>0</v>
      </c>
      <c r="H7" s="329"/>
      <c r="I7" s="330"/>
      <c r="K7" s="15"/>
      <c r="L7" s="15"/>
      <c r="M7" s="15"/>
    </row>
    <row r="8" spans="1:16" x14ac:dyDescent="0.25">
      <c r="A8" s="313" t="s">
        <v>840</v>
      </c>
      <c r="B8" s="317">
        <v>60925</v>
      </c>
      <c r="C8" s="317">
        <v>4340</v>
      </c>
      <c r="D8" s="317">
        <v>9418</v>
      </c>
      <c r="E8" s="317">
        <v>9418</v>
      </c>
      <c r="F8" s="317">
        <v>74783</v>
      </c>
      <c r="G8" s="318">
        <v>0</v>
      </c>
      <c r="H8" s="331">
        <f>SUM(B8:G8)</f>
        <v>158884</v>
      </c>
      <c r="I8" s="330"/>
      <c r="J8" s="320">
        <f>-SUM(B8:G8)</f>
        <v>-158884</v>
      </c>
      <c r="K8" s="32">
        <f>J8/$J$2</f>
        <v>-0.10823374576200756</v>
      </c>
      <c r="L8" s="321">
        <f>J8/$J$11</f>
        <v>0.19356811567011892</v>
      </c>
      <c r="M8" s="15"/>
    </row>
    <row r="9" spans="1:16" x14ac:dyDescent="0.25">
      <c r="A9" s="313" t="s">
        <v>632</v>
      </c>
      <c r="B9" s="317">
        <v>78</v>
      </c>
      <c r="C9" s="317">
        <v>623</v>
      </c>
      <c r="D9" s="317">
        <v>759</v>
      </c>
      <c r="E9" s="317">
        <v>0</v>
      </c>
      <c r="F9" s="317">
        <v>79</v>
      </c>
      <c r="G9" s="318">
        <v>0</v>
      </c>
      <c r="H9" s="319"/>
      <c r="I9" s="332" t="s">
        <v>841</v>
      </c>
      <c r="J9" s="320">
        <f>-SUM(B9:G9)</f>
        <v>-1539</v>
      </c>
      <c r="K9" s="32">
        <f>J9/$J$2</f>
        <v>-1.0483858332351252E-3</v>
      </c>
      <c r="L9" s="321">
        <f>J9/$J$11</f>
        <v>1.8749611667399676E-3</v>
      </c>
      <c r="M9" s="323">
        <f>J27</f>
        <v>408.29163055750547</v>
      </c>
    </row>
    <row r="10" spans="1:16" ht="15.75" thickBot="1" x14ac:dyDescent="0.3">
      <c r="A10" s="333" t="s">
        <v>842</v>
      </c>
      <c r="B10" s="334">
        <v>7822</v>
      </c>
      <c r="C10" s="334">
        <v>0</v>
      </c>
      <c r="D10" s="334">
        <v>0</v>
      </c>
      <c r="E10" s="334">
        <v>0</v>
      </c>
      <c r="F10" s="334">
        <v>8373</v>
      </c>
      <c r="G10" s="335">
        <v>0</v>
      </c>
      <c r="H10" s="319"/>
      <c r="I10" s="320" t="s">
        <v>841</v>
      </c>
      <c r="J10" s="320">
        <f>-SUM(B10:G10)</f>
        <v>-16195</v>
      </c>
      <c r="K10" s="32">
        <f>J10/$J$2</f>
        <v>-1.1032234288007052E-2</v>
      </c>
      <c r="L10" s="321">
        <f>J10/$J$11</f>
        <v>1.9730341842335138E-2</v>
      </c>
      <c r="M10" s="15"/>
    </row>
    <row r="11" spans="1:16" ht="15.75" thickTop="1" x14ac:dyDescent="0.25">
      <c r="A11" s="336" t="s">
        <v>843</v>
      </c>
      <c r="B11" s="337">
        <f t="shared" ref="B11:G11" si="2">SUM(B3:B10)</f>
        <v>203335</v>
      </c>
      <c r="C11" s="337">
        <f>SUM(C3:C10)</f>
        <v>104671</v>
      </c>
      <c r="D11" s="337">
        <f t="shared" si="2"/>
        <v>177310</v>
      </c>
      <c r="E11" s="337">
        <f t="shared" si="2"/>
        <v>27141</v>
      </c>
      <c r="F11" s="337">
        <f t="shared" si="2"/>
        <v>308213</v>
      </c>
      <c r="G11" s="338">
        <f t="shared" si="2"/>
        <v>147</v>
      </c>
      <c r="H11" s="331">
        <f>SUM(B11:G11)</f>
        <v>820817</v>
      </c>
      <c r="I11" s="339"/>
      <c r="J11" s="340">
        <f>SUM(J3:J10)</f>
        <v>-820817</v>
      </c>
      <c r="K11" s="341">
        <f>J11/J2</f>
        <v>-0.55915069166897713</v>
      </c>
      <c r="L11" s="341">
        <f>SUM(L3:L10)</f>
        <v>1</v>
      </c>
      <c r="M11" s="15"/>
    </row>
    <row r="12" spans="1:16" ht="45" x14ac:dyDescent="0.25">
      <c r="A12" s="342" t="s">
        <v>844</v>
      </c>
      <c r="B12" s="343">
        <v>163162</v>
      </c>
      <c r="C12" s="343">
        <v>64169</v>
      </c>
      <c r="D12" s="343">
        <v>41973</v>
      </c>
      <c r="E12" s="343">
        <v>30309</v>
      </c>
      <c r="F12" s="343">
        <v>346924</v>
      </c>
      <c r="G12" s="344">
        <v>617</v>
      </c>
      <c r="H12" s="331">
        <f t="shared" ref="H12:H13" si="3">SUM(B12:G12)</f>
        <v>647154</v>
      </c>
      <c r="I12" s="345">
        <f>SUM(B12:G12)/6</f>
        <v>107859</v>
      </c>
      <c r="J12" s="346"/>
      <c r="K12" s="347"/>
      <c r="L12" s="15"/>
    </row>
    <row r="13" spans="1:16" ht="30" x14ac:dyDescent="0.25">
      <c r="A13" s="348" t="s">
        <v>845</v>
      </c>
      <c r="B13" s="343">
        <f t="shared" ref="B13:G13" si="4">SUM(B11:B12)</f>
        <v>366497</v>
      </c>
      <c r="C13" s="343">
        <f t="shared" si="4"/>
        <v>168840</v>
      </c>
      <c r="D13" s="343">
        <f t="shared" si="4"/>
        <v>219283</v>
      </c>
      <c r="E13" s="343">
        <f t="shared" si="4"/>
        <v>57450</v>
      </c>
      <c r="F13" s="343">
        <f t="shared" si="4"/>
        <v>655137</v>
      </c>
      <c r="G13" s="344">
        <f t="shared" si="4"/>
        <v>764</v>
      </c>
      <c r="H13" s="331">
        <f t="shared" si="3"/>
        <v>1467971</v>
      </c>
      <c r="I13" s="312" t="s">
        <v>846</v>
      </c>
      <c r="J13" s="310" t="s">
        <v>821</v>
      </c>
      <c r="K13" s="311" t="s">
        <v>822</v>
      </c>
      <c r="L13" s="312" t="s">
        <v>60</v>
      </c>
      <c r="M13" s="15" t="s">
        <v>847</v>
      </c>
      <c r="N13" s="41" t="s">
        <v>848</v>
      </c>
      <c r="O13" s="41" t="s">
        <v>849</v>
      </c>
      <c r="P13" s="287"/>
    </row>
    <row r="14" spans="1:16" x14ac:dyDescent="0.25">
      <c r="A14" s="348" t="s">
        <v>850</v>
      </c>
      <c r="B14" s="349">
        <f t="shared" ref="B14:H14" si="5">B11/B13</f>
        <v>0.55480672420238097</v>
      </c>
      <c r="C14" s="349">
        <f t="shared" si="5"/>
        <v>0.6199419568822554</v>
      </c>
      <c r="D14" s="349">
        <f t="shared" si="5"/>
        <v>0.80858981316381118</v>
      </c>
      <c r="E14" s="349">
        <f t="shared" si="5"/>
        <v>0.47242819843342038</v>
      </c>
      <c r="F14" s="349">
        <f t="shared" si="5"/>
        <v>0.47045579779496505</v>
      </c>
      <c r="G14" s="349">
        <f t="shared" si="5"/>
        <v>0.19240837696335078</v>
      </c>
      <c r="H14" s="349">
        <f t="shared" si="5"/>
        <v>0.55915069166897713</v>
      </c>
      <c r="I14" s="33" t="s">
        <v>835</v>
      </c>
      <c r="J14" s="330">
        <f>SUM(J4:J5)</f>
        <v>-183031</v>
      </c>
      <c r="K14" s="32">
        <f>SUM(J14:J14)/J2</f>
        <v>-0.12468298079457973</v>
      </c>
      <c r="L14" s="321">
        <f>SUM(J4:J5)/-$J$2</f>
        <v>0.12468298079457973</v>
      </c>
      <c r="M14" s="350">
        <f>'[3]2-Program Cost'!S20</f>
        <v>136479466.38</v>
      </c>
      <c r="N14" s="346">
        <f>-J14/M14*3*1000000</f>
        <v>4023.2645581362362</v>
      </c>
      <c r="O14" s="51">
        <f>-M14/J14/3</f>
        <v>248.55437308434091</v>
      </c>
    </row>
    <row r="15" spans="1:16" x14ac:dyDescent="0.25">
      <c r="I15" s="33" t="s">
        <v>838</v>
      </c>
      <c r="J15" s="330">
        <f>SUM(J6)</f>
        <v>-24737</v>
      </c>
      <c r="K15" s="32">
        <f>K6</f>
        <v>-1.6851150329263997E-2</v>
      </c>
      <c r="L15" s="321">
        <f>J6/-$J$2</f>
        <v>1.6851150329263997E-2</v>
      </c>
      <c r="M15" s="350">
        <f>'[3]2-Program Cost'!S19</f>
        <v>115137030.733831</v>
      </c>
      <c r="N15" s="346">
        <f>-J15/M15*3*1000000</f>
        <v>644.54502193614758</v>
      </c>
      <c r="O15" s="51">
        <f>-M15/J15/3</f>
        <v>1551.4820004289256</v>
      </c>
    </row>
    <row r="16" spans="1:16" ht="27" customHeight="1" x14ac:dyDescent="0.25">
      <c r="A16" s="39" t="s">
        <v>851</v>
      </c>
      <c r="B16" s="195" t="s">
        <v>852</v>
      </c>
      <c r="C16" s="195" t="s">
        <v>853</v>
      </c>
      <c r="D16" s="63" t="s">
        <v>854</v>
      </c>
      <c r="E16" s="63" t="s">
        <v>855</v>
      </c>
      <c r="F16" s="63" t="s">
        <v>856</v>
      </c>
      <c r="G16" s="63" t="s">
        <v>857</v>
      </c>
      <c r="H16" s="35"/>
      <c r="I16" s="351" t="s">
        <v>841</v>
      </c>
      <c r="J16" s="330">
        <f>SUM(J9:J10)</f>
        <v>-17734</v>
      </c>
      <c r="K16" s="32">
        <f>SUM(J9:J10)/J2</f>
        <v>-1.2080620121242176E-2</v>
      </c>
      <c r="L16" s="321">
        <f>SUM(J9:J10)/-$J$2</f>
        <v>1.2080620121242176E-2</v>
      </c>
      <c r="M16" s="350">
        <f>'[3]2-Program Cost'!S16</f>
        <v>516792652.47000003</v>
      </c>
      <c r="N16" s="346">
        <f>-J16/M16*3*1000000</f>
        <v>102.94651006689456</v>
      </c>
      <c r="O16" s="51">
        <f>-M16/J16/3</f>
        <v>9713.7824230292099</v>
      </c>
    </row>
    <row r="17" spans="9:15" ht="30" x14ac:dyDescent="0.25">
      <c r="I17" s="351" t="s">
        <v>833</v>
      </c>
      <c r="J17" s="330">
        <f>J3</f>
        <v>-436431</v>
      </c>
      <c r="K17" s="32">
        <f>K3</f>
        <v>-0.29730219466188362</v>
      </c>
      <c r="L17" s="321">
        <f>J3/-J2</f>
        <v>0.29730219466188362</v>
      </c>
      <c r="M17" s="350">
        <f>SUM('[3]2-Program Cost'!S11:S15)</f>
        <v>49860107.776108004</v>
      </c>
      <c r="N17" s="346">
        <f>-J17/M17*3*1000000</f>
        <v>26259.329520089559</v>
      </c>
      <c r="O17" s="51">
        <f>-M17/J17/3</f>
        <v>38.081703465998828</v>
      </c>
    </row>
    <row r="18" spans="9:15" x14ac:dyDescent="0.25">
      <c r="L18" s="352"/>
    </row>
    <row r="20" spans="9:15" x14ac:dyDescent="0.25">
      <c r="I20" s="353" t="s">
        <v>548</v>
      </c>
      <c r="J20" s="354">
        <v>1.5695518393293513</v>
      </c>
    </row>
    <row r="21" spans="9:15" x14ac:dyDescent="0.25">
      <c r="I21" s="355" t="s">
        <v>549</v>
      </c>
      <c r="J21" s="356">
        <v>0.27130635865936792</v>
      </c>
    </row>
    <row r="22" spans="9:15" x14ac:dyDescent="0.25">
      <c r="I22" s="353" t="s">
        <v>550</v>
      </c>
      <c r="J22" s="354">
        <v>22.872806105611343</v>
      </c>
    </row>
    <row r="23" spans="9:15" x14ac:dyDescent="0.25">
      <c r="I23" s="355" t="s">
        <v>551</v>
      </c>
      <c r="J23" s="356">
        <v>16.641251385688467</v>
      </c>
    </row>
    <row r="24" spans="9:15" x14ac:dyDescent="0.25">
      <c r="I24" s="20" t="s">
        <v>552</v>
      </c>
      <c r="J24" s="354">
        <v>5.2318394644892905</v>
      </c>
    </row>
    <row r="25" spans="9:15" x14ac:dyDescent="0.25">
      <c r="I25" t="s">
        <v>553</v>
      </c>
      <c r="J25" s="356">
        <v>111.49408756508598</v>
      </c>
    </row>
    <row r="26" spans="9:15" x14ac:dyDescent="0.25">
      <c r="I26" s="20" t="s">
        <v>554</v>
      </c>
      <c r="J26" s="354">
        <v>127.67164800946674</v>
      </c>
    </row>
    <row r="27" spans="9:15" x14ac:dyDescent="0.25">
      <c r="I27" t="s">
        <v>555</v>
      </c>
      <c r="J27" s="356">
        <v>408.29163055750547</v>
      </c>
    </row>
  </sheetData>
  <pageMargins left="0.7" right="0.7" top="0.75" bottom="0.75" header="0.3" footer="0.3"/>
  <pageSetup orientation="portrait" horizontalDpi="90" verticalDpi="9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A466A-4EAF-4D1A-8178-FBF57C341933}">
  <dimension ref="B1:J8"/>
  <sheetViews>
    <sheetView showGridLines="0" zoomScale="80" zoomScaleNormal="80" workbookViewId="0">
      <selection activeCell="G5" sqref="G5"/>
    </sheetView>
  </sheetViews>
  <sheetFormatPr defaultRowHeight="15" x14ac:dyDescent="0.25"/>
  <cols>
    <col min="1" max="1" width="2.85546875" customWidth="1"/>
    <col min="2" max="2" width="20" customWidth="1"/>
    <col min="3" max="3" width="16.7109375" customWidth="1"/>
    <col min="4" max="4" width="23" customWidth="1"/>
    <col min="5" max="5" width="44.7109375" customWidth="1"/>
    <col min="6" max="6" width="20" customWidth="1"/>
    <col min="7" max="7" width="23.140625" customWidth="1"/>
    <col min="10" max="10" width="45.42578125" customWidth="1"/>
  </cols>
  <sheetData>
    <row r="1" spans="2:10" ht="15.75" thickBot="1" x14ac:dyDescent="0.3"/>
    <row r="2" spans="2:10" ht="73.5" customHeight="1" thickBot="1" x14ac:dyDescent="0.3">
      <c r="B2" s="357" t="s">
        <v>858</v>
      </c>
      <c r="C2" s="358">
        <f>'2020 PSPS Waterfall Analysis'!L17</f>
        <v>0.29730219466188362</v>
      </c>
      <c r="D2" s="458" t="s">
        <v>859</v>
      </c>
      <c r="E2" s="459"/>
      <c r="F2" s="459"/>
      <c r="G2" s="460"/>
    </row>
    <row r="3" spans="2:10" ht="69.95" customHeight="1" thickBot="1" x14ac:dyDescent="0.3">
      <c r="B3" s="359" t="s">
        <v>801</v>
      </c>
      <c r="C3" s="360" t="s">
        <v>802</v>
      </c>
      <c r="D3" s="360" t="s">
        <v>803</v>
      </c>
      <c r="E3" s="360" t="s">
        <v>804</v>
      </c>
      <c r="F3" s="360" t="s">
        <v>805</v>
      </c>
      <c r="G3" s="360" t="s">
        <v>860</v>
      </c>
    </row>
    <row r="4" spans="2:10" ht="69.95" customHeight="1" thickBot="1" x14ac:dyDescent="0.3">
      <c r="B4" s="361" t="s">
        <v>193</v>
      </c>
      <c r="C4" s="362" t="s">
        <v>552</v>
      </c>
      <c r="D4" s="363">
        <v>0.5</v>
      </c>
      <c r="E4" s="294" t="s">
        <v>806</v>
      </c>
      <c r="F4" s="364">
        <v>0.5</v>
      </c>
      <c r="G4" s="365">
        <f>F4*$C$2</f>
        <v>0.14865109733094181</v>
      </c>
      <c r="J4" s="366"/>
    </row>
    <row r="5" spans="2:10" ht="69.95" customHeight="1" thickBot="1" x14ac:dyDescent="0.3">
      <c r="B5" s="367" t="s">
        <v>171</v>
      </c>
      <c r="C5" s="368" t="s">
        <v>807</v>
      </c>
      <c r="D5" s="368" t="s">
        <v>808</v>
      </c>
      <c r="E5" s="294" t="s">
        <v>809</v>
      </c>
      <c r="F5" s="364">
        <f>0.5*F4</f>
        <v>0.25</v>
      </c>
      <c r="G5" s="365">
        <f>F5*$C$2</f>
        <v>7.4325548665470906E-2</v>
      </c>
    </row>
    <row r="6" spans="2:10" ht="69.95" customHeight="1" thickBot="1" x14ac:dyDescent="0.3">
      <c r="B6" s="367" t="s">
        <v>183</v>
      </c>
      <c r="C6" s="368" t="s">
        <v>550</v>
      </c>
      <c r="D6" s="369" t="s">
        <v>810</v>
      </c>
      <c r="E6" s="294" t="s">
        <v>811</v>
      </c>
      <c r="F6" s="364">
        <f>0.15*F5</f>
        <v>3.7499999999999999E-2</v>
      </c>
      <c r="G6" s="365">
        <f t="shared" ref="G6:G7" si="0">F6*$C$2</f>
        <v>1.1148832299820636E-2</v>
      </c>
    </row>
    <row r="7" spans="2:10" ht="69.95" customHeight="1" thickBot="1" x14ac:dyDescent="0.3">
      <c r="B7" s="370" t="s">
        <v>188</v>
      </c>
      <c r="C7" s="371" t="s">
        <v>551</v>
      </c>
      <c r="D7" s="372">
        <v>0.5</v>
      </c>
      <c r="E7" s="302" t="s">
        <v>812</v>
      </c>
      <c r="F7" s="373">
        <v>0.5</v>
      </c>
      <c r="G7" s="374">
        <f t="shared" si="0"/>
        <v>0.14865109733094181</v>
      </c>
    </row>
    <row r="8" spans="2:10" ht="69.95" customHeight="1" thickBot="1" x14ac:dyDescent="0.3">
      <c r="B8" s="375" t="s">
        <v>179</v>
      </c>
      <c r="C8" s="376" t="s">
        <v>813</v>
      </c>
      <c r="D8" s="376" t="s">
        <v>814</v>
      </c>
      <c r="E8" s="302" t="s">
        <v>815</v>
      </c>
      <c r="F8" s="373">
        <f>0.15*F7</f>
        <v>7.4999999999999997E-2</v>
      </c>
      <c r="G8" s="373">
        <f>F8*$C$2</f>
        <v>2.2297664599641272E-2</v>
      </c>
    </row>
  </sheetData>
  <mergeCells count="1">
    <mergeCell ref="D2:G2"/>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095A1-C8C2-4979-9310-EB0ABAE019DA}">
  <sheetPr codeName="Sheet3"/>
  <dimension ref="B2:DB8"/>
  <sheetViews>
    <sheetView workbookViewId="0">
      <selection activeCell="T41" sqref="T41"/>
    </sheetView>
  </sheetViews>
  <sheetFormatPr defaultRowHeight="15" x14ac:dyDescent="0.25"/>
  <cols>
    <col min="1" max="1" width="4.140625" customWidth="1"/>
    <col min="2" max="2" width="15.28515625" customWidth="1"/>
    <col min="3" max="3" width="13.28515625" customWidth="1"/>
  </cols>
  <sheetData>
    <row r="2" spans="2:106" x14ac:dyDescent="0.25">
      <c r="B2" t="s">
        <v>861</v>
      </c>
    </row>
    <row r="4" spans="2:106" x14ac:dyDescent="0.25">
      <c r="B4" t="s">
        <v>862</v>
      </c>
      <c r="C4" t="s">
        <v>863</v>
      </c>
      <c r="D4" t="s">
        <v>864</v>
      </c>
      <c r="E4" t="s">
        <v>865</v>
      </c>
    </row>
    <row r="7" spans="2:106" x14ac:dyDescent="0.25">
      <c r="B7" t="s">
        <v>863</v>
      </c>
      <c r="C7" t="s">
        <v>3</v>
      </c>
      <c r="D7" t="s">
        <v>866</v>
      </c>
      <c r="E7" t="s">
        <v>867</v>
      </c>
      <c r="F7" t="s">
        <v>868</v>
      </c>
      <c r="G7" t="s">
        <v>869</v>
      </c>
      <c r="H7" t="s">
        <v>870</v>
      </c>
      <c r="I7" t="s">
        <v>871</v>
      </c>
      <c r="J7" t="s">
        <v>872</v>
      </c>
      <c r="K7" t="s">
        <v>873</v>
      </c>
      <c r="L7" t="s">
        <v>874</v>
      </c>
      <c r="M7" t="s">
        <v>875</v>
      </c>
      <c r="N7" t="s">
        <v>876</v>
      </c>
      <c r="O7" t="s">
        <v>877</v>
      </c>
      <c r="P7" t="s">
        <v>878</v>
      </c>
      <c r="Q7" t="s">
        <v>879</v>
      </c>
      <c r="R7" t="s">
        <v>880</v>
      </c>
      <c r="S7" t="s">
        <v>881</v>
      </c>
      <c r="T7" t="s">
        <v>882</v>
      </c>
      <c r="U7" t="s">
        <v>883</v>
      </c>
      <c r="V7" t="s">
        <v>884</v>
      </c>
      <c r="W7" t="s">
        <v>885</v>
      </c>
      <c r="X7" t="s">
        <v>886</v>
      </c>
      <c r="Y7" t="s">
        <v>887</v>
      </c>
      <c r="Z7" t="s">
        <v>888</v>
      </c>
      <c r="AA7" t="s">
        <v>889</v>
      </c>
      <c r="AB7" t="s">
        <v>890</v>
      </c>
      <c r="AC7" t="s">
        <v>891</v>
      </c>
      <c r="AD7" t="s">
        <v>892</v>
      </c>
      <c r="AE7" t="s">
        <v>893</v>
      </c>
      <c r="AF7" t="s">
        <v>894</v>
      </c>
      <c r="AG7" t="s">
        <v>895</v>
      </c>
      <c r="AH7" t="s">
        <v>896</v>
      </c>
      <c r="AI7" t="s">
        <v>897</v>
      </c>
      <c r="AJ7" t="s">
        <v>898</v>
      </c>
      <c r="AK7" t="s">
        <v>899</v>
      </c>
      <c r="AL7" t="s">
        <v>900</v>
      </c>
      <c r="AM7" t="s">
        <v>901</v>
      </c>
      <c r="AN7" t="s">
        <v>902</v>
      </c>
      <c r="AO7" t="s">
        <v>903</v>
      </c>
      <c r="AP7" t="s">
        <v>904</v>
      </c>
      <c r="AQ7" t="s">
        <v>905</v>
      </c>
      <c r="AR7" t="s">
        <v>906</v>
      </c>
      <c r="AS7" t="s">
        <v>907</v>
      </c>
      <c r="AT7" t="s">
        <v>908</v>
      </c>
      <c r="AU7" t="s">
        <v>909</v>
      </c>
      <c r="AV7" t="s">
        <v>910</v>
      </c>
      <c r="AW7" t="s">
        <v>911</v>
      </c>
      <c r="AX7" t="s">
        <v>912</v>
      </c>
      <c r="AY7" t="s">
        <v>913</v>
      </c>
      <c r="AZ7" t="s">
        <v>914</v>
      </c>
      <c r="BA7" t="s">
        <v>915</v>
      </c>
      <c r="BB7" t="s">
        <v>916</v>
      </c>
      <c r="BC7" t="s">
        <v>917</v>
      </c>
      <c r="BD7" t="s">
        <v>918</v>
      </c>
      <c r="BE7" t="s">
        <v>919</v>
      </c>
      <c r="BF7" t="s">
        <v>920</v>
      </c>
      <c r="BG7" t="s">
        <v>921</v>
      </c>
      <c r="BH7" t="s">
        <v>922</v>
      </c>
      <c r="BI7" t="s">
        <v>923</v>
      </c>
      <c r="BJ7" t="s">
        <v>924</v>
      </c>
      <c r="BK7" t="s">
        <v>925</v>
      </c>
      <c r="BL7" t="s">
        <v>926</v>
      </c>
      <c r="BM7" t="s">
        <v>927</v>
      </c>
      <c r="BN7" t="s">
        <v>928</v>
      </c>
      <c r="BO7" t="s">
        <v>929</v>
      </c>
      <c r="BP7" t="s">
        <v>930</v>
      </c>
      <c r="BQ7" t="s">
        <v>931</v>
      </c>
      <c r="BR7" t="s">
        <v>932</v>
      </c>
      <c r="BS7" t="s">
        <v>933</v>
      </c>
      <c r="BT7" t="s">
        <v>934</v>
      </c>
      <c r="BU7" t="s">
        <v>935</v>
      </c>
      <c r="BV7" t="s">
        <v>936</v>
      </c>
      <c r="BW7" t="s">
        <v>937</v>
      </c>
      <c r="BX7" t="s">
        <v>938</v>
      </c>
      <c r="BY7" t="s">
        <v>939</v>
      </c>
      <c r="BZ7" t="s">
        <v>940</v>
      </c>
      <c r="CA7" t="s">
        <v>941</v>
      </c>
      <c r="CB7" t="s">
        <v>942</v>
      </c>
      <c r="CC7" t="s">
        <v>943</v>
      </c>
      <c r="CD7" t="s">
        <v>944</v>
      </c>
      <c r="CE7" t="s">
        <v>945</v>
      </c>
      <c r="CF7" t="s">
        <v>946</v>
      </c>
      <c r="CG7" t="s">
        <v>947</v>
      </c>
      <c r="CH7" t="s">
        <v>948</v>
      </c>
      <c r="CI7" t="s">
        <v>949</v>
      </c>
      <c r="CJ7" t="s">
        <v>950</v>
      </c>
      <c r="CK7" t="s">
        <v>951</v>
      </c>
      <c r="CL7" t="s">
        <v>952</v>
      </c>
      <c r="CM7" t="s">
        <v>953</v>
      </c>
      <c r="CN7" t="s">
        <v>954</v>
      </c>
      <c r="CO7" t="s">
        <v>955</v>
      </c>
      <c r="CP7" t="s">
        <v>956</v>
      </c>
      <c r="CQ7" t="s">
        <v>957</v>
      </c>
      <c r="CR7" t="s">
        <v>958</v>
      </c>
      <c r="CS7" t="s">
        <v>959</v>
      </c>
      <c r="CT7" t="s">
        <v>960</v>
      </c>
      <c r="CU7" t="s">
        <v>961</v>
      </c>
      <c r="CV7" t="s">
        <v>962</v>
      </c>
      <c r="CW7" t="s">
        <v>963</v>
      </c>
      <c r="CX7" t="s">
        <v>964</v>
      </c>
      <c r="CY7" t="s">
        <v>965</v>
      </c>
      <c r="CZ7" t="s">
        <v>966</v>
      </c>
      <c r="DA7" t="s">
        <v>967</v>
      </c>
      <c r="DB7" t="s">
        <v>968</v>
      </c>
    </row>
    <row r="8" spans="2:106" x14ac:dyDescent="0.25">
      <c r="B8" t="s">
        <v>969</v>
      </c>
      <c r="D8">
        <v>1</v>
      </c>
      <c r="E8">
        <v>1</v>
      </c>
      <c r="F8">
        <v>1</v>
      </c>
      <c r="G8">
        <v>0.5</v>
      </c>
      <c r="H8">
        <v>0.5</v>
      </c>
      <c r="I8">
        <v>0.5</v>
      </c>
      <c r="J8">
        <v>0.5</v>
      </c>
      <c r="K8">
        <v>0.5</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0</v>
      </c>
      <c r="AR8">
        <v>0</v>
      </c>
      <c r="AS8">
        <v>0</v>
      </c>
      <c r="AT8">
        <v>0</v>
      </c>
      <c r="AU8">
        <v>0</v>
      </c>
      <c r="AV8">
        <v>0</v>
      </c>
      <c r="AW8">
        <v>0</v>
      </c>
      <c r="AX8">
        <v>0</v>
      </c>
      <c r="AY8">
        <v>0</v>
      </c>
      <c r="AZ8">
        <v>0</v>
      </c>
      <c r="BA8">
        <v>0</v>
      </c>
      <c r="BB8">
        <v>0</v>
      </c>
      <c r="BC8">
        <v>0</v>
      </c>
      <c r="BD8">
        <v>0</v>
      </c>
      <c r="BE8">
        <v>0</v>
      </c>
      <c r="BF8">
        <v>0</v>
      </c>
      <c r="BG8">
        <v>0</v>
      </c>
      <c r="BH8">
        <v>0</v>
      </c>
      <c r="BI8">
        <v>0</v>
      </c>
      <c r="BJ8">
        <v>0</v>
      </c>
      <c r="BK8">
        <v>0</v>
      </c>
      <c r="BL8">
        <v>0</v>
      </c>
      <c r="BM8">
        <v>0</v>
      </c>
      <c r="BN8">
        <v>0</v>
      </c>
      <c r="BO8">
        <v>0</v>
      </c>
      <c r="BP8">
        <v>0</v>
      </c>
      <c r="BQ8">
        <v>0</v>
      </c>
      <c r="BR8">
        <v>0</v>
      </c>
      <c r="BS8">
        <v>0</v>
      </c>
      <c r="BT8">
        <v>0</v>
      </c>
      <c r="BU8">
        <v>0</v>
      </c>
      <c r="BV8">
        <v>0</v>
      </c>
      <c r="BW8">
        <v>0</v>
      </c>
      <c r="BX8">
        <v>0</v>
      </c>
      <c r="BY8">
        <v>0</v>
      </c>
      <c r="BZ8">
        <v>0</v>
      </c>
      <c r="CA8">
        <v>0</v>
      </c>
      <c r="CB8">
        <v>0</v>
      </c>
      <c r="CC8">
        <v>0</v>
      </c>
      <c r="CD8">
        <v>0</v>
      </c>
      <c r="CE8">
        <v>0</v>
      </c>
      <c r="CF8">
        <v>0</v>
      </c>
      <c r="CG8">
        <v>0</v>
      </c>
      <c r="CH8">
        <v>0</v>
      </c>
      <c r="CI8">
        <v>0</v>
      </c>
      <c r="CJ8">
        <v>0</v>
      </c>
      <c r="CK8">
        <v>0</v>
      </c>
      <c r="CL8">
        <v>0</v>
      </c>
      <c r="CM8">
        <v>0</v>
      </c>
      <c r="CN8">
        <v>0</v>
      </c>
      <c r="CO8">
        <v>0</v>
      </c>
      <c r="CP8">
        <v>0</v>
      </c>
      <c r="CQ8">
        <v>0</v>
      </c>
      <c r="CR8">
        <v>0</v>
      </c>
      <c r="CS8">
        <v>0</v>
      </c>
      <c r="CT8">
        <v>0</v>
      </c>
      <c r="CU8">
        <v>0</v>
      </c>
      <c r="CV8">
        <v>0</v>
      </c>
      <c r="CW8">
        <v>0</v>
      </c>
      <c r="CX8">
        <v>0</v>
      </c>
      <c r="CY8">
        <v>0</v>
      </c>
      <c r="CZ8">
        <v>0</v>
      </c>
    </row>
  </sheetData>
  <pageMargins left="0.7" right="0.7" top="0.75" bottom="0.75" header="0.3" footer="0.3"/>
  <pageSetup orientation="portrait"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A81A1-CA84-4B6D-A128-37449E6952E5}">
  <sheetPr codeName="Sheet4">
    <tabColor theme="1" tint="0.499984740745262"/>
  </sheetPr>
  <dimension ref="B1:J44"/>
  <sheetViews>
    <sheetView workbookViewId="0">
      <pane ySplit="2" topLeftCell="A6" activePane="bottomLeft" state="frozen"/>
      <selection activeCell="J43" sqref="J43"/>
      <selection pane="bottomLeft" activeCell="G44" sqref="G44"/>
    </sheetView>
  </sheetViews>
  <sheetFormatPr defaultColWidth="9.140625" defaultRowHeight="15" x14ac:dyDescent="0.25"/>
  <cols>
    <col min="7" max="7" width="85.42578125" bestFit="1" customWidth="1"/>
    <col min="9" max="9" width="3.7109375" customWidth="1"/>
    <col min="10" max="10" width="26.5703125" customWidth="1"/>
  </cols>
  <sheetData>
    <row r="1" spans="2:10" x14ac:dyDescent="0.25">
      <c r="G1" s="41" t="s">
        <v>970</v>
      </c>
    </row>
    <row r="2" spans="2:10" x14ac:dyDescent="0.25">
      <c r="B2" s="16" t="s">
        <v>971</v>
      </c>
      <c r="C2" s="16" t="s">
        <v>972</v>
      </c>
      <c r="D2" s="16" t="s">
        <v>973</v>
      </c>
      <c r="E2" s="16" t="s">
        <v>974</v>
      </c>
      <c r="G2" s="25" t="s">
        <v>975</v>
      </c>
      <c r="H2" s="26" t="s">
        <v>976</v>
      </c>
      <c r="J2" t="s">
        <v>977</v>
      </c>
    </row>
    <row r="3" spans="2:10" x14ac:dyDescent="0.25">
      <c r="B3" s="17">
        <v>1</v>
      </c>
      <c r="C3" s="15">
        <v>0</v>
      </c>
      <c r="D3" s="15">
        <v>0.1</v>
      </c>
      <c r="E3" s="15">
        <v>0.15</v>
      </c>
      <c r="G3" t="s">
        <v>978</v>
      </c>
      <c r="H3" s="27" t="s">
        <v>979</v>
      </c>
      <c r="J3" t="s">
        <v>293</v>
      </c>
    </row>
    <row r="4" spans="2:10" x14ac:dyDescent="0.25">
      <c r="B4" s="17">
        <v>2</v>
      </c>
      <c r="C4" s="15">
        <v>0</v>
      </c>
      <c r="D4" s="15">
        <v>0.1</v>
      </c>
      <c r="E4" s="15">
        <v>0.15</v>
      </c>
      <c r="G4" t="s">
        <v>980</v>
      </c>
      <c r="H4" s="27" t="s">
        <v>981</v>
      </c>
      <c r="J4" t="s">
        <v>982</v>
      </c>
    </row>
    <row r="5" spans="2:10" x14ac:dyDescent="0.25">
      <c r="B5" s="17">
        <v>3</v>
      </c>
      <c r="C5" s="15">
        <v>0</v>
      </c>
      <c r="D5" s="15">
        <v>0.1</v>
      </c>
      <c r="E5" s="15">
        <v>0.15</v>
      </c>
      <c r="G5" t="s">
        <v>983</v>
      </c>
      <c r="H5" s="27" t="s">
        <v>984</v>
      </c>
    </row>
    <row r="6" spans="2:10" x14ac:dyDescent="0.25">
      <c r="B6" s="17">
        <v>4</v>
      </c>
      <c r="C6" s="15">
        <v>0</v>
      </c>
      <c r="D6" s="15">
        <v>2.5000000000000001E-2</v>
      </c>
      <c r="E6" s="15">
        <v>0.05</v>
      </c>
      <c r="G6" t="s">
        <v>985</v>
      </c>
      <c r="H6" s="27" t="s">
        <v>986</v>
      </c>
      <c r="J6" t="s">
        <v>987</v>
      </c>
    </row>
    <row r="7" spans="2:10" x14ac:dyDescent="0.25">
      <c r="B7" s="17">
        <v>5</v>
      </c>
      <c r="C7" s="15">
        <v>0</v>
      </c>
      <c r="D7" s="15">
        <v>2.5000000000000001E-2</v>
      </c>
      <c r="E7" s="15">
        <v>0.05</v>
      </c>
      <c r="G7" s="28" t="s">
        <v>988</v>
      </c>
      <c r="H7" s="27" t="s">
        <v>989</v>
      </c>
      <c r="J7" t="s">
        <v>990</v>
      </c>
    </row>
    <row r="8" spans="2:10" x14ac:dyDescent="0.25">
      <c r="B8" s="17">
        <v>6</v>
      </c>
      <c r="C8" s="15">
        <v>0</v>
      </c>
      <c r="D8" s="15">
        <v>2.5000000000000001E-2</v>
      </c>
      <c r="E8" s="15">
        <v>0.05</v>
      </c>
      <c r="G8" s="28" t="s">
        <v>991</v>
      </c>
      <c r="H8" s="27" t="s">
        <v>992</v>
      </c>
      <c r="J8" t="s">
        <v>251</v>
      </c>
    </row>
    <row r="9" spans="2:10" x14ac:dyDescent="0.25">
      <c r="B9" s="17">
        <v>7</v>
      </c>
      <c r="C9" s="15">
        <v>0</v>
      </c>
      <c r="D9" s="15">
        <v>2.5000000000000001E-2</v>
      </c>
      <c r="E9" s="15">
        <v>0.05</v>
      </c>
      <c r="G9" t="s">
        <v>993</v>
      </c>
      <c r="H9" s="27" t="s">
        <v>994</v>
      </c>
      <c r="J9" t="s">
        <v>995</v>
      </c>
    </row>
    <row r="10" spans="2:10" x14ac:dyDescent="0.25">
      <c r="B10" s="17">
        <v>8</v>
      </c>
      <c r="C10" s="15">
        <v>0</v>
      </c>
      <c r="D10" s="15">
        <v>2.5000000000000001E-2</v>
      </c>
      <c r="E10" s="15">
        <v>0.05</v>
      </c>
      <c r="G10" s="28" t="s">
        <v>996</v>
      </c>
      <c r="H10" s="27" t="s">
        <v>997</v>
      </c>
    </row>
    <row r="11" spans="2:10" x14ac:dyDescent="0.25">
      <c r="B11" s="17">
        <v>9</v>
      </c>
      <c r="C11" s="15">
        <v>0</v>
      </c>
      <c r="D11" s="15">
        <v>2.5000000000000001E-2</v>
      </c>
      <c r="E11" s="15">
        <v>0.05</v>
      </c>
      <c r="G11" t="s">
        <v>998</v>
      </c>
      <c r="H11" t="s">
        <v>999</v>
      </c>
      <c r="J11" t="s">
        <v>1000</v>
      </c>
    </row>
    <row r="12" spans="2:10" x14ac:dyDescent="0.25">
      <c r="B12" s="17">
        <v>10</v>
      </c>
      <c r="C12" s="15">
        <v>0</v>
      </c>
      <c r="D12" s="15">
        <v>2.5000000000000001E-2</v>
      </c>
      <c r="E12" s="15">
        <v>0.05</v>
      </c>
      <c r="G12" t="s">
        <v>1001</v>
      </c>
      <c r="H12" s="27" t="s">
        <v>1002</v>
      </c>
      <c r="J12" t="s">
        <v>173</v>
      </c>
    </row>
    <row r="13" spans="2:10" x14ac:dyDescent="0.25">
      <c r="B13" s="17">
        <v>11</v>
      </c>
      <c r="C13" s="15">
        <v>0</v>
      </c>
      <c r="D13" s="15">
        <v>2.5000000000000001E-2</v>
      </c>
      <c r="E13" s="15">
        <v>0.05</v>
      </c>
      <c r="G13" s="28" t="s">
        <v>1003</v>
      </c>
      <c r="H13" s="27" t="s">
        <v>1004</v>
      </c>
      <c r="J13" t="s">
        <v>1005</v>
      </c>
    </row>
    <row r="14" spans="2:10" x14ac:dyDescent="0.25">
      <c r="B14" s="17">
        <v>12</v>
      </c>
      <c r="C14" s="15">
        <v>0</v>
      </c>
      <c r="D14" s="15">
        <v>2.5000000000000001E-2</v>
      </c>
      <c r="E14" s="15">
        <v>0.05</v>
      </c>
      <c r="G14" t="s">
        <v>1006</v>
      </c>
      <c r="H14" t="s">
        <v>1007</v>
      </c>
      <c r="J14" t="s">
        <v>1008</v>
      </c>
    </row>
    <row r="15" spans="2:10" x14ac:dyDescent="0.25">
      <c r="B15" s="17">
        <v>13</v>
      </c>
      <c r="C15" s="15">
        <v>0</v>
      </c>
      <c r="D15" s="15">
        <v>2.5000000000000001E-2</v>
      </c>
      <c r="E15" s="15">
        <v>0.05</v>
      </c>
      <c r="G15" t="s">
        <v>1009</v>
      </c>
      <c r="H15" s="27" t="s">
        <v>1010</v>
      </c>
      <c r="J15" t="s">
        <v>1011</v>
      </c>
    </row>
    <row r="16" spans="2:10" x14ac:dyDescent="0.25">
      <c r="G16" t="s">
        <v>1012</v>
      </c>
      <c r="H16" s="27" t="s">
        <v>1013</v>
      </c>
    </row>
    <row r="17" spans="7:10" x14ac:dyDescent="0.25">
      <c r="G17" t="s">
        <v>1014</v>
      </c>
      <c r="H17" s="27" t="s">
        <v>1015</v>
      </c>
    </row>
    <row r="18" spans="7:10" x14ac:dyDescent="0.25">
      <c r="G18" t="s">
        <v>1016</v>
      </c>
      <c r="H18" s="27" t="s">
        <v>1017</v>
      </c>
    </row>
    <row r="19" spans="7:10" x14ac:dyDescent="0.25">
      <c r="G19" t="s">
        <v>1018</v>
      </c>
      <c r="H19" s="27" t="s">
        <v>1019</v>
      </c>
      <c r="J19" t="s">
        <v>1020</v>
      </c>
    </row>
    <row r="20" spans="7:10" x14ac:dyDescent="0.25">
      <c r="G20" t="s">
        <v>1021</v>
      </c>
      <c r="H20" s="27" t="s">
        <v>1022</v>
      </c>
      <c r="J20" t="s">
        <v>1023</v>
      </c>
    </row>
    <row r="21" spans="7:10" x14ac:dyDescent="0.25">
      <c r="G21" t="s">
        <v>1024</v>
      </c>
      <c r="H21" s="27" t="s">
        <v>1025</v>
      </c>
      <c r="J21" t="s">
        <v>201</v>
      </c>
    </row>
    <row r="22" spans="7:10" x14ac:dyDescent="0.25">
      <c r="G22" t="s">
        <v>1026</v>
      </c>
      <c r="H22" s="27" t="s">
        <v>1027</v>
      </c>
      <c r="J22" t="s">
        <v>1028</v>
      </c>
    </row>
    <row r="23" spans="7:10" x14ac:dyDescent="0.25">
      <c r="G23" t="s">
        <v>1029</v>
      </c>
      <c r="H23" s="27" t="s">
        <v>1030</v>
      </c>
      <c r="J23" t="s">
        <v>1031</v>
      </c>
    </row>
    <row r="24" spans="7:10" x14ac:dyDescent="0.25">
      <c r="G24" s="28" t="s">
        <v>1032</v>
      </c>
      <c r="H24" s="27" t="s">
        <v>1033</v>
      </c>
    </row>
    <row r="25" spans="7:10" x14ac:dyDescent="0.25">
      <c r="G25" t="s">
        <v>1034</v>
      </c>
      <c r="H25" s="27" t="s">
        <v>1035</v>
      </c>
      <c r="J25" t="s">
        <v>1036</v>
      </c>
    </row>
    <row r="26" spans="7:10" x14ac:dyDescent="0.25">
      <c r="G26" t="s">
        <v>1037</v>
      </c>
      <c r="H26" s="27" t="s">
        <v>1038</v>
      </c>
      <c r="J26" t="s">
        <v>1039</v>
      </c>
    </row>
    <row r="27" spans="7:10" x14ac:dyDescent="0.25">
      <c r="G27" t="s">
        <v>1040</v>
      </c>
      <c r="H27" s="27" t="s">
        <v>1041</v>
      </c>
      <c r="J27" t="s">
        <v>174</v>
      </c>
    </row>
    <row r="28" spans="7:10" x14ac:dyDescent="0.25">
      <c r="G28" t="s">
        <v>1042</v>
      </c>
      <c r="H28" s="27" t="s">
        <v>1043</v>
      </c>
      <c r="J28" t="s">
        <v>1044</v>
      </c>
    </row>
    <row r="29" spans="7:10" x14ac:dyDescent="0.25">
      <c r="G29" t="s">
        <v>1045</v>
      </c>
      <c r="H29" s="27" t="s">
        <v>1046</v>
      </c>
    </row>
    <row r="30" spans="7:10" x14ac:dyDescent="0.25">
      <c r="G30" t="s">
        <v>1047</v>
      </c>
      <c r="H30" s="27" t="s">
        <v>1048</v>
      </c>
    </row>
    <row r="31" spans="7:10" x14ac:dyDescent="0.25">
      <c r="G31" t="s">
        <v>1049</v>
      </c>
      <c r="H31" s="27" t="s">
        <v>1050</v>
      </c>
    </row>
    <row r="32" spans="7:10" x14ac:dyDescent="0.25">
      <c r="G32" t="s">
        <v>1051</v>
      </c>
      <c r="H32" s="27" t="s">
        <v>1052</v>
      </c>
    </row>
    <row r="33" spans="7:8" x14ac:dyDescent="0.25">
      <c r="G33" t="s">
        <v>1053</v>
      </c>
      <c r="H33" s="27" t="s">
        <v>1054</v>
      </c>
    </row>
    <row r="34" spans="7:8" x14ac:dyDescent="0.25">
      <c r="G34" t="s">
        <v>1055</v>
      </c>
      <c r="H34" s="27" t="s">
        <v>1056</v>
      </c>
    </row>
    <row r="35" spans="7:8" x14ac:dyDescent="0.25">
      <c r="G35" t="s">
        <v>1057</v>
      </c>
      <c r="H35" s="27" t="s">
        <v>1058</v>
      </c>
    </row>
    <row r="36" spans="7:8" x14ac:dyDescent="0.25">
      <c r="G36" t="s">
        <v>1059</v>
      </c>
      <c r="H36" s="27" t="s">
        <v>1060</v>
      </c>
    </row>
    <row r="37" spans="7:8" x14ac:dyDescent="0.25">
      <c r="G37" t="s">
        <v>1061</v>
      </c>
      <c r="H37" s="27" t="s">
        <v>1062</v>
      </c>
    </row>
    <row r="38" spans="7:8" x14ac:dyDescent="0.25">
      <c r="G38" s="28" t="s">
        <v>1063</v>
      </c>
      <c r="H38" s="27" t="s">
        <v>1064</v>
      </c>
    </row>
    <row r="39" spans="7:8" x14ac:dyDescent="0.25">
      <c r="G39" t="s">
        <v>1065</v>
      </c>
      <c r="H39" s="27" t="s">
        <v>1066</v>
      </c>
    </row>
    <row r="40" spans="7:8" x14ac:dyDescent="0.25">
      <c r="G40" s="28" t="s">
        <v>1067</v>
      </c>
      <c r="H40" s="27" t="s">
        <v>1068</v>
      </c>
    </row>
    <row r="41" spans="7:8" x14ac:dyDescent="0.25">
      <c r="G41" s="28" t="s">
        <v>1069</v>
      </c>
      <c r="H41" s="27" t="s">
        <v>1070</v>
      </c>
    </row>
    <row r="42" spans="7:8" x14ac:dyDescent="0.25">
      <c r="G42" s="28" t="s">
        <v>1071</v>
      </c>
      <c r="H42" s="27" t="s">
        <v>1072</v>
      </c>
    </row>
    <row r="43" spans="7:8" x14ac:dyDescent="0.25">
      <c r="G43" s="28" t="s">
        <v>1073</v>
      </c>
      <c r="H43" s="27" t="s">
        <v>1074</v>
      </c>
    </row>
    <row r="44" spans="7:8" x14ac:dyDescent="0.25">
      <c r="G44" t="s">
        <v>153</v>
      </c>
      <c r="H44" s="27" t="s">
        <v>155</v>
      </c>
    </row>
  </sheetData>
  <sheetProtection algorithmName="SHA-512" hashValue="2EPRG9/zRJGq1AWHYrb3o4tLOdyVXV5X4yiTlY5CtVp3Hp3H71mNHNXgHNq5vTxlUvZU+oJJIk+/buVo2zkt1Q==" saltValue="g3l3iskyd5sb95C3Oi7YYw==" spinCount="100000" sheet="1" objects="1" scenarios="1"/>
  <pageMargins left="0.7" right="0.7" top="0.75" bottom="0.75" header="0.3" footer="0.3"/>
  <pageSetup orientation="portrait" r:id="rId1"/>
  <tableParts count="7">
    <tablePart r:id="rId2"/>
    <tablePart r:id="rId3"/>
    <tablePart r:id="rId4"/>
    <tablePart r:id="rId5"/>
    <tablePart r:id="rId6"/>
    <tablePart r:id="rId7"/>
    <tablePart r:id="rId8"/>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4E601-1ECF-4CBF-BBCC-6F5B31669940}">
  <sheetPr codeName="Sheet44">
    <tabColor theme="1" tint="0.499984740745262"/>
  </sheetPr>
  <dimension ref="B2:I81"/>
  <sheetViews>
    <sheetView topLeftCell="A67" zoomScale="88" zoomScaleNormal="88" workbookViewId="0">
      <selection activeCell="E81" sqref="E81"/>
    </sheetView>
  </sheetViews>
  <sheetFormatPr defaultColWidth="9.140625" defaultRowHeight="15" x14ac:dyDescent="0.25"/>
  <cols>
    <col min="2" max="2" width="25.140625" bestFit="1" customWidth="1"/>
    <col min="3" max="3" width="32.85546875" customWidth="1"/>
    <col min="5" max="5" width="46.28515625" customWidth="1"/>
    <col min="6" max="6" width="13.7109375" customWidth="1"/>
    <col min="7" max="7" width="10.85546875" customWidth="1"/>
    <col min="9" max="9" width="43" bestFit="1" customWidth="1"/>
    <col min="10" max="10" width="25.140625" bestFit="1" customWidth="1"/>
  </cols>
  <sheetData>
    <row r="2" spans="2:9" x14ac:dyDescent="0.25">
      <c r="B2" s="41" t="s">
        <v>1075</v>
      </c>
      <c r="C2" s="41"/>
      <c r="D2" s="41"/>
      <c r="E2" s="41" t="s">
        <v>1076</v>
      </c>
      <c r="I2" s="41" t="s">
        <v>1077</v>
      </c>
    </row>
    <row r="4" spans="2:9" x14ac:dyDescent="0.25">
      <c r="B4" s="45" t="s">
        <v>301</v>
      </c>
      <c r="C4" s="46" t="s">
        <v>302</v>
      </c>
      <c r="E4" s="45" t="s">
        <v>54</v>
      </c>
      <c r="F4" s="46" t="s">
        <v>1078</v>
      </c>
      <c r="G4" s="1" t="s">
        <v>1079</v>
      </c>
      <c r="I4" s="63" t="s">
        <v>58</v>
      </c>
    </row>
    <row r="5" spans="2:9" x14ac:dyDescent="0.25">
      <c r="B5" t="s">
        <v>1080</v>
      </c>
      <c r="C5" t="s">
        <v>1081</v>
      </c>
      <c r="E5" t="s">
        <v>512</v>
      </c>
      <c r="F5" s="37">
        <v>170.752815</v>
      </c>
      <c r="G5" t="s">
        <v>1082</v>
      </c>
      <c r="I5" s="49" t="s">
        <v>461</v>
      </c>
    </row>
    <row r="6" spans="2:9" x14ac:dyDescent="0.25">
      <c r="B6" t="s">
        <v>1080</v>
      </c>
      <c r="C6" t="s">
        <v>1083</v>
      </c>
      <c r="E6" t="s">
        <v>513</v>
      </c>
      <c r="F6" s="37">
        <v>306.60199899999998</v>
      </c>
      <c r="G6" t="s">
        <v>1082</v>
      </c>
      <c r="I6" s="49" t="s">
        <v>451</v>
      </c>
    </row>
    <row r="7" spans="2:9" x14ac:dyDescent="0.25">
      <c r="B7" t="s">
        <v>1080</v>
      </c>
      <c r="C7" t="s">
        <v>1084</v>
      </c>
      <c r="E7" t="s">
        <v>514</v>
      </c>
      <c r="F7" s="37">
        <v>1086.8999220000001</v>
      </c>
      <c r="G7" t="s">
        <v>1082</v>
      </c>
      <c r="I7" s="49" t="s">
        <v>452</v>
      </c>
    </row>
    <row r="8" spans="2:9" x14ac:dyDescent="0.25">
      <c r="B8" t="s">
        <v>1080</v>
      </c>
      <c r="C8" t="s">
        <v>1085</v>
      </c>
      <c r="E8" t="s">
        <v>515</v>
      </c>
      <c r="F8" s="37">
        <v>1434.2133550000001</v>
      </c>
      <c r="G8" t="s">
        <v>1082</v>
      </c>
      <c r="H8" s="40"/>
      <c r="I8" s="49" t="s">
        <v>453</v>
      </c>
    </row>
    <row r="9" spans="2:9" x14ac:dyDescent="0.25">
      <c r="B9" t="s">
        <v>1086</v>
      </c>
      <c r="C9" t="s">
        <v>1087</v>
      </c>
      <c r="E9" t="s">
        <v>516</v>
      </c>
      <c r="F9" s="37">
        <v>1628.5067409999999</v>
      </c>
      <c r="G9" t="s">
        <v>1082</v>
      </c>
      <c r="I9" s="49" t="s">
        <v>457</v>
      </c>
    </row>
    <row r="10" spans="2:9" x14ac:dyDescent="0.25">
      <c r="B10" t="s">
        <v>1086</v>
      </c>
      <c r="C10" t="s">
        <v>1088</v>
      </c>
      <c r="E10" t="s">
        <v>517</v>
      </c>
      <c r="F10" s="37">
        <v>186.396424</v>
      </c>
      <c r="G10" t="s">
        <v>1082</v>
      </c>
      <c r="I10" s="49" t="s">
        <v>458</v>
      </c>
    </row>
    <row r="11" spans="2:9" x14ac:dyDescent="0.25">
      <c r="B11" t="s">
        <v>1086</v>
      </c>
      <c r="C11" t="s">
        <v>1089</v>
      </c>
      <c r="E11" t="s">
        <v>518</v>
      </c>
      <c r="F11" s="37">
        <v>501.74527499999999</v>
      </c>
      <c r="G11" t="s">
        <v>1082</v>
      </c>
      <c r="I11" s="49" t="s">
        <v>459</v>
      </c>
    </row>
    <row r="12" spans="2:9" x14ac:dyDescent="0.25">
      <c r="B12" t="s">
        <v>1086</v>
      </c>
      <c r="C12" t="s">
        <v>1090</v>
      </c>
      <c r="E12" t="s">
        <v>519</v>
      </c>
      <c r="F12" s="37">
        <v>948.54559600000005</v>
      </c>
      <c r="G12" t="s">
        <v>1082</v>
      </c>
      <c r="I12" s="49" t="s">
        <v>460</v>
      </c>
    </row>
    <row r="13" spans="2:9" x14ac:dyDescent="0.25">
      <c r="B13" t="s">
        <v>1086</v>
      </c>
      <c r="C13" t="s">
        <v>1091</v>
      </c>
      <c r="E13" t="s">
        <v>520</v>
      </c>
      <c r="F13" s="37">
        <v>1130.076335</v>
      </c>
      <c r="G13" t="s">
        <v>1082</v>
      </c>
      <c r="I13" s="49" t="s">
        <v>455</v>
      </c>
    </row>
    <row r="14" spans="2:9" x14ac:dyDescent="0.25">
      <c r="B14" t="s">
        <v>1086</v>
      </c>
      <c r="C14" t="s">
        <v>1092</v>
      </c>
      <c r="E14" t="s">
        <v>521</v>
      </c>
      <c r="F14" s="37">
        <v>1453.2434490000001</v>
      </c>
      <c r="G14" t="s">
        <v>1082</v>
      </c>
      <c r="I14" s="49" t="s">
        <v>454</v>
      </c>
    </row>
    <row r="15" spans="2:9" x14ac:dyDescent="0.25">
      <c r="B15" t="s">
        <v>1086</v>
      </c>
      <c r="C15" t="s">
        <v>1093</v>
      </c>
      <c r="E15" t="s">
        <v>522</v>
      </c>
      <c r="F15" s="37">
        <v>500.98972500000002</v>
      </c>
      <c r="G15" t="s">
        <v>1082</v>
      </c>
    </row>
    <row r="16" spans="2:9" x14ac:dyDescent="0.25">
      <c r="B16" t="s">
        <v>1086</v>
      </c>
      <c r="C16" t="s">
        <v>1094</v>
      </c>
      <c r="E16" t="s">
        <v>523</v>
      </c>
      <c r="F16" s="37">
        <v>714.33079099999998</v>
      </c>
      <c r="G16" t="s">
        <v>1082</v>
      </c>
    </row>
    <row r="17" spans="2:7" x14ac:dyDescent="0.25">
      <c r="B17" t="s">
        <v>1086</v>
      </c>
      <c r="C17" t="s">
        <v>1095</v>
      </c>
      <c r="E17" t="s">
        <v>450</v>
      </c>
      <c r="F17" s="37">
        <v>808.58011199999999</v>
      </c>
      <c r="G17" t="s">
        <v>1082</v>
      </c>
    </row>
    <row r="18" spans="2:7" x14ac:dyDescent="0.25">
      <c r="B18" t="s">
        <v>1086</v>
      </c>
      <c r="C18" t="s">
        <v>1096</v>
      </c>
      <c r="E18" t="s">
        <v>456</v>
      </c>
      <c r="F18" s="37">
        <v>758.70438200000001</v>
      </c>
      <c r="G18" t="s">
        <v>1082</v>
      </c>
    </row>
    <row r="19" spans="2:7" x14ac:dyDescent="0.25">
      <c r="B19" t="s">
        <v>1086</v>
      </c>
      <c r="C19" t="s">
        <v>1097</v>
      </c>
      <c r="E19" t="s">
        <v>462</v>
      </c>
      <c r="F19" s="37">
        <v>746.70105000000001</v>
      </c>
      <c r="G19" t="s">
        <v>1082</v>
      </c>
    </row>
    <row r="20" spans="2:7" x14ac:dyDescent="0.25">
      <c r="B20" t="s">
        <v>1098</v>
      </c>
      <c r="C20" t="s">
        <v>1098</v>
      </c>
      <c r="E20" t="s">
        <v>463</v>
      </c>
      <c r="F20" s="37">
        <v>692.62762499999997</v>
      </c>
      <c r="G20" t="s">
        <v>1082</v>
      </c>
    </row>
    <row r="21" spans="2:7" x14ac:dyDescent="0.25">
      <c r="B21" t="s">
        <v>1099</v>
      </c>
      <c r="C21" t="s">
        <v>1100</v>
      </c>
      <c r="E21" t="s">
        <v>464</v>
      </c>
      <c r="F21" s="37">
        <v>574.64243099999999</v>
      </c>
      <c r="G21" t="s">
        <v>1082</v>
      </c>
    </row>
    <row r="22" spans="2:7" x14ac:dyDescent="0.25">
      <c r="B22" t="s">
        <v>1099</v>
      </c>
      <c r="C22" t="s">
        <v>1101</v>
      </c>
      <c r="E22" t="s">
        <v>465</v>
      </c>
      <c r="F22" s="37">
        <v>749.25225499999999</v>
      </c>
      <c r="G22" t="s">
        <v>1082</v>
      </c>
    </row>
    <row r="23" spans="2:7" x14ac:dyDescent="0.25">
      <c r="B23" t="s">
        <v>1099</v>
      </c>
      <c r="C23" t="s">
        <v>1102</v>
      </c>
      <c r="E23" t="s">
        <v>466</v>
      </c>
      <c r="F23" s="37">
        <v>690.05764099999999</v>
      </c>
      <c r="G23" t="s">
        <v>1082</v>
      </c>
    </row>
    <row r="24" spans="2:7" x14ac:dyDescent="0.25">
      <c r="B24" t="s">
        <v>1099</v>
      </c>
      <c r="C24" t="s">
        <v>1103</v>
      </c>
      <c r="E24" t="s">
        <v>467</v>
      </c>
      <c r="F24" s="37">
        <v>489.35553099999998</v>
      </c>
      <c r="G24" t="s">
        <v>1082</v>
      </c>
    </row>
    <row r="25" spans="2:7" x14ac:dyDescent="0.25">
      <c r="B25" t="s">
        <v>1099</v>
      </c>
      <c r="C25" t="s">
        <v>1104</v>
      </c>
      <c r="E25" t="s">
        <v>468</v>
      </c>
      <c r="F25" s="37">
        <v>700.88254199999994</v>
      </c>
      <c r="G25" t="s">
        <v>1082</v>
      </c>
    </row>
    <row r="26" spans="2:7" x14ac:dyDescent="0.25">
      <c r="B26" t="s">
        <v>1099</v>
      </c>
      <c r="C26" t="s">
        <v>1105</v>
      </c>
      <c r="E26" t="s">
        <v>469</v>
      </c>
      <c r="F26" s="37">
        <v>774.34978000000001</v>
      </c>
      <c r="G26" t="s">
        <v>1082</v>
      </c>
    </row>
    <row r="27" spans="2:7" x14ac:dyDescent="0.25">
      <c r="B27" t="s">
        <v>1099</v>
      </c>
      <c r="C27" t="s">
        <v>1106</v>
      </c>
      <c r="E27" t="s">
        <v>470</v>
      </c>
      <c r="F27" s="37">
        <v>487.92267199999998</v>
      </c>
      <c r="G27" t="s">
        <v>1082</v>
      </c>
    </row>
    <row r="28" spans="2:7" x14ac:dyDescent="0.25">
      <c r="B28" t="s">
        <v>1099</v>
      </c>
      <c r="C28" t="s">
        <v>1107</v>
      </c>
      <c r="E28" t="s">
        <v>471</v>
      </c>
      <c r="F28" s="37">
        <v>375.64590099999998</v>
      </c>
      <c r="G28" t="s">
        <v>1082</v>
      </c>
    </row>
    <row r="29" spans="2:7" x14ac:dyDescent="0.25">
      <c r="B29" t="s">
        <v>1099</v>
      </c>
      <c r="C29" t="s">
        <v>1108</v>
      </c>
      <c r="E29" t="s">
        <v>472</v>
      </c>
      <c r="F29" s="37">
        <v>415.27751599999999</v>
      </c>
      <c r="G29" t="s">
        <v>1082</v>
      </c>
    </row>
    <row r="30" spans="2:7" x14ac:dyDescent="0.25">
      <c r="B30" t="s">
        <v>1099</v>
      </c>
      <c r="C30" t="s">
        <v>1109</v>
      </c>
      <c r="E30" t="s">
        <v>473</v>
      </c>
      <c r="F30" s="37">
        <v>68.339461</v>
      </c>
      <c r="G30" t="s">
        <v>1082</v>
      </c>
    </row>
    <row r="31" spans="2:7" x14ac:dyDescent="0.25">
      <c r="B31" t="s">
        <v>1099</v>
      </c>
      <c r="C31" t="s">
        <v>1110</v>
      </c>
      <c r="E31" t="s">
        <v>474</v>
      </c>
      <c r="F31" s="37">
        <v>145.26083700000001</v>
      </c>
      <c r="G31" t="s">
        <v>1082</v>
      </c>
    </row>
    <row r="32" spans="2:7" x14ac:dyDescent="0.25">
      <c r="B32" t="s">
        <v>1099</v>
      </c>
      <c r="C32" t="s">
        <v>1111</v>
      </c>
      <c r="E32" t="s">
        <v>475</v>
      </c>
      <c r="F32" s="37">
        <v>57.592095999999998</v>
      </c>
      <c r="G32" t="s">
        <v>1082</v>
      </c>
    </row>
    <row r="33" spans="2:7" x14ac:dyDescent="0.25">
      <c r="B33" t="s">
        <v>1099</v>
      </c>
      <c r="C33" t="s">
        <v>1112</v>
      </c>
      <c r="E33" t="s">
        <v>476</v>
      </c>
      <c r="F33" s="37">
        <v>88.505645999999999</v>
      </c>
      <c r="G33" t="s">
        <v>1082</v>
      </c>
    </row>
    <row r="34" spans="2:7" x14ac:dyDescent="0.25">
      <c r="B34" t="s">
        <v>1099</v>
      </c>
      <c r="C34" t="s">
        <v>1113</v>
      </c>
      <c r="E34" t="s">
        <v>477</v>
      </c>
      <c r="F34" s="37">
        <v>88.424520000000001</v>
      </c>
      <c r="G34" t="s">
        <v>1082</v>
      </c>
    </row>
    <row r="35" spans="2:7" x14ac:dyDescent="0.25">
      <c r="B35" t="s">
        <v>1099</v>
      </c>
      <c r="C35" t="s">
        <v>1114</v>
      </c>
      <c r="E35" t="s">
        <v>478</v>
      </c>
      <c r="F35" s="37">
        <v>226.474885</v>
      </c>
      <c r="G35" t="s">
        <v>1082</v>
      </c>
    </row>
    <row r="36" spans="2:7" x14ac:dyDescent="0.25">
      <c r="B36" t="s">
        <v>1115</v>
      </c>
      <c r="C36" t="s">
        <v>655</v>
      </c>
      <c r="E36" t="s">
        <v>479</v>
      </c>
      <c r="F36" s="37">
        <v>280.23087399999997</v>
      </c>
      <c r="G36" t="s">
        <v>1082</v>
      </c>
    </row>
    <row r="37" spans="2:7" x14ac:dyDescent="0.25">
      <c r="B37" t="s">
        <v>1116</v>
      </c>
      <c r="C37" t="s">
        <v>1116</v>
      </c>
      <c r="E37" t="s">
        <v>480</v>
      </c>
      <c r="F37" s="37">
        <v>267.12711200000001</v>
      </c>
      <c r="G37" t="s">
        <v>1082</v>
      </c>
    </row>
    <row r="38" spans="2:7" x14ac:dyDescent="0.25">
      <c r="B38" t="s">
        <v>1117</v>
      </c>
      <c r="C38" t="s">
        <v>1117</v>
      </c>
      <c r="E38" t="s">
        <v>481</v>
      </c>
      <c r="F38" s="37">
        <v>69.065405999999996</v>
      </c>
      <c r="G38" t="s">
        <v>1082</v>
      </c>
    </row>
    <row r="39" spans="2:7" x14ac:dyDescent="0.25">
      <c r="B39" t="s">
        <v>1118</v>
      </c>
      <c r="C39" t="s">
        <v>1119</v>
      </c>
      <c r="E39" t="s">
        <v>482</v>
      </c>
      <c r="F39" s="37">
        <v>33.521456999999998</v>
      </c>
      <c r="G39" t="s">
        <v>1082</v>
      </c>
    </row>
    <row r="40" spans="2:7" x14ac:dyDescent="0.25">
      <c r="B40" t="s">
        <v>1120</v>
      </c>
      <c r="C40" t="s">
        <v>1120</v>
      </c>
      <c r="E40" t="s">
        <v>483</v>
      </c>
      <c r="F40" s="37">
        <v>459.724335</v>
      </c>
      <c r="G40" t="s">
        <v>1082</v>
      </c>
    </row>
    <row r="41" spans="2:7" x14ac:dyDescent="0.25">
      <c r="B41" t="s">
        <v>1121</v>
      </c>
      <c r="C41" t="s">
        <v>1122</v>
      </c>
      <c r="E41" t="s">
        <v>484</v>
      </c>
      <c r="F41" s="37">
        <v>610.71869400000003</v>
      </c>
      <c r="G41" t="s">
        <v>1082</v>
      </c>
    </row>
    <row r="42" spans="2:7" x14ac:dyDescent="0.25">
      <c r="E42" t="s">
        <v>485</v>
      </c>
      <c r="F42" s="37">
        <v>206.70045400000001</v>
      </c>
      <c r="G42" t="s">
        <v>1082</v>
      </c>
    </row>
    <row r="43" spans="2:7" x14ac:dyDescent="0.25">
      <c r="E43" t="s">
        <v>486</v>
      </c>
      <c r="F43" s="37">
        <v>208.00094999999999</v>
      </c>
      <c r="G43" t="s">
        <v>1082</v>
      </c>
    </row>
    <row r="44" spans="2:7" x14ac:dyDescent="0.25">
      <c r="E44" t="s">
        <v>487</v>
      </c>
      <c r="F44" s="37">
        <v>90.088153000000005</v>
      </c>
      <c r="G44" t="s">
        <v>1082</v>
      </c>
    </row>
    <row r="45" spans="2:7" x14ac:dyDescent="0.25">
      <c r="E45" t="s">
        <v>488</v>
      </c>
      <c r="F45" s="37">
        <v>655.39221699999996</v>
      </c>
      <c r="G45" t="s">
        <v>1082</v>
      </c>
    </row>
    <row r="46" spans="2:7" x14ac:dyDescent="0.25">
      <c r="E46" t="s">
        <v>489</v>
      </c>
      <c r="F46" s="37">
        <v>572.41742999999997</v>
      </c>
      <c r="G46" t="s">
        <v>1082</v>
      </c>
    </row>
    <row r="47" spans="2:7" x14ac:dyDescent="0.25">
      <c r="E47" t="s">
        <v>490</v>
      </c>
      <c r="F47" s="37">
        <v>334.86425300000002</v>
      </c>
      <c r="G47" t="s">
        <v>1082</v>
      </c>
    </row>
    <row r="48" spans="2:7" x14ac:dyDescent="0.25">
      <c r="E48" t="s">
        <v>491</v>
      </c>
      <c r="F48" s="37">
        <v>248.68309400000001</v>
      </c>
      <c r="G48" t="s">
        <v>1082</v>
      </c>
    </row>
    <row r="49" spans="5:7" x14ac:dyDescent="0.25">
      <c r="E49" t="s">
        <v>492</v>
      </c>
      <c r="F49" s="37">
        <v>73.245042999999995</v>
      </c>
      <c r="G49" t="s">
        <v>1082</v>
      </c>
    </row>
    <row r="50" spans="5:7" x14ac:dyDescent="0.25">
      <c r="E50" t="s">
        <v>493</v>
      </c>
      <c r="F50" s="37">
        <v>1419.6505749999999</v>
      </c>
      <c r="G50" t="s">
        <v>1082</v>
      </c>
    </row>
    <row r="51" spans="5:7" x14ac:dyDescent="0.25">
      <c r="E51" t="s">
        <v>494</v>
      </c>
      <c r="F51" s="37">
        <v>612.55666900000006</v>
      </c>
      <c r="G51" t="s">
        <v>1082</v>
      </c>
    </row>
    <row r="52" spans="5:7" x14ac:dyDescent="0.25">
      <c r="E52" t="s">
        <v>495</v>
      </c>
      <c r="F52" s="37">
        <v>143.62803700000001</v>
      </c>
      <c r="G52" t="s">
        <v>1082</v>
      </c>
    </row>
    <row r="53" spans="5:7" x14ac:dyDescent="0.25">
      <c r="E53" t="s">
        <v>496</v>
      </c>
      <c r="F53" s="37">
        <v>84.742206999999993</v>
      </c>
      <c r="G53" t="s">
        <v>1082</v>
      </c>
    </row>
    <row r="54" spans="5:7" x14ac:dyDescent="0.25">
      <c r="E54" t="s">
        <v>497</v>
      </c>
      <c r="F54" s="37">
        <v>79.797224</v>
      </c>
      <c r="G54" t="s">
        <v>1082</v>
      </c>
    </row>
    <row r="55" spans="5:7" x14ac:dyDescent="0.25">
      <c r="E55" t="s">
        <v>498</v>
      </c>
      <c r="F55">
        <v>0.187832</v>
      </c>
      <c r="G55" t="s">
        <v>1082</v>
      </c>
    </row>
    <row r="56" spans="5:7" x14ac:dyDescent="0.25">
      <c r="E56" t="s">
        <v>499</v>
      </c>
      <c r="F56">
        <v>0.13441700000000001</v>
      </c>
      <c r="G56" t="s">
        <v>1082</v>
      </c>
    </row>
    <row r="57" spans="5:7" x14ac:dyDescent="0.25">
      <c r="E57" t="s">
        <v>500</v>
      </c>
      <c r="F57" s="37">
        <v>10.015393</v>
      </c>
      <c r="G57" t="s">
        <v>1082</v>
      </c>
    </row>
    <row r="58" spans="5:7" x14ac:dyDescent="0.25">
      <c r="E58" t="s">
        <v>501</v>
      </c>
      <c r="F58">
        <v>0.27821800000000002</v>
      </c>
      <c r="G58" t="s">
        <v>1082</v>
      </c>
    </row>
    <row r="59" spans="5:7" x14ac:dyDescent="0.25">
      <c r="E59" t="s">
        <v>502</v>
      </c>
      <c r="F59">
        <v>1</v>
      </c>
      <c r="G59" t="s">
        <v>1079</v>
      </c>
    </row>
    <row r="60" spans="5:7" x14ac:dyDescent="0.25">
      <c r="E60" t="s">
        <v>503</v>
      </c>
      <c r="F60">
        <v>1299.3</v>
      </c>
      <c r="G60" t="s">
        <v>1082</v>
      </c>
    </row>
    <row r="61" spans="5:7" x14ac:dyDescent="0.25">
      <c r="E61" t="s">
        <v>504</v>
      </c>
      <c r="F61">
        <v>1759.53</v>
      </c>
      <c r="G61" t="s">
        <v>1082</v>
      </c>
    </row>
    <row r="62" spans="5:7" x14ac:dyDescent="0.25">
      <c r="E62" t="s">
        <v>505</v>
      </c>
      <c r="F62">
        <v>1419.51</v>
      </c>
      <c r="G62" t="s">
        <v>1082</v>
      </c>
    </row>
    <row r="63" spans="5:7" x14ac:dyDescent="0.25">
      <c r="E63" t="s">
        <v>506</v>
      </c>
      <c r="F63">
        <v>446.95</v>
      </c>
      <c r="G63" t="s">
        <v>1082</v>
      </c>
    </row>
    <row r="64" spans="5:7" x14ac:dyDescent="0.25">
      <c r="E64" t="s">
        <v>507</v>
      </c>
      <c r="F64">
        <v>557.6</v>
      </c>
      <c r="G64" t="s">
        <v>1082</v>
      </c>
    </row>
    <row r="65" spans="5:7" x14ac:dyDescent="0.25">
      <c r="E65" t="s">
        <v>508</v>
      </c>
      <c r="F65">
        <v>376.43</v>
      </c>
      <c r="G65" t="s">
        <v>1082</v>
      </c>
    </row>
    <row r="66" spans="5:7" x14ac:dyDescent="0.25">
      <c r="E66" t="s">
        <v>509</v>
      </c>
      <c r="F66">
        <v>1.27</v>
      </c>
      <c r="G66" t="s">
        <v>1082</v>
      </c>
    </row>
    <row r="67" spans="5:7" x14ac:dyDescent="0.25">
      <c r="E67" t="s">
        <v>510</v>
      </c>
      <c r="F67">
        <v>3.1</v>
      </c>
      <c r="G67" t="s">
        <v>1082</v>
      </c>
    </row>
    <row r="68" spans="5:7" x14ac:dyDescent="0.25">
      <c r="E68" t="s">
        <v>511</v>
      </c>
      <c r="F68">
        <v>1.8</v>
      </c>
      <c r="G68" t="s">
        <v>1082</v>
      </c>
    </row>
    <row r="69" spans="5:7" x14ac:dyDescent="0.25">
      <c r="E69" t="s">
        <v>1123</v>
      </c>
      <c r="F69">
        <v>55300</v>
      </c>
      <c r="G69" t="s">
        <v>1082</v>
      </c>
    </row>
    <row r="70" spans="5:7" x14ac:dyDescent="0.25">
      <c r="E70" t="s">
        <v>1124</v>
      </c>
      <c r="F70">
        <v>1</v>
      </c>
      <c r="G70" t="s">
        <v>1079</v>
      </c>
    </row>
    <row r="71" spans="5:7" x14ac:dyDescent="0.25">
      <c r="E71" t="s">
        <v>1125</v>
      </c>
      <c r="F71" s="37">
        <v>4431.1000000000004</v>
      </c>
      <c r="G71" t="s">
        <v>1082</v>
      </c>
    </row>
    <row r="72" spans="5:7" x14ac:dyDescent="0.25">
      <c r="E72" t="s">
        <v>1126</v>
      </c>
      <c r="F72">
        <v>5106.55</v>
      </c>
      <c r="G72" t="s">
        <v>1082</v>
      </c>
    </row>
    <row r="73" spans="5:7" x14ac:dyDescent="0.25">
      <c r="E73" t="s">
        <v>1127</v>
      </c>
      <c r="F73">
        <v>3682.86</v>
      </c>
      <c r="G73" t="s">
        <v>1082</v>
      </c>
    </row>
    <row r="74" spans="5:7" x14ac:dyDescent="0.25">
      <c r="E74" s="233" t="s">
        <v>1128</v>
      </c>
      <c r="F74" s="37">
        <f>SUM(F55:F58)</f>
        <v>10.61586</v>
      </c>
      <c r="G74" t="s">
        <v>1082</v>
      </c>
    </row>
    <row r="75" spans="5:7" x14ac:dyDescent="0.25">
      <c r="E75" s="232" t="s">
        <v>1129</v>
      </c>
      <c r="F75" s="37">
        <f>SUM(F5:F29)</f>
        <v>18326.301864999994</v>
      </c>
      <c r="G75" t="s">
        <v>1082</v>
      </c>
    </row>
    <row r="76" spans="5:7" x14ac:dyDescent="0.25">
      <c r="E76" s="235" t="s">
        <v>1130</v>
      </c>
      <c r="F76" s="37">
        <f>SUM(F30:F54)</f>
        <v>7124.7516289999994</v>
      </c>
      <c r="G76" t="s">
        <v>1082</v>
      </c>
    </row>
    <row r="77" spans="5:7" x14ac:dyDescent="0.25">
      <c r="E77" s="233" t="s">
        <v>1131</v>
      </c>
      <c r="F77" s="37">
        <f>SUM(F5:F58)</f>
        <v>25461.669354000001</v>
      </c>
      <c r="G77" t="s">
        <v>1082</v>
      </c>
    </row>
    <row r="78" spans="5:7" x14ac:dyDescent="0.25">
      <c r="E78" s="233" t="s">
        <v>1132</v>
      </c>
      <c r="F78">
        <f>SUM(F60:F68)</f>
        <v>5865.4900000000016</v>
      </c>
      <c r="G78" t="s">
        <v>1082</v>
      </c>
    </row>
    <row r="79" spans="5:7" x14ac:dyDescent="0.25">
      <c r="E79" s="233" t="s">
        <v>1133</v>
      </c>
      <c r="F79" s="37">
        <f>F77+F78</f>
        <v>31327.159354000003</v>
      </c>
      <c r="G79" t="s">
        <v>1082</v>
      </c>
    </row>
    <row r="80" spans="5:7" x14ac:dyDescent="0.25">
      <c r="E80" s="233" t="s">
        <v>1134</v>
      </c>
      <c r="F80" s="37">
        <f>SUM(F71:F73)</f>
        <v>13220.510000000002</v>
      </c>
      <c r="G80" t="s">
        <v>1082</v>
      </c>
    </row>
    <row r="81" spans="5:7" x14ac:dyDescent="0.25">
      <c r="E81" t="s">
        <v>250</v>
      </c>
      <c r="F81" s="37">
        <f>SUM(F80,F79,F69)</f>
        <v>99847.669354000012</v>
      </c>
      <c r="G81" t="s">
        <v>1082</v>
      </c>
    </row>
  </sheetData>
  <pageMargins left="0.7" right="0.7" top="0.75" bottom="0.75" header="0.3" footer="0.3"/>
  <pageSetup orientation="portrait" r:id="rId1"/>
  <tableParts count="3">
    <tablePart r:id="rId2"/>
    <tablePart r:id="rId3"/>
    <tablePart r:id="rId4"/>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02ADE-98BC-45CA-9A30-67F723574417}">
  <sheetPr codeName="Sheet55"/>
  <dimension ref="A1:C6"/>
  <sheetViews>
    <sheetView workbookViewId="0">
      <selection activeCell="L35" sqref="L35"/>
    </sheetView>
  </sheetViews>
  <sheetFormatPr defaultRowHeight="15" x14ac:dyDescent="0.25"/>
  <cols>
    <col min="1" max="1" width="15.140625" bestFit="1" customWidth="1"/>
    <col min="2" max="2" width="36.85546875" bestFit="1" customWidth="1"/>
    <col min="3" max="3" width="10.5703125" bestFit="1" customWidth="1"/>
  </cols>
  <sheetData>
    <row r="1" spans="1:3" x14ac:dyDescent="0.25">
      <c r="A1" t="s">
        <v>1135</v>
      </c>
      <c r="B1" s="40">
        <f>BowTie!F77</f>
        <v>25461.669354000001</v>
      </c>
    </row>
    <row r="3" spans="1:3" x14ac:dyDescent="0.25">
      <c r="A3" s="33"/>
      <c r="B3" s="53" t="s">
        <v>1136</v>
      </c>
      <c r="C3" s="33" t="s">
        <v>1137</v>
      </c>
    </row>
    <row r="4" spans="1:3" x14ac:dyDescent="0.25">
      <c r="A4" s="33" t="s">
        <v>653</v>
      </c>
      <c r="B4" s="34">
        <v>5.9999999999999995E-4</v>
      </c>
      <c r="C4" s="31">
        <f>B4*$B$1</f>
        <v>15.277001612399999</v>
      </c>
    </row>
    <row r="5" spans="1:3" x14ac:dyDescent="0.25">
      <c r="A5" s="33" t="s">
        <v>651</v>
      </c>
      <c r="B5" s="34">
        <v>0.27929999999999999</v>
      </c>
      <c r="C5" s="31">
        <f>B5*$B$1</f>
        <v>7111.4442505722</v>
      </c>
    </row>
    <row r="6" spans="1:3" x14ac:dyDescent="0.25">
      <c r="A6" s="33" t="s">
        <v>652</v>
      </c>
      <c r="B6" s="34">
        <v>0.72009999999999996</v>
      </c>
      <c r="C6" s="31">
        <f>B6*$B$1</f>
        <v>18334.9481018154</v>
      </c>
    </row>
  </sheetData>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945AE-7748-416B-BDFA-90BE66078C7F}">
  <sheetPr codeName="Sheet42">
    <tabColor theme="1" tint="0.499984740745262"/>
  </sheetPr>
  <dimension ref="B2:D24"/>
  <sheetViews>
    <sheetView workbookViewId="0">
      <selection activeCell="E29" sqref="E29"/>
    </sheetView>
  </sheetViews>
  <sheetFormatPr defaultRowHeight="15" x14ac:dyDescent="0.25"/>
  <cols>
    <col min="2" max="2" width="39.7109375" bestFit="1" customWidth="1"/>
    <col min="3" max="3" width="21.140625" customWidth="1"/>
    <col min="4" max="4" width="15.5703125" customWidth="1"/>
    <col min="7" max="7" width="48" customWidth="1"/>
  </cols>
  <sheetData>
    <row r="2" spans="2:4" x14ac:dyDescent="0.25">
      <c r="B2" t="s">
        <v>1138</v>
      </c>
      <c r="C2" t="s">
        <v>1139</v>
      </c>
      <c r="D2" t="s">
        <v>1140</v>
      </c>
    </row>
    <row r="3" spans="2:4" x14ac:dyDescent="0.25">
      <c r="B3" t="s">
        <v>1141</v>
      </c>
      <c r="C3">
        <v>1.4701514760122594</v>
      </c>
      <c r="D3">
        <v>0</v>
      </c>
    </row>
    <row r="4" spans="2:4" x14ac:dyDescent="0.25">
      <c r="B4" t="s">
        <v>1142</v>
      </c>
      <c r="C4">
        <v>1.2527476890033753</v>
      </c>
      <c r="D4">
        <v>0</v>
      </c>
    </row>
    <row r="5" spans="2:4" x14ac:dyDescent="0.25">
      <c r="B5" t="s">
        <v>1143</v>
      </c>
      <c r="C5">
        <v>1.1237922793453059</v>
      </c>
      <c r="D5">
        <v>0.44918431683084359</v>
      </c>
    </row>
    <row r="6" spans="2:4" x14ac:dyDescent="0.25">
      <c r="B6" t="s">
        <v>1144</v>
      </c>
      <c r="C6">
        <v>1.1073703770623471</v>
      </c>
      <c r="D6">
        <v>0.44918431683084348</v>
      </c>
    </row>
    <row r="7" spans="2:4" x14ac:dyDescent="0.25">
      <c r="B7" t="s">
        <v>1145</v>
      </c>
      <c r="C7">
        <v>1.3890815303339099</v>
      </c>
      <c r="D7">
        <v>1.1158284264001217</v>
      </c>
    </row>
    <row r="8" spans="2:4" x14ac:dyDescent="0.25">
      <c r="B8" t="s">
        <v>1146</v>
      </c>
      <c r="C8">
        <v>1.3890815303339099</v>
      </c>
      <c r="D8">
        <v>0.38677713066232844</v>
      </c>
    </row>
    <row r="9" spans="2:4" x14ac:dyDescent="0.25">
      <c r="B9" t="s">
        <v>1147</v>
      </c>
      <c r="C9">
        <v>1.3757923201919351</v>
      </c>
      <c r="D9">
        <v>0</v>
      </c>
    </row>
    <row r="10" spans="2:4" x14ac:dyDescent="0.25">
      <c r="B10" t="s">
        <v>1148</v>
      </c>
      <c r="C10">
        <v>1.2290113595298997</v>
      </c>
      <c r="D10">
        <v>0</v>
      </c>
    </row>
    <row r="11" spans="2:4" x14ac:dyDescent="0.25">
      <c r="B11" t="s">
        <v>1149</v>
      </c>
      <c r="C11">
        <v>1.4001720461997404</v>
      </c>
      <c r="D11">
        <v>1.151782648245073</v>
      </c>
    </row>
    <row r="12" spans="2:4" x14ac:dyDescent="0.25">
      <c r="B12" t="s">
        <v>1150</v>
      </c>
      <c r="C12">
        <v>1.3725999063954566</v>
      </c>
      <c r="D12">
        <v>7.7616148557145852</v>
      </c>
    </row>
    <row r="13" spans="2:4" x14ac:dyDescent="0.25">
      <c r="B13" t="s">
        <v>1151</v>
      </c>
      <c r="C13">
        <v>1.3685544695367009</v>
      </c>
      <c r="D13">
        <v>1.7862010605046341</v>
      </c>
    </row>
    <row r="14" spans="2:4" x14ac:dyDescent="0.25">
      <c r="B14" t="s">
        <v>1152</v>
      </c>
      <c r="C14">
        <v>1.5881262948023629</v>
      </c>
      <c r="D14">
        <v>0</v>
      </c>
    </row>
    <row r="15" spans="2:4" x14ac:dyDescent="0.25">
      <c r="B15" t="s">
        <v>1153</v>
      </c>
      <c r="C15">
        <v>1.5197107356917843</v>
      </c>
      <c r="D15">
        <v>0</v>
      </c>
    </row>
    <row r="16" spans="2:4" x14ac:dyDescent="0.25">
      <c r="B16" t="s">
        <v>1154</v>
      </c>
      <c r="C16">
        <v>1.4479990063285644</v>
      </c>
      <c r="D16">
        <v>0</v>
      </c>
    </row>
    <row r="17" spans="2:4" x14ac:dyDescent="0.25">
      <c r="B17" t="s">
        <v>1155</v>
      </c>
      <c r="C17">
        <v>1.1661315964617427</v>
      </c>
      <c r="D17">
        <v>0</v>
      </c>
    </row>
    <row r="18" spans="2:4" x14ac:dyDescent="0.25">
      <c r="B18" t="s">
        <v>1156</v>
      </c>
      <c r="C18">
        <v>1.2409855754098325</v>
      </c>
      <c r="D18">
        <v>0</v>
      </c>
    </row>
    <row r="19" spans="2:4" x14ac:dyDescent="0.25">
      <c r="B19" t="s">
        <v>1157</v>
      </c>
      <c r="C19">
        <v>1.4049950368931063</v>
      </c>
      <c r="D19">
        <v>0</v>
      </c>
    </row>
    <row r="20" spans="2:4" x14ac:dyDescent="0.25">
      <c r="B20" t="s">
        <v>1158</v>
      </c>
      <c r="C20">
        <v>1.341617967260522</v>
      </c>
      <c r="D20">
        <v>0</v>
      </c>
    </row>
    <row r="21" spans="2:4" x14ac:dyDescent="0.25">
      <c r="B21" t="s">
        <v>1159</v>
      </c>
      <c r="C21">
        <v>1.2779327238713991</v>
      </c>
      <c r="D21">
        <v>0</v>
      </c>
    </row>
    <row r="22" spans="2:4" x14ac:dyDescent="0.25">
      <c r="B22" t="s">
        <v>1160</v>
      </c>
      <c r="C22">
        <v>1.1917297575887416</v>
      </c>
      <c r="D22">
        <v>0</v>
      </c>
    </row>
    <row r="23" spans="2:4" x14ac:dyDescent="0.25">
      <c r="B23" t="s">
        <v>1161</v>
      </c>
      <c r="C23">
        <v>1.1588540004616985</v>
      </c>
      <c r="D23">
        <v>0</v>
      </c>
    </row>
    <row r="24" spans="2:4" x14ac:dyDescent="0.25">
      <c r="B24" t="s">
        <v>1162</v>
      </c>
      <c r="C24">
        <v>0</v>
      </c>
      <c r="D24">
        <v>0</v>
      </c>
    </row>
  </sheetData>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9" tint="0.39997558519241921"/>
    <pageSetUpPr fitToPage="1"/>
  </sheetPr>
  <dimension ref="A1:CF83"/>
  <sheetViews>
    <sheetView tabSelected="1" zoomScaleNormal="100" workbookViewId="0">
      <selection activeCell="A10" sqref="A10"/>
    </sheetView>
  </sheetViews>
  <sheetFormatPr defaultColWidth="9.140625" defaultRowHeight="12" x14ac:dyDescent="0.2"/>
  <cols>
    <col min="1" max="1" width="26.5703125" style="78" customWidth="1"/>
    <col min="2" max="2" width="25" style="78" customWidth="1"/>
    <col min="3" max="3" width="14.140625" style="78" customWidth="1"/>
    <col min="4" max="4" width="14.42578125" style="78" customWidth="1"/>
    <col min="5" max="5" width="48" style="80" customWidth="1"/>
    <col min="6" max="6" width="24.140625" style="78" customWidth="1"/>
    <col min="7" max="7" width="32.140625" style="78" customWidth="1"/>
    <col min="8" max="8" width="25.85546875" style="78" customWidth="1"/>
    <col min="9" max="9" width="33.85546875" style="78" customWidth="1"/>
    <col min="10" max="10" width="39" style="78" customWidth="1"/>
    <col min="11" max="11" width="41" style="83" customWidth="1"/>
    <col min="12" max="12" width="26.85546875" style="78" customWidth="1"/>
    <col min="13" max="13" width="9.7109375" style="78" customWidth="1"/>
    <col min="14" max="14" width="12" style="78" customWidth="1"/>
    <col min="15" max="15" width="12" style="84" customWidth="1"/>
    <col min="16" max="17" width="9.140625" style="78" customWidth="1"/>
    <col min="18" max="26" width="13.5703125" style="78" customWidth="1"/>
    <col min="27" max="27" width="14.140625" style="78" customWidth="1"/>
    <col min="28" max="29" width="16.5703125" style="78" customWidth="1"/>
    <col min="30" max="30" width="28.42578125" style="78" customWidth="1"/>
    <col min="31" max="32" width="9.140625" style="78" customWidth="1"/>
    <col min="33" max="33" width="11.7109375" style="78" customWidth="1"/>
    <col min="34" max="40" width="16.28515625" style="78" customWidth="1"/>
    <col min="41" max="41" width="17.42578125" style="78" customWidth="1"/>
    <col min="42" max="47" width="15.5703125" style="78" customWidth="1"/>
    <col min="48" max="65" width="9.140625" style="78" customWidth="1"/>
    <col min="66" max="69" width="9.140625" style="78"/>
    <col min="70" max="72" width="9.140625" style="91"/>
    <col min="73" max="73" width="13.5703125" style="91" bestFit="1" customWidth="1"/>
    <col min="74" max="75" width="13.85546875" style="91" bestFit="1" customWidth="1"/>
    <col min="76" max="76" width="13.5703125" style="91" bestFit="1" customWidth="1"/>
    <col min="77" max="77" width="14.5703125" style="91" bestFit="1" customWidth="1"/>
    <col min="78" max="78" width="9.140625" style="91"/>
    <col min="79" max="84" width="24.42578125" style="91" customWidth="1"/>
    <col min="85" max="16384" width="9.140625" style="78"/>
  </cols>
  <sheetData>
    <row r="1" spans="1:84" ht="15" x14ac:dyDescent="0.25">
      <c r="A1" s="81"/>
      <c r="B1" s="165" t="s">
        <v>150</v>
      </c>
      <c r="C1" s="165"/>
      <c r="D1" s="165"/>
      <c r="E1" s="165"/>
      <c r="F1" s="165"/>
      <c r="G1" s="165"/>
      <c r="H1" s="165"/>
      <c r="I1" s="165"/>
      <c r="J1" s="165"/>
      <c r="K1" s="166"/>
      <c r="L1" s="81"/>
      <c r="M1" s="81"/>
      <c r="N1" s="81"/>
      <c r="O1" s="81"/>
      <c r="P1" s="81"/>
      <c r="Q1" s="81"/>
      <c r="R1" s="81"/>
    </row>
    <row r="2" spans="1:84" ht="15" x14ac:dyDescent="0.25">
      <c r="A2" s="81"/>
      <c r="B2" s="165" t="s">
        <v>1204</v>
      </c>
      <c r="C2" s="165"/>
      <c r="D2" s="165"/>
      <c r="E2" s="165"/>
      <c r="F2" s="165"/>
      <c r="G2" s="165"/>
      <c r="H2" s="165"/>
      <c r="I2" s="165"/>
      <c r="J2" s="165"/>
      <c r="K2" s="166"/>
      <c r="L2" s="81"/>
      <c r="M2" s="81"/>
      <c r="N2" s="81"/>
      <c r="O2" s="81"/>
      <c r="P2" s="81"/>
      <c r="Q2" s="81"/>
      <c r="R2" s="81"/>
    </row>
    <row r="3" spans="1:84" ht="15" x14ac:dyDescent="0.25">
      <c r="A3" s="81"/>
      <c r="B3" s="165" t="s">
        <v>151</v>
      </c>
      <c r="C3" s="165"/>
      <c r="D3" s="165"/>
      <c r="E3" s="165"/>
      <c r="F3" s="165"/>
      <c r="G3" s="165"/>
      <c r="H3" s="165"/>
      <c r="I3" s="165"/>
      <c r="J3" s="165"/>
      <c r="K3" s="166"/>
      <c r="L3" s="81"/>
      <c r="M3" s="81"/>
      <c r="N3" s="81"/>
      <c r="O3" s="81"/>
      <c r="P3" s="81"/>
      <c r="Q3" s="81"/>
      <c r="R3" s="81"/>
    </row>
    <row r="4" spans="1:84" x14ac:dyDescent="0.2">
      <c r="B4" s="167" t="s">
        <v>152</v>
      </c>
      <c r="C4" s="168" t="s">
        <v>153</v>
      </c>
    </row>
    <row r="5" spans="1:84" x14ac:dyDescent="0.2">
      <c r="B5" s="167" t="s">
        <v>154</v>
      </c>
      <c r="C5" s="168" t="s">
        <v>155</v>
      </c>
      <c r="E5" s="193"/>
    </row>
    <row r="6" spans="1:84" ht="15" x14ac:dyDescent="0.25">
      <c r="B6" s="169" t="s">
        <v>156</v>
      </c>
      <c r="C6" s="170">
        <f>MAX(TableSummary[Mitigation Program Count])</f>
        <v>7</v>
      </c>
      <c r="E6" s="431"/>
      <c r="F6" s="79"/>
    </row>
    <row r="7" spans="1:84" ht="15" x14ac:dyDescent="0.25">
      <c r="B7" s="169" t="s">
        <v>157</v>
      </c>
      <c r="C7" s="170">
        <f>MAX(TableSummary[Control Program Count])</f>
        <v>0</v>
      </c>
      <c r="D7" s="79"/>
      <c r="E7" s="444"/>
      <c r="F7" s="79"/>
      <c r="H7" s="81"/>
      <c r="I7" s="81"/>
      <c r="J7" s="82"/>
      <c r="R7" s="85"/>
      <c r="S7" s="85"/>
      <c r="T7" s="85"/>
      <c r="U7" s="85"/>
      <c r="V7" s="85"/>
      <c r="W7" s="85"/>
      <c r="X7" s="85"/>
      <c r="AC7" s="86"/>
      <c r="AE7" s="87"/>
      <c r="AF7" s="88"/>
      <c r="AG7" s="89"/>
      <c r="AI7" s="89"/>
      <c r="AN7" s="89"/>
      <c r="AO7" s="90"/>
      <c r="BQ7" s="91"/>
      <c r="CF7" s="78"/>
    </row>
    <row r="8" spans="1:84" ht="15" x14ac:dyDescent="0.25">
      <c r="A8" s="92"/>
      <c r="B8" s="92"/>
      <c r="C8" s="92"/>
      <c r="D8" s="92"/>
      <c r="E8" s="92"/>
      <c r="F8" s="92"/>
      <c r="G8" s="92"/>
      <c r="H8" s="81"/>
      <c r="I8" s="81"/>
      <c r="J8" s="93"/>
      <c r="K8" s="92"/>
      <c r="L8" s="92"/>
      <c r="M8" s="92"/>
      <c r="N8" s="92"/>
      <c r="O8" s="92"/>
      <c r="P8" s="92"/>
      <c r="Q8" s="92"/>
      <c r="R8" s="92"/>
      <c r="S8" s="92"/>
      <c r="T8" s="92"/>
      <c r="U8" s="92"/>
      <c r="V8" s="92"/>
      <c r="W8" s="92"/>
      <c r="X8" s="92"/>
      <c r="Y8" s="92"/>
      <c r="Z8" s="92"/>
      <c r="AA8" s="92"/>
      <c r="AB8" s="92"/>
      <c r="AC8" s="92"/>
      <c r="AD8" s="92"/>
      <c r="AE8" s="94"/>
      <c r="AF8" s="92"/>
      <c r="AG8" s="95"/>
      <c r="AH8" s="96"/>
      <c r="AI8" s="97"/>
      <c r="AJ8" s="97"/>
      <c r="AK8" s="97"/>
      <c r="AL8" s="97"/>
      <c r="AM8" s="97"/>
      <c r="AN8" s="97"/>
      <c r="AO8" s="96"/>
      <c r="AP8" s="96"/>
      <c r="AQ8" s="96"/>
      <c r="AR8" s="96"/>
      <c r="AS8" s="96"/>
      <c r="AT8" s="96"/>
      <c r="AU8" s="96"/>
      <c r="AV8" s="92"/>
      <c r="AW8" s="92"/>
      <c r="AX8" s="92"/>
      <c r="AY8" s="92"/>
      <c r="AZ8" s="92"/>
      <c r="BA8" s="92"/>
      <c r="BB8" s="92"/>
      <c r="BC8" s="92"/>
      <c r="BD8" s="92"/>
      <c r="BE8" s="92"/>
      <c r="BF8" s="92"/>
      <c r="BG8" s="92"/>
      <c r="BH8" s="92"/>
      <c r="BI8" s="92"/>
      <c r="BJ8" s="92"/>
      <c r="BK8" s="92"/>
      <c r="BL8" s="92"/>
      <c r="BM8" s="92"/>
      <c r="BN8" s="92"/>
      <c r="BO8" s="92"/>
      <c r="BP8" s="92"/>
      <c r="BQ8" s="92"/>
    </row>
    <row r="9" spans="1:84" ht="48" x14ac:dyDescent="0.2">
      <c r="A9" s="173" t="s">
        <v>158</v>
      </c>
      <c r="B9" s="174" t="s">
        <v>51</v>
      </c>
      <c r="C9" s="174" t="s">
        <v>159</v>
      </c>
      <c r="D9" s="174" t="s">
        <v>160</v>
      </c>
      <c r="E9" s="174" t="s">
        <v>161</v>
      </c>
      <c r="F9" s="174" t="s">
        <v>162</v>
      </c>
      <c r="G9" s="174" t="s">
        <v>163</v>
      </c>
      <c r="H9" s="174" t="s">
        <v>164</v>
      </c>
      <c r="I9" s="174" t="s">
        <v>165</v>
      </c>
      <c r="J9" s="174" t="s">
        <v>166</v>
      </c>
      <c r="K9" s="174" t="s">
        <v>167</v>
      </c>
      <c r="L9" s="174" t="s">
        <v>168</v>
      </c>
      <c r="M9" s="175" t="s">
        <v>169</v>
      </c>
      <c r="N9" s="176" t="s">
        <v>170</v>
      </c>
      <c r="O9" s="98"/>
      <c r="P9" s="98"/>
      <c r="Q9" s="98"/>
      <c r="R9" s="91"/>
      <c r="S9" s="91"/>
      <c r="T9" s="91"/>
      <c r="U9" s="91"/>
      <c r="V9" s="91"/>
      <c r="W9" s="91"/>
      <c r="X9" s="91"/>
      <c r="Y9" s="91"/>
      <c r="Z9" s="91"/>
      <c r="AA9" s="91"/>
      <c r="AB9" s="91"/>
      <c r="AC9" s="91"/>
      <c r="AD9" s="91"/>
      <c r="AE9" s="91"/>
      <c r="AF9" s="91"/>
      <c r="AG9" s="98"/>
      <c r="AH9" s="98"/>
      <c r="AI9" s="98"/>
      <c r="AJ9" s="98"/>
      <c r="AK9" s="98"/>
      <c r="AL9" s="98"/>
      <c r="AM9" s="98"/>
      <c r="AN9" s="98"/>
      <c r="AO9" s="98"/>
      <c r="AP9" s="98"/>
      <c r="AQ9" s="98"/>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c r="BY9" s="98"/>
      <c r="BZ9" s="98"/>
      <c r="CA9" s="98"/>
      <c r="CB9" s="98"/>
      <c r="CC9" s="98"/>
      <c r="CD9" s="98"/>
      <c r="CE9" s="98"/>
      <c r="CF9" s="98"/>
    </row>
    <row r="10" spans="1:84" ht="62.25" customHeight="1" x14ac:dyDescent="0.2">
      <c r="A10" s="99" t="s">
        <v>171</v>
      </c>
      <c r="B10" s="237" t="s">
        <v>172</v>
      </c>
      <c r="C10" s="267" t="s">
        <v>173</v>
      </c>
      <c r="D10" s="267"/>
      <c r="E10" s="449" t="s">
        <v>1205</v>
      </c>
      <c r="F10" s="268" t="s">
        <v>174</v>
      </c>
      <c r="G10" s="269" t="s">
        <v>175</v>
      </c>
      <c r="H10" s="268" t="s">
        <v>176</v>
      </c>
      <c r="I10" s="450" t="s">
        <v>177</v>
      </c>
      <c r="J10" s="270" t="s">
        <v>178</v>
      </c>
      <c r="K10" s="445" t="s">
        <v>1276</v>
      </c>
      <c r="L10" s="271"/>
      <c r="M10" s="266">
        <f>IF(ISNUMBER(#REF!),IF(AND(LEFT(C10,1)="M",B10&lt;&gt;#REF!),#REF!+1,#REF!),IF(LEFT(C10,1)="M",1,0))</f>
        <v>1</v>
      </c>
      <c r="N10" s="266">
        <f>IF(ISNUMBER(#REF!),IF(AND(LEFT(C10,1)="C",B10&lt;&gt;#REF!),#REF!+1,#REF!),IF(LEFT(C10,1)="C",1,0))</f>
        <v>0</v>
      </c>
      <c r="O10" s="98"/>
      <c r="P10" s="98"/>
      <c r="Q10" s="98"/>
      <c r="R10" s="91"/>
      <c r="S10" s="91"/>
      <c r="T10" s="91"/>
      <c r="U10" s="91"/>
      <c r="V10" s="91"/>
      <c r="W10" s="91"/>
      <c r="X10" s="91"/>
      <c r="Y10" s="91"/>
      <c r="Z10" s="91"/>
      <c r="AA10" s="91"/>
      <c r="AB10" s="91"/>
      <c r="AC10" s="91"/>
      <c r="AD10" s="91"/>
      <c r="AE10" s="91"/>
      <c r="AF10" s="91"/>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c r="BY10" s="98"/>
      <c r="BZ10" s="98"/>
      <c r="CA10" s="98"/>
      <c r="CB10" s="98"/>
      <c r="CC10" s="98"/>
      <c r="CD10" s="98"/>
      <c r="CE10" s="98"/>
      <c r="CF10" s="98"/>
    </row>
    <row r="11" spans="1:84" ht="62.25" customHeight="1" x14ac:dyDescent="0.2">
      <c r="A11" s="99" t="s">
        <v>179</v>
      </c>
      <c r="B11" s="237" t="s">
        <v>180</v>
      </c>
      <c r="C11" s="267" t="s">
        <v>173</v>
      </c>
      <c r="D11" s="267"/>
      <c r="E11" s="449" t="s">
        <v>181</v>
      </c>
      <c r="F11" s="268" t="s">
        <v>174</v>
      </c>
      <c r="G11" s="269" t="s">
        <v>175</v>
      </c>
      <c r="H11" s="268" t="s">
        <v>176</v>
      </c>
      <c r="I11" s="450" t="s">
        <v>182</v>
      </c>
      <c r="J11" s="270" t="s">
        <v>178</v>
      </c>
      <c r="K11" s="445" t="s">
        <v>1276</v>
      </c>
      <c r="L11" s="271"/>
      <c r="M11" s="266">
        <f t="shared" ref="M11:M16" si="0">IF(ISNUMBER(M10),IF(AND(LEFT(C11,1)="M",B11&lt;&gt;B10),M10+1,M10),IF(LEFT(C11,1)="M",1,0))</f>
        <v>2</v>
      </c>
      <c r="N11" s="266">
        <f t="shared" ref="N11:N12" si="1">IF(ISNUMBER(N10),IF(AND(LEFT(C11,1)="C",B11&lt;&gt;B10),N10+1,N10),IF(LEFT(C11,1)="C",1,0))</f>
        <v>0</v>
      </c>
      <c r="O11" s="98"/>
      <c r="P11" s="98"/>
      <c r="Q11" s="98"/>
      <c r="R11" s="91"/>
      <c r="S11" s="91"/>
      <c r="T11" s="91"/>
      <c r="U11" s="91"/>
      <c r="V11" s="91"/>
      <c r="W11" s="91"/>
      <c r="X11" s="91"/>
      <c r="Y11" s="91"/>
      <c r="Z11" s="91"/>
      <c r="AA11" s="91"/>
      <c r="AB11" s="91"/>
      <c r="AC11" s="91"/>
      <c r="AD11" s="91"/>
      <c r="AE11" s="91"/>
      <c r="AF11" s="91"/>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row>
    <row r="12" spans="1:84" ht="62.25" customHeight="1" x14ac:dyDescent="0.2">
      <c r="A12" s="99" t="s">
        <v>183</v>
      </c>
      <c r="B12" s="237" t="s">
        <v>184</v>
      </c>
      <c r="C12" s="267" t="s">
        <v>173</v>
      </c>
      <c r="D12" s="267" t="s">
        <v>185</v>
      </c>
      <c r="E12" s="449" t="s">
        <v>1206</v>
      </c>
      <c r="F12" s="268" t="s">
        <v>174</v>
      </c>
      <c r="G12" s="269" t="s">
        <v>175</v>
      </c>
      <c r="H12" s="268" t="s">
        <v>176</v>
      </c>
      <c r="I12" s="450" t="s">
        <v>186</v>
      </c>
      <c r="J12" s="270" t="s">
        <v>187</v>
      </c>
      <c r="K12" s="445" t="s">
        <v>1276</v>
      </c>
      <c r="L12" s="271"/>
      <c r="M12" s="266">
        <f t="shared" si="0"/>
        <v>3</v>
      </c>
      <c r="N12" s="266">
        <f t="shared" si="1"/>
        <v>0</v>
      </c>
      <c r="O12" s="98"/>
      <c r="P12" s="98"/>
      <c r="Q12" s="98"/>
      <c r="R12" s="91"/>
      <c r="S12" s="91"/>
      <c r="T12" s="91"/>
      <c r="U12" s="91"/>
      <c r="V12" s="91"/>
      <c r="W12" s="91"/>
      <c r="X12" s="91"/>
      <c r="Y12" s="91"/>
      <c r="Z12" s="91"/>
      <c r="AA12" s="91"/>
      <c r="AB12" s="91"/>
      <c r="AC12" s="91"/>
      <c r="AD12" s="91"/>
      <c r="AE12" s="91"/>
      <c r="AF12" s="91"/>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c r="BV12" s="98"/>
      <c r="BW12" s="98"/>
      <c r="BX12" s="98"/>
      <c r="BY12" s="98"/>
      <c r="BZ12" s="98"/>
      <c r="CA12" s="98"/>
      <c r="CB12" s="98"/>
      <c r="CC12" s="98"/>
      <c r="CD12" s="98"/>
      <c r="CE12" s="98"/>
      <c r="CF12" s="98"/>
    </row>
    <row r="13" spans="1:84" ht="62.25" customHeight="1" x14ac:dyDescent="0.2">
      <c r="A13" s="99" t="s">
        <v>188</v>
      </c>
      <c r="B13" s="102" t="s">
        <v>189</v>
      </c>
      <c r="C13" s="101" t="s">
        <v>173</v>
      </c>
      <c r="D13" s="101" t="s">
        <v>190</v>
      </c>
      <c r="E13" s="450" t="s">
        <v>191</v>
      </c>
      <c r="F13" s="100" t="s">
        <v>174</v>
      </c>
      <c r="G13" s="101" t="s">
        <v>175</v>
      </c>
      <c r="H13" s="100" t="s">
        <v>176</v>
      </c>
      <c r="I13" s="446" t="s">
        <v>192</v>
      </c>
      <c r="J13" s="103" t="s">
        <v>178</v>
      </c>
      <c r="K13" s="445" t="s">
        <v>1276</v>
      </c>
      <c r="L13" s="2"/>
      <c r="M13" s="266">
        <f>IF(ISNUMBER(#REF!),IF(AND(LEFT(C13,1)="M",B13&lt;&gt;#REF!),#REF!+1,#REF!),IF(LEFT(C13,1)="M",1,0))</f>
        <v>1</v>
      </c>
      <c r="N13" s="266">
        <f>IF(ISNUMBER(#REF!),IF(AND(LEFT(C13,1)="C",B13&lt;&gt;#REF!),#REF!+1,#REF!),IF(LEFT(C13,1)="C",1,0))</f>
        <v>0</v>
      </c>
      <c r="O13" s="98"/>
      <c r="P13" s="98"/>
      <c r="Q13" s="98"/>
      <c r="R13" s="91"/>
      <c r="S13" s="91"/>
      <c r="T13" s="91"/>
      <c r="U13" s="91"/>
      <c r="V13" s="91"/>
      <c r="W13" s="91"/>
      <c r="X13" s="91"/>
      <c r="Y13" s="91"/>
      <c r="Z13" s="91"/>
      <c r="AA13" s="91"/>
      <c r="AB13" s="91"/>
      <c r="AC13" s="91"/>
      <c r="AD13" s="91"/>
      <c r="AE13" s="91"/>
      <c r="AF13" s="91"/>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c r="BZ13" s="98"/>
      <c r="CA13" s="98"/>
      <c r="CB13" s="98"/>
      <c r="CC13" s="98"/>
      <c r="CD13" s="98"/>
      <c r="CE13" s="98"/>
      <c r="CF13" s="98"/>
    </row>
    <row r="14" spans="1:84" ht="62.25" customHeight="1" x14ac:dyDescent="0.2">
      <c r="A14" s="99" t="s">
        <v>193</v>
      </c>
      <c r="B14" s="102" t="s">
        <v>194</v>
      </c>
      <c r="C14" s="101" t="s">
        <v>173</v>
      </c>
      <c r="D14" s="101" t="s">
        <v>185</v>
      </c>
      <c r="E14" s="450" t="s">
        <v>195</v>
      </c>
      <c r="F14" s="100" t="s">
        <v>174</v>
      </c>
      <c r="G14" s="101" t="s">
        <v>175</v>
      </c>
      <c r="H14" s="100" t="s">
        <v>176</v>
      </c>
      <c r="I14" s="446" t="s">
        <v>196</v>
      </c>
      <c r="J14" s="103" t="s">
        <v>178</v>
      </c>
      <c r="K14" s="445" t="s">
        <v>1276</v>
      </c>
      <c r="L14" s="2"/>
      <c r="M14" s="266">
        <f t="shared" ref="M14:M15" si="2">IF(ISNUMBER(M13),IF(AND(LEFT(C14,1)="M",B14&lt;&gt;B13),M13+1,M13),IF(LEFT(C14,1)="M",1,0))</f>
        <v>2</v>
      </c>
      <c r="N14" s="266">
        <f t="shared" ref="N14:N15" si="3">IF(ISNUMBER(N13),IF(AND(LEFT(C14,1)="C",B14&lt;&gt;B13),N13+1,N13),IF(LEFT(C14,1)="C",1,0))</f>
        <v>0</v>
      </c>
      <c r="O14" s="98"/>
      <c r="P14" s="98"/>
      <c r="Q14" s="98"/>
      <c r="R14" s="91"/>
      <c r="S14" s="91"/>
      <c r="T14" s="91"/>
      <c r="U14" s="91"/>
      <c r="V14" s="91"/>
      <c r="W14" s="91"/>
      <c r="X14" s="91"/>
      <c r="Y14" s="91"/>
      <c r="Z14" s="91"/>
      <c r="AA14" s="91"/>
      <c r="AB14" s="91"/>
      <c r="AC14" s="91"/>
      <c r="AD14" s="91"/>
      <c r="AE14" s="91"/>
      <c r="AF14" s="91"/>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c r="BY14" s="98"/>
      <c r="BZ14" s="98"/>
      <c r="CA14" s="98"/>
      <c r="CB14" s="98"/>
      <c r="CC14" s="98"/>
      <c r="CD14" s="98"/>
      <c r="CE14" s="98"/>
      <c r="CF14" s="98"/>
    </row>
    <row r="15" spans="1:84" ht="62.25" customHeight="1" x14ac:dyDescent="0.2">
      <c r="A15" s="99" t="s">
        <v>197</v>
      </c>
      <c r="B15" s="237" t="s">
        <v>198</v>
      </c>
      <c r="C15" s="99" t="s">
        <v>173</v>
      </c>
      <c r="D15" s="101" t="s">
        <v>199</v>
      </c>
      <c r="E15" s="449" t="s">
        <v>200</v>
      </c>
      <c r="F15" s="100" t="s">
        <v>174</v>
      </c>
      <c r="G15" s="101" t="s">
        <v>175</v>
      </c>
      <c r="H15" s="100"/>
      <c r="I15" s="103"/>
      <c r="J15" s="103" t="s">
        <v>187</v>
      </c>
      <c r="K15" s="445" t="s">
        <v>1276</v>
      </c>
      <c r="L15" s="2"/>
      <c r="M15" s="266">
        <f t="shared" si="2"/>
        <v>3</v>
      </c>
      <c r="N15" s="266">
        <f t="shared" si="3"/>
        <v>0</v>
      </c>
      <c r="O15" s="98"/>
      <c r="P15" s="98"/>
      <c r="Q15" s="98"/>
      <c r="R15" s="91"/>
      <c r="S15" s="91"/>
      <c r="T15" s="91"/>
      <c r="U15" s="91"/>
      <c r="V15" s="91"/>
      <c r="W15" s="91"/>
      <c r="X15" s="91"/>
      <c r="Y15" s="91"/>
      <c r="Z15" s="91"/>
      <c r="AA15" s="91"/>
      <c r="AB15" s="91"/>
      <c r="AC15" s="91"/>
      <c r="AD15" s="91"/>
      <c r="AE15" s="91"/>
      <c r="AF15" s="91"/>
      <c r="AG15" s="98"/>
      <c r="AH15" s="98"/>
      <c r="AI15" s="98"/>
      <c r="AJ15" s="98"/>
      <c r="AK15" s="98"/>
      <c r="AL15" s="98"/>
      <c r="AM15" s="98"/>
      <c r="AN15" s="98"/>
      <c r="AO15" s="98"/>
      <c r="AP15" s="98"/>
      <c r="AQ15" s="98"/>
      <c r="AR15" s="98"/>
      <c r="AS15" s="98"/>
      <c r="AT15" s="98"/>
      <c r="AU15" s="98"/>
      <c r="AV15" s="98"/>
      <c r="AW15" s="98"/>
      <c r="AX15" s="98"/>
      <c r="AY15" s="98"/>
      <c r="AZ15" s="98"/>
      <c r="BA15" s="98"/>
      <c r="BB15" s="98"/>
      <c r="BC15" s="98"/>
      <c r="BD15" s="98"/>
      <c r="BE15" s="98"/>
      <c r="BF15" s="98"/>
      <c r="BG15" s="98"/>
      <c r="BH15" s="98"/>
      <c r="BI15" s="98"/>
      <c r="BJ15" s="98"/>
      <c r="BK15" s="98"/>
      <c r="BL15" s="98"/>
      <c r="BM15" s="98"/>
      <c r="BN15" s="98"/>
      <c r="BO15" s="98"/>
      <c r="BP15" s="98"/>
      <c r="BQ15" s="98"/>
      <c r="BR15" s="98"/>
      <c r="BS15" s="98"/>
      <c r="BT15" s="98"/>
      <c r="BU15" s="98"/>
      <c r="BV15" s="98"/>
      <c r="BW15" s="98"/>
      <c r="BX15" s="98"/>
      <c r="BY15" s="98"/>
      <c r="BZ15" s="98"/>
      <c r="CA15" s="98"/>
      <c r="CB15" s="98"/>
      <c r="CC15" s="98"/>
      <c r="CD15" s="98"/>
      <c r="CE15" s="98"/>
      <c r="CF15" s="98"/>
    </row>
    <row r="16" spans="1:84" ht="62.25" customHeight="1" x14ac:dyDescent="0.2">
      <c r="A16" s="99" t="s">
        <v>202</v>
      </c>
      <c r="B16" s="237" t="s">
        <v>203</v>
      </c>
      <c r="C16" s="99" t="s">
        <v>173</v>
      </c>
      <c r="D16" s="101" t="s">
        <v>204</v>
      </c>
      <c r="E16" s="449" t="s">
        <v>205</v>
      </c>
      <c r="F16" s="100" t="s">
        <v>174</v>
      </c>
      <c r="G16" s="101" t="s">
        <v>175</v>
      </c>
      <c r="H16" s="100"/>
      <c r="I16" s="103"/>
      <c r="J16" s="103" t="s">
        <v>187</v>
      </c>
      <c r="K16" s="445" t="s">
        <v>1276</v>
      </c>
      <c r="L16" s="2"/>
      <c r="M16" s="266">
        <f t="shared" si="0"/>
        <v>4</v>
      </c>
      <c r="N16" s="266">
        <f>IF(ISNUMBER(N15),IF(AND(LEFT(C16,1)="C",B16&lt;&gt;B15),N15+1,N15),IF(LEFT(C16,1)="C",1,0))</f>
        <v>0</v>
      </c>
      <c r="O16" s="98"/>
      <c r="P16" s="98"/>
      <c r="Q16" s="98"/>
      <c r="R16" s="91"/>
      <c r="S16" s="91"/>
      <c r="T16" s="91"/>
      <c r="U16" s="91"/>
      <c r="V16" s="91"/>
      <c r="W16" s="91"/>
      <c r="X16" s="91"/>
      <c r="Y16" s="91"/>
      <c r="Z16" s="91"/>
      <c r="AA16" s="91"/>
      <c r="AB16" s="91"/>
      <c r="AC16" s="91"/>
      <c r="AD16" s="91"/>
      <c r="AE16" s="91"/>
      <c r="AF16" s="91"/>
      <c r="AG16" s="98"/>
      <c r="AH16" s="98"/>
      <c r="AI16" s="98"/>
      <c r="AJ16" s="98"/>
      <c r="AK16" s="98"/>
      <c r="AL16" s="98"/>
      <c r="AM16" s="98"/>
      <c r="AN16" s="98"/>
      <c r="AO16" s="98"/>
      <c r="AP16" s="98"/>
      <c r="AQ16" s="98"/>
      <c r="AR16" s="98"/>
      <c r="AS16" s="98"/>
      <c r="AT16" s="98"/>
      <c r="AU16" s="98"/>
      <c r="AV16" s="98"/>
      <c r="AW16" s="98"/>
      <c r="AX16" s="98"/>
      <c r="AY16" s="98"/>
      <c r="AZ16" s="98"/>
      <c r="BA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c r="BY16" s="98"/>
      <c r="BZ16" s="98"/>
      <c r="CA16" s="98"/>
      <c r="CB16" s="98"/>
      <c r="CC16" s="98"/>
      <c r="CD16" s="98"/>
      <c r="CE16" s="98"/>
      <c r="CF16" s="98"/>
    </row>
    <row r="17" spans="1:84" ht="62.25" customHeight="1" x14ac:dyDescent="0.2">
      <c r="A17" s="99" t="s">
        <v>206</v>
      </c>
      <c r="B17" s="237" t="s">
        <v>207</v>
      </c>
      <c r="C17" s="99" t="s">
        <v>173</v>
      </c>
      <c r="D17" s="101" t="s">
        <v>208</v>
      </c>
      <c r="E17" s="449" t="s">
        <v>209</v>
      </c>
      <c r="F17" s="100" t="s">
        <v>174</v>
      </c>
      <c r="G17" s="101" t="s">
        <v>175</v>
      </c>
      <c r="H17" s="100"/>
      <c r="I17" s="103"/>
      <c r="J17" s="103" t="s">
        <v>187</v>
      </c>
      <c r="K17" s="445" t="s">
        <v>1276</v>
      </c>
      <c r="L17" s="2"/>
      <c r="M17" s="266">
        <f>IF(ISNUMBER(M16),IF(AND(LEFT(C17,1)="M",B17&lt;&gt;B16),M16+1,M16),IF(LEFT(C17,1)="M",1,0))</f>
        <v>5</v>
      </c>
      <c r="N17" s="266">
        <f>IF(ISNUMBER(N16),IF(AND(LEFT(C17,1)="C",B17&lt;&gt;B16),N16+1,N16),IF(LEFT(C17,1)="C",1,0))</f>
        <v>0</v>
      </c>
      <c r="O17" s="98"/>
      <c r="P17" s="98"/>
      <c r="Q17" s="98"/>
      <c r="R17" s="91"/>
      <c r="S17" s="91"/>
      <c r="T17" s="91"/>
      <c r="U17" s="91"/>
      <c r="V17" s="91"/>
      <c r="W17" s="91"/>
      <c r="X17" s="91"/>
      <c r="Y17" s="91"/>
      <c r="Z17" s="91"/>
      <c r="AA17" s="91"/>
      <c r="AB17" s="91"/>
      <c r="AC17" s="91"/>
      <c r="AD17" s="91"/>
      <c r="AE17" s="91"/>
      <c r="AF17" s="91"/>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98"/>
      <c r="BG17" s="98"/>
      <c r="BH17" s="98"/>
      <c r="BI17" s="98"/>
      <c r="BJ17" s="98"/>
      <c r="BK17" s="98"/>
      <c r="BL17" s="98"/>
      <c r="BM17" s="98"/>
      <c r="BN17" s="98"/>
      <c r="BO17" s="98"/>
      <c r="BP17" s="98"/>
      <c r="BQ17" s="98"/>
      <c r="BR17" s="98"/>
      <c r="BS17" s="98"/>
      <c r="BT17" s="98"/>
      <c r="BU17" s="98"/>
      <c r="BV17" s="98"/>
      <c r="BW17" s="98"/>
      <c r="BX17" s="98"/>
      <c r="BY17" s="98"/>
      <c r="BZ17" s="98"/>
      <c r="CA17" s="98"/>
      <c r="CB17" s="98"/>
      <c r="CC17" s="98"/>
      <c r="CD17" s="98"/>
      <c r="CE17" s="98"/>
      <c r="CF17" s="98"/>
    </row>
    <row r="18" spans="1:84" ht="62.25" customHeight="1" x14ac:dyDescent="0.2">
      <c r="A18" s="99" t="s">
        <v>210</v>
      </c>
      <c r="B18" s="237" t="s">
        <v>211</v>
      </c>
      <c r="C18" s="99" t="s">
        <v>173</v>
      </c>
      <c r="D18" s="101" t="s">
        <v>212</v>
      </c>
      <c r="E18" s="449" t="s">
        <v>209</v>
      </c>
      <c r="F18" s="100" t="s">
        <v>174</v>
      </c>
      <c r="G18" s="101" t="s">
        <v>175</v>
      </c>
      <c r="H18" s="100"/>
      <c r="I18" s="103"/>
      <c r="J18" s="103" t="s">
        <v>187</v>
      </c>
      <c r="K18" s="445" t="s">
        <v>1276</v>
      </c>
      <c r="L18" s="2"/>
      <c r="M18" s="266">
        <f>IF(ISNUMBER(M17),IF(AND(LEFT(C18,1)="M",B18&lt;&gt;B17),M17+1,M17),IF(LEFT(C18,1)="M",1,0))</f>
        <v>6</v>
      </c>
      <c r="N18" s="266">
        <f>IF(ISNUMBER(N17),IF(AND(LEFT(C18,1)="C",B18&lt;&gt;B17),N17+1,N17),IF(LEFT(C18,1)="C",1,0))</f>
        <v>0</v>
      </c>
      <c r="O18" s="98"/>
      <c r="P18" s="98"/>
      <c r="Q18" s="98"/>
      <c r="R18" s="91"/>
      <c r="S18" s="91"/>
      <c r="T18" s="91"/>
      <c r="U18" s="91"/>
      <c r="V18" s="91"/>
      <c r="W18" s="91"/>
      <c r="X18" s="91"/>
      <c r="Y18" s="91"/>
      <c r="Z18" s="91"/>
      <c r="AA18" s="91"/>
      <c r="AB18" s="91"/>
      <c r="AC18" s="91"/>
      <c r="AD18" s="91"/>
      <c r="AE18" s="91"/>
      <c r="AF18" s="91"/>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8"/>
      <c r="BN18" s="98"/>
      <c r="BO18" s="98"/>
      <c r="BP18" s="98"/>
      <c r="BQ18" s="98"/>
      <c r="BR18" s="98"/>
      <c r="BS18" s="98"/>
      <c r="BT18" s="98"/>
      <c r="BU18" s="98"/>
      <c r="BV18" s="98"/>
      <c r="BW18" s="98"/>
      <c r="BX18" s="98"/>
      <c r="BY18" s="98"/>
      <c r="BZ18" s="98"/>
      <c r="CA18" s="98"/>
      <c r="CB18" s="98"/>
      <c r="CC18" s="98"/>
      <c r="CD18" s="98"/>
      <c r="CE18" s="98"/>
      <c r="CF18" s="98"/>
    </row>
    <row r="19" spans="1:84" ht="62.25" customHeight="1" x14ac:dyDescent="0.2">
      <c r="A19" s="99" t="s">
        <v>213</v>
      </c>
      <c r="B19" s="237" t="s">
        <v>214</v>
      </c>
      <c r="C19" s="99" t="s">
        <v>173</v>
      </c>
      <c r="D19" s="101"/>
      <c r="E19" s="449" t="s">
        <v>215</v>
      </c>
      <c r="F19" s="100" t="s">
        <v>174</v>
      </c>
      <c r="G19" s="101" t="s">
        <v>175</v>
      </c>
      <c r="H19" s="100"/>
      <c r="I19" s="103"/>
      <c r="J19" s="103" t="s">
        <v>178</v>
      </c>
      <c r="K19" s="445" t="s">
        <v>1276</v>
      </c>
      <c r="L19" s="2"/>
      <c r="M19" s="266">
        <f>IF(ISNUMBER(M16),IF(AND(LEFT(C19,1)="M",B19&lt;&gt;B16),M16+1,M16),IF(LEFT(C19,1)="M",1,0))</f>
        <v>5</v>
      </c>
      <c r="N19" s="266">
        <f>IF(ISNUMBER(N16),IF(AND(LEFT(C19,1)="C",B19&lt;&gt;B16),N16+1,N16),IF(LEFT(C19,1)="C",1,0))</f>
        <v>0</v>
      </c>
      <c r="O19" s="98"/>
      <c r="P19" s="98"/>
      <c r="Q19" s="98"/>
      <c r="R19" s="91"/>
      <c r="S19" s="91"/>
      <c r="T19" s="91"/>
      <c r="U19" s="91"/>
      <c r="V19" s="91"/>
      <c r="W19" s="91"/>
      <c r="X19" s="91"/>
      <c r="Y19" s="91"/>
      <c r="Z19" s="91"/>
      <c r="AA19" s="91"/>
      <c r="AB19" s="91"/>
      <c r="AC19" s="91"/>
      <c r="AD19" s="91"/>
      <c r="AE19" s="91"/>
      <c r="AF19" s="91"/>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c r="BV19" s="98"/>
      <c r="BW19" s="98"/>
      <c r="BX19" s="98"/>
      <c r="BY19" s="98"/>
      <c r="BZ19" s="98"/>
      <c r="CA19" s="98"/>
      <c r="CB19" s="98"/>
      <c r="CC19" s="98"/>
      <c r="CD19" s="98"/>
      <c r="CE19" s="98"/>
      <c r="CF19" s="98"/>
    </row>
    <row r="20" spans="1:84" ht="62.25" customHeight="1" x14ac:dyDescent="0.2">
      <c r="A20" s="99" t="s">
        <v>216</v>
      </c>
      <c r="B20" s="237" t="s">
        <v>217</v>
      </c>
      <c r="C20" s="99" t="s">
        <v>173</v>
      </c>
      <c r="D20" s="101"/>
      <c r="E20" s="449" t="s">
        <v>215</v>
      </c>
      <c r="F20" s="100" t="s">
        <v>174</v>
      </c>
      <c r="G20" s="101" t="s">
        <v>175</v>
      </c>
      <c r="H20" s="100"/>
      <c r="I20" s="103"/>
      <c r="J20" s="103" t="s">
        <v>178</v>
      </c>
      <c r="K20" s="445" t="s">
        <v>1276</v>
      </c>
      <c r="L20" s="2"/>
      <c r="M20" s="228">
        <f>IF(ISNUMBER(M19),IF(AND(LEFT(C20,1)="M",B20&lt;&gt;B19),M19+1,M19),IF(LEFT(C20,1)="M",1,0))</f>
        <v>6</v>
      </c>
      <c r="N20" s="228">
        <f>IF(ISNUMBER(N19),IF(AND(LEFT(C20,1)="C",B20&lt;&gt;B19),N19+1,N19),IF(LEFT(C20,1)="C",1,0))</f>
        <v>0</v>
      </c>
      <c r="O20" s="78"/>
      <c r="R20" s="91"/>
      <c r="S20" s="91"/>
      <c r="T20" s="91"/>
      <c r="U20" s="91"/>
      <c r="V20" s="91"/>
      <c r="W20" s="91"/>
      <c r="X20" s="91"/>
      <c r="Y20" s="91"/>
      <c r="Z20" s="91"/>
      <c r="AA20" s="91"/>
      <c r="AB20" s="91"/>
      <c r="AC20" s="91"/>
      <c r="AD20" s="91"/>
      <c r="AE20" s="91"/>
      <c r="AF20" s="91"/>
      <c r="BR20" s="78"/>
      <c r="BS20" s="78"/>
      <c r="BT20" s="78"/>
      <c r="BU20" s="78"/>
      <c r="BV20" s="78"/>
      <c r="BW20" s="78"/>
      <c r="BX20" s="78"/>
      <c r="BY20" s="78"/>
      <c r="BZ20" s="78"/>
      <c r="CA20" s="78"/>
      <c r="CB20" s="78"/>
      <c r="CC20" s="78"/>
      <c r="CD20" s="78"/>
      <c r="CE20" s="78"/>
      <c r="CF20" s="78"/>
    </row>
    <row r="21" spans="1:84" s="92" customFormat="1" ht="62.25" customHeight="1" x14ac:dyDescent="0.2">
      <c r="A21" s="99" t="s">
        <v>218</v>
      </c>
      <c r="B21" s="237" t="s">
        <v>219</v>
      </c>
      <c r="C21" s="99" t="s">
        <v>173</v>
      </c>
      <c r="D21" s="101"/>
      <c r="E21" s="449" t="s">
        <v>220</v>
      </c>
      <c r="F21" s="100" t="s">
        <v>174</v>
      </c>
      <c r="G21" s="101" t="s">
        <v>175</v>
      </c>
      <c r="H21" s="100"/>
      <c r="I21" s="103"/>
      <c r="J21" s="103" t="s">
        <v>178</v>
      </c>
      <c r="K21" s="445" t="s">
        <v>1276</v>
      </c>
      <c r="L21" s="2"/>
      <c r="M21" s="228">
        <f>IF(ISNUMBER(M20),IF(AND(LEFT(C21,1)="M",B21&lt;&gt;B20),M20+1,M20),IF(LEFT(C21,1)="M",1,0))</f>
        <v>7</v>
      </c>
      <c r="N21" s="228">
        <f>IF(ISNUMBER(N20),IF(AND(LEFT(C21,1)="C",B21&lt;&gt;B20),N20+1,N20),IF(LEFT(C21,1)="C",1,0))</f>
        <v>0</v>
      </c>
      <c r="O21" s="78"/>
      <c r="P21" s="78"/>
      <c r="Q21" s="78"/>
      <c r="R21" s="91"/>
      <c r="S21" s="91"/>
      <c r="T21" s="91"/>
      <c r="U21" s="91"/>
      <c r="V21" s="91"/>
      <c r="W21" s="91"/>
      <c r="X21" s="91"/>
      <c r="Y21" s="91"/>
      <c r="Z21" s="91"/>
      <c r="AA21" s="91"/>
      <c r="AB21" s="91"/>
      <c r="AC21" s="91"/>
      <c r="AD21" s="91"/>
      <c r="AE21" s="91"/>
      <c r="AF21" s="91"/>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c r="BV21" s="78"/>
      <c r="BW21" s="78"/>
      <c r="BX21" s="78"/>
      <c r="BY21" s="78"/>
      <c r="BZ21" s="78"/>
      <c r="CA21" s="78"/>
      <c r="CB21" s="78"/>
      <c r="CC21" s="78"/>
      <c r="CD21" s="78"/>
      <c r="CE21" s="78"/>
      <c r="CF21" s="78"/>
    </row>
    <row r="22" spans="1:84" s="98" customFormat="1" ht="57.75" customHeight="1" x14ac:dyDescent="0.2">
      <c r="A22" s="99"/>
      <c r="B22" s="237"/>
      <c r="C22" s="101"/>
      <c r="D22" s="101"/>
      <c r="E22" s="237"/>
      <c r="F22" s="100"/>
      <c r="G22" s="101"/>
      <c r="H22" s="100"/>
      <c r="I22" s="103"/>
      <c r="J22" s="103"/>
      <c r="K22" s="103"/>
      <c r="L22" s="2"/>
      <c r="M22" s="228">
        <f>IF(ISNUMBER(#REF!),IF(AND(LEFT(C22,1)="M",B22&lt;&gt;#REF!),#REF!+1,#REF!),IF(LEFT(C22,1)="M",1,0))</f>
        <v>0</v>
      </c>
      <c r="N22" s="228">
        <f>IF(ISNUMBER(#REF!),IF(AND(LEFT(C22,1)="C",B22&lt;&gt;#REF!),#REF!+1,#REF!),IF(LEFT(C22,1)="C",1,0))</f>
        <v>0</v>
      </c>
      <c r="O22" s="78"/>
      <c r="P22" s="78"/>
      <c r="Q22" s="78"/>
      <c r="R22" s="91"/>
      <c r="S22" s="91"/>
      <c r="T22" s="91"/>
      <c r="U22" s="91"/>
      <c r="V22" s="91"/>
      <c r="W22" s="91"/>
      <c r="X22" s="91"/>
      <c r="Y22" s="91"/>
      <c r="Z22" s="91"/>
      <c r="AA22" s="91"/>
      <c r="AB22" s="91"/>
      <c r="AC22" s="91"/>
      <c r="AD22" s="91"/>
      <c r="AE22" s="91"/>
      <c r="AF22" s="91"/>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8"/>
      <c r="BJ22" s="78"/>
      <c r="BK22" s="78"/>
      <c r="BL22" s="78"/>
      <c r="BM22" s="78"/>
      <c r="BN22" s="78"/>
      <c r="BO22" s="78"/>
      <c r="BP22" s="78"/>
      <c r="BQ22" s="78"/>
      <c r="BR22" s="78"/>
      <c r="BS22" s="78"/>
      <c r="BT22" s="78"/>
      <c r="BU22" s="78"/>
      <c r="BV22" s="78"/>
      <c r="BW22" s="78"/>
      <c r="BX22" s="78"/>
      <c r="BY22" s="78"/>
      <c r="BZ22" s="78"/>
      <c r="CA22" s="78"/>
      <c r="CB22" s="78"/>
      <c r="CC22" s="78"/>
      <c r="CD22" s="78"/>
      <c r="CE22" s="78"/>
      <c r="CF22" s="78"/>
    </row>
    <row r="23" spans="1:84" s="98" customFormat="1" ht="53.1" customHeight="1" x14ac:dyDescent="0.2">
      <c r="A23" s="104"/>
      <c r="B23" s="105"/>
      <c r="C23" s="104"/>
      <c r="D23" s="104"/>
      <c r="E23" s="80"/>
      <c r="F23" s="78"/>
      <c r="G23" s="78"/>
      <c r="H23" s="78"/>
      <c r="I23" s="78"/>
      <c r="J23" s="78"/>
      <c r="K23" s="83"/>
      <c r="L23" s="78"/>
      <c r="M23" s="78"/>
      <c r="N23" s="78"/>
      <c r="O23" s="78"/>
      <c r="P23" s="78"/>
      <c r="Q23" s="78"/>
      <c r="R23" s="91"/>
      <c r="S23" s="91"/>
      <c r="T23" s="91"/>
      <c r="U23" s="91"/>
      <c r="V23" s="91"/>
      <c r="W23" s="91"/>
      <c r="X23" s="91"/>
      <c r="Y23" s="91"/>
      <c r="Z23" s="91"/>
      <c r="AA23" s="91"/>
      <c r="AB23" s="91"/>
      <c r="AC23" s="91"/>
      <c r="AD23" s="91"/>
      <c r="AE23" s="91"/>
      <c r="AF23" s="91"/>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row>
    <row r="24" spans="1:84" s="98" customFormat="1" ht="53.1" customHeight="1" x14ac:dyDescent="0.2">
      <c r="A24" s="78"/>
      <c r="B24" s="78"/>
      <c r="C24" s="78"/>
      <c r="D24" s="78"/>
      <c r="E24" s="80"/>
      <c r="F24" s="78"/>
      <c r="G24" s="78"/>
      <c r="H24" s="78"/>
      <c r="I24" s="78"/>
      <c r="J24" s="78"/>
      <c r="K24" s="83"/>
      <c r="L24" s="78"/>
      <c r="M24" s="78"/>
      <c r="N24" s="78"/>
      <c r="O24" s="78"/>
      <c r="P24" s="78"/>
      <c r="Q24" s="78"/>
      <c r="R24" s="91"/>
      <c r="S24" s="91"/>
      <c r="T24" s="91"/>
      <c r="U24" s="91"/>
      <c r="V24" s="91"/>
      <c r="W24" s="91"/>
      <c r="X24" s="91"/>
      <c r="Y24" s="91"/>
      <c r="Z24" s="91"/>
      <c r="AA24" s="91"/>
      <c r="AB24" s="91"/>
      <c r="AC24" s="91"/>
      <c r="AD24" s="91"/>
      <c r="AE24" s="91"/>
      <c r="AF24" s="91"/>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row>
    <row r="25" spans="1:84" s="98" customFormat="1" ht="53.1" customHeight="1" x14ac:dyDescent="0.2">
      <c r="A25" s="78"/>
      <c r="B25" s="78"/>
      <c r="C25" s="78"/>
      <c r="D25" s="78"/>
      <c r="E25" s="80"/>
      <c r="F25" s="78"/>
      <c r="G25" s="78"/>
      <c r="H25" s="78"/>
      <c r="I25" s="78"/>
      <c r="J25" s="78"/>
      <c r="K25" s="83"/>
      <c r="L25" s="78"/>
      <c r="M25" s="78"/>
      <c r="N25" s="78"/>
      <c r="O25" s="78"/>
      <c r="P25" s="78"/>
      <c r="Q25" s="78"/>
      <c r="R25" s="91"/>
      <c r="S25" s="91"/>
      <c r="T25" s="91"/>
      <c r="U25" s="91"/>
      <c r="V25" s="91"/>
      <c r="W25" s="91"/>
      <c r="X25" s="91"/>
      <c r="Y25" s="91"/>
      <c r="Z25" s="91"/>
      <c r="AA25" s="91"/>
      <c r="AB25" s="91"/>
      <c r="AC25" s="91"/>
      <c r="AD25" s="91"/>
      <c r="AE25" s="91"/>
      <c r="AF25" s="91"/>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row>
    <row r="26" spans="1:84" s="98" customFormat="1" ht="53.1" customHeight="1" x14ac:dyDescent="0.2">
      <c r="A26" s="78"/>
      <c r="B26" s="78"/>
      <c r="C26" s="78"/>
      <c r="D26" s="78"/>
      <c r="E26" s="80"/>
      <c r="F26" s="78"/>
      <c r="G26" s="78"/>
      <c r="H26" s="78"/>
      <c r="I26" s="78"/>
      <c r="J26" s="78"/>
      <c r="K26" s="83"/>
      <c r="L26" s="78"/>
      <c r="M26" s="78"/>
      <c r="N26" s="78"/>
      <c r="O26" s="78"/>
      <c r="P26" s="78"/>
      <c r="Q26" s="78"/>
      <c r="R26" s="91"/>
      <c r="S26" s="91"/>
      <c r="T26" s="91"/>
      <c r="U26" s="91"/>
      <c r="V26" s="91"/>
      <c r="W26" s="91"/>
      <c r="X26" s="91"/>
      <c r="Y26" s="91"/>
      <c r="Z26" s="91"/>
      <c r="AA26" s="91"/>
      <c r="AB26" s="91"/>
      <c r="AC26" s="91"/>
      <c r="AD26" s="91"/>
      <c r="AE26" s="91"/>
      <c r="AF26" s="91"/>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row>
    <row r="27" spans="1:84" s="98" customFormat="1" ht="53.1" customHeight="1" x14ac:dyDescent="0.2">
      <c r="A27" s="78"/>
      <c r="B27" s="78"/>
      <c r="C27" s="78"/>
      <c r="D27" s="78"/>
      <c r="E27" s="80"/>
      <c r="F27" s="78"/>
      <c r="G27" s="78"/>
      <c r="H27" s="78"/>
      <c r="I27" s="78"/>
      <c r="J27" s="78"/>
      <c r="K27" s="83"/>
      <c r="L27" s="78"/>
      <c r="M27" s="78"/>
      <c r="N27" s="78"/>
      <c r="O27" s="78"/>
      <c r="P27" s="78"/>
      <c r="Q27" s="78"/>
      <c r="R27" s="91"/>
      <c r="S27" s="91"/>
      <c r="T27" s="91"/>
      <c r="U27" s="91"/>
      <c r="V27" s="91"/>
      <c r="W27" s="91"/>
      <c r="X27" s="91"/>
      <c r="Y27" s="91"/>
      <c r="Z27" s="91"/>
      <c r="AA27" s="91"/>
      <c r="AB27" s="91"/>
      <c r="AC27" s="91"/>
      <c r="AD27" s="91"/>
      <c r="AE27" s="91"/>
      <c r="AF27" s="91"/>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row>
    <row r="28" spans="1:84" ht="53.1" customHeight="1" x14ac:dyDescent="0.2">
      <c r="O28" s="78"/>
      <c r="R28" s="91"/>
      <c r="S28" s="91"/>
      <c r="T28" s="91"/>
      <c r="U28" s="91"/>
      <c r="V28" s="91"/>
      <c r="W28" s="91"/>
      <c r="X28" s="91"/>
      <c r="Y28" s="91"/>
      <c r="Z28" s="91"/>
      <c r="AA28" s="91"/>
      <c r="AB28" s="91"/>
      <c r="AC28" s="91"/>
      <c r="AD28" s="91"/>
      <c r="AE28" s="91"/>
      <c r="AF28" s="91"/>
      <c r="BR28" s="78"/>
      <c r="BS28" s="78"/>
      <c r="BT28" s="78"/>
      <c r="BU28" s="78"/>
      <c r="BV28" s="78"/>
      <c r="BW28" s="78"/>
      <c r="BX28" s="78"/>
      <c r="BY28" s="78"/>
      <c r="BZ28" s="78"/>
      <c r="CA28" s="78"/>
      <c r="CB28" s="78"/>
      <c r="CC28" s="78"/>
      <c r="CD28" s="78"/>
      <c r="CE28" s="78"/>
      <c r="CF28" s="78"/>
    </row>
    <row r="29" spans="1:84" ht="53.1" customHeight="1" x14ac:dyDescent="0.2">
      <c r="O29" s="78"/>
      <c r="R29" s="91"/>
      <c r="S29" s="91"/>
      <c r="T29" s="91"/>
      <c r="U29" s="91"/>
      <c r="V29" s="91"/>
      <c r="W29" s="91"/>
      <c r="X29" s="91"/>
      <c r="Y29" s="91"/>
      <c r="Z29" s="91"/>
      <c r="AA29" s="91"/>
      <c r="AB29" s="91"/>
      <c r="AC29" s="91"/>
      <c r="AD29" s="91"/>
      <c r="AE29" s="91"/>
      <c r="AF29" s="91"/>
      <c r="BR29" s="78"/>
      <c r="BS29" s="78"/>
      <c r="BT29" s="78"/>
      <c r="BU29" s="78"/>
      <c r="BV29" s="78"/>
      <c r="BW29" s="78"/>
      <c r="BX29" s="78"/>
      <c r="BY29" s="78"/>
      <c r="BZ29" s="78"/>
      <c r="CA29" s="78"/>
      <c r="CB29" s="78"/>
      <c r="CC29" s="78"/>
      <c r="CD29" s="78"/>
      <c r="CE29" s="78"/>
      <c r="CF29" s="78"/>
    </row>
    <row r="30" spans="1:84" ht="53.1" customHeight="1" x14ac:dyDescent="0.2">
      <c r="O30" s="78"/>
      <c r="R30" s="91"/>
      <c r="S30" s="91"/>
      <c r="T30" s="91"/>
      <c r="U30" s="91"/>
      <c r="V30" s="91"/>
      <c r="W30" s="91"/>
      <c r="X30" s="91"/>
      <c r="Y30" s="91"/>
      <c r="Z30" s="91"/>
      <c r="AA30" s="91"/>
      <c r="AB30" s="91"/>
      <c r="AC30" s="91"/>
      <c r="AD30" s="91"/>
      <c r="AE30" s="91"/>
      <c r="AF30" s="91"/>
      <c r="BR30" s="78"/>
      <c r="BS30" s="78"/>
      <c r="BT30" s="78"/>
      <c r="BU30" s="78"/>
      <c r="BV30" s="78"/>
      <c r="BW30" s="78"/>
      <c r="BX30" s="78"/>
      <c r="BY30" s="78"/>
      <c r="BZ30" s="78"/>
      <c r="CA30" s="78"/>
      <c r="CB30" s="78"/>
      <c r="CC30" s="78"/>
      <c r="CD30" s="78"/>
      <c r="CE30" s="78"/>
      <c r="CF30" s="78"/>
    </row>
    <row r="31" spans="1:84" ht="53.1" customHeight="1" x14ac:dyDescent="0.2">
      <c r="O31" s="78"/>
      <c r="R31" s="91"/>
      <c r="S31" s="91"/>
      <c r="T31" s="91"/>
      <c r="U31" s="91"/>
      <c r="V31" s="91"/>
      <c r="W31" s="91"/>
      <c r="X31" s="91"/>
      <c r="Y31" s="91"/>
      <c r="Z31" s="91"/>
      <c r="AA31" s="91"/>
      <c r="AB31" s="91"/>
      <c r="AC31" s="91"/>
      <c r="AD31" s="91"/>
      <c r="AE31" s="91"/>
      <c r="AF31" s="91"/>
      <c r="BR31" s="78"/>
      <c r="BS31" s="78"/>
      <c r="BT31" s="78"/>
      <c r="BU31" s="78"/>
      <c r="BV31" s="78"/>
      <c r="BW31" s="78"/>
      <c r="BX31" s="78"/>
      <c r="BY31" s="78"/>
      <c r="BZ31" s="78"/>
      <c r="CA31" s="78"/>
      <c r="CB31" s="78"/>
      <c r="CC31" s="78"/>
      <c r="CD31" s="78"/>
      <c r="CE31" s="78"/>
      <c r="CF31" s="78"/>
    </row>
    <row r="32" spans="1:84" ht="53.1" customHeight="1" x14ac:dyDescent="0.2">
      <c r="E32" s="78"/>
      <c r="K32" s="78"/>
      <c r="O32" s="78"/>
      <c r="R32" s="91"/>
      <c r="S32" s="91"/>
      <c r="T32" s="91"/>
      <c r="U32" s="91"/>
      <c r="V32" s="91"/>
      <c r="W32" s="91"/>
      <c r="X32" s="91"/>
      <c r="Y32" s="91"/>
      <c r="Z32" s="91"/>
      <c r="AA32" s="91"/>
      <c r="AB32" s="91"/>
      <c r="AC32" s="91"/>
      <c r="AD32" s="91"/>
      <c r="AE32" s="91"/>
      <c r="AF32" s="91"/>
      <c r="BR32" s="78"/>
      <c r="BS32" s="78"/>
      <c r="BT32" s="78"/>
      <c r="BU32" s="78"/>
      <c r="BV32" s="78"/>
      <c r="BW32" s="78"/>
      <c r="BX32" s="78"/>
      <c r="BY32" s="78"/>
      <c r="BZ32" s="78"/>
      <c r="CA32" s="78"/>
      <c r="CB32" s="78"/>
      <c r="CC32" s="78"/>
      <c r="CD32" s="78"/>
      <c r="CE32" s="78"/>
      <c r="CF32" s="78"/>
    </row>
    <row r="33" spans="18:32" s="78" customFormat="1" ht="53.1" customHeight="1" x14ac:dyDescent="0.2">
      <c r="R33" s="91"/>
      <c r="S33" s="91"/>
      <c r="T33" s="91"/>
      <c r="U33" s="91"/>
      <c r="V33" s="91"/>
      <c r="W33" s="91"/>
      <c r="X33" s="91"/>
      <c r="Y33" s="91"/>
      <c r="Z33" s="91"/>
      <c r="AA33" s="91"/>
      <c r="AB33" s="91"/>
      <c r="AC33" s="91"/>
      <c r="AD33" s="91"/>
      <c r="AE33" s="91"/>
      <c r="AF33" s="91"/>
    </row>
    <row r="34" spans="18:32" s="78" customFormat="1" ht="53.1" customHeight="1" x14ac:dyDescent="0.2">
      <c r="R34" s="91"/>
      <c r="S34" s="91"/>
      <c r="T34" s="91"/>
      <c r="U34" s="91"/>
      <c r="V34" s="91"/>
      <c r="W34" s="91"/>
      <c r="X34" s="91"/>
      <c r="Y34" s="91"/>
      <c r="Z34" s="91"/>
      <c r="AA34" s="91"/>
      <c r="AB34" s="91"/>
      <c r="AC34" s="91"/>
      <c r="AD34" s="91"/>
      <c r="AE34" s="91"/>
      <c r="AF34" s="91"/>
    </row>
    <row r="35" spans="18:32" s="78" customFormat="1" ht="53.1" customHeight="1" x14ac:dyDescent="0.2">
      <c r="R35" s="91"/>
      <c r="S35" s="91"/>
      <c r="T35" s="91"/>
      <c r="U35" s="91"/>
      <c r="V35" s="91"/>
      <c r="W35" s="91"/>
      <c r="X35" s="91"/>
      <c r="Y35" s="91"/>
      <c r="Z35" s="91"/>
      <c r="AA35" s="91"/>
      <c r="AB35" s="91"/>
      <c r="AC35" s="91"/>
      <c r="AD35" s="91"/>
      <c r="AE35" s="91"/>
      <c r="AF35" s="91"/>
    </row>
    <row r="36" spans="18:32" s="78" customFormat="1" ht="53.1" customHeight="1" x14ac:dyDescent="0.2">
      <c r="R36" s="91"/>
      <c r="S36" s="91"/>
      <c r="T36" s="91"/>
      <c r="U36" s="91"/>
      <c r="V36" s="91"/>
      <c r="W36" s="91"/>
      <c r="X36" s="91"/>
      <c r="Y36" s="91"/>
      <c r="Z36" s="91"/>
      <c r="AA36" s="91"/>
      <c r="AB36" s="91"/>
      <c r="AC36" s="91"/>
      <c r="AD36" s="91"/>
      <c r="AE36" s="91"/>
      <c r="AF36" s="91"/>
    </row>
    <row r="37" spans="18:32" s="78" customFormat="1" ht="53.1" customHeight="1" x14ac:dyDescent="0.2">
      <c r="R37" s="91"/>
      <c r="S37" s="91"/>
      <c r="T37" s="91"/>
      <c r="U37" s="91"/>
      <c r="V37" s="91"/>
      <c r="W37" s="91"/>
      <c r="X37" s="91"/>
      <c r="Y37" s="91"/>
      <c r="Z37" s="91"/>
      <c r="AA37" s="91"/>
      <c r="AB37" s="91"/>
      <c r="AC37" s="91"/>
      <c r="AD37" s="91"/>
      <c r="AE37" s="91"/>
      <c r="AF37" s="91"/>
    </row>
    <row r="38" spans="18:32" s="78" customFormat="1" ht="53.1" customHeight="1" x14ac:dyDescent="0.2">
      <c r="R38" s="91"/>
      <c r="S38" s="91"/>
      <c r="T38" s="91"/>
      <c r="U38" s="91"/>
      <c r="V38" s="91"/>
      <c r="W38" s="91"/>
      <c r="X38" s="91"/>
      <c r="Y38" s="91"/>
      <c r="Z38" s="91"/>
      <c r="AA38" s="91"/>
      <c r="AB38" s="91"/>
      <c r="AC38" s="91"/>
      <c r="AD38" s="91"/>
      <c r="AE38" s="91"/>
      <c r="AF38" s="91"/>
    </row>
    <row r="39" spans="18:32" s="78" customFormat="1" ht="53.1" customHeight="1" x14ac:dyDescent="0.2">
      <c r="R39" s="91"/>
      <c r="S39" s="91"/>
      <c r="T39" s="91"/>
      <c r="U39" s="91"/>
      <c r="V39" s="91"/>
      <c r="W39" s="91"/>
      <c r="X39" s="91"/>
      <c r="Y39" s="91"/>
      <c r="Z39" s="91"/>
      <c r="AA39" s="91"/>
      <c r="AB39" s="91"/>
      <c r="AC39" s="91"/>
      <c r="AD39" s="91"/>
      <c r="AE39" s="91"/>
      <c r="AF39" s="91"/>
    </row>
    <row r="40" spans="18:32" s="78" customFormat="1" ht="53.1" customHeight="1" x14ac:dyDescent="0.2">
      <c r="R40" s="91"/>
      <c r="S40" s="91"/>
      <c r="T40" s="91"/>
      <c r="U40" s="91"/>
      <c r="V40" s="91"/>
      <c r="W40" s="91"/>
      <c r="X40" s="91"/>
      <c r="Y40" s="91"/>
      <c r="Z40" s="91"/>
      <c r="AA40" s="91"/>
      <c r="AB40" s="91"/>
      <c r="AC40" s="91"/>
      <c r="AD40" s="91"/>
      <c r="AE40" s="91"/>
      <c r="AF40" s="91"/>
    </row>
    <row r="41" spans="18:32" s="78" customFormat="1" ht="53.1" customHeight="1" x14ac:dyDescent="0.2">
      <c r="R41" s="91"/>
      <c r="S41" s="91"/>
      <c r="T41" s="91"/>
      <c r="U41" s="91"/>
      <c r="V41" s="91"/>
      <c r="W41" s="91"/>
      <c r="X41" s="91"/>
      <c r="Y41" s="91"/>
      <c r="Z41" s="91"/>
      <c r="AA41" s="91"/>
      <c r="AB41" s="91"/>
      <c r="AC41" s="91"/>
      <c r="AD41" s="91"/>
      <c r="AE41" s="91"/>
      <c r="AF41" s="91"/>
    </row>
    <row r="42" spans="18:32" s="78" customFormat="1" ht="53.1" customHeight="1" x14ac:dyDescent="0.2">
      <c r="R42" s="91"/>
      <c r="S42" s="91"/>
      <c r="T42" s="91"/>
      <c r="U42" s="91"/>
      <c r="V42" s="91"/>
      <c r="W42" s="91"/>
      <c r="X42" s="91"/>
      <c r="Y42" s="91"/>
      <c r="Z42" s="91"/>
      <c r="AA42" s="91"/>
      <c r="AB42" s="91"/>
      <c r="AC42" s="91"/>
      <c r="AD42" s="91"/>
      <c r="AE42" s="91"/>
      <c r="AF42" s="91"/>
    </row>
    <row r="43" spans="18:32" s="78" customFormat="1" ht="53.1" customHeight="1" x14ac:dyDescent="0.2">
      <c r="R43" s="91"/>
      <c r="S43" s="91"/>
      <c r="T43" s="91"/>
      <c r="U43" s="91"/>
      <c r="V43" s="91"/>
      <c r="W43" s="91"/>
      <c r="X43" s="91"/>
      <c r="Y43" s="91"/>
      <c r="Z43" s="91"/>
      <c r="AA43" s="91"/>
      <c r="AB43" s="91"/>
      <c r="AC43" s="91"/>
      <c r="AD43" s="91"/>
      <c r="AE43" s="91"/>
      <c r="AF43" s="91"/>
    </row>
    <row r="44" spans="18:32" s="78" customFormat="1" ht="53.1" customHeight="1" x14ac:dyDescent="0.2">
      <c r="R44" s="91"/>
      <c r="S44" s="91"/>
      <c r="T44" s="91"/>
      <c r="U44" s="91"/>
      <c r="V44" s="91"/>
      <c r="W44" s="91"/>
      <c r="X44" s="91"/>
      <c r="Y44" s="91"/>
      <c r="Z44" s="91"/>
      <c r="AA44" s="91"/>
      <c r="AB44" s="91"/>
      <c r="AC44" s="91"/>
      <c r="AD44" s="91"/>
      <c r="AE44" s="91"/>
      <c r="AF44" s="91"/>
    </row>
    <row r="45" spans="18:32" s="78" customFormat="1" ht="53.1" customHeight="1" x14ac:dyDescent="0.2">
      <c r="R45" s="91"/>
      <c r="S45" s="91"/>
      <c r="T45" s="91"/>
      <c r="U45" s="91"/>
      <c r="V45" s="91"/>
      <c r="W45" s="91"/>
      <c r="X45" s="91"/>
      <c r="Y45" s="91"/>
      <c r="Z45" s="91"/>
      <c r="AA45" s="91"/>
      <c r="AB45" s="91"/>
      <c r="AC45" s="91"/>
      <c r="AD45" s="91"/>
      <c r="AE45" s="91"/>
      <c r="AF45" s="91"/>
    </row>
    <row r="46" spans="18:32" s="78" customFormat="1" ht="53.1" customHeight="1" x14ac:dyDescent="0.2">
      <c r="R46" s="91"/>
      <c r="S46" s="91"/>
      <c r="T46" s="91"/>
      <c r="U46" s="91"/>
      <c r="V46" s="91"/>
      <c r="W46" s="91"/>
      <c r="X46" s="91"/>
      <c r="Y46" s="91"/>
      <c r="Z46" s="91"/>
      <c r="AA46" s="91"/>
      <c r="AB46" s="91"/>
      <c r="AC46" s="91"/>
      <c r="AD46" s="91"/>
      <c r="AE46" s="91"/>
      <c r="AF46" s="91"/>
    </row>
    <row r="47" spans="18:32" s="78" customFormat="1" ht="53.1" customHeight="1" x14ac:dyDescent="0.2">
      <c r="R47" s="91"/>
      <c r="S47" s="91"/>
      <c r="T47" s="91"/>
      <c r="U47" s="91"/>
      <c r="V47" s="91"/>
      <c r="W47" s="91"/>
      <c r="X47" s="91"/>
      <c r="Y47" s="91"/>
      <c r="Z47" s="91"/>
      <c r="AA47" s="91"/>
      <c r="AB47" s="91"/>
      <c r="AC47" s="91"/>
      <c r="AD47" s="91"/>
      <c r="AE47" s="91"/>
      <c r="AF47" s="91"/>
    </row>
    <row r="48" spans="18:32" s="78" customFormat="1" ht="53.1" customHeight="1" x14ac:dyDescent="0.2">
      <c r="R48" s="91"/>
      <c r="S48" s="91"/>
      <c r="T48" s="91"/>
      <c r="U48" s="91"/>
      <c r="V48" s="91"/>
      <c r="W48" s="91"/>
      <c r="X48" s="91"/>
      <c r="Y48" s="91"/>
      <c r="Z48" s="91"/>
      <c r="AA48" s="91"/>
      <c r="AB48" s="91"/>
      <c r="AC48" s="91"/>
      <c r="AD48" s="91"/>
      <c r="AE48" s="91"/>
      <c r="AF48" s="91"/>
    </row>
    <row r="49" spans="5:84" ht="53.1" customHeight="1" x14ac:dyDescent="0.2">
      <c r="E49" s="78"/>
      <c r="K49" s="78"/>
      <c r="O49" s="78"/>
      <c r="R49" s="91"/>
      <c r="S49" s="91"/>
      <c r="T49" s="91"/>
      <c r="U49" s="91"/>
      <c r="V49" s="91"/>
      <c r="W49" s="91"/>
      <c r="X49" s="91"/>
      <c r="Y49" s="91"/>
      <c r="Z49" s="91"/>
      <c r="AA49" s="91"/>
      <c r="AB49" s="91"/>
      <c r="AC49" s="91"/>
      <c r="AD49" s="91"/>
      <c r="AE49" s="91"/>
      <c r="AF49" s="91"/>
      <c r="BR49" s="78"/>
      <c r="BS49" s="78"/>
      <c r="BT49" s="78"/>
      <c r="BU49" s="78"/>
      <c r="BV49" s="78"/>
      <c r="BW49" s="78"/>
      <c r="BX49" s="78"/>
      <c r="BY49" s="78"/>
      <c r="BZ49" s="78"/>
      <c r="CA49" s="78"/>
      <c r="CB49" s="78"/>
      <c r="CC49" s="78"/>
      <c r="CD49" s="78"/>
      <c r="CE49" s="78"/>
      <c r="CF49" s="78"/>
    </row>
    <row r="50" spans="5:84" ht="53.1" customHeight="1" x14ac:dyDescent="0.2">
      <c r="E50" s="78"/>
      <c r="K50" s="78"/>
      <c r="O50" s="78"/>
      <c r="R50" s="91"/>
      <c r="S50" s="91"/>
      <c r="T50" s="91"/>
      <c r="U50" s="91"/>
      <c r="V50" s="91"/>
      <c r="W50" s="91"/>
      <c r="X50" s="91"/>
      <c r="Y50" s="91"/>
      <c r="Z50" s="91"/>
      <c r="AA50" s="91"/>
      <c r="AB50" s="91"/>
      <c r="AC50" s="91"/>
      <c r="AD50" s="91"/>
      <c r="AE50" s="91"/>
      <c r="AF50" s="91"/>
      <c r="BR50" s="78"/>
      <c r="BS50" s="78"/>
      <c r="BT50" s="78"/>
      <c r="BU50" s="78"/>
      <c r="BV50" s="78"/>
      <c r="BW50" s="78"/>
      <c r="BX50" s="78"/>
      <c r="BY50" s="78"/>
      <c r="BZ50" s="78"/>
      <c r="CA50" s="78"/>
      <c r="CB50" s="78"/>
      <c r="CC50" s="78"/>
      <c r="CD50" s="78"/>
      <c r="CE50" s="78"/>
      <c r="CF50" s="78"/>
    </row>
    <row r="51" spans="5:84" ht="53.1" customHeight="1" x14ac:dyDescent="0.2">
      <c r="E51" s="78"/>
      <c r="K51" s="78"/>
      <c r="O51" s="78"/>
      <c r="R51" s="91"/>
      <c r="S51" s="91"/>
      <c r="T51" s="91"/>
      <c r="U51" s="91"/>
      <c r="V51" s="91"/>
      <c r="W51" s="91"/>
      <c r="X51" s="91"/>
      <c r="Y51" s="91"/>
      <c r="Z51" s="91"/>
      <c r="AA51" s="91"/>
      <c r="AB51" s="91"/>
      <c r="AC51" s="91"/>
      <c r="AD51" s="91"/>
      <c r="AE51" s="91"/>
      <c r="AF51" s="91"/>
      <c r="BR51" s="78"/>
      <c r="BS51" s="78"/>
      <c r="BT51" s="78"/>
      <c r="BU51" s="78"/>
      <c r="BV51" s="78"/>
      <c r="BW51" s="78"/>
      <c r="BX51" s="78"/>
      <c r="BY51" s="78"/>
      <c r="BZ51" s="78"/>
      <c r="CA51" s="78"/>
      <c r="CB51" s="78"/>
      <c r="CC51" s="78"/>
      <c r="CD51" s="78"/>
      <c r="CE51" s="78"/>
      <c r="CF51" s="78"/>
    </row>
    <row r="52" spans="5:84" ht="53.1" customHeight="1" x14ac:dyDescent="0.2">
      <c r="O52" s="78"/>
      <c r="R52" s="91"/>
      <c r="S52" s="91"/>
      <c r="T52" s="91"/>
      <c r="U52" s="91"/>
      <c r="V52" s="91"/>
      <c r="W52" s="91"/>
      <c r="X52" s="91"/>
      <c r="Y52" s="91"/>
      <c r="Z52" s="91"/>
      <c r="AA52" s="91"/>
      <c r="AB52" s="91"/>
      <c r="AC52" s="91"/>
      <c r="AD52" s="91"/>
      <c r="AE52" s="91"/>
      <c r="AF52" s="91"/>
      <c r="BR52" s="78"/>
      <c r="BS52" s="78"/>
      <c r="BT52" s="78"/>
      <c r="BU52" s="78"/>
      <c r="BV52" s="78"/>
      <c r="BW52" s="78"/>
      <c r="BX52" s="78"/>
      <c r="BY52" s="78"/>
      <c r="BZ52" s="78"/>
      <c r="CA52" s="78"/>
      <c r="CB52" s="78"/>
      <c r="CC52" s="78"/>
      <c r="CD52" s="78"/>
      <c r="CE52" s="78"/>
      <c r="CF52" s="78"/>
    </row>
    <row r="53" spans="5:84" ht="53.1" customHeight="1" x14ac:dyDescent="0.2">
      <c r="O53" s="78"/>
      <c r="R53" s="91"/>
      <c r="S53" s="91"/>
      <c r="T53" s="91"/>
      <c r="U53" s="91"/>
      <c r="V53" s="91"/>
      <c r="W53" s="91"/>
      <c r="X53" s="91"/>
      <c r="Y53" s="91"/>
      <c r="Z53" s="91"/>
      <c r="AA53" s="91"/>
      <c r="AB53" s="91"/>
      <c r="AC53" s="91"/>
      <c r="AD53" s="91"/>
      <c r="AE53" s="91"/>
      <c r="AF53" s="91"/>
      <c r="BR53" s="78"/>
      <c r="BS53" s="78"/>
      <c r="BT53" s="78"/>
      <c r="BU53" s="78"/>
      <c r="BV53" s="78"/>
      <c r="BW53" s="78"/>
      <c r="BX53" s="78"/>
      <c r="BY53" s="78"/>
      <c r="BZ53" s="78"/>
      <c r="CA53" s="78"/>
      <c r="CB53" s="78"/>
      <c r="CC53" s="78"/>
      <c r="CD53" s="78"/>
      <c r="CE53" s="78"/>
      <c r="CF53" s="78"/>
    </row>
    <row r="54" spans="5:84" ht="53.1" customHeight="1" x14ac:dyDescent="0.2">
      <c r="O54" s="78"/>
      <c r="R54" s="91"/>
      <c r="S54" s="91"/>
      <c r="T54" s="91"/>
      <c r="U54" s="91"/>
      <c r="V54" s="91"/>
      <c r="W54" s="91"/>
      <c r="X54" s="91"/>
      <c r="Y54" s="91"/>
      <c r="Z54" s="91"/>
      <c r="AA54" s="91"/>
      <c r="AB54" s="91"/>
      <c r="AC54" s="91"/>
      <c r="AD54" s="91"/>
      <c r="AE54" s="91"/>
      <c r="AF54" s="91"/>
      <c r="BR54" s="78"/>
      <c r="BS54" s="78"/>
      <c r="BT54" s="78"/>
      <c r="BU54" s="78"/>
      <c r="BV54" s="78"/>
      <c r="BW54" s="78"/>
      <c r="BX54" s="78"/>
      <c r="BY54" s="78"/>
      <c r="BZ54" s="78"/>
      <c r="CA54" s="78"/>
      <c r="CB54" s="78"/>
      <c r="CC54" s="78"/>
      <c r="CD54" s="78"/>
      <c r="CE54" s="78"/>
      <c r="CF54" s="78"/>
    </row>
    <row r="55" spans="5:84" ht="53.1" customHeight="1" x14ac:dyDescent="0.2">
      <c r="O55" s="78"/>
      <c r="R55" s="91"/>
      <c r="S55" s="91"/>
      <c r="T55" s="91"/>
      <c r="U55" s="91"/>
      <c r="V55" s="91"/>
      <c r="W55" s="91"/>
      <c r="X55" s="91"/>
      <c r="Y55" s="91"/>
      <c r="Z55" s="91"/>
      <c r="AA55" s="91"/>
      <c r="AB55" s="91"/>
      <c r="AC55" s="91"/>
      <c r="AD55" s="91"/>
      <c r="AE55" s="91"/>
      <c r="AF55" s="91"/>
      <c r="BR55" s="78"/>
      <c r="BS55" s="78"/>
      <c r="BT55" s="78"/>
      <c r="BU55" s="78"/>
      <c r="BV55" s="78"/>
      <c r="BW55" s="78"/>
      <c r="BX55" s="78"/>
      <c r="BY55" s="78"/>
      <c r="BZ55" s="78"/>
      <c r="CA55" s="78"/>
      <c r="CB55" s="78"/>
      <c r="CC55" s="78"/>
      <c r="CD55" s="78"/>
      <c r="CE55" s="78"/>
      <c r="CF55" s="78"/>
    </row>
    <row r="56" spans="5:84" ht="53.1" customHeight="1" x14ac:dyDescent="0.2">
      <c r="O56" s="78"/>
      <c r="R56" s="91"/>
      <c r="S56" s="91"/>
      <c r="T56" s="91"/>
      <c r="U56" s="91"/>
      <c r="V56" s="91"/>
      <c r="W56" s="91"/>
      <c r="X56" s="91"/>
      <c r="Y56" s="91"/>
      <c r="Z56" s="91"/>
      <c r="AA56" s="91"/>
      <c r="AB56" s="91"/>
      <c r="AC56" s="91"/>
      <c r="AD56" s="91"/>
      <c r="AE56" s="91"/>
      <c r="AF56" s="91"/>
      <c r="BR56" s="78"/>
      <c r="BS56" s="78"/>
      <c r="BT56" s="78"/>
      <c r="BU56" s="78"/>
      <c r="BV56" s="78"/>
      <c r="BW56" s="78"/>
      <c r="BX56" s="78"/>
      <c r="BY56" s="78"/>
      <c r="BZ56" s="78"/>
      <c r="CA56" s="78"/>
      <c r="CB56" s="78"/>
      <c r="CC56" s="78"/>
      <c r="CD56" s="78"/>
      <c r="CE56" s="78"/>
      <c r="CF56" s="78"/>
    </row>
    <row r="57" spans="5:84" ht="53.1" customHeight="1" x14ac:dyDescent="0.2">
      <c r="O57" s="78"/>
      <c r="R57" s="91"/>
      <c r="S57" s="91"/>
      <c r="T57" s="91"/>
      <c r="U57" s="91"/>
      <c r="V57" s="91"/>
      <c r="W57" s="91"/>
      <c r="X57" s="91"/>
      <c r="Y57" s="91"/>
      <c r="Z57" s="91"/>
      <c r="AA57" s="91"/>
      <c r="AB57" s="91"/>
      <c r="AC57" s="91"/>
      <c r="AD57" s="91"/>
      <c r="AE57" s="91"/>
      <c r="AF57" s="91"/>
      <c r="BR57" s="78"/>
      <c r="BS57" s="78"/>
      <c r="BT57" s="78"/>
      <c r="BU57" s="78"/>
      <c r="BV57" s="78"/>
      <c r="BW57" s="78"/>
      <c r="BX57" s="78"/>
      <c r="BY57" s="78"/>
      <c r="BZ57" s="78"/>
      <c r="CA57" s="78"/>
      <c r="CB57" s="78"/>
      <c r="CC57" s="78"/>
      <c r="CD57" s="78"/>
      <c r="CE57" s="78"/>
      <c r="CF57" s="78"/>
    </row>
    <row r="58" spans="5:84" ht="53.1" customHeight="1" x14ac:dyDescent="0.2">
      <c r="O58" s="78"/>
      <c r="R58" s="91"/>
      <c r="S58" s="91"/>
      <c r="T58" s="91"/>
      <c r="U58" s="91"/>
      <c r="V58" s="91"/>
      <c r="W58" s="91"/>
      <c r="X58" s="91"/>
      <c r="Y58" s="91"/>
      <c r="Z58" s="91"/>
      <c r="AA58" s="91"/>
      <c r="AB58" s="91"/>
      <c r="AC58" s="91"/>
      <c r="AD58" s="91"/>
      <c r="AE58" s="91"/>
      <c r="AF58" s="91"/>
      <c r="BR58" s="78"/>
      <c r="BS58" s="78"/>
      <c r="BT58" s="78"/>
      <c r="BU58" s="78"/>
      <c r="BV58" s="78"/>
      <c r="BW58" s="78"/>
      <c r="BX58" s="78"/>
      <c r="BY58" s="78"/>
      <c r="BZ58" s="78"/>
      <c r="CA58" s="78"/>
      <c r="CB58" s="78"/>
      <c r="CC58" s="78"/>
      <c r="CD58" s="78"/>
      <c r="CE58" s="78"/>
      <c r="CF58" s="78"/>
    </row>
    <row r="59" spans="5:84" ht="53.1" customHeight="1" x14ac:dyDescent="0.2">
      <c r="O59" s="78"/>
      <c r="R59" s="91"/>
      <c r="S59" s="91"/>
      <c r="T59" s="91"/>
      <c r="U59" s="91"/>
      <c r="V59" s="91"/>
      <c r="W59" s="91"/>
      <c r="X59" s="91"/>
      <c r="Y59" s="91"/>
      <c r="Z59" s="91"/>
      <c r="AA59" s="91"/>
      <c r="AB59" s="91"/>
      <c r="AC59" s="91"/>
      <c r="AD59" s="91"/>
      <c r="AE59" s="91"/>
      <c r="AF59" s="91"/>
      <c r="BR59" s="78"/>
      <c r="BS59" s="78"/>
      <c r="BT59" s="78"/>
      <c r="BU59" s="78"/>
      <c r="BV59" s="78"/>
      <c r="BW59" s="78"/>
      <c r="BX59" s="78"/>
      <c r="BY59" s="78"/>
      <c r="BZ59" s="78"/>
      <c r="CA59" s="78"/>
      <c r="CB59" s="78"/>
      <c r="CC59" s="78"/>
      <c r="CD59" s="78"/>
      <c r="CE59" s="78"/>
      <c r="CF59" s="78"/>
    </row>
    <row r="60" spans="5:84" ht="53.1" customHeight="1" x14ac:dyDescent="0.2">
      <c r="O60" s="78"/>
      <c r="R60" s="91"/>
      <c r="S60" s="91"/>
      <c r="T60" s="91"/>
      <c r="U60" s="91"/>
      <c r="V60" s="91"/>
      <c r="W60" s="91"/>
      <c r="X60" s="91"/>
      <c r="Y60" s="91"/>
      <c r="Z60" s="91"/>
      <c r="AA60" s="91"/>
      <c r="AB60" s="91"/>
      <c r="AC60" s="91"/>
      <c r="AD60" s="91"/>
      <c r="AE60" s="91"/>
      <c r="AF60" s="91"/>
      <c r="BR60" s="78"/>
      <c r="BS60" s="78"/>
      <c r="BT60" s="78"/>
      <c r="BU60" s="78"/>
      <c r="BV60" s="78"/>
      <c r="BW60" s="78"/>
      <c r="BX60" s="78"/>
      <c r="BY60" s="78"/>
      <c r="BZ60" s="78"/>
      <c r="CA60" s="78"/>
      <c r="CB60" s="78"/>
      <c r="CC60" s="78"/>
      <c r="CD60" s="78"/>
      <c r="CE60" s="78"/>
      <c r="CF60" s="78"/>
    </row>
    <row r="61" spans="5:84" ht="53.1" customHeight="1" x14ac:dyDescent="0.2">
      <c r="O61" s="78"/>
      <c r="R61" s="91"/>
      <c r="S61" s="91"/>
      <c r="T61" s="91"/>
      <c r="U61" s="91"/>
      <c r="V61" s="91"/>
      <c r="W61" s="91"/>
      <c r="X61" s="91"/>
      <c r="Y61" s="91"/>
      <c r="Z61" s="91"/>
      <c r="AA61" s="91"/>
      <c r="AB61" s="91"/>
      <c r="AC61" s="91"/>
      <c r="AD61" s="91"/>
      <c r="AE61" s="91"/>
      <c r="AF61" s="91"/>
      <c r="BR61" s="78"/>
      <c r="BS61" s="78"/>
      <c r="BT61" s="78"/>
      <c r="BU61" s="78"/>
      <c r="BV61" s="78"/>
      <c r="BW61" s="78"/>
      <c r="BX61" s="78"/>
      <c r="BY61" s="78"/>
      <c r="BZ61" s="78"/>
      <c r="CA61" s="78"/>
      <c r="CB61" s="78"/>
      <c r="CC61" s="78"/>
      <c r="CD61" s="78"/>
      <c r="CE61" s="78"/>
      <c r="CF61" s="78"/>
    </row>
    <row r="62" spans="5:84" ht="53.1" customHeight="1" x14ac:dyDescent="0.2">
      <c r="O62" s="78"/>
      <c r="R62" s="91"/>
      <c r="S62" s="91"/>
      <c r="T62" s="91"/>
      <c r="U62" s="91"/>
      <c r="V62" s="91"/>
      <c r="W62" s="91"/>
      <c r="X62" s="91"/>
      <c r="Y62" s="91"/>
      <c r="Z62" s="91"/>
      <c r="AA62" s="91"/>
      <c r="AB62" s="91"/>
      <c r="AC62" s="91"/>
      <c r="AD62" s="91"/>
      <c r="AE62" s="91"/>
      <c r="AF62" s="91"/>
      <c r="BR62" s="78"/>
      <c r="BS62" s="78"/>
      <c r="BT62" s="78"/>
      <c r="BU62" s="78"/>
      <c r="BV62" s="78"/>
      <c r="BW62" s="78"/>
      <c r="BX62" s="78"/>
      <c r="BY62" s="78"/>
      <c r="BZ62" s="78"/>
      <c r="CA62" s="78"/>
      <c r="CB62" s="78"/>
      <c r="CC62" s="78"/>
      <c r="CD62" s="78"/>
      <c r="CE62" s="78"/>
      <c r="CF62" s="78"/>
    </row>
    <row r="63" spans="5:84" ht="53.1" customHeight="1" x14ac:dyDescent="0.2">
      <c r="O63" s="78"/>
      <c r="R63" s="91"/>
      <c r="S63" s="91"/>
      <c r="T63" s="91"/>
      <c r="U63" s="91"/>
      <c r="V63" s="91"/>
      <c r="W63" s="91"/>
      <c r="X63" s="91"/>
      <c r="Y63" s="91"/>
      <c r="Z63" s="91"/>
      <c r="AA63" s="91"/>
      <c r="AB63" s="91"/>
      <c r="AC63" s="91"/>
      <c r="AD63" s="91"/>
      <c r="AE63" s="91"/>
      <c r="AF63" s="91"/>
      <c r="BR63" s="78"/>
      <c r="BS63" s="78"/>
      <c r="BT63" s="78"/>
      <c r="BU63" s="78"/>
      <c r="BV63" s="78"/>
      <c r="BW63" s="78"/>
      <c r="BX63" s="78"/>
      <c r="BY63" s="78"/>
      <c r="BZ63" s="78"/>
      <c r="CA63" s="78"/>
      <c r="CB63" s="78"/>
      <c r="CC63" s="78"/>
      <c r="CD63" s="78"/>
      <c r="CE63" s="78"/>
      <c r="CF63" s="78"/>
    </row>
    <row r="64" spans="5:84" ht="53.1" customHeight="1" x14ac:dyDescent="0.2">
      <c r="O64" s="78"/>
      <c r="R64" s="91"/>
      <c r="S64" s="91"/>
      <c r="T64" s="91"/>
      <c r="U64" s="91"/>
      <c r="V64" s="91"/>
      <c r="W64" s="91"/>
      <c r="X64" s="91"/>
      <c r="Y64" s="91"/>
      <c r="Z64" s="91"/>
      <c r="AA64" s="91"/>
      <c r="AB64" s="91"/>
      <c r="AC64" s="91"/>
      <c r="AD64" s="91"/>
      <c r="AE64" s="91"/>
      <c r="AF64" s="91"/>
      <c r="BR64" s="78"/>
      <c r="BS64" s="78"/>
      <c r="BT64" s="78"/>
      <c r="BU64" s="78"/>
      <c r="BV64" s="78"/>
      <c r="BW64" s="78"/>
      <c r="BX64" s="78"/>
      <c r="BY64" s="78"/>
      <c r="BZ64" s="78"/>
      <c r="CA64" s="78"/>
      <c r="CB64" s="78"/>
      <c r="CC64" s="78"/>
      <c r="CD64" s="78"/>
      <c r="CE64" s="78"/>
      <c r="CF64" s="78"/>
    </row>
    <row r="65" spans="15:84" ht="53.1" customHeight="1" x14ac:dyDescent="0.2">
      <c r="O65" s="78"/>
      <c r="R65" s="91"/>
      <c r="S65" s="91"/>
      <c r="T65" s="91"/>
      <c r="U65" s="91"/>
      <c r="V65" s="91"/>
      <c r="W65" s="91"/>
      <c r="X65" s="91"/>
      <c r="Y65" s="91"/>
      <c r="Z65" s="91"/>
      <c r="AA65" s="91"/>
      <c r="AB65" s="91"/>
      <c r="AC65" s="91"/>
      <c r="AD65" s="91"/>
      <c r="AE65" s="91"/>
      <c r="AF65" s="91"/>
      <c r="BR65" s="78"/>
      <c r="BS65" s="78"/>
      <c r="BT65" s="78"/>
      <c r="BU65" s="78"/>
      <c r="BV65" s="78"/>
      <c r="BW65" s="78"/>
      <c r="BX65" s="78"/>
      <c r="BY65" s="78"/>
      <c r="BZ65" s="78"/>
      <c r="CA65" s="78"/>
      <c r="CB65" s="78"/>
      <c r="CC65" s="78"/>
      <c r="CD65" s="78"/>
      <c r="CE65" s="78"/>
      <c r="CF65" s="78"/>
    </row>
    <row r="66" spans="15:84" ht="53.1" customHeight="1" x14ac:dyDescent="0.2">
      <c r="O66" s="78"/>
      <c r="R66" s="91"/>
      <c r="S66" s="91"/>
      <c r="T66" s="91"/>
      <c r="U66" s="91"/>
      <c r="V66" s="91"/>
      <c r="W66" s="91"/>
      <c r="X66" s="91"/>
      <c r="Y66" s="91"/>
      <c r="Z66" s="91"/>
      <c r="AA66" s="91"/>
      <c r="AB66" s="91"/>
      <c r="AC66" s="91"/>
      <c r="AD66" s="91"/>
      <c r="AE66" s="91"/>
      <c r="AF66" s="91"/>
      <c r="BR66" s="78"/>
      <c r="BS66" s="78"/>
      <c r="BT66" s="78"/>
      <c r="BU66" s="78"/>
      <c r="BV66" s="78"/>
      <c r="BW66" s="78"/>
      <c r="BX66" s="78"/>
      <c r="BY66" s="78"/>
      <c r="BZ66" s="78"/>
      <c r="CA66" s="78"/>
      <c r="CB66" s="78"/>
      <c r="CC66" s="78"/>
      <c r="CD66" s="78"/>
      <c r="CE66" s="78"/>
      <c r="CF66" s="78"/>
    </row>
    <row r="67" spans="15:84" ht="53.1" customHeight="1" x14ac:dyDescent="0.2">
      <c r="O67" s="78"/>
      <c r="R67" s="91"/>
      <c r="S67" s="91"/>
      <c r="T67" s="91"/>
      <c r="U67" s="91"/>
      <c r="V67" s="91"/>
      <c r="W67" s="91"/>
      <c r="X67" s="91"/>
      <c r="Y67" s="91"/>
      <c r="Z67" s="91"/>
      <c r="AA67" s="91"/>
      <c r="AB67" s="91"/>
      <c r="AC67" s="91"/>
      <c r="AD67" s="91"/>
      <c r="AE67" s="91"/>
      <c r="AF67" s="91"/>
      <c r="BR67" s="78"/>
      <c r="BS67" s="78"/>
      <c r="BT67" s="78"/>
      <c r="BU67" s="78"/>
      <c r="BV67" s="78"/>
      <c r="BW67" s="78"/>
      <c r="BX67" s="78"/>
      <c r="BY67" s="78"/>
      <c r="BZ67" s="78"/>
      <c r="CA67" s="78"/>
      <c r="CB67" s="78"/>
      <c r="CC67" s="78"/>
      <c r="CD67" s="78"/>
      <c r="CE67" s="78"/>
      <c r="CF67" s="78"/>
    </row>
    <row r="68" spans="15:84" ht="53.1" customHeight="1" x14ac:dyDescent="0.2">
      <c r="O68" s="78"/>
      <c r="R68" s="91"/>
      <c r="S68" s="91"/>
      <c r="T68" s="91"/>
      <c r="U68" s="91"/>
      <c r="V68" s="91"/>
      <c r="W68" s="91"/>
      <c r="X68" s="91"/>
      <c r="Y68" s="91"/>
      <c r="Z68" s="91"/>
      <c r="AA68" s="91"/>
      <c r="AB68" s="91"/>
      <c r="AC68" s="91"/>
      <c r="AD68" s="91"/>
      <c r="AE68" s="91"/>
      <c r="AF68" s="91"/>
      <c r="BR68" s="78"/>
      <c r="BS68" s="78"/>
      <c r="BT68" s="78"/>
      <c r="BU68" s="78"/>
      <c r="BV68" s="78"/>
      <c r="BW68" s="78"/>
      <c r="BX68" s="78"/>
      <c r="BY68" s="78"/>
      <c r="BZ68" s="78"/>
      <c r="CA68" s="78"/>
      <c r="CB68" s="78"/>
      <c r="CC68" s="78"/>
      <c r="CD68" s="78"/>
      <c r="CE68" s="78"/>
      <c r="CF68" s="78"/>
    </row>
    <row r="69" spans="15:84" ht="53.1" customHeight="1" x14ac:dyDescent="0.2">
      <c r="O69" s="78"/>
      <c r="R69" s="91"/>
      <c r="S69" s="91"/>
      <c r="T69" s="91"/>
      <c r="U69" s="91"/>
      <c r="V69" s="91"/>
      <c r="W69" s="91"/>
      <c r="X69" s="91"/>
      <c r="Y69" s="91"/>
      <c r="Z69" s="91"/>
      <c r="AA69" s="91"/>
      <c r="AB69" s="91"/>
      <c r="AC69" s="91"/>
      <c r="AD69" s="91"/>
      <c r="AE69" s="91"/>
      <c r="AF69" s="91"/>
      <c r="BR69" s="78"/>
      <c r="BS69" s="78"/>
      <c r="BT69" s="78"/>
      <c r="BU69" s="78"/>
      <c r="BV69" s="78"/>
      <c r="BW69" s="78"/>
      <c r="BX69" s="78"/>
      <c r="BY69" s="78"/>
      <c r="BZ69" s="78"/>
      <c r="CA69" s="78"/>
      <c r="CB69" s="78"/>
      <c r="CC69" s="78"/>
      <c r="CD69" s="78"/>
      <c r="CE69" s="78"/>
      <c r="CF69" s="78"/>
    </row>
    <row r="70" spans="15:84" ht="53.1" customHeight="1" x14ac:dyDescent="0.2">
      <c r="O70" s="78"/>
      <c r="R70" s="91"/>
      <c r="S70" s="91"/>
      <c r="T70" s="91"/>
      <c r="U70" s="91"/>
      <c r="V70" s="91"/>
      <c r="W70" s="91"/>
      <c r="X70" s="91"/>
      <c r="Y70" s="91"/>
      <c r="Z70" s="91"/>
      <c r="AA70" s="91"/>
      <c r="AB70" s="91"/>
      <c r="AC70" s="91"/>
      <c r="AD70" s="91"/>
      <c r="AE70" s="91"/>
      <c r="AF70" s="91"/>
      <c r="BR70" s="78"/>
      <c r="BS70" s="78"/>
      <c r="BT70" s="78"/>
      <c r="BU70" s="78"/>
      <c r="BV70" s="78"/>
      <c r="BW70" s="78"/>
      <c r="BX70" s="78"/>
      <c r="BY70" s="78"/>
      <c r="BZ70" s="78"/>
      <c r="CA70" s="78"/>
      <c r="CB70" s="78"/>
      <c r="CC70" s="78"/>
      <c r="CD70" s="78"/>
      <c r="CE70" s="78"/>
      <c r="CF70" s="78"/>
    </row>
    <row r="71" spans="15:84" ht="53.1" customHeight="1" x14ac:dyDescent="0.2"/>
    <row r="72" spans="15:84" ht="53.1" customHeight="1" x14ac:dyDescent="0.2"/>
    <row r="73" spans="15:84" ht="53.1" customHeight="1" x14ac:dyDescent="0.2"/>
    <row r="74" spans="15:84" ht="53.1" customHeight="1" x14ac:dyDescent="0.2"/>
    <row r="75" spans="15:84" ht="53.1" customHeight="1" x14ac:dyDescent="0.2"/>
    <row r="76" spans="15:84" ht="53.1" customHeight="1" x14ac:dyDescent="0.2"/>
    <row r="77" spans="15:84" ht="53.1" customHeight="1" x14ac:dyDescent="0.2"/>
    <row r="78" spans="15:84" ht="53.1" customHeight="1" x14ac:dyDescent="0.2"/>
    <row r="79" spans="15:84" ht="53.1" customHeight="1" x14ac:dyDescent="0.2"/>
    <row r="80" spans="15:84" ht="53.1" customHeight="1" x14ac:dyDescent="0.2"/>
    <row r="81" ht="53.1" customHeight="1" x14ac:dyDescent="0.2"/>
    <row r="82" ht="53.1" customHeight="1" x14ac:dyDescent="0.2"/>
    <row r="83" ht="53.1" customHeight="1" x14ac:dyDescent="0.2"/>
  </sheetData>
  <sheetProtection formatCells="0" formatColumns="0" formatRows="0" insertRows="0" deleteRows="0" sort="0" autoFilter="0" pivotTables="0"/>
  <phoneticPr fontId="14" type="noConversion"/>
  <dataValidations count="2">
    <dataValidation type="list" allowBlank="1" showInputMessage="1" showErrorMessage="1" sqref="F10:F12 F15:F21" xr:uid="{64328A62-0561-44D2-8D1B-2D8F44BA64B7}">
      <formula1>INDIRECT("TableBowtieDropdown[Bow Tie Element]")</formula1>
    </dataValidation>
    <dataValidation type="list" allowBlank="1" showInputMessage="1" showErrorMessage="1" sqref="C15:C22 C10:C12" xr:uid="{83732923-FAD6-40D7-BC57-1E265D581A2B}">
      <formula1>INDIRECT("TableProgTypeDropdown[Program Type Options]")</formula1>
    </dataValidation>
  </dataValidations>
  <printOptions horizontalCentered="1"/>
  <pageMargins left="0.7" right="0.7" top="0.75" bottom="0.75" header="0.3" footer="0.3"/>
  <pageSetup paperSize="17" scale="49" fitToHeight="0"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380B2-7820-412F-803F-21F9D7EDDDFD}">
  <sheetPr codeName="Sheet5">
    <tabColor theme="9" tint="0.39997558519241921"/>
    <pageSetUpPr fitToPage="1"/>
  </sheetPr>
  <dimension ref="A1:AB151"/>
  <sheetViews>
    <sheetView showGridLines="0" topLeftCell="B1" zoomScaleNormal="100" workbookViewId="0">
      <selection activeCell="F16" sqref="F16"/>
    </sheetView>
  </sheetViews>
  <sheetFormatPr defaultColWidth="9.140625" defaultRowHeight="15" x14ac:dyDescent="0.25"/>
  <cols>
    <col min="1" max="1" width="5.7109375" style="81" customWidth="1"/>
    <col min="2" max="2" width="21.7109375" style="81" customWidth="1"/>
    <col min="3" max="3" width="16.7109375" style="81" customWidth="1"/>
    <col min="4" max="4" width="31" style="81" customWidth="1"/>
    <col min="5" max="5" width="5.140625" style="81" customWidth="1"/>
    <col min="6" max="6" width="40" style="81" customWidth="1"/>
    <col min="7" max="8" width="12.5703125" style="81" customWidth="1"/>
    <col min="9" max="9" width="13.85546875" style="81" customWidth="1"/>
    <col min="10" max="10" width="11.28515625" style="81" customWidth="1"/>
    <col min="11" max="15" width="13.85546875" style="81" customWidth="1"/>
    <col min="16" max="16" width="21.85546875" style="81" customWidth="1"/>
    <col min="17" max="22" width="12.85546875" style="81" customWidth="1"/>
    <col min="23" max="23" width="12.42578125" style="81" customWidth="1"/>
    <col min="24" max="24" width="32.140625" style="81" customWidth="1"/>
    <col min="25" max="25" width="12" style="81" bestFit="1" customWidth="1"/>
    <col min="26" max="26" width="19.85546875" style="81" customWidth="1"/>
    <col min="27" max="16384" width="9.140625" style="81"/>
  </cols>
  <sheetData>
    <row r="1" spans="1:28" x14ac:dyDescent="0.25">
      <c r="A1" s="106" t="s">
        <v>221</v>
      </c>
      <c r="D1" s="107"/>
      <c r="E1" s="107"/>
      <c r="F1" s="107"/>
      <c r="G1" s="107"/>
      <c r="H1" s="107"/>
      <c r="I1" s="107">
        <v>55300</v>
      </c>
      <c r="J1" s="108">
        <v>0.68516912402428443</v>
      </c>
      <c r="K1" s="109">
        <v>0.9</v>
      </c>
      <c r="L1" s="107"/>
      <c r="M1" s="107"/>
      <c r="N1" s="107"/>
    </row>
    <row r="2" spans="1:28" x14ac:dyDescent="0.25">
      <c r="A2" s="81" t="s">
        <v>222</v>
      </c>
      <c r="D2" s="107"/>
      <c r="E2" s="107"/>
      <c r="F2" s="107"/>
      <c r="G2" s="107"/>
      <c r="H2" s="107"/>
      <c r="I2" s="107">
        <v>171.2</v>
      </c>
      <c r="J2" s="108">
        <v>0.31483087597571552</v>
      </c>
      <c r="K2" s="107"/>
      <c r="L2" s="107"/>
      <c r="M2" s="107"/>
      <c r="N2" s="107">
        <v>1000</v>
      </c>
      <c r="Y2" s="110"/>
    </row>
    <row r="3" spans="1:28" x14ac:dyDescent="0.25">
      <c r="A3" s="81" t="s">
        <v>223</v>
      </c>
      <c r="D3" s="107"/>
      <c r="E3" s="107"/>
      <c r="F3" s="111">
        <v>6.7375049193231003E-3</v>
      </c>
      <c r="G3" s="111"/>
      <c r="H3" s="111"/>
      <c r="I3" s="107">
        <v>6928.8</v>
      </c>
      <c r="J3" s="112"/>
      <c r="K3" s="112"/>
      <c r="L3" s="112"/>
      <c r="M3" s="112"/>
      <c r="N3" s="112"/>
      <c r="O3" s="112"/>
    </row>
    <row r="4" spans="1:28" ht="18.75" customHeight="1" x14ac:dyDescent="0.25">
      <c r="A4" s="81" t="s">
        <v>224</v>
      </c>
      <c r="D4" s="113">
        <v>203564781.34</v>
      </c>
      <c r="E4" s="107"/>
      <c r="G4" s="110"/>
      <c r="L4" s="114"/>
      <c r="M4" s="107"/>
      <c r="N4" s="108"/>
      <c r="O4" s="115"/>
    </row>
    <row r="5" spans="1:28" ht="20.25" customHeight="1" x14ac:dyDescent="0.25">
      <c r="D5" s="113"/>
      <c r="E5" s="107"/>
      <c r="G5" s="110"/>
      <c r="J5" s="116"/>
      <c r="K5" s="108"/>
      <c r="L5" s="114"/>
      <c r="M5" s="114"/>
      <c r="N5" s="108"/>
    </row>
    <row r="6" spans="1:28" ht="14.25" customHeight="1" x14ac:dyDescent="0.25">
      <c r="B6" s="117" t="s">
        <v>225</v>
      </c>
      <c r="C6" s="118"/>
      <c r="D6" s="107"/>
      <c r="E6" s="119"/>
      <c r="F6" s="107" t="s">
        <v>226</v>
      </c>
      <c r="G6" s="110"/>
      <c r="H6" s="107"/>
      <c r="I6" s="114"/>
      <c r="J6" s="120"/>
      <c r="K6" s="120"/>
      <c r="L6" s="120"/>
      <c r="M6" s="120"/>
      <c r="N6" s="120"/>
      <c r="O6" s="120"/>
      <c r="Q6" s="121"/>
      <c r="R6" s="121"/>
      <c r="S6" s="121"/>
      <c r="T6" s="121"/>
      <c r="U6" s="121"/>
      <c r="V6" s="121"/>
      <c r="W6" s="121"/>
    </row>
    <row r="7" spans="1:28" ht="42" customHeight="1" x14ac:dyDescent="0.25">
      <c r="B7" s="177" t="s">
        <v>158</v>
      </c>
      <c r="C7" s="177" t="s">
        <v>49</v>
      </c>
      <c r="D7" s="177" t="s">
        <v>51</v>
      </c>
      <c r="E7" s="178" t="s">
        <v>227</v>
      </c>
      <c r="F7" s="177" t="s">
        <v>54</v>
      </c>
      <c r="G7" s="179" t="s">
        <v>228</v>
      </c>
      <c r="H7" s="179" t="s">
        <v>229</v>
      </c>
      <c r="I7" s="179" t="s">
        <v>230</v>
      </c>
      <c r="J7" s="179" t="s">
        <v>231</v>
      </c>
      <c r="K7" s="179" t="s">
        <v>232</v>
      </c>
      <c r="L7" s="179" t="s">
        <v>233</v>
      </c>
      <c r="M7" s="179" t="s">
        <v>234</v>
      </c>
      <c r="N7" s="179" t="s">
        <v>235</v>
      </c>
      <c r="O7" s="179" t="s">
        <v>236</v>
      </c>
      <c r="P7" s="179" t="s">
        <v>237</v>
      </c>
      <c r="Q7" s="179" t="s">
        <v>238</v>
      </c>
      <c r="R7" s="179" t="s">
        <v>239</v>
      </c>
      <c r="S7" s="179" t="s">
        <v>240</v>
      </c>
      <c r="T7" s="179" t="s">
        <v>241</v>
      </c>
      <c r="U7" s="179" t="s">
        <v>242</v>
      </c>
      <c r="V7" s="179" t="s">
        <v>243</v>
      </c>
      <c r="W7" s="179" t="s">
        <v>244</v>
      </c>
      <c r="X7" s="179" t="s">
        <v>245</v>
      </c>
      <c r="Y7" s="179" t="s">
        <v>246</v>
      </c>
      <c r="Z7" s="179" t="s">
        <v>247</v>
      </c>
      <c r="AA7" s="177" t="s">
        <v>248</v>
      </c>
      <c r="AB7" s="177" t="s">
        <v>249</v>
      </c>
    </row>
    <row r="8" spans="1:28" ht="15" customHeight="1" x14ac:dyDescent="0.25">
      <c r="B8" s="229" t="str">
        <f>IFERROR(INDEX('Summary of Programs'!A:A,MATCH(TableExposure[[#This Row],[Program]],'Summary of Programs'!B:B,0)),"No match in Summary of Programs tab")</f>
        <v>7.3.2.1.1</v>
      </c>
      <c r="C8" s="229" t="str">
        <f>IFERROR(INDEX('Summary of Programs'!C:C,MATCH(TableExposure[[#This Row],[Program]],'Summary of Programs'!B:B,0)),"No match in Summary of Programs tab")</f>
        <v>Mitigation</v>
      </c>
      <c r="D8" s="154" t="s">
        <v>172</v>
      </c>
      <c r="E8" s="122"/>
      <c r="F8" s="272" t="s">
        <v>250</v>
      </c>
      <c r="G8" s="230">
        <f>INDEX(TableTranche[[#All],[Exposure]], MATCH(TableExposure[[#This Row],[Tranche]], TableTranche[[#All],[Tranche]], 0))</f>
        <v>99847.669354000012</v>
      </c>
      <c r="H8" s="377" t="str">
        <f>INDEX(TableTranche[[#All],[Unit]], MATCH(TableExposure[[#This Row],[Tranche]], TableTranche[[#All],[Tranche]], 0))</f>
        <v>Miles</v>
      </c>
      <c r="I8" s="273">
        <v>1</v>
      </c>
      <c r="J8" s="378">
        <v>1</v>
      </c>
      <c r="K8" s="378">
        <v>1</v>
      </c>
      <c r="L8" s="378">
        <v>1</v>
      </c>
      <c r="M8" s="378"/>
      <c r="N8" s="378"/>
      <c r="O8" s="379"/>
      <c r="P8" s="272" t="s">
        <v>251</v>
      </c>
      <c r="Q8" s="4"/>
      <c r="R8" s="5"/>
      <c r="S8" s="5"/>
      <c r="T8" s="5"/>
      <c r="U8" s="5"/>
      <c r="V8" s="5"/>
      <c r="W8" s="5"/>
      <c r="X8" s="4"/>
      <c r="Y8" s="4"/>
      <c r="Z8" s="6" t="s">
        <v>252</v>
      </c>
      <c r="AA8" s="274" t="str">
        <f>IF(AND(MAX(TableExposure[[#This Row],[Program Exposure 2020]:[Program Exposure 2026]])&gt;1,TableExposure[[#This Row],[Unit for Program Exposure]]="% of tranche exposure"),"Format not percent","")</f>
        <v/>
      </c>
      <c r="AB8" s="261" t="s">
        <v>253</v>
      </c>
    </row>
    <row r="9" spans="1:28" ht="15" customHeight="1" x14ac:dyDescent="0.25">
      <c r="B9" s="229" t="str">
        <f>IFERROR(INDEX('Summary of Programs'!A:A,MATCH(TableExposure[[#This Row],[Program]],'Summary of Programs'!B:B,0)),"No match in Summary of Programs tab")</f>
        <v>7.3.2.1.2</v>
      </c>
      <c r="C9" s="229" t="str">
        <f>IFERROR(INDEX('Summary of Programs'!C:C,MATCH(TableExposure[[#This Row],[Program]],'Summary of Programs'!B:B,0)),"No match in Summary of Programs tab")</f>
        <v>Mitigation</v>
      </c>
      <c r="D9" s="154" t="s">
        <v>180</v>
      </c>
      <c r="E9" s="122"/>
      <c r="F9" s="272" t="s">
        <v>250</v>
      </c>
      <c r="G9" s="230">
        <f>INDEX(TableTranche[[#All],[Exposure]], MATCH(TableExposure[[#This Row],[Tranche]], TableTranche[[#All],[Tranche]], 0))</f>
        <v>99847.669354000012</v>
      </c>
      <c r="H9" s="377" t="str">
        <f>INDEX(TableTranche[[#All],[Unit]], MATCH(TableExposure[[#This Row],[Tranche]], TableTranche[[#All],[Tranche]], 0))</f>
        <v>Miles</v>
      </c>
      <c r="I9" s="273">
        <v>1</v>
      </c>
      <c r="J9" s="378">
        <v>1</v>
      </c>
      <c r="K9" s="378">
        <v>1</v>
      </c>
      <c r="L9" s="378">
        <v>1</v>
      </c>
      <c r="M9" s="378"/>
      <c r="N9" s="378"/>
      <c r="O9" s="379"/>
      <c r="P9" s="272" t="s">
        <v>251</v>
      </c>
      <c r="Q9" s="4"/>
      <c r="R9" s="5"/>
      <c r="S9" s="5"/>
      <c r="T9" s="5"/>
      <c r="U9" s="5"/>
      <c r="V9" s="5"/>
      <c r="W9" s="5"/>
      <c r="X9" s="4"/>
      <c r="Y9" s="4"/>
      <c r="Z9" s="6" t="s">
        <v>252</v>
      </c>
      <c r="AA9" s="274" t="str">
        <f>IF(AND(MAX(TableExposure[[#This Row],[Program Exposure 2020]:[Program Exposure 2026]])&gt;1,TableExposure[[#This Row],[Unit for Program Exposure]]="% of tranche exposure"),"Format not percent","")</f>
        <v/>
      </c>
      <c r="AB9" s="261" t="s">
        <v>253</v>
      </c>
    </row>
    <row r="10" spans="1:28" ht="15" customHeight="1" x14ac:dyDescent="0.25">
      <c r="B10" s="229" t="str">
        <f>IFERROR(INDEX('Summary of Programs'!A:A,MATCH(TableExposure[[#This Row],[Program]],'Summary of Programs'!B:B,0)),"No match in Summary of Programs tab")</f>
        <v>7.3.2.1.3</v>
      </c>
      <c r="C10" s="229" t="str">
        <f>IFERROR(INDEX('Summary of Programs'!C:C,MATCH(TableExposure[[#This Row],[Program]],'Summary of Programs'!B:B,0)),"No match in Summary of Programs tab")</f>
        <v>Mitigation</v>
      </c>
      <c r="D10" s="154" t="s">
        <v>184</v>
      </c>
      <c r="E10" s="122"/>
      <c r="F10" s="272" t="s">
        <v>250</v>
      </c>
      <c r="G10" s="230">
        <f>INDEX(TableTranche[[#All],[Exposure]], MATCH(TableExposure[[#This Row],[Tranche]], TableTranche[[#All],[Tranche]], 0))</f>
        <v>99847.669354000012</v>
      </c>
      <c r="H10" s="377" t="str">
        <f>INDEX(TableTranche[[#All],[Unit]], MATCH(TableExposure[[#This Row],[Tranche]], TableTranche[[#All],[Tranche]], 0))</f>
        <v>Miles</v>
      </c>
      <c r="I10" s="273">
        <v>1</v>
      </c>
      <c r="J10" s="378">
        <v>1</v>
      </c>
      <c r="K10" s="378">
        <v>1</v>
      </c>
      <c r="L10" s="378">
        <v>1</v>
      </c>
      <c r="M10" s="386"/>
      <c r="N10" s="386"/>
      <c r="O10" s="387"/>
      <c r="P10" s="272" t="s">
        <v>251</v>
      </c>
      <c r="Q10" s="385"/>
      <c r="R10" s="385"/>
      <c r="S10" s="385"/>
      <c r="T10" s="385"/>
      <c r="U10" s="5"/>
      <c r="V10" s="5"/>
      <c r="W10" s="5"/>
      <c r="X10" s="4"/>
      <c r="Y10" s="4"/>
      <c r="Z10" s="6" t="s">
        <v>252</v>
      </c>
      <c r="AA10" s="274" t="str">
        <f>IF(AND(MAX(TableExposure[[#This Row],[Program Exposure 2020]:[Program Exposure 2026]])&gt;1,TableExposure[[#This Row],[Unit for Program Exposure]]="% of tranche exposure"),"Format not percent","")</f>
        <v/>
      </c>
      <c r="AB10" s="261" t="s">
        <v>253</v>
      </c>
    </row>
    <row r="11" spans="1:28" ht="15" customHeight="1" x14ac:dyDescent="0.25">
      <c r="B11" s="229" t="str">
        <f>IFERROR(INDEX('Summary of Programs'!A:A,MATCH(TableExposure[[#This Row],[Program]],'Summary of Programs'!B:B,0)),"No match in Summary of Programs tab")</f>
        <v>7.3.2.4</v>
      </c>
      <c r="C11" s="229" t="str">
        <f>IFERROR(INDEX('Summary of Programs'!C:C,MATCH(TableExposure[[#This Row],[Program]],'Summary of Programs'!B:B,0)),"No match in Summary of Programs tab")</f>
        <v>Mitigation</v>
      </c>
      <c r="D11" s="154" t="s">
        <v>189</v>
      </c>
      <c r="E11" s="122"/>
      <c r="F11" s="272" t="s">
        <v>250</v>
      </c>
      <c r="G11" s="230">
        <f>INDEX(TableTranche[[#All],[Exposure]], MATCH(TableExposure[[#This Row],[Tranche]], TableTranche[[#All],[Tranche]], 0))</f>
        <v>99847.669354000012</v>
      </c>
      <c r="H11" s="401" t="str">
        <f>INDEX(TableTranche[[#All],[Unit]], MATCH(TableExposure[[#This Row],[Tranche]], TableTranche[[#All],[Tranche]], 0))</f>
        <v>Miles</v>
      </c>
      <c r="I11" s="273">
        <v>1</v>
      </c>
      <c r="J11" s="378">
        <v>1</v>
      </c>
      <c r="K11" s="378">
        <v>1</v>
      </c>
      <c r="L11" s="378">
        <v>1</v>
      </c>
      <c r="M11" s="378"/>
      <c r="N11" s="378"/>
      <c r="O11" s="379"/>
      <c r="P11" s="402" t="s">
        <v>251</v>
      </c>
      <c r="Q11" s="4"/>
      <c r="R11" s="5"/>
      <c r="S11" s="5"/>
      <c r="T11" s="5"/>
      <c r="U11" s="5"/>
      <c r="V11" s="5"/>
      <c r="W11" s="5"/>
      <c r="X11" s="4"/>
      <c r="Y11" s="4"/>
      <c r="Z11" s="6" t="s">
        <v>254</v>
      </c>
      <c r="AA11" s="274" t="str">
        <f>IF(AND(MAX(TableExposure[[#This Row],[Program Exposure 2020]:[Program Exposure 2026]])&gt;1,TableExposure[[#This Row],[Unit for Program Exposure]]="% of tranche exposure"),"Format not percent","")</f>
        <v/>
      </c>
      <c r="AB11" s="261" t="s">
        <v>253</v>
      </c>
    </row>
    <row r="12" spans="1:28" ht="15" customHeight="1" x14ac:dyDescent="0.25">
      <c r="B12" s="229" t="str">
        <f>IFERROR(INDEX('Summary of Programs'!A:A,MATCH(TableExposure[[#This Row],[Program]],'Summary of Programs'!B:B,0)),"No match in Summary of Programs tab")</f>
        <v>7.3.2.6</v>
      </c>
      <c r="C12" s="229" t="str">
        <f>IFERROR(INDEX('Summary of Programs'!C:C,MATCH(TableExposure[[#This Row],[Program]],'Summary of Programs'!B:B,0)),"No match in Summary of Programs tab")</f>
        <v>Mitigation</v>
      </c>
      <c r="D12" s="154" t="s">
        <v>194</v>
      </c>
      <c r="E12" s="122"/>
      <c r="F12" s="272" t="s">
        <v>250</v>
      </c>
      <c r="G12" s="230">
        <f>INDEX(TableTranche[[#All],[Exposure]], MATCH(TableExposure[[#This Row],[Tranche]], TableTranche[[#All],[Tranche]], 0))</f>
        <v>99847.669354000012</v>
      </c>
      <c r="H12" s="401" t="str">
        <f>INDEX(TableTranche[[#All],[Unit]], MATCH(TableExposure[[#This Row],[Tranche]], TableTranche[[#All],[Tranche]], 0))</f>
        <v>Miles</v>
      </c>
      <c r="I12" s="273">
        <v>1</v>
      </c>
      <c r="J12" s="378">
        <v>1</v>
      </c>
      <c r="K12" s="378">
        <v>1</v>
      </c>
      <c r="L12" s="378">
        <v>1</v>
      </c>
      <c r="M12" s="378"/>
      <c r="N12" s="378"/>
      <c r="O12" s="379"/>
      <c r="P12" s="402" t="s">
        <v>251</v>
      </c>
      <c r="Q12" s="4"/>
      <c r="R12" s="5"/>
      <c r="S12" s="5"/>
      <c r="T12" s="5"/>
      <c r="U12" s="5"/>
      <c r="V12" s="5"/>
      <c r="W12" s="5"/>
      <c r="X12" s="4"/>
      <c r="Y12" s="4"/>
      <c r="Z12" s="6" t="s">
        <v>254</v>
      </c>
      <c r="AA12" s="274" t="str">
        <f>IF(AND(MAX(TableExposure[[#This Row],[Program Exposure 2020]:[Program Exposure 2026]])&gt;1,TableExposure[[#This Row],[Unit for Program Exposure]]="% of tranche exposure"),"Format not percent","")</f>
        <v/>
      </c>
      <c r="AB12" s="261" t="s">
        <v>253</v>
      </c>
    </row>
    <row r="13" spans="1:28" ht="15" customHeight="1" x14ac:dyDescent="0.25">
      <c r="B13" s="229" t="str">
        <f>IFERROR(INDEX('Summary of Programs'!A:A,MATCH(TableExposure[[#This Row],[Program]],'Summary of Programs'!B:B,0)),"No match in Summary of Programs tab")</f>
        <v>7.3.3.8.1</v>
      </c>
      <c r="C13" s="229" t="str">
        <f>IFERROR(INDEX('Summary of Programs'!C:C,MATCH(TableExposure[[#This Row],[Program]],'Summary of Programs'!B:B,0)),"No match in Summary of Programs tab")</f>
        <v>Mitigation</v>
      </c>
      <c r="D13" s="154" t="s">
        <v>198</v>
      </c>
      <c r="E13" s="122"/>
      <c r="F13" s="125" t="s">
        <v>250</v>
      </c>
      <c r="G13" s="230">
        <f>INDEX(TableTranche[[#All],[Exposure]], MATCH(TableExposure[[#This Row],[Tranche]], TableTranche[[#All],[Tranche]], 0))</f>
        <v>99847.669354000012</v>
      </c>
      <c r="H13" s="377" t="str">
        <f>INDEX(TableTranche[[#All],[Unit]], MATCH(TableExposure[[#This Row],[Tranche]], TableTranche[[#All],[Tranche]], 0))</f>
        <v>Miles</v>
      </c>
      <c r="I13" s="380">
        <v>1</v>
      </c>
      <c r="J13" s="381">
        <v>1</v>
      </c>
      <c r="K13" s="381">
        <v>1</v>
      </c>
      <c r="L13" s="381">
        <v>1</v>
      </c>
      <c r="M13" s="378"/>
      <c r="N13" s="378"/>
      <c r="O13" s="379"/>
      <c r="P13" s="272" t="s">
        <v>251</v>
      </c>
      <c r="Q13" s="4"/>
      <c r="R13" s="5"/>
      <c r="S13" s="5"/>
      <c r="T13" s="5"/>
      <c r="U13" s="5"/>
      <c r="V13" s="5"/>
      <c r="W13" s="5"/>
      <c r="X13" s="4"/>
      <c r="Y13" s="4"/>
      <c r="Z13" s="6" t="s">
        <v>254</v>
      </c>
      <c r="AA13" s="171" t="str">
        <f>IF(AND(MAX(TableExposure[[#This Row],[Program Exposure 2020]:[Program Exposure 2026]])&gt;1,TableExposure[[#This Row],[Unit for Program Exposure]]="% of tranche exposure"),"Format not percent","")</f>
        <v/>
      </c>
      <c r="AB13" s="261" t="s">
        <v>253</v>
      </c>
    </row>
    <row r="14" spans="1:28" ht="15" customHeight="1" x14ac:dyDescent="0.25">
      <c r="B14" s="229" t="str">
        <f>IFERROR(INDEX('Summary of Programs'!A:A,MATCH(TableExposure[[#This Row],[Program]],'Summary of Programs'!B:B,0)),"No match in Summary of Programs tab")</f>
        <v>7.3.3.8.2</v>
      </c>
      <c r="C14" s="229" t="str">
        <f>IFERROR(INDEX('Summary of Programs'!C:C,MATCH(TableExposure[[#This Row],[Program]],'Summary of Programs'!B:B,0)),"No match in Summary of Programs tab")</f>
        <v>Mitigation</v>
      </c>
      <c r="D14" s="154" t="s">
        <v>203</v>
      </c>
      <c r="E14" s="154"/>
      <c r="F14" s="125" t="s">
        <v>250</v>
      </c>
      <c r="G14" s="230">
        <f>INDEX(TableTranche[[#All],[Exposure]], MATCH(TableExposure[[#This Row],[Tranche]], TableTranche[[#All],[Tranche]], 0))</f>
        <v>99847.669354000012</v>
      </c>
      <c r="H14" s="377" t="str">
        <f>INDEX(TableTranche[[#All],[Unit]], MATCH(TableExposure[[#This Row],[Tranche]], TableTranche[[#All],[Tranche]], 0))</f>
        <v>Miles</v>
      </c>
      <c r="I14" s="382">
        <v>1</v>
      </c>
      <c r="J14" s="383">
        <v>1</v>
      </c>
      <c r="K14" s="383">
        <v>1</v>
      </c>
      <c r="L14" s="383">
        <v>1</v>
      </c>
      <c r="M14" s="383"/>
      <c r="N14" s="383"/>
      <c r="O14" s="384"/>
      <c r="P14" s="272" t="s">
        <v>251</v>
      </c>
      <c r="Q14" s="4"/>
      <c r="R14" s="4"/>
      <c r="S14" s="4"/>
      <c r="T14" s="4"/>
      <c r="U14" s="4"/>
      <c r="V14" s="4"/>
      <c r="W14" s="4"/>
      <c r="X14" s="4"/>
      <c r="Y14" s="4"/>
      <c r="Z14" s="6" t="s">
        <v>254</v>
      </c>
      <c r="AA14" s="260" t="str">
        <f>IF(AND(MAX(TableExposure[[#This Row],[Program Exposure 2020]:[Program Exposure 2026]])&gt;1,TableExposure[[#This Row],[Unit for Program Exposure]]="% of tranche exposure"),"Format not percent","")</f>
        <v/>
      </c>
      <c r="AB14" s="261" t="s">
        <v>253</v>
      </c>
    </row>
    <row r="15" spans="1:28" ht="15" customHeight="1" x14ac:dyDescent="0.25">
      <c r="B15" s="229" t="str">
        <f>IFERROR(INDEX('Summary of Programs'!A:A,MATCH(TableExposure[[#This Row],[Program]],'Summary of Programs'!B:B,0)),"No match in Summary of Programs tab")</f>
        <v>7.3.3.11.1</v>
      </c>
      <c r="C15" s="229" t="str">
        <f>IFERROR(INDEX('Summary of Programs'!C:C,MATCH(TableExposure[[#This Row],[Program]],'Summary of Programs'!B:B,0)),"No match in Summary of Programs tab")</f>
        <v>Mitigation</v>
      </c>
      <c r="D15" s="154" t="s">
        <v>207</v>
      </c>
      <c r="E15" s="154"/>
      <c r="F15" s="125" t="s">
        <v>250</v>
      </c>
      <c r="G15" s="230">
        <f>INDEX(TableTranche[[#All],[Exposure]], MATCH(TableExposure[[#This Row],[Tranche]], TableTranche[[#All],[Tranche]], 0))</f>
        <v>99847.669354000012</v>
      </c>
      <c r="H15" s="401" t="str">
        <f>INDEX(TableTranche[[#All],[Unit]], MATCH(TableExposure[[#This Row],[Tranche]], TableTranche[[#All],[Tranche]], 0))</f>
        <v>Miles</v>
      </c>
      <c r="I15" s="382">
        <v>1</v>
      </c>
      <c r="J15" s="383">
        <v>1</v>
      </c>
      <c r="K15" s="383">
        <v>1</v>
      </c>
      <c r="L15" s="383">
        <v>1</v>
      </c>
      <c r="M15" s="154"/>
      <c r="N15" s="154"/>
      <c r="O15" s="125"/>
      <c r="P15" s="272" t="s">
        <v>251</v>
      </c>
      <c r="Q15" s="4"/>
      <c r="R15" s="4"/>
      <c r="S15" s="4"/>
      <c r="T15" s="4"/>
      <c r="U15" s="4"/>
      <c r="V15" s="4"/>
      <c r="W15" s="4"/>
      <c r="X15" s="4"/>
      <c r="Y15" s="4"/>
      <c r="Z15" s="6" t="s">
        <v>254</v>
      </c>
      <c r="AA15" s="260" t="str">
        <f>IF(AND(MAX(TableExposure[[#This Row],[Program Exposure 2020]:[Program Exposure 2026]])&gt;1,TableExposure[[#This Row],[Unit for Program Exposure]]="% of tranche exposure"),"Format not percent","")</f>
        <v/>
      </c>
      <c r="AB15" s="261" t="s">
        <v>253</v>
      </c>
    </row>
    <row r="16" spans="1:28" ht="15" customHeight="1" x14ac:dyDescent="0.25">
      <c r="B16" s="229" t="str">
        <f>IFERROR(INDEX('Summary of Programs'!A:A,MATCH(TableExposure[[#This Row],[Program]],'Summary of Programs'!B:B,0)),"No match in Summary of Programs tab")</f>
        <v>7.3.3.11.2</v>
      </c>
      <c r="C16" s="229" t="str">
        <f>IFERROR(INDEX('Summary of Programs'!C:C,MATCH(TableExposure[[#This Row],[Program]],'Summary of Programs'!B:B,0)),"No match in Summary of Programs tab")</f>
        <v>Mitigation</v>
      </c>
      <c r="D16" s="154" t="s">
        <v>211</v>
      </c>
      <c r="E16" s="154"/>
      <c r="F16" s="125" t="s">
        <v>250</v>
      </c>
      <c r="G16" s="230">
        <f>INDEX(TableTranche[[#All],[Exposure]], MATCH(TableExposure[[#This Row],[Tranche]], TableTranche[[#All],[Tranche]], 0))</f>
        <v>99847.669354000012</v>
      </c>
      <c r="H16" s="401" t="str">
        <f>INDEX(TableTranche[[#All],[Unit]], MATCH(TableExposure[[#This Row],[Tranche]], TableTranche[[#All],[Tranche]], 0))</f>
        <v>Miles</v>
      </c>
      <c r="I16" s="382">
        <v>1</v>
      </c>
      <c r="J16" s="383">
        <v>1</v>
      </c>
      <c r="K16" s="383">
        <v>1</v>
      </c>
      <c r="L16" s="383">
        <v>1</v>
      </c>
      <c r="M16" s="154"/>
      <c r="N16" s="154"/>
      <c r="O16" s="125"/>
      <c r="P16" s="272" t="s">
        <v>251</v>
      </c>
      <c r="Q16" s="4"/>
      <c r="R16" s="4"/>
      <c r="S16" s="4"/>
      <c r="T16" s="4"/>
      <c r="U16" s="4"/>
      <c r="V16" s="4"/>
      <c r="W16" s="4"/>
      <c r="X16" s="4"/>
      <c r="Y16" s="4"/>
      <c r="Z16" s="6" t="s">
        <v>254</v>
      </c>
      <c r="AA16" s="260" t="str">
        <f>IF(AND(MAX(TableExposure[[#This Row],[Program Exposure 2020]:[Program Exposure 2026]])&gt;1,TableExposure[[#This Row],[Unit for Program Exposure]]="% of tranche exposure"),"Format not percent","")</f>
        <v/>
      </c>
      <c r="AB16" s="261" t="s">
        <v>253</v>
      </c>
    </row>
    <row r="17" spans="2:28" ht="15" customHeight="1" x14ac:dyDescent="0.25">
      <c r="B17" s="229" t="str">
        <f>IFERROR(INDEX('Summary of Programs'!A:A,MATCH(TableExposure[[#This Row],[Program]],'Summary of Programs'!B:B,0)),"No match in Summary of Programs tab")</f>
        <v>7.3.6.4-D</v>
      </c>
      <c r="C17" s="229" t="str">
        <f>IFERROR(INDEX('Summary of Programs'!C:C,MATCH(TableExposure[[#This Row],[Program]],'Summary of Programs'!B:B,0)),"No match in Summary of Programs tab")</f>
        <v>Mitigation</v>
      </c>
      <c r="D17" s="154" t="s">
        <v>214</v>
      </c>
      <c r="E17" s="154"/>
      <c r="F17" s="125" t="s">
        <v>250</v>
      </c>
      <c r="G17" s="230">
        <f>INDEX(TableTranche[[#All],[Exposure]], MATCH(TableExposure[[#This Row],[Tranche]], TableTranche[[#All],[Tranche]], 0))</f>
        <v>99847.669354000012</v>
      </c>
      <c r="H17" s="401" t="str">
        <f>INDEX(TableTranche[[#All],[Unit]], MATCH(TableExposure[[#This Row],[Tranche]], TableTranche[[#All],[Tranche]], 0))</f>
        <v>Miles</v>
      </c>
      <c r="I17" s="380">
        <f>'7.3.6.4_Exposure'!$A6/BowTie!$F$81</f>
        <v>0.81127582170003743</v>
      </c>
      <c r="J17" s="426">
        <f>'7.3.6.4_Exposure'!$A6/BowTie!$F$81</f>
        <v>0.81127582170003743</v>
      </c>
      <c r="K17" s="426">
        <f>'7.3.6.4_Exposure'!$A6/BowTie!$F$81</f>
        <v>0.81127582170003743</v>
      </c>
      <c r="L17" s="426">
        <f>'7.3.6.4_Exposure'!$A6/BowTie!$F$81</f>
        <v>0.81127582170003743</v>
      </c>
      <c r="M17" s="154"/>
      <c r="N17" s="154"/>
      <c r="O17" s="125"/>
      <c r="P17" s="272" t="s">
        <v>251</v>
      </c>
      <c r="Q17" s="4"/>
      <c r="R17" s="4"/>
      <c r="S17" s="4"/>
      <c r="T17" s="4"/>
      <c r="U17" s="4"/>
      <c r="V17" s="4"/>
      <c r="W17" s="4"/>
      <c r="X17" s="4"/>
      <c r="Y17" s="4"/>
      <c r="Z17" s="4" t="s">
        <v>255</v>
      </c>
      <c r="AA17" s="260" t="str">
        <f>IF(AND(MAX(TableExposure[[#This Row],[Program Exposure 2020]:[Program Exposure 2026]])&gt;1,TableExposure[[#This Row],[Unit for Program Exposure]]="% of tranche exposure"),"Format not percent","")</f>
        <v/>
      </c>
      <c r="AB17" s="261" t="s">
        <v>253</v>
      </c>
    </row>
    <row r="18" spans="2:28" ht="15" customHeight="1" x14ac:dyDescent="0.25">
      <c r="B18" s="229" t="str">
        <f>IFERROR(INDEX('Summary of Programs'!A:A,MATCH(TableExposure[[#This Row],[Program]],'Summary of Programs'!B:B,0)),"No match in Summary of Programs tab")</f>
        <v>7.3.6.4-T</v>
      </c>
      <c r="C18" s="229" t="str">
        <f>IFERROR(INDEX('Summary of Programs'!C:C,MATCH(TableExposure[[#This Row],[Program]],'Summary of Programs'!B:B,0)),"No match in Summary of Programs tab")</f>
        <v>Mitigation</v>
      </c>
      <c r="D18" s="154" t="s">
        <v>217</v>
      </c>
      <c r="E18" s="154"/>
      <c r="F18" s="125" t="s">
        <v>250</v>
      </c>
      <c r="G18" s="230">
        <f>INDEX(TableTranche[[#All],[Exposure]], MATCH(TableExposure[[#This Row],[Tranche]], TableTranche[[#All],[Tranche]], 0))</f>
        <v>99847.669354000012</v>
      </c>
      <c r="H18" s="401" t="str">
        <f>INDEX(TableTranche[[#All],[Unit]], MATCH(TableExposure[[#This Row],[Tranche]], TableTranche[[#All],[Tranche]], 0))</f>
        <v>Miles</v>
      </c>
      <c r="I18" s="380">
        <f>'7.3.6.4_Exposure'!$A7/BowTie!$F$81</f>
        <v>0.18952871030876881</v>
      </c>
      <c r="J18" s="426">
        <f>'7.3.6.4_Exposure'!$A7/BowTie!$F$81</f>
        <v>0.18952871030876881</v>
      </c>
      <c r="K18" s="426">
        <f>'7.3.6.4_Exposure'!$A7/BowTie!$F$81</f>
        <v>0.18952871030876881</v>
      </c>
      <c r="L18" s="426">
        <f>'7.3.6.4_Exposure'!$A7/BowTie!$F$81</f>
        <v>0.18952871030876881</v>
      </c>
      <c r="M18" s="154"/>
      <c r="N18" s="154"/>
      <c r="O18" s="125"/>
      <c r="P18" s="272" t="s">
        <v>251</v>
      </c>
      <c r="Q18" s="4"/>
      <c r="R18" s="4"/>
      <c r="S18" s="4"/>
      <c r="T18" s="4"/>
      <c r="U18" s="4"/>
      <c r="V18" s="4"/>
      <c r="W18" s="4"/>
      <c r="X18" s="4"/>
      <c r="Y18" s="4"/>
      <c r="Z18" s="4" t="s">
        <v>256</v>
      </c>
      <c r="AA18" s="260" t="str">
        <f>IF(AND(MAX(TableExposure[[#This Row],[Program Exposure 2020]:[Program Exposure 2026]])&gt;1,TableExposure[[#This Row],[Unit for Program Exposure]]="% of tranche exposure"),"Format not percent","")</f>
        <v/>
      </c>
      <c r="AB18" s="261" t="s">
        <v>253</v>
      </c>
    </row>
    <row r="19" spans="2:28" ht="15" customHeight="1" x14ac:dyDescent="0.25">
      <c r="B19" s="229" t="str">
        <f>IFERROR(INDEX('Summary of Programs'!A:A,MATCH(TableExposure[[#This Row],[Program]],'Summary of Programs'!B:B,0)),"No match in Summary of Programs tab")</f>
        <v>7.3.6.7</v>
      </c>
      <c r="C19" s="229" t="str">
        <f>IFERROR(INDEX('Summary of Programs'!C:C,MATCH(TableExposure[[#This Row],[Program]],'Summary of Programs'!B:B,0)),"No match in Summary of Programs tab")</f>
        <v>Mitigation</v>
      </c>
      <c r="D19" s="154" t="s">
        <v>219</v>
      </c>
      <c r="E19" s="154"/>
      <c r="F19" s="125" t="s">
        <v>250</v>
      </c>
      <c r="G19" s="230">
        <f>INDEX(TableTranche[[#All],[Exposure]], MATCH(TableExposure[[#This Row],[Tranche]], TableTranche[[#All],[Tranche]], 0))</f>
        <v>99847.669354000012</v>
      </c>
      <c r="H19" s="401" t="str">
        <f>INDEX(TableTranche[[#All],[Unit]], MATCH(TableExposure[[#This Row],[Tranche]], TableTranche[[#All],[Tranche]], 0))</f>
        <v>Miles</v>
      </c>
      <c r="I19" s="380">
        <v>1</v>
      </c>
      <c r="J19" s="426">
        <v>1</v>
      </c>
      <c r="K19" s="426">
        <v>1</v>
      </c>
      <c r="L19" s="426">
        <v>1</v>
      </c>
      <c r="M19" s="154"/>
      <c r="N19" s="154"/>
      <c r="O19" s="125"/>
      <c r="P19" s="272" t="s">
        <v>251</v>
      </c>
      <c r="Q19" s="4"/>
      <c r="R19" s="4"/>
      <c r="S19" s="4"/>
      <c r="T19" s="4"/>
      <c r="U19" s="4"/>
      <c r="V19" s="4"/>
      <c r="W19" s="4"/>
      <c r="X19" s="4"/>
      <c r="Y19" s="4"/>
      <c r="Z19" s="4" t="s">
        <v>257</v>
      </c>
      <c r="AA19" s="260" t="str">
        <f>IF(AND(MAX(TableExposure[[#This Row],[Program Exposure 2020]:[Program Exposure 2026]])&gt;1,TableExposure[[#This Row],[Unit for Program Exposure]]="% of tranche exposure"),"Format not percent","")</f>
        <v/>
      </c>
      <c r="AB19" s="261" t="s">
        <v>253</v>
      </c>
    </row>
    <row r="20" spans="2:28" ht="15" customHeight="1" x14ac:dyDescent="0.25"/>
    <row r="21" spans="2:28" ht="15" customHeight="1" x14ac:dyDescent="0.25"/>
    <row r="22" spans="2:28" ht="15" customHeight="1" x14ac:dyDescent="0.25"/>
    <row r="23" spans="2:28" ht="15" customHeight="1" x14ac:dyDescent="0.25"/>
    <row r="24" spans="2:28" ht="15" customHeight="1" x14ac:dyDescent="0.25"/>
    <row r="25" spans="2:28" ht="14.25" customHeight="1" x14ac:dyDescent="0.25"/>
    <row r="26" spans="2:28" ht="15" customHeight="1" x14ac:dyDescent="0.25"/>
    <row r="27" spans="2:28" ht="15" customHeight="1" x14ac:dyDescent="0.25"/>
    <row r="28" spans="2:28" ht="15" customHeight="1" x14ac:dyDescent="0.25"/>
    <row r="29" spans="2:28" s="126" customFormat="1" ht="14.25" customHeight="1" x14ac:dyDescent="0.25">
      <c r="B29" s="81"/>
      <c r="C29" s="81"/>
      <c r="D29" s="81"/>
      <c r="E29" s="81"/>
      <c r="F29" s="81"/>
      <c r="G29" s="81"/>
      <c r="H29" s="81"/>
      <c r="I29" s="81"/>
      <c r="J29" s="81"/>
      <c r="K29" s="81"/>
      <c r="L29" s="81"/>
      <c r="M29" s="81"/>
      <c r="N29" s="81"/>
      <c r="O29" s="81"/>
      <c r="P29" s="81"/>
      <c r="Q29" s="81"/>
      <c r="R29" s="81"/>
      <c r="S29" s="81"/>
      <c r="T29" s="81"/>
      <c r="U29" s="81"/>
      <c r="V29" s="81"/>
      <c r="W29" s="81"/>
      <c r="X29" s="81"/>
      <c r="Y29" s="81"/>
      <c r="Z29" s="81"/>
      <c r="AA29" s="81"/>
      <c r="AB29" s="81"/>
    </row>
    <row r="30" spans="2:28" s="126" customFormat="1" ht="14.25" customHeight="1" x14ac:dyDescent="0.25">
      <c r="B30" s="81"/>
      <c r="C30" s="81"/>
      <c r="D30" s="81"/>
      <c r="E30" s="81"/>
      <c r="F30" s="81"/>
      <c r="G30" s="81"/>
      <c r="H30" s="81"/>
      <c r="I30" s="81"/>
      <c r="J30" s="81"/>
      <c r="K30" s="81"/>
      <c r="L30" s="81"/>
      <c r="M30" s="81"/>
      <c r="N30" s="81"/>
      <c r="O30" s="81"/>
      <c r="P30" s="81"/>
      <c r="Q30" s="81"/>
      <c r="R30" s="81"/>
      <c r="S30" s="81"/>
      <c r="T30" s="81"/>
      <c r="U30" s="81"/>
      <c r="V30" s="81"/>
      <c r="W30" s="81"/>
      <c r="X30" s="81"/>
      <c r="Y30" s="81"/>
      <c r="Z30" s="81"/>
      <c r="AA30" s="81"/>
      <c r="AB30" s="81"/>
    </row>
    <row r="31" spans="2:28" s="126" customFormat="1" ht="14.25" customHeight="1" x14ac:dyDescent="0.25">
      <c r="B31" s="81"/>
      <c r="C31" s="81"/>
      <c r="D31" s="81"/>
      <c r="E31" s="81"/>
      <c r="F31" s="81"/>
      <c r="G31" s="81"/>
      <c r="H31" s="81"/>
      <c r="I31" s="81"/>
      <c r="J31" s="81"/>
      <c r="K31" s="81"/>
      <c r="L31" s="81"/>
      <c r="M31" s="81"/>
      <c r="N31" s="81"/>
      <c r="O31" s="81"/>
      <c r="P31" s="81"/>
      <c r="Q31" s="81"/>
      <c r="R31" s="81"/>
      <c r="S31" s="81"/>
      <c r="T31" s="81"/>
      <c r="U31" s="81"/>
      <c r="V31" s="81"/>
      <c r="W31" s="81"/>
      <c r="X31" s="81"/>
      <c r="Y31" s="81"/>
      <c r="Z31" s="81"/>
      <c r="AA31" s="81"/>
      <c r="AB31" s="81"/>
    </row>
    <row r="32" spans="2:28" s="126" customFormat="1" ht="15" customHeight="1" x14ac:dyDescent="0.25">
      <c r="B32" s="81"/>
      <c r="C32" s="81"/>
      <c r="D32" s="81"/>
      <c r="E32" s="81"/>
      <c r="F32" s="81"/>
      <c r="G32" s="81"/>
      <c r="H32" s="81"/>
      <c r="I32" s="81"/>
      <c r="J32" s="81"/>
      <c r="K32" s="81"/>
      <c r="L32" s="81"/>
      <c r="M32" s="81"/>
      <c r="N32" s="81"/>
      <c r="O32" s="81"/>
      <c r="P32" s="81"/>
      <c r="Q32" s="81"/>
      <c r="R32" s="81"/>
      <c r="S32" s="81"/>
      <c r="T32" s="81"/>
      <c r="U32" s="81"/>
      <c r="V32" s="81"/>
      <c r="W32" s="81"/>
      <c r="X32" s="81"/>
      <c r="Y32" s="81"/>
      <c r="Z32" s="81"/>
      <c r="AA32" s="81"/>
      <c r="AB32" s="81"/>
    </row>
    <row r="33" spans="2:28" ht="14.25" customHeight="1" x14ac:dyDescent="0.25"/>
    <row r="34" spans="2:28" ht="15" customHeight="1" x14ac:dyDescent="0.25"/>
    <row r="35" spans="2:28" ht="15" customHeight="1" x14ac:dyDescent="0.25"/>
    <row r="36" spans="2:28" ht="15" customHeight="1" x14ac:dyDescent="0.25"/>
    <row r="37" spans="2:28" ht="15" customHeight="1" x14ac:dyDescent="0.25"/>
    <row r="38" spans="2:28" ht="15" customHeight="1" x14ac:dyDescent="0.25"/>
    <row r="39" spans="2:28" ht="15" customHeight="1" x14ac:dyDescent="0.25"/>
    <row r="40" spans="2:28" ht="15" customHeight="1" x14ac:dyDescent="0.25"/>
    <row r="41" spans="2:28" s="126" customFormat="1" ht="15" customHeight="1" x14ac:dyDescent="0.25">
      <c r="B41" s="81"/>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row>
    <row r="42" spans="2:28" s="126" customFormat="1" ht="15" customHeight="1" x14ac:dyDescent="0.25">
      <c r="B42" s="81"/>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row>
    <row r="43" spans="2:28" s="126" customFormat="1" ht="15" customHeight="1" x14ac:dyDescent="0.25">
      <c r="B43" s="81"/>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row>
    <row r="44" spans="2:28" s="126" customFormat="1" ht="15" customHeight="1" x14ac:dyDescent="0.25">
      <c r="B44" s="81"/>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row>
    <row r="45" spans="2:28" ht="15" customHeight="1" x14ac:dyDescent="0.25"/>
    <row r="46" spans="2:28" ht="13.5" customHeight="1" x14ac:dyDescent="0.25"/>
    <row r="47" spans="2:28" ht="15" customHeight="1" x14ac:dyDescent="0.25"/>
    <row r="48" spans="2:28" ht="15" customHeight="1" x14ac:dyDescent="0.25"/>
    <row r="49" spans="2:28" ht="15" customHeight="1" x14ac:dyDescent="0.25"/>
    <row r="50" spans="2:28" ht="15" customHeight="1" x14ac:dyDescent="0.25"/>
    <row r="51" spans="2:28" s="123" customFormat="1" ht="13.5" customHeight="1" x14ac:dyDescent="0.25">
      <c r="B51" s="81"/>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row>
    <row r="52" spans="2:28" s="123" customFormat="1" ht="15" customHeight="1" x14ac:dyDescent="0.25">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row>
    <row r="53" spans="2:28" s="123" customFormat="1" ht="15" customHeight="1" x14ac:dyDescent="0.25">
      <c r="B53" s="81"/>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row>
    <row r="54" spans="2:28" s="123" customFormat="1" ht="15" customHeight="1" x14ac:dyDescent="0.25">
      <c r="B54" s="81"/>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row>
    <row r="55" spans="2:28" ht="15" customHeight="1" x14ac:dyDescent="0.25"/>
    <row r="56" spans="2:28" ht="15" customHeight="1" x14ac:dyDescent="0.25"/>
    <row r="57" spans="2:28" ht="15" customHeight="1" x14ac:dyDescent="0.25"/>
    <row r="58" spans="2:28" ht="15" customHeight="1" x14ac:dyDescent="0.25"/>
    <row r="59" spans="2:28" ht="15" customHeight="1" x14ac:dyDescent="0.25"/>
    <row r="60" spans="2:28" ht="15" customHeight="1" x14ac:dyDescent="0.25"/>
    <row r="61" spans="2:28" ht="15" customHeight="1" x14ac:dyDescent="0.25"/>
    <row r="62" spans="2:28" ht="15" customHeight="1" x14ac:dyDescent="0.25"/>
    <row r="63" spans="2:28" ht="15" customHeight="1" x14ac:dyDescent="0.25"/>
    <row r="64" spans="2:28" ht="15.7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41" ht="16.5" customHeight="1" x14ac:dyDescent="0.25"/>
    <row r="142" ht="16.5" customHeight="1" x14ac:dyDescent="0.25"/>
    <row r="144" ht="17.25" customHeight="1" x14ac:dyDescent="0.25"/>
    <row r="145" ht="15" customHeight="1" x14ac:dyDescent="0.25"/>
    <row r="146" ht="19.5" customHeight="1" x14ac:dyDescent="0.25"/>
    <row r="151" ht="15" customHeight="1" x14ac:dyDescent="0.25"/>
  </sheetData>
  <sheetProtection formatCells="0" formatColumns="0" formatRows="0" insertRows="0" deleteRows="0" sort="0" autoFilter="0" pivotTables="0"/>
  <phoneticPr fontId="14" type="noConversion"/>
  <conditionalFormatting sqref="AA8:AA19">
    <cfRule type="notContainsBlanks" dxfId="504" priority="1">
      <formula>LEN(TRIM(AA8))&gt;0</formula>
    </cfRule>
  </conditionalFormatting>
  <dataValidations count="5">
    <dataValidation allowBlank="1" showInputMessage="1" showErrorMessage="1" sqref="Q8:Y19" xr:uid="{EDC1D96C-8507-4028-8731-E2186BD18414}"/>
    <dataValidation type="list" allowBlank="1" showInputMessage="1" showErrorMessage="1" sqref="F8:F19" xr:uid="{370D58AD-6B47-4898-A4A1-3D34179E582E}">
      <formula1>INDIRECT("TableTranche[Tranche]")</formula1>
    </dataValidation>
    <dataValidation type="list" allowBlank="1" showInputMessage="1" showErrorMessage="1" sqref="P8:P19" xr:uid="{D15FF13B-5850-461B-BFF5-9792060EF085}">
      <formula1>INDIRECT("TableProgExpDropdown[Program Exposure Options]")</formula1>
    </dataValidation>
    <dataValidation type="list" allowBlank="1" showInputMessage="1" showErrorMessage="1" sqref="E8:E19" xr:uid="{56ED3E2D-91C7-4F14-98E5-363B6B86E7C7}">
      <formula1>INDIRECT("Table_RiskNameLookup[Risk/Cross Cutting Factor Name]")</formula1>
    </dataValidation>
    <dataValidation type="list" allowBlank="1" showInputMessage="1" showErrorMessage="1" sqref="D8:D19" xr:uid="{5AD0E2B8-C08E-4C81-B0B6-FA39853ADE7C}">
      <formula1>INDIRECT("TableSummary[Program]")</formula1>
    </dataValidation>
  </dataValidations>
  <pageMargins left="0.25" right="0.25" top="0.75" bottom="0.75" header="0.3" footer="0.3"/>
  <pageSetup paperSize="17" scale="36" fitToHeight="0" orientation="landscape" r:id="rId1"/>
  <tableParts count="1">
    <tablePart r:id="rId2"/>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5D64F-98F1-484A-A91C-E5B4E4E12B93}">
  <sheetPr codeName="Sheet6">
    <tabColor theme="9" tint="0.39997558519241921"/>
  </sheetPr>
  <dimension ref="A1:AH71"/>
  <sheetViews>
    <sheetView showGridLines="0" topLeftCell="A4" zoomScaleNormal="100" workbookViewId="0">
      <selection activeCell="H17" sqref="H17"/>
    </sheetView>
  </sheetViews>
  <sheetFormatPr defaultColWidth="9.140625" defaultRowHeight="15" x14ac:dyDescent="0.25"/>
  <cols>
    <col min="1" max="1" width="8.7109375" style="81" customWidth="1"/>
    <col min="2" max="2" width="22.42578125" style="81" customWidth="1"/>
    <col min="3" max="3" width="16.5703125" style="81" customWidth="1"/>
    <col min="4" max="4" width="56.7109375" style="81" customWidth="1"/>
    <col min="5" max="5" width="17.42578125" style="81" customWidth="1"/>
    <col min="6" max="6" width="30.7109375" style="81" customWidth="1"/>
    <col min="7" max="11" width="20.42578125" style="81" customWidth="1"/>
    <col min="12" max="12" width="20.42578125" style="130" customWidth="1"/>
    <col min="13" max="13" width="24.42578125" style="130" bestFit="1" customWidth="1"/>
    <col min="14" max="14" width="25.28515625" style="130" bestFit="1" customWidth="1"/>
    <col min="15" max="16" width="21.5703125" style="130" customWidth="1"/>
    <col min="17" max="17" width="23.7109375" style="130" customWidth="1"/>
    <col min="18" max="18" width="23.42578125" style="130" customWidth="1"/>
    <col min="19" max="19" width="20.7109375" style="130" customWidth="1"/>
    <col min="20" max="20" width="41.5703125" style="81" bestFit="1" customWidth="1"/>
    <col min="21" max="21" width="15.85546875" style="81" customWidth="1"/>
    <col min="22" max="22" width="14.140625" style="81" customWidth="1"/>
    <col min="23" max="23" width="16.5703125" style="81" bestFit="1" customWidth="1"/>
    <col min="24" max="24" width="16.5703125" style="81" customWidth="1"/>
    <col min="25" max="25" width="10.7109375" style="81" customWidth="1"/>
    <col min="26" max="26" width="10.5703125" style="81" customWidth="1"/>
    <col min="27" max="16384" width="9.140625" style="81"/>
  </cols>
  <sheetData>
    <row r="1" spans="2:29" x14ac:dyDescent="0.25">
      <c r="B1" s="106" t="s">
        <v>258</v>
      </c>
    </row>
    <row r="2" spans="2:29" x14ac:dyDescent="0.25">
      <c r="G2" s="130"/>
      <c r="H2" s="130"/>
      <c r="I2" s="130"/>
      <c r="J2" s="130"/>
      <c r="K2" s="130"/>
    </row>
    <row r="3" spans="2:29" x14ac:dyDescent="0.25">
      <c r="M3" s="81"/>
      <c r="N3" s="81"/>
      <c r="O3" s="81"/>
      <c r="P3" s="81"/>
      <c r="Q3" s="81"/>
      <c r="R3" s="81"/>
      <c r="S3" s="81"/>
    </row>
    <row r="4" spans="2:29" x14ac:dyDescent="0.25">
      <c r="H4" s="130"/>
      <c r="M4" s="81"/>
      <c r="N4" s="81"/>
      <c r="O4" s="81"/>
      <c r="P4" s="81"/>
      <c r="Q4" s="81"/>
      <c r="R4" s="81"/>
      <c r="S4" s="81"/>
    </row>
    <row r="5" spans="2:29" x14ac:dyDescent="0.25">
      <c r="H5" s="130"/>
      <c r="M5" s="81"/>
      <c r="N5" s="81"/>
      <c r="O5" s="81"/>
      <c r="P5" s="81"/>
      <c r="Q5" s="81"/>
      <c r="R5" s="81"/>
      <c r="S5" s="81"/>
    </row>
    <row r="6" spans="2:29" x14ac:dyDescent="0.25">
      <c r="G6" s="127"/>
      <c r="H6" s="127"/>
      <c r="I6" s="127"/>
      <c r="L6" s="81"/>
      <c r="M6" s="81"/>
      <c r="N6" s="81"/>
      <c r="O6" s="81"/>
      <c r="P6" s="81"/>
      <c r="Q6" s="81"/>
      <c r="R6" s="81"/>
      <c r="S6" s="81"/>
    </row>
    <row r="7" spans="2:29" x14ac:dyDescent="0.25">
      <c r="C7" s="131"/>
      <c r="G7" s="132"/>
      <c r="H7" s="132"/>
      <c r="I7" s="132"/>
      <c r="N7" s="81"/>
      <c r="O7" s="81"/>
      <c r="P7" s="81"/>
      <c r="Q7" s="81"/>
    </row>
    <row r="8" spans="2:29" ht="57.75" customHeight="1" x14ac:dyDescent="0.25">
      <c r="B8" t="s">
        <v>158</v>
      </c>
      <c r="C8" t="s">
        <v>49</v>
      </c>
      <c r="D8" t="s">
        <v>51</v>
      </c>
      <c r="E8" t="s">
        <v>259</v>
      </c>
      <c r="F8" s="35" t="s">
        <v>260</v>
      </c>
      <c r="G8" s="35" t="s">
        <v>261</v>
      </c>
      <c r="H8" s="35" t="s">
        <v>262</v>
      </c>
      <c r="I8" s="35" t="s">
        <v>263</v>
      </c>
      <c r="J8" s="35" t="s">
        <v>264</v>
      </c>
      <c r="K8" s="35" t="s">
        <v>265</v>
      </c>
      <c r="L8" s="35" t="s">
        <v>266</v>
      </c>
      <c r="M8" s="180" t="s">
        <v>267</v>
      </c>
      <c r="N8" s="180" t="s">
        <v>268</v>
      </c>
      <c r="O8" s="180" t="s">
        <v>269</v>
      </c>
      <c r="P8" s="180" t="s">
        <v>270</v>
      </c>
      <c r="Q8" s="180" t="s">
        <v>271</v>
      </c>
      <c r="R8" s="180" t="s">
        <v>272</v>
      </c>
      <c r="S8" s="180" t="s">
        <v>273</v>
      </c>
      <c r="T8" s="35" t="s">
        <v>274</v>
      </c>
      <c r="U8" s="35" t="s">
        <v>275</v>
      </c>
      <c r="V8" s="180" t="s">
        <v>276</v>
      </c>
      <c r="W8" s="180" t="s">
        <v>277</v>
      </c>
      <c r="X8" s="35" t="s">
        <v>278</v>
      </c>
      <c r="Y8" s="180" t="s">
        <v>279</v>
      </c>
      <c r="Z8" s="180" t="s">
        <v>280</v>
      </c>
      <c r="AA8" s="180" t="s">
        <v>281</v>
      </c>
      <c r="AB8" s="180" t="s">
        <v>282</v>
      </c>
      <c r="AC8" s="180" t="s">
        <v>283</v>
      </c>
    </row>
    <row r="9" spans="2:29" ht="15.75" customHeight="1" x14ac:dyDescent="0.25">
      <c r="B9" s="229" t="str">
        <f>IFERROR(INDEX('Summary of Programs'!A:A,MATCH(TableProgSpend[[#This Row],[Program]],'Summary of Programs'!B:B,0)),"No match in Summary of Programs")</f>
        <v>7.3.2.1.1</v>
      </c>
      <c r="C9" s="229" t="str">
        <f>IFERROR(INDEX('Summary of Programs'!C:C,MATCH(TableProgSpend[[#This Row],[Program]],'Summary of Programs'!B:B,0)),"No match in Summary of Programs tab")</f>
        <v>Mitigation</v>
      </c>
      <c r="D9" s="154" t="s">
        <v>172</v>
      </c>
      <c r="E9" s="133"/>
      <c r="F9" s="135"/>
      <c r="G9" s="135"/>
      <c r="H9" s="135"/>
      <c r="I9" s="135"/>
      <c r="J9" s="135"/>
      <c r="K9" s="135"/>
      <c r="L9" s="135"/>
      <c r="M9" s="405">
        <f>'7.3.2.1.1 - Financials'!F7</f>
        <v>650833.14399999997</v>
      </c>
      <c r="N9" s="405">
        <f>'7.3.2.1.1 - Financials'!G7</f>
        <v>718958.66400000011</v>
      </c>
      <c r="O9" s="405">
        <f>'7.3.2.1.1 - Financials'!H7</f>
        <v>789075.02504320012</v>
      </c>
      <c r="P9" s="405">
        <f>'7.3.2.1.1 - Financials'!I7</f>
        <v>806887.35711520002</v>
      </c>
      <c r="Q9" s="135"/>
      <c r="R9" s="135"/>
      <c r="S9" s="135"/>
      <c r="T9" s="134"/>
      <c r="U9" s="181" t="str">
        <f>IF(SUM(TableProgSpend[[#This Row],[CapEx USD 2020]:[CapEx USD 2026]])&gt;0,INDEX(TablePVRR[PVRR Multiplier (no O&amp;M)],MATCH(TableProgSpend[[#This Row],[Asset Type]],TablePVRR[Asset Group],0)),"")</f>
        <v/>
      </c>
      <c r="V9" s="128"/>
      <c r="W9" s="181" t="str">
        <f>IF(SUM(TableProgSpend[[#This Row],[CapEx USD 2020]:[CapEx USD 2026]])&gt;0,INDEX(TablePVRR[Lifetime O&amp;M as % of PVRR],MATCH(TableProgSpend[[#This Row],[Asset Type]],TablePVRR[Asset Group],0)),"")</f>
        <v/>
      </c>
      <c r="X9" s="128"/>
      <c r="Y9" s="181" t="str">
        <f>IF(TableProgSpend[[#This Row],[Custom Lifetime Incremental O&amp;M PVRR Multiplier (optional; specify if 0)]]&lt;&gt;"",TableProgSpend[[#This Row],[Custom Lifetime Incremental O&amp;M PVRR Multiplier (optional; specify if 0)]],TableProgSpend[[#This Row],[Generic Lifetime Incremental O&amp;M PVRR Multiplier]])</f>
        <v/>
      </c>
      <c r="Z9" s="181">
        <f>IFERROR(IF(TableProgSpend[[#This Row],[Asset Type]]="Custom",TableProgSpend[[#This Row],[Custom Capital PVRR Multiplier]],TableProgSpend[[#This Row],[Generic Capital PVRR Multiplier]])+TableProgSpend[[#This Row],[Lifetime Incremental O&amp;M PVRR Multiplier]],0)</f>
        <v>0</v>
      </c>
      <c r="AA9" s="172" t="b">
        <f>ISNUMBER(MATCH(TableProgSpend[[#This Row],[Program]],TableExposure[Program],0))</f>
        <v>1</v>
      </c>
      <c r="AB9" s="172" t="b">
        <f>ISNUMBER(MATCH(TableProgSpend[[#This Row],[Program]],TableTranchSpend[Program],0))</f>
        <v>1</v>
      </c>
      <c r="AC9" s="172" t="b">
        <f>OR(ISNUMBER(MATCH(TableProgSpend[[#This Row],[Program]],TableFreqPrograms[Program],0)),ISNUMBER(MATCH(TableProgSpend[[#This Row],[Program]],TableConseqPrograms[Program],0)))</f>
        <v>1</v>
      </c>
    </row>
    <row r="10" spans="2:29" ht="15.75" customHeight="1" x14ac:dyDescent="0.25">
      <c r="B10" s="229" t="str">
        <f>IFERROR(INDEX('Summary of Programs'!A:A,MATCH(TableProgSpend[[#This Row],[Program]],'Summary of Programs'!B:B,0)),"No match in Summary of Programs")</f>
        <v>7.3.2.1.2</v>
      </c>
      <c r="C10" s="229" t="str">
        <f>IFERROR(INDEX('Summary of Programs'!C:C,MATCH(TableProgSpend[[#This Row],[Program]],'Summary of Programs'!B:B,0)),"No match in Summary of Programs tab")</f>
        <v>Mitigation</v>
      </c>
      <c r="D10" s="154" t="s">
        <v>180</v>
      </c>
      <c r="E10" s="133"/>
      <c r="F10" s="135"/>
      <c r="G10" s="135"/>
      <c r="H10" s="135"/>
      <c r="I10" s="135"/>
      <c r="J10" s="135"/>
      <c r="K10" s="135"/>
      <c r="L10" s="135"/>
      <c r="M10" s="135">
        <f>'7.3.2.1.2 - Financials'!F8</f>
        <v>571152.82299999997</v>
      </c>
      <c r="N10" s="135">
        <f>'7.3.2.1.2 - Financials'!G8</f>
        <v>571796.02800000005</v>
      </c>
      <c r="O10" s="135">
        <f>'7.3.2.1.2 - Financials'!H8</f>
        <v>598096.46719200001</v>
      </c>
      <c r="P10" s="135">
        <f>'7.3.2.1.2 - Financials'!I8</f>
        <v>616603.21022419992</v>
      </c>
      <c r="Q10" s="135"/>
      <c r="R10" s="135"/>
      <c r="S10" s="135"/>
      <c r="T10" s="134"/>
      <c r="U10" s="181" t="str">
        <f>IF(SUM(TableProgSpend[[#This Row],[CapEx USD 2020]:[CapEx USD 2026]])&gt;0,INDEX(TablePVRR[PVRR Multiplier (no O&amp;M)],MATCH(TableProgSpend[[#This Row],[Asset Type]],TablePVRR[Asset Group],0)),"")</f>
        <v/>
      </c>
      <c r="V10" s="128"/>
      <c r="W10" s="181" t="str">
        <f>IF(SUM(TableProgSpend[[#This Row],[CapEx USD 2020]:[CapEx USD 2026]])&gt;0,INDEX(TablePVRR[Lifetime O&amp;M as % of PVRR],MATCH(TableProgSpend[[#This Row],[Asset Type]],TablePVRR[Asset Group],0)),"")</f>
        <v/>
      </c>
      <c r="X10" s="128"/>
      <c r="Y10" s="181" t="str">
        <f>IF(TableProgSpend[[#This Row],[Custom Lifetime Incremental O&amp;M PVRR Multiplier (optional; specify if 0)]]&lt;&gt;"",TableProgSpend[[#This Row],[Custom Lifetime Incremental O&amp;M PVRR Multiplier (optional; specify if 0)]],TableProgSpend[[#This Row],[Generic Lifetime Incremental O&amp;M PVRR Multiplier]])</f>
        <v/>
      </c>
      <c r="Z10" s="181">
        <f>IFERROR(IF(TableProgSpend[[#This Row],[Asset Type]]="Custom",TableProgSpend[[#This Row],[Custom Capital PVRR Multiplier]],TableProgSpend[[#This Row],[Generic Capital PVRR Multiplier]])+TableProgSpend[[#This Row],[Lifetime Incremental O&amp;M PVRR Multiplier]],0)</f>
        <v>0</v>
      </c>
      <c r="AA10" s="172" t="b">
        <f>ISNUMBER(MATCH(TableProgSpend[[#This Row],[Program]],TableExposure[Program],0))</f>
        <v>1</v>
      </c>
      <c r="AB10" s="172" t="b">
        <f>ISNUMBER(MATCH(TableProgSpend[[#This Row],[Program]],TableTranchSpend[Program],0))</f>
        <v>1</v>
      </c>
      <c r="AC10" s="172" t="b">
        <f>OR(ISNUMBER(MATCH(TableProgSpend[[#This Row],[Program]],TableFreqPrograms[Program],0)),ISNUMBER(MATCH(TableProgSpend[[#This Row],[Program]],TableConseqPrograms[Program],0)))</f>
        <v>1</v>
      </c>
    </row>
    <row r="11" spans="2:29" ht="15.75" customHeight="1" x14ac:dyDescent="0.25">
      <c r="B11" s="229" t="str">
        <f>IFERROR(INDEX('Summary of Programs'!A:A,MATCH(TableProgSpend[[#This Row],[Program]],'Summary of Programs'!B:B,0)),"No match in Summary of Programs")</f>
        <v>7.3.2.1.3</v>
      </c>
      <c r="C11" s="229" t="str">
        <f>IFERROR(INDEX('Summary of Programs'!C:C,MATCH(TableProgSpend[[#This Row],[Program]],'Summary of Programs'!B:B,0)),"No match in Summary of Programs tab")</f>
        <v>Mitigation</v>
      </c>
      <c r="D11" s="154" t="s">
        <v>184</v>
      </c>
      <c r="E11" s="133"/>
      <c r="F11" s="135">
        <f>'7.3.2.1.3 - Financials'!J8</f>
        <v>8314939.6699999999</v>
      </c>
      <c r="G11" s="135">
        <f>'7.3.2.1.3 - Financials'!K8</f>
        <v>7719770.0599999996</v>
      </c>
      <c r="H11" s="135">
        <f>'7.3.2.1.3 - Financials'!L8</f>
        <v>6181344.1630420005</v>
      </c>
      <c r="I11" s="135">
        <f>'7.3.2.1.3 - Financials'!M8</f>
        <v>3156219.9582480001</v>
      </c>
      <c r="J11" s="135"/>
      <c r="K11" s="135"/>
      <c r="L11" s="135"/>
      <c r="M11" s="135">
        <f>'7.3.2.1.3 - Financials'!E8</f>
        <v>111209.27</v>
      </c>
      <c r="N11" s="135">
        <f>'7.3.2.1.3 - Financials'!F8</f>
        <v>145229.19999999998</v>
      </c>
      <c r="O11" s="135">
        <f>'7.3.2.1.3 - Financials'!G8</f>
        <v>1595267.8735</v>
      </c>
      <c r="P11" s="135">
        <f>'7.3.2.1.3 - Financials'!H8</f>
        <v>1714794.9284319999</v>
      </c>
      <c r="Q11" s="135"/>
      <c r="R11" s="135"/>
      <c r="S11" s="135"/>
      <c r="T11" s="134"/>
      <c r="U11" s="181" t="e">
        <f>IF(SUM(TableProgSpend[[#This Row],[CapEx USD 2020]:[CapEx USD 2026]])&gt;0,INDEX(TablePVRR[PVRR Multiplier (no O&amp;M)],MATCH(TableProgSpend[[#This Row],[Asset Type]],TablePVRR[Asset Group],0)),"")</f>
        <v>#N/A</v>
      </c>
      <c r="V11" s="128"/>
      <c r="W11" s="181" t="e">
        <f>IF(SUM(TableProgSpend[[#This Row],[CapEx USD 2020]:[CapEx USD 2026]])&gt;0,INDEX(TablePVRR[Lifetime O&amp;M as % of PVRR],MATCH(TableProgSpend[[#This Row],[Asset Type]],TablePVRR[Asset Group],0)),"")</f>
        <v>#N/A</v>
      </c>
      <c r="X11" s="128"/>
      <c r="Y11" s="181" t="e">
        <f>IF(TableProgSpend[[#This Row],[Custom Lifetime Incremental O&amp;M PVRR Multiplier (optional; specify if 0)]]&lt;&gt;"",TableProgSpend[[#This Row],[Custom Lifetime Incremental O&amp;M PVRR Multiplier (optional; specify if 0)]],TableProgSpend[[#This Row],[Generic Lifetime Incremental O&amp;M PVRR Multiplier]])</f>
        <v>#N/A</v>
      </c>
      <c r="Z11" s="181">
        <f>IFERROR(IF(TableProgSpend[[#This Row],[Asset Type]]="Custom",TableProgSpend[[#This Row],[Custom Capital PVRR Multiplier]],TableProgSpend[[#This Row],[Generic Capital PVRR Multiplier]])+TableProgSpend[[#This Row],[Lifetime Incremental O&amp;M PVRR Multiplier]],0)</f>
        <v>0</v>
      </c>
      <c r="AA11" s="172" t="b">
        <f>ISNUMBER(MATCH(TableProgSpend[[#This Row],[Program]],TableExposure[Program],0))</f>
        <v>1</v>
      </c>
      <c r="AB11" s="172" t="b">
        <f>ISNUMBER(MATCH(TableProgSpend[[#This Row],[Program]],TableTranchSpend[Program],0))</f>
        <v>1</v>
      </c>
      <c r="AC11" s="172" t="b">
        <f>OR(ISNUMBER(MATCH(TableProgSpend[[#This Row],[Program]],TableFreqPrograms[Program],0)),ISNUMBER(MATCH(TableProgSpend[[#This Row],[Program]],TableConseqPrograms[Program],0)))</f>
        <v>1</v>
      </c>
    </row>
    <row r="12" spans="2:29" ht="15.75" customHeight="1" x14ac:dyDescent="0.25">
      <c r="B12" s="229" t="str">
        <f>IFERROR(INDEX('Summary of Programs'!A:A,MATCH(TableProgSpend[[#This Row],[Program]],'Summary of Programs'!B:B,0)),"No match in Summary of Programs")</f>
        <v>7.3.2.4</v>
      </c>
      <c r="C12" s="229" t="str">
        <f>IFERROR(INDEX('Summary of Programs'!C:C,MATCH(TableProgSpend[[#This Row],[Program]],'Summary of Programs'!B:B,0)),"No match in Summary of Programs tab")</f>
        <v>Mitigation</v>
      </c>
      <c r="D12" s="403" t="s">
        <v>189</v>
      </c>
      <c r="E12" s="154" t="s">
        <v>190</v>
      </c>
      <c r="F12" s="405">
        <f>'7.3.2.4 - Financials'!K7</f>
        <v>898811.23</v>
      </c>
      <c r="G12" s="405">
        <f>'7.3.2.4 - Financials'!L7</f>
        <v>14031.980000000001</v>
      </c>
      <c r="H12" s="405">
        <f>'7.3.2.4 - Financials'!M7</f>
        <v>0</v>
      </c>
      <c r="I12" s="405">
        <f>'7.3.2.4 - Financials'!N7</f>
        <v>0</v>
      </c>
      <c r="J12" s="135"/>
      <c r="K12" s="135"/>
      <c r="L12" s="135"/>
      <c r="M12" s="405">
        <f>'7.3.2.4 - Financials'!F7</f>
        <v>5711528.2299999995</v>
      </c>
      <c r="N12" s="405">
        <f>'7.3.2.4 - Financials'!G7</f>
        <v>5717960.2800000003</v>
      </c>
      <c r="O12" s="405">
        <f>'7.3.2.4 - Financials'!H7</f>
        <v>5980964.6719199996</v>
      </c>
      <c r="P12" s="405">
        <f>'7.3.2.4 - Financials'!I7</f>
        <v>6166032.1022419995</v>
      </c>
      <c r="Q12" s="135"/>
      <c r="R12" s="135"/>
      <c r="S12" s="135"/>
      <c r="T12" s="134"/>
      <c r="U12" s="181" t="e">
        <f>IF(SUM(TableProgSpend[[#This Row],[CapEx USD 2020]:[CapEx USD 2026]])&gt;0,INDEX(TablePVRR[PVRR Multiplier (no O&amp;M)],MATCH(TableProgSpend[[#This Row],[Asset Type]],TablePVRR[Asset Group],0)),"")</f>
        <v>#N/A</v>
      </c>
      <c r="V12" s="128"/>
      <c r="W12" s="181" t="e">
        <f>IF(SUM(TableProgSpend[[#This Row],[CapEx USD 2020]:[CapEx USD 2026]])&gt;0,INDEX(TablePVRR[Lifetime O&amp;M as % of PVRR],MATCH(TableProgSpend[[#This Row],[Asset Type]],TablePVRR[Asset Group],0)),"")</f>
        <v>#N/A</v>
      </c>
      <c r="X12" s="128"/>
      <c r="Y12" s="181" t="e">
        <f>IF(TableProgSpend[[#This Row],[Custom Lifetime Incremental O&amp;M PVRR Multiplier (optional; specify if 0)]]&lt;&gt;"",TableProgSpend[[#This Row],[Custom Lifetime Incremental O&amp;M PVRR Multiplier (optional; specify if 0)]],TableProgSpend[[#This Row],[Generic Lifetime Incremental O&amp;M PVRR Multiplier]])</f>
        <v>#N/A</v>
      </c>
      <c r="Z12" s="181">
        <f>IFERROR(IF(TableProgSpend[[#This Row],[Asset Type]]="Custom",TableProgSpend[[#This Row],[Custom Capital PVRR Multiplier]],TableProgSpend[[#This Row],[Generic Capital PVRR Multiplier]])+TableProgSpend[[#This Row],[Lifetime Incremental O&amp;M PVRR Multiplier]],0)</f>
        <v>0</v>
      </c>
      <c r="AA12" s="172" t="b">
        <f>ISNUMBER(MATCH(TableProgSpend[[#This Row],[Program]],TableExposure[Program],0))</f>
        <v>1</v>
      </c>
      <c r="AB12" s="172" t="b">
        <f>ISNUMBER(MATCH(TableProgSpend[[#This Row],[Program]],TableTranchSpend[Program],0))</f>
        <v>1</v>
      </c>
      <c r="AC12" s="172" t="b">
        <f>OR(ISNUMBER(MATCH(TableProgSpend[[#This Row],[Program]],TableFreqPrograms[Program],0)),ISNUMBER(MATCH(TableProgSpend[[#This Row],[Program]],TableConseqPrograms[Program],0)))</f>
        <v>1</v>
      </c>
    </row>
    <row r="13" spans="2:29" ht="15.75" customHeight="1" x14ac:dyDescent="0.25">
      <c r="B13" s="229" t="str">
        <f>IFERROR(INDEX('Summary of Programs'!A:A,MATCH(TableProgSpend[[#This Row],[Program]],'Summary of Programs'!B:B,0)),"No match in Summary of Programs")</f>
        <v>7.3.2.6</v>
      </c>
      <c r="C13" s="229" t="str">
        <f>IFERROR(INDEX('Summary of Programs'!C:C,MATCH(TableProgSpend[[#This Row],[Program]],'Summary of Programs'!B:B,0)),"No match in Summary of Programs tab")</f>
        <v>Mitigation</v>
      </c>
      <c r="D13" s="403" t="s">
        <v>194</v>
      </c>
      <c r="E13" s="154" t="s">
        <v>185</v>
      </c>
      <c r="F13" s="405">
        <f>'7.3.2.6 - Financials'!K7</f>
        <v>0</v>
      </c>
      <c r="G13" s="405">
        <f>'7.3.2.6 - Financials'!L7</f>
        <v>975127.24</v>
      </c>
      <c r="H13" s="405">
        <f>'7.3.2.6 - Financials'!M7</f>
        <v>1022923.3648530002</v>
      </c>
      <c r="I13" s="405">
        <f>'7.3.2.6 - Financials'!N7</f>
        <v>1045029.35109</v>
      </c>
      <c r="J13" s="404"/>
      <c r="K13" s="404"/>
      <c r="L13" s="404"/>
      <c r="M13" s="406">
        <f>'7.3.2.6 - Financials'!F7</f>
        <v>488124.85799999995</v>
      </c>
      <c r="N13" s="406">
        <f>'7.3.2.6 - Financials'!G7</f>
        <v>718726.43800000008</v>
      </c>
      <c r="O13" s="406">
        <f>'7.3.2.6 - Financials'!H7</f>
        <v>1107821.0963134002</v>
      </c>
      <c r="P13" s="406">
        <f>'7.3.2.6 - Financials'!I7</f>
        <v>1030378.6862223999</v>
      </c>
      <c r="Q13" s="135"/>
      <c r="R13" s="135"/>
      <c r="S13" s="135"/>
      <c r="T13" s="134"/>
      <c r="U13" s="181" t="e">
        <f>IF(SUM(TableProgSpend[[#This Row],[CapEx USD 2020]:[CapEx USD 2026]])&gt;0,INDEX(TablePVRR[PVRR Multiplier (no O&amp;M)],MATCH(TableProgSpend[[#This Row],[Asset Type]],TablePVRR[Asset Group],0)),"")</f>
        <v>#N/A</v>
      </c>
      <c r="V13" s="128"/>
      <c r="W13" s="181" t="e">
        <f>IF(SUM(TableProgSpend[[#This Row],[CapEx USD 2020]:[CapEx USD 2026]])&gt;0,INDEX(TablePVRR[Lifetime O&amp;M as % of PVRR],MATCH(TableProgSpend[[#This Row],[Asset Type]],TablePVRR[Asset Group],0)),"")</f>
        <v>#N/A</v>
      </c>
      <c r="X13" s="128"/>
      <c r="Y13" s="181" t="e">
        <f>IF(TableProgSpend[[#This Row],[Custom Lifetime Incremental O&amp;M PVRR Multiplier (optional; specify if 0)]]&lt;&gt;"",TableProgSpend[[#This Row],[Custom Lifetime Incremental O&amp;M PVRR Multiplier (optional; specify if 0)]],TableProgSpend[[#This Row],[Generic Lifetime Incremental O&amp;M PVRR Multiplier]])</f>
        <v>#N/A</v>
      </c>
      <c r="Z13" s="181">
        <f>IFERROR(IF(TableProgSpend[[#This Row],[Asset Type]]="Custom",TableProgSpend[[#This Row],[Custom Capital PVRR Multiplier]],TableProgSpend[[#This Row],[Generic Capital PVRR Multiplier]])+TableProgSpend[[#This Row],[Lifetime Incremental O&amp;M PVRR Multiplier]],0)</f>
        <v>0</v>
      </c>
      <c r="AA13" s="172" t="b">
        <f>ISNUMBER(MATCH(TableProgSpend[[#This Row],[Program]],TableExposure[Program],0))</f>
        <v>1</v>
      </c>
      <c r="AB13" s="172" t="b">
        <f>ISNUMBER(MATCH(TableProgSpend[[#This Row],[Program]],TableTranchSpend[Program],0))</f>
        <v>1</v>
      </c>
      <c r="AC13" s="172" t="b">
        <f>OR(ISNUMBER(MATCH(TableProgSpend[[#This Row],[Program]],TableFreqPrograms[Program],0)),ISNUMBER(MATCH(TableProgSpend[[#This Row],[Program]],TableConseqPrograms[Program],0)))</f>
        <v>1</v>
      </c>
    </row>
    <row r="14" spans="2:29" ht="15.75" customHeight="1" x14ac:dyDescent="0.25">
      <c r="B14" s="229" t="str">
        <f>IFERROR(INDEX('Summary of Programs'!A:A,MATCH(TableProgSpend[[#This Row],[Program]],'Summary of Programs'!B:B,0)),"No match in Summary of Programs")</f>
        <v>7.3.3.8.1</v>
      </c>
      <c r="C14" s="229" t="str">
        <f>IFERROR(INDEX('Summary of Programs'!C:C,MATCH(TableProgSpend[[#This Row],[Program]],'Summary of Programs'!B:B,0)),"No match in Summary of Programs tab")</f>
        <v>Mitigation</v>
      </c>
      <c r="D14" s="154" t="s">
        <v>198</v>
      </c>
      <c r="E14" s="154" t="str">
        <f>'Summary of Programs'!D15</f>
        <v>49H</v>
      </c>
      <c r="F14" s="135">
        <f>'7.3.3.8.1_Financials'!K7</f>
        <v>34977990.950000003</v>
      </c>
      <c r="G14" s="135">
        <f>'7.3.3.8.1_Financials'!L7</f>
        <v>14912755.555</v>
      </c>
      <c r="H14" s="135">
        <f>'7.3.3.8.1_Financials'!M7</f>
        <v>10452198.872550001</v>
      </c>
      <c r="I14" s="135">
        <f>'7.3.3.8.1_Financials'!N7</f>
        <v>5948759.8499999996</v>
      </c>
      <c r="J14" s="154"/>
      <c r="K14" s="154"/>
      <c r="L14" s="154"/>
      <c r="M14" s="136">
        <f>'7.3.3.8.1_Financials'!F7</f>
        <v>0</v>
      </c>
      <c r="N14" s="136">
        <f>'7.3.3.8.1_Financials'!G7</f>
        <v>44033.630000000005</v>
      </c>
      <c r="O14" s="136">
        <f>'7.3.3.8.1_Financials'!H7</f>
        <v>0</v>
      </c>
      <c r="P14" s="136">
        <f>'7.3.3.8.1_Financials'!I7</f>
        <v>0</v>
      </c>
      <c r="Q14" s="136"/>
      <c r="R14" s="136"/>
      <c r="S14" s="136"/>
      <c r="T14" s="134"/>
      <c r="U14" s="181" t="e">
        <f>IF(SUM(TableProgSpend[[#This Row],[CapEx USD 2020]:[CapEx USD 2026]])&gt;0,INDEX(TablePVRR[PVRR Multiplier (no O&amp;M)],MATCH(TableProgSpend[[#This Row],[Asset Type]],TablePVRR[Asset Group],0)),"")</f>
        <v>#N/A</v>
      </c>
      <c r="V14" s="128"/>
      <c r="W14" s="181" t="e">
        <f>IF(SUM(TableProgSpend[[#This Row],[CapEx USD 2020]:[CapEx USD 2026]])&gt;0,INDEX(TablePVRR[Lifetime O&amp;M as % of PVRR],MATCH(TableProgSpend[[#This Row],[Asset Type]],TablePVRR[Asset Group],0)),"")</f>
        <v>#N/A</v>
      </c>
      <c r="X14" s="128"/>
      <c r="Y14" s="181" t="e">
        <f>IF(TableProgSpend[[#This Row],[Custom Lifetime Incremental O&amp;M PVRR Multiplier (optional; specify if 0)]]&lt;&gt;"",TableProgSpend[[#This Row],[Custom Lifetime Incremental O&amp;M PVRR Multiplier (optional; specify if 0)]],TableProgSpend[[#This Row],[Generic Lifetime Incremental O&amp;M PVRR Multiplier]])</f>
        <v>#N/A</v>
      </c>
      <c r="Z14" s="181">
        <f>IFERROR(IF(TableProgSpend[[#This Row],[Asset Type]]="Custom",TableProgSpend[[#This Row],[Custom Capital PVRR Multiplier]],TableProgSpend[[#This Row],[Generic Capital PVRR Multiplier]])+TableProgSpend[[#This Row],[Lifetime Incremental O&amp;M PVRR Multiplier]],0)</f>
        <v>0</v>
      </c>
      <c r="AA14" s="172" t="b">
        <f>ISNUMBER(MATCH(TableProgSpend[[#This Row],[Program]],TableExposure[Program],0))</f>
        <v>1</v>
      </c>
      <c r="AB14" s="172" t="b">
        <f>ISNUMBER(MATCH(TableProgSpend[[#This Row],[Program]],TableTranchSpend[Program],0))</f>
        <v>1</v>
      </c>
      <c r="AC14" s="172" t="b">
        <f>OR(ISNUMBER(MATCH(TableProgSpend[[#This Row],[Program]],TableFreqPrograms[Program],0)),ISNUMBER(MATCH(TableProgSpend[[#This Row],[Program]],TableConseqPrograms[Program],0)))</f>
        <v>1</v>
      </c>
    </row>
    <row r="15" spans="2:29" ht="15.75" customHeight="1" x14ac:dyDescent="0.25">
      <c r="B15" s="229" t="str">
        <f>IFERROR(INDEX('Summary of Programs'!A:A,MATCH(TableProgSpend[[#This Row],[Program]],'Summary of Programs'!B:B,0)),"No match in Summary of Programs")</f>
        <v>7.3.3.8.2</v>
      </c>
      <c r="C15" s="229" t="str">
        <f>IFERROR(INDEX('Summary of Programs'!C:C,MATCH(TableProgSpend[[#This Row],[Program]],'Summary of Programs'!B:B,0)),"No match in Summary of Programs tab")</f>
        <v>Mitigation</v>
      </c>
      <c r="D15" s="154" t="s">
        <v>203</v>
      </c>
      <c r="E15" s="154" t="str">
        <f>'Summary of Programs'!D16</f>
        <v>94A</v>
      </c>
      <c r="F15" s="135">
        <f>'7.3.3.8.2_Financials'!K7</f>
        <v>44700000</v>
      </c>
      <c r="G15" s="135">
        <f>'7.3.3.8.2_Financials'!L7</f>
        <v>24700000</v>
      </c>
      <c r="H15" s="135">
        <f>'7.3.3.8.2_Financials'!M7</f>
        <v>54247760.800000004</v>
      </c>
      <c r="I15" s="135">
        <f>'7.3.3.8.2_Financials'!N7</f>
        <v>55295487</v>
      </c>
      <c r="J15" s="154"/>
      <c r="K15" s="154"/>
      <c r="L15" s="154"/>
      <c r="M15" s="134"/>
      <c r="N15" s="134"/>
      <c r="O15" s="134"/>
      <c r="P15" s="134"/>
      <c r="Q15" s="134"/>
      <c r="R15" s="134"/>
      <c r="S15" s="134"/>
      <c r="T15" s="134"/>
      <c r="U15" s="181" t="e">
        <f>IF(SUM(TableProgSpend[[#This Row],[CapEx USD 2020]:[CapEx USD 2026]])&gt;0,INDEX(TablePVRR[PVRR Multiplier (no O&amp;M)],MATCH(TableProgSpend[[#This Row],[Asset Type]],TablePVRR[Asset Group],0)),"")</f>
        <v>#N/A</v>
      </c>
      <c r="V15" s="128"/>
      <c r="W15" s="181" t="e">
        <f>IF(SUM(TableProgSpend[[#This Row],[CapEx USD 2020]:[CapEx USD 2026]])&gt;0,INDEX(TablePVRR[Lifetime O&amp;M as % of PVRR],MATCH(TableProgSpend[[#This Row],[Asset Type]],TablePVRR[Asset Group],0)),"")</f>
        <v>#N/A</v>
      </c>
      <c r="X15" s="128"/>
      <c r="Y15" s="181" t="e">
        <f>IF(TableProgSpend[[#This Row],[Custom Lifetime Incremental O&amp;M PVRR Multiplier (optional; specify if 0)]]&lt;&gt;"",TableProgSpend[[#This Row],[Custom Lifetime Incremental O&amp;M PVRR Multiplier (optional; specify if 0)]],TableProgSpend[[#This Row],[Generic Lifetime Incremental O&amp;M PVRR Multiplier]])</f>
        <v>#N/A</v>
      </c>
      <c r="Z15" s="181">
        <f>IFERROR(IF(TableProgSpend[[#This Row],[Asset Type]]="Custom",TableProgSpend[[#This Row],[Custom Capital PVRR Multiplier]],TableProgSpend[[#This Row],[Generic Capital PVRR Multiplier]])+TableProgSpend[[#This Row],[Lifetime Incremental O&amp;M PVRR Multiplier]],0)</f>
        <v>0</v>
      </c>
      <c r="AA15" s="172" t="b">
        <f>ISNUMBER(MATCH(TableProgSpend[[#This Row],[Program]],TableExposure[Program],0))</f>
        <v>1</v>
      </c>
      <c r="AB15" s="172" t="b">
        <f>ISNUMBER(MATCH(TableProgSpend[[#This Row],[Program]],TableTranchSpend[Program],0))</f>
        <v>1</v>
      </c>
      <c r="AC15" s="172" t="b">
        <f>OR(ISNUMBER(MATCH(TableProgSpend[[#This Row],[Program]],TableFreqPrograms[Program],0)),ISNUMBER(MATCH(TableProgSpend[[#This Row],[Program]],TableConseqPrograms[Program],0)))</f>
        <v>1</v>
      </c>
    </row>
    <row r="16" spans="2:29" ht="15.75" customHeight="1" x14ac:dyDescent="0.25">
      <c r="B16" s="229" t="str">
        <f>IFERROR(INDEX('Summary of Programs'!A:A,MATCH(TableProgSpend[[#This Row],[Program]],'Summary of Programs'!B:B,0)),"No match in Summary of Programs")</f>
        <v>7.3.3.11.1</v>
      </c>
      <c r="C16" s="229" t="str">
        <f>IFERROR(INDEX('Summary of Programs'!C:C,MATCH(TableProgSpend[[#This Row],[Program]],'Summary of Programs'!B:B,0)),"No match in Summary of Programs tab")</f>
        <v>Mitigation</v>
      </c>
      <c r="D16" s="154" t="s">
        <v>207</v>
      </c>
      <c r="E16" s="154" t="str">
        <f>'Summary of Programs'!D17</f>
        <v xml:space="preserve">IG, 21, 49M
</v>
      </c>
      <c r="F16" s="135">
        <f>'7.3.3.11.1_Financials'!K7</f>
        <v>20800889.049999997</v>
      </c>
      <c r="G16" s="135">
        <f>'7.3.3.11.1_Financials'!L7</f>
        <v>16661690.77</v>
      </c>
      <c r="H16" s="135">
        <f>'7.3.3.11.1_Financials'!M7</f>
        <v>23324908.900000002</v>
      </c>
      <c r="I16" s="135">
        <f>'7.3.3.11.1_Financials'!N7</f>
        <v>5515000</v>
      </c>
      <c r="J16" s="154"/>
      <c r="K16" s="154"/>
      <c r="L16" s="154"/>
      <c r="M16" s="134">
        <f>'7.3.3.11.1_Financials'!F7</f>
        <v>176496496.95259994</v>
      </c>
      <c r="N16" s="134">
        <f>'7.3.3.11.1_Financials'!G7</f>
        <v>160389655.5158</v>
      </c>
      <c r="O16" s="134">
        <f>'7.3.3.11.1_Financials'!H7</f>
        <v>112689580.45877802</v>
      </c>
      <c r="P16" s="134">
        <f>'7.3.3.11.1_Financials'!I7</f>
        <v>106552385.14987898</v>
      </c>
      <c r="Q16" s="134"/>
      <c r="R16" s="134"/>
      <c r="S16" s="134"/>
      <c r="T16" s="134"/>
      <c r="U16" s="411" t="e">
        <f>IF(SUM(TableProgSpend[[#This Row],[CapEx USD 2020]:[CapEx USD 2026]])&gt;0,INDEX(TablePVRR[PVRR Multiplier (no O&amp;M)],MATCH(TableProgSpend[[#This Row],[Asset Type]],TablePVRR[Asset Group],0)),"")</f>
        <v>#N/A</v>
      </c>
      <c r="V16" s="412"/>
      <c r="W16" s="413" t="e">
        <f>IF(SUM(TableProgSpend[[#This Row],[CapEx USD 2020]:[CapEx USD 2026]])&gt;0,INDEX(TablePVRR[Lifetime O&amp;M as % of PVRR],MATCH(TableProgSpend[[#This Row],[Asset Type]],TablePVRR[Asset Group],0)),"")</f>
        <v>#N/A</v>
      </c>
      <c r="X16" s="412"/>
      <c r="Y16" s="414" t="e">
        <f>IF(TableProgSpend[[#This Row],[Custom Lifetime Incremental O&amp;M PVRR Multiplier (optional; specify if 0)]]&lt;&gt;"",TableProgSpend[[#This Row],[Custom Lifetime Incremental O&amp;M PVRR Multiplier (optional; specify if 0)]],TableProgSpend[[#This Row],[Generic Lifetime Incremental O&amp;M PVRR Multiplier]])</f>
        <v>#N/A</v>
      </c>
      <c r="Z16" s="415">
        <f>IFERROR(IF(TableProgSpend[[#This Row],[Asset Type]]="Custom",TableProgSpend[[#This Row],[Custom Capital PVRR Multiplier]],TableProgSpend[[#This Row],[Generic Capital PVRR Multiplier]])+TableProgSpend[[#This Row],[Lifetime Incremental O&amp;M PVRR Multiplier]],0)</f>
        <v>0</v>
      </c>
      <c r="AA16" s="416" t="b">
        <f>ISNUMBER(MATCH(TableProgSpend[[#This Row],[Program]],TableExposure[Program],0))</f>
        <v>1</v>
      </c>
      <c r="AB16" s="417" t="b">
        <f>ISNUMBER(MATCH(TableProgSpend[[#This Row],[Program]],TableTranchSpend[Program],0))</f>
        <v>1</v>
      </c>
      <c r="AC16" s="417" t="b">
        <f>OR(ISNUMBER(MATCH(TableProgSpend[[#This Row],[Program]],TableFreqPrograms[Program],0)),ISNUMBER(MATCH(TableProgSpend[[#This Row],[Program]],TableConseqPrograms[Program],0)))</f>
        <v>1</v>
      </c>
    </row>
    <row r="17" spans="2:30" ht="15.75" customHeight="1" x14ac:dyDescent="0.25">
      <c r="B17" s="229" t="str">
        <f>IFERROR(INDEX('Summary of Programs'!A:A,MATCH(TableProgSpend[[#This Row],[Program]],'Summary of Programs'!B:B,0)),"No match in Summary of Programs")</f>
        <v>7.3.3.11.2</v>
      </c>
      <c r="C17" s="229" t="str">
        <f>IFERROR(INDEX('Summary of Programs'!C:C,MATCH(TableProgSpend[[#This Row],[Program]],'Summary of Programs'!B:B,0)),"No match in Summary of Programs tab")</f>
        <v>Mitigation</v>
      </c>
      <c r="D17" s="154" t="s">
        <v>211</v>
      </c>
      <c r="E17" s="154" t="str">
        <f>'Summary of Programs'!D18</f>
        <v>48D, 67D, 09D, 94B, 59F</v>
      </c>
      <c r="F17" s="135">
        <f>'7.3.3.11.2_Financials'!K7</f>
        <v>3845821.2100000004</v>
      </c>
      <c r="G17" s="135">
        <f>'7.3.3.11.2_Financials'!L7</f>
        <v>11630047.18</v>
      </c>
      <c r="H17" s="135">
        <f>'7.3.3.11.2_Financials'!M7</f>
        <v>681000</v>
      </c>
      <c r="I17" s="135">
        <f>'7.3.3.11.2_Financials'!N7</f>
        <v>0</v>
      </c>
      <c r="J17" s="154"/>
      <c r="K17" s="154"/>
      <c r="L17" s="154"/>
      <c r="M17" s="134"/>
      <c r="N17" s="134"/>
      <c r="O17" s="134"/>
      <c r="P17" s="134"/>
      <c r="Q17" s="134"/>
      <c r="R17" s="134"/>
      <c r="S17" s="134"/>
      <c r="T17" s="134"/>
      <c r="U17" s="411" t="e">
        <f>IF(SUM(TableProgSpend[[#This Row],[CapEx USD 2020]:[CapEx USD 2026]])&gt;0,INDEX(TablePVRR[PVRR Multiplier (no O&amp;M)],MATCH(TableProgSpend[[#This Row],[Asset Type]],TablePVRR[Asset Group],0)),"")</f>
        <v>#N/A</v>
      </c>
      <c r="V17" s="412"/>
      <c r="W17" s="413" t="e">
        <f>IF(SUM(TableProgSpend[[#This Row],[CapEx USD 2020]:[CapEx USD 2026]])&gt;0,INDEX(TablePVRR[Lifetime O&amp;M as % of PVRR],MATCH(TableProgSpend[[#This Row],[Asset Type]],TablePVRR[Asset Group],0)),"")</f>
        <v>#N/A</v>
      </c>
      <c r="X17" s="412"/>
      <c r="Y17" s="414" t="e">
        <f>IF(TableProgSpend[[#This Row],[Custom Lifetime Incremental O&amp;M PVRR Multiplier (optional; specify if 0)]]&lt;&gt;"",TableProgSpend[[#This Row],[Custom Lifetime Incremental O&amp;M PVRR Multiplier (optional; specify if 0)]],TableProgSpend[[#This Row],[Generic Lifetime Incremental O&amp;M PVRR Multiplier]])</f>
        <v>#N/A</v>
      </c>
      <c r="Z17" s="415">
        <f>IFERROR(IF(TableProgSpend[[#This Row],[Asset Type]]="Custom",TableProgSpend[[#This Row],[Custom Capital PVRR Multiplier]],TableProgSpend[[#This Row],[Generic Capital PVRR Multiplier]])+TableProgSpend[[#This Row],[Lifetime Incremental O&amp;M PVRR Multiplier]],0)</f>
        <v>0</v>
      </c>
      <c r="AA17" s="416" t="b">
        <f>ISNUMBER(MATCH(TableProgSpend[[#This Row],[Program]],TableExposure[Program],0))</f>
        <v>1</v>
      </c>
      <c r="AB17" s="417" t="b">
        <f>ISNUMBER(MATCH(TableProgSpend[[#This Row],[Program]],TableTranchSpend[Program],0))</f>
        <v>1</v>
      </c>
      <c r="AC17" s="417" t="b">
        <f>OR(ISNUMBER(MATCH(TableProgSpend[[#This Row],[Program]],TableFreqPrograms[Program],0)),ISNUMBER(MATCH(TableProgSpend[[#This Row],[Program]],TableConseqPrograms[Program],0)))</f>
        <v>1</v>
      </c>
      <c r="AD17" s="130"/>
    </row>
    <row r="18" spans="2:30" ht="15.75" customHeight="1" x14ac:dyDescent="0.25">
      <c r="B18" s="229" t="str">
        <f>IFERROR(INDEX('Summary of Programs'!A:A,MATCH(TableProgSpend[[#This Row],[Program]],'Summary of Programs'!B:B,0)),"No match in Summary of Programs")</f>
        <v>7.3.6.4-D</v>
      </c>
      <c r="C18" s="229" t="str">
        <f>IFERROR(INDEX('Summary of Programs'!C:C,MATCH(TableProgSpend[[#This Row],[Program]],'Summary of Programs'!B:B,0)),"No match in Summary of Programs tab")</f>
        <v>Mitigation</v>
      </c>
      <c r="D18" s="154" t="s">
        <v>214</v>
      </c>
      <c r="E18" s="154"/>
      <c r="F18" s="135">
        <f>'7.3.6.4-D_Financials'!K7</f>
        <v>1376154.1600000001</v>
      </c>
      <c r="G18" s="135">
        <f>'7.3.6.4-D_Financials'!L7</f>
        <v>1215906.17</v>
      </c>
      <c r="H18" s="135">
        <f>'7.3.6.4-D_Financials'!M7</f>
        <v>4940315</v>
      </c>
      <c r="I18" s="135">
        <f>'7.3.6.4-D_Financials'!N7</f>
        <v>3250143</v>
      </c>
      <c r="J18" s="154"/>
      <c r="K18" s="154"/>
      <c r="L18" s="154"/>
      <c r="M18" s="134">
        <f>'7.3.6.4-D_Financials'!F7</f>
        <v>7610465.4059828669</v>
      </c>
      <c r="N18" s="134">
        <f>'7.3.6.4-D_Financials'!G7</f>
        <v>8794857.3214239478</v>
      </c>
      <c r="O18" s="134">
        <f>'7.3.6.4-D_Financials'!H7</f>
        <v>10093213.513888888</v>
      </c>
      <c r="P18" s="134">
        <f>'7.3.6.4-D_Financials'!I7</f>
        <v>8620961.0743055567</v>
      </c>
      <c r="Q18" s="134"/>
      <c r="R18" s="134"/>
      <c r="S18" s="134"/>
      <c r="T18" s="134"/>
      <c r="U18" s="411" t="e">
        <f>IF(SUM(TableProgSpend[[#This Row],[CapEx USD 2020]:[CapEx USD 2026]])&gt;0,INDEX(TablePVRR[PVRR Multiplier (no O&amp;M)],MATCH(TableProgSpend[[#This Row],[Asset Type]],TablePVRR[Asset Group],0)),"")</f>
        <v>#N/A</v>
      </c>
      <c r="V18" s="412"/>
      <c r="W18" s="413" t="e">
        <f>IF(SUM(TableProgSpend[[#This Row],[CapEx USD 2020]:[CapEx USD 2026]])&gt;0,INDEX(TablePVRR[Lifetime O&amp;M as % of PVRR],MATCH(TableProgSpend[[#This Row],[Asset Type]],TablePVRR[Asset Group],0)),"")</f>
        <v>#N/A</v>
      </c>
      <c r="X18" s="412"/>
      <c r="Y18" s="414" t="e">
        <f>IF(TableProgSpend[[#This Row],[Custom Lifetime Incremental O&amp;M PVRR Multiplier (optional; specify if 0)]]&lt;&gt;"",TableProgSpend[[#This Row],[Custom Lifetime Incremental O&amp;M PVRR Multiplier (optional; specify if 0)]],TableProgSpend[[#This Row],[Generic Lifetime Incremental O&amp;M PVRR Multiplier]])</f>
        <v>#N/A</v>
      </c>
      <c r="Z18" s="415">
        <f>IFERROR(IF(TableProgSpend[[#This Row],[Asset Type]]="Custom",TableProgSpend[[#This Row],[Custom Capital PVRR Multiplier]],TableProgSpend[[#This Row],[Generic Capital PVRR Multiplier]])+TableProgSpend[[#This Row],[Lifetime Incremental O&amp;M PVRR Multiplier]],0)</f>
        <v>0</v>
      </c>
      <c r="AA18" s="416" t="b">
        <f>ISNUMBER(MATCH(TableProgSpend[[#This Row],[Program]],TableExposure[Program],0))</f>
        <v>1</v>
      </c>
      <c r="AB18" s="417" t="b">
        <f>ISNUMBER(MATCH(TableProgSpend[[#This Row],[Program]],TableTranchSpend[Program],0))</f>
        <v>1</v>
      </c>
      <c r="AC18" s="417" t="b">
        <f>OR(ISNUMBER(MATCH(TableProgSpend[[#This Row],[Program]],TableFreqPrograms[Program],0)),ISNUMBER(MATCH(TableProgSpend[[#This Row],[Program]],TableConseqPrograms[Program],0)))</f>
        <v>1</v>
      </c>
    </row>
    <row r="19" spans="2:30" ht="15.75" customHeight="1" x14ac:dyDescent="0.25">
      <c r="B19" s="229" t="str">
        <f>IFERROR(INDEX('Summary of Programs'!A:A,MATCH(TableProgSpend[[#This Row],[Program]],'Summary of Programs'!B:B,0)),"No match in Summary of Programs")</f>
        <v>7.3.6.4-T</v>
      </c>
      <c r="C19" s="229" t="str">
        <f>IFERROR(INDEX('Summary of Programs'!C:C,MATCH(TableProgSpend[[#This Row],[Program]],'Summary of Programs'!B:B,0)),"No match in Summary of Programs tab")</f>
        <v>Mitigation</v>
      </c>
      <c r="D19" s="154" t="s">
        <v>217</v>
      </c>
      <c r="E19" s="154"/>
      <c r="F19" s="135"/>
      <c r="G19" s="135"/>
      <c r="H19" s="135"/>
      <c r="I19" s="135"/>
      <c r="J19" s="154"/>
      <c r="K19" s="154"/>
      <c r="L19" s="154"/>
      <c r="M19" s="134">
        <f>'7.3.6.4-T_Financials'!F7</f>
        <v>1208096.01</v>
      </c>
      <c r="N19" s="134">
        <f>'7.3.6.4-T_Financials'!G7</f>
        <v>1349730.4300000002</v>
      </c>
      <c r="O19" s="134">
        <f>'7.3.6.4-T_Financials'!H7</f>
        <v>2000000</v>
      </c>
      <c r="P19" s="134">
        <f>'7.3.6.4-T_Financials'!I7</f>
        <v>2000000</v>
      </c>
      <c r="Q19" s="134"/>
      <c r="R19" s="134"/>
      <c r="S19" s="134"/>
      <c r="T19" s="134"/>
      <c r="U19" s="411" t="str">
        <f>IF(SUM(TableProgSpend[[#This Row],[CapEx USD 2020]:[CapEx USD 2026]])&gt;0,INDEX(TablePVRR[PVRR Multiplier (no O&amp;M)],MATCH(TableProgSpend[[#This Row],[Asset Type]],TablePVRR[Asset Group],0)),"")</f>
        <v/>
      </c>
      <c r="V19" s="412"/>
      <c r="W19" s="413" t="str">
        <f>IF(SUM(TableProgSpend[[#This Row],[CapEx USD 2020]:[CapEx USD 2026]])&gt;0,INDEX(TablePVRR[Lifetime O&amp;M as % of PVRR],MATCH(TableProgSpend[[#This Row],[Asset Type]],TablePVRR[Asset Group],0)),"")</f>
        <v/>
      </c>
      <c r="X19" s="412"/>
      <c r="Y19" s="414" t="str">
        <f>IF(TableProgSpend[[#This Row],[Custom Lifetime Incremental O&amp;M PVRR Multiplier (optional; specify if 0)]]&lt;&gt;"",TableProgSpend[[#This Row],[Custom Lifetime Incremental O&amp;M PVRR Multiplier (optional; specify if 0)]],TableProgSpend[[#This Row],[Generic Lifetime Incremental O&amp;M PVRR Multiplier]])</f>
        <v/>
      </c>
      <c r="Z19" s="415">
        <f>IFERROR(IF(TableProgSpend[[#This Row],[Asset Type]]="Custom",TableProgSpend[[#This Row],[Custom Capital PVRR Multiplier]],TableProgSpend[[#This Row],[Generic Capital PVRR Multiplier]])+TableProgSpend[[#This Row],[Lifetime Incremental O&amp;M PVRR Multiplier]],0)</f>
        <v>0</v>
      </c>
      <c r="AA19" s="416" t="b">
        <f>ISNUMBER(MATCH(TableProgSpend[[#This Row],[Program]],TableExposure[Program],0))</f>
        <v>1</v>
      </c>
      <c r="AB19" s="417" t="b">
        <f>ISNUMBER(MATCH(TableProgSpend[[#This Row],[Program]],TableTranchSpend[Program],0))</f>
        <v>1</v>
      </c>
      <c r="AC19" s="417" t="b">
        <f>OR(ISNUMBER(MATCH(TableProgSpend[[#This Row],[Program]],TableFreqPrograms[Program],0)),ISNUMBER(MATCH(TableProgSpend[[#This Row],[Program]],TableConseqPrograms[Program],0)))</f>
        <v>1</v>
      </c>
    </row>
    <row r="20" spans="2:30" ht="16.149999999999999" customHeight="1" x14ac:dyDescent="0.25">
      <c r="B20" s="229" t="str">
        <f>IFERROR(INDEX('Summary of Programs'!A:A,MATCH(TableProgSpend[[#This Row],[Program]],'Summary of Programs'!B:B,0)),"No match in Summary of Programs")</f>
        <v>7.3.6.7</v>
      </c>
      <c r="C20" s="229" t="str">
        <f>IFERROR(INDEX('Summary of Programs'!C:C,MATCH(TableProgSpend[[#This Row],[Program]],'Summary of Programs'!B:B,0)),"No match in Summary of Programs tab")</f>
        <v>Mitigation</v>
      </c>
      <c r="D20" s="154" t="s">
        <v>219</v>
      </c>
      <c r="E20" s="154"/>
      <c r="F20" s="135">
        <f>'7.3.6.7_Financials'!K7</f>
        <v>0</v>
      </c>
      <c r="G20" s="135">
        <f>'7.3.6.7_Financials'!L7</f>
        <v>285000</v>
      </c>
      <c r="H20" s="135">
        <f>'7.3.6.7_Financials'!M7</f>
        <v>325000</v>
      </c>
      <c r="I20" s="135">
        <f>'7.3.6.7_Financials'!N7</f>
        <v>24500000</v>
      </c>
      <c r="J20" s="154"/>
      <c r="K20" s="154"/>
      <c r="L20" s="154"/>
      <c r="M20" s="134">
        <f>'7.3.6.7_Financials'!F7</f>
        <v>5398000</v>
      </c>
      <c r="N20" s="134">
        <f>'7.3.6.7_Financials'!G7</f>
        <v>3349000</v>
      </c>
      <c r="O20" s="134">
        <f>'7.3.6.7_Financials'!H7</f>
        <v>6142000</v>
      </c>
      <c r="P20" s="134">
        <f>'7.3.6.7_Financials'!I7</f>
        <v>5723000</v>
      </c>
      <c r="Q20" s="134"/>
      <c r="R20" s="134"/>
      <c r="S20" s="134"/>
      <c r="T20" s="134"/>
      <c r="U20" s="411" t="e">
        <f>IF(SUM(TableProgSpend[[#This Row],[CapEx USD 2020]:[CapEx USD 2026]])&gt;0,INDEX(TablePVRR[PVRR Multiplier (no O&amp;M)],MATCH(TableProgSpend[[#This Row],[Asset Type]],TablePVRR[Asset Group],0)),"")</f>
        <v>#N/A</v>
      </c>
      <c r="V20" s="412"/>
      <c r="W20" s="413" t="e">
        <f>IF(SUM(TableProgSpend[[#This Row],[CapEx USD 2020]:[CapEx USD 2026]])&gt;0,INDEX(TablePVRR[Lifetime O&amp;M as % of PVRR],MATCH(TableProgSpend[[#This Row],[Asset Type]],TablePVRR[Asset Group],0)),"")</f>
        <v>#N/A</v>
      </c>
      <c r="X20" s="412"/>
      <c r="Y20" s="414" t="e">
        <f>IF(TableProgSpend[[#This Row],[Custom Lifetime Incremental O&amp;M PVRR Multiplier (optional; specify if 0)]]&lt;&gt;"",TableProgSpend[[#This Row],[Custom Lifetime Incremental O&amp;M PVRR Multiplier (optional; specify if 0)]],TableProgSpend[[#This Row],[Generic Lifetime Incremental O&amp;M PVRR Multiplier]])</f>
        <v>#N/A</v>
      </c>
      <c r="Z20" s="415">
        <f>IFERROR(IF(TableProgSpend[[#This Row],[Asset Type]]="Custom",TableProgSpend[[#This Row],[Custom Capital PVRR Multiplier]],TableProgSpend[[#This Row],[Generic Capital PVRR Multiplier]])+TableProgSpend[[#This Row],[Lifetime Incremental O&amp;M PVRR Multiplier]],0)</f>
        <v>0</v>
      </c>
      <c r="AA20" s="416" t="b">
        <f>ISNUMBER(MATCH(TableProgSpend[[#This Row],[Program]],TableExposure[Program],0))</f>
        <v>1</v>
      </c>
      <c r="AB20" s="417" t="b">
        <f>ISNUMBER(MATCH(TableProgSpend[[#This Row],[Program]],TableTranchSpend[Program],0))</f>
        <v>1</v>
      </c>
      <c r="AC20" s="417" t="b">
        <f>OR(ISNUMBER(MATCH(TableProgSpend[[#This Row],[Program]],TableFreqPrograms[Program],0)),ISNUMBER(MATCH(TableProgSpend[[#This Row],[Program]],TableConseqPrograms[Program],0)))</f>
        <v>1</v>
      </c>
    </row>
    <row r="21" spans="2:30" ht="15.75" customHeight="1" x14ac:dyDescent="0.25">
      <c r="B21" s="106" t="s">
        <v>284</v>
      </c>
      <c r="G21" s="121"/>
      <c r="H21" s="121"/>
      <c r="I21" s="121"/>
      <c r="J21" s="121"/>
      <c r="K21" s="121"/>
      <c r="L21" s="121"/>
      <c r="U21" s="123"/>
      <c r="V21" s="123"/>
      <c r="W21" s="139"/>
      <c r="X21" s="123"/>
      <c r="Y21" s="123"/>
      <c r="Z21" s="123"/>
      <c r="AA21" s="123"/>
      <c r="AB21" s="123"/>
      <c r="AC21" s="123"/>
    </row>
    <row r="22" spans="2:30" ht="15.75" customHeight="1" x14ac:dyDescent="0.25">
      <c r="W22" s="137"/>
    </row>
    <row r="23" spans="2:30" ht="15.75" customHeight="1" x14ac:dyDescent="0.25">
      <c r="B23" t="s">
        <v>158</v>
      </c>
      <c r="C23" t="s">
        <v>49</v>
      </c>
      <c r="D23" t="s">
        <v>51</v>
      </c>
      <c r="E23" t="s">
        <v>259</v>
      </c>
      <c r="F23" s="35" t="s">
        <v>285</v>
      </c>
      <c r="G23" t="s">
        <v>54</v>
      </c>
      <c r="H23" s="35" t="s">
        <v>286</v>
      </c>
      <c r="I23" s="35" t="s">
        <v>287</v>
      </c>
      <c r="J23" s="35" t="s">
        <v>288</v>
      </c>
      <c r="K23" s="35" t="s">
        <v>289</v>
      </c>
      <c r="L23" s="35" t="s">
        <v>290</v>
      </c>
      <c r="M23" s="35" t="s">
        <v>291</v>
      </c>
      <c r="N23" s="180" t="s">
        <v>292</v>
      </c>
      <c r="T23" s="130"/>
      <c r="U23" s="130"/>
      <c r="Y23" s="137"/>
    </row>
    <row r="24" spans="2:30" ht="15.75" customHeight="1" x14ac:dyDescent="0.25">
      <c r="B24" s="229" t="str">
        <f>IFERROR(INDEX('Summary of Programs'!A:A,MATCH(TableTranchSpend[[#This Row],[Program]],'Summary of Programs'!B:B,0)),"No match in Summary of Programs")</f>
        <v>7.3.2.1.1</v>
      </c>
      <c r="C24" s="229" t="str">
        <f>IFERROR(INDEX('Summary of Programs'!C:C,MATCH(TableTranchSpend[[#This Row],[Program]],'Summary of Programs'!B:B,0)),"No match in Summary of Programs tab")</f>
        <v>Mitigation</v>
      </c>
      <c r="D24" s="154" t="s">
        <v>172</v>
      </c>
      <c r="F24" s="154" t="s">
        <v>293</v>
      </c>
      <c r="G24" s="140"/>
      <c r="H24" s="141"/>
      <c r="I24" s="141"/>
      <c r="J24" s="141"/>
      <c r="K24" s="141"/>
      <c r="L24" s="141"/>
      <c r="M24" s="141"/>
      <c r="T24" s="130"/>
      <c r="U24" s="130"/>
      <c r="Y24" s="137"/>
    </row>
    <row r="25" spans="2:30" ht="15.75" customHeight="1" x14ac:dyDescent="0.25">
      <c r="B25" s="229" t="str">
        <f>IFERROR(INDEX('Summary of Programs'!A:A,MATCH(TableTranchSpend[[#This Row],[Program]],'Summary of Programs'!B:B,0)),"No match in Summary of Programs")</f>
        <v>7.3.2.1.2</v>
      </c>
      <c r="C25" s="229" t="str">
        <f>IFERROR(INDEX('Summary of Programs'!C:C,MATCH(TableTranchSpend[[#This Row],[Program]],'Summary of Programs'!B:B,0)),"No match in Summary of Programs tab")</f>
        <v>Mitigation</v>
      </c>
      <c r="D25" s="154" t="s">
        <v>180</v>
      </c>
      <c r="F25" s="154" t="s">
        <v>293</v>
      </c>
      <c r="G25" s="140"/>
      <c r="H25" s="141"/>
      <c r="I25" s="141"/>
      <c r="J25" s="141"/>
      <c r="K25" s="141"/>
      <c r="L25" s="141"/>
      <c r="M25" s="141"/>
      <c r="T25" s="130"/>
      <c r="U25" s="130"/>
      <c r="Y25" s="137"/>
    </row>
    <row r="26" spans="2:30" ht="15.75" customHeight="1" x14ac:dyDescent="0.25">
      <c r="B26" s="229" t="str">
        <f>IFERROR(INDEX('Summary of Programs'!A:A,MATCH(TableTranchSpend[[#This Row],[Program]],'Summary of Programs'!B:B,0)),"No match in Summary of Programs")</f>
        <v>7.3.2.1.3</v>
      </c>
      <c r="C26" s="229" t="str">
        <f>IFERROR(INDEX('Summary of Programs'!C:C,MATCH(TableTranchSpend[[#This Row],[Program]],'Summary of Programs'!B:B,0)),"No match in Summary of Programs tab")</f>
        <v>Mitigation</v>
      </c>
      <c r="D26" s="154" t="s">
        <v>184</v>
      </c>
      <c r="F26" s="154" t="s">
        <v>293</v>
      </c>
      <c r="G26" s="140"/>
      <c r="H26" s="141"/>
      <c r="I26" s="141"/>
      <c r="J26" s="141"/>
      <c r="K26" s="141"/>
      <c r="L26" s="141"/>
      <c r="M26" s="141"/>
      <c r="T26" s="130"/>
      <c r="U26" s="130"/>
      <c r="Y26" s="137"/>
    </row>
    <row r="27" spans="2:30" ht="15.75" customHeight="1" x14ac:dyDescent="0.25">
      <c r="B27" s="229" t="str">
        <f>IFERROR(INDEX('Summary of Programs'!A:A,MATCH(TableTranchSpend[[#This Row],[Program]],'Summary of Programs'!B:B,0)),"No match in Summary of Programs")</f>
        <v>7.3.2.4</v>
      </c>
      <c r="C27" s="229" t="str">
        <f>IFERROR(INDEX('Summary of Programs'!C:C,MATCH(TableTranchSpend[[#This Row],[Program]],'Summary of Programs'!B:B,0)),"No match in Summary of Programs tab")</f>
        <v>Mitigation</v>
      </c>
      <c r="D27" s="154" t="s">
        <v>189</v>
      </c>
      <c r="F27" s="154" t="s">
        <v>293</v>
      </c>
      <c r="G27" s="140"/>
      <c r="H27" s="141"/>
      <c r="I27" s="141"/>
      <c r="J27" s="141"/>
      <c r="K27" s="141"/>
      <c r="L27" s="141"/>
      <c r="M27" s="141"/>
      <c r="T27" s="130"/>
      <c r="U27" s="130"/>
      <c r="Y27" s="137"/>
    </row>
    <row r="28" spans="2:30" ht="15.75" customHeight="1" x14ac:dyDescent="0.25">
      <c r="B28" s="229" t="str">
        <f>IFERROR(INDEX('Summary of Programs'!A:A,MATCH(TableTranchSpend[[#This Row],[Program]],'Summary of Programs'!B:B,0)),"No match in Summary of Programs")</f>
        <v>7.3.2.6</v>
      </c>
      <c r="C28" s="229" t="str">
        <f>IFERROR(INDEX('Summary of Programs'!C:C,MATCH(TableTranchSpend[[#This Row],[Program]],'Summary of Programs'!B:B,0)),"No match in Summary of Programs tab")</f>
        <v>Mitigation</v>
      </c>
      <c r="D28" s="154" t="s">
        <v>194</v>
      </c>
      <c r="F28" s="154" t="s">
        <v>293</v>
      </c>
      <c r="G28" s="140"/>
      <c r="H28" s="141"/>
      <c r="I28" s="141"/>
      <c r="J28" s="141"/>
      <c r="K28" s="141"/>
      <c r="L28" s="141"/>
      <c r="M28" s="141"/>
      <c r="T28" s="130"/>
      <c r="U28" s="130"/>
      <c r="Y28" s="137"/>
    </row>
    <row r="29" spans="2:30" ht="15.75" customHeight="1" x14ac:dyDescent="0.25">
      <c r="B29" s="229" t="str">
        <f>IFERROR(INDEX('Summary of Programs'!A:A,MATCH(TableTranchSpend[[#This Row],[Program]],'Summary of Programs'!B:B,0)),"No match in Summary of Programs")</f>
        <v>7.3.3.8.1</v>
      </c>
      <c r="C29" s="229" t="str">
        <f>IFERROR(INDEX('Summary of Programs'!C:C,MATCH(TableTranchSpend[[#This Row],[Program]],'Summary of Programs'!B:B,0)),"No match in Summary of Programs tab")</f>
        <v>Mitigation</v>
      </c>
      <c r="D29" s="154" t="s">
        <v>198</v>
      </c>
      <c r="F29" s="154" t="s">
        <v>293</v>
      </c>
      <c r="G29" s="140"/>
      <c r="H29" s="141"/>
      <c r="I29" s="141"/>
      <c r="J29" s="141"/>
      <c r="K29" s="141"/>
      <c r="L29" s="81"/>
      <c r="M29" s="81"/>
      <c r="T29" s="130"/>
      <c r="U29" s="130"/>
      <c r="Y29" s="137"/>
    </row>
    <row r="30" spans="2:30" ht="15.75" customHeight="1" x14ac:dyDescent="0.25">
      <c r="B30" s="262" t="str">
        <f>IFERROR(INDEX('Summary of Programs'!A:A,MATCH(TableTranchSpend[[#This Row],[Program]],'Summary of Programs'!B:B,0)),"No match in Summary of Programs")</f>
        <v>7.3.3.8.2</v>
      </c>
      <c r="C30" s="262" t="str">
        <f>IFERROR(INDEX('Summary of Programs'!C:C,MATCH(TableTranchSpend[[#This Row],[Program]],'Summary of Programs'!B:B,0)),"No match in Summary of Programs tab")</f>
        <v>Mitigation</v>
      </c>
      <c r="D30" s="154" t="s">
        <v>203</v>
      </c>
      <c r="F30" s="154" t="s">
        <v>293</v>
      </c>
      <c r="G30" s="140"/>
      <c r="H30" s="141"/>
      <c r="I30" s="141"/>
      <c r="J30" s="141"/>
      <c r="K30" s="141"/>
      <c r="T30" s="130"/>
      <c r="U30" s="130"/>
      <c r="Y30" s="137"/>
    </row>
    <row r="31" spans="2:30" ht="15.75" customHeight="1" x14ac:dyDescent="0.25">
      <c r="B31" s="229" t="str">
        <f>IFERROR(INDEX('Summary of Programs'!A:A,MATCH(TableTranchSpend[[#This Row],[Program]],'Summary of Programs'!B:B,0)),"No match in Summary of Programs")</f>
        <v>7.3.3.11.1</v>
      </c>
      <c r="C31" s="229" t="str">
        <f>IFERROR(INDEX('Summary of Programs'!C:C,MATCH(TableTranchSpend[[#This Row],[Program]],'Summary of Programs'!B:B,0)),"No match in Summary of Programs tab")</f>
        <v>Mitigation</v>
      </c>
      <c r="D31" s="154" t="s">
        <v>207</v>
      </c>
      <c r="F31" s="154" t="s">
        <v>293</v>
      </c>
      <c r="G31" s="140"/>
      <c r="T31" s="130"/>
      <c r="U31" s="130"/>
      <c r="Y31" s="137"/>
    </row>
    <row r="32" spans="2:30" ht="15.75" customHeight="1" x14ac:dyDescent="0.25">
      <c r="B32" s="229" t="str">
        <f>IFERROR(INDEX('Summary of Programs'!A:A,MATCH(TableTranchSpend[[#This Row],[Program]],'Summary of Programs'!B:B,0)),"No match in Summary of Programs")</f>
        <v>7.3.3.11.2</v>
      </c>
      <c r="C32" s="229" t="str">
        <f>IFERROR(INDEX('Summary of Programs'!C:C,MATCH(TableTranchSpend[[#This Row],[Program]],'Summary of Programs'!B:B,0)),"No match in Summary of Programs tab")</f>
        <v>Mitigation</v>
      </c>
      <c r="D32" s="154" t="s">
        <v>211</v>
      </c>
      <c r="F32" s="154" t="s">
        <v>293</v>
      </c>
      <c r="G32" s="140"/>
      <c r="T32" s="130"/>
      <c r="U32" s="130"/>
      <c r="Y32" s="137"/>
    </row>
    <row r="33" spans="1:32" ht="15.75" customHeight="1" x14ac:dyDescent="0.25">
      <c r="B33" s="229" t="str">
        <f>IFERROR(INDEX('Summary of Programs'!A:A,MATCH(TableTranchSpend[[#This Row],[Program]],'Summary of Programs'!B:B,0)),"No match in Summary of Programs")</f>
        <v>7.3.6.4-D</v>
      </c>
      <c r="C33" s="229" t="str">
        <f>IFERROR(INDEX('Summary of Programs'!C:C,MATCH(TableTranchSpend[[#This Row],[Program]],'Summary of Programs'!B:B,0)),"No match in Summary of Programs tab")</f>
        <v>Mitigation</v>
      </c>
      <c r="D33" s="154" t="s">
        <v>214</v>
      </c>
      <c r="F33" s="154" t="s">
        <v>293</v>
      </c>
      <c r="G33" s="140"/>
      <c r="T33" s="130"/>
      <c r="U33" s="130"/>
      <c r="Y33" s="137"/>
    </row>
    <row r="34" spans="1:32" ht="15.75" customHeight="1" x14ac:dyDescent="0.25">
      <c r="B34" s="229" t="str">
        <f>IFERROR(INDEX('Summary of Programs'!A:A,MATCH(TableTranchSpend[[#This Row],[Program]],'Summary of Programs'!B:B,0)),"No match in Summary of Programs")</f>
        <v>7.3.6.4-T</v>
      </c>
      <c r="C34" s="229" t="str">
        <f>IFERROR(INDEX('Summary of Programs'!C:C,MATCH(TableTranchSpend[[#This Row],[Program]],'Summary of Programs'!B:B,0)),"No match in Summary of Programs tab")</f>
        <v>Mitigation</v>
      </c>
      <c r="D34" s="154" t="s">
        <v>217</v>
      </c>
      <c r="F34" s="154" t="s">
        <v>293</v>
      </c>
      <c r="G34" s="140"/>
      <c r="T34" s="130"/>
      <c r="U34" s="130"/>
      <c r="Y34" s="137"/>
    </row>
    <row r="35" spans="1:32" x14ac:dyDescent="0.25">
      <c r="B35" s="229" t="str">
        <f>IFERROR(INDEX('Summary of Programs'!A:A,MATCH(TableTranchSpend[[#This Row],[Program]],'Summary of Programs'!B:B,0)),"No match in Summary of Programs")</f>
        <v>7.3.6.7</v>
      </c>
      <c r="C35" s="229" t="str">
        <f>IFERROR(INDEX('Summary of Programs'!C:C,MATCH(TableTranchSpend[[#This Row],[Program]],'Summary of Programs'!B:B,0)),"No match in Summary of Programs tab")</f>
        <v>Mitigation</v>
      </c>
      <c r="D35" s="154" t="s">
        <v>219</v>
      </c>
      <c r="F35" s="154" t="s">
        <v>293</v>
      </c>
      <c r="G35" s="140"/>
      <c r="T35" s="130"/>
      <c r="U35" s="130"/>
      <c r="Y35" s="137"/>
    </row>
    <row r="36" spans="1:32" x14ac:dyDescent="0.25">
      <c r="T36" s="130"/>
      <c r="U36" s="130"/>
      <c r="Y36" s="137"/>
    </row>
    <row r="37" spans="1:32" x14ac:dyDescent="0.25">
      <c r="T37" s="130"/>
      <c r="U37" s="130"/>
      <c r="Y37" s="137"/>
    </row>
    <row r="38" spans="1:32" x14ac:dyDescent="0.25">
      <c r="T38" s="130"/>
      <c r="U38" s="130"/>
      <c r="Y38" s="137"/>
    </row>
    <row r="39" spans="1:32" ht="15.75" customHeight="1" x14ac:dyDescent="0.25">
      <c r="T39" s="130"/>
      <c r="U39" s="130"/>
      <c r="Y39" s="137"/>
    </row>
    <row r="40" spans="1:32" x14ac:dyDescent="0.25">
      <c r="T40" s="130"/>
      <c r="U40" s="130"/>
      <c r="Y40" s="137"/>
    </row>
    <row r="41" spans="1:32" x14ac:dyDescent="0.25">
      <c r="T41" s="130"/>
      <c r="U41" s="130"/>
      <c r="Y41" s="137"/>
    </row>
    <row r="42" spans="1:32" x14ac:dyDescent="0.25">
      <c r="T42" s="130"/>
      <c r="U42" s="130"/>
      <c r="Y42" s="137"/>
    </row>
    <row r="43" spans="1:32" ht="14.25" customHeight="1" x14ac:dyDescent="0.25">
      <c r="A43" s="118"/>
      <c r="T43" s="130"/>
      <c r="U43" s="130"/>
      <c r="Y43" s="118"/>
    </row>
    <row r="44" spans="1:32" x14ac:dyDescent="0.25">
      <c r="T44" s="130"/>
      <c r="U44" s="130"/>
      <c r="Y44" s="118"/>
      <c r="AF44" s="137"/>
    </row>
    <row r="45" spans="1:32" x14ac:dyDescent="0.25">
      <c r="T45" s="130"/>
      <c r="U45" s="130"/>
      <c r="AF45" s="137"/>
    </row>
    <row r="46" spans="1:32" x14ac:dyDescent="0.25">
      <c r="T46" s="130"/>
      <c r="U46" s="130"/>
      <c r="AF46" s="137"/>
    </row>
    <row r="47" spans="1:32" x14ac:dyDescent="0.25">
      <c r="T47" s="130"/>
      <c r="U47" s="130"/>
      <c r="AF47" s="137"/>
    </row>
    <row r="48" spans="1:32" x14ac:dyDescent="0.25">
      <c r="T48" s="130"/>
      <c r="U48" s="130"/>
      <c r="AF48" s="137"/>
    </row>
    <row r="49" spans="2:34" x14ac:dyDescent="0.25">
      <c r="T49" s="130"/>
      <c r="U49" s="130"/>
      <c r="AF49" s="137"/>
    </row>
    <row r="50" spans="2:34" x14ac:dyDescent="0.25">
      <c r="T50" s="130"/>
      <c r="U50" s="130"/>
      <c r="AF50" s="137"/>
    </row>
    <row r="51" spans="2:34" x14ac:dyDescent="0.25">
      <c r="T51" s="130"/>
      <c r="U51" s="130"/>
      <c r="AF51" s="137"/>
    </row>
    <row r="52" spans="2:34" x14ac:dyDescent="0.25">
      <c r="T52" s="130"/>
      <c r="U52" s="130"/>
      <c r="AF52" s="137"/>
    </row>
    <row r="53" spans="2:34" s="123" customFormat="1" x14ac:dyDescent="0.25">
      <c r="B53" s="81"/>
      <c r="C53" s="81"/>
      <c r="D53" s="81"/>
      <c r="E53" s="81"/>
      <c r="F53" s="81"/>
      <c r="G53" s="81"/>
      <c r="H53" s="81"/>
      <c r="I53" s="81"/>
      <c r="J53" s="81"/>
      <c r="K53" s="81"/>
      <c r="L53" s="130"/>
      <c r="M53" s="130"/>
      <c r="N53" s="130"/>
      <c r="O53" s="130"/>
      <c r="P53" s="130"/>
      <c r="Q53" s="130"/>
      <c r="R53" s="130"/>
      <c r="S53" s="130"/>
      <c r="T53" s="130"/>
      <c r="U53" s="130"/>
      <c r="V53" s="81"/>
      <c r="W53" s="81"/>
      <c r="X53" s="81"/>
      <c r="Y53" s="81"/>
      <c r="Z53" s="81"/>
      <c r="AA53" s="81"/>
      <c r="AB53" s="81"/>
      <c r="AC53" s="81"/>
    </row>
    <row r="54" spans="2:34" x14ac:dyDescent="0.25">
      <c r="T54" s="130"/>
      <c r="U54" s="130"/>
      <c r="AD54" s="112"/>
      <c r="AH54" s="138"/>
    </row>
    <row r="55" spans="2:34" x14ac:dyDescent="0.25">
      <c r="T55" s="130"/>
      <c r="U55" s="130"/>
      <c r="AH55" s="138"/>
    </row>
    <row r="56" spans="2:34" x14ac:dyDescent="0.25">
      <c r="T56" s="130"/>
      <c r="U56" s="130"/>
      <c r="AH56" s="138"/>
    </row>
    <row r="57" spans="2:34" x14ac:dyDescent="0.25">
      <c r="AH57" s="138"/>
    </row>
    <row r="58" spans="2:34" x14ac:dyDescent="0.25">
      <c r="AH58" s="138"/>
    </row>
    <row r="59" spans="2:34" x14ac:dyDescent="0.25">
      <c r="AH59" s="138"/>
    </row>
    <row r="71" spans="1:1" x14ac:dyDescent="0.25">
      <c r="A71" s="106"/>
    </row>
  </sheetData>
  <sheetProtection formatCells="0" formatColumns="0" formatRows="0" insertRows="0" deleteRows="0" sort="0" autoFilter="0" pivotTables="0"/>
  <phoneticPr fontId="14" type="noConversion"/>
  <conditionalFormatting sqref="G24:N35">
    <cfRule type="expression" dxfId="473" priority="12">
      <formula>$F24="% of Total Cost (specify to the right)"</formula>
    </cfRule>
  </conditionalFormatting>
  <conditionalFormatting sqref="AA9:AC20">
    <cfRule type="cellIs" dxfId="472" priority="4" operator="equal">
      <formula>FALSE</formula>
    </cfRule>
  </conditionalFormatting>
  <conditionalFormatting sqref="U9:Z20">
    <cfRule type="expression" dxfId="471" priority="3">
      <formula>SUM($F9:$L9)=0</formula>
    </cfRule>
  </conditionalFormatting>
  <conditionalFormatting sqref="V9:V20">
    <cfRule type="expression" dxfId="470" priority="2">
      <formula>$T9&lt;&gt;"Custom"</formula>
    </cfRule>
  </conditionalFormatting>
  <dataValidations count="4">
    <dataValidation type="list" allowBlank="1" showInputMessage="1" showErrorMessage="1" sqref="D24:D35 D9:D20" xr:uid="{A844FD34-EBC0-4BFD-9100-F1CC21D99F73}">
      <formula1>INDIRECT("TableSummary[Program]")</formula1>
    </dataValidation>
    <dataValidation type="list" allowBlank="1" showInputMessage="1" showErrorMessage="1" sqref="T9:T20" xr:uid="{07DC4220-F1C1-49F6-ADF4-43EA825B5FB7}">
      <formula1>INDIRECT("TablePVRR[Asset Group]")</formula1>
    </dataValidation>
    <dataValidation type="list" allowBlank="1" showInputMessage="1" showErrorMessage="1" sqref="F24:F35" xr:uid="{F920D974-F405-4352-A8FC-D3D0B01DA3DC}">
      <formula1>INDIRECT("TableProgCostDropdown[Program Cost Options]")</formula1>
    </dataValidation>
    <dataValidation type="list" allowBlank="1" showInputMessage="1" showErrorMessage="1" sqref="G24:G35" xr:uid="{3DD57DC4-AD1A-4E69-9F67-A6F138B24CB4}">
      <formula1>INDIRECT("TableTranche[Tranche]")</formula1>
    </dataValidation>
  </dataValidations>
  <pageMargins left="0.25" right="0.25" top="0.75" bottom="0.75" header="0.3" footer="0.3"/>
  <pageSetup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0]!UpdateCost">
                <anchor moveWithCells="1" sizeWithCells="1">
                  <from>
                    <xdr:col>3</xdr:col>
                    <xdr:colOff>3181350</xdr:colOff>
                    <xdr:row>4</xdr:row>
                    <xdr:rowOff>95250</xdr:rowOff>
                  </from>
                  <to>
                    <xdr:col>5</xdr:col>
                    <xdr:colOff>1171575</xdr:colOff>
                    <xdr:row>6</xdr:row>
                    <xdr:rowOff>66675</xdr:rowOff>
                  </to>
                </anchor>
              </controlPr>
            </control>
          </mc:Choice>
        </mc:AlternateContent>
      </controls>
    </mc:Choice>
  </mc:AlternateContent>
  <tableParts count="2">
    <tablePart r:id="rId5"/>
    <tablePart r:id="rId6"/>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2F3B-CDA7-4FC5-A718-4F943E3236EB}">
  <sheetPr codeName="Sheet7">
    <tabColor theme="9" tint="0.39997558519241921"/>
  </sheetPr>
  <dimension ref="B1:AI46"/>
  <sheetViews>
    <sheetView showGridLines="0" zoomScaleNormal="100" workbookViewId="0">
      <selection activeCell="R8" sqref="R8"/>
    </sheetView>
  </sheetViews>
  <sheetFormatPr defaultColWidth="9.140625" defaultRowHeight="15" outlineLevelCol="1" x14ac:dyDescent="0.25"/>
  <cols>
    <col min="1" max="1" width="4.5703125" style="81" customWidth="1"/>
    <col min="2" max="2" width="18.28515625" style="81" customWidth="1"/>
    <col min="3" max="3" width="19.28515625" style="81" customWidth="1"/>
    <col min="4" max="4" width="47.42578125" style="81" customWidth="1"/>
    <col min="5" max="5" width="10" style="81" customWidth="1"/>
    <col min="6" max="6" width="21.140625" style="81" customWidth="1"/>
    <col min="7" max="7" width="29.28515625" style="81" customWidth="1"/>
    <col min="8" max="8" width="18.85546875" style="81" customWidth="1"/>
    <col min="9" max="9" width="20.42578125" style="81" customWidth="1"/>
    <col min="10" max="10" width="14.28515625" style="81" customWidth="1"/>
    <col min="11" max="11" width="13.140625" style="115" customWidth="1"/>
    <col min="12" max="16" width="15.85546875" style="81" customWidth="1" outlineLevel="1"/>
    <col min="17" max="17" width="10.7109375" style="81" customWidth="1"/>
    <col min="18" max="18" width="13.5703125" style="81" customWidth="1"/>
    <col min="19" max="19" width="8.85546875" style="81" customWidth="1"/>
    <col min="20" max="20" width="15.28515625" style="81" customWidth="1"/>
    <col min="21" max="21" width="61.140625" style="81" customWidth="1"/>
    <col min="22" max="22" width="13.140625" style="81" customWidth="1" outlineLevel="1"/>
    <col min="23" max="23" width="18.85546875" style="81" customWidth="1"/>
    <col min="24" max="24" width="10.85546875" style="81" customWidth="1"/>
    <col min="25" max="26" width="14" style="81" customWidth="1"/>
    <col min="27" max="27" width="26.42578125" style="81" customWidth="1"/>
    <col min="28" max="29" width="14" style="81" customWidth="1"/>
    <col min="30" max="30" width="9.28515625" style="81" customWidth="1"/>
    <col min="31" max="32" width="17.28515625" style="81" customWidth="1"/>
    <col min="33" max="33" width="47.5703125" style="81" customWidth="1"/>
    <col min="34" max="34" width="17.28515625" style="81" customWidth="1"/>
    <col min="35" max="35" width="14" style="81" customWidth="1"/>
    <col min="36" max="16384" width="9.140625" style="81"/>
  </cols>
  <sheetData>
    <row r="1" spans="2:35" x14ac:dyDescent="0.25">
      <c r="B1" s="106" t="s">
        <v>294</v>
      </c>
      <c r="K1" s="81"/>
      <c r="Y1" s="106" t="s">
        <v>295</v>
      </c>
    </row>
    <row r="2" spans="2:35" x14ac:dyDescent="0.25">
      <c r="B2" s="81" t="s">
        <v>296</v>
      </c>
      <c r="K2" s="81"/>
    </row>
    <row r="3" spans="2:35" x14ac:dyDescent="0.25">
      <c r="K3" s="81"/>
    </row>
    <row r="4" spans="2:35" x14ac:dyDescent="0.25">
      <c r="B4" s="81" t="s">
        <v>297</v>
      </c>
      <c r="K4" s="81"/>
      <c r="O4" s="206"/>
    </row>
    <row r="5" spans="2:35" x14ac:dyDescent="0.25">
      <c r="J5" s="142"/>
      <c r="K5" s="142"/>
      <c r="P5" s="126"/>
    </row>
    <row r="6" spans="2:35" x14ac:dyDescent="0.25">
      <c r="B6" s="117" t="s">
        <v>298</v>
      </c>
      <c r="G6" s="143"/>
      <c r="K6" s="81"/>
      <c r="L6" s="118"/>
      <c r="Z6" s="144" t="s">
        <v>299</v>
      </c>
      <c r="AA6" s="144"/>
      <c r="AB6" s="144"/>
      <c r="AC6" s="144"/>
      <c r="AE6" s="117" t="s">
        <v>300</v>
      </c>
    </row>
    <row r="7" spans="2:35" ht="45" customHeight="1" x14ac:dyDescent="0.25">
      <c r="B7" s="182" t="s">
        <v>47</v>
      </c>
      <c r="C7" s="182" t="s">
        <v>49</v>
      </c>
      <c r="D7" s="182" t="s">
        <v>51</v>
      </c>
      <c r="E7" s="183" t="s">
        <v>227</v>
      </c>
      <c r="F7" s="182" t="s">
        <v>54</v>
      </c>
      <c r="G7" s="182" t="s">
        <v>301</v>
      </c>
      <c r="H7" s="184" t="s">
        <v>302</v>
      </c>
      <c r="I7" s="184" t="s">
        <v>58</v>
      </c>
      <c r="J7" s="182" t="s">
        <v>64</v>
      </c>
      <c r="K7" s="182" t="s">
        <v>56</v>
      </c>
      <c r="L7" s="182" t="s">
        <v>303</v>
      </c>
      <c r="M7" s="182" t="s">
        <v>304</v>
      </c>
      <c r="N7" s="182" t="s">
        <v>305</v>
      </c>
      <c r="O7" s="182" t="s">
        <v>306</v>
      </c>
      <c r="P7" s="182" t="s">
        <v>307</v>
      </c>
      <c r="Q7" s="185" t="s">
        <v>308</v>
      </c>
      <c r="R7" s="185" t="s">
        <v>70</v>
      </c>
      <c r="S7" s="184" t="s">
        <v>74</v>
      </c>
      <c r="T7" s="184" t="s">
        <v>78</v>
      </c>
      <c r="U7" s="186" t="s">
        <v>82</v>
      </c>
      <c r="V7" s="182" t="s">
        <v>309</v>
      </c>
      <c r="W7" s="182" t="s">
        <v>249</v>
      </c>
      <c r="X7" s="145"/>
      <c r="Y7" s="35" t="s">
        <v>310</v>
      </c>
      <c r="Z7" s="191" t="s">
        <v>311</v>
      </c>
      <c r="AA7" s="191" t="s">
        <v>312</v>
      </c>
      <c r="AB7" s="191" t="s">
        <v>313</v>
      </c>
      <c r="AC7" s="191" t="s">
        <v>314</v>
      </c>
      <c r="AE7" s="146" t="s">
        <v>51</v>
      </c>
      <c r="AF7" s="146" t="s">
        <v>54</v>
      </c>
      <c r="AG7" s="146" t="s">
        <v>301</v>
      </c>
      <c r="AH7" s="146" t="s">
        <v>302</v>
      </c>
      <c r="AI7" s="146" t="s">
        <v>58</v>
      </c>
    </row>
    <row r="8" spans="2:35" x14ac:dyDescent="0.25">
      <c r="B8" s="164" t="str">
        <f>IFERROR(INDEX('Summary of Programs'!A:A,MATCH(TableFreqPrograms[[#This Row],[Program]],'Summary of Programs'!B:B,0)),"No match in Program Cost tab")</f>
        <v>No match in Program Cost tab</v>
      </c>
      <c r="C8" s="164" t="str">
        <f>IFERROR(INDEX('Summary of Programs'!C:C,MATCH(TableFreqPrograms[[#This Row],[Program]],'Summary of Programs'!B:B,0)),"No match in Summary of Programs tab")</f>
        <v>No match in Summary of Programs tab</v>
      </c>
      <c r="D8" s="147"/>
      <c r="E8" s="148"/>
      <c r="F8" s="148"/>
      <c r="G8" s="154"/>
      <c r="H8" s="154"/>
      <c r="I8" s="154"/>
      <c r="J8" s="149"/>
      <c r="K8" s="157"/>
      <c r="L8" s="154"/>
      <c r="M8" s="154"/>
      <c r="N8" s="154"/>
      <c r="O8" s="187" t="str">
        <f>IF(TableFreqPrograms[[#This Row],[Does this use qualitative measure?]],INDEX(TableQualFreqEff[],MATCH(TableFreqPrograms[[#This Row],[Category]],TableQualFreqEff[Program Category],0),MATCH(TableFreqPrograms[[#This Row],[Risk driver primarily due to…]],TableQualFreqEff[#Headers],0)),"")</f>
        <v/>
      </c>
      <c r="P8" s="187" t="str">
        <f ca="1">IFERROR(IF(AND(TableFreqPrograms[[#This Row],[Does this use qualitative measure?]],TableFreqPrograms[[#This Row],[Type]]="Control"),INDIRECT("'Maturity Factor - " &amp; TableFreqPrograms[[#This Row],[ID]] &amp; "'!EffFactor"),""),"Cannot find Maturity Factor - " &amp; TableFreqPrograms[[#This Row],[ID]] &amp; " tab.")</f>
        <v/>
      </c>
      <c r="Q8" s="188">
        <f>IFERROR(IF(TableFreqPrograms[[#This Row],[Does this use qualitative measure?]],TableFreqPrograms[[#This Row],[Effectiveness Cap (Ec)]]*MIN(TableFreqPrograms[[#This Row],[Maturity Factor (Mf)]],1),TableFreqPrograms[[#This Row],[Effectiveness - Quantitative]]),0)</f>
        <v>0</v>
      </c>
      <c r="R8" s="129"/>
      <c r="S8" s="154"/>
      <c r="T8" s="154"/>
      <c r="U8" s="125">
        <f>_xlfn.XLOOKUP(D8,TableSummary[Program],TableSummary[Justification for Benefit Length])</f>
        <v>0</v>
      </c>
      <c r="V8" s="164" t="b" cm="1">
        <f t="array" ref="V8">SUMPRODUCT(((TableFreqPrograms[Program]=TableFreqPrograms[[#This Row],[Program]]))/COUNTIFS(TableFreqPrograms[Program],TableFreqPrograms[Program]&amp;"",TableFreqPrograms[Benefit Length (yrs)],TableFreqPrograms[Benefit Length (yrs)]&amp;"",TableFreqPrograms[Effectiveness Degradation Rate],TableFreqPrograms[Effectiveness Degradation Rate]&amp;"",TableFreqPrograms[Effectiveness Degradation Method],TableFreqPrograms[Effectiveness Degradation Method]&amp;""))=1</f>
        <v>1</v>
      </c>
      <c r="W8" s="164" t="str">
        <f>IFERROR(INDEX(Table_RiskNameLookup[RISK ID],MATCH(TableFreqPrograms[[#This Row],[Risk (for Cross Cutter only)]],Table_RiskNameLookup[Risk/Cross Cutting Factor Name],0)),RiskID)</f>
        <v>WLDFR</v>
      </c>
      <c r="Y8" t="s">
        <v>315</v>
      </c>
      <c r="Z8" s="190">
        <v>0.9</v>
      </c>
      <c r="AA8" s="190">
        <v>0.9</v>
      </c>
      <c r="AB8" s="190">
        <v>0.9</v>
      </c>
      <c r="AC8" s="190">
        <v>0.9</v>
      </c>
      <c r="AE8" s="151"/>
    </row>
    <row r="9" spans="2:35" x14ac:dyDescent="0.25">
      <c r="Y9" t="s">
        <v>316</v>
      </c>
      <c r="Z9" s="190">
        <v>0.9</v>
      </c>
      <c r="AA9" s="190">
        <v>0.75</v>
      </c>
      <c r="AB9" s="190">
        <v>0.5</v>
      </c>
      <c r="AC9" s="190">
        <v>0.5</v>
      </c>
      <c r="AE9" s="152"/>
    </row>
    <row r="10" spans="2:35" x14ac:dyDescent="0.25">
      <c r="Y10"/>
      <c r="Z10" s="190"/>
      <c r="AA10" s="190"/>
      <c r="AB10" s="190"/>
      <c r="AC10" s="190"/>
      <c r="AE10" s="152"/>
    </row>
    <row r="11" spans="2:35" x14ac:dyDescent="0.25">
      <c r="Y11"/>
      <c r="Z11" s="190"/>
      <c r="AA11" s="190"/>
      <c r="AB11" s="190"/>
      <c r="AC11" s="190"/>
      <c r="AE11" s="152"/>
    </row>
    <row r="12" spans="2:35" x14ac:dyDescent="0.25">
      <c r="Y12" t="s">
        <v>317</v>
      </c>
      <c r="Z12" s="190">
        <v>0.75</v>
      </c>
      <c r="AA12" s="190">
        <v>0.5</v>
      </c>
      <c r="AB12" s="190">
        <v>0.5</v>
      </c>
      <c r="AC12" s="190">
        <v>0</v>
      </c>
      <c r="AE12" s="152"/>
    </row>
    <row r="13" spans="2:35" x14ac:dyDescent="0.25">
      <c r="Y13" t="s">
        <v>318</v>
      </c>
      <c r="Z13" s="190">
        <v>0.3</v>
      </c>
      <c r="AA13" s="190">
        <v>0</v>
      </c>
      <c r="AB13" s="190">
        <v>0</v>
      </c>
      <c r="AC13" s="190">
        <v>0</v>
      </c>
      <c r="AE13" s="152"/>
    </row>
    <row r="14" spans="2:35" x14ac:dyDescent="0.25">
      <c r="Y14" t="s">
        <v>319</v>
      </c>
      <c r="Z14" s="190">
        <v>0.2</v>
      </c>
      <c r="AA14" s="190">
        <v>0</v>
      </c>
      <c r="AB14" s="190">
        <v>0</v>
      </c>
      <c r="AC14" s="190">
        <v>0.15</v>
      </c>
      <c r="AE14" s="152"/>
    </row>
    <row r="15" spans="2:35" x14ac:dyDescent="0.25">
      <c r="Y15" t="s">
        <v>320</v>
      </c>
      <c r="Z15" s="190">
        <v>0.1</v>
      </c>
      <c r="AA15" s="190">
        <v>0.1</v>
      </c>
      <c r="AB15" s="190">
        <v>0.25</v>
      </c>
      <c r="AC15" s="190">
        <v>0.1</v>
      </c>
      <c r="AE15" s="152"/>
    </row>
    <row r="16" spans="2:35" x14ac:dyDescent="0.25">
      <c r="Y16" t="s">
        <v>321</v>
      </c>
      <c r="Z16" s="190">
        <v>0</v>
      </c>
      <c r="AA16" s="190">
        <v>0.25</v>
      </c>
      <c r="AB16" s="190">
        <v>0.05</v>
      </c>
      <c r="AC16" s="190">
        <v>0.05</v>
      </c>
      <c r="AE16" s="152"/>
    </row>
    <row r="17" spans="26:31" ht="14.25" customHeight="1" x14ac:dyDescent="0.25">
      <c r="Z17" s="150"/>
      <c r="AA17" s="150"/>
      <c r="AB17" s="150"/>
      <c r="AC17" s="150"/>
      <c r="AE17" s="152"/>
    </row>
    <row r="18" spans="26:31" x14ac:dyDescent="0.25">
      <c r="AE18" s="152"/>
    </row>
    <row r="19" spans="26:31" x14ac:dyDescent="0.25">
      <c r="AE19" s="152"/>
    </row>
    <row r="20" spans="26:31" x14ac:dyDescent="0.25">
      <c r="AE20" s="152"/>
    </row>
    <row r="21" spans="26:31" x14ac:dyDescent="0.25">
      <c r="AE21" s="152"/>
    </row>
    <row r="22" spans="26:31" x14ac:dyDescent="0.25">
      <c r="AE22" s="152"/>
    </row>
    <row r="23" spans="26:31" x14ac:dyDescent="0.25">
      <c r="AE23" s="152"/>
    </row>
    <row r="24" spans="26:31" x14ac:dyDescent="0.25">
      <c r="AE24" s="152"/>
    </row>
    <row r="25" spans="26:31" x14ac:dyDescent="0.25">
      <c r="AE25" s="152"/>
    </row>
    <row r="26" spans="26:31" x14ac:dyDescent="0.25">
      <c r="AE26" s="152"/>
    </row>
    <row r="27" spans="26:31" x14ac:dyDescent="0.25">
      <c r="AE27" s="152"/>
    </row>
    <row r="28" spans="26:31" x14ac:dyDescent="0.25">
      <c r="AE28" s="152"/>
    </row>
    <row r="29" spans="26:31" x14ac:dyDescent="0.25">
      <c r="AE29" s="152"/>
    </row>
    <row r="30" spans="26:31" x14ac:dyDescent="0.25">
      <c r="AE30" s="152"/>
    </row>
    <row r="31" spans="26:31" x14ac:dyDescent="0.25">
      <c r="AE31" s="152"/>
    </row>
    <row r="32" spans="26:31" x14ac:dyDescent="0.25">
      <c r="AE32" s="152"/>
    </row>
    <row r="33" spans="24:31" x14ac:dyDescent="0.25">
      <c r="AE33" s="152"/>
    </row>
    <row r="34" spans="24:31" x14ac:dyDescent="0.25">
      <c r="AE34" s="152"/>
    </row>
    <row r="35" spans="24:31" x14ac:dyDescent="0.25">
      <c r="AE35" s="152"/>
    </row>
    <row r="36" spans="24:31" x14ac:dyDescent="0.25">
      <c r="X36" s="153"/>
      <c r="AE36" s="152"/>
    </row>
    <row r="37" spans="24:31" x14ac:dyDescent="0.25">
      <c r="X37" s="153"/>
      <c r="AE37" s="152"/>
    </row>
    <row r="38" spans="24:31" x14ac:dyDescent="0.25">
      <c r="X38" s="153"/>
      <c r="AE38" s="152"/>
    </row>
    <row r="39" spans="24:31" x14ac:dyDescent="0.25">
      <c r="X39" s="153"/>
      <c r="AE39" s="152"/>
    </row>
    <row r="40" spans="24:31" x14ac:dyDescent="0.25">
      <c r="AE40" s="152"/>
    </row>
    <row r="41" spans="24:31" x14ac:dyDescent="0.25">
      <c r="AE41" s="152"/>
    </row>
    <row r="42" spans="24:31" x14ac:dyDescent="0.25">
      <c r="AE42" s="152"/>
    </row>
    <row r="43" spans="24:31" ht="12.75" customHeight="1" x14ac:dyDescent="0.25">
      <c r="AE43" s="152"/>
    </row>
    <row r="45" spans="24:31" x14ac:dyDescent="0.25">
      <c r="X45" s="153"/>
    </row>
    <row r="46" spans="24:31" x14ac:dyDescent="0.25">
      <c r="X46" s="153"/>
    </row>
  </sheetData>
  <sheetProtection formatCells="0" formatColumns="0" formatRows="0" insertRows="0" deleteRows="0" sort="0" autoFilter="0" pivotTables="0"/>
  <phoneticPr fontId="14" type="noConversion"/>
  <conditionalFormatting sqref="K8">
    <cfRule type="expression" dxfId="424" priority="2">
      <formula>$J8</formula>
    </cfRule>
  </conditionalFormatting>
  <conditionalFormatting sqref="L8:P8">
    <cfRule type="expression" dxfId="423" priority="1">
      <formula>NOT($J8)</formula>
    </cfRule>
  </conditionalFormatting>
  <dataValidations count="9">
    <dataValidation type="list" allowBlank="1" showInputMessage="1" showErrorMessage="1" sqref="J8" xr:uid="{767554D3-6ECD-4C81-AF0F-CC4EB6B82CE1}">
      <formula1>"TRUE, FALSE"</formula1>
    </dataValidation>
    <dataValidation type="list" allowBlank="1" showInputMessage="1" showErrorMessage="1" sqref="E8" xr:uid="{F9F7EE21-3C4D-4A23-824E-4CF8A2F384D2}">
      <formula1>INDIRECT("Table_RiskNameLookup[Risk/Cross Cutting Factor Name]")</formula1>
    </dataValidation>
    <dataValidation type="list" allowBlank="1" showInputMessage="1" showErrorMessage="1" sqref="M8" xr:uid="{C598DE15-E29C-4E37-96E7-E608956C3495}">
      <formula1>$Z$7:$AC$7</formula1>
    </dataValidation>
    <dataValidation type="list" allowBlank="1" showInputMessage="1" showErrorMessage="1" sqref="H8" xr:uid="{3006510D-E2E5-494B-9EC8-35603EA2EA04}">
      <formula1>INDIRECT("TableDriverSubdriver[Subdriver]")</formula1>
    </dataValidation>
    <dataValidation type="list" allowBlank="1" showInputMessage="1" showErrorMessage="1" sqref="G8" xr:uid="{B7DCC3C6-88A2-4C59-BCF8-C260AF9E282B}">
      <formula1>INDIRECT("TableDriverSubdriver[Driver]")</formula1>
    </dataValidation>
    <dataValidation type="list" allowBlank="1" showInputMessage="1" showErrorMessage="1" sqref="F8" xr:uid="{2B8AAF93-D1B3-4EA5-AB26-FD8D8FA64DFB}">
      <formula1>INDIRECT("TableTranche[Tranche]")</formula1>
    </dataValidation>
    <dataValidation type="list" allowBlank="1" showInputMessage="1" showErrorMessage="1" sqref="D8" xr:uid="{AFA6399C-383F-41FF-AB3B-9CE5C81455B8}">
      <formula1>INDIRECT("TableSummary[Program]")</formula1>
    </dataValidation>
    <dataValidation type="list" allowBlank="1" showInputMessage="1" showErrorMessage="1" sqref="I8" xr:uid="{712D01A8-971D-47DC-83D3-CC288175ABD8}">
      <formula1>INDIRECT("TableOutcome[Outcome]")</formula1>
    </dataValidation>
    <dataValidation type="list" allowBlank="1" showInputMessage="1" showErrorMessage="1" sqref="L8" xr:uid="{27766642-5B15-48F5-9D44-8AA9DBF9D4B0}">
      <formula1>INDIRECT("TableQualFreqEff[Program Category]")</formula1>
    </dataValidation>
  </dataValidations>
  <pageMargins left="0.25" right="0.25" top="0.75" bottom="0.75" header="0.3" footer="0.3"/>
  <pageSetup paperSize="17" fitToHeight="0" orientation="landscape" r:id="rId1"/>
  <ignoredErrors>
    <ignoredError sqref="O8 U8" unlockedFormula="1"/>
  </ignoredErrors>
  <tableParts count="3">
    <tablePart r:id="rId2"/>
    <tablePart r:id="rId3"/>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505D2-6836-4472-90E2-A9F9C80330D4}">
  <sheetPr codeName="Sheet8">
    <tabColor theme="9" tint="0.39997558519241921"/>
  </sheetPr>
  <dimension ref="B1:AG19"/>
  <sheetViews>
    <sheetView showGridLines="0" topLeftCell="A7" zoomScaleNormal="100" workbookViewId="0">
      <selection activeCell="H13" sqref="H13"/>
    </sheetView>
  </sheetViews>
  <sheetFormatPr defaultColWidth="9.140625" defaultRowHeight="15" outlineLevelCol="1" x14ac:dyDescent="0.25"/>
  <cols>
    <col min="1" max="1" width="4.5703125" style="81" customWidth="1"/>
    <col min="2" max="2" width="13.140625" style="81" customWidth="1"/>
    <col min="3" max="3" width="11.42578125" style="81" customWidth="1"/>
    <col min="4" max="4" width="47.85546875" style="81" bestFit="1" customWidth="1"/>
    <col min="5" max="6" width="25.7109375" style="81" customWidth="1"/>
    <col min="7" max="7" width="42.85546875" style="81" customWidth="1"/>
    <col min="8" max="8" width="21.5703125" style="81" customWidth="1"/>
    <col min="9" max="9" width="18.28515625" style="81" customWidth="1"/>
    <col min="10" max="10" width="23.7109375" style="81" customWidth="1"/>
    <col min="11" max="11" width="18.85546875" style="81" hidden="1" customWidth="1" outlineLevel="1"/>
    <col min="12" max="12" width="14.7109375" style="81" hidden="1" customWidth="1" outlineLevel="1"/>
    <col min="13" max="13" width="15.7109375" style="81" hidden="1" customWidth="1" outlineLevel="1"/>
    <col min="14" max="14" width="14.28515625" style="81" hidden="1" customWidth="1" outlineLevel="1"/>
    <col min="15" max="15" width="17.28515625" style="81" hidden="1" customWidth="1" outlineLevel="1"/>
    <col min="16" max="16" width="16.5703125" style="81" customWidth="1" collapsed="1"/>
    <col min="17" max="17" width="26.85546875" style="81" customWidth="1"/>
    <col min="18" max="18" width="24.140625" style="81" customWidth="1"/>
    <col min="19" max="19" width="23" style="81" customWidth="1"/>
    <col min="20" max="20" width="27.28515625" style="81" customWidth="1"/>
    <col min="21" max="21" width="14.42578125" style="81" customWidth="1" outlineLevel="1"/>
    <col min="22" max="25" width="11.85546875" style="81" customWidth="1"/>
    <col min="26" max="26" width="20.85546875" style="81" customWidth="1"/>
    <col min="27" max="27" width="16" style="81" customWidth="1"/>
    <col min="28" max="28" width="17.28515625" style="81" customWidth="1"/>
    <col min="29" max="29" width="17" style="81" customWidth="1"/>
    <col min="30" max="30" width="41.85546875" style="81" customWidth="1"/>
    <col min="31" max="31" width="12.85546875" style="81" bestFit="1" customWidth="1"/>
    <col min="32" max="34" width="16.28515625" style="81" customWidth="1"/>
    <col min="35" max="35" width="15.7109375" style="81" customWidth="1"/>
    <col min="36" max="16384" width="9.140625" style="81"/>
  </cols>
  <sheetData>
    <row r="1" spans="2:33" x14ac:dyDescent="0.25">
      <c r="B1" s="106" t="s">
        <v>322</v>
      </c>
      <c r="L1" s="106"/>
      <c r="O1" s="106"/>
      <c r="P1" s="106"/>
      <c r="Q1" s="106"/>
      <c r="R1" s="106"/>
      <c r="Z1" s="106" t="s">
        <v>295</v>
      </c>
      <c r="AA1" s="106"/>
    </row>
    <row r="2" spans="2:33" x14ac:dyDescent="0.25">
      <c r="B2" s="81" t="s">
        <v>296</v>
      </c>
    </row>
    <row r="4" spans="2:33" x14ac:dyDescent="0.25">
      <c r="B4" s="81" t="s">
        <v>297</v>
      </c>
    </row>
    <row r="6" spans="2:33" x14ac:dyDescent="0.25">
      <c r="B6" s="117" t="s">
        <v>298</v>
      </c>
      <c r="Z6" s="158"/>
      <c r="AA6" s="159" t="s">
        <v>323</v>
      </c>
      <c r="AB6" s="159"/>
      <c r="AD6" s="117" t="s">
        <v>300</v>
      </c>
    </row>
    <row r="7" spans="2:33" ht="75" x14ac:dyDescent="0.25">
      <c r="B7" s="182" t="s">
        <v>47</v>
      </c>
      <c r="C7" s="182" t="s">
        <v>49</v>
      </c>
      <c r="D7" s="182" t="s">
        <v>51</v>
      </c>
      <c r="E7" s="183" t="s">
        <v>227</v>
      </c>
      <c r="F7" s="182" t="s">
        <v>54</v>
      </c>
      <c r="G7" s="182" t="s">
        <v>58</v>
      </c>
      <c r="H7" s="182" t="s">
        <v>324</v>
      </c>
      <c r="I7" s="182" t="s">
        <v>64</v>
      </c>
      <c r="J7" s="182" t="s">
        <v>56</v>
      </c>
      <c r="K7" s="182" t="s">
        <v>303</v>
      </c>
      <c r="L7" s="182" t="s">
        <v>325</v>
      </c>
      <c r="M7" s="182" t="s">
        <v>326</v>
      </c>
      <c r="N7" s="182" t="s">
        <v>306</v>
      </c>
      <c r="O7" s="182" t="s">
        <v>307</v>
      </c>
      <c r="P7" s="185" t="s">
        <v>308</v>
      </c>
      <c r="Q7" s="189" t="s">
        <v>70</v>
      </c>
      <c r="R7" s="184" t="s">
        <v>74</v>
      </c>
      <c r="S7" s="184" t="s">
        <v>78</v>
      </c>
      <c r="T7" s="186" t="s">
        <v>327</v>
      </c>
      <c r="U7" s="182" t="s">
        <v>309</v>
      </c>
      <c r="V7" s="182" t="s">
        <v>249</v>
      </c>
      <c r="W7" s="145"/>
      <c r="X7" s="145"/>
      <c r="Y7" s="145"/>
      <c r="Z7" s="35" t="s">
        <v>328</v>
      </c>
      <c r="AA7" s="192" t="s">
        <v>329</v>
      </c>
      <c r="AB7" s="192" t="s">
        <v>330</v>
      </c>
      <c r="AD7" s="146" t="s">
        <v>51</v>
      </c>
      <c r="AE7" s="146" t="s">
        <v>54</v>
      </c>
      <c r="AF7" s="146" t="s">
        <v>324</v>
      </c>
      <c r="AG7" s="146" t="s">
        <v>58</v>
      </c>
    </row>
    <row r="8" spans="2:33" ht="14.25" customHeight="1" x14ac:dyDescent="0.25">
      <c r="B8" s="164" t="str">
        <f>IFERROR(INDEX('Summary of Programs'!A:A,MATCH(TableConseqPrograms[[#This Row],[Program]],'Summary of Programs'!B:B,0)),"No match in Program Cost tab")</f>
        <v>7.3.2.1.1</v>
      </c>
      <c r="C8" s="164" t="str">
        <f>IFERROR(INDEX('Summary of Programs'!C:C,MATCH(TableConseqPrograms[[#This Row],[Program]],'Summary of Programs'!B:B,0)),"No match in Summary of Programs tab")</f>
        <v>Mitigation</v>
      </c>
      <c r="D8" s="154" t="s">
        <v>172</v>
      </c>
      <c r="E8" s="154"/>
      <c r="F8" s="154"/>
      <c r="G8" s="154"/>
      <c r="H8" s="125" t="s">
        <v>201</v>
      </c>
      <c r="I8" s="155" t="b">
        <v>0</v>
      </c>
      <c r="J8" s="157">
        <f>'Meteorological Guidance'!$G$5</f>
        <v>7.4325548665470906E-2</v>
      </c>
      <c r="K8" s="154"/>
      <c r="L8" s="154"/>
      <c r="M8" s="154"/>
      <c r="N8" s="231"/>
      <c r="O8" s="231"/>
      <c r="P8" s="188">
        <f>IFERROR(IF(TableConseqPrograms[[#This Row],[Does this use qualitative measure?]],TableConseqPrograms[[#This Row],[Effectiveness Cap (Ec)]]*MIN(TableConseqPrograms[[#This Row],[Maturity Factor (Mf)]],1),TableConseqPrograms[[#This Row],[Effectiveness - Quantitative]]),0)</f>
        <v>7.4325548665470906E-2</v>
      </c>
      <c r="Q8" s="156">
        <v>1</v>
      </c>
      <c r="R8" s="124"/>
      <c r="S8" s="154"/>
      <c r="T8" s="160"/>
      <c r="U8" s="164" t="b" cm="1">
        <f t="array" ref="U8">SUMPRODUCT(((TableConseqPrograms[Program]=TableConseqPrograms[[#This Row],[Program]]))/COUNTIFS(TableConseqPrograms[Program],TableConseqPrograms[Program]&amp;"",TableConseqPrograms[Benefit Length (yrs)],TableConseqPrograms[Benefit Length (yrs)]&amp;"",TableConseqPrograms[Effectiveness Degradation Rate],TableConseqPrograms[Effectiveness Degradation Rate]&amp;"",TableConseqPrograms[Effectiveness Degradation Method],TableConseqPrograms[Effectiveness Degradation Method]&amp;""))=1</f>
        <v>1</v>
      </c>
      <c r="V8" s="229" t="s">
        <v>253</v>
      </c>
      <c r="Z8" s="35" t="s">
        <v>331</v>
      </c>
      <c r="AA8" s="190">
        <v>0.9</v>
      </c>
      <c r="AB8" s="190">
        <v>1</v>
      </c>
      <c r="AD8" s="152"/>
      <c r="AE8" s="152"/>
      <c r="AF8" s="152"/>
      <c r="AG8" s="152"/>
    </row>
    <row r="9" spans="2:33" x14ac:dyDescent="0.25">
      <c r="B9" s="164" t="str">
        <f>IFERROR(INDEX('Summary of Programs'!A:A,MATCH(TableConseqPrograms[[#This Row],[Program]],'Summary of Programs'!B:B,0)),"No match in Program Cost tab")</f>
        <v>7.3.2.1.2</v>
      </c>
      <c r="C9" s="164" t="str">
        <f>IFERROR(INDEX('Summary of Programs'!C:C,MATCH(TableConseqPrograms[[#This Row],[Program]],'Summary of Programs'!B:B,0)),"No match in Summary of Programs tab")</f>
        <v>Mitigation</v>
      </c>
      <c r="D9" s="154" t="s">
        <v>180</v>
      </c>
      <c r="E9" s="154"/>
      <c r="F9" s="154"/>
      <c r="G9" s="154"/>
      <c r="H9" s="125" t="s">
        <v>201</v>
      </c>
      <c r="I9" s="155" t="b">
        <v>0</v>
      </c>
      <c r="J9" s="157">
        <f>'Meteorological Guidance'!$G$8</f>
        <v>2.2297664599641272E-2</v>
      </c>
      <c r="K9" s="154"/>
      <c r="L9" s="124"/>
      <c r="M9" s="154"/>
      <c r="N9" s="263"/>
      <c r="O9" s="264"/>
      <c r="P9" s="188">
        <f>IFERROR(IF(TableConseqPrograms[[#This Row],[Does this use qualitative measure?]],TableConseqPrograms[[#This Row],[Effectiveness Cap (Ec)]]*MIN(TableConseqPrograms[[#This Row],[Maturity Factor (Mf)]],1),TableConseqPrograms[[#This Row],[Effectiveness - Quantitative]]),0)</f>
        <v>2.2297664599641272E-2</v>
      </c>
      <c r="Q9" s="156">
        <v>1</v>
      </c>
      <c r="R9" s="154"/>
      <c r="S9" s="154"/>
      <c r="T9" s="160"/>
      <c r="U9" s="164" t="b" cm="1">
        <f t="array" ref="U9">SUMPRODUCT(((TableConseqPrograms[Program]=TableConseqPrograms[[#This Row],[Program]]))/COUNTIFS(TableConseqPrograms[Program],TableConseqPrograms[Program]&amp;"",TableConseqPrograms[Benefit Length (yrs)],TableConseqPrograms[Benefit Length (yrs)]&amp;"",TableConseqPrograms[Effectiveness Degradation Rate],TableConseqPrograms[Effectiveness Degradation Rate]&amp;"",TableConseqPrograms[Effectiveness Degradation Method],TableConseqPrograms[Effectiveness Degradation Method]&amp;""))=1</f>
        <v>1</v>
      </c>
      <c r="V9" s="229" t="s">
        <v>253</v>
      </c>
      <c r="Z9" t="s">
        <v>316</v>
      </c>
      <c r="AA9" s="190">
        <v>0.5</v>
      </c>
      <c r="AB9" s="190">
        <v>0.75</v>
      </c>
      <c r="AD9" s="152"/>
      <c r="AE9" s="152"/>
      <c r="AF9" s="152"/>
      <c r="AG9" s="152"/>
    </row>
    <row r="10" spans="2:33" x14ac:dyDescent="0.25">
      <c r="B10" s="164" t="str">
        <f>IFERROR(INDEX('Summary of Programs'!A:A,MATCH(TableConseqPrograms[[#This Row],[Program]],'Summary of Programs'!B:B,0)),"No match in Program Cost tab")</f>
        <v>7.3.2.1.3</v>
      </c>
      <c r="C10" s="164" t="str">
        <f>IFERROR(INDEX('Summary of Programs'!C:C,MATCH(TableConseqPrograms[[#This Row],[Program]],'Summary of Programs'!B:B,0)),"No match in Summary of Programs tab")</f>
        <v>Mitigation</v>
      </c>
      <c r="D10" s="154" t="s">
        <v>184</v>
      </c>
      <c r="E10" s="154"/>
      <c r="F10" s="154"/>
      <c r="G10" s="154"/>
      <c r="H10" s="125" t="s">
        <v>201</v>
      </c>
      <c r="I10" s="155" t="b">
        <v>0</v>
      </c>
      <c r="J10" s="157">
        <f>'Meteorological Guidance'!$G$6</f>
        <v>1.1148832299820636E-2</v>
      </c>
      <c r="K10" s="154"/>
      <c r="L10" s="124"/>
      <c r="M10" s="154"/>
      <c r="N10" s="263"/>
      <c r="O10" s="264"/>
      <c r="P10" s="188">
        <f>IFERROR(IF(TableConseqPrograms[[#This Row],[Does this use qualitative measure?]],TableConseqPrograms[[#This Row],[Effectiveness Cap (Ec)]]*MIN(TableConseqPrograms[[#This Row],[Maturity Factor (Mf)]],1),TableConseqPrograms[[#This Row],[Effectiveness - Quantitative]]),0)</f>
        <v>1.1148832299820636E-2</v>
      </c>
      <c r="Q10" s="156">
        <v>10</v>
      </c>
      <c r="R10" s="154"/>
      <c r="S10" s="154"/>
      <c r="T10" s="160"/>
      <c r="U10" s="164" t="b" cm="1">
        <f t="array" ref="U10">SUMPRODUCT(((TableConseqPrograms[Program]=TableConseqPrograms[[#This Row],[Program]]))/COUNTIFS(TableConseqPrograms[Program],TableConseqPrograms[Program]&amp;"",TableConseqPrograms[Benefit Length (yrs)],TableConseqPrograms[Benefit Length (yrs)]&amp;"",TableConseqPrograms[Effectiveness Degradation Rate],TableConseqPrograms[Effectiveness Degradation Rate]&amp;"",TableConseqPrograms[Effectiveness Degradation Method],TableConseqPrograms[Effectiveness Degradation Method]&amp;""))=1</f>
        <v>1</v>
      </c>
      <c r="V10" s="229" t="s">
        <v>253</v>
      </c>
      <c r="Z10" t="s">
        <v>332</v>
      </c>
      <c r="AA10" s="190">
        <v>0.25</v>
      </c>
      <c r="AB10" s="190">
        <v>0.5</v>
      </c>
      <c r="AD10" s="152"/>
      <c r="AE10" s="152"/>
      <c r="AF10" s="152"/>
      <c r="AG10" s="152"/>
    </row>
    <row r="11" spans="2:33" x14ac:dyDescent="0.25">
      <c r="B11" s="407" t="str">
        <f>IFERROR(INDEX('Summary of Programs'!A:A,MATCH(TableConseqPrograms[[#This Row],[Program]],'Summary of Programs'!B:B,0)),"No match in Program Cost tab")</f>
        <v>7.3.2.4</v>
      </c>
      <c r="C11" s="164" t="str">
        <f>IFERROR(INDEX('Summary of Programs'!C:C,MATCH(TableConseqPrograms[[#This Row],[Program]],'Summary of Programs'!B:B,0)),"No match in Summary of Programs tab")</f>
        <v>Mitigation</v>
      </c>
      <c r="D11" s="154" t="s">
        <v>189</v>
      </c>
      <c r="E11" s="154"/>
      <c r="F11" s="154"/>
      <c r="G11" s="154"/>
      <c r="H11" s="125" t="s">
        <v>201</v>
      </c>
      <c r="I11" s="155" t="b">
        <v>0</v>
      </c>
      <c r="J11" s="157">
        <f>'Meteorological Guidance'!$G$7</f>
        <v>0.14865109733094181</v>
      </c>
      <c r="K11" s="154"/>
      <c r="L11" s="124"/>
      <c r="M11" s="154"/>
      <c r="N11" s="263" t="str">
        <f>IF(TableConseqPrograms[[#This Row],[Does this use qualitative measure?]],INDEX(TableQualConseqEff[],MATCH(TableConseqPrograms[[#This Row],[Category]],TableQualConseqEff[Control Program Category],0),MATCH(TableConseqPrograms[[#This Row],[Consequence develops…]],TableQualConseqEff[#Headers],0)),"")</f>
        <v/>
      </c>
      <c r="O11" s="264" t="str">
        <f ca="1">IFERROR(IF(AND(TableConseqPrograms[[#This Row],[Does this use qualitative measure?]],ISNUMBER(SEARCH("control",TableConseqPrograms[[#This Row],[Type]]))),INDIRECT("'Maturity Factor - " &amp; RIGHT(TableConseqPrograms[[#This Row],[ID]],4) &amp; "'!EffFactor"),""),"Cannot fine Maturity Factor - " &amp; TableConseqPrograms[[#This Row],[ID]]&amp; " tab.")</f>
        <v/>
      </c>
      <c r="P11" s="408">
        <f>IFERROR(IF(TableConseqPrograms[[#This Row],[Does this use qualitative measure?]],TableConseqPrograms[[#This Row],[Effectiveness Cap (Ec)]]*MIN(TableConseqPrograms[[#This Row],[Maturity Factor (Mf)]],1),TableConseqPrograms[[#This Row],[Effectiveness - Quantitative]]),0)</f>
        <v>0.14865109733094181</v>
      </c>
      <c r="Q11" s="156">
        <v>1</v>
      </c>
      <c r="R11" s="154"/>
      <c r="S11" s="154"/>
      <c r="T11" s="160"/>
      <c r="U11" s="229" t="b" cm="1">
        <f t="array" ref="U11">SUMPRODUCT(((TableConseqPrograms[Program]=TableConseqPrograms[[#This Row],[Program]]))/COUNTIFS(TableConseqPrograms[Program],TableConseqPrograms[Program]&amp;"",TableConseqPrograms[Benefit Length (yrs)],TableConseqPrograms[Benefit Length (yrs)]&amp;"",TableConseqPrograms[Effectiveness Degradation Rate],TableConseqPrograms[Effectiveness Degradation Rate]&amp;"",TableConseqPrograms[Effectiveness Degradation Method],TableConseqPrograms[Effectiveness Degradation Method]&amp;""))=1</f>
        <v>1</v>
      </c>
      <c r="V11" s="229" t="s">
        <v>253</v>
      </c>
      <c r="Z11"/>
      <c r="AA11" s="190"/>
      <c r="AB11" s="190"/>
      <c r="AD11" s="152"/>
      <c r="AE11" s="152"/>
      <c r="AF11" s="152"/>
      <c r="AG11" s="152"/>
    </row>
    <row r="12" spans="2:33" x14ac:dyDescent="0.25">
      <c r="B12" s="407" t="str">
        <f>IFERROR(INDEX('Summary of Programs'!A:A,MATCH(TableConseqPrograms[[#This Row],[Program]],'Summary of Programs'!B:B,0)),"No match in Program Cost tab")</f>
        <v>7.3.2.6</v>
      </c>
      <c r="C12" s="164" t="str">
        <f>IFERROR(INDEX('Summary of Programs'!C:C,MATCH(TableConseqPrograms[[#This Row],[Program]],'Summary of Programs'!B:B,0)),"No match in Summary of Programs tab")</f>
        <v>Mitigation</v>
      </c>
      <c r="D12" s="154" t="s">
        <v>194</v>
      </c>
      <c r="E12" s="154"/>
      <c r="F12" s="154"/>
      <c r="G12" s="154"/>
      <c r="H12" s="125" t="s">
        <v>201</v>
      </c>
      <c r="I12" s="155" t="b">
        <v>0</v>
      </c>
      <c r="J12" s="157">
        <f>'Meteorological Guidance'!G$4</f>
        <v>0.14865109733094181</v>
      </c>
      <c r="K12" s="154"/>
      <c r="L12" s="124"/>
      <c r="M12" s="154"/>
      <c r="N12" s="263" t="str">
        <f>IF(TableConseqPrograms[[#This Row],[Does this use qualitative measure?]],INDEX(TableQualConseqEff[],MATCH(TableConseqPrograms[[#This Row],[Category]],TableQualConseqEff[Control Program Category],0),MATCH(TableConseqPrograms[[#This Row],[Consequence develops…]],TableQualConseqEff[#Headers],0)),"")</f>
        <v/>
      </c>
      <c r="O12" s="264" t="str">
        <f ca="1">IFERROR(IF(AND(TableConseqPrograms[[#This Row],[Does this use qualitative measure?]],ISNUMBER(SEARCH("control",TableConseqPrograms[[#This Row],[Type]]))),INDIRECT("'Maturity Factor - " &amp; RIGHT(TableConseqPrograms[[#This Row],[ID]],4) &amp; "'!EffFactor"),""),"Cannot fine Maturity Factor - " &amp; TableConseqPrograms[[#This Row],[ID]]&amp; " tab.")</f>
        <v/>
      </c>
      <c r="P12" s="408">
        <f>IFERROR(IF(TableConseqPrograms[[#This Row],[Does this use qualitative measure?]],TableConseqPrograms[[#This Row],[Effectiveness Cap (Ec)]]*MIN(TableConseqPrograms[[#This Row],[Maturity Factor (Mf)]],1),TableConseqPrograms[[#This Row],[Effectiveness - Quantitative]]),0)</f>
        <v>0.14865109733094181</v>
      </c>
      <c r="Q12" s="156">
        <v>1</v>
      </c>
      <c r="R12" s="154"/>
      <c r="S12" s="154"/>
      <c r="T12" s="160"/>
      <c r="U12" s="229" t="b" cm="1">
        <f t="array" ref="U12">SUMPRODUCT(((TableConseqPrograms[Program]=TableConseqPrograms[[#This Row],[Program]]))/COUNTIFS(TableConseqPrograms[Program],TableConseqPrograms[Program]&amp;"",TableConseqPrograms[Benefit Length (yrs)],TableConseqPrograms[Benefit Length (yrs)]&amp;"",TableConseqPrograms[Effectiveness Degradation Rate],TableConseqPrograms[Effectiveness Degradation Rate]&amp;"",TableConseqPrograms[Effectiveness Degradation Method],TableConseqPrograms[Effectiveness Degradation Method]&amp;""))=1</f>
        <v>1</v>
      </c>
      <c r="V12" s="229" t="s">
        <v>253</v>
      </c>
      <c r="Z12"/>
      <c r="AA12" s="190"/>
      <c r="AB12" s="190"/>
      <c r="AD12" s="152"/>
      <c r="AE12" s="152"/>
      <c r="AF12" s="152"/>
      <c r="AG12" s="152"/>
    </row>
    <row r="13" spans="2:33" x14ac:dyDescent="0.25">
      <c r="B13" s="164" t="str">
        <f>IFERROR(INDEX('Summary of Programs'!A:A,MATCH(TableConseqPrograms[[#This Row],[Program]],'Summary of Programs'!B:B,0)),"No match in Program Cost tab")</f>
        <v>7.3.3.8.1</v>
      </c>
      <c r="C13" s="164" t="str">
        <f>IFERROR(INDEX('Summary of Programs'!C:C,MATCH(TableConseqPrograms[[#This Row],[Program]],'Summary of Programs'!B:B,0)),"No match in Summary of Programs tab")</f>
        <v>Mitigation</v>
      </c>
      <c r="D13" s="154" t="s">
        <v>198</v>
      </c>
      <c r="E13" s="154"/>
      <c r="F13" s="154"/>
      <c r="G13" s="154"/>
      <c r="H13" s="125" t="s">
        <v>201</v>
      </c>
      <c r="I13" s="155" t="b">
        <v>0</v>
      </c>
      <c r="J13" s="157">
        <f>SUM(PSPS_Customer_Impact!Z8:Z9)</f>
        <v>2.9431418577402701E-3</v>
      </c>
      <c r="K13" s="154"/>
      <c r="L13" s="154"/>
      <c r="M13" s="154"/>
      <c r="N13" s="231" t="str">
        <f>IF(TableConseqPrograms[[#This Row],[Does this use qualitative measure?]],INDEX(TableQualConseqEff[],MATCH(TableConseqPrograms[[#This Row],[Category]],TableQualConseqEff[Control Program Category],0),MATCH(TableConseqPrograms[[#This Row],[Consequence develops…]],TableQualConseqEff[#Headers],0)),"")</f>
        <v/>
      </c>
      <c r="O13" s="231" t="str">
        <f ca="1">IFERROR(IF(AND(TableConseqPrograms[[#This Row],[Does this use qualitative measure?]],ISNUMBER(SEARCH("control",TableConseqPrograms[[#This Row],[Type]]))),INDIRECT("'Maturity Factor - " &amp; RIGHT(TableConseqPrograms[[#This Row],[ID]],4) &amp; "'!EffFactor"),""),"Cannot fine Maturity Factor - " &amp; TableConseqPrograms[[#This Row],[ID]]&amp; " tab.")</f>
        <v/>
      </c>
      <c r="P13" s="188">
        <f>IFERROR(IF(TableConseqPrograms[[#This Row],[Does this use qualitative measure?]],TableConseqPrograms[[#This Row],[Effectiveness Cap (Ec)]]*MIN(TableConseqPrograms[[#This Row],[Maturity Factor (Mf)]],1),TableConseqPrograms[[#This Row],[Effectiveness - Quantitative]]),0)</f>
        <v>2.9431418577402701E-3</v>
      </c>
      <c r="Q13" s="156">
        <v>10</v>
      </c>
      <c r="R13" s="124"/>
      <c r="S13" s="154"/>
      <c r="T13" s="160"/>
      <c r="U13" s="164" t="b" cm="1">
        <f t="array" ref="U13">SUMPRODUCT(((TableConseqPrograms[Program]=TableConseqPrograms[[#This Row],[Program]]))/COUNTIFS(TableConseqPrograms[Program],TableConseqPrograms[Program]&amp;"",TableConseqPrograms[Benefit Length (yrs)],TableConseqPrograms[Benefit Length (yrs)]&amp;"",TableConseqPrograms[Effectiveness Degradation Rate],TableConseqPrograms[Effectiveness Degradation Rate]&amp;"",TableConseqPrograms[Effectiveness Degradation Method],TableConseqPrograms[Effectiveness Degradation Method]&amp;""))=1</f>
        <v>1</v>
      </c>
      <c r="V13" s="229" t="s">
        <v>253</v>
      </c>
      <c r="Z13"/>
      <c r="AA13" s="190"/>
      <c r="AB13" s="190"/>
      <c r="AD13" s="152"/>
      <c r="AE13" s="152"/>
      <c r="AF13" s="152"/>
      <c r="AG13" s="152"/>
    </row>
    <row r="14" spans="2:33" x14ac:dyDescent="0.25">
      <c r="B14" s="164" t="str">
        <f>IFERROR(INDEX('Summary of Programs'!A:A,MATCH(TableConseqPrograms[[#This Row],[Program]],'Summary of Programs'!B:B,0)),"No match in Program Cost tab")</f>
        <v>7.3.3.8.2</v>
      </c>
      <c r="C14" s="164" t="str">
        <f>IFERROR(INDEX('Summary of Programs'!C:C,MATCH(TableConseqPrograms[[#This Row],[Program]],'Summary of Programs'!B:B,0)),"No match in Summary of Programs tab")</f>
        <v>Mitigation</v>
      </c>
      <c r="D14" s="154" t="s">
        <v>203</v>
      </c>
      <c r="E14" s="154"/>
      <c r="F14" s="154"/>
      <c r="G14" s="154"/>
      <c r="H14" s="125" t="s">
        <v>201</v>
      </c>
      <c r="I14" s="155" t="b">
        <v>0</v>
      </c>
      <c r="J14" s="157">
        <f>PSPS_Customer_Impact!Z10</f>
        <v>1.225767424841275E-2</v>
      </c>
      <c r="K14" s="154"/>
      <c r="L14" s="124"/>
      <c r="M14" s="154"/>
      <c r="N14" s="263" t="str">
        <f>IF(TableConseqPrograms[[#This Row],[Does this use qualitative measure?]],INDEX(TableQualConseqEff[],MATCH(TableConseqPrograms[[#This Row],[Category]],TableQualConseqEff[Control Program Category],0),MATCH(TableConseqPrograms[[#This Row],[Consequence develops…]],TableQualConseqEff[#Headers],0)),"")</f>
        <v/>
      </c>
      <c r="O14" s="264" t="str">
        <f ca="1">IFERROR(IF(AND(TableConseqPrograms[[#This Row],[Does this use qualitative measure?]],ISNUMBER(SEARCH("control",TableConseqPrograms[[#This Row],[Type]]))),INDIRECT("'Maturity Factor - " &amp; RIGHT(TableConseqPrograms[[#This Row],[ID]],4) &amp; "'!EffFactor"),""),"Cannot fine Maturity Factor - " &amp; TableConseqPrograms[[#This Row],[ID]]&amp; " tab.")</f>
        <v/>
      </c>
      <c r="P14" s="188">
        <f>IFERROR(IF(TableConseqPrograms[[#This Row],[Does this use qualitative measure?]],TableConseqPrograms[[#This Row],[Effectiveness Cap (Ec)]]*MIN(TableConseqPrograms[[#This Row],[Maturity Factor (Mf)]],1),TableConseqPrograms[[#This Row],[Effectiveness - Quantitative]]),0)</f>
        <v>1.225767424841275E-2</v>
      </c>
      <c r="Q14" s="156">
        <v>10</v>
      </c>
      <c r="R14" s="154"/>
      <c r="S14" s="154"/>
      <c r="T14" s="160"/>
      <c r="U14" s="164" t="b" cm="1">
        <f t="array" ref="U14">SUMPRODUCT(((TableConseqPrograms[Program]=TableConseqPrograms[[#This Row],[Program]]))/COUNTIFS(TableConseqPrograms[Program],TableConseqPrograms[Program]&amp;"",TableConseqPrograms[Benefit Length (yrs)],TableConseqPrograms[Benefit Length (yrs)]&amp;"",TableConseqPrograms[Effectiveness Degradation Rate],TableConseqPrograms[Effectiveness Degradation Rate]&amp;"",TableConseqPrograms[Effectiveness Degradation Method],TableConseqPrograms[Effectiveness Degradation Method]&amp;""))=1</f>
        <v>1</v>
      </c>
      <c r="V14" s="229" t="s">
        <v>253</v>
      </c>
    </row>
    <row r="15" spans="2:33" x14ac:dyDescent="0.25">
      <c r="B15" s="407" t="str">
        <f>IFERROR(INDEX('Summary of Programs'!A:A,MATCH(TableConseqPrograms[[#This Row],[Program]],'Summary of Programs'!B:B,0)),"No match in Program Cost tab")</f>
        <v>7.3.3.11.1</v>
      </c>
      <c r="C15" s="164" t="str">
        <f>IFERROR(INDEX('Summary of Programs'!C:C,MATCH(TableConseqPrograms[[#This Row],[Program]],'Summary of Programs'!B:B,0)),"No match in Summary of Programs tab")</f>
        <v>Mitigation</v>
      </c>
      <c r="D15" s="154" t="s">
        <v>207</v>
      </c>
      <c r="E15" s="154"/>
      <c r="F15" s="154"/>
      <c r="G15" s="154"/>
      <c r="H15" s="125" t="s">
        <v>201</v>
      </c>
      <c r="I15" s="155" t="b">
        <v>0</v>
      </c>
      <c r="J15" s="157">
        <f>PSPS_Customer_Impact!Z5</f>
        <v>3.3409775976106829E-3</v>
      </c>
      <c r="K15" s="154"/>
      <c r="L15" s="124"/>
      <c r="M15" s="154"/>
      <c r="N15" s="263" t="str">
        <f>IF(TableConseqPrograms[[#This Row],[Does this use qualitative measure?]],INDEX(TableQualConseqEff[],MATCH(TableConseqPrograms[[#This Row],[Category]],TableQualConseqEff[Control Program Category],0),MATCH(TableConseqPrograms[[#This Row],[Consequence develops…]],TableQualConseqEff[#Headers],0)),"")</f>
        <v/>
      </c>
      <c r="O15" s="264" t="str">
        <f ca="1">IFERROR(IF(AND(TableConseqPrograms[[#This Row],[Does this use qualitative measure?]],ISNUMBER(SEARCH("control",TableConseqPrograms[[#This Row],[Type]]))),INDIRECT("'Maturity Factor - " &amp; RIGHT(TableConseqPrograms[[#This Row],[ID]],4) &amp; "'!EffFactor"),""),"Cannot fine Maturity Factor - " &amp; TableConseqPrograms[[#This Row],[ID]]&amp; " tab.")</f>
        <v/>
      </c>
      <c r="P15" s="408">
        <f>IFERROR(IF(TableConseqPrograms[[#This Row],[Does this use qualitative measure?]],TableConseqPrograms[[#This Row],[Effectiveness Cap (Ec)]]*MIN(TableConseqPrograms[[#This Row],[Maturity Factor (Mf)]],1),TableConseqPrograms[[#This Row],[Effectiveness - Quantitative]]),0)</f>
        <v>3.3409775976106829E-3</v>
      </c>
      <c r="Q15" s="156">
        <v>10</v>
      </c>
      <c r="R15" s="154"/>
      <c r="S15" s="154"/>
      <c r="T15" s="160"/>
      <c r="U15" s="229" t="b" cm="1">
        <f t="array" ref="U15">SUMPRODUCT(((TableConseqPrograms[Program]=TableConseqPrograms[[#This Row],[Program]]))/COUNTIFS(TableConseqPrograms[Program],TableConseqPrograms[Program]&amp;"",TableConseqPrograms[Benefit Length (yrs)],TableConseqPrograms[Benefit Length (yrs)]&amp;"",TableConseqPrograms[Effectiveness Degradation Rate],TableConseqPrograms[Effectiveness Degradation Rate]&amp;"",TableConseqPrograms[Effectiveness Degradation Method],TableConseqPrograms[Effectiveness Degradation Method]&amp;""))=1</f>
        <v>1</v>
      </c>
      <c r="V15" s="229" t="s">
        <v>253</v>
      </c>
    </row>
    <row r="16" spans="2:33" x14ac:dyDescent="0.25">
      <c r="B16" s="407" t="str">
        <f>IFERROR(INDEX('Summary of Programs'!A:A,MATCH(TableConseqPrograms[[#This Row],[Program]],'Summary of Programs'!B:B,0)),"No match in Program Cost tab")</f>
        <v>7.3.3.11.2</v>
      </c>
      <c r="C16" s="407" t="str">
        <f>IFERROR(INDEX('Summary of Programs'!C:C,MATCH(TableConseqPrograms[[#This Row],[Program]],'Summary of Programs'!B:B,0)),"No match in Summary of Programs tab")</f>
        <v>Mitigation</v>
      </c>
      <c r="D16" s="154" t="s">
        <v>211</v>
      </c>
      <c r="E16" s="154"/>
      <c r="F16" s="154"/>
      <c r="G16" s="154"/>
      <c r="H16" s="125" t="s">
        <v>201</v>
      </c>
      <c r="I16" s="155" t="b">
        <v>0</v>
      </c>
      <c r="J16" s="157">
        <f>'7.3.3.11.2_Effectiveness'!B23</f>
        <v>3.0003194602935064E-3</v>
      </c>
      <c r="K16" s="154"/>
      <c r="L16" s="124"/>
      <c r="M16" s="154"/>
      <c r="N16" s="263" t="str">
        <f>IF(TableConseqPrograms[[#This Row],[Does this use qualitative measure?]],INDEX(TableQualConseqEff[],MATCH(TableConseqPrograms[[#This Row],[Category]],TableQualConseqEff[Control Program Category],0),MATCH(TableConseqPrograms[[#This Row],[Consequence develops…]],TableQualConseqEff[#Headers],0)),"")</f>
        <v/>
      </c>
      <c r="O16" s="264" t="str">
        <f ca="1">IFERROR(IF(AND(TableConseqPrograms[[#This Row],[Does this use qualitative measure?]],ISNUMBER(SEARCH("control",TableConseqPrograms[[#This Row],[Type]]))),INDIRECT("'Maturity Factor - " &amp; RIGHT(TableConseqPrograms[[#This Row],[ID]],4) &amp; "'!EffFactor"),""),"Cannot fine Maturity Factor - " &amp; TableConseqPrograms[[#This Row],[ID]]&amp; " tab.")</f>
        <v/>
      </c>
      <c r="P16" s="408">
        <f>IFERROR(IF(TableConseqPrograms[[#This Row],[Does this use qualitative measure?]],TableConseqPrograms[[#This Row],[Effectiveness Cap (Ec)]]*MIN(TableConseqPrograms[[#This Row],[Maturity Factor (Mf)]],1),TableConseqPrograms[[#This Row],[Effectiveness - Quantitative]]),0)</f>
        <v>3.0003194602935064E-3</v>
      </c>
      <c r="Q16" s="156">
        <v>10</v>
      </c>
      <c r="R16" s="154"/>
      <c r="S16" s="154"/>
      <c r="T16" s="160"/>
      <c r="U16" s="229" t="b" cm="1">
        <f t="array" ref="U16">SUMPRODUCT(((TableConseqPrograms[Program]=TableConseqPrograms[[#This Row],[Program]]))/COUNTIFS(TableConseqPrograms[Program],TableConseqPrograms[Program]&amp;"",TableConseqPrograms[Benefit Length (yrs)],TableConseqPrograms[Benefit Length (yrs)]&amp;"",TableConseqPrograms[Effectiveness Degradation Rate],TableConseqPrograms[Effectiveness Degradation Rate]&amp;"",TableConseqPrograms[Effectiveness Degradation Method],TableConseqPrograms[Effectiveness Degradation Method]&amp;""))=1</f>
        <v>1</v>
      </c>
      <c r="V16" s="229" t="s">
        <v>253</v>
      </c>
    </row>
    <row r="17" spans="2:22" x14ac:dyDescent="0.25">
      <c r="B17" s="407" t="str">
        <f>IFERROR(INDEX('Summary of Programs'!A:A,MATCH(TableConseqPrograms[[#This Row],[Program]],'Summary of Programs'!B:B,0)),"No match in Program Cost tab")</f>
        <v>7.3.6.4-D</v>
      </c>
      <c r="C17" s="407" t="str">
        <f>IFERROR(INDEX('Summary of Programs'!C:C,MATCH(TableConseqPrograms[[#This Row],[Program]],'Summary of Programs'!B:B,0)),"No match in Summary of Programs tab")</f>
        <v>Mitigation</v>
      </c>
      <c r="D17" s="154" t="s">
        <v>214</v>
      </c>
      <c r="E17" s="154"/>
      <c r="F17" s="154"/>
      <c r="G17" s="154"/>
      <c r="H17" s="125" t="s">
        <v>201</v>
      </c>
      <c r="I17" s="155" t="b">
        <v>0</v>
      </c>
      <c r="J17" s="157">
        <f>'7.3.6.4_Effectiveness'!$B$45</f>
        <v>1.6460831013028147E-2</v>
      </c>
      <c r="K17" s="154"/>
      <c r="L17" s="124"/>
      <c r="M17" s="154"/>
      <c r="N17" s="263" t="str">
        <f>IF(TableConseqPrograms[[#This Row],[Does this use qualitative measure?]],INDEX(TableQualConseqEff[],MATCH(TableConseqPrograms[[#This Row],[Category]],TableQualConseqEff[Control Program Category],0),MATCH(TableConseqPrograms[[#This Row],[Consequence develops…]],TableQualConseqEff[#Headers],0)),"")</f>
        <v/>
      </c>
      <c r="O17" s="264" t="str">
        <f ca="1">IFERROR(IF(AND(TableConseqPrograms[[#This Row],[Does this use qualitative measure?]],ISNUMBER(SEARCH("control",TableConseqPrograms[[#This Row],[Type]]))),INDIRECT("'Maturity Factor - " &amp; RIGHT(TableConseqPrograms[[#This Row],[ID]],4) &amp; "'!EffFactor"),""),"Cannot fine Maturity Factor - " &amp; TableConseqPrograms[[#This Row],[ID]]&amp; " tab.")</f>
        <v/>
      </c>
      <c r="P17" s="408">
        <f>IFERROR(IF(TableConseqPrograms[[#This Row],[Does this use qualitative measure?]],TableConseqPrograms[[#This Row],[Effectiveness Cap (Ec)]]*MIN(TableConseqPrograms[[#This Row],[Maturity Factor (Mf)]],1),TableConseqPrograms[[#This Row],[Effectiveness - Quantitative]]),0)</f>
        <v>1.6460831013028147E-2</v>
      </c>
      <c r="Q17" s="156">
        <v>1</v>
      </c>
      <c r="R17" s="154"/>
      <c r="S17" s="154"/>
      <c r="T17" s="160"/>
      <c r="U17" s="229" t="b" cm="1">
        <f t="array" ref="U17">SUMPRODUCT(((TableConseqPrograms[Program]=TableConseqPrograms[[#This Row],[Program]]))/COUNTIFS(TableConseqPrograms[Program],TableConseqPrograms[Program]&amp;"",TableConseqPrograms[Benefit Length (yrs)],TableConseqPrograms[Benefit Length (yrs)]&amp;"",TableConseqPrograms[Effectiveness Degradation Rate],TableConseqPrograms[Effectiveness Degradation Rate]&amp;"",TableConseqPrograms[Effectiveness Degradation Method],TableConseqPrograms[Effectiveness Degradation Method]&amp;""))=1</f>
        <v>1</v>
      </c>
      <c r="V17" s="229" t="s">
        <v>253</v>
      </c>
    </row>
    <row r="18" spans="2:22" x14ac:dyDescent="0.25">
      <c r="B18" s="407" t="str">
        <f>IFERROR(INDEX('Summary of Programs'!A:A,MATCH(TableConseqPrograms[[#This Row],[Program]],'Summary of Programs'!B:B,0)),"No match in Program Cost tab")</f>
        <v>7.3.6.4-T</v>
      </c>
      <c r="C18" s="407" t="str">
        <f>IFERROR(INDEX('Summary of Programs'!C:C,MATCH(TableConseqPrograms[[#This Row],[Program]],'Summary of Programs'!B:B,0)),"No match in Summary of Programs tab")</f>
        <v>Mitigation</v>
      </c>
      <c r="D18" s="154" t="s">
        <v>217</v>
      </c>
      <c r="E18" s="154"/>
      <c r="F18" s="154"/>
      <c r="G18" s="154"/>
      <c r="H18" s="125" t="s">
        <v>201</v>
      </c>
      <c r="I18" s="155" t="b">
        <v>0</v>
      </c>
      <c r="J18" s="157">
        <f>'7.3.6.4_Effectiveness'!$B$45</f>
        <v>1.6460831013028147E-2</v>
      </c>
      <c r="K18" s="154"/>
      <c r="L18" s="124"/>
      <c r="M18" s="154"/>
      <c r="N18" s="263" t="str">
        <f>IF(TableConseqPrograms[[#This Row],[Does this use qualitative measure?]],INDEX(TableQualConseqEff[],MATCH(TableConseqPrograms[[#This Row],[Category]],TableQualConseqEff[Control Program Category],0),MATCH(TableConseqPrograms[[#This Row],[Consequence develops…]],TableQualConseqEff[#Headers],0)),"")</f>
        <v/>
      </c>
      <c r="O18" s="264" t="str">
        <f ca="1">IFERROR(IF(AND(TableConseqPrograms[[#This Row],[Does this use qualitative measure?]],ISNUMBER(SEARCH("control",TableConseqPrograms[[#This Row],[Type]]))),INDIRECT("'Maturity Factor - " &amp; RIGHT(TableConseqPrograms[[#This Row],[ID]],4) &amp; "'!EffFactor"),""),"Cannot fine Maturity Factor - " &amp; TableConseqPrograms[[#This Row],[ID]]&amp; " tab.")</f>
        <v/>
      </c>
      <c r="P18" s="408">
        <f>IFERROR(IF(TableConseqPrograms[[#This Row],[Does this use qualitative measure?]],TableConseqPrograms[[#This Row],[Effectiveness Cap (Ec)]]*MIN(TableConseqPrograms[[#This Row],[Maturity Factor (Mf)]],1),TableConseqPrograms[[#This Row],[Effectiveness - Quantitative]]),0)</f>
        <v>1.6460831013028147E-2</v>
      </c>
      <c r="Q18" s="156">
        <v>1</v>
      </c>
      <c r="R18" s="154"/>
      <c r="S18" s="154"/>
      <c r="T18" s="160"/>
      <c r="U18" s="229" t="b" cm="1">
        <f t="array" ref="U18">SUMPRODUCT(((TableConseqPrograms[Program]=TableConseqPrograms[[#This Row],[Program]]))/COUNTIFS(TableConseqPrograms[Program],TableConseqPrograms[Program]&amp;"",TableConseqPrograms[Benefit Length (yrs)],TableConseqPrograms[Benefit Length (yrs)]&amp;"",TableConseqPrograms[Effectiveness Degradation Rate],TableConseqPrograms[Effectiveness Degradation Rate]&amp;"",TableConseqPrograms[Effectiveness Degradation Method],TableConseqPrograms[Effectiveness Degradation Method]&amp;""))=1</f>
        <v>1</v>
      </c>
      <c r="V18" s="229" t="s">
        <v>253</v>
      </c>
    </row>
    <row r="19" spans="2:22" x14ac:dyDescent="0.25">
      <c r="B19" s="407" t="str">
        <f>IFERROR(INDEX('Summary of Programs'!A:A,MATCH(TableConseqPrograms[[#This Row],[Program]],'Summary of Programs'!B:B,0)),"No match in Program Cost tab")</f>
        <v>7.3.6.7</v>
      </c>
      <c r="C19" s="407" t="str">
        <f>IFERROR(INDEX('Summary of Programs'!C:C,MATCH(TableConseqPrograms[[#This Row],[Program]],'Summary of Programs'!B:B,0)),"No match in Summary of Programs tab")</f>
        <v>Mitigation</v>
      </c>
      <c r="D19" s="154" t="s">
        <v>219</v>
      </c>
      <c r="E19" s="154"/>
      <c r="F19" s="154"/>
      <c r="G19" s="154"/>
      <c r="H19" s="125" t="s">
        <v>201</v>
      </c>
      <c r="I19" s="155" t="b">
        <v>0</v>
      </c>
      <c r="J19" s="157">
        <f>'7.3.6.7_Effectiveness'!A9</f>
        <v>0.10360000000000001</v>
      </c>
      <c r="K19" s="154"/>
      <c r="L19" s="124"/>
      <c r="M19" s="154"/>
      <c r="N19" s="263" t="str">
        <f>IF(TableConseqPrograms[[#This Row],[Does this use qualitative measure?]],INDEX(TableQualConseqEff[],MATCH(TableConseqPrograms[[#This Row],[Category]],TableQualConseqEff[Control Program Category],0),MATCH(TableConseqPrograms[[#This Row],[Consequence develops…]],TableQualConseqEff[#Headers],0)),"")</f>
        <v/>
      </c>
      <c r="O19" s="264" t="str">
        <f ca="1">IFERROR(IF(AND(TableConseqPrograms[[#This Row],[Does this use qualitative measure?]],ISNUMBER(SEARCH("control",TableConseqPrograms[[#This Row],[Type]]))),INDIRECT("'Maturity Factor - " &amp; RIGHT(TableConseqPrograms[[#This Row],[ID]],4) &amp; "'!EffFactor"),""),"Cannot fine Maturity Factor - " &amp; TableConseqPrograms[[#This Row],[ID]]&amp; " tab.")</f>
        <v/>
      </c>
      <c r="P19" s="408">
        <f>IFERROR(IF(TableConseqPrograms[[#This Row],[Does this use qualitative measure?]],TableConseqPrograms[[#This Row],[Effectiveness Cap (Ec)]]*MIN(TableConseqPrograms[[#This Row],[Maturity Factor (Mf)]],1),TableConseqPrograms[[#This Row],[Effectiveness - Quantitative]]),0)</f>
        <v>0.10360000000000001</v>
      </c>
      <c r="Q19" s="156">
        <v>1</v>
      </c>
      <c r="R19" s="154"/>
      <c r="S19" s="154"/>
      <c r="T19" s="160"/>
      <c r="U19" s="229" t="b" cm="1">
        <f t="array" ref="U19">SUMPRODUCT(((TableConseqPrograms[Program]=TableConseqPrograms[[#This Row],[Program]]))/COUNTIFS(TableConseqPrograms[Program],TableConseqPrograms[Program]&amp;"",TableConseqPrograms[Benefit Length (yrs)],TableConseqPrograms[Benefit Length (yrs)]&amp;"",TableConseqPrograms[Effectiveness Degradation Rate],TableConseqPrograms[Effectiveness Degradation Rate]&amp;"",TableConseqPrograms[Effectiveness Degradation Method],TableConseqPrograms[Effectiveness Degradation Method]&amp;""))=1</f>
        <v>1</v>
      </c>
      <c r="V19" s="229" t="s">
        <v>253</v>
      </c>
    </row>
  </sheetData>
  <sheetProtection formatCells="0" formatColumns="0" formatRows="0" insertRows="0" deleteRows="0" sort="0" autoFilter="0" pivotTables="0"/>
  <phoneticPr fontId="14" type="noConversion"/>
  <conditionalFormatting sqref="J8:J10">
    <cfRule type="expression" dxfId="382" priority="5">
      <formula>$I8</formula>
    </cfRule>
  </conditionalFormatting>
  <conditionalFormatting sqref="K8:O12">
    <cfRule type="expression" dxfId="381" priority="4">
      <formula>NOT($I8)</formula>
    </cfRule>
  </conditionalFormatting>
  <conditionalFormatting sqref="J13:J14">
    <cfRule type="expression" dxfId="380" priority="3">
      <formula>$I13</formula>
    </cfRule>
  </conditionalFormatting>
  <conditionalFormatting sqref="K13:O14">
    <cfRule type="expression" dxfId="379" priority="2">
      <formula>NOT($I13)</formula>
    </cfRule>
  </conditionalFormatting>
  <conditionalFormatting sqref="J11:J12">
    <cfRule type="expression" dxfId="378" priority="1">
      <formula>$I11</formula>
    </cfRule>
  </conditionalFormatting>
  <dataValidations count="8">
    <dataValidation type="list" allowBlank="1" showInputMessage="1" showErrorMessage="1" sqref="L8:L19" xr:uid="{7D07E829-3621-47C2-A533-61B35259C44F}">
      <formula1>$AA$7:$AB$7</formula1>
    </dataValidation>
    <dataValidation type="list" allowBlank="1" showInputMessage="1" showErrorMessage="1" sqref="I8:I19" xr:uid="{B6902227-D28D-41A1-9E1B-090D605DD01D}">
      <formula1>"TRUE, FALSE"</formula1>
    </dataValidation>
    <dataValidation type="list" allowBlank="1" showInputMessage="1" showErrorMessage="1" sqref="E8:E19" xr:uid="{8CA16C45-8F4A-4BF7-8CE0-0CFFE57D105F}">
      <formula1>INDIRECT("Table_RiskNameLookup[Risk/Cross Cutting Factor Name]")</formula1>
    </dataValidation>
    <dataValidation type="list" allowBlank="1" showInputMessage="1" showErrorMessage="1" sqref="H8:H19" xr:uid="{D0CC7A40-78AF-4A50-8EA7-A2A407835B7A}">
      <formula1>INDIRECT("TableConseqTypeDropdown[Consequence Options]")</formula1>
    </dataValidation>
    <dataValidation type="list" allowBlank="1" showInputMessage="1" showErrorMessage="1" sqref="D8:D19" xr:uid="{027AEEC7-CC69-493C-98C1-2DF62A178E6E}">
      <formula1>INDIRECT("TableSummary[Program]")</formula1>
    </dataValidation>
    <dataValidation type="list" allowBlank="1" showInputMessage="1" showErrorMessage="1" sqref="F8:F19" xr:uid="{96E927BE-C782-4B0A-8F8C-F968D38172C9}">
      <formula1>INDIRECT("TableTranche[Tranche]")</formula1>
    </dataValidation>
    <dataValidation type="list" allowBlank="1" showInputMessage="1" showErrorMessage="1" sqref="G8:G19" xr:uid="{D6907C1E-CD47-4901-9EA1-7D8FB7375757}">
      <formula1>INDIRECT("TableOutcome[Outcome]")</formula1>
    </dataValidation>
    <dataValidation type="list" allowBlank="1" showInputMessage="1" showErrorMessage="1" sqref="K8:K19" xr:uid="{43753915-5F7D-405A-9F86-7B6152A43C37}">
      <formula1>INDIRECT("TableQualConseqEff[Control Program Category]")</formula1>
    </dataValidation>
  </dataValidations>
  <pageMargins left="0.7" right="0.7" top="0.75" bottom="0.75" header="0.3" footer="0.3"/>
  <pageSetup paperSize="17" orientation="landscape" r:id="rId1"/>
  <tableParts count="3">
    <tablePart r:id="rId2"/>
    <tablePart r:id="rId3"/>
    <tablePart r:id="rId4"/>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31B8A-AE8E-4393-ACF3-80F0198EDE17}">
  <sheetPr codeName="RSElite">
    <tabColor theme="8" tint="0.59999389629810485"/>
  </sheetPr>
  <dimension ref="B1:HF7867"/>
  <sheetViews>
    <sheetView showGridLines="0" topLeftCell="B1" zoomScaleNormal="100" workbookViewId="0">
      <selection activeCell="D8" sqref="D8"/>
    </sheetView>
  </sheetViews>
  <sheetFormatPr defaultColWidth="9.140625" defaultRowHeight="15" x14ac:dyDescent="0.25"/>
  <cols>
    <col min="1" max="1" width="9.140625" style="81"/>
    <col min="2" max="2" width="48.42578125" style="81" customWidth="1"/>
    <col min="3" max="22" width="12.28515625" style="81" customWidth="1"/>
    <col min="23" max="23" width="13.5703125" style="81" customWidth="1"/>
    <col min="24" max="26" width="12" style="81" customWidth="1"/>
    <col min="27" max="27" width="14" style="81" customWidth="1"/>
    <col min="28" max="29" width="12" style="81" customWidth="1"/>
    <col min="30" max="37" width="13.5703125" style="81" customWidth="1"/>
    <col min="38" max="43" width="10.28515625" style="81" customWidth="1"/>
    <col min="44" max="45" width="14.7109375" style="81" customWidth="1"/>
    <col min="46" max="46" width="8" style="81" bestFit="1" customWidth="1"/>
    <col min="47" max="47" width="14.7109375" style="81" customWidth="1"/>
    <col min="48" max="48" width="12.85546875" style="81" bestFit="1" customWidth="1"/>
    <col min="49" max="49" width="9.7109375" style="81" customWidth="1"/>
    <col min="50" max="50" width="10.7109375" style="81" customWidth="1"/>
    <col min="51" max="55" width="11.140625" style="81" customWidth="1"/>
    <col min="56" max="68" width="12.85546875" style="81" customWidth="1"/>
    <col min="69" max="69" width="12" style="81" customWidth="1"/>
    <col min="70" max="75" width="10" style="81" customWidth="1"/>
    <col min="76" max="78" width="12.28515625" style="81" bestFit="1" customWidth="1"/>
    <col min="79" max="80" width="12.42578125" style="81" bestFit="1" customWidth="1"/>
    <col min="81" max="82" width="12.28515625" style="81" bestFit="1" customWidth="1"/>
    <col min="83" max="83" width="10" style="81" bestFit="1" customWidth="1"/>
    <col min="84" max="86" width="12.28515625" style="81" bestFit="1" customWidth="1"/>
    <col min="87" max="87" width="12.5703125" style="81" bestFit="1" customWidth="1"/>
    <col min="88" max="89" width="9.5703125" style="81" bestFit="1" customWidth="1"/>
    <col min="90" max="93" width="9.5703125" style="81" customWidth="1"/>
    <col min="94" max="94" width="9.5703125" style="81" bestFit="1" customWidth="1"/>
    <col min="95" max="96" width="9.5703125" style="81" customWidth="1"/>
    <col min="97" max="97" width="9.28515625" style="81" bestFit="1" customWidth="1"/>
    <col min="98" max="98" width="12.140625" style="81" customWidth="1"/>
    <col min="99" max="99" width="40.28515625" style="81" customWidth="1"/>
    <col min="100" max="100" width="9.28515625" style="81" bestFit="1" customWidth="1"/>
    <col min="101" max="101" width="9.7109375" style="81" customWidth="1"/>
    <col min="102" max="103" width="10.7109375" style="81" customWidth="1"/>
    <col min="104" max="104" width="9.28515625" style="81" bestFit="1" customWidth="1"/>
    <col min="105" max="105" width="12.7109375" style="81" customWidth="1"/>
    <col min="106" max="113" width="10.5703125" style="81" customWidth="1"/>
    <col min="114" max="114" width="12.28515625" style="81" bestFit="1" customWidth="1"/>
    <col min="115" max="146" width="14.7109375" style="81" customWidth="1"/>
    <col min="147" max="148" width="9.140625" style="81"/>
    <col min="149" max="149" width="9.7109375" style="81" customWidth="1"/>
    <col min="150" max="150" width="40.42578125" style="81" bestFit="1" customWidth="1"/>
    <col min="151" max="151" width="9.140625" style="81"/>
    <col min="152" max="152" width="11.140625" style="81" customWidth="1"/>
    <col min="153" max="153" width="9.28515625" style="81" bestFit="1" customWidth="1"/>
    <col min="154" max="154" width="12.42578125" style="81" bestFit="1" customWidth="1"/>
    <col min="155" max="155" width="12" style="81" bestFit="1" customWidth="1"/>
    <col min="156" max="156" width="12.42578125" style="81" bestFit="1" customWidth="1"/>
    <col min="157" max="186" width="12.140625" style="81" customWidth="1"/>
    <col min="187" max="187" width="9.140625" style="81"/>
    <col min="188" max="188" width="9.7109375" style="81" customWidth="1"/>
    <col min="189" max="189" width="10.7109375" style="81" customWidth="1"/>
    <col min="190" max="190" width="9.140625" style="81"/>
    <col min="191" max="191" width="11.140625" style="81" customWidth="1"/>
    <col min="192" max="195" width="9.140625" style="81"/>
    <col min="196" max="213" width="12.140625" style="81" customWidth="1"/>
    <col min="214" max="16384" width="9.140625" style="81"/>
  </cols>
  <sheetData>
    <row r="1" spans="2:214" x14ac:dyDescent="0.25">
      <c r="B1" s="238"/>
      <c r="E1" s="239"/>
    </row>
    <row r="2" spans="2:214" x14ac:dyDescent="0.25">
      <c r="B2" s="238" t="s">
        <v>333</v>
      </c>
      <c r="C2" s="259" t="s">
        <v>334</v>
      </c>
      <c r="D2" s="154"/>
      <c r="E2" s="154"/>
      <c r="F2" s="154"/>
      <c r="G2" s="154"/>
      <c r="H2" s="154"/>
      <c r="L2" s="81" t="s">
        <v>335</v>
      </c>
    </row>
    <row r="3" spans="2:214" x14ac:dyDescent="0.25">
      <c r="B3" s="238" t="s">
        <v>336</v>
      </c>
      <c r="C3" s="240" t="s">
        <v>1174</v>
      </c>
      <c r="D3" s="154"/>
      <c r="E3" s="154"/>
      <c r="F3" s="154"/>
      <c r="G3" s="154"/>
      <c r="H3" s="154"/>
      <c r="L3" s="81" t="s">
        <v>337</v>
      </c>
    </row>
    <row r="4" spans="2:214" x14ac:dyDescent="0.25">
      <c r="B4" s="238" t="s">
        <v>338</v>
      </c>
      <c r="C4" s="241" t="str">
        <f>C2&amp;"\"&amp;DataFileName</f>
        <v>P:\EAS\WMP 2022\Test Run\EO-WPSPS_20220208123655_Baseline_rselite_(add 2020).xlsx</v>
      </c>
    </row>
    <row r="5" spans="2:214" x14ac:dyDescent="0.25">
      <c r="B5" s="238" t="s">
        <v>339</v>
      </c>
      <c r="C5" s="81" t="str">
        <f>C2&amp;"\RSE_lite.exe"</f>
        <v>P:\EAS\WMP 2022\Test Run\RSE_lite.exe</v>
      </c>
    </row>
    <row r="6" spans="2:214" x14ac:dyDescent="0.25">
      <c r="B6" s="238" t="s">
        <v>340</v>
      </c>
      <c r="C6">
        <v>2021</v>
      </c>
      <c r="D6"/>
      <c r="E6"/>
    </row>
    <row r="7" spans="2:214" x14ac:dyDescent="0.25">
      <c r="B7" s="238" t="s">
        <v>341</v>
      </c>
      <c r="C7" s="254">
        <v>7.0000000000000007E-2</v>
      </c>
      <c r="D7"/>
      <c r="E7" s="254"/>
    </row>
    <row r="8" spans="2:214" x14ac:dyDescent="0.25">
      <c r="B8" s="238" t="s">
        <v>342</v>
      </c>
      <c r="C8">
        <v>2022</v>
      </c>
      <c r="D8">
        <v>2022</v>
      </c>
      <c r="E8" s="254" t="str">
        <f>C8&amp;"-"&amp;D8</f>
        <v>2022-2022</v>
      </c>
    </row>
    <row r="9" spans="2:214" x14ac:dyDescent="0.25">
      <c r="B9" s="238"/>
      <c r="C9"/>
      <c r="D9"/>
      <c r="E9" s="254"/>
    </row>
    <row r="10" spans="2:214" x14ac:dyDescent="0.25">
      <c r="B10" s="117" t="s">
        <v>343</v>
      </c>
    </row>
    <row r="11" spans="2:214" ht="72" customHeight="1" x14ac:dyDescent="0.25">
      <c r="B11" s="242" t="s">
        <v>344</v>
      </c>
      <c r="C11" s="255" t="s">
        <v>345</v>
      </c>
      <c r="D11" s="255" t="s">
        <v>346</v>
      </c>
      <c r="E11" s="255" t="s">
        <v>347</v>
      </c>
      <c r="F11" s="255" t="s">
        <v>348</v>
      </c>
      <c r="G11" s="255" t="s">
        <v>349</v>
      </c>
      <c r="H11" s="255" t="s">
        <v>350</v>
      </c>
      <c r="I11" s="255" t="s">
        <v>351</v>
      </c>
      <c r="J11" s="255" t="s">
        <v>352</v>
      </c>
      <c r="K11" s="243" t="s">
        <v>353</v>
      </c>
      <c r="L11" s="243" t="s">
        <v>354</v>
      </c>
      <c r="M11" s="243" t="s">
        <v>355</v>
      </c>
      <c r="N11" s="243" t="s">
        <v>356</v>
      </c>
      <c r="O11" s="243" t="s">
        <v>357</v>
      </c>
      <c r="P11" s="243" t="s">
        <v>358</v>
      </c>
      <c r="Q11" s="243" t="s">
        <v>359</v>
      </c>
      <c r="R11" s="243" t="s">
        <v>360</v>
      </c>
      <c r="S11" s="256" t="s">
        <v>361</v>
      </c>
      <c r="T11" s="256" t="s">
        <v>362</v>
      </c>
      <c r="U11" s="256" t="s">
        <v>363</v>
      </c>
      <c r="V11" s="256" t="s">
        <v>364</v>
      </c>
    </row>
    <row r="12" spans="2:214" x14ac:dyDescent="0.25">
      <c r="B12" s="244" t="s">
        <v>211</v>
      </c>
      <c r="C12" s="257">
        <v>48.080136378517537</v>
      </c>
      <c r="D12" s="127">
        <v>45.329301262118214</v>
      </c>
      <c r="E12" s="127">
        <v>42.363832955250672</v>
      </c>
      <c r="F12" s="127">
        <v>39.592367247897812</v>
      </c>
      <c r="G12" s="127"/>
      <c r="H12" s="127"/>
      <c r="I12" s="127"/>
      <c r="J12" s="127">
        <v>135.7732705958864</v>
      </c>
      <c r="K12" s="127">
        <v>12.501916691680407</v>
      </c>
      <c r="L12" s="127">
        <v>3.8976025256432552</v>
      </c>
      <c r="M12" s="127">
        <v>66.562850605166247</v>
      </c>
      <c r="N12" s="127" t="s">
        <v>525</v>
      </c>
      <c r="O12" s="127"/>
      <c r="P12" s="127"/>
      <c r="Q12" s="127"/>
      <c r="R12" s="127">
        <v>8.4266757348371399</v>
      </c>
      <c r="S12" s="127">
        <v>16.112316988130843</v>
      </c>
      <c r="T12" s="127">
        <v>0</v>
      </c>
      <c r="U12" s="258">
        <v>16.112316988130843</v>
      </c>
      <c r="V12" s="258">
        <v>0</v>
      </c>
      <c r="W12" s="245"/>
      <c r="Y12" s="106"/>
    </row>
    <row r="13" spans="2:214" ht="105" x14ac:dyDescent="0.25">
      <c r="B13" s="246" t="s">
        <v>1184</v>
      </c>
      <c r="D13" s="206"/>
      <c r="E13" s="206"/>
      <c r="R13" s="112"/>
      <c r="AS13" s="117" t="s">
        <v>365</v>
      </c>
      <c r="AU13" s="117"/>
      <c r="CT13" s="117" t="s">
        <v>366</v>
      </c>
      <c r="CW13" s="117"/>
      <c r="ER13" s="117" t="s">
        <v>367</v>
      </c>
      <c r="GE13" s="117" t="s">
        <v>368</v>
      </c>
    </row>
    <row r="14" spans="2:214" x14ac:dyDescent="0.25">
      <c r="B14" s="117" t="s">
        <v>369</v>
      </c>
      <c r="E14" s="206"/>
      <c r="CT14" s="247" t="s">
        <v>370</v>
      </c>
      <c r="CW14" s="247"/>
      <c r="ER14" s="247" t="s">
        <v>371</v>
      </c>
      <c r="GE14" s="247" t="s">
        <v>371</v>
      </c>
    </row>
    <row r="15" spans="2:214" s="248" customFormat="1" ht="69.75" customHeight="1" x14ac:dyDescent="0.25">
      <c r="B15" s="248" t="s">
        <v>51</v>
      </c>
      <c r="C15" s="248" t="s">
        <v>372</v>
      </c>
      <c r="D15" s="248" t="s">
        <v>345</v>
      </c>
      <c r="E15" s="248" t="s">
        <v>346</v>
      </c>
      <c r="F15" s="248" t="s">
        <v>347</v>
      </c>
      <c r="G15" s="248" t="s">
        <v>348</v>
      </c>
      <c r="H15" s="248" t="s">
        <v>1194</v>
      </c>
      <c r="I15" s="248" t="s">
        <v>1195</v>
      </c>
      <c r="J15" s="248" t="s">
        <v>1196</v>
      </c>
      <c r="K15" s="248" t="s">
        <v>1189</v>
      </c>
      <c r="L15" s="248" t="s">
        <v>353</v>
      </c>
      <c r="M15" s="248" t="s">
        <v>354</v>
      </c>
      <c r="N15" s="248" t="s">
        <v>355</v>
      </c>
      <c r="O15" s="248" t="s">
        <v>356</v>
      </c>
      <c r="P15" s="248" t="s">
        <v>1190</v>
      </c>
      <c r="Q15" s="248" t="s">
        <v>260</v>
      </c>
      <c r="R15" s="248" t="s">
        <v>261</v>
      </c>
      <c r="S15" s="248" t="s">
        <v>262</v>
      </c>
      <c r="T15" s="248" t="s">
        <v>263</v>
      </c>
      <c r="U15" s="248" t="s">
        <v>280</v>
      </c>
      <c r="V15" s="248" t="s">
        <v>1197</v>
      </c>
      <c r="W15" s="248" t="s">
        <v>267</v>
      </c>
      <c r="X15" s="248" t="s">
        <v>268</v>
      </c>
      <c r="Y15" s="248" t="s">
        <v>269</v>
      </c>
      <c r="Z15" s="248" t="s">
        <v>270</v>
      </c>
      <c r="AA15" s="248" t="s">
        <v>1198</v>
      </c>
      <c r="AB15" s="248" t="s">
        <v>374</v>
      </c>
      <c r="AC15" s="248" t="s">
        <v>375</v>
      </c>
      <c r="AD15" s="248" t="s">
        <v>376</v>
      </c>
      <c r="AE15" s="248" t="s">
        <v>377</v>
      </c>
      <c r="AF15" s="248" t="s">
        <v>378</v>
      </c>
      <c r="AG15" s="248" t="s">
        <v>379</v>
      </c>
      <c r="AH15" s="248" t="s">
        <v>380</v>
      </c>
      <c r="AI15" s="248" t="s">
        <v>381</v>
      </c>
      <c r="AJ15" s="248" t="s">
        <v>382</v>
      </c>
      <c r="AS15" s="249" t="s">
        <v>51</v>
      </c>
      <c r="AT15" s="249" t="s">
        <v>249</v>
      </c>
      <c r="AU15" s="249" t="s">
        <v>54</v>
      </c>
      <c r="AV15" s="249" t="s">
        <v>383</v>
      </c>
      <c r="AW15" s="249" t="s">
        <v>384</v>
      </c>
      <c r="AX15" s="249" t="s">
        <v>385</v>
      </c>
      <c r="AY15" s="249" t="s">
        <v>386</v>
      </c>
      <c r="AZ15" s="249" t="s">
        <v>387</v>
      </c>
      <c r="BA15" s="249" t="s">
        <v>388</v>
      </c>
      <c r="BB15" s="249" t="s">
        <v>389</v>
      </c>
      <c r="BC15" s="249" t="s">
        <v>390</v>
      </c>
      <c r="BD15" s="249" t="s">
        <v>391</v>
      </c>
      <c r="BE15" s="249" t="s">
        <v>392</v>
      </c>
      <c r="BF15" s="249" t="s">
        <v>393</v>
      </c>
      <c r="BG15" s="249" t="s">
        <v>394</v>
      </c>
      <c r="BH15" s="249" t="s">
        <v>395</v>
      </c>
      <c r="BI15" s="249" t="s">
        <v>396</v>
      </c>
      <c r="BJ15" s="249" t="s">
        <v>397</v>
      </c>
      <c r="BK15" s="249" t="s">
        <v>398</v>
      </c>
      <c r="BL15" s="249" t="s">
        <v>399</v>
      </c>
      <c r="BM15" s="249" t="s">
        <v>400</v>
      </c>
      <c r="BN15" s="249" t="s">
        <v>345</v>
      </c>
      <c r="BO15" s="249" t="s">
        <v>346</v>
      </c>
      <c r="BP15" s="249" t="s">
        <v>347</v>
      </c>
      <c r="BQ15" s="249" t="s">
        <v>348</v>
      </c>
      <c r="BR15" s="249" t="s">
        <v>1199</v>
      </c>
      <c r="BS15" s="249" t="s">
        <v>1194</v>
      </c>
      <c r="BT15" s="249" t="s">
        <v>1200</v>
      </c>
      <c r="BU15" s="249" t="s">
        <v>1195</v>
      </c>
      <c r="BV15" s="249" t="s">
        <v>1201</v>
      </c>
      <c r="BW15" s="249" t="s">
        <v>1196</v>
      </c>
      <c r="BX15" s="249" t="s">
        <v>1202</v>
      </c>
      <c r="BY15" s="249" t="s">
        <v>1189</v>
      </c>
      <c r="BZ15" s="249" t="s">
        <v>381</v>
      </c>
      <c r="CA15" s="249" t="s">
        <v>382</v>
      </c>
      <c r="CB15" s="249" t="s">
        <v>401</v>
      </c>
      <c r="CC15" s="249" t="s">
        <v>402</v>
      </c>
      <c r="CD15" s="249" t="s">
        <v>403</v>
      </c>
      <c r="CE15" s="249" t="s">
        <v>404</v>
      </c>
      <c r="CF15" s="249" t="s">
        <v>405</v>
      </c>
      <c r="CG15" s="249" t="s">
        <v>406</v>
      </c>
      <c r="CH15" s="249" t="s">
        <v>407</v>
      </c>
      <c r="CI15" s="249" t="s">
        <v>408</v>
      </c>
      <c r="CJ15" s="249" t="s">
        <v>409</v>
      </c>
      <c r="CK15" s="249"/>
      <c r="CL15" s="249"/>
      <c r="CM15" s="249"/>
      <c r="CN15" s="249"/>
      <c r="CO15" s="249"/>
      <c r="CP15" s="249"/>
      <c r="CQ15" s="249"/>
      <c r="CR15" s="249"/>
      <c r="CS15" s="249"/>
      <c r="CT15" s="250" t="s">
        <v>249</v>
      </c>
      <c r="CU15" s="249" t="s">
        <v>54</v>
      </c>
      <c r="CV15" s="249" t="s">
        <v>58</v>
      </c>
      <c r="CW15" s="249" t="s">
        <v>383</v>
      </c>
      <c r="CX15" s="249" t="s">
        <v>410</v>
      </c>
      <c r="CY15" s="249" t="s">
        <v>411</v>
      </c>
      <c r="CZ15" s="249" t="s">
        <v>412</v>
      </c>
      <c r="DA15" s="249" t="s">
        <v>413</v>
      </c>
      <c r="DB15" s="249" t="s">
        <v>414</v>
      </c>
      <c r="DC15" s="249" t="s">
        <v>415</v>
      </c>
      <c r="DD15" s="249" t="s">
        <v>416</v>
      </c>
      <c r="DE15" s="249" t="s">
        <v>417</v>
      </c>
      <c r="DF15" s="249" t="s">
        <v>418</v>
      </c>
      <c r="DG15" s="249" t="s">
        <v>419</v>
      </c>
      <c r="DH15" s="249" t="s">
        <v>420</v>
      </c>
      <c r="DI15" s="249" t="s">
        <v>421</v>
      </c>
      <c r="DJ15" s="249" t="s">
        <v>422</v>
      </c>
      <c r="DK15" s="249" t="s">
        <v>423</v>
      </c>
      <c r="DL15" s="249" t="s">
        <v>424</v>
      </c>
      <c r="DM15" s="249" t="s">
        <v>425</v>
      </c>
      <c r="DN15" s="249" t="s">
        <v>426</v>
      </c>
      <c r="DO15" s="249" t="s">
        <v>427</v>
      </c>
      <c r="DP15" s="249" t="s">
        <v>428</v>
      </c>
      <c r="DQ15" s="249" t="s">
        <v>429</v>
      </c>
      <c r="DR15" s="249" t="s">
        <v>430</v>
      </c>
      <c r="DS15" s="249" t="s">
        <v>431</v>
      </c>
      <c r="DT15" s="249" t="s">
        <v>432</v>
      </c>
      <c r="DU15" s="249" t="s">
        <v>433</v>
      </c>
      <c r="DV15" s="249" t="s">
        <v>434</v>
      </c>
      <c r="DW15" s="249" t="s">
        <v>377</v>
      </c>
      <c r="DX15" s="249" t="s">
        <v>378</v>
      </c>
      <c r="DY15" s="249" t="s">
        <v>379</v>
      </c>
      <c r="DZ15" s="249" t="s">
        <v>380</v>
      </c>
      <c r="EA15" s="249" t="s">
        <v>381</v>
      </c>
      <c r="EB15" s="249" t="s">
        <v>382</v>
      </c>
      <c r="EC15" s="249" t="s">
        <v>401</v>
      </c>
      <c r="ED15" s="249" t="s">
        <v>402</v>
      </c>
      <c r="EE15" s="249" t="s">
        <v>403</v>
      </c>
      <c r="EF15" s="249" t="s">
        <v>404</v>
      </c>
      <c r="EG15" s="249" t="s">
        <v>405</v>
      </c>
      <c r="EH15" s="249" t="s">
        <v>406</v>
      </c>
      <c r="EI15" s="249"/>
      <c r="EJ15" s="249"/>
      <c r="EK15" s="249"/>
      <c r="EL15" s="249"/>
      <c r="EM15" s="249"/>
      <c r="EN15" s="249"/>
      <c r="EO15" s="249"/>
      <c r="EP15" s="249"/>
      <c r="EQ15" s="249"/>
      <c r="ER15" s="249" t="s">
        <v>435</v>
      </c>
      <c r="ES15" s="249" t="s">
        <v>249</v>
      </c>
      <c r="ET15" s="249" t="s">
        <v>54</v>
      </c>
      <c r="EU15" s="249" t="s">
        <v>58</v>
      </c>
      <c r="EV15" s="249" t="s">
        <v>301</v>
      </c>
      <c r="EW15" s="249" t="s">
        <v>302</v>
      </c>
      <c r="EX15" s="249" t="s">
        <v>383</v>
      </c>
      <c r="EY15" s="249" t="s">
        <v>422</v>
      </c>
      <c r="EZ15" s="249" t="s">
        <v>228</v>
      </c>
      <c r="FA15" s="249" t="s">
        <v>436</v>
      </c>
      <c r="FB15" s="249" t="s">
        <v>437</v>
      </c>
      <c r="FC15" s="249" t="s">
        <v>49</v>
      </c>
      <c r="FD15" s="249" t="s">
        <v>438</v>
      </c>
      <c r="FE15" s="249" t="s">
        <v>439</v>
      </c>
      <c r="FF15" s="249" t="s">
        <v>74</v>
      </c>
      <c r="FG15" s="249" t="s">
        <v>78</v>
      </c>
      <c r="FH15" s="249" t="s">
        <v>440</v>
      </c>
      <c r="FI15" s="249" t="s">
        <v>410</v>
      </c>
      <c r="FJ15" s="249" t="s">
        <v>441</v>
      </c>
      <c r="FK15" s="249" t="s">
        <v>411</v>
      </c>
      <c r="FL15" s="249" t="s">
        <v>442</v>
      </c>
      <c r="FM15" s="249" t="s">
        <v>412</v>
      </c>
      <c r="FN15" s="249" t="s">
        <v>443</v>
      </c>
      <c r="FO15" s="249" t="s">
        <v>413</v>
      </c>
      <c r="FP15" s="249" t="s">
        <v>444</v>
      </c>
      <c r="FQ15" s="249" t="s">
        <v>373</v>
      </c>
      <c r="FR15" s="249" t="s">
        <v>374</v>
      </c>
      <c r="FS15" s="249" t="s">
        <v>375</v>
      </c>
      <c r="FT15" s="249" t="s">
        <v>376</v>
      </c>
      <c r="FU15" s="249"/>
      <c r="FV15" s="249"/>
      <c r="FW15" s="249"/>
      <c r="FX15" s="249"/>
      <c r="FY15" s="249"/>
      <c r="FZ15" s="249"/>
      <c r="GA15" s="249"/>
      <c r="GB15" s="249"/>
      <c r="GC15" s="249"/>
      <c r="GD15" s="249"/>
      <c r="GE15" s="249" t="s">
        <v>435</v>
      </c>
      <c r="GF15" s="249" t="s">
        <v>249</v>
      </c>
      <c r="GG15" s="249" t="s">
        <v>54</v>
      </c>
      <c r="GH15" s="249" t="s">
        <v>58</v>
      </c>
      <c r="GI15" s="249" t="s">
        <v>383</v>
      </c>
      <c r="GJ15" s="249" t="s">
        <v>324</v>
      </c>
      <c r="GK15" s="249" t="s">
        <v>414</v>
      </c>
      <c r="GL15" s="249" t="s">
        <v>228</v>
      </c>
      <c r="GM15" s="249" t="s">
        <v>437</v>
      </c>
      <c r="GN15" s="249" t="s">
        <v>49</v>
      </c>
      <c r="GO15" s="249" t="s">
        <v>438</v>
      </c>
      <c r="GP15" s="249" t="s">
        <v>439</v>
      </c>
      <c r="GQ15" s="249" t="s">
        <v>74</v>
      </c>
      <c r="GR15" s="249" t="s">
        <v>78</v>
      </c>
      <c r="GS15" s="249" t="s">
        <v>440</v>
      </c>
      <c r="GT15" s="249" t="s">
        <v>418</v>
      </c>
      <c r="GU15" s="249" t="s">
        <v>441</v>
      </c>
      <c r="GV15" s="249" t="s">
        <v>419</v>
      </c>
      <c r="GW15" s="249" t="s">
        <v>442</v>
      </c>
      <c r="GX15" s="249" t="s">
        <v>420</v>
      </c>
      <c r="GY15" s="249" t="s">
        <v>443</v>
      </c>
      <c r="GZ15" s="249" t="s">
        <v>421</v>
      </c>
      <c r="HA15" s="249" t="s">
        <v>445</v>
      </c>
      <c r="HB15" s="249" t="s">
        <v>446</v>
      </c>
      <c r="HC15" s="249" t="s">
        <v>444</v>
      </c>
      <c r="HD15" s="249" t="s">
        <v>373</v>
      </c>
      <c r="HE15" s="249" t="s">
        <v>374</v>
      </c>
      <c r="HF15" s="249" t="s">
        <v>375</v>
      </c>
    </row>
    <row r="16" spans="2:214" x14ac:dyDescent="0.25">
      <c r="B16" s="81" t="s">
        <v>1175</v>
      </c>
      <c r="C16" s="251" t="s">
        <v>250</v>
      </c>
      <c r="D16" s="251">
        <v>149.41948770901277</v>
      </c>
      <c r="E16" s="251">
        <v>149.41948770901277</v>
      </c>
      <c r="F16" s="251">
        <v>139.64438103646054</v>
      </c>
      <c r="G16" s="251">
        <v>130.50876732379487</v>
      </c>
      <c r="H16" s="251">
        <v>0</v>
      </c>
      <c r="I16" s="251">
        <v>0</v>
      </c>
      <c r="J16" s="252">
        <v>139.64438103646054</v>
      </c>
      <c r="K16" s="252">
        <v>139.64438103646054</v>
      </c>
      <c r="L16" s="127">
        <v>229.58186608427056</v>
      </c>
      <c r="M16" s="252">
        <v>207.82764738893636</v>
      </c>
      <c r="N16" s="252">
        <v>189.36030538922807</v>
      </c>
      <c r="O16" s="252">
        <v>185.18010772412532</v>
      </c>
      <c r="P16" s="252">
        <v>189.36030538922807</v>
      </c>
      <c r="Q16" s="252">
        <v>0</v>
      </c>
      <c r="R16" s="252">
        <v>0</v>
      </c>
      <c r="S16" s="252">
        <v>0</v>
      </c>
      <c r="T16" s="252">
        <v>0</v>
      </c>
      <c r="U16" s="252">
        <v>0</v>
      </c>
      <c r="V16" s="252">
        <v>0</v>
      </c>
      <c r="W16" s="252">
        <v>650833.14399999997</v>
      </c>
      <c r="X16" s="252">
        <v>718958.66399999999</v>
      </c>
      <c r="Y16" s="252">
        <v>789075.02500000002</v>
      </c>
      <c r="Z16" s="252">
        <v>806887.35710000002</v>
      </c>
      <c r="AA16" s="252">
        <v>737453.29439252336</v>
      </c>
      <c r="AB16" s="252"/>
      <c r="AC16" s="252"/>
      <c r="AD16" s="252"/>
      <c r="AE16" s="252"/>
      <c r="AF16" s="252"/>
      <c r="AG16" s="252"/>
      <c r="AH16" s="252"/>
      <c r="AI16" s="252"/>
      <c r="AJ16" s="252"/>
      <c r="AK16" s="252"/>
      <c r="AL16" s="252"/>
      <c r="AM16" s="252"/>
      <c r="AN16" s="252"/>
      <c r="AO16" s="252"/>
      <c r="AP16" s="252"/>
      <c r="AQ16" s="252"/>
      <c r="AS16" s="253" t="s">
        <v>1175</v>
      </c>
      <c r="AT16" s="253" t="s">
        <v>253</v>
      </c>
      <c r="AU16" s="253" t="s">
        <v>250</v>
      </c>
      <c r="AV16" s="253">
        <v>2020</v>
      </c>
      <c r="AW16" s="253">
        <v>1</v>
      </c>
      <c r="AX16" s="253">
        <v>0</v>
      </c>
      <c r="AY16" s="253">
        <v>0</v>
      </c>
      <c r="AZ16" s="253">
        <v>149.41948770901277</v>
      </c>
      <c r="BA16" s="253">
        <v>149.41948770901277</v>
      </c>
      <c r="BB16" s="253">
        <v>0</v>
      </c>
      <c r="BC16" s="253">
        <v>0</v>
      </c>
      <c r="BD16" s="253">
        <v>0</v>
      </c>
      <c r="BE16" s="253">
        <v>0</v>
      </c>
      <c r="BF16" s="253">
        <v>0</v>
      </c>
      <c r="BG16" s="253">
        <v>0</v>
      </c>
      <c r="BH16" s="253">
        <v>0</v>
      </c>
      <c r="BI16" s="253">
        <v>0</v>
      </c>
      <c r="BJ16" s="253">
        <v>0</v>
      </c>
      <c r="BK16" s="253">
        <v>0</v>
      </c>
      <c r="BL16" s="81">
        <v>0</v>
      </c>
      <c r="BM16" s="81">
        <v>0</v>
      </c>
      <c r="BN16" s="81">
        <v>149.41948770901277</v>
      </c>
      <c r="BO16" s="81">
        <v>0</v>
      </c>
      <c r="BP16" s="81">
        <v>0</v>
      </c>
      <c r="BQ16" s="81">
        <v>0</v>
      </c>
      <c r="BR16" s="81">
        <v>0</v>
      </c>
      <c r="BS16" s="81">
        <v>0</v>
      </c>
      <c r="BT16" s="81">
        <v>0</v>
      </c>
      <c r="BU16" s="81">
        <v>0</v>
      </c>
      <c r="BV16" s="81">
        <v>0</v>
      </c>
      <c r="BW16" s="81">
        <v>0</v>
      </c>
      <c r="BX16" s="81">
        <v>0</v>
      </c>
      <c r="BY16" s="81">
        <v>0</v>
      </c>
      <c r="CT16" s="253" t="s">
        <v>253</v>
      </c>
      <c r="CU16" s="253" t="s">
        <v>250</v>
      </c>
      <c r="CV16" s="253" t="s">
        <v>447</v>
      </c>
      <c r="CW16" s="253">
        <v>2020</v>
      </c>
      <c r="CX16" s="253">
        <v>0</v>
      </c>
      <c r="CY16" s="253">
        <v>0</v>
      </c>
      <c r="CZ16" s="253">
        <v>0</v>
      </c>
      <c r="DA16" s="253">
        <v>0</v>
      </c>
      <c r="DB16" s="253">
        <v>456.93871517760022</v>
      </c>
      <c r="DC16" s="253">
        <v>423.2290890459679</v>
      </c>
      <c r="DD16" s="253">
        <v>5.6422197518824886</v>
      </c>
      <c r="DE16" s="253">
        <v>28.067406379749869</v>
      </c>
      <c r="DF16" s="253">
        <v>1.2698224720269107</v>
      </c>
      <c r="DG16" s="253">
        <v>0</v>
      </c>
      <c r="DH16" s="253">
        <v>0</v>
      </c>
      <c r="DI16" s="253">
        <v>0</v>
      </c>
      <c r="DJ16" s="253">
        <v>4.75</v>
      </c>
      <c r="DK16" s="253">
        <v>0</v>
      </c>
      <c r="DL16" s="253">
        <v>6.0316567421278258</v>
      </c>
      <c r="DM16" s="253">
        <v>6.0316567421278258</v>
      </c>
      <c r="DN16" s="253">
        <v>0</v>
      </c>
      <c r="DO16" s="81">
        <v>0</v>
      </c>
      <c r="DP16" s="81">
        <v>0</v>
      </c>
      <c r="DQ16" s="81">
        <v>0</v>
      </c>
      <c r="DR16" s="81">
        <v>0</v>
      </c>
      <c r="DS16" s="81">
        <v>0</v>
      </c>
      <c r="DT16" s="81">
        <v>0</v>
      </c>
      <c r="DU16" s="81">
        <v>0</v>
      </c>
      <c r="DV16" s="81">
        <v>0</v>
      </c>
      <c r="ER16" s="253"/>
      <c r="ES16" s="253"/>
      <c r="ET16" s="253"/>
      <c r="EU16" s="253"/>
      <c r="EV16" s="253"/>
      <c r="EW16" s="253"/>
      <c r="EX16" s="253"/>
      <c r="EY16" s="253"/>
      <c r="EZ16" s="253"/>
      <c r="FA16" s="253"/>
      <c r="FB16" s="253"/>
      <c r="FC16" s="253"/>
      <c r="FD16" s="253"/>
      <c r="FE16" s="253"/>
      <c r="FF16" s="253"/>
      <c r="FG16" s="253"/>
      <c r="FH16" s="253"/>
      <c r="FI16" s="253"/>
      <c r="FJ16" s="253"/>
      <c r="GE16" s="253" t="s">
        <v>1183</v>
      </c>
      <c r="GF16" s="253" t="s">
        <v>253</v>
      </c>
      <c r="GG16" s="253" t="s">
        <v>250</v>
      </c>
      <c r="GH16" s="253" t="s">
        <v>447</v>
      </c>
      <c r="GI16" s="253">
        <v>2021</v>
      </c>
      <c r="GJ16" s="253" t="s">
        <v>201</v>
      </c>
      <c r="GK16" s="253">
        <v>423.2290890459679</v>
      </c>
      <c r="GL16" s="253">
        <v>1</v>
      </c>
      <c r="GM16" s="253">
        <v>2021</v>
      </c>
      <c r="GN16" s="253" t="s">
        <v>173</v>
      </c>
      <c r="GO16" s="253">
        <v>3.0003194602935064E-3</v>
      </c>
      <c r="GP16" s="253">
        <v>10</v>
      </c>
      <c r="GQ16" s="253">
        <v>0</v>
      </c>
      <c r="GR16" s="253" t="s">
        <v>448</v>
      </c>
      <c r="GS16" s="253">
        <v>3.0003194602935064E-3</v>
      </c>
      <c r="GT16" s="253">
        <v>1.2698224720269107</v>
      </c>
      <c r="GU16" s="253">
        <v>3.0003194602935064E-3</v>
      </c>
      <c r="GV16" s="253">
        <v>1.2698224720269107</v>
      </c>
      <c r="GW16" s="253">
        <v>0</v>
      </c>
      <c r="GX16" s="81">
        <v>0</v>
      </c>
      <c r="GY16" s="81">
        <v>0</v>
      </c>
      <c r="GZ16" s="81">
        <v>0</v>
      </c>
    </row>
    <row r="17" spans="2:208" x14ac:dyDescent="0.25">
      <c r="B17" s="81" t="s">
        <v>1176</v>
      </c>
      <c r="C17" s="251" t="s">
        <v>250</v>
      </c>
      <c r="D17" s="251">
        <v>44.825846312703831</v>
      </c>
      <c r="E17" s="251">
        <v>44.825846312703831</v>
      </c>
      <c r="F17" s="251">
        <v>41.893314310938159</v>
      </c>
      <c r="G17" s="251">
        <v>39.152630197138464</v>
      </c>
      <c r="H17" s="251">
        <v>0</v>
      </c>
      <c r="I17" s="251">
        <v>0</v>
      </c>
      <c r="J17" s="252">
        <v>41.893314310938159</v>
      </c>
      <c r="K17" s="252">
        <v>41.893314310938159</v>
      </c>
      <c r="L17" s="127">
        <v>78.483103834197166</v>
      </c>
      <c r="M17" s="252">
        <v>78.394819337051828</v>
      </c>
      <c r="N17" s="252">
        <v>74.947518955523819</v>
      </c>
      <c r="O17" s="252">
        <v>72.698042389633727</v>
      </c>
      <c r="P17" s="252">
        <v>74.947518955523819</v>
      </c>
      <c r="Q17" s="252">
        <v>0</v>
      </c>
      <c r="R17" s="252">
        <v>0</v>
      </c>
      <c r="S17" s="252">
        <v>0</v>
      </c>
      <c r="T17" s="252">
        <v>0</v>
      </c>
      <c r="U17" s="252">
        <v>0</v>
      </c>
      <c r="V17" s="252">
        <v>0</v>
      </c>
      <c r="W17" s="252">
        <v>571152.82299999997</v>
      </c>
      <c r="X17" s="252">
        <v>571796.02800000005</v>
      </c>
      <c r="Y17" s="252">
        <v>598096.46719999996</v>
      </c>
      <c r="Z17" s="252">
        <v>616603.21019999997</v>
      </c>
      <c r="AA17" s="252">
        <v>558968.66093457944</v>
      </c>
      <c r="AB17" s="252"/>
      <c r="AC17" s="252"/>
      <c r="AD17" s="252"/>
      <c r="AE17" s="252"/>
      <c r="AF17" s="252"/>
      <c r="AG17" s="252"/>
      <c r="AH17" s="252"/>
      <c r="AI17" s="252"/>
      <c r="AJ17" s="252"/>
      <c r="AK17" s="252"/>
      <c r="AL17" s="252"/>
      <c r="AM17" s="252"/>
      <c r="AN17" s="252"/>
      <c r="AO17" s="252"/>
      <c r="AP17" s="252"/>
      <c r="AQ17" s="252"/>
      <c r="AS17" s="81" t="s">
        <v>1175</v>
      </c>
      <c r="AT17" s="81" t="s">
        <v>253</v>
      </c>
      <c r="AU17" s="81" t="s">
        <v>250</v>
      </c>
      <c r="AV17" s="81">
        <v>2021</v>
      </c>
      <c r="AW17" s="81">
        <v>1</v>
      </c>
      <c r="AX17" s="81">
        <v>0</v>
      </c>
      <c r="AY17" s="81">
        <v>0</v>
      </c>
      <c r="AZ17" s="81">
        <v>0</v>
      </c>
      <c r="BA17" s="81">
        <v>0</v>
      </c>
      <c r="BB17" s="81">
        <v>0</v>
      </c>
      <c r="BC17" s="81">
        <v>0</v>
      </c>
      <c r="BD17" s="81">
        <v>149.41948770901277</v>
      </c>
      <c r="BE17" s="81">
        <v>149.41948770901277</v>
      </c>
      <c r="BF17" s="81">
        <v>0</v>
      </c>
      <c r="BG17" s="81">
        <v>0</v>
      </c>
      <c r="BH17" s="81">
        <v>0</v>
      </c>
      <c r="BI17" s="81">
        <v>0</v>
      </c>
      <c r="BJ17" s="81">
        <v>0</v>
      </c>
      <c r="BK17" s="81">
        <v>0</v>
      </c>
      <c r="BL17" s="81">
        <v>0</v>
      </c>
      <c r="BM17" s="81">
        <v>0</v>
      </c>
      <c r="BN17" s="81">
        <v>0</v>
      </c>
      <c r="BO17" s="81">
        <v>149.41948770901277</v>
      </c>
      <c r="BP17" s="81">
        <v>0</v>
      </c>
      <c r="BQ17" s="81">
        <v>0</v>
      </c>
      <c r="BR17" s="81">
        <v>0</v>
      </c>
      <c r="BS17" s="81">
        <v>0</v>
      </c>
      <c r="BT17" s="81">
        <v>0</v>
      </c>
      <c r="BU17" s="81">
        <v>0</v>
      </c>
      <c r="BV17" s="81">
        <v>0</v>
      </c>
      <c r="BW17" s="81">
        <v>0</v>
      </c>
      <c r="BX17" s="81">
        <v>0</v>
      </c>
      <c r="BY17" s="81">
        <v>0</v>
      </c>
      <c r="CT17" s="81" t="s">
        <v>253</v>
      </c>
      <c r="CU17" s="81" t="s">
        <v>250</v>
      </c>
      <c r="CV17" s="81" t="s">
        <v>447</v>
      </c>
      <c r="CW17" s="81">
        <v>2021</v>
      </c>
      <c r="CX17" s="81">
        <v>0</v>
      </c>
      <c r="CY17" s="81">
        <v>0</v>
      </c>
      <c r="CZ17" s="81">
        <v>0</v>
      </c>
      <c r="DA17" s="81">
        <v>0</v>
      </c>
      <c r="DB17" s="81">
        <v>456.93871517760022</v>
      </c>
      <c r="DC17" s="81">
        <v>423.2290890459679</v>
      </c>
      <c r="DD17" s="81">
        <v>5.6422197518824886</v>
      </c>
      <c r="DE17" s="81">
        <v>28.067406379749869</v>
      </c>
      <c r="DF17" s="81">
        <v>1.2698224720269107</v>
      </c>
      <c r="DG17" s="81">
        <v>1.2698224720269107</v>
      </c>
      <c r="DH17" s="81">
        <v>0</v>
      </c>
      <c r="DI17" s="81">
        <v>0</v>
      </c>
      <c r="DJ17" s="81">
        <v>4.75</v>
      </c>
      <c r="DK17" s="81">
        <v>0</v>
      </c>
      <c r="DL17" s="81">
        <v>6.0316567421278258</v>
      </c>
      <c r="DM17" s="81">
        <v>6.0316567421278258</v>
      </c>
      <c r="DN17" s="81">
        <v>0</v>
      </c>
      <c r="DO17" s="81">
        <v>6.0316567421278258</v>
      </c>
      <c r="DP17" s="81">
        <v>6.0316567421278258</v>
      </c>
      <c r="DQ17" s="81">
        <v>0</v>
      </c>
      <c r="DR17" s="81">
        <v>0</v>
      </c>
      <c r="DS17" s="81">
        <v>0</v>
      </c>
      <c r="DT17" s="81">
        <v>0</v>
      </c>
      <c r="DU17" s="81">
        <v>0</v>
      </c>
      <c r="DV17" s="81">
        <v>0</v>
      </c>
      <c r="GE17" s="81" t="s">
        <v>1183</v>
      </c>
      <c r="GF17" s="81" t="s">
        <v>253</v>
      </c>
      <c r="GG17" s="81" t="s">
        <v>250</v>
      </c>
      <c r="GH17" s="81" t="s">
        <v>447</v>
      </c>
      <c r="GI17" s="81">
        <v>2022</v>
      </c>
      <c r="GJ17" s="81" t="s">
        <v>201</v>
      </c>
      <c r="GK17" s="81">
        <v>423.2290890459679</v>
      </c>
      <c r="GL17" s="81">
        <v>1</v>
      </c>
      <c r="GM17" s="81">
        <v>2022</v>
      </c>
      <c r="GN17" s="81" t="s">
        <v>173</v>
      </c>
      <c r="GO17" s="81">
        <v>3.0003194602935064E-3</v>
      </c>
      <c r="GP17" s="81">
        <v>10</v>
      </c>
      <c r="GQ17" s="81">
        <v>0</v>
      </c>
      <c r="GR17" s="81" t="s">
        <v>448</v>
      </c>
      <c r="GS17" s="81">
        <v>3.0003194602935064E-3</v>
      </c>
      <c r="GT17" s="81">
        <v>1.2698224720269107</v>
      </c>
      <c r="GU17" s="81">
        <v>3.0003194602935064E-3</v>
      </c>
      <c r="GV17" s="253">
        <v>1.2698224720269107</v>
      </c>
      <c r="GW17" s="253">
        <v>3.0003194602935064E-3</v>
      </c>
      <c r="GX17" s="81">
        <v>1.2698224720269107</v>
      </c>
      <c r="GY17" s="81">
        <v>0</v>
      </c>
      <c r="GZ17" s="81">
        <v>0</v>
      </c>
    </row>
    <row r="18" spans="2:208" x14ac:dyDescent="0.25">
      <c r="B18" s="81" t="s">
        <v>1177</v>
      </c>
      <c r="C18" s="251" t="s">
        <v>250</v>
      </c>
      <c r="D18" s="251">
        <v>178.66010087611122</v>
      </c>
      <c r="E18" s="251">
        <v>168.43832289444472</v>
      </c>
      <c r="F18" s="251">
        <v>157.41899335929415</v>
      </c>
      <c r="G18" s="251">
        <v>147.12055454139636</v>
      </c>
      <c r="H18" s="251">
        <v>0</v>
      </c>
      <c r="I18" s="251">
        <v>0</v>
      </c>
      <c r="J18" s="252">
        <v>157.41899335929415</v>
      </c>
      <c r="K18" s="252">
        <v>157.41899335929415</v>
      </c>
      <c r="L18" s="127">
        <v>21.203055173637985</v>
      </c>
      <c r="M18" s="252">
        <v>21.416190558477524</v>
      </c>
      <c r="N18" s="252">
        <v>21.659602164010405</v>
      </c>
      <c r="O18" s="252">
        <v>34.5797183576287</v>
      </c>
      <c r="P18" s="252">
        <v>21.659602164010405</v>
      </c>
      <c r="Q18" s="252">
        <v>8314939.6699999999</v>
      </c>
      <c r="R18" s="252">
        <v>7719770.0599999996</v>
      </c>
      <c r="S18" s="252">
        <v>6181344.1629999997</v>
      </c>
      <c r="T18" s="252">
        <v>3156219.9582000002</v>
      </c>
      <c r="U18" s="252">
        <v>1</v>
      </c>
      <c r="V18" s="252">
        <v>5776957.1616822425</v>
      </c>
      <c r="W18" s="252">
        <v>111209.27</v>
      </c>
      <c r="X18" s="252">
        <v>145229.20000000001</v>
      </c>
      <c r="Y18" s="252">
        <v>1595267.8735</v>
      </c>
      <c r="Z18" s="252">
        <v>1714794.9284000001</v>
      </c>
      <c r="AA18" s="252">
        <v>1490904.5546728971</v>
      </c>
      <c r="AB18" s="252"/>
      <c r="AC18" s="252"/>
      <c r="AD18" s="252"/>
      <c r="AE18" s="252"/>
      <c r="AF18" s="252"/>
      <c r="AG18" s="252"/>
      <c r="AH18" s="252"/>
      <c r="AI18" s="252"/>
      <c r="AJ18" s="252"/>
      <c r="AK18" s="252"/>
      <c r="AL18" s="252"/>
      <c r="AM18" s="252"/>
      <c r="AN18" s="252"/>
      <c r="AO18" s="252"/>
      <c r="AP18" s="252"/>
      <c r="AQ18" s="252"/>
      <c r="AS18" s="81" t="s">
        <v>1175</v>
      </c>
      <c r="AT18" s="81" t="s">
        <v>253</v>
      </c>
      <c r="AU18" s="81" t="s">
        <v>250</v>
      </c>
      <c r="AV18" s="81">
        <v>2022</v>
      </c>
      <c r="AW18" s="81">
        <v>0.93457943925233644</v>
      </c>
      <c r="AX18" s="81">
        <v>0</v>
      </c>
      <c r="AY18" s="81">
        <v>0</v>
      </c>
      <c r="AZ18" s="81">
        <v>0</v>
      </c>
      <c r="BA18" s="81">
        <v>0</v>
      </c>
      <c r="BB18" s="81">
        <v>0</v>
      </c>
      <c r="BC18" s="81">
        <v>0</v>
      </c>
      <c r="BD18" s="81">
        <v>0</v>
      </c>
      <c r="BE18" s="81">
        <v>0</v>
      </c>
      <c r="BF18" s="81">
        <v>0</v>
      </c>
      <c r="BG18" s="81">
        <v>0</v>
      </c>
      <c r="BH18" s="81">
        <v>149.41948770901277</v>
      </c>
      <c r="BI18" s="81">
        <v>149.41948770901277</v>
      </c>
      <c r="BJ18" s="81">
        <v>0</v>
      </c>
      <c r="BK18" s="81">
        <v>0</v>
      </c>
      <c r="BL18" s="81">
        <v>0</v>
      </c>
      <c r="BM18" s="81">
        <v>0</v>
      </c>
      <c r="BN18" s="81">
        <v>0</v>
      </c>
      <c r="BO18" s="81">
        <v>0</v>
      </c>
      <c r="BP18" s="81">
        <v>139.64438103646054</v>
      </c>
      <c r="BQ18" s="81">
        <v>0</v>
      </c>
      <c r="BR18" s="81">
        <v>0</v>
      </c>
      <c r="BS18" s="81">
        <v>0</v>
      </c>
      <c r="BT18" s="81">
        <v>0</v>
      </c>
      <c r="BU18" s="81">
        <v>0</v>
      </c>
      <c r="BV18" s="81">
        <v>149.41948770901277</v>
      </c>
      <c r="BW18" s="81">
        <v>139.64438103646054</v>
      </c>
      <c r="BX18" s="81">
        <v>149.41948770901277</v>
      </c>
      <c r="BY18" s="81">
        <v>139.64438103646054</v>
      </c>
      <c r="CT18" s="81" t="s">
        <v>253</v>
      </c>
      <c r="CU18" s="81" t="s">
        <v>250</v>
      </c>
      <c r="CV18" s="81" t="s">
        <v>447</v>
      </c>
      <c r="CW18" s="81">
        <v>2022</v>
      </c>
      <c r="CX18" s="81">
        <v>0</v>
      </c>
      <c r="CY18" s="81">
        <v>0</v>
      </c>
      <c r="CZ18" s="81">
        <v>0</v>
      </c>
      <c r="DA18" s="81">
        <v>0</v>
      </c>
      <c r="DB18" s="81">
        <v>456.93871517760022</v>
      </c>
      <c r="DC18" s="81">
        <v>423.2290890459679</v>
      </c>
      <c r="DD18" s="81">
        <v>5.6422197518824886</v>
      </c>
      <c r="DE18" s="81">
        <v>28.067406379749869</v>
      </c>
      <c r="DF18" s="81">
        <v>1.2698224720269107</v>
      </c>
      <c r="DG18" s="81">
        <v>1.2698224720269107</v>
      </c>
      <c r="DH18" s="81">
        <v>1.2698224720269107</v>
      </c>
      <c r="DI18" s="81">
        <v>0</v>
      </c>
      <c r="DJ18" s="81">
        <v>4.75</v>
      </c>
      <c r="DK18" s="81">
        <v>0</v>
      </c>
      <c r="DL18" s="81">
        <v>6.0316567421278258</v>
      </c>
      <c r="DM18" s="81">
        <v>6.0316567421278258</v>
      </c>
      <c r="DN18" s="81">
        <v>0</v>
      </c>
      <c r="DO18" s="81">
        <v>6.0316567421278258</v>
      </c>
      <c r="DP18" s="81">
        <v>6.0316567421278258</v>
      </c>
      <c r="DQ18" s="81">
        <v>0</v>
      </c>
      <c r="DR18" s="81">
        <v>6.0316567421278258</v>
      </c>
      <c r="DS18" s="81">
        <v>6.0316567421278258</v>
      </c>
      <c r="DT18" s="81">
        <v>0</v>
      </c>
      <c r="DU18" s="81">
        <v>0</v>
      </c>
      <c r="DV18" s="81">
        <v>0</v>
      </c>
      <c r="GE18" s="81" t="s">
        <v>1183</v>
      </c>
      <c r="GF18" s="81" t="s">
        <v>253</v>
      </c>
      <c r="GG18" s="81" t="s">
        <v>250</v>
      </c>
      <c r="GH18" s="81" t="s">
        <v>447</v>
      </c>
      <c r="GI18" s="81">
        <v>2023</v>
      </c>
      <c r="GJ18" s="81" t="s">
        <v>201</v>
      </c>
      <c r="GK18" s="81">
        <v>423.2290890459679</v>
      </c>
      <c r="GL18" s="81">
        <v>1</v>
      </c>
      <c r="GM18" s="81">
        <v>2023</v>
      </c>
      <c r="GN18" s="81" t="s">
        <v>173</v>
      </c>
      <c r="GO18" s="81">
        <v>3.0003194602935064E-3</v>
      </c>
      <c r="GP18" s="81">
        <v>10</v>
      </c>
      <c r="GQ18" s="81">
        <v>0</v>
      </c>
      <c r="GR18" s="81" t="s">
        <v>448</v>
      </c>
      <c r="GS18" s="81">
        <v>3.0003194602935064E-3</v>
      </c>
      <c r="GT18" s="81">
        <v>1.2698224720269107</v>
      </c>
      <c r="GU18" s="81">
        <v>3.0003194602935064E-3</v>
      </c>
      <c r="GV18" s="253">
        <v>1.2698224720269107</v>
      </c>
      <c r="GW18" s="253">
        <v>3.0003194602935064E-3</v>
      </c>
      <c r="GX18" s="81">
        <v>1.2698224720269107</v>
      </c>
      <c r="GY18" s="81">
        <v>3.0003194602935064E-3</v>
      </c>
      <c r="GZ18" s="81">
        <v>1.2698224720269107</v>
      </c>
    </row>
    <row r="19" spans="2:208" x14ac:dyDescent="0.25">
      <c r="B19" s="81" t="s">
        <v>1178</v>
      </c>
      <c r="C19" s="251" t="s">
        <v>250</v>
      </c>
      <c r="D19" s="251">
        <v>298.83897541802554</v>
      </c>
      <c r="E19" s="251">
        <v>298.83897541802554</v>
      </c>
      <c r="F19" s="251">
        <v>279.28876207292109</v>
      </c>
      <c r="G19" s="251">
        <v>261.01753464758974</v>
      </c>
      <c r="H19" s="251">
        <v>0</v>
      </c>
      <c r="I19" s="251">
        <v>0</v>
      </c>
      <c r="J19" s="252">
        <v>279.28876207292109</v>
      </c>
      <c r="K19" s="252">
        <v>279.28876207292109</v>
      </c>
      <c r="L19" s="127">
        <v>45.207810767712907</v>
      </c>
      <c r="M19" s="252">
        <v>52.135271972266324</v>
      </c>
      <c r="N19" s="252">
        <v>49.965012637851281</v>
      </c>
      <c r="O19" s="252">
        <v>48.465361591517137</v>
      </c>
      <c r="P19" s="252">
        <v>49.965012637851281</v>
      </c>
      <c r="Q19" s="252">
        <v>898811.23</v>
      </c>
      <c r="R19" s="252">
        <v>14031.98</v>
      </c>
      <c r="S19" s="252">
        <v>0</v>
      </c>
      <c r="T19" s="252">
        <v>0</v>
      </c>
      <c r="U19" s="252">
        <v>1</v>
      </c>
      <c r="V19" s="252">
        <v>0</v>
      </c>
      <c r="W19" s="252">
        <v>5711528.2300000004</v>
      </c>
      <c r="X19" s="252">
        <v>5717960.2800000003</v>
      </c>
      <c r="Y19" s="252">
        <v>5980964.6719000004</v>
      </c>
      <c r="Z19" s="252">
        <v>6166032.1021999996</v>
      </c>
      <c r="AA19" s="252">
        <v>5589686.6092523364</v>
      </c>
      <c r="AB19" s="252"/>
      <c r="AC19" s="252"/>
      <c r="AD19" s="252"/>
      <c r="AE19" s="252"/>
      <c r="AF19" s="252"/>
      <c r="AG19" s="252"/>
      <c r="AH19" s="252"/>
      <c r="AI19" s="252"/>
      <c r="AJ19" s="252"/>
      <c r="AK19" s="252"/>
      <c r="AL19" s="252"/>
      <c r="AM19" s="252"/>
      <c r="AN19" s="252"/>
      <c r="AO19" s="252"/>
      <c r="AP19" s="252"/>
      <c r="AQ19" s="252"/>
      <c r="AS19" s="81" t="s">
        <v>1175</v>
      </c>
      <c r="AT19" s="81" t="s">
        <v>253</v>
      </c>
      <c r="AU19" s="81" t="s">
        <v>250</v>
      </c>
      <c r="AV19" s="81">
        <v>2023</v>
      </c>
      <c r="AW19" s="81">
        <v>0.87343872827321156</v>
      </c>
      <c r="AX19" s="81">
        <v>0</v>
      </c>
      <c r="AY19" s="81">
        <v>0</v>
      </c>
      <c r="AZ19" s="81">
        <v>0</v>
      </c>
      <c r="BA19" s="81">
        <v>0</v>
      </c>
      <c r="BB19" s="81">
        <v>0</v>
      </c>
      <c r="BC19" s="81">
        <v>0</v>
      </c>
      <c r="BD19" s="81">
        <v>0</v>
      </c>
      <c r="BE19" s="81">
        <v>0</v>
      </c>
      <c r="BF19" s="81">
        <v>0</v>
      </c>
      <c r="BG19" s="81">
        <v>0</v>
      </c>
      <c r="BH19" s="81">
        <v>0</v>
      </c>
      <c r="BI19" s="81">
        <v>0</v>
      </c>
      <c r="BJ19" s="81">
        <v>0</v>
      </c>
      <c r="BK19" s="81">
        <v>0</v>
      </c>
      <c r="BL19" s="81">
        <v>149.41948770901277</v>
      </c>
      <c r="BM19" s="81">
        <v>149.41948770901277</v>
      </c>
      <c r="BN19" s="81">
        <v>0</v>
      </c>
      <c r="BO19" s="81">
        <v>0</v>
      </c>
      <c r="BP19" s="81">
        <v>0</v>
      </c>
      <c r="BQ19" s="81">
        <v>130.50876732379487</v>
      </c>
      <c r="BR19" s="81">
        <v>0</v>
      </c>
      <c r="BS19" s="81">
        <v>0</v>
      </c>
      <c r="BT19" s="81">
        <v>0</v>
      </c>
      <c r="BU19" s="81">
        <v>0</v>
      </c>
      <c r="BV19" s="81">
        <v>0</v>
      </c>
      <c r="BW19" s="81">
        <v>0</v>
      </c>
      <c r="BX19" s="81">
        <v>0</v>
      </c>
      <c r="BY19" s="81">
        <v>0</v>
      </c>
      <c r="CT19" s="81" t="s">
        <v>253</v>
      </c>
      <c r="CU19" s="81" t="s">
        <v>250</v>
      </c>
      <c r="CV19" s="81" t="s">
        <v>447</v>
      </c>
      <c r="CW19" s="81">
        <v>2023</v>
      </c>
      <c r="CX19" s="81">
        <v>0</v>
      </c>
      <c r="CY19" s="81">
        <v>0</v>
      </c>
      <c r="CZ19" s="81">
        <v>0</v>
      </c>
      <c r="DA19" s="81">
        <v>0</v>
      </c>
      <c r="DB19" s="81">
        <v>456.93871517760022</v>
      </c>
      <c r="DC19" s="81">
        <v>423.2290890459679</v>
      </c>
      <c r="DD19" s="81">
        <v>5.6422197518824886</v>
      </c>
      <c r="DE19" s="81">
        <v>28.067406379749869</v>
      </c>
      <c r="DF19" s="81">
        <v>1.2698224720269107</v>
      </c>
      <c r="DG19" s="81">
        <v>1.2698224720269107</v>
      </c>
      <c r="DH19" s="81">
        <v>1.2698224720269107</v>
      </c>
      <c r="DI19" s="81">
        <v>1.2698224720269107</v>
      </c>
      <c r="DJ19" s="81">
        <v>4.75</v>
      </c>
      <c r="DK19" s="81">
        <v>0</v>
      </c>
      <c r="DL19" s="81">
        <v>6.0316567421278258</v>
      </c>
      <c r="DM19" s="81">
        <v>6.0316567421278258</v>
      </c>
      <c r="DN19" s="81">
        <v>0</v>
      </c>
      <c r="DO19" s="81">
        <v>6.0316567421278258</v>
      </c>
      <c r="DP19" s="81">
        <v>6.0316567421278258</v>
      </c>
      <c r="DQ19" s="81">
        <v>0</v>
      </c>
      <c r="DR19" s="81">
        <v>6.0316567421278258</v>
      </c>
      <c r="DS19" s="81">
        <v>6.0316567421278258</v>
      </c>
      <c r="DT19" s="81">
        <v>0</v>
      </c>
      <c r="DU19" s="81">
        <v>6.0316567421278258</v>
      </c>
      <c r="DV19" s="81">
        <v>6.0316567421278258</v>
      </c>
      <c r="GE19" s="81" t="s">
        <v>1183</v>
      </c>
      <c r="GF19" s="81" t="s">
        <v>253</v>
      </c>
      <c r="GG19" s="81" t="s">
        <v>250</v>
      </c>
      <c r="GH19" s="81" t="s">
        <v>447</v>
      </c>
      <c r="GI19" s="81">
        <v>2024</v>
      </c>
      <c r="GJ19" s="81" t="s">
        <v>201</v>
      </c>
      <c r="GK19" s="81">
        <v>423.2290890459679</v>
      </c>
      <c r="GL19" s="81">
        <v>1</v>
      </c>
      <c r="GM19" s="81">
        <v>2024</v>
      </c>
      <c r="GN19" s="81" t="s">
        <v>173</v>
      </c>
      <c r="GO19" s="81">
        <v>3.0003194602935064E-3</v>
      </c>
      <c r="GP19" s="81">
        <v>10</v>
      </c>
      <c r="GQ19" s="81">
        <v>0</v>
      </c>
      <c r="GR19" s="81" t="s">
        <v>448</v>
      </c>
      <c r="GS19" s="81">
        <v>3.0003194602935064E-3</v>
      </c>
      <c r="GT19" s="81">
        <v>1.2698224720269107</v>
      </c>
      <c r="GU19" s="81">
        <v>3.0003194602935064E-3</v>
      </c>
      <c r="GV19" s="253">
        <v>1.2698224720269107</v>
      </c>
      <c r="GW19" s="253">
        <v>3.0003194602935064E-3</v>
      </c>
      <c r="GX19" s="81">
        <v>1.2698224720269107</v>
      </c>
      <c r="GY19" s="81">
        <v>3.0003194602935064E-3</v>
      </c>
      <c r="GZ19" s="81">
        <v>1.2698224720269107</v>
      </c>
    </row>
    <row r="20" spans="2:208" x14ac:dyDescent="0.25">
      <c r="B20" s="81" t="s">
        <v>194</v>
      </c>
      <c r="C20" s="251" t="s">
        <v>250</v>
      </c>
      <c r="D20" s="251">
        <v>298.83897541802554</v>
      </c>
      <c r="E20" s="251">
        <v>298.83897541802554</v>
      </c>
      <c r="F20" s="251">
        <v>279.28876207292109</v>
      </c>
      <c r="G20" s="251">
        <v>261.01753464758974</v>
      </c>
      <c r="H20" s="251">
        <v>0</v>
      </c>
      <c r="I20" s="251">
        <v>0</v>
      </c>
      <c r="J20" s="252">
        <v>279.28876207292109</v>
      </c>
      <c r="K20" s="252">
        <v>279.28876207292109</v>
      </c>
      <c r="L20" s="127">
        <v>612.21830955805478</v>
      </c>
      <c r="M20" s="252">
        <v>176.42549607406266</v>
      </c>
      <c r="N20" s="252">
        <v>140.25096902034156</v>
      </c>
      <c r="O20" s="252">
        <v>143.99046840292658</v>
      </c>
      <c r="P20" s="252">
        <v>140.25096902034156</v>
      </c>
      <c r="Q20" s="252">
        <v>0</v>
      </c>
      <c r="R20" s="252">
        <v>975127.24</v>
      </c>
      <c r="S20" s="252">
        <v>1022923.3649</v>
      </c>
      <c r="T20" s="252">
        <v>1045029.3511</v>
      </c>
      <c r="U20" s="252">
        <v>1</v>
      </c>
      <c r="V20" s="252">
        <v>956003.14476635517</v>
      </c>
      <c r="W20" s="252">
        <v>488124.85800000001</v>
      </c>
      <c r="X20" s="252">
        <v>718726.43799999997</v>
      </c>
      <c r="Y20" s="252">
        <v>1107821.0963000001</v>
      </c>
      <c r="Z20" s="252">
        <v>1030378.6862</v>
      </c>
      <c r="AA20" s="252">
        <v>1035346.8189719627</v>
      </c>
      <c r="AB20" s="252"/>
      <c r="AC20" s="252"/>
      <c r="AD20" s="252"/>
      <c r="AE20" s="252"/>
      <c r="AF20" s="252"/>
      <c r="AG20" s="252"/>
      <c r="AH20" s="252"/>
      <c r="AI20" s="252"/>
      <c r="AJ20" s="252"/>
      <c r="AK20" s="252"/>
      <c r="AL20" s="252"/>
      <c r="AM20" s="252"/>
      <c r="AN20" s="252"/>
      <c r="AO20" s="252"/>
      <c r="AP20" s="252"/>
      <c r="AQ20" s="252"/>
      <c r="AS20" s="81" t="s">
        <v>1176</v>
      </c>
      <c r="AT20" s="81" t="s">
        <v>253</v>
      </c>
      <c r="AU20" s="81" t="s">
        <v>250</v>
      </c>
      <c r="AV20" s="81">
        <v>2020</v>
      </c>
      <c r="AW20" s="81">
        <v>1</v>
      </c>
      <c r="AX20" s="81">
        <v>0</v>
      </c>
      <c r="AY20" s="81">
        <v>0</v>
      </c>
      <c r="AZ20" s="81">
        <v>44.825846312703831</v>
      </c>
      <c r="BA20" s="81">
        <v>44.825846312703831</v>
      </c>
      <c r="BB20" s="81">
        <v>0</v>
      </c>
      <c r="BC20" s="81">
        <v>0</v>
      </c>
      <c r="BD20" s="81">
        <v>0</v>
      </c>
      <c r="BE20" s="81">
        <v>0</v>
      </c>
      <c r="BF20" s="81">
        <v>0</v>
      </c>
      <c r="BG20" s="81">
        <v>0</v>
      </c>
      <c r="BH20" s="81">
        <v>0</v>
      </c>
      <c r="BI20" s="81">
        <v>0</v>
      </c>
      <c r="BJ20" s="81">
        <v>0</v>
      </c>
      <c r="BK20" s="81">
        <v>0</v>
      </c>
      <c r="BL20" s="81">
        <v>0</v>
      </c>
      <c r="BM20" s="81">
        <v>0</v>
      </c>
      <c r="BN20" s="81">
        <v>44.825846312703831</v>
      </c>
      <c r="BO20" s="81">
        <v>0</v>
      </c>
      <c r="BP20" s="81">
        <v>0</v>
      </c>
      <c r="BQ20" s="81">
        <v>0</v>
      </c>
      <c r="BR20" s="81">
        <v>0</v>
      </c>
      <c r="BS20" s="81">
        <v>0</v>
      </c>
      <c r="BT20" s="81">
        <v>0</v>
      </c>
      <c r="BU20" s="81">
        <v>0</v>
      </c>
      <c r="BV20" s="81">
        <v>0</v>
      </c>
      <c r="BW20" s="81">
        <v>0</v>
      </c>
      <c r="BX20" s="81">
        <v>0</v>
      </c>
      <c r="BY20" s="81">
        <v>0</v>
      </c>
      <c r="CT20" s="81" t="s">
        <v>253</v>
      </c>
      <c r="CU20" s="81" t="s">
        <v>250</v>
      </c>
      <c r="CV20" s="81" t="s">
        <v>447</v>
      </c>
      <c r="CW20" s="81">
        <v>2024</v>
      </c>
      <c r="CX20" s="81">
        <v>0</v>
      </c>
      <c r="CY20" s="81">
        <v>0</v>
      </c>
      <c r="CZ20" s="81">
        <v>0</v>
      </c>
      <c r="DA20" s="81">
        <v>0</v>
      </c>
      <c r="DB20" s="81">
        <v>456.93871517760022</v>
      </c>
      <c r="DC20" s="81">
        <v>423.2290890459679</v>
      </c>
      <c r="DD20" s="81">
        <v>5.6422197518824886</v>
      </c>
      <c r="DE20" s="81">
        <v>28.067406379749869</v>
      </c>
      <c r="DF20" s="81">
        <v>1.2698224720269107</v>
      </c>
      <c r="DG20" s="81">
        <v>1.2698224720269107</v>
      </c>
      <c r="DH20" s="81">
        <v>1.2698224720269107</v>
      </c>
      <c r="DI20" s="81">
        <v>1.2698224720269107</v>
      </c>
      <c r="DJ20" s="81">
        <v>4.75</v>
      </c>
      <c r="DK20" s="81">
        <v>0</v>
      </c>
      <c r="DL20" s="81">
        <v>6.0316567421278258</v>
      </c>
      <c r="DM20" s="81">
        <v>6.0316567421278258</v>
      </c>
      <c r="DN20" s="81">
        <v>0</v>
      </c>
      <c r="DO20" s="81">
        <v>6.0316567421278258</v>
      </c>
      <c r="DP20" s="81">
        <v>6.0316567421278258</v>
      </c>
      <c r="DQ20" s="81">
        <v>0</v>
      </c>
      <c r="DR20" s="81">
        <v>6.0316567421278258</v>
      </c>
      <c r="DS20" s="81">
        <v>6.0316567421278258</v>
      </c>
      <c r="DT20" s="81">
        <v>0</v>
      </c>
      <c r="DU20" s="81">
        <v>6.0316567421278258</v>
      </c>
      <c r="DV20" s="81">
        <v>6.0316567421278258</v>
      </c>
      <c r="GE20" s="81" t="s">
        <v>1183</v>
      </c>
      <c r="GF20" s="81" t="s">
        <v>253</v>
      </c>
      <c r="GG20" s="81" t="s">
        <v>250</v>
      </c>
      <c r="GH20" s="81" t="s">
        <v>447</v>
      </c>
      <c r="GI20" s="81">
        <v>2025</v>
      </c>
      <c r="GJ20" s="81" t="s">
        <v>201</v>
      </c>
      <c r="GK20" s="81">
        <v>423.2290890459679</v>
      </c>
      <c r="GL20" s="81">
        <v>1</v>
      </c>
      <c r="GM20" s="81">
        <v>2025</v>
      </c>
      <c r="GN20" s="81" t="s">
        <v>173</v>
      </c>
      <c r="GO20" s="81">
        <v>3.0003194602935064E-3</v>
      </c>
      <c r="GP20" s="81">
        <v>10</v>
      </c>
      <c r="GQ20" s="81">
        <v>0</v>
      </c>
      <c r="GR20" s="81" t="s">
        <v>448</v>
      </c>
      <c r="GS20" s="81">
        <v>3.0003194602935064E-3</v>
      </c>
      <c r="GT20" s="81">
        <v>1.2698224720269107</v>
      </c>
      <c r="GU20" s="81">
        <v>3.0003194602935064E-3</v>
      </c>
      <c r="GV20" s="253">
        <v>1.2698224720269107</v>
      </c>
      <c r="GW20" s="253">
        <v>3.0003194602935064E-3</v>
      </c>
      <c r="GX20" s="81">
        <v>1.2698224720269107</v>
      </c>
      <c r="GY20" s="81">
        <v>3.0003194602935064E-3</v>
      </c>
      <c r="GZ20" s="81">
        <v>1.2698224720269107</v>
      </c>
    </row>
    <row r="21" spans="2:208" x14ac:dyDescent="0.25">
      <c r="B21" s="81" t="s">
        <v>1179</v>
      </c>
      <c r="C21" s="251" t="s">
        <v>250</v>
      </c>
      <c r="D21" s="251">
        <v>47.163864973109483</v>
      </c>
      <c r="E21" s="251">
        <v>44.46545299333161</v>
      </c>
      <c r="F21" s="251">
        <v>41.556498124608979</v>
      </c>
      <c r="G21" s="251">
        <v>38.837848714587828</v>
      </c>
      <c r="H21" s="251">
        <v>0</v>
      </c>
      <c r="I21" s="251">
        <v>0</v>
      </c>
      <c r="J21" s="252">
        <v>41.556498124608979</v>
      </c>
      <c r="K21" s="252">
        <v>41.556498124608979</v>
      </c>
      <c r="L21" s="127">
        <v>1.3483869053694029</v>
      </c>
      <c r="M21" s="252">
        <v>2.9729277081691787</v>
      </c>
      <c r="N21" s="252">
        <v>4.2541721158689318</v>
      </c>
      <c r="O21" s="252">
        <v>7.4747433271039867</v>
      </c>
      <c r="P21" s="252">
        <v>4.2541721158689318</v>
      </c>
      <c r="Q21" s="252">
        <v>34977990.950000003</v>
      </c>
      <c r="R21" s="252">
        <v>14912755.555</v>
      </c>
      <c r="S21" s="252">
        <v>10452198.8726</v>
      </c>
      <c r="T21" s="252">
        <v>5948759.8499999996</v>
      </c>
      <c r="U21" s="252">
        <v>1</v>
      </c>
      <c r="V21" s="252">
        <v>9768410.1613084115</v>
      </c>
      <c r="W21" s="252">
        <v>0</v>
      </c>
      <c r="X21" s="252">
        <v>44033.63</v>
      </c>
      <c r="Y21" s="252">
        <v>0</v>
      </c>
      <c r="Z21" s="252">
        <v>0</v>
      </c>
      <c r="AA21" s="252">
        <v>0</v>
      </c>
      <c r="AB21" s="252"/>
      <c r="AC21" s="252"/>
      <c r="AD21" s="252"/>
      <c r="AE21" s="252"/>
      <c r="AF21" s="252"/>
      <c r="AG21" s="252"/>
      <c r="AH21" s="252"/>
      <c r="AI21" s="252"/>
      <c r="AJ21" s="252"/>
      <c r="AK21" s="252"/>
      <c r="AL21" s="252"/>
      <c r="AM21" s="252"/>
      <c r="AN21" s="252"/>
      <c r="AO21" s="252"/>
      <c r="AP21" s="252"/>
      <c r="AQ21" s="252"/>
      <c r="AS21" s="81" t="s">
        <v>1176</v>
      </c>
      <c r="AT21" s="81" t="s">
        <v>253</v>
      </c>
      <c r="AU21" s="81" t="s">
        <v>250</v>
      </c>
      <c r="AV21" s="81">
        <v>2021</v>
      </c>
      <c r="AW21" s="81">
        <v>1</v>
      </c>
      <c r="AX21" s="81">
        <v>0</v>
      </c>
      <c r="AY21" s="81">
        <v>0</v>
      </c>
      <c r="AZ21" s="81">
        <v>0</v>
      </c>
      <c r="BA21" s="81">
        <v>0</v>
      </c>
      <c r="BB21" s="81">
        <v>0</v>
      </c>
      <c r="BC21" s="81">
        <v>0</v>
      </c>
      <c r="BD21" s="81">
        <v>44.825846312703831</v>
      </c>
      <c r="BE21" s="81">
        <v>44.825846312703831</v>
      </c>
      <c r="BF21" s="81">
        <v>0</v>
      </c>
      <c r="BG21" s="81">
        <v>0</v>
      </c>
      <c r="BH21" s="81">
        <v>0</v>
      </c>
      <c r="BI21" s="81">
        <v>0</v>
      </c>
      <c r="BJ21" s="81">
        <v>0</v>
      </c>
      <c r="BK21" s="81">
        <v>0</v>
      </c>
      <c r="BL21" s="81">
        <v>0</v>
      </c>
      <c r="BM21" s="81">
        <v>0</v>
      </c>
      <c r="BN21" s="81">
        <v>0</v>
      </c>
      <c r="BO21" s="81">
        <v>44.825846312703831</v>
      </c>
      <c r="BP21" s="81">
        <v>0</v>
      </c>
      <c r="BQ21" s="81">
        <v>0</v>
      </c>
      <c r="BR21" s="81">
        <v>0</v>
      </c>
      <c r="BS21" s="81">
        <v>0</v>
      </c>
      <c r="BT21" s="81">
        <v>0</v>
      </c>
      <c r="BU21" s="81">
        <v>0</v>
      </c>
      <c r="BV21" s="81">
        <v>0</v>
      </c>
      <c r="BW21" s="81">
        <v>0</v>
      </c>
      <c r="BX21" s="81">
        <v>0</v>
      </c>
      <c r="BY21" s="81">
        <v>0</v>
      </c>
      <c r="CT21" s="81" t="s">
        <v>253</v>
      </c>
      <c r="CU21" s="81" t="s">
        <v>250</v>
      </c>
      <c r="CV21" s="81" t="s">
        <v>447</v>
      </c>
      <c r="CW21" s="81">
        <v>2025</v>
      </c>
      <c r="CX21" s="81">
        <v>0</v>
      </c>
      <c r="CY21" s="81">
        <v>0</v>
      </c>
      <c r="CZ21" s="81">
        <v>0</v>
      </c>
      <c r="DA21" s="81">
        <v>0</v>
      </c>
      <c r="DB21" s="81">
        <v>456.93871517760022</v>
      </c>
      <c r="DC21" s="81">
        <v>423.2290890459679</v>
      </c>
      <c r="DD21" s="81">
        <v>5.6422197518824886</v>
      </c>
      <c r="DE21" s="81">
        <v>28.067406379749869</v>
      </c>
      <c r="DF21" s="81">
        <v>1.2698224720269107</v>
      </c>
      <c r="DG21" s="81">
        <v>1.2698224720269107</v>
      </c>
      <c r="DH21" s="81">
        <v>1.2698224720269107</v>
      </c>
      <c r="DI21" s="81">
        <v>1.2698224720269107</v>
      </c>
      <c r="DJ21" s="81">
        <v>4.75</v>
      </c>
      <c r="DK21" s="81">
        <v>0</v>
      </c>
      <c r="DL21" s="81">
        <v>6.0316567421278258</v>
      </c>
      <c r="DM21" s="81">
        <v>6.0316567421278258</v>
      </c>
      <c r="DN21" s="81">
        <v>0</v>
      </c>
      <c r="DO21" s="81">
        <v>6.0316567421278258</v>
      </c>
      <c r="DP21" s="81">
        <v>6.0316567421278258</v>
      </c>
      <c r="DQ21" s="81">
        <v>0</v>
      </c>
      <c r="DR21" s="81">
        <v>6.0316567421278258</v>
      </c>
      <c r="DS21" s="81">
        <v>6.0316567421278258</v>
      </c>
      <c r="DT21" s="81">
        <v>0</v>
      </c>
      <c r="DU21" s="81">
        <v>6.0316567421278258</v>
      </c>
      <c r="DV21" s="81">
        <v>6.0316567421278258</v>
      </c>
      <c r="GE21" s="81" t="s">
        <v>1183</v>
      </c>
      <c r="GF21" s="81" t="s">
        <v>253</v>
      </c>
      <c r="GG21" s="81" t="s">
        <v>250</v>
      </c>
      <c r="GH21" s="81" t="s">
        <v>447</v>
      </c>
      <c r="GI21" s="81">
        <v>2026</v>
      </c>
      <c r="GJ21" s="81" t="s">
        <v>201</v>
      </c>
      <c r="GK21" s="81">
        <v>423.2290890459679</v>
      </c>
      <c r="GL21" s="81">
        <v>1</v>
      </c>
      <c r="GM21" s="81">
        <v>2026</v>
      </c>
      <c r="GN21" s="81" t="s">
        <v>173</v>
      </c>
      <c r="GO21" s="81">
        <v>3.0003194602935064E-3</v>
      </c>
      <c r="GP21" s="81">
        <v>10</v>
      </c>
      <c r="GQ21" s="81">
        <v>0</v>
      </c>
      <c r="GR21" s="81" t="s">
        <v>448</v>
      </c>
      <c r="GS21" s="81">
        <v>3.0003194602935064E-3</v>
      </c>
      <c r="GT21" s="81">
        <v>1.2698224720269107</v>
      </c>
      <c r="GU21" s="81">
        <v>3.0003194602935064E-3</v>
      </c>
      <c r="GV21" s="253">
        <v>1.2698224720269107</v>
      </c>
      <c r="GW21" s="253">
        <v>3.0003194602935064E-3</v>
      </c>
      <c r="GX21" s="81">
        <v>1.2698224720269107</v>
      </c>
      <c r="GY21" s="81">
        <v>3.0003194602935064E-3</v>
      </c>
      <c r="GZ21" s="81">
        <v>1.2698224720269107</v>
      </c>
    </row>
    <row r="22" spans="2:208" x14ac:dyDescent="0.25">
      <c r="B22" s="81" t="s">
        <v>1180</v>
      </c>
      <c r="C22" s="251" t="s">
        <v>250</v>
      </c>
      <c r="D22" s="251">
        <v>196.42929939516316</v>
      </c>
      <c r="E22" s="251">
        <v>185.19088254850544</v>
      </c>
      <c r="F22" s="251">
        <v>173.07559116682754</v>
      </c>
      <c r="G22" s="251">
        <v>161.7528889409603</v>
      </c>
      <c r="H22" s="251">
        <v>0</v>
      </c>
      <c r="I22" s="251">
        <v>0</v>
      </c>
      <c r="J22" s="252">
        <v>173.07559116682754</v>
      </c>
      <c r="K22" s="252">
        <v>173.07559116682754</v>
      </c>
      <c r="L22" s="127">
        <v>4.3943914853504058</v>
      </c>
      <c r="M22" s="252">
        <v>7.4976065809111514</v>
      </c>
      <c r="N22" s="252">
        <v>3.4137977276382889</v>
      </c>
      <c r="O22" s="252">
        <v>3.3491138715986981</v>
      </c>
      <c r="P22" s="252">
        <v>3.4137977276382889</v>
      </c>
      <c r="Q22" s="252">
        <v>44700000</v>
      </c>
      <c r="R22" s="252">
        <v>24700000</v>
      </c>
      <c r="S22" s="252">
        <v>54247760.799999997</v>
      </c>
      <c r="T22" s="252">
        <v>55295487</v>
      </c>
      <c r="U22" s="252">
        <v>1</v>
      </c>
      <c r="V22" s="252">
        <v>50698841.869158879</v>
      </c>
      <c r="W22" s="252">
        <v>0</v>
      </c>
      <c r="X22" s="252">
        <v>0</v>
      </c>
      <c r="Y22" s="252">
        <v>0</v>
      </c>
      <c r="Z22" s="252">
        <v>0</v>
      </c>
      <c r="AA22" s="252">
        <v>0</v>
      </c>
      <c r="AB22" s="252"/>
      <c r="AC22" s="252"/>
      <c r="AD22" s="252"/>
      <c r="AE22" s="252"/>
      <c r="AF22" s="252"/>
      <c r="AG22" s="252"/>
      <c r="AH22" s="252"/>
      <c r="AI22" s="252"/>
      <c r="AJ22" s="252"/>
      <c r="AK22" s="252"/>
      <c r="AL22" s="252"/>
      <c r="AM22" s="252"/>
      <c r="AN22" s="252"/>
      <c r="AO22" s="252"/>
      <c r="AP22" s="252"/>
      <c r="AQ22" s="252"/>
      <c r="AS22" s="81" t="s">
        <v>1176</v>
      </c>
      <c r="AT22" s="81" t="s">
        <v>253</v>
      </c>
      <c r="AU22" s="81" t="s">
        <v>250</v>
      </c>
      <c r="AV22" s="81">
        <v>2022</v>
      </c>
      <c r="AW22" s="81">
        <v>0.93457943925233644</v>
      </c>
      <c r="AX22" s="81">
        <v>0</v>
      </c>
      <c r="AY22" s="81">
        <v>0</v>
      </c>
      <c r="AZ22" s="81">
        <v>0</v>
      </c>
      <c r="BA22" s="81">
        <v>0</v>
      </c>
      <c r="BB22" s="81">
        <v>0</v>
      </c>
      <c r="BC22" s="81">
        <v>0</v>
      </c>
      <c r="BD22" s="81">
        <v>0</v>
      </c>
      <c r="BE22" s="81">
        <v>0</v>
      </c>
      <c r="BF22" s="81">
        <v>0</v>
      </c>
      <c r="BG22" s="81">
        <v>0</v>
      </c>
      <c r="BH22" s="81">
        <v>44.825846312703831</v>
      </c>
      <c r="BI22" s="81">
        <v>44.825846312703831</v>
      </c>
      <c r="BJ22" s="81">
        <v>0</v>
      </c>
      <c r="BK22" s="81">
        <v>0</v>
      </c>
      <c r="BL22" s="81">
        <v>0</v>
      </c>
      <c r="BM22" s="81">
        <v>0</v>
      </c>
      <c r="BN22" s="81">
        <v>0</v>
      </c>
      <c r="BO22" s="81">
        <v>0</v>
      </c>
      <c r="BP22" s="81">
        <v>41.893314310938159</v>
      </c>
      <c r="BQ22" s="81">
        <v>0</v>
      </c>
      <c r="BR22" s="81">
        <v>0</v>
      </c>
      <c r="BS22" s="81">
        <v>0</v>
      </c>
      <c r="BT22" s="81">
        <v>0</v>
      </c>
      <c r="BU22" s="81">
        <v>0</v>
      </c>
      <c r="BV22" s="81">
        <v>44.825846312703831</v>
      </c>
      <c r="BW22" s="81">
        <v>41.893314310938159</v>
      </c>
      <c r="BX22" s="81">
        <v>44.825846312703831</v>
      </c>
      <c r="BY22" s="81">
        <v>41.893314310938159</v>
      </c>
      <c r="CT22" s="81" t="s">
        <v>253</v>
      </c>
      <c r="CU22" s="81" t="s">
        <v>250</v>
      </c>
      <c r="CV22" s="81" t="s">
        <v>447</v>
      </c>
      <c r="CW22" s="81">
        <v>2026</v>
      </c>
      <c r="CX22" s="81">
        <v>0</v>
      </c>
      <c r="CY22" s="81">
        <v>0</v>
      </c>
      <c r="CZ22" s="81">
        <v>0</v>
      </c>
      <c r="DA22" s="81">
        <v>0</v>
      </c>
      <c r="DB22" s="81">
        <v>456.93871517760022</v>
      </c>
      <c r="DC22" s="81">
        <v>423.2290890459679</v>
      </c>
      <c r="DD22" s="81">
        <v>5.6422197518824886</v>
      </c>
      <c r="DE22" s="81">
        <v>28.067406379749869</v>
      </c>
      <c r="DF22" s="81">
        <v>1.2698224720269107</v>
      </c>
      <c r="DG22" s="81">
        <v>1.2698224720269107</v>
      </c>
      <c r="DH22" s="81">
        <v>1.2698224720269107</v>
      </c>
      <c r="DI22" s="81">
        <v>1.2698224720269107</v>
      </c>
      <c r="DJ22" s="81">
        <v>4.75</v>
      </c>
      <c r="DK22" s="81">
        <v>0</v>
      </c>
      <c r="DL22" s="81">
        <v>6.0316567421278258</v>
      </c>
      <c r="DM22" s="81">
        <v>6.0316567421278258</v>
      </c>
      <c r="DN22" s="81">
        <v>0</v>
      </c>
      <c r="DO22" s="81">
        <v>6.0316567421278258</v>
      </c>
      <c r="DP22" s="81">
        <v>6.0316567421278258</v>
      </c>
      <c r="DQ22" s="81">
        <v>0</v>
      </c>
      <c r="DR22" s="81">
        <v>6.0316567421278258</v>
      </c>
      <c r="DS22" s="81">
        <v>6.0316567421278258</v>
      </c>
      <c r="DT22" s="81">
        <v>0</v>
      </c>
      <c r="DU22" s="81">
        <v>6.0316567421278258</v>
      </c>
      <c r="DV22" s="81">
        <v>6.0316567421278258</v>
      </c>
      <c r="GE22" s="81" t="s">
        <v>1183</v>
      </c>
      <c r="GF22" s="81" t="s">
        <v>253</v>
      </c>
      <c r="GG22" s="81" t="s">
        <v>250</v>
      </c>
      <c r="GH22" s="81" t="s">
        <v>447</v>
      </c>
      <c r="GI22" s="81">
        <v>2027</v>
      </c>
      <c r="GJ22" s="81" t="s">
        <v>201</v>
      </c>
      <c r="GK22" s="81">
        <v>423.2290890459679</v>
      </c>
      <c r="GL22" s="81">
        <v>1</v>
      </c>
      <c r="GM22" s="81">
        <v>2027</v>
      </c>
      <c r="GN22" s="81" t="s">
        <v>173</v>
      </c>
      <c r="GO22" s="81">
        <v>3.0003194602935064E-3</v>
      </c>
      <c r="GP22" s="81">
        <v>10</v>
      </c>
      <c r="GQ22" s="81">
        <v>0</v>
      </c>
      <c r="GR22" s="81" t="s">
        <v>448</v>
      </c>
      <c r="GS22" s="81">
        <v>3.0003194602935064E-3</v>
      </c>
      <c r="GT22" s="81">
        <v>1.2698224720269107</v>
      </c>
      <c r="GU22" s="81">
        <v>3.0003194602935064E-3</v>
      </c>
      <c r="GV22" s="253">
        <v>1.2698224720269107</v>
      </c>
      <c r="GW22" s="253">
        <v>3.0003194602935064E-3</v>
      </c>
      <c r="GX22" s="81">
        <v>1.2698224720269107</v>
      </c>
      <c r="GY22" s="81">
        <v>3.0003194602935064E-3</v>
      </c>
      <c r="GZ22" s="81">
        <v>1.2698224720269107</v>
      </c>
    </row>
    <row r="23" spans="2:208" x14ac:dyDescent="0.25">
      <c r="B23" s="81" t="s">
        <v>1181</v>
      </c>
      <c r="C23" s="251" t="s">
        <v>250</v>
      </c>
      <c r="D23" s="251">
        <v>53.53918496231713</v>
      </c>
      <c r="E23" s="251">
        <v>50.4760183161521</v>
      </c>
      <c r="F23" s="251">
        <v>47.173848893600088</v>
      </c>
      <c r="G23" s="251">
        <v>44.087709246355224</v>
      </c>
      <c r="H23" s="251">
        <v>0</v>
      </c>
      <c r="I23" s="251">
        <v>0</v>
      </c>
      <c r="J23" s="252">
        <v>47.173848893600088</v>
      </c>
      <c r="K23" s="252">
        <v>47.173848893600088</v>
      </c>
      <c r="L23" s="127">
        <v>0.27136287026940936</v>
      </c>
      <c r="M23" s="252">
        <v>0.28509254165552994</v>
      </c>
      <c r="N23" s="252">
        <v>0.37110765591303047</v>
      </c>
      <c r="O23" s="252">
        <v>0.45040774573829823</v>
      </c>
      <c r="P23" s="252">
        <v>0.37110765591303047</v>
      </c>
      <c r="Q23" s="252">
        <v>20800889.050000001</v>
      </c>
      <c r="R23" s="252">
        <v>16661690.77</v>
      </c>
      <c r="S23" s="252">
        <v>23324908.899999999</v>
      </c>
      <c r="T23" s="252">
        <v>5515000</v>
      </c>
      <c r="U23" s="252">
        <v>1</v>
      </c>
      <c r="V23" s="252">
        <v>21798980.28037383</v>
      </c>
      <c r="W23" s="252">
        <v>176496496.9526</v>
      </c>
      <c r="X23" s="252">
        <v>160389655.5158</v>
      </c>
      <c r="Y23" s="252">
        <v>112689580.4588</v>
      </c>
      <c r="Z23" s="252">
        <v>106552385.1499</v>
      </c>
      <c r="AA23" s="252">
        <v>105317364.91476636</v>
      </c>
      <c r="AB23" s="252"/>
      <c r="AC23" s="252"/>
      <c r="AD23" s="252"/>
      <c r="AE23" s="252"/>
      <c r="AF23" s="252"/>
      <c r="AG23" s="252"/>
      <c r="AH23" s="252"/>
      <c r="AI23" s="252"/>
      <c r="AJ23" s="252"/>
      <c r="AK23" s="252"/>
      <c r="AL23" s="252"/>
      <c r="AM23" s="252"/>
      <c r="AN23" s="252"/>
      <c r="AO23" s="252"/>
      <c r="AP23" s="252"/>
      <c r="AQ23" s="252"/>
      <c r="AS23" s="81" t="s">
        <v>1176</v>
      </c>
      <c r="AT23" s="81" t="s">
        <v>253</v>
      </c>
      <c r="AU23" s="81" t="s">
        <v>250</v>
      </c>
      <c r="AV23" s="81">
        <v>2023</v>
      </c>
      <c r="AW23" s="81">
        <v>0.87343872827321156</v>
      </c>
      <c r="AX23" s="81">
        <v>0</v>
      </c>
      <c r="AY23" s="81">
        <v>0</v>
      </c>
      <c r="AZ23" s="81">
        <v>0</v>
      </c>
      <c r="BA23" s="81">
        <v>0</v>
      </c>
      <c r="BB23" s="81">
        <v>0</v>
      </c>
      <c r="BC23" s="81">
        <v>0</v>
      </c>
      <c r="BD23" s="81">
        <v>0</v>
      </c>
      <c r="BE23" s="81">
        <v>0</v>
      </c>
      <c r="BF23" s="81">
        <v>0</v>
      </c>
      <c r="BG23" s="81">
        <v>0</v>
      </c>
      <c r="BH23" s="81">
        <v>0</v>
      </c>
      <c r="BI23" s="81">
        <v>0</v>
      </c>
      <c r="BJ23" s="81">
        <v>0</v>
      </c>
      <c r="BK23" s="81">
        <v>0</v>
      </c>
      <c r="BL23" s="81">
        <v>44.825846312703831</v>
      </c>
      <c r="BM23" s="81">
        <v>44.825846312703831</v>
      </c>
      <c r="BN23" s="81">
        <v>0</v>
      </c>
      <c r="BO23" s="81">
        <v>0</v>
      </c>
      <c r="BP23" s="81">
        <v>0</v>
      </c>
      <c r="BQ23" s="81">
        <v>39.152630197138464</v>
      </c>
      <c r="BR23" s="81">
        <v>0</v>
      </c>
      <c r="BS23" s="81">
        <v>0</v>
      </c>
      <c r="BT23" s="81">
        <v>0</v>
      </c>
      <c r="BU23" s="81">
        <v>0</v>
      </c>
      <c r="BV23" s="81">
        <v>0</v>
      </c>
      <c r="BW23" s="81">
        <v>0</v>
      </c>
      <c r="BX23" s="81">
        <v>0</v>
      </c>
      <c r="BY23" s="81">
        <v>0</v>
      </c>
      <c r="CT23" s="81" t="s">
        <v>253</v>
      </c>
      <c r="CU23" s="81" t="s">
        <v>250</v>
      </c>
      <c r="CV23" s="81" t="s">
        <v>447</v>
      </c>
      <c r="CW23" s="81">
        <v>2027</v>
      </c>
      <c r="CX23" s="81">
        <v>0</v>
      </c>
      <c r="CY23" s="81">
        <v>0</v>
      </c>
      <c r="CZ23" s="81">
        <v>0</v>
      </c>
      <c r="DA23" s="81">
        <v>0</v>
      </c>
      <c r="DB23" s="81">
        <v>456.93871517760022</v>
      </c>
      <c r="DC23" s="81">
        <v>423.2290890459679</v>
      </c>
      <c r="DD23" s="81">
        <v>5.6422197518824886</v>
      </c>
      <c r="DE23" s="81">
        <v>28.067406379749869</v>
      </c>
      <c r="DF23" s="81">
        <v>1.2698224720269107</v>
      </c>
      <c r="DG23" s="81">
        <v>1.2698224720269107</v>
      </c>
      <c r="DH23" s="81">
        <v>1.2698224720269107</v>
      </c>
      <c r="DI23" s="81">
        <v>1.2698224720269107</v>
      </c>
      <c r="DJ23" s="81">
        <v>4.75</v>
      </c>
      <c r="DK23" s="81">
        <v>0</v>
      </c>
      <c r="DL23" s="81">
        <v>6.0316567421278258</v>
      </c>
      <c r="DM23" s="81">
        <v>6.0316567421278258</v>
      </c>
      <c r="DN23" s="81">
        <v>0</v>
      </c>
      <c r="DO23" s="81">
        <v>6.0316567421278258</v>
      </c>
      <c r="DP23" s="81">
        <v>6.0316567421278258</v>
      </c>
      <c r="DQ23" s="81">
        <v>0</v>
      </c>
      <c r="DR23" s="81">
        <v>6.0316567421278258</v>
      </c>
      <c r="DS23" s="81">
        <v>6.0316567421278258</v>
      </c>
      <c r="DT23" s="81">
        <v>0</v>
      </c>
      <c r="DU23" s="81">
        <v>6.0316567421278258</v>
      </c>
      <c r="DV23" s="81">
        <v>6.0316567421278258</v>
      </c>
      <c r="GE23" s="81" t="s">
        <v>1183</v>
      </c>
      <c r="GF23" s="81" t="s">
        <v>253</v>
      </c>
      <c r="GG23" s="81" t="s">
        <v>250</v>
      </c>
      <c r="GH23" s="81" t="s">
        <v>447</v>
      </c>
      <c r="GI23" s="81">
        <v>2028</v>
      </c>
      <c r="GJ23" s="81" t="s">
        <v>201</v>
      </c>
      <c r="GK23" s="81">
        <v>423.2290890459679</v>
      </c>
      <c r="GL23" s="81">
        <v>1</v>
      </c>
      <c r="GM23" s="81">
        <v>2028</v>
      </c>
      <c r="GN23" s="81" t="s">
        <v>173</v>
      </c>
      <c r="GO23" s="81">
        <v>3.0003194602935064E-3</v>
      </c>
      <c r="GP23" s="81">
        <v>10</v>
      </c>
      <c r="GQ23" s="81">
        <v>0</v>
      </c>
      <c r="GR23" s="81" t="s">
        <v>448</v>
      </c>
      <c r="GS23" s="81">
        <v>3.0003194602935064E-3</v>
      </c>
      <c r="GT23" s="81">
        <v>1.2698224720269107</v>
      </c>
      <c r="GU23" s="81">
        <v>3.0003194602935064E-3</v>
      </c>
      <c r="GV23" s="253">
        <v>1.2698224720269107</v>
      </c>
      <c r="GW23" s="253">
        <v>3.0003194602935064E-3</v>
      </c>
      <c r="GX23" s="81">
        <v>1.2698224720269107</v>
      </c>
      <c r="GY23" s="81">
        <v>3.0003194602935064E-3</v>
      </c>
      <c r="GZ23" s="81">
        <v>1.2698224720269107</v>
      </c>
    </row>
    <row r="24" spans="2:208" x14ac:dyDescent="0.25">
      <c r="B24" s="81" t="s">
        <v>1182</v>
      </c>
      <c r="C24" s="251" t="s">
        <v>250</v>
      </c>
      <c r="D24" s="251">
        <v>48.080136378517537</v>
      </c>
      <c r="E24" s="251">
        <v>45.329301262118214</v>
      </c>
      <c r="F24" s="251">
        <v>42.363832955250672</v>
      </c>
      <c r="G24" s="251">
        <v>39.592367247897812</v>
      </c>
      <c r="H24" s="251">
        <v>0</v>
      </c>
      <c r="I24" s="251">
        <v>0</v>
      </c>
      <c r="J24" s="252">
        <v>42.363832955250672</v>
      </c>
      <c r="K24" s="252">
        <v>42.363832955250672</v>
      </c>
      <c r="L24" s="127">
        <v>12.501916691680407</v>
      </c>
      <c r="M24" s="252">
        <v>3.8976025256432552</v>
      </c>
      <c r="N24" s="252">
        <v>66.562850605166247</v>
      </c>
      <c r="O24" s="252" t="s">
        <v>525</v>
      </c>
      <c r="P24" s="252">
        <v>66.562850605166247</v>
      </c>
      <c r="Q24" s="252">
        <v>3845821.21</v>
      </c>
      <c r="R24" s="252">
        <v>11630047.18</v>
      </c>
      <c r="S24" s="252">
        <v>681000</v>
      </c>
      <c r="T24" s="252">
        <v>0</v>
      </c>
      <c r="U24" s="252">
        <v>1</v>
      </c>
      <c r="V24" s="252">
        <v>636448.59813084116</v>
      </c>
      <c r="W24" s="252">
        <v>0</v>
      </c>
      <c r="X24" s="252">
        <v>0</v>
      </c>
      <c r="Y24" s="252">
        <v>0</v>
      </c>
      <c r="Z24" s="252">
        <v>0</v>
      </c>
      <c r="AA24" s="252">
        <v>0</v>
      </c>
      <c r="AB24" s="252"/>
      <c r="AC24" s="252"/>
      <c r="AD24" s="252"/>
      <c r="AE24" s="252"/>
      <c r="AF24" s="252"/>
      <c r="AG24" s="252"/>
      <c r="AH24" s="252"/>
      <c r="AI24" s="252"/>
      <c r="AJ24" s="252"/>
      <c r="AK24" s="252"/>
      <c r="AL24" s="252"/>
      <c r="AM24" s="252"/>
      <c r="AN24" s="252"/>
      <c r="AO24" s="252"/>
      <c r="AP24" s="252"/>
      <c r="AQ24" s="252"/>
      <c r="AS24" s="81" t="s">
        <v>1177</v>
      </c>
      <c r="AT24" s="81" t="s">
        <v>253</v>
      </c>
      <c r="AU24" s="81" t="s">
        <v>250</v>
      </c>
      <c r="AV24" s="81">
        <v>2020</v>
      </c>
      <c r="AW24" s="81">
        <v>1</v>
      </c>
      <c r="AX24" s="81">
        <v>0</v>
      </c>
      <c r="AY24" s="81">
        <v>0</v>
      </c>
      <c r="AZ24" s="81">
        <v>22.412923156351916</v>
      </c>
      <c r="BA24" s="81">
        <v>22.412923156351916</v>
      </c>
      <c r="BB24" s="81">
        <v>0</v>
      </c>
      <c r="BC24" s="81">
        <v>0</v>
      </c>
      <c r="BD24" s="81">
        <v>0</v>
      </c>
      <c r="BE24" s="81">
        <v>0</v>
      </c>
      <c r="BF24" s="81">
        <v>0</v>
      </c>
      <c r="BG24" s="81">
        <v>0</v>
      </c>
      <c r="BH24" s="81">
        <v>0</v>
      </c>
      <c r="BI24" s="81">
        <v>0</v>
      </c>
      <c r="BJ24" s="81">
        <v>0</v>
      </c>
      <c r="BK24" s="81">
        <v>0</v>
      </c>
      <c r="BL24" s="81">
        <v>0</v>
      </c>
      <c r="BM24" s="81">
        <v>0</v>
      </c>
      <c r="BN24" s="81">
        <v>22.412923156351916</v>
      </c>
      <c r="BO24" s="81">
        <v>0</v>
      </c>
      <c r="BP24" s="81">
        <v>0</v>
      </c>
      <c r="BQ24" s="81">
        <v>0</v>
      </c>
      <c r="BR24" s="81">
        <v>0</v>
      </c>
      <c r="BS24" s="81">
        <v>0</v>
      </c>
      <c r="BT24" s="81">
        <v>0</v>
      </c>
      <c r="BU24" s="81">
        <v>0</v>
      </c>
      <c r="BV24" s="81">
        <v>0</v>
      </c>
      <c r="BW24" s="81">
        <v>0</v>
      </c>
      <c r="BX24" s="81">
        <v>0</v>
      </c>
      <c r="BY24" s="81">
        <v>0</v>
      </c>
      <c r="CT24" s="81" t="s">
        <v>253</v>
      </c>
      <c r="CU24" s="81" t="s">
        <v>250</v>
      </c>
      <c r="CV24" s="81" t="s">
        <v>447</v>
      </c>
      <c r="CW24" s="81">
        <v>2028</v>
      </c>
      <c r="CX24" s="81">
        <v>0</v>
      </c>
      <c r="CY24" s="81">
        <v>0</v>
      </c>
      <c r="CZ24" s="81">
        <v>0</v>
      </c>
      <c r="DA24" s="81">
        <v>0</v>
      </c>
      <c r="DB24" s="81">
        <v>456.93871517760022</v>
      </c>
      <c r="DC24" s="81">
        <v>423.2290890459679</v>
      </c>
      <c r="DD24" s="81">
        <v>5.6422197518824886</v>
      </c>
      <c r="DE24" s="81">
        <v>28.067406379749869</v>
      </c>
      <c r="DF24" s="81">
        <v>1.2698224720269107</v>
      </c>
      <c r="DG24" s="81">
        <v>1.2698224720269107</v>
      </c>
      <c r="DH24" s="81">
        <v>1.2698224720269107</v>
      </c>
      <c r="DI24" s="81">
        <v>1.2698224720269107</v>
      </c>
      <c r="DJ24" s="81">
        <v>4.75</v>
      </c>
      <c r="DK24" s="81">
        <v>0</v>
      </c>
      <c r="DL24" s="81">
        <v>6.0316567421278258</v>
      </c>
      <c r="DM24" s="81">
        <v>6.0316567421278258</v>
      </c>
      <c r="DN24" s="81">
        <v>0</v>
      </c>
      <c r="DO24" s="81">
        <v>6.0316567421278258</v>
      </c>
      <c r="DP24" s="81">
        <v>6.0316567421278258</v>
      </c>
      <c r="DQ24" s="81">
        <v>0</v>
      </c>
      <c r="DR24" s="81">
        <v>6.0316567421278258</v>
      </c>
      <c r="DS24" s="81">
        <v>6.0316567421278258</v>
      </c>
      <c r="DT24" s="81">
        <v>0</v>
      </c>
      <c r="DU24" s="81">
        <v>6.0316567421278258</v>
      </c>
      <c r="DV24" s="81">
        <v>6.0316567421278258</v>
      </c>
      <c r="GE24" s="81" t="s">
        <v>1183</v>
      </c>
      <c r="GF24" s="81" t="s">
        <v>253</v>
      </c>
      <c r="GG24" s="81" t="s">
        <v>250</v>
      </c>
      <c r="GH24" s="81" t="s">
        <v>447</v>
      </c>
      <c r="GI24" s="81">
        <v>2029</v>
      </c>
      <c r="GJ24" s="81" t="s">
        <v>201</v>
      </c>
      <c r="GK24" s="81">
        <v>423.2290890459679</v>
      </c>
      <c r="GL24" s="81">
        <v>1</v>
      </c>
      <c r="GM24" s="81">
        <v>2029</v>
      </c>
      <c r="GN24" s="81" t="s">
        <v>173</v>
      </c>
      <c r="GO24" s="81">
        <v>3.0003194602935064E-3</v>
      </c>
      <c r="GP24" s="81">
        <v>10</v>
      </c>
      <c r="GQ24" s="81">
        <v>0</v>
      </c>
      <c r="GR24" s="81" t="s">
        <v>448</v>
      </c>
      <c r="GS24" s="81">
        <v>3.0003194602935064E-3</v>
      </c>
      <c r="GT24" s="81">
        <v>1.2698224720269107</v>
      </c>
      <c r="GU24" s="81">
        <v>3.0003194602935064E-3</v>
      </c>
      <c r="GV24" s="253">
        <v>1.2698224720269107</v>
      </c>
      <c r="GW24" s="253">
        <v>3.0003194602935064E-3</v>
      </c>
      <c r="GX24" s="81">
        <v>1.2698224720269107</v>
      </c>
      <c r="GY24" s="81">
        <v>3.0003194602935064E-3</v>
      </c>
      <c r="GZ24" s="81">
        <v>1.2698224720269107</v>
      </c>
    </row>
    <row r="25" spans="2:208" x14ac:dyDescent="0.25">
      <c r="B25" s="81" t="s">
        <v>214</v>
      </c>
      <c r="C25" s="251" t="s">
        <v>250</v>
      </c>
      <c r="D25" s="251">
        <v>26.846607208527697</v>
      </c>
      <c r="E25" s="251">
        <v>26.846607208527697</v>
      </c>
      <c r="F25" s="251">
        <v>25.090287110773549</v>
      </c>
      <c r="G25" s="251">
        <v>23.448866458666867</v>
      </c>
      <c r="H25" s="251">
        <v>0</v>
      </c>
      <c r="I25" s="251">
        <v>0</v>
      </c>
      <c r="J25" s="252">
        <v>25.090287110773549</v>
      </c>
      <c r="K25" s="252">
        <v>25.090287110773549</v>
      </c>
      <c r="L25" s="127">
        <v>2.9873977652396926</v>
      </c>
      <c r="M25" s="252">
        <v>2.6817741955037651</v>
      </c>
      <c r="N25" s="252">
        <v>1.7857821724091802</v>
      </c>
      <c r="O25" s="252">
        <v>2.2615088740270144</v>
      </c>
      <c r="P25" s="252">
        <v>1.7857821724091802</v>
      </c>
      <c r="Q25" s="252">
        <v>1376154.16</v>
      </c>
      <c r="R25" s="252">
        <v>1215906.17</v>
      </c>
      <c r="S25" s="252">
        <v>4940315</v>
      </c>
      <c r="T25" s="252">
        <v>3250143</v>
      </c>
      <c r="U25" s="252">
        <v>1</v>
      </c>
      <c r="V25" s="252">
        <v>4617116.8224299066</v>
      </c>
      <c r="W25" s="252">
        <v>7610465.4060000004</v>
      </c>
      <c r="X25" s="252">
        <v>8794857.3213999998</v>
      </c>
      <c r="Y25" s="252">
        <v>10093213.513900001</v>
      </c>
      <c r="Z25" s="252">
        <v>8620961.0743000004</v>
      </c>
      <c r="AA25" s="252">
        <v>9432909.826074766</v>
      </c>
      <c r="AB25" s="252"/>
      <c r="AC25" s="252"/>
      <c r="AD25" s="252"/>
      <c r="AE25" s="252"/>
      <c r="AF25" s="252"/>
      <c r="AG25" s="252"/>
      <c r="AH25" s="252"/>
      <c r="AI25" s="252"/>
      <c r="AJ25" s="252"/>
      <c r="AK25" s="252"/>
      <c r="AL25" s="252"/>
      <c r="AM25" s="252"/>
      <c r="AN25" s="252"/>
      <c r="AO25" s="252"/>
      <c r="AP25" s="252"/>
      <c r="AQ25" s="252"/>
      <c r="AS25" s="81" t="s">
        <v>1177</v>
      </c>
      <c r="AT25" s="81" t="s">
        <v>253</v>
      </c>
      <c r="AU25" s="81" t="s">
        <v>250</v>
      </c>
      <c r="AV25" s="81">
        <v>2021</v>
      </c>
      <c r="AW25" s="81">
        <v>1</v>
      </c>
      <c r="AX25" s="81">
        <v>0</v>
      </c>
      <c r="AY25" s="81">
        <v>0</v>
      </c>
      <c r="AZ25" s="81">
        <v>22.412923156351916</v>
      </c>
      <c r="BA25" s="81">
        <v>22.412923156351916</v>
      </c>
      <c r="BB25" s="81">
        <v>0</v>
      </c>
      <c r="BC25" s="81">
        <v>0</v>
      </c>
      <c r="BD25" s="81">
        <v>22.412923156351916</v>
      </c>
      <c r="BE25" s="81">
        <v>22.412923156351916</v>
      </c>
      <c r="BF25" s="81">
        <v>0</v>
      </c>
      <c r="BG25" s="81">
        <v>0</v>
      </c>
      <c r="BH25" s="81">
        <v>0</v>
      </c>
      <c r="BI25" s="81">
        <v>0</v>
      </c>
      <c r="BJ25" s="81">
        <v>0</v>
      </c>
      <c r="BK25" s="81">
        <v>0</v>
      </c>
      <c r="BL25" s="81">
        <v>0</v>
      </c>
      <c r="BM25" s="81">
        <v>0</v>
      </c>
      <c r="BN25" s="81">
        <v>22.412923156351916</v>
      </c>
      <c r="BO25" s="81">
        <v>22.412923156351916</v>
      </c>
      <c r="BP25" s="81">
        <v>0</v>
      </c>
      <c r="BQ25" s="81">
        <v>0</v>
      </c>
      <c r="BR25" s="81">
        <v>0</v>
      </c>
      <c r="BS25" s="81">
        <v>0</v>
      </c>
      <c r="BT25" s="81">
        <v>0</v>
      </c>
      <c r="BU25" s="81">
        <v>0</v>
      </c>
      <c r="BV25" s="81">
        <v>0</v>
      </c>
      <c r="BW25" s="81">
        <v>0</v>
      </c>
      <c r="BX25" s="81">
        <v>0</v>
      </c>
      <c r="BY25" s="81">
        <v>0</v>
      </c>
      <c r="CT25" s="81" t="s">
        <v>253</v>
      </c>
      <c r="CU25" s="81" t="s">
        <v>250</v>
      </c>
      <c r="CV25" s="81" t="s">
        <v>447</v>
      </c>
      <c r="CW25" s="81">
        <v>2029</v>
      </c>
      <c r="CX25" s="81">
        <v>0</v>
      </c>
      <c r="CY25" s="81">
        <v>0</v>
      </c>
      <c r="CZ25" s="81">
        <v>0</v>
      </c>
      <c r="DA25" s="81">
        <v>0</v>
      </c>
      <c r="DB25" s="81">
        <v>456.93871517760022</v>
      </c>
      <c r="DC25" s="81">
        <v>423.2290890459679</v>
      </c>
      <c r="DD25" s="81">
        <v>5.6422197518824886</v>
      </c>
      <c r="DE25" s="81">
        <v>28.067406379749869</v>
      </c>
      <c r="DF25" s="81">
        <v>1.2698224720269107</v>
      </c>
      <c r="DG25" s="81">
        <v>1.2698224720269107</v>
      </c>
      <c r="DH25" s="81">
        <v>1.2698224720269107</v>
      </c>
      <c r="DI25" s="81">
        <v>1.2698224720269107</v>
      </c>
      <c r="DJ25" s="81">
        <v>4.75</v>
      </c>
      <c r="DK25" s="81">
        <v>0</v>
      </c>
      <c r="DL25" s="81">
        <v>6.0316567421278258</v>
      </c>
      <c r="DM25" s="81">
        <v>6.0316567421278258</v>
      </c>
      <c r="DN25" s="81">
        <v>0</v>
      </c>
      <c r="DO25" s="81">
        <v>6.0316567421278258</v>
      </c>
      <c r="DP25" s="81">
        <v>6.0316567421278258</v>
      </c>
      <c r="DQ25" s="81">
        <v>0</v>
      </c>
      <c r="DR25" s="81">
        <v>6.0316567421278258</v>
      </c>
      <c r="DS25" s="81">
        <v>6.0316567421278258</v>
      </c>
      <c r="DT25" s="81">
        <v>0</v>
      </c>
      <c r="DU25" s="81">
        <v>6.0316567421278258</v>
      </c>
      <c r="DV25" s="81">
        <v>6.0316567421278258</v>
      </c>
      <c r="GE25" s="81" t="s">
        <v>1183</v>
      </c>
      <c r="GF25" s="81" t="s">
        <v>253</v>
      </c>
      <c r="GG25" s="81" t="s">
        <v>250</v>
      </c>
      <c r="GH25" s="81" t="s">
        <v>447</v>
      </c>
      <c r="GI25" s="81">
        <v>2030</v>
      </c>
      <c r="GJ25" s="81" t="s">
        <v>201</v>
      </c>
      <c r="GK25" s="81">
        <v>423.2290890459679</v>
      </c>
      <c r="GL25" s="81">
        <v>1</v>
      </c>
      <c r="GM25" s="81">
        <v>2030</v>
      </c>
      <c r="GN25" s="81" t="s">
        <v>173</v>
      </c>
      <c r="GO25" s="81">
        <v>3.0003194602935064E-3</v>
      </c>
      <c r="GP25" s="81">
        <v>10</v>
      </c>
      <c r="GQ25" s="81">
        <v>0</v>
      </c>
      <c r="GR25" s="81" t="s">
        <v>448</v>
      </c>
      <c r="GS25" s="81">
        <v>0</v>
      </c>
      <c r="GT25" s="81">
        <v>0</v>
      </c>
      <c r="GU25" s="81">
        <v>3.0003194602935064E-3</v>
      </c>
      <c r="GV25" s="253">
        <v>1.2698224720269107</v>
      </c>
      <c r="GW25" s="253">
        <v>3.0003194602935064E-3</v>
      </c>
      <c r="GX25" s="81">
        <v>1.2698224720269107</v>
      </c>
      <c r="GY25" s="81">
        <v>3.0003194602935064E-3</v>
      </c>
      <c r="GZ25" s="81">
        <v>1.2698224720269107</v>
      </c>
    </row>
    <row r="26" spans="2:208" x14ac:dyDescent="0.25">
      <c r="B26" s="81" t="s">
        <v>217</v>
      </c>
      <c r="C26" s="251" t="s">
        <v>250</v>
      </c>
      <c r="D26" s="251">
        <v>6.2718531777958866</v>
      </c>
      <c r="E26" s="251">
        <v>6.2718531777958866</v>
      </c>
      <c r="F26" s="251">
        <v>5.8615450259774642</v>
      </c>
      <c r="G26" s="251">
        <v>5.4780794635303396</v>
      </c>
      <c r="H26" s="251">
        <v>0</v>
      </c>
      <c r="I26" s="251">
        <v>0</v>
      </c>
      <c r="J26" s="252">
        <v>5.8615450259774642</v>
      </c>
      <c r="K26" s="252">
        <v>5.8615450259774642</v>
      </c>
      <c r="L26" s="127">
        <v>5.1915188245641888</v>
      </c>
      <c r="M26" s="252">
        <v>4.6467450376708825</v>
      </c>
      <c r="N26" s="252">
        <v>3.1359265888979437</v>
      </c>
      <c r="O26" s="252">
        <v>3.1359265888979433</v>
      </c>
      <c r="P26" s="252">
        <v>3.1359265888979437</v>
      </c>
      <c r="Q26" s="252">
        <v>0</v>
      </c>
      <c r="R26" s="252">
        <v>0</v>
      </c>
      <c r="S26" s="252">
        <v>0</v>
      </c>
      <c r="T26" s="252">
        <v>0</v>
      </c>
      <c r="U26" s="252">
        <v>0</v>
      </c>
      <c r="V26" s="252">
        <v>0</v>
      </c>
      <c r="W26" s="252">
        <v>1208096.01</v>
      </c>
      <c r="X26" s="252">
        <v>1349730.43</v>
      </c>
      <c r="Y26" s="252">
        <v>2000000</v>
      </c>
      <c r="Z26" s="252">
        <v>2000000</v>
      </c>
      <c r="AA26" s="252">
        <v>1869158.8785046728</v>
      </c>
      <c r="AB26" s="252"/>
      <c r="AC26" s="252"/>
      <c r="AD26" s="252"/>
      <c r="AE26" s="252"/>
      <c r="AF26" s="252"/>
      <c r="AG26" s="252"/>
      <c r="AH26" s="252"/>
      <c r="AI26" s="252"/>
      <c r="AJ26" s="252"/>
      <c r="AK26" s="252"/>
      <c r="AL26" s="252"/>
      <c r="AM26" s="252"/>
      <c r="AN26" s="252"/>
      <c r="AO26" s="252"/>
      <c r="AP26" s="252"/>
      <c r="AQ26" s="252"/>
      <c r="AS26" s="81" t="s">
        <v>1177</v>
      </c>
      <c r="AT26" s="81" t="s">
        <v>253</v>
      </c>
      <c r="AU26" s="81" t="s">
        <v>250</v>
      </c>
      <c r="AV26" s="81">
        <v>2022</v>
      </c>
      <c r="AW26" s="81">
        <v>0.93457943925233644</v>
      </c>
      <c r="AX26" s="81">
        <v>0</v>
      </c>
      <c r="AY26" s="81">
        <v>0</v>
      </c>
      <c r="AZ26" s="81">
        <v>22.412923156351916</v>
      </c>
      <c r="BA26" s="81">
        <v>22.412923156351916</v>
      </c>
      <c r="BB26" s="81">
        <v>0</v>
      </c>
      <c r="BC26" s="81">
        <v>0</v>
      </c>
      <c r="BD26" s="81">
        <v>22.412923156351916</v>
      </c>
      <c r="BE26" s="81">
        <v>22.412923156351916</v>
      </c>
      <c r="BF26" s="81">
        <v>0</v>
      </c>
      <c r="BG26" s="81">
        <v>0</v>
      </c>
      <c r="BH26" s="81">
        <v>22.412923156351916</v>
      </c>
      <c r="BI26" s="81">
        <v>22.412923156351916</v>
      </c>
      <c r="BJ26" s="81">
        <v>0</v>
      </c>
      <c r="BK26" s="81">
        <v>0</v>
      </c>
      <c r="BL26" s="81">
        <v>0</v>
      </c>
      <c r="BM26" s="81">
        <v>0</v>
      </c>
      <c r="BN26" s="81">
        <v>20.946657155469079</v>
      </c>
      <c r="BO26" s="81">
        <v>20.946657155469079</v>
      </c>
      <c r="BP26" s="81">
        <v>20.946657155469079</v>
      </c>
      <c r="BQ26" s="81">
        <v>0</v>
      </c>
      <c r="BR26" s="81">
        <v>0</v>
      </c>
      <c r="BS26" s="81">
        <v>0</v>
      </c>
      <c r="BT26" s="81">
        <v>0</v>
      </c>
      <c r="BU26" s="81">
        <v>0</v>
      </c>
      <c r="BV26" s="81">
        <v>22.412923156351916</v>
      </c>
      <c r="BW26" s="81">
        <v>20.946657155469079</v>
      </c>
      <c r="BX26" s="81">
        <v>22.412923156351916</v>
      </c>
      <c r="BY26" s="81">
        <v>20.946657155469079</v>
      </c>
      <c r="CT26" s="81" t="s">
        <v>253</v>
      </c>
      <c r="CU26" s="81" t="s">
        <v>250</v>
      </c>
      <c r="CV26" s="81" t="s">
        <v>447</v>
      </c>
      <c r="CW26" s="81">
        <v>2030</v>
      </c>
      <c r="CX26" s="81">
        <v>0</v>
      </c>
      <c r="CY26" s="81">
        <v>0</v>
      </c>
      <c r="CZ26" s="81">
        <v>0</v>
      </c>
      <c r="DA26" s="81">
        <v>0</v>
      </c>
      <c r="DB26" s="81">
        <v>456.93871517760022</v>
      </c>
      <c r="DC26" s="81">
        <v>423.2290890459679</v>
      </c>
      <c r="DD26" s="81">
        <v>5.6422197518824886</v>
      </c>
      <c r="DE26" s="81">
        <v>28.067406379749869</v>
      </c>
      <c r="DF26" s="81">
        <v>0</v>
      </c>
      <c r="DG26" s="81">
        <v>1.2698224720269107</v>
      </c>
      <c r="DH26" s="81">
        <v>1.2698224720269107</v>
      </c>
      <c r="DI26" s="81">
        <v>1.2698224720269107</v>
      </c>
      <c r="DJ26" s="81">
        <v>4.75</v>
      </c>
      <c r="DK26" s="81">
        <v>0</v>
      </c>
      <c r="DL26" s="81">
        <v>0</v>
      </c>
      <c r="DM26" s="81">
        <v>0</v>
      </c>
      <c r="DN26" s="81">
        <v>0</v>
      </c>
      <c r="DO26" s="81">
        <v>6.0316567421278258</v>
      </c>
      <c r="DP26" s="81">
        <v>6.0316567421278258</v>
      </c>
      <c r="DQ26" s="81">
        <v>0</v>
      </c>
      <c r="DR26" s="81">
        <v>6.0316567421278258</v>
      </c>
      <c r="DS26" s="81">
        <v>6.0316567421278258</v>
      </c>
      <c r="DT26" s="81">
        <v>0</v>
      </c>
      <c r="DU26" s="81">
        <v>6.0316567421278258</v>
      </c>
      <c r="DV26" s="81">
        <v>6.0316567421278258</v>
      </c>
      <c r="GE26" s="81" t="s">
        <v>1183</v>
      </c>
      <c r="GF26" s="81" t="s">
        <v>253</v>
      </c>
      <c r="GG26" s="81" t="s">
        <v>250</v>
      </c>
      <c r="GH26" s="81" t="s">
        <v>447</v>
      </c>
      <c r="GI26" s="81">
        <v>2031</v>
      </c>
      <c r="GJ26" s="81" t="s">
        <v>201</v>
      </c>
      <c r="GK26" s="81">
        <v>423.2290890459679</v>
      </c>
      <c r="GL26" s="81">
        <v>1</v>
      </c>
      <c r="GM26" s="81">
        <v>2031</v>
      </c>
      <c r="GN26" s="81" t="s">
        <v>173</v>
      </c>
      <c r="GO26" s="81">
        <v>3.0003194602935064E-3</v>
      </c>
      <c r="GP26" s="81">
        <v>10</v>
      </c>
      <c r="GQ26" s="81">
        <v>0</v>
      </c>
      <c r="GR26" s="81" t="s">
        <v>448</v>
      </c>
      <c r="GS26" s="81">
        <v>0</v>
      </c>
      <c r="GT26" s="81">
        <v>0</v>
      </c>
      <c r="GU26" s="81">
        <v>0</v>
      </c>
      <c r="GV26" s="253">
        <v>0</v>
      </c>
      <c r="GW26" s="253">
        <v>3.0003194602935064E-3</v>
      </c>
      <c r="GX26" s="81">
        <v>1.2698224720269107</v>
      </c>
      <c r="GY26" s="81">
        <v>3.0003194602935064E-3</v>
      </c>
      <c r="GZ26" s="81">
        <v>1.2698224720269107</v>
      </c>
    </row>
    <row r="27" spans="2:208" x14ac:dyDescent="0.25">
      <c r="B27" s="81" t="s">
        <v>219</v>
      </c>
      <c r="C27" s="251" t="s">
        <v>250</v>
      </c>
      <c r="D27" s="251">
        <v>208.27103471952083</v>
      </c>
      <c r="E27" s="251">
        <v>208.27103471952083</v>
      </c>
      <c r="F27" s="251">
        <v>194.64582684067366</v>
      </c>
      <c r="G27" s="251">
        <v>181.91198770156416</v>
      </c>
      <c r="H27" s="251">
        <v>0</v>
      </c>
      <c r="I27" s="251">
        <v>0</v>
      </c>
      <c r="J27" s="252">
        <v>194.64582684067366</v>
      </c>
      <c r="K27" s="252">
        <v>194.64582684067366</v>
      </c>
      <c r="L27" s="127">
        <v>38.583000133293964</v>
      </c>
      <c r="M27" s="252">
        <v>57.311787209554439</v>
      </c>
      <c r="N27" s="252">
        <v>32.205200977195119</v>
      </c>
      <c r="O27" s="252">
        <v>6.891143656140053</v>
      </c>
      <c r="P27" s="252">
        <v>32.205200977195119</v>
      </c>
      <c r="Q27" s="252">
        <v>0</v>
      </c>
      <c r="R27" s="252">
        <v>285000</v>
      </c>
      <c r="S27" s="252">
        <v>325000</v>
      </c>
      <c r="T27" s="252">
        <v>24500000</v>
      </c>
      <c r="U27" s="252">
        <v>1</v>
      </c>
      <c r="V27" s="252">
        <v>303738.31775700935</v>
      </c>
      <c r="W27" s="252">
        <v>5398000</v>
      </c>
      <c r="X27" s="252">
        <v>3349000</v>
      </c>
      <c r="Y27" s="252">
        <v>6142000</v>
      </c>
      <c r="Z27" s="252">
        <v>5723000</v>
      </c>
      <c r="AA27" s="252">
        <v>5740186.9158878503</v>
      </c>
      <c r="AB27" s="252"/>
      <c r="AC27" s="252"/>
      <c r="AD27" s="252"/>
      <c r="AE27" s="252"/>
      <c r="AF27" s="252"/>
      <c r="AG27" s="252"/>
      <c r="AH27" s="252"/>
      <c r="AI27" s="252"/>
      <c r="AJ27" s="252"/>
      <c r="AK27" s="252"/>
      <c r="AL27" s="252"/>
      <c r="AM27" s="252"/>
      <c r="AN27" s="252"/>
      <c r="AO27" s="252"/>
      <c r="AP27" s="252"/>
      <c r="AQ27" s="252"/>
      <c r="AS27" s="81" t="s">
        <v>1177</v>
      </c>
      <c r="AT27" s="81" t="s">
        <v>253</v>
      </c>
      <c r="AU27" s="81" t="s">
        <v>250</v>
      </c>
      <c r="AV27" s="81">
        <v>2023</v>
      </c>
      <c r="AW27" s="81">
        <v>0.87343872827321156</v>
      </c>
      <c r="AX27" s="81">
        <v>0</v>
      </c>
      <c r="AY27" s="81">
        <v>0</v>
      </c>
      <c r="AZ27" s="81">
        <v>22.412923156351916</v>
      </c>
      <c r="BA27" s="81">
        <v>22.412923156351916</v>
      </c>
      <c r="BB27" s="81">
        <v>0</v>
      </c>
      <c r="BC27" s="81">
        <v>0</v>
      </c>
      <c r="BD27" s="81">
        <v>22.412923156351916</v>
      </c>
      <c r="BE27" s="81">
        <v>22.412923156351916</v>
      </c>
      <c r="BF27" s="81">
        <v>0</v>
      </c>
      <c r="BG27" s="81">
        <v>0</v>
      </c>
      <c r="BH27" s="81">
        <v>22.412923156351916</v>
      </c>
      <c r="BI27" s="81">
        <v>22.412923156351916</v>
      </c>
      <c r="BJ27" s="81">
        <v>0</v>
      </c>
      <c r="BK27" s="81">
        <v>0</v>
      </c>
      <c r="BL27" s="81">
        <v>22.412923156351916</v>
      </c>
      <c r="BM27" s="81">
        <v>22.412923156351916</v>
      </c>
      <c r="BN27" s="81">
        <v>19.576315098569232</v>
      </c>
      <c r="BO27" s="81">
        <v>19.576315098569232</v>
      </c>
      <c r="BP27" s="81">
        <v>19.576315098569232</v>
      </c>
      <c r="BQ27" s="81">
        <v>19.576315098569232</v>
      </c>
      <c r="BR27" s="81">
        <v>0</v>
      </c>
      <c r="BS27" s="81">
        <v>0</v>
      </c>
      <c r="BT27" s="81">
        <v>0</v>
      </c>
      <c r="BU27" s="81">
        <v>0</v>
      </c>
      <c r="BV27" s="81">
        <v>22.412923156351916</v>
      </c>
      <c r="BW27" s="81">
        <v>19.576315098569232</v>
      </c>
      <c r="BX27" s="81">
        <v>22.412923156351916</v>
      </c>
      <c r="BY27" s="81">
        <v>19.576315098569232</v>
      </c>
      <c r="CT27" s="81" t="s">
        <v>253</v>
      </c>
      <c r="CU27" s="81" t="s">
        <v>250</v>
      </c>
      <c r="CV27" s="81" t="s">
        <v>447</v>
      </c>
      <c r="CW27" s="81">
        <v>2031</v>
      </c>
      <c r="CX27" s="81">
        <v>0</v>
      </c>
      <c r="CY27" s="81">
        <v>0</v>
      </c>
      <c r="CZ27" s="81">
        <v>0</v>
      </c>
      <c r="DA27" s="81">
        <v>0</v>
      </c>
      <c r="DB27" s="81">
        <v>456.93871517760022</v>
      </c>
      <c r="DC27" s="81">
        <v>423.2290890459679</v>
      </c>
      <c r="DD27" s="81">
        <v>5.6422197518824886</v>
      </c>
      <c r="DE27" s="81">
        <v>28.067406379749869</v>
      </c>
      <c r="DF27" s="81">
        <v>0</v>
      </c>
      <c r="DG27" s="81">
        <v>0</v>
      </c>
      <c r="DH27" s="81">
        <v>1.2698224720269107</v>
      </c>
      <c r="DI27" s="81">
        <v>1.2698224720269107</v>
      </c>
      <c r="DJ27" s="81">
        <v>4.75</v>
      </c>
      <c r="DK27" s="81">
        <v>0</v>
      </c>
      <c r="DL27" s="81">
        <v>0</v>
      </c>
      <c r="DM27" s="81">
        <v>0</v>
      </c>
      <c r="DN27" s="81">
        <v>0</v>
      </c>
      <c r="DO27" s="81">
        <v>0</v>
      </c>
      <c r="DP27" s="81">
        <v>0</v>
      </c>
      <c r="DQ27" s="81">
        <v>0</v>
      </c>
      <c r="DR27" s="81">
        <v>6.0316567421278258</v>
      </c>
      <c r="DS27" s="81">
        <v>6.0316567421278258</v>
      </c>
      <c r="DT27" s="81">
        <v>0</v>
      </c>
      <c r="DU27" s="81">
        <v>6.0316567421278258</v>
      </c>
      <c r="DV27" s="81">
        <v>6.0316567421278258</v>
      </c>
      <c r="GE27" s="81" t="s">
        <v>1183</v>
      </c>
      <c r="GF27" s="81" t="s">
        <v>253</v>
      </c>
      <c r="GG27" s="81" t="s">
        <v>250</v>
      </c>
      <c r="GH27" s="81" t="s">
        <v>447</v>
      </c>
      <c r="GI27" s="81">
        <v>2032</v>
      </c>
      <c r="GJ27" s="81" t="s">
        <v>201</v>
      </c>
      <c r="GK27" s="81">
        <v>423.2290890459679</v>
      </c>
      <c r="GL27" s="81">
        <v>1</v>
      </c>
      <c r="GM27" s="81">
        <v>2032</v>
      </c>
      <c r="GN27" s="81" t="s">
        <v>173</v>
      </c>
      <c r="GO27" s="81">
        <v>3.0003194602935064E-3</v>
      </c>
      <c r="GP27" s="81">
        <v>10</v>
      </c>
      <c r="GQ27" s="81">
        <v>0</v>
      </c>
      <c r="GR27" s="81" t="s">
        <v>448</v>
      </c>
      <c r="GS27" s="81">
        <v>0</v>
      </c>
      <c r="GT27" s="81">
        <v>0</v>
      </c>
      <c r="GU27" s="81">
        <v>0</v>
      </c>
      <c r="GV27" s="253">
        <v>0</v>
      </c>
      <c r="GW27" s="253">
        <v>0</v>
      </c>
      <c r="GX27" s="81">
        <v>0</v>
      </c>
      <c r="GY27" s="81">
        <v>3.0003194602935064E-3</v>
      </c>
      <c r="GZ27" s="81">
        <v>1.2698224720269107</v>
      </c>
    </row>
    <row r="28" spans="2:208" x14ac:dyDescent="0.25">
      <c r="C28" s="251"/>
      <c r="D28" s="251"/>
      <c r="E28" s="251"/>
      <c r="F28" s="251"/>
      <c r="G28" s="251"/>
      <c r="H28" s="251"/>
      <c r="I28" s="252"/>
      <c r="J28" s="252"/>
      <c r="K28" s="252"/>
      <c r="L28" s="127"/>
      <c r="M28" s="252"/>
      <c r="N28" s="252"/>
      <c r="O28" s="252"/>
      <c r="P28" s="252"/>
      <c r="Q28" s="252"/>
      <c r="R28" s="252"/>
      <c r="S28" s="252"/>
      <c r="T28" s="252"/>
      <c r="U28" s="252"/>
      <c r="V28" s="252"/>
      <c r="W28" s="252"/>
      <c r="X28" s="252"/>
      <c r="Y28" s="252"/>
      <c r="Z28" s="252"/>
      <c r="AA28" s="252"/>
      <c r="AB28" s="252"/>
      <c r="AC28" s="252"/>
      <c r="AD28" s="252"/>
      <c r="AE28" s="252"/>
      <c r="AF28" s="252"/>
      <c r="AG28" s="252"/>
      <c r="AH28" s="252"/>
      <c r="AI28" s="252"/>
      <c r="AJ28" s="252"/>
      <c r="AK28" s="252"/>
      <c r="AL28" s="252"/>
      <c r="AM28" s="252"/>
      <c r="AN28" s="252"/>
      <c r="AO28" s="252"/>
      <c r="AP28" s="252"/>
      <c r="AQ28" s="252"/>
      <c r="AS28" s="81" t="s">
        <v>1177</v>
      </c>
      <c r="AT28" s="81" t="s">
        <v>253</v>
      </c>
      <c r="AU28" s="81" t="s">
        <v>250</v>
      </c>
      <c r="AV28" s="81">
        <v>2024</v>
      </c>
      <c r="AW28" s="81">
        <v>0.81629787689085187</v>
      </c>
      <c r="AX28" s="81">
        <v>0</v>
      </c>
      <c r="AY28" s="81">
        <v>0</v>
      </c>
      <c r="AZ28" s="81">
        <v>22.412923156351916</v>
      </c>
      <c r="BA28" s="81">
        <v>22.412923156351916</v>
      </c>
      <c r="BB28" s="81">
        <v>0</v>
      </c>
      <c r="BC28" s="81">
        <v>0</v>
      </c>
      <c r="BD28" s="81">
        <v>22.412923156351916</v>
      </c>
      <c r="BE28" s="81">
        <v>22.412923156351916</v>
      </c>
      <c r="BF28" s="81">
        <v>0</v>
      </c>
      <c r="BG28" s="81">
        <v>0</v>
      </c>
      <c r="BH28" s="81">
        <v>22.412923156351916</v>
      </c>
      <c r="BI28" s="81">
        <v>22.412923156351916</v>
      </c>
      <c r="BJ28" s="81">
        <v>0</v>
      </c>
      <c r="BK28" s="81">
        <v>0</v>
      </c>
      <c r="BL28" s="81">
        <v>22.412923156351916</v>
      </c>
      <c r="BM28" s="81">
        <v>22.412923156351916</v>
      </c>
      <c r="BN28" s="81">
        <v>18.295621587447879</v>
      </c>
      <c r="BO28" s="81">
        <v>18.295621587447879</v>
      </c>
      <c r="BP28" s="81">
        <v>18.295621587447879</v>
      </c>
      <c r="BQ28" s="81">
        <v>18.295621587447879</v>
      </c>
      <c r="BR28" s="81">
        <v>0</v>
      </c>
      <c r="BS28" s="81">
        <v>0</v>
      </c>
      <c r="BT28" s="81">
        <v>0</v>
      </c>
      <c r="BU28" s="81">
        <v>0</v>
      </c>
      <c r="BV28" s="81">
        <v>22.412923156351916</v>
      </c>
      <c r="BW28" s="81">
        <v>18.295621587447879</v>
      </c>
      <c r="BX28" s="81">
        <v>22.412923156351916</v>
      </c>
      <c r="BY28" s="81">
        <v>18.295621587447879</v>
      </c>
      <c r="CT28" s="81" t="s">
        <v>253</v>
      </c>
      <c r="CU28" s="81" t="s">
        <v>250</v>
      </c>
      <c r="CV28" s="81" t="s">
        <v>447</v>
      </c>
      <c r="CW28" s="81">
        <v>2032</v>
      </c>
      <c r="CX28" s="81">
        <v>0</v>
      </c>
      <c r="CY28" s="81">
        <v>0</v>
      </c>
      <c r="CZ28" s="81">
        <v>0</v>
      </c>
      <c r="DA28" s="81">
        <v>0</v>
      </c>
      <c r="DB28" s="81">
        <v>456.93871517760022</v>
      </c>
      <c r="DC28" s="81">
        <v>423.2290890459679</v>
      </c>
      <c r="DD28" s="81">
        <v>5.6422197518824886</v>
      </c>
      <c r="DE28" s="81">
        <v>28.067406379749869</v>
      </c>
      <c r="DF28" s="81">
        <v>0</v>
      </c>
      <c r="DG28" s="81">
        <v>0</v>
      </c>
      <c r="DH28" s="81">
        <v>0</v>
      </c>
      <c r="DI28" s="81">
        <v>1.2698224720269107</v>
      </c>
      <c r="DJ28" s="81">
        <v>4.75</v>
      </c>
      <c r="DK28" s="81">
        <v>0</v>
      </c>
      <c r="DL28" s="81">
        <v>0</v>
      </c>
      <c r="DM28" s="81">
        <v>0</v>
      </c>
      <c r="DN28" s="81">
        <v>0</v>
      </c>
      <c r="DO28" s="81">
        <v>0</v>
      </c>
      <c r="DP28" s="81">
        <v>0</v>
      </c>
      <c r="DQ28" s="81">
        <v>0</v>
      </c>
      <c r="DR28" s="81">
        <v>0</v>
      </c>
      <c r="DS28" s="81">
        <v>0</v>
      </c>
      <c r="DT28" s="81">
        <v>0</v>
      </c>
      <c r="DU28" s="81">
        <v>6.0316567421278258</v>
      </c>
      <c r="DV28" s="81">
        <v>6.0316567421278258</v>
      </c>
      <c r="GE28" s="81" t="s">
        <v>1183</v>
      </c>
      <c r="GF28" s="81" t="s">
        <v>253</v>
      </c>
      <c r="GG28" s="81" t="s">
        <v>250</v>
      </c>
      <c r="GH28" s="81" t="s">
        <v>447</v>
      </c>
      <c r="GI28" s="81">
        <v>2020</v>
      </c>
      <c r="GJ28" s="81" t="s">
        <v>201</v>
      </c>
      <c r="GK28" s="81">
        <v>423.2290890459679</v>
      </c>
      <c r="GL28" s="81">
        <v>1</v>
      </c>
      <c r="GM28" s="81">
        <v>2020</v>
      </c>
      <c r="GN28" s="81" t="s">
        <v>173</v>
      </c>
      <c r="GO28" s="81">
        <v>3.0003194602935064E-3</v>
      </c>
      <c r="GP28" s="81">
        <v>10</v>
      </c>
      <c r="GQ28" s="81">
        <v>0</v>
      </c>
      <c r="GR28" s="81" t="s">
        <v>448</v>
      </c>
      <c r="GS28" s="81">
        <v>3.0003194602935064E-3</v>
      </c>
      <c r="GT28" s="81">
        <v>1.2698224720269107</v>
      </c>
      <c r="GU28" s="81">
        <v>0</v>
      </c>
      <c r="GV28" s="253">
        <v>0</v>
      </c>
      <c r="GW28" s="253">
        <v>0</v>
      </c>
      <c r="GX28" s="81">
        <v>0</v>
      </c>
      <c r="GY28" s="81">
        <v>0</v>
      </c>
      <c r="GZ28" s="81">
        <v>0</v>
      </c>
    </row>
    <row r="29" spans="2:208" x14ac:dyDescent="0.25">
      <c r="C29" s="251"/>
      <c r="D29" s="251"/>
      <c r="E29" s="251"/>
      <c r="F29" s="251"/>
      <c r="G29" s="251"/>
      <c r="H29" s="251"/>
      <c r="I29" s="252"/>
      <c r="J29" s="252"/>
      <c r="K29" s="252"/>
      <c r="L29" s="127"/>
      <c r="M29" s="252"/>
      <c r="N29" s="252"/>
      <c r="O29" s="252"/>
      <c r="P29" s="252"/>
      <c r="Q29" s="252"/>
      <c r="R29" s="252"/>
      <c r="S29" s="252"/>
      <c r="T29" s="252"/>
      <c r="U29" s="252"/>
      <c r="V29" s="252"/>
      <c r="W29" s="252"/>
      <c r="X29" s="252"/>
      <c r="Y29" s="252"/>
      <c r="Z29" s="252"/>
      <c r="AA29" s="252"/>
      <c r="AB29" s="252"/>
      <c r="AC29" s="252"/>
      <c r="AD29" s="252"/>
      <c r="AE29" s="252"/>
      <c r="AF29" s="252"/>
      <c r="AG29" s="252"/>
      <c r="AH29" s="252"/>
      <c r="AI29" s="252"/>
      <c r="AJ29" s="252"/>
      <c r="AK29" s="252"/>
      <c r="AL29" s="252"/>
      <c r="AM29" s="252"/>
      <c r="AN29" s="252"/>
      <c r="AO29" s="252"/>
      <c r="AP29" s="252"/>
      <c r="AQ29" s="252"/>
      <c r="AS29" s="81" t="s">
        <v>1177</v>
      </c>
      <c r="AT29" s="81" t="s">
        <v>253</v>
      </c>
      <c r="AU29" s="81" t="s">
        <v>250</v>
      </c>
      <c r="AV29" s="81">
        <v>2025</v>
      </c>
      <c r="AW29" s="81">
        <v>0.76289521204752508</v>
      </c>
      <c r="AX29" s="81">
        <v>0</v>
      </c>
      <c r="AY29" s="81">
        <v>0</v>
      </c>
      <c r="AZ29" s="81">
        <v>22.412923156351916</v>
      </c>
      <c r="BA29" s="81">
        <v>22.412923156351916</v>
      </c>
      <c r="BB29" s="81">
        <v>0</v>
      </c>
      <c r="BC29" s="81">
        <v>0</v>
      </c>
      <c r="BD29" s="81">
        <v>22.412923156351916</v>
      </c>
      <c r="BE29" s="81">
        <v>22.412923156351916</v>
      </c>
      <c r="BF29" s="81">
        <v>0</v>
      </c>
      <c r="BG29" s="81">
        <v>0</v>
      </c>
      <c r="BH29" s="81">
        <v>22.412923156351916</v>
      </c>
      <c r="BI29" s="81">
        <v>22.412923156351916</v>
      </c>
      <c r="BJ29" s="81">
        <v>0</v>
      </c>
      <c r="BK29" s="81">
        <v>0</v>
      </c>
      <c r="BL29" s="81">
        <v>22.412923156351916</v>
      </c>
      <c r="BM29" s="81">
        <v>22.412923156351916</v>
      </c>
      <c r="BN29" s="81">
        <v>17.09871176396998</v>
      </c>
      <c r="BO29" s="81">
        <v>17.09871176396998</v>
      </c>
      <c r="BP29" s="81">
        <v>17.09871176396998</v>
      </c>
      <c r="BQ29" s="81">
        <v>17.09871176396998</v>
      </c>
      <c r="BR29" s="81">
        <v>0</v>
      </c>
      <c r="BS29" s="81">
        <v>0</v>
      </c>
      <c r="BT29" s="81">
        <v>0</v>
      </c>
      <c r="BU29" s="81">
        <v>0</v>
      </c>
      <c r="BV29" s="81">
        <v>22.412923156351916</v>
      </c>
      <c r="BW29" s="81">
        <v>17.09871176396998</v>
      </c>
      <c r="BX29" s="81">
        <v>22.412923156351916</v>
      </c>
      <c r="BY29" s="81">
        <v>17.09871176396998</v>
      </c>
      <c r="GV29" s="253"/>
      <c r="GW29" s="253"/>
    </row>
    <row r="30" spans="2:208" x14ac:dyDescent="0.25">
      <c r="C30" s="251"/>
      <c r="D30" s="251"/>
      <c r="E30" s="251"/>
      <c r="F30" s="251"/>
      <c r="G30" s="251"/>
      <c r="H30" s="251"/>
      <c r="I30" s="252"/>
      <c r="J30" s="252"/>
      <c r="K30" s="252"/>
      <c r="L30" s="127"/>
      <c r="M30" s="252"/>
      <c r="N30" s="252"/>
      <c r="O30" s="252"/>
      <c r="P30" s="252"/>
      <c r="Q30" s="252"/>
      <c r="R30" s="252"/>
      <c r="S30" s="252"/>
      <c r="T30" s="252"/>
      <c r="U30" s="252"/>
      <c r="V30" s="252"/>
      <c r="W30" s="252"/>
      <c r="X30" s="252"/>
      <c r="Y30" s="252"/>
      <c r="Z30" s="252"/>
      <c r="AA30" s="252"/>
      <c r="AB30" s="252"/>
      <c r="AC30" s="252"/>
      <c r="AD30" s="252"/>
      <c r="AE30" s="252"/>
      <c r="AF30" s="252"/>
      <c r="AG30" s="252"/>
      <c r="AH30" s="252"/>
      <c r="AI30" s="252"/>
      <c r="AJ30" s="252"/>
      <c r="AK30" s="252"/>
      <c r="AL30" s="252"/>
      <c r="AM30" s="252"/>
      <c r="AN30" s="252"/>
      <c r="AO30" s="252"/>
      <c r="AP30" s="252"/>
      <c r="AQ30" s="252"/>
      <c r="AS30" s="81" t="s">
        <v>1177</v>
      </c>
      <c r="AT30" s="81" t="s">
        <v>253</v>
      </c>
      <c r="AU30" s="81" t="s">
        <v>250</v>
      </c>
      <c r="AV30" s="81">
        <v>2026</v>
      </c>
      <c r="AW30" s="81">
        <v>0.71298617948366827</v>
      </c>
      <c r="AX30" s="81">
        <v>0</v>
      </c>
      <c r="AY30" s="81">
        <v>0</v>
      </c>
      <c r="AZ30" s="81">
        <v>22.412923156351916</v>
      </c>
      <c r="BA30" s="81">
        <v>22.412923156351916</v>
      </c>
      <c r="BB30" s="81">
        <v>0</v>
      </c>
      <c r="BC30" s="81">
        <v>0</v>
      </c>
      <c r="BD30" s="81">
        <v>22.412923156351916</v>
      </c>
      <c r="BE30" s="81">
        <v>22.412923156351916</v>
      </c>
      <c r="BF30" s="81">
        <v>0</v>
      </c>
      <c r="BG30" s="81">
        <v>0</v>
      </c>
      <c r="BH30" s="81">
        <v>22.412923156351916</v>
      </c>
      <c r="BI30" s="81">
        <v>22.412923156351916</v>
      </c>
      <c r="BJ30" s="81">
        <v>0</v>
      </c>
      <c r="BK30" s="81">
        <v>0</v>
      </c>
      <c r="BL30" s="81">
        <v>22.412923156351916</v>
      </c>
      <c r="BM30" s="81">
        <v>22.412923156351916</v>
      </c>
      <c r="BN30" s="81">
        <v>15.980104452308392</v>
      </c>
      <c r="BO30" s="81">
        <v>15.980104452308392</v>
      </c>
      <c r="BP30" s="81">
        <v>15.980104452308392</v>
      </c>
      <c r="BQ30" s="81">
        <v>15.980104452308392</v>
      </c>
      <c r="BR30" s="81">
        <v>0</v>
      </c>
      <c r="BS30" s="81">
        <v>0</v>
      </c>
      <c r="BT30" s="81">
        <v>0</v>
      </c>
      <c r="BU30" s="81">
        <v>0</v>
      </c>
      <c r="BV30" s="81">
        <v>22.412923156351916</v>
      </c>
      <c r="BW30" s="81">
        <v>15.980104452308392</v>
      </c>
      <c r="BX30" s="81">
        <v>22.412923156351916</v>
      </c>
      <c r="BY30" s="81">
        <v>15.980104452308392</v>
      </c>
      <c r="GV30" s="253"/>
      <c r="GW30" s="253"/>
    </row>
    <row r="31" spans="2:208" x14ac:dyDescent="0.25">
      <c r="C31" s="251"/>
      <c r="D31" s="251"/>
      <c r="E31" s="251"/>
      <c r="F31" s="251"/>
      <c r="G31" s="251"/>
      <c r="H31" s="251"/>
      <c r="I31" s="252"/>
      <c r="J31" s="252"/>
      <c r="K31" s="252"/>
      <c r="L31" s="127"/>
      <c r="M31" s="252"/>
      <c r="N31" s="252"/>
      <c r="O31" s="252"/>
      <c r="P31" s="252"/>
      <c r="Q31" s="252"/>
      <c r="R31" s="252"/>
      <c r="S31" s="252"/>
      <c r="T31" s="252"/>
      <c r="U31" s="252"/>
      <c r="V31" s="252"/>
      <c r="W31" s="252"/>
      <c r="X31" s="252"/>
      <c r="Y31" s="252"/>
      <c r="Z31" s="252"/>
      <c r="AA31" s="252"/>
      <c r="AB31" s="252"/>
      <c r="AC31" s="252"/>
      <c r="AD31" s="252"/>
      <c r="AE31" s="252"/>
      <c r="AF31" s="252"/>
      <c r="AG31" s="252"/>
      <c r="AH31" s="252"/>
      <c r="AI31" s="252"/>
      <c r="AJ31" s="252"/>
      <c r="AK31" s="252"/>
      <c r="AL31" s="252"/>
      <c r="AM31" s="252"/>
      <c r="AN31" s="252"/>
      <c r="AO31" s="252"/>
      <c r="AP31" s="252"/>
      <c r="AQ31" s="252"/>
      <c r="AS31" s="81" t="s">
        <v>1177</v>
      </c>
      <c r="AT31" s="81" t="s">
        <v>253</v>
      </c>
      <c r="AU31" s="81" t="s">
        <v>250</v>
      </c>
      <c r="AV31" s="81">
        <v>2027</v>
      </c>
      <c r="AW31" s="81">
        <v>0.66634222381651231</v>
      </c>
      <c r="AX31" s="81">
        <v>0</v>
      </c>
      <c r="AY31" s="81">
        <v>0</v>
      </c>
      <c r="AZ31" s="81">
        <v>22.412923156351916</v>
      </c>
      <c r="BA31" s="81">
        <v>22.412923156351916</v>
      </c>
      <c r="BB31" s="81">
        <v>0</v>
      </c>
      <c r="BC31" s="81">
        <v>0</v>
      </c>
      <c r="BD31" s="81">
        <v>22.412923156351916</v>
      </c>
      <c r="BE31" s="81">
        <v>22.412923156351916</v>
      </c>
      <c r="BF31" s="81">
        <v>0</v>
      </c>
      <c r="BG31" s="81">
        <v>0</v>
      </c>
      <c r="BH31" s="81">
        <v>22.412923156351916</v>
      </c>
      <c r="BI31" s="81">
        <v>22.412923156351916</v>
      </c>
      <c r="BJ31" s="81">
        <v>0</v>
      </c>
      <c r="BK31" s="81">
        <v>0</v>
      </c>
      <c r="BL31" s="81">
        <v>22.412923156351916</v>
      </c>
      <c r="BM31" s="81">
        <v>22.412923156351916</v>
      </c>
      <c r="BN31" s="81">
        <v>14.93467705823214</v>
      </c>
      <c r="BO31" s="81">
        <v>14.93467705823214</v>
      </c>
      <c r="BP31" s="81">
        <v>14.93467705823214</v>
      </c>
      <c r="BQ31" s="81">
        <v>14.93467705823214</v>
      </c>
      <c r="BR31" s="81">
        <v>0</v>
      </c>
      <c r="BS31" s="81">
        <v>0</v>
      </c>
      <c r="BT31" s="81">
        <v>0</v>
      </c>
      <c r="BU31" s="81">
        <v>0</v>
      </c>
      <c r="BV31" s="81">
        <v>22.412923156351916</v>
      </c>
      <c r="BW31" s="81">
        <v>14.93467705823214</v>
      </c>
      <c r="BX31" s="81">
        <v>22.412923156351916</v>
      </c>
      <c r="BY31" s="81">
        <v>14.93467705823214</v>
      </c>
      <c r="GV31" s="253"/>
      <c r="GW31" s="253"/>
    </row>
    <row r="32" spans="2:208" x14ac:dyDescent="0.25">
      <c r="C32" s="251"/>
      <c r="D32" s="251"/>
      <c r="E32" s="251"/>
      <c r="F32" s="251"/>
      <c r="G32" s="251"/>
      <c r="H32" s="251"/>
      <c r="I32" s="252"/>
      <c r="J32" s="252"/>
      <c r="K32" s="252"/>
      <c r="L32" s="127"/>
      <c r="M32" s="252"/>
      <c r="N32" s="252"/>
      <c r="O32" s="252"/>
      <c r="P32" s="252"/>
      <c r="Q32" s="252"/>
      <c r="R32" s="252"/>
      <c r="S32" s="252"/>
      <c r="T32" s="252"/>
      <c r="U32" s="252"/>
      <c r="V32" s="252"/>
      <c r="W32" s="252"/>
      <c r="X32" s="252"/>
      <c r="Y32" s="252"/>
      <c r="Z32" s="252"/>
      <c r="AA32" s="252"/>
      <c r="AB32" s="252"/>
      <c r="AC32" s="252"/>
      <c r="AD32" s="252"/>
      <c r="AE32" s="252"/>
      <c r="AF32" s="252"/>
      <c r="AG32" s="252"/>
      <c r="AH32" s="252"/>
      <c r="AI32" s="252"/>
      <c r="AJ32" s="252"/>
      <c r="AK32" s="252"/>
      <c r="AL32" s="252"/>
      <c r="AM32" s="252"/>
      <c r="AN32" s="252"/>
      <c r="AO32" s="252"/>
      <c r="AP32" s="252"/>
      <c r="AQ32" s="252"/>
      <c r="AS32" s="81" t="s">
        <v>1177</v>
      </c>
      <c r="AT32" s="81" t="s">
        <v>253</v>
      </c>
      <c r="AU32" s="81" t="s">
        <v>250</v>
      </c>
      <c r="AV32" s="81">
        <v>2028</v>
      </c>
      <c r="AW32" s="81">
        <v>0.62274974188459098</v>
      </c>
      <c r="AX32" s="81">
        <v>0</v>
      </c>
      <c r="AY32" s="81">
        <v>0</v>
      </c>
      <c r="AZ32" s="81">
        <v>22.412923156351916</v>
      </c>
      <c r="BA32" s="81">
        <v>22.412923156351916</v>
      </c>
      <c r="BB32" s="81">
        <v>0</v>
      </c>
      <c r="BC32" s="81">
        <v>0</v>
      </c>
      <c r="BD32" s="81">
        <v>22.412923156351916</v>
      </c>
      <c r="BE32" s="81">
        <v>22.412923156351916</v>
      </c>
      <c r="BF32" s="81">
        <v>0</v>
      </c>
      <c r="BG32" s="81">
        <v>0</v>
      </c>
      <c r="BH32" s="81">
        <v>22.412923156351916</v>
      </c>
      <c r="BI32" s="81">
        <v>22.412923156351916</v>
      </c>
      <c r="BJ32" s="81">
        <v>0</v>
      </c>
      <c r="BK32" s="81">
        <v>0</v>
      </c>
      <c r="BL32" s="81">
        <v>22.412923156351916</v>
      </c>
      <c r="BM32" s="81">
        <v>22.412923156351916</v>
      </c>
      <c r="BN32" s="81">
        <v>13.957642110497327</v>
      </c>
      <c r="BO32" s="81">
        <v>13.957642110497327</v>
      </c>
      <c r="BP32" s="81">
        <v>13.957642110497327</v>
      </c>
      <c r="BQ32" s="81">
        <v>13.957642110497327</v>
      </c>
      <c r="BR32" s="81">
        <v>0</v>
      </c>
      <c r="BS32" s="81">
        <v>0</v>
      </c>
      <c r="BT32" s="81">
        <v>0</v>
      </c>
      <c r="BU32" s="81">
        <v>0</v>
      </c>
      <c r="BV32" s="81">
        <v>22.412923156351916</v>
      </c>
      <c r="BW32" s="81">
        <v>13.957642110497327</v>
      </c>
      <c r="BX32" s="81">
        <v>22.412923156351916</v>
      </c>
      <c r="BY32" s="81">
        <v>13.957642110497327</v>
      </c>
      <c r="GV32" s="253"/>
      <c r="GW32" s="253"/>
    </row>
    <row r="33" spans="3:205" x14ac:dyDescent="0.25">
      <c r="C33" s="251"/>
      <c r="D33" s="251"/>
      <c r="E33" s="251"/>
      <c r="F33" s="251"/>
      <c r="G33" s="251"/>
      <c r="H33" s="251"/>
      <c r="I33" s="252"/>
      <c r="J33" s="252"/>
      <c r="K33" s="252"/>
      <c r="L33" s="127"/>
      <c r="M33" s="252"/>
      <c r="N33" s="252"/>
      <c r="O33" s="252"/>
      <c r="P33" s="252"/>
      <c r="Q33" s="252"/>
      <c r="R33" s="252"/>
      <c r="S33" s="252"/>
      <c r="T33" s="252"/>
      <c r="U33" s="252"/>
      <c r="V33" s="252"/>
      <c r="W33" s="252"/>
      <c r="X33" s="252"/>
      <c r="Y33" s="252"/>
      <c r="Z33" s="252"/>
      <c r="AA33" s="252"/>
      <c r="AB33" s="252"/>
      <c r="AC33" s="252"/>
      <c r="AD33" s="252"/>
      <c r="AE33" s="252"/>
      <c r="AF33" s="252"/>
      <c r="AG33" s="252"/>
      <c r="AH33" s="252"/>
      <c r="AI33" s="252"/>
      <c r="AJ33" s="252"/>
      <c r="AK33" s="252"/>
      <c r="AL33" s="252"/>
      <c r="AM33" s="252"/>
      <c r="AN33" s="252"/>
      <c r="AO33" s="252"/>
      <c r="AP33" s="252"/>
      <c r="AQ33" s="252"/>
      <c r="AS33" s="81" t="s">
        <v>1177</v>
      </c>
      <c r="AT33" s="81" t="s">
        <v>253</v>
      </c>
      <c r="AU33" s="81" t="s">
        <v>250</v>
      </c>
      <c r="AV33" s="81">
        <v>2029</v>
      </c>
      <c r="AW33" s="81">
        <v>0.58200910456503818</v>
      </c>
      <c r="AX33" s="81">
        <v>0</v>
      </c>
      <c r="AY33" s="81">
        <v>0</v>
      </c>
      <c r="AZ33" s="81">
        <v>22.412923156351916</v>
      </c>
      <c r="BA33" s="81">
        <v>22.412923156351916</v>
      </c>
      <c r="BB33" s="81">
        <v>0</v>
      </c>
      <c r="BC33" s="81">
        <v>0</v>
      </c>
      <c r="BD33" s="81">
        <v>22.412923156351916</v>
      </c>
      <c r="BE33" s="81">
        <v>22.412923156351916</v>
      </c>
      <c r="BF33" s="81">
        <v>0</v>
      </c>
      <c r="BG33" s="81">
        <v>0</v>
      </c>
      <c r="BH33" s="81">
        <v>22.412923156351916</v>
      </c>
      <c r="BI33" s="81">
        <v>22.412923156351916</v>
      </c>
      <c r="BJ33" s="81">
        <v>0</v>
      </c>
      <c r="BK33" s="81">
        <v>0</v>
      </c>
      <c r="BL33" s="81">
        <v>22.412923156351916</v>
      </c>
      <c r="BM33" s="81">
        <v>22.412923156351916</v>
      </c>
      <c r="BN33" s="81">
        <v>13.044525336913388</v>
      </c>
      <c r="BO33" s="81">
        <v>13.044525336913388</v>
      </c>
      <c r="BP33" s="81">
        <v>13.044525336913388</v>
      </c>
      <c r="BQ33" s="81">
        <v>13.044525336913388</v>
      </c>
      <c r="BR33" s="81">
        <v>0</v>
      </c>
      <c r="BS33" s="81">
        <v>0</v>
      </c>
      <c r="BT33" s="81">
        <v>0</v>
      </c>
      <c r="BU33" s="81">
        <v>0</v>
      </c>
      <c r="BV33" s="81">
        <v>22.412923156351916</v>
      </c>
      <c r="BW33" s="81">
        <v>13.044525336913388</v>
      </c>
      <c r="BX33" s="81">
        <v>22.412923156351916</v>
      </c>
      <c r="BY33" s="81">
        <v>13.044525336913388</v>
      </c>
      <c r="GV33" s="253"/>
      <c r="GW33" s="253"/>
    </row>
    <row r="34" spans="3:205" x14ac:dyDescent="0.25">
      <c r="C34" s="251"/>
      <c r="D34" s="251"/>
      <c r="E34" s="251"/>
      <c r="F34" s="251"/>
      <c r="G34" s="251"/>
      <c r="H34" s="251"/>
      <c r="I34" s="252"/>
      <c r="J34" s="252"/>
      <c r="K34" s="252"/>
      <c r="L34" s="127"/>
      <c r="M34" s="252"/>
      <c r="N34" s="252"/>
      <c r="O34" s="252"/>
      <c r="P34" s="252"/>
      <c r="Q34" s="252"/>
      <c r="R34" s="252"/>
      <c r="S34" s="252"/>
      <c r="T34" s="252"/>
      <c r="U34" s="252"/>
      <c r="V34" s="252"/>
      <c r="W34" s="252"/>
      <c r="X34" s="252"/>
      <c r="Y34" s="252"/>
      <c r="Z34" s="252"/>
      <c r="AA34" s="252"/>
      <c r="AB34" s="252"/>
      <c r="AC34" s="252"/>
      <c r="AD34" s="252"/>
      <c r="AE34" s="252"/>
      <c r="AF34" s="252"/>
      <c r="AG34" s="252"/>
      <c r="AH34" s="252"/>
      <c r="AI34" s="252"/>
      <c r="AJ34" s="252"/>
      <c r="AK34" s="252"/>
      <c r="AL34" s="252"/>
      <c r="AM34" s="252"/>
      <c r="AN34" s="252"/>
      <c r="AO34" s="252"/>
      <c r="AP34" s="252"/>
      <c r="AQ34" s="252"/>
      <c r="AS34" s="81" t="s">
        <v>1177</v>
      </c>
      <c r="AT34" s="81" t="s">
        <v>253</v>
      </c>
      <c r="AU34" s="81" t="s">
        <v>250</v>
      </c>
      <c r="AV34" s="81">
        <v>2030</v>
      </c>
      <c r="AW34" s="81">
        <v>0.54393374258414784</v>
      </c>
      <c r="AX34" s="81">
        <v>0</v>
      </c>
      <c r="AY34" s="81">
        <v>0</v>
      </c>
      <c r="AZ34" s="81">
        <v>0</v>
      </c>
      <c r="BA34" s="81">
        <v>0</v>
      </c>
      <c r="BB34" s="81">
        <v>0</v>
      </c>
      <c r="BC34" s="81">
        <v>0</v>
      </c>
      <c r="BD34" s="81">
        <v>22.412923156351916</v>
      </c>
      <c r="BE34" s="81">
        <v>22.412923156351916</v>
      </c>
      <c r="BF34" s="81">
        <v>0</v>
      </c>
      <c r="BG34" s="81">
        <v>0</v>
      </c>
      <c r="BH34" s="81">
        <v>22.412923156351916</v>
      </c>
      <c r="BI34" s="81">
        <v>22.412923156351916</v>
      </c>
      <c r="BJ34" s="81">
        <v>0</v>
      </c>
      <c r="BK34" s="81">
        <v>0</v>
      </c>
      <c r="BL34" s="81">
        <v>22.412923156351916</v>
      </c>
      <c r="BM34" s="81">
        <v>22.412923156351916</v>
      </c>
      <c r="BN34" s="81">
        <v>0</v>
      </c>
      <c r="BO34" s="81">
        <v>12.19114517468541</v>
      </c>
      <c r="BP34" s="81">
        <v>12.19114517468541</v>
      </c>
      <c r="BQ34" s="81">
        <v>12.19114517468541</v>
      </c>
      <c r="BR34" s="81">
        <v>0</v>
      </c>
      <c r="BS34" s="81">
        <v>0</v>
      </c>
      <c r="BT34" s="81">
        <v>0</v>
      </c>
      <c r="BU34" s="81">
        <v>0</v>
      </c>
      <c r="BV34" s="81">
        <v>22.412923156351916</v>
      </c>
      <c r="BW34" s="81">
        <v>12.19114517468541</v>
      </c>
      <c r="BX34" s="81">
        <v>22.412923156351916</v>
      </c>
      <c r="BY34" s="81">
        <v>12.19114517468541</v>
      </c>
      <c r="GV34" s="253"/>
      <c r="GW34" s="253"/>
    </row>
    <row r="35" spans="3:205" x14ac:dyDescent="0.25">
      <c r="C35" s="251"/>
      <c r="D35" s="251"/>
      <c r="E35" s="251"/>
      <c r="F35" s="251"/>
      <c r="G35" s="251"/>
      <c r="H35" s="251"/>
      <c r="I35" s="252"/>
      <c r="J35" s="252"/>
      <c r="K35" s="252"/>
      <c r="L35" s="127"/>
      <c r="M35" s="252"/>
      <c r="N35" s="252"/>
      <c r="O35" s="252"/>
      <c r="P35" s="252"/>
      <c r="Q35" s="252"/>
      <c r="R35" s="252"/>
      <c r="S35" s="252"/>
      <c r="T35" s="252"/>
      <c r="U35" s="252"/>
      <c r="V35" s="252"/>
      <c r="W35" s="252"/>
      <c r="X35" s="252"/>
      <c r="Y35" s="252"/>
      <c r="Z35" s="252"/>
      <c r="AA35" s="252"/>
      <c r="AB35" s="252"/>
      <c r="AC35" s="252"/>
      <c r="AD35" s="252"/>
      <c r="AE35" s="252"/>
      <c r="AF35" s="252"/>
      <c r="AG35" s="252"/>
      <c r="AH35" s="252"/>
      <c r="AI35" s="252"/>
      <c r="AJ35" s="252"/>
      <c r="AK35" s="252"/>
      <c r="AL35" s="252"/>
      <c r="AM35" s="252"/>
      <c r="AN35" s="252"/>
      <c r="AO35" s="252"/>
      <c r="AP35" s="252"/>
      <c r="AQ35" s="252"/>
      <c r="AS35" s="81" t="s">
        <v>1177</v>
      </c>
      <c r="AT35" s="81" t="s">
        <v>253</v>
      </c>
      <c r="AU35" s="81" t="s">
        <v>250</v>
      </c>
      <c r="AV35" s="81">
        <v>2031</v>
      </c>
      <c r="AW35" s="81">
        <v>0.50834929213471758</v>
      </c>
      <c r="AX35" s="81">
        <v>0</v>
      </c>
      <c r="AY35" s="81">
        <v>0</v>
      </c>
      <c r="AZ35" s="81">
        <v>0</v>
      </c>
      <c r="BA35" s="81">
        <v>0</v>
      </c>
      <c r="BB35" s="81">
        <v>0</v>
      </c>
      <c r="BC35" s="81">
        <v>0</v>
      </c>
      <c r="BD35" s="81">
        <v>0</v>
      </c>
      <c r="BE35" s="81">
        <v>0</v>
      </c>
      <c r="BF35" s="81">
        <v>0</v>
      </c>
      <c r="BG35" s="81">
        <v>0</v>
      </c>
      <c r="BH35" s="81">
        <v>22.412923156351916</v>
      </c>
      <c r="BI35" s="81">
        <v>22.412923156351916</v>
      </c>
      <c r="BJ35" s="81">
        <v>0</v>
      </c>
      <c r="BK35" s="81">
        <v>0</v>
      </c>
      <c r="BL35" s="81">
        <v>22.412923156351916</v>
      </c>
      <c r="BM35" s="81">
        <v>22.412923156351916</v>
      </c>
      <c r="BN35" s="81">
        <v>0</v>
      </c>
      <c r="BO35" s="81">
        <v>0</v>
      </c>
      <c r="BP35" s="81">
        <v>11.393593621201317</v>
      </c>
      <c r="BQ35" s="81">
        <v>11.393593621201317</v>
      </c>
      <c r="BR35" s="81">
        <v>0</v>
      </c>
      <c r="BS35" s="81">
        <v>0</v>
      </c>
      <c r="BT35" s="81">
        <v>0</v>
      </c>
      <c r="BU35" s="81">
        <v>0</v>
      </c>
      <c r="BV35" s="81">
        <v>22.412923156351916</v>
      </c>
      <c r="BW35" s="81">
        <v>11.393593621201317</v>
      </c>
      <c r="BX35" s="81">
        <v>22.412923156351916</v>
      </c>
      <c r="BY35" s="81">
        <v>11.393593621201317</v>
      </c>
      <c r="GV35" s="253"/>
      <c r="GW35" s="253"/>
    </row>
    <row r="36" spans="3:205" x14ac:dyDescent="0.25">
      <c r="C36" s="251"/>
      <c r="D36" s="251"/>
      <c r="E36" s="251"/>
      <c r="F36" s="251"/>
      <c r="G36" s="251"/>
      <c r="H36" s="251"/>
      <c r="I36" s="252"/>
      <c r="J36" s="252"/>
      <c r="K36" s="252"/>
      <c r="L36" s="127"/>
      <c r="M36" s="252"/>
      <c r="N36" s="252"/>
      <c r="O36" s="252"/>
      <c r="P36" s="252"/>
      <c r="Q36" s="252"/>
      <c r="R36" s="252"/>
      <c r="S36" s="252"/>
      <c r="T36" s="252"/>
      <c r="U36" s="252"/>
      <c r="V36" s="252"/>
      <c r="W36" s="252"/>
      <c r="X36" s="252"/>
      <c r="Y36" s="252"/>
      <c r="Z36" s="252"/>
      <c r="AA36" s="252"/>
      <c r="AB36" s="252"/>
      <c r="AC36" s="252"/>
      <c r="AD36" s="252"/>
      <c r="AE36" s="252"/>
      <c r="AF36" s="252"/>
      <c r="AG36" s="252"/>
      <c r="AH36" s="252"/>
      <c r="AI36" s="252"/>
      <c r="AJ36" s="252"/>
      <c r="AK36" s="252"/>
      <c r="AL36" s="252"/>
      <c r="AM36" s="252"/>
      <c r="AN36" s="252"/>
      <c r="AO36" s="252"/>
      <c r="AP36" s="252"/>
      <c r="AQ36" s="252"/>
      <c r="AS36" s="81" t="s">
        <v>1177</v>
      </c>
      <c r="AT36" s="81" t="s">
        <v>253</v>
      </c>
      <c r="AU36" s="81" t="s">
        <v>250</v>
      </c>
      <c r="AV36" s="81">
        <v>2032</v>
      </c>
      <c r="AW36" s="81">
        <v>0.47509279638758645</v>
      </c>
      <c r="AX36" s="81">
        <v>0</v>
      </c>
      <c r="AY36" s="81">
        <v>0</v>
      </c>
      <c r="AZ36" s="81">
        <v>0</v>
      </c>
      <c r="BA36" s="81">
        <v>0</v>
      </c>
      <c r="BB36" s="81">
        <v>0</v>
      </c>
      <c r="BC36" s="81">
        <v>0</v>
      </c>
      <c r="BD36" s="81">
        <v>0</v>
      </c>
      <c r="BE36" s="81">
        <v>0</v>
      </c>
      <c r="BF36" s="81">
        <v>0</v>
      </c>
      <c r="BG36" s="81">
        <v>0</v>
      </c>
      <c r="BH36" s="81">
        <v>0</v>
      </c>
      <c r="BI36" s="81">
        <v>0</v>
      </c>
      <c r="BJ36" s="81">
        <v>0</v>
      </c>
      <c r="BK36" s="81">
        <v>0</v>
      </c>
      <c r="BL36" s="81">
        <v>22.412923156351916</v>
      </c>
      <c r="BM36" s="81">
        <v>22.412923156351916</v>
      </c>
      <c r="BN36" s="81">
        <v>0</v>
      </c>
      <c r="BO36" s="81">
        <v>0</v>
      </c>
      <c r="BP36" s="81">
        <v>0</v>
      </c>
      <c r="BQ36" s="81">
        <v>10.648218337571322</v>
      </c>
      <c r="BR36" s="81">
        <v>0</v>
      </c>
      <c r="BS36" s="81">
        <v>0</v>
      </c>
      <c r="BT36" s="81">
        <v>0</v>
      </c>
      <c r="BU36" s="81">
        <v>0</v>
      </c>
      <c r="BV36" s="81">
        <v>0</v>
      </c>
      <c r="BW36" s="81">
        <v>0</v>
      </c>
      <c r="BX36" s="81">
        <v>0</v>
      </c>
      <c r="BY36" s="81">
        <v>0</v>
      </c>
      <c r="GV36" s="253"/>
      <c r="GW36" s="253"/>
    </row>
    <row r="37" spans="3:205" x14ac:dyDescent="0.25">
      <c r="C37" s="251"/>
      <c r="D37" s="251"/>
      <c r="E37" s="251"/>
      <c r="F37" s="251"/>
      <c r="G37" s="251"/>
      <c r="H37" s="251"/>
      <c r="I37" s="252"/>
      <c r="J37" s="252"/>
      <c r="K37" s="252"/>
      <c r="L37" s="127"/>
      <c r="M37" s="252"/>
      <c r="N37" s="252"/>
      <c r="O37" s="252"/>
      <c r="P37" s="252"/>
      <c r="Q37" s="252"/>
      <c r="R37" s="252"/>
      <c r="S37" s="252"/>
      <c r="T37" s="252"/>
      <c r="U37" s="252"/>
      <c r="V37" s="252"/>
      <c r="W37" s="252"/>
      <c r="X37" s="252"/>
      <c r="Y37" s="252"/>
      <c r="Z37" s="252"/>
      <c r="AA37" s="252"/>
      <c r="AB37" s="252"/>
      <c r="AC37" s="252"/>
      <c r="AD37" s="252"/>
      <c r="AE37" s="252"/>
      <c r="AF37" s="252"/>
      <c r="AG37" s="252"/>
      <c r="AH37" s="252"/>
      <c r="AI37" s="252"/>
      <c r="AJ37" s="252"/>
      <c r="AK37" s="252"/>
      <c r="AL37" s="252"/>
      <c r="AM37" s="252"/>
      <c r="AN37" s="252"/>
      <c r="AO37" s="252"/>
      <c r="AP37" s="252"/>
      <c r="AQ37" s="252"/>
      <c r="AS37" s="81" t="s">
        <v>1178</v>
      </c>
      <c r="AT37" s="81" t="s">
        <v>253</v>
      </c>
      <c r="AU37" s="81" t="s">
        <v>250</v>
      </c>
      <c r="AV37" s="81">
        <v>2020</v>
      </c>
      <c r="AW37" s="81">
        <v>1</v>
      </c>
      <c r="AX37" s="81">
        <v>0</v>
      </c>
      <c r="AY37" s="81">
        <v>0</v>
      </c>
      <c r="AZ37" s="81">
        <v>298.83897541802554</v>
      </c>
      <c r="BA37" s="81">
        <v>298.83897541802554</v>
      </c>
      <c r="BB37" s="81">
        <v>0</v>
      </c>
      <c r="BC37" s="81">
        <v>0</v>
      </c>
      <c r="BD37" s="81">
        <v>0</v>
      </c>
      <c r="BE37" s="81">
        <v>0</v>
      </c>
      <c r="BF37" s="81">
        <v>0</v>
      </c>
      <c r="BG37" s="81">
        <v>0</v>
      </c>
      <c r="BH37" s="81">
        <v>0</v>
      </c>
      <c r="BI37" s="81">
        <v>0</v>
      </c>
      <c r="BJ37" s="81">
        <v>0</v>
      </c>
      <c r="BK37" s="81">
        <v>0</v>
      </c>
      <c r="BL37" s="81">
        <v>0</v>
      </c>
      <c r="BM37" s="81">
        <v>0</v>
      </c>
      <c r="BN37" s="81">
        <v>298.83897541802554</v>
      </c>
      <c r="BO37" s="81">
        <v>0</v>
      </c>
      <c r="BP37" s="81">
        <v>0</v>
      </c>
      <c r="BQ37" s="81">
        <v>0</v>
      </c>
      <c r="BR37" s="81">
        <v>0</v>
      </c>
      <c r="BS37" s="81">
        <v>0</v>
      </c>
      <c r="BT37" s="81">
        <v>0</v>
      </c>
      <c r="BU37" s="81">
        <v>0</v>
      </c>
      <c r="BV37" s="81">
        <v>0</v>
      </c>
      <c r="BW37" s="81">
        <v>0</v>
      </c>
      <c r="BX37" s="81">
        <v>0</v>
      </c>
      <c r="BY37" s="81">
        <v>0</v>
      </c>
      <c r="GV37" s="253"/>
      <c r="GW37" s="253"/>
    </row>
    <row r="38" spans="3:205" x14ac:dyDescent="0.25">
      <c r="C38" s="251"/>
      <c r="D38" s="251"/>
      <c r="E38" s="251"/>
      <c r="F38" s="251"/>
      <c r="G38" s="251"/>
      <c r="H38" s="251"/>
      <c r="I38" s="252"/>
      <c r="J38" s="252"/>
      <c r="K38" s="252"/>
      <c r="L38" s="127"/>
      <c r="M38" s="252"/>
      <c r="N38" s="252"/>
      <c r="O38" s="252"/>
      <c r="P38" s="252"/>
      <c r="Q38" s="252"/>
      <c r="R38" s="252"/>
      <c r="S38" s="252"/>
      <c r="T38" s="252"/>
      <c r="U38" s="252"/>
      <c r="V38" s="252"/>
      <c r="W38" s="252"/>
      <c r="X38" s="252"/>
      <c r="Y38" s="252"/>
      <c r="Z38" s="252"/>
      <c r="AA38" s="252"/>
      <c r="AB38" s="252"/>
      <c r="AC38" s="252"/>
      <c r="AD38" s="252"/>
      <c r="AE38" s="252"/>
      <c r="AF38" s="252"/>
      <c r="AG38" s="252"/>
      <c r="AH38" s="252"/>
      <c r="AI38" s="252"/>
      <c r="AJ38" s="252"/>
      <c r="AK38" s="252"/>
      <c r="AL38" s="252"/>
      <c r="AM38" s="252"/>
      <c r="AN38" s="252"/>
      <c r="AO38" s="252"/>
      <c r="AP38" s="252"/>
      <c r="AQ38" s="252"/>
      <c r="AS38" s="81" t="s">
        <v>1178</v>
      </c>
      <c r="AT38" s="81" t="s">
        <v>253</v>
      </c>
      <c r="AU38" s="81" t="s">
        <v>250</v>
      </c>
      <c r="AV38" s="81">
        <v>2021</v>
      </c>
      <c r="AW38" s="81">
        <v>1</v>
      </c>
      <c r="AX38" s="81">
        <v>0</v>
      </c>
      <c r="AY38" s="81">
        <v>0</v>
      </c>
      <c r="AZ38" s="81">
        <v>0</v>
      </c>
      <c r="BA38" s="81">
        <v>0</v>
      </c>
      <c r="BB38" s="81">
        <v>0</v>
      </c>
      <c r="BC38" s="81">
        <v>0</v>
      </c>
      <c r="BD38" s="81">
        <v>298.83897541802554</v>
      </c>
      <c r="BE38" s="81">
        <v>298.83897541802554</v>
      </c>
      <c r="BF38" s="81">
        <v>0</v>
      </c>
      <c r="BG38" s="81">
        <v>0</v>
      </c>
      <c r="BH38" s="81">
        <v>0</v>
      </c>
      <c r="BI38" s="81">
        <v>0</v>
      </c>
      <c r="BJ38" s="81">
        <v>0</v>
      </c>
      <c r="BK38" s="81">
        <v>0</v>
      </c>
      <c r="BL38" s="81">
        <v>0</v>
      </c>
      <c r="BM38" s="81">
        <v>0</v>
      </c>
      <c r="BN38" s="81">
        <v>0</v>
      </c>
      <c r="BO38" s="81">
        <v>298.83897541802554</v>
      </c>
      <c r="BP38" s="81">
        <v>0</v>
      </c>
      <c r="BQ38" s="81">
        <v>0</v>
      </c>
      <c r="BR38" s="81">
        <v>0</v>
      </c>
      <c r="BS38" s="81">
        <v>0</v>
      </c>
      <c r="BT38" s="81">
        <v>0</v>
      </c>
      <c r="BU38" s="81">
        <v>0</v>
      </c>
      <c r="BV38" s="81">
        <v>0</v>
      </c>
      <c r="BW38" s="81">
        <v>0</v>
      </c>
      <c r="BX38" s="81">
        <v>0</v>
      </c>
      <c r="BY38" s="81">
        <v>0</v>
      </c>
      <c r="GV38" s="253"/>
      <c r="GW38" s="253"/>
    </row>
    <row r="39" spans="3:205" x14ac:dyDescent="0.25">
      <c r="C39" s="251"/>
      <c r="D39" s="251"/>
      <c r="E39" s="251"/>
      <c r="F39" s="251"/>
      <c r="G39" s="251"/>
      <c r="H39" s="251"/>
      <c r="I39" s="252"/>
      <c r="J39" s="252"/>
      <c r="K39" s="252"/>
      <c r="L39" s="127"/>
      <c r="M39" s="252"/>
      <c r="N39" s="252"/>
      <c r="O39" s="252"/>
      <c r="P39" s="252"/>
      <c r="Q39" s="252"/>
      <c r="R39" s="252"/>
      <c r="S39" s="252"/>
      <c r="T39" s="252"/>
      <c r="U39" s="252"/>
      <c r="V39" s="252"/>
      <c r="W39" s="252"/>
      <c r="X39" s="252"/>
      <c r="Y39" s="252"/>
      <c r="Z39" s="252"/>
      <c r="AA39" s="252"/>
      <c r="AB39" s="252"/>
      <c r="AC39" s="252"/>
      <c r="AD39" s="252"/>
      <c r="AE39" s="252"/>
      <c r="AF39" s="252"/>
      <c r="AG39" s="252"/>
      <c r="AH39" s="252"/>
      <c r="AI39" s="252"/>
      <c r="AJ39" s="252"/>
      <c r="AK39" s="252"/>
      <c r="AL39" s="252"/>
      <c r="AM39" s="252"/>
      <c r="AN39" s="252"/>
      <c r="AO39" s="252"/>
      <c r="AP39" s="252"/>
      <c r="AQ39" s="252"/>
      <c r="AS39" s="81" t="s">
        <v>1178</v>
      </c>
      <c r="AT39" s="81" t="s">
        <v>253</v>
      </c>
      <c r="AU39" s="81" t="s">
        <v>250</v>
      </c>
      <c r="AV39" s="81">
        <v>2022</v>
      </c>
      <c r="AW39" s="81">
        <v>0.93457943925233644</v>
      </c>
      <c r="AX39" s="81">
        <v>0</v>
      </c>
      <c r="AY39" s="81">
        <v>0</v>
      </c>
      <c r="AZ39" s="81">
        <v>0</v>
      </c>
      <c r="BA39" s="81">
        <v>0</v>
      </c>
      <c r="BB39" s="81">
        <v>0</v>
      </c>
      <c r="BC39" s="81">
        <v>0</v>
      </c>
      <c r="BD39" s="81">
        <v>0</v>
      </c>
      <c r="BE39" s="81">
        <v>0</v>
      </c>
      <c r="BF39" s="81">
        <v>0</v>
      </c>
      <c r="BG39" s="81">
        <v>0</v>
      </c>
      <c r="BH39" s="81">
        <v>298.83897541802554</v>
      </c>
      <c r="BI39" s="81">
        <v>298.83897541802554</v>
      </c>
      <c r="BJ39" s="81">
        <v>0</v>
      </c>
      <c r="BK39" s="81">
        <v>0</v>
      </c>
      <c r="BL39" s="81">
        <v>0</v>
      </c>
      <c r="BM39" s="81">
        <v>0</v>
      </c>
      <c r="BN39" s="81">
        <v>0</v>
      </c>
      <c r="BO39" s="81">
        <v>0</v>
      </c>
      <c r="BP39" s="81">
        <v>279.28876207292109</v>
      </c>
      <c r="BQ39" s="81">
        <v>0</v>
      </c>
      <c r="BR39" s="81">
        <v>0</v>
      </c>
      <c r="BS39" s="81">
        <v>0</v>
      </c>
      <c r="BT39" s="81">
        <v>0</v>
      </c>
      <c r="BU39" s="81">
        <v>0</v>
      </c>
      <c r="BV39" s="81">
        <v>298.83897541802554</v>
      </c>
      <c r="BW39" s="81">
        <v>279.28876207292109</v>
      </c>
      <c r="BX39" s="81">
        <v>298.83897541802554</v>
      </c>
      <c r="BY39" s="81">
        <v>279.28876207292109</v>
      </c>
      <c r="GV39" s="253"/>
      <c r="GW39" s="253"/>
    </row>
    <row r="40" spans="3:205" x14ac:dyDescent="0.25">
      <c r="C40" s="251"/>
      <c r="D40" s="251"/>
      <c r="E40" s="251"/>
      <c r="F40" s="251"/>
      <c r="G40" s="251"/>
      <c r="H40" s="251"/>
      <c r="I40" s="252"/>
      <c r="J40" s="252"/>
      <c r="K40" s="252"/>
      <c r="L40" s="127"/>
      <c r="M40" s="252"/>
      <c r="N40" s="252"/>
      <c r="O40" s="252"/>
      <c r="P40" s="252"/>
      <c r="Q40" s="252"/>
      <c r="R40" s="252"/>
      <c r="S40" s="252"/>
      <c r="T40" s="252"/>
      <c r="U40" s="252"/>
      <c r="V40" s="252"/>
      <c r="W40" s="252"/>
      <c r="X40" s="252"/>
      <c r="Y40" s="252"/>
      <c r="Z40" s="252"/>
      <c r="AA40" s="252"/>
      <c r="AB40" s="252"/>
      <c r="AC40" s="252"/>
      <c r="AD40" s="252"/>
      <c r="AE40" s="252"/>
      <c r="AF40" s="252"/>
      <c r="AG40" s="252"/>
      <c r="AH40" s="252"/>
      <c r="AI40" s="252"/>
      <c r="AJ40" s="252"/>
      <c r="AK40" s="252"/>
      <c r="AL40" s="252"/>
      <c r="AM40" s="252"/>
      <c r="AN40" s="252"/>
      <c r="AO40" s="252"/>
      <c r="AP40" s="252"/>
      <c r="AQ40" s="252"/>
      <c r="AS40" s="81" t="s">
        <v>1178</v>
      </c>
      <c r="AT40" s="81" t="s">
        <v>253</v>
      </c>
      <c r="AU40" s="81" t="s">
        <v>250</v>
      </c>
      <c r="AV40" s="81">
        <v>2023</v>
      </c>
      <c r="AW40" s="81">
        <v>0.87343872827321156</v>
      </c>
      <c r="AX40" s="81">
        <v>0</v>
      </c>
      <c r="AY40" s="81">
        <v>0</v>
      </c>
      <c r="AZ40" s="81">
        <v>0</v>
      </c>
      <c r="BA40" s="81">
        <v>0</v>
      </c>
      <c r="BB40" s="81">
        <v>0</v>
      </c>
      <c r="BC40" s="81">
        <v>0</v>
      </c>
      <c r="BD40" s="81">
        <v>0</v>
      </c>
      <c r="BE40" s="81">
        <v>0</v>
      </c>
      <c r="BF40" s="81">
        <v>0</v>
      </c>
      <c r="BG40" s="81">
        <v>0</v>
      </c>
      <c r="BH40" s="81">
        <v>0</v>
      </c>
      <c r="BI40" s="81">
        <v>0</v>
      </c>
      <c r="BJ40" s="81">
        <v>0</v>
      </c>
      <c r="BK40" s="81">
        <v>0</v>
      </c>
      <c r="BL40" s="81">
        <v>298.83897541802554</v>
      </c>
      <c r="BM40" s="81">
        <v>298.83897541802554</v>
      </c>
      <c r="BN40" s="81">
        <v>0</v>
      </c>
      <c r="BO40" s="81">
        <v>0</v>
      </c>
      <c r="BP40" s="81">
        <v>0</v>
      </c>
      <c r="BQ40" s="81">
        <v>261.01753464758974</v>
      </c>
      <c r="BR40" s="81">
        <v>0</v>
      </c>
      <c r="BS40" s="81">
        <v>0</v>
      </c>
      <c r="BT40" s="81">
        <v>0</v>
      </c>
      <c r="BU40" s="81">
        <v>0</v>
      </c>
      <c r="BV40" s="81">
        <v>0</v>
      </c>
      <c r="BW40" s="81">
        <v>0</v>
      </c>
      <c r="BX40" s="81">
        <v>0</v>
      </c>
      <c r="BY40" s="81">
        <v>0</v>
      </c>
      <c r="GV40" s="253"/>
      <c r="GW40" s="253"/>
    </row>
    <row r="41" spans="3:205" x14ac:dyDescent="0.25">
      <c r="C41" s="251"/>
      <c r="D41" s="251"/>
      <c r="E41" s="251"/>
      <c r="F41" s="251"/>
      <c r="G41" s="251"/>
      <c r="H41" s="251"/>
      <c r="I41" s="252"/>
      <c r="J41" s="252"/>
      <c r="K41" s="252"/>
      <c r="L41" s="127"/>
      <c r="M41" s="252"/>
      <c r="N41" s="252"/>
      <c r="O41" s="252"/>
      <c r="P41" s="252"/>
      <c r="Q41" s="252"/>
      <c r="R41" s="252"/>
      <c r="S41" s="252"/>
      <c r="T41" s="252"/>
      <c r="U41" s="252"/>
      <c r="V41" s="252"/>
      <c r="W41" s="252"/>
      <c r="X41" s="252"/>
      <c r="Y41" s="252"/>
      <c r="Z41" s="252"/>
      <c r="AA41" s="252"/>
      <c r="AB41" s="252"/>
      <c r="AC41" s="252"/>
      <c r="AD41" s="252"/>
      <c r="AE41" s="252"/>
      <c r="AF41" s="252"/>
      <c r="AG41" s="252"/>
      <c r="AH41" s="252"/>
      <c r="AI41" s="252"/>
      <c r="AJ41" s="252"/>
      <c r="AK41" s="252"/>
      <c r="AL41" s="252"/>
      <c r="AM41" s="252"/>
      <c r="AN41" s="252"/>
      <c r="AO41" s="252"/>
      <c r="AP41" s="252"/>
      <c r="AQ41" s="252"/>
      <c r="AS41" s="81" t="s">
        <v>194</v>
      </c>
      <c r="AT41" s="81" t="s">
        <v>253</v>
      </c>
      <c r="AU41" s="81" t="s">
        <v>250</v>
      </c>
      <c r="AV41" s="81">
        <v>2020</v>
      </c>
      <c r="AW41" s="81">
        <v>1</v>
      </c>
      <c r="AX41" s="81">
        <v>0</v>
      </c>
      <c r="AY41" s="81">
        <v>0</v>
      </c>
      <c r="AZ41" s="81">
        <v>298.83897541802554</v>
      </c>
      <c r="BA41" s="81">
        <v>298.83897541802554</v>
      </c>
      <c r="BB41" s="81">
        <v>0</v>
      </c>
      <c r="BC41" s="81">
        <v>0</v>
      </c>
      <c r="BD41" s="81">
        <v>0</v>
      </c>
      <c r="BE41" s="81">
        <v>0</v>
      </c>
      <c r="BF41" s="81">
        <v>0</v>
      </c>
      <c r="BG41" s="81">
        <v>0</v>
      </c>
      <c r="BH41" s="81">
        <v>0</v>
      </c>
      <c r="BI41" s="81">
        <v>0</v>
      </c>
      <c r="BJ41" s="81">
        <v>0</v>
      </c>
      <c r="BK41" s="81">
        <v>0</v>
      </c>
      <c r="BL41" s="81">
        <v>0</v>
      </c>
      <c r="BM41" s="81">
        <v>0</v>
      </c>
      <c r="BN41" s="81">
        <v>298.83897541802554</v>
      </c>
      <c r="BO41" s="81">
        <v>0</v>
      </c>
      <c r="BP41" s="81">
        <v>0</v>
      </c>
      <c r="BQ41" s="81">
        <v>0</v>
      </c>
      <c r="BR41" s="81">
        <v>0</v>
      </c>
      <c r="BS41" s="81">
        <v>0</v>
      </c>
      <c r="BT41" s="81">
        <v>0</v>
      </c>
      <c r="BU41" s="81">
        <v>0</v>
      </c>
      <c r="BV41" s="81">
        <v>0</v>
      </c>
      <c r="BW41" s="81">
        <v>0</v>
      </c>
      <c r="BX41" s="81">
        <v>0</v>
      </c>
      <c r="BY41" s="81">
        <v>0</v>
      </c>
      <c r="GV41" s="253"/>
      <c r="GW41" s="253"/>
    </row>
    <row r="42" spans="3:205" x14ac:dyDescent="0.25">
      <c r="C42" s="251"/>
      <c r="D42" s="251"/>
      <c r="E42" s="251"/>
      <c r="F42" s="251"/>
      <c r="G42" s="251"/>
      <c r="H42" s="251"/>
      <c r="I42" s="252"/>
      <c r="J42" s="252"/>
      <c r="K42" s="252"/>
      <c r="L42" s="127"/>
      <c r="M42" s="252"/>
      <c r="N42" s="252"/>
      <c r="O42" s="252"/>
      <c r="P42" s="252"/>
      <c r="Q42" s="252"/>
      <c r="R42" s="252"/>
      <c r="S42" s="252"/>
      <c r="T42" s="252"/>
      <c r="U42" s="252"/>
      <c r="V42" s="252"/>
      <c r="W42" s="252"/>
      <c r="X42" s="252"/>
      <c r="Y42" s="252"/>
      <c r="Z42" s="252"/>
      <c r="AA42" s="252"/>
      <c r="AB42" s="252"/>
      <c r="AC42" s="252"/>
      <c r="AD42" s="252"/>
      <c r="AE42" s="252"/>
      <c r="AF42" s="252"/>
      <c r="AG42" s="252"/>
      <c r="AH42" s="252"/>
      <c r="AI42" s="252"/>
      <c r="AJ42" s="252"/>
      <c r="AK42" s="252"/>
      <c r="AL42" s="252"/>
      <c r="AM42" s="252"/>
      <c r="AN42" s="252"/>
      <c r="AO42" s="252"/>
      <c r="AP42" s="252"/>
      <c r="AQ42" s="252"/>
      <c r="AS42" s="81" t="s">
        <v>194</v>
      </c>
      <c r="AT42" s="81" t="s">
        <v>253</v>
      </c>
      <c r="AU42" s="81" t="s">
        <v>250</v>
      </c>
      <c r="AV42" s="81">
        <v>2021</v>
      </c>
      <c r="AW42" s="81">
        <v>1</v>
      </c>
      <c r="AX42" s="81">
        <v>0</v>
      </c>
      <c r="AY42" s="81">
        <v>0</v>
      </c>
      <c r="AZ42" s="81">
        <v>0</v>
      </c>
      <c r="BA42" s="81">
        <v>0</v>
      </c>
      <c r="BB42" s="81">
        <v>0</v>
      </c>
      <c r="BC42" s="81">
        <v>0</v>
      </c>
      <c r="BD42" s="81">
        <v>298.83897541802554</v>
      </c>
      <c r="BE42" s="81">
        <v>298.83897541802554</v>
      </c>
      <c r="BF42" s="81">
        <v>0</v>
      </c>
      <c r="BG42" s="81">
        <v>0</v>
      </c>
      <c r="BH42" s="81">
        <v>0</v>
      </c>
      <c r="BI42" s="81">
        <v>0</v>
      </c>
      <c r="BJ42" s="81">
        <v>0</v>
      </c>
      <c r="BK42" s="81">
        <v>0</v>
      </c>
      <c r="BL42" s="81">
        <v>0</v>
      </c>
      <c r="BM42" s="81">
        <v>0</v>
      </c>
      <c r="BN42" s="81">
        <v>0</v>
      </c>
      <c r="BO42" s="81">
        <v>298.83897541802554</v>
      </c>
      <c r="BP42" s="81">
        <v>0</v>
      </c>
      <c r="BQ42" s="81">
        <v>0</v>
      </c>
      <c r="BR42" s="81">
        <v>0</v>
      </c>
      <c r="BS42" s="81">
        <v>0</v>
      </c>
      <c r="BT42" s="81">
        <v>0</v>
      </c>
      <c r="BU42" s="81">
        <v>0</v>
      </c>
      <c r="BV42" s="81">
        <v>0</v>
      </c>
      <c r="BW42" s="81">
        <v>0</v>
      </c>
      <c r="BX42" s="81">
        <v>0</v>
      </c>
      <c r="BY42" s="81">
        <v>0</v>
      </c>
      <c r="GV42" s="253"/>
      <c r="GW42" s="253"/>
    </row>
    <row r="43" spans="3:205" x14ac:dyDescent="0.25">
      <c r="C43" s="251"/>
      <c r="D43" s="251"/>
      <c r="E43" s="251"/>
      <c r="F43" s="251"/>
      <c r="G43" s="251"/>
      <c r="H43" s="251"/>
      <c r="I43" s="252"/>
      <c r="J43" s="252"/>
      <c r="K43" s="252"/>
      <c r="L43" s="127"/>
      <c r="M43" s="252"/>
      <c r="N43" s="252"/>
      <c r="O43" s="252"/>
      <c r="P43" s="252"/>
      <c r="Q43" s="252"/>
      <c r="R43" s="252"/>
      <c r="S43" s="252"/>
      <c r="T43" s="252"/>
      <c r="U43" s="252"/>
      <c r="V43" s="252"/>
      <c r="W43" s="252"/>
      <c r="X43" s="252"/>
      <c r="Y43" s="252"/>
      <c r="Z43" s="252"/>
      <c r="AA43" s="252"/>
      <c r="AB43" s="252"/>
      <c r="AC43" s="252"/>
      <c r="AD43" s="252"/>
      <c r="AE43" s="252"/>
      <c r="AF43" s="252"/>
      <c r="AG43" s="252"/>
      <c r="AH43" s="252"/>
      <c r="AI43" s="252"/>
      <c r="AJ43" s="252"/>
      <c r="AK43" s="252"/>
      <c r="AL43" s="252"/>
      <c r="AM43" s="252"/>
      <c r="AN43" s="252"/>
      <c r="AO43" s="252"/>
      <c r="AP43" s="252"/>
      <c r="AQ43" s="252"/>
      <c r="AS43" s="81" t="s">
        <v>194</v>
      </c>
      <c r="AT43" s="81" t="s">
        <v>253</v>
      </c>
      <c r="AU43" s="81" t="s">
        <v>250</v>
      </c>
      <c r="AV43" s="81">
        <v>2022</v>
      </c>
      <c r="AW43" s="81">
        <v>0.93457943925233644</v>
      </c>
      <c r="AX43" s="81">
        <v>0</v>
      </c>
      <c r="AY43" s="81">
        <v>0</v>
      </c>
      <c r="AZ43" s="81">
        <v>0</v>
      </c>
      <c r="BA43" s="81">
        <v>0</v>
      </c>
      <c r="BB43" s="81">
        <v>0</v>
      </c>
      <c r="BC43" s="81">
        <v>0</v>
      </c>
      <c r="BD43" s="81">
        <v>0</v>
      </c>
      <c r="BE43" s="81">
        <v>0</v>
      </c>
      <c r="BF43" s="81">
        <v>0</v>
      </c>
      <c r="BG43" s="81">
        <v>0</v>
      </c>
      <c r="BH43" s="81">
        <v>298.83897541802554</v>
      </c>
      <c r="BI43" s="81">
        <v>298.83897541802554</v>
      </c>
      <c r="BJ43" s="81">
        <v>0</v>
      </c>
      <c r="BK43" s="81">
        <v>0</v>
      </c>
      <c r="BL43" s="81">
        <v>0</v>
      </c>
      <c r="BM43" s="81">
        <v>0</v>
      </c>
      <c r="BN43" s="81">
        <v>0</v>
      </c>
      <c r="BO43" s="81">
        <v>0</v>
      </c>
      <c r="BP43" s="81">
        <v>279.28876207292109</v>
      </c>
      <c r="BQ43" s="81">
        <v>0</v>
      </c>
      <c r="BR43" s="81">
        <v>0</v>
      </c>
      <c r="BS43" s="81">
        <v>0</v>
      </c>
      <c r="BT43" s="81">
        <v>0</v>
      </c>
      <c r="BU43" s="81">
        <v>0</v>
      </c>
      <c r="BV43" s="81">
        <v>298.83897541802554</v>
      </c>
      <c r="BW43" s="81">
        <v>279.28876207292109</v>
      </c>
      <c r="BX43" s="81">
        <v>298.83897541802554</v>
      </c>
      <c r="BY43" s="81">
        <v>279.28876207292109</v>
      </c>
      <c r="GV43" s="253"/>
      <c r="GW43" s="253"/>
    </row>
    <row r="44" spans="3:205" x14ac:dyDescent="0.25">
      <c r="C44" s="251"/>
      <c r="D44" s="251"/>
      <c r="E44" s="251"/>
      <c r="F44" s="251"/>
      <c r="G44" s="251"/>
      <c r="H44" s="251"/>
      <c r="I44" s="252"/>
      <c r="J44" s="252"/>
      <c r="K44" s="252"/>
      <c r="L44" s="127"/>
      <c r="M44" s="252"/>
      <c r="N44" s="252"/>
      <c r="O44" s="252"/>
      <c r="P44" s="252"/>
      <c r="Q44" s="252"/>
      <c r="R44" s="252"/>
      <c r="S44" s="252"/>
      <c r="T44" s="252"/>
      <c r="U44" s="252"/>
      <c r="V44" s="252"/>
      <c r="W44" s="252"/>
      <c r="X44" s="252"/>
      <c r="Y44" s="252"/>
      <c r="Z44" s="252"/>
      <c r="AA44" s="252"/>
      <c r="AB44" s="252"/>
      <c r="AC44" s="252"/>
      <c r="AD44" s="252"/>
      <c r="AE44" s="252"/>
      <c r="AF44" s="252"/>
      <c r="AG44" s="252"/>
      <c r="AH44" s="252"/>
      <c r="AI44" s="252"/>
      <c r="AJ44" s="252"/>
      <c r="AK44" s="252"/>
      <c r="AL44" s="252"/>
      <c r="AM44" s="252"/>
      <c r="AN44" s="252"/>
      <c r="AO44" s="252"/>
      <c r="AP44" s="252"/>
      <c r="AQ44" s="252"/>
      <c r="AS44" s="81" t="s">
        <v>194</v>
      </c>
      <c r="AT44" s="81" t="s">
        <v>253</v>
      </c>
      <c r="AU44" s="81" t="s">
        <v>250</v>
      </c>
      <c r="AV44" s="81">
        <v>2023</v>
      </c>
      <c r="AW44" s="81">
        <v>0.87343872827321156</v>
      </c>
      <c r="AX44" s="81">
        <v>0</v>
      </c>
      <c r="AY44" s="81">
        <v>0</v>
      </c>
      <c r="AZ44" s="81">
        <v>0</v>
      </c>
      <c r="BA44" s="81">
        <v>0</v>
      </c>
      <c r="BB44" s="81">
        <v>0</v>
      </c>
      <c r="BC44" s="81">
        <v>0</v>
      </c>
      <c r="BD44" s="81">
        <v>0</v>
      </c>
      <c r="BE44" s="81">
        <v>0</v>
      </c>
      <c r="BF44" s="81">
        <v>0</v>
      </c>
      <c r="BG44" s="81">
        <v>0</v>
      </c>
      <c r="BH44" s="81">
        <v>0</v>
      </c>
      <c r="BI44" s="81">
        <v>0</v>
      </c>
      <c r="BJ44" s="81">
        <v>0</v>
      </c>
      <c r="BK44" s="81">
        <v>0</v>
      </c>
      <c r="BL44" s="81">
        <v>298.83897541802554</v>
      </c>
      <c r="BM44" s="81">
        <v>298.83897541802554</v>
      </c>
      <c r="BN44" s="81">
        <v>0</v>
      </c>
      <c r="BO44" s="81">
        <v>0</v>
      </c>
      <c r="BP44" s="81">
        <v>0</v>
      </c>
      <c r="BQ44" s="81">
        <v>261.01753464758974</v>
      </c>
      <c r="BR44" s="81">
        <v>0</v>
      </c>
      <c r="BS44" s="81">
        <v>0</v>
      </c>
      <c r="BT44" s="81">
        <v>0</v>
      </c>
      <c r="BU44" s="81">
        <v>0</v>
      </c>
      <c r="BV44" s="81">
        <v>0</v>
      </c>
      <c r="BW44" s="81">
        <v>0</v>
      </c>
      <c r="BX44" s="81">
        <v>0</v>
      </c>
      <c r="BY44" s="81">
        <v>0</v>
      </c>
      <c r="GV44" s="253"/>
      <c r="GW44" s="253"/>
    </row>
    <row r="45" spans="3:205" x14ac:dyDescent="0.25">
      <c r="C45" s="251"/>
      <c r="D45" s="251"/>
      <c r="E45" s="251"/>
      <c r="F45" s="251"/>
      <c r="G45" s="251"/>
      <c r="H45" s="251"/>
      <c r="I45" s="252"/>
      <c r="J45" s="252"/>
      <c r="K45" s="252"/>
      <c r="L45" s="127"/>
      <c r="M45" s="252"/>
      <c r="N45" s="252"/>
      <c r="O45" s="252"/>
      <c r="P45" s="252"/>
      <c r="Q45" s="252"/>
      <c r="R45" s="252"/>
      <c r="S45" s="252"/>
      <c r="T45" s="252"/>
      <c r="U45" s="252"/>
      <c r="V45" s="252"/>
      <c r="W45" s="252"/>
      <c r="X45" s="252"/>
      <c r="Y45" s="252"/>
      <c r="Z45" s="252"/>
      <c r="AA45" s="252"/>
      <c r="AB45" s="252"/>
      <c r="AC45" s="252"/>
      <c r="AD45" s="252"/>
      <c r="AE45" s="252"/>
      <c r="AF45" s="252"/>
      <c r="AG45" s="252"/>
      <c r="AH45" s="252"/>
      <c r="AI45" s="252"/>
      <c r="AJ45" s="252"/>
      <c r="AK45" s="252"/>
      <c r="AL45" s="252"/>
      <c r="AM45" s="252"/>
      <c r="AN45" s="252"/>
      <c r="AO45" s="252"/>
      <c r="AP45" s="252"/>
      <c r="AQ45" s="252"/>
      <c r="AS45" s="81" t="s">
        <v>1179</v>
      </c>
      <c r="AT45" s="81" t="s">
        <v>253</v>
      </c>
      <c r="AU45" s="81" t="s">
        <v>250</v>
      </c>
      <c r="AV45" s="81">
        <v>2020</v>
      </c>
      <c r="AW45" s="81">
        <v>1</v>
      </c>
      <c r="AX45" s="81">
        <v>0</v>
      </c>
      <c r="AY45" s="81">
        <v>0</v>
      </c>
      <c r="AZ45" s="81">
        <v>5.9167104250762428</v>
      </c>
      <c r="BA45" s="81">
        <v>5.9167104250762428</v>
      </c>
      <c r="BB45" s="81">
        <v>0</v>
      </c>
      <c r="BC45" s="81">
        <v>0</v>
      </c>
      <c r="BD45" s="81">
        <v>0</v>
      </c>
      <c r="BE45" s="81">
        <v>0</v>
      </c>
      <c r="BF45" s="81">
        <v>0</v>
      </c>
      <c r="BG45" s="81">
        <v>0</v>
      </c>
      <c r="BH45" s="81">
        <v>0</v>
      </c>
      <c r="BI45" s="81">
        <v>0</v>
      </c>
      <c r="BJ45" s="81">
        <v>0</v>
      </c>
      <c r="BK45" s="81">
        <v>0</v>
      </c>
      <c r="BL45" s="81">
        <v>0</v>
      </c>
      <c r="BM45" s="81">
        <v>0</v>
      </c>
      <c r="BN45" s="81">
        <v>5.9167104250762428</v>
      </c>
      <c r="BO45" s="81">
        <v>0</v>
      </c>
      <c r="BP45" s="81">
        <v>0</v>
      </c>
      <c r="BQ45" s="81">
        <v>0</v>
      </c>
      <c r="BR45" s="81">
        <v>0</v>
      </c>
      <c r="BS45" s="81">
        <v>0</v>
      </c>
      <c r="BT45" s="81">
        <v>0</v>
      </c>
      <c r="BU45" s="81">
        <v>0</v>
      </c>
      <c r="BV45" s="81">
        <v>0</v>
      </c>
      <c r="BW45" s="81">
        <v>0</v>
      </c>
      <c r="BX45" s="81">
        <v>0</v>
      </c>
      <c r="BY45" s="81">
        <v>0</v>
      </c>
      <c r="GV45" s="253"/>
      <c r="GW45" s="253"/>
    </row>
    <row r="46" spans="3:205" x14ac:dyDescent="0.25">
      <c r="C46" s="251"/>
      <c r="D46" s="251"/>
      <c r="E46" s="251"/>
      <c r="F46" s="251"/>
      <c r="G46" s="251"/>
      <c r="H46" s="251"/>
      <c r="I46" s="252"/>
      <c r="J46" s="252"/>
      <c r="K46" s="252"/>
      <c r="L46" s="127"/>
      <c r="M46" s="252"/>
      <c r="N46" s="252"/>
      <c r="O46" s="252"/>
      <c r="P46" s="252"/>
      <c r="Q46" s="252"/>
      <c r="R46" s="252"/>
      <c r="S46" s="252"/>
      <c r="T46" s="252"/>
      <c r="U46" s="252"/>
      <c r="V46" s="252"/>
      <c r="W46" s="252"/>
      <c r="X46" s="252"/>
      <c r="Y46" s="252"/>
      <c r="Z46" s="252"/>
      <c r="AA46" s="252"/>
      <c r="AB46" s="252"/>
      <c r="AC46" s="252"/>
      <c r="AD46" s="252"/>
      <c r="AE46" s="252"/>
      <c r="AF46" s="252"/>
      <c r="AG46" s="252"/>
      <c r="AH46" s="252"/>
      <c r="AI46" s="252"/>
      <c r="AJ46" s="252"/>
      <c r="AK46" s="252"/>
      <c r="AL46" s="252"/>
      <c r="AM46" s="252"/>
      <c r="AN46" s="252"/>
      <c r="AO46" s="252"/>
      <c r="AP46" s="252"/>
      <c r="AQ46" s="252"/>
      <c r="AS46" s="81" t="s">
        <v>1179</v>
      </c>
      <c r="AT46" s="81" t="s">
        <v>253</v>
      </c>
      <c r="AU46" s="81" t="s">
        <v>250</v>
      </c>
      <c r="AV46" s="81">
        <v>2021</v>
      </c>
      <c r="AW46" s="81">
        <v>1</v>
      </c>
      <c r="AX46" s="81">
        <v>0</v>
      </c>
      <c r="AY46" s="81">
        <v>0</v>
      </c>
      <c r="AZ46" s="81">
        <v>5.9167104250762428</v>
      </c>
      <c r="BA46" s="81">
        <v>5.9167104250762428</v>
      </c>
      <c r="BB46" s="81">
        <v>0</v>
      </c>
      <c r="BC46" s="81">
        <v>0</v>
      </c>
      <c r="BD46" s="81">
        <v>5.9167104250762428</v>
      </c>
      <c r="BE46" s="81">
        <v>5.9167104250762428</v>
      </c>
      <c r="BF46" s="81">
        <v>0</v>
      </c>
      <c r="BG46" s="81">
        <v>0</v>
      </c>
      <c r="BH46" s="81">
        <v>0</v>
      </c>
      <c r="BI46" s="81">
        <v>0</v>
      </c>
      <c r="BJ46" s="81">
        <v>0</v>
      </c>
      <c r="BK46" s="81">
        <v>0</v>
      </c>
      <c r="BL46" s="81">
        <v>0</v>
      </c>
      <c r="BM46" s="81">
        <v>0</v>
      </c>
      <c r="BN46" s="81">
        <v>5.9167104250762428</v>
      </c>
      <c r="BO46" s="81">
        <v>5.9167104250762428</v>
      </c>
      <c r="BP46" s="81">
        <v>0</v>
      </c>
      <c r="BQ46" s="81">
        <v>0</v>
      </c>
      <c r="BR46" s="81">
        <v>0</v>
      </c>
      <c r="BS46" s="81">
        <v>0</v>
      </c>
      <c r="BT46" s="81">
        <v>0</v>
      </c>
      <c r="BU46" s="81">
        <v>0</v>
      </c>
      <c r="BV46" s="81">
        <v>0</v>
      </c>
      <c r="BW46" s="81">
        <v>0</v>
      </c>
      <c r="BX46" s="81">
        <v>0</v>
      </c>
      <c r="BY46" s="81">
        <v>0</v>
      </c>
      <c r="GV46" s="253"/>
      <c r="GW46" s="253"/>
    </row>
    <row r="47" spans="3:205" x14ac:dyDescent="0.25">
      <c r="C47" s="251"/>
      <c r="D47" s="251"/>
      <c r="E47" s="251"/>
      <c r="F47" s="251"/>
      <c r="G47" s="251"/>
      <c r="H47" s="251"/>
      <c r="I47" s="252"/>
      <c r="J47" s="252"/>
      <c r="K47" s="252"/>
      <c r="L47" s="127"/>
      <c r="M47" s="252"/>
      <c r="N47" s="252"/>
      <c r="O47" s="252"/>
      <c r="P47" s="252"/>
      <c r="Q47" s="252"/>
      <c r="R47" s="252"/>
      <c r="S47" s="252"/>
      <c r="T47" s="252"/>
      <c r="U47" s="252"/>
      <c r="V47" s="252"/>
      <c r="W47" s="252"/>
      <c r="X47" s="252"/>
      <c r="Y47" s="252"/>
      <c r="Z47" s="252"/>
      <c r="AA47" s="252"/>
      <c r="AB47" s="252"/>
      <c r="AC47" s="252"/>
      <c r="AD47" s="252"/>
      <c r="AE47" s="252"/>
      <c r="AF47" s="252"/>
      <c r="AG47" s="252"/>
      <c r="AH47" s="252"/>
      <c r="AI47" s="252"/>
      <c r="AJ47" s="252"/>
      <c r="AK47" s="252"/>
      <c r="AL47" s="252"/>
      <c r="AM47" s="252"/>
      <c r="AN47" s="252"/>
      <c r="AO47" s="252"/>
      <c r="AP47" s="252"/>
      <c r="AQ47" s="252"/>
      <c r="AS47" s="81" t="s">
        <v>1179</v>
      </c>
      <c r="AT47" s="81" t="s">
        <v>253</v>
      </c>
      <c r="AU47" s="81" t="s">
        <v>250</v>
      </c>
      <c r="AV47" s="81">
        <v>2022</v>
      </c>
      <c r="AW47" s="81">
        <v>0.93457943925233644</v>
      </c>
      <c r="AX47" s="81">
        <v>0</v>
      </c>
      <c r="AY47" s="81">
        <v>0</v>
      </c>
      <c r="AZ47" s="81">
        <v>5.9167104250762428</v>
      </c>
      <c r="BA47" s="81">
        <v>5.9167104250762428</v>
      </c>
      <c r="BB47" s="81">
        <v>0</v>
      </c>
      <c r="BC47" s="81">
        <v>0</v>
      </c>
      <c r="BD47" s="81">
        <v>5.9167104250762428</v>
      </c>
      <c r="BE47" s="81">
        <v>5.9167104250762428</v>
      </c>
      <c r="BF47" s="81">
        <v>0</v>
      </c>
      <c r="BG47" s="81">
        <v>0</v>
      </c>
      <c r="BH47" s="81">
        <v>5.9167104250762428</v>
      </c>
      <c r="BI47" s="81">
        <v>5.9167104250762428</v>
      </c>
      <c r="BJ47" s="81">
        <v>0</v>
      </c>
      <c r="BK47" s="81">
        <v>0</v>
      </c>
      <c r="BL47" s="81">
        <v>0</v>
      </c>
      <c r="BM47" s="81">
        <v>0</v>
      </c>
      <c r="BN47" s="81">
        <v>5.5296359112862081</v>
      </c>
      <c r="BO47" s="81">
        <v>5.5296359112862081</v>
      </c>
      <c r="BP47" s="81">
        <v>5.5296359112862081</v>
      </c>
      <c r="BQ47" s="81">
        <v>0</v>
      </c>
      <c r="BR47" s="81">
        <v>0</v>
      </c>
      <c r="BS47" s="81">
        <v>0</v>
      </c>
      <c r="BT47" s="81">
        <v>0</v>
      </c>
      <c r="BU47" s="81">
        <v>0</v>
      </c>
      <c r="BV47" s="81">
        <v>5.9167104250762428</v>
      </c>
      <c r="BW47" s="81">
        <v>5.5296359112862081</v>
      </c>
      <c r="BX47" s="81">
        <v>5.9167104250762428</v>
      </c>
      <c r="BY47" s="81">
        <v>5.5296359112862081</v>
      </c>
      <c r="GV47" s="253"/>
      <c r="GW47" s="253"/>
    </row>
    <row r="48" spans="3:205" x14ac:dyDescent="0.25">
      <c r="C48" s="251"/>
      <c r="D48" s="251"/>
      <c r="E48" s="251"/>
      <c r="F48" s="251"/>
      <c r="G48" s="251"/>
      <c r="H48" s="251"/>
      <c r="I48" s="252"/>
      <c r="J48" s="252"/>
      <c r="K48" s="252"/>
      <c r="L48" s="127"/>
      <c r="M48" s="252"/>
      <c r="N48" s="252"/>
      <c r="O48" s="252"/>
      <c r="P48" s="252"/>
      <c r="Q48" s="252"/>
      <c r="R48" s="252"/>
      <c r="S48" s="252"/>
      <c r="T48" s="252"/>
      <c r="U48" s="252"/>
      <c r="V48" s="252"/>
      <c r="W48" s="252"/>
      <c r="X48" s="252"/>
      <c r="Y48" s="252"/>
      <c r="Z48" s="252"/>
      <c r="AA48" s="252"/>
      <c r="AB48" s="252"/>
      <c r="AC48" s="252"/>
      <c r="AD48" s="252"/>
      <c r="AE48" s="252"/>
      <c r="AF48" s="252"/>
      <c r="AG48" s="252"/>
      <c r="AH48" s="252"/>
      <c r="AI48" s="252"/>
      <c r="AJ48" s="252"/>
      <c r="AK48" s="252"/>
      <c r="AL48" s="252"/>
      <c r="AM48" s="252"/>
      <c r="AN48" s="252"/>
      <c r="AO48" s="252"/>
      <c r="AP48" s="252"/>
      <c r="AQ48" s="252"/>
      <c r="AS48" s="81" t="s">
        <v>1179</v>
      </c>
      <c r="AT48" s="81" t="s">
        <v>253</v>
      </c>
      <c r="AU48" s="81" t="s">
        <v>250</v>
      </c>
      <c r="AV48" s="81">
        <v>2023</v>
      </c>
      <c r="AW48" s="81">
        <v>0.87343872827321156</v>
      </c>
      <c r="AX48" s="81">
        <v>0</v>
      </c>
      <c r="AY48" s="81">
        <v>0</v>
      </c>
      <c r="AZ48" s="81">
        <v>5.9167104250762428</v>
      </c>
      <c r="BA48" s="81">
        <v>5.9167104250762428</v>
      </c>
      <c r="BB48" s="81">
        <v>0</v>
      </c>
      <c r="BC48" s="81">
        <v>0</v>
      </c>
      <c r="BD48" s="81">
        <v>5.9167104250762428</v>
      </c>
      <c r="BE48" s="81">
        <v>5.9167104250762428</v>
      </c>
      <c r="BF48" s="81">
        <v>0</v>
      </c>
      <c r="BG48" s="81">
        <v>0</v>
      </c>
      <c r="BH48" s="81">
        <v>5.9167104250762428</v>
      </c>
      <c r="BI48" s="81">
        <v>5.9167104250762428</v>
      </c>
      <c r="BJ48" s="81">
        <v>0</v>
      </c>
      <c r="BK48" s="81">
        <v>0</v>
      </c>
      <c r="BL48" s="81">
        <v>5.9167104250762428</v>
      </c>
      <c r="BM48" s="81">
        <v>5.9167104250762428</v>
      </c>
      <c r="BN48" s="81">
        <v>5.1678840292394463</v>
      </c>
      <c r="BO48" s="81">
        <v>5.1678840292394463</v>
      </c>
      <c r="BP48" s="81">
        <v>5.1678840292394463</v>
      </c>
      <c r="BQ48" s="81">
        <v>5.1678840292394463</v>
      </c>
      <c r="BR48" s="81">
        <v>0</v>
      </c>
      <c r="BS48" s="81">
        <v>0</v>
      </c>
      <c r="BT48" s="81">
        <v>0</v>
      </c>
      <c r="BU48" s="81">
        <v>0</v>
      </c>
      <c r="BV48" s="81">
        <v>5.9167104250762428</v>
      </c>
      <c r="BW48" s="81">
        <v>5.1678840292394463</v>
      </c>
      <c r="BX48" s="81">
        <v>5.9167104250762428</v>
      </c>
      <c r="BY48" s="81">
        <v>5.1678840292394463</v>
      </c>
      <c r="GV48" s="253"/>
      <c r="GW48" s="253"/>
    </row>
    <row r="49" spans="3:205" x14ac:dyDescent="0.25">
      <c r="C49" s="251"/>
      <c r="D49" s="251"/>
      <c r="E49" s="251"/>
      <c r="F49" s="251"/>
      <c r="G49" s="251"/>
      <c r="H49" s="251"/>
      <c r="I49" s="252"/>
      <c r="J49" s="252"/>
      <c r="K49" s="252"/>
      <c r="L49" s="127"/>
      <c r="M49" s="252"/>
      <c r="N49" s="252"/>
      <c r="O49" s="252"/>
      <c r="P49" s="252"/>
      <c r="Q49" s="252"/>
      <c r="R49" s="252"/>
      <c r="S49" s="252"/>
      <c r="T49" s="252"/>
      <c r="U49" s="252"/>
      <c r="V49" s="252"/>
      <c r="W49" s="252"/>
      <c r="X49" s="252"/>
      <c r="Y49" s="252"/>
      <c r="Z49" s="252"/>
      <c r="AA49" s="252"/>
      <c r="AB49" s="252"/>
      <c r="AC49" s="252"/>
      <c r="AD49" s="252"/>
      <c r="AE49" s="252"/>
      <c r="AF49" s="252"/>
      <c r="AG49" s="252"/>
      <c r="AH49" s="252"/>
      <c r="AI49" s="252"/>
      <c r="AJ49" s="252"/>
      <c r="AK49" s="252"/>
      <c r="AL49" s="252"/>
      <c r="AM49" s="252"/>
      <c r="AN49" s="252"/>
      <c r="AO49" s="252"/>
      <c r="AP49" s="252"/>
      <c r="AQ49" s="252"/>
      <c r="AS49" s="81" t="s">
        <v>1179</v>
      </c>
      <c r="AT49" s="81" t="s">
        <v>253</v>
      </c>
      <c r="AU49" s="81" t="s">
        <v>250</v>
      </c>
      <c r="AV49" s="81">
        <v>2024</v>
      </c>
      <c r="AW49" s="81">
        <v>0.81629787689085187</v>
      </c>
      <c r="AX49" s="81">
        <v>0</v>
      </c>
      <c r="AY49" s="81">
        <v>0</v>
      </c>
      <c r="AZ49" s="81">
        <v>5.9167104250762428</v>
      </c>
      <c r="BA49" s="81">
        <v>5.9167104250762428</v>
      </c>
      <c r="BB49" s="81">
        <v>0</v>
      </c>
      <c r="BC49" s="81">
        <v>0</v>
      </c>
      <c r="BD49" s="81">
        <v>5.9167104250762428</v>
      </c>
      <c r="BE49" s="81">
        <v>5.9167104250762428</v>
      </c>
      <c r="BF49" s="81">
        <v>0</v>
      </c>
      <c r="BG49" s="81">
        <v>0</v>
      </c>
      <c r="BH49" s="81">
        <v>5.9167104250762428</v>
      </c>
      <c r="BI49" s="81">
        <v>5.9167104250762428</v>
      </c>
      <c r="BJ49" s="81">
        <v>0</v>
      </c>
      <c r="BK49" s="81">
        <v>0</v>
      </c>
      <c r="BL49" s="81">
        <v>5.9167104250762428</v>
      </c>
      <c r="BM49" s="81">
        <v>5.9167104250762428</v>
      </c>
      <c r="BN49" s="81">
        <v>4.8297981581677067</v>
      </c>
      <c r="BO49" s="81">
        <v>4.8297981581677067</v>
      </c>
      <c r="BP49" s="81">
        <v>4.8297981581677067</v>
      </c>
      <c r="BQ49" s="81">
        <v>4.8297981581677067</v>
      </c>
      <c r="BR49" s="81">
        <v>0</v>
      </c>
      <c r="BS49" s="81">
        <v>0</v>
      </c>
      <c r="BT49" s="81">
        <v>0</v>
      </c>
      <c r="BU49" s="81">
        <v>0</v>
      </c>
      <c r="BV49" s="81">
        <v>5.9167104250762428</v>
      </c>
      <c r="BW49" s="81">
        <v>4.8297981581677067</v>
      </c>
      <c r="BX49" s="81">
        <v>5.9167104250762428</v>
      </c>
      <c r="BY49" s="81">
        <v>4.8297981581677067</v>
      </c>
      <c r="GV49" s="253"/>
      <c r="GW49" s="253"/>
    </row>
    <row r="50" spans="3:205" x14ac:dyDescent="0.25">
      <c r="C50" s="251"/>
      <c r="D50" s="251"/>
      <c r="E50" s="251"/>
      <c r="F50" s="251"/>
      <c r="G50" s="251"/>
      <c r="H50" s="251"/>
      <c r="I50" s="252"/>
      <c r="J50" s="252"/>
      <c r="K50" s="252"/>
      <c r="L50" s="127"/>
      <c r="M50" s="252"/>
      <c r="N50" s="252"/>
      <c r="O50" s="252"/>
      <c r="P50" s="252"/>
      <c r="Q50" s="252"/>
      <c r="R50" s="252"/>
      <c r="S50" s="252"/>
      <c r="T50" s="252"/>
      <c r="U50" s="252"/>
      <c r="V50" s="252"/>
      <c r="W50" s="252"/>
      <c r="X50" s="252"/>
      <c r="Y50" s="252"/>
      <c r="Z50" s="252"/>
      <c r="AA50" s="252"/>
      <c r="AB50" s="252"/>
      <c r="AC50" s="252"/>
      <c r="AD50" s="252"/>
      <c r="AE50" s="252"/>
      <c r="AF50" s="252"/>
      <c r="AG50" s="252"/>
      <c r="AH50" s="252"/>
      <c r="AI50" s="252"/>
      <c r="AJ50" s="252"/>
      <c r="AK50" s="252"/>
      <c r="AL50" s="252"/>
      <c r="AM50" s="252"/>
      <c r="AN50" s="252"/>
      <c r="AO50" s="252"/>
      <c r="AP50" s="252"/>
      <c r="AQ50" s="252"/>
      <c r="AS50" s="81" t="s">
        <v>1179</v>
      </c>
      <c r="AT50" s="81" t="s">
        <v>253</v>
      </c>
      <c r="AU50" s="81" t="s">
        <v>250</v>
      </c>
      <c r="AV50" s="81">
        <v>2025</v>
      </c>
      <c r="AW50" s="81">
        <v>0.76289521204752508</v>
      </c>
      <c r="AX50" s="81">
        <v>0</v>
      </c>
      <c r="AY50" s="81">
        <v>0</v>
      </c>
      <c r="AZ50" s="81">
        <v>5.9167104250762428</v>
      </c>
      <c r="BA50" s="81">
        <v>5.9167104250762428</v>
      </c>
      <c r="BB50" s="81">
        <v>0</v>
      </c>
      <c r="BC50" s="81">
        <v>0</v>
      </c>
      <c r="BD50" s="81">
        <v>5.9167104250762428</v>
      </c>
      <c r="BE50" s="81">
        <v>5.9167104250762428</v>
      </c>
      <c r="BF50" s="81">
        <v>0</v>
      </c>
      <c r="BG50" s="81">
        <v>0</v>
      </c>
      <c r="BH50" s="81">
        <v>5.9167104250762428</v>
      </c>
      <c r="BI50" s="81">
        <v>5.9167104250762428</v>
      </c>
      <c r="BJ50" s="81">
        <v>0</v>
      </c>
      <c r="BK50" s="81">
        <v>0</v>
      </c>
      <c r="BL50" s="81">
        <v>5.9167104250762428</v>
      </c>
      <c r="BM50" s="81">
        <v>5.9167104250762428</v>
      </c>
      <c r="BN50" s="81">
        <v>4.5138300543623426</v>
      </c>
      <c r="BO50" s="81">
        <v>4.5138300543623426</v>
      </c>
      <c r="BP50" s="81">
        <v>4.5138300543623426</v>
      </c>
      <c r="BQ50" s="81">
        <v>4.5138300543623426</v>
      </c>
      <c r="BR50" s="81">
        <v>0</v>
      </c>
      <c r="BS50" s="81">
        <v>0</v>
      </c>
      <c r="BT50" s="81">
        <v>0</v>
      </c>
      <c r="BU50" s="81">
        <v>0</v>
      </c>
      <c r="BV50" s="81">
        <v>5.9167104250762428</v>
      </c>
      <c r="BW50" s="81">
        <v>4.5138300543623426</v>
      </c>
      <c r="BX50" s="81">
        <v>5.9167104250762428</v>
      </c>
      <c r="BY50" s="81">
        <v>4.5138300543623426</v>
      </c>
      <c r="GV50" s="253"/>
      <c r="GW50" s="253"/>
    </row>
    <row r="51" spans="3:205" x14ac:dyDescent="0.25">
      <c r="C51" s="251"/>
      <c r="D51" s="251"/>
      <c r="E51" s="251"/>
      <c r="F51" s="251"/>
      <c r="G51" s="251"/>
      <c r="H51" s="251"/>
      <c r="I51" s="252"/>
      <c r="J51" s="252"/>
      <c r="K51" s="252"/>
      <c r="L51" s="127"/>
      <c r="M51" s="252"/>
      <c r="N51" s="252"/>
      <c r="O51" s="252"/>
      <c r="P51" s="252"/>
      <c r="Q51" s="252"/>
      <c r="R51" s="252"/>
      <c r="S51" s="252"/>
      <c r="T51" s="252"/>
      <c r="U51" s="252"/>
      <c r="V51" s="252"/>
      <c r="W51" s="252"/>
      <c r="X51" s="252"/>
      <c r="Y51" s="252"/>
      <c r="Z51" s="252"/>
      <c r="AA51" s="252"/>
      <c r="AB51" s="252"/>
      <c r="AC51" s="252"/>
      <c r="AD51" s="252"/>
      <c r="AE51" s="252"/>
      <c r="AF51" s="252"/>
      <c r="AG51" s="252"/>
      <c r="AH51" s="252"/>
      <c r="AI51" s="252"/>
      <c r="AJ51" s="252"/>
      <c r="AK51" s="252"/>
      <c r="AL51" s="252"/>
      <c r="AM51" s="252"/>
      <c r="AN51" s="252"/>
      <c r="AO51" s="252"/>
      <c r="AP51" s="252"/>
      <c r="AQ51" s="252"/>
      <c r="AS51" s="81" t="s">
        <v>1179</v>
      </c>
      <c r="AT51" s="81" t="s">
        <v>253</v>
      </c>
      <c r="AU51" s="81" t="s">
        <v>250</v>
      </c>
      <c r="AV51" s="81">
        <v>2026</v>
      </c>
      <c r="AW51" s="81">
        <v>0.71298617948366827</v>
      </c>
      <c r="AX51" s="81">
        <v>0</v>
      </c>
      <c r="AY51" s="81">
        <v>0</v>
      </c>
      <c r="AZ51" s="81">
        <v>5.9167104250762428</v>
      </c>
      <c r="BA51" s="81">
        <v>5.9167104250762428</v>
      </c>
      <c r="BB51" s="81">
        <v>0</v>
      </c>
      <c r="BC51" s="81">
        <v>0</v>
      </c>
      <c r="BD51" s="81">
        <v>5.9167104250762428</v>
      </c>
      <c r="BE51" s="81">
        <v>5.9167104250762428</v>
      </c>
      <c r="BF51" s="81">
        <v>0</v>
      </c>
      <c r="BG51" s="81">
        <v>0</v>
      </c>
      <c r="BH51" s="81">
        <v>5.9167104250762428</v>
      </c>
      <c r="BI51" s="81">
        <v>5.9167104250762428</v>
      </c>
      <c r="BJ51" s="81">
        <v>0</v>
      </c>
      <c r="BK51" s="81">
        <v>0</v>
      </c>
      <c r="BL51" s="81">
        <v>5.9167104250762428</v>
      </c>
      <c r="BM51" s="81">
        <v>5.9167104250762428</v>
      </c>
      <c r="BN51" s="81">
        <v>4.2185327610863013</v>
      </c>
      <c r="BO51" s="81">
        <v>4.2185327610863013</v>
      </c>
      <c r="BP51" s="81">
        <v>4.2185327610863013</v>
      </c>
      <c r="BQ51" s="81">
        <v>4.2185327610863013</v>
      </c>
      <c r="BR51" s="81">
        <v>0</v>
      </c>
      <c r="BS51" s="81">
        <v>0</v>
      </c>
      <c r="BT51" s="81">
        <v>0</v>
      </c>
      <c r="BU51" s="81">
        <v>0</v>
      </c>
      <c r="BV51" s="81">
        <v>5.9167104250762428</v>
      </c>
      <c r="BW51" s="81">
        <v>4.2185327610863013</v>
      </c>
      <c r="BX51" s="81">
        <v>5.9167104250762428</v>
      </c>
      <c r="BY51" s="81">
        <v>4.2185327610863013</v>
      </c>
      <c r="GV51" s="253"/>
      <c r="GW51" s="253"/>
    </row>
    <row r="52" spans="3:205" x14ac:dyDescent="0.25">
      <c r="C52" s="251"/>
      <c r="D52" s="251"/>
      <c r="E52" s="251"/>
      <c r="F52" s="251"/>
      <c r="G52" s="251"/>
      <c r="H52" s="251"/>
      <c r="I52" s="252"/>
      <c r="J52" s="252"/>
      <c r="K52" s="252"/>
      <c r="L52" s="127"/>
      <c r="M52" s="252"/>
      <c r="N52" s="252"/>
      <c r="O52" s="252"/>
      <c r="P52" s="252"/>
      <c r="Q52" s="252"/>
      <c r="R52" s="252"/>
      <c r="S52" s="252"/>
      <c r="T52" s="252"/>
      <c r="U52" s="252"/>
      <c r="V52" s="252"/>
      <c r="W52" s="252"/>
      <c r="X52" s="252"/>
      <c r="Y52" s="252"/>
      <c r="Z52" s="252"/>
      <c r="AA52" s="252"/>
      <c r="AB52" s="252"/>
      <c r="AC52" s="252"/>
      <c r="AD52" s="252"/>
      <c r="AE52" s="252"/>
      <c r="AF52" s="252"/>
      <c r="AG52" s="252"/>
      <c r="AH52" s="252"/>
      <c r="AI52" s="252"/>
      <c r="AJ52" s="252"/>
      <c r="AK52" s="252"/>
      <c r="AL52" s="252"/>
      <c r="AM52" s="252"/>
      <c r="AN52" s="252"/>
      <c r="AO52" s="252"/>
      <c r="AP52" s="252"/>
      <c r="AQ52" s="252"/>
      <c r="AS52" s="81" t="s">
        <v>1179</v>
      </c>
      <c r="AT52" s="81" t="s">
        <v>253</v>
      </c>
      <c r="AU52" s="81" t="s">
        <v>250</v>
      </c>
      <c r="AV52" s="81">
        <v>2027</v>
      </c>
      <c r="AW52" s="81">
        <v>0.66634222381651231</v>
      </c>
      <c r="AX52" s="81">
        <v>0</v>
      </c>
      <c r="AY52" s="81">
        <v>0</v>
      </c>
      <c r="AZ52" s="81">
        <v>5.9167104250762428</v>
      </c>
      <c r="BA52" s="81">
        <v>5.9167104250762428</v>
      </c>
      <c r="BB52" s="81">
        <v>0</v>
      </c>
      <c r="BC52" s="81">
        <v>0</v>
      </c>
      <c r="BD52" s="81">
        <v>5.9167104250762428</v>
      </c>
      <c r="BE52" s="81">
        <v>5.9167104250762428</v>
      </c>
      <c r="BF52" s="81">
        <v>0</v>
      </c>
      <c r="BG52" s="81">
        <v>0</v>
      </c>
      <c r="BH52" s="81">
        <v>5.9167104250762428</v>
      </c>
      <c r="BI52" s="81">
        <v>5.9167104250762428</v>
      </c>
      <c r="BJ52" s="81">
        <v>0</v>
      </c>
      <c r="BK52" s="81">
        <v>0</v>
      </c>
      <c r="BL52" s="81">
        <v>5.9167104250762428</v>
      </c>
      <c r="BM52" s="81">
        <v>5.9167104250762428</v>
      </c>
      <c r="BN52" s="81">
        <v>3.9425539823236453</v>
      </c>
      <c r="BO52" s="81">
        <v>3.9425539823236453</v>
      </c>
      <c r="BP52" s="81">
        <v>3.9425539823236453</v>
      </c>
      <c r="BQ52" s="81">
        <v>3.9425539823236453</v>
      </c>
      <c r="BR52" s="81">
        <v>0</v>
      </c>
      <c r="BS52" s="81">
        <v>0</v>
      </c>
      <c r="BT52" s="81">
        <v>0</v>
      </c>
      <c r="BU52" s="81">
        <v>0</v>
      </c>
      <c r="BV52" s="81">
        <v>5.9167104250762428</v>
      </c>
      <c r="BW52" s="81">
        <v>3.9425539823236453</v>
      </c>
      <c r="BX52" s="81">
        <v>5.9167104250762428</v>
      </c>
      <c r="BY52" s="81">
        <v>3.9425539823236453</v>
      </c>
      <c r="GV52" s="253"/>
      <c r="GW52" s="253"/>
    </row>
    <row r="53" spans="3:205" x14ac:dyDescent="0.25">
      <c r="C53" s="251"/>
      <c r="D53" s="251"/>
      <c r="E53" s="251"/>
      <c r="F53" s="251"/>
      <c r="G53" s="251"/>
      <c r="H53" s="251"/>
      <c r="I53" s="252"/>
      <c r="J53" s="252"/>
      <c r="K53" s="252"/>
      <c r="L53" s="127"/>
      <c r="M53" s="252"/>
      <c r="N53" s="252"/>
      <c r="O53" s="252"/>
      <c r="P53" s="252"/>
      <c r="Q53" s="252"/>
      <c r="R53" s="252"/>
      <c r="S53" s="252"/>
      <c r="T53" s="252"/>
      <c r="U53" s="252"/>
      <c r="V53" s="252"/>
      <c r="W53" s="252"/>
      <c r="X53" s="252"/>
      <c r="Y53" s="252"/>
      <c r="Z53" s="252"/>
      <c r="AA53" s="252"/>
      <c r="AB53" s="252"/>
      <c r="AC53" s="252"/>
      <c r="AD53" s="252"/>
      <c r="AE53" s="252"/>
      <c r="AF53" s="252"/>
      <c r="AG53" s="252"/>
      <c r="AH53" s="252"/>
      <c r="AI53" s="252"/>
      <c r="AJ53" s="252"/>
      <c r="AK53" s="252"/>
      <c r="AL53" s="252"/>
      <c r="AM53" s="252"/>
      <c r="AN53" s="252"/>
      <c r="AO53" s="252"/>
      <c r="AP53" s="252"/>
      <c r="AQ53" s="252"/>
      <c r="AS53" s="81" t="s">
        <v>1179</v>
      </c>
      <c r="AT53" s="81" t="s">
        <v>253</v>
      </c>
      <c r="AU53" s="81" t="s">
        <v>250</v>
      </c>
      <c r="AV53" s="81">
        <v>2028</v>
      </c>
      <c r="AW53" s="81">
        <v>0.62274974188459098</v>
      </c>
      <c r="AX53" s="81">
        <v>0</v>
      </c>
      <c r="AY53" s="81">
        <v>0</v>
      </c>
      <c r="AZ53" s="81">
        <v>5.9167104250762428</v>
      </c>
      <c r="BA53" s="81">
        <v>5.9167104250762428</v>
      </c>
      <c r="BB53" s="81">
        <v>0</v>
      </c>
      <c r="BC53" s="81">
        <v>0</v>
      </c>
      <c r="BD53" s="81">
        <v>5.9167104250762428</v>
      </c>
      <c r="BE53" s="81">
        <v>5.9167104250762428</v>
      </c>
      <c r="BF53" s="81">
        <v>0</v>
      </c>
      <c r="BG53" s="81">
        <v>0</v>
      </c>
      <c r="BH53" s="81">
        <v>5.9167104250762428</v>
      </c>
      <c r="BI53" s="81">
        <v>5.9167104250762428</v>
      </c>
      <c r="BJ53" s="81">
        <v>0</v>
      </c>
      <c r="BK53" s="81">
        <v>0</v>
      </c>
      <c r="BL53" s="81">
        <v>5.9167104250762428</v>
      </c>
      <c r="BM53" s="81">
        <v>5.9167104250762428</v>
      </c>
      <c r="BN53" s="81">
        <v>3.6846298900220988</v>
      </c>
      <c r="BO53" s="81">
        <v>3.6846298900220988</v>
      </c>
      <c r="BP53" s="81">
        <v>3.6846298900220988</v>
      </c>
      <c r="BQ53" s="81">
        <v>3.6846298900220988</v>
      </c>
      <c r="BR53" s="81">
        <v>0</v>
      </c>
      <c r="BS53" s="81">
        <v>0</v>
      </c>
      <c r="BT53" s="81">
        <v>0</v>
      </c>
      <c r="BU53" s="81">
        <v>0</v>
      </c>
      <c r="BV53" s="81">
        <v>5.9167104250762428</v>
      </c>
      <c r="BW53" s="81">
        <v>3.6846298900220988</v>
      </c>
      <c r="BX53" s="81">
        <v>5.9167104250762428</v>
      </c>
      <c r="BY53" s="81">
        <v>3.6846298900220988</v>
      </c>
      <c r="GV53" s="253"/>
      <c r="GW53" s="253"/>
    </row>
    <row r="54" spans="3:205" x14ac:dyDescent="0.25">
      <c r="C54" s="251"/>
      <c r="D54" s="251"/>
      <c r="E54" s="251"/>
      <c r="F54" s="251"/>
      <c r="G54" s="251"/>
      <c r="H54" s="251"/>
      <c r="I54" s="252"/>
      <c r="J54" s="252"/>
      <c r="K54" s="252"/>
      <c r="L54" s="127"/>
      <c r="M54" s="252"/>
      <c r="N54" s="252"/>
      <c r="O54" s="252"/>
      <c r="P54" s="252"/>
      <c r="Q54" s="252"/>
      <c r="R54" s="252"/>
      <c r="S54" s="252"/>
      <c r="T54" s="252"/>
      <c r="U54" s="252"/>
      <c r="V54" s="252"/>
      <c r="W54" s="252"/>
      <c r="X54" s="252"/>
      <c r="Y54" s="252"/>
      <c r="Z54" s="252"/>
      <c r="AA54" s="252"/>
      <c r="AB54" s="252"/>
      <c r="AC54" s="252"/>
      <c r="AD54" s="252"/>
      <c r="AE54" s="252"/>
      <c r="AF54" s="252"/>
      <c r="AG54" s="252"/>
      <c r="AH54" s="252"/>
      <c r="AI54" s="252"/>
      <c r="AJ54" s="252"/>
      <c r="AK54" s="252"/>
      <c r="AL54" s="252"/>
      <c r="AM54" s="252"/>
      <c r="AN54" s="252"/>
      <c r="AO54" s="252"/>
      <c r="AP54" s="252"/>
      <c r="AQ54" s="252"/>
      <c r="AS54" s="81" t="s">
        <v>1179</v>
      </c>
      <c r="AT54" s="81" t="s">
        <v>253</v>
      </c>
      <c r="AU54" s="81" t="s">
        <v>250</v>
      </c>
      <c r="AV54" s="81">
        <v>2029</v>
      </c>
      <c r="AW54" s="81">
        <v>0.58200910456503818</v>
      </c>
      <c r="AX54" s="81">
        <v>0</v>
      </c>
      <c r="AY54" s="81">
        <v>0</v>
      </c>
      <c r="AZ54" s="81">
        <v>5.9167104250762428</v>
      </c>
      <c r="BA54" s="81">
        <v>5.9167104250762428</v>
      </c>
      <c r="BB54" s="81">
        <v>0</v>
      </c>
      <c r="BC54" s="81">
        <v>0</v>
      </c>
      <c r="BD54" s="81">
        <v>5.9167104250762428</v>
      </c>
      <c r="BE54" s="81">
        <v>5.9167104250762428</v>
      </c>
      <c r="BF54" s="81">
        <v>0</v>
      </c>
      <c r="BG54" s="81">
        <v>0</v>
      </c>
      <c r="BH54" s="81">
        <v>5.9167104250762428</v>
      </c>
      <c r="BI54" s="81">
        <v>5.9167104250762428</v>
      </c>
      <c r="BJ54" s="81">
        <v>0</v>
      </c>
      <c r="BK54" s="81">
        <v>0</v>
      </c>
      <c r="BL54" s="81">
        <v>5.9167104250762428</v>
      </c>
      <c r="BM54" s="81">
        <v>5.9167104250762428</v>
      </c>
      <c r="BN54" s="81">
        <v>3.4435793364692504</v>
      </c>
      <c r="BO54" s="81">
        <v>3.4435793364692504</v>
      </c>
      <c r="BP54" s="81">
        <v>3.4435793364692504</v>
      </c>
      <c r="BQ54" s="81">
        <v>3.4435793364692504</v>
      </c>
      <c r="BR54" s="81">
        <v>0</v>
      </c>
      <c r="BS54" s="81">
        <v>0</v>
      </c>
      <c r="BT54" s="81">
        <v>0</v>
      </c>
      <c r="BU54" s="81">
        <v>0</v>
      </c>
      <c r="BV54" s="81">
        <v>5.9167104250762428</v>
      </c>
      <c r="BW54" s="81">
        <v>3.4435793364692504</v>
      </c>
      <c r="BX54" s="81">
        <v>5.9167104250762428</v>
      </c>
      <c r="BY54" s="81">
        <v>3.4435793364692504</v>
      </c>
      <c r="GV54" s="253"/>
      <c r="GW54" s="253"/>
    </row>
    <row r="55" spans="3:205" x14ac:dyDescent="0.25">
      <c r="C55" s="251"/>
      <c r="D55" s="251"/>
      <c r="E55" s="251"/>
      <c r="F55" s="251"/>
      <c r="G55" s="251"/>
      <c r="H55" s="251"/>
      <c r="I55" s="252"/>
      <c r="J55" s="252"/>
      <c r="K55" s="252"/>
      <c r="L55" s="127"/>
      <c r="M55" s="252"/>
      <c r="N55" s="252"/>
      <c r="O55" s="252"/>
      <c r="P55" s="252"/>
      <c r="Q55" s="252"/>
      <c r="R55" s="252"/>
      <c r="S55" s="252"/>
      <c r="T55" s="252"/>
      <c r="U55" s="252"/>
      <c r="V55" s="252"/>
      <c r="W55" s="252"/>
      <c r="X55" s="252"/>
      <c r="Y55" s="252"/>
      <c r="Z55" s="252"/>
      <c r="AA55" s="252"/>
      <c r="AB55" s="252"/>
      <c r="AC55" s="252"/>
      <c r="AD55" s="252"/>
      <c r="AE55" s="252"/>
      <c r="AF55" s="252"/>
      <c r="AG55" s="252"/>
      <c r="AH55" s="252"/>
      <c r="AI55" s="252"/>
      <c r="AJ55" s="252"/>
      <c r="AK55" s="252"/>
      <c r="AL55" s="252"/>
      <c r="AM55" s="252"/>
      <c r="AN55" s="252"/>
      <c r="AO55" s="252"/>
      <c r="AP55" s="252"/>
      <c r="AQ55" s="252"/>
      <c r="AS55" s="81" t="s">
        <v>1179</v>
      </c>
      <c r="AT55" s="81" t="s">
        <v>253</v>
      </c>
      <c r="AU55" s="81" t="s">
        <v>250</v>
      </c>
      <c r="AV55" s="81">
        <v>2030</v>
      </c>
      <c r="AW55" s="81">
        <v>0.54393374258414784</v>
      </c>
      <c r="AX55" s="81">
        <v>0</v>
      </c>
      <c r="AY55" s="81">
        <v>0</v>
      </c>
      <c r="AZ55" s="81">
        <v>0</v>
      </c>
      <c r="BA55" s="81">
        <v>0</v>
      </c>
      <c r="BB55" s="81">
        <v>0</v>
      </c>
      <c r="BC55" s="81">
        <v>0</v>
      </c>
      <c r="BD55" s="81">
        <v>5.9167104250762428</v>
      </c>
      <c r="BE55" s="81">
        <v>5.9167104250762428</v>
      </c>
      <c r="BF55" s="81">
        <v>0</v>
      </c>
      <c r="BG55" s="81">
        <v>0</v>
      </c>
      <c r="BH55" s="81">
        <v>5.9167104250762428</v>
      </c>
      <c r="BI55" s="81">
        <v>5.9167104250762428</v>
      </c>
      <c r="BJ55" s="81">
        <v>0</v>
      </c>
      <c r="BK55" s="81">
        <v>0</v>
      </c>
      <c r="BL55" s="81">
        <v>5.9167104250762428</v>
      </c>
      <c r="BM55" s="81">
        <v>5.9167104250762428</v>
      </c>
      <c r="BN55" s="81">
        <v>0</v>
      </c>
      <c r="BO55" s="81">
        <v>3.2182984452983652</v>
      </c>
      <c r="BP55" s="81">
        <v>3.2182984452983652</v>
      </c>
      <c r="BQ55" s="81">
        <v>3.2182984452983652</v>
      </c>
      <c r="BR55" s="81">
        <v>0</v>
      </c>
      <c r="BS55" s="81">
        <v>0</v>
      </c>
      <c r="BT55" s="81">
        <v>0</v>
      </c>
      <c r="BU55" s="81">
        <v>0</v>
      </c>
      <c r="BV55" s="81">
        <v>5.9167104250762428</v>
      </c>
      <c r="BW55" s="81">
        <v>3.2182984452983652</v>
      </c>
      <c r="BX55" s="81">
        <v>5.9167104250762428</v>
      </c>
      <c r="BY55" s="81">
        <v>3.2182984452983652</v>
      </c>
      <c r="GV55" s="253"/>
      <c r="GW55" s="253"/>
    </row>
    <row r="56" spans="3:205" x14ac:dyDescent="0.25">
      <c r="C56" s="251"/>
      <c r="D56" s="251"/>
      <c r="E56" s="251"/>
      <c r="F56" s="251"/>
      <c r="G56" s="251"/>
      <c r="H56" s="251"/>
      <c r="I56" s="252"/>
      <c r="J56" s="252"/>
      <c r="K56" s="252"/>
      <c r="L56" s="127"/>
      <c r="M56" s="252"/>
      <c r="N56" s="252"/>
      <c r="O56" s="252"/>
      <c r="P56" s="252"/>
      <c r="Q56" s="252"/>
      <c r="R56" s="252"/>
      <c r="S56" s="252"/>
      <c r="T56" s="252"/>
      <c r="U56" s="252"/>
      <c r="V56" s="252"/>
      <c r="W56" s="252"/>
      <c r="X56" s="252"/>
      <c r="Y56" s="252"/>
      <c r="Z56" s="252"/>
      <c r="AA56" s="252"/>
      <c r="AB56" s="252"/>
      <c r="AC56" s="252"/>
      <c r="AD56" s="252"/>
      <c r="AE56" s="252"/>
      <c r="AF56" s="252"/>
      <c r="AG56" s="252"/>
      <c r="AH56" s="252"/>
      <c r="AI56" s="252"/>
      <c r="AJ56" s="252"/>
      <c r="AK56" s="252"/>
      <c r="AL56" s="252"/>
      <c r="AM56" s="252"/>
      <c r="AN56" s="252"/>
      <c r="AO56" s="252"/>
      <c r="AP56" s="252"/>
      <c r="AQ56" s="252"/>
      <c r="AS56" s="81" t="s">
        <v>1179</v>
      </c>
      <c r="AT56" s="81" t="s">
        <v>253</v>
      </c>
      <c r="AU56" s="81" t="s">
        <v>250</v>
      </c>
      <c r="AV56" s="81">
        <v>2031</v>
      </c>
      <c r="AW56" s="81">
        <v>0.50834929213471758</v>
      </c>
      <c r="AX56" s="81">
        <v>0</v>
      </c>
      <c r="AY56" s="81">
        <v>0</v>
      </c>
      <c r="AZ56" s="81">
        <v>0</v>
      </c>
      <c r="BA56" s="81">
        <v>0</v>
      </c>
      <c r="BB56" s="81">
        <v>0</v>
      </c>
      <c r="BC56" s="81">
        <v>0</v>
      </c>
      <c r="BD56" s="81">
        <v>0</v>
      </c>
      <c r="BE56" s="81">
        <v>0</v>
      </c>
      <c r="BF56" s="81">
        <v>0</v>
      </c>
      <c r="BG56" s="81">
        <v>0</v>
      </c>
      <c r="BH56" s="81">
        <v>5.9167104250762428</v>
      </c>
      <c r="BI56" s="81">
        <v>5.9167104250762428</v>
      </c>
      <c r="BJ56" s="81">
        <v>0</v>
      </c>
      <c r="BK56" s="81">
        <v>0</v>
      </c>
      <c r="BL56" s="81">
        <v>5.9167104250762428</v>
      </c>
      <c r="BM56" s="81">
        <v>5.9167104250762428</v>
      </c>
      <c r="BN56" s="81">
        <v>0</v>
      </c>
      <c r="BO56" s="81">
        <v>0</v>
      </c>
      <c r="BP56" s="81">
        <v>3.007755556353612</v>
      </c>
      <c r="BQ56" s="81">
        <v>3.007755556353612</v>
      </c>
      <c r="BR56" s="81">
        <v>0</v>
      </c>
      <c r="BS56" s="81">
        <v>0</v>
      </c>
      <c r="BT56" s="81">
        <v>0</v>
      </c>
      <c r="BU56" s="81">
        <v>0</v>
      </c>
      <c r="BV56" s="81">
        <v>5.9167104250762428</v>
      </c>
      <c r="BW56" s="81">
        <v>3.007755556353612</v>
      </c>
      <c r="BX56" s="81">
        <v>5.9167104250762428</v>
      </c>
      <c r="BY56" s="81">
        <v>3.007755556353612</v>
      </c>
      <c r="GV56" s="253"/>
      <c r="GW56" s="253"/>
    </row>
    <row r="57" spans="3:205" x14ac:dyDescent="0.25">
      <c r="C57" s="251"/>
      <c r="D57" s="251"/>
      <c r="E57" s="251"/>
      <c r="F57" s="251"/>
      <c r="G57" s="251"/>
      <c r="H57" s="251"/>
      <c r="I57" s="252"/>
      <c r="J57" s="252"/>
      <c r="K57" s="252"/>
      <c r="L57" s="127"/>
      <c r="M57" s="252"/>
      <c r="N57" s="252"/>
      <c r="O57" s="252"/>
      <c r="P57" s="252"/>
      <c r="Q57" s="252"/>
      <c r="R57" s="252"/>
      <c r="S57" s="252"/>
      <c r="T57" s="252"/>
      <c r="U57" s="252"/>
      <c r="V57" s="252"/>
      <c r="W57" s="252"/>
      <c r="X57" s="252"/>
      <c r="Y57" s="252"/>
      <c r="Z57" s="252"/>
      <c r="AA57" s="252"/>
      <c r="AB57" s="252"/>
      <c r="AC57" s="252"/>
      <c r="AD57" s="252"/>
      <c r="AE57" s="252"/>
      <c r="AF57" s="252"/>
      <c r="AG57" s="252"/>
      <c r="AH57" s="252"/>
      <c r="AI57" s="252"/>
      <c r="AJ57" s="252"/>
      <c r="AK57" s="252"/>
      <c r="AL57" s="252"/>
      <c r="AM57" s="252"/>
      <c r="AN57" s="252"/>
      <c r="AO57" s="252"/>
      <c r="AP57" s="252"/>
      <c r="AQ57" s="252"/>
      <c r="AS57" s="81" t="s">
        <v>1179</v>
      </c>
      <c r="AT57" s="81" t="s">
        <v>253</v>
      </c>
      <c r="AU57" s="81" t="s">
        <v>250</v>
      </c>
      <c r="AV57" s="81">
        <v>2032</v>
      </c>
      <c r="AW57" s="81">
        <v>0.47509279638758645</v>
      </c>
      <c r="AX57" s="81">
        <v>0</v>
      </c>
      <c r="AY57" s="81">
        <v>0</v>
      </c>
      <c r="AZ57" s="81">
        <v>0</v>
      </c>
      <c r="BA57" s="81">
        <v>0</v>
      </c>
      <c r="BB57" s="81">
        <v>0</v>
      </c>
      <c r="BC57" s="81">
        <v>0</v>
      </c>
      <c r="BD57" s="81">
        <v>0</v>
      </c>
      <c r="BE57" s="81">
        <v>0</v>
      </c>
      <c r="BF57" s="81">
        <v>0</v>
      </c>
      <c r="BG57" s="81">
        <v>0</v>
      </c>
      <c r="BH57" s="81">
        <v>0</v>
      </c>
      <c r="BI57" s="81">
        <v>0</v>
      </c>
      <c r="BJ57" s="81">
        <v>0</v>
      </c>
      <c r="BK57" s="81">
        <v>0</v>
      </c>
      <c r="BL57" s="81">
        <v>5.9167104250762428</v>
      </c>
      <c r="BM57" s="81">
        <v>5.9167104250762428</v>
      </c>
      <c r="BN57" s="81">
        <v>0</v>
      </c>
      <c r="BO57" s="81">
        <v>0</v>
      </c>
      <c r="BP57" s="81">
        <v>0</v>
      </c>
      <c r="BQ57" s="81">
        <v>2.8109865012650577</v>
      </c>
      <c r="BR57" s="81">
        <v>0</v>
      </c>
      <c r="BS57" s="81">
        <v>0</v>
      </c>
      <c r="BT57" s="81">
        <v>0</v>
      </c>
      <c r="BU57" s="81">
        <v>0</v>
      </c>
      <c r="BV57" s="81">
        <v>0</v>
      </c>
      <c r="BW57" s="81">
        <v>0</v>
      </c>
      <c r="BX57" s="81">
        <v>0</v>
      </c>
      <c r="BY57" s="81">
        <v>0</v>
      </c>
      <c r="GV57" s="253"/>
      <c r="GW57" s="253"/>
    </row>
    <row r="58" spans="3:205" x14ac:dyDescent="0.25">
      <c r="C58" s="251"/>
      <c r="D58" s="251"/>
      <c r="E58" s="251"/>
      <c r="F58" s="251"/>
      <c r="G58" s="251"/>
      <c r="H58" s="251"/>
      <c r="I58" s="252"/>
      <c r="J58" s="252"/>
      <c r="K58" s="252"/>
      <c r="L58" s="127"/>
      <c r="M58" s="252"/>
      <c r="N58" s="252"/>
      <c r="O58" s="252"/>
      <c r="P58" s="252"/>
      <c r="Q58" s="252"/>
      <c r="R58" s="252"/>
      <c r="S58" s="252"/>
      <c r="T58" s="252"/>
      <c r="U58" s="252"/>
      <c r="V58" s="252"/>
      <c r="W58" s="252"/>
      <c r="X58" s="252"/>
      <c r="Y58" s="252"/>
      <c r="Z58" s="252"/>
      <c r="AA58" s="252"/>
      <c r="AB58" s="252"/>
      <c r="AC58" s="252"/>
      <c r="AD58" s="252"/>
      <c r="AE58" s="252"/>
      <c r="AF58" s="252"/>
      <c r="AG58" s="252"/>
      <c r="AH58" s="252"/>
      <c r="AI58" s="252"/>
      <c r="AJ58" s="252"/>
      <c r="AK58" s="252"/>
      <c r="AL58" s="252"/>
      <c r="AM58" s="252"/>
      <c r="AN58" s="252"/>
      <c r="AO58" s="252"/>
      <c r="AP58" s="252"/>
      <c r="AQ58" s="252"/>
      <c r="AS58" s="81" t="s">
        <v>1180</v>
      </c>
      <c r="AT58" s="81" t="s">
        <v>253</v>
      </c>
      <c r="AU58" s="81" t="s">
        <v>250</v>
      </c>
      <c r="AV58" s="81">
        <v>2020</v>
      </c>
      <c r="AW58" s="81">
        <v>1</v>
      </c>
      <c r="AX58" s="81">
        <v>0</v>
      </c>
      <c r="AY58" s="81">
        <v>0</v>
      </c>
      <c r="AZ58" s="81">
        <v>24.642070453395252</v>
      </c>
      <c r="BA58" s="81">
        <v>24.642070453395252</v>
      </c>
      <c r="BB58" s="81">
        <v>0</v>
      </c>
      <c r="BC58" s="81">
        <v>0</v>
      </c>
      <c r="BD58" s="81">
        <v>0</v>
      </c>
      <c r="BE58" s="81">
        <v>0</v>
      </c>
      <c r="BF58" s="81">
        <v>0</v>
      </c>
      <c r="BG58" s="81">
        <v>0</v>
      </c>
      <c r="BH58" s="81">
        <v>0</v>
      </c>
      <c r="BI58" s="81">
        <v>0</v>
      </c>
      <c r="BJ58" s="81">
        <v>0</v>
      </c>
      <c r="BK58" s="81">
        <v>0</v>
      </c>
      <c r="BL58" s="81">
        <v>0</v>
      </c>
      <c r="BM58" s="81">
        <v>0</v>
      </c>
      <c r="BN58" s="81">
        <v>24.642070453395252</v>
      </c>
      <c r="BO58" s="81">
        <v>0</v>
      </c>
      <c r="BP58" s="81">
        <v>0</v>
      </c>
      <c r="BQ58" s="81">
        <v>0</v>
      </c>
      <c r="BR58" s="81">
        <v>0</v>
      </c>
      <c r="BS58" s="81">
        <v>0</v>
      </c>
      <c r="BT58" s="81">
        <v>0</v>
      </c>
      <c r="BU58" s="81">
        <v>0</v>
      </c>
      <c r="BV58" s="81">
        <v>0</v>
      </c>
      <c r="BW58" s="81">
        <v>0</v>
      </c>
      <c r="BX58" s="81">
        <v>0</v>
      </c>
      <c r="BY58" s="81">
        <v>0</v>
      </c>
      <c r="GV58" s="253"/>
      <c r="GW58" s="253"/>
    </row>
    <row r="59" spans="3:205" x14ac:dyDescent="0.25">
      <c r="C59" s="251"/>
      <c r="D59" s="251"/>
      <c r="E59" s="251"/>
      <c r="F59" s="251"/>
      <c r="G59" s="251"/>
      <c r="H59" s="251"/>
      <c r="I59" s="252"/>
      <c r="J59" s="252"/>
      <c r="K59" s="252"/>
      <c r="L59" s="127"/>
      <c r="M59" s="252"/>
      <c r="N59" s="252"/>
      <c r="O59" s="252"/>
      <c r="P59" s="252"/>
      <c r="Q59" s="252"/>
      <c r="R59" s="252"/>
      <c r="S59" s="252"/>
      <c r="T59" s="252"/>
      <c r="U59" s="252"/>
      <c r="V59" s="252"/>
      <c r="W59" s="252"/>
      <c r="X59" s="252"/>
      <c r="Y59" s="252"/>
      <c r="Z59" s="252"/>
      <c r="AA59" s="252"/>
      <c r="AB59" s="252"/>
      <c r="AC59" s="252"/>
      <c r="AD59" s="252"/>
      <c r="AE59" s="252"/>
      <c r="AF59" s="252"/>
      <c r="AG59" s="252"/>
      <c r="AH59" s="252"/>
      <c r="AI59" s="252"/>
      <c r="AJ59" s="252"/>
      <c r="AK59" s="252"/>
      <c r="AL59" s="252"/>
      <c r="AM59" s="252"/>
      <c r="AN59" s="252"/>
      <c r="AO59" s="252"/>
      <c r="AP59" s="252"/>
      <c r="AQ59" s="252"/>
      <c r="AS59" s="81" t="s">
        <v>1180</v>
      </c>
      <c r="AT59" s="81" t="s">
        <v>253</v>
      </c>
      <c r="AU59" s="81" t="s">
        <v>250</v>
      </c>
      <c r="AV59" s="81">
        <v>2021</v>
      </c>
      <c r="AW59" s="81">
        <v>1</v>
      </c>
      <c r="AX59" s="81">
        <v>0</v>
      </c>
      <c r="AY59" s="81">
        <v>0</v>
      </c>
      <c r="AZ59" s="81">
        <v>24.642070453395252</v>
      </c>
      <c r="BA59" s="81">
        <v>24.642070453395252</v>
      </c>
      <c r="BB59" s="81">
        <v>0</v>
      </c>
      <c r="BC59" s="81">
        <v>0</v>
      </c>
      <c r="BD59" s="81">
        <v>24.642070453395252</v>
      </c>
      <c r="BE59" s="81">
        <v>24.642070453395252</v>
      </c>
      <c r="BF59" s="81">
        <v>0</v>
      </c>
      <c r="BG59" s="81">
        <v>0</v>
      </c>
      <c r="BH59" s="81">
        <v>0</v>
      </c>
      <c r="BI59" s="81">
        <v>0</v>
      </c>
      <c r="BJ59" s="81">
        <v>0</v>
      </c>
      <c r="BK59" s="81">
        <v>0</v>
      </c>
      <c r="BL59" s="81">
        <v>0</v>
      </c>
      <c r="BM59" s="81">
        <v>0</v>
      </c>
      <c r="BN59" s="81">
        <v>24.642070453395252</v>
      </c>
      <c r="BO59" s="81">
        <v>24.642070453395252</v>
      </c>
      <c r="BP59" s="81">
        <v>0</v>
      </c>
      <c r="BQ59" s="81">
        <v>0</v>
      </c>
      <c r="BR59" s="81">
        <v>0</v>
      </c>
      <c r="BS59" s="81">
        <v>0</v>
      </c>
      <c r="BT59" s="81">
        <v>0</v>
      </c>
      <c r="BU59" s="81">
        <v>0</v>
      </c>
      <c r="BV59" s="81">
        <v>0</v>
      </c>
      <c r="BW59" s="81">
        <v>0</v>
      </c>
      <c r="BX59" s="81">
        <v>0</v>
      </c>
      <c r="BY59" s="81">
        <v>0</v>
      </c>
      <c r="GV59" s="253"/>
      <c r="GW59" s="253"/>
    </row>
    <row r="60" spans="3:205" x14ac:dyDescent="0.25">
      <c r="C60" s="251"/>
      <c r="D60" s="251"/>
      <c r="E60" s="251"/>
      <c r="F60" s="251"/>
      <c r="G60" s="251"/>
      <c r="H60" s="251"/>
      <c r="I60" s="252"/>
      <c r="J60" s="252"/>
      <c r="K60" s="252"/>
      <c r="L60" s="127"/>
      <c r="M60" s="252"/>
      <c r="N60" s="252"/>
      <c r="O60" s="252"/>
      <c r="P60" s="252"/>
      <c r="Q60" s="252"/>
      <c r="R60" s="252"/>
      <c r="S60" s="252"/>
      <c r="T60" s="252"/>
      <c r="U60" s="252"/>
      <c r="V60" s="252"/>
      <c r="W60" s="252"/>
      <c r="X60" s="252"/>
      <c r="Y60" s="252"/>
      <c r="Z60" s="252"/>
      <c r="AA60" s="252"/>
      <c r="AB60" s="252"/>
      <c r="AC60" s="252"/>
      <c r="AD60" s="252"/>
      <c r="AE60" s="252"/>
      <c r="AF60" s="252"/>
      <c r="AG60" s="252"/>
      <c r="AH60" s="252"/>
      <c r="AI60" s="252"/>
      <c r="AJ60" s="252"/>
      <c r="AK60" s="252"/>
      <c r="AL60" s="252"/>
      <c r="AM60" s="252"/>
      <c r="AN60" s="252"/>
      <c r="AO60" s="252"/>
      <c r="AP60" s="252"/>
      <c r="AQ60" s="252"/>
      <c r="AS60" s="81" t="s">
        <v>1180</v>
      </c>
      <c r="AT60" s="81" t="s">
        <v>253</v>
      </c>
      <c r="AU60" s="81" t="s">
        <v>250</v>
      </c>
      <c r="AV60" s="81">
        <v>2022</v>
      </c>
      <c r="AW60" s="81">
        <v>0.93457943925233644</v>
      </c>
      <c r="AX60" s="81">
        <v>0</v>
      </c>
      <c r="AY60" s="81">
        <v>0</v>
      </c>
      <c r="AZ60" s="81">
        <v>24.642070453395252</v>
      </c>
      <c r="BA60" s="81">
        <v>24.642070453395252</v>
      </c>
      <c r="BB60" s="81">
        <v>0</v>
      </c>
      <c r="BC60" s="81">
        <v>0</v>
      </c>
      <c r="BD60" s="81">
        <v>24.642070453395252</v>
      </c>
      <c r="BE60" s="81">
        <v>24.642070453395252</v>
      </c>
      <c r="BF60" s="81">
        <v>0</v>
      </c>
      <c r="BG60" s="81">
        <v>0</v>
      </c>
      <c r="BH60" s="81">
        <v>24.642070453395252</v>
      </c>
      <c r="BI60" s="81">
        <v>24.642070453395252</v>
      </c>
      <c r="BJ60" s="81">
        <v>0</v>
      </c>
      <c r="BK60" s="81">
        <v>0</v>
      </c>
      <c r="BL60" s="81">
        <v>0</v>
      </c>
      <c r="BM60" s="81">
        <v>0</v>
      </c>
      <c r="BN60" s="81">
        <v>23.029972386350703</v>
      </c>
      <c r="BO60" s="81">
        <v>23.029972386350703</v>
      </c>
      <c r="BP60" s="81">
        <v>23.029972386350703</v>
      </c>
      <c r="BQ60" s="81">
        <v>0</v>
      </c>
      <c r="BR60" s="81">
        <v>0</v>
      </c>
      <c r="BS60" s="81">
        <v>0</v>
      </c>
      <c r="BT60" s="81">
        <v>0</v>
      </c>
      <c r="BU60" s="81">
        <v>0</v>
      </c>
      <c r="BV60" s="81">
        <v>24.642070453395252</v>
      </c>
      <c r="BW60" s="81">
        <v>23.029972386350703</v>
      </c>
      <c r="BX60" s="81">
        <v>24.642070453395252</v>
      </c>
      <c r="BY60" s="81">
        <v>23.029972386350703</v>
      </c>
      <c r="GV60" s="253"/>
      <c r="GW60" s="253"/>
    </row>
    <row r="61" spans="3:205" x14ac:dyDescent="0.25">
      <c r="C61" s="251"/>
      <c r="D61" s="251"/>
      <c r="E61" s="251"/>
      <c r="F61" s="251"/>
      <c r="G61" s="251"/>
      <c r="H61" s="251"/>
      <c r="I61" s="252"/>
      <c r="J61" s="252"/>
      <c r="K61" s="252"/>
      <c r="L61" s="127"/>
      <c r="M61" s="252"/>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S61" s="81" t="s">
        <v>1180</v>
      </c>
      <c r="AT61" s="81" t="s">
        <v>253</v>
      </c>
      <c r="AU61" s="81" t="s">
        <v>250</v>
      </c>
      <c r="AV61" s="81">
        <v>2023</v>
      </c>
      <c r="AW61" s="81">
        <v>0.87343872827321156</v>
      </c>
      <c r="AX61" s="81">
        <v>0</v>
      </c>
      <c r="AY61" s="81">
        <v>0</v>
      </c>
      <c r="AZ61" s="81">
        <v>24.642070453395252</v>
      </c>
      <c r="BA61" s="81">
        <v>24.642070453395252</v>
      </c>
      <c r="BB61" s="81">
        <v>0</v>
      </c>
      <c r="BC61" s="81">
        <v>0</v>
      </c>
      <c r="BD61" s="81">
        <v>24.642070453395252</v>
      </c>
      <c r="BE61" s="81">
        <v>24.642070453395252</v>
      </c>
      <c r="BF61" s="81">
        <v>0</v>
      </c>
      <c r="BG61" s="81">
        <v>0</v>
      </c>
      <c r="BH61" s="81">
        <v>24.642070453395252</v>
      </c>
      <c r="BI61" s="81">
        <v>24.642070453395252</v>
      </c>
      <c r="BJ61" s="81">
        <v>0</v>
      </c>
      <c r="BK61" s="81">
        <v>0</v>
      </c>
      <c r="BL61" s="81">
        <v>24.642070453395252</v>
      </c>
      <c r="BM61" s="81">
        <v>24.642070453395252</v>
      </c>
      <c r="BN61" s="81">
        <v>21.523338678832431</v>
      </c>
      <c r="BO61" s="81">
        <v>21.523338678832431</v>
      </c>
      <c r="BP61" s="81">
        <v>21.523338678832431</v>
      </c>
      <c r="BQ61" s="81">
        <v>21.523338678832431</v>
      </c>
      <c r="BR61" s="81">
        <v>0</v>
      </c>
      <c r="BS61" s="81">
        <v>0</v>
      </c>
      <c r="BT61" s="81">
        <v>0</v>
      </c>
      <c r="BU61" s="81">
        <v>0</v>
      </c>
      <c r="BV61" s="81">
        <v>24.642070453395252</v>
      </c>
      <c r="BW61" s="81">
        <v>21.523338678832431</v>
      </c>
      <c r="BX61" s="81">
        <v>24.642070453395252</v>
      </c>
      <c r="BY61" s="81">
        <v>21.523338678832431</v>
      </c>
      <c r="GV61" s="253"/>
      <c r="GW61" s="253"/>
    </row>
    <row r="62" spans="3:205" x14ac:dyDescent="0.25">
      <c r="C62" s="251"/>
      <c r="D62" s="251"/>
      <c r="E62" s="251"/>
      <c r="F62" s="251"/>
      <c r="G62" s="251"/>
      <c r="H62" s="251"/>
      <c r="I62" s="252"/>
      <c r="J62" s="252"/>
      <c r="K62" s="252"/>
      <c r="L62" s="127"/>
      <c r="M62" s="252"/>
      <c r="N62" s="252"/>
      <c r="O62" s="252"/>
      <c r="P62" s="252"/>
      <c r="Q62" s="252"/>
      <c r="R62" s="252"/>
      <c r="S62" s="252"/>
      <c r="T62" s="252"/>
      <c r="U62" s="252"/>
      <c r="V62" s="252"/>
      <c r="W62" s="252"/>
      <c r="X62" s="252"/>
      <c r="Y62" s="252"/>
      <c r="Z62" s="252"/>
      <c r="AA62" s="252"/>
      <c r="AB62" s="252"/>
      <c r="AC62" s="252"/>
      <c r="AD62" s="252"/>
      <c r="AE62" s="252"/>
      <c r="AF62" s="252"/>
      <c r="AG62" s="252"/>
      <c r="AH62" s="252"/>
      <c r="AI62" s="252"/>
      <c r="AJ62" s="252"/>
      <c r="AK62" s="252"/>
      <c r="AL62" s="252"/>
      <c r="AM62" s="252"/>
      <c r="AN62" s="252"/>
      <c r="AO62" s="252"/>
      <c r="AP62" s="252"/>
      <c r="AQ62" s="252"/>
      <c r="AS62" s="81" t="s">
        <v>1180</v>
      </c>
      <c r="AT62" s="81" t="s">
        <v>253</v>
      </c>
      <c r="AU62" s="81" t="s">
        <v>250</v>
      </c>
      <c r="AV62" s="81">
        <v>2024</v>
      </c>
      <c r="AW62" s="81">
        <v>0.81629787689085187</v>
      </c>
      <c r="AX62" s="81">
        <v>0</v>
      </c>
      <c r="AY62" s="81">
        <v>0</v>
      </c>
      <c r="AZ62" s="81">
        <v>24.642070453395252</v>
      </c>
      <c r="BA62" s="81">
        <v>24.642070453395252</v>
      </c>
      <c r="BB62" s="81">
        <v>0</v>
      </c>
      <c r="BC62" s="81">
        <v>0</v>
      </c>
      <c r="BD62" s="81">
        <v>24.642070453395252</v>
      </c>
      <c r="BE62" s="81">
        <v>24.642070453395252</v>
      </c>
      <c r="BF62" s="81">
        <v>0</v>
      </c>
      <c r="BG62" s="81">
        <v>0</v>
      </c>
      <c r="BH62" s="81">
        <v>24.642070453395252</v>
      </c>
      <c r="BI62" s="81">
        <v>24.642070453395252</v>
      </c>
      <c r="BJ62" s="81">
        <v>0</v>
      </c>
      <c r="BK62" s="81">
        <v>0</v>
      </c>
      <c r="BL62" s="81">
        <v>24.642070453395252</v>
      </c>
      <c r="BM62" s="81">
        <v>24.642070453395252</v>
      </c>
      <c r="BN62" s="81">
        <v>20.115269793301337</v>
      </c>
      <c r="BO62" s="81">
        <v>20.115269793301337</v>
      </c>
      <c r="BP62" s="81">
        <v>20.115269793301337</v>
      </c>
      <c r="BQ62" s="81">
        <v>20.115269793301337</v>
      </c>
      <c r="BR62" s="81">
        <v>0</v>
      </c>
      <c r="BS62" s="81">
        <v>0</v>
      </c>
      <c r="BT62" s="81">
        <v>0</v>
      </c>
      <c r="BU62" s="81">
        <v>0</v>
      </c>
      <c r="BV62" s="81">
        <v>24.642070453395252</v>
      </c>
      <c r="BW62" s="81">
        <v>20.115269793301337</v>
      </c>
      <c r="BX62" s="81">
        <v>24.642070453395252</v>
      </c>
      <c r="BY62" s="81">
        <v>20.115269793301337</v>
      </c>
      <c r="GV62" s="253"/>
      <c r="GW62" s="253"/>
    </row>
    <row r="63" spans="3:205" x14ac:dyDescent="0.25">
      <c r="C63" s="251"/>
      <c r="D63" s="251"/>
      <c r="E63" s="251"/>
      <c r="F63" s="251"/>
      <c r="G63" s="251"/>
      <c r="H63" s="251"/>
      <c r="I63" s="252"/>
      <c r="J63" s="252"/>
      <c r="K63" s="252"/>
      <c r="L63" s="127"/>
      <c r="M63" s="252"/>
      <c r="N63" s="252"/>
      <c r="O63" s="252"/>
      <c r="P63" s="252"/>
      <c r="Q63" s="252"/>
      <c r="R63" s="252"/>
      <c r="S63" s="252"/>
      <c r="T63" s="252"/>
      <c r="U63" s="252"/>
      <c r="V63" s="252"/>
      <c r="W63" s="252"/>
      <c r="X63" s="252"/>
      <c r="Y63" s="252"/>
      <c r="Z63" s="252"/>
      <c r="AA63" s="252"/>
      <c r="AB63" s="252"/>
      <c r="AC63" s="252"/>
      <c r="AD63" s="252"/>
      <c r="AE63" s="252"/>
      <c r="AF63" s="252"/>
      <c r="AG63" s="252"/>
      <c r="AH63" s="252"/>
      <c r="AI63" s="252"/>
      <c r="AJ63" s="252"/>
      <c r="AK63" s="252"/>
      <c r="AL63" s="252"/>
      <c r="AM63" s="252"/>
      <c r="AN63" s="252"/>
      <c r="AO63" s="252"/>
      <c r="AP63" s="252"/>
      <c r="AQ63" s="252"/>
      <c r="AS63" s="81" t="s">
        <v>1180</v>
      </c>
      <c r="AT63" s="81" t="s">
        <v>253</v>
      </c>
      <c r="AU63" s="81" t="s">
        <v>250</v>
      </c>
      <c r="AV63" s="81">
        <v>2025</v>
      </c>
      <c r="AW63" s="81">
        <v>0.76289521204752508</v>
      </c>
      <c r="AX63" s="81">
        <v>0</v>
      </c>
      <c r="AY63" s="81">
        <v>0</v>
      </c>
      <c r="AZ63" s="81">
        <v>24.642070453395252</v>
      </c>
      <c r="BA63" s="81">
        <v>24.642070453395252</v>
      </c>
      <c r="BB63" s="81">
        <v>0</v>
      </c>
      <c r="BC63" s="81">
        <v>0</v>
      </c>
      <c r="BD63" s="81">
        <v>24.642070453395252</v>
      </c>
      <c r="BE63" s="81">
        <v>24.642070453395252</v>
      </c>
      <c r="BF63" s="81">
        <v>0</v>
      </c>
      <c r="BG63" s="81">
        <v>0</v>
      </c>
      <c r="BH63" s="81">
        <v>24.642070453395252</v>
      </c>
      <c r="BI63" s="81">
        <v>24.642070453395252</v>
      </c>
      <c r="BJ63" s="81">
        <v>0</v>
      </c>
      <c r="BK63" s="81">
        <v>0</v>
      </c>
      <c r="BL63" s="81">
        <v>24.642070453395252</v>
      </c>
      <c r="BM63" s="81">
        <v>24.642070453395252</v>
      </c>
      <c r="BN63" s="81">
        <v>18.799317563833025</v>
      </c>
      <c r="BO63" s="81">
        <v>18.799317563833025</v>
      </c>
      <c r="BP63" s="81">
        <v>18.799317563833025</v>
      </c>
      <c r="BQ63" s="81">
        <v>18.799317563833025</v>
      </c>
      <c r="BR63" s="81">
        <v>0</v>
      </c>
      <c r="BS63" s="81">
        <v>0</v>
      </c>
      <c r="BT63" s="81">
        <v>0</v>
      </c>
      <c r="BU63" s="81">
        <v>0</v>
      </c>
      <c r="BV63" s="81">
        <v>24.642070453395252</v>
      </c>
      <c r="BW63" s="81">
        <v>18.799317563833025</v>
      </c>
      <c r="BX63" s="81">
        <v>24.642070453395252</v>
      </c>
      <c r="BY63" s="81">
        <v>18.799317563833025</v>
      </c>
      <c r="GV63" s="253"/>
      <c r="GW63" s="253"/>
    </row>
    <row r="64" spans="3:205" x14ac:dyDescent="0.25">
      <c r="C64" s="251"/>
      <c r="D64" s="251"/>
      <c r="E64" s="251"/>
      <c r="F64" s="251"/>
      <c r="G64" s="251"/>
      <c r="H64" s="251"/>
      <c r="I64" s="252"/>
      <c r="J64" s="252"/>
      <c r="K64" s="252"/>
      <c r="L64" s="127"/>
      <c r="M64" s="252"/>
      <c r="N64" s="252"/>
      <c r="O64" s="252"/>
      <c r="P64" s="252"/>
      <c r="Q64" s="252"/>
      <c r="R64" s="252"/>
      <c r="S64" s="252"/>
      <c r="T64" s="252"/>
      <c r="U64" s="252"/>
      <c r="V64" s="252"/>
      <c r="W64" s="252"/>
      <c r="X64" s="252"/>
      <c r="Y64" s="252"/>
      <c r="Z64" s="252"/>
      <c r="AA64" s="252"/>
      <c r="AB64" s="252"/>
      <c r="AC64" s="252"/>
      <c r="AD64" s="252"/>
      <c r="AE64" s="252"/>
      <c r="AF64" s="252"/>
      <c r="AG64" s="252"/>
      <c r="AH64" s="252"/>
      <c r="AI64" s="252"/>
      <c r="AJ64" s="252"/>
      <c r="AK64" s="252"/>
      <c r="AL64" s="252"/>
      <c r="AM64" s="252"/>
      <c r="AN64" s="252"/>
      <c r="AO64" s="252"/>
      <c r="AP64" s="252"/>
      <c r="AQ64" s="252"/>
      <c r="AS64" s="81" t="s">
        <v>1180</v>
      </c>
      <c r="AT64" s="81" t="s">
        <v>253</v>
      </c>
      <c r="AU64" s="81" t="s">
        <v>250</v>
      </c>
      <c r="AV64" s="81">
        <v>2026</v>
      </c>
      <c r="AW64" s="81">
        <v>0.71298617948366827</v>
      </c>
      <c r="AX64" s="81">
        <v>0</v>
      </c>
      <c r="AY64" s="81">
        <v>0</v>
      </c>
      <c r="AZ64" s="81">
        <v>24.642070453395252</v>
      </c>
      <c r="BA64" s="81">
        <v>24.642070453395252</v>
      </c>
      <c r="BB64" s="81">
        <v>0</v>
      </c>
      <c r="BC64" s="81">
        <v>0</v>
      </c>
      <c r="BD64" s="81">
        <v>24.642070453395252</v>
      </c>
      <c r="BE64" s="81">
        <v>24.642070453395252</v>
      </c>
      <c r="BF64" s="81">
        <v>0</v>
      </c>
      <c r="BG64" s="81">
        <v>0</v>
      </c>
      <c r="BH64" s="81">
        <v>24.642070453395252</v>
      </c>
      <c r="BI64" s="81">
        <v>24.642070453395252</v>
      </c>
      <c r="BJ64" s="81">
        <v>0</v>
      </c>
      <c r="BK64" s="81">
        <v>0</v>
      </c>
      <c r="BL64" s="81">
        <v>24.642070453395252</v>
      </c>
      <c r="BM64" s="81">
        <v>24.642070453395252</v>
      </c>
      <c r="BN64" s="81">
        <v>17.569455667133667</v>
      </c>
      <c r="BO64" s="81">
        <v>17.569455667133667</v>
      </c>
      <c r="BP64" s="81">
        <v>17.569455667133667</v>
      </c>
      <c r="BQ64" s="81">
        <v>17.569455667133667</v>
      </c>
      <c r="BR64" s="81">
        <v>0</v>
      </c>
      <c r="BS64" s="81">
        <v>0</v>
      </c>
      <c r="BT64" s="81">
        <v>0</v>
      </c>
      <c r="BU64" s="81">
        <v>0</v>
      </c>
      <c r="BV64" s="81">
        <v>24.642070453395252</v>
      </c>
      <c r="BW64" s="81">
        <v>17.569455667133667</v>
      </c>
      <c r="BX64" s="81">
        <v>24.642070453395252</v>
      </c>
      <c r="BY64" s="81">
        <v>17.569455667133667</v>
      </c>
      <c r="GV64" s="253"/>
      <c r="GW64" s="253"/>
    </row>
    <row r="65" spans="3:205" x14ac:dyDescent="0.25">
      <c r="C65" s="251"/>
      <c r="D65" s="251"/>
      <c r="E65" s="251"/>
      <c r="F65" s="251"/>
      <c r="G65" s="251"/>
      <c r="H65" s="251"/>
      <c r="I65" s="252"/>
      <c r="J65" s="252"/>
      <c r="K65" s="252"/>
      <c r="L65" s="127"/>
      <c r="M65" s="252"/>
      <c r="N65" s="252"/>
      <c r="O65" s="252"/>
      <c r="P65" s="252"/>
      <c r="Q65" s="252"/>
      <c r="R65" s="252"/>
      <c r="S65" s="252"/>
      <c r="T65" s="252"/>
      <c r="U65" s="252"/>
      <c r="V65" s="252"/>
      <c r="W65" s="252"/>
      <c r="X65" s="252"/>
      <c r="Y65" s="252"/>
      <c r="Z65" s="252"/>
      <c r="AA65" s="252"/>
      <c r="AB65" s="252"/>
      <c r="AC65" s="252"/>
      <c r="AD65" s="252"/>
      <c r="AE65" s="252"/>
      <c r="AF65" s="252"/>
      <c r="AG65" s="252"/>
      <c r="AH65" s="252"/>
      <c r="AI65" s="252"/>
      <c r="AJ65" s="252"/>
      <c r="AK65" s="252"/>
      <c r="AL65" s="252"/>
      <c r="AM65" s="252"/>
      <c r="AN65" s="252"/>
      <c r="AO65" s="252"/>
      <c r="AP65" s="252"/>
      <c r="AQ65" s="252"/>
      <c r="AS65" s="81" t="s">
        <v>1180</v>
      </c>
      <c r="AT65" s="81" t="s">
        <v>253</v>
      </c>
      <c r="AU65" s="81" t="s">
        <v>250</v>
      </c>
      <c r="AV65" s="81">
        <v>2027</v>
      </c>
      <c r="AW65" s="81">
        <v>0.66634222381651231</v>
      </c>
      <c r="AX65" s="81">
        <v>0</v>
      </c>
      <c r="AY65" s="81">
        <v>0</v>
      </c>
      <c r="AZ65" s="81">
        <v>24.642070453395252</v>
      </c>
      <c r="BA65" s="81">
        <v>24.642070453395252</v>
      </c>
      <c r="BB65" s="81">
        <v>0</v>
      </c>
      <c r="BC65" s="81">
        <v>0</v>
      </c>
      <c r="BD65" s="81">
        <v>24.642070453395252</v>
      </c>
      <c r="BE65" s="81">
        <v>24.642070453395252</v>
      </c>
      <c r="BF65" s="81">
        <v>0</v>
      </c>
      <c r="BG65" s="81">
        <v>0</v>
      </c>
      <c r="BH65" s="81">
        <v>24.642070453395252</v>
      </c>
      <c r="BI65" s="81">
        <v>24.642070453395252</v>
      </c>
      <c r="BJ65" s="81">
        <v>0</v>
      </c>
      <c r="BK65" s="81">
        <v>0</v>
      </c>
      <c r="BL65" s="81">
        <v>24.642070453395252</v>
      </c>
      <c r="BM65" s="81">
        <v>24.642070453395252</v>
      </c>
      <c r="BN65" s="81">
        <v>16.420052025358565</v>
      </c>
      <c r="BO65" s="81">
        <v>16.420052025358565</v>
      </c>
      <c r="BP65" s="81">
        <v>16.420052025358565</v>
      </c>
      <c r="BQ65" s="81">
        <v>16.420052025358565</v>
      </c>
      <c r="BR65" s="81">
        <v>0</v>
      </c>
      <c r="BS65" s="81">
        <v>0</v>
      </c>
      <c r="BT65" s="81">
        <v>0</v>
      </c>
      <c r="BU65" s="81">
        <v>0</v>
      </c>
      <c r="BV65" s="81">
        <v>24.642070453395252</v>
      </c>
      <c r="BW65" s="81">
        <v>16.420052025358565</v>
      </c>
      <c r="BX65" s="81">
        <v>24.642070453395252</v>
      </c>
      <c r="BY65" s="81">
        <v>16.420052025358565</v>
      </c>
      <c r="GV65" s="253"/>
      <c r="GW65" s="253"/>
    </row>
    <row r="66" spans="3:205" x14ac:dyDescent="0.25">
      <c r="C66" s="251"/>
      <c r="D66" s="251"/>
      <c r="E66" s="251"/>
      <c r="F66" s="251"/>
      <c r="G66" s="251"/>
      <c r="H66" s="251"/>
      <c r="I66" s="252"/>
      <c r="J66" s="252"/>
      <c r="K66" s="252"/>
      <c r="L66" s="127"/>
      <c r="M66" s="252"/>
      <c r="N66" s="252"/>
      <c r="O66" s="252"/>
      <c r="P66" s="252"/>
      <c r="Q66" s="252"/>
      <c r="R66" s="252"/>
      <c r="S66" s="252"/>
      <c r="T66" s="252"/>
      <c r="U66" s="252"/>
      <c r="V66" s="252"/>
      <c r="W66" s="252"/>
      <c r="X66" s="252"/>
      <c r="Y66" s="252"/>
      <c r="Z66" s="252"/>
      <c r="AA66" s="252"/>
      <c r="AB66" s="252"/>
      <c r="AC66" s="252"/>
      <c r="AD66" s="252"/>
      <c r="AE66" s="252"/>
      <c r="AF66" s="252"/>
      <c r="AG66" s="252"/>
      <c r="AH66" s="252"/>
      <c r="AI66" s="252"/>
      <c r="AJ66" s="252"/>
      <c r="AK66" s="252"/>
      <c r="AL66" s="252"/>
      <c r="AM66" s="252"/>
      <c r="AN66" s="252"/>
      <c r="AO66" s="252"/>
      <c r="AP66" s="252"/>
      <c r="AQ66" s="252"/>
      <c r="AS66" s="81" t="s">
        <v>1180</v>
      </c>
      <c r="AT66" s="81" t="s">
        <v>253</v>
      </c>
      <c r="AU66" s="81" t="s">
        <v>250</v>
      </c>
      <c r="AV66" s="81">
        <v>2028</v>
      </c>
      <c r="AW66" s="81">
        <v>0.62274974188459098</v>
      </c>
      <c r="AX66" s="81">
        <v>0</v>
      </c>
      <c r="AY66" s="81">
        <v>0</v>
      </c>
      <c r="AZ66" s="81">
        <v>24.642070453395252</v>
      </c>
      <c r="BA66" s="81">
        <v>24.642070453395252</v>
      </c>
      <c r="BB66" s="81">
        <v>0</v>
      </c>
      <c r="BC66" s="81">
        <v>0</v>
      </c>
      <c r="BD66" s="81">
        <v>24.642070453395252</v>
      </c>
      <c r="BE66" s="81">
        <v>24.642070453395252</v>
      </c>
      <c r="BF66" s="81">
        <v>0</v>
      </c>
      <c r="BG66" s="81">
        <v>0</v>
      </c>
      <c r="BH66" s="81">
        <v>24.642070453395252</v>
      </c>
      <c r="BI66" s="81">
        <v>24.642070453395252</v>
      </c>
      <c r="BJ66" s="81">
        <v>0</v>
      </c>
      <c r="BK66" s="81">
        <v>0</v>
      </c>
      <c r="BL66" s="81">
        <v>24.642070453395252</v>
      </c>
      <c r="BM66" s="81">
        <v>24.642070453395252</v>
      </c>
      <c r="BN66" s="81">
        <v>15.345843014353798</v>
      </c>
      <c r="BO66" s="81">
        <v>15.345843014353798</v>
      </c>
      <c r="BP66" s="81">
        <v>15.345843014353798</v>
      </c>
      <c r="BQ66" s="81">
        <v>15.345843014353798</v>
      </c>
      <c r="BR66" s="81">
        <v>0</v>
      </c>
      <c r="BS66" s="81">
        <v>0</v>
      </c>
      <c r="BT66" s="81">
        <v>0</v>
      </c>
      <c r="BU66" s="81">
        <v>0</v>
      </c>
      <c r="BV66" s="81">
        <v>24.642070453395252</v>
      </c>
      <c r="BW66" s="81">
        <v>15.345843014353798</v>
      </c>
      <c r="BX66" s="81">
        <v>24.642070453395252</v>
      </c>
      <c r="BY66" s="81">
        <v>15.345843014353798</v>
      </c>
      <c r="GV66" s="253"/>
      <c r="GW66" s="253"/>
    </row>
    <row r="67" spans="3:205" x14ac:dyDescent="0.25">
      <c r="C67" s="251"/>
      <c r="D67" s="251"/>
      <c r="E67" s="251"/>
      <c r="F67" s="251"/>
      <c r="G67" s="251"/>
      <c r="H67" s="251"/>
      <c r="I67" s="252"/>
      <c r="J67" s="252"/>
      <c r="K67" s="252"/>
      <c r="L67" s="127"/>
      <c r="M67" s="252"/>
      <c r="N67" s="252"/>
      <c r="O67" s="252"/>
      <c r="P67" s="252"/>
      <c r="Q67" s="252"/>
      <c r="R67" s="252"/>
      <c r="S67" s="252"/>
      <c r="T67" s="252"/>
      <c r="U67" s="252"/>
      <c r="V67" s="252"/>
      <c r="W67" s="252"/>
      <c r="X67" s="252"/>
      <c r="Y67" s="252"/>
      <c r="Z67" s="252"/>
      <c r="AA67" s="252"/>
      <c r="AB67" s="252"/>
      <c r="AC67" s="252"/>
      <c r="AD67" s="252"/>
      <c r="AE67" s="252"/>
      <c r="AF67" s="252"/>
      <c r="AG67" s="252"/>
      <c r="AH67" s="252"/>
      <c r="AI67" s="252"/>
      <c r="AJ67" s="252"/>
      <c r="AK67" s="252"/>
      <c r="AL67" s="252"/>
      <c r="AM67" s="252"/>
      <c r="AN67" s="252"/>
      <c r="AO67" s="252"/>
      <c r="AP67" s="252"/>
      <c r="AQ67" s="252"/>
      <c r="AS67" s="81" t="s">
        <v>1180</v>
      </c>
      <c r="AT67" s="81" t="s">
        <v>253</v>
      </c>
      <c r="AU67" s="81" t="s">
        <v>250</v>
      </c>
      <c r="AV67" s="81">
        <v>2029</v>
      </c>
      <c r="AW67" s="81">
        <v>0.58200910456503818</v>
      </c>
      <c r="AX67" s="81">
        <v>0</v>
      </c>
      <c r="AY67" s="81">
        <v>0</v>
      </c>
      <c r="AZ67" s="81">
        <v>24.642070453395252</v>
      </c>
      <c r="BA67" s="81">
        <v>24.642070453395252</v>
      </c>
      <c r="BB67" s="81">
        <v>0</v>
      </c>
      <c r="BC67" s="81">
        <v>0</v>
      </c>
      <c r="BD67" s="81">
        <v>24.642070453395252</v>
      </c>
      <c r="BE67" s="81">
        <v>24.642070453395252</v>
      </c>
      <c r="BF67" s="81">
        <v>0</v>
      </c>
      <c r="BG67" s="81">
        <v>0</v>
      </c>
      <c r="BH67" s="81">
        <v>24.642070453395252</v>
      </c>
      <c r="BI67" s="81">
        <v>24.642070453395252</v>
      </c>
      <c r="BJ67" s="81">
        <v>0</v>
      </c>
      <c r="BK67" s="81">
        <v>0</v>
      </c>
      <c r="BL67" s="81">
        <v>24.642070453395252</v>
      </c>
      <c r="BM67" s="81">
        <v>24.642070453395252</v>
      </c>
      <c r="BN67" s="81">
        <v>14.341909359209156</v>
      </c>
      <c r="BO67" s="81">
        <v>14.341909359209156</v>
      </c>
      <c r="BP67" s="81">
        <v>14.341909359209156</v>
      </c>
      <c r="BQ67" s="81">
        <v>14.341909359209156</v>
      </c>
      <c r="BR67" s="81">
        <v>0</v>
      </c>
      <c r="BS67" s="81">
        <v>0</v>
      </c>
      <c r="BT67" s="81">
        <v>0</v>
      </c>
      <c r="BU67" s="81">
        <v>0</v>
      </c>
      <c r="BV67" s="81">
        <v>24.642070453395252</v>
      </c>
      <c r="BW67" s="81">
        <v>14.341909359209156</v>
      </c>
      <c r="BX67" s="81">
        <v>24.642070453395252</v>
      </c>
      <c r="BY67" s="81">
        <v>14.341909359209156</v>
      </c>
      <c r="GV67" s="253"/>
      <c r="GW67" s="253"/>
    </row>
    <row r="68" spans="3:205" x14ac:dyDescent="0.25">
      <c r="C68" s="251"/>
      <c r="D68" s="251"/>
      <c r="E68" s="251"/>
      <c r="F68" s="251"/>
      <c r="G68" s="251"/>
      <c r="H68" s="251"/>
      <c r="I68" s="252"/>
      <c r="J68" s="252"/>
      <c r="K68" s="252"/>
      <c r="L68" s="127"/>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S68" s="81" t="s">
        <v>1180</v>
      </c>
      <c r="AT68" s="81" t="s">
        <v>253</v>
      </c>
      <c r="AU68" s="81" t="s">
        <v>250</v>
      </c>
      <c r="AV68" s="81">
        <v>2030</v>
      </c>
      <c r="AW68" s="81">
        <v>0.54393374258414784</v>
      </c>
      <c r="AX68" s="81">
        <v>0</v>
      </c>
      <c r="AY68" s="81">
        <v>0</v>
      </c>
      <c r="AZ68" s="81">
        <v>0</v>
      </c>
      <c r="BA68" s="81">
        <v>0</v>
      </c>
      <c r="BB68" s="81">
        <v>0</v>
      </c>
      <c r="BC68" s="81">
        <v>0</v>
      </c>
      <c r="BD68" s="81">
        <v>24.642070453395252</v>
      </c>
      <c r="BE68" s="81">
        <v>24.642070453395252</v>
      </c>
      <c r="BF68" s="81">
        <v>0</v>
      </c>
      <c r="BG68" s="81">
        <v>0</v>
      </c>
      <c r="BH68" s="81">
        <v>24.642070453395252</v>
      </c>
      <c r="BI68" s="81">
        <v>24.642070453395252</v>
      </c>
      <c r="BJ68" s="81">
        <v>0</v>
      </c>
      <c r="BK68" s="81">
        <v>0</v>
      </c>
      <c r="BL68" s="81">
        <v>24.642070453395252</v>
      </c>
      <c r="BM68" s="81">
        <v>24.642070453395252</v>
      </c>
      <c r="BN68" s="81">
        <v>0</v>
      </c>
      <c r="BO68" s="81">
        <v>13.403653606737528</v>
      </c>
      <c r="BP68" s="81">
        <v>13.403653606737528</v>
      </c>
      <c r="BQ68" s="81">
        <v>13.403653606737528</v>
      </c>
      <c r="BR68" s="81">
        <v>0</v>
      </c>
      <c r="BS68" s="81">
        <v>0</v>
      </c>
      <c r="BT68" s="81">
        <v>0</v>
      </c>
      <c r="BU68" s="81">
        <v>0</v>
      </c>
      <c r="BV68" s="81">
        <v>24.642070453395252</v>
      </c>
      <c r="BW68" s="81">
        <v>13.403653606737528</v>
      </c>
      <c r="BX68" s="81">
        <v>24.642070453395252</v>
      </c>
      <c r="BY68" s="81">
        <v>13.403653606737528</v>
      </c>
      <c r="GV68" s="253"/>
      <c r="GW68" s="253"/>
    </row>
    <row r="69" spans="3:205" x14ac:dyDescent="0.25">
      <c r="C69" s="251"/>
      <c r="D69" s="251"/>
      <c r="E69" s="251"/>
      <c r="F69" s="251"/>
      <c r="G69" s="251"/>
      <c r="H69" s="251"/>
      <c r="I69" s="252"/>
      <c r="J69" s="252"/>
      <c r="K69" s="252"/>
      <c r="L69" s="127"/>
      <c r="M69" s="252"/>
      <c r="N69" s="252"/>
      <c r="O69" s="252"/>
      <c r="P69" s="252"/>
      <c r="Q69" s="252"/>
      <c r="R69" s="252"/>
      <c r="S69" s="252"/>
      <c r="T69" s="252"/>
      <c r="U69" s="252"/>
      <c r="V69" s="252"/>
      <c r="W69" s="252"/>
      <c r="X69" s="252"/>
      <c r="Y69" s="252"/>
      <c r="Z69" s="252"/>
      <c r="AA69" s="252"/>
      <c r="AB69" s="252"/>
      <c r="AC69" s="252"/>
      <c r="AD69" s="252"/>
      <c r="AE69" s="252"/>
      <c r="AF69" s="252"/>
      <c r="AG69" s="252"/>
      <c r="AH69" s="252"/>
      <c r="AI69" s="252"/>
      <c r="AJ69" s="252"/>
      <c r="AK69" s="252"/>
      <c r="AL69" s="252"/>
      <c r="AM69" s="252"/>
      <c r="AN69" s="252"/>
      <c r="AO69" s="252"/>
      <c r="AP69" s="252"/>
      <c r="AQ69" s="252"/>
      <c r="AS69" s="81" t="s">
        <v>1180</v>
      </c>
      <c r="AT69" s="81" t="s">
        <v>253</v>
      </c>
      <c r="AU69" s="81" t="s">
        <v>250</v>
      </c>
      <c r="AV69" s="81">
        <v>2031</v>
      </c>
      <c r="AW69" s="81">
        <v>0.50834929213471758</v>
      </c>
      <c r="AX69" s="81">
        <v>0</v>
      </c>
      <c r="AY69" s="81">
        <v>0</v>
      </c>
      <c r="AZ69" s="81">
        <v>0</v>
      </c>
      <c r="BA69" s="81">
        <v>0</v>
      </c>
      <c r="BB69" s="81">
        <v>0</v>
      </c>
      <c r="BC69" s="81">
        <v>0</v>
      </c>
      <c r="BD69" s="81">
        <v>0</v>
      </c>
      <c r="BE69" s="81">
        <v>0</v>
      </c>
      <c r="BF69" s="81">
        <v>0</v>
      </c>
      <c r="BG69" s="81">
        <v>0</v>
      </c>
      <c r="BH69" s="81">
        <v>24.642070453395252</v>
      </c>
      <c r="BI69" s="81">
        <v>24.642070453395252</v>
      </c>
      <c r="BJ69" s="81">
        <v>0</v>
      </c>
      <c r="BK69" s="81">
        <v>0</v>
      </c>
      <c r="BL69" s="81">
        <v>24.642070453395252</v>
      </c>
      <c r="BM69" s="81">
        <v>24.642070453395252</v>
      </c>
      <c r="BN69" s="81">
        <v>0</v>
      </c>
      <c r="BO69" s="81">
        <v>0</v>
      </c>
      <c r="BP69" s="81">
        <v>12.526779071717316</v>
      </c>
      <c r="BQ69" s="81">
        <v>12.526779071717316</v>
      </c>
      <c r="BR69" s="81">
        <v>0</v>
      </c>
      <c r="BS69" s="81">
        <v>0</v>
      </c>
      <c r="BT69" s="81">
        <v>0</v>
      </c>
      <c r="BU69" s="81">
        <v>0</v>
      </c>
      <c r="BV69" s="81">
        <v>24.642070453395252</v>
      </c>
      <c r="BW69" s="81">
        <v>12.526779071717316</v>
      </c>
      <c r="BX69" s="81">
        <v>24.642070453395252</v>
      </c>
      <c r="BY69" s="81">
        <v>12.526779071717316</v>
      </c>
      <c r="GV69" s="253"/>
      <c r="GW69" s="253"/>
    </row>
    <row r="70" spans="3:205" x14ac:dyDescent="0.25">
      <c r="C70" s="251"/>
      <c r="D70" s="251"/>
      <c r="E70" s="251"/>
      <c r="F70" s="251"/>
      <c r="G70" s="251"/>
      <c r="H70" s="251"/>
      <c r="I70" s="252"/>
      <c r="J70" s="252"/>
      <c r="K70" s="252"/>
      <c r="L70" s="127"/>
      <c r="M70" s="252"/>
      <c r="N70" s="252"/>
      <c r="O70" s="252"/>
      <c r="P70" s="252"/>
      <c r="Q70" s="252"/>
      <c r="R70" s="252"/>
      <c r="S70" s="252"/>
      <c r="T70" s="252"/>
      <c r="U70" s="252"/>
      <c r="V70" s="252"/>
      <c r="W70" s="252"/>
      <c r="X70" s="252"/>
      <c r="Y70" s="252"/>
      <c r="Z70" s="252"/>
      <c r="AA70" s="252"/>
      <c r="AB70" s="252"/>
      <c r="AC70" s="252"/>
      <c r="AD70" s="252"/>
      <c r="AE70" s="252"/>
      <c r="AF70" s="252"/>
      <c r="AG70" s="252"/>
      <c r="AH70" s="252"/>
      <c r="AI70" s="252"/>
      <c r="AJ70" s="252"/>
      <c r="AK70" s="252"/>
      <c r="AL70" s="252"/>
      <c r="AM70" s="252"/>
      <c r="AN70" s="252"/>
      <c r="AO70" s="252"/>
      <c r="AP70" s="252"/>
      <c r="AQ70" s="252"/>
      <c r="AS70" s="81" t="s">
        <v>1180</v>
      </c>
      <c r="AT70" s="81" t="s">
        <v>253</v>
      </c>
      <c r="AU70" s="81" t="s">
        <v>250</v>
      </c>
      <c r="AV70" s="81">
        <v>2032</v>
      </c>
      <c r="AW70" s="81">
        <v>0.47509279638758645</v>
      </c>
      <c r="AX70" s="81">
        <v>0</v>
      </c>
      <c r="AY70" s="81">
        <v>0</v>
      </c>
      <c r="AZ70" s="81">
        <v>0</v>
      </c>
      <c r="BA70" s="81">
        <v>0</v>
      </c>
      <c r="BB70" s="81">
        <v>0</v>
      </c>
      <c r="BC70" s="81">
        <v>0</v>
      </c>
      <c r="BD70" s="81">
        <v>0</v>
      </c>
      <c r="BE70" s="81">
        <v>0</v>
      </c>
      <c r="BF70" s="81">
        <v>0</v>
      </c>
      <c r="BG70" s="81">
        <v>0</v>
      </c>
      <c r="BH70" s="81">
        <v>0</v>
      </c>
      <c r="BI70" s="81">
        <v>0</v>
      </c>
      <c r="BJ70" s="81">
        <v>0</v>
      </c>
      <c r="BK70" s="81">
        <v>0</v>
      </c>
      <c r="BL70" s="81">
        <v>24.642070453395252</v>
      </c>
      <c r="BM70" s="81">
        <v>24.642070453395252</v>
      </c>
      <c r="BN70" s="81">
        <v>0</v>
      </c>
      <c r="BO70" s="81">
        <v>0</v>
      </c>
      <c r="BP70" s="81">
        <v>0</v>
      </c>
      <c r="BQ70" s="81">
        <v>11.707270160483471</v>
      </c>
      <c r="BR70" s="81">
        <v>0</v>
      </c>
      <c r="BS70" s="81">
        <v>0</v>
      </c>
      <c r="BT70" s="81">
        <v>0</v>
      </c>
      <c r="BU70" s="81">
        <v>0</v>
      </c>
      <c r="BV70" s="81">
        <v>0</v>
      </c>
      <c r="BW70" s="81">
        <v>0</v>
      </c>
      <c r="BX70" s="81">
        <v>0</v>
      </c>
      <c r="BY70" s="81">
        <v>0</v>
      </c>
      <c r="GV70" s="253"/>
      <c r="GW70" s="253"/>
    </row>
    <row r="71" spans="3:205" x14ac:dyDescent="0.25">
      <c r="C71" s="251"/>
      <c r="D71" s="251"/>
      <c r="E71" s="251"/>
      <c r="F71" s="251"/>
      <c r="G71" s="251"/>
      <c r="H71" s="251"/>
      <c r="I71" s="252"/>
      <c r="J71" s="252"/>
      <c r="K71" s="252"/>
      <c r="L71" s="127"/>
      <c r="M71" s="252"/>
      <c r="N71" s="252"/>
      <c r="O71" s="252"/>
      <c r="P71" s="252"/>
      <c r="Q71" s="252"/>
      <c r="R71" s="252"/>
      <c r="S71" s="252"/>
      <c r="T71" s="252"/>
      <c r="U71" s="252"/>
      <c r="V71" s="252"/>
      <c r="W71" s="252"/>
      <c r="X71" s="252"/>
      <c r="Y71" s="252"/>
      <c r="Z71" s="252"/>
      <c r="AA71" s="252"/>
      <c r="AB71" s="252"/>
      <c r="AC71" s="252"/>
      <c r="AD71" s="252"/>
      <c r="AE71" s="252"/>
      <c r="AF71" s="252"/>
      <c r="AG71" s="252"/>
      <c r="AH71" s="252"/>
      <c r="AI71" s="252"/>
      <c r="AJ71" s="252"/>
      <c r="AK71" s="252"/>
      <c r="AL71" s="252"/>
      <c r="AM71" s="252"/>
      <c r="AN71" s="252"/>
      <c r="AO71" s="252"/>
      <c r="AP71" s="252"/>
      <c r="AQ71" s="252"/>
      <c r="AS71" s="81" t="s">
        <v>1181</v>
      </c>
      <c r="AT71" s="81" t="s">
        <v>253</v>
      </c>
      <c r="AU71" s="81" t="s">
        <v>250</v>
      </c>
      <c r="AV71" s="81">
        <v>2020</v>
      </c>
      <c r="AW71" s="81">
        <v>1</v>
      </c>
      <c r="AX71" s="81">
        <v>0</v>
      </c>
      <c r="AY71" s="81">
        <v>0</v>
      </c>
      <c r="AZ71" s="81">
        <v>6.7164947995088395</v>
      </c>
      <c r="BA71" s="81">
        <v>6.7164947995088395</v>
      </c>
      <c r="BB71" s="81">
        <v>0</v>
      </c>
      <c r="BC71" s="81">
        <v>0</v>
      </c>
      <c r="BD71" s="81">
        <v>0</v>
      </c>
      <c r="BE71" s="81">
        <v>0</v>
      </c>
      <c r="BF71" s="81">
        <v>0</v>
      </c>
      <c r="BG71" s="81">
        <v>0</v>
      </c>
      <c r="BH71" s="81">
        <v>0</v>
      </c>
      <c r="BI71" s="81">
        <v>0</v>
      </c>
      <c r="BJ71" s="81">
        <v>0</v>
      </c>
      <c r="BK71" s="81">
        <v>0</v>
      </c>
      <c r="BL71" s="81">
        <v>0</v>
      </c>
      <c r="BM71" s="81">
        <v>0</v>
      </c>
      <c r="BN71" s="81">
        <v>6.7164947995088395</v>
      </c>
      <c r="BO71" s="81">
        <v>0</v>
      </c>
      <c r="BP71" s="81">
        <v>0</v>
      </c>
      <c r="BQ71" s="81">
        <v>0</v>
      </c>
      <c r="BR71" s="81">
        <v>0</v>
      </c>
      <c r="BS71" s="81">
        <v>0</v>
      </c>
      <c r="BT71" s="81">
        <v>0</v>
      </c>
      <c r="BU71" s="81">
        <v>0</v>
      </c>
      <c r="BV71" s="81">
        <v>0</v>
      </c>
      <c r="BW71" s="81">
        <v>0</v>
      </c>
      <c r="BX71" s="81">
        <v>0</v>
      </c>
      <c r="BY71" s="81">
        <v>0</v>
      </c>
      <c r="GV71" s="253"/>
      <c r="GW71" s="253"/>
    </row>
    <row r="72" spans="3:205" x14ac:dyDescent="0.25">
      <c r="C72" s="251"/>
      <c r="D72" s="251"/>
      <c r="E72" s="251"/>
      <c r="F72" s="251"/>
      <c r="G72" s="251"/>
      <c r="H72" s="251"/>
      <c r="I72" s="252"/>
      <c r="J72" s="252"/>
      <c r="K72" s="252"/>
      <c r="L72" s="127"/>
      <c r="M72" s="252"/>
      <c r="N72" s="252"/>
      <c r="O72" s="252"/>
      <c r="P72" s="252"/>
      <c r="Q72" s="252"/>
      <c r="R72" s="252"/>
      <c r="S72" s="252"/>
      <c r="T72" s="252"/>
      <c r="U72" s="252"/>
      <c r="V72" s="252"/>
      <c r="W72" s="252"/>
      <c r="X72" s="252"/>
      <c r="Y72" s="252"/>
      <c r="Z72" s="252"/>
      <c r="AA72" s="252"/>
      <c r="AB72" s="252"/>
      <c r="AC72" s="252"/>
      <c r="AD72" s="252"/>
      <c r="AE72" s="252"/>
      <c r="AF72" s="252"/>
      <c r="AG72" s="252"/>
      <c r="AH72" s="252"/>
      <c r="AI72" s="252"/>
      <c r="AJ72" s="252"/>
      <c r="AK72" s="252"/>
      <c r="AL72" s="252"/>
      <c r="AM72" s="252"/>
      <c r="AN72" s="252"/>
      <c r="AO72" s="252"/>
      <c r="AP72" s="252"/>
      <c r="AQ72" s="252"/>
      <c r="AS72" s="81" t="s">
        <v>1181</v>
      </c>
      <c r="AT72" s="81" t="s">
        <v>253</v>
      </c>
      <c r="AU72" s="81" t="s">
        <v>250</v>
      </c>
      <c r="AV72" s="81">
        <v>2021</v>
      </c>
      <c r="AW72" s="81">
        <v>1</v>
      </c>
      <c r="AX72" s="81">
        <v>0</v>
      </c>
      <c r="AY72" s="81">
        <v>0</v>
      </c>
      <c r="AZ72" s="81">
        <v>6.7164947995088395</v>
      </c>
      <c r="BA72" s="81">
        <v>6.7164947995088395</v>
      </c>
      <c r="BB72" s="81">
        <v>0</v>
      </c>
      <c r="BC72" s="81">
        <v>0</v>
      </c>
      <c r="BD72" s="81">
        <v>6.7164947995088395</v>
      </c>
      <c r="BE72" s="81">
        <v>6.7164947995088395</v>
      </c>
      <c r="BF72" s="81">
        <v>0</v>
      </c>
      <c r="BG72" s="81">
        <v>0</v>
      </c>
      <c r="BH72" s="81">
        <v>0</v>
      </c>
      <c r="BI72" s="81">
        <v>0</v>
      </c>
      <c r="BJ72" s="81">
        <v>0</v>
      </c>
      <c r="BK72" s="81">
        <v>0</v>
      </c>
      <c r="BL72" s="81">
        <v>0</v>
      </c>
      <c r="BM72" s="81">
        <v>0</v>
      </c>
      <c r="BN72" s="81">
        <v>6.7164947995088395</v>
      </c>
      <c r="BO72" s="81">
        <v>6.7164947995088395</v>
      </c>
      <c r="BP72" s="81">
        <v>0</v>
      </c>
      <c r="BQ72" s="81">
        <v>0</v>
      </c>
      <c r="BR72" s="81">
        <v>0</v>
      </c>
      <c r="BS72" s="81">
        <v>0</v>
      </c>
      <c r="BT72" s="81">
        <v>0</v>
      </c>
      <c r="BU72" s="81">
        <v>0</v>
      </c>
      <c r="BV72" s="81">
        <v>0</v>
      </c>
      <c r="BW72" s="81">
        <v>0</v>
      </c>
      <c r="BX72" s="81">
        <v>0</v>
      </c>
      <c r="BY72" s="81">
        <v>0</v>
      </c>
      <c r="GV72" s="253"/>
      <c r="GW72" s="253"/>
    </row>
    <row r="73" spans="3:205" x14ac:dyDescent="0.25">
      <c r="C73" s="251"/>
      <c r="D73" s="251"/>
      <c r="E73" s="251"/>
      <c r="F73" s="251"/>
      <c r="G73" s="251"/>
      <c r="H73" s="251"/>
      <c r="I73" s="252"/>
      <c r="J73" s="252"/>
      <c r="K73" s="252"/>
      <c r="L73" s="127"/>
      <c r="M73" s="252"/>
      <c r="N73" s="252"/>
      <c r="O73" s="252"/>
      <c r="P73" s="252"/>
      <c r="Q73" s="252"/>
      <c r="R73" s="252"/>
      <c r="S73" s="252"/>
      <c r="T73" s="252"/>
      <c r="U73" s="252"/>
      <c r="V73" s="252"/>
      <c r="W73" s="252"/>
      <c r="X73" s="252"/>
      <c r="Y73" s="252"/>
      <c r="Z73" s="252"/>
      <c r="AA73" s="252"/>
      <c r="AB73" s="252"/>
      <c r="AC73" s="252"/>
      <c r="AD73" s="252"/>
      <c r="AE73" s="252"/>
      <c r="AF73" s="252"/>
      <c r="AG73" s="252"/>
      <c r="AH73" s="252"/>
      <c r="AI73" s="252"/>
      <c r="AJ73" s="252"/>
      <c r="AK73" s="252"/>
      <c r="AL73" s="252"/>
      <c r="AM73" s="252"/>
      <c r="AN73" s="252"/>
      <c r="AO73" s="252"/>
      <c r="AP73" s="252"/>
      <c r="AQ73" s="252"/>
      <c r="AS73" s="81" t="s">
        <v>1181</v>
      </c>
      <c r="AT73" s="81" t="s">
        <v>253</v>
      </c>
      <c r="AU73" s="81" t="s">
        <v>250</v>
      </c>
      <c r="AV73" s="81">
        <v>2022</v>
      </c>
      <c r="AW73" s="81">
        <v>0.93457943925233644</v>
      </c>
      <c r="AX73" s="81">
        <v>0</v>
      </c>
      <c r="AY73" s="81">
        <v>0</v>
      </c>
      <c r="AZ73" s="81">
        <v>6.7164947995088395</v>
      </c>
      <c r="BA73" s="81">
        <v>6.7164947995088395</v>
      </c>
      <c r="BB73" s="81">
        <v>0</v>
      </c>
      <c r="BC73" s="81">
        <v>0</v>
      </c>
      <c r="BD73" s="81">
        <v>6.7164947995088395</v>
      </c>
      <c r="BE73" s="81">
        <v>6.7164947995088395</v>
      </c>
      <c r="BF73" s="81">
        <v>0</v>
      </c>
      <c r="BG73" s="81">
        <v>0</v>
      </c>
      <c r="BH73" s="81">
        <v>6.7164947995088395</v>
      </c>
      <c r="BI73" s="81">
        <v>6.7164947995088395</v>
      </c>
      <c r="BJ73" s="81">
        <v>0</v>
      </c>
      <c r="BK73" s="81">
        <v>0</v>
      </c>
      <c r="BL73" s="81">
        <v>0</v>
      </c>
      <c r="BM73" s="81">
        <v>0</v>
      </c>
      <c r="BN73" s="81">
        <v>6.2770979434662051</v>
      </c>
      <c r="BO73" s="81">
        <v>6.2770979434662051</v>
      </c>
      <c r="BP73" s="81">
        <v>6.2770979434662051</v>
      </c>
      <c r="BQ73" s="81">
        <v>0</v>
      </c>
      <c r="BR73" s="81">
        <v>0</v>
      </c>
      <c r="BS73" s="81">
        <v>0</v>
      </c>
      <c r="BT73" s="81">
        <v>0</v>
      </c>
      <c r="BU73" s="81">
        <v>0</v>
      </c>
      <c r="BV73" s="81">
        <v>6.7164947995088395</v>
      </c>
      <c r="BW73" s="81">
        <v>6.2770979434662051</v>
      </c>
      <c r="BX73" s="81">
        <v>6.7164947995088395</v>
      </c>
      <c r="BY73" s="81">
        <v>6.2770979434662051</v>
      </c>
      <c r="GV73" s="253"/>
      <c r="GW73" s="253"/>
    </row>
    <row r="74" spans="3:205" x14ac:dyDescent="0.25">
      <c r="C74" s="251"/>
      <c r="D74" s="251"/>
      <c r="E74" s="251"/>
      <c r="F74" s="251"/>
      <c r="G74" s="251"/>
      <c r="H74" s="251"/>
      <c r="I74" s="252"/>
      <c r="J74" s="252"/>
      <c r="K74" s="252"/>
      <c r="L74" s="127"/>
      <c r="M74" s="252"/>
      <c r="N74" s="252"/>
      <c r="O74" s="252"/>
      <c r="P74" s="252"/>
      <c r="Q74" s="252"/>
      <c r="R74" s="252"/>
      <c r="S74" s="252"/>
      <c r="T74" s="252"/>
      <c r="U74" s="252"/>
      <c r="V74" s="252"/>
      <c r="W74" s="252"/>
      <c r="X74" s="252"/>
      <c r="Y74" s="252"/>
      <c r="Z74" s="252"/>
      <c r="AA74" s="252"/>
      <c r="AB74" s="252"/>
      <c r="AC74" s="252"/>
      <c r="AD74" s="252"/>
      <c r="AE74" s="252"/>
      <c r="AF74" s="252"/>
      <c r="AG74" s="252"/>
      <c r="AH74" s="252"/>
      <c r="AI74" s="252"/>
      <c r="AJ74" s="252"/>
      <c r="AK74" s="252"/>
      <c r="AL74" s="252"/>
      <c r="AM74" s="252"/>
      <c r="AN74" s="252"/>
      <c r="AO74" s="252"/>
      <c r="AP74" s="252"/>
      <c r="AQ74" s="252"/>
      <c r="AS74" s="81" t="s">
        <v>1181</v>
      </c>
      <c r="AT74" s="81" t="s">
        <v>253</v>
      </c>
      <c r="AU74" s="81" t="s">
        <v>250</v>
      </c>
      <c r="AV74" s="81">
        <v>2023</v>
      </c>
      <c r="AW74" s="81">
        <v>0.87343872827321156</v>
      </c>
      <c r="AX74" s="81">
        <v>0</v>
      </c>
      <c r="AY74" s="81">
        <v>0</v>
      </c>
      <c r="AZ74" s="81">
        <v>6.7164947995088395</v>
      </c>
      <c r="BA74" s="81">
        <v>6.7164947995088395</v>
      </c>
      <c r="BB74" s="81">
        <v>0</v>
      </c>
      <c r="BC74" s="81">
        <v>0</v>
      </c>
      <c r="BD74" s="81">
        <v>6.7164947995088395</v>
      </c>
      <c r="BE74" s="81">
        <v>6.7164947995088395</v>
      </c>
      <c r="BF74" s="81">
        <v>0</v>
      </c>
      <c r="BG74" s="81">
        <v>0</v>
      </c>
      <c r="BH74" s="81">
        <v>6.7164947995088395</v>
      </c>
      <c r="BI74" s="81">
        <v>6.7164947995088395</v>
      </c>
      <c r="BJ74" s="81">
        <v>0</v>
      </c>
      <c r="BK74" s="81">
        <v>0</v>
      </c>
      <c r="BL74" s="81">
        <v>6.7164947995088395</v>
      </c>
      <c r="BM74" s="81">
        <v>6.7164947995088395</v>
      </c>
      <c r="BN74" s="81">
        <v>5.8664466761366398</v>
      </c>
      <c r="BO74" s="81">
        <v>5.8664466761366398</v>
      </c>
      <c r="BP74" s="81">
        <v>5.8664466761366398</v>
      </c>
      <c r="BQ74" s="81">
        <v>5.8664466761366398</v>
      </c>
      <c r="BR74" s="81">
        <v>0</v>
      </c>
      <c r="BS74" s="81">
        <v>0</v>
      </c>
      <c r="BT74" s="81">
        <v>0</v>
      </c>
      <c r="BU74" s="81">
        <v>0</v>
      </c>
      <c r="BV74" s="81">
        <v>6.7164947995088395</v>
      </c>
      <c r="BW74" s="81">
        <v>5.8664466761366398</v>
      </c>
      <c r="BX74" s="81">
        <v>6.7164947995088395</v>
      </c>
      <c r="BY74" s="81">
        <v>5.8664466761366398</v>
      </c>
      <c r="GV74" s="253"/>
      <c r="GW74" s="253"/>
    </row>
    <row r="75" spans="3:205" x14ac:dyDescent="0.25">
      <c r="C75" s="251"/>
      <c r="D75" s="251"/>
      <c r="E75" s="251"/>
      <c r="F75" s="251"/>
      <c r="G75" s="251"/>
      <c r="H75" s="251"/>
      <c r="I75" s="252"/>
      <c r="J75" s="252"/>
      <c r="K75" s="252"/>
      <c r="L75" s="127"/>
      <c r="M75" s="252"/>
      <c r="N75" s="252"/>
      <c r="O75" s="252"/>
      <c r="P75" s="252"/>
      <c r="Q75" s="252"/>
      <c r="R75" s="252"/>
      <c r="S75" s="252"/>
      <c r="T75" s="252"/>
      <c r="U75" s="252"/>
      <c r="V75" s="252"/>
      <c r="W75" s="252"/>
      <c r="X75" s="252"/>
      <c r="Y75" s="252"/>
      <c r="Z75" s="252"/>
      <c r="AA75" s="252"/>
      <c r="AB75" s="252"/>
      <c r="AC75" s="252"/>
      <c r="AD75" s="252"/>
      <c r="AE75" s="252"/>
      <c r="AF75" s="252"/>
      <c r="AG75" s="252"/>
      <c r="AH75" s="252"/>
      <c r="AI75" s="252"/>
      <c r="AJ75" s="252"/>
      <c r="AK75" s="252"/>
      <c r="AL75" s="252"/>
      <c r="AM75" s="252"/>
      <c r="AN75" s="252"/>
      <c r="AO75" s="252"/>
      <c r="AP75" s="252"/>
      <c r="AQ75" s="252"/>
      <c r="AS75" s="81" t="s">
        <v>1181</v>
      </c>
      <c r="AT75" s="81" t="s">
        <v>253</v>
      </c>
      <c r="AU75" s="81" t="s">
        <v>250</v>
      </c>
      <c r="AV75" s="81">
        <v>2024</v>
      </c>
      <c r="AW75" s="81">
        <v>0.81629787689085187</v>
      </c>
      <c r="AX75" s="81">
        <v>0</v>
      </c>
      <c r="AY75" s="81">
        <v>0</v>
      </c>
      <c r="AZ75" s="81">
        <v>6.7164947995088395</v>
      </c>
      <c r="BA75" s="81">
        <v>6.7164947995088395</v>
      </c>
      <c r="BB75" s="81">
        <v>0</v>
      </c>
      <c r="BC75" s="81">
        <v>0</v>
      </c>
      <c r="BD75" s="81">
        <v>6.7164947995088395</v>
      </c>
      <c r="BE75" s="81">
        <v>6.7164947995088395</v>
      </c>
      <c r="BF75" s="81">
        <v>0</v>
      </c>
      <c r="BG75" s="81">
        <v>0</v>
      </c>
      <c r="BH75" s="81">
        <v>6.7164947995088395</v>
      </c>
      <c r="BI75" s="81">
        <v>6.7164947995088395</v>
      </c>
      <c r="BJ75" s="81">
        <v>0</v>
      </c>
      <c r="BK75" s="81">
        <v>0</v>
      </c>
      <c r="BL75" s="81">
        <v>6.7164947995088395</v>
      </c>
      <c r="BM75" s="81">
        <v>6.7164947995088395</v>
      </c>
      <c r="BN75" s="81">
        <v>5.4826604449875136</v>
      </c>
      <c r="BO75" s="81">
        <v>5.4826604449875136</v>
      </c>
      <c r="BP75" s="81">
        <v>5.4826604449875136</v>
      </c>
      <c r="BQ75" s="81">
        <v>5.4826604449875136</v>
      </c>
      <c r="BR75" s="81">
        <v>0</v>
      </c>
      <c r="BS75" s="81">
        <v>0</v>
      </c>
      <c r="BT75" s="81">
        <v>0</v>
      </c>
      <c r="BU75" s="81">
        <v>0</v>
      </c>
      <c r="BV75" s="81">
        <v>6.7164947995088395</v>
      </c>
      <c r="BW75" s="81">
        <v>5.4826604449875136</v>
      </c>
      <c r="BX75" s="81">
        <v>6.7164947995088395</v>
      </c>
      <c r="BY75" s="81">
        <v>5.4826604449875136</v>
      </c>
      <c r="GV75" s="253"/>
      <c r="GW75" s="253"/>
    </row>
    <row r="76" spans="3:205" x14ac:dyDescent="0.25">
      <c r="C76" s="251"/>
      <c r="D76" s="251"/>
      <c r="E76" s="251"/>
      <c r="F76" s="251"/>
      <c r="G76" s="251"/>
      <c r="H76" s="251"/>
      <c r="I76" s="252"/>
      <c r="J76" s="252"/>
      <c r="K76" s="252"/>
      <c r="L76" s="127"/>
      <c r="M76" s="252"/>
      <c r="N76" s="252"/>
      <c r="O76" s="252"/>
      <c r="P76" s="252"/>
      <c r="Q76" s="252"/>
      <c r="R76" s="252"/>
      <c r="S76" s="252"/>
      <c r="T76" s="252"/>
      <c r="U76" s="252"/>
      <c r="V76" s="252"/>
      <c r="W76" s="252"/>
      <c r="X76" s="252"/>
      <c r="Y76" s="252"/>
      <c r="Z76" s="252"/>
      <c r="AA76" s="252"/>
      <c r="AB76" s="252"/>
      <c r="AC76" s="252"/>
      <c r="AD76" s="252"/>
      <c r="AE76" s="252"/>
      <c r="AF76" s="252"/>
      <c r="AG76" s="252"/>
      <c r="AH76" s="252"/>
      <c r="AI76" s="252"/>
      <c r="AJ76" s="252"/>
      <c r="AK76" s="252"/>
      <c r="AL76" s="252"/>
      <c r="AM76" s="252"/>
      <c r="AN76" s="252"/>
      <c r="AO76" s="252"/>
      <c r="AP76" s="252"/>
      <c r="AQ76" s="252"/>
      <c r="AS76" s="81" t="s">
        <v>1181</v>
      </c>
      <c r="AT76" s="81" t="s">
        <v>253</v>
      </c>
      <c r="AU76" s="81" t="s">
        <v>250</v>
      </c>
      <c r="AV76" s="81">
        <v>2025</v>
      </c>
      <c r="AW76" s="81">
        <v>0.76289521204752508</v>
      </c>
      <c r="AX76" s="81">
        <v>0</v>
      </c>
      <c r="AY76" s="81">
        <v>0</v>
      </c>
      <c r="AZ76" s="81">
        <v>6.7164947995088395</v>
      </c>
      <c r="BA76" s="81">
        <v>6.7164947995088395</v>
      </c>
      <c r="BB76" s="81">
        <v>0</v>
      </c>
      <c r="BC76" s="81">
        <v>0</v>
      </c>
      <c r="BD76" s="81">
        <v>6.7164947995088395</v>
      </c>
      <c r="BE76" s="81">
        <v>6.7164947995088395</v>
      </c>
      <c r="BF76" s="81">
        <v>0</v>
      </c>
      <c r="BG76" s="81">
        <v>0</v>
      </c>
      <c r="BH76" s="81">
        <v>6.7164947995088395</v>
      </c>
      <c r="BI76" s="81">
        <v>6.7164947995088395</v>
      </c>
      <c r="BJ76" s="81">
        <v>0</v>
      </c>
      <c r="BK76" s="81">
        <v>0</v>
      </c>
      <c r="BL76" s="81">
        <v>6.7164947995088395</v>
      </c>
      <c r="BM76" s="81">
        <v>6.7164947995088395</v>
      </c>
      <c r="BN76" s="81">
        <v>5.123981724287396</v>
      </c>
      <c r="BO76" s="81">
        <v>5.123981724287396</v>
      </c>
      <c r="BP76" s="81">
        <v>5.123981724287396</v>
      </c>
      <c r="BQ76" s="81">
        <v>5.123981724287396</v>
      </c>
      <c r="BR76" s="81">
        <v>0</v>
      </c>
      <c r="BS76" s="81">
        <v>0</v>
      </c>
      <c r="BT76" s="81">
        <v>0</v>
      </c>
      <c r="BU76" s="81">
        <v>0</v>
      </c>
      <c r="BV76" s="81">
        <v>6.7164947995088395</v>
      </c>
      <c r="BW76" s="81">
        <v>5.123981724287396</v>
      </c>
      <c r="BX76" s="81">
        <v>6.7164947995088395</v>
      </c>
      <c r="BY76" s="81">
        <v>5.123981724287396</v>
      </c>
      <c r="GV76" s="253"/>
      <c r="GW76" s="253"/>
    </row>
    <row r="77" spans="3:205" x14ac:dyDescent="0.25">
      <c r="C77" s="251"/>
      <c r="D77" s="251"/>
      <c r="E77" s="251"/>
      <c r="F77" s="251"/>
      <c r="G77" s="251"/>
      <c r="H77" s="251"/>
      <c r="I77" s="252"/>
      <c r="J77" s="252"/>
      <c r="K77" s="252"/>
      <c r="L77" s="127"/>
      <c r="M77" s="252"/>
      <c r="N77" s="252"/>
      <c r="O77" s="252"/>
      <c r="P77" s="252"/>
      <c r="Q77" s="252"/>
      <c r="R77" s="252"/>
      <c r="S77" s="252"/>
      <c r="T77" s="252"/>
      <c r="U77" s="252"/>
      <c r="V77" s="252"/>
      <c r="W77" s="252"/>
      <c r="X77" s="252"/>
      <c r="Y77" s="252"/>
      <c r="Z77" s="252"/>
      <c r="AA77" s="252"/>
      <c r="AB77" s="252"/>
      <c r="AC77" s="252"/>
      <c r="AD77" s="252"/>
      <c r="AE77" s="252"/>
      <c r="AF77" s="252"/>
      <c r="AG77" s="252"/>
      <c r="AH77" s="252"/>
      <c r="AI77" s="252"/>
      <c r="AJ77" s="252"/>
      <c r="AK77" s="252"/>
      <c r="AL77" s="252"/>
      <c r="AM77" s="252"/>
      <c r="AN77" s="252"/>
      <c r="AO77" s="252"/>
      <c r="AP77" s="252"/>
      <c r="AQ77" s="252"/>
      <c r="AS77" s="81" t="s">
        <v>1181</v>
      </c>
      <c r="AT77" s="81" t="s">
        <v>253</v>
      </c>
      <c r="AU77" s="81" t="s">
        <v>250</v>
      </c>
      <c r="AV77" s="81">
        <v>2026</v>
      </c>
      <c r="AW77" s="81">
        <v>0.71298617948366827</v>
      </c>
      <c r="AX77" s="81">
        <v>0</v>
      </c>
      <c r="AY77" s="81">
        <v>0</v>
      </c>
      <c r="AZ77" s="81">
        <v>6.7164947995088395</v>
      </c>
      <c r="BA77" s="81">
        <v>6.7164947995088395</v>
      </c>
      <c r="BB77" s="81">
        <v>0</v>
      </c>
      <c r="BC77" s="81">
        <v>0</v>
      </c>
      <c r="BD77" s="81">
        <v>6.7164947995088395</v>
      </c>
      <c r="BE77" s="81">
        <v>6.7164947995088395</v>
      </c>
      <c r="BF77" s="81">
        <v>0</v>
      </c>
      <c r="BG77" s="81">
        <v>0</v>
      </c>
      <c r="BH77" s="81">
        <v>6.7164947995088395</v>
      </c>
      <c r="BI77" s="81">
        <v>6.7164947995088395</v>
      </c>
      <c r="BJ77" s="81">
        <v>0</v>
      </c>
      <c r="BK77" s="81">
        <v>0</v>
      </c>
      <c r="BL77" s="81">
        <v>6.7164947995088395</v>
      </c>
      <c r="BM77" s="81">
        <v>6.7164947995088395</v>
      </c>
      <c r="BN77" s="81">
        <v>4.7887679666237339</v>
      </c>
      <c r="BO77" s="81">
        <v>4.7887679666237339</v>
      </c>
      <c r="BP77" s="81">
        <v>4.7887679666237339</v>
      </c>
      <c r="BQ77" s="81">
        <v>4.7887679666237339</v>
      </c>
      <c r="BR77" s="81">
        <v>0</v>
      </c>
      <c r="BS77" s="81">
        <v>0</v>
      </c>
      <c r="BT77" s="81">
        <v>0</v>
      </c>
      <c r="BU77" s="81">
        <v>0</v>
      </c>
      <c r="BV77" s="81">
        <v>6.7164947995088395</v>
      </c>
      <c r="BW77" s="81">
        <v>4.7887679666237339</v>
      </c>
      <c r="BX77" s="81">
        <v>6.7164947995088395</v>
      </c>
      <c r="BY77" s="81">
        <v>4.7887679666237339</v>
      </c>
      <c r="GV77" s="253"/>
      <c r="GW77" s="253"/>
    </row>
    <row r="78" spans="3:205" x14ac:dyDescent="0.25">
      <c r="C78" s="251"/>
      <c r="D78" s="251"/>
      <c r="E78" s="251"/>
      <c r="F78" s="251"/>
      <c r="G78" s="251"/>
      <c r="H78" s="251"/>
      <c r="I78" s="252"/>
      <c r="J78" s="252"/>
      <c r="K78" s="252"/>
      <c r="L78" s="127"/>
      <c r="M78" s="252"/>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S78" s="81" t="s">
        <v>1181</v>
      </c>
      <c r="AT78" s="81" t="s">
        <v>253</v>
      </c>
      <c r="AU78" s="81" t="s">
        <v>250</v>
      </c>
      <c r="AV78" s="81">
        <v>2027</v>
      </c>
      <c r="AW78" s="81">
        <v>0.66634222381651231</v>
      </c>
      <c r="AX78" s="81">
        <v>0</v>
      </c>
      <c r="AY78" s="81">
        <v>0</v>
      </c>
      <c r="AZ78" s="81">
        <v>6.7164947995088395</v>
      </c>
      <c r="BA78" s="81">
        <v>6.7164947995088395</v>
      </c>
      <c r="BB78" s="81">
        <v>0</v>
      </c>
      <c r="BC78" s="81">
        <v>0</v>
      </c>
      <c r="BD78" s="81">
        <v>6.7164947995088395</v>
      </c>
      <c r="BE78" s="81">
        <v>6.7164947995088395</v>
      </c>
      <c r="BF78" s="81">
        <v>0</v>
      </c>
      <c r="BG78" s="81">
        <v>0</v>
      </c>
      <c r="BH78" s="81">
        <v>6.7164947995088395</v>
      </c>
      <c r="BI78" s="81">
        <v>6.7164947995088395</v>
      </c>
      <c r="BJ78" s="81">
        <v>0</v>
      </c>
      <c r="BK78" s="81">
        <v>0</v>
      </c>
      <c r="BL78" s="81">
        <v>6.7164947995088395</v>
      </c>
      <c r="BM78" s="81">
        <v>6.7164947995088395</v>
      </c>
      <c r="BN78" s="81">
        <v>4.4754840809567602</v>
      </c>
      <c r="BO78" s="81">
        <v>4.4754840809567602</v>
      </c>
      <c r="BP78" s="81">
        <v>4.4754840809567602</v>
      </c>
      <c r="BQ78" s="81">
        <v>4.4754840809567602</v>
      </c>
      <c r="BR78" s="81">
        <v>0</v>
      </c>
      <c r="BS78" s="81">
        <v>0</v>
      </c>
      <c r="BT78" s="81">
        <v>0</v>
      </c>
      <c r="BU78" s="81">
        <v>0</v>
      </c>
      <c r="BV78" s="81">
        <v>6.7164947995088395</v>
      </c>
      <c r="BW78" s="81">
        <v>4.4754840809567602</v>
      </c>
      <c r="BX78" s="81">
        <v>6.7164947995088395</v>
      </c>
      <c r="BY78" s="81">
        <v>4.4754840809567602</v>
      </c>
      <c r="GV78" s="253"/>
      <c r="GW78" s="253"/>
    </row>
    <row r="79" spans="3:205" x14ac:dyDescent="0.25">
      <c r="C79" s="251"/>
      <c r="D79" s="251"/>
      <c r="E79" s="251"/>
      <c r="F79" s="251"/>
      <c r="G79" s="251"/>
      <c r="H79" s="251"/>
      <c r="I79" s="252"/>
      <c r="J79" s="252"/>
      <c r="K79" s="252"/>
      <c r="L79" s="127"/>
      <c r="M79" s="252"/>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S79" s="81" t="s">
        <v>1181</v>
      </c>
      <c r="AT79" s="81" t="s">
        <v>253</v>
      </c>
      <c r="AU79" s="81" t="s">
        <v>250</v>
      </c>
      <c r="AV79" s="81">
        <v>2028</v>
      </c>
      <c r="AW79" s="81">
        <v>0.62274974188459098</v>
      </c>
      <c r="AX79" s="81">
        <v>0</v>
      </c>
      <c r="AY79" s="81">
        <v>0</v>
      </c>
      <c r="AZ79" s="81">
        <v>6.7164947995088395</v>
      </c>
      <c r="BA79" s="81">
        <v>6.7164947995088395</v>
      </c>
      <c r="BB79" s="81">
        <v>0</v>
      </c>
      <c r="BC79" s="81">
        <v>0</v>
      </c>
      <c r="BD79" s="81">
        <v>6.7164947995088395</v>
      </c>
      <c r="BE79" s="81">
        <v>6.7164947995088395</v>
      </c>
      <c r="BF79" s="81">
        <v>0</v>
      </c>
      <c r="BG79" s="81">
        <v>0</v>
      </c>
      <c r="BH79" s="81">
        <v>6.7164947995088395</v>
      </c>
      <c r="BI79" s="81">
        <v>6.7164947995088395</v>
      </c>
      <c r="BJ79" s="81">
        <v>0</v>
      </c>
      <c r="BK79" s="81">
        <v>0</v>
      </c>
      <c r="BL79" s="81">
        <v>6.7164947995088395</v>
      </c>
      <c r="BM79" s="81">
        <v>6.7164947995088395</v>
      </c>
      <c r="BN79" s="81">
        <v>4.1826954027633274</v>
      </c>
      <c r="BO79" s="81">
        <v>4.1826954027633274</v>
      </c>
      <c r="BP79" s="81">
        <v>4.1826954027633274</v>
      </c>
      <c r="BQ79" s="81">
        <v>4.1826954027633274</v>
      </c>
      <c r="BR79" s="81">
        <v>0</v>
      </c>
      <c r="BS79" s="81">
        <v>0</v>
      </c>
      <c r="BT79" s="81">
        <v>0</v>
      </c>
      <c r="BU79" s="81">
        <v>0</v>
      </c>
      <c r="BV79" s="81">
        <v>6.7164947995088395</v>
      </c>
      <c r="BW79" s="81">
        <v>4.1826954027633274</v>
      </c>
      <c r="BX79" s="81">
        <v>6.7164947995088395</v>
      </c>
      <c r="BY79" s="81">
        <v>4.1826954027633274</v>
      </c>
      <c r="GV79" s="253"/>
      <c r="GW79" s="253"/>
    </row>
    <row r="80" spans="3:205" x14ac:dyDescent="0.25">
      <c r="C80" s="251"/>
      <c r="D80" s="251"/>
      <c r="E80" s="251"/>
      <c r="F80" s="251"/>
      <c r="G80" s="251"/>
      <c r="H80" s="251"/>
      <c r="I80" s="252"/>
      <c r="J80" s="252"/>
      <c r="K80" s="252"/>
      <c r="L80" s="127"/>
      <c r="M80" s="252"/>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S80" s="81" t="s">
        <v>1181</v>
      </c>
      <c r="AT80" s="81" t="s">
        <v>253</v>
      </c>
      <c r="AU80" s="81" t="s">
        <v>250</v>
      </c>
      <c r="AV80" s="81">
        <v>2029</v>
      </c>
      <c r="AW80" s="81">
        <v>0.58200910456503818</v>
      </c>
      <c r="AX80" s="81">
        <v>0</v>
      </c>
      <c r="AY80" s="81">
        <v>0</v>
      </c>
      <c r="AZ80" s="81">
        <v>6.7164947995088395</v>
      </c>
      <c r="BA80" s="81">
        <v>6.7164947995088395</v>
      </c>
      <c r="BB80" s="81">
        <v>0</v>
      </c>
      <c r="BC80" s="81">
        <v>0</v>
      </c>
      <c r="BD80" s="81">
        <v>6.7164947995088395</v>
      </c>
      <c r="BE80" s="81">
        <v>6.7164947995088395</v>
      </c>
      <c r="BF80" s="81">
        <v>0</v>
      </c>
      <c r="BG80" s="81">
        <v>0</v>
      </c>
      <c r="BH80" s="81">
        <v>6.7164947995088395</v>
      </c>
      <c r="BI80" s="81">
        <v>6.7164947995088395</v>
      </c>
      <c r="BJ80" s="81">
        <v>0</v>
      </c>
      <c r="BK80" s="81">
        <v>0</v>
      </c>
      <c r="BL80" s="81">
        <v>6.7164947995088395</v>
      </c>
      <c r="BM80" s="81">
        <v>6.7164947995088395</v>
      </c>
      <c r="BN80" s="81">
        <v>3.9090611240778754</v>
      </c>
      <c r="BO80" s="81">
        <v>3.9090611240778754</v>
      </c>
      <c r="BP80" s="81">
        <v>3.9090611240778754</v>
      </c>
      <c r="BQ80" s="81">
        <v>3.9090611240778754</v>
      </c>
      <c r="BR80" s="81">
        <v>0</v>
      </c>
      <c r="BS80" s="81">
        <v>0</v>
      </c>
      <c r="BT80" s="81">
        <v>0</v>
      </c>
      <c r="BU80" s="81">
        <v>0</v>
      </c>
      <c r="BV80" s="81">
        <v>6.7164947995088395</v>
      </c>
      <c r="BW80" s="81">
        <v>3.9090611240778754</v>
      </c>
      <c r="BX80" s="81">
        <v>6.7164947995088395</v>
      </c>
      <c r="BY80" s="81">
        <v>3.9090611240778754</v>
      </c>
      <c r="GV80" s="253"/>
      <c r="GW80" s="253"/>
    </row>
    <row r="81" spans="3:205" x14ac:dyDescent="0.25">
      <c r="C81" s="251"/>
      <c r="D81" s="251"/>
      <c r="E81" s="251"/>
      <c r="F81" s="251"/>
      <c r="G81" s="251"/>
      <c r="H81" s="251"/>
      <c r="I81" s="252"/>
      <c r="J81" s="252"/>
      <c r="K81" s="252"/>
      <c r="L81" s="127"/>
      <c r="M81" s="252"/>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S81" s="81" t="s">
        <v>1181</v>
      </c>
      <c r="AT81" s="81" t="s">
        <v>253</v>
      </c>
      <c r="AU81" s="81" t="s">
        <v>250</v>
      </c>
      <c r="AV81" s="81">
        <v>2030</v>
      </c>
      <c r="AW81" s="81">
        <v>0.54393374258414784</v>
      </c>
      <c r="AX81" s="81">
        <v>0</v>
      </c>
      <c r="AY81" s="81">
        <v>0</v>
      </c>
      <c r="AZ81" s="81">
        <v>0</v>
      </c>
      <c r="BA81" s="81">
        <v>0</v>
      </c>
      <c r="BB81" s="81">
        <v>0</v>
      </c>
      <c r="BC81" s="81">
        <v>0</v>
      </c>
      <c r="BD81" s="81">
        <v>6.7164947995088395</v>
      </c>
      <c r="BE81" s="81">
        <v>6.7164947995088395</v>
      </c>
      <c r="BF81" s="81">
        <v>0</v>
      </c>
      <c r="BG81" s="81">
        <v>0</v>
      </c>
      <c r="BH81" s="81">
        <v>6.7164947995088395</v>
      </c>
      <c r="BI81" s="81">
        <v>6.7164947995088395</v>
      </c>
      <c r="BJ81" s="81">
        <v>0</v>
      </c>
      <c r="BK81" s="81">
        <v>0</v>
      </c>
      <c r="BL81" s="81">
        <v>6.7164947995088395</v>
      </c>
      <c r="BM81" s="81">
        <v>6.7164947995088395</v>
      </c>
      <c r="BN81" s="81">
        <v>0</v>
      </c>
      <c r="BO81" s="81">
        <v>3.6533281533438089</v>
      </c>
      <c r="BP81" s="81">
        <v>3.6533281533438089</v>
      </c>
      <c r="BQ81" s="81">
        <v>3.6533281533438089</v>
      </c>
      <c r="BR81" s="81">
        <v>0</v>
      </c>
      <c r="BS81" s="81">
        <v>0</v>
      </c>
      <c r="BT81" s="81">
        <v>0</v>
      </c>
      <c r="BU81" s="81">
        <v>0</v>
      </c>
      <c r="BV81" s="81">
        <v>6.7164947995088395</v>
      </c>
      <c r="BW81" s="81">
        <v>3.6533281533438089</v>
      </c>
      <c r="BX81" s="81">
        <v>6.7164947995088395</v>
      </c>
      <c r="BY81" s="81">
        <v>3.6533281533438089</v>
      </c>
      <c r="GV81" s="253"/>
      <c r="GW81" s="253"/>
    </row>
    <row r="82" spans="3:205" x14ac:dyDescent="0.25">
      <c r="C82" s="251"/>
      <c r="D82" s="251"/>
      <c r="E82" s="251"/>
      <c r="F82" s="251"/>
      <c r="G82" s="251"/>
      <c r="H82" s="251"/>
      <c r="I82" s="252"/>
      <c r="J82" s="252"/>
      <c r="K82" s="252"/>
      <c r="L82" s="127"/>
      <c r="M82" s="252"/>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S82" s="81" t="s">
        <v>1181</v>
      </c>
      <c r="AT82" s="81" t="s">
        <v>253</v>
      </c>
      <c r="AU82" s="81" t="s">
        <v>250</v>
      </c>
      <c r="AV82" s="81">
        <v>2031</v>
      </c>
      <c r="AW82" s="81">
        <v>0.50834929213471758</v>
      </c>
      <c r="AX82" s="81">
        <v>0</v>
      </c>
      <c r="AY82" s="81">
        <v>0</v>
      </c>
      <c r="AZ82" s="81">
        <v>0</v>
      </c>
      <c r="BA82" s="81">
        <v>0</v>
      </c>
      <c r="BB82" s="81">
        <v>0</v>
      </c>
      <c r="BC82" s="81">
        <v>0</v>
      </c>
      <c r="BD82" s="81">
        <v>0</v>
      </c>
      <c r="BE82" s="81">
        <v>0</v>
      </c>
      <c r="BF82" s="81">
        <v>0</v>
      </c>
      <c r="BG82" s="81">
        <v>0</v>
      </c>
      <c r="BH82" s="81">
        <v>6.7164947995088395</v>
      </c>
      <c r="BI82" s="81">
        <v>6.7164947995088395</v>
      </c>
      <c r="BJ82" s="81">
        <v>0</v>
      </c>
      <c r="BK82" s="81">
        <v>0</v>
      </c>
      <c r="BL82" s="81">
        <v>6.7164947995088395</v>
      </c>
      <c r="BM82" s="81">
        <v>6.7164947995088395</v>
      </c>
      <c r="BN82" s="81">
        <v>0</v>
      </c>
      <c r="BO82" s="81">
        <v>0</v>
      </c>
      <c r="BP82" s="81">
        <v>3.4143253769568305</v>
      </c>
      <c r="BQ82" s="81">
        <v>3.4143253769568305</v>
      </c>
      <c r="BR82" s="81">
        <v>0</v>
      </c>
      <c r="BS82" s="81">
        <v>0</v>
      </c>
      <c r="BT82" s="81">
        <v>0</v>
      </c>
      <c r="BU82" s="81">
        <v>0</v>
      </c>
      <c r="BV82" s="81">
        <v>6.7164947995088395</v>
      </c>
      <c r="BW82" s="81">
        <v>3.4143253769568305</v>
      </c>
      <c r="BX82" s="81">
        <v>6.7164947995088395</v>
      </c>
      <c r="BY82" s="81">
        <v>3.4143253769568305</v>
      </c>
      <c r="GV82" s="253"/>
      <c r="GW82" s="253"/>
    </row>
    <row r="83" spans="3:205" x14ac:dyDescent="0.25">
      <c r="C83" s="251"/>
      <c r="D83" s="251"/>
      <c r="E83" s="251"/>
      <c r="F83" s="251"/>
      <c r="G83" s="251"/>
      <c r="H83" s="251"/>
      <c r="I83" s="252"/>
      <c r="J83" s="252"/>
      <c r="K83" s="252"/>
      <c r="L83" s="127"/>
      <c r="M83" s="252"/>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S83" s="81" t="s">
        <v>1181</v>
      </c>
      <c r="AT83" s="81" t="s">
        <v>253</v>
      </c>
      <c r="AU83" s="81" t="s">
        <v>250</v>
      </c>
      <c r="AV83" s="81">
        <v>2032</v>
      </c>
      <c r="AW83" s="81">
        <v>0.47509279638758645</v>
      </c>
      <c r="AX83" s="81">
        <v>0</v>
      </c>
      <c r="AY83" s="81">
        <v>0</v>
      </c>
      <c r="AZ83" s="81">
        <v>0</v>
      </c>
      <c r="BA83" s="81">
        <v>0</v>
      </c>
      <c r="BB83" s="81">
        <v>0</v>
      </c>
      <c r="BC83" s="81">
        <v>0</v>
      </c>
      <c r="BD83" s="81">
        <v>0</v>
      </c>
      <c r="BE83" s="81">
        <v>0</v>
      </c>
      <c r="BF83" s="81">
        <v>0</v>
      </c>
      <c r="BG83" s="81">
        <v>0</v>
      </c>
      <c r="BH83" s="81">
        <v>0</v>
      </c>
      <c r="BI83" s="81">
        <v>0</v>
      </c>
      <c r="BJ83" s="81">
        <v>0</v>
      </c>
      <c r="BK83" s="81">
        <v>0</v>
      </c>
      <c r="BL83" s="81">
        <v>6.7164947995088395</v>
      </c>
      <c r="BM83" s="81">
        <v>6.7164947995088395</v>
      </c>
      <c r="BN83" s="81">
        <v>0</v>
      </c>
      <c r="BO83" s="81">
        <v>0</v>
      </c>
      <c r="BP83" s="81">
        <v>0</v>
      </c>
      <c r="BQ83" s="81">
        <v>3.1909582962213365</v>
      </c>
      <c r="BR83" s="81">
        <v>0</v>
      </c>
      <c r="BS83" s="81">
        <v>0</v>
      </c>
      <c r="BT83" s="81">
        <v>0</v>
      </c>
      <c r="BU83" s="81">
        <v>0</v>
      </c>
      <c r="BV83" s="81">
        <v>0</v>
      </c>
      <c r="BW83" s="81">
        <v>0</v>
      </c>
      <c r="BX83" s="81">
        <v>0</v>
      </c>
      <c r="BY83" s="81">
        <v>0</v>
      </c>
      <c r="GV83" s="253"/>
      <c r="GW83" s="253"/>
    </row>
    <row r="84" spans="3:205" x14ac:dyDescent="0.25">
      <c r="C84" s="251"/>
      <c r="D84" s="251"/>
      <c r="E84" s="251"/>
      <c r="F84" s="251"/>
      <c r="G84" s="251"/>
      <c r="H84" s="251"/>
      <c r="I84" s="252"/>
      <c r="J84" s="252"/>
      <c r="K84" s="252"/>
      <c r="L84" s="127"/>
      <c r="M84" s="252"/>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S84" s="81" t="s">
        <v>1182</v>
      </c>
      <c r="AT84" s="81" t="s">
        <v>253</v>
      </c>
      <c r="AU84" s="81" t="s">
        <v>250</v>
      </c>
      <c r="AV84" s="81">
        <v>2020</v>
      </c>
      <c r="AW84" s="81">
        <v>1</v>
      </c>
      <c r="AX84" s="81">
        <v>0</v>
      </c>
      <c r="AY84" s="81">
        <v>0</v>
      </c>
      <c r="AZ84" s="81">
        <v>6.0316567421278258</v>
      </c>
      <c r="BA84" s="81">
        <v>6.0316567421278258</v>
      </c>
      <c r="BB84" s="81">
        <v>0</v>
      </c>
      <c r="BC84" s="81">
        <v>0</v>
      </c>
      <c r="BD84" s="81">
        <v>0</v>
      </c>
      <c r="BE84" s="81">
        <v>0</v>
      </c>
      <c r="BF84" s="81">
        <v>0</v>
      </c>
      <c r="BG84" s="81">
        <v>0</v>
      </c>
      <c r="BH84" s="81">
        <v>0</v>
      </c>
      <c r="BI84" s="81">
        <v>0</v>
      </c>
      <c r="BJ84" s="81">
        <v>0</v>
      </c>
      <c r="BK84" s="81">
        <v>0</v>
      </c>
      <c r="BL84" s="81">
        <v>0</v>
      </c>
      <c r="BM84" s="81">
        <v>0</v>
      </c>
      <c r="BN84" s="81">
        <v>6.0316567421278258</v>
      </c>
      <c r="BO84" s="81">
        <v>0</v>
      </c>
      <c r="BP84" s="81">
        <v>0</v>
      </c>
      <c r="BQ84" s="81">
        <v>0</v>
      </c>
      <c r="BR84" s="81">
        <v>0</v>
      </c>
      <c r="BS84" s="81">
        <v>0</v>
      </c>
      <c r="BT84" s="81">
        <v>0</v>
      </c>
      <c r="BU84" s="81">
        <v>0</v>
      </c>
      <c r="BV84" s="81">
        <v>0</v>
      </c>
      <c r="BW84" s="81">
        <v>0</v>
      </c>
      <c r="BX84" s="81">
        <v>0</v>
      </c>
      <c r="BY84" s="81">
        <v>0</v>
      </c>
      <c r="GV84" s="253"/>
      <c r="GW84" s="253"/>
    </row>
    <row r="85" spans="3:205" x14ac:dyDescent="0.25">
      <c r="C85" s="251"/>
      <c r="D85" s="251"/>
      <c r="E85" s="251"/>
      <c r="F85" s="251"/>
      <c r="G85" s="251"/>
      <c r="H85" s="251"/>
      <c r="I85" s="252"/>
      <c r="J85" s="252"/>
      <c r="K85" s="252"/>
      <c r="L85" s="127"/>
      <c r="M85" s="252"/>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S85" s="81" t="s">
        <v>1182</v>
      </c>
      <c r="AT85" s="81" t="s">
        <v>253</v>
      </c>
      <c r="AU85" s="81" t="s">
        <v>250</v>
      </c>
      <c r="AV85" s="81">
        <v>2021</v>
      </c>
      <c r="AW85" s="81">
        <v>1</v>
      </c>
      <c r="AX85" s="81">
        <v>0</v>
      </c>
      <c r="AY85" s="81">
        <v>0</v>
      </c>
      <c r="AZ85" s="81">
        <v>6.0316567421278258</v>
      </c>
      <c r="BA85" s="81">
        <v>6.0316567421278258</v>
      </c>
      <c r="BB85" s="81">
        <v>0</v>
      </c>
      <c r="BC85" s="81">
        <v>0</v>
      </c>
      <c r="BD85" s="81">
        <v>6.0316567421278258</v>
      </c>
      <c r="BE85" s="81">
        <v>6.0316567421278258</v>
      </c>
      <c r="BF85" s="81">
        <v>0</v>
      </c>
      <c r="BG85" s="81">
        <v>0</v>
      </c>
      <c r="BH85" s="81">
        <v>0</v>
      </c>
      <c r="BI85" s="81">
        <v>0</v>
      </c>
      <c r="BJ85" s="81">
        <v>0</v>
      </c>
      <c r="BK85" s="81">
        <v>0</v>
      </c>
      <c r="BL85" s="81">
        <v>0</v>
      </c>
      <c r="BM85" s="81">
        <v>0</v>
      </c>
      <c r="BN85" s="81">
        <v>6.0316567421278258</v>
      </c>
      <c r="BO85" s="81">
        <v>6.0316567421278258</v>
      </c>
      <c r="BP85" s="81">
        <v>0</v>
      </c>
      <c r="BQ85" s="81">
        <v>0</v>
      </c>
      <c r="BR85" s="81">
        <v>0</v>
      </c>
      <c r="BS85" s="81">
        <v>0</v>
      </c>
      <c r="BT85" s="81">
        <v>0</v>
      </c>
      <c r="BU85" s="81">
        <v>0</v>
      </c>
      <c r="BV85" s="81">
        <v>0</v>
      </c>
      <c r="BW85" s="81">
        <v>0</v>
      </c>
      <c r="BX85" s="81">
        <v>0</v>
      </c>
      <c r="BY85" s="81">
        <v>0</v>
      </c>
      <c r="GV85" s="253"/>
      <c r="GW85" s="253"/>
    </row>
    <row r="86" spans="3:205" x14ac:dyDescent="0.25">
      <c r="C86" s="251"/>
      <c r="D86" s="251"/>
      <c r="E86" s="251"/>
      <c r="F86" s="251"/>
      <c r="G86" s="251"/>
      <c r="H86" s="251"/>
      <c r="I86" s="252"/>
      <c r="J86" s="252"/>
      <c r="K86" s="252"/>
      <c r="L86" s="127"/>
      <c r="M86" s="252"/>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S86" s="81" t="s">
        <v>1182</v>
      </c>
      <c r="AT86" s="81" t="s">
        <v>253</v>
      </c>
      <c r="AU86" s="81" t="s">
        <v>250</v>
      </c>
      <c r="AV86" s="81">
        <v>2022</v>
      </c>
      <c r="AW86" s="81">
        <v>0.93457943925233644</v>
      </c>
      <c r="AX86" s="81">
        <v>0</v>
      </c>
      <c r="AY86" s="81">
        <v>0</v>
      </c>
      <c r="AZ86" s="81">
        <v>6.0316567421278258</v>
      </c>
      <c r="BA86" s="81">
        <v>6.0316567421278258</v>
      </c>
      <c r="BB86" s="81">
        <v>0</v>
      </c>
      <c r="BC86" s="81">
        <v>0</v>
      </c>
      <c r="BD86" s="81">
        <v>6.0316567421278258</v>
      </c>
      <c r="BE86" s="81">
        <v>6.0316567421278258</v>
      </c>
      <c r="BF86" s="81">
        <v>0</v>
      </c>
      <c r="BG86" s="81">
        <v>0</v>
      </c>
      <c r="BH86" s="81">
        <v>6.0316567421278258</v>
      </c>
      <c r="BI86" s="81">
        <v>6.0316567421278258</v>
      </c>
      <c r="BJ86" s="81">
        <v>0</v>
      </c>
      <c r="BK86" s="81">
        <v>0</v>
      </c>
      <c r="BL86" s="81">
        <v>0</v>
      </c>
      <c r="BM86" s="81">
        <v>0</v>
      </c>
      <c r="BN86" s="81">
        <v>5.6370623758203982</v>
      </c>
      <c r="BO86" s="81">
        <v>5.6370623758203982</v>
      </c>
      <c r="BP86" s="81">
        <v>5.6370623758203982</v>
      </c>
      <c r="BQ86" s="81">
        <v>0</v>
      </c>
      <c r="BR86" s="81">
        <v>0</v>
      </c>
      <c r="BS86" s="81">
        <v>0</v>
      </c>
      <c r="BT86" s="81">
        <v>0</v>
      </c>
      <c r="BU86" s="81">
        <v>0</v>
      </c>
      <c r="BV86" s="81">
        <v>6.0316567421278258</v>
      </c>
      <c r="BW86" s="81">
        <v>5.6370623758203982</v>
      </c>
      <c r="BX86" s="81">
        <v>6.0316567421278258</v>
      </c>
      <c r="BY86" s="81">
        <v>5.6370623758203982</v>
      </c>
      <c r="GV86" s="253"/>
      <c r="GW86" s="253"/>
    </row>
    <row r="87" spans="3:205" x14ac:dyDescent="0.25">
      <c r="C87" s="251"/>
      <c r="D87" s="251"/>
      <c r="E87" s="251"/>
      <c r="F87" s="251"/>
      <c r="G87" s="251"/>
      <c r="H87" s="251"/>
      <c r="I87" s="252"/>
      <c r="J87" s="252"/>
      <c r="K87" s="252"/>
      <c r="L87" s="127"/>
      <c r="M87" s="252"/>
      <c r="N87" s="252"/>
      <c r="O87" s="252"/>
      <c r="P87" s="252"/>
      <c r="Q87" s="252"/>
      <c r="R87" s="252"/>
      <c r="S87" s="252"/>
      <c r="T87" s="252"/>
      <c r="U87" s="252"/>
      <c r="V87" s="252"/>
      <c r="W87" s="252"/>
      <c r="X87" s="252"/>
      <c r="Y87" s="252"/>
      <c r="Z87" s="252"/>
      <c r="AA87" s="252"/>
      <c r="AB87" s="252"/>
      <c r="AC87" s="252"/>
      <c r="AD87" s="252"/>
      <c r="AE87" s="252"/>
      <c r="AF87" s="252"/>
      <c r="AG87" s="252"/>
      <c r="AH87" s="252"/>
      <c r="AI87" s="252"/>
      <c r="AJ87" s="252"/>
      <c r="AK87" s="252"/>
      <c r="AL87" s="252"/>
      <c r="AM87" s="252"/>
      <c r="AN87" s="252"/>
      <c r="AO87" s="252"/>
      <c r="AP87" s="252"/>
      <c r="AQ87" s="252"/>
      <c r="AS87" s="81" t="s">
        <v>1182</v>
      </c>
      <c r="AT87" s="81" t="s">
        <v>253</v>
      </c>
      <c r="AU87" s="81" t="s">
        <v>250</v>
      </c>
      <c r="AV87" s="81">
        <v>2023</v>
      </c>
      <c r="AW87" s="81">
        <v>0.87343872827321156</v>
      </c>
      <c r="AX87" s="81">
        <v>0</v>
      </c>
      <c r="AY87" s="81">
        <v>0</v>
      </c>
      <c r="AZ87" s="81">
        <v>6.0316567421278258</v>
      </c>
      <c r="BA87" s="81">
        <v>6.0316567421278258</v>
      </c>
      <c r="BB87" s="81">
        <v>0</v>
      </c>
      <c r="BC87" s="81">
        <v>0</v>
      </c>
      <c r="BD87" s="81">
        <v>6.0316567421278258</v>
      </c>
      <c r="BE87" s="81">
        <v>6.0316567421278258</v>
      </c>
      <c r="BF87" s="81">
        <v>0</v>
      </c>
      <c r="BG87" s="81">
        <v>0</v>
      </c>
      <c r="BH87" s="81">
        <v>6.0316567421278258</v>
      </c>
      <c r="BI87" s="81">
        <v>6.0316567421278258</v>
      </c>
      <c r="BJ87" s="81">
        <v>0</v>
      </c>
      <c r="BK87" s="81">
        <v>0</v>
      </c>
      <c r="BL87" s="81">
        <v>6.0316567421278258</v>
      </c>
      <c r="BM87" s="81">
        <v>6.0316567421278258</v>
      </c>
      <c r="BN87" s="81">
        <v>5.2682825942246705</v>
      </c>
      <c r="BO87" s="81">
        <v>5.2682825942246705</v>
      </c>
      <c r="BP87" s="81">
        <v>5.2682825942246705</v>
      </c>
      <c r="BQ87" s="81">
        <v>5.2682825942246705</v>
      </c>
      <c r="BR87" s="81">
        <v>0</v>
      </c>
      <c r="BS87" s="81">
        <v>0</v>
      </c>
      <c r="BT87" s="81">
        <v>0</v>
      </c>
      <c r="BU87" s="81">
        <v>0</v>
      </c>
      <c r="BV87" s="81">
        <v>6.0316567421278258</v>
      </c>
      <c r="BW87" s="81">
        <v>5.2682825942246705</v>
      </c>
      <c r="BX87" s="81">
        <v>6.0316567421278258</v>
      </c>
      <c r="BY87" s="81">
        <v>5.2682825942246705</v>
      </c>
      <c r="GV87" s="253"/>
      <c r="GW87" s="253"/>
    </row>
    <row r="88" spans="3:205" x14ac:dyDescent="0.25">
      <c r="C88" s="251"/>
      <c r="D88" s="251"/>
      <c r="E88" s="251"/>
      <c r="F88" s="251"/>
      <c r="G88" s="251"/>
      <c r="H88" s="251"/>
      <c r="I88" s="252"/>
      <c r="J88" s="252"/>
      <c r="K88" s="252"/>
      <c r="L88" s="127"/>
      <c r="M88" s="252"/>
      <c r="N88" s="252"/>
      <c r="O88" s="252"/>
      <c r="P88" s="252"/>
      <c r="Q88" s="252"/>
      <c r="R88" s="252"/>
      <c r="S88" s="252"/>
      <c r="T88" s="252"/>
      <c r="U88" s="252"/>
      <c r="V88" s="252"/>
      <c r="W88" s="252"/>
      <c r="X88" s="252"/>
      <c r="Y88" s="252"/>
      <c r="Z88" s="252"/>
      <c r="AA88" s="252"/>
      <c r="AB88" s="252"/>
      <c r="AC88" s="252"/>
      <c r="AD88" s="252"/>
      <c r="AE88" s="252"/>
      <c r="AF88" s="252"/>
      <c r="AG88" s="252"/>
      <c r="AH88" s="252"/>
      <c r="AI88" s="252"/>
      <c r="AJ88" s="252"/>
      <c r="AK88" s="252"/>
      <c r="AL88" s="252"/>
      <c r="AM88" s="252"/>
      <c r="AN88" s="252"/>
      <c r="AO88" s="252"/>
      <c r="AP88" s="252"/>
      <c r="AQ88" s="252"/>
      <c r="AS88" s="81" t="s">
        <v>1182</v>
      </c>
      <c r="AT88" s="81" t="s">
        <v>253</v>
      </c>
      <c r="AU88" s="81" t="s">
        <v>250</v>
      </c>
      <c r="AV88" s="81">
        <v>2024</v>
      </c>
      <c r="AW88" s="81">
        <v>0.81629787689085187</v>
      </c>
      <c r="AX88" s="81">
        <v>0</v>
      </c>
      <c r="AY88" s="81">
        <v>0</v>
      </c>
      <c r="AZ88" s="81">
        <v>6.0316567421278258</v>
      </c>
      <c r="BA88" s="81">
        <v>6.0316567421278258</v>
      </c>
      <c r="BB88" s="81">
        <v>0</v>
      </c>
      <c r="BC88" s="81">
        <v>0</v>
      </c>
      <c r="BD88" s="81">
        <v>6.0316567421278258</v>
      </c>
      <c r="BE88" s="81">
        <v>6.0316567421278258</v>
      </c>
      <c r="BF88" s="81">
        <v>0</v>
      </c>
      <c r="BG88" s="81">
        <v>0</v>
      </c>
      <c r="BH88" s="81">
        <v>6.0316567421278258</v>
      </c>
      <c r="BI88" s="81">
        <v>6.0316567421278258</v>
      </c>
      <c r="BJ88" s="81">
        <v>0</v>
      </c>
      <c r="BK88" s="81">
        <v>0</v>
      </c>
      <c r="BL88" s="81">
        <v>6.0316567421278258</v>
      </c>
      <c r="BM88" s="81">
        <v>6.0316567421278258</v>
      </c>
      <c r="BN88" s="81">
        <v>4.923628592733337</v>
      </c>
      <c r="BO88" s="81">
        <v>4.923628592733337</v>
      </c>
      <c r="BP88" s="81">
        <v>4.923628592733337</v>
      </c>
      <c r="BQ88" s="81">
        <v>4.923628592733337</v>
      </c>
      <c r="BR88" s="81">
        <v>0</v>
      </c>
      <c r="BS88" s="81">
        <v>0</v>
      </c>
      <c r="BT88" s="81">
        <v>0</v>
      </c>
      <c r="BU88" s="81">
        <v>0</v>
      </c>
      <c r="BV88" s="81">
        <v>6.0316567421278258</v>
      </c>
      <c r="BW88" s="81">
        <v>4.923628592733337</v>
      </c>
      <c r="BX88" s="81">
        <v>6.0316567421278258</v>
      </c>
      <c r="BY88" s="81">
        <v>4.923628592733337</v>
      </c>
      <c r="GV88" s="253"/>
      <c r="GW88" s="253"/>
    </row>
    <row r="89" spans="3:205" x14ac:dyDescent="0.25">
      <c r="C89" s="251"/>
      <c r="D89" s="251"/>
      <c r="E89" s="251"/>
      <c r="F89" s="251"/>
      <c r="G89" s="251"/>
      <c r="H89" s="251"/>
      <c r="I89" s="252"/>
      <c r="J89" s="252"/>
      <c r="K89" s="252"/>
      <c r="L89" s="127"/>
      <c r="M89" s="252"/>
      <c r="N89" s="252"/>
      <c r="O89" s="252"/>
      <c r="P89" s="252"/>
      <c r="Q89" s="252"/>
      <c r="R89" s="252"/>
      <c r="S89" s="252"/>
      <c r="T89" s="252"/>
      <c r="U89" s="252"/>
      <c r="V89" s="252"/>
      <c r="W89" s="252"/>
      <c r="X89" s="252"/>
      <c r="Y89" s="252"/>
      <c r="Z89" s="252"/>
      <c r="AA89" s="252"/>
      <c r="AB89" s="252"/>
      <c r="AC89" s="252"/>
      <c r="AD89" s="252"/>
      <c r="AE89" s="252"/>
      <c r="AF89" s="252"/>
      <c r="AG89" s="252"/>
      <c r="AH89" s="252"/>
      <c r="AI89" s="252"/>
      <c r="AJ89" s="252"/>
      <c r="AK89" s="252"/>
      <c r="AL89" s="252"/>
      <c r="AM89" s="252"/>
      <c r="AN89" s="252"/>
      <c r="AO89" s="252"/>
      <c r="AP89" s="252"/>
      <c r="AQ89" s="252"/>
      <c r="AS89" s="81" t="s">
        <v>1182</v>
      </c>
      <c r="AT89" s="81" t="s">
        <v>253</v>
      </c>
      <c r="AU89" s="81" t="s">
        <v>250</v>
      </c>
      <c r="AV89" s="81">
        <v>2025</v>
      </c>
      <c r="AW89" s="81">
        <v>0.76289521204752508</v>
      </c>
      <c r="AX89" s="81">
        <v>0</v>
      </c>
      <c r="AY89" s="81">
        <v>0</v>
      </c>
      <c r="AZ89" s="81">
        <v>6.0316567421278258</v>
      </c>
      <c r="BA89" s="81">
        <v>6.0316567421278258</v>
      </c>
      <c r="BB89" s="81">
        <v>0</v>
      </c>
      <c r="BC89" s="81">
        <v>0</v>
      </c>
      <c r="BD89" s="81">
        <v>6.0316567421278258</v>
      </c>
      <c r="BE89" s="81">
        <v>6.0316567421278258</v>
      </c>
      <c r="BF89" s="81">
        <v>0</v>
      </c>
      <c r="BG89" s="81">
        <v>0</v>
      </c>
      <c r="BH89" s="81">
        <v>6.0316567421278258</v>
      </c>
      <c r="BI89" s="81">
        <v>6.0316567421278258</v>
      </c>
      <c r="BJ89" s="81">
        <v>0</v>
      </c>
      <c r="BK89" s="81">
        <v>0</v>
      </c>
      <c r="BL89" s="81">
        <v>6.0316567421278258</v>
      </c>
      <c r="BM89" s="81">
        <v>6.0316567421278258</v>
      </c>
      <c r="BN89" s="81">
        <v>4.6015220492834921</v>
      </c>
      <c r="BO89" s="81">
        <v>4.6015220492834921</v>
      </c>
      <c r="BP89" s="81">
        <v>4.6015220492834921</v>
      </c>
      <c r="BQ89" s="81">
        <v>4.6015220492834921</v>
      </c>
      <c r="BR89" s="81">
        <v>0</v>
      </c>
      <c r="BS89" s="81">
        <v>0</v>
      </c>
      <c r="BT89" s="81">
        <v>0</v>
      </c>
      <c r="BU89" s="81">
        <v>0</v>
      </c>
      <c r="BV89" s="81">
        <v>6.0316567421278258</v>
      </c>
      <c r="BW89" s="81">
        <v>4.6015220492834921</v>
      </c>
      <c r="BX89" s="81">
        <v>6.0316567421278258</v>
      </c>
      <c r="BY89" s="81">
        <v>4.6015220492834921</v>
      </c>
      <c r="GV89" s="253"/>
      <c r="GW89" s="253"/>
    </row>
    <row r="90" spans="3:205" x14ac:dyDescent="0.25">
      <c r="C90" s="251"/>
      <c r="D90" s="251"/>
      <c r="E90" s="251"/>
      <c r="F90" s="251"/>
      <c r="G90" s="251"/>
      <c r="H90" s="251"/>
      <c r="I90" s="252"/>
      <c r="J90" s="252"/>
      <c r="K90" s="252"/>
      <c r="L90" s="127"/>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S90" s="81" t="s">
        <v>1182</v>
      </c>
      <c r="AT90" s="81" t="s">
        <v>253</v>
      </c>
      <c r="AU90" s="81" t="s">
        <v>250</v>
      </c>
      <c r="AV90" s="81">
        <v>2026</v>
      </c>
      <c r="AW90" s="81">
        <v>0.71298617948366827</v>
      </c>
      <c r="AX90" s="81">
        <v>0</v>
      </c>
      <c r="AY90" s="81">
        <v>0</v>
      </c>
      <c r="AZ90" s="81">
        <v>6.0316567421278258</v>
      </c>
      <c r="BA90" s="81">
        <v>6.0316567421278258</v>
      </c>
      <c r="BB90" s="81">
        <v>0</v>
      </c>
      <c r="BC90" s="81">
        <v>0</v>
      </c>
      <c r="BD90" s="81">
        <v>6.0316567421278258</v>
      </c>
      <c r="BE90" s="81">
        <v>6.0316567421278258</v>
      </c>
      <c r="BF90" s="81">
        <v>0</v>
      </c>
      <c r="BG90" s="81">
        <v>0</v>
      </c>
      <c r="BH90" s="81">
        <v>6.0316567421278258</v>
      </c>
      <c r="BI90" s="81">
        <v>6.0316567421278258</v>
      </c>
      <c r="BJ90" s="81">
        <v>0</v>
      </c>
      <c r="BK90" s="81">
        <v>0</v>
      </c>
      <c r="BL90" s="81">
        <v>6.0316567421278258</v>
      </c>
      <c r="BM90" s="81">
        <v>6.0316567421278258</v>
      </c>
      <c r="BN90" s="81">
        <v>4.3004878965266276</v>
      </c>
      <c r="BO90" s="81">
        <v>4.3004878965266276</v>
      </c>
      <c r="BP90" s="81">
        <v>4.3004878965266276</v>
      </c>
      <c r="BQ90" s="81">
        <v>4.3004878965266276</v>
      </c>
      <c r="BR90" s="81">
        <v>0</v>
      </c>
      <c r="BS90" s="81">
        <v>0</v>
      </c>
      <c r="BT90" s="81">
        <v>0</v>
      </c>
      <c r="BU90" s="81">
        <v>0</v>
      </c>
      <c r="BV90" s="81">
        <v>6.0316567421278258</v>
      </c>
      <c r="BW90" s="81">
        <v>4.3004878965266276</v>
      </c>
      <c r="BX90" s="81">
        <v>6.0316567421278258</v>
      </c>
      <c r="BY90" s="81">
        <v>4.3004878965266276</v>
      </c>
      <c r="GV90" s="253"/>
      <c r="GW90" s="253"/>
    </row>
    <row r="91" spans="3:205" x14ac:dyDescent="0.25">
      <c r="C91" s="251"/>
      <c r="D91" s="251"/>
      <c r="E91" s="251"/>
      <c r="F91" s="251"/>
      <c r="G91" s="251"/>
      <c r="H91" s="251"/>
      <c r="I91" s="252"/>
      <c r="J91" s="252"/>
      <c r="K91" s="252"/>
      <c r="L91" s="127"/>
      <c r="M91" s="252"/>
      <c r="N91" s="252"/>
      <c r="O91" s="252"/>
      <c r="P91" s="252"/>
      <c r="Q91" s="252"/>
      <c r="R91" s="252"/>
      <c r="S91" s="252"/>
      <c r="T91" s="252"/>
      <c r="U91" s="252"/>
      <c r="V91" s="252"/>
      <c r="W91" s="252"/>
      <c r="X91" s="252"/>
      <c r="Y91" s="252"/>
      <c r="Z91" s="252"/>
      <c r="AA91" s="252"/>
      <c r="AB91" s="252"/>
      <c r="AC91" s="252"/>
      <c r="AD91" s="252"/>
      <c r="AE91" s="252"/>
      <c r="AF91" s="252"/>
      <c r="AG91" s="252"/>
      <c r="AH91" s="252"/>
      <c r="AI91" s="252"/>
      <c r="AJ91" s="252"/>
      <c r="AK91" s="252"/>
      <c r="AL91" s="252"/>
      <c r="AM91" s="252"/>
      <c r="AN91" s="252"/>
      <c r="AO91" s="252"/>
      <c r="AP91" s="252"/>
      <c r="AQ91" s="252"/>
      <c r="AS91" s="81" t="s">
        <v>1182</v>
      </c>
      <c r="AT91" s="81" t="s">
        <v>253</v>
      </c>
      <c r="AU91" s="81" t="s">
        <v>250</v>
      </c>
      <c r="AV91" s="81">
        <v>2027</v>
      </c>
      <c r="AW91" s="81">
        <v>0.66634222381651231</v>
      </c>
      <c r="AX91" s="81">
        <v>0</v>
      </c>
      <c r="AY91" s="81">
        <v>0</v>
      </c>
      <c r="AZ91" s="81">
        <v>6.0316567421278258</v>
      </c>
      <c r="BA91" s="81">
        <v>6.0316567421278258</v>
      </c>
      <c r="BB91" s="81">
        <v>0</v>
      </c>
      <c r="BC91" s="81">
        <v>0</v>
      </c>
      <c r="BD91" s="81">
        <v>6.0316567421278258</v>
      </c>
      <c r="BE91" s="81">
        <v>6.0316567421278258</v>
      </c>
      <c r="BF91" s="81">
        <v>0</v>
      </c>
      <c r="BG91" s="81">
        <v>0</v>
      </c>
      <c r="BH91" s="81">
        <v>6.0316567421278258</v>
      </c>
      <c r="BI91" s="81">
        <v>6.0316567421278258</v>
      </c>
      <c r="BJ91" s="81">
        <v>0</v>
      </c>
      <c r="BK91" s="81">
        <v>0</v>
      </c>
      <c r="BL91" s="81">
        <v>6.0316567421278258</v>
      </c>
      <c r="BM91" s="81">
        <v>6.0316567421278258</v>
      </c>
      <c r="BN91" s="81">
        <v>4.0191475668473151</v>
      </c>
      <c r="BO91" s="81">
        <v>4.0191475668473151</v>
      </c>
      <c r="BP91" s="81">
        <v>4.0191475668473151</v>
      </c>
      <c r="BQ91" s="81">
        <v>4.0191475668473151</v>
      </c>
      <c r="BR91" s="81">
        <v>0</v>
      </c>
      <c r="BS91" s="81">
        <v>0</v>
      </c>
      <c r="BT91" s="81">
        <v>0</v>
      </c>
      <c r="BU91" s="81">
        <v>0</v>
      </c>
      <c r="BV91" s="81">
        <v>6.0316567421278258</v>
      </c>
      <c r="BW91" s="81">
        <v>4.0191475668473151</v>
      </c>
      <c r="BX91" s="81">
        <v>6.0316567421278258</v>
      </c>
      <c r="BY91" s="81">
        <v>4.0191475668473151</v>
      </c>
      <c r="GV91" s="253"/>
      <c r="GW91" s="253"/>
    </row>
    <row r="92" spans="3:205" x14ac:dyDescent="0.25">
      <c r="C92" s="251"/>
      <c r="D92" s="251"/>
      <c r="E92" s="251"/>
      <c r="F92" s="251"/>
      <c r="G92" s="251"/>
      <c r="H92" s="251"/>
      <c r="I92" s="252"/>
      <c r="J92" s="252"/>
      <c r="K92" s="252"/>
      <c r="L92" s="127"/>
      <c r="M92" s="252"/>
      <c r="N92" s="252"/>
      <c r="O92" s="252"/>
      <c r="P92" s="252"/>
      <c r="Q92" s="252"/>
      <c r="R92" s="252"/>
      <c r="S92" s="252"/>
      <c r="T92" s="252"/>
      <c r="U92" s="252"/>
      <c r="V92" s="252"/>
      <c r="W92" s="252"/>
      <c r="X92" s="252"/>
      <c r="Y92" s="252"/>
      <c r="Z92" s="252"/>
      <c r="AA92" s="252"/>
      <c r="AB92" s="252"/>
      <c r="AC92" s="252"/>
      <c r="AD92" s="252"/>
      <c r="AE92" s="252"/>
      <c r="AF92" s="252"/>
      <c r="AG92" s="252"/>
      <c r="AH92" s="252"/>
      <c r="AI92" s="252"/>
      <c r="AJ92" s="252"/>
      <c r="AK92" s="252"/>
      <c r="AL92" s="252"/>
      <c r="AM92" s="252"/>
      <c r="AN92" s="252"/>
      <c r="AO92" s="252"/>
      <c r="AP92" s="252"/>
      <c r="AQ92" s="252"/>
      <c r="AS92" s="81" t="s">
        <v>1182</v>
      </c>
      <c r="AT92" s="81" t="s">
        <v>253</v>
      </c>
      <c r="AU92" s="81" t="s">
        <v>250</v>
      </c>
      <c r="AV92" s="81">
        <v>2028</v>
      </c>
      <c r="AW92" s="81">
        <v>0.62274974188459098</v>
      </c>
      <c r="AX92" s="81">
        <v>0</v>
      </c>
      <c r="AY92" s="81">
        <v>0</v>
      </c>
      <c r="AZ92" s="81">
        <v>6.0316567421278258</v>
      </c>
      <c r="BA92" s="81">
        <v>6.0316567421278258</v>
      </c>
      <c r="BB92" s="81">
        <v>0</v>
      </c>
      <c r="BC92" s="81">
        <v>0</v>
      </c>
      <c r="BD92" s="81">
        <v>6.0316567421278258</v>
      </c>
      <c r="BE92" s="81">
        <v>6.0316567421278258</v>
      </c>
      <c r="BF92" s="81">
        <v>0</v>
      </c>
      <c r="BG92" s="81">
        <v>0</v>
      </c>
      <c r="BH92" s="81">
        <v>6.0316567421278258</v>
      </c>
      <c r="BI92" s="81">
        <v>6.0316567421278258</v>
      </c>
      <c r="BJ92" s="81">
        <v>0</v>
      </c>
      <c r="BK92" s="81">
        <v>0</v>
      </c>
      <c r="BL92" s="81">
        <v>6.0316567421278258</v>
      </c>
      <c r="BM92" s="81">
        <v>6.0316567421278258</v>
      </c>
      <c r="BN92" s="81">
        <v>3.7562126792965564</v>
      </c>
      <c r="BO92" s="81">
        <v>3.7562126792965564</v>
      </c>
      <c r="BP92" s="81">
        <v>3.7562126792965564</v>
      </c>
      <c r="BQ92" s="81">
        <v>3.7562126792965564</v>
      </c>
      <c r="BR92" s="81">
        <v>0</v>
      </c>
      <c r="BS92" s="81">
        <v>0</v>
      </c>
      <c r="BT92" s="81">
        <v>0</v>
      </c>
      <c r="BU92" s="81">
        <v>0</v>
      </c>
      <c r="BV92" s="81">
        <v>6.0316567421278258</v>
      </c>
      <c r="BW92" s="81">
        <v>3.7562126792965564</v>
      </c>
      <c r="BX92" s="81">
        <v>6.0316567421278258</v>
      </c>
      <c r="BY92" s="81">
        <v>3.7562126792965564</v>
      </c>
      <c r="GV92" s="253"/>
      <c r="GW92" s="253"/>
    </row>
    <row r="93" spans="3:205" x14ac:dyDescent="0.25">
      <c r="C93" s="251"/>
      <c r="D93" s="251"/>
      <c r="E93" s="251"/>
      <c r="F93" s="251"/>
      <c r="G93" s="251"/>
      <c r="H93" s="251"/>
      <c r="I93" s="252"/>
      <c r="J93" s="252"/>
      <c r="K93" s="252"/>
      <c r="L93" s="127"/>
      <c r="M93" s="252"/>
      <c r="N93" s="252"/>
      <c r="O93" s="252"/>
      <c r="P93" s="252"/>
      <c r="Q93" s="252"/>
      <c r="R93" s="252"/>
      <c r="S93" s="252"/>
      <c r="T93" s="252"/>
      <c r="U93" s="252"/>
      <c r="V93" s="252"/>
      <c r="W93" s="252"/>
      <c r="X93" s="252"/>
      <c r="Y93" s="252"/>
      <c r="Z93" s="252"/>
      <c r="AA93" s="252"/>
      <c r="AB93" s="252"/>
      <c r="AC93" s="252"/>
      <c r="AD93" s="252"/>
      <c r="AE93" s="252"/>
      <c r="AF93" s="252"/>
      <c r="AG93" s="252"/>
      <c r="AH93" s="252"/>
      <c r="AI93" s="252"/>
      <c r="AJ93" s="252"/>
      <c r="AK93" s="252"/>
      <c r="AL93" s="252"/>
      <c r="AM93" s="252"/>
      <c r="AN93" s="252"/>
      <c r="AO93" s="252"/>
      <c r="AP93" s="252"/>
      <c r="AQ93" s="252"/>
      <c r="AS93" s="81" t="s">
        <v>1182</v>
      </c>
      <c r="AT93" s="81" t="s">
        <v>253</v>
      </c>
      <c r="AU93" s="81" t="s">
        <v>250</v>
      </c>
      <c r="AV93" s="81">
        <v>2029</v>
      </c>
      <c r="AW93" s="81">
        <v>0.58200910456503818</v>
      </c>
      <c r="AX93" s="81">
        <v>0</v>
      </c>
      <c r="AY93" s="81">
        <v>0</v>
      </c>
      <c r="AZ93" s="81">
        <v>6.0316567421278258</v>
      </c>
      <c r="BA93" s="81">
        <v>6.0316567421278258</v>
      </c>
      <c r="BB93" s="81">
        <v>0</v>
      </c>
      <c r="BC93" s="81">
        <v>0</v>
      </c>
      <c r="BD93" s="81">
        <v>6.0316567421278258</v>
      </c>
      <c r="BE93" s="81">
        <v>6.0316567421278258</v>
      </c>
      <c r="BF93" s="81">
        <v>0</v>
      </c>
      <c r="BG93" s="81">
        <v>0</v>
      </c>
      <c r="BH93" s="81">
        <v>6.0316567421278258</v>
      </c>
      <c r="BI93" s="81">
        <v>6.0316567421278258</v>
      </c>
      <c r="BJ93" s="81">
        <v>0</v>
      </c>
      <c r="BK93" s="81">
        <v>0</v>
      </c>
      <c r="BL93" s="81">
        <v>6.0316567421278258</v>
      </c>
      <c r="BM93" s="81">
        <v>6.0316567421278258</v>
      </c>
      <c r="BN93" s="81">
        <v>3.5104791395294912</v>
      </c>
      <c r="BO93" s="81">
        <v>3.5104791395294912</v>
      </c>
      <c r="BP93" s="81">
        <v>3.5104791395294912</v>
      </c>
      <c r="BQ93" s="81">
        <v>3.5104791395294912</v>
      </c>
      <c r="BR93" s="81">
        <v>0</v>
      </c>
      <c r="BS93" s="81">
        <v>0</v>
      </c>
      <c r="BT93" s="81">
        <v>0</v>
      </c>
      <c r="BU93" s="81">
        <v>0</v>
      </c>
      <c r="BV93" s="81">
        <v>6.0316567421278258</v>
      </c>
      <c r="BW93" s="81">
        <v>3.5104791395294912</v>
      </c>
      <c r="BX93" s="81">
        <v>6.0316567421278258</v>
      </c>
      <c r="BY93" s="81">
        <v>3.5104791395294912</v>
      </c>
      <c r="GV93" s="253"/>
      <c r="GW93" s="253"/>
    </row>
    <row r="94" spans="3:205" x14ac:dyDescent="0.25">
      <c r="C94" s="251"/>
      <c r="D94" s="251"/>
      <c r="E94" s="251"/>
      <c r="F94" s="251"/>
      <c r="G94" s="251"/>
      <c r="H94" s="251"/>
      <c r="I94" s="252"/>
      <c r="J94" s="252"/>
      <c r="K94" s="252"/>
      <c r="L94" s="127"/>
      <c r="M94" s="252"/>
      <c r="N94" s="252"/>
      <c r="O94" s="252"/>
      <c r="P94" s="252"/>
      <c r="Q94" s="252"/>
      <c r="R94" s="252"/>
      <c r="S94" s="252"/>
      <c r="T94" s="252"/>
      <c r="U94" s="252"/>
      <c r="V94" s="252"/>
      <c r="W94" s="252"/>
      <c r="X94" s="252"/>
      <c r="Y94" s="252"/>
      <c r="Z94" s="252"/>
      <c r="AA94" s="252"/>
      <c r="AB94" s="252"/>
      <c r="AC94" s="252"/>
      <c r="AD94" s="252"/>
      <c r="AE94" s="252"/>
      <c r="AF94" s="252"/>
      <c r="AG94" s="252"/>
      <c r="AH94" s="252"/>
      <c r="AI94" s="252"/>
      <c r="AJ94" s="252"/>
      <c r="AK94" s="252"/>
      <c r="AL94" s="252"/>
      <c r="AM94" s="252"/>
      <c r="AN94" s="252"/>
      <c r="AO94" s="252"/>
      <c r="AP94" s="252"/>
      <c r="AQ94" s="252"/>
      <c r="AS94" s="81" t="s">
        <v>1182</v>
      </c>
      <c r="AT94" s="81" t="s">
        <v>253</v>
      </c>
      <c r="AU94" s="81" t="s">
        <v>250</v>
      </c>
      <c r="AV94" s="81">
        <v>2030</v>
      </c>
      <c r="AW94" s="81">
        <v>0.54393374258414784</v>
      </c>
      <c r="AX94" s="81">
        <v>0</v>
      </c>
      <c r="AY94" s="81">
        <v>0</v>
      </c>
      <c r="AZ94" s="81">
        <v>0</v>
      </c>
      <c r="BA94" s="81">
        <v>0</v>
      </c>
      <c r="BB94" s="81">
        <v>0</v>
      </c>
      <c r="BC94" s="81">
        <v>0</v>
      </c>
      <c r="BD94" s="81">
        <v>6.0316567421278258</v>
      </c>
      <c r="BE94" s="81">
        <v>6.0316567421278258</v>
      </c>
      <c r="BF94" s="81">
        <v>0</v>
      </c>
      <c r="BG94" s="81">
        <v>0</v>
      </c>
      <c r="BH94" s="81">
        <v>6.0316567421278258</v>
      </c>
      <c r="BI94" s="81">
        <v>6.0316567421278258</v>
      </c>
      <c r="BJ94" s="81">
        <v>0</v>
      </c>
      <c r="BK94" s="81">
        <v>0</v>
      </c>
      <c r="BL94" s="81">
        <v>6.0316567421278258</v>
      </c>
      <c r="BM94" s="81">
        <v>6.0316567421278258</v>
      </c>
      <c r="BN94" s="81">
        <v>0</v>
      </c>
      <c r="BO94" s="81">
        <v>3.2808216257284966</v>
      </c>
      <c r="BP94" s="81">
        <v>3.2808216257284966</v>
      </c>
      <c r="BQ94" s="81">
        <v>3.2808216257284966</v>
      </c>
      <c r="BR94" s="81">
        <v>0</v>
      </c>
      <c r="BS94" s="81">
        <v>0</v>
      </c>
      <c r="BT94" s="81">
        <v>0</v>
      </c>
      <c r="BU94" s="81">
        <v>0</v>
      </c>
      <c r="BV94" s="81">
        <v>6.0316567421278258</v>
      </c>
      <c r="BW94" s="81">
        <v>3.2808216257284966</v>
      </c>
      <c r="BX94" s="81">
        <v>6.0316567421278258</v>
      </c>
      <c r="BY94" s="81">
        <v>3.2808216257284966</v>
      </c>
      <c r="GV94" s="253"/>
      <c r="GW94" s="253"/>
    </row>
    <row r="95" spans="3:205" x14ac:dyDescent="0.25">
      <c r="C95" s="251"/>
      <c r="D95" s="251"/>
      <c r="E95" s="251"/>
      <c r="F95" s="251"/>
      <c r="G95" s="251"/>
      <c r="H95" s="251"/>
      <c r="I95" s="252"/>
      <c r="J95" s="252"/>
      <c r="K95" s="252"/>
      <c r="L95" s="127"/>
      <c r="M95" s="252"/>
      <c r="N95" s="252"/>
      <c r="O95" s="252"/>
      <c r="P95" s="252"/>
      <c r="Q95" s="252"/>
      <c r="R95" s="252"/>
      <c r="S95" s="252"/>
      <c r="T95" s="252"/>
      <c r="U95" s="252"/>
      <c r="V95" s="252"/>
      <c r="W95" s="252"/>
      <c r="X95" s="252"/>
      <c r="Y95" s="252"/>
      <c r="Z95" s="252"/>
      <c r="AA95" s="252"/>
      <c r="AB95" s="252"/>
      <c r="AC95" s="252"/>
      <c r="AD95" s="252"/>
      <c r="AE95" s="252"/>
      <c r="AF95" s="252"/>
      <c r="AG95" s="252"/>
      <c r="AH95" s="252"/>
      <c r="AI95" s="252"/>
      <c r="AJ95" s="252"/>
      <c r="AK95" s="252"/>
      <c r="AL95" s="252"/>
      <c r="AM95" s="252"/>
      <c r="AN95" s="252"/>
      <c r="AO95" s="252"/>
      <c r="AP95" s="252"/>
      <c r="AQ95" s="252"/>
      <c r="AS95" s="81" t="s">
        <v>1182</v>
      </c>
      <c r="AT95" s="81" t="s">
        <v>253</v>
      </c>
      <c r="AU95" s="81" t="s">
        <v>250</v>
      </c>
      <c r="AV95" s="81">
        <v>2031</v>
      </c>
      <c r="AW95" s="81">
        <v>0.50834929213471758</v>
      </c>
      <c r="AX95" s="81">
        <v>0</v>
      </c>
      <c r="AY95" s="81">
        <v>0</v>
      </c>
      <c r="AZ95" s="81">
        <v>0</v>
      </c>
      <c r="BA95" s="81">
        <v>0</v>
      </c>
      <c r="BB95" s="81">
        <v>0</v>
      </c>
      <c r="BC95" s="81">
        <v>0</v>
      </c>
      <c r="BD95" s="81">
        <v>0</v>
      </c>
      <c r="BE95" s="81">
        <v>0</v>
      </c>
      <c r="BF95" s="81">
        <v>0</v>
      </c>
      <c r="BG95" s="81">
        <v>0</v>
      </c>
      <c r="BH95" s="81">
        <v>6.0316567421278258</v>
      </c>
      <c r="BI95" s="81">
        <v>6.0316567421278258</v>
      </c>
      <c r="BJ95" s="81">
        <v>0</v>
      </c>
      <c r="BK95" s="81">
        <v>0</v>
      </c>
      <c r="BL95" s="81">
        <v>6.0316567421278258</v>
      </c>
      <c r="BM95" s="81">
        <v>6.0316567421278258</v>
      </c>
      <c r="BN95" s="81">
        <v>0</v>
      </c>
      <c r="BO95" s="81">
        <v>0</v>
      </c>
      <c r="BP95" s="81">
        <v>3.0661884352602771</v>
      </c>
      <c r="BQ95" s="81">
        <v>3.0661884352602771</v>
      </c>
      <c r="BR95" s="81">
        <v>0</v>
      </c>
      <c r="BS95" s="81">
        <v>0</v>
      </c>
      <c r="BT95" s="81">
        <v>0</v>
      </c>
      <c r="BU95" s="81">
        <v>0</v>
      </c>
      <c r="BV95" s="81">
        <v>6.0316567421278258</v>
      </c>
      <c r="BW95" s="81">
        <v>3.0661884352602771</v>
      </c>
      <c r="BX95" s="81">
        <v>6.0316567421278258</v>
      </c>
      <c r="BY95" s="81">
        <v>3.0661884352602771</v>
      </c>
      <c r="GV95" s="253"/>
      <c r="GW95" s="253"/>
    </row>
    <row r="96" spans="3:205" x14ac:dyDescent="0.25">
      <c r="C96" s="251"/>
      <c r="D96" s="251"/>
      <c r="E96" s="251"/>
      <c r="F96" s="251"/>
      <c r="G96" s="251"/>
      <c r="H96" s="251"/>
      <c r="I96" s="252"/>
      <c r="J96" s="252"/>
      <c r="K96" s="252"/>
      <c r="L96" s="127"/>
      <c r="M96" s="252"/>
      <c r="N96" s="252"/>
      <c r="O96" s="252"/>
      <c r="P96" s="252"/>
      <c r="Q96" s="252"/>
      <c r="R96" s="252"/>
      <c r="S96" s="252"/>
      <c r="T96" s="252"/>
      <c r="U96" s="252"/>
      <c r="V96" s="252"/>
      <c r="W96" s="252"/>
      <c r="X96" s="252"/>
      <c r="Y96" s="252"/>
      <c r="Z96" s="252"/>
      <c r="AA96" s="252"/>
      <c r="AB96" s="252"/>
      <c r="AC96" s="252"/>
      <c r="AD96" s="252"/>
      <c r="AE96" s="252"/>
      <c r="AF96" s="252"/>
      <c r="AG96" s="252"/>
      <c r="AH96" s="252"/>
      <c r="AI96" s="252"/>
      <c r="AJ96" s="252"/>
      <c r="AK96" s="252"/>
      <c r="AL96" s="252"/>
      <c r="AM96" s="252"/>
      <c r="AN96" s="252"/>
      <c r="AO96" s="252"/>
      <c r="AP96" s="252"/>
      <c r="AQ96" s="252"/>
      <c r="AS96" s="81" t="s">
        <v>1182</v>
      </c>
      <c r="AT96" s="81" t="s">
        <v>253</v>
      </c>
      <c r="AU96" s="81" t="s">
        <v>250</v>
      </c>
      <c r="AV96" s="81">
        <v>2032</v>
      </c>
      <c r="AW96" s="81">
        <v>0.47509279638758645</v>
      </c>
      <c r="AX96" s="81">
        <v>0</v>
      </c>
      <c r="AY96" s="81">
        <v>0</v>
      </c>
      <c r="AZ96" s="81">
        <v>0</v>
      </c>
      <c r="BA96" s="81">
        <v>0</v>
      </c>
      <c r="BB96" s="81">
        <v>0</v>
      </c>
      <c r="BC96" s="81">
        <v>0</v>
      </c>
      <c r="BD96" s="81">
        <v>0</v>
      </c>
      <c r="BE96" s="81">
        <v>0</v>
      </c>
      <c r="BF96" s="81">
        <v>0</v>
      </c>
      <c r="BG96" s="81">
        <v>0</v>
      </c>
      <c r="BH96" s="81">
        <v>0</v>
      </c>
      <c r="BI96" s="81">
        <v>0</v>
      </c>
      <c r="BJ96" s="81">
        <v>0</v>
      </c>
      <c r="BK96" s="81">
        <v>0</v>
      </c>
      <c r="BL96" s="81">
        <v>6.0316567421278258</v>
      </c>
      <c r="BM96" s="81">
        <v>6.0316567421278258</v>
      </c>
      <c r="BN96" s="81">
        <v>0</v>
      </c>
      <c r="BO96" s="81">
        <v>0</v>
      </c>
      <c r="BP96" s="81">
        <v>0</v>
      </c>
      <c r="BQ96" s="81">
        <v>2.865596668467548</v>
      </c>
      <c r="BR96" s="81">
        <v>0</v>
      </c>
      <c r="BS96" s="81">
        <v>0</v>
      </c>
      <c r="BT96" s="81">
        <v>0</v>
      </c>
      <c r="BU96" s="81">
        <v>0</v>
      </c>
      <c r="BV96" s="81">
        <v>0</v>
      </c>
      <c r="BW96" s="81">
        <v>0</v>
      </c>
      <c r="BX96" s="81">
        <v>0</v>
      </c>
      <c r="BY96" s="81">
        <v>0</v>
      </c>
      <c r="GV96" s="253"/>
      <c r="GW96" s="253"/>
    </row>
    <row r="97" spans="3:205" x14ac:dyDescent="0.25">
      <c r="C97" s="251"/>
      <c r="D97" s="251"/>
      <c r="E97" s="251"/>
      <c r="F97" s="251"/>
      <c r="G97" s="251"/>
      <c r="H97" s="251"/>
      <c r="I97" s="252"/>
      <c r="J97" s="252"/>
      <c r="K97" s="252"/>
      <c r="L97" s="127"/>
      <c r="M97" s="252"/>
      <c r="N97" s="252"/>
      <c r="O97" s="252"/>
      <c r="P97" s="252"/>
      <c r="Q97" s="252"/>
      <c r="R97" s="252"/>
      <c r="S97" s="252"/>
      <c r="T97" s="252"/>
      <c r="U97" s="252"/>
      <c r="V97" s="252"/>
      <c r="W97" s="252"/>
      <c r="X97" s="252"/>
      <c r="Y97" s="252"/>
      <c r="Z97" s="252"/>
      <c r="AA97" s="252"/>
      <c r="AB97" s="252"/>
      <c r="AC97" s="252"/>
      <c r="AD97" s="252"/>
      <c r="AE97" s="252"/>
      <c r="AF97" s="252"/>
      <c r="AG97" s="252"/>
      <c r="AH97" s="252"/>
      <c r="AI97" s="252"/>
      <c r="AJ97" s="252"/>
      <c r="AK97" s="252"/>
      <c r="AL97" s="252"/>
      <c r="AM97" s="252"/>
      <c r="AN97" s="252"/>
      <c r="AO97" s="252"/>
      <c r="AP97" s="252"/>
      <c r="AQ97" s="252"/>
      <c r="AS97" s="81" t="s">
        <v>214</v>
      </c>
      <c r="AT97" s="81" t="s">
        <v>253</v>
      </c>
      <c r="AU97" s="81" t="s">
        <v>250</v>
      </c>
      <c r="AV97" s="81">
        <v>2020</v>
      </c>
      <c r="AW97" s="81">
        <v>1</v>
      </c>
      <c r="AX97" s="81">
        <v>0</v>
      </c>
      <c r="AY97" s="81">
        <v>0</v>
      </c>
      <c r="AZ97" s="81">
        <v>26.846607208527697</v>
      </c>
      <c r="BA97" s="81">
        <v>26.846607208527697</v>
      </c>
      <c r="BB97" s="81">
        <v>0</v>
      </c>
      <c r="BC97" s="81">
        <v>0</v>
      </c>
      <c r="BD97" s="81">
        <v>0</v>
      </c>
      <c r="BE97" s="81">
        <v>0</v>
      </c>
      <c r="BF97" s="81">
        <v>0</v>
      </c>
      <c r="BG97" s="81">
        <v>0</v>
      </c>
      <c r="BH97" s="81">
        <v>0</v>
      </c>
      <c r="BI97" s="81">
        <v>0</v>
      </c>
      <c r="BJ97" s="81">
        <v>0</v>
      </c>
      <c r="BK97" s="81">
        <v>0</v>
      </c>
      <c r="BL97" s="81">
        <v>0</v>
      </c>
      <c r="BM97" s="81">
        <v>0</v>
      </c>
      <c r="BN97" s="81">
        <v>26.846607208527697</v>
      </c>
      <c r="BO97" s="81">
        <v>0</v>
      </c>
      <c r="BP97" s="81">
        <v>0</v>
      </c>
      <c r="BQ97" s="81">
        <v>0</v>
      </c>
      <c r="BR97" s="81">
        <v>0</v>
      </c>
      <c r="BS97" s="81">
        <v>0</v>
      </c>
      <c r="BT97" s="81">
        <v>0</v>
      </c>
      <c r="BU97" s="81">
        <v>0</v>
      </c>
      <c r="BV97" s="81">
        <v>0</v>
      </c>
      <c r="BW97" s="81">
        <v>0</v>
      </c>
      <c r="BX97" s="81">
        <v>0</v>
      </c>
      <c r="BY97" s="81">
        <v>0</v>
      </c>
      <c r="GV97" s="253"/>
      <c r="GW97" s="253"/>
    </row>
    <row r="98" spans="3:205" x14ac:dyDescent="0.25">
      <c r="C98" s="251"/>
      <c r="D98" s="251"/>
      <c r="E98" s="251"/>
      <c r="F98" s="251"/>
      <c r="G98" s="251"/>
      <c r="H98" s="251"/>
      <c r="I98" s="252"/>
      <c r="J98" s="252"/>
      <c r="K98" s="252"/>
      <c r="L98" s="127"/>
      <c r="M98" s="252"/>
      <c r="N98" s="252"/>
      <c r="O98" s="252"/>
      <c r="P98" s="252"/>
      <c r="Q98" s="252"/>
      <c r="R98" s="252"/>
      <c r="S98" s="252"/>
      <c r="T98" s="252"/>
      <c r="U98" s="252"/>
      <c r="V98" s="252"/>
      <c r="W98" s="252"/>
      <c r="X98" s="252"/>
      <c r="Y98" s="252"/>
      <c r="Z98" s="252"/>
      <c r="AA98" s="252"/>
      <c r="AB98" s="252"/>
      <c r="AC98" s="252"/>
      <c r="AD98" s="252"/>
      <c r="AE98" s="252"/>
      <c r="AF98" s="252"/>
      <c r="AG98" s="252"/>
      <c r="AH98" s="252"/>
      <c r="AI98" s="252"/>
      <c r="AJ98" s="252"/>
      <c r="AK98" s="252"/>
      <c r="AL98" s="252"/>
      <c r="AM98" s="252"/>
      <c r="AN98" s="252"/>
      <c r="AO98" s="252"/>
      <c r="AP98" s="252"/>
      <c r="AQ98" s="252"/>
      <c r="AS98" s="81" t="s">
        <v>214</v>
      </c>
      <c r="AT98" s="81" t="s">
        <v>253</v>
      </c>
      <c r="AU98" s="81" t="s">
        <v>250</v>
      </c>
      <c r="AV98" s="81">
        <v>2021</v>
      </c>
      <c r="AW98" s="81">
        <v>1</v>
      </c>
      <c r="AX98" s="81">
        <v>0</v>
      </c>
      <c r="AY98" s="81">
        <v>0</v>
      </c>
      <c r="AZ98" s="81">
        <v>0</v>
      </c>
      <c r="BA98" s="81">
        <v>0</v>
      </c>
      <c r="BB98" s="81">
        <v>0</v>
      </c>
      <c r="BC98" s="81">
        <v>0</v>
      </c>
      <c r="BD98" s="81">
        <v>26.846607208527697</v>
      </c>
      <c r="BE98" s="81">
        <v>26.846607208527697</v>
      </c>
      <c r="BF98" s="81">
        <v>0</v>
      </c>
      <c r="BG98" s="81">
        <v>0</v>
      </c>
      <c r="BH98" s="81">
        <v>0</v>
      </c>
      <c r="BI98" s="81">
        <v>0</v>
      </c>
      <c r="BJ98" s="81">
        <v>0</v>
      </c>
      <c r="BK98" s="81">
        <v>0</v>
      </c>
      <c r="BL98" s="81">
        <v>0</v>
      </c>
      <c r="BM98" s="81">
        <v>0</v>
      </c>
      <c r="BN98" s="81">
        <v>0</v>
      </c>
      <c r="BO98" s="81">
        <v>26.846607208527697</v>
      </c>
      <c r="BP98" s="81">
        <v>0</v>
      </c>
      <c r="BQ98" s="81">
        <v>0</v>
      </c>
      <c r="BR98" s="81">
        <v>0</v>
      </c>
      <c r="BS98" s="81">
        <v>0</v>
      </c>
      <c r="BT98" s="81">
        <v>0</v>
      </c>
      <c r="BU98" s="81">
        <v>0</v>
      </c>
      <c r="BV98" s="81">
        <v>0</v>
      </c>
      <c r="BW98" s="81">
        <v>0</v>
      </c>
      <c r="BX98" s="81">
        <v>0</v>
      </c>
      <c r="BY98" s="81">
        <v>0</v>
      </c>
      <c r="GV98" s="253"/>
      <c r="GW98" s="253"/>
    </row>
    <row r="99" spans="3:205" x14ac:dyDescent="0.25">
      <c r="C99" s="251"/>
      <c r="D99" s="251"/>
      <c r="E99" s="251"/>
      <c r="F99" s="251"/>
      <c r="G99" s="251"/>
      <c r="H99" s="251"/>
      <c r="I99" s="252"/>
      <c r="J99" s="252"/>
      <c r="K99" s="252"/>
      <c r="L99" s="127"/>
      <c r="M99" s="252"/>
      <c r="N99" s="252"/>
      <c r="O99" s="252"/>
      <c r="P99" s="252"/>
      <c r="Q99" s="252"/>
      <c r="R99" s="252"/>
      <c r="S99" s="252"/>
      <c r="T99" s="252"/>
      <c r="U99" s="252"/>
      <c r="V99" s="252"/>
      <c r="W99" s="252"/>
      <c r="X99" s="252"/>
      <c r="Y99" s="252"/>
      <c r="Z99" s="252"/>
      <c r="AA99" s="252"/>
      <c r="AB99" s="252"/>
      <c r="AC99" s="252"/>
      <c r="AD99" s="252"/>
      <c r="AE99" s="252"/>
      <c r="AF99" s="252"/>
      <c r="AG99" s="252"/>
      <c r="AH99" s="252"/>
      <c r="AI99" s="252"/>
      <c r="AJ99" s="252"/>
      <c r="AK99" s="252"/>
      <c r="AL99" s="252"/>
      <c r="AM99" s="252"/>
      <c r="AN99" s="252"/>
      <c r="AO99" s="252"/>
      <c r="AP99" s="252"/>
      <c r="AQ99" s="252"/>
      <c r="AS99" s="81" t="s">
        <v>214</v>
      </c>
      <c r="AT99" s="81" t="s">
        <v>253</v>
      </c>
      <c r="AU99" s="81" t="s">
        <v>250</v>
      </c>
      <c r="AV99" s="81">
        <v>2022</v>
      </c>
      <c r="AW99" s="81">
        <v>0.93457943925233644</v>
      </c>
      <c r="AX99" s="81">
        <v>0</v>
      </c>
      <c r="AY99" s="81">
        <v>0</v>
      </c>
      <c r="AZ99" s="81">
        <v>0</v>
      </c>
      <c r="BA99" s="81">
        <v>0</v>
      </c>
      <c r="BB99" s="81">
        <v>0</v>
      </c>
      <c r="BC99" s="81">
        <v>0</v>
      </c>
      <c r="BD99" s="81">
        <v>0</v>
      </c>
      <c r="BE99" s="81">
        <v>0</v>
      </c>
      <c r="BF99" s="81">
        <v>0</v>
      </c>
      <c r="BG99" s="81">
        <v>0</v>
      </c>
      <c r="BH99" s="81">
        <v>26.846607208527697</v>
      </c>
      <c r="BI99" s="81">
        <v>26.846607208527697</v>
      </c>
      <c r="BJ99" s="81">
        <v>0</v>
      </c>
      <c r="BK99" s="81">
        <v>0</v>
      </c>
      <c r="BL99" s="81">
        <v>0</v>
      </c>
      <c r="BM99" s="81">
        <v>0</v>
      </c>
      <c r="BN99" s="81">
        <v>0</v>
      </c>
      <c r="BO99" s="81">
        <v>0</v>
      </c>
      <c r="BP99" s="81">
        <v>25.090287110773549</v>
      </c>
      <c r="BQ99" s="81">
        <v>0</v>
      </c>
      <c r="BR99" s="81">
        <v>0</v>
      </c>
      <c r="BS99" s="81">
        <v>0</v>
      </c>
      <c r="BT99" s="81">
        <v>0</v>
      </c>
      <c r="BU99" s="81">
        <v>0</v>
      </c>
      <c r="BV99" s="81">
        <v>26.846607208527697</v>
      </c>
      <c r="BW99" s="81">
        <v>25.090287110773549</v>
      </c>
      <c r="BX99" s="81">
        <v>26.846607208527697</v>
      </c>
      <c r="BY99" s="81">
        <v>25.090287110773549</v>
      </c>
      <c r="GV99" s="253"/>
      <c r="GW99" s="253"/>
    </row>
    <row r="100" spans="3:205" x14ac:dyDescent="0.25">
      <c r="C100" s="251"/>
      <c r="D100" s="251"/>
      <c r="E100" s="251"/>
      <c r="F100" s="251"/>
      <c r="G100" s="251"/>
      <c r="H100" s="251"/>
      <c r="I100" s="252"/>
      <c r="J100" s="252"/>
      <c r="K100" s="252"/>
      <c r="L100" s="127"/>
      <c r="M100" s="252"/>
      <c r="N100" s="252"/>
      <c r="O100" s="252"/>
      <c r="P100" s="252"/>
      <c r="Q100" s="252"/>
      <c r="R100" s="252"/>
      <c r="S100" s="252"/>
      <c r="T100" s="252"/>
      <c r="U100" s="252"/>
      <c r="V100" s="252"/>
      <c r="W100" s="252"/>
      <c r="X100" s="252"/>
      <c r="Y100" s="252"/>
      <c r="Z100" s="252"/>
      <c r="AA100" s="252"/>
      <c r="AB100" s="252"/>
      <c r="AC100" s="252"/>
      <c r="AD100" s="252"/>
      <c r="AE100" s="252"/>
      <c r="AF100" s="252"/>
      <c r="AG100" s="252"/>
      <c r="AH100" s="252"/>
      <c r="AI100" s="252"/>
      <c r="AJ100" s="252"/>
      <c r="AK100" s="252"/>
      <c r="AL100" s="252"/>
      <c r="AM100" s="252"/>
      <c r="AN100" s="252"/>
      <c r="AO100" s="252"/>
      <c r="AP100" s="252"/>
      <c r="AQ100" s="252"/>
      <c r="AS100" s="81" t="s">
        <v>214</v>
      </c>
      <c r="AT100" s="81" t="s">
        <v>253</v>
      </c>
      <c r="AU100" s="81" t="s">
        <v>250</v>
      </c>
      <c r="AV100" s="81">
        <v>2023</v>
      </c>
      <c r="AW100" s="81">
        <v>0.87343872827321156</v>
      </c>
      <c r="AX100" s="81">
        <v>0</v>
      </c>
      <c r="AY100" s="81">
        <v>0</v>
      </c>
      <c r="AZ100" s="81">
        <v>0</v>
      </c>
      <c r="BA100" s="81">
        <v>0</v>
      </c>
      <c r="BB100" s="81">
        <v>0</v>
      </c>
      <c r="BC100" s="81">
        <v>0</v>
      </c>
      <c r="BD100" s="81">
        <v>0</v>
      </c>
      <c r="BE100" s="81">
        <v>0</v>
      </c>
      <c r="BF100" s="81">
        <v>0</v>
      </c>
      <c r="BG100" s="81">
        <v>0</v>
      </c>
      <c r="BH100" s="81">
        <v>0</v>
      </c>
      <c r="BI100" s="81">
        <v>0</v>
      </c>
      <c r="BJ100" s="81">
        <v>0</v>
      </c>
      <c r="BK100" s="81">
        <v>0</v>
      </c>
      <c r="BL100" s="81">
        <v>26.846607208527697</v>
      </c>
      <c r="BM100" s="81">
        <v>26.846607208527697</v>
      </c>
      <c r="BN100" s="81">
        <v>0</v>
      </c>
      <c r="BO100" s="81">
        <v>0</v>
      </c>
      <c r="BP100" s="81">
        <v>0</v>
      </c>
      <c r="BQ100" s="81">
        <v>23.448866458666867</v>
      </c>
      <c r="BR100" s="81">
        <v>0</v>
      </c>
      <c r="BS100" s="81">
        <v>0</v>
      </c>
      <c r="BT100" s="81">
        <v>0</v>
      </c>
      <c r="BU100" s="81">
        <v>0</v>
      </c>
      <c r="BV100" s="81">
        <v>0</v>
      </c>
      <c r="BW100" s="81">
        <v>0</v>
      </c>
      <c r="BX100" s="81">
        <v>0</v>
      </c>
      <c r="BY100" s="81">
        <v>0</v>
      </c>
      <c r="GV100" s="253"/>
      <c r="GW100" s="253"/>
    </row>
    <row r="101" spans="3:205" x14ac:dyDescent="0.25">
      <c r="C101" s="251"/>
      <c r="D101" s="251"/>
      <c r="E101" s="251"/>
      <c r="F101" s="251"/>
      <c r="G101" s="251"/>
      <c r="H101" s="251"/>
      <c r="I101" s="252"/>
      <c r="J101" s="252"/>
      <c r="K101" s="252"/>
      <c r="L101" s="127"/>
      <c r="M101" s="252"/>
      <c r="N101" s="252"/>
      <c r="O101" s="252"/>
      <c r="P101" s="252"/>
      <c r="Q101" s="252"/>
      <c r="R101" s="252"/>
      <c r="S101" s="252"/>
      <c r="T101" s="252"/>
      <c r="U101" s="252"/>
      <c r="V101" s="252"/>
      <c r="W101" s="252"/>
      <c r="X101" s="252"/>
      <c r="Y101" s="252"/>
      <c r="Z101" s="252"/>
      <c r="AA101" s="252"/>
      <c r="AB101" s="252"/>
      <c r="AC101" s="252"/>
      <c r="AD101" s="252"/>
      <c r="AE101" s="252"/>
      <c r="AF101" s="252"/>
      <c r="AG101" s="252"/>
      <c r="AH101" s="252"/>
      <c r="AI101" s="252"/>
      <c r="AJ101" s="252"/>
      <c r="AK101" s="252"/>
      <c r="AL101" s="252"/>
      <c r="AM101" s="252"/>
      <c r="AN101" s="252"/>
      <c r="AO101" s="252"/>
      <c r="AP101" s="252"/>
      <c r="AQ101" s="252"/>
      <c r="AS101" s="81" t="s">
        <v>217</v>
      </c>
      <c r="AT101" s="81" t="s">
        <v>253</v>
      </c>
      <c r="AU101" s="81" t="s">
        <v>250</v>
      </c>
      <c r="AV101" s="81">
        <v>2020</v>
      </c>
      <c r="AW101" s="81">
        <v>1</v>
      </c>
      <c r="AX101" s="81">
        <v>0</v>
      </c>
      <c r="AY101" s="81">
        <v>0</v>
      </c>
      <c r="AZ101" s="81">
        <v>6.2718531777958866</v>
      </c>
      <c r="BA101" s="81">
        <v>6.2718531777958866</v>
      </c>
      <c r="BB101" s="81">
        <v>0</v>
      </c>
      <c r="BC101" s="81">
        <v>0</v>
      </c>
      <c r="BD101" s="81">
        <v>0</v>
      </c>
      <c r="BE101" s="81">
        <v>0</v>
      </c>
      <c r="BF101" s="81">
        <v>0</v>
      </c>
      <c r="BG101" s="81">
        <v>0</v>
      </c>
      <c r="BH101" s="81">
        <v>0</v>
      </c>
      <c r="BI101" s="81">
        <v>0</v>
      </c>
      <c r="BJ101" s="81">
        <v>0</v>
      </c>
      <c r="BK101" s="81">
        <v>0</v>
      </c>
      <c r="BL101" s="81">
        <v>0</v>
      </c>
      <c r="BM101" s="81">
        <v>0</v>
      </c>
      <c r="BN101" s="81">
        <v>6.2718531777958866</v>
      </c>
      <c r="BO101" s="81">
        <v>0</v>
      </c>
      <c r="BP101" s="81">
        <v>0</v>
      </c>
      <c r="BQ101" s="81">
        <v>0</v>
      </c>
      <c r="BR101" s="81">
        <v>0</v>
      </c>
      <c r="BS101" s="81">
        <v>0</v>
      </c>
      <c r="BT101" s="81">
        <v>0</v>
      </c>
      <c r="BU101" s="81">
        <v>0</v>
      </c>
      <c r="BV101" s="81">
        <v>0</v>
      </c>
      <c r="BW101" s="81">
        <v>0</v>
      </c>
      <c r="BX101" s="81">
        <v>0</v>
      </c>
      <c r="BY101" s="81">
        <v>0</v>
      </c>
      <c r="GV101" s="253"/>
      <c r="GW101" s="253"/>
    </row>
    <row r="102" spans="3:205" x14ac:dyDescent="0.25">
      <c r="C102" s="251"/>
      <c r="D102" s="251"/>
      <c r="E102" s="251"/>
      <c r="F102" s="251"/>
      <c r="G102" s="251"/>
      <c r="H102" s="251"/>
      <c r="I102" s="252"/>
      <c r="J102" s="252"/>
      <c r="K102" s="252"/>
      <c r="L102" s="127"/>
      <c r="M102" s="252"/>
      <c r="N102" s="252"/>
      <c r="O102" s="252"/>
      <c r="P102" s="252"/>
      <c r="Q102" s="252"/>
      <c r="R102" s="252"/>
      <c r="S102" s="252"/>
      <c r="T102" s="252"/>
      <c r="U102" s="252"/>
      <c r="V102" s="252"/>
      <c r="W102" s="252"/>
      <c r="X102" s="252"/>
      <c r="Y102" s="252"/>
      <c r="Z102" s="252"/>
      <c r="AA102" s="252"/>
      <c r="AB102" s="252"/>
      <c r="AC102" s="252"/>
      <c r="AD102" s="252"/>
      <c r="AE102" s="252"/>
      <c r="AF102" s="252"/>
      <c r="AG102" s="252"/>
      <c r="AH102" s="252"/>
      <c r="AI102" s="252"/>
      <c r="AJ102" s="252"/>
      <c r="AK102" s="252"/>
      <c r="AL102" s="252"/>
      <c r="AM102" s="252"/>
      <c r="AN102" s="252"/>
      <c r="AO102" s="252"/>
      <c r="AP102" s="252"/>
      <c r="AQ102" s="252"/>
      <c r="AS102" s="81" t="s">
        <v>217</v>
      </c>
      <c r="AT102" s="81" t="s">
        <v>253</v>
      </c>
      <c r="AU102" s="81" t="s">
        <v>250</v>
      </c>
      <c r="AV102" s="81">
        <v>2021</v>
      </c>
      <c r="AW102" s="81">
        <v>1</v>
      </c>
      <c r="AX102" s="81">
        <v>0</v>
      </c>
      <c r="AY102" s="81">
        <v>0</v>
      </c>
      <c r="AZ102" s="81">
        <v>0</v>
      </c>
      <c r="BA102" s="81">
        <v>0</v>
      </c>
      <c r="BB102" s="81">
        <v>0</v>
      </c>
      <c r="BC102" s="81">
        <v>0</v>
      </c>
      <c r="BD102" s="81">
        <v>6.2718531777958866</v>
      </c>
      <c r="BE102" s="81">
        <v>6.2718531777958866</v>
      </c>
      <c r="BF102" s="81">
        <v>0</v>
      </c>
      <c r="BG102" s="81">
        <v>0</v>
      </c>
      <c r="BH102" s="81">
        <v>0</v>
      </c>
      <c r="BI102" s="81">
        <v>0</v>
      </c>
      <c r="BJ102" s="81">
        <v>0</v>
      </c>
      <c r="BK102" s="81">
        <v>0</v>
      </c>
      <c r="BL102" s="81">
        <v>0</v>
      </c>
      <c r="BM102" s="81">
        <v>0</v>
      </c>
      <c r="BN102" s="81">
        <v>0</v>
      </c>
      <c r="BO102" s="81">
        <v>6.2718531777958866</v>
      </c>
      <c r="BP102" s="81">
        <v>0</v>
      </c>
      <c r="BQ102" s="81">
        <v>0</v>
      </c>
      <c r="BR102" s="81">
        <v>0</v>
      </c>
      <c r="BS102" s="81">
        <v>0</v>
      </c>
      <c r="BT102" s="81">
        <v>0</v>
      </c>
      <c r="BU102" s="81">
        <v>0</v>
      </c>
      <c r="BV102" s="81">
        <v>0</v>
      </c>
      <c r="BW102" s="81">
        <v>0</v>
      </c>
      <c r="BX102" s="81">
        <v>0</v>
      </c>
      <c r="BY102" s="81">
        <v>0</v>
      </c>
      <c r="GV102" s="253"/>
      <c r="GW102" s="253"/>
    </row>
    <row r="103" spans="3:205" x14ac:dyDescent="0.25">
      <c r="C103" s="251"/>
      <c r="D103" s="251"/>
      <c r="E103" s="251"/>
      <c r="F103" s="251"/>
      <c r="G103" s="251"/>
      <c r="H103" s="251"/>
      <c r="I103" s="252"/>
      <c r="J103" s="252"/>
      <c r="K103" s="252"/>
      <c r="L103" s="127"/>
      <c r="M103" s="252"/>
      <c r="N103" s="252"/>
      <c r="O103" s="252"/>
      <c r="P103" s="252"/>
      <c r="Q103" s="252"/>
      <c r="R103" s="252"/>
      <c r="S103" s="252"/>
      <c r="T103" s="252"/>
      <c r="U103" s="252"/>
      <c r="V103" s="252"/>
      <c r="W103" s="252"/>
      <c r="X103" s="252"/>
      <c r="Y103" s="252"/>
      <c r="Z103" s="252"/>
      <c r="AA103" s="252"/>
      <c r="AB103" s="252"/>
      <c r="AC103" s="252"/>
      <c r="AD103" s="252"/>
      <c r="AE103" s="252"/>
      <c r="AF103" s="252"/>
      <c r="AG103" s="252"/>
      <c r="AH103" s="252"/>
      <c r="AI103" s="252"/>
      <c r="AJ103" s="252"/>
      <c r="AK103" s="252"/>
      <c r="AL103" s="252"/>
      <c r="AM103" s="252"/>
      <c r="AN103" s="252"/>
      <c r="AO103" s="252"/>
      <c r="AP103" s="252"/>
      <c r="AQ103" s="252"/>
      <c r="AS103" s="81" t="s">
        <v>217</v>
      </c>
      <c r="AT103" s="81" t="s">
        <v>253</v>
      </c>
      <c r="AU103" s="81" t="s">
        <v>250</v>
      </c>
      <c r="AV103" s="81">
        <v>2022</v>
      </c>
      <c r="AW103" s="81">
        <v>0.93457943925233644</v>
      </c>
      <c r="AX103" s="81">
        <v>0</v>
      </c>
      <c r="AY103" s="81">
        <v>0</v>
      </c>
      <c r="AZ103" s="81">
        <v>0</v>
      </c>
      <c r="BA103" s="81">
        <v>0</v>
      </c>
      <c r="BB103" s="81">
        <v>0</v>
      </c>
      <c r="BC103" s="81">
        <v>0</v>
      </c>
      <c r="BD103" s="81">
        <v>0</v>
      </c>
      <c r="BE103" s="81">
        <v>0</v>
      </c>
      <c r="BF103" s="81">
        <v>0</v>
      </c>
      <c r="BG103" s="81">
        <v>0</v>
      </c>
      <c r="BH103" s="81">
        <v>6.2718531777958866</v>
      </c>
      <c r="BI103" s="81">
        <v>6.2718531777958866</v>
      </c>
      <c r="BJ103" s="81">
        <v>0</v>
      </c>
      <c r="BK103" s="81">
        <v>0</v>
      </c>
      <c r="BL103" s="81">
        <v>0</v>
      </c>
      <c r="BM103" s="81">
        <v>0</v>
      </c>
      <c r="BN103" s="81">
        <v>0</v>
      </c>
      <c r="BO103" s="81">
        <v>0</v>
      </c>
      <c r="BP103" s="81">
        <v>5.8615450259774642</v>
      </c>
      <c r="BQ103" s="81">
        <v>0</v>
      </c>
      <c r="BR103" s="81">
        <v>0</v>
      </c>
      <c r="BS103" s="81">
        <v>0</v>
      </c>
      <c r="BT103" s="81">
        <v>0</v>
      </c>
      <c r="BU103" s="81">
        <v>0</v>
      </c>
      <c r="BV103" s="81">
        <v>6.2718531777958866</v>
      </c>
      <c r="BW103" s="81">
        <v>5.8615450259774642</v>
      </c>
      <c r="BX103" s="81">
        <v>6.2718531777958866</v>
      </c>
      <c r="BY103" s="81">
        <v>5.8615450259774642</v>
      </c>
      <c r="GV103" s="253"/>
      <c r="GW103" s="253"/>
    </row>
    <row r="104" spans="3:205" x14ac:dyDescent="0.25">
      <c r="C104" s="251"/>
      <c r="D104" s="251"/>
      <c r="E104" s="251"/>
      <c r="F104" s="251"/>
      <c r="G104" s="251"/>
      <c r="H104" s="251"/>
      <c r="I104" s="252"/>
      <c r="J104" s="252"/>
      <c r="K104" s="252"/>
      <c r="L104" s="127"/>
      <c r="M104" s="252"/>
      <c r="N104" s="252"/>
      <c r="O104" s="252"/>
      <c r="P104" s="252"/>
      <c r="Q104" s="252"/>
      <c r="R104" s="252"/>
      <c r="S104" s="252"/>
      <c r="T104" s="252"/>
      <c r="U104" s="252"/>
      <c r="V104" s="252"/>
      <c r="W104" s="252"/>
      <c r="X104" s="252"/>
      <c r="Y104" s="252"/>
      <c r="Z104" s="252"/>
      <c r="AA104" s="252"/>
      <c r="AB104" s="252"/>
      <c r="AC104" s="252"/>
      <c r="AD104" s="252"/>
      <c r="AE104" s="252"/>
      <c r="AF104" s="252"/>
      <c r="AG104" s="252"/>
      <c r="AH104" s="252"/>
      <c r="AI104" s="252"/>
      <c r="AJ104" s="252"/>
      <c r="AS104" s="81" t="s">
        <v>217</v>
      </c>
      <c r="AT104" s="81" t="s">
        <v>253</v>
      </c>
      <c r="AU104" s="81" t="s">
        <v>250</v>
      </c>
      <c r="AV104" s="81">
        <v>2023</v>
      </c>
      <c r="AW104" s="81">
        <v>0.87343872827321156</v>
      </c>
      <c r="AX104" s="81">
        <v>0</v>
      </c>
      <c r="AY104" s="81">
        <v>0</v>
      </c>
      <c r="AZ104" s="81">
        <v>0</v>
      </c>
      <c r="BA104" s="81">
        <v>0</v>
      </c>
      <c r="BB104" s="81">
        <v>0</v>
      </c>
      <c r="BC104" s="81">
        <v>0</v>
      </c>
      <c r="BD104" s="81">
        <v>0</v>
      </c>
      <c r="BE104" s="81">
        <v>0</v>
      </c>
      <c r="BF104" s="81">
        <v>0</v>
      </c>
      <c r="BG104" s="81">
        <v>0</v>
      </c>
      <c r="BH104" s="81">
        <v>0</v>
      </c>
      <c r="BI104" s="81">
        <v>0</v>
      </c>
      <c r="BJ104" s="81">
        <v>0</v>
      </c>
      <c r="BK104" s="81">
        <v>0</v>
      </c>
      <c r="BL104" s="81">
        <v>6.2718531777958866</v>
      </c>
      <c r="BM104" s="81">
        <v>6.2718531777958866</v>
      </c>
      <c r="BN104" s="81">
        <v>0</v>
      </c>
      <c r="BO104" s="81">
        <v>0</v>
      </c>
      <c r="BP104" s="81">
        <v>0</v>
      </c>
      <c r="BQ104" s="81">
        <v>5.4780794635303396</v>
      </c>
      <c r="BR104" s="81">
        <v>0</v>
      </c>
      <c r="BS104" s="81">
        <v>0</v>
      </c>
      <c r="BT104" s="81">
        <v>0</v>
      </c>
      <c r="BU104" s="81">
        <v>0</v>
      </c>
      <c r="BV104" s="81">
        <v>0</v>
      </c>
      <c r="BW104" s="81">
        <v>0</v>
      </c>
      <c r="BX104" s="81">
        <v>0</v>
      </c>
      <c r="BY104" s="81">
        <v>0</v>
      </c>
      <c r="GV104" s="253"/>
      <c r="GW104" s="253"/>
    </row>
    <row r="105" spans="3:205" x14ac:dyDescent="0.25">
      <c r="C105" s="251"/>
      <c r="D105" s="251"/>
      <c r="E105" s="251"/>
      <c r="F105" s="251"/>
      <c r="G105" s="251"/>
      <c r="H105" s="251"/>
      <c r="I105" s="252"/>
      <c r="J105" s="252"/>
      <c r="K105" s="252"/>
      <c r="L105" s="127"/>
      <c r="M105" s="252"/>
      <c r="N105" s="252"/>
      <c r="O105" s="252"/>
      <c r="P105" s="252"/>
      <c r="Q105" s="252"/>
      <c r="R105" s="252"/>
      <c r="S105" s="252"/>
      <c r="T105" s="252"/>
      <c r="U105" s="252"/>
      <c r="V105" s="252"/>
      <c r="W105" s="252"/>
      <c r="X105" s="252"/>
      <c r="Y105" s="252"/>
      <c r="Z105" s="252"/>
      <c r="AA105" s="252"/>
      <c r="AB105" s="252"/>
      <c r="AC105" s="252"/>
      <c r="AD105" s="252"/>
      <c r="AE105" s="252"/>
      <c r="AF105" s="252"/>
      <c r="AG105" s="252"/>
      <c r="AH105" s="252"/>
      <c r="AI105" s="252"/>
      <c r="AJ105" s="252"/>
      <c r="AS105" s="81" t="s">
        <v>219</v>
      </c>
      <c r="AT105" s="81" t="s">
        <v>253</v>
      </c>
      <c r="AU105" s="81" t="s">
        <v>250</v>
      </c>
      <c r="AV105" s="81">
        <v>2020</v>
      </c>
      <c r="AW105" s="81">
        <v>1</v>
      </c>
      <c r="AX105" s="81">
        <v>0</v>
      </c>
      <c r="AY105" s="81">
        <v>0</v>
      </c>
      <c r="AZ105" s="81">
        <v>208.27103471952083</v>
      </c>
      <c r="BA105" s="81">
        <v>208.27103471952083</v>
      </c>
      <c r="BB105" s="81">
        <v>0</v>
      </c>
      <c r="BC105" s="81">
        <v>0</v>
      </c>
      <c r="BD105" s="81">
        <v>0</v>
      </c>
      <c r="BE105" s="81">
        <v>0</v>
      </c>
      <c r="BF105" s="81">
        <v>0</v>
      </c>
      <c r="BG105" s="81">
        <v>0</v>
      </c>
      <c r="BH105" s="81">
        <v>0</v>
      </c>
      <c r="BI105" s="81">
        <v>0</v>
      </c>
      <c r="BJ105" s="81">
        <v>0</v>
      </c>
      <c r="BK105" s="81">
        <v>0</v>
      </c>
      <c r="BL105" s="81">
        <v>0</v>
      </c>
      <c r="BM105" s="81">
        <v>0</v>
      </c>
      <c r="BN105" s="81">
        <v>208.27103471952083</v>
      </c>
      <c r="BO105" s="81">
        <v>0</v>
      </c>
      <c r="BP105" s="81">
        <v>0</v>
      </c>
      <c r="BQ105" s="81">
        <v>0</v>
      </c>
      <c r="BR105" s="81">
        <v>0</v>
      </c>
      <c r="BS105" s="81">
        <v>0</v>
      </c>
      <c r="BT105" s="81">
        <v>0</v>
      </c>
      <c r="BU105" s="81">
        <v>0</v>
      </c>
      <c r="BV105" s="81">
        <v>0</v>
      </c>
      <c r="BW105" s="81">
        <v>0</v>
      </c>
      <c r="BX105" s="81">
        <v>0</v>
      </c>
      <c r="BY105" s="81">
        <v>0</v>
      </c>
      <c r="GV105" s="253"/>
      <c r="GW105" s="253"/>
    </row>
    <row r="106" spans="3:205" x14ac:dyDescent="0.25">
      <c r="C106" s="251"/>
      <c r="D106" s="251"/>
      <c r="E106" s="251"/>
      <c r="F106" s="251"/>
      <c r="G106" s="251"/>
      <c r="H106" s="251"/>
      <c r="I106" s="252"/>
      <c r="J106" s="252"/>
      <c r="K106" s="252"/>
      <c r="L106" s="127"/>
      <c r="M106" s="252"/>
      <c r="N106" s="252"/>
      <c r="O106" s="252"/>
      <c r="P106" s="252"/>
      <c r="Q106" s="252"/>
      <c r="R106" s="252"/>
      <c r="S106" s="252"/>
      <c r="T106" s="252"/>
      <c r="U106" s="252"/>
      <c r="V106" s="252"/>
      <c r="W106" s="252"/>
      <c r="X106" s="252"/>
      <c r="Y106" s="252"/>
      <c r="Z106" s="252"/>
      <c r="AA106" s="252"/>
      <c r="AB106" s="252"/>
      <c r="AC106" s="252"/>
      <c r="AD106" s="252"/>
      <c r="AE106" s="252"/>
      <c r="AF106" s="252"/>
      <c r="AG106" s="252"/>
      <c r="AH106" s="252"/>
      <c r="AI106" s="252"/>
      <c r="AJ106" s="252"/>
      <c r="AS106" s="81" t="s">
        <v>219</v>
      </c>
      <c r="AT106" s="81" t="s">
        <v>253</v>
      </c>
      <c r="AU106" s="81" t="s">
        <v>250</v>
      </c>
      <c r="AV106" s="81">
        <v>2021</v>
      </c>
      <c r="AW106" s="81">
        <v>1</v>
      </c>
      <c r="AX106" s="81">
        <v>0</v>
      </c>
      <c r="AY106" s="81">
        <v>0</v>
      </c>
      <c r="AZ106" s="81">
        <v>0</v>
      </c>
      <c r="BA106" s="81">
        <v>0</v>
      </c>
      <c r="BB106" s="81">
        <v>0</v>
      </c>
      <c r="BC106" s="81">
        <v>0</v>
      </c>
      <c r="BD106" s="81">
        <v>208.27103471952083</v>
      </c>
      <c r="BE106" s="81">
        <v>208.27103471952083</v>
      </c>
      <c r="BF106" s="81">
        <v>0</v>
      </c>
      <c r="BG106" s="81">
        <v>0</v>
      </c>
      <c r="BH106" s="81">
        <v>0</v>
      </c>
      <c r="BI106" s="81">
        <v>0</v>
      </c>
      <c r="BJ106" s="81">
        <v>0</v>
      </c>
      <c r="BK106" s="81">
        <v>0</v>
      </c>
      <c r="BL106" s="81">
        <v>0</v>
      </c>
      <c r="BM106" s="81">
        <v>0</v>
      </c>
      <c r="BN106" s="81">
        <v>0</v>
      </c>
      <c r="BO106" s="81">
        <v>208.27103471952083</v>
      </c>
      <c r="BP106" s="81">
        <v>0</v>
      </c>
      <c r="BQ106" s="81">
        <v>0</v>
      </c>
      <c r="BR106" s="81">
        <v>0</v>
      </c>
      <c r="BS106" s="81">
        <v>0</v>
      </c>
      <c r="BT106" s="81">
        <v>0</v>
      </c>
      <c r="BU106" s="81">
        <v>0</v>
      </c>
      <c r="BV106" s="81">
        <v>0</v>
      </c>
      <c r="BW106" s="81">
        <v>0</v>
      </c>
      <c r="BX106" s="81">
        <v>0</v>
      </c>
      <c r="BY106" s="81">
        <v>0</v>
      </c>
      <c r="GV106" s="253"/>
      <c r="GW106" s="253"/>
    </row>
    <row r="107" spans="3:205" x14ac:dyDescent="0.25">
      <c r="C107" s="251"/>
      <c r="D107" s="251"/>
      <c r="E107" s="251"/>
      <c r="F107" s="251"/>
      <c r="G107" s="251"/>
      <c r="H107" s="251"/>
      <c r="I107" s="252"/>
      <c r="J107" s="252"/>
      <c r="K107" s="252"/>
      <c r="L107" s="127"/>
      <c r="M107" s="252"/>
      <c r="N107" s="252"/>
      <c r="O107" s="252"/>
      <c r="P107" s="252"/>
      <c r="Q107" s="252"/>
      <c r="R107" s="252"/>
      <c r="S107" s="252"/>
      <c r="T107" s="252"/>
      <c r="U107" s="252"/>
      <c r="V107" s="252"/>
      <c r="W107" s="252"/>
      <c r="X107" s="252"/>
      <c r="Y107" s="252"/>
      <c r="Z107" s="252"/>
      <c r="AA107" s="252"/>
      <c r="AB107" s="252"/>
      <c r="AC107" s="252"/>
      <c r="AD107" s="252"/>
      <c r="AE107" s="252"/>
      <c r="AF107" s="252"/>
      <c r="AG107" s="252"/>
      <c r="AH107" s="252"/>
      <c r="AI107" s="252"/>
      <c r="AJ107" s="252"/>
      <c r="AS107" s="81" t="s">
        <v>219</v>
      </c>
      <c r="AT107" s="81" t="s">
        <v>253</v>
      </c>
      <c r="AU107" s="81" t="s">
        <v>250</v>
      </c>
      <c r="AV107" s="81">
        <v>2022</v>
      </c>
      <c r="AW107" s="81">
        <v>0.93457943925233644</v>
      </c>
      <c r="AX107" s="81">
        <v>0</v>
      </c>
      <c r="AY107" s="81">
        <v>0</v>
      </c>
      <c r="AZ107" s="81">
        <v>0</v>
      </c>
      <c r="BA107" s="81">
        <v>0</v>
      </c>
      <c r="BB107" s="81">
        <v>0</v>
      </c>
      <c r="BC107" s="81">
        <v>0</v>
      </c>
      <c r="BD107" s="81">
        <v>0</v>
      </c>
      <c r="BE107" s="81">
        <v>0</v>
      </c>
      <c r="BF107" s="81">
        <v>0</v>
      </c>
      <c r="BG107" s="81">
        <v>0</v>
      </c>
      <c r="BH107" s="81">
        <v>208.27103471952083</v>
      </c>
      <c r="BI107" s="81">
        <v>208.27103471952083</v>
      </c>
      <c r="BJ107" s="81">
        <v>0</v>
      </c>
      <c r="BK107" s="81">
        <v>0</v>
      </c>
      <c r="BL107" s="81">
        <v>0</v>
      </c>
      <c r="BM107" s="81">
        <v>0</v>
      </c>
      <c r="BN107" s="81">
        <v>0</v>
      </c>
      <c r="BO107" s="81">
        <v>0</v>
      </c>
      <c r="BP107" s="81">
        <v>194.64582684067366</v>
      </c>
      <c r="BQ107" s="81">
        <v>0</v>
      </c>
      <c r="BR107" s="81">
        <v>0</v>
      </c>
      <c r="BS107" s="81">
        <v>0</v>
      </c>
      <c r="BT107" s="81">
        <v>0</v>
      </c>
      <c r="BU107" s="81">
        <v>0</v>
      </c>
      <c r="BV107" s="81">
        <v>208.27103471952083</v>
      </c>
      <c r="BW107" s="81">
        <v>194.64582684067366</v>
      </c>
      <c r="BX107" s="81">
        <v>208.27103471952083</v>
      </c>
      <c r="BY107" s="81">
        <v>194.64582684067366</v>
      </c>
      <c r="GV107" s="253"/>
      <c r="GW107" s="253"/>
    </row>
    <row r="108" spans="3:205" x14ac:dyDescent="0.25">
      <c r="C108" s="251"/>
      <c r="D108" s="251"/>
      <c r="E108" s="251"/>
      <c r="F108" s="251"/>
      <c r="G108" s="251"/>
      <c r="H108" s="251"/>
      <c r="I108" s="252"/>
      <c r="J108" s="252"/>
      <c r="K108" s="252"/>
      <c r="L108" s="127"/>
      <c r="M108" s="252"/>
      <c r="N108" s="252"/>
      <c r="O108" s="252"/>
      <c r="P108" s="252"/>
      <c r="Q108" s="252"/>
      <c r="R108" s="252"/>
      <c r="S108" s="252"/>
      <c r="T108" s="252"/>
      <c r="U108" s="252"/>
      <c r="V108" s="252"/>
      <c r="W108" s="252"/>
      <c r="X108" s="252"/>
      <c r="Y108" s="252"/>
      <c r="Z108" s="252"/>
      <c r="AA108" s="252"/>
      <c r="AB108" s="252"/>
      <c r="AC108" s="252"/>
      <c r="AD108" s="252"/>
      <c r="AE108" s="252"/>
      <c r="AF108" s="252"/>
      <c r="AG108" s="252"/>
      <c r="AH108" s="252"/>
      <c r="AI108" s="252"/>
      <c r="AJ108" s="252"/>
      <c r="AS108" s="81" t="s">
        <v>219</v>
      </c>
      <c r="AT108" s="81" t="s">
        <v>253</v>
      </c>
      <c r="AU108" s="81" t="s">
        <v>250</v>
      </c>
      <c r="AV108" s="81">
        <v>2023</v>
      </c>
      <c r="AW108" s="81">
        <v>0.87343872827321156</v>
      </c>
      <c r="AX108" s="81">
        <v>0</v>
      </c>
      <c r="AY108" s="81">
        <v>0</v>
      </c>
      <c r="AZ108" s="81">
        <v>0</v>
      </c>
      <c r="BA108" s="81">
        <v>0</v>
      </c>
      <c r="BB108" s="81">
        <v>0</v>
      </c>
      <c r="BC108" s="81">
        <v>0</v>
      </c>
      <c r="BD108" s="81">
        <v>0</v>
      </c>
      <c r="BE108" s="81">
        <v>0</v>
      </c>
      <c r="BF108" s="81">
        <v>0</v>
      </c>
      <c r="BG108" s="81">
        <v>0</v>
      </c>
      <c r="BH108" s="81">
        <v>0</v>
      </c>
      <c r="BI108" s="81">
        <v>0</v>
      </c>
      <c r="BJ108" s="81">
        <v>0</v>
      </c>
      <c r="BK108" s="81">
        <v>0</v>
      </c>
      <c r="BL108" s="81">
        <v>208.27103471952083</v>
      </c>
      <c r="BM108" s="81">
        <v>208.27103471952083</v>
      </c>
      <c r="BN108" s="81">
        <v>0</v>
      </c>
      <c r="BO108" s="81">
        <v>0</v>
      </c>
      <c r="BP108" s="81">
        <v>0</v>
      </c>
      <c r="BQ108" s="81">
        <v>181.91198770156416</v>
      </c>
      <c r="BR108" s="81">
        <v>0</v>
      </c>
      <c r="BS108" s="81">
        <v>0</v>
      </c>
      <c r="BT108" s="81">
        <v>0</v>
      </c>
      <c r="BU108" s="81">
        <v>0</v>
      </c>
      <c r="BV108" s="81">
        <v>0</v>
      </c>
      <c r="BW108" s="81">
        <v>0</v>
      </c>
      <c r="BX108" s="81">
        <v>0</v>
      </c>
      <c r="BY108" s="81">
        <v>0</v>
      </c>
      <c r="GV108" s="253"/>
      <c r="GW108" s="253"/>
    </row>
    <row r="109" spans="3:205" x14ac:dyDescent="0.25">
      <c r="C109" s="251"/>
      <c r="D109" s="251"/>
      <c r="E109" s="251"/>
      <c r="F109" s="251"/>
      <c r="G109" s="251"/>
      <c r="H109" s="251"/>
      <c r="I109" s="252"/>
      <c r="J109" s="252"/>
      <c r="K109" s="252"/>
      <c r="L109" s="127"/>
      <c r="M109" s="252"/>
      <c r="N109" s="252"/>
      <c r="O109" s="252"/>
      <c r="P109" s="252"/>
      <c r="Q109" s="252"/>
      <c r="R109" s="252"/>
      <c r="S109" s="252"/>
      <c r="T109" s="252"/>
      <c r="U109" s="252"/>
      <c r="V109" s="252"/>
      <c r="W109" s="252"/>
      <c r="X109" s="252"/>
      <c r="Y109" s="252"/>
      <c r="Z109" s="252"/>
      <c r="AA109" s="252"/>
      <c r="AB109" s="252"/>
      <c r="AC109" s="252"/>
      <c r="AD109" s="252"/>
      <c r="AE109" s="252"/>
      <c r="AF109" s="252"/>
      <c r="AG109" s="252"/>
      <c r="AH109" s="252"/>
      <c r="AI109" s="252"/>
      <c r="AJ109" s="252"/>
      <c r="GV109" s="253"/>
      <c r="GW109" s="253"/>
    </row>
    <row r="110" spans="3:205" x14ac:dyDescent="0.25">
      <c r="C110" s="251"/>
      <c r="D110" s="251"/>
      <c r="E110" s="251"/>
      <c r="F110" s="251"/>
      <c r="G110" s="251"/>
      <c r="H110" s="251"/>
      <c r="I110" s="252"/>
      <c r="J110" s="252"/>
      <c r="K110" s="252"/>
      <c r="L110" s="127"/>
      <c r="M110" s="252"/>
      <c r="N110" s="252"/>
      <c r="O110" s="252"/>
      <c r="P110" s="252"/>
      <c r="Q110" s="252"/>
      <c r="R110" s="252"/>
      <c r="S110" s="252"/>
      <c r="T110" s="252"/>
      <c r="U110" s="252"/>
      <c r="V110" s="252"/>
      <c r="W110" s="252"/>
      <c r="X110" s="252"/>
      <c r="Y110" s="252"/>
      <c r="Z110" s="252"/>
      <c r="AA110" s="252"/>
      <c r="AB110" s="252"/>
      <c r="AC110" s="252"/>
      <c r="AD110" s="252"/>
      <c r="AE110" s="252"/>
      <c r="AF110" s="252"/>
      <c r="AG110" s="252"/>
      <c r="AH110" s="252"/>
      <c r="AI110" s="252"/>
      <c r="AJ110" s="252"/>
      <c r="GV110" s="253"/>
      <c r="GW110" s="253"/>
    </row>
    <row r="111" spans="3:205" x14ac:dyDescent="0.25">
      <c r="C111" s="251"/>
      <c r="D111" s="251"/>
      <c r="E111" s="251"/>
      <c r="F111" s="251"/>
      <c r="G111" s="251"/>
      <c r="H111" s="251"/>
      <c r="I111" s="252"/>
      <c r="J111" s="252"/>
      <c r="K111" s="252"/>
      <c r="L111" s="127"/>
      <c r="M111" s="252"/>
      <c r="N111" s="252"/>
      <c r="O111" s="252"/>
      <c r="P111" s="252"/>
      <c r="Q111" s="252"/>
      <c r="R111" s="252"/>
      <c r="S111" s="252"/>
      <c r="T111" s="252"/>
      <c r="U111" s="252"/>
      <c r="V111" s="252"/>
      <c r="W111" s="252"/>
      <c r="X111" s="252"/>
      <c r="Y111" s="252"/>
      <c r="Z111" s="252"/>
      <c r="AA111" s="252"/>
      <c r="AB111" s="252"/>
      <c r="AC111" s="252"/>
      <c r="AD111" s="252"/>
      <c r="AE111" s="252"/>
      <c r="AF111" s="252"/>
      <c r="AG111" s="252"/>
      <c r="AH111" s="252"/>
      <c r="AI111" s="252"/>
      <c r="AJ111" s="252"/>
      <c r="GV111" s="253"/>
      <c r="GW111" s="253"/>
    </row>
    <row r="112" spans="3:205" x14ac:dyDescent="0.25">
      <c r="C112" s="251"/>
      <c r="D112" s="251"/>
      <c r="E112" s="251"/>
      <c r="F112" s="251"/>
      <c r="G112" s="251"/>
      <c r="H112" s="251"/>
      <c r="I112" s="252"/>
      <c r="J112" s="252"/>
      <c r="K112" s="252"/>
      <c r="L112" s="127"/>
      <c r="M112" s="252"/>
      <c r="N112" s="252"/>
      <c r="O112" s="252"/>
      <c r="P112" s="252"/>
      <c r="Q112" s="252"/>
      <c r="R112" s="252"/>
      <c r="S112" s="252"/>
      <c r="T112" s="252"/>
      <c r="U112" s="252"/>
      <c r="V112" s="252"/>
      <c r="W112" s="252"/>
      <c r="X112" s="252"/>
      <c r="Y112" s="252"/>
      <c r="Z112" s="252"/>
      <c r="AA112" s="252"/>
      <c r="AB112" s="252"/>
      <c r="AC112" s="252"/>
      <c r="AD112" s="252"/>
      <c r="AE112" s="252"/>
      <c r="AF112" s="252"/>
      <c r="AG112" s="252"/>
      <c r="AH112" s="252"/>
      <c r="AI112" s="252"/>
      <c r="AJ112" s="252"/>
      <c r="GV112" s="253"/>
      <c r="GW112" s="253"/>
    </row>
    <row r="113" spans="3:205" x14ac:dyDescent="0.25">
      <c r="C113" s="251"/>
      <c r="D113" s="251"/>
      <c r="E113" s="251"/>
      <c r="F113" s="251"/>
      <c r="G113" s="251"/>
      <c r="H113" s="251"/>
      <c r="I113" s="252"/>
      <c r="J113" s="252"/>
      <c r="K113" s="252"/>
      <c r="L113" s="127"/>
      <c r="M113" s="252"/>
      <c r="N113" s="252"/>
      <c r="O113" s="252"/>
      <c r="P113" s="252"/>
      <c r="Q113" s="252"/>
      <c r="R113" s="252"/>
      <c r="S113" s="252"/>
      <c r="T113" s="252"/>
      <c r="U113" s="252"/>
      <c r="V113" s="252"/>
      <c r="W113" s="252"/>
      <c r="X113" s="252"/>
      <c r="Y113" s="252"/>
      <c r="Z113" s="252"/>
      <c r="AA113" s="252"/>
      <c r="AB113" s="252"/>
      <c r="AC113" s="252"/>
      <c r="AD113" s="252"/>
      <c r="AE113" s="252"/>
      <c r="AF113" s="252"/>
      <c r="AG113" s="252"/>
      <c r="AH113" s="252"/>
      <c r="AI113" s="252"/>
      <c r="AJ113" s="252"/>
      <c r="GV113" s="253"/>
      <c r="GW113" s="253"/>
    </row>
    <row r="114" spans="3:205" x14ac:dyDescent="0.25">
      <c r="C114" s="251"/>
      <c r="D114" s="251"/>
      <c r="E114" s="251"/>
      <c r="F114" s="251"/>
      <c r="G114" s="251"/>
      <c r="H114" s="251"/>
      <c r="I114" s="252"/>
      <c r="J114" s="252"/>
      <c r="K114" s="252"/>
      <c r="L114" s="127"/>
      <c r="M114" s="252"/>
      <c r="N114" s="252"/>
      <c r="O114" s="252"/>
      <c r="P114" s="252"/>
      <c r="Q114" s="252"/>
      <c r="R114" s="252"/>
      <c r="S114" s="252"/>
      <c r="T114" s="252"/>
      <c r="U114" s="252"/>
      <c r="V114" s="252"/>
      <c r="W114" s="252"/>
      <c r="X114" s="252"/>
      <c r="Y114" s="252"/>
      <c r="Z114" s="252"/>
      <c r="AA114" s="252"/>
      <c r="AB114" s="252"/>
      <c r="AC114" s="252"/>
      <c r="AD114" s="252"/>
      <c r="AE114" s="252"/>
      <c r="AF114" s="252"/>
      <c r="AG114" s="252"/>
      <c r="AH114" s="252"/>
      <c r="AI114" s="252"/>
      <c r="AJ114" s="252"/>
      <c r="GV114" s="253"/>
      <c r="GW114" s="253"/>
    </row>
    <row r="115" spans="3:205" x14ac:dyDescent="0.25">
      <c r="C115" s="251"/>
      <c r="D115" s="251"/>
      <c r="E115" s="251"/>
      <c r="F115" s="251"/>
      <c r="G115" s="251"/>
      <c r="H115" s="251"/>
      <c r="I115" s="252"/>
      <c r="J115" s="252"/>
      <c r="K115" s="252"/>
      <c r="L115" s="127"/>
      <c r="M115" s="252"/>
      <c r="N115" s="252"/>
      <c r="O115" s="252"/>
      <c r="P115" s="252"/>
      <c r="Q115" s="252"/>
      <c r="R115" s="252"/>
      <c r="S115" s="252"/>
      <c r="T115" s="252"/>
      <c r="U115" s="252"/>
      <c r="V115" s="252"/>
      <c r="W115" s="252"/>
      <c r="X115" s="252"/>
      <c r="Y115" s="252"/>
      <c r="Z115" s="252"/>
      <c r="AA115" s="252"/>
      <c r="AB115" s="252"/>
      <c r="AC115" s="252"/>
      <c r="AD115" s="252"/>
      <c r="AE115" s="252"/>
      <c r="AF115" s="252"/>
      <c r="AG115" s="252"/>
      <c r="AH115" s="252"/>
      <c r="AI115" s="252"/>
      <c r="AJ115" s="252"/>
      <c r="GV115" s="253"/>
      <c r="GW115" s="253"/>
    </row>
    <row r="116" spans="3:205" x14ac:dyDescent="0.25">
      <c r="C116" s="251"/>
      <c r="D116" s="251"/>
      <c r="E116" s="251"/>
      <c r="F116" s="251"/>
      <c r="G116" s="251"/>
      <c r="H116" s="251"/>
      <c r="I116" s="252"/>
      <c r="J116" s="252"/>
      <c r="K116" s="252"/>
      <c r="L116" s="127"/>
      <c r="M116" s="252"/>
      <c r="N116" s="252"/>
      <c r="O116" s="252"/>
      <c r="P116" s="252"/>
      <c r="Q116" s="252"/>
      <c r="R116" s="252"/>
      <c r="S116" s="252"/>
      <c r="T116" s="252"/>
      <c r="U116" s="252"/>
      <c r="V116" s="252"/>
      <c r="W116" s="252"/>
      <c r="X116" s="252"/>
      <c r="Y116" s="252"/>
      <c r="Z116" s="252"/>
      <c r="AA116" s="252"/>
      <c r="AB116" s="252"/>
      <c r="AC116" s="252"/>
      <c r="AD116" s="252"/>
      <c r="AE116" s="252"/>
      <c r="AF116" s="252"/>
      <c r="AG116" s="252"/>
      <c r="AH116" s="252"/>
      <c r="AI116" s="252"/>
      <c r="AJ116" s="252"/>
      <c r="GV116" s="253"/>
      <c r="GW116" s="253"/>
    </row>
    <row r="117" spans="3:205" x14ac:dyDescent="0.25">
      <c r="C117" s="251"/>
      <c r="D117" s="251"/>
      <c r="E117" s="251"/>
      <c r="F117" s="251"/>
      <c r="G117" s="251"/>
      <c r="H117" s="251"/>
      <c r="I117" s="252"/>
      <c r="J117" s="252"/>
      <c r="K117" s="252"/>
      <c r="L117" s="127"/>
      <c r="M117" s="252"/>
      <c r="N117" s="252"/>
      <c r="O117" s="252"/>
      <c r="P117" s="252"/>
      <c r="Q117" s="252"/>
      <c r="R117" s="252"/>
      <c r="S117" s="252"/>
      <c r="T117" s="252"/>
      <c r="U117" s="252"/>
      <c r="V117" s="252"/>
      <c r="W117" s="252"/>
      <c r="X117" s="252"/>
      <c r="Y117" s="252"/>
      <c r="Z117" s="252"/>
      <c r="AA117" s="252"/>
      <c r="AB117" s="252"/>
      <c r="AC117" s="252"/>
      <c r="AD117" s="252"/>
      <c r="AE117" s="252"/>
      <c r="AF117" s="252"/>
      <c r="AG117" s="252"/>
      <c r="AH117" s="252"/>
      <c r="AI117" s="252"/>
      <c r="AJ117" s="252"/>
      <c r="GV117" s="253"/>
      <c r="GW117" s="253"/>
    </row>
    <row r="118" spans="3:205" x14ac:dyDescent="0.25">
      <c r="C118" s="251"/>
      <c r="D118" s="251"/>
      <c r="E118" s="251"/>
      <c r="F118" s="251"/>
      <c r="G118" s="251"/>
      <c r="H118" s="251"/>
      <c r="I118" s="252"/>
      <c r="J118" s="252"/>
      <c r="K118" s="252"/>
      <c r="L118" s="127"/>
      <c r="M118" s="252"/>
      <c r="N118" s="252"/>
      <c r="O118" s="252"/>
      <c r="P118" s="252"/>
      <c r="Q118" s="252"/>
      <c r="R118" s="252"/>
      <c r="S118" s="252"/>
      <c r="T118" s="252"/>
      <c r="U118" s="252"/>
      <c r="V118" s="252"/>
      <c r="W118" s="252"/>
      <c r="X118" s="252"/>
      <c r="Y118" s="252"/>
      <c r="Z118" s="252"/>
      <c r="AA118" s="252"/>
      <c r="AB118" s="252"/>
      <c r="AC118" s="252"/>
      <c r="AD118" s="252"/>
      <c r="AE118" s="252"/>
      <c r="AF118" s="252"/>
      <c r="AG118" s="252"/>
      <c r="AH118" s="252"/>
      <c r="AI118" s="252"/>
      <c r="AJ118" s="252"/>
      <c r="GV118" s="253"/>
      <c r="GW118" s="253"/>
    </row>
    <row r="119" spans="3:205" x14ac:dyDescent="0.25">
      <c r="C119" s="251"/>
      <c r="D119" s="251"/>
      <c r="E119" s="251"/>
      <c r="F119" s="251"/>
      <c r="G119" s="251"/>
      <c r="H119" s="251"/>
      <c r="I119" s="252"/>
      <c r="J119" s="252"/>
      <c r="K119" s="252"/>
      <c r="L119" s="127"/>
      <c r="M119" s="252"/>
      <c r="N119" s="252"/>
      <c r="O119" s="252"/>
      <c r="P119" s="252"/>
      <c r="Q119" s="252"/>
      <c r="R119" s="252"/>
      <c r="S119" s="252"/>
      <c r="T119" s="252"/>
      <c r="U119" s="252"/>
      <c r="V119" s="252"/>
      <c r="W119" s="252"/>
      <c r="X119" s="252"/>
      <c r="Y119" s="252"/>
      <c r="Z119" s="252"/>
      <c r="AA119" s="252"/>
      <c r="AB119" s="252"/>
      <c r="AC119" s="252"/>
      <c r="AD119" s="252"/>
      <c r="AE119" s="252"/>
      <c r="AF119" s="252"/>
      <c r="AG119" s="252"/>
      <c r="AH119" s="252"/>
      <c r="AI119" s="252"/>
      <c r="AJ119" s="252"/>
      <c r="GV119" s="253"/>
      <c r="GW119" s="253"/>
    </row>
    <row r="120" spans="3:205" x14ac:dyDescent="0.25">
      <c r="C120" s="251"/>
      <c r="D120" s="251"/>
      <c r="E120" s="251"/>
      <c r="F120" s="251"/>
      <c r="G120" s="251"/>
      <c r="H120" s="251"/>
      <c r="I120" s="252"/>
      <c r="J120" s="252"/>
      <c r="K120" s="252"/>
      <c r="L120" s="127"/>
      <c r="M120" s="252"/>
      <c r="N120" s="252"/>
      <c r="O120" s="252"/>
      <c r="P120" s="252"/>
      <c r="Q120" s="252"/>
      <c r="R120" s="252"/>
      <c r="S120" s="252"/>
      <c r="T120" s="252"/>
      <c r="U120" s="252"/>
      <c r="V120" s="252"/>
      <c r="W120" s="252"/>
      <c r="X120" s="252"/>
      <c r="Y120" s="252"/>
      <c r="Z120" s="252"/>
      <c r="AA120" s="252"/>
      <c r="AB120" s="252"/>
      <c r="AC120" s="252"/>
      <c r="AD120" s="252"/>
      <c r="AE120" s="252"/>
      <c r="AF120" s="252"/>
      <c r="AG120" s="252"/>
      <c r="AH120" s="252"/>
      <c r="AI120" s="252"/>
      <c r="AJ120" s="252"/>
      <c r="GV120" s="253"/>
      <c r="GW120" s="253"/>
    </row>
    <row r="121" spans="3:205" x14ac:dyDescent="0.25">
      <c r="C121" s="251"/>
      <c r="D121" s="251"/>
      <c r="E121" s="251"/>
      <c r="F121" s="251"/>
      <c r="G121" s="251"/>
      <c r="H121" s="251"/>
      <c r="I121" s="252"/>
      <c r="J121" s="252"/>
      <c r="K121" s="252"/>
      <c r="L121" s="127"/>
      <c r="M121" s="252"/>
      <c r="N121" s="252"/>
      <c r="O121" s="252"/>
      <c r="P121" s="252"/>
      <c r="Q121" s="252"/>
      <c r="R121" s="252"/>
      <c r="S121" s="252"/>
      <c r="T121" s="252"/>
      <c r="U121" s="252"/>
      <c r="V121" s="252"/>
      <c r="W121" s="252"/>
      <c r="X121" s="252"/>
      <c r="Y121" s="252"/>
      <c r="Z121" s="252"/>
      <c r="AA121" s="252"/>
      <c r="AB121" s="252"/>
      <c r="AC121" s="252"/>
      <c r="AD121" s="252"/>
      <c r="AE121" s="252"/>
      <c r="AF121" s="252"/>
      <c r="AG121" s="252"/>
      <c r="AH121" s="252"/>
      <c r="AI121" s="252"/>
      <c r="AJ121" s="252"/>
      <c r="GV121" s="253"/>
      <c r="GW121" s="253"/>
    </row>
    <row r="122" spans="3:205" x14ac:dyDescent="0.25">
      <c r="C122" s="251"/>
      <c r="D122" s="251"/>
      <c r="E122" s="251"/>
      <c r="F122" s="251"/>
      <c r="G122" s="251"/>
      <c r="H122" s="251"/>
      <c r="I122" s="252"/>
      <c r="J122" s="252"/>
      <c r="K122" s="252"/>
      <c r="L122" s="127"/>
      <c r="M122" s="252"/>
      <c r="N122" s="252"/>
      <c r="O122" s="252"/>
      <c r="P122" s="252"/>
      <c r="Q122" s="252"/>
      <c r="R122" s="252"/>
      <c r="S122" s="252"/>
      <c r="T122" s="252"/>
      <c r="U122" s="252"/>
      <c r="V122" s="252"/>
      <c r="W122" s="252"/>
      <c r="X122" s="252"/>
      <c r="Y122" s="252"/>
      <c r="Z122" s="252"/>
      <c r="AA122" s="252"/>
      <c r="AB122" s="252"/>
      <c r="AC122" s="252"/>
      <c r="AD122" s="252"/>
      <c r="AE122" s="252"/>
      <c r="AF122" s="252"/>
      <c r="AG122" s="252"/>
      <c r="AH122" s="252"/>
      <c r="AI122" s="252"/>
      <c r="AJ122" s="252"/>
      <c r="GV122" s="253"/>
      <c r="GW122" s="253"/>
    </row>
    <row r="123" spans="3:205" x14ac:dyDescent="0.25">
      <c r="C123" s="251"/>
      <c r="D123" s="251"/>
      <c r="E123" s="251"/>
      <c r="F123" s="251"/>
      <c r="G123" s="251"/>
      <c r="H123" s="251"/>
      <c r="I123" s="252"/>
      <c r="J123" s="252"/>
      <c r="K123" s="252"/>
      <c r="L123" s="127"/>
      <c r="M123" s="252"/>
      <c r="N123" s="252"/>
      <c r="O123" s="252"/>
      <c r="P123" s="252"/>
      <c r="Q123" s="252"/>
      <c r="R123" s="252"/>
      <c r="S123" s="252"/>
      <c r="T123" s="252"/>
      <c r="U123" s="252"/>
      <c r="V123" s="252"/>
      <c r="W123" s="252"/>
      <c r="X123" s="252"/>
      <c r="Y123" s="252"/>
      <c r="Z123" s="252"/>
      <c r="AA123" s="252"/>
      <c r="AB123" s="252"/>
      <c r="AC123" s="252"/>
      <c r="AD123" s="252"/>
      <c r="AE123" s="252"/>
      <c r="AF123" s="252"/>
      <c r="AG123" s="252"/>
      <c r="AH123" s="252"/>
      <c r="AI123" s="252"/>
      <c r="AJ123" s="252"/>
      <c r="GV123" s="253"/>
      <c r="GW123" s="253"/>
    </row>
    <row r="124" spans="3:205" x14ac:dyDescent="0.25">
      <c r="C124" s="251"/>
      <c r="D124" s="251"/>
      <c r="E124" s="251"/>
      <c r="F124" s="251"/>
      <c r="G124" s="251"/>
      <c r="H124" s="251"/>
      <c r="I124" s="252"/>
      <c r="J124" s="252"/>
      <c r="K124" s="252"/>
      <c r="L124" s="127"/>
      <c r="M124" s="252"/>
      <c r="N124" s="252"/>
      <c r="O124" s="252"/>
      <c r="P124" s="252"/>
      <c r="Q124" s="252"/>
      <c r="R124" s="252"/>
      <c r="S124" s="252"/>
      <c r="T124" s="252"/>
      <c r="U124" s="252"/>
      <c r="V124" s="252"/>
      <c r="W124" s="252"/>
      <c r="X124" s="252"/>
      <c r="Y124" s="252"/>
      <c r="Z124" s="252"/>
      <c r="AA124" s="252"/>
      <c r="AB124" s="252"/>
      <c r="AC124" s="252"/>
      <c r="AD124" s="252"/>
      <c r="AE124" s="252"/>
      <c r="AF124" s="252"/>
      <c r="AG124" s="252"/>
      <c r="AH124" s="252"/>
      <c r="AI124" s="252"/>
      <c r="AJ124" s="252"/>
      <c r="GV124" s="253"/>
      <c r="GW124" s="253"/>
    </row>
    <row r="125" spans="3:205" x14ac:dyDescent="0.25">
      <c r="C125" s="251"/>
      <c r="D125" s="251"/>
      <c r="E125" s="251"/>
      <c r="F125" s="251"/>
      <c r="G125" s="251"/>
      <c r="H125" s="251"/>
      <c r="I125" s="252"/>
      <c r="J125" s="252"/>
      <c r="K125" s="252"/>
      <c r="L125" s="127"/>
      <c r="M125" s="252"/>
      <c r="N125" s="252"/>
      <c r="O125" s="252"/>
      <c r="P125" s="252"/>
      <c r="Q125" s="252"/>
      <c r="R125" s="252"/>
      <c r="S125" s="252"/>
      <c r="T125" s="252"/>
      <c r="U125" s="252"/>
      <c r="V125" s="252"/>
      <c r="W125" s="252"/>
      <c r="X125" s="252"/>
      <c r="Y125" s="252"/>
      <c r="Z125" s="252"/>
      <c r="AA125" s="252"/>
      <c r="AB125" s="252"/>
      <c r="AC125" s="252"/>
      <c r="AD125" s="252"/>
      <c r="AE125" s="252"/>
      <c r="AF125" s="252"/>
      <c r="AG125" s="252"/>
      <c r="AH125" s="252"/>
      <c r="AI125" s="252"/>
      <c r="AJ125" s="252"/>
      <c r="GV125" s="253"/>
      <c r="GW125" s="253"/>
    </row>
    <row r="126" spans="3:205" x14ac:dyDescent="0.25">
      <c r="C126" s="251"/>
      <c r="D126" s="251"/>
      <c r="E126" s="251"/>
      <c r="F126" s="251"/>
      <c r="G126" s="251"/>
      <c r="H126" s="251"/>
      <c r="I126" s="252"/>
      <c r="J126" s="252"/>
      <c r="K126" s="252"/>
      <c r="L126" s="127"/>
      <c r="M126" s="252"/>
      <c r="N126" s="252"/>
      <c r="O126" s="252"/>
      <c r="P126" s="252"/>
      <c r="Q126" s="252"/>
      <c r="R126" s="252"/>
      <c r="S126" s="252"/>
      <c r="T126" s="252"/>
      <c r="U126" s="252"/>
      <c r="V126" s="252"/>
      <c r="W126" s="252"/>
      <c r="X126" s="252"/>
      <c r="Y126" s="252"/>
      <c r="Z126" s="252"/>
      <c r="AA126" s="252"/>
      <c r="AB126" s="252"/>
      <c r="AC126" s="252"/>
      <c r="AD126" s="252"/>
      <c r="AE126" s="252"/>
      <c r="AF126" s="252"/>
      <c r="AG126" s="252"/>
      <c r="AH126" s="252"/>
      <c r="AI126" s="252"/>
      <c r="AJ126" s="252"/>
      <c r="GV126" s="253"/>
      <c r="GW126" s="253"/>
    </row>
    <row r="127" spans="3:205" x14ac:dyDescent="0.25">
      <c r="C127" s="251"/>
      <c r="D127" s="251"/>
      <c r="E127" s="251"/>
      <c r="F127" s="251"/>
      <c r="G127" s="251"/>
      <c r="H127" s="251"/>
      <c r="I127" s="252"/>
      <c r="J127" s="252"/>
      <c r="K127" s="252"/>
      <c r="L127" s="127"/>
      <c r="M127" s="252"/>
      <c r="N127" s="252"/>
      <c r="O127" s="252"/>
      <c r="P127" s="252"/>
      <c r="Q127" s="252"/>
      <c r="R127" s="252"/>
      <c r="S127" s="252"/>
      <c r="T127" s="252"/>
      <c r="U127" s="252"/>
      <c r="V127" s="252"/>
      <c r="W127" s="252"/>
      <c r="X127" s="252"/>
      <c r="Y127" s="252"/>
      <c r="Z127" s="252"/>
      <c r="AA127" s="252"/>
      <c r="AB127" s="252"/>
      <c r="AC127" s="252"/>
      <c r="AD127" s="252"/>
      <c r="AE127" s="252"/>
      <c r="AF127" s="252"/>
      <c r="AG127" s="252"/>
      <c r="AH127" s="252"/>
      <c r="AI127" s="252"/>
      <c r="AJ127" s="252"/>
      <c r="GV127" s="253"/>
      <c r="GW127" s="253"/>
    </row>
    <row r="128" spans="3:205" x14ac:dyDescent="0.25">
      <c r="C128" s="251"/>
      <c r="D128" s="251"/>
      <c r="E128" s="251"/>
      <c r="F128" s="251"/>
      <c r="G128" s="251"/>
      <c r="H128" s="251"/>
      <c r="I128" s="252"/>
      <c r="J128" s="252"/>
      <c r="K128" s="252"/>
      <c r="L128" s="127"/>
      <c r="M128" s="252"/>
      <c r="N128" s="252"/>
      <c r="O128" s="252"/>
      <c r="P128" s="252"/>
      <c r="Q128" s="252"/>
      <c r="R128" s="252"/>
      <c r="S128" s="252"/>
      <c r="T128" s="252"/>
      <c r="U128" s="252"/>
      <c r="V128" s="252"/>
      <c r="W128" s="252"/>
      <c r="X128" s="252"/>
      <c r="Y128" s="252"/>
      <c r="Z128" s="252"/>
      <c r="AA128" s="252"/>
      <c r="AB128" s="252"/>
      <c r="AC128" s="252"/>
      <c r="AD128" s="252"/>
      <c r="AE128" s="252"/>
      <c r="AF128" s="252"/>
      <c r="AG128" s="252"/>
      <c r="AH128" s="252"/>
      <c r="AI128" s="252"/>
      <c r="AJ128" s="252"/>
      <c r="GV128" s="253"/>
      <c r="GW128" s="253"/>
    </row>
    <row r="129" spans="3:205" x14ac:dyDescent="0.25">
      <c r="C129" s="251"/>
      <c r="D129" s="251"/>
      <c r="E129" s="251"/>
      <c r="F129" s="251"/>
      <c r="G129" s="251"/>
      <c r="H129" s="251"/>
      <c r="I129" s="252"/>
      <c r="J129" s="252"/>
      <c r="K129" s="252"/>
      <c r="L129" s="127"/>
      <c r="M129" s="252"/>
      <c r="N129" s="252"/>
      <c r="O129" s="252"/>
      <c r="P129" s="252"/>
      <c r="Q129" s="252"/>
      <c r="R129" s="252"/>
      <c r="S129" s="252"/>
      <c r="T129" s="252"/>
      <c r="U129" s="252"/>
      <c r="V129" s="252"/>
      <c r="W129" s="252"/>
      <c r="X129" s="252"/>
      <c r="Y129" s="252"/>
      <c r="Z129" s="252"/>
      <c r="AA129" s="252"/>
      <c r="AB129" s="252"/>
      <c r="AC129" s="252"/>
      <c r="AD129" s="252"/>
      <c r="AE129" s="252"/>
      <c r="AF129" s="252"/>
      <c r="AG129" s="252"/>
      <c r="AH129" s="252"/>
      <c r="AI129" s="252"/>
      <c r="AJ129" s="252"/>
      <c r="GV129" s="253"/>
      <c r="GW129" s="253"/>
    </row>
    <row r="130" spans="3:205" x14ac:dyDescent="0.25">
      <c r="C130" s="251"/>
      <c r="D130" s="251"/>
      <c r="E130" s="251"/>
      <c r="F130" s="251"/>
      <c r="G130" s="251"/>
      <c r="H130" s="251"/>
      <c r="I130" s="252"/>
      <c r="J130" s="252"/>
      <c r="K130" s="252"/>
      <c r="L130" s="127"/>
      <c r="M130" s="252"/>
      <c r="N130" s="252"/>
      <c r="O130" s="252"/>
      <c r="P130" s="252"/>
      <c r="Q130" s="252"/>
      <c r="R130" s="252"/>
      <c r="S130" s="252"/>
      <c r="T130" s="252"/>
      <c r="U130" s="252"/>
      <c r="V130" s="252"/>
      <c r="W130" s="252"/>
      <c r="X130" s="252"/>
      <c r="Y130" s="252"/>
      <c r="Z130" s="252"/>
      <c r="AA130" s="252"/>
      <c r="AB130" s="252"/>
      <c r="AC130" s="252"/>
      <c r="AD130" s="252"/>
      <c r="AE130" s="252"/>
      <c r="AF130" s="252"/>
      <c r="AG130" s="252"/>
      <c r="AH130" s="252"/>
      <c r="AI130" s="252"/>
      <c r="AJ130" s="252"/>
      <c r="GV130" s="253"/>
      <c r="GW130" s="253"/>
    </row>
    <row r="131" spans="3:205" x14ac:dyDescent="0.25">
      <c r="C131" s="251"/>
      <c r="D131" s="251"/>
      <c r="E131" s="251"/>
      <c r="F131" s="251"/>
      <c r="G131" s="251"/>
      <c r="H131" s="251"/>
      <c r="I131" s="252"/>
      <c r="J131" s="252"/>
      <c r="K131" s="252"/>
      <c r="L131" s="127"/>
      <c r="M131" s="252"/>
      <c r="N131" s="252"/>
      <c r="O131" s="252"/>
      <c r="P131" s="252"/>
      <c r="Q131" s="252"/>
      <c r="R131" s="252"/>
      <c r="S131" s="252"/>
      <c r="T131" s="252"/>
      <c r="U131" s="252"/>
      <c r="V131" s="252"/>
      <c r="W131" s="252"/>
      <c r="X131" s="252"/>
      <c r="Y131" s="252"/>
      <c r="Z131" s="252"/>
      <c r="AA131" s="252"/>
      <c r="AB131" s="252"/>
      <c r="AC131" s="252"/>
      <c r="AD131" s="252"/>
      <c r="AE131" s="252"/>
      <c r="AF131" s="252"/>
      <c r="AG131" s="252"/>
      <c r="AH131" s="252"/>
      <c r="AI131" s="252"/>
      <c r="AJ131" s="252"/>
      <c r="GV131" s="253"/>
      <c r="GW131" s="253"/>
    </row>
    <row r="132" spans="3:205" x14ac:dyDescent="0.25">
      <c r="C132" s="251"/>
      <c r="D132" s="251"/>
      <c r="E132" s="251"/>
      <c r="F132" s="251"/>
      <c r="G132" s="251"/>
      <c r="H132" s="251"/>
      <c r="I132" s="252"/>
      <c r="J132" s="252"/>
      <c r="K132" s="252"/>
      <c r="L132" s="127"/>
      <c r="M132" s="252"/>
      <c r="N132" s="252"/>
      <c r="O132" s="252"/>
      <c r="P132" s="252"/>
      <c r="Q132" s="252"/>
      <c r="R132" s="252"/>
      <c r="S132" s="252"/>
      <c r="T132" s="252"/>
      <c r="U132" s="252"/>
      <c r="V132" s="252"/>
      <c r="W132" s="252"/>
      <c r="X132" s="252"/>
      <c r="Y132" s="252"/>
      <c r="Z132" s="252"/>
      <c r="AA132" s="252"/>
      <c r="AB132" s="252"/>
      <c r="AC132" s="252"/>
      <c r="AD132" s="252"/>
      <c r="AE132" s="252"/>
      <c r="AF132" s="252"/>
      <c r="AG132" s="252"/>
      <c r="AH132" s="252"/>
      <c r="AI132" s="252"/>
      <c r="AJ132" s="252"/>
      <c r="GV132" s="253"/>
      <c r="GW132" s="253"/>
    </row>
    <row r="133" spans="3:205" x14ac:dyDescent="0.25">
      <c r="C133" s="251"/>
      <c r="D133" s="251"/>
      <c r="E133" s="251"/>
      <c r="F133" s="251"/>
      <c r="G133" s="251"/>
      <c r="H133" s="251"/>
      <c r="I133" s="252"/>
      <c r="J133" s="252"/>
      <c r="K133" s="252"/>
      <c r="L133" s="127"/>
      <c r="M133" s="252"/>
      <c r="N133" s="252"/>
      <c r="O133" s="252"/>
      <c r="P133" s="252"/>
      <c r="Q133" s="252"/>
      <c r="R133" s="252"/>
      <c r="S133" s="252"/>
      <c r="T133" s="252"/>
      <c r="U133" s="252"/>
      <c r="V133" s="252"/>
      <c r="W133" s="252"/>
      <c r="X133" s="252"/>
      <c r="Y133" s="252"/>
      <c r="Z133" s="252"/>
      <c r="AA133" s="252"/>
      <c r="AB133" s="252"/>
      <c r="AC133" s="252"/>
      <c r="AD133" s="252"/>
      <c r="AE133" s="252"/>
      <c r="AF133" s="252"/>
      <c r="AG133" s="252"/>
      <c r="AH133" s="252"/>
      <c r="AI133" s="252"/>
      <c r="AJ133" s="252"/>
      <c r="GV133" s="253"/>
      <c r="GW133" s="253"/>
    </row>
    <row r="134" spans="3:205" x14ac:dyDescent="0.25">
      <c r="C134" s="251"/>
      <c r="D134" s="251"/>
      <c r="E134" s="251"/>
      <c r="F134" s="251"/>
      <c r="G134" s="251"/>
      <c r="H134" s="251"/>
      <c r="I134" s="252"/>
      <c r="J134" s="252"/>
      <c r="K134" s="252"/>
      <c r="L134" s="127"/>
      <c r="M134" s="252"/>
      <c r="N134" s="252"/>
      <c r="O134" s="252"/>
      <c r="P134" s="252"/>
      <c r="Q134" s="252"/>
      <c r="R134" s="252"/>
      <c r="S134" s="252"/>
      <c r="T134" s="252"/>
      <c r="U134" s="252"/>
      <c r="V134" s="252"/>
      <c r="W134" s="252"/>
      <c r="X134" s="252"/>
      <c r="Y134" s="252"/>
      <c r="Z134" s="252"/>
      <c r="AA134" s="252"/>
      <c r="AB134" s="252"/>
      <c r="AC134" s="252"/>
      <c r="AD134" s="252"/>
      <c r="AE134" s="252"/>
      <c r="AF134" s="252"/>
      <c r="AG134" s="252"/>
      <c r="AH134" s="252"/>
      <c r="AI134" s="252"/>
      <c r="AJ134" s="252"/>
      <c r="GV134" s="253"/>
      <c r="GW134" s="253"/>
    </row>
    <row r="135" spans="3:205" x14ac:dyDescent="0.25">
      <c r="C135" s="251"/>
      <c r="D135" s="251"/>
      <c r="E135" s="251"/>
      <c r="F135" s="251"/>
      <c r="G135" s="251"/>
      <c r="H135" s="251"/>
      <c r="I135" s="252"/>
      <c r="J135" s="252"/>
      <c r="K135" s="252"/>
      <c r="L135" s="127"/>
      <c r="M135" s="252"/>
      <c r="N135" s="252"/>
      <c r="O135" s="252"/>
      <c r="P135" s="252"/>
      <c r="Q135" s="252"/>
      <c r="R135" s="252"/>
      <c r="S135" s="252"/>
      <c r="T135" s="252"/>
      <c r="U135" s="252"/>
      <c r="V135" s="252"/>
      <c r="W135" s="252"/>
      <c r="X135" s="252"/>
      <c r="Y135" s="252"/>
      <c r="Z135" s="252"/>
      <c r="AA135" s="252"/>
      <c r="AB135" s="252"/>
      <c r="AC135" s="252"/>
      <c r="AD135" s="252"/>
      <c r="AE135" s="252"/>
      <c r="AF135" s="252"/>
      <c r="AG135" s="252"/>
      <c r="AH135" s="252"/>
      <c r="AI135" s="252"/>
      <c r="AJ135" s="252"/>
      <c r="GV135" s="253"/>
      <c r="GW135" s="253"/>
    </row>
    <row r="136" spans="3:205" x14ac:dyDescent="0.25">
      <c r="C136" s="251"/>
      <c r="D136" s="251"/>
      <c r="E136" s="251"/>
      <c r="F136" s="251"/>
      <c r="G136" s="251"/>
      <c r="H136" s="251"/>
      <c r="I136" s="252"/>
      <c r="J136" s="252"/>
      <c r="K136" s="252"/>
      <c r="L136" s="127"/>
      <c r="M136" s="252"/>
      <c r="N136" s="252"/>
      <c r="O136" s="252"/>
      <c r="P136" s="252"/>
      <c r="Q136" s="252"/>
      <c r="R136" s="252"/>
      <c r="S136" s="252"/>
      <c r="T136" s="252"/>
      <c r="U136" s="252"/>
      <c r="V136" s="252"/>
      <c r="W136" s="252"/>
      <c r="X136" s="252"/>
      <c r="Y136" s="252"/>
      <c r="Z136" s="252"/>
      <c r="AA136" s="252"/>
      <c r="AB136" s="252"/>
      <c r="AC136" s="252"/>
      <c r="AD136" s="252"/>
      <c r="AE136" s="252"/>
      <c r="AF136" s="252"/>
      <c r="AG136" s="252"/>
      <c r="AH136" s="252"/>
      <c r="AI136" s="252"/>
      <c r="AJ136" s="252"/>
      <c r="GV136" s="253"/>
      <c r="GW136" s="253"/>
    </row>
    <row r="137" spans="3:205" x14ac:dyDescent="0.25">
      <c r="C137" s="251"/>
      <c r="D137" s="251"/>
      <c r="E137" s="251"/>
      <c r="F137" s="251"/>
      <c r="G137" s="251"/>
      <c r="H137" s="251"/>
      <c r="I137" s="252"/>
      <c r="J137" s="252"/>
      <c r="K137" s="252"/>
      <c r="L137" s="127"/>
      <c r="M137" s="252"/>
      <c r="N137" s="252"/>
      <c r="O137" s="252"/>
      <c r="P137" s="252"/>
      <c r="Q137" s="252"/>
      <c r="R137" s="252"/>
      <c r="S137" s="252"/>
      <c r="T137" s="252"/>
      <c r="U137" s="252"/>
      <c r="V137" s="252"/>
      <c r="W137" s="252"/>
      <c r="X137" s="252"/>
      <c r="Y137" s="252"/>
      <c r="Z137" s="252"/>
      <c r="AA137" s="252"/>
      <c r="AB137" s="252"/>
      <c r="AC137" s="252"/>
      <c r="AD137" s="252"/>
      <c r="AE137" s="252"/>
      <c r="AF137" s="252"/>
      <c r="AG137" s="252"/>
      <c r="AH137" s="252"/>
      <c r="AI137" s="252"/>
      <c r="AJ137" s="252"/>
      <c r="GV137" s="253"/>
      <c r="GW137" s="253"/>
    </row>
    <row r="138" spans="3:205" x14ac:dyDescent="0.25">
      <c r="C138" s="251"/>
      <c r="D138" s="251"/>
      <c r="E138" s="251"/>
      <c r="F138" s="251"/>
      <c r="G138" s="251"/>
      <c r="H138" s="251"/>
      <c r="I138" s="252"/>
      <c r="J138" s="252"/>
      <c r="K138" s="252"/>
      <c r="L138" s="127"/>
      <c r="M138" s="252"/>
      <c r="N138" s="252"/>
      <c r="O138" s="252"/>
      <c r="P138" s="252"/>
      <c r="Q138" s="252"/>
      <c r="R138" s="252"/>
      <c r="S138" s="252"/>
      <c r="T138" s="252"/>
      <c r="U138" s="252"/>
      <c r="V138" s="252"/>
      <c r="W138" s="252"/>
      <c r="X138" s="252"/>
      <c r="Y138" s="252"/>
      <c r="Z138" s="252"/>
      <c r="AA138" s="252"/>
      <c r="AB138" s="252"/>
      <c r="AC138" s="252"/>
      <c r="AD138" s="252"/>
      <c r="AE138" s="252"/>
      <c r="AF138" s="252"/>
      <c r="AG138" s="252"/>
      <c r="AH138" s="252"/>
      <c r="AI138" s="252"/>
      <c r="AJ138" s="252"/>
      <c r="GV138" s="253"/>
      <c r="GW138" s="253"/>
    </row>
    <row r="139" spans="3:205" x14ac:dyDescent="0.25">
      <c r="C139" s="251"/>
      <c r="D139" s="251"/>
      <c r="E139" s="251"/>
      <c r="F139" s="251"/>
      <c r="G139" s="251"/>
      <c r="H139" s="251"/>
      <c r="I139" s="252"/>
      <c r="J139" s="252"/>
      <c r="K139" s="252"/>
      <c r="L139" s="127"/>
      <c r="M139" s="252"/>
      <c r="N139" s="252"/>
      <c r="O139" s="252"/>
      <c r="P139" s="252"/>
      <c r="Q139" s="252"/>
      <c r="R139" s="252"/>
      <c r="S139" s="252"/>
      <c r="T139" s="252"/>
      <c r="U139" s="252"/>
      <c r="V139" s="252"/>
      <c r="W139" s="252"/>
      <c r="X139" s="252"/>
      <c r="Y139" s="252"/>
      <c r="Z139" s="252"/>
      <c r="AA139" s="252"/>
      <c r="AB139" s="252"/>
      <c r="AC139" s="252"/>
      <c r="AD139" s="252"/>
      <c r="AE139" s="252"/>
      <c r="AF139" s="252"/>
      <c r="AG139" s="252"/>
      <c r="AH139" s="252"/>
      <c r="AI139" s="252"/>
      <c r="AJ139" s="252"/>
      <c r="GV139" s="253"/>
      <c r="GW139" s="253"/>
    </row>
    <row r="140" spans="3:205" x14ac:dyDescent="0.25">
      <c r="C140" s="251"/>
      <c r="D140" s="251"/>
      <c r="E140" s="251"/>
      <c r="F140" s="251"/>
      <c r="G140" s="251"/>
      <c r="H140" s="251"/>
      <c r="I140" s="252"/>
      <c r="J140" s="252"/>
      <c r="K140" s="252"/>
      <c r="L140" s="127"/>
      <c r="M140" s="252"/>
      <c r="N140" s="252"/>
      <c r="O140" s="252"/>
      <c r="P140" s="252"/>
      <c r="Q140" s="252"/>
      <c r="R140" s="252"/>
      <c r="S140" s="252"/>
      <c r="T140" s="252"/>
      <c r="U140" s="252"/>
      <c r="V140" s="252"/>
      <c r="W140" s="252"/>
      <c r="X140" s="252"/>
      <c r="Y140" s="252"/>
      <c r="Z140" s="252"/>
      <c r="AA140" s="252"/>
      <c r="AB140" s="252"/>
      <c r="AC140" s="252"/>
      <c r="AD140" s="252"/>
      <c r="AE140" s="252"/>
      <c r="AF140" s="252"/>
      <c r="AG140" s="252"/>
      <c r="AH140" s="252"/>
      <c r="AI140" s="252"/>
      <c r="AJ140" s="252"/>
      <c r="GV140" s="253"/>
      <c r="GW140" s="253"/>
    </row>
    <row r="141" spans="3:205" x14ac:dyDescent="0.25">
      <c r="C141" s="251"/>
      <c r="D141" s="251"/>
      <c r="E141" s="251"/>
      <c r="F141" s="251"/>
      <c r="G141" s="251"/>
      <c r="H141" s="251"/>
      <c r="I141" s="252"/>
      <c r="J141" s="252"/>
      <c r="K141" s="252"/>
      <c r="L141" s="127"/>
      <c r="M141" s="252"/>
      <c r="N141" s="252"/>
      <c r="O141" s="252"/>
      <c r="P141" s="252"/>
      <c r="Q141" s="252"/>
      <c r="R141" s="252"/>
      <c r="S141" s="252"/>
      <c r="T141" s="252"/>
      <c r="U141" s="252"/>
      <c r="V141" s="252"/>
      <c r="W141" s="252"/>
      <c r="X141" s="252"/>
      <c r="Y141" s="252"/>
      <c r="Z141" s="252"/>
      <c r="AA141" s="252"/>
      <c r="AB141" s="252"/>
      <c r="AC141" s="252"/>
      <c r="AD141" s="252"/>
      <c r="AE141" s="252"/>
      <c r="AF141" s="252"/>
      <c r="AG141" s="252"/>
      <c r="AH141" s="252"/>
      <c r="AI141" s="252"/>
      <c r="AJ141" s="252"/>
      <c r="GV141" s="253"/>
      <c r="GW141" s="253"/>
    </row>
    <row r="142" spans="3:205" x14ac:dyDescent="0.25">
      <c r="C142" s="251"/>
      <c r="D142" s="251"/>
      <c r="E142" s="251"/>
      <c r="F142" s="251"/>
      <c r="G142" s="251"/>
      <c r="H142" s="251"/>
      <c r="I142" s="252"/>
      <c r="J142" s="252"/>
      <c r="K142" s="252"/>
      <c r="L142" s="127"/>
      <c r="M142" s="252"/>
      <c r="N142" s="252"/>
      <c r="O142" s="252"/>
      <c r="P142" s="252"/>
      <c r="Q142" s="252"/>
      <c r="R142" s="252"/>
      <c r="S142" s="252"/>
      <c r="T142" s="252"/>
      <c r="U142" s="252"/>
      <c r="V142" s="252"/>
      <c r="W142" s="252"/>
      <c r="X142" s="252"/>
      <c r="Y142" s="252"/>
      <c r="Z142" s="252"/>
      <c r="AA142" s="252"/>
      <c r="AB142" s="252"/>
      <c r="AC142" s="252"/>
      <c r="AD142" s="252"/>
      <c r="AE142" s="252"/>
      <c r="AF142" s="252"/>
      <c r="AG142" s="252"/>
      <c r="AH142" s="252"/>
      <c r="AI142" s="252"/>
      <c r="AJ142" s="252"/>
      <c r="GV142" s="253"/>
      <c r="GW142" s="253"/>
    </row>
    <row r="143" spans="3:205" x14ac:dyDescent="0.25">
      <c r="C143" s="251"/>
      <c r="D143" s="251"/>
      <c r="E143" s="251"/>
      <c r="F143" s="251"/>
      <c r="G143" s="251"/>
      <c r="H143" s="251"/>
      <c r="I143" s="252"/>
      <c r="J143" s="252"/>
      <c r="K143" s="252"/>
      <c r="L143" s="127"/>
      <c r="M143" s="252"/>
      <c r="N143" s="252"/>
      <c r="O143" s="252"/>
      <c r="P143" s="252"/>
      <c r="Q143" s="252"/>
      <c r="R143" s="252"/>
      <c r="S143" s="252"/>
      <c r="T143" s="252"/>
      <c r="U143" s="252"/>
      <c r="V143" s="252"/>
      <c r="W143" s="252"/>
      <c r="X143" s="252"/>
      <c r="Y143" s="252"/>
      <c r="Z143" s="252"/>
      <c r="AA143" s="252"/>
      <c r="AB143" s="252"/>
      <c r="AC143" s="252"/>
      <c r="AD143" s="252"/>
      <c r="AE143" s="252"/>
      <c r="AF143" s="252"/>
      <c r="AG143" s="252"/>
      <c r="AH143" s="252"/>
      <c r="AI143" s="252"/>
      <c r="AJ143" s="252"/>
      <c r="GV143" s="253"/>
      <c r="GW143" s="253"/>
    </row>
    <row r="144" spans="3:205" x14ac:dyDescent="0.25">
      <c r="C144" s="251"/>
      <c r="D144" s="251"/>
      <c r="E144" s="251"/>
      <c r="F144" s="251"/>
      <c r="G144" s="251"/>
      <c r="H144" s="251"/>
      <c r="I144" s="252"/>
      <c r="J144" s="252"/>
      <c r="K144" s="252"/>
      <c r="L144" s="127"/>
      <c r="M144" s="252"/>
      <c r="N144" s="252"/>
      <c r="O144" s="252"/>
      <c r="P144" s="252"/>
      <c r="Q144" s="252"/>
      <c r="R144" s="252"/>
      <c r="S144" s="252"/>
      <c r="T144" s="252"/>
      <c r="U144" s="252"/>
      <c r="V144" s="252"/>
      <c r="W144" s="252"/>
      <c r="X144" s="252"/>
      <c r="Y144" s="252"/>
      <c r="Z144" s="252"/>
      <c r="AA144" s="252"/>
      <c r="AB144" s="252"/>
      <c r="AC144" s="252"/>
      <c r="AD144" s="252"/>
      <c r="AE144" s="252"/>
      <c r="AF144" s="252"/>
      <c r="AG144" s="252"/>
      <c r="AH144" s="252"/>
      <c r="AI144" s="252"/>
      <c r="AJ144" s="252"/>
      <c r="GV144" s="253"/>
      <c r="GW144" s="253"/>
    </row>
    <row r="145" spans="3:205" x14ac:dyDescent="0.25">
      <c r="C145" s="251"/>
      <c r="D145" s="251"/>
      <c r="E145" s="251"/>
      <c r="F145" s="251"/>
      <c r="G145" s="251"/>
      <c r="H145" s="251"/>
      <c r="I145" s="252"/>
      <c r="J145" s="252"/>
      <c r="K145" s="252"/>
      <c r="L145" s="127"/>
      <c r="M145" s="252"/>
      <c r="N145" s="252"/>
      <c r="O145" s="252"/>
      <c r="P145" s="252"/>
      <c r="Q145" s="252"/>
      <c r="R145" s="252"/>
      <c r="S145" s="252"/>
      <c r="T145" s="252"/>
      <c r="U145" s="252"/>
      <c r="V145" s="252"/>
      <c r="W145" s="252"/>
      <c r="X145" s="252"/>
      <c r="Y145" s="252"/>
      <c r="Z145" s="252"/>
      <c r="AA145" s="252"/>
      <c r="AB145" s="252"/>
      <c r="AC145" s="252"/>
      <c r="AD145" s="252"/>
      <c r="AE145" s="252"/>
      <c r="AF145" s="252"/>
      <c r="AG145" s="252"/>
      <c r="AH145" s="252"/>
      <c r="AI145" s="252"/>
      <c r="AJ145" s="252"/>
      <c r="GV145" s="253"/>
      <c r="GW145" s="253"/>
    </row>
    <row r="146" spans="3:205" x14ac:dyDescent="0.25">
      <c r="C146" s="251"/>
      <c r="D146" s="251"/>
      <c r="E146" s="251"/>
      <c r="F146" s="251"/>
      <c r="G146" s="251"/>
      <c r="H146" s="251"/>
      <c r="I146" s="252"/>
      <c r="J146" s="252"/>
      <c r="K146" s="252"/>
      <c r="L146" s="127"/>
      <c r="M146" s="252"/>
      <c r="N146" s="252"/>
      <c r="O146" s="252"/>
      <c r="P146" s="252"/>
      <c r="Q146" s="252"/>
      <c r="R146" s="252"/>
      <c r="S146" s="252"/>
      <c r="T146" s="252"/>
      <c r="U146" s="252"/>
      <c r="V146" s="252"/>
      <c r="W146" s="252"/>
      <c r="X146" s="252"/>
      <c r="Y146" s="252"/>
      <c r="Z146" s="252"/>
      <c r="AA146" s="252"/>
      <c r="AB146" s="252"/>
      <c r="AC146" s="252"/>
      <c r="AD146" s="252"/>
      <c r="AE146" s="252"/>
      <c r="AF146" s="252"/>
      <c r="AG146" s="252"/>
      <c r="AH146" s="252"/>
      <c r="AI146" s="252"/>
      <c r="AJ146" s="252"/>
      <c r="GV146" s="253"/>
      <c r="GW146" s="253"/>
    </row>
    <row r="147" spans="3:205" x14ac:dyDescent="0.25">
      <c r="C147" s="251"/>
      <c r="D147" s="251"/>
      <c r="E147" s="251"/>
      <c r="F147" s="251"/>
      <c r="G147" s="251"/>
      <c r="H147" s="251"/>
      <c r="I147" s="252"/>
      <c r="J147" s="252"/>
      <c r="K147" s="252"/>
      <c r="L147" s="127"/>
      <c r="M147" s="252"/>
      <c r="N147" s="252"/>
      <c r="O147" s="252"/>
      <c r="P147" s="252"/>
      <c r="Q147" s="252"/>
      <c r="R147" s="252"/>
      <c r="S147" s="252"/>
      <c r="T147" s="252"/>
      <c r="U147" s="252"/>
      <c r="V147" s="252"/>
      <c r="W147" s="252"/>
      <c r="X147" s="252"/>
      <c r="Y147" s="252"/>
      <c r="Z147" s="252"/>
      <c r="AA147" s="252"/>
      <c r="AB147" s="252"/>
      <c r="AC147" s="252"/>
      <c r="AD147" s="252"/>
      <c r="AE147" s="252"/>
      <c r="AF147" s="252"/>
      <c r="AG147" s="252"/>
      <c r="AH147" s="252"/>
      <c r="AI147" s="252"/>
      <c r="AJ147" s="252"/>
      <c r="GV147" s="253"/>
      <c r="GW147" s="253"/>
    </row>
    <row r="148" spans="3:205" x14ac:dyDescent="0.25">
      <c r="C148" s="251"/>
      <c r="D148" s="251"/>
      <c r="E148" s="251"/>
      <c r="F148" s="251"/>
      <c r="G148" s="251"/>
      <c r="H148" s="251"/>
      <c r="I148" s="252"/>
      <c r="J148" s="252"/>
      <c r="K148" s="252"/>
      <c r="L148" s="127"/>
      <c r="M148" s="252"/>
      <c r="N148" s="252"/>
      <c r="O148" s="252"/>
      <c r="P148" s="252"/>
      <c r="Q148" s="252"/>
      <c r="R148" s="252"/>
      <c r="S148" s="252"/>
      <c r="T148" s="252"/>
      <c r="U148" s="252"/>
      <c r="V148" s="252"/>
      <c r="W148" s="252"/>
      <c r="X148" s="252"/>
      <c r="Y148" s="252"/>
      <c r="Z148" s="252"/>
      <c r="AA148" s="252"/>
      <c r="AB148" s="252"/>
      <c r="AC148" s="252"/>
      <c r="AD148" s="252"/>
      <c r="AE148" s="252"/>
      <c r="AF148" s="252"/>
      <c r="AG148" s="252"/>
      <c r="AH148" s="252"/>
      <c r="AI148" s="252"/>
      <c r="AJ148" s="252"/>
      <c r="GV148" s="253"/>
      <c r="GW148" s="253"/>
    </row>
    <row r="149" spans="3:205" x14ac:dyDescent="0.25">
      <c r="C149" s="251"/>
      <c r="D149" s="251"/>
      <c r="E149" s="251"/>
      <c r="F149" s="251"/>
      <c r="G149" s="251"/>
      <c r="H149" s="251"/>
      <c r="I149" s="252"/>
      <c r="J149" s="252"/>
      <c r="K149" s="252"/>
      <c r="L149" s="127"/>
      <c r="M149" s="252"/>
      <c r="N149" s="252"/>
      <c r="O149" s="252"/>
      <c r="P149" s="252"/>
      <c r="Q149" s="252"/>
      <c r="R149" s="252"/>
      <c r="S149" s="252"/>
      <c r="T149" s="252"/>
      <c r="U149" s="252"/>
      <c r="V149" s="252"/>
      <c r="W149" s="252"/>
      <c r="X149" s="252"/>
      <c r="Y149" s="252"/>
      <c r="Z149" s="252"/>
      <c r="AA149" s="252"/>
      <c r="AB149" s="252"/>
      <c r="AC149" s="252"/>
      <c r="AD149" s="252"/>
      <c r="AE149" s="252"/>
      <c r="AF149" s="252"/>
      <c r="AG149" s="252"/>
      <c r="AH149" s="252"/>
      <c r="AI149" s="252"/>
      <c r="AJ149" s="252"/>
      <c r="GV149" s="253"/>
      <c r="GW149" s="253"/>
    </row>
    <row r="150" spans="3:205" x14ac:dyDescent="0.25">
      <c r="C150" s="251"/>
      <c r="D150" s="251"/>
      <c r="E150" s="251"/>
      <c r="F150" s="251"/>
      <c r="G150" s="251"/>
      <c r="H150" s="251"/>
      <c r="I150" s="252"/>
      <c r="J150" s="252"/>
      <c r="K150" s="252"/>
      <c r="L150" s="127"/>
      <c r="M150" s="252"/>
      <c r="N150" s="252"/>
      <c r="O150" s="252"/>
      <c r="P150" s="252"/>
      <c r="Q150" s="252"/>
      <c r="R150" s="252"/>
      <c r="S150" s="252"/>
      <c r="T150" s="252"/>
      <c r="U150" s="252"/>
      <c r="V150" s="252"/>
      <c r="W150" s="252"/>
      <c r="X150" s="252"/>
      <c r="Y150" s="252"/>
      <c r="Z150" s="252"/>
      <c r="AA150" s="252"/>
      <c r="AB150" s="252"/>
      <c r="AC150" s="252"/>
      <c r="AD150" s="252"/>
      <c r="AE150" s="252"/>
      <c r="AF150" s="252"/>
      <c r="AG150" s="252"/>
      <c r="AH150" s="252"/>
      <c r="AI150" s="252"/>
      <c r="AJ150" s="252"/>
      <c r="GV150" s="253"/>
      <c r="GW150" s="253"/>
    </row>
    <row r="151" spans="3:205" x14ac:dyDescent="0.25">
      <c r="C151" s="251"/>
      <c r="D151" s="251"/>
      <c r="E151" s="251"/>
      <c r="F151" s="251"/>
      <c r="G151" s="251"/>
      <c r="H151" s="251"/>
      <c r="I151" s="252"/>
      <c r="J151" s="252"/>
      <c r="K151" s="252"/>
      <c r="L151" s="127"/>
      <c r="M151" s="252"/>
      <c r="N151" s="252"/>
      <c r="O151" s="252"/>
      <c r="P151" s="252"/>
      <c r="Q151" s="252"/>
      <c r="R151" s="252"/>
      <c r="S151" s="252"/>
      <c r="T151" s="252"/>
      <c r="U151" s="252"/>
      <c r="V151" s="252"/>
      <c r="W151" s="252"/>
      <c r="X151" s="252"/>
      <c r="Y151" s="252"/>
      <c r="Z151" s="252"/>
      <c r="AA151" s="252"/>
      <c r="AB151" s="252"/>
      <c r="AC151" s="252"/>
      <c r="AD151" s="252"/>
      <c r="AE151" s="252"/>
      <c r="AF151" s="252"/>
      <c r="AG151" s="252"/>
      <c r="AH151" s="252"/>
      <c r="AI151" s="252"/>
      <c r="AJ151" s="252"/>
      <c r="GV151" s="253"/>
      <c r="GW151" s="253"/>
    </row>
    <row r="152" spans="3:205" x14ac:dyDescent="0.25">
      <c r="C152" s="251"/>
      <c r="D152" s="251"/>
      <c r="E152" s="251"/>
      <c r="F152" s="251"/>
      <c r="G152" s="251"/>
      <c r="H152" s="251"/>
      <c r="I152" s="252"/>
      <c r="J152" s="252"/>
      <c r="K152" s="252"/>
      <c r="L152" s="127"/>
      <c r="M152" s="252"/>
      <c r="N152" s="252"/>
      <c r="O152" s="252"/>
      <c r="P152" s="252"/>
      <c r="Q152" s="252"/>
      <c r="R152" s="252"/>
      <c r="S152" s="252"/>
      <c r="T152" s="252"/>
      <c r="U152" s="252"/>
      <c r="V152" s="252"/>
      <c r="W152" s="252"/>
      <c r="X152" s="252"/>
      <c r="Y152" s="252"/>
      <c r="Z152" s="252"/>
      <c r="AA152" s="252"/>
      <c r="AB152" s="252"/>
      <c r="AC152" s="252"/>
      <c r="AD152" s="252"/>
      <c r="AE152" s="252"/>
      <c r="AF152" s="252"/>
      <c r="AG152" s="252"/>
      <c r="AH152" s="252"/>
      <c r="AI152" s="252"/>
      <c r="AJ152" s="252"/>
      <c r="GV152" s="253"/>
      <c r="GW152" s="253"/>
    </row>
    <row r="153" spans="3:205" x14ac:dyDescent="0.25">
      <c r="C153" s="251"/>
      <c r="D153" s="251"/>
      <c r="E153" s="251"/>
      <c r="F153" s="251"/>
      <c r="G153" s="251"/>
      <c r="H153" s="251"/>
      <c r="I153" s="252"/>
      <c r="J153" s="252"/>
      <c r="K153" s="252"/>
      <c r="L153" s="127"/>
      <c r="M153" s="252"/>
      <c r="N153" s="252"/>
      <c r="O153" s="252"/>
      <c r="P153" s="252"/>
      <c r="Q153" s="252"/>
      <c r="R153" s="252"/>
      <c r="S153" s="252"/>
      <c r="T153" s="252"/>
      <c r="U153" s="252"/>
      <c r="V153" s="252"/>
      <c r="W153" s="252"/>
      <c r="X153" s="252"/>
      <c r="Y153" s="252"/>
      <c r="Z153" s="252"/>
      <c r="AA153" s="252"/>
      <c r="AB153" s="252"/>
      <c r="AC153" s="252"/>
      <c r="AD153" s="252"/>
      <c r="AE153" s="252"/>
      <c r="AF153" s="252"/>
      <c r="AG153" s="252"/>
      <c r="AH153" s="252"/>
      <c r="AI153" s="252"/>
      <c r="AJ153" s="252"/>
      <c r="GV153" s="253"/>
      <c r="GW153" s="253"/>
    </row>
    <row r="154" spans="3:205" x14ac:dyDescent="0.25">
      <c r="C154" s="251"/>
      <c r="D154" s="251"/>
      <c r="E154" s="251"/>
      <c r="F154" s="251"/>
      <c r="G154" s="251"/>
      <c r="H154" s="251"/>
      <c r="I154" s="252"/>
      <c r="J154" s="252"/>
      <c r="K154" s="252"/>
      <c r="L154" s="127"/>
      <c r="M154" s="252"/>
      <c r="N154" s="252"/>
      <c r="O154" s="252"/>
      <c r="P154" s="252"/>
      <c r="Q154" s="252"/>
      <c r="R154" s="252"/>
      <c r="S154" s="252"/>
      <c r="T154" s="252"/>
      <c r="U154" s="252"/>
      <c r="V154" s="252"/>
      <c r="W154" s="252"/>
      <c r="X154" s="252"/>
      <c r="Y154" s="252"/>
      <c r="Z154" s="252"/>
      <c r="AA154" s="252"/>
      <c r="AB154" s="252"/>
      <c r="AC154" s="252"/>
      <c r="AD154" s="252"/>
      <c r="AE154" s="252"/>
      <c r="AF154" s="252"/>
      <c r="AG154" s="252"/>
      <c r="AH154" s="252"/>
      <c r="AI154" s="252"/>
      <c r="AJ154" s="252"/>
      <c r="GV154" s="253"/>
      <c r="GW154" s="253"/>
    </row>
    <row r="155" spans="3:205" x14ac:dyDescent="0.25">
      <c r="C155" s="251"/>
      <c r="D155" s="251"/>
      <c r="E155" s="251"/>
      <c r="F155" s="251"/>
      <c r="G155" s="251"/>
      <c r="H155" s="251"/>
      <c r="I155" s="252"/>
      <c r="J155" s="252"/>
      <c r="K155" s="252"/>
      <c r="L155" s="127"/>
      <c r="M155" s="252"/>
      <c r="N155" s="252"/>
      <c r="O155" s="252"/>
      <c r="P155" s="252"/>
      <c r="Q155" s="252"/>
      <c r="R155" s="252"/>
      <c r="S155" s="252"/>
      <c r="T155" s="252"/>
      <c r="U155" s="252"/>
      <c r="V155" s="252"/>
      <c r="W155" s="252"/>
      <c r="X155" s="252"/>
      <c r="Y155" s="252"/>
      <c r="Z155" s="252"/>
      <c r="AA155" s="252"/>
      <c r="AB155" s="252"/>
      <c r="AC155" s="252"/>
      <c r="AD155" s="252"/>
      <c r="AE155" s="252"/>
      <c r="AF155" s="252"/>
      <c r="AG155" s="252"/>
      <c r="AH155" s="252"/>
      <c r="AI155" s="252"/>
      <c r="AJ155" s="252"/>
      <c r="GV155" s="253"/>
      <c r="GW155" s="253"/>
    </row>
    <row r="156" spans="3:205" x14ac:dyDescent="0.25">
      <c r="C156" s="251"/>
      <c r="D156" s="251"/>
      <c r="E156" s="251"/>
      <c r="F156" s="251"/>
      <c r="G156" s="251"/>
      <c r="H156" s="251"/>
      <c r="I156" s="252"/>
      <c r="J156" s="252"/>
      <c r="K156" s="252"/>
      <c r="L156" s="127"/>
      <c r="M156" s="252"/>
      <c r="N156" s="252"/>
      <c r="O156" s="252"/>
      <c r="P156" s="252"/>
      <c r="Q156" s="252"/>
      <c r="R156" s="252"/>
      <c r="S156" s="252"/>
      <c r="T156" s="252"/>
      <c r="U156" s="252"/>
      <c r="V156" s="252"/>
      <c r="W156" s="252"/>
      <c r="X156" s="252"/>
      <c r="Y156" s="252"/>
      <c r="Z156" s="252"/>
      <c r="AA156" s="252"/>
      <c r="AB156" s="252"/>
      <c r="AC156" s="252"/>
      <c r="AD156" s="252"/>
      <c r="AE156" s="252"/>
      <c r="AF156" s="252"/>
      <c r="AG156" s="252"/>
      <c r="AH156" s="252"/>
      <c r="AI156" s="252"/>
      <c r="AJ156" s="252"/>
      <c r="GV156" s="253"/>
      <c r="GW156" s="253"/>
    </row>
    <row r="157" spans="3:205" x14ac:dyDescent="0.25">
      <c r="C157" s="251"/>
      <c r="D157" s="251"/>
      <c r="E157" s="251"/>
      <c r="F157" s="251"/>
      <c r="G157" s="251"/>
      <c r="H157" s="251"/>
      <c r="I157" s="252"/>
      <c r="J157" s="252"/>
      <c r="K157" s="252"/>
      <c r="L157" s="127"/>
      <c r="M157" s="252"/>
      <c r="N157" s="252"/>
      <c r="O157" s="252"/>
      <c r="P157" s="252"/>
      <c r="Q157" s="252"/>
      <c r="R157" s="252"/>
      <c r="S157" s="252"/>
      <c r="T157" s="252"/>
      <c r="U157" s="252"/>
      <c r="V157" s="252"/>
      <c r="W157" s="252"/>
      <c r="X157" s="252"/>
      <c r="Y157" s="252"/>
      <c r="Z157" s="252"/>
      <c r="AA157" s="252"/>
      <c r="AB157" s="252"/>
      <c r="AC157" s="252"/>
      <c r="AD157" s="252"/>
      <c r="AE157" s="252"/>
      <c r="AF157" s="252"/>
      <c r="AG157" s="252"/>
      <c r="AH157" s="252"/>
      <c r="AI157" s="252"/>
      <c r="AJ157" s="252"/>
      <c r="GV157" s="253"/>
      <c r="GW157" s="253"/>
    </row>
    <row r="158" spans="3:205" x14ac:dyDescent="0.25">
      <c r="C158" s="251"/>
      <c r="D158" s="251"/>
      <c r="E158" s="251"/>
      <c r="F158" s="251"/>
      <c r="G158" s="251"/>
      <c r="H158" s="251"/>
      <c r="I158" s="252"/>
      <c r="J158" s="252"/>
      <c r="K158" s="252"/>
      <c r="L158" s="127"/>
      <c r="M158" s="252"/>
      <c r="N158" s="252"/>
      <c r="O158" s="252"/>
      <c r="P158" s="252"/>
      <c r="Q158" s="252"/>
      <c r="R158" s="252"/>
      <c r="S158" s="252"/>
      <c r="T158" s="252"/>
      <c r="U158" s="252"/>
      <c r="V158" s="252"/>
      <c r="W158" s="252"/>
      <c r="X158" s="252"/>
      <c r="Y158" s="252"/>
      <c r="Z158" s="252"/>
      <c r="AA158" s="252"/>
      <c r="AB158" s="252"/>
      <c r="AC158" s="252"/>
      <c r="AD158" s="252"/>
      <c r="AE158" s="252"/>
      <c r="AF158" s="252"/>
      <c r="AG158" s="252"/>
      <c r="AH158" s="252"/>
      <c r="AI158" s="252"/>
      <c r="AJ158" s="252"/>
      <c r="GV158" s="253"/>
      <c r="GW158" s="253"/>
    </row>
    <row r="159" spans="3:205" x14ac:dyDescent="0.25">
      <c r="C159" s="251"/>
      <c r="D159" s="251"/>
      <c r="E159" s="251"/>
      <c r="F159" s="251"/>
      <c r="G159" s="251"/>
      <c r="H159" s="251"/>
      <c r="I159" s="252"/>
      <c r="J159" s="252"/>
      <c r="K159" s="252"/>
      <c r="L159" s="127"/>
      <c r="M159" s="252"/>
      <c r="N159" s="252"/>
      <c r="O159" s="252"/>
      <c r="P159" s="252"/>
      <c r="Q159" s="252"/>
      <c r="R159" s="252"/>
      <c r="S159" s="252"/>
      <c r="T159" s="252"/>
      <c r="U159" s="252"/>
      <c r="V159" s="252"/>
      <c r="W159" s="252"/>
      <c r="X159" s="252"/>
      <c r="Y159" s="252"/>
      <c r="Z159" s="252"/>
      <c r="AA159" s="252"/>
      <c r="AB159" s="252"/>
      <c r="AC159" s="252"/>
      <c r="AD159" s="252"/>
      <c r="AE159" s="252"/>
      <c r="AF159" s="252"/>
      <c r="AG159" s="252"/>
      <c r="AH159" s="252"/>
      <c r="AI159" s="252"/>
      <c r="AJ159" s="252"/>
      <c r="GV159" s="253"/>
      <c r="GW159" s="253"/>
    </row>
    <row r="160" spans="3:205" x14ac:dyDescent="0.25">
      <c r="C160" s="251"/>
      <c r="D160" s="251"/>
      <c r="E160" s="251"/>
      <c r="F160" s="251"/>
      <c r="G160" s="251"/>
      <c r="H160" s="251"/>
      <c r="I160" s="252"/>
      <c r="J160" s="252"/>
      <c r="K160" s="252"/>
      <c r="L160" s="127"/>
      <c r="M160" s="252"/>
      <c r="N160" s="252"/>
      <c r="O160" s="252"/>
      <c r="P160" s="252"/>
      <c r="Q160" s="252"/>
      <c r="R160" s="252"/>
      <c r="S160" s="252"/>
      <c r="T160" s="252"/>
      <c r="U160" s="252"/>
      <c r="V160" s="252"/>
      <c r="W160" s="252"/>
      <c r="X160" s="252"/>
      <c r="Y160" s="252"/>
      <c r="Z160" s="252"/>
      <c r="AA160" s="252"/>
      <c r="AB160" s="252"/>
      <c r="AC160" s="252"/>
      <c r="AD160" s="252"/>
      <c r="AE160" s="252"/>
      <c r="AF160" s="252"/>
      <c r="AG160" s="252"/>
      <c r="AH160" s="252"/>
      <c r="AI160" s="252"/>
      <c r="AJ160" s="252"/>
      <c r="GV160" s="253"/>
      <c r="GW160" s="253"/>
    </row>
    <row r="161" spans="3:205" x14ac:dyDescent="0.25">
      <c r="C161" s="251"/>
      <c r="D161" s="251"/>
      <c r="E161" s="251"/>
      <c r="F161" s="251"/>
      <c r="G161" s="251"/>
      <c r="H161" s="251"/>
      <c r="I161" s="252"/>
      <c r="J161" s="252"/>
      <c r="K161" s="252"/>
      <c r="L161" s="127"/>
      <c r="M161" s="252"/>
      <c r="N161" s="252"/>
      <c r="O161" s="252"/>
      <c r="P161" s="252"/>
      <c r="Q161" s="252"/>
      <c r="R161" s="252"/>
      <c r="S161" s="252"/>
      <c r="T161" s="252"/>
      <c r="U161" s="252"/>
      <c r="V161" s="252"/>
      <c r="W161" s="252"/>
      <c r="X161" s="252"/>
      <c r="Y161" s="252"/>
      <c r="Z161" s="252"/>
      <c r="AA161" s="252"/>
      <c r="AB161" s="252"/>
      <c r="AC161" s="252"/>
      <c r="AD161" s="252"/>
      <c r="AE161" s="252"/>
      <c r="AF161" s="252"/>
      <c r="AG161" s="252"/>
      <c r="AH161" s="252"/>
      <c r="AI161" s="252"/>
      <c r="AJ161" s="252"/>
      <c r="GV161" s="253"/>
      <c r="GW161" s="253"/>
    </row>
    <row r="162" spans="3:205" x14ac:dyDescent="0.25">
      <c r="C162" s="251"/>
      <c r="D162" s="251"/>
      <c r="E162" s="251"/>
      <c r="F162" s="251"/>
      <c r="G162" s="251"/>
      <c r="H162" s="251"/>
      <c r="I162" s="252"/>
      <c r="J162" s="252"/>
      <c r="K162" s="252"/>
      <c r="L162" s="127"/>
      <c r="M162" s="252"/>
      <c r="N162" s="252"/>
      <c r="O162" s="252"/>
      <c r="P162" s="252"/>
      <c r="Q162" s="252"/>
      <c r="R162" s="252"/>
      <c r="S162" s="252"/>
      <c r="T162" s="252"/>
      <c r="U162" s="252"/>
      <c r="V162" s="252"/>
      <c r="W162" s="252"/>
      <c r="X162" s="252"/>
      <c r="Y162" s="252"/>
      <c r="Z162" s="252"/>
      <c r="AA162" s="252"/>
      <c r="AB162" s="252"/>
      <c r="AC162" s="252"/>
      <c r="AD162" s="252"/>
      <c r="AE162" s="252"/>
      <c r="AF162" s="252"/>
      <c r="AG162" s="252"/>
      <c r="AH162" s="252"/>
      <c r="AI162" s="252"/>
      <c r="AJ162" s="252"/>
      <c r="GV162" s="253"/>
      <c r="GW162" s="253"/>
    </row>
    <row r="163" spans="3:205" x14ac:dyDescent="0.25">
      <c r="C163" s="251"/>
      <c r="D163" s="251"/>
      <c r="E163" s="251"/>
      <c r="F163" s="251"/>
      <c r="G163" s="251"/>
      <c r="H163" s="251"/>
      <c r="I163" s="252"/>
      <c r="J163" s="252"/>
      <c r="K163" s="252"/>
      <c r="L163" s="127"/>
      <c r="M163" s="252"/>
      <c r="N163" s="252"/>
      <c r="O163" s="252"/>
      <c r="P163" s="252"/>
      <c r="Q163" s="252"/>
      <c r="R163" s="252"/>
      <c r="S163" s="252"/>
      <c r="T163" s="252"/>
      <c r="U163" s="252"/>
      <c r="V163" s="252"/>
      <c r="W163" s="252"/>
      <c r="X163" s="252"/>
      <c r="Y163" s="252"/>
      <c r="Z163" s="252"/>
      <c r="AA163" s="252"/>
      <c r="AB163" s="252"/>
      <c r="AC163" s="252"/>
      <c r="AD163" s="252"/>
      <c r="AE163" s="252"/>
      <c r="AF163" s="252"/>
      <c r="AG163" s="252"/>
      <c r="AH163" s="252"/>
      <c r="AI163" s="252"/>
      <c r="AJ163" s="252"/>
      <c r="GV163" s="253"/>
      <c r="GW163" s="253"/>
    </row>
    <row r="164" spans="3:205" x14ac:dyDescent="0.25">
      <c r="C164" s="251"/>
      <c r="D164" s="251"/>
      <c r="E164" s="251"/>
      <c r="F164" s="251"/>
      <c r="G164" s="251"/>
      <c r="H164" s="251"/>
      <c r="I164" s="252"/>
      <c r="J164" s="252"/>
      <c r="K164" s="252"/>
      <c r="L164" s="127"/>
      <c r="M164" s="252"/>
      <c r="N164" s="252"/>
      <c r="O164" s="252"/>
      <c r="P164" s="252"/>
      <c r="Q164" s="252"/>
      <c r="R164" s="252"/>
      <c r="S164" s="252"/>
      <c r="T164" s="252"/>
      <c r="U164" s="252"/>
      <c r="V164" s="252"/>
      <c r="W164" s="252"/>
      <c r="X164" s="252"/>
      <c r="Y164" s="252"/>
      <c r="Z164" s="252"/>
      <c r="AA164" s="252"/>
      <c r="AB164" s="252"/>
      <c r="AC164" s="252"/>
      <c r="AD164" s="252"/>
      <c r="AE164" s="252"/>
      <c r="AF164" s="252"/>
      <c r="AG164" s="252"/>
      <c r="AH164" s="252"/>
      <c r="AI164" s="252"/>
      <c r="AJ164" s="252"/>
      <c r="GV164" s="253"/>
      <c r="GW164" s="253"/>
    </row>
    <row r="165" spans="3:205" x14ac:dyDescent="0.25">
      <c r="C165" s="251"/>
      <c r="D165" s="251"/>
      <c r="E165" s="251"/>
      <c r="F165" s="251"/>
      <c r="G165" s="251"/>
      <c r="H165" s="251"/>
      <c r="I165" s="252"/>
      <c r="J165" s="252"/>
      <c r="K165" s="252"/>
      <c r="L165" s="127"/>
      <c r="M165" s="252"/>
      <c r="N165" s="252"/>
      <c r="O165" s="252"/>
      <c r="P165" s="252"/>
      <c r="Q165" s="252"/>
      <c r="R165" s="252"/>
      <c r="S165" s="252"/>
      <c r="T165" s="252"/>
      <c r="U165" s="252"/>
      <c r="V165" s="252"/>
      <c r="W165" s="252"/>
      <c r="X165" s="252"/>
      <c r="Y165" s="252"/>
      <c r="Z165" s="252"/>
      <c r="AA165" s="252"/>
      <c r="AB165" s="252"/>
      <c r="AC165" s="252"/>
      <c r="AD165" s="252"/>
      <c r="AE165" s="252"/>
      <c r="AF165" s="252"/>
      <c r="AG165" s="252"/>
      <c r="AH165" s="252"/>
      <c r="AI165" s="252"/>
      <c r="AJ165" s="252"/>
      <c r="GV165" s="253"/>
      <c r="GW165" s="253"/>
    </row>
    <row r="166" spans="3:205" x14ac:dyDescent="0.25">
      <c r="C166" s="251"/>
      <c r="D166" s="251"/>
      <c r="E166" s="251"/>
      <c r="F166" s="251"/>
      <c r="G166" s="251"/>
      <c r="H166" s="251"/>
      <c r="I166" s="252"/>
      <c r="J166" s="252"/>
      <c r="K166" s="252"/>
      <c r="L166" s="127"/>
      <c r="M166" s="252"/>
      <c r="N166" s="252"/>
      <c r="O166" s="252"/>
      <c r="P166" s="252"/>
      <c r="Q166" s="252"/>
      <c r="R166" s="252"/>
      <c r="S166" s="252"/>
      <c r="T166" s="252"/>
      <c r="U166" s="252"/>
      <c r="V166" s="252"/>
      <c r="W166" s="252"/>
      <c r="X166" s="252"/>
      <c r="Y166" s="252"/>
      <c r="Z166" s="252"/>
      <c r="AA166" s="252"/>
      <c r="AB166" s="252"/>
      <c r="AC166" s="252"/>
      <c r="AD166" s="252"/>
      <c r="AE166" s="252"/>
      <c r="AF166" s="252"/>
      <c r="AG166" s="252"/>
      <c r="AH166" s="252"/>
      <c r="AI166" s="252"/>
      <c r="AJ166" s="252"/>
      <c r="GV166" s="253"/>
      <c r="GW166" s="253"/>
    </row>
    <row r="167" spans="3:205" x14ac:dyDescent="0.25">
      <c r="C167" s="251"/>
      <c r="D167" s="251"/>
      <c r="E167" s="251"/>
      <c r="F167" s="251"/>
      <c r="G167" s="251"/>
      <c r="H167" s="251"/>
      <c r="I167" s="252"/>
      <c r="J167" s="252"/>
      <c r="K167" s="252"/>
      <c r="L167" s="127"/>
      <c r="M167" s="252"/>
      <c r="N167" s="252"/>
      <c r="O167" s="252"/>
      <c r="P167" s="252"/>
      <c r="Q167" s="252"/>
      <c r="R167" s="252"/>
      <c r="S167" s="252"/>
      <c r="T167" s="252"/>
      <c r="U167" s="252"/>
      <c r="V167" s="252"/>
      <c r="W167" s="252"/>
      <c r="X167" s="252"/>
      <c r="Y167" s="252"/>
      <c r="Z167" s="252"/>
      <c r="AA167" s="252"/>
      <c r="AB167" s="252"/>
      <c r="AC167" s="252"/>
      <c r="AD167" s="252"/>
      <c r="AE167" s="252"/>
      <c r="AF167" s="252"/>
      <c r="AG167" s="252"/>
      <c r="AH167" s="252"/>
      <c r="AI167" s="252"/>
      <c r="AJ167" s="252"/>
      <c r="GV167" s="253"/>
      <c r="GW167" s="253"/>
    </row>
    <row r="168" spans="3:205" x14ac:dyDescent="0.25">
      <c r="C168" s="251"/>
      <c r="D168" s="251"/>
      <c r="E168" s="251"/>
      <c r="F168" s="251"/>
      <c r="G168" s="251"/>
      <c r="H168" s="251"/>
      <c r="I168" s="252"/>
      <c r="J168" s="252"/>
      <c r="K168" s="252"/>
      <c r="L168" s="127"/>
      <c r="M168" s="252"/>
      <c r="N168" s="252"/>
      <c r="O168" s="252"/>
      <c r="P168" s="252"/>
      <c r="Q168" s="252"/>
      <c r="R168" s="252"/>
      <c r="S168" s="252"/>
      <c r="T168" s="252"/>
      <c r="U168" s="252"/>
      <c r="V168" s="252"/>
      <c r="W168" s="252"/>
      <c r="X168" s="252"/>
      <c r="Y168" s="252"/>
      <c r="Z168" s="252"/>
      <c r="AA168" s="252"/>
      <c r="AB168" s="252"/>
      <c r="AC168" s="252"/>
      <c r="AD168" s="252"/>
      <c r="AE168" s="252"/>
      <c r="AF168" s="252"/>
      <c r="AG168" s="252"/>
      <c r="AH168" s="252"/>
      <c r="AI168" s="252"/>
      <c r="AJ168" s="252"/>
      <c r="GV168" s="253"/>
      <c r="GW168" s="253"/>
    </row>
    <row r="169" spans="3:205" x14ac:dyDescent="0.25">
      <c r="C169" s="251"/>
      <c r="D169" s="251"/>
      <c r="E169" s="251"/>
      <c r="F169" s="251"/>
      <c r="G169" s="251"/>
      <c r="H169" s="251"/>
      <c r="I169" s="252"/>
      <c r="J169" s="252"/>
      <c r="K169" s="252"/>
      <c r="L169" s="127"/>
      <c r="M169" s="252"/>
      <c r="N169" s="252"/>
      <c r="O169" s="252"/>
      <c r="P169" s="252"/>
      <c r="Q169" s="252"/>
      <c r="R169" s="252"/>
      <c r="S169" s="252"/>
      <c r="T169" s="252"/>
      <c r="U169" s="252"/>
      <c r="V169" s="252"/>
      <c r="W169" s="252"/>
      <c r="X169" s="252"/>
      <c r="Y169" s="252"/>
      <c r="Z169" s="252"/>
      <c r="AA169" s="252"/>
      <c r="AB169" s="252"/>
      <c r="AC169" s="252"/>
      <c r="AD169" s="252"/>
      <c r="AE169" s="252"/>
      <c r="AF169" s="252"/>
      <c r="AG169" s="252"/>
      <c r="AH169" s="252"/>
      <c r="AI169" s="252"/>
      <c r="AJ169" s="252"/>
      <c r="GV169" s="253"/>
      <c r="GW169" s="253"/>
    </row>
    <row r="170" spans="3:205" x14ac:dyDescent="0.25">
      <c r="C170" s="251"/>
      <c r="D170" s="251"/>
      <c r="E170" s="251"/>
      <c r="F170" s="251"/>
      <c r="G170" s="251"/>
      <c r="H170" s="251"/>
      <c r="I170" s="252"/>
      <c r="J170" s="252"/>
      <c r="K170" s="252"/>
      <c r="L170" s="127"/>
      <c r="M170" s="252"/>
      <c r="N170" s="252"/>
      <c r="O170" s="252"/>
      <c r="P170" s="252"/>
      <c r="Q170" s="252"/>
      <c r="R170" s="252"/>
      <c r="S170" s="252"/>
      <c r="T170" s="252"/>
      <c r="U170" s="252"/>
      <c r="V170" s="252"/>
      <c r="W170" s="252"/>
      <c r="X170" s="252"/>
      <c r="Y170" s="252"/>
      <c r="Z170" s="252"/>
      <c r="AA170" s="252"/>
      <c r="AB170" s="252"/>
      <c r="AC170" s="252"/>
      <c r="AD170" s="252"/>
      <c r="AE170" s="252"/>
      <c r="AF170" s="252"/>
      <c r="AG170" s="252"/>
      <c r="AH170" s="252"/>
      <c r="AI170" s="252"/>
      <c r="AJ170" s="252"/>
      <c r="GV170" s="253"/>
      <c r="GW170" s="253"/>
    </row>
    <row r="171" spans="3:205" x14ac:dyDescent="0.25">
      <c r="C171" s="251"/>
      <c r="D171" s="251"/>
      <c r="E171" s="251"/>
      <c r="F171" s="251"/>
      <c r="G171" s="251"/>
      <c r="H171" s="251"/>
      <c r="I171" s="252"/>
      <c r="J171" s="252"/>
      <c r="K171" s="252"/>
      <c r="L171" s="127"/>
      <c r="M171" s="252"/>
      <c r="N171" s="252"/>
      <c r="O171" s="252"/>
      <c r="P171" s="252"/>
      <c r="Q171" s="252"/>
      <c r="R171" s="252"/>
      <c r="S171" s="252"/>
      <c r="T171" s="252"/>
      <c r="U171" s="252"/>
      <c r="V171" s="252"/>
      <c r="W171" s="252"/>
      <c r="X171" s="252"/>
      <c r="Y171" s="252"/>
      <c r="Z171" s="252"/>
      <c r="AA171" s="252"/>
      <c r="AB171" s="252"/>
      <c r="AC171" s="252"/>
      <c r="AD171" s="252"/>
      <c r="AE171" s="252"/>
      <c r="AF171" s="252"/>
      <c r="AG171" s="252"/>
      <c r="AH171" s="252"/>
      <c r="AI171" s="252"/>
      <c r="AJ171" s="252"/>
      <c r="GV171" s="253"/>
      <c r="GW171" s="253"/>
    </row>
    <row r="172" spans="3:205" x14ac:dyDescent="0.25">
      <c r="C172" s="251"/>
      <c r="D172" s="251"/>
      <c r="E172" s="251"/>
      <c r="F172" s="251"/>
      <c r="G172" s="251"/>
      <c r="H172" s="251"/>
      <c r="I172" s="252"/>
      <c r="J172" s="252"/>
      <c r="K172" s="252"/>
      <c r="L172" s="127"/>
      <c r="M172" s="252"/>
      <c r="N172" s="252"/>
      <c r="O172" s="252"/>
      <c r="P172" s="252"/>
      <c r="Q172" s="252"/>
      <c r="R172" s="252"/>
      <c r="S172" s="252"/>
      <c r="T172" s="252"/>
      <c r="U172" s="252"/>
      <c r="V172" s="252"/>
      <c r="W172" s="252"/>
      <c r="X172" s="252"/>
      <c r="Y172" s="252"/>
      <c r="Z172" s="252"/>
      <c r="AA172" s="252"/>
      <c r="AB172" s="252"/>
      <c r="AC172" s="252"/>
      <c r="AD172" s="252"/>
      <c r="AE172" s="252"/>
      <c r="AF172" s="252"/>
      <c r="AG172" s="252"/>
      <c r="AH172" s="252"/>
      <c r="AI172" s="252"/>
      <c r="AJ172" s="252"/>
      <c r="GV172" s="253"/>
      <c r="GW172" s="253"/>
    </row>
    <row r="173" spans="3:205" x14ac:dyDescent="0.25">
      <c r="C173" s="251"/>
      <c r="D173" s="251"/>
      <c r="E173" s="251"/>
      <c r="F173" s="251"/>
      <c r="G173" s="251"/>
      <c r="H173" s="251"/>
      <c r="I173" s="252"/>
      <c r="J173" s="252"/>
      <c r="K173" s="252"/>
      <c r="L173" s="127"/>
      <c r="M173" s="252"/>
      <c r="N173" s="252"/>
      <c r="O173" s="252"/>
      <c r="P173" s="252"/>
      <c r="Q173" s="252"/>
      <c r="R173" s="252"/>
      <c r="S173" s="252"/>
      <c r="T173" s="252"/>
      <c r="U173" s="252"/>
      <c r="V173" s="252"/>
      <c r="W173" s="252"/>
      <c r="X173" s="252"/>
      <c r="Y173" s="252"/>
      <c r="Z173" s="252"/>
      <c r="AA173" s="252"/>
      <c r="AB173" s="252"/>
      <c r="AC173" s="252"/>
      <c r="AD173" s="252"/>
      <c r="AE173" s="252"/>
      <c r="AF173" s="252"/>
      <c r="AG173" s="252"/>
      <c r="AH173" s="252"/>
      <c r="AI173" s="252"/>
      <c r="AJ173" s="252"/>
      <c r="GV173" s="253"/>
      <c r="GW173" s="253"/>
    </row>
    <row r="174" spans="3:205" x14ac:dyDescent="0.25">
      <c r="C174" s="251"/>
      <c r="D174" s="251"/>
      <c r="E174" s="251"/>
      <c r="F174" s="251"/>
      <c r="G174" s="251"/>
      <c r="H174" s="251"/>
      <c r="I174" s="252"/>
      <c r="J174" s="252"/>
      <c r="K174" s="252"/>
      <c r="L174" s="127"/>
      <c r="M174" s="252"/>
      <c r="N174" s="252"/>
      <c r="O174" s="252"/>
      <c r="P174" s="252"/>
      <c r="Q174" s="252"/>
      <c r="R174" s="252"/>
      <c r="S174" s="252"/>
      <c r="T174" s="252"/>
      <c r="U174" s="252"/>
      <c r="V174" s="252"/>
      <c r="W174" s="252"/>
      <c r="X174" s="252"/>
      <c r="Y174" s="252"/>
      <c r="Z174" s="252"/>
      <c r="AA174" s="252"/>
      <c r="AB174" s="252"/>
      <c r="AC174" s="252"/>
      <c r="AD174" s="252"/>
      <c r="AE174" s="252"/>
      <c r="AF174" s="252"/>
      <c r="AG174" s="252"/>
      <c r="AH174" s="252"/>
      <c r="AI174" s="252"/>
      <c r="AJ174" s="252"/>
      <c r="GV174" s="253"/>
      <c r="GW174" s="253"/>
    </row>
    <row r="175" spans="3:205" x14ac:dyDescent="0.25">
      <c r="C175" s="251"/>
      <c r="D175" s="251"/>
      <c r="E175" s="251"/>
      <c r="F175" s="251"/>
      <c r="G175" s="251"/>
      <c r="H175" s="251"/>
      <c r="I175" s="252"/>
      <c r="J175" s="252"/>
      <c r="K175" s="252"/>
      <c r="L175" s="127"/>
      <c r="M175" s="252"/>
      <c r="N175" s="252"/>
      <c r="O175" s="252"/>
      <c r="P175" s="252"/>
      <c r="Q175" s="252"/>
      <c r="R175" s="252"/>
      <c r="S175" s="252"/>
      <c r="T175" s="252"/>
      <c r="U175" s="252"/>
      <c r="V175" s="252"/>
      <c r="W175" s="252"/>
      <c r="X175" s="252"/>
      <c r="Y175" s="252"/>
      <c r="Z175" s="252"/>
      <c r="AA175" s="252"/>
      <c r="AB175" s="252"/>
      <c r="AC175" s="252"/>
      <c r="AD175" s="252"/>
      <c r="AE175" s="252"/>
      <c r="AF175" s="252"/>
      <c r="AG175" s="252"/>
      <c r="AH175" s="252"/>
      <c r="AI175" s="252"/>
      <c r="AJ175" s="252"/>
      <c r="GV175" s="253"/>
      <c r="GW175" s="253"/>
    </row>
    <row r="176" spans="3:205" x14ac:dyDescent="0.25">
      <c r="C176" s="251"/>
      <c r="D176" s="251"/>
      <c r="E176" s="251"/>
      <c r="F176" s="251"/>
      <c r="G176" s="251"/>
      <c r="H176" s="251"/>
      <c r="I176" s="252"/>
      <c r="J176" s="252"/>
      <c r="K176" s="252"/>
      <c r="L176" s="127"/>
      <c r="M176" s="252"/>
      <c r="N176" s="252"/>
      <c r="O176" s="252"/>
      <c r="P176" s="252"/>
      <c r="Q176" s="252"/>
      <c r="R176" s="252"/>
      <c r="S176" s="252"/>
      <c r="T176" s="252"/>
      <c r="U176" s="252"/>
      <c r="V176" s="252"/>
      <c r="W176" s="252"/>
      <c r="X176" s="252"/>
      <c r="Y176" s="252"/>
      <c r="Z176" s="252"/>
      <c r="AA176" s="252"/>
      <c r="AB176" s="252"/>
      <c r="AC176" s="252"/>
      <c r="AD176" s="252"/>
      <c r="AE176" s="252"/>
      <c r="AF176" s="252"/>
      <c r="AG176" s="252"/>
      <c r="AH176" s="252"/>
      <c r="AI176" s="252"/>
      <c r="AJ176" s="252"/>
      <c r="GV176" s="253"/>
      <c r="GW176" s="253"/>
    </row>
    <row r="177" spans="3:205" x14ac:dyDescent="0.25">
      <c r="C177" s="251"/>
      <c r="D177" s="251"/>
      <c r="E177" s="251"/>
      <c r="F177" s="251"/>
      <c r="G177" s="251"/>
      <c r="H177" s="251"/>
      <c r="I177" s="252"/>
      <c r="J177" s="252"/>
      <c r="K177" s="252"/>
      <c r="L177" s="127"/>
      <c r="M177" s="252"/>
      <c r="N177" s="252"/>
      <c r="O177" s="252"/>
      <c r="P177" s="252"/>
      <c r="Q177" s="252"/>
      <c r="R177" s="252"/>
      <c r="S177" s="252"/>
      <c r="T177" s="252"/>
      <c r="U177" s="252"/>
      <c r="V177" s="252"/>
      <c r="W177" s="252"/>
      <c r="X177" s="252"/>
      <c r="Y177" s="252"/>
      <c r="Z177" s="252"/>
      <c r="AA177" s="252"/>
      <c r="AB177" s="252"/>
      <c r="AC177" s="252"/>
      <c r="AD177" s="252"/>
      <c r="AE177" s="252"/>
      <c r="AF177" s="252"/>
      <c r="AG177" s="252"/>
      <c r="AH177" s="252"/>
      <c r="AI177" s="252"/>
      <c r="AJ177" s="252"/>
      <c r="GV177" s="253"/>
      <c r="GW177" s="253"/>
    </row>
    <row r="178" spans="3:205" x14ac:dyDescent="0.25">
      <c r="C178" s="251"/>
      <c r="D178" s="251"/>
      <c r="E178" s="251"/>
      <c r="F178" s="251"/>
      <c r="G178" s="251"/>
      <c r="H178" s="251"/>
      <c r="I178" s="252"/>
      <c r="J178" s="252"/>
      <c r="K178" s="252"/>
      <c r="L178" s="127"/>
      <c r="M178" s="252"/>
      <c r="N178" s="252"/>
      <c r="O178" s="252"/>
      <c r="P178" s="252"/>
      <c r="Q178" s="252"/>
      <c r="R178" s="252"/>
      <c r="S178" s="252"/>
      <c r="T178" s="252"/>
      <c r="U178" s="252"/>
      <c r="V178" s="252"/>
      <c r="W178" s="252"/>
      <c r="X178" s="252"/>
      <c r="Y178" s="252"/>
      <c r="Z178" s="252"/>
      <c r="AA178" s="252"/>
      <c r="AB178" s="252"/>
      <c r="AC178" s="252"/>
      <c r="AD178" s="252"/>
      <c r="AE178" s="252"/>
      <c r="AF178" s="252"/>
      <c r="AG178" s="252"/>
      <c r="AH178" s="252"/>
      <c r="AI178" s="252"/>
      <c r="AJ178" s="252"/>
      <c r="GV178" s="253"/>
      <c r="GW178" s="253"/>
    </row>
    <row r="179" spans="3:205" x14ac:dyDescent="0.25">
      <c r="C179" s="251"/>
      <c r="D179" s="251"/>
      <c r="E179" s="251"/>
      <c r="F179" s="251"/>
      <c r="G179" s="251"/>
      <c r="H179" s="251"/>
      <c r="I179" s="252"/>
      <c r="J179" s="252"/>
      <c r="K179" s="252"/>
      <c r="L179" s="127"/>
      <c r="M179" s="252"/>
      <c r="N179" s="252"/>
      <c r="O179" s="252"/>
      <c r="P179" s="252"/>
      <c r="Q179" s="252"/>
      <c r="R179" s="252"/>
      <c r="S179" s="252"/>
      <c r="T179" s="252"/>
      <c r="U179" s="252"/>
      <c r="V179" s="252"/>
      <c r="W179" s="252"/>
      <c r="X179" s="252"/>
      <c r="Y179" s="252"/>
      <c r="Z179" s="252"/>
      <c r="AA179" s="252"/>
      <c r="AB179" s="252"/>
      <c r="AC179" s="252"/>
      <c r="AD179" s="252"/>
      <c r="AE179" s="252"/>
      <c r="AF179" s="252"/>
      <c r="AG179" s="252"/>
      <c r="AH179" s="252"/>
      <c r="AI179" s="252"/>
      <c r="AJ179" s="252"/>
      <c r="GV179" s="253"/>
      <c r="GW179" s="253"/>
    </row>
    <row r="180" spans="3:205" x14ac:dyDescent="0.25">
      <c r="C180" s="251"/>
      <c r="D180" s="251"/>
      <c r="E180" s="251"/>
      <c r="F180" s="251"/>
      <c r="G180" s="251"/>
      <c r="H180" s="251"/>
      <c r="I180" s="252"/>
      <c r="J180" s="252"/>
      <c r="K180" s="252"/>
      <c r="L180" s="127"/>
      <c r="M180" s="252"/>
      <c r="N180" s="252"/>
      <c r="O180" s="252"/>
      <c r="P180" s="252"/>
      <c r="Q180" s="252"/>
      <c r="R180" s="252"/>
      <c r="S180" s="252"/>
      <c r="T180" s="252"/>
      <c r="U180" s="252"/>
      <c r="V180" s="252"/>
      <c r="W180" s="252"/>
      <c r="X180" s="252"/>
      <c r="Y180" s="252"/>
      <c r="Z180" s="252"/>
      <c r="AA180" s="252"/>
      <c r="AB180" s="252"/>
      <c r="AC180" s="252"/>
      <c r="AD180" s="252"/>
      <c r="AE180" s="252"/>
      <c r="AF180" s="252"/>
      <c r="AG180" s="252"/>
      <c r="AH180" s="252"/>
      <c r="AI180" s="252"/>
      <c r="AJ180" s="252"/>
      <c r="GV180" s="253"/>
      <c r="GW180" s="253"/>
    </row>
    <row r="181" spans="3:205" x14ac:dyDescent="0.25">
      <c r="C181" s="251"/>
      <c r="D181" s="251"/>
      <c r="E181" s="251"/>
      <c r="F181" s="251"/>
      <c r="G181" s="251"/>
      <c r="H181" s="251"/>
      <c r="I181" s="252"/>
      <c r="J181" s="252"/>
      <c r="K181" s="252"/>
      <c r="L181" s="127"/>
      <c r="M181" s="252"/>
      <c r="N181" s="252"/>
      <c r="O181" s="252"/>
      <c r="P181" s="252"/>
      <c r="Q181" s="252"/>
      <c r="R181" s="252"/>
      <c r="S181" s="252"/>
      <c r="T181" s="252"/>
      <c r="U181" s="252"/>
      <c r="V181" s="252"/>
      <c r="W181" s="252"/>
      <c r="X181" s="252"/>
      <c r="Y181" s="252"/>
      <c r="Z181" s="252"/>
      <c r="AA181" s="252"/>
      <c r="AB181" s="252"/>
      <c r="AC181" s="252"/>
      <c r="AD181" s="252"/>
      <c r="AE181" s="252"/>
      <c r="AF181" s="252"/>
      <c r="AG181" s="252"/>
      <c r="AH181" s="252"/>
      <c r="AI181" s="252"/>
      <c r="AJ181" s="252"/>
      <c r="GV181" s="253"/>
      <c r="GW181" s="253"/>
    </row>
    <row r="182" spans="3:205" x14ac:dyDescent="0.25">
      <c r="C182" s="251"/>
      <c r="D182" s="251"/>
      <c r="E182" s="251"/>
      <c r="F182" s="251"/>
      <c r="G182" s="251"/>
      <c r="H182" s="251"/>
      <c r="I182" s="252"/>
      <c r="J182" s="252"/>
      <c r="K182" s="252"/>
      <c r="L182" s="127"/>
      <c r="M182" s="252"/>
      <c r="N182" s="252"/>
      <c r="O182" s="252"/>
      <c r="P182" s="252"/>
      <c r="Q182" s="252"/>
      <c r="R182" s="252"/>
      <c r="S182" s="252"/>
      <c r="T182" s="252"/>
      <c r="U182" s="252"/>
      <c r="V182" s="252"/>
      <c r="W182" s="252"/>
      <c r="X182" s="252"/>
      <c r="Y182" s="252"/>
      <c r="Z182" s="252"/>
      <c r="AA182" s="252"/>
      <c r="AB182" s="252"/>
      <c r="AC182" s="252"/>
      <c r="AD182" s="252"/>
      <c r="AE182" s="252"/>
      <c r="AF182" s="252"/>
      <c r="AG182" s="252"/>
      <c r="AH182" s="252"/>
      <c r="AI182" s="252"/>
      <c r="AJ182" s="252"/>
      <c r="GV182" s="253"/>
      <c r="GW182" s="253"/>
    </row>
    <row r="183" spans="3:205" x14ac:dyDescent="0.25">
      <c r="C183" s="251"/>
      <c r="D183" s="251"/>
      <c r="E183" s="251"/>
      <c r="F183" s="251"/>
      <c r="G183" s="251"/>
      <c r="H183" s="251"/>
      <c r="I183" s="252"/>
      <c r="J183" s="252"/>
      <c r="K183" s="252"/>
      <c r="L183" s="127"/>
      <c r="M183" s="252"/>
      <c r="N183" s="252"/>
      <c r="O183" s="252"/>
      <c r="P183" s="252"/>
      <c r="Q183" s="252"/>
      <c r="R183" s="252"/>
      <c r="S183" s="252"/>
      <c r="T183" s="252"/>
      <c r="U183" s="252"/>
      <c r="V183" s="252"/>
      <c r="W183" s="252"/>
      <c r="X183" s="252"/>
      <c r="Y183" s="252"/>
      <c r="Z183" s="252"/>
      <c r="AA183" s="252"/>
      <c r="AB183" s="252"/>
      <c r="AC183" s="252"/>
      <c r="AD183" s="252"/>
      <c r="AE183" s="252"/>
      <c r="AF183" s="252"/>
      <c r="AG183" s="252"/>
      <c r="AH183" s="252"/>
      <c r="AI183" s="252"/>
      <c r="AJ183" s="252"/>
      <c r="GV183" s="253"/>
      <c r="GW183" s="253"/>
    </row>
    <row r="184" spans="3:205" x14ac:dyDescent="0.25">
      <c r="C184" s="251"/>
      <c r="D184" s="251"/>
      <c r="E184" s="251"/>
      <c r="F184" s="251"/>
      <c r="G184" s="251"/>
      <c r="H184" s="251"/>
      <c r="I184" s="252"/>
      <c r="J184" s="252"/>
      <c r="K184" s="252"/>
      <c r="L184" s="127"/>
      <c r="M184" s="252"/>
      <c r="N184" s="252"/>
      <c r="O184" s="252"/>
      <c r="P184" s="252"/>
      <c r="Q184" s="252"/>
      <c r="R184" s="252"/>
      <c r="S184" s="252"/>
      <c r="T184" s="252"/>
      <c r="U184" s="252"/>
      <c r="V184" s="252"/>
      <c r="W184" s="252"/>
      <c r="X184" s="252"/>
      <c r="Y184" s="252"/>
      <c r="Z184" s="252"/>
      <c r="AA184" s="252"/>
      <c r="AB184" s="252"/>
      <c r="AC184" s="252"/>
      <c r="AD184" s="252"/>
      <c r="AE184" s="252"/>
      <c r="AF184" s="252"/>
      <c r="AG184" s="252"/>
      <c r="AH184" s="252"/>
      <c r="AI184" s="252"/>
      <c r="AJ184" s="252"/>
      <c r="GV184" s="253"/>
      <c r="GW184" s="253"/>
    </row>
    <row r="185" spans="3:205" x14ac:dyDescent="0.25">
      <c r="C185" s="251"/>
      <c r="D185" s="251"/>
      <c r="E185" s="251"/>
      <c r="F185" s="251"/>
      <c r="G185" s="251"/>
      <c r="H185" s="251"/>
      <c r="I185" s="252"/>
      <c r="J185" s="252"/>
      <c r="K185" s="252"/>
      <c r="L185" s="127"/>
      <c r="M185" s="252"/>
      <c r="N185" s="252"/>
      <c r="O185" s="252"/>
      <c r="P185" s="252"/>
      <c r="Q185" s="252"/>
      <c r="R185" s="252"/>
      <c r="S185" s="252"/>
      <c r="T185" s="252"/>
      <c r="U185" s="252"/>
      <c r="V185" s="252"/>
      <c r="W185" s="252"/>
      <c r="X185" s="252"/>
      <c r="Y185" s="252"/>
      <c r="Z185" s="252"/>
      <c r="AA185" s="252"/>
      <c r="AB185" s="252"/>
      <c r="AC185" s="252"/>
      <c r="AD185" s="252"/>
      <c r="AE185" s="252"/>
      <c r="AF185" s="252"/>
      <c r="AG185" s="252"/>
      <c r="AH185" s="252"/>
      <c r="AI185" s="252"/>
      <c r="AJ185" s="252"/>
      <c r="GV185" s="253"/>
      <c r="GW185" s="253"/>
    </row>
    <row r="186" spans="3:205" x14ac:dyDescent="0.25">
      <c r="C186" s="251"/>
      <c r="D186" s="251"/>
      <c r="E186" s="251"/>
      <c r="F186" s="251"/>
      <c r="G186" s="251"/>
      <c r="H186" s="251"/>
      <c r="I186" s="252"/>
      <c r="J186" s="252"/>
      <c r="K186" s="252"/>
      <c r="L186" s="127"/>
      <c r="M186" s="252"/>
      <c r="N186" s="252"/>
      <c r="O186" s="252"/>
      <c r="P186" s="252"/>
      <c r="Q186" s="252"/>
      <c r="R186" s="252"/>
      <c r="S186" s="252"/>
      <c r="T186" s="252"/>
      <c r="U186" s="252"/>
      <c r="V186" s="252"/>
      <c r="W186" s="252"/>
      <c r="X186" s="252"/>
      <c r="Y186" s="252"/>
      <c r="Z186" s="252"/>
      <c r="AA186" s="252"/>
      <c r="AB186" s="252"/>
      <c r="AC186" s="252"/>
      <c r="AD186" s="252"/>
      <c r="AE186" s="252"/>
      <c r="AF186" s="252"/>
      <c r="AG186" s="252"/>
      <c r="AH186" s="252"/>
      <c r="AI186" s="252"/>
      <c r="AJ186" s="252"/>
      <c r="GV186" s="253"/>
      <c r="GW186" s="253"/>
    </row>
    <row r="187" spans="3:205" x14ac:dyDescent="0.25">
      <c r="C187" s="251"/>
      <c r="D187" s="251"/>
      <c r="E187" s="251"/>
      <c r="F187" s="251"/>
      <c r="G187" s="251"/>
      <c r="H187" s="251"/>
      <c r="I187" s="252"/>
      <c r="J187" s="252"/>
      <c r="K187" s="252"/>
      <c r="L187" s="127"/>
      <c r="M187" s="252"/>
      <c r="N187" s="252"/>
      <c r="O187" s="252"/>
      <c r="P187" s="252"/>
      <c r="Q187" s="252"/>
      <c r="R187" s="252"/>
      <c r="S187" s="252"/>
      <c r="T187" s="252"/>
      <c r="U187" s="252"/>
      <c r="V187" s="252"/>
      <c r="W187" s="252"/>
      <c r="X187" s="252"/>
      <c r="Y187" s="252"/>
      <c r="Z187" s="252"/>
      <c r="AA187" s="252"/>
      <c r="AB187" s="252"/>
      <c r="AC187" s="252"/>
      <c r="AD187" s="252"/>
      <c r="AE187" s="252"/>
      <c r="AF187" s="252"/>
      <c r="AG187" s="252"/>
      <c r="AH187" s="252"/>
      <c r="AI187" s="252"/>
      <c r="AJ187" s="252"/>
      <c r="GV187" s="253"/>
      <c r="GW187" s="253"/>
    </row>
    <row r="188" spans="3:205" x14ac:dyDescent="0.25">
      <c r="C188" s="251"/>
      <c r="D188" s="251"/>
      <c r="E188" s="251"/>
      <c r="F188" s="251"/>
      <c r="G188" s="251"/>
      <c r="H188" s="251"/>
      <c r="I188" s="252"/>
      <c r="J188" s="252"/>
      <c r="K188" s="252"/>
      <c r="L188" s="127"/>
      <c r="M188" s="252"/>
      <c r="N188" s="252"/>
      <c r="O188" s="252"/>
      <c r="P188" s="252"/>
      <c r="Q188" s="252"/>
      <c r="R188" s="252"/>
      <c r="S188" s="252"/>
      <c r="T188" s="252"/>
      <c r="U188" s="252"/>
      <c r="V188" s="252"/>
      <c r="W188" s="252"/>
      <c r="X188" s="252"/>
      <c r="Y188" s="252"/>
      <c r="Z188" s="252"/>
      <c r="AA188" s="252"/>
      <c r="AB188" s="252"/>
      <c r="AC188" s="252"/>
      <c r="AD188" s="252"/>
      <c r="AE188" s="252"/>
      <c r="AF188" s="252"/>
      <c r="AG188" s="252"/>
      <c r="AH188" s="252"/>
      <c r="AI188" s="252"/>
      <c r="AJ188" s="252"/>
      <c r="GV188" s="253"/>
      <c r="GW188" s="253"/>
    </row>
    <row r="189" spans="3:205" x14ac:dyDescent="0.25">
      <c r="C189" s="251"/>
      <c r="D189" s="251"/>
      <c r="E189" s="251"/>
      <c r="F189" s="251"/>
      <c r="G189" s="251"/>
      <c r="H189" s="251"/>
      <c r="I189" s="252"/>
      <c r="J189" s="252"/>
      <c r="K189" s="252"/>
      <c r="L189" s="127"/>
      <c r="M189" s="252"/>
      <c r="N189" s="252"/>
      <c r="O189" s="252"/>
      <c r="P189" s="252"/>
      <c r="Q189" s="252"/>
      <c r="R189" s="252"/>
      <c r="S189" s="252"/>
      <c r="T189" s="252"/>
      <c r="U189" s="252"/>
      <c r="V189" s="252"/>
      <c r="W189" s="252"/>
      <c r="X189" s="252"/>
      <c r="Y189" s="252"/>
      <c r="Z189" s="252"/>
      <c r="AA189" s="252"/>
      <c r="AB189" s="252"/>
      <c r="AC189" s="252"/>
      <c r="AD189" s="252"/>
      <c r="AE189" s="252"/>
      <c r="AF189" s="252"/>
      <c r="AG189" s="252"/>
      <c r="AH189" s="252"/>
      <c r="AI189" s="252"/>
      <c r="AJ189" s="252"/>
      <c r="GV189" s="253"/>
      <c r="GW189" s="253"/>
    </row>
    <row r="190" spans="3:205" x14ac:dyDescent="0.25">
      <c r="C190" s="251"/>
      <c r="D190" s="251"/>
      <c r="E190" s="251"/>
      <c r="F190" s="251"/>
      <c r="G190" s="251"/>
      <c r="H190" s="251"/>
      <c r="I190" s="252"/>
      <c r="J190" s="252"/>
      <c r="K190" s="252"/>
      <c r="L190" s="127"/>
      <c r="M190" s="252"/>
      <c r="N190" s="252"/>
      <c r="O190" s="252"/>
      <c r="P190" s="252"/>
      <c r="Q190" s="252"/>
      <c r="R190" s="252"/>
      <c r="S190" s="252"/>
      <c r="T190" s="252"/>
      <c r="U190" s="252"/>
      <c r="V190" s="252"/>
      <c r="W190" s="252"/>
      <c r="X190" s="252"/>
      <c r="Y190" s="252"/>
      <c r="Z190" s="252"/>
      <c r="AA190" s="252"/>
      <c r="AB190" s="252"/>
      <c r="AC190" s="252"/>
      <c r="AD190" s="252"/>
      <c r="AE190" s="252"/>
      <c r="AF190" s="252"/>
      <c r="AG190" s="252"/>
      <c r="AH190" s="252"/>
      <c r="AI190" s="252"/>
      <c r="AJ190" s="252"/>
      <c r="GV190" s="253"/>
      <c r="GW190" s="253"/>
    </row>
    <row r="191" spans="3:205" x14ac:dyDescent="0.25">
      <c r="C191" s="251"/>
      <c r="D191" s="251"/>
      <c r="E191" s="251"/>
      <c r="F191" s="251"/>
      <c r="G191" s="251"/>
      <c r="H191" s="251"/>
      <c r="I191" s="252"/>
      <c r="J191" s="252"/>
      <c r="K191" s="252"/>
      <c r="L191" s="127"/>
      <c r="M191" s="252"/>
      <c r="N191" s="252"/>
      <c r="O191" s="252"/>
      <c r="P191" s="252"/>
      <c r="Q191" s="252"/>
      <c r="R191" s="252"/>
      <c r="S191" s="252"/>
      <c r="T191" s="252"/>
      <c r="U191" s="252"/>
      <c r="V191" s="252"/>
      <c r="W191" s="252"/>
      <c r="X191" s="252"/>
      <c r="Y191" s="252"/>
      <c r="Z191" s="252"/>
      <c r="AA191" s="252"/>
      <c r="AB191" s="252"/>
      <c r="AC191" s="252"/>
      <c r="AD191" s="252"/>
      <c r="AE191" s="252"/>
      <c r="AF191" s="252"/>
      <c r="AG191" s="252"/>
      <c r="AH191" s="252"/>
      <c r="AI191" s="252"/>
      <c r="AJ191" s="252"/>
      <c r="GV191" s="253"/>
      <c r="GW191" s="253"/>
    </row>
    <row r="192" spans="3:205" x14ac:dyDescent="0.25">
      <c r="C192" s="251"/>
      <c r="D192" s="251"/>
      <c r="E192" s="251"/>
      <c r="F192" s="251"/>
      <c r="G192" s="251"/>
      <c r="H192" s="251"/>
      <c r="I192" s="252"/>
      <c r="J192" s="252"/>
      <c r="K192" s="252"/>
      <c r="L192" s="127"/>
      <c r="M192" s="252"/>
      <c r="N192" s="252"/>
      <c r="O192" s="252"/>
      <c r="P192" s="252"/>
      <c r="Q192" s="252"/>
      <c r="R192" s="252"/>
      <c r="S192" s="252"/>
      <c r="T192" s="252"/>
      <c r="U192" s="252"/>
      <c r="V192" s="252"/>
      <c r="W192" s="252"/>
      <c r="X192" s="252"/>
      <c r="Y192" s="252"/>
      <c r="Z192" s="252"/>
      <c r="AA192" s="252"/>
      <c r="AB192" s="252"/>
      <c r="AC192" s="252"/>
      <c r="AD192" s="252"/>
      <c r="AE192" s="252"/>
      <c r="AF192" s="252"/>
      <c r="AG192" s="252"/>
      <c r="AH192" s="252"/>
      <c r="AI192" s="252"/>
      <c r="AJ192" s="252"/>
      <c r="GV192" s="253"/>
      <c r="GW192" s="253"/>
    </row>
    <row r="193" spans="3:205" x14ac:dyDescent="0.25">
      <c r="C193" s="251"/>
      <c r="D193" s="251"/>
      <c r="E193" s="251"/>
      <c r="F193" s="251"/>
      <c r="G193" s="251"/>
      <c r="H193" s="251"/>
      <c r="I193" s="252"/>
      <c r="J193" s="252"/>
      <c r="K193" s="252"/>
      <c r="L193" s="127"/>
      <c r="M193" s="252"/>
      <c r="N193" s="252"/>
      <c r="O193" s="252"/>
      <c r="P193" s="252"/>
      <c r="Q193" s="252"/>
      <c r="R193" s="252"/>
      <c r="S193" s="252"/>
      <c r="T193" s="252"/>
      <c r="U193" s="252"/>
      <c r="V193" s="252"/>
      <c r="W193" s="252"/>
      <c r="X193" s="252"/>
      <c r="Y193" s="252"/>
      <c r="Z193" s="252"/>
      <c r="AA193" s="252"/>
      <c r="AB193" s="252"/>
      <c r="AC193" s="252"/>
      <c r="AD193" s="252"/>
      <c r="AE193" s="252"/>
      <c r="AF193" s="252"/>
      <c r="AG193" s="252"/>
      <c r="AH193" s="252"/>
      <c r="AI193" s="252"/>
      <c r="AJ193" s="252"/>
      <c r="GV193" s="253"/>
      <c r="GW193" s="253"/>
    </row>
    <row r="194" spans="3:205" x14ac:dyDescent="0.25">
      <c r="C194" s="251"/>
      <c r="D194" s="251"/>
      <c r="E194" s="251"/>
      <c r="F194" s="251"/>
      <c r="G194" s="251"/>
      <c r="H194" s="251"/>
      <c r="I194" s="252"/>
      <c r="J194" s="252"/>
      <c r="K194" s="252"/>
      <c r="L194" s="127"/>
      <c r="M194" s="252"/>
      <c r="N194" s="252"/>
      <c r="O194" s="252"/>
      <c r="P194" s="252"/>
      <c r="Q194" s="252"/>
      <c r="R194" s="252"/>
      <c r="S194" s="252"/>
      <c r="T194" s="252"/>
      <c r="U194" s="252"/>
      <c r="V194" s="252"/>
      <c r="W194" s="252"/>
      <c r="X194" s="252"/>
      <c r="Y194" s="252"/>
      <c r="Z194" s="252"/>
      <c r="AA194" s="252"/>
      <c r="AB194" s="252"/>
      <c r="AC194" s="252"/>
      <c r="AD194" s="252"/>
      <c r="AE194" s="252"/>
      <c r="AF194" s="252"/>
      <c r="AG194" s="252"/>
      <c r="AH194" s="252"/>
      <c r="AI194" s="252"/>
      <c r="AJ194" s="252"/>
      <c r="GV194" s="253"/>
      <c r="GW194" s="253"/>
    </row>
    <row r="195" spans="3:205" x14ac:dyDescent="0.25">
      <c r="C195" s="251"/>
      <c r="D195" s="251"/>
      <c r="E195" s="251"/>
      <c r="F195" s="251"/>
      <c r="G195" s="251"/>
      <c r="H195" s="251"/>
      <c r="I195" s="252"/>
      <c r="J195" s="252"/>
      <c r="K195" s="252"/>
      <c r="L195" s="127"/>
      <c r="M195" s="252"/>
      <c r="N195" s="252"/>
      <c r="O195" s="252"/>
      <c r="P195" s="252"/>
      <c r="Q195" s="252"/>
      <c r="R195" s="252"/>
      <c r="S195" s="252"/>
      <c r="T195" s="252"/>
      <c r="U195" s="252"/>
      <c r="V195" s="252"/>
      <c r="W195" s="252"/>
      <c r="X195" s="252"/>
      <c r="Y195" s="252"/>
      <c r="Z195" s="252"/>
      <c r="AA195" s="252"/>
      <c r="AB195" s="252"/>
      <c r="AC195" s="252"/>
      <c r="AD195" s="252"/>
      <c r="AE195" s="252"/>
      <c r="AF195" s="252"/>
      <c r="AG195" s="252"/>
      <c r="AH195" s="252"/>
      <c r="AI195" s="252"/>
      <c r="AJ195" s="252"/>
      <c r="GV195" s="253"/>
      <c r="GW195" s="253"/>
    </row>
    <row r="196" spans="3:205" x14ac:dyDescent="0.25">
      <c r="C196" s="251"/>
      <c r="D196" s="251"/>
      <c r="E196" s="251"/>
      <c r="F196" s="251"/>
      <c r="G196" s="251"/>
      <c r="H196" s="251"/>
      <c r="I196" s="252"/>
      <c r="J196" s="252"/>
      <c r="K196" s="252"/>
      <c r="L196" s="127"/>
      <c r="M196" s="252"/>
      <c r="N196" s="252"/>
      <c r="O196" s="252"/>
      <c r="P196" s="252"/>
      <c r="Q196" s="252"/>
      <c r="R196" s="252"/>
      <c r="S196" s="252"/>
      <c r="T196" s="252"/>
      <c r="U196" s="252"/>
      <c r="V196" s="252"/>
      <c r="W196" s="252"/>
      <c r="X196" s="252"/>
      <c r="Y196" s="252"/>
      <c r="Z196" s="252"/>
      <c r="AA196" s="252"/>
      <c r="AB196" s="252"/>
      <c r="AC196" s="252"/>
      <c r="AD196" s="252"/>
      <c r="AE196" s="252"/>
      <c r="AF196" s="252"/>
      <c r="AG196" s="252"/>
      <c r="AH196" s="252"/>
      <c r="AI196" s="252"/>
      <c r="AJ196" s="252"/>
      <c r="GV196" s="253"/>
      <c r="GW196" s="253"/>
    </row>
    <row r="197" spans="3:205" x14ac:dyDescent="0.25">
      <c r="C197" s="251"/>
      <c r="D197" s="251"/>
      <c r="E197" s="251"/>
      <c r="F197" s="251"/>
      <c r="G197" s="251"/>
      <c r="H197" s="251"/>
      <c r="I197" s="252"/>
      <c r="J197" s="252"/>
      <c r="K197" s="252"/>
      <c r="L197" s="127"/>
      <c r="M197" s="252"/>
      <c r="N197" s="252"/>
      <c r="O197" s="252"/>
      <c r="P197" s="252"/>
      <c r="Q197" s="252"/>
      <c r="R197" s="252"/>
      <c r="S197" s="252"/>
      <c r="T197" s="252"/>
      <c r="U197" s="252"/>
      <c r="V197" s="252"/>
      <c r="W197" s="252"/>
      <c r="X197" s="252"/>
      <c r="Y197" s="252"/>
      <c r="Z197" s="252"/>
      <c r="AA197" s="252"/>
      <c r="AB197" s="252"/>
      <c r="AC197" s="252"/>
      <c r="AD197" s="252"/>
      <c r="AE197" s="252"/>
      <c r="AF197" s="252"/>
      <c r="AG197" s="252"/>
      <c r="AH197" s="252"/>
      <c r="AI197" s="252"/>
      <c r="AJ197" s="252"/>
      <c r="GV197" s="253"/>
      <c r="GW197" s="253"/>
    </row>
    <row r="198" spans="3:205" x14ac:dyDescent="0.25">
      <c r="C198" s="251"/>
      <c r="D198" s="251"/>
      <c r="E198" s="251"/>
      <c r="F198" s="251"/>
      <c r="G198" s="251"/>
      <c r="H198" s="251"/>
      <c r="I198" s="252"/>
      <c r="J198" s="252"/>
      <c r="K198" s="252"/>
      <c r="L198" s="127"/>
      <c r="M198" s="252"/>
      <c r="N198" s="252"/>
      <c r="O198" s="252"/>
      <c r="P198" s="252"/>
      <c r="Q198" s="252"/>
      <c r="R198" s="252"/>
      <c r="S198" s="252"/>
      <c r="T198" s="252"/>
      <c r="U198" s="252"/>
      <c r="V198" s="252"/>
      <c r="W198" s="252"/>
      <c r="X198" s="252"/>
      <c r="Y198" s="252"/>
      <c r="Z198" s="252"/>
      <c r="AA198" s="252"/>
      <c r="AB198" s="252"/>
      <c r="AC198" s="252"/>
      <c r="AD198" s="252"/>
      <c r="AE198" s="252"/>
      <c r="AF198" s="252"/>
      <c r="AG198" s="252"/>
      <c r="AH198" s="252"/>
      <c r="AI198" s="252"/>
      <c r="AJ198" s="252"/>
      <c r="GV198" s="253"/>
      <c r="GW198" s="253"/>
    </row>
    <row r="199" spans="3:205" x14ac:dyDescent="0.25">
      <c r="C199" s="251"/>
      <c r="D199" s="251"/>
      <c r="E199" s="251"/>
      <c r="F199" s="251"/>
      <c r="G199" s="251"/>
      <c r="H199" s="251"/>
      <c r="I199" s="252"/>
      <c r="J199" s="252"/>
      <c r="K199" s="252"/>
      <c r="L199" s="127"/>
      <c r="M199" s="252"/>
      <c r="N199" s="252"/>
      <c r="O199" s="252"/>
      <c r="P199" s="252"/>
      <c r="Q199" s="252"/>
      <c r="R199" s="252"/>
      <c r="S199" s="252"/>
      <c r="T199" s="252"/>
      <c r="U199" s="252"/>
      <c r="V199" s="252"/>
      <c r="W199" s="252"/>
      <c r="X199" s="252"/>
      <c r="Y199" s="252"/>
      <c r="Z199" s="252"/>
      <c r="AA199" s="252"/>
      <c r="AB199" s="252"/>
      <c r="AC199" s="252"/>
      <c r="AD199" s="252"/>
      <c r="AE199" s="252"/>
      <c r="AF199" s="252"/>
      <c r="AG199" s="252"/>
      <c r="AH199" s="252"/>
      <c r="AI199" s="252"/>
      <c r="AJ199" s="252"/>
      <c r="GV199" s="253"/>
      <c r="GW199" s="253"/>
    </row>
    <row r="200" spans="3:205" x14ac:dyDescent="0.25">
      <c r="C200" s="251"/>
      <c r="D200" s="251"/>
      <c r="E200" s="251"/>
      <c r="F200" s="251"/>
      <c r="G200" s="251"/>
      <c r="H200" s="251"/>
      <c r="I200" s="252"/>
      <c r="J200" s="252"/>
      <c r="K200" s="252"/>
      <c r="L200" s="127"/>
      <c r="M200" s="252"/>
      <c r="N200" s="252"/>
      <c r="O200" s="252"/>
      <c r="P200" s="252"/>
      <c r="Q200" s="252"/>
      <c r="R200" s="252"/>
      <c r="S200" s="252"/>
      <c r="T200" s="252"/>
      <c r="U200" s="252"/>
      <c r="V200" s="252"/>
      <c r="W200" s="252"/>
      <c r="X200" s="252"/>
      <c r="Y200" s="252"/>
      <c r="Z200" s="252"/>
      <c r="AA200" s="252"/>
      <c r="AB200" s="252"/>
      <c r="AC200" s="252"/>
      <c r="AD200" s="252"/>
      <c r="AE200" s="252"/>
      <c r="AF200" s="252"/>
      <c r="AG200" s="252"/>
      <c r="AH200" s="252"/>
      <c r="AI200" s="252"/>
      <c r="AJ200" s="252"/>
      <c r="GV200" s="253"/>
      <c r="GW200" s="253"/>
    </row>
    <row r="201" spans="3:205" x14ac:dyDescent="0.25">
      <c r="C201" s="251"/>
      <c r="D201" s="251"/>
      <c r="E201" s="251"/>
      <c r="F201" s="251"/>
      <c r="G201" s="251"/>
      <c r="H201" s="251"/>
      <c r="I201" s="252"/>
      <c r="J201" s="252"/>
      <c r="K201" s="252"/>
      <c r="L201" s="127"/>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c r="AJ201" s="252"/>
      <c r="GV201" s="253"/>
      <c r="GW201" s="253"/>
    </row>
    <row r="202" spans="3:205" x14ac:dyDescent="0.25">
      <c r="C202" s="251"/>
      <c r="D202" s="251"/>
      <c r="E202" s="251"/>
      <c r="F202" s="251"/>
      <c r="G202" s="251"/>
      <c r="H202" s="251"/>
      <c r="I202" s="252"/>
      <c r="J202" s="252"/>
      <c r="K202" s="252"/>
      <c r="L202" s="127"/>
      <c r="M202" s="252"/>
      <c r="N202" s="252"/>
      <c r="O202" s="252"/>
      <c r="P202" s="252"/>
      <c r="Q202" s="252"/>
      <c r="R202" s="252"/>
      <c r="S202" s="252"/>
      <c r="T202" s="252"/>
      <c r="U202" s="252"/>
      <c r="V202" s="252"/>
      <c r="W202" s="252"/>
      <c r="X202" s="252"/>
      <c r="Y202" s="252"/>
      <c r="Z202" s="252"/>
      <c r="AA202" s="252"/>
      <c r="AB202" s="252"/>
      <c r="AC202" s="252"/>
      <c r="AD202" s="252"/>
      <c r="AE202" s="252"/>
      <c r="AF202" s="252"/>
      <c r="AG202" s="252"/>
      <c r="AH202" s="252"/>
      <c r="AI202" s="252"/>
      <c r="AJ202" s="252"/>
      <c r="GV202" s="253"/>
      <c r="GW202" s="253"/>
    </row>
    <row r="203" spans="3:205" x14ac:dyDescent="0.25">
      <c r="C203" s="251"/>
      <c r="D203" s="251"/>
      <c r="E203" s="251"/>
      <c r="F203" s="251"/>
      <c r="G203" s="251"/>
      <c r="H203" s="251"/>
      <c r="I203" s="252"/>
      <c r="J203" s="252"/>
      <c r="K203" s="252"/>
      <c r="L203" s="127"/>
      <c r="M203" s="252"/>
      <c r="N203" s="252"/>
      <c r="O203" s="252"/>
      <c r="P203" s="252"/>
      <c r="Q203" s="252"/>
      <c r="R203" s="252"/>
      <c r="S203" s="252"/>
      <c r="T203" s="252"/>
      <c r="U203" s="252"/>
      <c r="V203" s="252"/>
      <c r="W203" s="252"/>
      <c r="X203" s="252"/>
      <c r="Y203" s="252"/>
      <c r="Z203" s="252"/>
      <c r="AA203" s="252"/>
      <c r="AB203" s="252"/>
      <c r="AC203" s="252"/>
      <c r="AD203" s="252"/>
      <c r="AE203" s="252"/>
      <c r="AF203" s="252"/>
      <c r="AG203" s="252"/>
      <c r="AH203" s="252"/>
      <c r="AI203" s="252"/>
      <c r="AJ203" s="252"/>
      <c r="GV203" s="253"/>
      <c r="GW203" s="253"/>
    </row>
    <row r="204" spans="3:205" x14ac:dyDescent="0.25">
      <c r="C204" s="251"/>
      <c r="D204" s="251"/>
      <c r="E204" s="251"/>
      <c r="F204" s="251"/>
      <c r="G204" s="251"/>
      <c r="H204" s="251"/>
      <c r="I204" s="252"/>
      <c r="J204" s="252"/>
      <c r="K204" s="252"/>
      <c r="L204" s="127"/>
      <c r="M204" s="252"/>
      <c r="N204" s="252"/>
      <c r="O204" s="252"/>
      <c r="P204" s="252"/>
      <c r="Q204" s="252"/>
      <c r="R204" s="252"/>
      <c r="S204" s="252"/>
      <c r="T204" s="252"/>
      <c r="U204" s="252"/>
      <c r="V204" s="252"/>
      <c r="W204" s="252"/>
      <c r="X204" s="252"/>
      <c r="Y204" s="252"/>
      <c r="Z204" s="252"/>
      <c r="AA204" s="252"/>
      <c r="AB204" s="252"/>
      <c r="AC204" s="252"/>
      <c r="AD204" s="252"/>
      <c r="AE204" s="252"/>
      <c r="AF204" s="252"/>
      <c r="AG204" s="252"/>
      <c r="AH204" s="252"/>
      <c r="AI204" s="252"/>
      <c r="AJ204" s="252"/>
      <c r="GV204" s="253"/>
      <c r="GW204" s="253"/>
    </row>
    <row r="205" spans="3:205" x14ac:dyDescent="0.25">
      <c r="C205" s="251"/>
      <c r="D205" s="251"/>
      <c r="E205" s="251"/>
      <c r="F205" s="251"/>
      <c r="G205" s="251"/>
      <c r="H205" s="251"/>
      <c r="I205" s="252"/>
      <c r="J205" s="252"/>
      <c r="K205" s="252"/>
      <c r="L205" s="127"/>
      <c r="M205" s="252"/>
      <c r="N205" s="252"/>
      <c r="O205" s="252"/>
      <c r="P205" s="252"/>
      <c r="Q205" s="252"/>
      <c r="R205" s="252"/>
      <c r="S205" s="252"/>
      <c r="T205" s="252"/>
      <c r="U205" s="252"/>
      <c r="V205" s="252"/>
      <c r="W205" s="252"/>
      <c r="X205" s="252"/>
      <c r="Y205" s="252"/>
      <c r="Z205" s="252"/>
      <c r="AA205" s="252"/>
      <c r="AB205" s="252"/>
      <c r="AC205" s="252"/>
      <c r="AD205" s="252"/>
      <c r="AE205" s="252"/>
      <c r="AF205" s="252"/>
      <c r="AG205" s="252"/>
      <c r="AH205" s="252"/>
      <c r="AI205" s="252"/>
      <c r="AJ205" s="252"/>
      <c r="GV205" s="253"/>
      <c r="GW205" s="253"/>
    </row>
    <row r="206" spans="3:205" x14ac:dyDescent="0.25">
      <c r="C206" s="251"/>
      <c r="D206" s="251"/>
      <c r="E206" s="251"/>
      <c r="F206" s="251"/>
      <c r="G206" s="251"/>
      <c r="H206" s="251"/>
      <c r="I206" s="252"/>
      <c r="J206" s="252"/>
      <c r="K206" s="252"/>
      <c r="L206" s="127"/>
      <c r="M206" s="252"/>
      <c r="N206" s="252"/>
      <c r="O206" s="252"/>
      <c r="P206" s="252"/>
      <c r="Q206" s="252"/>
      <c r="R206" s="252"/>
      <c r="S206" s="252"/>
      <c r="T206" s="252"/>
      <c r="U206" s="252"/>
      <c r="V206" s="252"/>
      <c r="W206" s="252"/>
      <c r="X206" s="252"/>
      <c r="Y206" s="252"/>
      <c r="Z206" s="252"/>
      <c r="AA206" s="252"/>
      <c r="AB206" s="252"/>
      <c r="AC206" s="252"/>
      <c r="AD206" s="252"/>
      <c r="AE206" s="252"/>
      <c r="AF206" s="252"/>
      <c r="AG206" s="252"/>
      <c r="AH206" s="252"/>
      <c r="AI206" s="252"/>
      <c r="AJ206" s="252"/>
      <c r="GV206" s="253"/>
      <c r="GW206" s="253"/>
    </row>
    <row r="207" spans="3:205" x14ac:dyDescent="0.25">
      <c r="C207" s="251"/>
      <c r="D207" s="251"/>
      <c r="E207" s="251"/>
      <c r="F207" s="251"/>
      <c r="G207" s="251"/>
      <c r="H207" s="251"/>
      <c r="I207" s="252"/>
      <c r="J207" s="252"/>
      <c r="K207" s="252"/>
      <c r="L207" s="127"/>
      <c r="M207" s="252"/>
      <c r="N207" s="252"/>
      <c r="O207" s="252"/>
      <c r="P207" s="252"/>
      <c r="Q207" s="252"/>
      <c r="R207" s="252"/>
      <c r="S207" s="252"/>
      <c r="T207" s="252"/>
      <c r="U207" s="252"/>
      <c r="V207" s="252"/>
      <c r="W207" s="252"/>
      <c r="X207" s="252"/>
      <c r="Y207" s="252"/>
      <c r="Z207" s="252"/>
      <c r="AA207" s="252"/>
      <c r="AB207" s="252"/>
      <c r="AC207" s="252"/>
      <c r="AD207" s="252"/>
      <c r="AE207" s="252"/>
      <c r="AF207" s="252"/>
      <c r="AG207" s="252"/>
      <c r="AH207" s="252"/>
      <c r="AI207" s="252"/>
      <c r="AJ207" s="252"/>
      <c r="GV207" s="253"/>
      <c r="GW207" s="253"/>
    </row>
    <row r="208" spans="3:205" x14ac:dyDescent="0.25">
      <c r="C208" s="251"/>
      <c r="D208" s="251"/>
      <c r="E208" s="251"/>
      <c r="F208" s="251"/>
      <c r="G208" s="251"/>
      <c r="H208" s="251"/>
      <c r="I208" s="252"/>
      <c r="J208" s="252"/>
      <c r="K208" s="252"/>
      <c r="L208" s="127"/>
      <c r="M208" s="252"/>
      <c r="N208" s="252"/>
      <c r="O208" s="252"/>
      <c r="P208" s="252"/>
      <c r="Q208" s="252"/>
      <c r="R208" s="252"/>
      <c r="S208" s="252"/>
      <c r="T208" s="252"/>
      <c r="U208" s="252"/>
      <c r="V208" s="252"/>
      <c r="W208" s="252"/>
      <c r="X208" s="252"/>
      <c r="Y208" s="252"/>
      <c r="Z208" s="252"/>
      <c r="AA208" s="252"/>
      <c r="AB208" s="252"/>
      <c r="AC208" s="252"/>
      <c r="AD208" s="252"/>
      <c r="AE208" s="252"/>
      <c r="AF208" s="252"/>
      <c r="AG208" s="252"/>
      <c r="AH208" s="252"/>
      <c r="AI208" s="252"/>
      <c r="AJ208" s="252"/>
      <c r="GV208" s="253"/>
      <c r="GW208" s="253"/>
    </row>
    <row r="209" spans="3:205" x14ac:dyDescent="0.25">
      <c r="C209" s="251"/>
      <c r="D209" s="251"/>
      <c r="E209" s="251"/>
      <c r="F209" s="251"/>
      <c r="G209" s="251"/>
      <c r="H209" s="251"/>
      <c r="I209" s="252"/>
      <c r="J209" s="252"/>
      <c r="K209" s="252"/>
      <c r="L209" s="127"/>
      <c r="M209" s="252"/>
      <c r="N209" s="252"/>
      <c r="O209" s="252"/>
      <c r="P209" s="252"/>
      <c r="Q209" s="252"/>
      <c r="R209" s="252"/>
      <c r="S209" s="252"/>
      <c r="T209" s="252"/>
      <c r="U209" s="252"/>
      <c r="V209" s="252"/>
      <c r="W209" s="252"/>
      <c r="X209" s="252"/>
      <c r="Y209" s="252"/>
      <c r="Z209" s="252"/>
      <c r="AA209" s="252"/>
      <c r="AB209" s="252"/>
      <c r="AC209" s="252"/>
      <c r="AD209" s="252"/>
      <c r="AE209" s="252"/>
      <c r="AF209" s="252"/>
      <c r="AG209" s="252"/>
      <c r="AH209" s="252"/>
      <c r="AI209" s="252"/>
      <c r="AJ209" s="252"/>
      <c r="GV209" s="253"/>
      <c r="GW209" s="253"/>
    </row>
    <row r="210" spans="3:205" x14ac:dyDescent="0.25">
      <c r="C210" s="251"/>
      <c r="D210" s="251"/>
      <c r="E210" s="251"/>
      <c r="F210" s="251"/>
      <c r="G210" s="251"/>
      <c r="H210" s="251"/>
      <c r="I210" s="252"/>
      <c r="J210" s="252"/>
      <c r="K210" s="252"/>
      <c r="L210" s="127"/>
      <c r="M210" s="252"/>
      <c r="N210" s="252"/>
      <c r="O210" s="252"/>
      <c r="P210" s="252"/>
      <c r="Q210" s="252"/>
      <c r="R210" s="252"/>
      <c r="S210" s="252"/>
      <c r="T210" s="252"/>
      <c r="U210" s="252"/>
      <c r="V210" s="252"/>
      <c r="W210" s="252"/>
      <c r="X210" s="252"/>
      <c r="Y210" s="252"/>
      <c r="Z210" s="252"/>
      <c r="AA210" s="252"/>
      <c r="AB210" s="252"/>
      <c r="AC210" s="252"/>
      <c r="AD210" s="252"/>
      <c r="AE210" s="252"/>
      <c r="AF210" s="252"/>
      <c r="AG210" s="252"/>
      <c r="AH210" s="252"/>
      <c r="AI210" s="252"/>
      <c r="AJ210" s="252"/>
      <c r="GV210" s="253"/>
      <c r="GW210" s="253"/>
    </row>
    <row r="211" spans="3:205" x14ac:dyDescent="0.25">
      <c r="C211" s="251"/>
      <c r="D211" s="251"/>
      <c r="E211" s="251"/>
      <c r="F211" s="251"/>
      <c r="G211" s="251"/>
      <c r="H211" s="251"/>
      <c r="I211" s="252"/>
      <c r="J211" s="252"/>
      <c r="K211" s="252"/>
      <c r="L211" s="127"/>
      <c r="M211" s="252"/>
      <c r="N211" s="252"/>
      <c r="O211" s="252"/>
      <c r="P211" s="252"/>
      <c r="Q211" s="252"/>
      <c r="R211" s="252"/>
      <c r="S211" s="252"/>
      <c r="T211" s="252"/>
      <c r="U211" s="252"/>
      <c r="V211" s="252"/>
      <c r="W211" s="252"/>
      <c r="X211" s="252"/>
      <c r="Y211" s="252"/>
      <c r="Z211" s="252"/>
      <c r="AA211" s="252"/>
      <c r="AB211" s="252"/>
      <c r="AC211" s="252"/>
      <c r="AD211" s="252"/>
      <c r="AE211" s="252"/>
      <c r="AF211" s="252"/>
      <c r="AG211" s="252"/>
      <c r="AH211" s="252"/>
      <c r="AI211" s="252"/>
      <c r="AJ211" s="252"/>
      <c r="GV211" s="253"/>
      <c r="GW211" s="253"/>
    </row>
    <row r="212" spans="3:205" x14ac:dyDescent="0.25">
      <c r="C212" s="251"/>
      <c r="D212" s="251"/>
      <c r="E212" s="251"/>
      <c r="F212" s="251"/>
      <c r="G212" s="251"/>
      <c r="H212" s="251"/>
      <c r="I212" s="252"/>
      <c r="J212" s="252"/>
      <c r="K212" s="252"/>
      <c r="L212" s="127"/>
      <c r="M212" s="252"/>
      <c r="N212" s="252"/>
      <c r="O212" s="252"/>
      <c r="P212" s="252"/>
      <c r="Q212" s="252"/>
      <c r="R212" s="252"/>
      <c r="S212" s="252"/>
      <c r="T212" s="252"/>
      <c r="U212" s="252"/>
      <c r="V212" s="252"/>
      <c r="W212" s="252"/>
      <c r="X212" s="252"/>
      <c r="Y212" s="252"/>
      <c r="Z212" s="252"/>
      <c r="AA212" s="252"/>
      <c r="AB212" s="252"/>
      <c r="AC212" s="252"/>
      <c r="AD212" s="252"/>
      <c r="AE212" s="252"/>
      <c r="AF212" s="252"/>
      <c r="AG212" s="252"/>
      <c r="AH212" s="252"/>
      <c r="AI212" s="252"/>
      <c r="AJ212" s="252"/>
      <c r="GV212" s="253"/>
      <c r="GW212" s="253"/>
    </row>
    <row r="213" spans="3:205" x14ac:dyDescent="0.25">
      <c r="C213" s="251"/>
      <c r="D213" s="251"/>
      <c r="E213" s="251"/>
      <c r="F213" s="251"/>
      <c r="G213" s="251"/>
      <c r="H213" s="251"/>
      <c r="I213" s="252"/>
      <c r="J213" s="252"/>
      <c r="K213" s="252"/>
      <c r="L213" s="127"/>
      <c r="M213" s="252"/>
      <c r="N213" s="252"/>
      <c r="O213" s="252"/>
      <c r="P213" s="252"/>
      <c r="Q213" s="252"/>
      <c r="R213" s="252"/>
      <c r="S213" s="252"/>
      <c r="T213" s="252"/>
      <c r="U213" s="252"/>
      <c r="V213" s="252"/>
      <c r="W213" s="252"/>
      <c r="X213" s="252"/>
      <c r="Y213" s="252"/>
      <c r="Z213" s="252"/>
      <c r="AA213" s="252"/>
      <c r="AB213" s="252"/>
      <c r="AC213" s="252"/>
      <c r="AD213" s="252"/>
      <c r="AE213" s="252"/>
      <c r="AF213" s="252"/>
      <c r="AG213" s="252"/>
      <c r="AH213" s="252"/>
      <c r="AI213" s="252"/>
      <c r="AJ213" s="252"/>
      <c r="GV213" s="253"/>
      <c r="GW213" s="253"/>
    </row>
    <row r="214" spans="3:205" x14ac:dyDescent="0.25">
      <c r="C214" s="251"/>
      <c r="D214" s="251"/>
      <c r="E214" s="251"/>
      <c r="F214" s="251"/>
      <c r="G214" s="251"/>
      <c r="H214" s="251"/>
      <c r="I214" s="252"/>
      <c r="J214" s="252"/>
      <c r="K214" s="252"/>
      <c r="L214" s="127"/>
      <c r="M214" s="252"/>
      <c r="N214" s="252"/>
      <c r="O214" s="252"/>
      <c r="P214" s="252"/>
      <c r="Q214" s="252"/>
      <c r="R214" s="252"/>
      <c r="S214" s="252"/>
      <c r="T214" s="252"/>
      <c r="U214" s="252"/>
      <c r="V214" s="252"/>
      <c r="W214" s="252"/>
      <c r="X214" s="252"/>
      <c r="Y214" s="252"/>
      <c r="Z214" s="252"/>
      <c r="AA214" s="252"/>
      <c r="AB214" s="252"/>
      <c r="AC214" s="252"/>
      <c r="AD214" s="252"/>
      <c r="AE214" s="252"/>
      <c r="AF214" s="252"/>
      <c r="AG214" s="252"/>
      <c r="AH214" s="252"/>
      <c r="AI214" s="252"/>
      <c r="AJ214" s="252"/>
      <c r="GV214" s="253"/>
      <c r="GW214" s="253"/>
    </row>
    <row r="215" spans="3:205" x14ac:dyDescent="0.25">
      <c r="C215" s="251"/>
      <c r="D215" s="251"/>
      <c r="E215" s="251"/>
      <c r="F215" s="251"/>
      <c r="G215" s="251"/>
      <c r="H215" s="251"/>
      <c r="I215" s="252"/>
      <c r="J215" s="252"/>
      <c r="K215" s="252"/>
      <c r="L215" s="127"/>
      <c r="M215" s="252"/>
      <c r="N215" s="252"/>
      <c r="O215" s="252"/>
      <c r="P215" s="252"/>
      <c r="Q215" s="252"/>
      <c r="R215" s="252"/>
      <c r="S215" s="252"/>
      <c r="T215" s="252"/>
      <c r="U215" s="252"/>
      <c r="V215" s="252"/>
      <c r="W215" s="252"/>
      <c r="X215" s="252"/>
      <c r="Y215" s="252"/>
      <c r="Z215" s="252"/>
      <c r="AA215" s="252"/>
      <c r="AB215" s="252"/>
      <c r="AC215" s="252"/>
      <c r="AD215" s="252"/>
      <c r="AE215" s="252"/>
      <c r="AF215" s="252"/>
      <c r="AG215" s="252"/>
      <c r="AH215" s="252"/>
      <c r="AI215" s="252"/>
      <c r="AJ215" s="252"/>
      <c r="GV215" s="253"/>
      <c r="GW215" s="253"/>
    </row>
    <row r="216" spans="3:205" x14ac:dyDescent="0.25">
      <c r="C216" s="251"/>
      <c r="D216" s="251"/>
      <c r="E216" s="251"/>
      <c r="F216" s="251"/>
      <c r="G216" s="251"/>
      <c r="H216" s="251"/>
      <c r="I216" s="252"/>
      <c r="J216" s="252"/>
      <c r="K216" s="252"/>
      <c r="L216" s="127"/>
      <c r="M216" s="252"/>
      <c r="N216" s="252"/>
      <c r="O216" s="252"/>
      <c r="P216" s="252"/>
      <c r="Q216" s="252"/>
      <c r="R216" s="252"/>
      <c r="S216" s="252"/>
      <c r="T216" s="252"/>
      <c r="U216" s="252"/>
      <c r="V216" s="252"/>
      <c r="W216" s="252"/>
      <c r="X216" s="252"/>
      <c r="Y216" s="252"/>
      <c r="Z216" s="252"/>
      <c r="AA216" s="252"/>
      <c r="AB216" s="252"/>
      <c r="AC216" s="252"/>
      <c r="AD216" s="252"/>
      <c r="AE216" s="252"/>
      <c r="AF216" s="252"/>
      <c r="AG216" s="252"/>
      <c r="AH216" s="252"/>
      <c r="AI216" s="252"/>
      <c r="AJ216" s="252"/>
      <c r="GV216" s="253"/>
      <c r="GW216" s="253"/>
    </row>
    <row r="217" spans="3:205" x14ac:dyDescent="0.25">
      <c r="C217" s="251"/>
      <c r="D217" s="251"/>
      <c r="E217" s="251"/>
      <c r="F217" s="251"/>
      <c r="G217" s="251"/>
      <c r="H217" s="251"/>
      <c r="I217" s="252"/>
      <c r="J217" s="252"/>
      <c r="K217" s="252"/>
      <c r="L217" s="127"/>
      <c r="M217" s="252"/>
      <c r="N217" s="252"/>
      <c r="O217" s="252"/>
      <c r="P217" s="252"/>
      <c r="Q217" s="252"/>
      <c r="R217" s="252"/>
      <c r="S217" s="252"/>
      <c r="T217" s="252"/>
      <c r="U217" s="252"/>
      <c r="V217" s="252"/>
      <c r="W217" s="252"/>
      <c r="X217" s="252"/>
      <c r="Y217" s="252"/>
      <c r="Z217" s="252"/>
      <c r="AA217" s="252"/>
      <c r="AB217" s="252"/>
      <c r="AC217" s="252"/>
      <c r="AD217" s="252"/>
      <c r="AE217" s="252"/>
      <c r="AF217" s="252"/>
      <c r="AG217" s="252"/>
      <c r="AH217" s="252"/>
      <c r="AI217" s="252"/>
      <c r="AJ217" s="252"/>
      <c r="GV217" s="253"/>
      <c r="GW217" s="253"/>
    </row>
    <row r="218" spans="3:205" x14ac:dyDescent="0.25">
      <c r="C218" s="251"/>
      <c r="D218" s="251"/>
      <c r="E218" s="251"/>
      <c r="F218" s="251"/>
      <c r="G218" s="251"/>
      <c r="H218" s="251"/>
      <c r="I218" s="252"/>
      <c r="J218" s="252"/>
      <c r="K218" s="252"/>
      <c r="L218" s="127"/>
      <c r="M218" s="252"/>
      <c r="N218" s="252"/>
      <c r="O218" s="252"/>
      <c r="P218" s="252"/>
      <c r="Q218" s="252"/>
      <c r="R218" s="252"/>
      <c r="S218" s="252"/>
      <c r="T218" s="252"/>
      <c r="U218" s="252"/>
      <c r="V218" s="252"/>
      <c r="W218" s="252"/>
      <c r="X218" s="252"/>
      <c r="Y218" s="252"/>
      <c r="Z218" s="252"/>
      <c r="AA218" s="252"/>
      <c r="AB218" s="252"/>
      <c r="AC218" s="252"/>
      <c r="AD218" s="252"/>
      <c r="AE218" s="252"/>
      <c r="AF218" s="252"/>
      <c r="AG218" s="252"/>
      <c r="AH218" s="252"/>
      <c r="AI218" s="252"/>
      <c r="AJ218" s="252"/>
      <c r="GV218" s="253"/>
      <c r="GW218" s="253"/>
    </row>
    <row r="219" spans="3:205" x14ac:dyDescent="0.25">
      <c r="C219" s="251"/>
      <c r="D219" s="251"/>
      <c r="E219" s="251"/>
      <c r="F219" s="251"/>
      <c r="G219" s="251"/>
      <c r="H219" s="251"/>
      <c r="I219" s="252"/>
      <c r="J219" s="252"/>
      <c r="K219" s="252"/>
      <c r="L219" s="127"/>
      <c r="M219" s="252"/>
      <c r="N219" s="252"/>
      <c r="O219" s="252"/>
      <c r="P219" s="252"/>
      <c r="Q219" s="252"/>
      <c r="R219" s="252"/>
      <c r="S219" s="252"/>
      <c r="T219" s="252"/>
      <c r="U219" s="252"/>
      <c r="V219" s="252"/>
      <c r="W219" s="252"/>
      <c r="X219" s="252"/>
      <c r="Y219" s="252"/>
      <c r="Z219" s="252"/>
      <c r="AA219" s="252"/>
      <c r="AB219" s="252"/>
      <c r="AC219" s="252"/>
      <c r="AD219" s="252"/>
      <c r="AE219" s="252"/>
      <c r="AF219" s="252"/>
      <c r="AG219" s="252"/>
      <c r="AH219" s="252"/>
      <c r="AI219" s="252"/>
      <c r="AJ219" s="252"/>
      <c r="GV219" s="253"/>
      <c r="GW219" s="253"/>
    </row>
    <row r="220" spans="3:205" x14ac:dyDescent="0.25">
      <c r="C220" s="251"/>
      <c r="D220" s="251"/>
      <c r="E220" s="251"/>
      <c r="F220" s="251"/>
      <c r="G220" s="251"/>
      <c r="H220" s="251"/>
      <c r="I220" s="252"/>
      <c r="J220" s="252"/>
      <c r="K220" s="252"/>
      <c r="L220" s="127"/>
      <c r="M220" s="252"/>
      <c r="N220" s="252"/>
      <c r="O220" s="252"/>
      <c r="P220" s="252"/>
      <c r="Q220" s="252"/>
      <c r="R220" s="252"/>
      <c r="S220" s="252"/>
      <c r="T220" s="252"/>
      <c r="U220" s="252"/>
      <c r="V220" s="252"/>
      <c r="W220" s="252"/>
      <c r="X220" s="252"/>
      <c r="Y220" s="252"/>
      <c r="Z220" s="252"/>
      <c r="AA220" s="252"/>
      <c r="AB220" s="252"/>
      <c r="AC220" s="252"/>
      <c r="AD220" s="252"/>
      <c r="AE220" s="252"/>
      <c r="AF220" s="252"/>
      <c r="AG220" s="252"/>
      <c r="AH220" s="252"/>
      <c r="AI220" s="252"/>
      <c r="AJ220" s="252"/>
      <c r="GV220" s="253"/>
      <c r="GW220" s="253"/>
    </row>
    <row r="221" spans="3:205" x14ac:dyDescent="0.25">
      <c r="C221" s="251"/>
      <c r="D221" s="251"/>
      <c r="E221" s="251"/>
      <c r="F221" s="251"/>
      <c r="G221" s="251"/>
      <c r="H221" s="251"/>
      <c r="I221" s="252"/>
      <c r="J221" s="252"/>
      <c r="K221" s="252"/>
      <c r="L221" s="127"/>
      <c r="M221" s="252"/>
      <c r="N221" s="252"/>
      <c r="O221" s="252"/>
      <c r="P221" s="252"/>
      <c r="Q221" s="252"/>
      <c r="R221" s="252"/>
      <c r="S221" s="252"/>
      <c r="T221" s="252"/>
      <c r="U221" s="252"/>
      <c r="V221" s="252"/>
      <c r="W221" s="252"/>
      <c r="X221" s="252"/>
      <c r="Y221" s="252"/>
      <c r="Z221" s="252"/>
      <c r="AA221" s="252"/>
      <c r="AB221" s="252"/>
      <c r="AC221" s="252"/>
      <c r="AD221" s="252"/>
      <c r="AE221" s="252"/>
      <c r="AF221" s="252"/>
      <c r="AG221" s="252"/>
      <c r="AH221" s="252"/>
      <c r="AI221" s="252"/>
      <c r="AJ221" s="252"/>
      <c r="GV221" s="253"/>
      <c r="GW221" s="253"/>
    </row>
    <row r="222" spans="3:205" x14ac:dyDescent="0.25">
      <c r="C222" s="251"/>
      <c r="D222" s="251"/>
      <c r="E222" s="251"/>
      <c r="F222" s="251"/>
      <c r="G222" s="251"/>
      <c r="H222" s="251"/>
      <c r="I222" s="252"/>
      <c r="J222" s="252"/>
      <c r="K222" s="252"/>
      <c r="L222" s="127"/>
      <c r="M222" s="252"/>
      <c r="N222" s="252"/>
      <c r="O222" s="252"/>
      <c r="P222" s="252"/>
      <c r="Q222" s="252"/>
      <c r="R222" s="252"/>
      <c r="S222" s="252"/>
      <c r="T222" s="252"/>
      <c r="U222" s="252"/>
      <c r="V222" s="252"/>
      <c r="W222" s="252"/>
      <c r="X222" s="252"/>
      <c r="Y222" s="252"/>
      <c r="Z222" s="252"/>
      <c r="AA222" s="252"/>
      <c r="AB222" s="252"/>
      <c r="AC222" s="252"/>
      <c r="AD222" s="252"/>
      <c r="AE222" s="252"/>
      <c r="AF222" s="252"/>
      <c r="AG222" s="252"/>
      <c r="AH222" s="252"/>
      <c r="AI222" s="252"/>
      <c r="AJ222" s="252"/>
      <c r="GV222" s="253"/>
      <c r="GW222" s="253"/>
    </row>
    <row r="223" spans="3:205" x14ac:dyDescent="0.25">
      <c r="C223" s="251"/>
      <c r="D223" s="251"/>
      <c r="E223" s="251"/>
      <c r="F223" s="251"/>
      <c r="G223" s="251"/>
      <c r="H223" s="251"/>
      <c r="I223" s="252"/>
      <c r="J223" s="252"/>
      <c r="K223" s="252"/>
      <c r="L223" s="127"/>
      <c r="M223" s="252"/>
      <c r="N223" s="252"/>
      <c r="O223" s="252"/>
      <c r="P223" s="252"/>
      <c r="Q223" s="252"/>
      <c r="R223" s="252"/>
      <c r="S223" s="252"/>
      <c r="T223" s="252"/>
      <c r="U223" s="252"/>
      <c r="V223" s="252"/>
      <c r="W223" s="252"/>
      <c r="X223" s="252"/>
      <c r="Y223" s="252"/>
      <c r="Z223" s="252"/>
      <c r="AA223" s="252"/>
      <c r="AB223" s="252"/>
      <c r="AC223" s="252"/>
      <c r="AD223" s="252"/>
      <c r="AE223" s="252"/>
      <c r="AF223" s="252"/>
      <c r="AG223" s="252"/>
      <c r="AH223" s="252"/>
      <c r="AI223" s="252"/>
      <c r="AJ223" s="252"/>
      <c r="GV223" s="253"/>
      <c r="GW223" s="253"/>
    </row>
    <row r="224" spans="3:205" x14ac:dyDescent="0.25">
      <c r="C224" s="251"/>
      <c r="D224" s="251"/>
      <c r="E224" s="251"/>
      <c r="F224" s="251"/>
      <c r="G224" s="251"/>
      <c r="H224" s="251"/>
      <c r="I224" s="252"/>
      <c r="J224" s="252"/>
      <c r="K224" s="252"/>
      <c r="L224" s="127"/>
      <c r="M224" s="252"/>
      <c r="N224" s="252"/>
      <c r="O224" s="252"/>
      <c r="P224" s="252"/>
      <c r="Q224" s="252"/>
      <c r="R224" s="252"/>
      <c r="S224" s="252"/>
      <c r="T224" s="252"/>
      <c r="U224" s="252"/>
      <c r="V224" s="252"/>
      <c r="W224" s="252"/>
      <c r="X224" s="252"/>
      <c r="Y224" s="252"/>
      <c r="Z224" s="252"/>
      <c r="AA224" s="252"/>
      <c r="AB224" s="252"/>
      <c r="AC224" s="252"/>
      <c r="AD224" s="252"/>
      <c r="AE224" s="252"/>
      <c r="AF224" s="252"/>
      <c r="AG224" s="252"/>
      <c r="AH224" s="252"/>
      <c r="AI224" s="252"/>
      <c r="AJ224" s="252"/>
      <c r="GV224" s="253"/>
      <c r="GW224" s="253"/>
    </row>
    <row r="225" spans="3:205" x14ac:dyDescent="0.25">
      <c r="C225" s="251"/>
      <c r="D225" s="251"/>
      <c r="E225" s="251"/>
      <c r="F225" s="251"/>
      <c r="G225" s="251"/>
      <c r="H225" s="251"/>
      <c r="I225" s="252"/>
      <c r="J225" s="252"/>
      <c r="K225" s="252"/>
      <c r="L225" s="127"/>
      <c r="M225" s="252"/>
      <c r="N225" s="252"/>
      <c r="O225" s="252"/>
      <c r="P225" s="252"/>
      <c r="Q225" s="252"/>
      <c r="R225" s="252"/>
      <c r="S225" s="252"/>
      <c r="T225" s="252"/>
      <c r="U225" s="252"/>
      <c r="V225" s="252"/>
      <c r="W225" s="252"/>
      <c r="X225" s="252"/>
      <c r="Y225" s="252"/>
      <c r="Z225" s="252"/>
      <c r="AA225" s="252"/>
      <c r="AB225" s="252"/>
      <c r="AC225" s="252"/>
      <c r="AD225" s="252"/>
      <c r="AE225" s="252"/>
      <c r="AF225" s="252"/>
      <c r="AG225" s="252"/>
      <c r="AH225" s="252"/>
      <c r="AI225" s="252"/>
      <c r="AJ225" s="252"/>
      <c r="GV225" s="253"/>
      <c r="GW225" s="253"/>
    </row>
    <row r="226" spans="3:205" x14ac:dyDescent="0.25">
      <c r="C226" s="251"/>
      <c r="D226" s="251"/>
      <c r="E226" s="251"/>
      <c r="F226" s="251"/>
      <c r="G226" s="251"/>
      <c r="H226" s="251"/>
      <c r="I226" s="252"/>
      <c r="J226" s="252"/>
      <c r="K226" s="252"/>
      <c r="L226" s="127"/>
      <c r="M226" s="252"/>
      <c r="N226" s="252"/>
      <c r="O226" s="252"/>
      <c r="P226" s="252"/>
      <c r="Q226" s="252"/>
      <c r="R226" s="252"/>
      <c r="S226" s="252"/>
      <c r="T226" s="252"/>
      <c r="U226" s="252"/>
      <c r="V226" s="252"/>
      <c r="W226" s="252"/>
      <c r="X226" s="252"/>
      <c r="Y226" s="252"/>
      <c r="Z226" s="252"/>
      <c r="AA226" s="252"/>
      <c r="AB226" s="252"/>
      <c r="AC226" s="252"/>
      <c r="AD226" s="252"/>
      <c r="AE226" s="252"/>
      <c r="AF226" s="252"/>
      <c r="AG226" s="252"/>
      <c r="AH226" s="252"/>
      <c r="AI226" s="252"/>
      <c r="AJ226" s="252"/>
      <c r="GV226" s="253"/>
      <c r="GW226" s="253"/>
    </row>
    <row r="227" spans="3:205" x14ac:dyDescent="0.25">
      <c r="C227" s="251"/>
      <c r="D227" s="251"/>
      <c r="E227" s="251"/>
      <c r="F227" s="251"/>
      <c r="G227" s="251"/>
      <c r="H227" s="251"/>
      <c r="I227" s="252"/>
      <c r="J227" s="252"/>
      <c r="K227" s="252"/>
      <c r="L227" s="127"/>
      <c r="M227" s="252"/>
      <c r="N227" s="252"/>
      <c r="O227" s="252"/>
      <c r="P227" s="252"/>
      <c r="Q227" s="252"/>
      <c r="R227" s="252"/>
      <c r="S227" s="252"/>
      <c r="T227" s="252"/>
      <c r="U227" s="252"/>
      <c r="V227" s="252"/>
      <c r="W227" s="252"/>
      <c r="X227" s="252"/>
      <c r="Y227" s="252"/>
      <c r="Z227" s="252"/>
      <c r="AA227" s="252"/>
      <c r="AB227" s="252"/>
      <c r="AC227" s="252"/>
      <c r="AD227" s="252"/>
      <c r="AE227" s="252"/>
      <c r="AF227" s="252"/>
      <c r="AG227" s="252"/>
      <c r="AH227" s="252"/>
      <c r="AI227" s="252"/>
      <c r="AJ227" s="252"/>
      <c r="GV227" s="253"/>
      <c r="GW227" s="253"/>
    </row>
    <row r="228" spans="3:205" x14ac:dyDescent="0.25">
      <c r="C228" s="251"/>
      <c r="D228" s="251"/>
      <c r="E228" s="251"/>
      <c r="F228" s="251"/>
      <c r="G228" s="251"/>
      <c r="H228" s="251"/>
      <c r="I228" s="252"/>
      <c r="J228" s="252"/>
      <c r="K228" s="252"/>
      <c r="L228" s="127"/>
      <c r="M228" s="252"/>
      <c r="N228" s="252"/>
      <c r="O228" s="252"/>
      <c r="P228" s="252"/>
      <c r="Q228" s="252"/>
      <c r="R228" s="252"/>
      <c r="S228" s="252"/>
      <c r="T228" s="252"/>
      <c r="U228" s="252"/>
      <c r="V228" s="252"/>
      <c r="W228" s="252"/>
      <c r="X228" s="252"/>
      <c r="Y228" s="252"/>
      <c r="Z228" s="252"/>
      <c r="AA228" s="252"/>
      <c r="AB228" s="252"/>
      <c r="AC228" s="252"/>
      <c r="AD228" s="252"/>
      <c r="AE228" s="252"/>
      <c r="AF228" s="252"/>
      <c r="AG228" s="252"/>
      <c r="AH228" s="252"/>
      <c r="AI228" s="252"/>
      <c r="AJ228" s="252"/>
      <c r="GV228" s="253"/>
      <c r="GW228" s="253"/>
    </row>
    <row r="229" spans="3:205" x14ac:dyDescent="0.25">
      <c r="C229" s="251"/>
      <c r="D229" s="251"/>
      <c r="E229" s="251"/>
      <c r="F229" s="251"/>
      <c r="G229" s="251"/>
      <c r="H229" s="251"/>
      <c r="I229" s="252"/>
      <c r="J229" s="252"/>
      <c r="K229" s="252"/>
      <c r="L229" s="127"/>
      <c r="M229" s="252"/>
      <c r="N229" s="252"/>
      <c r="O229" s="252"/>
      <c r="P229" s="252"/>
      <c r="Q229" s="252"/>
      <c r="R229" s="252"/>
      <c r="S229" s="252"/>
      <c r="T229" s="252"/>
      <c r="U229" s="252"/>
      <c r="V229" s="252"/>
      <c r="W229" s="252"/>
      <c r="X229" s="252"/>
      <c r="Y229" s="252"/>
      <c r="Z229" s="252"/>
      <c r="AA229" s="252"/>
      <c r="AB229" s="252"/>
      <c r="AC229" s="252"/>
      <c r="AD229" s="252"/>
      <c r="AE229" s="252"/>
      <c r="AF229" s="252"/>
      <c r="AG229" s="252"/>
      <c r="AH229" s="252"/>
      <c r="AI229" s="252"/>
      <c r="AJ229" s="252"/>
      <c r="GV229" s="253"/>
      <c r="GW229" s="253"/>
    </row>
    <row r="230" spans="3:205" x14ac:dyDescent="0.25">
      <c r="C230" s="251"/>
      <c r="D230" s="251"/>
      <c r="E230" s="251"/>
      <c r="F230" s="251"/>
      <c r="G230" s="251"/>
      <c r="H230" s="251"/>
      <c r="I230" s="252"/>
      <c r="J230" s="252"/>
      <c r="K230" s="252"/>
      <c r="L230" s="127"/>
      <c r="M230" s="252"/>
      <c r="N230" s="252"/>
      <c r="O230" s="252"/>
      <c r="P230" s="252"/>
      <c r="Q230" s="252"/>
      <c r="R230" s="252"/>
      <c r="S230" s="252"/>
      <c r="T230" s="252"/>
      <c r="U230" s="252"/>
      <c r="V230" s="252"/>
      <c r="W230" s="252"/>
      <c r="X230" s="252"/>
      <c r="Y230" s="252"/>
      <c r="Z230" s="252"/>
      <c r="AA230" s="252"/>
      <c r="AB230" s="252"/>
      <c r="AC230" s="252"/>
      <c r="AD230" s="252"/>
      <c r="AE230" s="252"/>
      <c r="AF230" s="252"/>
      <c r="AG230" s="252"/>
      <c r="AH230" s="252"/>
      <c r="AI230" s="252"/>
      <c r="AJ230" s="252"/>
      <c r="GV230" s="253"/>
      <c r="GW230" s="253"/>
    </row>
    <row r="231" spans="3:205" x14ac:dyDescent="0.25">
      <c r="C231" s="251"/>
      <c r="D231" s="251"/>
      <c r="E231" s="251"/>
      <c r="F231" s="251"/>
      <c r="G231" s="251"/>
      <c r="H231" s="251"/>
      <c r="I231" s="252"/>
      <c r="J231" s="252"/>
      <c r="K231" s="252"/>
      <c r="L231" s="127"/>
      <c r="M231" s="252"/>
      <c r="N231" s="252"/>
      <c r="O231" s="252"/>
      <c r="P231" s="252"/>
      <c r="Q231" s="252"/>
      <c r="R231" s="252"/>
      <c r="S231" s="252"/>
      <c r="T231" s="252"/>
      <c r="U231" s="252"/>
      <c r="V231" s="252"/>
      <c r="W231" s="252"/>
      <c r="X231" s="252"/>
      <c r="Y231" s="252"/>
      <c r="Z231" s="252"/>
      <c r="AA231" s="252"/>
      <c r="AB231" s="252"/>
      <c r="AC231" s="252"/>
      <c r="AD231" s="252"/>
      <c r="AE231" s="252"/>
      <c r="AF231" s="252"/>
      <c r="AG231" s="252"/>
      <c r="AH231" s="252"/>
      <c r="AI231" s="252"/>
      <c r="AJ231" s="252"/>
      <c r="GV231" s="253"/>
      <c r="GW231" s="253"/>
    </row>
    <row r="232" spans="3:205" x14ac:dyDescent="0.25">
      <c r="C232" s="251"/>
      <c r="D232" s="251"/>
      <c r="E232" s="251"/>
      <c r="F232" s="251"/>
      <c r="G232" s="251"/>
      <c r="H232" s="251"/>
      <c r="I232" s="252"/>
      <c r="J232" s="252"/>
      <c r="K232" s="252"/>
      <c r="L232" s="127"/>
      <c r="M232" s="252"/>
      <c r="N232" s="252"/>
      <c r="O232" s="252"/>
      <c r="P232" s="252"/>
      <c r="Q232" s="252"/>
      <c r="R232" s="252"/>
      <c r="S232" s="252"/>
      <c r="T232" s="252"/>
      <c r="U232" s="252"/>
      <c r="V232" s="252"/>
      <c r="W232" s="252"/>
      <c r="X232" s="252"/>
      <c r="Y232" s="252"/>
      <c r="Z232" s="252"/>
      <c r="AA232" s="252"/>
      <c r="AB232" s="252"/>
      <c r="AC232" s="252"/>
      <c r="AD232" s="252"/>
      <c r="AE232" s="252"/>
      <c r="AF232" s="252"/>
      <c r="AG232" s="252"/>
      <c r="AH232" s="252"/>
      <c r="AI232" s="252"/>
      <c r="AJ232" s="252"/>
      <c r="GV232" s="253"/>
      <c r="GW232" s="253"/>
    </row>
    <row r="233" spans="3:205" x14ac:dyDescent="0.25">
      <c r="C233" s="251"/>
      <c r="D233" s="251"/>
      <c r="E233" s="251"/>
      <c r="F233" s="251"/>
      <c r="G233" s="251"/>
      <c r="H233" s="251"/>
      <c r="I233" s="252"/>
      <c r="J233" s="252"/>
      <c r="K233" s="252"/>
      <c r="L233" s="127"/>
      <c r="M233" s="252"/>
      <c r="N233" s="252"/>
      <c r="O233" s="252"/>
      <c r="P233" s="252"/>
      <c r="Q233" s="252"/>
      <c r="R233" s="252"/>
      <c r="S233" s="252"/>
      <c r="T233" s="252"/>
      <c r="U233" s="252"/>
      <c r="V233" s="252"/>
      <c r="W233" s="252"/>
      <c r="X233" s="252"/>
      <c r="Y233" s="252"/>
      <c r="Z233" s="252"/>
      <c r="AA233" s="252"/>
      <c r="AB233" s="252"/>
      <c r="AC233" s="252"/>
      <c r="AD233" s="252"/>
      <c r="AE233" s="252"/>
      <c r="AF233" s="252"/>
      <c r="AG233" s="252"/>
      <c r="AH233" s="252"/>
      <c r="AI233" s="252"/>
      <c r="AJ233" s="252"/>
      <c r="GV233" s="253"/>
      <c r="GW233" s="253"/>
    </row>
    <row r="234" spans="3:205" x14ac:dyDescent="0.25">
      <c r="C234" s="251"/>
      <c r="D234" s="251"/>
      <c r="E234" s="251"/>
      <c r="F234" s="251"/>
      <c r="G234" s="251"/>
      <c r="H234" s="251"/>
      <c r="I234" s="252"/>
      <c r="J234" s="252"/>
      <c r="K234" s="252"/>
      <c r="L234" s="127"/>
      <c r="M234" s="252"/>
      <c r="N234" s="252"/>
      <c r="O234" s="252"/>
      <c r="P234" s="252"/>
      <c r="Q234" s="252"/>
      <c r="R234" s="252"/>
      <c r="S234" s="252"/>
      <c r="T234" s="252"/>
      <c r="U234" s="252"/>
      <c r="V234" s="252"/>
      <c r="W234" s="252"/>
      <c r="X234" s="252"/>
      <c r="Y234" s="252"/>
      <c r="Z234" s="252"/>
      <c r="AA234" s="252"/>
      <c r="AB234" s="252"/>
      <c r="AC234" s="252"/>
      <c r="AD234" s="252"/>
      <c r="AE234" s="252"/>
      <c r="AF234" s="252"/>
      <c r="AG234" s="252"/>
      <c r="AH234" s="252"/>
      <c r="AI234" s="252"/>
      <c r="AJ234" s="252"/>
      <c r="GV234" s="253"/>
      <c r="GW234" s="253"/>
    </row>
    <row r="235" spans="3:205" x14ac:dyDescent="0.25">
      <c r="C235" s="251"/>
      <c r="D235" s="251"/>
      <c r="E235" s="251"/>
      <c r="F235" s="251"/>
      <c r="G235" s="251"/>
      <c r="H235" s="251"/>
      <c r="I235" s="252"/>
      <c r="J235" s="252"/>
      <c r="K235" s="252"/>
      <c r="L235" s="127"/>
      <c r="M235" s="252"/>
      <c r="N235" s="252"/>
      <c r="O235" s="252"/>
      <c r="P235" s="252"/>
      <c r="Q235" s="252"/>
      <c r="R235" s="252"/>
      <c r="S235" s="252"/>
      <c r="T235" s="252"/>
      <c r="U235" s="252"/>
      <c r="V235" s="252"/>
      <c r="W235" s="252"/>
      <c r="X235" s="252"/>
      <c r="Y235" s="252"/>
      <c r="Z235" s="252"/>
      <c r="AA235" s="252"/>
      <c r="AB235" s="252"/>
      <c r="AC235" s="252"/>
      <c r="AD235" s="252"/>
      <c r="AE235" s="252"/>
      <c r="AF235" s="252"/>
      <c r="AG235" s="252"/>
      <c r="AH235" s="252"/>
      <c r="AI235" s="252"/>
      <c r="AJ235" s="252"/>
      <c r="GV235" s="253"/>
      <c r="GW235" s="253"/>
    </row>
    <row r="236" spans="3:205" x14ac:dyDescent="0.25">
      <c r="C236" s="251"/>
      <c r="D236" s="251"/>
      <c r="E236" s="251"/>
      <c r="F236" s="251"/>
      <c r="G236" s="251"/>
      <c r="H236" s="251"/>
      <c r="I236" s="252"/>
      <c r="J236" s="252"/>
      <c r="K236" s="252"/>
      <c r="L236" s="127"/>
      <c r="M236" s="252"/>
      <c r="N236" s="252"/>
      <c r="O236" s="252"/>
      <c r="P236" s="252"/>
      <c r="Q236" s="252"/>
      <c r="R236" s="252"/>
      <c r="S236" s="252"/>
      <c r="T236" s="252"/>
      <c r="U236" s="252"/>
      <c r="V236" s="252"/>
      <c r="W236" s="252"/>
      <c r="X236" s="252"/>
      <c r="Y236" s="252"/>
      <c r="Z236" s="252"/>
      <c r="AA236" s="252"/>
      <c r="AB236" s="252"/>
      <c r="AC236" s="252"/>
      <c r="AD236" s="252"/>
      <c r="AE236" s="252"/>
      <c r="AF236" s="252"/>
      <c r="AG236" s="252"/>
      <c r="AH236" s="252"/>
      <c r="AI236" s="252"/>
      <c r="AJ236" s="252"/>
      <c r="GV236" s="253"/>
      <c r="GW236" s="253"/>
    </row>
    <row r="237" spans="3:205" x14ac:dyDescent="0.25">
      <c r="C237" s="251"/>
      <c r="D237" s="251"/>
      <c r="E237" s="251"/>
      <c r="F237" s="251"/>
      <c r="G237" s="251"/>
      <c r="H237" s="251"/>
      <c r="I237" s="252"/>
      <c r="J237" s="252"/>
      <c r="K237" s="252"/>
      <c r="L237" s="127"/>
      <c r="M237" s="252"/>
      <c r="N237" s="252"/>
      <c r="O237" s="252"/>
      <c r="P237" s="252"/>
      <c r="Q237" s="252"/>
      <c r="R237" s="252"/>
      <c r="S237" s="252"/>
      <c r="T237" s="252"/>
      <c r="U237" s="252"/>
      <c r="V237" s="252"/>
      <c r="W237" s="252"/>
      <c r="X237" s="252"/>
      <c r="Y237" s="252"/>
      <c r="Z237" s="252"/>
      <c r="AA237" s="252"/>
      <c r="AB237" s="252"/>
      <c r="AC237" s="252"/>
      <c r="AD237" s="252"/>
      <c r="AE237" s="252"/>
      <c r="AF237" s="252"/>
      <c r="AG237" s="252"/>
      <c r="AH237" s="252"/>
      <c r="AI237" s="252"/>
      <c r="AJ237" s="252"/>
      <c r="GV237" s="253"/>
      <c r="GW237" s="253"/>
    </row>
    <row r="238" spans="3:205" x14ac:dyDescent="0.25">
      <c r="C238" s="251"/>
      <c r="D238" s="251"/>
      <c r="E238" s="251"/>
      <c r="F238" s="251"/>
      <c r="G238" s="251"/>
      <c r="H238" s="251"/>
      <c r="I238" s="252"/>
      <c r="J238" s="252"/>
      <c r="K238" s="252"/>
      <c r="L238" s="127"/>
      <c r="M238" s="252"/>
      <c r="N238" s="252"/>
      <c r="O238" s="252"/>
      <c r="P238" s="252"/>
      <c r="Q238" s="252"/>
      <c r="R238" s="252"/>
      <c r="S238" s="252"/>
      <c r="T238" s="252"/>
      <c r="U238" s="252"/>
      <c r="V238" s="252"/>
      <c r="W238" s="252"/>
      <c r="X238" s="252"/>
      <c r="Y238" s="252"/>
      <c r="Z238" s="252"/>
      <c r="AA238" s="252"/>
      <c r="AB238" s="252"/>
      <c r="AC238" s="252"/>
      <c r="AD238" s="252"/>
      <c r="AE238" s="252"/>
      <c r="AF238" s="252"/>
      <c r="AG238" s="252"/>
      <c r="AH238" s="252"/>
      <c r="AI238" s="252"/>
      <c r="AJ238" s="252"/>
      <c r="GV238" s="253"/>
      <c r="GW238" s="253"/>
    </row>
    <row r="239" spans="3:205" x14ac:dyDescent="0.25">
      <c r="C239" s="251"/>
      <c r="D239" s="251"/>
      <c r="E239" s="251"/>
      <c r="F239" s="251"/>
      <c r="G239" s="251"/>
      <c r="H239" s="251"/>
      <c r="I239" s="252"/>
      <c r="J239" s="252"/>
      <c r="K239" s="252"/>
      <c r="L239" s="127"/>
      <c r="M239" s="252"/>
      <c r="N239" s="252"/>
      <c r="O239" s="252"/>
      <c r="P239" s="252"/>
      <c r="Q239" s="252"/>
      <c r="R239" s="252"/>
      <c r="S239" s="252"/>
      <c r="T239" s="252"/>
      <c r="U239" s="252"/>
      <c r="V239" s="252"/>
      <c r="W239" s="252"/>
      <c r="X239" s="252"/>
      <c r="Y239" s="252"/>
      <c r="Z239" s="252"/>
      <c r="AA239" s="252"/>
      <c r="AB239" s="252"/>
      <c r="AC239" s="252"/>
      <c r="AD239" s="252"/>
      <c r="AE239" s="252"/>
      <c r="AF239" s="252"/>
      <c r="AG239" s="252"/>
      <c r="AH239" s="252"/>
      <c r="AI239" s="252"/>
      <c r="AJ239" s="252"/>
      <c r="GV239" s="253"/>
      <c r="GW239" s="253"/>
    </row>
    <row r="240" spans="3:205" x14ac:dyDescent="0.25">
      <c r="C240" s="251"/>
      <c r="D240" s="251"/>
      <c r="E240" s="251"/>
      <c r="F240" s="251"/>
      <c r="G240" s="251"/>
      <c r="H240" s="251"/>
      <c r="I240" s="252"/>
      <c r="J240" s="252"/>
      <c r="K240" s="252"/>
      <c r="L240" s="127"/>
      <c r="M240" s="252"/>
      <c r="N240" s="252"/>
      <c r="O240" s="252"/>
      <c r="P240" s="252"/>
      <c r="Q240" s="252"/>
      <c r="R240" s="252"/>
      <c r="S240" s="252"/>
      <c r="T240" s="252"/>
      <c r="U240" s="252"/>
      <c r="V240" s="252"/>
      <c r="W240" s="252"/>
      <c r="X240" s="252"/>
      <c r="Y240" s="252"/>
      <c r="Z240" s="252"/>
      <c r="AA240" s="252"/>
      <c r="AB240" s="252"/>
      <c r="AC240" s="252"/>
      <c r="AD240" s="252"/>
      <c r="AE240" s="252"/>
      <c r="AF240" s="252"/>
      <c r="AG240" s="252"/>
      <c r="AH240" s="252"/>
      <c r="AI240" s="252"/>
      <c r="AJ240" s="252"/>
      <c r="GV240" s="253"/>
      <c r="GW240" s="253"/>
    </row>
    <row r="241" spans="3:205" x14ac:dyDescent="0.25">
      <c r="C241" s="251"/>
      <c r="D241" s="251"/>
      <c r="E241" s="251"/>
      <c r="F241" s="251"/>
      <c r="G241" s="251"/>
      <c r="H241" s="251"/>
      <c r="I241" s="252"/>
      <c r="J241" s="252"/>
      <c r="K241" s="252"/>
      <c r="L241" s="127"/>
      <c r="M241" s="252"/>
      <c r="N241" s="252"/>
      <c r="O241" s="252"/>
      <c r="P241" s="252"/>
      <c r="Q241" s="252"/>
      <c r="R241" s="252"/>
      <c r="S241" s="252"/>
      <c r="T241" s="252"/>
      <c r="U241" s="252"/>
      <c r="V241" s="252"/>
      <c r="W241" s="252"/>
      <c r="X241" s="252"/>
      <c r="Y241" s="252"/>
      <c r="Z241" s="252"/>
      <c r="AA241" s="252"/>
      <c r="AB241" s="252"/>
      <c r="AC241" s="252"/>
      <c r="AD241" s="252"/>
      <c r="AE241" s="252"/>
      <c r="AF241" s="252"/>
      <c r="AG241" s="252"/>
      <c r="AH241" s="252"/>
      <c r="AI241" s="252"/>
      <c r="AJ241" s="252"/>
      <c r="GV241" s="253"/>
      <c r="GW241" s="253"/>
    </row>
    <row r="242" spans="3:205" x14ac:dyDescent="0.25">
      <c r="C242" s="251"/>
      <c r="D242" s="251"/>
      <c r="E242" s="251"/>
      <c r="F242" s="251"/>
      <c r="G242" s="251"/>
      <c r="H242" s="251"/>
      <c r="I242" s="252"/>
      <c r="J242" s="252"/>
      <c r="K242" s="252"/>
      <c r="L242" s="127"/>
      <c r="M242" s="252"/>
      <c r="N242" s="252"/>
      <c r="O242" s="252"/>
      <c r="P242" s="252"/>
      <c r="Q242" s="252"/>
      <c r="R242" s="252"/>
      <c r="S242" s="252"/>
      <c r="T242" s="252"/>
      <c r="U242" s="252"/>
      <c r="V242" s="252"/>
      <c r="W242" s="252"/>
      <c r="X242" s="252"/>
      <c r="Y242" s="252"/>
      <c r="Z242" s="252"/>
      <c r="AA242" s="252"/>
      <c r="AB242" s="252"/>
      <c r="AC242" s="252"/>
      <c r="AD242" s="252"/>
      <c r="AE242" s="252"/>
      <c r="AF242" s="252"/>
      <c r="AG242" s="252"/>
      <c r="AH242" s="252"/>
      <c r="AI242" s="252"/>
      <c r="AJ242" s="252"/>
      <c r="GV242" s="253"/>
      <c r="GW242" s="253"/>
    </row>
    <row r="243" spans="3:205" x14ac:dyDescent="0.25">
      <c r="C243" s="251"/>
      <c r="D243" s="251"/>
      <c r="E243" s="251"/>
      <c r="F243" s="251"/>
      <c r="G243" s="251"/>
      <c r="H243" s="251"/>
      <c r="I243" s="252"/>
      <c r="J243" s="252"/>
      <c r="K243" s="252"/>
      <c r="L243" s="127"/>
      <c r="M243" s="252"/>
      <c r="N243" s="252"/>
      <c r="O243" s="252"/>
      <c r="P243" s="252"/>
      <c r="Q243" s="252"/>
      <c r="R243" s="252"/>
      <c r="S243" s="252"/>
      <c r="T243" s="252"/>
      <c r="U243" s="252"/>
      <c r="V243" s="252"/>
      <c r="W243" s="252"/>
      <c r="X243" s="252"/>
      <c r="Y243" s="252"/>
      <c r="Z243" s="252"/>
      <c r="AA243" s="252"/>
      <c r="AB243" s="252"/>
      <c r="AC243" s="252"/>
      <c r="AD243" s="252"/>
      <c r="AE243" s="252"/>
      <c r="AF243" s="252"/>
      <c r="AG243" s="252"/>
      <c r="AH243" s="252"/>
      <c r="AI243" s="252"/>
      <c r="AJ243" s="252"/>
      <c r="GV243" s="253"/>
      <c r="GW243" s="253"/>
    </row>
    <row r="244" spans="3:205" x14ac:dyDescent="0.25">
      <c r="C244" s="251"/>
      <c r="D244" s="251"/>
      <c r="E244" s="251"/>
      <c r="F244" s="251"/>
      <c r="G244" s="251"/>
      <c r="H244" s="251"/>
      <c r="I244" s="252"/>
      <c r="J244" s="252"/>
      <c r="K244" s="252"/>
      <c r="L244" s="127"/>
      <c r="M244" s="252"/>
      <c r="N244" s="252"/>
      <c r="O244" s="252"/>
      <c r="P244" s="252"/>
      <c r="Q244" s="252"/>
      <c r="R244" s="252"/>
      <c r="S244" s="252"/>
      <c r="T244" s="252"/>
      <c r="U244" s="252"/>
      <c r="V244" s="252"/>
      <c r="W244" s="252"/>
      <c r="X244" s="252"/>
      <c r="Y244" s="252"/>
      <c r="Z244" s="252"/>
      <c r="AA244" s="252"/>
      <c r="AB244" s="252"/>
      <c r="AC244" s="252"/>
      <c r="AD244" s="252"/>
      <c r="AE244" s="252"/>
      <c r="AF244" s="252"/>
      <c r="AG244" s="252"/>
      <c r="AH244" s="252"/>
      <c r="AI244" s="252"/>
      <c r="AJ244" s="252"/>
      <c r="GV244" s="253"/>
      <c r="GW244" s="253"/>
    </row>
    <row r="245" spans="3:205" x14ac:dyDescent="0.25">
      <c r="C245" s="251"/>
      <c r="D245" s="251"/>
      <c r="E245" s="251"/>
      <c r="F245" s="251"/>
      <c r="G245" s="251"/>
      <c r="H245" s="251"/>
      <c r="I245" s="252"/>
      <c r="J245" s="252"/>
      <c r="K245" s="252"/>
      <c r="L245" s="127"/>
      <c r="M245" s="252"/>
      <c r="N245" s="252"/>
      <c r="O245" s="252"/>
      <c r="P245" s="252"/>
      <c r="Q245" s="252"/>
      <c r="R245" s="252"/>
      <c r="S245" s="252"/>
      <c r="T245" s="252"/>
      <c r="U245" s="252"/>
      <c r="V245" s="252"/>
      <c r="W245" s="252"/>
      <c r="X245" s="252"/>
      <c r="Y245" s="252"/>
      <c r="Z245" s="252"/>
      <c r="AA245" s="252"/>
      <c r="AB245" s="252"/>
      <c r="AC245" s="252"/>
      <c r="AD245" s="252"/>
      <c r="AE245" s="252"/>
      <c r="AF245" s="252"/>
      <c r="AG245" s="252"/>
      <c r="AH245" s="252"/>
      <c r="AI245" s="252"/>
      <c r="AJ245" s="252"/>
      <c r="GV245" s="253"/>
      <c r="GW245" s="253"/>
    </row>
    <row r="246" spans="3:205" x14ac:dyDescent="0.25">
      <c r="C246" s="251"/>
      <c r="D246" s="251"/>
      <c r="E246" s="251"/>
      <c r="F246" s="251"/>
      <c r="G246" s="251"/>
      <c r="H246" s="251"/>
      <c r="I246" s="252"/>
      <c r="J246" s="252"/>
      <c r="K246" s="252"/>
      <c r="L246" s="127"/>
      <c r="M246" s="252"/>
      <c r="N246" s="252"/>
      <c r="O246" s="252"/>
      <c r="P246" s="252"/>
      <c r="Q246" s="252"/>
      <c r="R246" s="252"/>
      <c r="S246" s="252"/>
      <c r="T246" s="252"/>
      <c r="U246" s="252"/>
      <c r="V246" s="252"/>
      <c r="W246" s="252"/>
      <c r="X246" s="252"/>
      <c r="Y246" s="252"/>
      <c r="Z246" s="252"/>
      <c r="AA246" s="252"/>
      <c r="AB246" s="252"/>
      <c r="AC246" s="252"/>
      <c r="AD246" s="252"/>
      <c r="AE246" s="252"/>
      <c r="AF246" s="252"/>
      <c r="AG246" s="252"/>
      <c r="AH246" s="252"/>
      <c r="AI246" s="252"/>
      <c r="AJ246" s="252"/>
      <c r="GV246" s="253"/>
      <c r="GW246" s="253"/>
    </row>
    <row r="247" spans="3:205" x14ac:dyDescent="0.25">
      <c r="C247" s="251"/>
      <c r="D247" s="251"/>
      <c r="E247" s="251"/>
      <c r="F247" s="251"/>
      <c r="G247" s="251"/>
      <c r="H247" s="251"/>
      <c r="I247" s="252"/>
      <c r="J247" s="252"/>
      <c r="K247" s="252"/>
      <c r="L247" s="127"/>
      <c r="M247" s="252"/>
      <c r="N247" s="252"/>
      <c r="O247" s="252"/>
      <c r="P247" s="252"/>
      <c r="Q247" s="252"/>
      <c r="R247" s="252"/>
      <c r="S247" s="252"/>
      <c r="T247" s="252"/>
      <c r="U247" s="252"/>
      <c r="V247" s="252"/>
      <c r="W247" s="252"/>
      <c r="X247" s="252"/>
      <c r="Y247" s="252"/>
      <c r="Z247" s="252"/>
      <c r="AA247" s="252"/>
      <c r="AB247" s="252"/>
      <c r="AC247" s="252"/>
      <c r="AD247" s="252"/>
      <c r="AE247" s="252"/>
      <c r="AF247" s="252"/>
      <c r="AG247" s="252"/>
      <c r="AH247" s="252"/>
      <c r="AI247" s="252"/>
      <c r="AJ247" s="252"/>
      <c r="GV247" s="253"/>
      <c r="GW247" s="253"/>
    </row>
    <row r="248" spans="3:205" x14ac:dyDescent="0.25">
      <c r="C248" s="251"/>
      <c r="D248" s="251"/>
      <c r="E248" s="251"/>
      <c r="F248" s="251"/>
      <c r="G248" s="251"/>
      <c r="H248" s="251"/>
      <c r="I248" s="252"/>
      <c r="J248" s="252"/>
      <c r="K248" s="252"/>
      <c r="L248" s="127"/>
      <c r="M248" s="252"/>
      <c r="N248" s="252"/>
      <c r="O248" s="252"/>
      <c r="P248" s="252"/>
      <c r="Q248" s="252"/>
      <c r="R248" s="252"/>
      <c r="S248" s="252"/>
      <c r="T248" s="252"/>
      <c r="U248" s="252"/>
      <c r="V248" s="252"/>
      <c r="W248" s="252"/>
      <c r="X248" s="252"/>
      <c r="Y248" s="252"/>
      <c r="Z248" s="252"/>
      <c r="AA248" s="252"/>
      <c r="AB248" s="252"/>
      <c r="AC248" s="252"/>
      <c r="AD248" s="252"/>
      <c r="AE248" s="252"/>
      <c r="AF248" s="252"/>
      <c r="AG248" s="252"/>
      <c r="AH248" s="252"/>
      <c r="AI248" s="252"/>
      <c r="AJ248" s="252"/>
      <c r="GV248" s="253"/>
      <c r="GW248" s="253"/>
    </row>
    <row r="249" spans="3:205" x14ac:dyDescent="0.25">
      <c r="C249" s="251"/>
      <c r="D249" s="251"/>
      <c r="E249" s="251"/>
      <c r="F249" s="251"/>
      <c r="G249" s="251"/>
      <c r="H249" s="251"/>
      <c r="I249" s="252"/>
      <c r="J249" s="252"/>
      <c r="K249" s="252"/>
      <c r="L249" s="127"/>
      <c r="M249" s="252"/>
      <c r="N249" s="252"/>
      <c r="O249" s="252"/>
      <c r="P249" s="252"/>
      <c r="Q249" s="252"/>
      <c r="R249" s="252"/>
      <c r="S249" s="252"/>
      <c r="T249" s="252"/>
      <c r="U249" s="252"/>
      <c r="V249" s="252"/>
      <c r="W249" s="252"/>
      <c r="X249" s="252"/>
      <c r="Y249" s="252"/>
      <c r="Z249" s="252"/>
      <c r="AA249" s="252"/>
      <c r="AB249" s="252"/>
      <c r="AC249" s="252"/>
      <c r="AD249" s="252"/>
      <c r="AE249" s="252"/>
      <c r="AF249" s="252"/>
      <c r="AG249" s="252"/>
      <c r="AH249" s="252"/>
      <c r="AI249" s="252"/>
      <c r="AJ249" s="252"/>
      <c r="GV249" s="253"/>
      <c r="GW249" s="253"/>
    </row>
    <row r="250" spans="3:205" x14ac:dyDescent="0.25">
      <c r="C250" s="251"/>
      <c r="D250" s="251"/>
      <c r="E250" s="251"/>
      <c r="F250" s="251"/>
      <c r="G250" s="251"/>
      <c r="H250" s="251"/>
      <c r="I250" s="252"/>
      <c r="J250" s="252"/>
      <c r="K250" s="252"/>
      <c r="L250" s="127"/>
      <c r="M250" s="252"/>
      <c r="N250" s="252"/>
      <c r="O250" s="252"/>
      <c r="P250" s="252"/>
      <c r="Q250" s="252"/>
      <c r="R250" s="252"/>
      <c r="S250" s="252"/>
      <c r="T250" s="252"/>
      <c r="U250" s="252"/>
      <c r="V250" s="252"/>
      <c r="W250" s="252"/>
      <c r="X250" s="252"/>
      <c r="Y250" s="252"/>
      <c r="Z250" s="252"/>
      <c r="AA250" s="252"/>
      <c r="AB250" s="252"/>
      <c r="AC250" s="252"/>
      <c r="AD250" s="252"/>
      <c r="AE250" s="252"/>
      <c r="AF250" s="252"/>
      <c r="AG250" s="252"/>
      <c r="AH250" s="252"/>
      <c r="AI250" s="252"/>
      <c r="AJ250" s="252"/>
      <c r="GV250" s="253"/>
      <c r="GW250" s="253"/>
    </row>
    <row r="251" spans="3:205" x14ac:dyDescent="0.25">
      <c r="C251" s="251"/>
      <c r="D251" s="251"/>
      <c r="E251" s="251"/>
      <c r="F251" s="251"/>
      <c r="G251" s="251"/>
      <c r="H251" s="251"/>
      <c r="I251" s="252"/>
      <c r="J251" s="252"/>
      <c r="K251" s="252"/>
      <c r="L251" s="127"/>
      <c r="M251" s="252"/>
      <c r="N251" s="252"/>
      <c r="O251" s="252"/>
      <c r="P251" s="252"/>
      <c r="Q251" s="252"/>
      <c r="R251" s="252"/>
      <c r="S251" s="252"/>
      <c r="T251" s="252"/>
      <c r="U251" s="252"/>
      <c r="V251" s="252"/>
      <c r="W251" s="252"/>
      <c r="X251" s="252"/>
      <c r="Y251" s="252"/>
      <c r="Z251" s="252"/>
      <c r="AA251" s="252"/>
      <c r="AB251" s="252"/>
      <c r="AC251" s="252"/>
      <c r="AD251" s="252"/>
      <c r="AE251" s="252"/>
      <c r="AF251" s="252"/>
      <c r="AG251" s="252"/>
      <c r="AH251" s="252"/>
      <c r="AI251" s="252"/>
      <c r="AJ251" s="252"/>
      <c r="GV251" s="253"/>
      <c r="GW251" s="253"/>
    </row>
    <row r="252" spans="3:205" x14ac:dyDescent="0.25">
      <c r="C252" s="251"/>
      <c r="D252" s="251"/>
      <c r="E252" s="251"/>
      <c r="F252" s="251"/>
      <c r="G252" s="251"/>
      <c r="H252" s="251"/>
      <c r="I252" s="252"/>
      <c r="J252" s="252"/>
      <c r="K252" s="252"/>
      <c r="L252" s="127"/>
      <c r="M252" s="252"/>
      <c r="N252" s="252"/>
      <c r="O252" s="252"/>
      <c r="P252" s="252"/>
      <c r="Q252" s="252"/>
      <c r="R252" s="252"/>
      <c r="S252" s="252"/>
      <c r="T252" s="252"/>
      <c r="U252" s="252"/>
      <c r="V252" s="252"/>
      <c r="W252" s="252"/>
      <c r="X252" s="252"/>
      <c r="Y252" s="252"/>
      <c r="Z252" s="252"/>
      <c r="AA252" s="252"/>
      <c r="AB252" s="252"/>
      <c r="AC252" s="252"/>
      <c r="AD252" s="252"/>
      <c r="AE252" s="252"/>
      <c r="AF252" s="252"/>
      <c r="AG252" s="252"/>
      <c r="AH252" s="252"/>
      <c r="AI252" s="252"/>
      <c r="AJ252" s="252"/>
      <c r="GV252" s="253"/>
      <c r="GW252" s="253"/>
    </row>
    <row r="253" spans="3:205" x14ac:dyDescent="0.25">
      <c r="C253" s="251"/>
      <c r="D253" s="251"/>
      <c r="E253" s="251"/>
      <c r="F253" s="251"/>
      <c r="G253" s="251"/>
      <c r="H253" s="251"/>
      <c r="I253" s="252"/>
      <c r="J253" s="252"/>
      <c r="K253" s="252"/>
      <c r="L253" s="127"/>
      <c r="M253" s="252"/>
      <c r="N253" s="252"/>
      <c r="O253" s="252"/>
      <c r="P253" s="252"/>
      <c r="Q253" s="252"/>
      <c r="R253" s="252"/>
      <c r="S253" s="252"/>
      <c r="T253" s="252"/>
      <c r="U253" s="252"/>
      <c r="V253" s="252"/>
      <c r="W253" s="252"/>
      <c r="X253" s="252"/>
      <c r="Y253" s="252"/>
      <c r="Z253" s="252"/>
      <c r="AA253" s="252"/>
      <c r="AB253" s="252"/>
      <c r="AC253" s="252"/>
      <c r="AD253" s="252"/>
      <c r="AE253" s="252"/>
      <c r="AF253" s="252"/>
      <c r="AG253" s="252"/>
      <c r="AH253" s="252"/>
      <c r="AI253" s="252"/>
      <c r="AJ253" s="252"/>
      <c r="GV253" s="253"/>
      <c r="GW253" s="253"/>
    </row>
    <row r="254" spans="3:205" x14ac:dyDescent="0.25">
      <c r="C254" s="251"/>
      <c r="D254" s="251"/>
      <c r="E254" s="251"/>
      <c r="F254" s="251"/>
      <c r="G254" s="251"/>
      <c r="H254" s="251"/>
      <c r="I254" s="252"/>
      <c r="J254" s="252"/>
      <c r="K254" s="252"/>
      <c r="L254" s="127"/>
      <c r="M254" s="252"/>
      <c r="N254" s="252"/>
      <c r="O254" s="252"/>
      <c r="P254" s="252"/>
      <c r="Q254" s="252"/>
      <c r="R254" s="252"/>
      <c r="S254" s="252"/>
      <c r="T254" s="252"/>
      <c r="U254" s="252"/>
      <c r="V254" s="252"/>
      <c r="W254" s="252"/>
      <c r="X254" s="252"/>
      <c r="Y254" s="252"/>
      <c r="Z254" s="252"/>
      <c r="AA254" s="252"/>
      <c r="AB254" s="252"/>
      <c r="AC254" s="252"/>
      <c r="AD254" s="252"/>
      <c r="AE254" s="252"/>
      <c r="AF254" s="252"/>
      <c r="AG254" s="252"/>
      <c r="AH254" s="252"/>
      <c r="AI254" s="252"/>
      <c r="AJ254" s="252"/>
      <c r="GV254" s="253"/>
      <c r="GW254" s="253"/>
    </row>
    <row r="255" spans="3:205" x14ac:dyDescent="0.25">
      <c r="C255" s="251"/>
      <c r="D255" s="251"/>
      <c r="E255" s="251"/>
      <c r="F255" s="251"/>
      <c r="G255" s="251"/>
      <c r="H255" s="251"/>
      <c r="I255" s="252"/>
      <c r="J255" s="252"/>
      <c r="K255" s="252"/>
      <c r="L255" s="127"/>
      <c r="M255" s="252"/>
      <c r="N255" s="252"/>
      <c r="O255" s="252"/>
      <c r="P255" s="252"/>
      <c r="Q255" s="252"/>
      <c r="R255" s="252"/>
      <c r="S255" s="252"/>
      <c r="T255" s="252"/>
      <c r="U255" s="252"/>
      <c r="V255" s="252"/>
      <c r="W255" s="252"/>
      <c r="X255" s="252"/>
      <c r="Y255" s="252"/>
      <c r="Z255" s="252"/>
      <c r="AA255" s="252"/>
      <c r="AB255" s="252"/>
      <c r="AC255" s="252"/>
      <c r="AD255" s="252"/>
      <c r="AE255" s="252"/>
      <c r="AF255" s="252"/>
      <c r="AG255" s="252"/>
      <c r="AH255" s="252"/>
      <c r="AI255" s="252"/>
      <c r="AJ255" s="252"/>
      <c r="GV255" s="253"/>
      <c r="GW255" s="253"/>
    </row>
    <row r="256" spans="3:205" x14ac:dyDescent="0.25">
      <c r="C256" s="251"/>
      <c r="D256" s="251"/>
      <c r="E256" s="251"/>
      <c r="F256" s="251"/>
      <c r="G256" s="251"/>
      <c r="H256" s="251"/>
      <c r="I256" s="252"/>
      <c r="J256" s="252"/>
      <c r="K256" s="252"/>
      <c r="L256" s="127"/>
      <c r="M256" s="252"/>
      <c r="N256" s="252"/>
      <c r="O256" s="252"/>
      <c r="P256" s="252"/>
      <c r="Q256" s="252"/>
      <c r="R256" s="252"/>
      <c r="S256" s="252"/>
      <c r="T256" s="252"/>
      <c r="U256" s="252"/>
      <c r="V256" s="252"/>
      <c r="W256" s="252"/>
      <c r="X256" s="252"/>
      <c r="Y256" s="252"/>
      <c r="Z256" s="252"/>
      <c r="AA256" s="252"/>
      <c r="AB256" s="252"/>
      <c r="AC256" s="252"/>
      <c r="AD256" s="252"/>
      <c r="AE256" s="252"/>
      <c r="AF256" s="252"/>
      <c r="AG256" s="252"/>
      <c r="AH256" s="252"/>
      <c r="AI256" s="252"/>
      <c r="AJ256" s="252"/>
      <c r="GV256" s="253"/>
      <c r="GW256" s="253"/>
    </row>
    <row r="257" spans="3:205" x14ac:dyDescent="0.25">
      <c r="C257" s="251"/>
      <c r="D257" s="251"/>
      <c r="E257" s="251"/>
      <c r="F257" s="251"/>
      <c r="G257" s="251"/>
      <c r="H257" s="251"/>
      <c r="I257" s="252"/>
      <c r="J257" s="252"/>
      <c r="K257" s="252"/>
      <c r="L257" s="127"/>
      <c r="M257" s="252"/>
      <c r="N257" s="252"/>
      <c r="O257" s="252"/>
      <c r="P257" s="252"/>
      <c r="Q257" s="252"/>
      <c r="R257" s="252"/>
      <c r="S257" s="252"/>
      <c r="T257" s="252"/>
      <c r="U257" s="252"/>
      <c r="V257" s="252"/>
      <c r="W257" s="252"/>
      <c r="X257" s="252"/>
      <c r="Y257" s="252"/>
      <c r="Z257" s="252"/>
      <c r="AA257" s="252"/>
      <c r="AB257" s="252"/>
      <c r="AC257" s="252"/>
      <c r="AD257" s="252"/>
      <c r="AE257" s="252"/>
      <c r="AF257" s="252"/>
      <c r="AG257" s="252"/>
      <c r="AH257" s="252"/>
      <c r="AI257" s="252"/>
      <c r="AJ257" s="252"/>
      <c r="GV257" s="253"/>
      <c r="GW257" s="253"/>
    </row>
    <row r="258" spans="3:205" x14ac:dyDescent="0.25">
      <c r="C258" s="251"/>
      <c r="D258" s="251"/>
      <c r="E258" s="251"/>
      <c r="F258" s="251"/>
      <c r="G258" s="251"/>
      <c r="H258" s="251"/>
      <c r="I258" s="252"/>
      <c r="J258" s="252"/>
      <c r="K258" s="252"/>
      <c r="L258" s="127"/>
      <c r="M258" s="252"/>
      <c r="N258" s="252"/>
      <c r="O258" s="252"/>
      <c r="P258" s="252"/>
      <c r="Q258" s="252"/>
      <c r="R258" s="252"/>
      <c r="S258" s="252"/>
      <c r="T258" s="252"/>
      <c r="U258" s="252"/>
      <c r="V258" s="252"/>
      <c r="W258" s="252"/>
      <c r="X258" s="252"/>
      <c r="Y258" s="252"/>
      <c r="Z258" s="252"/>
      <c r="AA258" s="252"/>
      <c r="AB258" s="252"/>
      <c r="AC258" s="252"/>
      <c r="AD258" s="252"/>
      <c r="AE258" s="252"/>
      <c r="AF258" s="252"/>
      <c r="AG258" s="252"/>
      <c r="AH258" s="252"/>
      <c r="AI258" s="252"/>
      <c r="AJ258" s="252"/>
      <c r="GV258" s="253"/>
      <c r="GW258" s="253"/>
    </row>
    <row r="259" spans="3:205" x14ac:dyDescent="0.25">
      <c r="C259" s="251"/>
      <c r="D259" s="251"/>
      <c r="E259" s="251"/>
      <c r="F259" s="251"/>
      <c r="G259" s="251"/>
      <c r="H259" s="251"/>
      <c r="I259" s="252"/>
      <c r="J259" s="252"/>
      <c r="K259" s="252"/>
      <c r="L259" s="127"/>
      <c r="M259" s="252"/>
      <c r="N259" s="252"/>
      <c r="O259" s="252"/>
      <c r="P259" s="252"/>
      <c r="Q259" s="252"/>
      <c r="R259" s="252"/>
      <c r="S259" s="252"/>
      <c r="T259" s="252"/>
      <c r="U259" s="252"/>
      <c r="V259" s="252"/>
      <c r="W259" s="252"/>
      <c r="X259" s="252"/>
      <c r="Y259" s="252"/>
      <c r="Z259" s="252"/>
      <c r="AA259" s="252"/>
      <c r="AB259" s="252"/>
      <c r="AC259" s="252"/>
      <c r="AD259" s="252"/>
      <c r="AE259" s="252"/>
      <c r="AF259" s="252"/>
      <c r="AG259" s="252"/>
      <c r="AH259" s="252"/>
      <c r="AI259" s="252"/>
      <c r="AJ259" s="252"/>
      <c r="GV259" s="253"/>
      <c r="GW259" s="253"/>
    </row>
    <row r="260" spans="3:205" x14ac:dyDescent="0.25">
      <c r="C260" s="251"/>
      <c r="D260" s="251"/>
      <c r="E260" s="251"/>
      <c r="F260" s="251"/>
      <c r="G260" s="251"/>
      <c r="H260" s="251"/>
      <c r="I260" s="252"/>
      <c r="J260" s="252"/>
      <c r="K260" s="252"/>
      <c r="L260" s="127"/>
      <c r="M260" s="252"/>
      <c r="N260" s="252"/>
      <c r="O260" s="252"/>
      <c r="P260" s="252"/>
      <c r="Q260" s="252"/>
      <c r="R260" s="252"/>
      <c r="S260" s="252"/>
      <c r="T260" s="252"/>
      <c r="U260" s="252"/>
      <c r="V260" s="252"/>
      <c r="W260" s="252"/>
      <c r="X260" s="252"/>
      <c r="Y260" s="252"/>
      <c r="Z260" s="252"/>
      <c r="AA260" s="252"/>
      <c r="AB260" s="252"/>
      <c r="AC260" s="252"/>
      <c r="AD260" s="252"/>
      <c r="AE260" s="252"/>
      <c r="AF260" s="252"/>
      <c r="AG260" s="252"/>
      <c r="AH260" s="252"/>
      <c r="AI260" s="252"/>
      <c r="AJ260" s="252"/>
      <c r="GV260" s="253"/>
      <c r="GW260" s="253"/>
    </row>
    <row r="261" spans="3:205" x14ac:dyDescent="0.25">
      <c r="C261" s="251"/>
      <c r="D261" s="251"/>
      <c r="E261" s="251"/>
      <c r="F261" s="251"/>
      <c r="G261" s="251"/>
      <c r="H261" s="251"/>
      <c r="I261" s="252"/>
      <c r="J261" s="252"/>
      <c r="K261" s="252"/>
      <c r="L261" s="127"/>
      <c r="M261" s="252"/>
      <c r="N261" s="252"/>
      <c r="O261" s="252"/>
      <c r="P261" s="252"/>
      <c r="Q261" s="252"/>
      <c r="R261" s="252"/>
      <c r="S261" s="252"/>
      <c r="T261" s="252"/>
      <c r="U261" s="252"/>
      <c r="V261" s="252"/>
      <c r="W261" s="252"/>
      <c r="X261" s="252"/>
      <c r="Y261" s="252"/>
      <c r="Z261" s="252"/>
      <c r="AA261" s="252"/>
      <c r="AB261" s="252"/>
      <c r="AC261" s="252"/>
      <c r="AD261" s="252"/>
      <c r="AE261" s="252"/>
      <c r="AF261" s="252"/>
      <c r="AG261" s="252"/>
      <c r="AH261" s="252"/>
      <c r="AI261" s="252"/>
      <c r="AJ261" s="252"/>
      <c r="GV261" s="253"/>
      <c r="GW261" s="253"/>
    </row>
    <row r="262" spans="3:205" x14ac:dyDescent="0.25">
      <c r="C262" s="251"/>
      <c r="D262" s="251"/>
      <c r="E262" s="251"/>
      <c r="F262" s="251"/>
      <c r="G262" s="251"/>
      <c r="H262" s="251"/>
      <c r="I262" s="252"/>
      <c r="J262" s="252"/>
      <c r="K262" s="252"/>
      <c r="L262" s="127"/>
      <c r="M262" s="252"/>
      <c r="N262" s="252"/>
      <c r="O262" s="252"/>
      <c r="P262" s="252"/>
      <c r="Q262" s="252"/>
      <c r="R262" s="252"/>
      <c r="S262" s="252"/>
      <c r="T262" s="252"/>
      <c r="U262" s="252"/>
      <c r="V262" s="252"/>
      <c r="W262" s="252"/>
      <c r="X262" s="252"/>
      <c r="Y262" s="252"/>
      <c r="Z262" s="252"/>
      <c r="AA262" s="252"/>
      <c r="AB262" s="252"/>
      <c r="AC262" s="252"/>
      <c r="AD262" s="252"/>
      <c r="AE262" s="252"/>
      <c r="AF262" s="252"/>
      <c r="AG262" s="252"/>
      <c r="AH262" s="252"/>
      <c r="AI262" s="252"/>
      <c r="AJ262" s="252"/>
      <c r="GV262" s="253"/>
      <c r="GW262" s="253"/>
    </row>
    <row r="263" spans="3:205" x14ac:dyDescent="0.25">
      <c r="C263" s="251"/>
      <c r="D263" s="251"/>
      <c r="E263" s="251"/>
      <c r="F263" s="251"/>
      <c r="G263" s="251"/>
      <c r="H263" s="251"/>
      <c r="I263" s="252"/>
      <c r="J263" s="252"/>
      <c r="K263" s="252"/>
      <c r="L263" s="127"/>
      <c r="M263" s="252"/>
      <c r="N263" s="252"/>
      <c r="O263" s="252"/>
      <c r="P263" s="252"/>
      <c r="Q263" s="252"/>
      <c r="R263" s="252"/>
      <c r="S263" s="252"/>
      <c r="T263" s="252"/>
      <c r="U263" s="252"/>
      <c r="V263" s="252"/>
      <c r="W263" s="252"/>
      <c r="X263" s="252"/>
      <c r="Y263" s="252"/>
      <c r="Z263" s="252"/>
      <c r="AA263" s="252"/>
      <c r="AB263" s="252"/>
      <c r="AC263" s="252"/>
      <c r="AD263" s="252"/>
      <c r="AE263" s="252"/>
      <c r="AF263" s="252"/>
      <c r="AG263" s="252"/>
      <c r="AH263" s="252"/>
      <c r="AI263" s="252"/>
      <c r="AJ263" s="252"/>
      <c r="GV263" s="253"/>
      <c r="GW263" s="253"/>
    </row>
    <row r="264" spans="3:205" x14ac:dyDescent="0.25">
      <c r="GV264" s="253"/>
      <c r="GW264" s="253"/>
    </row>
    <row r="265" spans="3:205" x14ac:dyDescent="0.25">
      <c r="GV265" s="253"/>
      <c r="GW265" s="253"/>
    </row>
    <row r="266" spans="3:205" x14ac:dyDescent="0.25">
      <c r="GV266" s="253"/>
      <c r="GW266" s="253"/>
    </row>
    <row r="267" spans="3:205" x14ac:dyDescent="0.25">
      <c r="GV267" s="253"/>
      <c r="GW267" s="253"/>
    </row>
    <row r="268" spans="3:205" x14ac:dyDescent="0.25">
      <c r="GV268" s="253"/>
      <c r="GW268" s="253"/>
    </row>
    <row r="269" spans="3:205" x14ac:dyDescent="0.25">
      <c r="GV269" s="253"/>
      <c r="GW269" s="253"/>
    </row>
    <row r="270" spans="3:205" x14ac:dyDescent="0.25">
      <c r="GV270" s="253"/>
      <c r="GW270" s="253"/>
    </row>
    <row r="271" spans="3:205" x14ac:dyDescent="0.25">
      <c r="GV271" s="253"/>
      <c r="GW271" s="253"/>
    </row>
    <row r="272" spans="3:205" x14ac:dyDescent="0.25">
      <c r="GV272" s="253"/>
      <c r="GW272" s="253"/>
    </row>
    <row r="273" spans="204:205" x14ac:dyDescent="0.25">
      <c r="GV273" s="253"/>
      <c r="GW273" s="253"/>
    </row>
    <row r="274" spans="204:205" x14ac:dyDescent="0.25">
      <c r="GV274" s="253"/>
      <c r="GW274" s="253"/>
    </row>
    <row r="275" spans="204:205" x14ac:dyDescent="0.25">
      <c r="GV275" s="253"/>
      <c r="GW275" s="253"/>
    </row>
    <row r="276" spans="204:205" x14ac:dyDescent="0.25">
      <c r="GV276" s="253"/>
      <c r="GW276" s="253"/>
    </row>
    <row r="277" spans="204:205" x14ac:dyDescent="0.25">
      <c r="GV277" s="253"/>
      <c r="GW277" s="253"/>
    </row>
    <row r="278" spans="204:205" x14ac:dyDescent="0.25">
      <c r="GV278" s="253"/>
      <c r="GW278" s="253"/>
    </row>
    <row r="279" spans="204:205" x14ac:dyDescent="0.25">
      <c r="GV279" s="253"/>
      <c r="GW279" s="253"/>
    </row>
    <row r="280" spans="204:205" x14ac:dyDescent="0.25">
      <c r="GV280" s="253"/>
      <c r="GW280" s="253"/>
    </row>
    <row r="281" spans="204:205" x14ac:dyDescent="0.25">
      <c r="GV281" s="253"/>
      <c r="GW281" s="253"/>
    </row>
    <row r="282" spans="204:205" x14ac:dyDescent="0.25">
      <c r="GV282" s="253"/>
      <c r="GW282" s="253"/>
    </row>
    <row r="283" spans="204:205" x14ac:dyDescent="0.25">
      <c r="GV283" s="253"/>
      <c r="GW283" s="253"/>
    </row>
    <row r="284" spans="204:205" x14ac:dyDescent="0.25">
      <c r="GV284" s="253"/>
      <c r="GW284" s="253"/>
    </row>
    <row r="285" spans="204:205" x14ac:dyDescent="0.25">
      <c r="GV285" s="253"/>
      <c r="GW285" s="253"/>
    </row>
    <row r="286" spans="204:205" x14ac:dyDescent="0.25">
      <c r="GV286" s="253"/>
      <c r="GW286" s="253"/>
    </row>
    <row r="287" spans="204:205" x14ac:dyDescent="0.25">
      <c r="GV287" s="253"/>
      <c r="GW287" s="253"/>
    </row>
    <row r="288" spans="204:205" x14ac:dyDescent="0.25">
      <c r="GV288" s="253"/>
      <c r="GW288" s="253"/>
    </row>
    <row r="289" spans="204:205" x14ac:dyDescent="0.25">
      <c r="GV289" s="253"/>
      <c r="GW289" s="253"/>
    </row>
    <row r="290" spans="204:205" x14ac:dyDescent="0.25">
      <c r="GV290" s="253"/>
      <c r="GW290" s="253"/>
    </row>
    <row r="291" spans="204:205" x14ac:dyDescent="0.25">
      <c r="GV291" s="253"/>
      <c r="GW291" s="253"/>
    </row>
    <row r="292" spans="204:205" x14ac:dyDescent="0.25">
      <c r="GV292" s="253"/>
      <c r="GW292" s="253"/>
    </row>
    <row r="293" spans="204:205" x14ac:dyDescent="0.25">
      <c r="GV293" s="253"/>
      <c r="GW293" s="253"/>
    </row>
    <row r="294" spans="204:205" x14ac:dyDescent="0.25">
      <c r="GV294" s="253"/>
      <c r="GW294" s="253"/>
    </row>
    <row r="295" spans="204:205" x14ac:dyDescent="0.25">
      <c r="GV295" s="253"/>
      <c r="GW295" s="253"/>
    </row>
    <row r="296" spans="204:205" x14ac:dyDescent="0.25">
      <c r="GV296" s="253"/>
      <c r="GW296" s="253"/>
    </row>
    <row r="297" spans="204:205" x14ac:dyDescent="0.25">
      <c r="GV297" s="253"/>
      <c r="GW297" s="253"/>
    </row>
    <row r="298" spans="204:205" x14ac:dyDescent="0.25">
      <c r="GV298" s="253"/>
      <c r="GW298" s="253"/>
    </row>
    <row r="299" spans="204:205" x14ac:dyDescent="0.25">
      <c r="GV299" s="253"/>
      <c r="GW299" s="253"/>
    </row>
    <row r="300" spans="204:205" x14ac:dyDescent="0.25">
      <c r="GV300" s="253"/>
      <c r="GW300" s="253"/>
    </row>
    <row r="301" spans="204:205" x14ac:dyDescent="0.25">
      <c r="GV301" s="253"/>
      <c r="GW301" s="253"/>
    </row>
    <row r="302" spans="204:205" x14ac:dyDescent="0.25">
      <c r="GV302" s="253"/>
      <c r="GW302" s="253"/>
    </row>
    <row r="303" spans="204:205" x14ac:dyDescent="0.25">
      <c r="GV303" s="253"/>
      <c r="GW303" s="253"/>
    </row>
    <row r="304" spans="204:205" x14ac:dyDescent="0.25">
      <c r="GV304" s="253"/>
      <c r="GW304" s="253"/>
    </row>
    <row r="305" spans="204:205" x14ac:dyDescent="0.25">
      <c r="GV305" s="253"/>
      <c r="GW305" s="253"/>
    </row>
    <row r="306" spans="204:205" x14ac:dyDescent="0.25">
      <c r="GV306" s="253"/>
      <c r="GW306" s="253"/>
    </row>
    <row r="307" spans="204:205" x14ac:dyDescent="0.25">
      <c r="GV307" s="253"/>
      <c r="GW307" s="253"/>
    </row>
    <row r="308" spans="204:205" x14ac:dyDescent="0.25">
      <c r="GV308" s="253"/>
      <c r="GW308" s="253"/>
    </row>
    <row r="309" spans="204:205" x14ac:dyDescent="0.25">
      <c r="GV309" s="253"/>
      <c r="GW309" s="253"/>
    </row>
    <row r="310" spans="204:205" x14ac:dyDescent="0.25">
      <c r="GV310" s="253"/>
      <c r="GW310" s="253"/>
    </row>
    <row r="311" spans="204:205" x14ac:dyDescent="0.25">
      <c r="GV311" s="253"/>
      <c r="GW311" s="253"/>
    </row>
    <row r="312" spans="204:205" x14ac:dyDescent="0.25">
      <c r="GV312" s="253"/>
      <c r="GW312" s="253"/>
    </row>
    <row r="313" spans="204:205" x14ac:dyDescent="0.25">
      <c r="GV313" s="253"/>
      <c r="GW313" s="253"/>
    </row>
    <row r="314" spans="204:205" x14ac:dyDescent="0.25">
      <c r="GV314" s="253"/>
      <c r="GW314" s="253"/>
    </row>
    <row r="315" spans="204:205" x14ac:dyDescent="0.25">
      <c r="GV315" s="253"/>
      <c r="GW315" s="253"/>
    </row>
    <row r="316" spans="204:205" x14ac:dyDescent="0.25">
      <c r="GV316" s="253"/>
      <c r="GW316" s="253"/>
    </row>
    <row r="317" spans="204:205" x14ac:dyDescent="0.25">
      <c r="GV317" s="253"/>
      <c r="GW317" s="253"/>
    </row>
    <row r="318" spans="204:205" x14ac:dyDescent="0.25">
      <c r="GV318" s="253"/>
      <c r="GW318" s="253"/>
    </row>
    <row r="319" spans="204:205" x14ac:dyDescent="0.25">
      <c r="GV319" s="253"/>
      <c r="GW319" s="253"/>
    </row>
    <row r="320" spans="204:205" x14ac:dyDescent="0.25">
      <c r="GV320" s="253"/>
      <c r="GW320" s="253"/>
    </row>
    <row r="321" spans="204:205" x14ac:dyDescent="0.25">
      <c r="GV321" s="253"/>
      <c r="GW321" s="253"/>
    </row>
    <row r="322" spans="204:205" x14ac:dyDescent="0.25">
      <c r="GV322" s="253"/>
      <c r="GW322" s="253"/>
    </row>
    <row r="323" spans="204:205" x14ac:dyDescent="0.25">
      <c r="GV323" s="253"/>
      <c r="GW323" s="253"/>
    </row>
    <row r="324" spans="204:205" x14ac:dyDescent="0.25">
      <c r="GV324" s="253"/>
      <c r="GW324" s="253"/>
    </row>
    <row r="325" spans="204:205" x14ac:dyDescent="0.25">
      <c r="GV325" s="253"/>
      <c r="GW325" s="253"/>
    </row>
    <row r="326" spans="204:205" x14ac:dyDescent="0.25">
      <c r="GV326" s="253"/>
      <c r="GW326" s="253"/>
    </row>
    <row r="327" spans="204:205" x14ac:dyDescent="0.25">
      <c r="GV327" s="253"/>
      <c r="GW327" s="253"/>
    </row>
    <row r="328" spans="204:205" x14ac:dyDescent="0.25">
      <c r="GV328" s="253"/>
      <c r="GW328" s="253"/>
    </row>
    <row r="329" spans="204:205" x14ac:dyDescent="0.25">
      <c r="GV329" s="253"/>
      <c r="GW329" s="253"/>
    </row>
    <row r="330" spans="204:205" x14ac:dyDescent="0.25">
      <c r="GV330" s="253"/>
      <c r="GW330" s="253"/>
    </row>
    <row r="331" spans="204:205" x14ac:dyDescent="0.25">
      <c r="GV331" s="253"/>
      <c r="GW331" s="253"/>
    </row>
    <row r="332" spans="204:205" x14ac:dyDescent="0.25">
      <c r="GV332" s="253"/>
      <c r="GW332" s="253"/>
    </row>
    <row r="333" spans="204:205" x14ac:dyDescent="0.25">
      <c r="GV333" s="253"/>
      <c r="GW333" s="253"/>
    </row>
    <row r="334" spans="204:205" x14ac:dyDescent="0.25">
      <c r="GV334" s="253"/>
      <c r="GW334" s="253"/>
    </row>
    <row r="335" spans="204:205" x14ac:dyDescent="0.25">
      <c r="GV335" s="253"/>
      <c r="GW335" s="253"/>
    </row>
    <row r="336" spans="204:205" x14ac:dyDescent="0.25">
      <c r="GV336" s="253"/>
      <c r="GW336" s="253"/>
    </row>
    <row r="337" spans="204:205" x14ac:dyDescent="0.25">
      <c r="GV337" s="253"/>
      <c r="GW337" s="253"/>
    </row>
    <row r="338" spans="204:205" x14ac:dyDescent="0.25">
      <c r="GV338" s="253"/>
      <c r="GW338" s="253"/>
    </row>
    <row r="339" spans="204:205" x14ac:dyDescent="0.25">
      <c r="GV339" s="253"/>
      <c r="GW339" s="253"/>
    </row>
    <row r="340" spans="204:205" x14ac:dyDescent="0.25">
      <c r="GV340" s="253"/>
      <c r="GW340" s="253"/>
    </row>
    <row r="341" spans="204:205" x14ac:dyDescent="0.25">
      <c r="GV341" s="253"/>
      <c r="GW341" s="253"/>
    </row>
    <row r="342" spans="204:205" x14ac:dyDescent="0.25">
      <c r="GV342" s="253"/>
      <c r="GW342" s="253"/>
    </row>
    <row r="343" spans="204:205" x14ac:dyDescent="0.25">
      <c r="GV343" s="253"/>
      <c r="GW343" s="253"/>
    </row>
    <row r="344" spans="204:205" x14ac:dyDescent="0.25">
      <c r="GV344" s="253"/>
      <c r="GW344" s="253"/>
    </row>
    <row r="345" spans="204:205" x14ac:dyDescent="0.25">
      <c r="GV345" s="253"/>
      <c r="GW345" s="253"/>
    </row>
    <row r="346" spans="204:205" x14ac:dyDescent="0.25">
      <c r="GV346" s="253"/>
      <c r="GW346" s="253"/>
    </row>
    <row r="347" spans="204:205" x14ac:dyDescent="0.25">
      <c r="GV347" s="253"/>
      <c r="GW347" s="253"/>
    </row>
    <row r="348" spans="204:205" x14ac:dyDescent="0.25">
      <c r="GV348" s="253"/>
      <c r="GW348" s="253"/>
    </row>
    <row r="349" spans="204:205" x14ac:dyDescent="0.25">
      <c r="GV349" s="253"/>
      <c r="GW349" s="253"/>
    </row>
    <row r="350" spans="204:205" x14ac:dyDescent="0.25">
      <c r="GV350" s="253"/>
      <c r="GW350" s="253"/>
    </row>
    <row r="351" spans="204:205" x14ac:dyDescent="0.25">
      <c r="GV351" s="253"/>
      <c r="GW351" s="253"/>
    </row>
    <row r="352" spans="204:205" x14ac:dyDescent="0.25">
      <c r="GV352" s="253"/>
      <c r="GW352" s="253"/>
    </row>
    <row r="353" spans="204:205" x14ac:dyDescent="0.25">
      <c r="GV353" s="253"/>
      <c r="GW353" s="253"/>
    </row>
    <row r="354" spans="204:205" x14ac:dyDescent="0.25">
      <c r="GV354" s="253"/>
      <c r="GW354" s="253"/>
    </row>
    <row r="355" spans="204:205" x14ac:dyDescent="0.25">
      <c r="GV355" s="253"/>
      <c r="GW355" s="253"/>
    </row>
    <row r="356" spans="204:205" x14ac:dyDescent="0.25">
      <c r="GV356" s="253"/>
      <c r="GW356" s="253"/>
    </row>
    <row r="357" spans="204:205" x14ac:dyDescent="0.25">
      <c r="GV357" s="253"/>
      <c r="GW357" s="253"/>
    </row>
    <row r="358" spans="204:205" x14ac:dyDescent="0.25">
      <c r="GV358" s="253"/>
      <c r="GW358" s="253"/>
    </row>
    <row r="359" spans="204:205" x14ac:dyDescent="0.25">
      <c r="GV359" s="253"/>
      <c r="GW359" s="253"/>
    </row>
    <row r="360" spans="204:205" x14ac:dyDescent="0.25">
      <c r="GV360" s="253"/>
      <c r="GW360" s="253"/>
    </row>
    <row r="361" spans="204:205" x14ac:dyDescent="0.25">
      <c r="GV361" s="253"/>
      <c r="GW361" s="253"/>
    </row>
    <row r="362" spans="204:205" x14ac:dyDescent="0.25">
      <c r="GV362" s="253"/>
      <c r="GW362" s="253"/>
    </row>
    <row r="363" spans="204:205" x14ac:dyDescent="0.25">
      <c r="GV363" s="253"/>
      <c r="GW363" s="253"/>
    </row>
    <row r="364" spans="204:205" x14ac:dyDescent="0.25">
      <c r="GV364" s="253"/>
      <c r="GW364" s="253"/>
    </row>
    <row r="365" spans="204:205" x14ac:dyDescent="0.25">
      <c r="GV365" s="253"/>
      <c r="GW365" s="253"/>
    </row>
    <row r="366" spans="204:205" x14ac:dyDescent="0.25">
      <c r="GV366" s="253"/>
      <c r="GW366" s="253"/>
    </row>
    <row r="367" spans="204:205" x14ac:dyDescent="0.25">
      <c r="GV367" s="253"/>
      <c r="GW367" s="253"/>
    </row>
    <row r="368" spans="204:205" x14ac:dyDescent="0.25">
      <c r="GV368" s="253"/>
      <c r="GW368" s="253"/>
    </row>
    <row r="369" spans="204:205" x14ac:dyDescent="0.25">
      <c r="GV369" s="253"/>
      <c r="GW369" s="253"/>
    </row>
    <row r="370" spans="204:205" x14ac:dyDescent="0.25">
      <c r="GV370" s="253"/>
      <c r="GW370" s="253"/>
    </row>
    <row r="371" spans="204:205" x14ac:dyDescent="0.25">
      <c r="GV371" s="253"/>
      <c r="GW371" s="253"/>
    </row>
    <row r="372" spans="204:205" x14ac:dyDescent="0.25">
      <c r="GV372" s="253"/>
      <c r="GW372" s="253"/>
    </row>
    <row r="373" spans="204:205" x14ac:dyDescent="0.25">
      <c r="GV373" s="253"/>
      <c r="GW373" s="253"/>
    </row>
    <row r="374" spans="204:205" x14ac:dyDescent="0.25">
      <c r="GV374" s="253"/>
      <c r="GW374" s="253"/>
    </row>
    <row r="375" spans="204:205" x14ac:dyDescent="0.25">
      <c r="GV375" s="253"/>
      <c r="GW375" s="253"/>
    </row>
    <row r="376" spans="204:205" x14ac:dyDescent="0.25">
      <c r="GV376" s="253"/>
      <c r="GW376" s="253"/>
    </row>
    <row r="377" spans="204:205" x14ac:dyDescent="0.25">
      <c r="GV377" s="253"/>
      <c r="GW377" s="253"/>
    </row>
    <row r="378" spans="204:205" x14ac:dyDescent="0.25">
      <c r="GV378" s="253"/>
      <c r="GW378" s="253"/>
    </row>
    <row r="379" spans="204:205" x14ac:dyDescent="0.25">
      <c r="GV379" s="253"/>
      <c r="GW379" s="253"/>
    </row>
    <row r="380" spans="204:205" x14ac:dyDescent="0.25">
      <c r="GV380" s="253"/>
      <c r="GW380" s="253"/>
    </row>
    <row r="381" spans="204:205" x14ac:dyDescent="0.25">
      <c r="GV381" s="253"/>
      <c r="GW381" s="253"/>
    </row>
    <row r="382" spans="204:205" x14ac:dyDescent="0.25">
      <c r="GV382" s="253"/>
      <c r="GW382" s="253"/>
    </row>
    <row r="383" spans="204:205" x14ac:dyDescent="0.25">
      <c r="GV383" s="253"/>
      <c r="GW383" s="253"/>
    </row>
    <row r="384" spans="204:205" x14ac:dyDescent="0.25">
      <c r="GV384" s="253"/>
      <c r="GW384" s="253"/>
    </row>
    <row r="385" spans="204:205" x14ac:dyDescent="0.25">
      <c r="GV385" s="253"/>
      <c r="GW385" s="253"/>
    </row>
    <row r="386" spans="204:205" x14ac:dyDescent="0.25">
      <c r="GV386" s="253"/>
      <c r="GW386" s="253"/>
    </row>
    <row r="387" spans="204:205" x14ac:dyDescent="0.25">
      <c r="GV387" s="253"/>
      <c r="GW387" s="253"/>
    </row>
    <row r="388" spans="204:205" x14ac:dyDescent="0.25">
      <c r="GV388" s="253"/>
      <c r="GW388" s="253"/>
    </row>
    <row r="389" spans="204:205" x14ac:dyDescent="0.25">
      <c r="GV389" s="253"/>
      <c r="GW389" s="253"/>
    </row>
    <row r="390" spans="204:205" x14ac:dyDescent="0.25">
      <c r="GV390" s="253"/>
      <c r="GW390" s="253"/>
    </row>
    <row r="391" spans="204:205" x14ac:dyDescent="0.25">
      <c r="GV391" s="253"/>
      <c r="GW391" s="253"/>
    </row>
    <row r="392" spans="204:205" x14ac:dyDescent="0.25">
      <c r="GV392" s="253"/>
      <c r="GW392" s="253"/>
    </row>
    <row r="393" spans="204:205" x14ac:dyDescent="0.25">
      <c r="GV393" s="253"/>
      <c r="GW393" s="253"/>
    </row>
    <row r="394" spans="204:205" x14ac:dyDescent="0.25">
      <c r="GV394" s="253"/>
      <c r="GW394" s="253"/>
    </row>
    <row r="395" spans="204:205" x14ac:dyDescent="0.25">
      <c r="GV395" s="253"/>
      <c r="GW395" s="253"/>
    </row>
    <row r="396" spans="204:205" x14ac:dyDescent="0.25">
      <c r="GV396" s="253"/>
      <c r="GW396" s="253"/>
    </row>
    <row r="397" spans="204:205" x14ac:dyDescent="0.25">
      <c r="GV397" s="253"/>
      <c r="GW397" s="253"/>
    </row>
    <row r="398" spans="204:205" x14ac:dyDescent="0.25">
      <c r="GV398" s="253"/>
      <c r="GW398" s="253"/>
    </row>
    <row r="399" spans="204:205" x14ac:dyDescent="0.25">
      <c r="GV399" s="253"/>
      <c r="GW399" s="253"/>
    </row>
    <row r="400" spans="204:205" x14ac:dyDescent="0.25">
      <c r="GV400" s="253"/>
      <c r="GW400" s="253"/>
    </row>
    <row r="401" spans="204:205" x14ac:dyDescent="0.25">
      <c r="GV401" s="253"/>
      <c r="GW401" s="253"/>
    </row>
    <row r="402" spans="204:205" x14ac:dyDescent="0.25">
      <c r="GV402" s="253"/>
      <c r="GW402" s="253"/>
    </row>
    <row r="403" spans="204:205" x14ac:dyDescent="0.25">
      <c r="GV403" s="253"/>
      <c r="GW403" s="253"/>
    </row>
    <row r="404" spans="204:205" x14ac:dyDescent="0.25">
      <c r="GV404" s="253"/>
      <c r="GW404" s="253"/>
    </row>
    <row r="405" spans="204:205" x14ac:dyDescent="0.25">
      <c r="GV405" s="253"/>
      <c r="GW405" s="253"/>
    </row>
    <row r="406" spans="204:205" x14ac:dyDescent="0.25">
      <c r="GV406" s="253"/>
      <c r="GW406" s="253"/>
    </row>
    <row r="407" spans="204:205" x14ac:dyDescent="0.25">
      <c r="GV407" s="253"/>
      <c r="GW407" s="253"/>
    </row>
    <row r="408" spans="204:205" x14ac:dyDescent="0.25">
      <c r="GV408" s="253"/>
      <c r="GW408" s="253"/>
    </row>
    <row r="409" spans="204:205" x14ac:dyDescent="0.25">
      <c r="GV409" s="253"/>
      <c r="GW409" s="253"/>
    </row>
    <row r="410" spans="204:205" x14ac:dyDescent="0.25">
      <c r="GV410" s="253"/>
      <c r="GW410" s="253"/>
    </row>
    <row r="411" spans="204:205" x14ac:dyDescent="0.25">
      <c r="GV411" s="253"/>
      <c r="GW411" s="253"/>
    </row>
    <row r="412" spans="204:205" x14ac:dyDescent="0.25">
      <c r="GV412" s="253"/>
      <c r="GW412" s="253"/>
    </row>
    <row r="413" spans="204:205" x14ac:dyDescent="0.25">
      <c r="GV413" s="253"/>
      <c r="GW413" s="253"/>
    </row>
    <row r="414" spans="204:205" x14ac:dyDescent="0.25">
      <c r="GV414" s="253"/>
      <c r="GW414" s="253"/>
    </row>
    <row r="415" spans="204:205" x14ac:dyDescent="0.25">
      <c r="GV415" s="253"/>
      <c r="GW415" s="253"/>
    </row>
    <row r="416" spans="204:205" x14ac:dyDescent="0.25">
      <c r="GV416" s="253"/>
      <c r="GW416" s="253"/>
    </row>
    <row r="417" spans="204:205" x14ac:dyDescent="0.25">
      <c r="GV417" s="253"/>
      <c r="GW417" s="253"/>
    </row>
    <row r="418" spans="204:205" x14ac:dyDescent="0.25">
      <c r="GV418" s="253"/>
      <c r="GW418" s="253"/>
    </row>
    <row r="419" spans="204:205" x14ac:dyDescent="0.25">
      <c r="GV419" s="253"/>
      <c r="GW419" s="253"/>
    </row>
    <row r="420" spans="204:205" x14ac:dyDescent="0.25">
      <c r="GV420" s="253"/>
      <c r="GW420" s="253"/>
    </row>
    <row r="421" spans="204:205" x14ac:dyDescent="0.25">
      <c r="GV421" s="253"/>
      <c r="GW421" s="253"/>
    </row>
    <row r="422" spans="204:205" x14ac:dyDescent="0.25">
      <c r="GV422" s="253"/>
      <c r="GW422" s="253"/>
    </row>
    <row r="423" spans="204:205" x14ac:dyDescent="0.25">
      <c r="GV423" s="253"/>
      <c r="GW423" s="253"/>
    </row>
    <row r="424" spans="204:205" x14ac:dyDescent="0.25">
      <c r="GV424" s="253"/>
      <c r="GW424" s="253"/>
    </row>
    <row r="425" spans="204:205" x14ac:dyDescent="0.25">
      <c r="GV425" s="253"/>
      <c r="GW425" s="253"/>
    </row>
    <row r="426" spans="204:205" x14ac:dyDescent="0.25">
      <c r="GV426" s="253"/>
      <c r="GW426" s="253"/>
    </row>
    <row r="427" spans="204:205" x14ac:dyDescent="0.25">
      <c r="GV427" s="253"/>
      <c r="GW427" s="253"/>
    </row>
    <row r="428" spans="204:205" x14ac:dyDescent="0.25">
      <c r="GV428" s="253"/>
      <c r="GW428" s="253"/>
    </row>
    <row r="429" spans="204:205" x14ac:dyDescent="0.25">
      <c r="GV429" s="253"/>
      <c r="GW429" s="253"/>
    </row>
    <row r="430" spans="204:205" x14ac:dyDescent="0.25">
      <c r="GV430" s="253"/>
      <c r="GW430" s="253"/>
    </row>
    <row r="431" spans="204:205" x14ac:dyDescent="0.25">
      <c r="GV431" s="253"/>
      <c r="GW431" s="253"/>
    </row>
    <row r="432" spans="204:205" x14ac:dyDescent="0.25">
      <c r="GV432" s="253"/>
      <c r="GW432" s="253"/>
    </row>
    <row r="433" spans="204:205" x14ac:dyDescent="0.25">
      <c r="GV433" s="253"/>
      <c r="GW433" s="253"/>
    </row>
    <row r="434" spans="204:205" x14ac:dyDescent="0.25">
      <c r="GV434" s="253"/>
      <c r="GW434" s="253"/>
    </row>
    <row r="435" spans="204:205" x14ac:dyDescent="0.25">
      <c r="GV435" s="253"/>
      <c r="GW435" s="253"/>
    </row>
    <row r="436" spans="204:205" x14ac:dyDescent="0.25">
      <c r="GV436" s="253"/>
      <c r="GW436" s="253"/>
    </row>
    <row r="437" spans="204:205" x14ac:dyDescent="0.25">
      <c r="GV437" s="253"/>
      <c r="GW437" s="253"/>
    </row>
    <row r="438" spans="204:205" x14ac:dyDescent="0.25">
      <c r="GV438" s="253"/>
      <c r="GW438" s="253"/>
    </row>
    <row r="439" spans="204:205" x14ac:dyDescent="0.25">
      <c r="GV439" s="253"/>
      <c r="GW439" s="253"/>
    </row>
    <row r="440" spans="204:205" x14ac:dyDescent="0.25">
      <c r="GV440" s="253"/>
      <c r="GW440" s="253"/>
    </row>
    <row r="441" spans="204:205" x14ac:dyDescent="0.25">
      <c r="GV441" s="253"/>
      <c r="GW441" s="253"/>
    </row>
    <row r="442" spans="204:205" x14ac:dyDescent="0.25">
      <c r="GV442" s="253"/>
      <c r="GW442" s="253"/>
    </row>
    <row r="443" spans="204:205" x14ac:dyDescent="0.25">
      <c r="GV443" s="253"/>
      <c r="GW443" s="253"/>
    </row>
    <row r="444" spans="204:205" x14ac:dyDescent="0.25">
      <c r="GV444" s="253"/>
      <c r="GW444" s="253"/>
    </row>
    <row r="445" spans="204:205" x14ac:dyDescent="0.25">
      <c r="GV445" s="253"/>
      <c r="GW445" s="253"/>
    </row>
    <row r="446" spans="204:205" x14ac:dyDescent="0.25">
      <c r="GV446" s="253"/>
      <c r="GW446" s="253"/>
    </row>
    <row r="447" spans="204:205" x14ac:dyDescent="0.25">
      <c r="GV447" s="253"/>
      <c r="GW447" s="253"/>
    </row>
    <row r="448" spans="204:205" x14ac:dyDescent="0.25">
      <c r="GV448" s="253"/>
      <c r="GW448" s="253"/>
    </row>
    <row r="449" spans="204:205" x14ac:dyDescent="0.25">
      <c r="GV449" s="253"/>
      <c r="GW449" s="253"/>
    </row>
    <row r="450" spans="204:205" x14ac:dyDescent="0.25">
      <c r="GV450" s="253"/>
      <c r="GW450" s="253"/>
    </row>
    <row r="451" spans="204:205" x14ac:dyDescent="0.25">
      <c r="GV451" s="253"/>
      <c r="GW451" s="253"/>
    </row>
    <row r="452" spans="204:205" x14ac:dyDescent="0.25">
      <c r="GV452" s="253"/>
      <c r="GW452" s="253"/>
    </row>
    <row r="453" spans="204:205" x14ac:dyDescent="0.25">
      <c r="GV453" s="253"/>
      <c r="GW453" s="253"/>
    </row>
    <row r="454" spans="204:205" x14ac:dyDescent="0.25">
      <c r="GV454" s="253"/>
      <c r="GW454" s="253"/>
    </row>
    <row r="455" spans="204:205" x14ac:dyDescent="0.25">
      <c r="GV455" s="253"/>
      <c r="GW455" s="253"/>
    </row>
    <row r="456" spans="204:205" x14ac:dyDescent="0.25">
      <c r="GV456" s="253"/>
      <c r="GW456" s="253"/>
    </row>
    <row r="457" spans="204:205" x14ac:dyDescent="0.25">
      <c r="GV457" s="253"/>
      <c r="GW457" s="253"/>
    </row>
    <row r="458" spans="204:205" x14ac:dyDescent="0.25">
      <c r="GV458" s="253"/>
      <c r="GW458" s="253"/>
    </row>
    <row r="459" spans="204:205" x14ac:dyDescent="0.25">
      <c r="GV459" s="253"/>
      <c r="GW459" s="253"/>
    </row>
    <row r="460" spans="204:205" x14ac:dyDescent="0.25">
      <c r="GV460" s="253"/>
      <c r="GW460" s="253"/>
    </row>
    <row r="461" spans="204:205" x14ac:dyDescent="0.25">
      <c r="GV461" s="253"/>
      <c r="GW461" s="253"/>
    </row>
    <row r="462" spans="204:205" x14ac:dyDescent="0.25">
      <c r="GV462" s="253"/>
      <c r="GW462" s="253"/>
    </row>
    <row r="463" spans="204:205" x14ac:dyDescent="0.25">
      <c r="GV463" s="253"/>
      <c r="GW463" s="253"/>
    </row>
    <row r="464" spans="204:205" x14ac:dyDescent="0.25">
      <c r="GV464" s="253"/>
      <c r="GW464" s="253"/>
    </row>
    <row r="465" spans="204:205" x14ac:dyDescent="0.25">
      <c r="GV465" s="253"/>
      <c r="GW465" s="253"/>
    </row>
    <row r="466" spans="204:205" x14ac:dyDescent="0.25">
      <c r="GV466" s="253"/>
      <c r="GW466" s="253"/>
    </row>
    <row r="467" spans="204:205" x14ac:dyDescent="0.25">
      <c r="GV467" s="253"/>
      <c r="GW467" s="253"/>
    </row>
    <row r="468" spans="204:205" x14ac:dyDescent="0.25">
      <c r="GV468" s="253"/>
      <c r="GW468" s="253"/>
    </row>
    <row r="469" spans="204:205" x14ac:dyDescent="0.25">
      <c r="GV469" s="253"/>
      <c r="GW469" s="253"/>
    </row>
    <row r="470" spans="204:205" x14ac:dyDescent="0.25">
      <c r="GV470" s="253"/>
      <c r="GW470" s="253"/>
    </row>
    <row r="471" spans="204:205" x14ac:dyDescent="0.25">
      <c r="GV471" s="253"/>
      <c r="GW471" s="253"/>
    </row>
    <row r="472" spans="204:205" x14ac:dyDescent="0.25">
      <c r="GV472" s="253"/>
      <c r="GW472" s="253"/>
    </row>
    <row r="473" spans="204:205" x14ac:dyDescent="0.25">
      <c r="GV473" s="253"/>
      <c r="GW473" s="253"/>
    </row>
    <row r="474" spans="204:205" x14ac:dyDescent="0.25">
      <c r="GV474" s="253"/>
      <c r="GW474" s="253"/>
    </row>
    <row r="475" spans="204:205" x14ac:dyDescent="0.25">
      <c r="GV475" s="253"/>
      <c r="GW475" s="253"/>
    </row>
    <row r="476" spans="204:205" x14ac:dyDescent="0.25">
      <c r="GV476" s="253"/>
      <c r="GW476" s="253"/>
    </row>
    <row r="477" spans="204:205" x14ac:dyDescent="0.25">
      <c r="GV477" s="253"/>
      <c r="GW477" s="253"/>
    </row>
    <row r="478" spans="204:205" x14ac:dyDescent="0.25">
      <c r="GV478" s="253"/>
      <c r="GW478" s="253"/>
    </row>
    <row r="479" spans="204:205" x14ac:dyDescent="0.25">
      <c r="GV479" s="253"/>
      <c r="GW479" s="253"/>
    </row>
    <row r="480" spans="204:205" x14ac:dyDescent="0.25">
      <c r="GV480" s="253"/>
      <c r="GW480" s="253"/>
    </row>
    <row r="481" spans="204:205" x14ac:dyDescent="0.25">
      <c r="GV481" s="253"/>
      <c r="GW481" s="253"/>
    </row>
    <row r="482" spans="204:205" x14ac:dyDescent="0.25">
      <c r="GV482" s="253"/>
      <c r="GW482" s="253"/>
    </row>
    <row r="483" spans="204:205" x14ac:dyDescent="0.25">
      <c r="GV483" s="253"/>
      <c r="GW483" s="253"/>
    </row>
    <row r="484" spans="204:205" x14ac:dyDescent="0.25">
      <c r="GV484" s="253"/>
      <c r="GW484" s="253"/>
    </row>
    <row r="485" spans="204:205" x14ac:dyDescent="0.25">
      <c r="GV485" s="253"/>
      <c r="GW485" s="253"/>
    </row>
    <row r="486" spans="204:205" x14ac:dyDescent="0.25">
      <c r="GV486" s="253"/>
      <c r="GW486" s="253"/>
    </row>
    <row r="487" spans="204:205" x14ac:dyDescent="0.25">
      <c r="GV487" s="253"/>
      <c r="GW487" s="253"/>
    </row>
    <row r="488" spans="204:205" x14ac:dyDescent="0.25">
      <c r="GV488" s="253"/>
      <c r="GW488" s="253"/>
    </row>
    <row r="489" spans="204:205" x14ac:dyDescent="0.25">
      <c r="GV489" s="253"/>
      <c r="GW489" s="253"/>
    </row>
    <row r="490" spans="204:205" x14ac:dyDescent="0.25">
      <c r="GV490" s="253"/>
      <c r="GW490" s="253"/>
    </row>
    <row r="491" spans="204:205" x14ac:dyDescent="0.25">
      <c r="GV491" s="253"/>
      <c r="GW491" s="253"/>
    </row>
    <row r="492" spans="204:205" x14ac:dyDescent="0.25">
      <c r="GV492" s="253"/>
      <c r="GW492" s="253"/>
    </row>
    <row r="493" spans="204:205" x14ac:dyDescent="0.25">
      <c r="GV493" s="253"/>
      <c r="GW493" s="253"/>
    </row>
    <row r="494" spans="204:205" x14ac:dyDescent="0.25">
      <c r="GV494" s="253"/>
      <c r="GW494" s="253"/>
    </row>
    <row r="495" spans="204:205" x14ac:dyDescent="0.25">
      <c r="GV495" s="253"/>
      <c r="GW495" s="253"/>
    </row>
    <row r="496" spans="204:205" x14ac:dyDescent="0.25">
      <c r="GV496" s="253"/>
      <c r="GW496" s="253"/>
    </row>
    <row r="497" spans="204:205" x14ac:dyDescent="0.25">
      <c r="GV497" s="253"/>
      <c r="GW497" s="253"/>
    </row>
    <row r="498" spans="204:205" x14ac:dyDescent="0.25">
      <c r="GV498" s="253"/>
      <c r="GW498" s="253"/>
    </row>
    <row r="499" spans="204:205" x14ac:dyDescent="0.25">
      <c r="GV499" s="253"/>
      <c r="GW499" s="253"/>
    </row>
    <row r="500" spans="204:205" x14ac:dyDescent="0.25">
      <c r="GV500" s="253"/>
      <c r="GW500" s="253"/>
    </row>
    <row r="501" spans="204:205" x14ac:dyDescent="0.25">
      <c r="GV501" s="253"/>
      <c r="GW501" s="253"/>
    </row>
    <row r="502" spans="204:205" x14ac:dyDescent="0.25">
      <c r="GV502" s="253"/>
      <c r="GW502" s="253"/>
    </row>
    <row r="503" spans="204:205" x14ac:dyDescent="0.25">
      <c r="GV503" s="253"/>
      <c r="GW503" s="253"/>
    </row>
    <row r="504" spans="204:205" x14ac:dyDescent="0.25">
      <c r="GV504" s="253"/>
      <c r="GW504" s="253"/>
    </row>
    <row r="505" spans="204:205" x14ac:dyDescent="0.25">
      <c r="GV505" s="253"/>
      <c r="GW505" s="253"/>
    </row>
    <row r="506" spans="204:205" x14ac:dyDescent="0.25">
      <c r="GV506" s="253"/>
      <c r="GW506" s="253"/>
    </row>
    <row r="507" spans="204:205" x14ac:dyDescent="0.25">
      <c r="GV507" s="253"/>
      <c r="GW507" s="253"/>
    </row>
    <row r="508" spans="204:205" x14ac:dyDescent="0.25">
      <c r="GV508" s="253"/>
      <c r="GW508" s="253"/>
    </row>
    <row r="509" spans="204:205" x14ac:dyDescent="0.25">
      <c r="GV509" s="253"/>
      <c r="GW509" s="253"/>
    </row>
    <row r="510" spans="204:205" x14ac:dyDescent="0.25">
      <c r="GV510" s="253"/>
      <c r="GW510" s="253"/>
    </row>
    <row r="511" spans="204:205" x14ac:dyDescent="0.25">
      <c r="GV511" s="253"/>
      <c r="GW511" s="253"/>
    </row>
    <row r="512" spans="204:205" x14ac:dyDescent="0.25">
      <c r="GV512" s="253"/>
      <c r="GW512" s="253"/>
    </row>
    <row r="513" spans="204:205" x14ac:dyDescent="0.25">
      <c r="GV513" s="253"/>
      <c r="GW513" s="253"/>
    </row>
    <row r="514" spans="204:205" x14ac:dyDescent="0.25">
      <c r="GV514" s="253"/>
      <c r="GW514" s="253"/>
    </row>
    <row r="515" spans="204:205" x14ac:dyDescent="0.25">
      <c r="GV515" s="253"/>
      <c r="GW515" s="253"/>
    </row>
    <row r="516" spans="204:205" x14ac:dyDescent="0.25">
      <c r="GV516" s="253"/>
      <c r="GW516" s="253"/>
    </row>
    <row r="517" spans="204:205" x14ac:dyDescent="0.25">
      <c r="GV517" s="253"/>
      <c r="GW517" s="253"/>
    </row>
    <row r="518" spans="204:205" x14ac:dyDescent="0.25">
      <c r="GV518" s="253"/>
      <c r="GW518" s="253"/>
    </row>
    <row r="519" spans="204:205" x14ac:dyDescent="0.25">
      <c r="GV519" s="253"/>
      <c r="GW519" s="253"/>
    </row>
    <row r="520" spans="204:205" x14ac:dyDescent="0.25">
      <c r="GV520" s="253"/>
      <c r="GW520" s="253"/>
    </row>
    <row r="521" spans="204:205" x14ac:dyDescent="0.25">
      <c r="GV521" s="253"/>
      <c r="GW521" s="253"/>
    </row>
    <row r="522" spans="204:205" x14ac:dyDescent="0.25">
      <c r="GV522" s="253"/>
      <c r="GW522" s="253"/>
    </row>
    <row r="523" spans="204:205" x14ac:dyDescent="0.25">
      <c r="GV523" s="253"/>
      <c r="GW523" s="253"/>
    </row>
    <row r="524" spans="204:205" x14ac:dyDescent="0.25">
      <c r="GV524" s="253"/>
      <c r="GW524" s="253"/>
    </row>
    <row r="525" spans="204:205" x14ac:dyDescent="0.25">
      <c r="GV525" s="253"/>
      <c r="GW525" s="253"/>
    </row>
    <row r="526" spans="204:205" x14ac:dyDescent="0.25">
      <c r="GV526" s="253"/>
      <c r="GW526" s="253"/>
    </row>
    <row r="527" spans="204:205" x14ac:dyDescent="0.25">
      <c r="GV527" s="253"/>
      <c r="GW527" s="253"/>
    </row>
    <row r="528" spans="204:205" x14ac:dyDescent="0.25">
      <c r="GV528" s="253"/>
      <c r="GW528" s="253"/>
    </row>
    <row r="529" spans="204:205" x14ac:dyDescent="0.25">
      <c r="GV529" s="253"/>
      <c r="GW529" s="253"/>
    </row>
    <row r="530" spans="204:205" x14ac:dyDescent="0.25">
      <c r="GV530" s="253"/>
      <c r="GW530" s="253"/>
    </row>
    <row r="531" spans="204:205" x14ac:dyDescent="0.25">
      <c r="GV531" s="253"/>
      <c r="GW531" s="253"/>
    </row>
    <row r="532" spans="204:205" x14ac:dyDescent="0.25">
      <c r="GV532" s="253"/>
      <c r="GW532" s="253"/>
    </row>
    <row r="533" spans="204:205" x14ac:dyDescent="0.25">
      <c r="GV533" s="253"/>
      <c r="GW533" s="253"/>
    </row>
    <row r="534" spans="204:205" x14ac:dyDescent="0.25">
      <c r="GV534" s="253"/>
      <c r="GW534" s="253"/>
    </row>
    <row r="535" spans="204:205" x14ac:dyDescent="0.25">
      <c r="GV535" s="253"/>
      <c r="GW535" s="253"/>
    </row>
    <row r="536" spans="204:205" x14ac:dyDescent="0.25">
      <c r="GV536" s="253"/>
      <c r="GW536" s="253"/>
    </row>
    <row r="537" spans="204:205" x14ac:dyDescent="0.25">
      <c r="GV537" s="253"/>
      <c r="GW537" s="253"/>
    </row>
    <row r="538" spans="204:205" x14ac:dyDescent="0.25">
      <c r="GV538" s="253"/>
      <c r="GW538" s="253"/>
    </row>
    <row r="539" spans="204:205" x14ac:dyDescent="0.25">
      <c r="GV539" s="253"/>
      <c r="GW539" s="253"/>
    </row>
    <row r="540" spans="204:205" x14ac:dyDescent="0.25">
      <c r="GV540" s="253"/>
      <c r="GW540" s="253"/>
    </row>
    <row r="541" spans="204:205" x14ac:dyDescent="0.25">
      <c r="GV541" s="253"/>
      <c r="GW541" s="253"/>
    </row>
    <row r="542" spans="204:205" x14ac:dyDescent="0.25">
      <c r="GV542" s="253"/>
      <c r="GW542" s="253"/>
    </row>
    <row r="543" spans="204:205" x14ac:dyDescent="0.25">
      <c r="GV543" s="253"/>
      <c r="GW543" s="253"/>
    </row>
    <row r="544" spans="204:205" x14ac:dyDescent="0.25">
      <c r="GV544" s="253"/>
      <c r="GW544" s="253"/>
    </row>
    <row r="545" spans="204:205" x14ac:dyDescent="0.25">
      <c r="GV545" s="253"/>
      <c r="GW545" s="253"/>
    </row>
    <row r="546" spans="204:205" x14ac:dyDescent="0.25">
      <c r="GV546" s="253"/>
      <c r="GW546" s="253"/>
    </row>
    <row r="547" spans="204:205" x14ac:dyDescent="0.25">
      <c r="GV547" s="253"/>
      <c r="GW547" s="253"/>
    </row>
    <row r="548" spans="204:205" x14ac:dyDescent="0.25">
      <c r="GV548" s="253"/>
      <c r="GW548" s="253"/>
    </row>
    <row r="549" spans="204:205" x14ac:dyDescent="0.25">
      <c r="GV549" s="253"/>
      <c r="GW549" s="253"/>
    </row>
    <row r="550" spans="204:205" x14ac:dyDescent="0.25">
      <c r="GV550" s="253"/>
      <c r="GW550" s="253"/>
    </row>
    <row r="551" spans="204:205" x14ac:dyDescent="0.25">
      <c r="GV551" s="253"/>
      <c r="GW551" s="253"/>
    </row>
    <row r="552" spans="204:205" x14ac:dyDescent="0.25">
      <c r="GV552" s="253"/>
      <c r="GW552" s="253"/>
    </row>
    <row r="553" spans="204:205" x14ac:dyDescent="0.25">
      <c r="GV553" s="253"/>
      <c r="GW553" s="253"/>
    </row>
    <row r="554" spans="204:205" x14ac:dyDescent="0.25">
      <c r="GV554" s="253"/>
      <c r="GW554" s="253"/>
    </row>
    <row r="555" spans="204:205" x14ac:dyDescent="0.25">
      <c r="GV555" s="253"/>
      <c r="GW555" s="253"/>
    </row>
    <row r="556" spans="204:205" x14ac:dyDescent="0.25">
      <c r="GV556" s="253"/>
      <c r="GW556" s="253"/>
    </row>
    <row r="557" spans="204:205" x14ac:dyDescent="0.25">
      <c r="GV557" s="253"/>
      <c r="GW557" s="253"/>
    </row>
    <row r="558" spans="204:205" x14ac:dyDescent="0.25">
      <c r="GV558" s="253"/>
      <c r="GW558" s="253"/>
    </row>
    <row r="559" spans="204:205" x14ac:dyDescent="0.25">
      <c r="GV559" s="253"/>
      <c r="GW559" s="253"/>
    </row>
    <row r="560" spans="204:205" x14ac:dyDescent="0.25">
      <c r="GV560" s="253"/>
      <c r="GW560" s="253"/>
    </row>
    <row r="561" spans="204:205" x14ac:dyDescent="0.25">
      <c r="GV561" s="253"/>
      <c r="GW561" s="253"/>
    </row>
    <row r="562" spans="204:205" x14ac:dyDescent="0.25">
      <c r="GV562" s="253"/>
      <c r="GW562" s="253"/>
    </row>
    <row r="563" spans="204:205" x14ac:dyDescent="0.25">
      <c r="GV563" s="253"/>
      <c r="GW563" s="253"/>
    </row>
    <row r="564" spans="204:205" x14ac:dyDescent="0.25">
      <c r="GV564" s="253"/>
      <c r="GW564" s="253"/>
    </row>
    <row r="565" spans="204:205" x14ac:dyDescent="0.25">
      <c r="GV565" s="253"/>
      <c r="GW565" s="253"/>
    </row>
    <row r="566" spans="204:205" x14ac:dyDescent="0.25">
      <c r="GV566" s="253"/>
      <c r="GW566" s="253"/>
    </row>
    <row r="567" spans="204:205" x14ac:dyDescent="0.25">
      <c r="GV567" s="253"/>
      <c r="GW567" s="253"/>
    </row>
    <row r="568" spans="204:205" x14ac:dyDescent="0.25">
      <c r="GV568" s="253"/>
      <c r="GW568" s="253"/>
    </row>
    <row r="569" spans="204:205" x14ac:dyDescent="0.25">
      <c r="GV569" s="253"/>
      <c r="GW569" s="253"/>
    </row>
    <row r="570" spans="204:205" x14ac:dyDescent="0.25">
      <c r="GV570" s="253"/>
      <c r="GW570" s="253"/>
    </row>
    <row r="571" spans="204:205" x14ac:dyDescent="0.25">
      <c r="GV571" s="253"/>
      <c r="GW571" s="253"/>
    </row>
    <row r="572" spans="204:205" x14ac:dyDescent="0.25">
      <c r="GV572" s="253"/>
      <c r="GW572" s="253"/>
    </row>
    <row r="573" spans="204:205" x14ac:dyDescent="0.25">
      <c r="GV573" s="253"/>
      <c r="GW573" s="253"/>
    </row>
    <row r="574" spans="204:205" x14ac:dyDescent="0.25">
      <c r="GV574" s="253"/>
      <c r="GW574" s="253"/>
    </row>
    <row r="575" spans="204:205" x14ac:dyDescent="0.25">
      <c r="GV575" s="253"/>
      <c r="GW575" s="253"/>
    </row>
    <row r="576" spans="204:205" x14ac:dyDescent="0.25">
      <c r="GV576" s="253"/>
      <c r="GW576" s="253"/>
    </row>
    <row r="577" spans="204:205" x14ac:dyDescent="0.25">
      <c r="GV577" s="253"/>
      <c r="GW577" s="253"/>
    </row>
    <row r="578" spans="204:205" x14ac:dyDescent="0.25">
      <c r="GV578" s="253"/>
      <c r="GW578" s="253"/>
    </row>
    <row r="579" spans="204:205" x14ac:dyDescent="0.25">
      <c r="GV579" s="253"/>
      <c r="GW579" s="253"/>
    </row>
    <row r="580" spans="204:205" x14ac:dyDescent="0.25">
      <c r="GV580" s="253"/>
      <c r="GW580" s="253"/>
    </row>
    <row r="581" spans="204:205" x14ac:dyDescent="0.25">
      <c r="GV581" s="253"/>
      <c r="GW581" s="253"/>
    </row>
    <row r="582" spans="204:205" x14ac:dyDescent="0.25">
      <c r="GV582" s="253"/>
      <c r="GW582" s="253"/>
    </row>
    <row r="583" spans="204:205" x14ac:dyDescent="0.25">
      <c r="GV583" s="253"/>
      <c r="GW583" s="253"/>
    </row>
    <row r="584" spans="204:205" x14ac:dyDescent="0.25">
      <c r="GV584" s="253"/>
      <c r="GW584" s="253"/>
    </row>
    <row r="585" spans="204:205" x14ac:dyDescent="0.25">
      <c r="GV585" s="253"/>
      <c r="GW585" s="253"/>
    </row>
    <row r="586" spans="204:205" x14ac:dyDescent="0.25">
      <c r="GV586" s="253"/>
      <c r="GW586" s="253"/>
    </row>
    <row r="587" spans="204:205" x14ac:dyDescent="0.25">
      <c r="GV587" s="253"/>
      <c r="GW587" s="253"/>
    </row>
    <row r="588" spans="204:205" x14ac:dyDescent="0.25">
      <c r="GV588" s="253"/>
      <c r="GW588" s="253"/>
    </row>
    <row r="589" spans="204:205" x14ac:dyDescent="0.25">
      <c r="GV589" s="253"/>
      <c r="GW589" s="253"/>
    </row>
    <row r="590" spans="204:205" x14ac:dyDescent="0.25">
      <c r="GV590" s="253"/>
      <c r="GW590" s="253"/>
    </row>
    <row r="591" spans="204:205" x14ac:dyDescent="0.25">
      <c r="GV591" s="253"/>
      <c r="GW591" s="253"/>
    </row>
    <row r="592" spans="204:205" x14ac:dyDescent="0.25">
      <c r="GV592" s="253"/>
      <c r="GW592" s="253"/>
    </row>
    <row r="593" spans="204:205" x14ac:dyDescent="0.25">
      <c r="GV593" s="253"/>
      <c r="GW593" s="253"/>
    </row>
    <row r="594" spans="204:205" x14ac:dyDescent="0.25">
      <c r="GV594" s="253"/>
      <c r="GW594" s="253"/>
    </row>
    <row r="595" spans="204:205" x14ac:dyDescent="0.25">
      <c r="GV595" s="253"/>
      <c r="GW595" s="253"/>
    </row>
    <row r="596" spans="204:205" x14ac:dyDescent="0.25">
      <c r="GV596" s="253"/>
      <c r="GW596" s="253"/>
    </row>
    <row r="597" spans="204:205" x14ac:dyDescent="0.25">
      <c r="GV597" s="253"/>
      <c r="GW597" s="253"/>
    </row>
    <row r="598" spans="204:205" x14ac:dyDescent="0.25">
      <c r="GV598" s="253"/>
      <c r="GW598" s="253"/>
    </row>
    <row r="599" spans="204:205" x14ac:dyDescent="0.25">
      <c r="GV599" s="253"/>
      <c r="GW599" s="253"/>
    </row>
    <row r="600" spans="204:205" x14ac:dyDescent="0.25">
      <c r="GV600" s="253"/>
      <c r="GW600" s="253"/>
    </row>
    <row r="601" spans="204:205" x14ac:dyDescent="0.25">
      <c r="GV601" s="253"/>
      <c r="GW601" s="253"/>
    </row>
    <row r="602" spans="204:205" x14ac:dyDescent="0.25">
      <c r="GV602" s="253"/>
      <c r="GW602" s="253"/>
    </row>
    <row r="603" spans="204:205" x14ac:dyDescent="0.25">
      <c r="GV603" s="253"/>
      <c r="GW603" s="253"/>
    </row>
    <row r="604" spans="204:205" x14ac:dyDescent="0.25">
      <c r="GV604" s="253"/>
      <c r="GW604" s="253"/>
    </row>
    <row r="605" spans="204:205" x14ac:dyDescent="0.25">
      <c r="GV605" s="253"/>
      <c r="GW605" s="253"/>
    </row>
    <row r="606" spans="204:205" x14ac:dyDescent="0.25">
      <c r="GV606" s="253"/>
      <c r="GW606" s="253"/>
    </row>
    <row r="607" spans="204:205" x14ac:dyDescent="0.25">
      <c r="GV607" s="253"/>
      <c r="GW607" s="253"/>
    </row>
    <row r="608" spans="204:205" x14ac:dyDescent="0.25">
      <c r="GV608" s="253"/>
      <c r="GW608" s="253"/>
    </row>
    <row r="609" spans="204:205" x14ac:dyDescent="0.25">
      <c r="GV609" s="253"/>
      <c r="GW609" s="253"/>
    </row>
    <row r="610" spans="204:205" x14ac:dyDescent="0.25">
      <c r="GV610" s="253"/>
      <c r="GW610" s="253"/>
    </row>
    <row r="611" spans="204:205" x14ac:dyDescent="0.25">
      <c r="GV611" s="253"/>
      <c r="GW611" s="253"/>
    </row>
    <row r="612" spans="204:205" x14ac:dyDescent="0.25">
      <c r="GV612" s="253"/>
      <c r="GW612" s="253"/>
    </row>
    <row r="613" spans="204:205" x14ac:dyDescent="0.25">
      <c r="GV613" s="253"/>
      <c r="GW613" s="253"/>
    </row>
    <row r="614" spans="204:205" x14ac:dyDescent="0.25">
      <c r="GV614" s="253"/>
      <c r="GW614" s="253"/>
    </row>
    <row r="615" spans="204:205" x14ac:dyDescent="0.25">
      <c r="GV615" s="253"/>
      <c r="GW615" s="253"/>
    </row>
    <row r="616" spans="204:205" x14ac:dyDescent="0.25">
      <c r="GV616" s="253"/>
      <c r="GW616" s="253"/>
    </row>
    <row r="617" spans="204:205" x14ac:dyDescent="0.25">
      <c r="GV617" s="253"/>
      <c r="GW617" s="253"/>
    </row>
    <row r="618" spans="204:205" x14ac:dyDescent="0.25">
      <c r="GV618" s="253"/>
      <c r="GW618" s="253"/>
    </row>
    <row r="619" spans="204:205" x14ac:dyDescent="0.25">
      <c r="GV619" s="253"/>
      <c r="GW619" s="253"/>
    </row>
    <row r="620" spans="204:205" x14ac:dyDescent="0.25">
      <c r="GV620" s="253"/>
      <c r="GW620" s="253"/>
    </row>
    <row r="621" spans="204:205" x14ac:dyDescent="0.25">
      <c r="GV621" s="253"/>
      <c r="GW621" s="253"/>
    </row>
    <row r="622" spans="204:205" x14ac:dyDescent="0.25">
      <c r="GV622" s="253"/>
      <c r="GW622" s="253"/>
    </row>
    <row r="623" spans="204:205" x14ac:dyDescent="0.25">
      <c r="GV623" s="253"/>
      <c r="GW623" s="253"/>
    </row>
    <row r="624" spans="204:205" x14ac:dyDescent="0.25">
      <c r="GV624" s="253"/>
      <c r="GW624" s="253"/>
    </row>
    <row r="625" spans="204:205" x14ac:dyDescent="0.25">
      <c r="GV625" s="253"/>
      <c r="GW625" s="253"/>
    </row>
    <row r="626" spans="204:205" x14ac:dyDescent="0.25">
      <c r="GV626" s="253"/>
      <c r="GW626" s="253"/>
    </row>
    <row r="627" spans="204:205" x14ac:dyDescent="0.25">
      <c r="GV627" s="253"/>
      <c r="GW627" s="253"/>
    </row>
    <row r="628" spans="204:205" x14ac:dyDescent="0.25">
      <c r="GV628" s="253"/>
      <c r="GW628" s="253"/>
    </row>
    <row r="629" spans="204:205" x14ac:dyDescent="0.25">
      <c r="GV629" s="253"/>
      <c r="GW629" s="253"/>
    </row>
    <row r="630" spans="204:205" x14ac:dyDescent="0.25">
      <c r="GV630" s="253"/>
      <c r="GW630" s="253"/>
    </row>
    <row r="631" spans="204:205" x14ac:dyDescent="0.25">
      <c r="GV631" s="253"/>
      <c r="GW631" s="253"/>
    </row>
    <row r="632" spans="204:205" x14ac:dyDescent="0.25">
      <c r="GV632" s="253"/>
      <c r="GW632" s="253"/>
    </row>
    <row r="633" spans="204:205" x14ac:dyDescent="0.25">
      <c r="GV633" s="253"/>
      <c r="GW633" s="253"/>
    </row>
    <row r="634" spans="204:205" x14ac:dyDescent="0.25">
      <c r="GV634" s="253"/>
      <c r="GW634" s="253"/>
    </row>
    <row r="635" spans="204:205" x14ac:dyDescent="0.25">
      <c r="GV635" s="253"/>
      <c r="GW635" s="253"/>
    </row>
    <row r="636" spans="204:205" x14ac:dyDescent="0.25">
      <c r="GV636" s="253"/>
      <c r="GW636" s="253"/>
    </row>
    <row r="637" spans="204:205" x14ac:dyDescent="0.25">
      <c r="GV637" s="253"/>
      <c r="GW637" s="253"/>
    </row>
    <row r="638" spans="204:205" x14ac:dyDescent="0.25">
      <c r="GV638" s="253"/>
      <c r="GW638" s="253"/>
    </row>
    <row r="639" spans="204:205" x14ac:dyDescent="0.25">
      <c r="GV639" s="253"/>
      <c r="GW639" s="253"/>
    </row>
    <row r="640" spans="204:205" x14ac:dyDescent="0.25">
      <c r="GV640" s="253"/>
      <c r="GW640" s="253"/>
    </row>
    <row r="641" spans="204:205" x14ac:dyDescent="0.25">
      <c r="GV641" s="253"/>
      <c r="GW641" s="253"/>
    </row>
    <row r="642" spans="204:205" x14ac:dyDescent="0.25">
      <c r="GV642" s="253"/>
      <c r="GW642" s="253"/>
    </row>
    <row r="643" spans="204:205" x14ac:dyDescent="0.25">
      <c r="GV643" s="253"/>
      <c r="GW643" s="253"/>
    </row>
    <row r="644" spans="204:205" x14ac:dyDescent="0.25">
      <c r="GV644" s="253"/>
      <c r="GW644" s="253"/>
    </row>
    <row r="645" spans="204:205" x14ac:dyDescent="0.25">
      <c r="GV645" s="253"/>
      <c r="GW645" s="253"/>
    </row>
    <row r="646" spans="204:205" x14ac:dyDescent="0.25">
      <c r="GV646" s="253"/>
      <c r="GW646" s="253"/>
    </row>
    <row r="647" spans="204:205" x14ac:dyDescent="0.25">
      <c r="GV647" s="253"/>
      <c r="GW647" s="253"/>
    </row>
    <row r="648" spans="204:205" x14ac:dyDescent="0.25">
      <c r="GV648" s="253"/>
      <c r="GW648" s="253"/>
    </row>
    <row r="649" spans="204:205" x14ac:dyDescent="0.25">
      <c r="GV649" s="253"/>
      <c r="GW649" s="253"/>
    </row>
    <row r="650" spans="204:205" x14ac:dyDescent="0.25">
      <c r="GV650" s="253"/>
      <c r="GW650" s="253"/>
    </row>
    <row r="651" spans="204:205" x14ac:dyDescent="0.25">
      <c r="GV651" s="253"/>
      <c r="GW651" s="253"/>
    </row>
    <row r="652" spans="204:205" x14ac:dyDescent="0.25">
      <c r="GV652" s="253"/>
      <c r="GW652" s="253"/>
    </row>
    <row r="653" spans="204:205" x14ac:dyDescent="0.25">
      <c r="GV653" s="253"/>
      <c r="GW653" s="253"/>
    </row>
    <row r="654" spans="204:205" x14ac:dyDescent="0.25">
      <c r="GV654" s="253"/>
      <c r="GW654" s="253"/>
    </row>
    <row r="655" spans="204:205" x14ac:dyDescent="0.25">
      <c r="GV655" s="253"/>
      <c r="GW655" s="253"/>
    </row>
    <row r="656" spans="204:205" x14ac:dyDescent="0.25">
      <c r="GV656" s="253"/>
      <c r="GW656" s="253"/>
    </row>
    <row r="657" spans="204:205" x14ac:dyDescent="0.25">
      <c r="GV657" s="253"/>
      <c r="GW657" s="253"/>
    </row>
    <row r="658" spans="204:205" x14ac:dyDescent="0.25">
      <c r="GV658" s="253"/>
      <c r="GW658" s="253"/>
    </row>
    <row r="659" spans="204:205" x14ac:dyDescent="0.25">
      <c r="GV659" s="253"/>
      <c r="GW659" s="253"/>
    </row>
    <row r="660" spans="204:205" x14ac:dyDescent="0.25">
      <c r="GV660" s="253"/>
      <c r="GW660" s="253"/>
    </row>
    <row r="661" spans="204:205" x14ac:dyDescent="0.25">
      <c r="GV661" s="253"/>
      <c r="GW661" s="253"/>
    </row>
    <row r="662" spans="204:205" x14ac:dyDescent="0.25">
      <c r="GV662" s="253"/>
      <c r="GW662" s="253"/>
    </row>
    <row r="663" spans="204:205" x14ac:dyDescent="0.25">
      <c r="GV663" s="253"/>
      <c r="GW663" s="253"/>
    </row>
    <row r="664" spans="204:205" x14ac:dyDescent="0.25">
      <c r="GV664" s="253"/>
      <c r="GW664" s="253"/>
    </row>
    <row r="665" spans="204:205" x14ac:dyDescent="0.25">
      <c r="GV665" s="253"/>
      <c r="GW665" s="253"/>
    </row>
    <row r="666" spans="204:205" x14ac:dyDescent="0.25">
      <c r="GV666" s="253"/>
      <c r="GW666" s="253"/>
    </row>
    <row r="667" spans="204:205" x14ac:dyDescent="0.25">
      <c r="GV667" s="253"/>
      <c r="GW667" s="253"/>
    </row>
    <row r="668" spans="204:205" x14ac:dyDescent="0.25">
      <c r="GV668" s="253"/>
      <c r="GW668" s="253"/>
    </row>
    <row r="669" spans="204:205" x14ac:dyDescent="0.25">
      <c r="GV669" s="253"/>
      <c r="GW669" s="253"/>
    </row>
    <row r="670" spans="204:205" x14ac:dyDescent="0.25">
      <c r="GV670" s="253"/>
      <c r="GW670" s="253"/>
    </row>
    <row r="671" spans="204:205" x14ac:dyDescent="0.25">
      <c r="GV671" s="253"/>
      <c r="GW671" s="253"/>
    </row>
    <row r="672" spans="204:205" x14ac:dyDescent="0.25">
      <c r="GV672" s="253"/>
      <c r="GW672" s="253"/>
    </row>
    <row r="673" spans="204:205" x14ac:dyDescent="0.25">
      <c r="GV673" s="253"/>
      <c r="GW673" s="253"/>
    </row>
    <row r="674" spans="204:205" x14ac:dyDescent="0.25">
      <c r="GV674" s="253"/>
      <c r="GW674" s="253"/>
    </row>
    <row r="675" spans="204:205" x14ac:dyDescent="0.25">
      <c r="GV675" s="253"/>
      <c r="GW675" s="253"/>
    </row>
    <row r="676" spans="204:205" x14ac:dyDescent="0.25">
      <c r="GV676" s="253"/>
      <c r="GW676" s="253"/>
    </row>
    <row r="677" spans="204:205" x14ac:dyDescent="0.25">
      <c r="GV677" s="253"/>
      <c r="GW677" s="253"/>
    </row>
    <row r="678" spans="204:205" x14ac:dyDescent="0.25">
      <c r="GV678" s="253"/>
      <c r="GW678" s="253"/>
    </row>
    <row r="679" spans="204:205" x14ac:dyDescent="0.25">
      <c r="GV679" s="253"/>
      <c r="GW679" s="253"/>
    </row>
    <row r="680" spans="204:205" x14ac:dyDescent="0.25">
      <c r="GV680" s="253"/>
      <c r="GW680" s="253"/>
    </row>
    <row r="681" spans="204:205" x14ac:dyDescent="0.25">
      <c r="GV681" s="253"/>
      <c r="GW681" s="253"/>
    </row>
    <row r="682" spans="204:205" x14ac:dyDescent="0.25">
      <c r="GV682" s="253"/>
      <c r="GW682" s="253"/>
    </row>
    <row r="683" spans="204:205" x14ac:dyDescent="0.25">
      <c r="GV683" s="253"/>
      <c r="GW683" s="253"/>
    </row>
    <row r="684" spans="204:205" x14ac:dyDescent="0.25">
      <c r="GV684" s="253"/>
      <c r="GW684" s="253"/>
    </row>
    <row r="685" spans="204:205" x14ac:dyDescent="0.25">
      <c r="GV685" s="253"/>
      <c r="GW685" s="253"/>
    </row>
    <row r="686" spans="204:205" x14ac:dyDescent="0.25">
      <c r="GV686" s="253"/>
      <c r="GW686" s="253"/>
    </row>
    <row r="687" spans="204:205" x14ac:dyDescent="0.25">
      <c r="GV687" s="253"/>
      <c r="GW687" s="253"/>
    </row>
    <row r="688" spans="204:205" x14ac:dyDescent="0.25">
      <c r="GV688" s="253"/>
      <c r="GW688" s="253"/>
    </row>
    <row r="689" spans="204:205" x14ac:dyDescent="0.25">
      <c r="GV689" s="253"/>
      <c r="GW689" s="253"/>
    </row>
    <row r="690" spans="204:205" x14ac:dyDescent="0.25">
      <c r="GV690" s="253"/>
      <c r="GW690" s="253"/>
    </row>
    <row r="691" spans="204:205" x14ac:dyDescent="0.25">
      <c r="GV691" s="253"/>
      <c r="GW691" s="253"/>
    </row>
    <row r="692" spans="204:205" x14ac:dyDescent="0.25">
      <c r="GV692" s="253"/>
      <c r="GW692" s="253"/>
    </row>
    <row r="693" spans="204:205" x14ac:dyDescent="0.25">
      <c r="GV693" s="253"/>
      <c r="GW693" s="253"/>
    </row>
    <row r="694" spans="204:205" x14ac:dyDescent="0.25">
      <c r="GV694" s="253"/>
      <c r="GW694" s="253"/>
    </row>
    <row r="695" spans="204:205" x14ac:dyDescent="0.25">
      <c r="GV695" s="253"/>
      <c r="GW695" s="253"/>
    </row>
    <row r="696" spans="204:205" x14ac:dyDescent="0.25">
      <c r="GV696" s="253"/>
      <c r="GW696" s="253"/>
    </row>
    <row r="697" spans="204:205" x14ac:dyDescent="0.25">
      <c r="GV697" s="253"/>
      <c r="GW697" s="253"/>
    </row>
    <row r="698" spans="204:205" x14ac:dyDescent="0.25">
      <c r="GV698" s="253"/>
      <c r="GW698" s="253"/>
    </row>
    <row r="699" spans="204:205" x14ac:dyDescent="0.25">
      <c r="GV699" s="253"/>
      <c r="GW699" s="253"/>
    </row>
    <row r="700" spans="204:205" x14ac:dyDescent="0.25">
      <c r="GV700" s="253"/>
      <c r="GW700" s="253"/>
    </row>
    <row r="701" spans="204:205" x14ac:dyDescent="0.25">
      <c r="GV701" s="253"/>
      <c r="GW701" s="253"/>
    </row>
    <row r="702" spans="204:205" x14ac:dyDescent="0.25">
      <c r="GV702" s="253"/>
      <c r="GW702" s="253"/>
    </row>
    <row r="703" spans="204:205" x14ac:dyDescent="0.25">
      <c r="GV703" s="253"/>
      <c r="GW703" s="253"/>
    </row>
    <row r="704" spans="204:205" x14ac:dyDescent="0.25">
      <c r="GV704" s="253"/>
      <c r="GW704" s="253"/>
    </row>
    <row r="705" spans="204:205" x14ac:dyDescent="0.25">
      <c r="GV705" s="253"/>
      <c r="GW705" s="253"/>
    </row>
    <row r="706" spans="204:205" x14ac:dyDescent="0.25">
      <c r="GV706" s="253"/>
      <c r="GW706" s="253"/>
    </row>
    <row r="707" spans="204:205" x14ac:dyDescent="0.25">
      <c r="GV707" s="253"/>
      <c r="GW707" s="253"/>
    </row>
    <row r="708" spans="204:205" x14ac:dyDescent="0.25">
      <c r="GV708" s="253"/>
      <c r="GW708" s="253"/>
    </row>
    <row r="709" spans="204:205" x14ac:dyDescent="0.25">
      <c r="GV709" s="253"/>
      <c r="GW709" s="253"/>
    </row>
    <row r="710" spans="204:205" x14ac:dyDescent="0.25">
      <c r="GV710" s="253"/>
      <c r="GW710" s="253"/>
    </row>
    <row r="711" spans="204:205" x14ac:dyDescent="0.25">
      <c r="GV711" s="253"/>
      <c r="GW711" s="253"/>
    </row>
    <row r="712" spans="204:205" x14ac:dyDescent="0.25">
      <c r="GV712" s="253"/>
      <c r="GW712" s="253"/>
    </row>
    <row r="713" spans="204:205" x14ac:dyDescent="0.25">
      <c r="GV713" s="253"/>
      <c r="GW713" s="253"/>
    </row>
    <row r="714" spans="204:205" x14ac:dyDescent="0.25">
      <c r="GV714" s="253"/>
      <c r="GW714" s="253"/>
    </row>
    <row r="715" spans="204:205" x14ac:dyDescent="0.25">
      <c r="GV715" s="253"/>
      <c r="GW715" s="253"/>
    </row>
    <row r="716" spans="204:205" x14ac:dyDescent="0.25">
      <c r="GV716" s="253"/>
      <c r="GW716" s="253"/>
    </row>
    <row r="717" spans="204:205" x14ac:dyDescent="0.25">
      <c r="GV717" s="253"/>
      <c r="GW717" s="253"/>
    </row>
    <row r="718" spans="204:205" x14ac:dyDescent="0.25">
      <c r="GV718" s="253"/>
      <c r="GW718" s="253"/>
    </row>
    <row r="719" spans="204:205" x14ac:dyDescent="0.25">
      <c r="GV719" s="253"/>
      <c r="GW719" s="253"/>
    </row>
    <row r="720" spans="204:205" x14ac:dyDescent="0.25">
      <c r="GV720" s="253"/>
      <c r="GW720" s="253"/>
    </row>
    <row r="721" spans="204:205" x14ac:dyDescent="0.25">
      <c r="GV721" s="253"/>
      <c r="GW721" s="253"/>
    </row>
    <row r="722" spans="204:205" x14ac:dyDescent="0.25">
      <c r="GV722" s="253"/>
      <c r="GW722" s="253"/>
    </row>
    <row r="723" spans="204:205" x14ac:dyDescent="0.25">
      <c r="GV723" s="253"/>
      <c r="GW723" s="253"/>
    </row>
    <row r="724" spans="204:205" x14ac:dyDescent="0.25">
      <c r="GV724" s="253"/>
      <c r="GW724" s="253"/>
    </row>
    <row r="725" spans="204:205" x14ac:dyDescent="0.25">
      <c r="GV725" s="253"/>
      <c r="GW725" s="253"/>
    </row>
    <row r="726" spans="204:205" x14ac:dyDescent="0.25">
      <c r="GV726" s="253"/>
      <c r="GW726" s="253"/>
    </row>
    <row r="727" spans="204:205" x14ac:dyDescent="0.25">
      <c r="GV727" s="253"/>
      <c r="GW727" s="253"/>
    </row>
    <row r="728" spans="204:205" x14ac:dyDescent="0.25">
      <c r="GV728" s="253"/>
      <c r="GW728" s="253"/>
    </row>
    <row r="729" spans="204:205" x14ac:dyDescent="0.25">
      <c r="GV729" s="253"/>
      <c r="GW729" s="253"/>
    </row>
    <row r="730" spans="204:205" x14ac:dyDescent="0.25">
      <c r="GV730" s="253"/>
      <c r="GW730" s="253"/>
    </row>
    <row r="731" spans="204:205" x14ac:dyDescent="0.25">
      <c r="GV731" s="253"/>
      <c r="GW731" s="253"/>
    </row>
    <row r="732" spans="204:205" x14ac:dyDescent="0.25">
      <c r="GV732" s="253"/>
      <c r="GW732" s="253"/>
    </row>
    <row r="733" spans="204:205" x14ac:dyDescent="0.25">
      <c r="GV733" s="253"/>
      <c r="GW733" s="253"/>
    </row>
    <row r="734" spans="204:205" x14ac:dyDescent="0.25">
      <c r="GV734" s="253"/>
      <c r="GW734" s="253"/>
    </row>
    <row r="735" spans="204:205" x14ac:dyDescent="0.25">
      <c r="GV735" s="253"/>
      <c r="GW735" s="253"/>
    </row>
    <row r="736" spans="204:205" x14ac:dyDescent="0.25">
      <c r="GV736" s="253"/>
      <c r="GW736" s="253"/>
    </row>
    <row r="737" spans="204:205" x14ac:dyDescent="0.25">
      <c r="GV737" s="253"/>
      <c r="GW737" s="253"/>
    </row>
    <row r="738" spans="204:205" x14ac:dyDescent="0.25">
      <c r="GV738" s="253"/>
      <c r="GW738" s="253"/>
    </row>
    <row r="739" spans="204:205" x14ac:dyDescent="0.25">
      <c r="GV739" s="253"/>
      <c r="GW739" s="253"/>
    </row>
    <row r="740" spans="204:205" x14ac:dyDescent="0.25">
      <c r="GV740" s="253"/>
      <c r="GW740" s="253"/>
    </row>
    <row r="741" spans="204:205" x14ac:dyDescent="0.25">
      <c r="GV741" s="253"/>
      <c r="GW741" s="253"/>
    </row>
    <row r="742" spans="204:205" x14ac:dyDescent="0.25">
      <c r="GV742" s="253"/>
      <c r="GW742" s="253"/>
    </row>
    <row r="743" spans="204:205" x14ac:dyDescent="0.25">
      <c r="GV743" s="253"/>
      <c r="GW743" s="253"/>
    </row>
    <row r="744" spans="204:205" x14ac:dyDescent="0.25">
      <c r="GV744" s="253"/>
      <c r="GW744" s="253"/>
    </row>
    <row r="745" spans="204:205" x14ac:dyDescent="0.25">
      <c r="GV745" s="253"/>
      <c r="GW745" s="253"/>
    </row>
    <row r="746" spans="204:205" x14ac:dyDescent="0.25">
      <c r="GV746" s="253"/>
      <c r="GW746" s="253"/>
    </row>
    <row r="747" spans="204:205" x14ac:dyDescent="0.25">
      <c r="GV747" s="253"/>
      <c r="GW747" s="253"/>
    </row>
    <row r="748" spans="204:205" x14ac:dyDescent="0.25">
      <c r="GV748" s="253"/>
      <c r="GW748" s="253"/>
    </row>
    <row r="749" spans="204:205" x14ac:dyDescent="0.25">
      <c r="GV749" s="253"/>
      <c r="GW749" s="253"/>
    </row>
    <row r="750" spans="204:205" x14ac:dyDescent="0.25">
      <c r="GV750" s="253"/>
      <c r="GW750" s="253"/>
    </row>
    <row r="751" spans="204:205" x14ac:dyDescent="0.25">
      <c r="GV751" s="253"/>
      <c r="GW751" s="253"/>
    </row>
    <row r="752" spans="204:205" x14ac:dyDescent="0.25">
      <c r="GV752" s="253"/>
      <c r="GW752" s="253"/>
    </row>
    <row r="753" spans="204:205" x14ac:dyDescent="0.25">
      <c r="GV753" s="253"/>
      <c r="GW753" s="253"/>
    </row>
    <row r="754" spans="204:205" x14ac:dyDescent="0.25">
      <c r="GV754" s="253"/>
      <c r="GW754" s="253"/>
    </row>
    <row r="755" spans="204:205" x14ac:dyDescent="0.25">
      <c r="GV755" s="253"/>
      <c r="GW755" s="253"/>
    </row>
    <row r="756" spans="204:205" x14ac:dyDescent="0.25">
      <c r="GV756" s="253"/>
      <c r="GW756" s="253"/>
    </row>
    <row r="757" spans="204:205" x14ac:dyDescent="0.25">
      <c r="GV757" s="253"/>
      <c r="GW757" s="253"/>
    </row>
    <row r="758" spans="204:205" x14ac:dyDescent="0.25">
      <c r="GV758" s="253"/>
      <c r="GW758" s="253"/>
    </row>
    <row r="759" spans="204:205" x14ac:dyDescent="0.25">
      <c r="GV759" s="253"/>
      <c r="GW759" s="253"/>
    </row>
    <row r="760" spans="204:205" x14ac:dyDescent="0.25">
      <c r="GV760" s="253"/>
      <c r="GW760" s="253"/>
    </row>
    <row r="761" spans="204:205" x14ac:dyDescent="0.25">
      <c r="GV761" s="253"/>
      <c r="GW761" s="253"/>
    </row>
    <row r="762" spans="204:205" x14ac:dyDescent="0.25">
      <c r="GV762" s="253"/>
      <c r="GW762" s="253"/>
    </row>
    <row r="763" spans="204:205" x14ac:dyDescent="0.25">
      <c r="GV763" s="253"/>
      <c r="GW763" s="253"/>
    </row>
    <row r="764" spans="204:205" x14ac:dyDescent="0.25">
      <c r="GV764" s="253"/>
      <c r="GW764" s="253"/>
    </row>
    <row r="765" spans="204:205" x14ac:dyDescent="0.25">
      <c r="GV765" s="253"/>
      <c r="GW765" s="253"/>
    </row>
    <row r="766" spans="204:205" x14ac:dyDescent="0.25">
      <c r="GV766" s="253"/>
      <c r="GW766" s="253"/>
    </row>
    <row r="767" spans="204:205" x14ac:dyDescent="0.25">
      <c r="GV767" s="253"/>
      <c r="GW767" s="253"/>
    </row>
    <row r="768" spans="204:205" x14ac:dyDescent="0.25">
      <c r="GV768" s="253"/>
      <c r="GW768" s="253"/>
    </row>
    <row r="769" spans="204:205" x14ac:dyDescent="0.25">
      <c r="GV769" s="253"/>
      <c r="GW769" s="253"/>
    </row>
    <row r="770" spans="204:205" x14ac:dyDescent="0.25">
      <c r="GV770" s="253"/>
      <c r="GW770" s="253"/>
    </row>
    <row r="771" spans="204:205" x14ac:dyDescent="0.25">
      <c r="GV771" s="253"/>
      <c r="GW771" s="253"/>
    </row>
    <row r="772" spans="204:205" x14ac:dyDescent="0.25">
      <c r="GV772" s="253"/>
      <c r="GW772" s="253"/>
    </row>
    <row r="773" spans="204:205" x14ac:dyDescent="0.25">
      <c r="GV773" s="253"/>
      <c r="GW773" s="253"/>
    </row>
    <row r="774" spans="204:205" x14ac:dyDescent="0.25">
      <c r="GV774" s="253"/>
      <c r="GW774" s="253"/>
    </row>
    <row r="775" spans="204:205" x14ac:dyDescent="0.25">
      <c r="GV775" s="253"/>
      <c r="GW775" s="253"/>
    </row>
    <row r="776" spans="204:205" x14ac:dyDescent="0.25">
      <c r="GV776" s="253"/>
      <c r="GW776" s="253"/>
    </row>
    <row r="777" spans="204:205" x14ac:dyDescent="0.25">
      <c r="GV777" s="253"/>
      <c r="GW777" s="253"/>
    </row>
    <row r="778" spans="204:205" x14ac:dyDescent="0.25">
      <c r="GV778" s="253"/>
      <c r="GW778" s="253"/>
    </row>
    <row r="779" spans="204:205" x14ac:dyDescent="0.25">
      <c r="GV779" s="253"/>
      <c r="GW779" s="253"/>
    </row>
    <row r="780" spans="204:205" x14ac:dyDescent="0.25">
      <c r="GV780" s="253"/>
      <c r="GW780" s="253"/>
    </row>
    <row r="781" spans="204:205" x14ac:dyDescent="0.25">
      <c r="GV781" s="253"/>
      <c r="GW781" s="253"/>
    </row>
    <row r="782" spans="204:205" x14ac:dyDescent="0.25">
      <c r="GV782" s="253"/>
      <c r="GW782" s="253"/>
    </row>
    <row r="783" spans="204:205" x14ac:dyDescent="0.25">
      <c r="GV783" s="253"/>
      <c r="GW783" s="253"/>
    </row>
    <row r="784" spans="204:205" x14ac:dyDescent="0.25">
      <c r="GV784" s="253"/>
      <c r="GW784" s="253"/>
    </row>
    <row r="785" spans="204:205" x14ac:dyDescent="0.25">
      <c r="GV785" s="253"/>
      <c r="GW785" s="253"/>
    </row>
    <row r="786" spans="204:205" x14ac:dyDescent="0.25">
      <c r="GV786" s="253"/>
      <c r="GW786" s="253"/>
    </row>
    <row r="787" spans="204:205" x14ac:dyDescent="0.25">
      <c r="GV787" s="253"/>
      <c r="GW787" s="253"/>
    </row>
    <row r="788" spans="204:205" x14ac:dyDescent="0.25">
      <c r="GV788" s="253"/>
      <c r="GW788" s="253"/>
    </row>
    <row r="789" spans="204:205" x14ac:dyDescent="0.25">
      <c r="GV789" s="253"/>
      <c r="GW789" s="253"/>
    </row>
    <row r="790" spans="204:205" x14ac:dyDescent="0.25">
      <c r="GV790" s="253"/>
      <c r="GW790" s="253"/>
    </row>
    <row r="791" spans="204:205" x14ac:dyDescent="0.25">
      <c r="GV791" s="253"/>
      <c r="GW791" s="253"/>
    </row>
    <row r="792" spans="204:205" x14ac:dyDescent="0.25">
      <c r="GV792" s="253"/>
      <c r="GW792" s="253"/>
    </row>
    <row r="793" spans="204:205" x14ac:dyDescent="0.25">
      <c r="GV793" s="253"/>
      <c r="GW793" s="253"/>
    </row>
    <row r="794" spans="204:205" x14ac:dyDescent="0.25">
      <c r="GV794" s="253"/>
      <c r="GW794" s="253"/>
    </row>
    <row r="795" spans="204:205" x14ac:dyDescent="0.25">
      <c r="GV795" s="253"/>
      <c r="GW795" s="253"/>
    </row>
    <row r="796" spans="204:205" x14ac:dyDescent="0.25">
      <c r="GV796" s="253"/>
      <c r="GW796" s="253"/>
    </row>
    <row r="797" spans="204:205" x14ac:dyDescent="0.25">
      <c r="GV797" s="253"/>
      <c r="GW797" s="253"/>
    </row>
    <row r="798" spans="204:205" x14ac:dyDescent="0.25">
      <c r="GV798" s="253"/>
      <c r="GW798" s="253"/>
    </row>
    <row r="799" spans="204:205" x14ac:dyDescent="0.25">
      <c r="GV799" s="253"/>
      <c r="GW799" s="253"/>
    </row>
    <row r="800" spans="204:205" x14ac:dyDescent="0.25">
      <c r="GV800" s="253"/>
      <c r="GW800" s="253"/>
    </row>
    <row r="801" spans="204:205" x14ac:dyDescent="0.25">
      <c r="GV801" s="253"/>
      <c r="GW801" s="253"/>
    </row>
    <row r="802" spans="204:205" x14ac:dyDescent="0.25">
      <c r="GV802" s="253"/>
      <c r="GW802" s="253"/>
    </row>
    <row r="803" spans="204:205" x14ac:dyDescent="0.25">
      <c r="GV803" s="253"/>
      <c r="GW803" s="253"/>
    </row>
    <row r="804" spans="204:205" x14ac:dyDescent="0.25">
      <c r="GV804" s="253"/>
      <c r="GW804" s="253"/>
    </row>
    <row r="805" spans="204:205" x14ac:dyDescent="0.25">
      <c r="GV805" s="253"/>
      <c r="GW805" s="253"/>
    </row>
    <row r="806" spans="204:205" x14ac:dyDescent="0.25">
      <c r="GV806" s="253"/>
      <c r="GW806" s="253"/>
    </row>
    <row r="807" spans="204:205" x14ac:dyDescent="0.25">
      <c r="GV807" s="253"/>
      <c r="GW807" s="253"/>
    </row>
    <row r="808" spans="204:205" x14ac:dyDescent="0.25">
      <c r="GV808" s="253"/>
      <c r="GW808" s="253"/>
    </row>
    <row r="809" spans="204:205" x14ac:dyDescent="0.25">
      <c r="GV809" s="253"/>
      <c r="GW809" s="253"/>
    </row>
    <row r="810" spans="204:205" x14ac:dyDescent="0.25">
      <c r="GV810" s="253"/>
      <c r="GW810" s="253"/>
    </row>
    <row r="811" spans="204:205" x14ac:dyDescent="0.25">
      <c r="GV811" s="253"/>
      <c r="GW811" s="253"/>
    </row>
    <row r="812" spans="204:205" x14ac:dyDescent="0.25">
      <c r="GV812" s="253"/>
      <c r="GW812" s="253"/>
    </row>
    <row r="813" spans="204:205" x14ac:dyDescent="0.25">
      <c r="GV813" s="253"/>
      <c r="GW813" s="253"/>
    </row>
    <row r="814" spans="204:205" x14ac:dyDescent="0.25">
      <c r="GV814" s="253"/>
      <c r="GW814" s="253"/>
    </row>
    <row r="815" spans="204:205" x14ac:dyDescent="0.25">
      <c r="GV815" s="253"/>
      <c r="GW815" s="253"/>
    </row>
    <row r="816" spans="204:205" x14ac:dyDescent="0.25">
      <c r="GV816" s="253"/>
      <c r="GW816" s="253"/>
    </row>
    <row r="817" spans="204:205" x14ac:dyDescent="0.25">
      <c r="GV817" s="253"/>
      <c r="GW817" s="253"/>
    </row>
    <row r="818" spans="204:205" x14ac:dyDescent="0.25">
      <c r="GV818" s="253"/>
      <c r="GW818" s="253"/>
    </row>
    <row r="819" spans="204:205" x14ac:dyDescent="0.25">
      <c r="GV819" s="253"/>
      <c r="GW819" s="253"/>
    </row>
    <row r="820" spans="204:205" x14ac:dyDescent="0.25">
      <c r="GV820" s="253"/>
      <c r="GW820" s="253"/>
    </row>
    <row r="821" spans="204:205" x14ac:dyDescent="0.25">
      <c r="GV821" s="253"/>
      <c r="GW821" s="253"/>
    </row>
    <row r="822" spans="204:205" x14ac:dyDescent="0.25">
      <c r="GV822" s="253"/>
      <c r="GW822" s="253"/>
    </row>
    <row r="823" spans="204:205" x14ac:dyDescent="0.25">
      <c r="GV823" s="253"/>
      <c r="GW823" s="253"/>
    </row>
    <row r="824" spans="204:205" x14ac:dyDescent="0.25">
      <c r="GV824" s="253"/>
      <c r="GW824" s="253"/>
    </row>
    <row r="825" spans="204:205" x14ac:dyDescent="0.25">
      <c r="GV825" s="253"/>
      <c r="GW825" s="253"/>
    </row>
    <row r="826" spans="204:205" x14ac:dyDescent="0.25">
      <c r="GV826" s="253"/>
      <c r="GW826" s="253"/>
    </row>
    <row r="827" spans="204:205" x14ac:dyDescent="0.25">
      <c r="GV827" s="253"/>
      <c r="GW827" s="253"/>
    </row>
    <row r="828" spans="204:205" x14ac:dyDescent="0.25">
      <c r="GV828" s="253"/>
      <c r="GW828" s="253"/>
    </row>
    <row r="829" spans="204:205" x14ac:dyDescent="0.25">
      <c r="GV829" s="253"/>
      <c r="GW829" s="253"/>
    </row>
    <row r="830" spans="204:205" x14ac:dyDescent="0.25">
      <c r="GV830" s="253"/>
      <c r="GW830" s="253"/>
    </row>
    <row r="831" spans="204:205" x14ac:dyDescent="0.25">
      <c r="GV831" s="253"/>
      <c r="GW831" s="253"/>
    </row>
    <row r="832" spans="204:205" x14ac:dyDescent="0.25">
      <c r="GV832" s="253"/>
      <c r="GW832" s="253"/>
    </row>
    <row r="833" spans="204:205" x14ac:dyDescent="0.25">
      <c r="GV833" s="253"/>
      <c r="GW833" s="253"/>
    </row>
    <row r="834" spans="204:205" x14ac:dyDescent="0.25">
      <c r="GV834" s="253"/>
      <c r="GW834" s="253"/>
    </row>
    <row r="835" spans="204:205" x14ac:dyDescent="0.25">
      <c r="GV835" s="253"/>
      <c r="GW835" s="253"/>
    </row>
    <row r="836" spans="204:205" x14ac:dyDescent="0.25">
      <c r="GV836" s="253"/>
      <c r="GW836" s="253"/>
    </row>
    <row r="837" spans="204:205" x14ac:dyDescent="0.25">
      <c r="GV837" s="253"/>
      <c r="GW837" s="253"/>
    </row>
    <row r="838" spans="204:205" x14ac:dyDescent="0.25">
      <c r="GV838" s="253"/>
      <c r="GW838" s="253"/>
    </row>
    <row r="839" spans="204:205" x14ac:dyDescent="0.25">
      <c r="GV839" s="253"/>
      <c r="GW839" s="253"/>
    </row>
    <row r="840" spans="204:205" x14ac:dyDescent="0.25">
      <c r="GV840" s="253"/>
      <c r="GW840" s="253"/>
    </row>
    <row r="841" spans="204:205" x14ac:dyDescent="0.25">
      <c r="GV841" s="253"/>
      <c r="GW841" s="253"/>
    </row>
    <row r="842" spans="204:205" x14ac:dyDescent="0.25">
      <c r="GV842" s="253"/>
      <c r="GW842" s="253"/>
    </row>
    <row r="843" spans="204:205" x14ac:dyDescent="0.25">
      <c r="GV843" s="253"/>
      <c r="GW843" s="253"/>
    </row>
    <row r="844" spans="204:205" x14ac:dyDescent="0.25">
      <c r="GV844" s="253"/>
      <c r="GW844" s="253"/>
    </row>
    <row r="845" spans="204:205" x14ac:dyDescent="0.25">
      <c r="GV845" s="253"/>
      <c r="GW845" s="253"/>
    </row>
    <row r="846" spans="204:205" x14ac:dyDescent="0.25">
      <c r="GV846" s="253"/>
      <c r="GW846" s="253"/>
    </row>
    <row r="847" spans="204:205" x14ac:dyDescent="0.25">
      <c r="GV847" s="253"/>
      <c r="GW847" s="253"/>
    </row>
    <row r="848" spans="204:205" x14ac:dyDescent="0.25">
      <c r="GV848" s="253"/>
      <c r="GW848" s="253"/>
    </row>
    <row r="849" spans="204:205" x14ac:dyDescent="0.25">
      <c r="GV849" s="253"/>
      <c r="GW849" s="253"/>
    </row>
    <row r="850" spans="204:205" x14ac:dyDescent="0.25">
      <c r="GV850" s="253"/>
      <c r="GW850" s="253"/>
    </row>
    <row r="851" spans="204:205" x14ac:dyDescent="0.25">
      <c r="GV851" s="253"/>
      <c r="GW851" s="253"/>
    </row>
    <row r="852" spans="204:205" x14ac:dyDescent="0.25">
      <c r="GV852" s="253"/>
      <c r="GW852" s="253"/>
    </row>
    <row r="853" spans="204:205" x14ac:dyDescent="0.25">
      <c r="GV853" s="253"/>
      <c r="GW853" s="253"/>
    </row>
    <row r="854" spans="204:205" x14ac:dyDescent="0.25">
      <c r="GV854" s="253"/>
      <c r="GW854" s="253"/>
    </row>
    <row r="855" spans="204:205" x14ac:dyDescent="0.25">
      <c r="GV855" s="253"/>
      <c r="GW855" s="253"/>
    </row>
    <row r="856" spans="204:205" x14ac:dyDescent="0.25">
      <c r="GV856" s="253"/>
      <c r="GW856" s="253"/>
    </row>
    <row r="857" spans="204:205" x14ac:dyDescent="0.25">
      <c r="GV857" s="253"/>
      <c r="GW857" s="253"/>
    </row>
    <row r="858" spans="204:205" x14ac:dyDescent="0.25">
      <c r="GV858" s="253"/>
      <c r="GW858" s="253"/>
    </row>
    <row r="859" spans="204:205" x14ac:dyDescent="0.25">
      <c r="GV859" s="253"/>
      <c r="GW859" s="253"/>
    </row>
    <row r="860" spans="204:205" x14ac:dyDescent="0.25">
      <c r="GV860" s="253"/>
      <c r="GW860" s="253"/>
    </row>
    <row r="861" spans="204:205" x14ac:dyDescent="0.25">
      <c r="GV861" s="253"/>
      <c r="GW861" s="253"/>
    </row>
    <row r="862" spans="204:205" x14ac:dyDescent="0.25">
      <c r="GV862" s="253"/>
      <c r="GW862" s="253"/>
    </row>
    <row r="863" spans="204:205" x14ac:dyDescent="0.25">
      <c r="GV863" s="253"/>
      <c r="GW863" s="253"/>
    </row>
    <row r="864" spans="204:205" x14ac:dyDescent="0.25">
      <c r="GV864" s="253"/>
      <c r="GW864" s="253"/>
    </row>
    <row r="865" spans="204:205" x14ac:dyDescent="0.25">
      <c r="GV865" s="253"/>
      <c r="GW865" s="253"/>
    </row>
    <row r="866" spans="204:205" x14ac:dyDescent="0.25">
      <c r="GV866" s="253"/>
      <c r="GW866" s="253"/>
    </row>
    <row r="867" spans="204:205" x14ac:dyDescent="0.25">
      <c r="GV867" s="253"/>
      <c r="GW867" s="253"/>
    </row>
    <row r="868" spans="204:205" x14ac:dyDescent="0.25">
      <c r="GV868" s="253"/>
      <c r="GW868" s="253"/>
    </row>
    <row r="869" spans="204:205" x14ac:dyDescent="0.25">
      <c r="GV869" s="253"/>
      <c r="GW869" s="253"/>
    </row>
    <row r="870" spans="204:205" x14ac:dyDescent="0.25">
      <c r="GV870" s="253"/>
      <c r="GW870" s="253"/>
    </row>
    <row r="871" spans="204:205" x14ac:dyDescent="0.25">
      <c r="GV871" s="253"/>
      <c r="GW871" s="253"/>
    </row>
    <row r="872" spans="204:205" x14ac:dyDescent="0.25">
      <c r="GV872" s="253"/>
      <c r="GW872" s="253"/>
    </row>
    <row r="873" spans="204:205" x14ac:dyDescent="0.25">
      <c r="GV873" s="253"/>
      <c r="GW873" s="253"/>
    </row>
    <row r="874" spans="204:205" x14ac:dyDescent="0.25">
      <c r="GV874" s="253"/>
      <c r="GW874" s="253"/>
    </row>
    <row r="875" spans="204:205" x14ac:dyDescent="0.25">
      <c r="GV875" s="253"/>
      <c r="GW875" s="253"/>
    </row>
    <row r="876" spans="204:205" x14ac:dyDescent="0.25">
      <c r="GV876" s="253"/>
      <c r="GW876" s="253"/>
    </row>
    <row r="877" spans="204:205" x14ac:dyDescent="0.25">
      <c r="GV877" s="253"/>
      <c r="GW877" s="253"/>
    </row>
    <row r="878" spans="204:205" x14ac:dyDescent="0.25">
      <c r="GV878" s="253"/>
      <c r="GW878" s="253"/>
    </row>
    <row r="879" spans="204:205" x14ac:dyDescent="0.25">
      <c r="GV879" s="253"/>
      <c r="GW879" s="253"/>
    </row>
    <row r="880" spans="204:205" x14ac:dyDescent="0.25">
      <c r="GV880" s="253"/>
      <c r="GW880" s="253"/>
    </row>
    <row r="881" spans="204:205" x14ac:dyDescent="0.25">
      <c r="GV881" s="253"/>
      <c r="GW881" s="253"/>
    </row>
    <row r="882" spans="204:205" x14ac:dyDescent="0.25">
      <c r="GV882" s="253"/>
      <c r="GW882" s="253"/>
    </row>
    <row r="883" spans="204:205" x14ac:dyDescent="0.25">
      <c r="GV883" s="253"/>
      <c r="GW883" s="253"/>
    </row>
    <row r="884" spans="204:205" x14ac:dyDescent="0.25">
      <c r="GV884" s="253"/>
      <c r="GW884" s="253"/>
    </row>
    <row r="885" spans="204:205" x14ac:dyDescent="0.25">
      <c r="GV885" s="253"/>
      <c r="GW885" s="253"/>
    </row>
    <row r="886" spans="204:205" x14ac:dyDescent="0.25">
      <c r="GV886" s="253"/>
      <c r="GW886" s="253"/>
    </row>
    <row r="887" spans="204:205" x14ac:dyDescent="0.25">
      <c r="GV887" s="253"/>
      <c r="GW887" s="253"/>
    </row>
    <row r="888" spans="204:205" x14ac:dyDescent="0.25">
      <c r="GV888" s="253"/>
      <c r="GW888" s="253"/>
    </row>
    <row r="889" spans="204:205" x14ac:dyDescent="0.25">
      <c r="GV889" s="253"/>
      <c r="GW889" s="253"/>
    </row>
    <row r="890" spans="204:205" x14ac:dyDescent="0.25">
      <c r="GV890" s="253"/>
      <c r="GW890" s="253"/>
    </row>
    <row r="891" spans="204:205" x14ac:dyDescent="0.25">
      <c r="GV891" s="253"/>
      <c r="GW891" s="253"/>
    </row>
    <row r="892" spans="204:205" x14ac:dyDescent="0.25">
      <c r="GV892" s="253"/>
      <c r="GW892" s="253"/>
    </row>
    <row r="893" spans="204:205" x14ac:dyDescent="0.25">
      <c r="GV893" s="253"/>
      <c r="GW893" s="253"/>
    </row>
    <row r="894" spans="204:205" x14ac:dyDescent="0.25">
      <c r="GV894" s="253"/>
      <c r="GW894" s="253"/>
    </row>
    <row r="895" spans="204:205" x14ac:dyDescent="0.25">
      <c r="GV895" s="253"/>
      <c r="GW895" s="253"/>
    </row>
    <row r="896" spans="204:205" x14ac:dyDescent="0.25">
      <c r="GV896" s="253"/>
      <c r="GW896" s="253"/>
    </row>
    <row r="897" spans="204:205" x14ac:dyDescent="0.25">
      <c r="GV897" s="253"/>
      <c r="GW897" s="253"/>
    </row>
    <row r="898" spans="204:205" x14ac:dyDescent="0.25">
      <c r="GV898" s="253"/>
      <c r="GW898" s="253"/>
    </row>
    <row r="899" spans="204:205" x14ac:dyDescent="0.25">
      <c r="GV899" s="253"/>
      <c r="GW899" s="253"/>
    </row>
    <row r="900" spans="204:205" x14ac:dyDescent="0.25">
      <c r="GV900" s="253"/>
      <c r="GW900" s="253"/>
    </row>
    <row r="901" spans="204:205" x14ac:dyDescent="0.25">
      <c r="GV901" s="253"/>
      <c r="GW901" s="253"/>
    </row>
    <row r="902" spans="204:205" x14ac:dyDescent="0.25">
      <c r="GV902" s="253"/>
      <c r="GW902" s="253"/>
    </row>
    <row r="903" spans="204:205" x14ac:dyDescent="0.25">
      <c r="GV903" s="253"/>
      <c r="GW903" s="253"/>
    </row>
    <row r="904" spans="204:205" x14ac:dyDescent="0.25">
      <c r="GV904" s="253"/>
      <c r="GW904" s="253"/>
    </row>
    <row r="905" spans="204:205" x14ac:dyDescent="0.25">
      <c r="GV905" s="253"/>
      <c r="GW905" s="253"/>
    </row>
    <row r="906" spans="204:205" x14ac:dyDescent="0.25">
      <c r="GV906" s="253"/>
      <c r="GW906" s="253"/>
    </row>
    <row r="907" spans="204:205" x14ac:dyDescent="0.25">
      <c r="GV907" s="253"/>
      <c r="GW907" s="253"/>
    </row>
    <row r="908" spans="204:205" x14ac:dyDescent="0.25">
      <c r="GV908" s="253"/>
      <c r="GW908" s="253"/>
    </row>
    <row r="909" spans="204:205" x14ac:dyDescent="0.25">
      <c r="GV909" s="253"/>
      <c r="GW909" s="253"/>
    </row>
    <row r="910" spans="204:205" x14ac:dyDescent="0.25">
      <c r="GV910" s="253"/>
      <c r="GW910" s="253"/>
    </row>
    <row r="911" spans="204:205" x14ac:dyDescent="0.25">
      <c r="GV911" s="253"/>
      <c r="GW911" s="253"/>
    </row>
    <row r="912" spans="204:205" x14ac:dyDescent="0.25">
      <c r="GV912" s="253"/>
      <c r="GW912" s="253"/>
    </row>
    <row r="913" spans="204:205" x14ac:dyDescent="0.25">
      <c r="GV913" s="253"/>
      <c r="GW913" s="253"/>
    </row>
    <row r="914" spans="204:205" x14ac:dyDescent="0.25">
      <c r="GV914" s="253"/>
      <c r="GW914" s="253"/>
    </row>
    <row r="915" spans="204:205" x14ac:dyDescent="0.25">
      <c r="GV915" s="253"/>
      <c r="GW915" s="253"/>
    </row>
    <row r="916" spans="204:205" x14ac:dyDescent="0.25">
      <c r="GV916" s="253"/>
      <c r="GW916" s="253"/>
    </row>
    <row r="917" spans="204:205" x14ac:dyDescent="0.25">
      <c r="GV917" s="253"/>
      <c r="GW917" s="253"/>
    </row>
    <row r="918" spans="204:205" x14ac:dyDescent="0.25">
      <c r="GV918" s="253"/>
      <c r="GW918" s="253"/>
    </row>
    <row r="919" spans="204:205" x14ac:dyDescent="0.25">
      <c r="GV919" s="253"/>
      <c r="GW919" s="253"/>
    </row>
    <row r="920" spans="204:205" x14ac:dyDescent="0.25">
      <c r="GV920" s="253"/>
      <c r="GW920" s="253"/>
    </row>
    <row r="921" spans="204:205" x14ac:dyDescent="0.25">
      <c r="GV921" s="253"/>
      <c r="GW921" s="253"/>
    </row>
    <row r="922" spans="204:205" x14ac:dyDescent="0.25">
      <c r="GV922" s="253"/>
      <c r="GW922" s="253"/>
    </row>
    <row r="923" spans="204:205" x14ac:dyDescent="0.25">
      <c r="GV923" s="253"/>
      <c r="GW923" s="253"/>
    </row>
    <row r="924" spans="204:205" x14ac:dyDescent="0.25">
      <c r="GV924" s="253"/>
      <c r="GW924" s="253"/>
    </row>
    <row r="925" spans="204:205" x14ac:dyDescent="0.25">
      <c r="GV925" s="253"/>
      <c r="GW925" s="253"/>
    </row>
    <row r="926" spans="204:205" x14ac:dyDescent="0.25">
      <c r="GV926" s="253"/>
      <c r="GW926" s="253"/>
    </row>
    <row r="927" spans="204:205" x14ac:dyDescent="0.25">
      <c r="GV927" s="253"/>
      <c r="GW927" s="253"/>
    </row>
    <row r="928" spans="204:205" x14ac:dyDescent="0.25">
      <c r="GV928" s="253"/>
      <c r="GW928" s="253"/>
    </row>
    <row r="929" spans="204:205" x14ac:dyDescent="0.25">
      <c r="GV929" s="253"/>
      <c r="GW929" s="253"/>
    </row>
    <row r="930" spans="204:205" x14ac:dyDescent="0.25">
      <c r="GV930" s="253"/>
      <c r="GW930" s="253"/>
    </row>
    <row r="931" spans="204:205" x14ac:dyDescent="0.25">
      <c r="GV931" s="253"/>
      <c r="GW931" s="253"/>
    </row>
    <row r="932" spans="204:205" x14ac:dyDescent="0.25">
      <c r="GV932" s="253"/>
      <c r="GW932" s="253"/>
    </row>
    <row r="933" spans="204:205" x14ac:dyDescent="0.25">
      <c r="GV933" s="253"/>
      <c r="GW933" s="253"/>
    </row>
    <row r="934" spans="204:205" x14ac:dyDescent="0.25">
      <c r="GV934" s="253"/>
      <c r="GW934" s="253"/>
    </row>
    <row r="935" spans="204:205" x14ac:dyDescent="0.25">
      <c r="GV935" s="253"/>
      <c r="GW935" s="253"/>
    </row>
    <row r="936" spans="204:205" x14ac:dyDescent="0.25">
      <c r="GV936" s="253"/>
      <c r="GW936" s="253"/>
    </row>
    <row r="937" spans="204:205" x14ac:dyDescent="0.25">
      <c r="GV937" s="253"/>
      <c r="GW937" s="253"/>
    </row>
    <row r="938" spans="204:205" x14ac:dyDescent="0.25">
      <c r="GV938" s="253"/>
      <c r="GW938" s="253"/>
    </row>
    <row r="939" spans="204:205" x14ac:dyDescent="0.25">
      <c r="GV939" s="253"/>
      <c r="GW939" s="253"/>
    </row>
    <row r="940" spans="204:205" x14ac:dyDescent="0.25">
      <c r="GV940" s="253"/>
      <c r="GW940" s="253"/>
    </row>
    <row r="941" spans="204:205" x14ac:dyDescent="0.25">
      <c r="GV941" s="253"/>
      <c r="GW941" s="253"/>
    </row>
    <row r="942" spans="204:205" x14ac:dyDescent="0.25">
      <c r="GV942" s="253"/>
      <c r="GW942" s="253"/>
    </row>
    <row r="943" spans="204:205" x14ac:dyDescent="0.25">
      <c r="GV943" s="253"/>
      <c r="GW943" s="253"/>
    </row>
    <row r="944" spans="204:205" x14ac:dyDescent="0.25">
      <c r="GV944" s="253"/>
      <c r="GW944" s="253"/>
    </row>
    <row r="945" spans="204:205" x14ac:dyDescent="0.25">
      <c r="GV945" s="253"/>
      <c r="GW945" s="253"/>
    </row>
    <row r="946" spans="204:205" x14ac:dyDescent="0.25">
      <c r="GV946" s="253"/>
      <c r="GW946" s="253"/>
    </row>
    <row r="947" spans="204:205" x14ac:dyDescent="0.25">
      <c r="GV947" s="253"/>
      <c r="GW947" s="253"/>
    </row>
    <row r="948" spans="204:205" x14ac:dyDescent="0.25">
      <c r="GV948" s="253"/>
      <c r="GW948" s="253"/>
    </row>
    <row r="949" spans="204:205" x14ac:dyDescent="0.25">
      <c r="GV949" s="253"/>
      <c r="GW949" s="253"/>
    </row>
    <row r="950" spans="204:205" x14ac:dyDescent="0.25">
      <c r="GV950" s="253"/>
      <c r="GW950" s="253"/>
    </row>
    <row r="951" spans="204:205" x14ac:dyDescent="0.25">
      <c r="GV951" s="253"/>
      <c r="GW951" s="253"/>
    </row>
    <row r="952" spans="204:205" x14ac:dyDescent="0.25">
      <c r="GV952" s="253"/>
      <c r="GW952" s="253"/>
    </row>
    <row r="953" spans="204:205" x14ac:dyDescent="0.25">
      <c r="GV953" s="253"/>
      <c r="GW953" s="253"/>
    </row>
    <row r="954" spans="204:205" x14ac:dyDescent="0.25">
      <c r="GV954" s="253"/>
      <c r="GW954" s="253"/>
    </row>
    <row r="955" spans="204:205" x14ac:dyDescent="0.25">
      <c r="GV955" s="253"/>
      <c r="GW955" s="253"/>
    </row>
    <row r="956" spans="204:205" x14ac:dyDescent="0.25">
      <c r="GV956" s="253"/>
      <c r="GW956" s="253"/>
    </row>
    <row r="957" spans="204:205" x14ac:dyDescent="0.25">
      <c r="GV957" s="253"/>
      <c r="GW957" s="253"/>
    </row>
    <row r="958" spans="204:205" x14ac:dyDescent="0.25">
      <c r="GV958" s="253"/>
      <c r="GW958" s="253"/>
    </row>
    <row r="959" spans="204:205" x14ac:dyDescent="0.25">
      <c r="GV959" s="253"/>
      <c r="GW959" s="253"/>
    </row>
    <row r="960" spans="204:205" x14ac:dyDescent="0.25">
      <c r="GV960" s="253"/>
      <c r="GW960" s="253"/>
    </row>
    <row r="961" spans="204:205" x14ac:dyDescent="0.25">
      <c r="GV961" s="253"/>
      <c r="GW961" s="253"/>
    </row>
    <row r="962" spans="204:205" x14ac:dyDescent="0.25">
      <c r="GV962" s="253"/>
      <c r="GW962" s="253"/>
    </row>
    <row r="963" spans="204:205" x14ac:dyDescent="0.25">
      <c r="GV963" s="253"/>
      <c r="GW963" s="253"/>
    </row>
    <row r="964" spans="204:205" x14ac:dyDescent="0.25">
      <c r="GV964" s="253"/>
      <c r="GW964" s="253"/>
    </row>
    <row r="965" spans="204:205" x14ac:dyDescent="0.25">
      <c r="GV965" s="253"/>
      <c r="GW965" s="253"/>
    </row>
    <row r="966" spans="204:205" x14ac:dyDescent="0.25">
      <c r="GV966" s="253"/>
      <c r="GW966" s="253"/>
    </row>
    <row r="967" spans="204:205" x14ac:dyDescent="0.25">
      <c r="GV967" s="253"/>
      <c r="GW967" s="253"/>
    </row>
    <row r="968" spans="204:205" x14ac:dyDescent="0.25">
      <c r="GV968" s="253"/>
      <c r="GW968" s="253"/>
    </row>
    <row r="969" spans="204:205" x14ac:dyDescent="0.25">
      <c r="GV969" s="253"/>
      <c r="GW969" s="253"/>
    </row>
    <row r="970" spans="204:205" x14ac:dyDescent="0.25">
      <c r="GV970" s="253"/>
      <c r="GW970" s="253"/>
    </row>
    <row r="971" spans="204:205" x14ac:dyDescent="0.25">
      <c r="GV971" s="253"/>
      <c r="GW971" s="253"/>
    </row>
    <row r="972" spans="204:205" x14ac:dyDescent="0.25">
      <c r="GV972" s="253"/>
      <c r="GW972" s="253"/>
    </row>
    <row r="973" spans="204:205" x14ac:dyDescent="0.25">
      <c r="GV973" s="253"/>
      <c r="GW973" s="253"/>
    </row>
    <row r="974" spans="204:205" x14ac:dyDescent="0.25">
      <c r="GV974" s="253"/>
      <c r="GW974" s="253"/>
    </row>
    <row r="975" spans="204:205" x14ac:dyDescent="0.25">
      <c r="GV975" s="253"/>
      <c r="GW975" s="253"/>
    </row>
    <row r="976" spans="204:205" x14ac:dyDescent="0.25">
      <c r="GV976" s="253"/>
      <c r="GW976" s="253"/>
    </row>
    <row r="977" spans="204:205" x14ac:dyDescent="0.25">
      <c r="GV977" s="253"/>
      <c r="GW977" s="253"/>
    </row>
    <row r="978" spans="204:205" x14ac:dyDescent="0.25">
      <c r="GV978" s="253"/>
      <c r="GW978" s="253"/>
    </row>
    <row r="979" spans="204:205" x14ac:dyDescent="0.25">
      <c r="GV979" s="253"/>
      <c r="GW979" s="253"/>
    </row>
    <row r="980" spans="204:205" x14ac:dyDescent="0.25">
      <c r="GV980" s="253"/>
      <c r="GW980" s="253"/>
    </row>
    <row r="981" spans="204:205" x14ac:dyDescent="0.25">
      <c r="GV981" s="253"/>
      <c r="GW981" s="253"/>
    </row>
    <row r="982" spans="204:205" x14ac:dyDescent="0.25">
      <c r="GV982" s="253"/>
      <c r="GW982" s="253"/>
    </row>
    <row r="983" spans="204:205" x14ac:dyDescent="0.25">
      <c r="GV983" s="253"/>
      <c r="GW983" s="253"/>
    </row>
    <row r="984" spans="204:205" x14ac:dyDescent="0.25">
      <c r="GV984" s="253"/>
      <c r="GW984" s="253"/>
    </row>
    <row r="985" spans="204:205" x14ac:dyDescent="0.25">
      <c r="GV985" s="253"/>
      <c r="GW985" s="253"/>
    </row>
    <row r="986" spans="204:205" x14ac:dyDescent="0.25">
      <c r="GV986" s="253"/>
      <c r="GW986" s="253"/>
    </row>
    <row r="987" spans="204:205" x14ac:dyDescent="0.25">
      <c r="GV987" s="253"/>
      <c r="GW987" s="253"/>
    </row>
    <row r="988" spans="204:205" x14ac:dyDescent="0.25">
      <c r="GV988" s="253"/>
      <c r="GW988" s="253"/>
    </row>
    <row r="989" spans="204:205" x14ac:dyDescent="0.25">
      <c r="GV989" s="253"/>
      <c r="GW989" s="253"/>
    </row>
    <row r="990" spans="204:205" x14ac:dyDescent="0.25">
      <c r="GV990" s="253"/>
      <c r="GW990" s="253"/>
    </row>
    <row r="991" spans="204:205" x14ac:dyDescent="0.25">
      <c r="GV991" s="253"/>
      <c r="GW991" s="253"/>
    </row>
    <row r="992" spans="204:205" x14ac:dyDescent="0.25">
      <c r="GV992" s="253"/>
      <c r="GW992" s="253"/>
    </row>
    <row r="993" spans="204:205" x14ac:dyDescent="0.25">
      <c r="GV993" s="253"/>
      <c r="GW993" s="253"/>
    </row>
    <row r="994" spans="204:205" x14ac:dyDescent="0.25">
      <c r="GV994" s="253"/>
      <c r="GW994" s="253"/>
    </row>
    <row r="995" spans="204:205" x14ac:dyDescent="0.25">
      <c r="GV995" s="253"/>
      <c r="GW995" s="253"/>
    </row>
    <row r="996" spans="204:205" x14ac:dyDescent="0.25">
      <c r="GV996" s="253"/>
      <c r="GW996" s="253"/>
    </row>
    <row r="997" spans="204:205" x14ac:dyDescent="0.25">
      <c r="GV997" s="253"/>
      <c r="GW997" s="253"/>
    </row>
    <row r="998" spans="204:205" x14ac:dyDescent="0.25">
      <c r="GV998" s="253"/>
      <c r="GW998" s="253"/>
    </row>
    <row r="999" spans="204:205" x14ac:dyDescent="0.25">
      <c r="GV999" s="253"/>
      <c r="GW999" s="253"/>
    </row>
    <row r="1000" spans="204:205" x14ac:dyDescent="0.25">
      <c r="GV1000" s="253"/>
      <c r="GW1000" s="253"/>
    </row>
    <row r="1001" spans="204:205" x14ac:dyDescent="0.25">
      <c r="GV1001" s="253"/>
      <c r="GW1001" s="253"/>
    </row>
    <row r="1002" spans="204:205" x14ac:dyDescent="0.25">
      <c r="GV1002" s="253"/>
      <c r="GW1002" s="253"/>
    </row>
    <row r="1003" spans="204:205" x14ac:dyDescent="0.25">
      <c r="GV1003" s="253"/>
      <c r="GW1003" s="253"/>
    </row>
    <row r="1004" spans="204:205" x14ac:dyDescent="0.25">
      <c r="GV1004" s="253"/>
      <c r="GW1004" s="253"/>
    </row>
    <row r="1005" spans="204:205" x14ac:dyDescent="0.25">
      <c r="GV1005" s="253"/>
      <c r="GW1005" s="253"/>
    </row>
    <row r="1006" spans="204:205" x14ac:dyDescent="0.25">
      <c r="GV1006" s="253"/>
      <c r="GW1006" s="253"/>
    </row>
    <row r="1007" spans="204:205" x14ac:dyDescent="0.25">
      <c r="GV1007" s="253"/>
      <c r="GW1007" s="253"/>
    </row>
    <row r="1008" spans="204:205" x14ac:dyDescent="0.25">
      <c r="GV1008" s="253"/>
      <c r="GW1008" s="253"/>
    </row>
    <row r="1009" spans="204:205" x14ac:dyDescent="0.25">
      <c r="GV1009" s="253"/>
      <c r="GW1009" s="253"/>
    </row>
    <row r="1010" spans="204:205" x14ac:dyDescent="0.25">
      <c r="GV1010" s="253"/>
      <c r="GW1010" s="253"/>
    </row>
    <row r="1011" spans="204:205" x14ac:dyDescent="0.25">
      <c r="GV1011" s="253"/>
      <c r="GW1011" s="253"/>
    </row>
    <row r="1012" spans="204:205" x14ac:dyDescent="0.25">
      <c r="GV1012" s="253"/>
      <c r="GW1012" s="253"/>
    </row>
    <row r="1013" spans="204:205" x14ac:dyDescent="0.25">
      <c r="GV1013" s="253"/>
      <c r="GW1013" s="253"/>
    </row>
    <row r="1014" spans="204:205" x14ac:dyDescent="0.25">
      <c r="GV1014" s="253"/>
      <c r="GW1014" s="253"/>
    </row>
    <row r="1015" spans="204:205" x14ac:dyDescent="0.25">
      <c r="GV1015" s="253"/>
      <c r="GW1015" s="253"/>
    </row>
    <row r="1016" spans="204:205" x14ac:dyDescent="0.25">
      <c r="GV1016" s="253"/>
      <c r="GW1016" s="253"/>
    </row>
    <row r="1017" spans="204:205" x14ac:dyDescent="0.25">
      <c r="GV1017" s="253"/>
      <c r="GW1017" s="253"/>
    </row>
    <row r="1018" spans="204:205" x14ac:dyDescent="0.25">
      <c r="GV1018" s="253"/>
      <c r="GW1018" s="253"/>
    </row>
    <row r="1019" spans="204:205" x14ac:dyDescent="0.25">
      <c r="GV1019" s="253"/>
      <c r="GW1019" s="253"/>
    </row>
    <row r="1020" spans="204:205" x14ac:dyDescent="0.25">
      <c r="GV1020" s="253"/>
      <c r="GW1020" s="253"/>
    </row>
    <row r="1021" spans="204:205" x14ac:dyDescent="0.25">
      <c r="GV1021" s="253"/>
      <c r="GW1021" s="253"/>
    </row>
    <row r="1022" spans="204:205" x14ac:dyDescent="0.25">
      <c r="GV1022" s="253"/>
      <c r="GW1022" s="253"/>
    </row>
    <row r="1023" spans="204:205" x14ac:dyDescent="0.25">
      <c r="GV1023" s="253"/>
      <c r="GW1023" s="253"/>
    </row>
    <row r="1024" spans="204:205" x14ac:dyDescent="0.25">
      <c r="GV1024" s="253"/>
      <c r="GW1024" s="253"/>
    </row>
    <row r="1025" spans="204:205" x14ac:dyDescent="0.25">
      <c r="GV1025" s="253"/>
      <c r="GW1025" s="253"/>
    </row>
    <row r="1026" spans="204:205" x14ac:dyDescent="0.25">
      <c r="GV1026" s="253"/>
      <c r="GW1026" s="253"/>
    </row>
    <row r="1027" spans="204:205" x14ac:dyDescent="0.25">
      <c r="GV1027" s="253"/>
      <c r="GW1027" s="253"/>
    </row>
    <row r="1028" spans="204:205" x14ac:dyDescent="0.25">
      <c r="GV1028" s="253"/>
      <c r="GW1028" s="253"/>
    </row>
    <row r="1029" spans="204:205" x14ac:dyDescent="0.25">
      <c r="GV1029" s="253"/>
      <c r="GW1029" s="253"/>
    </row>
    <row r="1030" spans="204:205" x14ac:dyDescent="0.25">
      <c r="GV1030" s="253"/>
      <c r="GW1030" s="253"/>
    </row>
    <row r="1031" spans="204:205" x14ac:dyDescent="0.25">
      <c r="GV1031" s="253"/>
      <c r="GW1031" s="253"/>
    </row>
    <row r="1032" spans="204:205" x14ac:dyDescent="0.25">
      <c r="GV1032" s="253"/>
      <c r="GW1032" s="253"/>
    </row>
    <row r="1033" spans="204:205" x14ac:dyDescent="0.25">
      <c r="GV1033" s="253"/>
      <c r="GW1033" s="253"/>
    </row>
    <row r="1034" spans="204:205" x14ac:dyDescent="0.25">
      <c r="GV1034" s="253"/>
      <c r="GW1034" s="253"/>
    </row>
    <row r="1035" spans="204:205" x14ac:dyDescent="0.25">
      <c r="GV1035" s="253"/>
      <c r="GW1035" s="253"/>
    </row>
    <row r="1036" spans="204:205" x14ac:dyDescent="0.25">
      <c r="GV1036" s="253"/>
      <c r="GW1036" s="253"/>
    </row>
    <row r="1037" spans="204:205" x14ac:dyDescent="0.25">
      <c r="GV1037" s="253"/>
      <c r="GW1037" s="253"/>
    </row>
    <row r="1038" spans="204:205" x14ac:dyDescent="0.25">
      <c r="GV1038" s="253"/>
      <c r="GW1038" s="253"/>
    </row>
    <row r="1039" spans="204:205" x14ac:dyDescent="0.25">
      <c r="GV1039" s="253"/>
      <c r="GW1039" s="253"/>
    </row>
    <row r="1040" spans="204:205" x14ac:dyDescent="0.25">
      <c r="GV1040" s="253"/>
      <c r="GW1040" s="253"/>
    </row>
    <row r="1041" spans="204:205" x14ac:dyDescent="0.25">
      <c r="GV1041" s="253"/>
      <c r="GW1041" s="253"/>
    </row>
    <row r="1042" spans="204:205" x14ac:dyDescent="0.25">
      <c r="GV1042" s="253"/>
      <c r="GW1042" s="253"/>
    </row>
    <row r="1043" spans="204:205" x14ac:dyDescent="0.25">
      <c r="GV1043" s="253"/>
      <c r="GW1043" s="253"/>
    </row>
    <row r="1044" spans="204:205" x14ac:dyDescent="0.25">
      <c r="GV1044" s="253"/>
      <c r="GW1044" s="253"/>
    </row>
    <row r="1045" spans="204:205" x14ac:dyDescent="0.25">
      <c r="GV1045" s="253"/>
      <c r="GW1045" s="253"/>
    </row>
    <row r="1046" spans="204:205" x14ac:dyDescent="0.25">
      <c r="GV1046" s="253"/>
      <c r="GW1046" s="253"/>
    </row>
    <row r="1047" spans="204:205" x14ac:dyDescent="0.25">
      <c r="GV1047" s="253"/>
      <c r="GW1047" s="253"/>
    </row>
    <row r="1048" spans="204:205" x14ac:dyDescent="0.25">
      <c r="GV1048" s="253"/>
      <c r="GW1048" s="253"/>
    </row>
    <row r="1049" spans="204:205" x14ac:dyDescent="0.25">
      <c r="GV1049" s="253"/>
      <c r="GW1049" s="253"/>
    </row>
    <row r="1050" spans="204:205" x14ac:dyDescent="0.25">
      <c r="GV1050" s="253"/>
      <c r="GW1050" s="253"/>
    </row>
    <row r="1051" spans="204:205" x14ac:dyDescent="0.25">
      <c r="GV1051" s="253"/>
      <c r="GW1051" s="253"/>
    </row>
    <row r="1052" spans="204:205" x14ac:dyDescent="0.25">
      <c r="GV1052" s="253"/>
      <c r="GW1052" s="253"/>
    </row>
    <row r="1053" spans="204:205" x14ac:dyDescent="0.25">
      <c r="GV1053" s="253"/>
      <c r="GW1053" s="253"/>
    </row>
    <row r="1054" spans="204:205" x14ac:dyDescent="0.25">
      <c r="GV1054" s="253"/>
      <c r="GW1054" s="253"/>
    </row>
    <row r="1055" spans="204:205" x14ac:dyDescent="0.25">
      <c r="GV1055" s="253"/>
      <c r="GW1055" s="253"/>
    </row>
    <row r="1056" spans="204:205" x14ac:dyDescent="0.25">
      <c r="GV1056" s="253"/>
      <c r="GW1056" s="253"/>
    </row>
    <row r="1057" spans="204:205" x14ac:dyDescent="0.25">
      <c r="GV1057" s="253"/>
      <c r="GW1057" s="253"/>
    </row>
    <row r="1058" spans="204:205" x14ac:dyDescent="0.25">
      <c r="GV1058" s="253"/>
      <c r="GW1058" s="253"/>
    </row>
    <row r="1059" spans="204:205" x14ac:dyDescent="0.25">
      <c r="GV1059" s="253"/>
      <c r="GW1059" s="253"/>
    </row>
    <row r="1060" spans="204:205" x14ac:dyDescent="0.25">
      <c r="GV1060" s="253"/>
      <c r="GW1060" s="253"/>
    </row>
    <row r="1061" spans="204:205" x14ac:dyDescent="0.25">
      <c r="GV1061" s="253"/>
      <c r="GW1061" s="253"/>
    </row>
    <row r="1062" spans="204:205" x14ac:dyDescent="0.25">
      <c r="GV1062" s="253"/>
      <c r="GW1062" s="253"/>
    </row>
    <row r="1063" spans="204:205" x14ac:dyDescent="0.25">
      <c r="GV1063" s="253"/>
      <c r="GW1063" s="253"/>
    </row>
    <row r="1064" spans="204:205" x14ac:dyDescent="0.25">
      <c r="GV1064" s="253"/>
      <c r="GW1064" s="253"/>
    </row>
    <row r="1065" spans="204:205" x14ac:dyDescent="0.25">
      <c r="GV1065" s="253"/>
      <c r="GW1065" s="253"/>
    </row>
    <row r="1066" spans="204:205" x14ac:dyDescent="0.25">
      <c r="GV1066" s="253"/>
      <c r="GW1066" s="253"/>
    </row>
    <row r="1067" spans="204:205" x14ac:dyDescent="0.25">
      <c r="GV1067" s="253"/>
      <c r="GW1067" s="253"/>
    </row>
    <row r="1068" spans="204:205" x14ac:dyDescent="0.25">
      <c r="GV1068" s="253"/>
      <c r="GW1068" s="253"/>
    </row>
    <row r="1069" spans="204:205" x14ac:dyDescent="0.25">
      <c r="GV1069" s="253"/>
      <c r="GW1069" s="253"/>
    </row>
    <row r="1070" spans="204:205" x14ac:dyDescent="0.25">
      <c r="GV1070" s="253"/>
      <c r="GW1070" s="253"/>
    </row>
    <row r="1071" spans="204:205" x14ac:dyDescent="0.25">
      <c r="GV1071" s="253"/>
      <c r="GW1071" s="253"/>
    </row>
    <row r="1072" spans="204:205" x14ac:dyDescent="0.25">
      <c r="GV1072" s="253"/>
      <c r="GW1072" s="253"/>
    </row>
    <row r="1073" spans="204:205" x14ac:dyDescent="0.25">
      <c r="GV1073" s="253"/>
      <c r="GW1073" s="253"/>
    </row>
    <row r="1074" spans="204:205" x14ac:dyDescent="0.25">
      <c r="GV1074" s="253"/>
      <c r="GW1074" s="253"/>
    </row>
    <row r="1075" spans="204:205" x14ac:dyDescent="0.25">
      <c r="GV1075" s="253"/>
      <c r="GW1075" s="253"/>
    </row>
    <row r="1076" spans="204:205" x14ac:dyDescent="0.25">
      <c r="GV1076" s="253"/>
      <c r="GW1076" s="253"/>
    </row>
    <row r="1077" spans="204:205" x14ac:dyDescent="0.25">
      <c r="GV1077" s="253"/>
      <c r="GW1077" s="253"/>
    </row>
    <row r="1078" spans="204:205" x14ac:dyDescent="0.25">
      <c r="GV1078" s="253"/>
      <c r="GW1078" s="253"/>
    </row>
    <row r="1079" spans="204:205" x14ac:dyDescent="0.25">
      <c r="GV1079" s="253"/>
      <c r="GW1079" s="253"/>
    </row>
    <row r="1080" spans="204:205" x14ac:dyDescent="0.25">
      <c r="GV1080" s="253"/>
      <c r="GW1080" s="253"/>
    </row>
    <row r="1081" spans="204:205" x14ac:dyDescent="0.25">
      <c r="GV1081" s="253"/>
      <c r="GW1081" s="253"/>
    </row>
    <row r="1082" spans="204:205" x14ac:dyDescent="0.25">
      <c r="GV1082" s="253"/>
      <c r="GW1082" s="253"/>
    </row>
    <row r="1083" spans="204:205" x14ac:dyDescent="0.25">
      <c r="GV1083" s="253"/>
      <c r="GW1083" s="253"/>
    </row>
    <row r="1084" spans="204:205" x14ac:dyDescent="0.25">
      <c r="GV1084" s="253"/>
      <c r="GW1084" s="253"/>
    </row>
    <row r="1085" spans="204:205" x14ac:dyDescent="0.25">
      <c r="GV1085" s="253"/>
      <c r="GW1085" s="253"/>
    </row>
    <row r="1086" spans="204:205" x14ac:dyDescent="0.25">
      <c r="GV1086" s="253"/>
      <c r="GW1086" s="253"/>
    </row>
    <row r="1087" spans="204:205" x14ac:dyDescent="0.25">
      <c r="GV1087" s="253"/>
      <c r="GW1087" s="253"/>
    </row>
    <row r="1088" spans="204:205" x14ac:dyDescent="0.25">
      <c r="GV1088" s="253"/>
      <c r="GW1088" s="253"/>
    </row>
    <row r="1089" spans="204:205" x14ac:dyDescent="0.25">
      <c r="GV1089" s="253"/>
      <c r="GW1089" s="253"/>
    </row>
    <row r="1090" spans="204:205" x14ac:dyDescent="0.25">
      <c r="GV1090" s="253"/>
      <c r="GW1090" s="253"/>
    </row>
    <row r="1091" spans="204:205" x14ac:dyDescent="0.25">
      <c r="GV1091" s="253"/>
      <c r="GW1091" s="253"/>
    </row>
    <row r="1092" spans="204:205" x14ac:dyDescent="0.25">
      <c r="GV1092" s="253"/>
      <c r="GW1092" s="253"/>
    </row>
    <row r="1093" spans="204:205" x14ac:dyDescent="0.25">
      <c r="GV1093" s="253"/>
      <c r="GW1093" s="253"/>
    </row>
    <row r="1094" spans="204:205" x14ac:dyDescent="0.25">
      <c r="GV1094" s="253"/>
      <c r="GW1094" s="253"/>
    </row>
    <row r="1095" spans="204:205" x14ac:dyDescent="0.25">
      <c r="GV1095" s="253"/>
      <c r="GW1095" s="253"/>
    </row>
    <row r="1096" spans="204:205" x14ac:dyDescent="0.25">
      <c r="GV1096" s="253"/>
      <c r="GW1096" s="253"/>
    </row>
    <row r="1097" spans="204:205" x14ac:dyDescent="0.25">
      <c r="GV1097" s="253"/>
      <c r="GW1097" s="253"/>
    </row>
    <row r="1098" spans="204:205" x14ac:dyDescent="0.25">
      <c r="GV1098" s="253"/>
      <c r="GW1098" s="253"/>
    </row>
    <row r="1099" spans="204:205" x14ac:dyDescent="0.25">
      <c r="GV1099" s="253"/>
      <c r="GW1099" s="253"/>
    </row>
    <row r="1100" spans="204:205" x14ac:dyDescent="0.25">
      <c r="GV1100" s="253"/>
      <c r="GW1100" s="253"/>
    </row>
    <row r="1101" spans="204:205" x14ac:dyDescent="0.25">
      <c r="GV1101" s="253"/>
      <c r="GW1101" s="253"/>
    </row>
    <row r="1102" spans="204:205" x14ac:dyDescent="0.25">
      <c r="GV1102" s="253"/>
      <c r="GW1102" s="253"/>
    </row>
    <row r="1103" spans="204:205" x14ac:dyDescent="0.25">
      <c r="GV1103" s="253"/>
      <c r="GW1103" s="253"/>
    </row>
    <row r="1104" spans="204:205" x14ac:dyDescent="0.25">
      <c r="GV1104" s="253"/>
      <c r="GW1104" s="253"/>
    </row>
    <row r="1105" spans="204:205" x14ac:dyDescent="0.25">
      <c r="GV1105" s="253"/>
      <c r="GW1105" s="253"/>
    </row>
    <row r="1106" spans="204:205" x14ac:dyDescent="0.25">
      <c r="GV1106" s="253"/>
      <c r="GW1106" s="253"/>
    </row>
    <row r="1107" spans="204:205" x14ac:dyDescent="0.25">
      <c r="GV1107" s="253"/>
      <c r="GW1107" s="253"/>
    </row>
    <row r="1108" spans="204:205" x14ac:dyDescent="0.25">
      <c r="GV1108" s="253"/>
      <c r="GW1108" s="253"/>
    </row>
    <row r="1109" spans="204:205" x14ac:dyDescent="0.25">
      <c r="GV1109" s="253"/>
      <c r="GW1109" s="253"/>
    </row>
    <row r="1110" spans="204:205" x14ac:dyDescent="0.25">
      <c r="GV1110" s="253"/>
      <c r="GW1110" s="253"/>
    </row>
    <row r="1111" spans="204:205" x14ac:dyDescent="0.25">
      <c r="GV1111" s="253"/>
      <c r="GW1111" s="253"/>
    </row>
    <row r="1112" spans="204:205" x14ac:dyDescent="0.25">
      <c r="GV1112" s="253"/>
      <c r="GW1112" s="253"/>
    </row>
    <row r="1113" spans="204:205" x14ac:dyDescent="0.25">
      <c r="GV1113" s="253"/>
      <c r="GW1113" s="253"/>
    </row>
    <row r="1114" spans="204:205" x14ac:dyDescent="0.25">
      <c r="GV1114" s="253"/>
      <c r="GW1114" s="253"/>
    </row>
    <row r="1115" spans="204:205" x14ac:dyDescent="0.25">
      <c r="GV1115" s="253"/>
      <c r="GW1115" s="253"/>
    </row>
    <row r="1116" spans="204:205" x14ac:dyDescent="0.25">
      <c r="GV1116" s="253"/>
      <c r="GW1116" s="253"/>
    </row>
    <row r="1117" spans="204:205" x14ac:dyDescent="0.25">
      <c r="GV1117" s="253"/>
      <c r="GW1117" s="253"/>
    </row>
    <row r="1118" spans="204:205" x14ac:dyDescent="0.25">
      <c r="GV1118" s="253"/>
      <c r="GW1118" s="253"/>
    </row>
    <row r="1119" spans="204:205" x14ac:dyDescent="0.25">
      <c r="GV1119" s="253"/>
      <c r="GW1119" s="253"/>
    </row>
    <row r="1120" spans="204:205" x14ac:dyDescent="0.25">
      <c r="GV1120" s="253"/>
      <c r="GW1120" s="253"/>
    </row>
    <row r="1121" spans="204:205" x14ac:dyDescent="0.25">
      <c r="GV1121" s="253"/>
      <c r="GW1121" s="253"/>
    </row>
    <row r="1122" spans="204:205" x14ac:dyDescent="0.25">
      <c r="GV1122" s="253"/>
      <c r="GW1122" s="253"/>
    </row>
    <row r="1123" spans="204:205" x14ac:dyDescent="0.25">
      <c r="GV1123" s="253"/>
      <c r="GW1123" s="253"/>
    </row>
    <row r="1124" spans="204:205" x14ac:dyDescent="0.25">
      <c r="GV1124" s="253"/>
      <c r="GW1124" s="253"/>
    </row>
    <row r="1125" spans="204:205" x14ac:dyDescent="0.25">
      <c r="GV1125" s="253"/>
      <c r="GW1125" s="253"/>
    </row>
    <row r="1126" spans="204:205" x14ac:dyDescent="0.25">
      <c r="GV1126" s="253"/>
      <c r="GW1126" s="253"/>
    </row>
    <row r="1127" spans="204:205" x14ac:dyDescent="0.25">
      <c r="GV1127" s="253"/>
      <c r="GW1127" s="253"/>
    </row>
    <row r="1128" spans="204:205" x14ac:dyDescent="0.25">
      <c r="GV1128" s="253"/>
      <c r="GW1128" s="253"/>
    </row>
    <row r="1129" spans="204:205" x14ac:dyDescent="0.25">
      <c r="GV1129" s="253"/>
      <c r="GW1129" s="253"/>
    </row>
    <row r="1130" spans="204:205" x14ac:dyDescent="0.25">
      <c r="GV1130" s="253"/>
      <c r="GW1130" s="253"/>
    </row>
    <row r="1131" spans="204:205" x14ac:dyDescent="0.25">
      <c r="GV1131" s="253"/>
      <c r="GW1131" s="253"/>
    </row>
    <row r="1132" spans="204:205" x14ac:dyDescent="0.25">
      <c r="GV1132" s="253"/>
      <c r="GW1132" s="253"/>
    </row>
    <row r="1133" spans="204:205" x14ac:dyDescent="0.25">
      <c r="GV1133" s="253"/>
      <c r="GW1133" s="253"/>
    </row>
    <row r="1134" spans="204:205" x14ac:dyDescent="0.25">
      <c r="GV1134" s="253"/>
      <c r="GW1134" s="253"/>
    </row>
    <row r="1135" spans="204:205" x14ac:dyDescent="0.25">
      <c r="GV1135" s="253"/>
      <c r="GW1135" s="253"/>
    </row>
    <row r="1136" spans="204:205" x14ac:dyDescent="0.25">
      <c r="GV1136" s="253"/>
      <c r="GW1136" s="253"/>
    </row>
    <row r="1137" spans="204:205" x14ac:dyDescent="0.25">
      <c r="GV1137" s="253"/>
      <c r="GW1137" s="253"/>
    </row>
    <row r="1138" spans="204:205" x14ac:dyDescent="0.25">
      <c r="GV1138" s="253"/>
      <c r="GW1138" s="253"/>
    </row>
    <row r="1139" spans="204:205" x14ac:dyDescent="0.25">
      <c r="GV1139" s="253"/>
      <c r="GW1139" s="253"/>
    </row>
    <row r="1140" spans="204:205" x14ac:dyDescent="0.25">
      <c r="GV1140" s="253"/>
      <c r="GW1140" s="253"/>
    </row>
    <row r="1141" spans="204:205" x14ac:dyDescent="0.25">
      <c r="GV1141" s="253"/>
      <c r="GW1141" s="253"/>
    </row>
    <row r="1142" spans="204:205" x14ac:dyDescent="0.25">
      <c r="GV1142" s="253"/>
      <c r="GW1142" s="253"/>
    </row>
    <row r="1143" spans="204:205" x14ac:dyDescent="0.25">
      <c r="GV1143" s="253"/>
      <c r="GW1143" s="253"/>
    </row>
    <row r="1144" spans="204:205" x14ac:dyDescent="0.25">
      <c r="GV1144" s="253"/>
      <c r="GW1144" s="253"/>
    </row>
    <row r="1145" spans="204:205" x14ac:dyDescent="0.25">
      <c r="GV1145" s="253"/>
      <c r="GW1145" s="253"/>
    </row>
    <row r="1146" spans="204:205" x14ac:dyDescent="0.25">
      <c r="GV1146" s="253"/>
      <c r="GW1146" s="253"/>
    </row>
    <row r="1147" spans="204:205" x14ac:dyDescent="0.25">
      <c r="GV1147" s="253"/>
      <c r="GW1147" s="253"/>
    </row>
    <row r="1148" spans="204:205" x14ac:dyDescent="0.25">
      <c r="GV1148" s="253"/>
      <c r="GW1148" s="253"/>
    </row>
    <row r="1149" spans="204:205" x14ac:dyDescent="0.25">
      <c r="GV1149" s="253"/>
      <c r="GW1149" s="253"/>
    </row>
    <row r="1150" spans="204:205" x14ac:dyDescent="0.25">
      <c r="GV1150" s="253"/>
      <c r="GW1150" s="253"/>
    </row>
    <row r="1151" spans="204:205" x14ac:dyDescent="0.25">
      <c r="GV1151" s="253"/>
      <c r="GW1151" s="253"/>
    </row>
    <row r="1152" spans="204:205" x14ac:dyDescent="0.25">
      <c r="GV1152" s="253"/>
      <c r="GW1152" s="253"/>
    </row>
    <row r="1153" spans="204:205" x14ac:dyDescent="0.25">
      <c r="GV1153" s="253"/>
      <c r="GW1153" s="253"/>
    </row>
    <row r="1154" spans="204:205" x14ac:dyDescent="0.25">
      <c r="GV1154" s="253"/>
      <c r="GW1154" s="253"/>
    </row>
    <row r="1155" spans="204:205" x14ac:dyDescent="0.25">
      <c r="GV1155" s="253"/>
      <c r="GW1155" s="253"/>
    </row>
    <row r="1156" spans="204:205" x14ac:dyDescent="0.25">
      <c r="GV1156" s="253"/>
      <c r="GW1156" s="253"/>
    </row>
    <row r="1157" spans="204:205" x14ac:dyDescent="0.25">
      <c r="GV1157" s="253"/>
      <c r="GW1157" s="253"/>
    </row>
    <row r="1158" spans="204:205" x14ac:dyDescent="0.25">
      <c r="GV1158" s="253"/>
      <c r="GW1158" s="253"/>
    </row>
    <row r="1159" spans="204:205" x14ac:dyDescent="0.25">
      <c r="GV1159" s="253"/>
      <c r="GW1159" s="253"/>
    </row>
    <row r="1160" spans="204:205" x14ac:dyDescent="0.25">
      <c r="GV1160" s="253"/>
      <c r="GW1160" s="253"/>
    </row>
    <row r="1161" spans="204:205" x14ac:dyDescent="0.25">
      <c r="GV1161" s="253"/>
      <c r="GW1161" s="253"/>
    </row>
    <row r="1162" spans="204:205" x14ac:dyDescent="0.25">
      <c r="GV1162" s="253"/>
      <c r="GW1162" s="253"/>
    </row>
    <row r="1163" spans="204:205" x14ac:dyDescent="0.25">
      <c r="GV1163" s="253"/>
      <c r="GW1163" s="253"/>
    </row>
    <row r="1164" spans="204:205" x14ac:dyDescent="0.25">
      <c r="GV1164" s="253"/>
      <c r="GW1164" s="253"/>
    </row>
    <row r="1165" spans="204:205" x14ac:dyDescent="0.25">
      <c r="GV1165" s="253"/>
      <c r="GW1165" s="253"/>
    </row>
    <row r="1166" spans="204:205" x14ac:dyDescent="0.25">
      <c r="GV1166" s="253"/>
      <c r="GW1166" s="253"/>
    </row>
    <row r="1167" spans="204:205" x14ac:dyDescent="0.25">
      <c r="GV1167" s="253"/>
      <c r="GW1167" s="253"/>
    </row>
    <row r="1168" spans="204:205" x14ac:dyDescent="0.25">
      <c r="GV1168" s="253"/>
      <c r="GW1168" s="253"/>
    </row>
    <row r="1169" spans="204:205" x14ac:dyDescent="0.25">
      <c r="GV1169" s="253"/>
      <c r="GW1169" s="253"/>
    </row>
    <row r="1170" spans="204:205" x14ac:dyDescent="0.25">
      <c r="GV1170" s="253"/>
      <c r="GW1170" s="253"/>
    </row>
    <row r="1171" spans="204:205" x14ac:dyDescent="0.25">
      <c r="GV1171" s="253"/>
      <c r="GW1171" s="253"/>
    </row>
    <row r="1172" spans="204:205" x14ac:dyDescent="0.25">
      <c r="GV1172" s="253"/>
      <c r="GW1172" s="253"/>
    </row>
    <row r="1173" spans="204:205" x14ac:dyDescent="0.25">
      <c r="GV1173" s="253"/>
      <c r="GW1173" s="253"/>
    </row>
    <row r="1174" spans="204:205" x14ac:dyDescent="0.25">
      <c r="GV1174" s="253"/>
      <c r="GW1174" s="253"/>
    </row>
    <row r="1175" spans="204:205" x14ac:dyDescent="0.25">
      <c r="GV1175" s="253"/>
      <c r="GW1175" s="253"/>
    </row>
    <row r="1176" spans="204:205" x14ac:dyDescent="0.25">
      <c r="GV1176" s="253"/>
      <c r="GW1176" s="253"/>
    </row>
    <row r="1177" spans="204:205" x14ac:dyDescent="0.25">
      <c r="GV1177" s="253"/>
      <c r="GW1177" s="253"/>
    </row>
    <row r="1178" spans="204:205" x14ac:dyDescent="0.25">
      <c r="GV1178" s="253"/>
      <c r="GW1178" s="253"/>
    </row>
    <row r="1179" spans="204:205" x14ac:dyDescent="0.25">
      <c r="GV1179" s="253"/>
      <c r="GW1179" s="253"/>
    </row>
    <row r="1180" spans="204:205" x14ac:dyDescent="0.25">
      <c r="GV1180" s="253"/>
      <c r="GW1180" s="253"/>
    </row>
    <row r="1181" spans="204:205" x14ac:dyDescent="0.25">
      <c r="GV1181" s="253"/>
      <c r="GW1181" s="253"/>
    </row>
    <row r="1182" spans="204:205" x14ac:dyDescent="0.25">
      <c r="GV1182" s="253"/>
      <c r="GW1182" s="253"/>
    </row>
    <row r="1183" spans="204:205" x14ac:dyDescent="0.25">
      <c r="GV1183" s="253"/>
      <c r="GW1183" s="253"/>
    </row>
    <row r="1184" spans="204:205" x14ac:dyDescent="0.25">
      <c r="GV1184" s="253"/>
      <c r="GW1184" s="253"/>
    </row>
    <row r="1185" spans="204:205" x14ac:dyDescent="0.25">
      <c r="GV1185" s="253"/>
      <c r="GW1185" s="253"/>
    </row>
    <row r="1186" spans="204:205" x14ac:dyDescent="0.25">
      <c r="GV1186" s="253"/>
      <c r="GW1186" s="253"/>
    </row>
    <row r="1187" spans="204:205" x14ac:dyDescent="0.25">
      <c r="GV1187" s="253"/>
      <c r="GW1187" s="253"/>
    </row>
    <row r="1188" spans="204:205" x14ac:dyDescent="0.25">
      <c r="GV1188" s="253"/>
      <c r="GW1188" s="253"/>
    </row>
    <row r="1189" spans="204:205" x14ac:dyDescent="0.25">
      <c r="GV1189" s="253"/>
      <c r="GW1189" s="253"/>
    </row>
    <row r="1190" spans="204:205" x14ac:dyDescent="0.25">
      <c r="GV1190" s="253"/>
      <c r="GW1190" s="253"/>
    </row>
    <row r="1191" spans="204:205" x14ac:dyDescent="0.25">
      <c r="GV1191" s="253"/>
      <c r="GW1191" s="253"/>
    </row>
    <row r="1192" spans="204:205" x14ac:dyDescent="0.25">
      <c r="GV1192" s="253"/>
      <c r="GW1192" s="253"/>
    </row>
    <row r="1193" spans="204:205" x14ac:dyDescent="0.25">
      <c r="GV1193" s="253"/>
      <c r="GW1193" s="253"/>
    </row>
    <row r="1194" spans="204:205" x14ac:dyDescent="0.25">
      <c r="GV1194" s="253"/>
      <c r="GW1194" s="253"/>
    </row>
    <row r="1195" spans="204:205" x14ac:dyDescent="0.25">
      <c r="GV1195" s="253"/>
      <c r="GW1195" s="253"/>
    </row>
    <row r="1196" spans="204:205" x14ac:dyDescent="0.25">
      <c r="GV1196" s="253"/>
      <c r="GW1196" s="253"/>
    </row>
    <row r="1197" spans="204:205" x14ac:dyDescent="0.25">
      <c r="GV1197" s="253"/>
      <c r="GW1197" s="253"/>
    </row>
    <row r="1198" spans="204:205" x14ac:dyDescent="0.25">
      <c r="GV1198" s="253"/>
      <c r="GW1198" s="253"/>
    </row>
    <row r="1199" spans="204:205" x14ac:dyDescent="0.25">
      <c r="GV1199" s="253"/>
      <c r="GW1199" s="253"/>
    </row>
    <row r="1200" spans="204:205" x14ac:dyDescent="0.25">
      <c r="GV1200" s="253"/>
      <c r="GW1200" s="253"/>
    </row>
    <row r="1201" spans="204:205" x14ac:dyDescent="0.25">
      <c r="GV1201" s="253"/>
      <c r="GW1201" s="253"/>
    </row>
    <row r="1202" spans="204:205" x14ac:dyDescent="0.25">
      <c r="GV1202" s="253"/>
      <c r="GW1202" s="253"/>
    </row>
    <row r="1203" spans="204:205" x14ac:dyDescent="0.25">
      <c r="GV1203" s="253"/>
      <c r="GW1203" s="253"/>
    </row>
    <row r="1204" spans="204:205" x14ac:dyDescent="0.25">
      <c r="GV1204" s="253"/>
      <c r="GW1204" s="253"/>
    </row>
    <row r="1205" spans="204:205" x14ac:dyDescent="0.25">
      <c r="GV1205" s="253"/>
      <c r="GW1205" s="253"/>
    </row>
    <row r="1206" spans="204:205" x14ac:dyDescent="0.25">
      <c r="GV1206" s="253"/>
      <c r="GW1206" s="253"/>
    </row>
    <row r="1207" spans="204:205" x14ac:dyDescent="0.25">
      <c r="GV1207" s="253"/>
      <c r="GW1207" s="253"/>
    </row>
    <row r="1208" spans="204:205" x14ac:dyDescent="0.25">
      <c r="GV1208" s="253"/>
      <c r="GW1208" s="253"/>
    </row>
    <row r="1209" spans="204:205" x14ac:dyDescent="0.25">
      <c r="GV1209" s="253"/>
      <c r="GW1209" s="253"/>
    </row>
    <row r="1210" spans="204:205" x14ac:dyDescent="0.25">
      <c r="GV1210" s="253"/>
      <c r="GW1210" s="253"/>
    </row>
    <row r="1211" spans="204:205" x14ac:dyDescent="0.25">
      <c r="GV1211" s="253"/>
      <c r="GW1211" s="253"/>
    </row>
    <row r="1212" spans="204:205" x14ac:dyDescent="0.25">
      <c r="GV1212" s="253"/>
      <c r="GW1212" s="253"/>
    </row>
    <row r="1213" spans="204:205" x14ac:dyDescent="0.25">
      <c r="GV1213" s="253"/>
      <c r="GW1213" s="253"/>
    </row>
    <row r="1214" spans="204:205" x14ac:dyDescent="0.25">
      <c r="GV1214" s="253"/>
      <c r="GW1214" s="253"/>
    </row>
    <row r="1215" spans="204:205" x14ac:dyDescent="0.25">
      <c r="GV1215" s="253"/>
      <c r="GW1215" s="253"/>
    </row>
    <row r="1216" spans="204:205" x14ac:dyDescent="0.25">
      <c r="GV1216" s="253"/>
      <c r="GW1216" s="253"/>
    </row>
    <row r="1217" spans="204:205" x14ac:dyDescent="0.25">
      <c r="GV1217" s="253"/>
      <c r="GW1217" s="253"/>
    </row>
    <row r="1218" spans="204:205" x14ac:dyDescent="0.25">
      <c r="GV1218" s="253"/>
      <c r="GW1218" s="253"/>
    </row>
    <row r="1219" spans="204:205" x14ac:dyDescent="0.25">
      <c r="GV1219" s="253"/>
      <c r="GW1219" s="253"/>
    </row>
    <row r="1220" spans="204:205" x14ac:dyDescent="0.25">
      <c r="GV1220" s="253"/>
      <c r="GW1220" s="253"/>
    </row>
    <row r="1221" spans="204:205" x14ac:dyDescent="0.25">
      <c r="GV1221" s="253"/>
      <c r="GW1221" s="253"/>
    </row>
    <row r="1222" spans="204:205" x14ac:dyDescent="0.25">
      <c r="GV1222" s="253"/>
      <c r="GW1222" s="253"/>
    </row>
    <row r="1223" spans="204:205" x14ac:dyDescent="0.25">
      <c r="GV1223" s="253"/>
      <c r="GW1223" s="253"/>
    </row>
    <row r="1224" spans="204:205" x14ac:dyDescent="0.25">
      <c r="GV1224" s="253"/>
      <c r="GW1224" s="253"/>
    </row>
    <row r="1225" spans="204:205" x14ac:dyDescent="0.25">
      <c r="GV1225" s="253"/>
      <c r="GW1225" s="253"/>
    </row>
    <row r="1226" spans="204:205" x14ac:dyDescent="0.25">
      <c r="GV1226" s="253"/>
      <c r="GW1226" s="253"/>
    </row>
    <row r="1227" spans="204:205" x14ac:dyDescent="0.25">
      <c r="GV1227" s="253"/>
      <c r="GW1227" s="253"/>
    </row>
    <row r="1228" spans="204:205" x14ac:dyDescent="0.25">
      <c r="GV1228" s="253"/>
      <c r="GW1228" s="253"/>
    </row>
    <row r="1229" spans="204:205" x14ac:dyDescent="0.25">
      <c r="GV1229" s="253"/>
      <c r="GW1229" s="253"/>
    </row>
    <row r="1230" spans="204:205" x14ac:dyDescent="0.25">
      <c r="GV1230" s="253"/>
      <c r="GW1230" s="253"/>
    </row>
    <row r="1231" spans="204:205" x14ac:dyDescent="0.25">
      <c r="GV1231" s="253"/>
      <c r="GW1231" s="253"/>
    </row>
    <row r="1232" spans="204:205" x14ac:dyDescent="0.25">
      <c r="GV1232" s="253"/>
      <c r="GW1232" s="253"/>
    </row>
    <row r="1233" spans="204:205" x14ac:dyDescent="0.25">
      <c r="GV1233" s="253"/>
      <c r="GW1233" s="253"/>
    </row>
    <row r="1234" spans="204:205" x14ac:dyDescent="0.25">
      <c r="GV1234" s="253"/>
      <c r="GW1234" s="253"/>
    </row>
    <row r="1235" spans="204:205" x14ac:dyDescent="0.25">
      <c r="GV1235" s="253"/>
      <c r="GW1235" s="253"/>
    </row>
    <row r="1236" spans="204:205" x14ac:dyDescent="0.25">
      <c r="GV1236" s="253"/>
      <c r="GW1236" s="253"/>
    </row>
    <row r="1237" spans="204:205" x14ac:dyDescent="0.25">
      <c r="GV1237" s="253"/>
      <c r="GW1237" s="253"/>
    </row>
    <row r="1238" spans="204:205" x14ac:dyDescent="0.25">
      <c r="GV1238" s="253"/>
      <c r="GW1238" s="253"/>
    </row>
    <row r="1239" spans="204:205" x14ac:dyDescent="0.25">
      <c r="GV1239" s="253"/>
      <c r="GW1239" s="253"/>
    </row>
    <row r="1240" spans="204:205" x14ac:dyDescent="0.25">
      <c r="GV1240" s="253"/>
      <c r="GW1240" s="253"/>
    </row>
    <row r="1241" spans="204:205" x14ac:dyDescent="0.25">
      <c r="GV1241" s="253"/>
      <c r="GW1241" s="253"/>
    </row>
    <row r="1242" spans="204:205" x14ac:dyDescent="0.25">
      <c r="GV1242" s="253"/>
      <c r="GW1242" s="253"/>
    </row>
    <row r="1243" spans="204:205" x14ac:dyDescent="0.25">
      <c r="GV1243" s="253"/>
      <c r="GW1243" s="253"/>
    </row>
    <row r="1244" spans="204:205" x14ac:dyDescent="0.25">
      <c r="GV1244" s="253"/>
      <c r="GW1244" s="253"/>
    </row>
    <row r="1245" spans="204:205" x14ac:dyDescent="0.25">
      <c r="GV1245" s="253"/>
      <c r="GW1245" s="253"/>
    </row>
    <row r="1246" spans="204:205" x14ac:dyDescent="0.25">
      <c r="GV1246" s="253"/>
      <c r="GW1246" s="253"/>
    </row>
    <row r="1247" spans="204:205" x14ac:dyDescent="0.25">
      <c r="GV1247" s="253"/>
      <c r="GW1247" s="253"/>
    </row>
    <row r="1248" spans="204:205" x14ac:dyDescent="0.25">
      <c r="GV1248" s="253"/>
      <c r="GW1248" s="253"/>
    </row>
    <row r="1249" spans="204:205" x14ac:dyDescent="0.25">
      <c r="GV1249" s="253"/>
      <c r="GW1249" s="253"/>
    </row>
    <row r="1250" spans="204:205" x14ac:dyDescent="0.25">
      <c r="GV1250" s="253"/>
      <c r="GW1250" s="253"/>
    </row>
    <row r="1251" spans="204:205" x14ac:dyDescent="0.25">
      <c r="GV1251" s="253"/>
      <c r="GW1251" s="253"/>
    </row>
    <row r="1252" spans="204:205" x14ac:dyDescent="0.25">
      <c r="GV1252" s="253"/>
      <c r="GW1252" s="253"/>
    </row>
    <row r="1253" spans="204:205" x14ac:dyDescent="0.25">
      <c r="GV1253" s="253"/>
      <c r="GW1253" s="253"/>
    </row>
    <row r="1254" spans="204:205" x14ac:dyDescent="0.25">
      <c r="GV1254" s="253"/>
      <c r="GW1254" s="253"/>
    </row>
    <row r="1255" spans="204:205" x14ac:dyDescent="0.25">
      <c r="GV1255" s="253"/>
      <c r="GW1255" s="253"/>
    </row>
    <row r="1256" spans="204:205" x14ac:dyDescent="0.25">
      <c r="GV1256" s="253"/>
      <c r="GW1256" s="253"/>
    </row>
    <row r="1257" spans="204:205" x14ac:dyDescent="0.25">
      <c r="GV1257" s="253"/>
      <c r="GW1257" s="253"/>
    </row>
    <row r="1258" spans="204:205" x14ac:dyDescent="0.25">
      <c r="GV1258" s="253"/>
      <c r="GW1258" s="253"/>
    </row>
    <row r="1259" spans="204:205" x14ac:dyDescent="0.25">
      <c r="GV1259" s="253"/>
      <c r="GW1259" s="253"/>
    </row>
    <row r="1260" spans="204:205" x14ac:dyDescent="0.25">
      <c r="GV1260" s="253"/>
      <c r="GW1260" s="253"/>
    </row>
    <row r="1261" spans="204:205" x14ac:dyDescent="0.25">
      <c r="GV1261" s="253"/>
      <c r="GW1261" s="253"/>
    </row>
    <row r="1262" spans="204:205" x14ac:dyDescent="0.25">
      <c r="GV1262" s="253"/>
      <c r="GW1262" s="253"/>
    </row>
    <row r="1263" spans="204:205" x14ac:dyDescent="0.25">
      <c r="GV1263" s="253"/>
      <c r="GW1263" s="253"/>
    </row>
    <row r="1264" spans="204:205" x14ac:dyDescent="0.25">
      <c r="GV1264" s="253"/>
      <c r="GW1264" s="253"/>
    </row>
    <row r="1265" spans="204:205" x14ac:dyDescent="0.25">
      <c r="GV1265" s="253"/>
      <c r="GW1265" s="253"/>
    </row>
    <row r="1266" spans="204:205" x14ac:dyDescent="0.25">
      <c r="GV1266" s="253"/>
      <c r="GW1266" s="253"/>
    </row>
    <row r="1267" spans="204:205" x14ac:dyDescent="0.25">
      <c r="GV1267" s="253"/>
      <c r="GW1267" s="253"/>
    </row>
    <row r="1268" spans="204:205" x14ac:dyDescent="0.25">
      <c r="GV1268" s="253"/>
      <c r="GW1268" s="253"/>
    </row>
    <row r="1269" spans="204:205" x14ac:dyDescent="0.25">
      <c r="GV1269" s="253"/>
      <c r="GW1269" s="253"/>
    </row>
    <row r="1270" spans="204:205" x14ac:dyDescent="0.25">
      <c r="GV1270" s="253"/>
      <c r="GW1270" s="253"/>
    </row>
    <row r="1271" spans="204:205" x14ac:dyDescent="0.25">
      <c r="GV1271" s="253"/>
      <c r="GW1271" s="253"/>
    </row>
    <row r="1272" spans="204:205" x14ac:dyDescent="0.25">
      <c r="GV1272" s="253"/>
      <c r="GW1272" s="253"/>
    </row>
    <row r="1273" spans="204:205" x14ac:dyDescent="0.25">
      <c r="GV1273" s="253"/>
      <c r="GW1273" s="253"/>
    </row>
    <row r="1274" spans="204:205" x14ac:dyDescent="0.25">
      <c r="GV1274" s="253"/>
      <c r="GW1274" s="253"/>
    </row>
    <row r="1275" spans="204:205" x14ac:dyDescent="0.25">
      <c r="GV1275" s="253"/>
      <c r="GW1275" s="253"/>
    </row>
    <row r="1276" spans="204:205" x14ac:dyDescent="0.25">
      <c r="GV1276" s="253"/>
      <c r="GW1276" s="253"/>
    </row>
    <row r="1277" spans="204:205" x14ac:dyDescent="0.25">
      <c r="GV1277" s="253"/>
      <c r="GW1277" s="253"/>
    </row>
    <row r="1278" spans="204:205" x14ac:dyDescent="0.25">
      <c r="GV1278" s="253"/>
      <c r="GW1278" s="253"/>
    </row>
    <row r="1279" spans="204:205" x14ac:dyDescent="0.25">
      <c r="GV1279" s="253"/>
      <c r="GW1279" s="253"/>
    </row>
    <row r="1280" spans="204:205" x14ac:dyDescent="0.25">
      <c r="GV1280" s="253"/>
      <c r="GW1280" s="253"/>
    </row>
    <row r="1281" spans="204:205" x14ac:dyDescent="0.25">
      <c r="GV1281" s="253"/>
      <c r="GW1281" s="253"/>
    </row>
    <row r="1282" spans="204:205" x14ac:dyDescent="0.25">
      <c r="GV1282" s="253"/>
      <c r="GW1282" s="253"/>
    </row>
    <row r="1283" spans="204:205" x14ac:dyDescent="0.25">
      <c r="GV1283" s="253"/>
      <c r="GW1283" s="253"/>
    </row>
    <row r="1284" spans="204:205" x14ac:dyDescent="0.25">
      <c r="GV1284" s="253"/>
      <c r="GW1284" s="253"/>
    </row>
    <row r="1285" spans="204:205" x14ac:dyDescent="0.25">
      <c r="GV1285" s="253"/>
      <c r="GW1285" s="253"/>
    </row>
    <row r="1286" spans="204:205" x14ac:dyDescent="0.25">
      <c r="GV1286" s="253"/>
      <c r="GW1286" s="253"/>
    </row>
    <row r="1287" spans="204:205" x14ac:dyDescent="0.25">
      <c r="GV1287" s="253"/>
      <c r="GW1287" s="253"/>
    </row>
    <row r="1288" spans="204:205" x14ac:dyDescent="0.25">
      <c r="GV1288" s="253"/>
      <c r="GW1288" s="253"/>
    </row>
    <row r="1289" spans="204:205" x14ac:dyDescent="0.25">
      <c r="GV1289" s="253"/>
      <c r="GW1289" s="253"/>
    </row>
    <row r="1290" spans="204:205" x14ac:dyDescent="0.25">
      <c r="GV1290" s="253"/>
      <c r="GW1290" s="253"/>
    </row>
    <row r="1291" spans="204:205" x14ac:dyDescent="0.25">
      <c r="GV1291" s="253"/>
      <c r="GW1291" s="253"/>
    </row>
    <row r="1292" spans="204:205" x14ac:dyDescent="0.25">
      <c r="GV1292" s="253"/>
      <c r="GW1292" s="253"/>
    </row>
    <row r="1293" spans="204:205" x14ac:dyDescent="0.25">
      <c r="GV1293" s="253"/>
      <c r="GW1293" s="253"/>
    </row>
    <row r="1294" spans="204:205" x14ac:dyDescent="0.25">
      <c r="GV1294" s="253"/>
      <c r="GW1294" s="253"/>
    </row>
    <row r="1295" spans="204:205" x14ac:dyDescent="0.25">
      <c r="GV1295" s="253"/>
      <c r="GW1295" s="253"/>
    </row>
    <row r="1296" spans="204:205" x14ac:dyDescent="0.25">
      <c r="GV1296" s="253"/>
      <c r="GW1296" s="253"/>
    </row>
    <row r="1297" spans="204:205" x14ac:dyDescent="0.25">
      <c r="GV1297" s="253"/>
      <c r="GW1297" s="253"/>
    </row>
    <row r="1298" spans="204:205" x14ac:dyDescent="0.25">
      <c r="GV1298" s="253"/>
      <c r="GW1298" s="253"/>
    </row>
    <row r="1299" spans="204:205" x14ac:dyDescent="0.25">
      <c r="GV1299" s="253"/>
      <c r="GW1299" s="253"/>
    </row>
    <row r="1300" spans="204:205" x14ac:dyDescent="0.25">
      <c r="GV1300" s="253"/>
      <c r="GW1300" s="253"/>
    </row>
    <row r="1301" spans="204:205" x14ac:dyDescent="0.25">
      <c r="GV1301" s="253"/>
      <c r="GW1301" s="253"/>
    </row>
    <row r="1302" spans="204:205" x14ac:dyDescent="0.25">
      <c r="GV1302" s="253"/>
      <c r="GW1302" s="253"/>
    </row>
    <row r="1303" spans="204:205" x14ac:dyDescent="0.25">
      <c r="GV1303" s="253"/>
      <c r="GW1303" s="253"/>
    </row>
    <row r="1304" spans="204:205" x14ac:dyDescent="0.25">
      <c r="GV1304" s="253"/>
      <c r="GW1304" s="253"/>
    </row>
    <row r="1305" spans="204:205" x14ac:dyDescent="0.25">
      <c r="GV1305" s="253"/>
      <c r="GW1305" s="253"/>
    </row>
    <row r="1306" spans="204:205" x14ac:dyDescent="0.25">
      <c r="GV1306" s="253"/>
      <c r="GW1306" s="253"/>
    </row>
    <row r="1307" spans="204:205" x14ac:dyDescent="0.25">
      <c r="GV1307" s="253"/>
      <c r="GW1307" s="253"/>
    </row>
    <row r="1308" spans="204:205" x14ac:dyDescent="0.25">
      <c r="GV1308" s="253"/>
      <c r="GW1308" s="253"/>
    </row>
    <row r="1309" spans="204:205" x14ac:dyDescent="0.25">
      <c r="GV1309" s="253"/>
      <c r="GW1309" s="253"/>
    </row>
    <row r="1310" spans="204:205" x14ac:dyDescent="0.25">
      <c r="GV1310" s="253"/>
      <c r="GW1310" s="253"/>
    </row>
    <row r="1311" spans="204:205" x14ac:dyDescent="0.25">
      <c r="GV1311" s="253"/>
      <c r="GW1311" s="253"/>
    </row>
    <row r="1312" spans="204:205" x14ac:dyDescent="0.25">
      <c r="GV1312" s="253"/>
      <c r="GW1312" s="253"/>
    </row>
    <row r="1313" spans="204:205" x14ac:dyDescent="0.25">
      <c r="GV1313" s="253"/>
      <c r="GW1313" s="253"/>
    </row>
    <row r="1314" spans="204:205" x14ac:dyDescent="0.25">
      <c r="GV1314" s="253"/>
      <c r="GW1314" s="253"/>
    </row>
    <row r="1315" spans="204:205" x14ac:dyDescent="0.25">
      <c r="GV1315" s="253"/>
      <c r="GW1315" s="253"/>
    </row>
    <row r="1316" spans="204:205" x14ac:dyDescent="0.25">
      <c r="GV1316" s="253"/>
      <c r="GW1316" s="253"/>
    </row>
    <row r="1317" spans="204:205" x14ac:dyDescent="0.25">
      <c r="GV1317" s="253"/>
      <c r="GW1317" s="253"/>
    </row>
    <row r="1318" spans="204:205" x14ac:dyDescent="0.25">
      <c r="GV1318" s="253"/>
      <c r="GW1318" s="253"/>
    </row>
    <row r="1319" spans="204:205" x14ac:dyDescent="0.25">
      <c r="GV1319" s="253"/>
      <c r="GW1319" s="253"/>
    </row>
    <row r="1320" spans="204:205" x14ac:dyDescent="0.25">
      <c r="GV1320" s="253"/>
      <c r="GW1320" s="253"/>
    </row>
    <row r="1321" spans="204:205" x14ac:dyDescent="0.25">
      <c r="GV1321" s="253"/>
      <c r="GW1321" s="253"/>
    </row>
    <row r="1322" spans="204:205" x14ac:dyDescent="0.25">
      <c r="GV1322" s="253"/>
      <c r="GW1322" s="253"/>
    </row>
    <row r="1323" spans="204:205" x14ac:dyDescent="0.25">
      <c r="GV1323" s="253"/>
      <c r="GW1323" s="253"/>
    </row>
    <row r="1324" spans="204:205" x14ac:dyDescent="0.25">
      <c r="GV1324" s="253"/>
      <c r="GW1324" s="253"/>
    </row>
    <row r="1325" spans="204:205" x14ac:dyDescent="0.25">
      <c r="GV1325" s="253"/>
      <c r="GW1325" s="253"/>
    </row>
    <row r="1326" spans="204:205" x14ac:dyDescent="0.25">
      <c r="GV1326" s="253"/>
      <c r="GW1326" s="253"/>
    </row>
    <row r="1327" spans="204:205" x14ac:dyDescent="0.25">
      <c r="GV1327" s="253"/>
      <c r="GW1327" s="253"/>
    </row>
    <row r="1328" spans="204:205" x14ac:dyDescent="0.25">
      <c r="GV1328" s="253"/>
      <c r="GW1328" s="253"/>
    </row>
    <row r="1329" spans="204:205" x14ac:dyDescent="0.25">
      <c r="GV1329" s="253"/>
      <c r="GW1329" s="253"/>
    </row>
    <row r="1330" spans="204:205" x14ac:dyDescent="0.25">
      <c r="GV1330" s="253"/>
      <c r="GW1330" s="253"/>
    </row>
    <row r="1331" spans="204:205" x14ac:dyDescent="0.25">
      <c r="GV1331" s="253"/>
      <c r="GW1331" s="253"/>
    </row>
    <row r="1332" spans="204:205" x14ac:dyDescent="0.25">
      <c r="GV1332" s="253"/>
      <c r="GW1332" s="253"/>
    </row>
    <row r="1333" spans="204:205" x14ac:dyDescent="0.25">
      <c r="GV1333" s="253"/>
      <c r="GW1333" s="253"/>
    </row>
    <row r="1334" spans="204:205" x14ac:dyDescent="0.25">
      <c r="GV1334" s="253"/>
      <c r="GW1334" s="253"/>
    </row>
    <row r="1335" spans="204:205" x14ac:dyDescent="0.25">
      <c r="GV1335" s="253"/>
      <c r="GW1335" s="253"/>
    </row>
    <row r="1336" spans="204:205" x14ac:dyDescent="0.25">
      <c r="GV1336" s="253"/>
      <c r="GW1336" s="253"/>
    </row>
    <row r="1337" spans="204:205" x14ac:dyDescent="0.25">
      <c r="GV1337" s="253"/>
      <c r="GW1337" s="253"/>
    </row>
    <row r="1338" spans="204:205" x14ac:dyDescent="0.25">
      <c r="GV1338" s="253"/>
      <c r="GW1338" s="253"/>
    </row>
    <row r="1339" spans="204:205" x14ac:dyDescent="0.25">
      <c r="GV1339" s="253"/>
      <c r="GW1339" s="253"/>
    </row>
    <row r="1340" spans="204:205" x14ac:dyDescent="0.25">
      <c r="GV1340" s="253"/>
      <c r="GW1340" s="253"/>
    </row>
    <row r="1341" spans="204:205" x14ac:dyDescent="0.25">
      <c r="GV1341" s="253"/>
      <c r="GW1341" s="253"/>
    </row>
    <row r="1342" spans="204:205" x14ac:dyDescent="0.25">
      <c r="GV1342" s="253"/>
      <c r="GW1342" s="253"/>
    </row>
    <row r="1343" spans="204:205" x14ac:dyDescent="0.25">
      <c r="GV1343" s="253"/>
      <c r="GW1343" s="253"/>
    </row>
    <row r="1344" spans="204:205" x14ac:dyDescent="0.25">
      <c r="GV1344" s="253"/>
      <c r="GW1344" s="253"/>
    </row>
    <row r="1345" spans="204:205" x14ac:dyDescent="0.25">
      <c r="GV1345" s="253"/>
      <c r="GW1345" s="253"/>
    </row>
    <row r="1346" spans="204:205" x14ac:dyDescent="0.25">
      <c r="GV1346" s="253"/>
      <c r="GW1346" s="253"/>
    </row>
    <row r="1347" spans="204:205" x14ac:dyDescent="0.25">
      <c r="GV1347" s="253"/>
      <c r="GW1347" s="253"/>
    </row>
    <row r="1348" spans="204:205" x14ac:dyDescent="0.25">
      <c r="GV1348" s="253"/>
      <c r="GW1348" s="253"/>
    </row>
    <row r="1349" spans="204:205" x14ac:dyDescent="0.25">
      <c r="GV1349" s="253"/>
      <c r="GW1349" s="253"/>
    </row>
    <row r="1350" spans="204:205" x14ac:dyDescent="0.25">
      <c r="GV1350" s="253"/>
      <c r="GW1350" s="253"/>
    </row>
    <row r="1351" spans="204:205" x14ac:dyDescent="0.25">
      <c r="GV1351" s="253"/>
      <c r="GW1351" s="253"/>
    </row>
    <row r="1352" spans="204:205" x14ac:dyDescent="0.25">
      <c r="GV1352" s="253"/>
      <c r="GW1352" s="253"/>
    </row>
    <row r="1353" spans="204:205" x14ac:dyDescent="0.25">
      <c r="GV1353" s="253"/>
      <c r="GW1353" s="253"/>
    </row>
    <row r="1354" spans="204:205" x14ac:dyDescent="0.25">
      <c r="GV1354" s="253"/>
      <c r="GW1354" s="253"/>
    </row>
    <row r="1355" spans="204:205" x14ac:dyDescent="0.25">
      <c r="GV1355" s="253"/>
      <c r="GW1355" s="253"/>
    </row>
    <row r="1356" spans="204:205" x14ac:dyDescent="0.25">
      <c r="GV1356" s="253"/>
      <c r="GW1356" s="253"/>
    </row>
    <row r="1357" spans="204:205" x14ac:dyDescent="0.25">
      <c r="GV1357" s="253"/>
      <c r="GW1357" s="253"/>
    </row>
    <row r="1358" spans="204:205" x14ac:dyDescent="0.25">
      <c r="GV1358" s="253"/>
      <c r="GW1358" s="253"/>
    </row>
    <row r="1359" spans="204:205" x14ac:dyDescent="0.25">
      <c r="GV1359" s="253"/>
      <c r="GW1359" s="253"/>
    </row>
    <row r="1360" spans="204:205" x14ac:dyDescent="0.25">
      <c r="GV1360" s="253"/>
      <c r="GW1360" s="253"/>
    </row>
    <row r="1361" spans="204:205" x14ac:dyDescent="0.25">
      <c r="GV1361" s="253"/>
      <c r="GW1361" s="253"/>
    </row>
    <row r="1362" spans="204:205" x14ac:dyDescent="0.25">
      <c r="GV1362" s="253"/>
      <c r="GW1362" s="253"/>
    </row>
    <row r="1363" spans="204:205" x14ac:dyDescent="0.25">
      <c r="GV1363" s="253"/>
      <c r="GW1363" s="253"/>
    </row>
    <row r="1364" spans="204:205" x14ac:dyDescent="0.25">
      <c r="GV1364" s="253"/>
      <c r="GW1364" s="253"/>
    </row>
    <row r="1365" spans="204:205" x14ac:dyDescent="0.25">
      <c r="GV1365" s="253"/>
      <c r="GW1365" s="253"/>
    </row>
    <row r="1366" spans="204:205" x14ac:dyDescent="0.25">
      <c r="GV1366" s="253"/>
      <c r="GW1366" s="253"/>
    </row>
    <row r="1367" spans="204:205" x14ac:dyDescent="0.25">
      <c r="GV1367" s="253"/>
      <c r="GW1367" s="253"/>
    </row>
    <row r="1368" spans="204:205" x14ac:dyDescent="0.25">
      <c r="GV1368" s="253"/>
      <c r="GW1368" s="253"/>
    </row>
    <row r="1369" spans="204:205" x14ac:dyDescent="0.25">
      <c r="GV1369" s="253"/>
      <c r="GW1369" s="253"/>
    </row>
    <row r="1370" spans="204:205" x14ac:dyDescent="0.25">
      <c r="GV1370" s="253"/>
      <c r="GW1370" s="253"/>
    </row>
    <row r="1371" spans="204:205" x14ac:dyDescent="0.25">
      <c r="GV1371" s="253"/>
      <c r="GW1371" s="253"/>
    </row>
    <row r="1372" spans="204:205" x14ac:dyDescent="0.25">
      <c r="GV1372" s="253"/>
      <c r="GW1372" s="253"/>
    </row>
    <row r="1373" spans="204:205" x14ac:dyDescent="0.25">
      <c r="GV1373" s="253"/>
      <c r="GW1373" s="253"/>
    </row>
    <row r="1374" spans="204:205" x14ac:dyDescent="0.25">
      <c r="GV1374" s="253"/>
      <c r="GW1374" s="253"/>
    </row>
    <row r="1375" spans="204:205" x14ac:dyDescent="0.25">
      <c r="GV1375" s="253"/>
      <c r="GW1375" s="253"/>
    </row>
    <row r="1376" spans="204:205" x14ac:dyDescent="0.25">
      <c r="GV1376" s="253"/>
      <c r="GW1376" s="253"/>
    </row>
    <row r="1377" spans="204:205" x14ac:dyDescent="0.25">
      <c r="GV1377" s="253"/>
      <c r="GW1377" s="253"/>
    </row>
    <row r="1378" spans="204:205" x14ac:dyDescent="0.25">
      <c r="GV1378" s="253"/>
      <c r="GW1378" s="253"/>
    </row>
    <row r="1379" spans="204:205" x14ac:dyDescent="0.25">
      <c r="GV1379" s="253"/>
      <c r="GW1379" s="253"/>
    </row>
    <row r="1380" spans="204:205" x14ac:dyDescent="0.25">
      <c r="GV1380" s="253"/>
      <c r="GW1380" s="253"/>
    </row>
    <row r="1381" spans="204:205" x14ac:dyDescent="0.25">
      <c r="GV1381" s="253"/>
      <c r="GW1381" s="253"/>
    </row>
    <row r="1382" spans="204:205" x14ac:dyDescent="0.25">
      <c r="GV1382" s="253"/>
      <c r="GW1382" s="253"/>
    </row>
    <row r="1383" spans="204:205" x14ac:dyDescent="0.25">
      <c r="GV1383" s="253"/>
      <c r="GW1383" s="253"/>
    </row>
    <row r="1384" spans="204:205" x14ac:dyDescent="0.25">
      <c r="GV1384" s="253"/>
      <c r="GW1384" s="253"/>
    </row>
    <row r="1385" spans="204:205" x14ac:dyDescent="0.25">
      <c r="GV1385" s="253"/>
      <c r="GW1385" s="253"/>
    </row>
    <row r="1386" spans="204:205" x14ac:dyDescent="0.25">
      <c r="GV1386" s="253"/>
      <c r="GW1386" s="253"/>
    </row>
    <row r="1387" spans="204:205" x14ac:dyDescent="0.25">
      <c r="GV1387" s="253"/>
      <c r="GW1387" s="253"/>
    </row>
    <row r="1388" spans="204:205" x14ac:dyDescent="0.25">
      <c r="GV1388" s="253"/>
      <c r="GW1388" s="253"/>
    </row>
    <row r="1389" spans="204:205" x14ac:dyDescent="0.25">
      <c r="GV1389" s="253"/>
      <c r="GW1389" s="253"/>
    </row>
    <row r="1390" spans="204:205" x14ac:dyDescent="0.25">
      <c r="GV1390" s="253"/>
      <c r="GW1390" s="253"/>
    </row>
    <row r="1391" spans="204:205" x14ac:dyDescent="0.25">
      <c r="GV1391" s="253"/>
      <c r="GW1391" s="253"/>
    </row>
    <row r="1392" spans="204:205" x14ac:dyDescent="0.25">
      <c r="GV1392" s="253"/>
      <c r="GW1392" s="253"/>
    </row>
    <row r="1393" spans="204:205" x14ac:dyDescent="0.25">
      <c r="GV1393" s="253"/>
      <c r="GW1393" s="253"/>
    </row>
    <row r="1394" spans="204:205" x14ac:dyDescent="0.25">
      <c r="GV1394" s="253"/>
      <c r="GW1394" s="253"/>
    </row>
    <row r="1395" spans="204:205" x14ac:dyDescent="0.25">
      <c r="GV1395" s="253"/>
      <c r="GW1395" s="253"/>
    </row>
    <row r="1396" spans="204:205" x14ac:dyDescent="0.25">
      <c r="GV1396" s="253"/>
      <c r="GW1396" s="253"/>
    </row>
    <row r="1397" spans="204:205" x14ac:dyDescent="0.25">
      <c r="GV1397" s="253"/>
      <c r="GW1397" s="253"/>
    </row>
    <row r="1398" spans="204:205" x14ac:dyDescent="0.25">
      <c r="GV1398" s="253"/>
      <c r="GW1398" s="253"/>
    </row>
    <row r="1399" spans="204:205" x14ac:dyDescent="0.25">
      <c r="GV1399" s="253"/>
      <c r="GW1399" s="253"/>
    </row>
    <row r="1400" spans="204:205" x14ac:dyDescent="0.25">
      <c r="GV1400" s="253"/>
      <c r="GW1400" s="253"/>
    </row>
    <row r="1401" spans="204:205" x14ac:dyDescent="0.25">
      <c r="GV1401" s="253"/>
      <c r="GW1401" s="253"/>
    </row>
    <row r="1402" spans="204:205" x14ac:dyDescent="0.25">
      <c r="GV1402" s="253"/>
      <c r="GW1402" s="253"/>
    </row>
    <row r="1403" spans="204:205" x14ac:dyDescent="0.25">
      <c r="GV1403" s="253"/>
      <c r="GW1403" s="253"/>
    </row>
    <row r="1404" spans="204:205" x14ac:dyDescent="0.25">
      <c r="GV1404" s="253"/>
      <c r="GW1404" s="253"/>
    </row>
    <row r="1405" spans="204:205" x14ac:dyDescent="0.25">
      <c r="GV1405" s="253"/>
      <c r="GW1405" s="253"/>
    </row>
    <row r="1406" spans="204:205" x14ac:dyDescent="0.25">
      <c r="GV1406" s="253"/>
      <c r="GW1406" s="253"/>
    </row>
    <row r="1407" spans="204:205" x14ac:dyDescent="0.25">
      <c r="GV1407" s="253"/>
      <c r="GW1407" s="253"/>
    </row>
    <row r="1408" spans="204:205" x14ac:dyDescent="0.25">
      <c r="GV1408" s="253"/>
      <c r="GW1408" s="253"/>
    </row>
    <row r="1409" spans="204:205" x14ac:dyDescent="0.25">
      <c r="GV1409" s="253"/>
      <c r="GW1409" s="253"/>
    </row>
    <row r="1410" spans="204:205" x14ac:dyDescent="0.25">
      <c r="GV1410" s="253"/>
      <c r="GW1410" s="253"/>
    </row>
    <row r="1411" spans="204:205" x14ac:dyDescent="0.25">
      <c r="GV1411" s="253"/>
      <c r="GW1411" s="253"/>
    </row>
    <row r="1412" spans="204:205" x14ac:dyDescent="0.25">
      <c r="GV1412" s="253"/>
      <c r="GW1412" s="253"/>
    </row>
    <row r="1413" spans="204:205" x14ac:dyDescent="0.25">
      <c r="GV1413" s="253"/>
      <c r="GW1413" s="253"/>
    </row>
    <row r="1414" spans="204:205" x14ac:dyDescent="0.25">
      <c r="GV1414" s="253"/>
      <c r="GW1414" s="253"/>
    </row>
    <row r="1415" spans="204:205" x14ac:dyDescent="0.25">
      <c r="GV1415" s="253"/>
      <c r="GW1415" s="253"/>
    </row>
    <row r="1416" spans="204:205" x14ac:dyDescent="0.25">
      <c r="GV1416" s="253"/>
      <c r="GW1416" s="253"/>
    </row>
    <row r="1417" spans="204:205" x14ac:dyDescent="0.25">
      <c r="GV1417" s="253"/>
      <c r="GW1417" s="253"/>
    </row>
    <row r="1418" spans="204:205" x14ac:dyDescent="0.25">
      <c r="GV1418" s="253"/>
      <c r="GW1418" s="253"/>
    </row>
    <row r="1419" spans="204:205" x14ac:dyDescent="0.25">
      <c r="GV1419" s="253"/>
      <c r="GW1419" s="253"/>
    </row>
    <row r="1420" spans="204:205" x14ac:dyDescent="0.25">
      <c r="GV1420" s="253"/>
      <c r="GW1420" s="253"/>
    </row>
    <row r="1421" spans="204:205" x14ac:dyDescent="0.25">
      <c r="GV1421" s="253"/>
      <c r="GW1421" s="253"/>
    </row>
    <row r="1422" spans="204:205" x14ac:dyDescent="0.25">
      <c r="GV1422" s="253"/>
      <c r="GW1422" s="253"/>
    </row>
    <row r="1423" spans="204:205" x14ac:dyDescent="0.25">
      <c r="GV1423" s="253"/>
      <c r="GW1423" s="253"/>
    </row>
    <row r="1424" spans="204:205" x14ac:dyDescent="0.25">
      <c r="GV1424" s="253"/>
      <c r="GW1424" s="253"/>
    </row>
    <row r="1425" spans="204:205" x14ac:dyDescent="0.25">
      <c r="GV1425" s="253"/>
      <c r="GW1425" s="253"/>
    </row>
    <row r="1426" spans="204:205" x14ac:dyDescent="0.25">
      <c r="GV1426" s="253"/>
      <c r="GW1426" s="253"/>
    </row>
    <row r="1427" spans="204:205" x14ac:dyDescent="0.25">
      <c r="GV1427" s="253"/>
      <c r="GW1427" s="253"/>
    </row>
    <row r="1428" spans="204:205" x14ac:dyDescent="0.25">
      <c r="GV1428" s="253"/>
      <c r="GW1428" s="253"/>
    </row>
    <row r="1429" spans="204:205" x14ac:dyDescent="0.25">
      <c r="GV1429" s="253"/>
      <c r="GW1429" s="253"/>
    </row>
    <row r="1430" spans="204:205" x14ac:dyDescent="0.25">
      <c r="GV1430" s="253"/>
      <c r="GW1430" s="253"/>
    </row>
    <row r="1431" spans="204:205" x14ac:dyDescent="0.25">
      <c r="GV1431" s="253"/>
      <c r="GW1431" s="253"/>
    </row>
    <row r="1432" spans="204:205" x14ac:dyDescent="0.25">
      <c r="GV1432" s="253"/>
      <c r="GW1432" s="253"/>
    </row>
    <row r="1433" spans="204:205" x14ac:dyDescent="0.25">
      <c r="GV1433" s="253"/>
      <c r="GW1433" s="253"/>
    </row>
    <row r="1434" spans="204:205" x14ac:dyDescent="0.25">
      <c r="GV1434" s="253"/>
      <c r="GW1434" s="253"/>
    </row>
    <row r="1435" spans="204:205" x14ac:dyDescent="0.25">
      <c r="GV1435" s="253"/>
      <c r="GW1435" s="253"/>
    </row>
    <row r="1436" spans="204:205" x14ac:dyDescent="0.25">
      <c r="GV1436" s="253"/>
      <c r="GW1436" s="253"/>
    </row>
    <row r="1437" spans="204:205" x14ac:dyDescent="0.25">
      <c r="GV1437" s="253"/>
      <c r="GW1437" s="253"/>
    </row>
    <row r="1438" spans="204:205" x14ac:dyDescent="0.25">
      <c r="GV1438" s="253"/>
      <c r="GW1438" s="253"/>
    </row>
    <row r="1439" spans="204:205" x14ac:dyDescent="0.25">
      <c r="GV1439" s="253"/>
      <c r="GW1439" s="253"/>
    </row>
    <row r="1440" spans="204:205" x14ac:dyDescent="0.25">
      <c r="GV1440" s="253"/>
      <c r="GW1440" s="253"/>
    </row>
    <row r="1441" spans="204:205" x14ac:dyDescent="0.25">
      <c r="GV1441" s="253"/>
      <c r="GW1441" s="253"/>
    </row>
    <row r="1442" spans="204:205" x14ac:dyDescent="0.25">
      <c r="GV1442" s="253"/>
      <c r="GW1442" s="253"/>
    </row>
    <row r="1443" spans="204:205" x14ac:dyDescent="0.25">
      <c r="GV1443" s="253"/>
      <c r="GW1443" s="253"/>
    </row>
    <row r="1444" spans="204:205" x14ac:dyDescent="0.25">
      <c r="GV1444" s="253"/>
      <c r="GW1444" s="253"/>
    </row>
    <row r="1445" spans="204:205" x14ac:dyDescent="0.25">
      <c r="GV1445" s="253"/>
      <c r="GW1445" s="253"/>
    </row>
    <row r="1446" spans="204:205" x14ac:dyDescent="0.25">
      <c r="GV1446" s="253"/>
      <c r="GW1446" s="253"/>
    </row>
    <row r="1447" spans="204:205" x14ac:dyDescent="0.25">
      <c r="GV1447" s="253"/>
      <c r="GW1447" s="253"/>
    </row>
    <row r="1448" spans="204:205" x14ac:dyDescent="0.25">
      <c r="GV1448" s="253"/>
      <c r="GW1448" s="253"/>
    </row>
    <row r="1449" spans="204:205" x14ac:dyDescent="0.25">
      <c r="GV1449" s="253"/>
      <c r="GW1449" s="253"/>
    </row>
    <row r="1450" spans="204:205" x14ac:dyDescent="0.25">
      <c r="GV1450" s="253"/>
      <c r="GW1450" s="253"/>
    </row>
    <row r="1451" spans="204:205" x14ac:dyDescent="0.25">
      <c r="GV1451" s="253"/>
      <c r="GW1451" s="253"/>
    </row>
    <row r="1452" spans="204:205" x14ac:dyDescent="0.25">
      <c r="GV1452" s="253"/>
      <c r="GW1452" s="253"/>
    </row>
    <row r="1453" spans="204:205" x14ac:dyDescent="0.25">
      <c r="GV1453" s="253"/>
      <c r="GW1453" s="253"/>
    </row>
    <row r="1454" spans="204:205" x14ac:dyDescent="0.25">
      <c r="GV1454" s="253"/>
      <c r="GW1454" s="253"/>
    </row>
    <row r="1455" spans="204:205" x14ac:dyDescent="0.25">
      <c r="GV1455" s="253"/>
      <c r="GW1455" s="253"/>
    </row>
    <row r="1456" spans="204:205" x14ac:dyDescent="0.25">
      <c r="GV1456" s="253"/>
      <c r="GW1456" s="253"/>
    </row>
    <row r="1457" spans="204:205" x14ac:dyDescent="0.25">
      <c r="GV1457" s="253"/>
      <c r="GW1457" s="253"/>
    </row>
    <row r="1458" spans="204:205" x14ac:dyDescent="0.25">
      <c r="GV1458" s="253"/>
      <c r="GW1458" s="253"/>
    </row>
    <row r="1459" spans="204:205" x14ac:dyDescent="0.25">
      <c r="GV1459" s="253"/>
      <c r="GW1459" s="253"/>
    </row>
    <row r="1460" spans="204:205" x14ac:dyDescent="0.25">
      <c r="GV1460" s="253"/>
      <c r="GW1460" s="253"/>
    </row>
    <row r="1461" spans="204:205" x14ac:dyDescent="0.25">
      <c r="GV1461" s="253"/>
      <c r="GW1461" s="253"/>
    </row>
    <row r="1462" spans="204:205" x14ac:dyDescent="0.25">
      <c r="GV1462" s="253"/>
      <c r="GW1462" s="253"/>
    </row>
    <row r="1463" spans="204:205" x14ac:dyDescent="0.25">
      <c r="GV1463" s="253"/>
      <c r="GW1463" s="253"/>
    </row>
    <row r="1464" spans="204:205" x14ac:dyDescent="0.25">
      <c r="GV1464" s="253"/>
      <c r="GW1464" s="253"/>
    </row>
    <row r="1465" spans="204:205" x14ac:dyDescent="0.25">
      <c r="GV1465" s="253"/>
      <c r="GW1465" s="253"/>
    </row>
    <row r="1466" spans="204:205" x14ac:dyDescent="0.25">
      <c r="GV1466" s="253"/>
      <c r="GW1466" s="253"/>
    </row>
    <row r="1467" spans="204:205" x14ac:dyDescent="0.25">
      <c r="GV1467" s="253"/>
      <c r="GW1467" s="253"/>
    </row>
    <row r="1468" spans="204:205" x14ac:dyDescent="0.25">
      <c r="GV1468" s="253"/>
      <c r="GW1468" s="253"/>
    </row>
    <row r="1469" spans="204:205" x14ac:dyDescent="0.25">
      <c r="GV1469" s="253"/>
      <c r="GW1469" s="253"/>
    </row>
    <row r="1470" spans="204:205" x14ac:dyDescent="0.25">
      <c r="GV1470" s="253"/>
      <c r="GW1470" s="253"/>
    </row>
    <row r="1471" spans="204:205" x14ac:dyDescent="0.25">
      <c r="GV1471" s="253"/>
      <c r="GW1471" s="253"/>
    </row>
    <row r="1472" spans="204:205" x14ac:dyDescent="0.25">
      <c r="GV1472" s="253"/>
      <c r="GW1472" s="253"/>
    </row>
    <row r="1473" spans="204:205" x14ac:dyDescent="0.25">
      <c r="GV1473" s="253"/>
      <c r="GW1473" s="253"/>
    </row>
    <row r="1474" spans="204:205" x14ac:dyDescent="0.25">
      <c r="GV1474" s="253"/>
      <c r="GW1474" s="253"/>
    </row>
    <row r="1475" spans="204:205" x14ac:dyDescent="0.25">
      <c r="GV1475" s="253"/>
      <c r="GW1475" s="253"/>
    </row>
    <row r="1476" spans="204:205" x14ac:dyDescent="0.25">
      <c r="GV1476" s="253"/>
      <c r="GW1476" s="253"/>
    </row>
    <row r="1477" spans="204:205" x14ac:dyDescent="0.25">
      <c r="GV1477" s="253"/>
      <c r="GW1477" s="253"/>
    </row>
    <row r="1478" spans="204:205" x14ac:dyDescent="0.25">
      <c r="GV1478" s="253"/>
      <c r="GW1478" s="253"/>
    </row>
    <row r="1479" spans="204:205" x14ac:dyDescent="0.25">
      <c r="GV1479" s="253"/>
      <c r="GW1479" s="253"/>
    </row>
    <row r="1480" spans="204:205" x14ac:dyDescent="0.25">
      <c r="GV1480" s="253"/>
      <c r="GW1480" s="253"/>
    </row>
    <row r="1481" spans="204:205" x14ac:dyDescent="0.25">
      <c r="GV1481" s="253"/>
      <c r="GW1481" s="253"/>
    </row>
    <row r="1482" spans="204:205" x14ac:dyDescent="0.25">
      <c r="GV1482" s="253"/>
      <c r="GW1482" s="253"/>
    </row>
    <row r="1483" spans="204:205" x14ac:dyDescent="0.25">
      <c r="GV1483" s="253"/>
      <c r="GW1483" s="253"/>
    </row>
    <row r="1484" spans="204:205" x14ac:dyDescent="0.25">
      <c r="GV1484" s="253"/>
      <c r="GW1484" s="253"/>
    </row>
    <row r="1485" spans="204:205" x14ac:dyDescent="0.25">
      <c r="GV1485" s="253"/>
      <c r="GW1485" s="253"/>
    </row>
    <row r="1486" spans="204:205" x14ac:dyDescent="0.25">
      <c r="GV1486" s="253"/>
      <c r="GW1486" s="253"/>
    </row>
    <row r="1487" spans="204:205" x14ac:dyDescent="0.25">
      <c r="GV1487" s="253"/>
      <c r="GW1487" s="253"/>
    </row>
    <row r="1488" spans="204:205" x14ac:dyDescent="0.25">
      <c r="GV1488" s="253"/>
      <c r="GW1488" s="253"/>
    </row>
    <row r="1489" spans="204:205" x14ac:dyDescent="0.25">
      <c r="GV1489" s="253"/>
      <c r="GW1489" s="253"/>
    </row>
    <row r="1490" spans="204:205" x14ac:dyDescent="0.25">
      <c r="GV1490" s="253"/>
      <c r="GW1490" s="253"/>
    </row>
    <row r="1491" spans="204:205" x14ac:dyDescent="0.25">
      <c r="GV1491" s="253"/>
      <c r="GW1491" s="253"/>
    </row>
    <row r="1492" spans="204:205" x14ac:dyDescent="0.25">
      <c r="GV1492" s="253"/>
      <c r="GW1492" s="253"/>
    </row>
    <row r="1493" spans="204:205" x14ac:dyDescent="0.25">
      <c r="GV1493" s="253"/>
      <c r="GW1493" s="253"/>
    </row>
    <row r="1494" spans="204:205" x14ac:dyDescent="0.25">
      <c r="GV1494" s="253"/>
      <c r="GW1494" s="253"/>
    </row>
    <row r="1495" spans="204:205" x14ac:dyDescent="0.25">
      <c r="GV1495" s="253"/>
      <c r="GW1495" s="253"/>
    </row>
    <row r="1496" spans="204:205" x14ac:dyDescent="0.25">
      <c r="GV1496" s="253"/>
      <c r="GW1496" s="253"/>
    </row>
    <row r="1497" spans="204:205" x14ac:dyDescent="0.25">
      <c r="GV1497" s="253"/>
      <c r="GW1497" s="253"/>
    </row>
    <row r="1498" spans="204:205" x14ac:dyDescent="0.25">
      <c r="GV1498" s="253"/>
      <c r="GW1498" s="253"/>
    </row>
    <row r="1499" spans="204:205" x14ac:dyDescent="0.25">
      <c r="GV1499" s="253"/>
      <c r="GW1499" s="253"/>
    </row>
    <row r="1500" spans="204:205" x14ac:dyDescent="0.25">
      <c r="GV1500" s="253"/>
      <c r="GW1500" s="253"/>
    </row>
    <row r="1501" spans="204:205" x14ac:dyDescent="0.25">
      <c r="GV1501" s="253"/>
      <c r="GW1501" s="253"/>
    </row>
    <row r="1502" spans="204:205" x14ac:dyDescent="0.25">
      <c r="GV1502" s="253"/>
      <c r="GW1502" s="253"/>
    </row>
    <row r="1503" spans="204:205" x14ac:dyDescent="0.25">
      <c r="GV1503" s="253"/>
      <c r="GW1503" s="253"/>
    </row>
    <row r="1504" spans="204:205" x14ac:dyDescent="0.25">
      <c r="GV1504" s="253"/>
      <c r="GW1504" s="253"/>
    </row>
    <row r="1505" spans="187:208" x14ac:dyDescent="0.25">
      <c r="GV1505" s="253"/>
      <c r="GW1505" s="253"/>
    </row>
    <row r="1506" spans="187:208" x14ac:dyDescent="0.25">
      <c r="GV1506" s="253"/>
      <c r="GW1506" s="253"/>
    </row>
    <row r="1507" spans="187:208" x14ac:dyDescent="0.25">
      <c r="GV1507" s="253"/>
      <c r="GW1507" s="253"/>
    </row>
    <row r="1508" spans="187:208" x14ac:dyDescent="0.25">
      <c r="GV1508" s="253"/>
      <c r="GW1508" s="253"/>
    </row>
    <row r="1509" spans="187:208" x14ac:dyDescent="0.25">
      <c r="GV1509" s="253"/>
      <c r="GW1509" s="253"/>
    </row>
    <row r="1510" spans="187:208" x14ac:dyDescent="0.25">
      <c r="GV1510" s="253"/>
      <c r="GW1510" s="253"/>
    </row>
    <row r="1511" spans="187:208" x14ac:dyDescent="0.25">
      <c r="GV1511" s="253"/>
      <c r="GW1511" s="253"/>
    </row>
    <row r="1512" spans="187:208" x14ac:dyDescent="0.25">
      <c r="GV1512" s="253"/>
      <c r="GW1512" s="253"/>
    </row>
    <row r="1513" spans="187:208" x14ac:dyDescent="0.25">
      <c r="GV1513" s="253"/>
      <c r="GW1513" s="253"/>
    </row>
    <row r="1514" spans="187:208" x14ac:dyDescent="0.25">
      <c r="GV1514" s="253"/>
      <c r="GW1514" s="253"/>
    </row>
    <row r="1515" spans="187:208" x14ac:dyDescent="0.25">
      <c r="GV1515" s="253"/>
      <c r="GW1515" s="253"/>
    </row>
    <row r="1516" spans="187:208" x14ac:dyDescent="0.25">
      <c r="GE1516" s="81" t="s">
        <v>449</v>
      </c>
      <c r="GF1516" s="81" t="s">
        <v>155</v>
      </c>
      <c r="GG1516" s="81" t="s">
        <v>450</v>
      </c>
      <c r="GH1516" s="81" t="s">
        <v>451</v>
      </c>
      <c r="GI1516" s="81">
        <v>2021</v>
      </c>
      <c r="GJ1516" s="81" t="s">
        <v>201</v>
      </c>
      <c r="GK1516" s="81">
        <v>222.2294216278369</v>
      </c>
      <c r="GL1516" s="81">
        <v>808.58011199999999</v>
      </c>
      <c r="GM1516" s="81">
        <v>2021</v>
      </c>
      <c r="GN1516" s="81" t="s">
        <v>173</v>
      </c>
      <c r="GO1516" s="81">
        <v>1.1148832299820636E-2</v>
      </c>
      <c r="GP1516" s="81">
        <v>10</v>
      </c>
      <c r="GQ1516" s="81">
        <v>0</v>
      </c>
      <c r="GR1516" s="81" t="s">
        <v>448</v>
      </c>
      <c r="GS1516" s="81">
        <v>1.1148832299820636E-2</v>
      </c>
      <c r="GT1516" s="81">
        <v>2.4775985538148868</v>
      </c>
      <c r="GU1516" s="81">
        <v>1.1148832299820636E-2</v>
      </c>
      <c r="GV1516" s="81">
        <v>2.4775985538148868</v>
      </c>
      <c r="GW1516" s="81">
        <v>0</v>
      </c>
      <c r="GX1516" s="81">
        <v>0</v>
      </c>
      <c r="GY1516" s="81">
        <v>0</v>
      </c>
      <c r="GZ1516" s="81">
        <v>0</v>
      </c>
    </row>
    <row r="1517" spans="187:208" x14ac:dyDescent="0.25">
      <c r="GE1517" s="81" t="s">
        <v>449</v>
      </c>
      <c r="GF1517" s="81" t="s">
        <v>155</v>
      </c>
      <c r="GG1517" s="81" t="s">
        <v>450</v>
      </c>
      <c r="GH1517" s="81" t="s">
        <v>451</v>
      </c>
      <c r="GI1517" s="81">
        <v>2022</v>
      </c>
      <c r="GJ1517" s="81" t="s">
        <v>201</v>
      </c>
      <c r="GK1517" s="81">
        <v>222.2294216278369</v>
      </c>
      <c r="GL1517" s="81">
        <v>808.58011199999999</v>
      </c>
      <c r="GM1517" s="81">
        <v>2022</v>
      </c>
      <c r="GN1517" s="81" t="s">
        <v>173</v>
      </c>
      <c r="GO1517" s="81">
        <v>1.1148832299820636E-2</v>
      </c>
      <c r="GP1517" s="81">
        <v>10</v>
      </c>
      <c r="GQ1517" s="81">
        <v>0</v>
      </c>
      <c r="GR1517" s="81" t="s">
        <v>448</v>
      </c>
      <c r="GS1517" s="81">
        <v>1.1148832299820636E-2</v>
      </c>
      <c r="GT1517" s="81">
        <v>2.4775985538148868</v>
      </c>
      <c r="GU1517" s="81">
        <v>1.1148832299820636E-2</v>
      </c>
      <c r="GV1517" s="81">
        <v>2.4775985538148868</v>
      </c>
      <c r="GW1517" s="81">
        <v>1.1148832299820636E-2</v>
      </c>
      <c r="GX1517" s="81">
        <v>2.4775985538148868</v>
      </c>
      <c r="GY1517" s="81">
        <v>0</v>
      </c>
      <c r="GZ1517" s="81">
        <v>0</v>
      </c>
    </row>
    <row r="1518" spans="187:208" x14ac:dyDescent="0.25">
      <c r="GE1518" s="81" t="s">
        <v>449</v>
      </c>
      <c r="GF1518" s="81" t="s">
        <v>155</v>
      </c>
      <c r="GG1518" s="81" t="s">
        <v>450</v>
      </c>
      <c r="GH1518" s="81" t="s">
        <v>451</v>
      </c>
      <c r="GI1518" s="81">
        <v>2023</v>
      </c>
      <c r="GJ1518" s="81" t="s">
        <v>201</v>
      </c>
      <c r="GK1518" s="81">
        <v>233.23007680794589</v>
      </c>
      <c r="GL1518" s="81">
        <v>808.58011199999999</v>
      </c>
      <c r="GM1518" s="81">
        <v>2023</v>
      </c>
      <c r="GN1518" s="81" t="s">
        <v>173</v>
      </c>
      <c r="GO1518" s="81">
        <v>1.1148832299820636E-2</v>
      </c>
      <c r="GP1518" s="81">
        <v>10</v>
      </c>
      <c r="GQ1518" s="81">
        <v>0</v>
      </c>
      <c r="GR1518" s="81" t="s">
        <v>448</v>
      </c>
      <c r="GS1518" s="81">
        <v>1.1148832299820636E-2</v>
      </c>
      <c r="GT1518" s="81">
        <v>2.6002430136060752</v>
      </c>
      <c r="GU1518" s="81">
        <v>1.1148832299820636E-2</v>
      </c>
      <c r="GV1518" s="81">
        <v>2.6002430136060752</v>
      </c>
      <c r="GW1518" s="81">
        <v>1.1148832299820636E-2</v>
      </c>
      <c r="GX1518" s="81">
        <v>2.6002430136060752</v>
      </c>
      <c r="GY1518" s="81">
        <v>1.1148832299820636E-2</v>
      </c>
      <c r="GZ1518" s="81">
        <v>2.6002430136060752</v>
      </c>
    </row>
    <row r="1519" spans="187:208" x14ac:dyDescent="0.25">
      <c r="GE1519" s="81" t="s">
        <v>449</v>
      </c>
      <c r="GF1519" s="81" t="s">
        <v>155</v>
      </c>
      <c r="GG1519" s="81" t="s">
        <v>450</v>
      </c>
      <c r="GH1519" s="81" t="s">
        <v>451</v>
      </c>
      <c r="GI1519" s="81">
        <v>2024</v>
      </c>
      <c r="GJ1519" s="81" t="s">
        <v>201</v>
      </c>
      <c r="GK1519" s="81">
        <v>233.23007680794589</v>
      </c>
      <c r="GL1519" s="81">
        <v>808.58011199999999</v>
      </c>
      <c r="GM1519" s="81">
        <v>2024</v>
      </c>
      <c r="GN1519" s="81" t="s">
        <v>173</v>
      </c>
      <c r="GO1519" s="81">
        <v>1.1148832299820636E-2</v>
      </c>
      <c r="GP1519" s="81">
        <v>10</v>
      </c>
      <c r="GQ1519" s="81">
        <v>0</v>
      </c>
      <c r="GR1519" s="81" t="s">
        <v>448</v>
      </c>
      <c r="GS1519" s="81">
        <v>1.1148832299820636E-2</v>
      </c>
      <c r="GT1519" s="81">
        <v>2.6002430136060752</v>
      </c>
      <c r="GU1519" s="81">
        <v>1.1148832299820636E-2</v>
      </c>
      <c r="GV1519" s="81">
        <v>2.6002430136060752</v>
      </c>
      <c r="GW1519" s="81">
        <v>1.1148832299820636E-2</v>
      </c>
      <c r="GX1519" s="81">
        <v>2.6002430136060752</v>
      </c>
      <c r="GY1519" s="81">
        <v>1.1148832299820636E-2</v>
      </c>
      <c r="GZ1519" s="81">
        <v>2.6002430136060752</v>
      </c>
    </row>
    <row r="1520" spans="187:208" x14ac:dyDescent="0.25">
      <c r="GE1520" s="81" t="s">
        <v>449</v>
      </c>
      <c r="GF1520" s="81" t="s">
        <v>155</v>
      </c>
      <c r="GG1520" s="81" t="s">
        <v>450</v>
      </c>
      <c r="GH1520" s="81" t="s">
        <v>451</v>
      </c>
      <c r="GI1520" s="81">
        <v>2025</v>
      </c>
      <c r="GJ1520" s="81" t="s">
        <v>201</v>
      </c>
      <c r="GK1520" s="81">
        <v>233.23007680794589</v>
      </c>
      <c r="GL1520" s="81">
        <v>808.58011199999999</v>
      </c>
      <c r="GM1520" s="81">
        <v>2025</v>
      </c>
      <c r="GN1520" s="81" t="s">
        <v>173</v>
      </c>
      <c r="GO1520" s="81">
        <v>1.1148832299820636E-2</v>
      </c>
      <c r="GP1520" s="81">
        <v>10</v>
      </c>
      <c r="GQ1520" s="81">
        <v>0</v>
      </c>
      <c r="GR1520" s="81" t="s">
        <v>448</v>
      </c>
      <c r="GS1520" s="81">
        <v>1.1148832299820636E-2</v>
      </c>
      <c r="GT1520" s="81">
        <v>2.6002430136060752</v>
      </c>
      <c r="GU1520" s="81">
        <v>1.1148832299820636E-2</v>
      </c>
      <c r="GV1520" s="81">
        <v>2.6002430136060752</v>
      </c>
      <c r="GW1520" s="81">
        <v>1.1148832299820636E-2</v>
      </c>
      <c r="GX1520" s="81">
        <v>2.6002430136060752</v>
      </c>
      <c r="GY1520" s="81">
        <v>1.1148832299820636E-2</v>
      </c>
      <c r="GZ1520" s="81">
        <v>2.6002430136060752</v>
      </c>
    </row>
    <row r="1521" spans="187:208" x14ac:dyDescent="0.25">
      <c r="GE1521" s="81" t="s">
        <v>449</v>
      </c>
      <c r="GF1521" s="81" t="s">
        <v>155</v>
      </c>
      <c r="GG1521" s="81" t="s">
        <v>450</v>
      </c>
      <c r="GH1521" s="81" t="s">
        <v>451</v>
      </c>
      <c r="GI1521" s="81">
        <v>2026</v>
      </c>
      <c r="GJ1521" s="81" t="s">
        <v>201</v>
      </c>
      <c r="GK1521" s="81">
        <v>233.23007680794589</v>
      </c>
      <c r="GL1521" s="81">
        <v>808.58011199999999</v>
      </c>
      <c r="GM1521" s="81">
        <v>2026</v>
      </c>
      <c r="GN1521" s="81" t="s">
        <v>173</v>
      </c>
      <c r="GO1521" s="81">
        <v>1.1148832299820636E-2</v>
      </c>
      <c r="GP1521" s="81">
        <v>10</v>
      </c>
      <c r="GQ1521" s="81">
        <v>0</v>
      </c>
      <c r="GR1521" s="81" t="s">
        <v>448</v>
      </c>
      <c r="GS1521" s="81">
        <v>1.1148832299820636E-2</v>
      </c>
      <c r="GT1521" s="81">
        <v>2.6002430136060752</v>
      </c>
      <c r="GU1521" s="81">
        <v>1.1148832299820636E-2</v>
      </c>
      <c r="GV1521" s="81">
        <v>2.6002430136060752</v>
      </c>
      <c r="GW1521" s="81">
        <v>1.1148832299820636E-2</v>
      </c>
      <c r="GX1521" s="81">
        <v>2.6002430136060752</v>
      </c>
      <c r="GY1521" s="81">
        <v>1.1148832299820636E-2</v>
      </c>
      <c r="GZ1521" s="81">
        <v>2.6002430136060752</v>
      </c>
    </row>
    <row r="1522" spans="187:208" x14ac:dyDescent="0.25">
      <c r="GE1522" s="81" t="s">
        <v>449</v>
      </c>
      <c r="GF1522" s="81" t="s">
        <v>155</v>
      </c>
      <c r="GG1522" s="81" t="s">
        <v>450</v>
      </c>
      <c r="GH1522" s="81" t="s">
        <v>451</v>
      </c>
      <c r="GI1522" s="81">
        <v>2027</v>
      </c>
      <c r="GJ1522" s="81" t="s">
        <v>201</v>
      </c>
      <c r="GK1522" s="81">
        <v>233.23007680794589</v>
      </c>
      <c r="GL1522" s="81">
        <v>808.58011199999999</v>
      </c>
      <c r="GM1522" s="81">
        <v>2027</v>
      </c>
      <c r="GN1522" s="81" t="s">
        <v>173</v>
      </c>
      <c r="GO1522" s="81">
        <v>1.1148832299820636E-2</v>
      </c>
      <c r="GP1522" s="81">
        <v>10</v>
      </c>
      <c r="GQ1522" s="81">
        <v>0</v>
      </c>
      <c r="GR1522" s="81" t="s">
        <v>448</v>
      </c>
      <c r="GS1522" s="81">
        <v>1.1148832299820636E-2</v>
      </c>
      <c r="GT1522" s="81">
        <v>2.6002430136060752</v>
      </c>
      <c r="GU1522" s="81">
        <v>1.1148832299820636E-2</v>
      </c>
      <c r="GV1522" s="81">
        <v>2.6002430136060752</v>
      </c>
      <c r="GW1522" s="81">
        <v>1.1148832299820636E-2</v>
      </c>
      <c r="GX1522" s="81">
        <v>2.6002430136060752</v>
      </c>
      <c r="GY1522" s="81">
        <v>1.1148832299820636E-2</v>
      </c>
      <c r="GZ1522" s="81">
        <v>2.6002430136060752</v>
      </c>
    </row>
    <row r="1523" spans="187:208" x14ac:dyDescent="0.25">
      <c r="GE1523" s="81" t="s">
        <v>449</v>
      </c>
      <c r="GF1523" s="81" t="s">
        <v>155</v>
      </c>
      <c r="GG1523" s="81" t="s">
        <v>450</v>
      </c>
      <c r="GH1523" s="81" t="s">
        <v>451</v>
      </c>
      <c r="GI1523" s="81">
        <v>2028</v>
      </c>
      <c r="GJ1523" s="81" t="s">
        <v>201</v>
      </c>
      <c r="GK1523" s="81">
        <v>247.2729921649541</v>
      </c>
      <c r="GL1523" s="81">
        <v>808.58011199999999</v>
      </c>
      <c r="GM1523" s="81">
        <v>2028</v>
      </c>
      <c r="GN1523" s="81" t="s">
        <v>173</v>
      </c>
      <c r="GO1523" s="81">
        <v>1.1148832299820636E-2</v>
      </c>
      <c r="GP1523" s="81">
        <v>10</v>
      </c>
      <c r="GQ1523" s="81">
        <v>0</v>
      </c>
      <c r="GR1523" s="81" t="s">
        <v>448</v>
      </c>
      <c r="GS1523" s="81">
        <v>1.1148832299820636E-2</v>
      </c>
      <c r="GT1523" s="81">
        <v>2.7568051219219356</v>
      </c>
      <c r="GU1523" s="81">
        <v>1.1148832299820636E-2</v>
      </c>
      <c r="GV1523" s="81">
        <v>2.7568051219219356</v>
      </c>
      <c r="GW1523" s="81">
        <v>1.1148832299820636E-2</v>
      </c>
      <c r="GX1523" s="81">
        <v>2.7568051219219356</v>
      </c>
      <c r="GY1523" s="81">
        <v>1.1148832299820636E-2</v>
      </c>
      <c r="GZ1523" s="81">
        <v>2.7568051219219356</v>
      </c>
    </row>
    <row r="1524" spans="187:208" x14ac:dyDescent="0.25">
      <c r="GE1524" s="81" t="s">
        <v>449</v>
      </c>
      <c r="GF1524" s="81" t="s">
        <v>155</v>
      </c>
      <c r="GG1524" s="81" t="s">
        <v>450</v>
      </c>
      <c r="GH1524" s="81" t="s">
        <v>451</v>
      </c>
      <c r="GI1524" s="81">
        <v>2029</v>
      </c>
      <c r="GJ1524" s="81" t="s">
        <v>201</v>
      </c>
      <c r="GK1524" s="81">
        <v>247.2729921649541</v>
      </c>
      <c r="GL1524" s="81">
        <v>808.58011199999999</v>
      </c>
      <c r="GM1524" s="81">
        <v>2029</v>
      </c>
      <c r="GN1524" s="81" t="s">
        <v>173</v>
      </c>
      <c r="GO1524" s="81">
        <v>1.1148832299820636E-2</v>
      </c>
      <c r="GP1524" s="81">
        <v>10</v>
      </c>
      <c r="GQ1524" s="81">
        <v>0</v>
      </c>
      <c r="GR1524" s="81" t="s">
        <v>448</v>
      </c>
      <c r="GS1524" s="81">
        <v>1.1148832299820636E-2</v>
      </c>
      <c r="GT1524" s="81">
        <v>2.7568051219219356</v>
      </c>
      <c r="GU1524" s="81">
        <v>1.1148832299820636E-2</v>
      </c>
      <c r="GV1524" s="81">
        <v>2.7568051219219356</v>
      </c>
      <c r="GW1524" s="81">
        <v>1.1148832299820636E-2</v>
      </c>
      <c r="GX1524" s="81">
        <v>2.7568051219219356</v>
      </c>
      <c r="GY1524" s="81">
        <v>1.1148832299820636E-2</v>
      </c>
      <c r="GZ1524" s="81">
        <v>2.7568051219219356</v>
      </c>
    </row>
    <row r="1525" spans="187:208" x14ac:dyDescent="0.25">
      <c r="GE1525" s="81" t="s">
        <v>449</v>
      </c>
      <c r="GF1525" s="81" t="s">
        <v>155</v>
      </c>
      <c r="GG1525" s="81" t="s">
        <v>450</v>
      </c>
      <c r="GH1525" s="81" t="s">
        <v>451</v>
      </c>
      <c r="GI1525" s="81">
        <v>2030</v>
      </c>
      <c r="GJ1525" s="81" t="s">
        <v>201</v>
      </c>
      <c r="GK1525" s="81">
        <v>247.2729921649541</v>
      </c>
      <c r="GL1525" s="81">
        <v>808.58011199999999</v>
      </c>
      <c r="GM1525" s="81">
        <v>2030</v>
      </c>
      <c r="GN1525" s="81" t="s">
        <v>173</v>
      </c>
      <c r="GO1525" s="81">
        <v>1.1148832299820636E-2</v>
      </c>
      <c r="GP1525" s="81">
        <v>10</v>
      </c>
      <c r="GQ1525" s="81">
        <v>0</v>
      </c>
      <c r="GR1525" s="81" t="s">
        <v>448</v>
      </c>
      <c r="GS1525" s="81">
        <v>0</v>
      </c>
      <c r="GT1525" s="81">
        <v>0</v>
      </c>
      <c r="GU1525" s="81">
        <v>1.1148832299820636E-2</v>
      </c>
      <c r="GV1525" s="81">
        <v>2.7568051219219356</v>
      </c>
      <c r="GW1525" s="81">
        <v>1.1148832299820636E-2</v>
      </c>
      <c r="GX1525" s="81">
        <v>2.7568051219219356</v>
      </c>
      <c r="GY1525" s="81">
        <v>1.1148832299820636E-2</v>
      </c>
      <c r="GZ1525" s="81">
        <v>2.7568051219219356</v>
      </c>
    </row>
    <row r="1526" spans="187:208" x14ac:dyDescent="0.25">
      <c r="GE1526" s="81" t="s">
        <v>449</v>
      </c>
      <c r="GF1526" s="81" t="s">
        <v>155</v>
      </c>
      <c r="GG1526" s="81" t="s">
        <v>450</v>
      </c>
      <c r="GH1526" s="81" t="s">
        <v>451</v>
      </c>
      <c r="GI1526" s="81">
        <v>2031</v>
      </c>
      <c r="GJ1526" s="81" t="s">
        <v>201</v>
      </c>
      <c r="GK1526" s="81">
        <v>247.2729921649541</v>
      </c>
      <c r="GL1526" s="81">
        <v>808.58011199999999</v>
      </c>
      <c r="GM1526" s="81">
        <v>2031</v>
      </c>
      <c r="GN1526" s="81" t="s">
        <v>173</v>
      </c>
      <c r="GO1526" s="81">
        <v>1.1148832299820636E-2</v>
      </c>
      <c r="GP1526" s="81">
        <v>10</v>
      </c>
      <c r="GQ1526" s="81">
        <v>0</v>
      </c>
      <c r="GR1526" s="81" t="s">
        <v>448</v>
      </c>
      <c r="GS1526" s="81">
        <v>0</v>
      </c>
      <c r="GT1526" s="81">
        <v>0</v>
      </c>
      <c r="GU1526" s="81">
        <v>0</v>
      </c>
      <c r="GV1526" s="81">
        <v>0</v>
      </c>
      <c r="GW1526" s="81">
        <v>1.1148832299820636E-2</v>
      </c>
      <c r="GX1526" s="81">
        <v>2.7568051219219356</v>
      </c>
      <c r="GY1526" s="81">
        <v>1.1148832299820636E-2</v>
      </c>
      <c r="GZ1526" s="81">
        <v>2.7568051219219356</v>
      </c>
    </row>
    <row r="1527" spans="187:208" x14ac:dyDescent="0.25">
      <c r="GE1527" s="81" t="s">
        <v>449</v>
      </c>
      <c r="GF1527" s="81" t="s">
        <v>155</v>
      </c>
      <c r="GG1527" s="81" t="s">
        <v>450</v>
      </c>
      <c r="GH1527" s="81" t="s">
        <v>451</v>
      </c>
      <c r="GI1527" s="81">
        <v>2032</v>
      </c>
      <c r="GJ1527" s="81" t="s">
        <v>201</v>
      </c>
      <c r="GK1527" s="81">
        <v>247.2729921649541</v>
      </c>
      <c r="GL1527" s="81">
        <v>808.58011199999999</v>
      </c>
      <c r="GM1527" s="81">
        <v>2032</v>
      </c>
      <c r="GN1527" s="81" t="s">
        <v>173</v>
      </c>
      <c r="GO1527" s="81">
        <v>1.1148832299820636E-2</v>
      </c>
      <c r="GP1527" s="81">
        <v>10</v>
      </c>
      <c r="GQ1527" s="81">
        <v>0</v>
      </c>
      <c r="GR1527" s="81" t="s">
        <v>448</v>
      </c>
      <c r="GS1527" s="81">
        <v>0</v>
      </c>
      <c r="GT1527" s="81">
        <v>0</v>
      </c>
      <c r="GU1527" s="81">
        <v>0</v>
      </c>
      <c r="GV1527" s="81">
        <v>0</v>
      </c>
      <c r="GW1527" s="81">
        <v>0</v>
      </c>
      <c r="GX1527" s="81">
        <v>0</v>
      </c>
      <c r="GY1527" s="81">
        <v>1.1148832299820636E-2</v>
      </c>
      <c r="GZ1527" s="81">
        <v>2.7568051219219356</v>
      </c>
    </row>
    <row r="1528" spans="187:208" x14ac:dyDescent="0.25">
      <c r="GE1528" s="81" t="s">
        <v>449</v>
      </c>
      <c r="GF1528" s="81" t="s">
        <v>155</v>
      </c>
      <c r="GG1528" s="81" t="s">
        <v>450</v>
      </c>
      <c r="GH1528" s="81" t="s">
        <v>452</v>
      </c>
      <c r="GI1528" s="81">
        <v>2021</v>
      </c>
      <c r="GJ1528" s="81" t="s">
        <v>201</v>
      </c>
      <c r="GK1528" s="81">
        <v>0.69641821681223082</v>
      </c>
      <c r="GL1528" s="81">
        <v>808.58011199999999</v>
      </c>
      <c r="GM1528" s="81">
        <v>2021</v>
      </c>
      <c r="GN1528" s="81" t="s">
        <v>173</v>
      </c>
      <c r="GO1528" s="81">
        <v>1.1148832299820636E-2</v>
      </c>
      <c r="GP1528" s="81">
        <v>10</v>
      </c>
      <c r="GQ1528" s="81">
        <v>0</v>
      </c>
      <c r="GR1528" s="81" t="s">
        <v>448</v>
      </c>
      <c r="GS1528" s="81">
        <v>1.1148832299820636E-2</v>
      </c>
      <c r="GT1528" s="81">
        <v>7.7642499097796899E-3</v>
      </c>
      <c r="GU1528" s="81">
        <v>1.1148832299820636E-2</v>
      </c>
      <c r="GV1528" s="81">
        <v>7.7642499097796899E-3</v>
      </c>
      <c r="GW1528" s="81">
        <v>0</v>
      </c>
      <c r="GX1528" s="81">
        <v>0</v>
      </c>
      <c r="GY1528" s="81">
        <v>0</v>
      </c>
      <c r="GZ1528" s="81">
        <v>0</v>
      </c>
    </row>
    <row r="1529" spans="187:208" x14ac:dyDescent="0.25">
      <c r="GE1529" s="81" t="s">
        <v>449</v>
      </c>
      <c r="GF1529" s="81" t="s">
        <v>155</v>
      </c>
      <c r="GG1529" s="81" t="s">
        <v>450</v>
      </c>
      <c r="GH1529" s="81" t="s">
        <v>452</v>
      </c>
      <c r="GI1529" s="81">
        <v>2022</v>
      </c>
      <c r="GJ1529" s="81" t="s">
        <v>201</v>
      </c>
      <c r="GK1529" s="81">
        <v>0.69641821681223082</v>
      </c>
      <c r="GL1529" s="81">
        <v>808.58011199999999</v>
      </c>
      <c r="GM1529" s="81">
        <v>2022</v>
      </c>
      <c r="GN1529" s="81" t="s">
        <v>173</v>
      </c>
      <c r="GO1529" s="81">
        <v>1.1148832299820636E-2</v>
      </c>
      <c r="GP1529" s="81">
        <v>10</v>
      </c>
      <c r="GQ1529" s="81">
        <v>0</v>
      </c>
      <c r="GR1529" s="81" t="s">
        <v>448</v>
      </c>
      <c r="GS1529" s="81">
        <v>1.1148832299820636E-2</v>
      </c>
      <c r="GT1529" s="81">
        <v>7.7642499097796899E-3</v>
      </c>
      <c r="GU1529" s="81">
        <v>1.1148832299820636E-2</v>
      </c>
      <c r="GV1529" s="81">
        <v>7.7642499097796899E-3</v>
      </c>
      <c r="GW1529" s="81">
        <v>1.1148832299820636E-2</v>
      </c>
      <c r="GX1529" s="81">
        <v>7.7642499097796899E-3</v>
      </c>
      <c r="GY1529" s="81">
        <v>0</v>
      </c>
      <c r="GZ1529" s="81">
        <v>0</v>
      </c>
    </row>
    <row r="1530" spans="187:208" x14ac:dyDescent="0.25">
      <c r="GE1530" s="81" t="s">
        <v>449</v>
      </c>
      <c r="GF1530" s="81" t="s">
        <v>155</v>
      </c>
      <c r="GG1530" s="81" t="s">
        <v>450</v>
      </c>
      <c r="GH1530" s="81" t="s">
        <v>452</v>
      </c>
      <c r="GI1530" s="81">
        <v>2023</v>
      </c>
      <c r="GJ1530" s="81" t="s">
        <v>201</v>
      </c>
      <c r="GK1530" s="81">
        <v>0.71896016785821348</v>
      </c>
      <c r="GL1530" s="81">
        <v>808.58011199999999</v>
      </c>
      <c r="GM1530" s="81">
        <v>2023</v>
      </c>
      <c r="GN1530" s="81" t="s">
        <v>173</v>
      </c>
      <c r="GO1530" s="81">
        <v>1.1148832299820636E-2</v>
      </c>
      <c r="GP1530" s="81">
        <v>10</v>
      </c>
      <c r="GQ1530" s="81">
        <v>0</v>
      </c>
      <c r="GR1530" s="81" t="s">
        <v>448</v>
      </c>
      <c r="GS1530" s="81">
        <v>1.1148832299820636E-2</v>
      </c>
      <c r="GT1530" s="81">
        <v>8.0155663417021163E-3</v>
      </c>
      <c r="GU1530" s="81">
        <v>1.1148832299820636E-2</v>
      </c>
      <c r="GV1530" s="81">
        <v>8.0155663417021163E-3</v>
      </c>
      <c r="GW1530" s="81">
        <v>1.1148832299820636E-2</v>
      </c>
      <c r="GX1530" s="81">
        <v>8.0155663417021163E-3</v>
      </c>
      <c r="GY1530" s="81">
        <v>1.1148832299820636E-2</v>
      </c>
      <c r="GZ1530" s="81">
        <v>8.0155663417021163E-3</v>
      </c>
    </row>
    <row r="1531" spans="187:208" x14ac:dyDescent="0.25">
      <c r="GE1531" s="81" t="s">
        <v>449</v>
      </c>
      <c r="GF1531" s="81" t="s">
        <v>155</v>
      </c>
      <c r="GG1531" s="81" t="s">
        <v>450</v>
      </c>
      <c r="GH1531" s="81" t="s">
        <v>452</v>
      </c>
      <c r="GI1531" s="81">
        <v>2024</v>
      </c>
      <c r="GJ1531" s="81" t="s">
        <v>201</v>
      </c>
      <c r="GK1531" s="81">
        <v>0.71896016785821348</v>
      </c>
      <c r="GL1531" s="81">
        <v>808.58011199999999</v>
      </c>
      <c r="GM1531" s="81">
        <v>2024</v>
      </c>
      <c r="GN1531" s="81" t="s">
        <v>173</v>
      </c>
      <c r="GO1531" s="81">
        <v>1.1148832299820636E-2</v>
      </c>
      <c r="GP1531" s="81">
        <v>10</v>
      </c>
      <c r="GQ1531" s="81">
        <v>0</v>
      </c>
      <c r="GR1531" s="81" t="s">
        <v>448</v>
      </c>
      <c r="GS1531" s="81">
        <v>1.1148832299820636E-2</v>
      </c>
      <c r="GT1531" s="81">
        <v>8.0155663417021163E-3</v>
      </c>
      <c r="GU1531" s="81">
        <v>1.1148832299820636E-2</v>
      </c>
      <c r="GV1531" s="81">
        <v>8.0155663417021163E-3</v>
      </c>
      <c r="GW1531" s="81">
        <v>1.1148832299820636E-2</v>
      </c>
      <c r="GX1531" s="81">
        <v>8.0155663417021163E-3</v>
      </c>
      <c r="GY1531" s="81">
        <v>1.1148832299820636E-2</v>
      </c>
      <c r="GZ1531" s="81">
        <v>8.0155663417021163E-3</v>
      </c>
    </row>
    <row r="1532" spans="187:208" x14ac:dyDescent="0.25">
      <c r="GE1532" s="81" t="s">
        <v>449</v>
      </c>
      <c r="GF1532" s="81" t="s">
        <v>155</v>
      </c>
      <c r="GG1532" s="81" t="s">
        <v>450</v>
      </c>
      <c r="GH1532" s="81" t="s">
        <v>452</v>
      </c>
      <c r="GI1532" s="81">
        <v>2025</v>
      </c>
      <c r="GJ1532" s="81" t="s">
        <v>201</v>
      </c>
      <c r="GK1532" s="81">
        <v>0.71896016785821348</v>
      </c>
      <c r="GL1532" s="81">
        <v>808.58011199999999</v>
      </c>
      <c r="GM1532" s="81">
        <v>2025</v>
      </c>
      <c r="GN1532" s="81" t="s">
        <v>173</v>
      </c>
      <c r="GO1532" s="81">
        <v>1.1148832299820636E-2</v>
      </c>
      <c r="GP1532" s="81">
        <v>10</v>
      </c>
      <c r="GQ1532" s="81">
        <v>0</v>
      </c>
      <c r="GR1532" s="81" t="s">
        <v>448</v>
      </c>
      <c r="GS1532" s="81">
        <v>1.1148832299820636E-2</v>
      </c>
      <c r="GT1532" s="81">
        <v>8.0155663417021163E-3</v>
      </c>
      <c r="GU1532" s="81">
        <v>1.1148832299820636E-2</v>
      </c>
      <c r="GV1532" s="81">
        <v>8.0155663417021163E-3</v>
      </c>
      <c r="GW1532" s="81">
        <v>1.1148832299820636E-2</v>
      </c>
      <c r="GX1532" s="81">
        <v>8.0155663417021163E-3</v>
      </c>
      <c r="GY1532" s="81">
        <v>1.1148832299820636E-2</v>
      </c>
      <c r="GZ1532" s="81">
        <v>8.0155663417021163E-3</v>
      </c>
    </row>
    <row r="1533" spans="187:208" x14ac:dyDescent="0.25">
      <c r="GE1533" s="81" t="s">
        <v>449</v>
      </c>
      <c r="GF1533" s="81" t="s">
        <v>155</v>
      </c>
      <c r="GG1533" s="81" t="s">
        <v>450</v>
      </c>
      <c r="GH1533" s="81" t="s">
        <v>452</v>
      </c>
      <c r="GI1533" s="81">
        <v>2026</v>
      </c>
      <c r="GJ1533" s="81" t="s">
        <v>201</v>
      </c>
      <c r="GK1533" s="81">
        <v>0.71896016785821348</v>
      </c>
      <c r="GL1533" s="81">
        <v>808.58011199999999</v>
      </c>
      <c r="GM1533" s="81">
        <v>2026</v>
      </c>
      <c r="GN1533" s="81" t="s">
        <v>173</v>
      </c>
      <c r="GO1533" s="81">
        <v>1.1148832299820636E-2</v>
      </c>
      <c r="GP1533" s="81">
        <v>10</v>
      </c>
      <c r="GQ1533" s="81">
        <v>0</v>
      </c>
      <c r="GR1533" s="81" t="s">
        <v>448</v>
      </c>
      <c r="GS1533" s="81">
        <v>1.1148832299820636E-2</v>
      </c>
      <c r="GT1533" s="81">
        <v>8.0155663417021163E-3</v>
      </c>
      <c r="GU1533" s="81">
        <v>1.1148832299820636E-2</v>
      </c>
      <c r="GV1533" s="81">
        <v>8.0155663417021163E-3</v>
      </c>
      <c r="GW1533" s="81">
        <v>1.1148832299820636E-2</v>
      </c>
      <c r="GX1533" s="81">
        <v>8.0155663417021163E-3</v>
      </c>
      <c r="GY1533" s="81">
        <v>1.1148832299820636E-2</v>
      </c>
      <c r="GZ1533" s="81">
        <v>8.0155663417021163E-3</v>
      </c>
    </row>
    <row r="1534" spans="187:208" x14ac:dyDescent="0.25">
      <c r="GE1534" s="81" t="s">
        <v>449</v>
      </c>
      <c r="GF1534" s="81" t="s">
        <v>155</v>
      </c>
      <c r="GG1534" s="81" t="s">
        <v>450</v>
      </c>
      <c r="GH1534" s="81" t="s">
        <v>452</v>
      </c>
      <c r="GI1534" s="81">
        <v>2027</v>
      </c>
      <c r="GJ1534" s="81" t="s">
        <v>201</v>
      </c>
      <c r="GK1534" s="81">
        <v>0.71896016785821348</v>
      </c>
      <c r="GL1534" s="81">
        <v>808.58011199999999</v>
      </c>
      <c r="GM1534" s="81">
        <v>2027</v>
      </c>
      <c r="GN1534" s="81" t="s">
        <v>173</v>
      </c>
      <c r="GO1534" s="81">
        <v>1.1148832299820636E-2</v>
      </c>
      <c r="GP1534" s="81">
        <v>10</v>
      </c>
      <c r="GQ1534" s="81">
        <v>0</v>
      </c>
      <c r="GR1534" s="81" t="s">
        <v>448</v>
      </c>
      <c r="GS1534" s="81">
        <v>1.1148832299820636E-2</v>
      </c>
      <c r="GT1534" s="81">
        <v>8.0155663417021163E-3</v>
      </c>
      <c r="GU1534" s="81">
        <v>1.1148832299820636E-2</v>
      </c>
      <c r="GV1534" s="81">
        <v>8.0155663417021163E-3</v>
      </c>
      <c r="GW1534" s="81">
        <v>1.1148832299820636E-2</v>
      </c>
      <c r="GX1534" s="81">
        <v>8.0155663417021163E-3</v>
      </c>
      <c r="GY1534" s="81">
        <v>1.1148832299820636E-2</v>
      </c>
      <c r="GZ1534" s="81">
        <v>8.0155663417021163E-3</v>
      </c>
    </row>
    <row r="1535" spans="187:208" x14ac:dyDescent="0.25">
      <c r="GE1535" s="81" t="s">
        <v>449</v>
      </c>
      <c r="GF1535" s="81" t="s">
        <v>155</v>
      </c>
      <c r="GG1535" s="81" t="s">
        <v>450</v>
      </c>
      <c r="GH1535" s="81" t="s">
        <v>452</v>
      </c>
      <c r="GI1535" s="81">
        <v>2028</v>
      </c>
      <c r="GJ1535" s="81" t="s">
        <v>201</v>
      </c>
      <c r="GK1535" s="81">
        <v>0.74733835430388951</v>
      </c>
      <c r="GL1535" s="81">
        <v>808.58011199999999</v>
      </c>
      <c r="GM1535" s="81">
        <v>2028</v>
      </c>
      <c r="GN1535" s="81" t="s">
        <v>173</v>
      </c>
      <c r="GO1535" s="81">
        <v>1.1148832299820636E-2</v>
      </c>
      <c r="GP1535" s="81">
        <v>10</v>
      </c>
      <c r="GQ1535" s="81">
        <v>0</v>
      </c>
      <c r="GR1535" s="81" t="s">
        <v>448</v>
      </c>
      <c r="GS1535" s="81">
        <v>1.1148832299820636E-2</v>
      </c>
      <c r="GT1535" s="81">
        <v>8.3319499833580026E-3</v>
      </c>
      <c r="GU1535" s="81">
        <v>1.1148832299820636E-2</v>
      </c>
      <c r="GV1535" s="81">
        <v>8.3319499833580026E-3</v>
      </c>
      <c r="GW1535" s="81">
        <v>1.1148832299820636E-2</v>
      </c>
      <c r="GX1535" s="81">
        <v>8.3319499833580026E-3</v>
      </c>
      <c r="GY1535" s="81">
        <v>1.1148832299820636E-2</v>
      </c>
      <c r="GZ1535" s="81">
        <v>8.3319499833580026E-3</v>
      </c>
    </row>
    <row r="1536" spans="187:208" x14ac:dyDescent="0.25">
      <c r="GE1536" s="81" t="s">
        <v>449</v>
      </c>
      <c r="GF1536" s="81" t="s">
        <v>155</v>
      </c>
      <c r="GG1536" s="81" t="s">
        <v>450</v>
      </c>
      <c r="GH1536" s="81" t="s">
        <v>452</v>
      </c>
      <c r="GI1536" s="81">
        <v>2029</v>
      </c>
      <c r="GJ1536" s="81" t="s">
        <v>201</v>
      </c>
      <c r="GK1536" s="81">
        <v>0.74733835430388951</v>
      </c>
      <c r="GL1536" s="81">
        <v>808.58011199999999</v>
      </c>
      <c r="GM1536" s="81">
        <v>2029</v>
      </c>
      <c r="GN1536" s="81" t="s">
        <v>173</v>
      </c>
      <c r="GO1536" s="81">
        <v>1.1148832299820636E-2</v>
      </c>
      <c r="GP1536" s="81">
        <v>10</v>
      </c>
      <c r="GQ1536" s="81">
        <v>0</v>
      </c>
      <c r="GR1536" s="81" t="s">
        <v>448</v>
      </c>
      <c r="GS1536" s="81">
        <v>1.1148832299820636E-2</v>
      </c>
      <c r="GT1536" s="81">
        <v>8.3319499833580026E-3</v>
      </c>
      <c r="GU1536" s="81">
        <v>1.1148832299820636E-2</v>
      </c>
      <c r="GV1536" s="81">
        <v>8.3319499833580026E-3</v>
      </c>
      <c r="GW1536" s="81">
        <v>1.1148832299820636E-2</v>
      </c>
      <c r="GX1536" s="81">
        <v>8.3319499833580026E-3</v>
      </c>
      <c r="GY1536" s="81">
        <v>1.1148832299820636E-2</v>
      </c>
      <c r="GZ1536" s="81">
        <v>8.3319499833580026E-3</v>
      </c>
    </row>
    <row r="1537" spans="187:208" x14ac:dyDescent="0.25">
      <c r="GE1537" s="81" t="s">
        <v>449</v>
      </c>
      <c r="GF1537" s="81" t="s">
        <v>155</v>
      </c>
      <c r="GG1537" s="81" t="s">
        <v>450</v>
      </c>
      <c r="GH1537" s="81" t="s">
        <v>452</v>
      </c>
      <c r="GI1537" s="81">
        <v>2030</v>
      </c>
      <c r="GJ1537" s="81" t="s">
        <v>201</v>
      </c>
      <c r="GK1537" s="81">
        <v>0.74733835430388951</v>
      </c>
      <c r="GL1537" s="81">
        <v>808.58011199999999</v>
      </c>
      <c r="GM1537" s="81">
        <v>2030</v>
      </c>
      <c r="GN1537" s="81" t="s">
        <v>173</v>
      </c>
      <c r="GO1537" s="81">
        <v>1.1148832299820636E-2</v>
      </c>
      <c r="GP1537" s="81">
        <v>10</v>
      </c>
      <c r="GQ1537" s="81">
        <v>0</v>
      </c>
      <c r="GR1537" s="81" t="s">
        <v>448</v>
      </c>
      <c r="GS1537" s="81">
        <v>0</v>
      </c>
      <c r="GT1537" s="81">
        <v>0</v>
      </c>
      <c r="GU1537" s="81">
        <v>1.1148832299820636E-2</v>
      </c>
      <c r="GV1537" s="81">
        <v>8.3319499833580026E-3</v>
      </c>
      <c r="GW1537" s="81">
        <v>1.1148832299820636E-2</v>
      </c>
      <c r="GX1537" s="81">
        <v>8.3319499833580026E-3</v>
      </c>
      <c r="GY1537" s="81">
        <v>1.1148832299820636E-2</v>
      </c>
      <c r="GZ1537" s="81">
        <v>8.3319499833580026E-3</v>
      </c>
    </row>
    <row r="1538" spans="187:208" x14ac:dyDescent="0.25">
      <c r="GE1538" s="81" t="s">
        <v>449</v>
      </c>
      <c r="GF1538" s="81" t="s">
        <v>155</v>
      </c>
      <c r="GG1538" s="81" t="s">
        <v>450</v>
      </c>
      <c r="GH1538" s="81" t="s">
        <v>452</v>
      </c>
      <c r="GI1538" s="81">
        <v>2031</v>
      </c>
      <c r="GJ1538" s="81" t="s">
        <v>201</v>
      </c>
      <c r="GK1538" s="81">
        <v>0.74733835430388951</v>
      </c>
      <c r="GL1538" s="81">
        <v>808.58011199999999</v>
      </c>
      <c r="GM1538" s="81">
        <v>2031</v>
      </c>
      <c r="GN1538" s="81" t="s">
        <v>173</v>
      </c>
      <c r="GO1538" s="81">
        <v>1.1148832299820636E-2</v>
      </c>
      <c r="GP1538" s="81">
        <v>10</v>
      </c>
      <c r="GQ1538" s="81">
        <v>0</v>
      </c>
      <c r="GR1538" s="81" t="s">
        <v>448</v>
      </c>
      <c r="GS1538" s="81">
        <v>0</v>
      </c>
      <c r="GT1538" s="81">
        <v>0</v>
      </c>
      <c r="GU1538" s="81">
        <v>0</v>
      </c>
      <c r="GV1538" s="81">
        <v>0</v>
      </c>
      <c r="GW1538" s="81">
        <v>1.1148832299820636E-2</v>
      </c>
      <c r="GX1538" s="81">
        <v>8.3319499833580026E-3</v>
      </c>
      <c r="GY1538" s="81">
        <v>1.1148832299820636E-2</v>
      </c>
      <c r="GZ1538" s="81">
        <v>8.3319499833580026E-3</v>
      </c>
    </row>
    <row r="1539" spans="187:208" x14ac:dyDescent="0.25">
      <c r="GE1539" s="81" t="s">
        <v>449</v>
      </c>
      <c r="GF1539" s="81" t="s">
        <v>155</v>
      </c>
      <c r="GG1539" s="81" t="s">
        <v>450</v>
      </c>
      <c r="GH1539" s="81" t="s">
        <v>452</v>
      </c>
      <c r="GI1539" s="81">
        <v>2032</v>
      </c>
      <c r="GJ1539" s="81" t="s">
        <v>201</v>
      </c>
      <c r="GK1539" s="81">
        <v>0.74733835430388951</v>
      </c>
      <c r="GL1539" s="81">
        <v>808.58011199999999</v>
      </c>
      <c r="GM1539" s="81">
        <v>2032</v>
      </c>
      <c r="GN1539" s="81" t="s">
        <v>173</v>
      </c>
      <c r="GO1539" s="81">
        <v>1.1148832299820636E-2</v>
      </c>
      <c r="GP1539" s="81">
        <v>10</v>
      </c>
      <c r="GQ1539" s="81">
        <v>0</v>
      </c>
      <c r="GR1539" s="81" t="s">
        <v>448</v>
      </c>
      <c r="GS1539" s="81">
        <v>0</v>
      </c>
      <c r="GT1539" s="81">
        <v>0</v>
      </c>
      <c r="GU1539" s="81">
        <v>0</v>
      </c>
      <c r="GV1539" s="81">
        <v>0</v>
      </c>
      <c r="GW1539" s="81">
        <v>0</v>
      </c>
      <c r="GX1539" s="81">
        <v>0</v>
      </c>
      <c r="GY1539" s="81">
        <v>1.1148832299820636E-2</v>
      </c>
      <c r="GZ1539" s="81">
        <v>8.3319499833580026E-3</v>
      </c>
    </row>
    <row r="1540" spans="187:208" x14ac:dyDescent="0.25">
      <c r="GE1540" s="81" t="s">
        <v>449</v>
      </c>
      <c r="GF1540" s="81" t="s">
        <v>155</v>
      </c>
      <c r="GG1540" s="81" t="s">
        <v>450</v>
      </c>
      <c r="GH1540" s="81" t="s">
        <v>453</v>
      </c>
      <c r="GI1540" s="81">
        <v>2021</v>
      </c>
      <c r="GJ1540" s="81" t="s">
        <v>201</v>
      </c>
      <c r="GK1540" s="81">
        <v>3.6425060683954472E-2</v>
      </c>
      <c r="GL1540" s="81">
        <v>808.58011199999999</v>
      </c>
      <c r="GM1540" s="81">
        <v>2021</v>
      </c>
      <c r="GN1540" s="81" t="s">
        <v>173</v>
      </c>
      <c r="GO1540" s="81">
        <v>1.1148832299820636E-2</v>
      </c>
      <c r="GP1540" s="81">
        <v>10</v>
      </c>
      <c r="GQ1540" s="81">
        <v>0</v>
      </c>
      <c r="GR1540" s="81" t="s">
        <v>448</v>
      </c>
      <c r="GS1540" s="81">
        <v>1.1148832299820636E-2</v>
      </c>
      <c r="GT1540" s="81">
        <v>4.0609689307619838E-4</v>
      </c>
      <c r="GU1540" s="81">
        <v>1.1148832299820636E-2</v>
      </c>
      <c r="GV1540" s="81">
        <v>4.0609689307619838E-4</v>
      </c>
      <c r="GW1540" s="81">
        <v>0</v>
      </c>
      <c r="GX1540" s="81">
        <v>0</v>
      </c>
      <c r="GY1540" s="81">
        <v>0</v>
      </c>
      <c r="GZ1540" s="81">
        <v>0</v>
      </c>
    </row>
    <row r="1541" spans="187:208" x14ac:dyDescent="0.25">
      <c r="GE1541" s="81" t="s">
        <v>449</v>
      </c>
      <c r="GF1541" s="81" t="s">
        <v>155</v>
      </c>
      <c r="GG1541" s="81" t="s">
        <v>450</v>
      </c>
      <c r="GH1541" s="81" t="s">
        <v>453</v>
      </c>
      <c r="GI1541" s="81">
        <v>2022</v>
      </c>
      <c r="GJ1541" s="81" t="s">
        <v>201</v>
      </c>
      <c r="GK1541" s="81">
        <v>3.6425060683954472E-2</v>
      </c>
      <c r="GL1541" s="81">
        <v>808.58011199999999</v>
      </c>
      <c r="GM1541" s="81">
        <v>2022</v>
      </c>
      <c r="GN1541" s="81" t="s">
        <v>173</v>
      </c>
      <c r="GO1541" s="81">
        <v>1.1148832299820636E-2</v>
      </c>
      <c r="GP1541" s="81">
        <v>10</v>
      </c>
      <c r="GQ1541" s="81">
        <v>0</v>
      </c>
      <c r="GR1541" s="81" t="s">
        <v>448</v>
      </c>
      <c r="GS1541" s="81">
        <v>1.1148832299820636E-2</v>
      </c>
      <c r="GT1541" s="81">
        <v>4.0609689307619838E-4</v>
      </c>
      <c r="GU1541" s="81">
        <v>1.1148832299820636E-2</v>
      </c>
      <c r="GV1541" s="81">
        <v>4.0609689307619838E-4</v>
      </c>
      <c r="GW1541" s="81">
        <v>1.1148832299820636E-2</v>
      </c>
      <c r="GX1541" s="81">
        <v>4.0609689307619838E-4</v>
      </c>
      <c r="GY1541" s="81">
        <v>0</v>
      </c>
      <c r="GZ1541" s="81">
        <v>0</v>
      </c>
    </row>
    <row r="1542" spans="187:208" x14ac:dyDescent="0.25">
      <c r="GE1542" s="81" t="s">
        <v>449</v>
      </c>
      <c r="GF1542" s="81" t="s">
        <v>155</v>
      </c>
      <c r="GG1542" s="81" t="s">
        <v>450</v>
      </c>
      <c r="GH1542" s="81" t="s">
        <v>453</v>
      </c>
      <c r="GI1542" s="81">
        <v>2023</v>
      </c>
      <c r="GJ1542" s="81" t="s">
        <v>201</v>
      </c>
      <c r="GK1542" s="81">
        <v>3.7590224611390707E-2</v>
      </c>
      <c r="GL1542" s="81">
        <v>808.58011199999999</v>
      </c>
      <c r="GM1542" s="81">
        <v>2023</v>
      </c>
      <c r="GN1542" s="81" t="s">
        <v>173</v>
      </c>
      <c r="GO1542" s="81">
        <v>1.1148832299820636E-2</v>
      </c>
      <c r="GP1542" s="81">
        <v>10</v>
      </c>
      <c r="GQ1542" s="81">
        <v>0</v>
      </c>
      <c r="GR1542" s="81" t="s">
        <v>448</v>
      </c>
      <c r="GS1542" s="81">
        <v>1.1148832299820636E-2</v>
      </c>
      <c r="GT1542" s="81">
        <v>4.1908711030498537E-4</v>
      </c>
      <c r="GU1542" s="81">
        <v>1.1148832299820636E-2</v>
      </c>
      <c r="GV1542" s="81">
        <v>4.1908711030498537E-4</v>
      </c>
      <c r="GW1542" s="81">
        <v>1.1148832299820636E-2</v>
      </c>
      <c r="GX1542" s="81">
        <v>4.1908711030498537E-4</v>
      </c>
      <c r="GY1542" s="81">
        <v>1.1148832299820636E-2</v>
      </c>
      <c r="GZ1542" s="81">
        <v>4.1908711030498537E-4</v>
      </c>
    </row>
    <row r="1543" spans="187:208" x14ac:dyDescent="0.25">
      <c r="GE1543" s="81" t="s">
        <v>449</v>
      </c>
      <c r="GF1543" s="81" t="s">
        <v>155</v>
      </c>
      <c r="GG1543" s="81" t="s">
        <v>450</v>
      </c>
      <c r="GH1543" s="81" t="s">
        <v>453</v>
      </c>
      <c r="GI1543" s="81">
        <v>2024</v>
      </c>
      <c r="GJ1543" s="81" t="s">
        <v>201</v>
      </c>
      <c r="GK1543" s="81">
        <v>3.7590224611390707E-2</v>
      </c>
      <c r="GL1543" s="81">
        <v>808.58011199999999</v>
      </c>
      <c r="GM1543" s="81">
        <v>2024</v>
      </c>
      <c r="GN1543" s="81" t="s">
        <v>173</v>
      </c>
      <c r="GO1543" s="81">
        <v>1.1148832299820636E-2</v>
      </c>
      <c r="GP1543" s="81">
        <v>10</v>
      </c>
      <c r="GQ1543" s="81">
        <v>0</v>
      </c>
      <c r="GR1543" s="81" t="s">
        <v>448</v>
      </c>
      <c r="GS1543" s="81">
        <v>1.1148832299820636E-2</v>
      </c>
      <c r="GT1543" s="81">
        <v>4.1908711030498537E-4</v>
      </c>
      <c r="GU1543" s="81">
        <v>1.1148832299820636E-2</v>
      </c>
      <c r="GV1543" s="81">
        <v>4.1908711030498537E-4</v>
      </c>
      <c r="GW1543" s="81">
        <v>1.1148832299820636E-2</v>
      </c>
      <c r="GX1543" s="81">
        <v>4.1908711030498537E-4</v>
      </c>
      <c r="GY1543" s="81">
        <v>1.1148832299820636E-2</v>
      </c>
      <c r="GZ1543" s="81">
        <v>4.1908711030498537E-4</v>
      </c>
    </row>
    <row r="1544" spans="187:208" x14ac:dyDescent="0.25">
      <c r="GE1544" s="81" t="s">
        <v>449</v>
      </c>
      <c r="GF1544" s="81" t="s">
        <v>155</v>
      </c>
      <c r="GG1544" s="81" t="s">
        <v>450</v>
      </c>
      <c r="GH1544" s="81" t="s">
        <v>453</v>
      </c>
      <c r="GI1544" s="81">
        <v>2025</v>
      </c>
      <c r="GJ1544" s="81" t="s">
        <v>201</v>
      </c>
      <c r="GK1544" s="81">
        <v>3.7590224611390707E-2</v>
      </c>
      <c r="GL1544" s="81">
        <v>808.58011199999999</v>
      </c>
      <c r="GM1544" s="81">
        <v>2025</v>
      </c>
      <c r="GN1544" s="81" t="s">
        <v>173</v>
      </c>
      <c r="GO1544" s="81">
        <v>1.1148832299820636E-2</v>
      </c>
      <c r="GP1544" s="81">
        <v>10</v>
      </c>
      <c r="GQ1544" s="81">
        <v>0</v>
      </c>
      <c r="GR1544" s="81" t="s">
        <v>448</v>
      </c>
      <c r="GS1544" s="81">
        <v>1.1148832299820636E-2</v>
      </c>
      <c r="GT1544" s="81">
        <v>4.1908711030498537E-4</v>
      </c>
      <c r="GU1544" s="81">
        <v>1.1148832299820636E-2</v>
      </c>
      <c r="GV1544" s="81">
        <v>4.1908711030498537E-4</v>
      </c>
      <c r="GW1544" s="81">
        <v>1.1148832299820636E-2</v>
      </c>
      <c r="GX1544" s="81">
        <v>4.1908711030498537E-4</v>
      </c>
      <c r="GY1544" s="81">
        <v>1.1148832299820636E-2</v>
      </c>
      <c r="GZ1544" s="81">
        <v>4.1908711030498537E-4</v>
      </c>
    </row>
    <row r="1545" spans="187:208" x14ac:dyDescent="0.25">
      <c r="GE1545" s="81" t="s">
        <v>449</v>
      </c>
      <c r="GF1545" s="81" t="s">
        <v>155</v>
      </c>
      <c r="GG1545" s="81" t="s">
        <v>450</v>
      </c>
      <c r="GH1545" s="81" t="s">
        <v>453</v>
      </c>
      <c r="GI1545" s="81">
        <v>2026</v>
      </c>
      <c r="GJ1545" s="81" t="s">
        <v>201</v>
      </c>
      <c r="GK1545" s="81">
        <v>3.7590224611390707E-2</v>
      </c>
      <c r="GL1545" s="81">
        <v>808.58011199999999</v>
      </c>
      <c r="GM1545" s="81">
        <v>2026</v>
      </c>
      <c r="GN1545" s="81" t="s">
        <v>173</v>
      </c>
      <c r="GO1545" s="81">
        <v>1.1148832299820636E-2</v>
      </c>
      <c r="GP1545" s="81">
        <v>10</v>
      </c>
      <c r="GQ1545" s="81">
        <v>0</v>
      </c>
      <c r="GR1545" s="81" t="s">
        <v>448</v>
      </c>
      <c r="GS1545" s="81">
        <v>1.1148832299820636E-2</v>
      </c>
      <c r="GT1545" s="81">
        <v>4.1908711030498537E-4</v>
      </c>
      <c r="GU1545" s="81">
        <v>1.1148832299820636E-2</v>
      </c>
      <c r="GV1545" s="81">
        <v>4.1908711030498537E-4</v>
      </c>
      <c r="GW1545" s="81">
        <v>1.1148832299820636E-2</v>
      </c>
      <c r="GX1545" s="81">
        <v>4.1908711030498537E-4</v>
      </c>
      <c r="GY1545" s="81">
        <v>1.1148832299820636E-2</v>
      </c>
      <c r="GZ1545" s="81">
        <v>4.1908711030498537E-4</v>
      </c>
    </row>
    <row r="1546" spans="187:208" x14ac:dyDescent="0.25">
      <c r="GE1546" s="81" t="s">
        <v>449</v>
      </c>
      <c r="GF1546" s="81" t="s">
        <v>155</v>
      </c>
      <c r="GG1546" s="81" t="s">
        <v>450</v>
      </c>
      <c r="GH1546" s="81" t="s">
        <v>453</v>
      </c>
      <c r="GI1546" s="81">
        <v>2027</v>
      </c>
      <c r="GJ1546" s="81" t="s">
        <v>201</v>
      </c>
      <c r="GK1546" s="81">
        <v>3.7590224611390707E-2</v>
      </c>
      <c r="GL1546" s="81">
        <v>808.58011199999999</v>
      </c>
      <c r="GM1546" s="81">
        <v>2027</v>
      </c>
      <c r="GN1546" s="81" t="s">
        <v>173</v>
      </c>
      <c r="GO1546" s="81">
        <v>1.1148832299820636E-2</v>
      </c>
      <c r="GP1546" s="81">
        <v>10</v>
      </c>
      <c r="GQ1546" s="81">
        <v>0</v>
      </c>
      <c r="GR1546" s="81" t="s">
        <v>448</v>
      </c>
      <c r="GS1546" s="81">
        <v>1.1148832299820636E-2</v>
      </c>
      <c r="GT1546" s="81">
        <v>4.1908711030498537E-4</v>
      </c>
      <c r="GU1546" s="81">
        <v>1.1148832299820636E-2</v>
      </c>
      <c r="GV1546" s="81">
        <v>4.1908711030498537E-4</v>
      </c>
      <c r="GW1546" s="81">
        <v>1.1148832299820636E-2</v>
      </c>
      <c r="GX1546" s="81">
        <v>4.1908711030498537E-4</v>
      </c>
      <c r="GY1546" s="81">
        <v>1.1148832299820636E-2</v>
      </c>
      <c r="GZ1546" s="81">
        <v>4.1908711030498537E-4</v>
      </c>
    </row>
    <row r="1547" spans="187:208" x14ac:dyDescent="0.25">
      <c r="GE1547" s="81" t="s">
        <v>449</v>
      </c>
      <c r="GF1547" s="81" t="s">
        <v>155</v>
      </c>
      <c r="GG1547" s="81" t="s">
        <v>450</v>
      </c>
      <c r="GH1547" s="81" t="s">
        <v>453</v>
      </c>
      <c r="GI1547" s="81">
        <v>2028</v>
      </c>
      <c r="GJ1547" s="81" t="s">
        <v>201</v>
      </c>
      <c r="GK1547" s="81">
        <v>3.9055083184886263E-2</v>
      </c>
      <c r="GL1547" s="81">
        <v>808.58011199999999</v>
      </c>
      <c r="GM1547" s="81">
        <v>2028</v>
      </c>
      <c r="GN1547" s="81" t="s">
        <v>173</v>
      </c>
      <c r="GO1547" s="81">
        <v>1.1148832299820636E-2</v>
      </c>
      <c r="GP1547" s="81">
        <v>10</v>
      </c>
      <c r="GQ1547" s="81">
        <v>0</v>
      </c>
      <c r="GR1547" s="81" t="s">
        <v>448</v>
      </c>
      <c r="GS1547" s="81">
        <v>1.1148832299820636E-2</v>
      </c>
      <c r="GT1547" s="81">
        <v>4.3541857288384179E-4</v>
      </c>
      <c r="GU1547" s="81">
        <v>1.1148832299820636E-2</v>
      </c>
      <c r="GV1547" s="81">
        <v>4.3541857288384179E-4</v>
      </c>
      <c r="GW1547" s="81">
        <v>1.1148832299820636E-2</v>
      </c>
      <c r="GX1547" s="81">
        <v>4.3541857288384179E-4</v>
      </c>
      <c r="GY1547" s="81">
        <v>1.1148832299820636E-2</v>
      </c>
      <c r="GZ1547" s="81">
        <v>4.3541857288384179E-4</v>
      </c>
    </row>
    <row r="1548" spans="187:208" x14ac:dyDescent="0.25">
      <c r="GE1548" s="81" t="s">
        <v>449</v>
      </c>
      <c r="GF1548" s="81" t="s">
        <v>155</v>
      </c>
      <c r="GG1548" s="81" t="s">
        <v>450</v>
      </c>
      <c r="GH1548" s="81" t="s">
        <v>453</v>
      </c>
      <c r="GI1548" s="81">
        <v>2029</v>
      </c>
      <c r="GJ1548" s="81" t="s">
        <v>201</v>
      </c>
      <c r="GK1548" s="81">
        <v>3.9055083184886263E-2</v>
      </c>
      <c r="GL1548" s="81">
        <v>808.58011199999999</v>
      </c>
      <c r="GM1548" s="81">
        <v>2029</v>
      </c>
      <c r="GN1548" s="81" t="s">
        <v>173</v>
      </c>
      <c r="GO1548" s="81">
        <v>1.1148832299820636E-2</v>
      </c>
      <c r="GP1548" s="81">
        <v>10</v>
      </c>
      <c r="GQ1548" s="81">
        <v>0</v>
      </c>
      <c r="GR1548" s="81" t="s">
        <v>448</v>
      </c>
      <c r="GS1548" s="81">
        <v>1.1148832299820636E-2</v>
      </c>
      <c r="GT1548" s="81">
        <v>4.3541857288384179E-4</v>
      </c>
      <c r="GU1548" s="81">
        <v>1.1148832299820636E-2</v>
      </c>
      <c r="GV1548" s="81">
        <v>4.3541857288384179E-4</v>
      </c>
      <c r="GW1548" s="81">
        <v>1.1148832299820636E-2</v>
      </c>
      <c r="GX1548" s="81">
        <v>4.3541857288384179E-4</v>
      </c>
      <c r="GY1548" s="81">
        <v>1.1148832299820636E-2</v>
      </c>
      <c r="GZ1548" s="81">
        <v>4.3541857288384179E-4</v>
      </c>
    </row>
    <row r="1549" spans="187:208" x14ac:dyDescent="0.25">
      <c r="GE1549" s="81" t="s">
        <v>449</v>
      </c>
      <c r="GF1549" s="81" t="s">
        <v>155</v>
      </c>
      <c r="GG1549" s="81" t="s">
        <v>450</v>
      </c>
      <c r="GH1549" s="81" t="s">
        <v>453</v>
      </c>
      <c r="GI1549" s="81">
        <v>2030</v>
      </c>
      <c r="GJ1549" s="81" t="s">
        <v>201</v>
      </c>
      <c r="GK1549" s="81">
        <v>3.9055083184886263E-2</v>
      </c>
      <c r="GL1549" s="81">
        <v>808.58011199999999</v>
      </c>
      <c r="GM1549" s="81">
        <v>2030</v>
      </c>
      <c r="GN1549" s="81" t="s">
        <v>173</v>
      </c>
      <c r="GO1549" s="81">
        <v>1.1148832299820636E-2</v>
      </c>
      <c r="GP1549" s="81">
        <v>10</v>
      </c>
      <c r="GQ1549" s="81">
        <v>0</v>
      </c>
      <c r="GR1549" s="81" t="s">
        <v>448</v>
      </c>
      <c r="GS1549" s="81">
        <v>0</v>
      </c>
      <c r="GT1549" s="81">
        <v>0</v>
      </c>
      <c r="GU1549" s="81">
        <v>1.1148832299820636E-2</v>
      </c>
      <c r="GV1549" s="81">
        <v>4.3541857288384179E-4</v>
      </c>
      <c r="GW1549" s="81">
        <v>1.1148832299820636E-2</v>
      </c>
      <c r="GX1549" s="81">
        <v>4.3541857288384179E-4</v>
      </c>
      <c r="GY1549" s="81">
        <v>1.1148832299820636E-2</v>
      </c>
      <c r="GZ1549" s="81">
        <v>4.3541857288384179E-4</v>
      </c>
    </row>
    <row r="1550" spans="187:208" x14ac:dyDescent="0.25">
      <c r="GE1550" s="81" t="s">
        <v>449</v>
      </c>
      <c r="GF1550" s="81" t="s">
        <v>155</v>
      </c>
      <c r="GG1550" s="81" t="s">
        <v>450</v>
      </c>
      <c r="GH1550" s="81" t="s">
        <v>453</v>
      </c>
      <c r="GI1550" s="81">
        <v>2031</v>
      </c>
      <c r="GJ1550" s="81" t="s">
        <v>201</v>
      </c>
      <c r="GK1550" s="81">
        <v>3.9055083184886263E-2</v>
      </c>
      <c r="GL1550" s="81">
        <v>808.58011199999999</v>
      </c>
      <c r="GM1550" s="81">
        <v>2031</v>
      </c>
      <c r="GN1550" s="81" t="s">
        <v>173</v>
      </c>
      <c r="GO1550" s="81">
        <v>1.1148832299820636E-2</v>
      </c>
      <c r="GP1550" s="81">
        <v>10</v>
      </c>
      <c r="GQ1550" s="81">
        <v>0</v>
      </c>
      <c r="GR1550" s="81" t="s">
        <v>448</v>
      </c>
      <c r="GS1550" s="81">
        <v>0</v>
      </c>
      <c r="GT1550" s="81">
        <v>0</v>
      </c>
      <c r="GU1550" s="81">
        <v>0</v>
      </c>
      <c r="GV1550" s="81">
        <v>0</v>
      </c>
      <c r="GW1550" s="81">
        <v>1.1148832299820636E-2</v>
      </c>
      <c r="GX1550" s="81">
        <v>4.3541857288384179E-4</v>
      </c>
      <c r="GY1550" s="81">
        <v>1.1148832299820636E-2</v>
      </c>
      <c r="GZ1550" s="81">
        <v>4.3541857288384179E-4</v>
      </c>
    </row>
    <row r="1551" spans="187:208" x14ac:dyDescent="0.25">
      <c r="GE1551" s="81" t="s">
        <v>449</v>
      </c>
      <c r="GF1551" s="81" t="s">
        <v>155</v>
      </c>
      <c r="GG1551" s="81" t="s">
        <v>450</v>
      </c>
      <c r="GH1551" s="81" t="s">
        <v>453</v>
      </c>
      <c r="GI1551" s="81">
        <v>2032</v>
      </c>
      <c r="GJ1551" s="81" t="s">
        <v>201</v>
      </c>
      <c r="GK1551" s="81">
        <v>3.9055083184886263E-2</v>
      </c>
      <c r="GL1551" s="81">
        <v>808.58011199999999</v>
      </c>
      <c r="GM1551" s="81">
        <v>2032</v>
      </c>
      <c r="GN1551" s="81" t="s">
        <v>173</v>
      </c>
      <c r="GO1551" s="81">
        <v>1.1148832299820636E-2</v>
      </c>
      <c r="GP1551" s="81">
        <v>10</v>
      </c>
      <c r="GQ1551" s="81">
        <v>0</v>
      </c>
      <c r="GR1551" s="81" t="s">
        <v>448</v>
      </c>
      <c r="GS1551" s="81">
        <v>0</v>
      </c>
      <c r="GT1551" s="81">
        <v>0</v>
      </c>
      <c r="GU1551" s="81">
        <v>0</v>
      </c>
      <c r="GV1551" s="81">
        <v>0</v>
      </c>
      <c r="GW1551" s="81">
        <v>0</v>
      </c>
      <c r="GX1551" s="81">
        <v>0</v>
      </c>
      <c r="GY1551" s="81">
        <v>1.1148832299820636E-2</v>
      </c>
      <c r="GZ1551" s="81">
        <v>4.3541857288384179E-4</v>
      </c>
    </row>
    <row r="1552" spans="187:208" x14ac:dyDescent="0.25">
      <c r="GE1552" s="81" t="s">
        <v>449</v>
      </c>
      <c r="GF1552" s="81" t="s">
        <v>155</v>
      </c>
      <c r="GG1552" s="81" t="s">
        <v>450</v>
      </c>
      <c r="GH1552" s="81" t="s">
        <v>454</v>
      </c>
      <c r="GI1552" s="81">
        <v>2021</v>
      </c>
      <c r="GJ1552" s="81" t="s">
        <v>201</v>
      </c>
      <c r="GK1552" s="81">
        <v>409.22373582044048</v>
      </c>
      <c r="GL1552" s="81">
        <v>808.58011199999999</v>
      </c>
      <c r="GM1552" s="81">
        <v>2021</v>
      </c>
      <c r="GN1552" s="81" t="s">
        <v>173</v>
      </c>
      <c r="GO1552" s="81">
        <v>1.1148832299820636E-2</v>
      </c>
      <c r="GP1552" s="81">
        <v>10</v>
      </c>
      <c r="GQ1552" s="81">
        <v>0</v>
      </c>
      <c r="GR1552" s="81" t="s">
        <v>448</v>
      </c>
      <c r="GS1552" s="81">
        <v>1.1148832299820636E-2</v>
      </c>
      <c r="GT1552" s="81">
        <v>4.5623668037681941</v>
      </c>
      <c r="GU1552" s="81">
        <v>1.1148832299820636E-2</v>
      </c>
      <c r="GV1552" s="81">
        <v>4.5623668037681941</v>
      </c>
      <c r="GW1552" s="81">
        <v>0</v>
      </c>
      <c r="GX1552" s="81">
        <v>0</v>
      </c>
      <c r="GY1552" s="81">
        <v>0</v>
      </c>
      <c r="GZ1552" s="81">
        <v>0</v>
      </c>
    </row>
    <row r="1553" spans="187:208" x14ac:dyDescent="0.25">
      <c r="GE1553" s="81" t="s">
        <v>449</v>
      </c>
      <c r="GF1553" s="81" t="s">
        <v>155</v>
      </c>
      <c r="GG1553" s="81" t="s">
        <v>450</v>
      </c>
      <c r="GH1553" s="81" t="s">
        <v>454</v>
      </c>
      <c r="GI1553" s="81">
        <v>2022</v>
      </c>
      <c r="GJ1553" s="81" t="s">
        <v>201</v>
      </c>
      <c r="GK1553" s="81">
        <v>409.22373582044048</v>
      </c>
      <c r="GL1553" s="81">
        <v>808.58011199999999</v>
      </c>
      <c r="GM1553" s="81">
        <v>2022</v>
      </c>
      <c r="GN1553" s="81" t="s">
        <v>173</v>
      </c>
      <c r="GO1553" s="81">
        <v>1.1148832299820636E-2</v>
      </c>
      <c r="GP1553" s="81">
        <v>10</v>
      </c>
      <c r="GQ1553" s="81">
        <v>0</v>
      </c>
      <c r="GR1553" s="81" t="s">
        <v>448</v>
      </c>
      <c r="GS1553" s="81">
        <v>1.1148832299820636E-2</v>
      </c>
      <c r="GT1553" s="81">
        <v>4.5623668037681941</v>
      </c>
      <c r="GU1553" s="81">
        <v>1.1148832299820636E-2</v>
      </c>
      <c r="GV1553" s="81">
        <v>4.5623668037681941</v>
      </c>
      <c r="GW1553" s="81">
        <v>1.1148832299820636E-2</v>
      </c>
      <c r="GX1553" s="81">
        <v>4.5623668037681941</v>
      </c>
      <c r="GY1553" s="81">
        <v>0</v>
      </c>
      <c r="GZ1553" s="81">
        <v>0</v>
      </c>
    </row>
    <row r="1554" spans="187:208" x14ac:dyDescent="0.25">
      <c r="GE1554" s="81" t="s">
        <v>449</v>
      </c>
      <c r="GF1554" s="81" t="s">
        <v>155</v>
      </c>
      <c r="GG1554" s="81" t="s">
        <v>450</v>
      </c>
      <c r="GH1554" s="81" t="s">
        <v>454</v>
      </c>
      <c r="GI1554" s="81">
        <v>2023</v>
      </c>
      <c r="GJ1554" s="81" t="s">
        <v>201</v>
      </c>
      <c r="GK1554" s="81">
        <v>428.6023212203084</v>
      </c>
      <c r="GL1554" s="81">
        <v>808.58011199999999</v>
      </c>
      <c r="GM1554" s="81">
        <v>2023</v>
      </c>
      <c r="GN1554" s="81" t="s">
        <v>173</v>
      </c>
      <c r="GO1554" s="81">
        <v>1.1148832299820636E-2</v>
      </c>
      <c r="GP1554" s="81">
        <v>10</v>
      </c>
      <c r="GQ1554" s="81">
        <v>0</v>
      </c>
      <c r="GR1554" s="81" t="s">
        <v>448</v>
      </c>
      <c r="GS1554" s="81">
        <v>1.1148832299820636E-2</v>
      </c>
      <c r="GT1554" s="81">
        <v>4.7784154025990739</v>
      </c>
      <c r="GU1554" s="81">
        <v>1.1148832299820636E-2</v>
      </c>
      <c r="GV1554" s="81">
        <v>4.7784154025990739</v>
      </c>
      <c r="GW1554" s="81">
        <v>1.1148832299820636E-2</v>
      </c>
      <c r="GX1554" s="81">
        <v>4.7784154025990739</v>
      </c>
      <c r="GY1554" s="81">
        <v>1.1148832299820636E-2</v>
      </c>
      <c r="GZ1554" s="81">
        <v>4.7784154025990739</v>
      </c>
    </row>
    <row r="1555" spans="187:208" x14ac:dyDescent="0.25">
      <c r="GE1555" s="81" t="s">
        <v>449</v>
      </c>
      <c r="GF1555" s="81" t="s">
        <v>155</v>
      </c>
      <c r="GG1555" s="81" t="s">
        <v>450</v>
      </c>
      <c r="GH1555" s="81" t="s">
        <v>454</v>
      </c>
      <c r="GI1555" s="81">
        <v>2024</v>
      </c>
      <c r="GJ1555" s="81" t="s">
        <v>201</v>
      </c>
      <c r="GK1555" s="81">
        <v>428.6023212203084</v>
      </c>
      <c r="GL1555" s="81">
        <v>808.58011199999999</v>
      </c>
      <c r="GM1555" s="81">
        <v>2024</v>
      </c>
      <c r="GN1555" s="81" t="s">
        <v>173</v>
      </c>
      <c r="GO1555" s="81">
        <v>1.1148832299820636E-2</v>
      </c>
      <c r="GP1555" s="81">
        <v>10</v>
      </c>
      <c r="GQ1555" s="81">
        <v>0</v>
      </c>
      <c r="GR1555" s="81" t="s">
        <v>448</v>
      </c>
      <c r="GS1555" s="81">
        <v>1.1148832299820636E-2</v>
      </c>
      <c r="GT1555" s="81">
        <v>4.7784154025990739</v>
      </c>
      <c r="GU1555" s="81">
        <v>1.1148832299820636E-2</v>
      </c>
      <c r="GV1555" s="81">
        <v>4.7784154025990739</v>
      </c>
      <c r="GW1555" s="81">
        <v>1.1148832299820636E-2</v>
      </c>
      <c r="GX1555" s="81">
        <v>4.7784154025990739</v>
      </c>
      <c r="GY1555" s="81">
        <v>1.1148832299820636E-2</v>
      </c>
      <c r="GZ1555" s="81">
        <v>4.7784154025990739</v>
      </c>
    </row>
    <row r="1556" spans="187:208" x14ac:dyDescent="0.25">
      <c r="GE1556" s="81" t="s">
        <v>449</v>
      </c>
      <c r="GF1556" s="81" t="s">
        <v>155</v>
      </c>
      <c r="GG1556" s="81" t="s">
        <v>450</v>
      </c>
      <c r="GH1556" s="81" t="s">
        <v>454</v>
      </c>
      <c r="GI1556" s="81">
        <v>2025</v>
      </c>
      <c r="GJ1556" s="81" t="s">
        <v>201</v>
      </c>
      <c r="GK1556" s="81">
        <v>428.6023212203084</v>
      </c>
      <c r="GL1556" s="81">
        <v>808.58011199999999</v>
      </c>
      <c r="GM1556" s="81">
        <v>2025</v>
      </c>
      <c r="GN1556" s="81" t="s">
        <v>173</v>
      </c>
      <c r="GO1556" s="81">
        <v>1.1148832299820636E-2</v>
      </c>
      <c r="GP1556" s="81">
        <v>10</v>
      </c>
      <c r="GQ1556" s="81">
        <v>0</v>
      </c>
      <c r="GR1556" s="81" t="s">
        <v>448</v>
      </c>
      <c r="GS1556" s="81">
        <v>1.1148832299820636E-2</v>
      </c>
      <c r="GT1556" s="81">
        <v>4.7784154025990739</v>
      </c>
      <c r="GU1556" s="81">
        <v>1.1148832299820636E-2</v>
      </c>
      <c r="GV1556" s="81">
        <v>4.7784154025990739</v>
      </c>
      <c r="GW1556" s="81">
        <v>1.1148832299820636E-2</v>
      </c>
      <c r="GX1556" s="81">
        <v>4.7784154025990739</v>
      </c>
      <c r="GY1556" s="81">
        <v>1.1148832299820636E-2</v>
      </c>
      <c r="GZ1556" s="81">
        <v>4.7784154025990739</v>
      </c>
    </row>
    <row r="1557" spans="187:208" x14ac:dyDescent="0.25">
      <c r="GE1557" s="81" t="s">
        <v>449</v>
      </c>
      <c r="GF1557" s="81" t="s">
        <v>155</v>
      </c>
      <c r="GG1557" s="81" t="s">
        <v>450</v>
      </c>
      <c r="GH1557" s="81" t="s">
        <v>454</v>
      </c>
      <c r="GI1557" s="81">
        <v>2026</v>
      </c>
      <c r="GJ1557" s="81" t="s">
        <v>201</v>
      </c>
      <c r="GK1557" s="81">
        <v>428.6023212203084</v>
      </c>
      <c r="GL1557" s="81">
        <v>808.58011199999999</v>
      </c>
      <c r="GM1557" s="81">
        <v>2026</v>
      </c>
      <c r="GN1557" s="81" t="s">
        <v>173</v>
      </c>
      <c r="GO1557" s="81">
        <v>1.1148832299820636E-2</v>
      </c>
      <c r="GP1557" s="81">
        <v>10</v>
      </c>
      <c r="GQ1557" s="81">
        <v>0</v>
      </c>
      <c r="GR1557" s="81" t="s">
        <v>448</v>
      </c>
      <c r="GS1557" s="81">
        <v>1.1148832299820636E-2</v>
      </c>
      <c r="GT1557" s="81">
        <v>4.7784154025990739</v>
      </c>
      <c r="GU1557" s="81">
        <v>1.1148832299820636E-2</v>
      </c>
      <c r="GV1557" s="81">
        <v>4.7784154025990739</v>
      </c>
      <c r="GW1557" s="81">
        <v>1.1148832299820636E-2</v>
      </c>
      <c r="GX1557" s="81">
        <v>4.7784154025990739</v>
      </c>
      <c r="GY1557" s="81">
        <v>1.1148832299820636E-2</v>
      </c>
      <c r="GZ1557" s="81">
        <v>4.7784154025990739</v>
      </c>
    </row>
    <row r="1558" spans="187:208" x14ac:dyDescent="0.25">
      <c r="GE1558" s="81" t="s">
        <v>449</v>
      </c>
      <c r="GF1558" s="81" t="s">
        <v>155</v>
      </c>
      <c r="GG1558" s="81" t="s">
        <v>450</v>
      </c>
      <c r="GH1558" s="81" t="s">
        <v>454</v>
      </c>
      <c r="GI1558" s="81">
        <v>2027</v>
      </c>
      <c r="GJ1558" s="81" t="s">
        <v>201</v>
      </c>
      <c r="GK1558" s="81">
        <v>428.6023212203084</v>
      </c>
      <c r="GL1558" s="81">
        <v>808.58011199999999</v>
      </c>
      <c r="GM1558" s="81">
        <v>2027</v>
      </c>
      <c r="GN1558" s="81" t="s">
        <v>173</v>
      </c>
      <c r="GO1558" s="81">
        <v>1.1148832299820636E-2</v>
      </c>
      <c r="GP1558" s="81">
        <v>10</v>
      </c>
      <c r="GQ1558" s="81">
        <v>0</v>
      </c>
      <c r="GR1558" s="81" t="s">
        <v>448</v>
      </c>
      <c r="GS1558" s="81">
        <v>1.1148832299820636E-2</v>
      </c>
      <c r="GT1558" s="81">
        <v>4.7784154025990739</v>
      </c>
      <c r="GU1558" s="81">
        <v>1.1148832299820636E-2</v>
      </c>
      <c r="GV1558" s="81">
        <v>4.7784154025990739</v>
      </c>
      <c r="GW1558" s="81">
        <v>1.1148832299820636E-2</v>
      </c>
      <c r="GX1558" s="81">
        <v>4.7784154025990739</v>
      </c>
      <c r="GY1558" s="81">
        <v>1.1148832299820636E-2</v>
      </c>
      <c r="GZ1558" s="81">
        <v>4.7784154025990739</v>
      </c>
    </row>
    <row r="1559" spans="187:208" x14ac:dyDescent="0.25">
      <c r="GE1559" s="81" t="s">
        <v>449</v>
      </c>
      <c r="GF1559" s="81" t="s">
        <v>155</v>
      </c>
      <c r="GG1559" s="81" t="s">
        <v>450</v>
      </c>
      <c r="GH1559" s="81" t="s">
        <v>454</v>
      </c>
      <c r="GI1559" s="81">
        <v>2028</v>
      </c>
      <c r="GJ1559" s="81" t="s">
        <v>201</v>
      </c>
      <c r="GK1559" s="81">
        <v>453.26096055717272</v>
      </c>
      <c r="GL1559" s="81">
        <v>808.58011199999999</v>
      </c>
      <c r="GM1559" s="81">
        <v>2028</v>
      </c>
      <c r="GN1559" s="81" t="s">
        <v>173</v>
      </c>
      <c r="GO1559" s="81">
        <v>1.1148832299820636E-2</v>
      </c>
      <c r="GP1559" s="81">
        <v>10</v>
      </c>
      <c r="GQ1559" s="81">
        <v>0</v>
      </c>
      <c r="GR1559" s="81" t="s">
        <v>448</v>
      </c>
      <c r="GS1559" s="81">
        <v>1.1148832299820636E-2</v>
      </c>
      <c r="GT1559" s="81">
        <v>5.053330437307535</v>
      </c>
      <c r="GU1559" s="81">
        <v>1.1148832299820636E-2</v>
      </c>
      <c r="GV1559" s="81">
        <v>5.053330437307535</v>
      </c>
      <c r="GW1559" s="81">
        <v>1.1148832299820636E-2</v>
      </c>
      <c r="GX1559" s="81">
        <v>5.053330437307535</v>
      </c>
      <c r="GY1559" s="81">
        <v>1.1148832299820636E-2</v>
      </c>
      <c r="GZ1559" s="81">
        <v>5.053330437307535</v>
      </c>
    </row>
    <row r="1560" spans="187:208" x14ac:dyDescent="0.25">
      <c r="GE1560" s="81" t="s">
        <v>449</v>
      </c>
      <c r="GF1560" s="81" t="s">
        <v>155</v>
      </c>
      <c r="GG1560" s="81" t="s">
        <v>450</v>
      </c>
      <c r="GH1560" s="81" t="s">
        <v>454</v>
      </c>
      <c r="GI1560" s="81">
        <v>2029</v>
      </c>
      <c r="GJ1560" s="81" t="s">
        <v>201</v>
      </c>
      <c r="GK1560" s="81">
        <v>453.26096055717272</v>
      </c>
      <c r="GL1560" s="81">
        <v>808.58011199999999</v>
      </c>
      <c r="GM1560" s="81">
        <v>2029</v>
      </c>
      <c r="GN1560" s="81" t="s">
        <v>173</v>
      </c>
      <c r="GO1560" s="81">
        <v>1.1148832299820636E-2</v>
      </c>
      <c r="GP1560" s="81">
        <v>10</v>
      </c>
      <c r="GQ1560" s="81">
        <v>0</v>
      </c>
      <c r="GR1560" s="81" t="s">
        <v>448</v>
      </c>
      <c r="GS1560" s="81">
        <v>1.1148832299820636E-2</v>
      </c>
      <c r="GT1560" s="81">
        <v>5.053330437307535</v>
      </c>
      <c r="GU1560" s="81">
        <v>1.1148832299820636E-2</v>
      </c>
      <c r="GV1560" s="81">
        <v>5.053330437307535</v>
      </c>
      <c r="GW1560" s="81">
        <v>1.1148832299820636E-2</v>
      </c>
      <c r="GX1560" s="81">
        <v>5.053330437307535</v>
      </c>
      <c r="GY1560" s="81">
        <v>1.1148832299820636E-2</v>
      </c>
      <c r="GZ1560" s="81">
        <v>5.053330437307535</v>
      </c>
    </row>
    <row r="1561" spans="187:208" x14ac:dyDescent="0.25">
      <c r="GE1561" s="81" t="s">
        <v>449</v>
      </c>
      <c r="GF1561" s="81" t="s">
        <v>155</v>
      </c>
      <c r="GG1561" s="81" t="s">
        <v>450</v>
      </c>
      <c r="GH1561" s="81" t="s">
        <v>454</v>
      </c>
      <c r="GI1561" s="81">
        <v>2030</v>
      </c>
      <c r="GJ1561" s="81" t="s">
        <v>201</v>
      </c>
      <c r="GK1561" s="81">
        <v>453.26096055717272</v>
      </c>
      <c r="GL1561" s="81">
        <v>808.58011199999999</v>
      </c>
      <c r="GM1561" s="81">
        <v>2030</v>
      </c>
      <c r="GN1561" s="81" t="s">
        <v>173</v>
      </c>
      <c r="GO1561" s="81">
        <v>1.1148832299820636E-2</v>
      </c>
      <c r="GP1561" s="81">
        <v>10</v>
      </c>
      <c r="GQ1561" s="81">
        <v>0</v>
      </c>
      <c r="GR1561" s="81" t="s">
        <v>448</v>
      </c>
      <c r="GS1561" s="81">
        <v>0</v>
      </c>
      <c r="GT1561" s="81">
        <v>0</v>
      </c>
      <c r="GU1561" s="81">
        <v>1.1148832299820636E-2</v>
      </c>
      <c r="GV1561" s="81">
        <v>5.053330437307535</v>
      </c>
      <c r="GW1561" s="81">
        <v>1.1148832299820636E-2</v>
      </c>
      <c r="GX1561" s="81">
        <v>5.053330437307535</v>
      </c>
      <c r="GY1561" s="81">
        <v>1.1148832299820636E-2</v>
      </c>
      <c r="GZ1561" s="81">
        <v>5.053330437307535</v>
      </c>
    </row>
    <row r="1562" spans="187:208" x14ac:dyDescent="0.25">
      <c r="GE1562" s="81" t="s">
        <v>449</v>
      </c>
      <c r="GF1562" s="81" t="s">
        <v>155</v>
      </c>
      <c r="GG1562" s="81" t="s">
        <v>450</v>
      </c>
      <c r="GH1562" s="81" t="s">
        <v>454</v>
      </c>
      <c r="GI1562" s="81">
        <v>2031</v>
      </c>
      <c r="GJ1562" s="81" t="s">
        <v>201</v>
      </c>
      <c r="GK1562" s="81">
        <v>453.26096055717272</v>
      </c>
      <c r="GL1562" s="81">
        <v>808.58011199999999</v>
      </c>
      <c r="GM1562" s="81">
        <v>2031</v>
      </c>
      <c r="GN1562" s="81" t="s">
        <v>173</v>
      </c>
      <c r="GO1562" s="81">
        <v>1.1148832299820636E-2</v>
      </c>
      <c r="GP1562" s="81">
        <v>10</v>
      </c>
      <c r="GQ1562" s="81">
        <v>0</v>
      </c>
      <c r="GR1562" s="81" t="s">
        <v>448</v>
      </c>
      <c r="GS1562" s="81">
        <v>0</v>
      </c>
      <c r="GT1562" s="81">
        <v>0</v>
      </c>
      <c r="GU1562" s="81">
        <v>0</v>
      </c>
      <c r="GV1562" s="81">
        <v>0</v>
      </c>
      <c r="GW1562" s="81">
        <v>1.1148832299820636E-2</v>
      </c>
      <c r="GX1562" s="81">
        <v>5.053330437307535</v>
      </c>
      <c r="GY1562" s="81">
        <v>1.1148832299820636E-2</v>
      </c>
      <c r="GZ1562" s="81">
        <v>5.053330437307535</v>
      </c>
    </row>
    <row r="1563" spans="187:208" x14ac:dyDescent="0.25">
      <c r="GE1563" s="81" t="s">
        <v>449</v>
      </c>
      <c r="GF1563" s="81" t="s">
        <v>155</v>
      </c>
      <c r="GG1563" s="81" t="s">
        <v>450</v>
      </c>
      <c r="GH1563" s="81" t="s">
        <v>454</v>
      </c>
      <c r="GI1563" s="81">
        <v>2032</v>
      </c>
      <c r="GJ1563" s="81" t="s">
        <v>201</v>
      </c>
      <c r="GK1563" s="81">
        <v>453.26096055717272</v>
      </c>
      <c r="GL1563" s="81">
        <v>808.58011199999999</v>
      </c>
      <c r="GM1563" s="81">
        <v>2032</v>
      </c>
      <c r="GN1563" s="81" t="s">
        <v>173</v>
      </c>
      <c r="GO1563" s="81">
        <v>1.1148832299820636E-2</v>
      </c>
      <c r="GP1563" s="81">
        <v>10</v>
      </c>
      <c r="GQ1563" s="81">
        <v>0</v>
      </c>
      <c r="GR1563" s="81" t="s">
        <v>448</v>
      </c>
      <c r="GS1563" s="81">
        <v>0</v>
      </c>
      <c r="GT1563" s="81">
        <v>0</v>
      </c>
      <c r="GU1563" s="81">
        <v>0</v>
      </c>
      <c r="GV1563" s="81">
        <v>0</v>
      </c>
      <c r="GW1563" s="81">
        <v>0</v>
      </c>
      <c r="GX1563" s="81">
        <v>0</v>
      </c>
      <c r="GY1563" s="81">
        <v>1.1148832299820636E-2</v>
      </c>
      <c r="GZ1563" s="81">
        <v>5.053330437307535</v>
      </c>
    </row>
    <row r="1564" spans="187:208" x14ac:dyDescent="0.25">
      <c r="GE1564" s="81" t="s">
        <v>449</v>
      </c>
      <c r="GF1564" s="81" t="s">
        <v>155</v>
      </c>
      <c r="GG1564" s="81" t="s">
        <v>450</v>
      </c>
      <c r="GH1564" s="81" t="s">
        <v>455</v>
      </c>
      <c r="GI1564" s="81">
        <v>2021</v>
      </c>
      <c r="GJ1564" s="81" t="s">
        <v>201</v>
      </c>
      <c r="GK1564" s="81">
        <v>409.22373582043377</v>
      </c>
      <c r="GL1564" s="81">
        <v>808.58011199999999</v>
      </c>
      <c r="GM1564" s="81">
        <v>2021</v>
      </c>
      <c r="GN1564" s="81" t="s">
        <v>173</v>
      </c>
      <c r="GO1564" s="81">
        <v>1.1148832299820636E-2</v>
      </c>
      <c r="GP1564" s="81">
        <v>10</v>
      </c>
      <c r="GQ1564" s="81">
        <v>0</v>
      </c>
      <c r="GR1564" s="81" t="s">
        <v>448</v>
      </c>
      <c r="GS1564" s="81">
        <v>1.1148832299820636E-2</v>
      </c>
      <c r="GT1564" s="81">
        <v>4.5623668037681195</v>
      </c>
      <c r="GU1564" s="81">
        <v>1.1148832299820636E-2</v>
      </c>
      <c r="GV1564" s="81">
        <v>4.5623668037681195</v>
      </c>
      <c r="GW1564" s="81">
        <v>0</v>
      </c>
      <c r="GX1564" s="81">
        <v>0</v>
      </c>
      <c r="GY1564" s="81">
        <v>0</v>
      </c>
      <c r="GZ1564" s="81">
        <v>0</v>
      </c>
    </row>
    <row r="1565" spans="187:208" x14ac:dyDescent="0.25">
      <c r="GE1565" s="81" t="s">
        <v>449</v>
      </c>
      <c r="GF1565" s="81" t="s">
        <v>155</v>
      </c>
      <c r="GG1565" s="81" t="s">
        <v>450</v>
      </c>
      <c r="GH1565" s="81" t="s">
        <v>455</v>
      </c>
      <c r="GI1565" s="81">
        <v>2022</v>
      </c>
      <c r="GJ1565" s="81" t="s">
        <v>201</v>
      </c>
      <c r="GK1565" s="81">
        <v>409.22373582043377</v>
      </c>
      <c r="GL1565" s="81">
        <v>808.58011199999999</v>
      </c>
      <c r="GM1565" s="81">
        <v>2022</v>
      </c>
      <c r="GN1565" s="81" t="s">
        <v>173</v>
      </c>
      <c r="GO1565" s="81">
        <v>1.1148832299820636E-2</v>
      </c>
      <c r="GP1565" s="81">
        <v>10</v>
      </c>
      <c r="GQ1565" s="81">
        <v>0</v>
      </c>
      <c r="GR1565" s="81" t="s">
        <v>448</v>
      </c>
      <c r="GS1565" s="81">
        <v>1.1148832299820636E-2</v>
      </c>
      <c r="GT1565" s="81">
        <v>4.5623668037681195</v>
      </c>
      <c r="GU1565" s="81">
        <v>1.1148832299820636E-2</v>
      </c>
      <c r="GV1565" s="81">
        <v>4.5623668037681195</v>
      </c>
      <c r="GW1565" s="81">
        <v>1.1148832299820636E-2</v>
      </c>
      <c r="GX1565" s="81">
        <v>4.5623668037681195</v>
      </c>
      <c r="GY1565" s="81">
        <v>0</v>
      </c>
      <c r="GZ1565" s="81">
        <v>0</v>
      </c>
    </row>
    <row r="1566" spans="187:208" x14ac:dyDescent="0.25">
      <c r="GE1566" s="81" t="s">
        <v>449</v>
      </c>
      <c r="GF1566" s="81" t="s">
        <v>155</v>
      </c>
      <c r="GG1566" s="81" t="s">
        <v>450</v>
      </c>
      <c r="GH1566" s="81" t="s">
        <v>455</v>
      </c>
      <c r="GI1566" s="81">
        <v>2023</v>
      </c>
      <c r="GJ1566" s="81" t="s">
        <v>201</v>
      </c>
      <c r="GK1566" s="81">
        <v>428.60232122030533</v>
      </c>
      <c r="GL1566" s="81">
        <v>808.58011199999999</v>
      </c>
      <c r="GM1566" s="81">
        <v>2023</v>
      </c>
      <c r="GN1566" s="81" t="s">
        <v>173</v>
      </c>
      <c r="GO1566" s="81">
        <v>1.1148832299820636E-2</v>
      </c>
      <c r="GP1566" s="81">
        <v>10</v>
      </c>
      <c r="GQ1566" s="81">
        <v>0</v>
      </c>
      <c r="GR1566" s="81" t="s">
        <v>448</v>
      </c>
      <c r="GS1566" s="81">
        <v>1.1148832299820636E-2</v>
      </c>
      <c r="GT1566" s="81">
        <v>4.7784154025990393</v>
      </c>
      <c r="GU1566" s="81">
        <v>1.1148832299820636E-2</v>
      </c>
      <c r="GV1566" s="81">
        <v>4.7784154025990393</v>
      </c>
      <c r="GW1566" s="81">
        <v>1.1148832299820636E-2</v>
      </c>
      <c r="GX1566" s="81">
        <v>4.7784154025990393</v>
      </c>
      <c r="GY1566" s="81">
        <v>1.1148832299820636E-2</v>
      </c>
      <c r="GZ1566" s="81">
        <v>4.7784154025990393</v>
      </c>
    </row>
    <row r="1567" spans="187:208" x14ac:dyDescent="0.25">
      <c r="GE1567" s="81" t="s">
        <v>449</v>
      </c>
      <c r="GF1567" s="81" t="s">
        <v>155</v>
      </c>
      <c r="GG1567" s="81" t="s">
        <v>450</v>
      </c>
      <c r="GH1567" s="81" t="s">
        <v>455</v>
      </c>
      <c r="GI1567" s="81">
        <v>2024</v>
      </c>
      <c r="GJ1567" s="81" t="s">
        <v>201</v>
      </c>
      <c r="GK1567" s="81">
        <v>428.60232122030533</v>
      </c>
      <c r="GL1567" s="81">
        <v>808.58011199999999</v>
      </c>
      <c r="GM1567" s="81">
        <v>2024</v>
      </c>
      <c r="GN1567" s="81" t="s">
        <v>173</v>
      </c>
      <c r="GO1567" s="81">
        <v>1.1148832299820636E-2</v>
      </c>
      <c r="GP1567" s="81">
        <v>10</v>
      </c>
      <c r="GQ1567" s="81">
        <v>0</v>
      </c>
      <c r="GR1567" s="81" t="s">
        <v>448</v>
      </c>
      <c r="GS1567" s="81">
        <v>1.1148832299820636E-2</v>
      </c>
      <c r="GT1567" s="81">
        <v>4.7784154025990393</v>
      </c>
      <c r="GU1567" s="81">
        <v>1.1148832299820636E-2</v>
      </c>
      <c r="GV1567" s="81">
        <v>4.7784154025990393</v>
      </c>
      <c r="GW1567" s="81">
        <v>1.1148832299820636E-2</v>
      </c>
      <c r="GX1567" s="81">
        <v>4.7784154025990393</v>
      </c>
      <c r="GY1567" s="81">
        <v>1.1148832299820636E-2</v>
      </c>
      <c r="GZ1567" s="81">
        <v>4.7784154025990393</v>
      </c>
    </row>
    <row r="1568" spans="187:208" x14ac:dyDescent="0.25">
      <c r="GE1568" s="81" t="s">
        <v>449</v>
      </c>
      <c r="GF1568" s="81" t="s">
        <v>155</v>
      </c>
      <c r="GG1568" s="81" t="s">
        <v>450</v>
      </c>
      <c r="GH1568" s="81" t="s">
        <v>455</v>
      </c>
      <c r="GI1568" s="81">
        <v>2025</v>
      </c>
      <c r="GJ1568" s="81" t="s">
        <v>201</v>
      </c>
      <c r="GK1568" s="81">
        <v>428.60232122030533</v>
      </c>
      <c r="GL1568" s="81">
        <v>808.58011199999999</v>
      </c>
      <c r="GM1568" s="81">
        <v>2025</v>
      </c>
      <c r="GN1568" s="81" t="s">
        <v>173</v>
      </c>
      <c r="GO1568" s="81">
        <v>1.1148832299820636E-2</v>
      </c>
      <c r="GP1568" s="81">
        <v>10</v>
      </c>
      <c r="GQ1568" s="81">
        <v>0</v>
      </c>
      <c r="GR1568" s="81" t="s">
        <v>448</v>
      </c>
      <c r="GS1568" s="81">
        <v>1.1148832299820636E-2</v>
      </c>
      <c r="GT1568" s="81">
        <v>4.7784154025990393</v>
      </c>
      <c r="GU1568" s="81">
        <v>1.1148832299820636E-2</v>
      </c>
      <c r="GV1568" s="81">
        <v>4.7784154025990393</v>
      </c>
      <c r="GW1568" s="81">
        <v>1.1148832299820636E-2</v>
      </c>
      <c r="GX1568" s="81">
        <v>4.7784154025990393</v>
      </c>
      <c r="GY1568" s="81">
        <v>1.1148832299820636E-2</v>
      </c>
      <c r="GZ1568" s="81">
        <v>4.7784154025990393</v>
      </c>
    </row>
    <row r="1569" spans="187:208" x14ac:dyDescent="0.25">
      <c r="GE1569" s="81" t="s">
        <v>449</v>
      </c>
      <c r="GF1569" s="81" t="s">
        <v>155</v>
      </c>
      <c r="GG1569" s="81" t="s">
        <v>450</v>
      </c>
      <c r="GH1569" s="81" t="s">
        <v>455</v>
      </c>
      <c r="GI1569" s="81">
        <v>2026</v>
      </c>
      <c r="GJ1569" s="81" t="s">
        <v>201</v>
      </c>
      <c r="GK1569" s="81">
        <v>428.60232122030533</v>
      </c>
      <c r="GL1569" s="81">
        <v>808.58011199999999</v>
      </c>
      <c r="GM1569" s="81">
        <v>2026</v>
      </c>
      <c r="GN1569" s="81" t="s">
        <v>173</v>
      </c>
      <c r="GO1569" s="81">
        <v>1.1148832299820636E-2</v>
      </c>
      <c r="GP1569" s="81">
        <v>10</v>
      </c>
      <c r="GQ1569" s="81">
        <v>0</v>
      </c>
      <c r="GR1569" s="81" t="s">
        <v>448</v>
      </c>
      <c r="GS1569" s="81">
        <v>1.1148832299820636E-2</v>
      </c>
      <c r="GT1569" s="81">
        <v>4.7784154025990393</v>
      </c>
      <c r="GU1569" s="81">
        <v>1.1148832299820636E-2</v>
      </c>
      <c r="GV1569" s="81">
        <v>4.7784154025990393</v>
      </c>
      <c r="GW1569" s="81">
        <v>1.1148832299820636E-2</v>
      </c>
      <c r="GX1569" s="81">
        <v>4.7784154025990393</v>
      </c>
      <c r="GY1569" s="81">
        <v>1.1148832299820636E-2</v>
      </c>
      <c r="GZ1569" s="81">
        <v>4.7784154025990393</v>
      </c>
    </row>
    <row r="1570" spans="187:208" x14ac:dyDescent="0.25">
      <c r="GE1570" s="81" t="s">
        <v>449</v>
      </c>
      <c r="GF1570" s="81" t="s">
        <v>155</v>
      </c>
      <c r="GG1570" s="81" t="s">
        <v>450</v>
      </c>
      <c r="GH1570" s="81" t="s">
        <v>455</v>
      </c>
      <c r="GI1570" s="81">
        <v>2027</v>
      </c>
      <c r="GJ1570" s="81" t="s">
        <v>201</v>
      </c>
      <c r="GK1570" s="81">
        <v>428.60232122030533</v>
      </c>
      <c r="GL1570" s="81">
        <v>808.58011199999999</v>
      </c>
      <c r="GM1570" s="81">
        <v>2027</v>
      </c>
      <c r="GN1570" s="81" t="s">
        <v>173</v>
      </c>
      <c r="GO1570" s="81">
        <v>1.1148832299820636E-2</v>
      </c>
      <c r="GP1570" s="81">
        <v>10</v>
      </c>
      <c r="GQ1570" s="81">
        <v>0</v>
      </c>
      <c r="GR1570" s="81" t="s">
        <v>448</v>
      </c>
      <c r="GS1570" s="81">
        <v>1.1148832299820636E-2</v>
      </c>
      <c r="GT1570" s="81">
        <v>4.7784154025990393</v>
      </c>
      <c r="GU1570" s="81">
        <v>1.1148832299820636E-2</v>
      </c>
      <c r="GV1570" s="81">
        <v>4.7784154025990393</v>
      </c>
      <c r="GW1570" s="81">
        <v>1.1148832299820636E-2</v>
      </c>
      <c r="GX1570" s="81">
        <v>4.7784154025990393</v>
      </c>
      <c r="GY1570" s="81">
        <v>1.1148832299820636E-2</v>
      </c>
      <c r="GZ1570" s="81">
        <v>4.7784154025990393</v>
      </c>
    </row>
    <row r="1571" spans="187:208" x14ac:dyDescent="0.25">
      <c r="GE1571" s="81" t="s">
        <v>449</v>
      </c>
      <c r="GF1571" s="81" t="s">
        <v>155</v>
      </c>
      <c r="GG1571" s="81" t="s">
        <v>450</v>
      </c>
      <c r="GH1571" s="81" t="s">
        <v>455</v>
      </c>
      <c r="GI1571" s="81">
        <v>2028</v>
      </c>
      <c r="GJ1571" s="81" t="s">
        <v>201</v>
      </c>
      <c r="GK1571" s="81">
        <v>453.26096055716971</v>
      </c>
      <c r="GL1571" s="81">
        <v>808.58011199999999</v>
      </c>
      <c r="GM1571" s="81">
        <v>2028</v>
      </c>
      <c r="GN1571" s="81" t="s">
        <v>173</v>
      </c>
      <c r="GO1571" s="81">
        <v>1.1148832299820636E-2</v>
      </c>
      <c r="GP1571" s="81">
        <v>10</v>
      </c>
      <c r="GQ1571" s="81">
        <v>0</v>
      </c>
      <c r="GR1571" s="81" t="s">
        <v>448</v>
      </c>
      <c r="GS1571" s="81">
        <v>1.1148832299820636E-2</v>
      </c>
      <c r="GT1571" s="81">
        <v>5.0533304373075012</v>
      </c>
      <c r="GU1571" s="81">
        <v>1.1148832299820636E-2</v>
      </c>
      <c r="GV1571" s="81">
        <v>5.0533304373075012</v>
      </c>
      <c r="GW1571" s="81">
        <v>1.1148832299820636E-2</v>
      </c>
      <c r="GX1571" s="81">
        <v>5.0533304373075012</v>
      </c>
      <c r="GY1571" s="81">
        <v>1.1148832299820636E-2</v>
      </c>
      <c r="GZ1571" s="81">
        <v>5.0533304373075012</v>
      </c>
    </row>
    <row r="1572" spans="187:208" x14ac:dyDescent="0.25">
      <c r="GE1572" s="81" t="s">
        <v>449</v>
      </c>
      <c r="GF1572" s="81" t="s">
        <v>155</v>
      </c>
      <c r="GG1572" s="81" t="s">
        <v>450</v>
      </c>
      <c r="GH1572" s="81" t="s">
        <v>455</v>
      </c>
      <c r="GI1572" s="81">
        <v>2029</v>
      </c>
      <c r="GJ1572" s="81" t="s">
        <v>201</v>
      </c>
      <c r="GK1572" s="81">
        <v>453.26096055716971</v>
      </c>
      <c r="GL1572" s="81">
        <v>808.58011199999999</v>
      </c>
      <c r="GM1572" s="81">
        <v>2029</v>
      </c>
      <c r="GN1572" s="81" t="s">
        <v>173</v>
      </c>
      <c r="GO1572" s="81">
        <v>1.1148832299820636E-2</v>
      </c>
      <c r="GP1572" s="81">
        <v>10</v>
      </c>
      <c r="GQ1572" s="81">
        <v>0</v>
      </c>
      <c r="GR1572" s="81" t="s">
        <v>448</v>
      </c>
      <c r="GS1572" s="81">
        <v>1.1148832299820636E-2</v>
      </c>
      <c r="GT1572" s="81">
        <v>5.0533304373075012</v>
      </c>
      <c r="GU1572" s="81">
        <v>1.1148832299820636E-2</v>
      </c>
      <c r="GV1572" s="81">
        <v>5.0533304373075012</v>
      </c>
      <c r="GW1572" s="81">
        <v>1.1148832299820636E-2</v>
      </c>
      <c r="GX1572" s="81">
        <v>5.0533304373075012</v>
      </c>
      <c r="GY1572" s="81">
        <v>1.1148832299820636E-2</v>
      </c>
      <c r="GZ1572" s="81">
        <v>5.0533304373075012</v>
      </c>
    </row>
    <row r="1573" spans="187:208" x14ac:dyDescent="0.25">
      <c r="GE1573" s="81" t="s">
        <v>449</v>
      </c>
      <c r="GF1573" s="81" t="s">
        <v>155</v>
      </c>
      <c r="GG1573" s="81" t="s">
        <v>450</v>
      </c>
      <c r="GH1573" s="81" t="s">
        <v>455</v>
      </c>
      <c r="GI1573" s="81">
        <v>2030</v>
      </c>
      <c r="GJ1573" s="81" t="s">
        <v>201</v>
      </c>
      <c r="GK1573" s="81">
        <v>453.26096055716971</v>
      </c>
      <c r="GL1573" s="81">
        <v>808.58011199999999</v>
      </c>
      <c r="GM1573" s="81">
        <v>2030</v>
      </c>
      <c r="GN1573" s="81" t="s">
        <v>173</v>
      </c>
      <c r="GO1573" s="81">
        <v>1.1148832299820636E-2</v>
      </c>
      <c r="GP1573" s="81">
        <v>10</v>
      </c>
      <c r="GQ1573" s="81">
        <v>0</v>
      </c>
      <c r="GR1573" s="81" t="s">
        <v>448</v>
      </c>
      <c r="GS1573" s="81">
        <v>0</v>
      </c>
      <c r="GT1573" s="81">
        <v>0</v>
      </c>
      <c r="GU1573" s="81">
        <v>1.1148832299820636E-2</v>
      </c>
      <c r="GV1573" s="81">
        <v>5.0533304373075012</v>
      </c>
      <c r="GW1573" s="81">
        <v>1.1148832299820636E-2</v>
      </c>
      <c r="GX1573" s="81">
        <v>5.0533304373075012</v>
      </c>
      <c r="GY1573" s="81">
        <v>1.1148832299820636E-2</v>
      </c>
      <c r="GZ1573" s="81">
        <v>5.0533304373075012</v>
      </c>
    </row>
    <row r="1574" spans="187:208" x14ac:dyDescent="0.25">
      <c r="GE1574" s="81" t="s">
        <v>449</v>
      </c>
      <c r="GF1574" s="81" t="s">
        <v>155</v>
      </c>
      <c r="GG1574" s="81" t="s">
        <v>450</v>
      </c>
      <c r="GH1574" s="81" t="s">
        <v>455</v>
      </c>
      <c r="GI1574" s="81">
        <v>2031</v>
      </c>
      <c r="GJ1574" s="81" t="s">
        <v>201</v>
      </c>
      <c r="GK1574" s="81">
        <v>453.26096055716971</v>
      </c>
      <c r="GL1574" s="81">
        <v>808.58011199999999</v>
      </c>
      <c r="GM1574" s="81">
        <v>2031</v>
      </c>
      <c r="GN1574" s="81" t="s">
        <v>173</v>
      </c>
      <c r="GO1574" s="81">
        <v>1.1148832299820636E-2</v>
      </c>
      <c r="GP1574" s="81">
        <v>10</v>
      </c>
      <c r="GQ1574" s="81">
        <v>0</v>
      </c>
      <c r="GR1574" s="81" t="s">
        <v>448</v>
      </c>
      <c r="GS1574" s="81">
        <v>0</v>
      </c>
      <c r="GT1574" s="81">
        <v>0</v>
      </c>
      <c r="GU1574" s="81">
        <v>0</v>
      </c>
      <c r="GV1574" s="81">
        <v>0</v>
      </c>
      <c r="GW1574" s="81">
        <v>1.1148832299820636E-2</v>
      </c>
      <c r="GX1574" s="81">
        <v>5.0533304373075012</v>
      </c>
      <c r="GY1574" s="81">
        <v>1.1148832299820636E-2</v>
      </c>
      <c r="GZ1574" s="81">
        <v>5.0533304373075012</v>
      </c>
    </row>
    <row r="1575" spans="187:208" x14ac:dyDescent="0.25">
      <c r="GE1575" s="81" t="s">
        <v>449</v>
      </c>
      <c r="GF1575" s="81" t="s">
        <v>155</v>
      </c>
      <c r="GG1575" s="81" t="s">
        <v>450</v>
      </c>
      <c r="GH1575" s="81" t="s">
        <v>455</v>
      </c>
      <c r="GI1575" s="81">
        <v>2032</v>
      </c>
      <c r="GJ1575" s="81" t="s">
        <v>201</v>
      </c>
      <c r="GK1575" s="81">
        <v>453.26096055716971</v>
      </c>
      <c r="GL1575" s="81">
        <v>808.58011199999999</v>
      </c>
      <c r="GM1575" s="81">
        <v>2032</v>
      </c>
      <c r="GN1575" s="81" t="s">
        <v>173</v>
      </c>
      <c r="GO1575" s="81">
        <v>1.1148832299820636E-2</v>
      </c>
      <c r="GP1575" s="81">
        <v>10</v>
      </c>
      <c r="GQ1575" s="81">
        <v>0</v>
      </c>
      <c r="GR1575" s="81" t="s">
        <v>448</v>
      </c>
      <c r="GS1575" s="81">
        <v>0</v>
      </c>
      <c r="GT1575" s="81">
        <v>0</v>
      </c>
      <c r="GU1575" s="81">
        <v>0</v>
      </c>
      <c r="GV1575" s="81">
        <v>0</v>
      </c>
      <c r="GW1575" s="81">
        <v>0</v>
      </c>
      <c r="GX1575" s="81">
        <v>0</v>
      </c>
      <c r="GY1575" s="81">
        <v>1.1148832299820636E-2</v>
      </c>
      <c r="GZ1575" s="81">
        <v>5.0533304373075012</v>
      </c>
    </row>
    <row r="1576" spans="187:208" x14ac:dyDescent="0.25">
      <c r="GE1576" s="81" t="s">
        <v>449</v>
      </c>
      <c r="GF1576" s="81" t="s">
        <v>155</v>
      </c>
      <c r="GG1576" s="81" t="s">
        <v>456</v>
      </c>
      <c r="GH1576" s="81" t="s">
        <v>457</v>
      </c>
      <c r="GI1576" s="81">
        <v>2021</v>
      </c>
      <c r="GJ1576" s="81" t="s">
        <v>201</v>
      </c>
      <c r="GK1576" s="81">
        <v>222.2294216278485</v>
      </c>
      <c r="GL1576" s="81">
        <v>758.70438200000001</v>
      </c>
      <c r="GM1576" s="81">
        <v>2021</v>
      </c>
      <c r="GN1576" s="81" t="s">
        <v>173</v>
      </c>
      <c r="GO1576" s="81">
        <v>1.1148832299820636E-2</v>
      </c>
      <c r="GP1576" s="81">
        <v>10</v>
      </c>
      <c r="GQ1576" s="81">
        <v>0</v>
      </c>
      <c r="GR1576" s="81" t="s">
        <v>448</v>
      </c>
      <c r="GS1576" s="81">
        <v>1.1148832299820636E-2</v>
      </c>
      <c r="GT1576" s="81">
        <v>2.477598553815016</v>
      </c>
      <c r="GU1576" s="81">
        <v>1.1148832299820636E-2</v>
      </c>
      <c r="GV1576" s="81">
        <v>2.477598553815016</v>
      </c>
      <c r="GW1576" s="81">
        <v>0</v>
      </c>
      <c r="GX1576" s="81">
        <v>0</v>
      </c>
      <c r="GY1576" s="81">
        <v>0</v>
      </c>
      <c r="GZ1576" s="81">
        <v>0</v>
      </c>
    </row>
    <row r="1577" spans="187:208" x14ac:dyDescent="0.25">
      <c r="GE1577" s="81" t="s">
        <v>449</v>
      </c>
      <c r="GF1577" s="81" t="s">
        <v>155</v>
      </c>
      <c r="GG1577" s="81" t="s">
        <v>456</v>
      </c>
      <c r="GH1577" s="81" t="s">
        <v>457</v>
      </c>
      <c r="GI1577" s="81">
        <v>2022</v>
      </c>
      <c r="GJ1577" s="81" t="s">
        <v>201</v>
      </c>
      <c r="GK1577" s="81">
        <v>222.2294216278485</v>
      </c>
      <c r="GL1577" s="81">
        <v>758.70438200000001</v>
      </c>
      <c r="GM1577" s="81">
        <v>2022</v>
      </c>
      <c r="GN1577" s="81" t="s">
        <v>173</v>
      </c>
      <c r="GO1577" s="81">
        <v>1.1148832299820636E-2</v>
      </c>
      <c r="GP1577" s="81">
        <v>10</v>
      </c>
      <c r="GQ1577" s="81">
        <v>0</v>
      </c>
      <c r="GR1577" s="81" t="s">
        <v>448</v>
      </c>
      <c r="GS1577" s="81">
        <v>1.1148832299820636E-2</v>
      </c>
      <c r="GT1577" s="81">
        <v>2.477598553815016</v>
      </c>
      <c r="GU1577" s="81">
        <v>1.1148832299820636E-2</v>
      </c>
      <c r="GV1577" s="81">
        <v>2.477598553815016</v>
      </c>
      <c r="GW1577" s="81">
        <v>1.1148832299820636E-2</v>
      </c>
      <c r="GX1577" s="81">
        <v>2.477598553815016</v>
      </c>
      <c r="GY1577" s="81">
        <v>0</v>
      </c>
      <c r="GZ1577" s="81">
        <v>0</v>
      </c>
    </row>
    <row r="1578" spans="187:208" x14ac:dyDescent="0.25">
      <c r="GE1578" s="81" t="s">
        <v>449</v>
      </c>
      <c r="GF1578" s="81" t="s">
        <v>155</v>
      </c>
      <c r="GG1578" s="81" t="s">
        <v>456</v>
      </c>
      <c r="GH1578" s="81" t="s">
        <v>457</v>
      </c>
      <c r="GI1578" s="81">
        <v>2023</v>
      </c>
      <c r="GJ1578" s="81" t="s">
        <v>201</v>
      </c>
      <c r="GK1578" s="81">
        <v>233.230076807958</v>
      </c>
      <c r="GL1578" s="81">
        <v>758.70438200000001</v>
      </c>
      <c r="GM1578" s="81">
        <v>2023</v>
      </c>
      <c r="GN1578" s="81" t="s">
        <v>173</v>
      </c>
      <c r="GO1578" s="81">
        <v>1.1148832299820636E-2</v>
      </c>
      <c r="GP1578" s="81">
        <v>10</v>
      </c>
      <c r="GQ1578" s="81">
        <v>0</v>
      </c>
      <c r="GR1578" s="81" t="s">
        <v>448</v>
      </c>
      <c r="GS1578" s="81">
        <v>1.1148832299820636E-2</v>
      </c>
      <c r="GT1578" s="81">
        <v>2.6002430136062098</v>
      </c>
      <c r="GU1578" s="81">
        <v>1.1148832299820636E-2</v>
      </c>
      <c r="GV1578" s="81">
        <v>2.6002430136062098</v>
      </c>
      <c r="GW1578" s="81">
        <v>1.1148832299820636E-2</v>
      </c>
      <c r="GX1578" s="81">
        <v>2.6002430136062098</v>
      </c>
      <c r="GY1578" s="81">
        <v>1.1148832299820636E-2</v>
      </c>
      <c r="GZ1578" s="81">
        <v>2.6002430136062098</v>
      </c>
    </row>
    <row r="1579" spans="187:208" x14ac:dyDescent="0.25">
      <c r="GE1579" s="81" t="s">
        <v>449</v>
      </c>
      <c r="GF1579" s="81" t="s">
        <v>155</v>
      </c>
      <c r="GG1579" s="81" t="s">
        <v>456</v>
      </c>
      <c r="GH1579" s="81" t="s">
        <v>457</v>
      </c>
      <c r="GI1579" s="81">
        <v>2024</v>
      </c>
      <c r="GJ1579" s="81" t="s">
        <v>201</v>
      </c>
      <c r="GK1579" s="81">
        <v>233.230076807958</v>
      </c>
      <c r="GL1579" s="81">
        <v>758.70438200000001</v>
      </c>
      <c r="GM1579" s="81">
        <v>2024</v>
      </c>
      <c r="GN1579" s="81" t="s">
        <v>173</v>
      </c>
      <c r="GO1579" s="81">
        <v>1.1148832299820636E-2</v>
      </c>
      <c r="GP1579" s="81">
        <v>10</v>
      </c>
      <c r="GQ1579" s="81">
        <v>0</v>
      </c>
      <c r="GR1579" s="81" t="s">
        <v>448</v>
      </c>
      <c r="GS1579" s="81">
        <v>1.1148832299820636E-2</v>
      </c>
      <c r="GT1579" s="81">
        <v>2.6002430136062098</v>
      </c>
      <c r="GU1579" s="81">
        <v>1.1148832299820636E-2</v>
      </c>
      <c r="GV1579" s="81">
        <v>2.6002430136062098</v>
      </c>
      <c r="GW1579" s="81">
        <v>1.1148832299820636E-2</v>
      </c>
      <c r="GX1579" s="81">
        <v>2.6002430136062098</v>
      </c>
      <c r="GY1579" s="81">
        <v>1.1148832299820636E-2</v>
      </c>
      <c r="GZ1579" s="81">
        <v>2.6002430136062098</v>
      </c>
    </row>
    <row r="1580" spans="187:208" x14ac:dyDescent="0.25">
      <c r="GE1580" s="81" t="s">
        <v>449</v>
      </c>
      <c r="GF1580" s="81" t="s">
        <v>155</v>
      </c>
      <c r="GG1580" s="81" t="s">
        <v>456</v>
      </c>
      <c r="GH1580" s="81" t="s">
        <v>457</v>
      </c>
      <c r="GI1580" s="81">
        <v>2025</v>
      </c>
      <c r="GJ1580" s="81" t="s">
        <v>201</v>
      </c>
      <c r="GK1580" s="81">
        <v>233.230076807958</v>
      </c>
      <c r="GL1580" s="81">
        <v>758.70438200000001</v>
      </c>
      <c r="GM1580" s="81">
        <v>2025</v>
      </c>
      <c r="GN1580" s="81" t="s">
        <v>173</v>
      </c>
      <c r="GO1580" s="81">
        <v>1.1148832299820636E-2</v>
      </c>
      <c r="GP1580" s="81">
        <v>10</v>
      </c>
      <c r="GQ1580" s="81">
        <v>0</v>
      </c>
      <c r="GR1580" s="81" t="s">
        <v>448</v>
      </c>
      <c r="GS1580" s="81">
        <v>1.1148832299820636E-2</v>
      </c>
      <c r="GT1580" s="81">
        <v>2.6002430136062098</v>
      </c>
      <c r="GU1580" s="81">
        <v>1.1148832299820636E-2</v>
      </c>
      <c r="GV1580" s="81">
        <v>2.6002430136062098</v>
      </c>
      <c r="GW1580" s="81">
        <v>1.1148832299820636E-2</v>
      </c>
      <c r="GX1580" s="81">
        <v>2.6002430136062098</v>
      </c>
      <c r="GY1580" s="81">
        <v>1.1148832299820636E-2</v>
      </c>
      <c r="GZ1580" s="81">
        <v>2.6002430136062098</v>
      </c>
    </row>
    <row r="1581" spans="187:208" x14ac:dyDescent="0.25">
      <c r="GE1581" s="81" t="s">
        <v>449</v>
      </c>
      <c r="GF1581" s="81" t="s">
        <v>155</v>
      </c>
      <c r="GG1581" s="81" t="s">
        <v>456</v>
      </c>
      <c r="GH1581" s="81" t="s">
        <v>457</v>
      </c>
      <c r="GI1581" s="81">
        <v>2026</v>
      </c>
      <c r="GJ1581" s="81" t="s">
        <v>201</v>
      </c>
      <c r="GK1581" s="81">
        <v>233.230076807958</v>
      </c>
      <c r="GL1581" s="81">
        <v>758.70438200000001</v>
      </c>
      <c r="GM1581" s="81">
        <v>2026</v>
      </c>
      <c r="GN1581" s="81" t="s">
        <v>173</v>
      </c>
      <c r="GO1581" s="81">
        <v>1.1148832299820636E-2</v>
      </c>
      <c r="GP1581" s="81">
        <v>10</v>
      </c>
      <c r="GQ1581" s="81">
        <v>0</v>
      </c>
      <c r="GR1581" s="81" t="s">
        <v>448</v>
      </c>
      <c r="GS1581" s="81">
        <v>1.1148832299820636E-2</v>
      </c>
      <c r="GT1581" s="81">
        <v>2.6002430136062098</v>
      </c>
      <c r="GU1581" s="81">
        <v>1.1148832299820636E-2</v>
      </c>
      <c r="GV1581" s="81">
        <v>2.6002430136062098</v>
      </c>
      <c r="GW1581" s="81">
        <v>1.1148832299820636E-2</v>
      </c>
      <c r="GX1581" s="81">
        <v>2.6002430136062098</v>
      </c>
      <c r="GY1581" s="81">
        <v>1.1148832299820636E-2</v>
      </c>
      <c r="GZ1581" s="81">
        <v>2.6002430136062098</v>
      </c>
    </row>
    <row r="1582" spans="187:208" x14ac:dyDescent="0.25">
      <c r="GE1582" s="81" t="s">
        <v>449</v>
      </c>
      <c r="GF1582" s="81" t="s">
        <v>155</v>
      </c>
      <c r="GG1582" s="81" t="s">
        <v>456</v>
      </c>
      <c r="GH1582" s="81" t="s">
        <v>457</v>
      </c>
      <c r="GI1582" s="81">
        <v>2027</v>
      </c>
      <c r="GJ1582" s="81" t="s">
        <v>201</v>
      </c>
      <c r="GK1582" s="81">
        <v>233.230076807958</v>
      </c>
      <c r="GL1582" s="81">
        <v>758.70438200000001</v>
      </c>
      <c r="GM1582" s="81">
        <v>2027</v>
      </c>
      <c r="GN1582" s="81" t="s">
        <v>173</v>
      </c>
      <c r="GO1582" s="81">
        <v>1.1148832299820636E-2</v>
      </c>
      <c r="GP1582" s="81">
        <v>10</v>
      </c>
      <c r="GQ1582" s="81">
        <v>0</v>
      </c>
      <c r="GR1582" s="81" t="s">
        <v>448</v>
      </c>
      <c r="GS1582" s="81">
        <v>1.1148832299820636E-2</v>
      </c>
      <c r="GT1582" s="81">
        <v>2.6002430136062098</v>
      </c>
      <c r="GU1582" s="81">
        <v>1.1148832299820636E-2</v>
      </c>
      <c r="GV1582" s="81">
        <v>2.6002430136062098</v>
      </c>
      <c r="GW1582" s="81">
        <v>1.1148832299820636E-2</v>
      </c>
      <c r="GX1582" s="81">
        <v>2.6002430136062098</v>
      </c>
      <c r="GY1582" s="81">
        <v>1.1148832299820636E-2</v>
      </c>
      <c r="GZ1582" s="81">
        <v>2.6002430136062098</v>
      </c>
    </row>
    <row r="1583" spans="187:208" x14ac:dyDescent="0.25">
      <c r="GE1583" s="81" t="s">
        <v>449</v>
      </c>
      <c r="GF1583" s="81" t="s">
        <v>155</v>
      </c>
      <c r="GG1583" s="81" t="s">
        <v>456</v>
      </c>
      <c r="GH1583" s="81" t="s">
        <v>457</v>
      </c>
      <c r="GI1583" s="81">
        <v>2028</v>
      </c>
      <c r="GJ1583" s="81" t="s">
        <v>201</v>
      </c>
      <c r="GK1583" s="81">
        <v>247.27299216496689</v>
      </c>
      <c r="GL1583" s="81">
        <v>758.70438200000001</v>
      </c>
      <c r="GM1583" s="81">
        <v>2028</v>
      </c>
      <c r="GN1583" s="81" t="s">
        <v>173</v>
      </c>
      <c r="GO1583" s="81">
        <v>1.1148832299820636E-2</v>
      </c>
      <c r="GP1583" s="81">
        <v>10</v>
      </c>
      <c r="GQ1583" s="81">
        <v>0</v>
      </c>
      <c r="GR1583" s="81" t="s">
        <v>448</v>
      </c>
      <c r="GS1583" s="81">
        <v>1.1148832299820636E-2</v>
      </c>
      <c r="GT1583" s="81">
        <v>2.7568051219220782</v>
      </c>
      <c r="GU1583" s="81">
        <v>1.1148832299820636E-2</v>
      </c>
      <c r="GV1583" s="81">
        <v>2.7568051219220782</v>
      </c>
      <c r="GW1583" s="81">
        <v>1.1148832299820636E-2</v>
      </c>
      <c r="GX1583" s="81">
        <v>2.7568051219220782</v>
      </c>
      <c r="GY1583" s="81">
        <v>1.1148832299820636E-2</v>
      </c>
      <c r="GZ1583" s="81">
        <v>2.7568051219220782</v>
      </c>
    </row>
    <row r="1584" spans="187:208" x14ac:dyDescent="0.25">
      <c r="GE1584" s="81" t="s">
        <v>449</v>
      </c>
      <c r="GF1584" s="81" t="s">
        <v>155</v>
      </c>
      <c r="GG1584" s="81" t="s">
        <v>456</v>
      </c>
      <c r="GH1584" s="81" t="s">
        <v>457</v>
      </c>
      <c r="GI1584" s="81">
        <v>2029</v>
      </c>
      <c r="GJ1584" s="81" t="s">
        <v>201</v>
      </c>
      <c r="GK1584" s="81">
        <v>247.27299216496689</v>
      </c>
      <c r="GL1584" s="81">
        <v>758.70438200000001</v>
      </c>
      <c r="GM1584" s="81">
        <v>2029</v>
      </c>
      <c r="GN1584" s="81" t="s">
        <v>173</v>
      </c>
      <c r="GO1584" s="81">
        <v>1.1148832299820636E-2</v>
      </c>
      <c r="GP1584" s="81">
        <v>10</v>
      </c>
      <c r="GQ1584" s="81">
        <v>0</v>
      </c>
      <c r="GR1584" s="81" t="s">
        <v>448</v>
      </c>
      <c r="GS1584" s="81">
        <v>1.1148832299820636E-2</v>
      </c>
      <c r="GT1584" s="81">
        <v>2.7568051219220782</v>
      </c>
      <c r="GU1584" s="81">
        <v>1.1148832299820636E-2</v>
      </c>
      <c r="GV1584" s="81">
        <v>2.7568051219220782</v>
      </c>
      <c r="GW1584" s="81">
        <v>1.1148832299820636E-2</v>
      </c>
      <c r="GX1584" s="81">
        <v>2.7568051219220782</v>
      </c>
      <c r="GY1584" s="81">
        <v>1.1148832299820636E-2</v>
      </c>
      <c r="GZ1584" s="81">
        <v>2.7568051219220782</v>
      </c>
    </row>
    <row r="1585" spans="187:208" x14ac:dyDescent="0.25">
      <c r="GE1585" s="81" t="s">
        <v>449</v>
      </c>
      <c r="GF1585" s="81" t="s">
        <v>155</v>
      </c>
      <c r="GG1585" s="81" t="s">
        <v>456</v>
      </c>
      <c r="GH1585" s="81" t="s">
        <v>457</v>
      </c>
      <c r="GI1585" s="81">
        <v>2030</v>
      </c>
      <c r="GJ1585" s="81" t="s">
        <v>201</v>
      </c>
      <c r="GK1585" s="81">
        <v>247.27299216496689</v>
      </c>
      <c r="GL1585" s="81">
        <v>758.70438200000001</v>
      </c>
      <c r="GM1585" s="81">
        <v>2030</v>
      </c>
      <c r="GN1585" s="81" t="s">
        <v>173</v>
      </c>
      <c r="GO1585" s="81">
        <v>1.1148832299820636E-2</v>
      </c>
      <c r="GP1585" s="81">
        <v>10</v>
      </c>
      <c r="GQ1585" s="81">
        <v>0</v>
      </c>
      <c r="GR1585" s="81" t="s">
        <v>448</v>
      </c>
      <c r="GS1585" s="81">
        <v>0</v>
      </c>
      <c r="GT1585" s="81">
        <v>0</v>
      </c>
      <c r="GU1585" s="81">
        <v>1.1148832299820636E-2</v>
      </c>
      <c r="GV1585" s="81">
        <v>2.7568051219220782</v>
      </c>
      <c r="GW1585" s="81">
        <v>1.1148832299820636E-2</v>
      </c>
      <c r="GX1585" s="81">
        <v>2.7568051219220782</v>
      </c>
      <c r="GY1585" s="81">
        <v>1.1148832299820636E-2</v>
      </c>
      <c r="GZ1585" s="81">
        <v>2.7568051219220782</v>
      </c>
    </row>
    <row r="1586" spans="187:208" x14ac:dyDescent="0.25">
      <c r="GE1586" s="81" t="s">
        <v>449</v>
      </c>
      <c r="GF1586" s="81" t="s">
        <v>155</v>
      </c>
      <c r="GG1586" s="81" t="s">
        <v>456</v>
      </c>
      <c r="GH1586" s="81" t="s">
        <v>457</v>
      </c>
      <c r="GI1586" s="81">
        <v>2031</v>
      </c>
      <c r="GJ1586" s="81" t="s">
        <v>201</v>
      </c>
      <c r="GK1586" s="81">
        <v>247.27299216496689</v>
      </c>
      <c r="GL1586" s="81">
        <v>758.70438200000001</v>
      </c>
      <c r="GM1586" s="81">
        <v>2031</v>
      </c>
      <c r="GN1586" s="81" t="s">
        <v>173</v>
      </c>
      <c r="GO1586" s="81">
        <v>1.1148832299820636E-2</v>
      </c>
      <c r="GP1586" s="81">
        <v>10</v>
      </c>
      <c r="GQ1586" s="81">
        <v>0</v>
      </c>
      <c r="GR1586" s="81" t="s">
        <v>448</v>
      </c>
      <c r="GS1586" s="81">
        <v>0</v>
      </c>
      <c r="GT1586" s="81">
        <v>0</v>
      </c>
      <c r="GU1586" s="81">
        <v>0</v>
      </c>
      <c r="GV1586" s="81">
        <v>0</v>
      </c>
      <c r="GW1586" s="81">
        <v>1.1148832299820636E-2</v>
      </c>
      <c r="GX1586" s="81">
        <v>2.7568051219220782</v>
      </c>
      <c r="GY1586" s="81">
        <v>1.1148832299820636E-2</v>
      </c>
      <c r="GZ1586" s="81">
        <v>2.7568051219220782</v>
      </c>
    </row>
    <row r="1587" spans="187:208" x14ac:dyDescent="0.25">
      <c r="GE1587" s="81" t="s">
        <v>449</v>
      </c>
      <c r="GF1587" s="81" t="s">
        <v>155</v>
      </c>
      <c r="GG1587" s="81" t="s">
        <v>456</v>
      </c>
      <c r="GH1587" s="81" t="s">
        <v>457</v>
      </c>
      <c r="GI1587" s="81">
        <v>2032</v>
      </c>
      <c r="GJ1587" s="81" t="s">
        <v>201</v>
      </c>
      <c r="GK1587" s="81">
        <v>247.27299216496689</v>
      </c>
      <c r="GL1587" s="81">
        <v>758.70438200000001</v>
      </c>
      <c r="GM1587" s="81">
        <v>2032</v>
      </c>
      <c r="GN1587" s="81" t="s">
        <v>173</v>
      </c>
      <c r="GO1587" s="81">
        <v>1.1148832299820636E-2</v>
      </c>
      <c r="GP1587" s="81">
        <v>10</v>
      </c>
      <c r="GQ1587" s="81">
        <v>0</v>
      </c>
      <c r="GR1587" s="81" t="s">
        <v>448</v>
      </c>
      <c r="GS1587" s="81">
        <v>0</v>
      </c>
      <c r="GT1587" s="81">
        <v>0</v>
      </c>
      <c r="GU1587" s="81">
        <v>0</v>
      </c>
      <c r="GV1587" s="81">
        <v>0</v>
      </c>
      <c r="GW1587" s="81">
        <v>0</v>
      </c>
      <c r="GX1587" s="81">
        <v>0</v>
      </c>
      <c r="GY1587" s="81">
        <v>1.1148832299820636E-2</v>
      </c>
      <c r="GZ1587" s="81">
        <v>2.7568051219220782</v>
      </c>
    </row>
    <row r="1588" spans="187:208" x14ac:dyDescent="0.25">
      <c r="GE1588" s="81" t="s">
        <v>449</v>
      </c>
      <c r="GF1588" s="81" t="s">
        <v>155</v>
      </c>
      <c r="GG1588" s="81" t="s">
        <v>456</v>
      </c>
      <c r="GH1588" s="81" t="s">
        <v>458</v>
      </c>
      <c r="GI1588" s="81">
        <v>2021</v>
      </c>
      <c r="GJ1588" s="81" t="s">
        <v>201</v>
      </c>
      <c r="GK1588" s="81">
        <v>222.22942162784321</v>
      </c>
      <c r="GL1588" s="81">
        <v>758.70438200000001</v>
      </c>
      <c r="GM1588" s="81">
        <v>2021</v>
      </c>
      <c r="GN1588" s="81" t="s">
        <v>173</v>
      </c>
      <c r="GO1588" s="81">
        <v>1.1148832299820636E-2</v>
      </c>
      <c r="GP1588" s="81">
        <v>10</v>
      </c>
      <c r="GQ1588" s="81">
        <v>0</v>
      </c>
      <c r="GR1588" s="81" t="s">
        <v>448</v>
      </c>
      <c r="GS1588" s="81">
        <v>1.1148832299820636E-2</v>
      </c>
      <c r="GT1588" s="81">
        <v>2.477598553814957</v>
      </c>
      <c r="GU1588" s="81">
        <v>1.1148832299820636E-2</v>
      </c>
      <c r="GV1588" s="81">
        <v>2.477598553814957</v>
      </c>
      <c r="GW1588" s="81">
        <v>0</v>
      </c>
      <c r="GX1588" s="81">
        <v>0</v>
      </c>
      <c r="GY1588" s="81">
        <v>0</v>
      </c>
      <c r="GZ1588" s="81">
        <v>0</v>
      </c>
    </row>
    <row r="1589" spans="187:208" x14ac:dyDescent="0.25">
      <c r="GE1589" s="81" t="s">
        <v>449</v>
      </c>
      <c r="GF1589" s="81" t="s">
        <v>155</v>
      </c>
      <c r="GG1589" s="81" t="s">
        <v>456</v>
      </c>
      <c r="GH1589" s="81" t="s">
        <v>458</v>
      </c>
      <c r="GI1589" s="81">
        <v>2022</v>
      </c>
      <c r="GJ1589" s="81" t="s">
        <v>201</v>
      </c>
      <c r="GK1589" s="81">
        <v>222.22942162784321</v>
      </c>
      <c r="GL1589" s="81">
        <v>758.70438200000001</v>
      </c>
      <c r="GM1589" s="81">
        <v>2022</v>
      </c>
      <c r="GN1589" s="81" t="s">
        <v>173</v>
      </c>
      <c r="GO1589" s="81">
        <v>1.1148832299820636E-2</v>
      </c>
      <c r="GP1589" s="81">
        <v>10</v>
      </c>
      <c r="GQ1589" s="81">
        <v>0</v>
      </c>
      <c r="GR1589" s="81" t="s">
        <v>448</v>
      </c>
      <c r="GS1589" s="81">
        <v>1.1148832299820636E-2</v>
      </c>
      <c r="GT1589" s="81">
        <v>2.477598553814957</v>
      </c>
      <c r="GU1589" s="81">
        <v>1.1148832299820636E-2</v>
      </c>
      <c r="GV1589" s="81">
        <v>2.477598553814957</v>
      </c>
      <c r="GW1589" s="81">
        <v>1.1148832299820636E-2</v>
      </c>
      <c r="GX1589" s="81">
        <v>2.477598553814957</v>
      </c>
      <c r="GY1589" s="81">
        <v>0</v>
      </c>
      <c r="GZ1589" s="81">
        <v>0</v>
      </c>
    </row>
    <row r="1590" spans="187:208" x14ac:dyDescent="0.25">
      <c r="GE1590" s="81" t="s">
        <v>449</v>
      </c>
      <c r="GF1590" s="81" t="s">
        <v>155</v>
      </c>
      <c r="GG1590" s="81" t="s">
        <v>456</v>
      </c>
      <c r="GH1590" s="81" t="s">
        <v>458</v>
      </c>
      <c r="GI1590" s="81">
        <v>2023</v>
      </c>
      <c r="GJ1590" s="81" t="s">
        <v>201</v>
      </c>
      <c r="GK1590" s="81">
        <v>233.2300768079524</v>
      </c>
      <c r="GL1590" s="81">
        <v>758.70438200000001</v>
      </c>
      <c r="GM1590" s="81">
        <v>2023</v>
      </c>
      <c r="GN1590" s="81" t="s">
        <v>173</v>
      </c>
      <c r="GO1590" s="81">
        <v>1.1148832299820636E-2</v>
      </c>
      <c r="GP1590" s="81">
        <v>10</v>
      </c>
      <c r="GQ1590" s="81">
        <v>0</v>
      </c>
      <c r="GR1590" s="81" t="s">
        <v>448</v>
      </c>
      <c r="GS1590" s="81">
        <v>1.1148832299820636E-2</v>
      </c>
      <c r="GT1590" s="81">
        <v>2.6002430136061476</v>
      </c>
      <c r="GU1590" s="81">
        <v>1.1148832299820636E-2</v>
      </c>
      <c r="GV1590" s="81">
        <v>2.6002430136061476</v>
      </c>
      <c r="GW1590" s="81">
        <v>1.1148832299820636E-2</v>
      </c>
      <c r="GX1590" s="81">
        <v>2.6002430136061476</v>
      </c>
      <c r="GY1590" s="81">
        <v>1.1148832299820636E-2</v>
      </c>
      <c r="GZ1590" s="81">
        <v>2.6002430136061476</v>
      </c>
    </row>
    <row r="1591" spans="187:208" x14ac:dyDescent="0.25">
      <c r="GE1591" s="81" t="s">
        <v>449</v>
      </c>
      <c r="GF1591" s="81" t="s">
        <v>155</v>
      </c>
      <c r="GG1591" s="81" t="s">
        <v>456</v>
      </c>
      <c r="GH1591" s="81" t="s">
        <v>458</v>
      </c>
      <c r="GI1591" s="81">
        <v>2024</v>
      </c>
      <c r="GJ1591" s="81" t="s">
        <v>201</v>
      </c>
      <c r="GK1591" s="81">
        <v>233.2300768079524</v>
      </c>
      <c r="GL1591" s="81">
        <v>758.70438200000001</v>
      </c>
      <c r="GM1591" s="81">
        <v>2024</v>
      </c>
      <c r="GN1591" s="81" t="s">
        <v>173</v>
      </c>
      <c r="GO1591" s="81">
        <v>1.1148832299820636E-2</v>
      </c>
      <c r="GP1591" s="81">
        <v>10</v>
      </c>
      <c r="GQ1591" s="81">
        <v>0</v>
      </c>
      <c r="GR1591" s="81" t="s">
        <v>448</v>
      </c>
      <c r="GS1591" s="81">
        <v>1.1148832299820636E-2</v>
      </c>
      <c r="GT1591" s="81">
        <v>2.6002430136061476</v>
      </c>
      <c r="GU1591" s="81">
        <v>1.1148832299820636E-2</v>
      </c>
      <c r="GV1591" s="81">
        <v>2.6002430136061476</v>
      </c>
      <c r="GW1591" s="81">
        <v>1.1148832299820636E-2</v>
      </c>
      <c r="GX1591" s="81">
        <v>2.6002430136061476</v>
      </c>
      <c r="GY1591" s="81">
        <v>1.1148832299820636E-2</v>
      </c>
      <c r="GZ1591" s="81">
        <v>2.6002430136061476</v>
      </c>
    </row>
    <row r="1592" spans="187:208" x14ac:dyDescent="0.25">
      <c r="GE1592" s="81" t="s">
        <v>449</v>
      </c>
      <c r="GF1592" s="81" t="s">
        <v>155</v>
      </c>
      <c r="GG1592" s="81" t="s">
        <v>456</v>
      </c>
      <c r="GH1592" s="81" t="s">
        <v>458</v>
      </c>
      <c r="GI1592" s="81">
        <v>2025</v>
      </c>
      <c r="GJ1592" s="81" t="s">
        <v>201</v>
      </c>
      <c r="GK1592" s="81">
        <v>233.2300768079524</v>
      </c>
      <c r="GL1592" s="81">
        <v>758.70438200000001</v>
      </c>
      <c r="GM1592" s="81">
        <v>2025</v>
      </c>
      <c r="GN1592" s="81" t="s">
        <v>173</v>
      </c>
      <c r="GO1592" s="81">
        <v>1.1148832299820636E-2</v>
      </c>
      <c r="GP1592" s="81">
        <v>10</v>
      </c>
      <c r="GQ1592" s="81">
        <v>0</v>
      </c>
      <c r="GR1592" s="81" t="s">
        <v>448</v>
      </c>
      <c r="GS1592" s="81">
        <v>1.1148832299820636E-2</v>
      </c>
      <c r="GT1592" s="81">
        <v>2.6002430136061476</v>
      </c>
      <c r="GU1592" s="81">
        <v>1.1148832299820636E-2</v>
      </c>
      <c r="GV1592" s="81">
        <v>2.6002430136061476</v>
      </c>
      <c r="GW1592" s="81">
        <v>1.1148832299820636E-2</v>
      </c>
      <c r="GX1592" s="81">
        <v>2.6002430136061476</v>
      </c>
      <c r="GY1592" s="81">
        <v>1.1148832299820636E-2</v>
      </c>
      <c r="GZ1592" s="81">
        <v>2.6002430136061476</v>
      </c>
    </row>
    <row r="1593" spans="187:208" x14ac:dyDescent="0.25">
      <c r="GE1593" s="81" t="s">
        <v>449</v>
      </c>
      <c r="GF1593" s="81" t="s">
        <v>155</v>
      </c>
      <c r="GG1593" s="81" t="s">
        <v>456</v>
      </c>
      <c r="GH1593" s="81" t="s">
        <v>458</v>
      </c>
      <c r="GI1593" s="81">
        <v>2026</v>
      </c>
      <c r="GJ1593" s="81" t="s">
        <v>201</v>
      </c>
      <c r="GK1593" s="81">
        <v>233.2300768079524</v>
      </c>
      <c r="GL1593" s="81">
        <v>758.70438200000001</v>
      </c>
      <c r="GM1593" s="81">
        <v>2026</v>
      </c>
      <c r="GN1593" s="81" t="s">
        <v>173</v>
      </c>
      <c r="GO1593" s="81">
        <v>1.1148832299820636E-2</v>
      </c>
      <c r="GP1593" s="81">
        <v>10</v>
      </c>
      <c r="GQ1593" s="81">
        <v>0</v>
      </c>
      <c r="GR1593" s="81" t="s">
        <v>448</v>
      </c>
      <c r="GS1593" s="81">
        <v>1.1148832299820636E-2</v>
      </c>
      <c r="GT1593" s="81">
        <v>2.6002430136061476</v>
      </c>
      <c r="GU1593" s="81">
        <v>1.1148832299820636E-2</v>
      </c>
      <c r="GV1593" s="81">
        <v>2.6002430136061476</v>
      </c>
      <c r="GW1593" s="81">
        <v>1.1148832299820636E-2</v>
      </c>
      <c r="GX1593" s="81">
        <v>2.6002430136061476</v>
      </c>
      <c r="GY1593" s="81">
        <v>1.1148832299820636E-2</v>
      </c>
      <c r="GZ1593" s="81">
        <v>2.6002430136061476</v>
      </c>
    </row>
    <row r="1594" spans="187:208" x14ac:dyDescent="0.25">
      <c r="GE1594" s="81" t="s">
        <v>449</v>
      </c>
      <c r="GF1594" s="81" t="s">
        <v>155</v>
      </c>
      <c r="GG1594" s="81" t="s">
        <v>456</v>
      </c>
      <c r="GH1594" s="81" t="s">
        <v>458</v>
      </c>
      <c r="GI1594" s="81">
        <v>2027</v>
      </c>
      <c r="GJ1594" s="81" t="s">
        <v>201</v>
      </c>
      <c r="GK1594" s="81">
        <v>233.2300768079524</v>
      </c>
      <c r="GL1594" s="81">
        <v>758.70438200000001</v>
      </c>
      <c r="GM1594" s="81">
        <v>2027</v>
      </c>
      <c r="GN1594" s="81" t="s">
        <v>173</v>
      </c>
      <c r="GO1594" s="81">
        <v>1.1148832299820636E-2</v>
      </c>
      <c r="GP1594" s="81">
        <v>10</v>
      </c>
      <c r="GQ1594" s="81">
        <v>0</v>
      </c>
      <c r="GR1594" s="81" t="s">
        <v>448</v>
      </c>
      <c r="GS1594" s="81">
        <v>1.1148832299820636E-2</v>
      </c>
      <c r="GT1594" s="81">
        <v>2.6002430136061476</v>
      </c>
      <c r="GU1594" s="81">
        <v>1.1148832299820636E-2</v>
      </c>
      <c r="GV1594" s="81">
        <v>2.6002430136061476</v>
      </c>
      <c r="GW1594" s="81">
        <v>1.1148832299820636E-2</v>
      </c>
      <c r="GX1594" s="81">
        <v>2.6002430136061476</v>
      </c>
      <c r="GY1594" s="81">
        <v>1.1148832299820636E-2</v>
      </c>
      <c r="GZ1594" s="81">
        <v>2.6002430136061476</v>
      </c>
    </row>
    <row r="1595" spans="187:208" x14ac:dyDescent="0.25">
      <c r="GE1595" s="81" t="s">
        <v>449</v>
      </c>
      <c r="GF1595" s="81" t="s">
        <v>155</v>
      </c>
      <c r="GG1595" s="81" t="s">
        <v>456</v>
      </c>
      <c r="GH1595" s="81" t="s">
        <v>458</v>
      </c>
      <c r="GI1595" s="81">
        <v>2028</v>
      </c>
      <c r="GJ1595" s="81" t="s">
        <v>201</v>
      </c>
      <c r="GK1595" s="81">
        <v>247.27299216496101</v>
      </c>
      <c r="GL1595" s="81">
        <v>758.70438200000001</v>
      </c>
      <c r="GM1595" s="81">
        <v>2028</v>
      </c>
      <c r="GN1595" s="81" t="s">
        <v>173</v>
      </c>
      <c r="GO1595" s="81">
        <v>1.1148832299820636E-2</v>
      </c>
      <c r="GP1595" s="81">
        <v>10</v>
      </c>
      <c r="GQ1595" s="81">
        <v>0</v>
      </c>
      <c r="GR1595" s="81" t="s">
        <v>448</v>
      </c>
      <c r="GS1595" s="81">
        <v>1.1148832299820636E-2</v>
      </c>
      <c r="GT1595" s="81">
        <v>2.7568051219220124</v>
      </c>
      <c r="GU1595" s="81">
        <v>1.1148832299820636E-2</v>
      </c>
      <c r="GV1595" s="81">
        <v>2.7568051219220124</v>
      </c>
      <c r="GW1595" s="81">
        <v>1.1148832299820636E-2</v>
      </c>
      <c r="GX1595" s="81">
        <v>2.7568051219220124</v>
      </c>
      <c r="GY1595" s="81">
        <v>1.1148832299820636E-2</v>
      </c>
      <c r="GZ1595" s="81">
        <v>2.7568051219220124</v>
      </c>
    </row>
    <row r="1596" spans="187:208" x14ac:dyDescent="0.25">
      <c r="GE1596" s="81" t="s">
        <v>449</v>
      </c>
      <c r="GF1596" s="81" t="s">
        <v>155</v>
      </c>
      <c r="GG1596" s="81" t="s">
        <v>456</v>
      </c>
      <c r="GH1596" s="81" t="s">
        <v>458</v>
      </c>
      <c r="GI1596" s="81">
        <v>2029</v>
      </c>
      <c r="GJ1596" s="81" t="s">
        <v>201</v>
      </c>
      <c r="GK1596" s="81">
        <v>247.27299216496101</v>
      </c>
      <c r="GL1596" s="81">
        <v>758.70438200000001</v>
      </c>
      <c r="GM1596" s="81">
        <v>2029</v>
      </c>
      <c r="GN1596" s="81" t="s">
        <v>173</v>
      </c>
      <c r="GO1596" s="81">
        <v>1.1148832299820636E-2</v>
      </c>
      <c r="GP1596" s="81">
        <v>10</v>
      </c>
      <c r="GQ1596" s="81">
        <v>0</v>
      </c>
      <c r="GR1596" s="81" t="s">
        <v>448</v>
      </c>
      <c r="GS1596" s="81">
        <v>1.1148832299820636E-2</v>
      </c>
      <c r="GT1596" s="81">
        <v>2.7568051219220124</v>
      </c>
      <c r="GU1596" s="81">
        <v>1.1148832299820636E-2</v>
      </c>
      <c r="GV1596" s="81">
        <v>2.7568051219220124</v>
      </c>
      <c r="GW1596" s="81">
        <v>1.1148832299820636E-2</v>
      </c>
      <c r="GX1596" s="81">
        <v>2.7568051219220124</v>
      </c>
      <c r="GY1596" s="81">
        <v>1.1148832299820636E-2</v>
      </c>
      <c r="GZ1596" s="81">
        <v>2.7568051219220124</v>
      </c>
    </row>
    <row r="1597" spans="187:208" x14ac:dyDescent="0.25">
      <c r="GE1597" s="81" t="s">
        <v>449</v>
      </c>
      <c r="GF1597" s="81" t="s">
        <v>155</v>
      </c>
      <c r="GG1597" s="81" t="s">
        <v>456</v>
      </c>
      <c r="GH1597" s="81" t="s">
        <v>458</v>
      </c>
      <c r="GI1597" s="81">
        <v>2030</v>
      </c>
      <c r="GJ1597" s="81" t="s">
        <v>201</v>
      </c>
      <c r="GK1597" s="81">
        <v>247.27299216496101</v>
      </c>
      <c r="GL1597" s="81">
        <v>758.70438200000001</v>
      </c>
      <c r="GM1597" s="81">
        <v>2030</v>
      </c>
      <c r="GN1597" s="81" t="s">
        <v>173</v>
      </c>
      <c r="GO1597" s="81">
        <v>1.1148832299820636E-2</v>
      </c>
      <c r="GP1597" s="81">
        <v>10</v>
      </c>
      <c r="GQ1597" s="81">
        <v>0</v>
      </c>
      <c r="GR1597" s="81" t="s">
        <v>448</v>
      </c>
      <c r="GS1597" s="81">
        <v>0</v>
      </c>
      <c r="GT1597" s="81">
        <v>0</v>
      </c>
      <c r="GU1597" s="81">
        <v>1.1148832299820636E-2</v>
      </c>
      <c r="GV1597" s="81">
        <v>2.7568051219220124</v>
      </c>
      <c r="GW1597" s="81">
        <v>1.1148832299820636E-2</v>
      </c>
      <c r="GX1597" s="81">
        <v>2.7568051219220124</v>
      </c>
      <c r="GY1597" s="81">
        <v>1.1148832299820636E-2</v>
      </c>
      <c r="GZ1597" s="81">
        <v>2.7568051219220124</v>
      </c>
    </row>
    <row r="1598" spans="187:208" x14ac:dyDescent="0.25">
      <c r="GE1598" s="81" t="s">
        <v>449</v>
      </c>
      <c r="GF1598" s="81" t="s">
        <v>155</v>
      </c>
      <c r="GG1598" s="81" t="s">
        <v>456</v>
      </c>
      <c r="GH1598" s="81" t="s">
        <v>458</v>
      </c>
      <c r="GI1598" s="81">
        <v>2031</v>
      </c>
      <c r="GJ1598" s="81" t="s">
        <v>201</v>
      </c>
      <c r="GK1598" s="81">
        <v>247.27299216496101</v>
      </c>
      <c r="GL1598" s="81">
        <v>758.70438200000001</v>
      </c>
      <c r="GM1598" s="81">
        <v>2031</v>
      </c>
      <c r="GN1598" s="81" t="s">
        <v>173</v>
      </c>
      <c r="GO1598" s="81">
        <v>1.1148832299820636E-2</v>
      </c>
      <c r="GP1598" s="81">
        <v>10</v>
      </c>
      <c r="GQ1598" s="81">
        <v>0</v>
      </c>
      <c r="GR1598" s="81" t="s">
        <v>448</v>
      </c>
      <c r="GS1598" s="81">
        <v>0</v>
      </c>
      <c r="GT1598" s="81">
        <v>0</v>
      </c>
      <c r="GU1598" s="81">
        <v>0</v>
      </c>
      <c r="GV1598" s="81">
        <v>0</v>
      </c>
      <c r="GW1598" s="81">
        <v>1.1148832299820636E-2</v>
      </c>
      <c r="GX1598" s="81">
        <v>2.7568051219220124</v>
      </c>
      <c r="GY1598" s="81">
        <v>1.1148832299820636E-2</v>
      </c>
      <c r="GZ1598" s="81">
        <v>2.7568051219220124</v>
      </c>
    </row>
    <row r="1599" spans="187:208" x14ac:dyDescent="0.25">
      <c r="GE1599" s="81" t="s">
        <v>449</v>
      </c>
      <c r="GF1599" s="81" t="s">
        <v>155</v>
      </c>
      <c r="GG1599" s="81" t="s">
        <v>456</v>
      </c>
      <c r="GH1599" s="81" t="s">
        <v>458</v>
      </c>
      <c r="GI1599" s="81">
        <v>2032</v>
      </c>
      <c r="GJ1599" s="81" t="s">
        <v>201</v>
      </c>
      <c r="GK1599" s="81">
        <v>247.27299216496101</v>
      </c>
      <c r="GL1599" s="81">
        <v>758.70438200000001</v>
      </c>
      <c r="GM1599" s="81">
        <v>2032</v>
      </c>
      <c r="GN1599" s="81" t="s">
        <v>173</v>
      </c>
      <c r="GO1599" s="81">
        <v>1.1148832299820636E-2</v>
      </c>
      <c r="GP1599" s="81">
        <v>10</v>
      </c>
      <c r="GQ1599" s="81">
        <v>0</v>
      </c>
      <c r="GR1599" s="81" t="s">
        <v>448</v>
      </c>
      <c r="GS1599" s="81">
        <v>0</v>
      </c>
      <c r="GT1599" s="81">
        <v>0</v>
      </c>
      <c r="GU1599" s="81">
        <v>0</v>
      </c>
      <c r="GV1599" s="81">
        <v>0</v>
      </c>
      <c r="GW1599" s="81">
        <v>0</v>
      </c>
      <c r="GX1599" s="81">
        <v>0</v>
      </c>
      <c r="GY1599" s="81">
        <v>1.1148832299820636E-2</v>
      </c>
      <c r="GZ1599" s="81">
        <v>2.7568051219220124</v>
      </c>
    </row>
    <row r="1600" spans="187:208" x14ac:dyDescent="0.25">
      <c r="GE1600" s="81" t="s">
        <v>449</v>
      </c>
      <c r="GF1600" s="81" t="s">
        <v>155</v>
      </c>
      <c r="GG1600" s="81" t="s">
        <v>456</v>
      </c>
      <c r="GH1600" s="81" t="s">
        <v>459</v>
      </c>
      <c r="GI1600" s="81">
        <v>2021</v>
      </c>
      <c r="GJ1600" s="81" t="s">
        <v>201</v>
      </c>
      <c r="GK1600" s="81">
        <v>0.69641821681223104</v>
      </c>
      <c r="GL1600" s="81">
        <v>758.70438200000001</v>
      </c>
      <c r="GM1600" s="81">
        <v>2021</v>
      </c>
      <c r="GN1600" s="81" t="s">
        <v>173</v>
      </c>
      <c r="GO1600" s="81">
        <v>1.1148832299820636E-2</v>
      </c>
      <c r="GP1600" s="81">
        <v>10</v>
      </c>
      <c r="GQ1600" s="81">
        <v>0</v>
      </c>
      <c r="GR1600" s="81" t="s">
        <v>448</v>
      </c>
      <c r="GS1600" s="81">
        <v>1.1148832299820636E-2</v>
      </c>
      <c r="GT1600" s="81">
        <v>7.7642499097796925E-3</v>
      </c>
      <c r="GU1600" s="81">
        <v>1.1148832299820636E-2</v>
      </c>
      <c r="GV1600" s="81">
        <v>7.7642499097796925E-3</v>
      </c>
      <c r="GW1600" s="81">
        <v>0</v>
      </c>
      <c r="GX1600" s="81">
        <v>0</v>
      </c>
      <c r="GY1600" s="81">
        <v>0</v>
      </c>
      <c r="GZ1600" s="81">
        <v>0</v>
      </c>
    </row>
    <row r="1601" spans="187:208" x14ac:dyDescent="0.25">
      <c r="GE1601" s="81" t="s">
        <v>449</v>
      </c>
      <c r="GF1601" s="81" t="s">
        <v>155</v>
      </c>
      <c r="GG1601" s="81" t="s">
        <v>456</v>
      </c>
      <c r="GH1601" s="81" t="s">
        <v>459</v>
      </c>
      <c r="GI1601" s="81">
        <v>2022</v>
      </c>
      <c r="GJ1601" s="81" t="s">
        <v>201</v>
      </c>
      <c r="GK1601" s="81">
        <v>0.69641821681223104</v>
      </c>
      <c r="GL1601" s="81">
        <v>758.70438200000001</v>
      </c>
      <c r="GM1601" s="81">
        <v>2022</v>
      </c>
      <c r="GN1601" s="81" t="s">
        <v>173</v>
      </c>
      <c r="GO1601" s="81">
        <v>1.1148832299820636E-2</v>
      </c>
      <c r="GP1601" s="81">
        <v>10</v>
      </c>
      <c r="GQ1601" s="81">
        <v>0</v>
      </c>
      <c r="GR1601" s="81" t="s">
        <v>448</v>
      </c>
      <c r="GS1601" s="81">
        <v>1.1148832299820636E-2</v>
      </c>
      <c r="GT1601" s="81">
        <v>7.7642499097796925E-3</v>
      </c>
      <c r="GU1601" s="81">
        <v>1.1148832299820636E-2</v>
      </c>
      <c r="GV1601" s="81">
        <v>7.7642499097796925E-3</v>
      </c>
      <c r="GW1601" s="81">
        <v>1.1148832299820636E-2</v>
      </c>
      <c r="GX1601" s="81">
        <v>7.7642499097796925E-3</v>
      </c>
      <c r="GY1601" s="81">
        <v>0</v>
      </c>
      <c r="GZ1601" s="81">
        <v>0</v>
      </c>
    </row>
    <row r="1602" spans="187:208" x14ac:dyDescent="0.25">
      <c r="GE1602" s="81" t="s">
        <v>449</v>
      </c>
      <c r="GF1602" s="81" t="s">
        <v>155</v>
      </c>
      <c r="GG1602" s="81" t="s">
        <v>456</v>
      </c>
      <c r="GH1602" s="81" t="s">
        <v>459</v>
      </c>
      <c r="GI1602" s="81">
        <v>2023</v>
      </c>
      <c r="GJ1602" s="81" t="s">
        <v>201</v>
      </c>
      <c r="GK1602" s="81">
        <v>0.71896016785820926</v>
      </c>
      <c r="GL1602" s="81">
        <v>758.70438200000001</v>
      </c>
      <c r="GM1602" s="81">
        <v>2023</v>
      </c>
      <c r="GN1602" s="81" t="s">
        <v>173</v>
      </c>
      <c r="GO1602" s="81">
        <v>1.1148832299820636E-2</v>
      </c>
      <c r="GP1602" s="81">
        <v>10</v>
      </c>
      <c r="GQ1602" s="81">
        <v>0</v>
      </c>
      <c r="GR1602" s="81" t="s">
        <v>448</v>
      </c>
      <c r="GS1602" s="81">
        <v>1.1148832299820636E-2</v>
      </c>
      <c r="GT1602" s="81">
        <v>8.0155663417020694E-3</v>
      </c>
      <c r="GU1602" s="81">
        <v>1.1148832299820636E-2</v>
      </c>
      <c r="GV1602" s="81">
        <v>8.0155663417020694E-3</v>
      </c>
      <c r="GW1602" s="81">
        <v>1.1148832299820636E-2</v>
      </c>
      <c r="GX1602" s="81">
        <v>8.0155663417020694E-3</v>
      </c>
      <c r="GY1602" s="81">
        <v>1.1148832299820636E-2</v>
      </c>
      <c r="GZ1602" s="81">
        <v>8.0155663417020694E-3</v>
      </c>
    </row>
    <row r="1603" spans="187:208" x14ac:dyDescent="0.25">
      <c r="GE1603" s="81" t="s">
        <v>449</v>
      </c>
      <c r="GF1603" s="81" t="s">
        <v>155</v>
      </c>
      <c r="GG1603" s="81" t="s">
        <v>456</v>
      </c>
      <c r="GH1603" s="81" t="s">
        <v>459</v>
      </c>
      <c r="GI1603" s="81">
        <v>2024</v>
      </c>
      <c r="GJ1603" s="81" t="s">
        <v>201</v>
      </c>
      <c r="GK1603" s="81">
        <v>0.71896016785820926</v>
      </c>
      <c r="GL1603" s="81">
        <v>758.70438200000001</v>
      </c>
      <c r="GM1603" s="81">
        <v>2024</v>
      </c>
      <c r="GN1603" s="81" t="s">
        <v>173</v>
      </c>
      <c r="GO1603" s="81">
        <v>1.1148832299820636E-2</v>
      </c>
      <c r="GP1603" s="81">
        <v>10</v>
      </c>
      <c r="GQ1603" s="81">
        <v>0</v>
      </c>
      <c r="GR1603" s="81" t="s">
        <v>448</v>
      </c>
      <c r="GS1603" s="81">
        <v>1.1148832299820636E-2</v>
      </c>
      <c r="GT1603" s="81">
        <v>8.0155663417020694E-3</v>
      </c>
      <c r="GU1603" s="81">
        <v>1.1148832299820636E-2</v>
      </c>
      <c r="GV1603" s="81">
        <v>8.0155663417020694E-3</v>
      </c>
      <c r="GW1603" s="81">
        <v>1.1148832299820636E-2</v>
      </c>
      <c r="GX1603" s="81">
        <v>8.0155663417020694E-3</v>
      </c>
      <c r="GY1603" s="81">
        <v>1.1148832299820636E-2</v>
      </c>
      <c r="GZ1603" s="81">
        <v>8.0155663417020694E-3</v>
      </c>
    </row>
    <row r="1604" spans="187:208" x14ac:dyDescent="0.25">
      <c r="GE1604" s="81" t="s">
        <v>449</v>
      </c>
      <c r="GF1604" s="81" t="s">
        <v>155</v>
      </c>
      <c r="GG1604" s="81" t="s">
        <v>456</v>
      </c>
      <c r="GH1604" s="81" t="s">
        <v>459</v>
      </c>
      <c r="GI1604" s="81">
        <v>2025</v>
      </c>
      <c r="GJ1604" s="81" t="s">
        <v>201</v>
      </c>
      <c r="GK1604" s="81">
        <v>0.71896016785820926</v>
      </c>
      <c r="GL1604" s="81">
        <v>758.70438200000001</v>
      </c>
      <c r="GM1604" s="81">
        <v>2025</v>
      </c>
      <c r="GN1604" s="81" t="s">
        <v>173</v>
      </c>
      <c r="GO1604" s="81">
        <v>1.1148832299820636E-2</v>
      </c>
      <c r="GP1604" s="81">
        <v>10</v>
      </c>
      <c r="GQ1604" s="81">
        <v>0</v>
      </c>
      <c r="GR1604" s="81" t="s">
        <v>448</v>
      </c>
      <c r="GS1604" s="81">
        <v>1.1148832299820636E-2</v>
      </c>
      <c r="GT1604" s="81">
        <v>8.0155663417020694E-3</v>
      </c>
      <c r="GU1604" s="81">
        <v>1.1148832299820636E-2</v>
      </c>
      <c r="GV1604" s="81">
        <v>8.0155663417020694E-3</v>
      </c>
      <c r="GW1604" s="81">
        <v>1.1148832299820636E-2</v>
      </c>
      <c r="GX1604" s="81">
        <v>8.0155663417020694E-3</v>
      </c>
      <c r="GY1604" s="81">
        <v>1.1148832299820636E-2</v>
      </c>
      <c r="GZ1604" s="81">
        <v>8.0155663417020694E-3</v>
      </c>
    </row>
    <row r="1605" spans="187:208" x14ac:dyDescent="0.25">
      <c r="GE1605" s="81" t="s">
        <v>449</v>
      </c>
      <c r="GF1605" s="81" t="s">
        <v>155</v>
      </c>
      <c r="GG1605" s="81" t="s">
        <v>456</v>
      </c>
      <c r="GH1605" s="81" t="s">
        <v>459</v>
      </c>
      <c r="GI1605" s="81">
        <v>2026</v>
      </c>
      <c r="GJ1605" s="81" t="s">
        <v>201</v>
      </c>
      <c r="GK1605" s="81">
        <v>0.71896016785820926</v>
      </c>
      <c r="GL1605" s="81">
        <v>758.70438200000001</v>
      </c>
      <c r="GM1605" s="81">
        <v>2026</v>
      </c>
      <c r="GN1605" s="81" t="s">
        <v>173</v>
      </c>
      <c r="GO1605" s="81">
        <v>1.1148832299820636E-2</v>
      </c>
      <c r="GP1605" s="81">
        <v>10</v>
      </c>
      <c r="GQ1605" s="81">
        <v>0</v>
      </c>
      <c r="GR1605" s="81" t="s">
        <v>448</v>
      </c>
      <c r="GS1605" s="81">
        <v>1.1148832299820636E-2</v>
      </c>
      <c r="GT1605" s="81">
        <v>8.0155663417020694E-3</v>
      </c>
      <c r="GU1605" s="81">
        <v>1.1148832299820636E-2</v>
      </c>
      <c r="GV1605" s="81">
        <v>8.0155663417020694E-3</v>
      </c>
      <c r="GW1605" s="81">
        <v>1.1148832299820636E-2</v>
      </c>
      <c r="GX1605" s="81">
        <v>8.0155663417020694E-3</v>
      </c>
      <c r="GY1605" s="81">
        <v>1.1148832299820636E-2</v>
      </c>
      <c r="GZ1605" s="81">
        <v>8.0155663417020694E-3</v>
      </c>
    </row>
    <row r="1606" spans="187:208" x14ac:dyDescent="0.25">
      <c r="GE1606" s="81" t="s">
        <v>449</v>
      </c>
      <c r="GF1606" s="81" t="s">
        <v>155</v>
      </c>
      <c r="GG1606" s="81" t="s">
        <v>456</v>
      </c>
      <c r="GH1606" s="81" t="s">
        <v>459</v>
      </c>
      <c r="GI1606" s="81">
        <v>2027</v>
      </c>
      <c r="GJ1606" s="81" t="s">
        <v>201</v>
      </c>
      <c r="GK1606" s="81">
        <v>0.71896016785820926</v>
      </c>
      <c r="GL1606" s="81">
        <v>758.70438200000001</v>
      </c>
      <c r="GM1606" s="81">
        <v>2027</v>
      </c>
      <c r="GN1606" s="81" t="s">
        <v>173</v>
      </c>
      <c r="GO1606" s="81">
        <v>1.1148832299820636E-2</v>
      </c>
      <c r="GP1606" s="81">
        <v>10</v>
      </c>
      <c r="GQ1606" s="81">
        <v>0</v>
      </c>
      <c r="GR1606" s="81" t="s">
        <v>448</v>
      </c>
      <c r="GS1606" s="81">
        <v>1.1148832299820636E-2</v>
      </c>
      <c r="GT1606" s="81">
        <v>8.0155663417020694E-3</v>
      </c>
      <c r="GU1606" s="81">
        <v>1.1148832299820636E-2</v>
      </c>
      <c r="GV1606" s="81">
        <v>8.0155663417020694E-3</v>
      </c>
      <c r="GW1606" s="81">
        <v>1.1148832299820636E-2</v>
      </c>
      <c r="GX1606" s="81">
        <v>8.0155663417020694E-3</v>
      </c>
      <c r="GY1606" s="81">
        <v>1.1148832299820636E-2</v>
      </c>
      <c r="GZ1606" s="81">
        <v>8.0155663417020694E-3</v>
      </c>
    </row>
    <row r="1607" spans="187:208" x14ac:dyDescent="0.25">
      <c r="GE1607" s="81" t="s">
        <v>449</v>
      </c>
      <c r="GF1607" s="81" t="s">
        <v>155</v>
      </c>
      <c r="GG1607" s="81" t="s">
        <v>456</v>
      </c>
      <c r="GH1607" s="81" t="s">
        <v>459</v>
      </c>
      <c r="GI1607" s="81">
        <v>2028</v>
      </c>
      <c r="GJ1607" s="81" t="s">
        <v>201</v>
      </c>
      <c r="GK1607" s="81">
        <v>0.74733835430388851</v>
      </c>
      <c r="GL1607" s="81">
        <v>758.70438200000001</v>
      </c>
      <c r="GM1607" s="81">
        <v>2028</v>
      </c>
      <c r="GN1607" s="81" t="s">
        <v>173</v>
      </c>
      <c r="GO1607" s="81">
        <v>1.1148832299820636E-2</v>
      </c>
      <c r="GP1607" s="81">
        <v>10</v>
      </c>
      <c r="GQ1607" s="81">
        <v>0</v>
      </c>
      <c r="GR1607" s="81" t="s">
        <v>448</v>
      </c>
      <c r="GS1607" s="81">
        <v>1.1148832299820636E-2</v>
      </c>
      <c r="GT1607" s="81">
        <v>8.3319499833579905E-3</v>
      </c>
      <c r="GU1607" s="81">
        <v>1.1148832299820636E-2</v>
      </c>
      <c r="GV1607" s="81">
        <v>8.3319499833579905E-3</v>
      </c>
      <c r="GW1607" s="81">
        <v>1.1148832299820636E-2</v>
      </c>
      <c r="GX1607" s="81">
        <v>8.3319499833579905E-3</v>
      </c>
      <c r="GY1607" s="81">
        <v>1.1148832299820636E-2</v>
      </c>
      <c r="GZ1607" s="81">
        <v>8.3319499833579905E-3</v>
      </c>
    </row>
    <row r="1608" spans="187:208" x14ac:dyDescent="0.25">
      <c r="GE1608" s="81" t="s">
        <v>449</v>
      </c>
      <c r="GF1608" s="81" t="s">
        <v>155</v>
      </c>
      <c r="GG1608" s="81" t="s">
        <v>456</v>
      </c>
      <c r="GH1608" s="81" t="s">
        <v>459</v>
      </c>
      <c r="GI1608" s="81">
        <v>2029</v>
      </c>
      <c r="GJ1608" s="81" t="s">
        <v>201</v>
      </c>
      <c r="GK1608" s="81">
        <v>0.74733835430388851</v>
      </c>
      <c r="GL1608" s="81">
        <v>758.70438200000001</v>
      </c>
      <c r="GM1608" s="81">
        <v>2029</v>
      </c>
      <c r="GN1608" s="81" t="s">
        <v>173</v>
      </c>
      <c r="GO1608" s="81">
        <v>1.1148832299820636E-2</v>
      </c>
      <c r="GP1608" s="81">
        <v>10</v>
      </c>
      <c r="GQ1608" s="81">
        <v>0</v>
      </c>
      <c r="GR1608" s="81" t="s">
        <v>448</v>
      </c>
      <c r="GS1608" s="81">
        <v>1.1148832299820636E-2</v>
      </c>
      <c r="GT1608" s="81">
        <v>8.3319499833579905E-3</v>
      </c>
      <c r="GU1608" s="81">
        <v>1.1148832299820636E-2</v>
      </c>
      <c r="GV1608" s="81">
        <v>8.3319499833579905E-3</v>
      </c>
      <c r="GW1608" s="81">
        <v>1.1148832299820636E-2</v>
      </c>
      <c r="GX1608" s="81">
        <v>8.3319499833579905E-3</v>
      </c>
      <c r="GY1608" s="81">
        <v>1.1148832299820636E-2</v>
      </c>
      <c r="GZ1608" s="81">
        <v>8.3319499833579905E-3</v>
      </c>
    </row>
    <row r="1609" spans="187:208" x14ac:dyDescent="0.25">
      <c r="GE1609" s="81" t="s">
        <v>449</v>
      </c>
      <c r="GF1609" s="81" t="s">
        <v>155</v>
      </c>
      <c r="GG1609" s="81" t="s">
        <v>456</v>
      </c>
      <c r="GH1609" s="81" t="s">
        <v>459</v>
      </c>
      <c r="GI1609" s="81">
        <v>2030</v>
      </c>
      <c r="GJ1609" s="81" t="s">
        <v>201</v>
      </c>
      <c r="GK1609" s="81">
        <v>0.74733835430388851</v>
      </c>
      <c r="GL1609" s="81">
        <v>758.70438200000001</v>
      </c>
      <c r="GM1609" s="81">
        <v>2030</v>
      </c>
      <c r="GN1609" s="81" t="s">
        <v>173</v>
      </c>
      <c r="GO1609" s="81">
        <v>1.1148832299820636E-2</v>
      </c>
      <c r="GP1609" s="81">
        <v>10</v>
      </c>
      <c r="GQ1609" s="81">
        <v>0</v>
      </c>
      <c r="GR1609" s="81" t="s">
        <v>448</v>
      </c>
      <c r="GS1609" s="81">
        <v>0</v>
      </c>
      <c r="GT1609" s="81">
        <v>0</v>
      </c>
      <c r="GU1609" s="81">
        <v>1.1148832299820636E-2</v>
      </c>
      <c r="GV1609" s="81">
        <v>8.3319499833579905E-3</v>
      </c>
      <c r="GW1609" s="81">
        <v>1.1148832299820636E-2</v>
      </c>
      <c r="GX1609" s="81">
        <v>8.3319499833579905E-3</v>
      </c>
      <c r="GY1609" s="81">
        <v>1.1148832299820636E-2</v>
      </c>
      <c r="GZ1609" s="81">
        <v>8.3319499833579905E-3</v>
      </c>
    </row>
    <row r="1610" spans="187:208" x14ac:dyDescent="0.25">
      <c r="GE1610" s="81" t="s">
        <v>449</v>
      </c>
      <c r="GF1610" s="81" t="s">
        <v>155</v>
      </c>
      <c r="GG1610" s="81" t="s">
        <v>456</v>
      </c>
      <c r="GH1610" s="81" t="s">
        <v>459</v>
      </c>
      <c r="GI1610" s="81">
        <v>2031</v>
      </c>
      <c r="GJ1610" s="81" t="s">
        <v>201</v>
      </c>
      <c r="GK1610" s="81">
        <v>0.74733835430388851</v>
      </c>
      <c r="GL1610" s="81">
        <v>758.70438200000001</v>
      </c>
      <c r="GM1610" s="81">
        <v>2031</v>
      </c>
      <c r="GN1610" s="81" t="s">
        <v>173</v>
      </c>
      <c r="GO1610" s="81">
        <v>1.1148832299820636E-2</v>
      </c>
      <c r="GP1610" s="81">
        <v>10</v>
      </c>
      <c r="GQ1610" s="81">
        <v>0</v>
      </c>
      <c r="GR1610" s="81" t="s">
        <v>448</v>
      </c>
      <c r="GS1610" s="81">
        <v>0</v>
      </c>
      <c r="GT1610" s="81">
        <v>0</v>
      </c>
      <c r="GU1610" s="81">
        <v>0</v>
      </c>
      <c r="GV1610" s="81">
        <v>0</v>
      </c>
      <c r="GW1610" s="81">
        <v>1.1148832299820636E-2</v>
      </c>
      <c r="GX1610" s="81">
        <v>8.3319499833579905E-3</v>
      </c>
      <c r="GY1610" s="81">
        <v>1.1148832299820636E-2</v>
      </c>
      <c r="GZ1610" s="81">
        <v>8.3319499833579905E-3</v>
      </c>
    </row>
    <row r="1611" spans="187:208" x14ac:dyDescent="0.25">
      <c r="GE1611" s="81" t="s">
        <v>449</v>
      </c>
      <c r="GF1611" s="81" t="s">
        <v>155</v>
      </c>
      <c r="GG1611" s="81" t="s">
        <v>456</v>
      </c>
      <c r="GH1611" s="81" t="s">
        <v>459</v>
      </c>
      <c r="GI1611" s="81">
        <v>2032</v>
      </c>
      <c r="GJ1611" s="81" t="s">
        <v>201</v>
      </c>
      <c r="GK1611" s="81">
        <v>0.74733835430388851</v>
      </c>
      <c r="GL1611" s="81">
        <v>758.70438200000001</v>
      </c>
      <c r="GM1611" s="81">
        <v>2032</v>
      </c>
      <c r="GN1611" s="81" t="s">
        <v>173</v>
      </c>
      <c r="GO1611" s="81">
        <v>1.1148832299820636E-2</v>
      </c>
      <c r="GP1611" s="81">
        <v>10</v>
      </c>
      <c r="GQ1611" s="81">
        <v>0</v>
      </c>
      <c r="GR1611" s="81" t="s">
        <v>448</v>
      </c>
      <c r="GS1611" s="81">
        <v>0</v>
      </c>
      <c r="GT1611" s="81">
        <v>0</v>
      </c>
      <c r="GU1611" s="81">
        <v>0</v>
      </c>
      <c r="GV1611" s="81">
        <v>0</v>
      </c>
      <c r="GW1611" s="81">
        <v>0</v>
      </c>
      <c r="GX1611" s="81">
        <v>0</v>
      </c>
      <c r="GY1611" s="81">
        <v>1.1148832299820636E-2</v>
      </c>
      <c r="GZ1611" s="81">
        <v>8.3319499833579905E-3</v>
      </c>
    </row>
    <row r="1612" spans="187:208" x14ac:dyDescent="0.25">
      <c r="GE1612" s="81" t="s">
        <v>449</v>
      </c>
      <c r="GF1612" s="81" t="s">
        <v>155</v>
      </c>
      <c r="GG1612" s="81" t="s">
        <v>456</v>
      </c>
      <c r="GH1612" s="81" t="s">
        <v>460</v>
      </c>
      <c r="GI1612" s="81">
        <v>2021</v>
      </c>
      <c r="GJ1612" s="81" t="s">
        <v>201</v>
      </c>
      <c r="GK1612" s="81">
        <v>3.6425060683954458E-2</v>
      </c>
      <c r="GL1612" s="81">
        <v>758.70438200000001</v>
      </c>
      <c r="GM1612" s="81">
        <v>2021</v>
      </c>
      <c r="GN1612" s="81" t="s">
        <v>173</v>
      </c>
      <c r="GO1612" s="81">
        <v>1.1148832299820636E-2</v>
      </c>
      <c r="GP1612" s="81">
        <v>10</v>
      </c>
      <c r="GQ1612" s="81">
        <v>0</v>
      </c>
      <c r="GR1612" s="81" t="s">
        <v>448</v>
      </c>
      <c r="GS1612" s="81">
        <v>1.1148832299820636E-2</v>
      </c>
      <c r="GT1612" s="81">
        <v>4.0609689307619822E-4</v>
      </c>
      <c r="GU1612" s="81">
        <v>1.1148832299820636E-2</v>
      </c>
      <c r="GV1612" s="81">
        <v>4.0609689307619822E-4</v>
      </c>
      <c r="GW1612" s="81">
        <v>0</v>
      </c>
      <c r="GX1612" s="81">
        <v>0</v>
      </c>
      <c r="GY1612" s="81">
        <v>0</v>
      </c>
      <c r="GZ1612" s="81">
        <v>0</v>
      </c>
    </row>
    <row r="1613" spans="187:208" x14ac:dyDescent="0.25">
      <c r="GE1613" s="81" t="s">
        <v>449</v>
      </c>
      <c r="GF1613" s="81" t="s">
        <v>155</v>
      </c>
      <c r="GG1613" s="81" t="s">
        <v>456</v>
      </c>
      <c r="GH1613" s="81" t="s">
        <v>460</v>
      </c>
      <c r="GI1613" s="81">
        <v>2022</v>
      </c>
      <c r="GJ1613" s="81" t="s">
        <v>201</v>
      </c>
      <c r="GK1613" s="81">
        <v>3.6425060683954458E-2</v>
      </c>
      <c r="GL1613" s="81">
        <v>758.70438200000001</v>
      </c>
      <c r="GM1613" s="81">
        <v>2022</v>
      </c>
      <c r="GN1613" s="81" t="s">
        <v>173</v>
      </c>
      <c r="GO1613" s="81">
        <v>1.1148832299820636E-2</v>
      </c>
      <c r="GP1613" s="81">
        <v>10</v>
      </c>
      <c r="GQ1613" s="81">
        <v>0</v>
      </c>
      <c r="GR1613" s="81" t="s">
        <v>448</v>
      </c>
      <c r="GS1613" s="81">
        <v>1.1148832299820636E-2</v>
      </c>
      <c r="GT1613" s="81">
        <v>4.0609689307619822E-4</v>
      </c>
      <c r="GU1613" s="81">
        <v>1.1148832299820636E-2</v>
      </c>
      <c r="GV1613" s="81">
        <v>4.0609689307619822E-4</v>
      </c>
      <c r="GW1613" s="81">
        <v>1.1148832299820636E-2</v>
      </c>
      <c r="GX1613" s="81">
        <v>4.0609689307619822E-4</v>
      </c>
      <c r="GY1613" s="81">
        <v>0</v>
      </c>
      <c r="GZ1613" s="81">
        <v>0</v>
      </c>
    </row>
    <row r="1614" spans="187:208" x14ac:dyDescent="0.25">
      <c r="GE1614" s="81" t="s">
        <v>449</v>
      </c>
      <c r="GF1614" s="81" t="s">
        <v>155</v>
      </c>
      <c r="GG1614" s="81" t="s">
        <v>456</v>
      </c>
      <c r="GH1614" s="81" t="s">
        <v>460</v>
      </c>
      <c r="GI1614" s="81">
        <v>2023</v>
      </c>
      <c r="GJ1614" s="81" t="s">
        <v>201</v>
      </c>
      <c r="GK1614" s="81">
        <v>3.7590224611390742E-2</v>
      </c>
      <c r="GL1614" s="81">
        <v>758.70438200000001</v>
      </c>
      <c r="GM1614" s="81">
        <v>2023</v>
      </c>
      <c r="GN1614" s="81" t="s">
        <v>173</v>
      </c>
      <c r="GO1614" s="81">
        <v>1.1148832299820636E-2</v>
      </c>
      <c r="GP1614" s="81">
        <v>10</v>
      </c>
      <c r="GQ1614" s="81">
        <v>0</v>
      </c>
      <c r="GR1614" s="81" t="s">
        <v>448</v>
      </c>
      <c r="GS1614" s="81">
        <v>1.1148832299820636E-2</v>
      </c>
      <c r="GT1614" s="81">
        <v>4.1908711030498575E-4</v>
      </c>
      <c r="GU1614" s="81">
        <v>1.1148832299820636E-2</v>
      </c>
      <c r="GV1614" s="81">
        <v>4.1908711030498575E-4</v>
      </c>
      <c r="GW1614" s="81">
        <v>1.1148832299820636E-2</v>
      </c>
      <c r="GX1614" s="81">
        <v>4.1908711030498575E-4</v>
      </c>
      <c r="GY1614" s="81">
        <v>1.1148832299820636E-2</v>
      </c>
      <c r="GZ1614" s="81">
        <v>4.1908711030498575E-4</v>
      </c>
    </row>
    <row r="1615" spans="187:208" x14ac:dyDescent="0.25">
      <c r="GE1615" s="81" t="s">
        <v>449</v>
      </c>
      <c r="GF1615" s="81" t="s">
        <v>155</v>
      </c>
      <c r="GG1615" s="81" t="s">
        <v>456</v>
      </c>
      <c r="GH1615" s="81" t="s">
        <v>460</v>
      </c>
      <c r="GI1615" s="81">
        <v>2024</v>
      </c>
      <c r="GJ1615" s="81" t="s">
        <v>201</v>
      </c>
      <c r="GK1615" s="81">
        <v>3.7590224611390742E-2</v>
      </c>
      <c r="GL1615" s="81">
        <v>758.70438200000001</v>
      </c>
      <c r="GM1615" s="81">
        <v>2024</v>
      </c>
      <c r="GN1615" s="81" t="s">
        <v>173</v>
      </c>
      <c r="GO1615" s="81">
        <v>1.1148832299820636E-2</v>
      </c>
      <c r="GP1615" s="81">
        <v>10</v>
      </c>
      <c r="GQ1615" s="81">
        <v>0</v>
      </c>
      <c r="GR1615" s="81" t="s">
        <v>448</v>
      </c>
      <c r="GS1615" s="81">
        <v>1.1148832299820636E-2</v>
      </c>
      <c r="GT1615" s="81">
        <v>4.1908711030498575E-4</v>
      </c>
      <c r="GU1615" s="81">
        <v>1.1148832299820636E-2</v>
      </c>
      <c r="GV1615" s="81">
        <v>4.1908711030498575E-4</v>
      </c>
      <c r="GW1615" s="81">
        <v>1.1148832299820636E-2</v>
      </c>
      <c r="GX1615" s="81">
        <v>4.1908711030498575E-4</v>
      </c>
      <c r="GY1615" s="81">
        <v>1.1148832299820636E-2</v>
      </c>
      <c r="GZ1615" s="81">
        <v>4.1908711030498575E-4</v>
      </c>
    </row>
    <row r="1616" spans="187:208" x14ac:dyDescent="0.25">
      <c r="GE1616" s="81" t="s">
        <v>449</v>
      </c>
      <c r="GF1616" s="81" t="s">
        <v>155</v>
      </c>
      <c r="GG1616" s="81" t="s">
        <v>456</v>
      </c>
      <c r="GH1616" s="81" t="s">
        <v>460</v>
      </c>
      <c r="GI1616" s="81">
        <v>2025</v>
      </c>
      <c r="GJ1616" s="81" t="s">
        <v>201</v>
      </c>
      <c r="GK1616" s="81">
        <v>3.7590224611390742E-2</v>
      </c>
      <c r="GL1616" s="81">
        <v>758.70438200000001</v>
      </c>
      <c r="GM1616" s="81">
        <v>2025</v>
      </c>
      <c r="GN1616" s="81" t="s">
        <v>173</v>
      </c>
      <c r="GO1616" s="81">
        <v>1.1148832299820636E-2</v>
      </c>
      <c r="GP1616" s="81">
        <v>10</v>
      </c>
      <c r="GQ1616" s="81">
        <v>0</v>
      </c>
      <c r="GR1616" s="81" t="s">
        <v>448</v>
      </c>
      <c r="GS1616" s="81">
        <v>1.1148832299820636E-2</v>
      </c>
      <c r="GT1616" s="81">
        <v>4.1908711030498575E-4</v>
      </c>
      <c r="GU1616" s="81">
        <v>1.1148832299820636E-2</v>
      </c>
      <c r="GV1616" s="81">
        <v>4.1908711030498575E-4</v>
      </c>
      <c r="GW1616" s="81">
        <v>1.1148832299820636E-2</v>
      </c>
      <c r="GX1616" s="81">
        <v>4.1908711030498575E-4</v>
      </c>
      <c r="GY1616" s="81">
        <v>1.1148832299820636E-2</v>
      </c>
      <c r="GZ1616" s="81">
        <v>4.1908711030498575E-4</v>
      </c>
    </row>
    <row r="1617" spans="187:208" x14ac:dyDescent="0.25">
      <c r="GE1617" s="81" t="s">
        <v>449</v>
      </c>
      <c r="GF1617" s="81" t="s">
        <v>155</v>
      </c>
      <c r="GG1617" s="81" t="s">
        <v>456</v>
      </c>
      <c r="GH1617" s="81" t="s">
        <v>460</v>
      </c>
      <c r="GI1617" s="81">
        <v>2026</v>
      </c>
      <c r="GJ1617" s="81" t="s">
        <v>201</v>
      </c>
      <c r="GK1617" s="81">
        <v>3.7590224611390742E-2</v>
      </c>
      <c r="GL1617" s="81">
        <v>758.70438200000001</v>
      </c>
      <c r="GM1617" s="81">
        <v>2026</v>
      </c>
      <c r="GN1617" s="81" t="s">
        <v>173</v>
      </c>
      <c r="GO1617" s="81">
        <v>1.1148832299820636E-2</v>
      </c>
      <c r="GP1617" s="81">
        <v>10</v>
      </c>
      <c r="GQ1617" s="81">
        <v>0</v>
      </c>
      <c r="GR1617" s="81" t="s">
        <v>448</v>
      </c>
      <c r="GS1617" s="81">
        <v>1.1148832299820636E-2</v>
      </c>
      <c r="GT1617" s="81">
        <v>4.1908711030498575E-4</v>
      </c>
      <c r="GU1617" s="81">
        <v>1.1148832299820636E-2</v>
      </c>
      <c r="GV1617" s="81">
        <v>4.1908711030498575E-4</v>
      </c>
      <c r="GW1617" s="81">
        <v>1.1148832299820636E-2</v>
      </c>
      <c r="GX1617" s="81">
        <v>4.1908711030498575E-4</v>
      </c>
      <c r="GY1617" s="81">
        <v>1.1148832299820636E-2</v>
      </c>
      <c r="GZ1617" s="81">
        <v>4.1908711030498575E-4</v>
      </c>
    </row>
    <row r="1618" spans="187:208" x14ac:dyDescent="0.25">
      <c r="GE1618" s="81" t="s">
        <v>449</v>
      </c>
      <c r="GF1618" s="81" t="s">
        <v>155</v>
      </c>
      <c r="GG1618" s="81" t="s">
        <v>456</v>
      </c>
      <c r="GH1618" s="81" t="s">
        <v>460</v>
      </c>
      <c r="GI1618" s="81">
        <v>2027</v>
      </c>
      <c r="GJ1618" s="81" t="s">
        <v>201</v>
      </c>
      <c r="GK1618" s="81">
        <v>3.7590224611390742E-2</v>
      </c>
      <c r="GL1618" s="81">
        <v>758.70438200000001</v>
      </c>
      <c r="GM1618" s="81">
        <v>2027</v>
      </c>
      <c r="GN1618" s="81" t="s">
        <v>173</v>
      </c>
      <c r="GO1618" s="81">
        <v>1.1148832299820636E-2</v>
      </c>
      <c r="GP1618" s="81">
        <v>10</v>
      </c>
      <c r="GQ1618" s="81">
        <v>0</v>
      </c>
      <c r="GR1618" s="81" t="s">
        <v>448</v>
      </c>
      <c r="GS1618" s="81">
        <v>1.1148832299820636E-2</v>
      </c>
      <c r="GT1618" s="81">
        <v>4.1908711030498575E-4</v>
      </c>
      <c r="GU1618" s="81">
        <v>1.1148832299820636E-2</v>
      </c>
      <c r="GV1618" s="81">
        <v>4.1908711030498575E-4</v>
      </c>
      <c r="GW1618" s="81">
        <v>1.1148832299820636E-2</v>
      </c>
      <c r="GX1618" s="81">
        <v>4.1908711030498575E-4</v>
      </c>
      <c r="GY1618" s="81">
        <v>1.1148832299820636E-2</v>
      </c>
      <c r="GZ1618" s="81">
        <v>4.1908711030498575E-4</v>
      </c>
    </row>
    <row r="1619" spans="187:208" x14ac:dyDescent="0.25">
      <c r="GE1619" s="81" t="s">
        <v>449</v>
      </c>
      <c r="GF1619" s="81" t="s">
        <v>155</v>
      </c>
      <c r="GG1619" s="81" t="s">
        <v>456</v>
      </c>
      <c r="GH1619" s="81" t="s">
        <v>460</v>
      </c>
      <c r="GI1619" s="81">
        <v>2028</v>
      </c>
      <c r="GJ1619" s="81" t="s">
        <v>201</v>
      </c>
      <c r="GK1619" s="81">
        <v>3.9055083184886243E-2</v>
      </c>
      <c r="GL1619" s="81">
        <v>758.70438200000001</v>
      </c>
      <c r="GM1619" s="81">
        <v>2028</v>
      </c>
      <c r="GN1619" s="81" t="s">
        <v>173</v>
      </c>
      <c r="GO1619" s="81">
        <v>1.1148832299820636E-2</v>
      </c>
      <c r="GP1619" s="81">
        <v>10</v>
      </c>
      <c r="GQ1619" s="81">
        <v>0</v>
      </c>
      <c r="GR1619" s="81" t="s">
        <v>448</v>
      </c>
      <c r="GS1619" s="81">
        <v>1.1148832299820636E-2</v>
      </c>
      <c r="GT1619" s="81">
        <v>4.3541857288384152E-4</v>
      </c>
      <c r="GU1619" s="81">
        <v>1.1148832299820636E-2</v>
      </c>
      <c r="GV1619" s="81">
        <v>4.3541857288384152E-4</v>
      </c>
      <c r="GW1619" s="81">
        <v>1.1148832299820636E-2</v>
      </c>
      <c r="GX1619" s="81">
        <v>4.3541857288384152E-4</v>
      </c>
      <c r="GY1619" s="81">
        <v>1.1148832299820636E-2</v>
      </c>
      <c r="GZ1619" s="81">
        <v>4.3541857288384152E-4</v>
      </c>
    </row>
    <row r="1620" spans="187:208" x14ac:dyDescent="0.25">
      <c r="GE1620" s="81" t="s">
        <v>449</v>
      </c>
      <c r="GF1620" s="81" t="s">
        <v>155</v>
      </c>
      <c r="GG1620" s="81" t="s">
        <v>456</v>
      </c>
      <c r="GH1620" s="81" t="s">
        <v>460</v>
      </c>
      <c r="GI1620" s="81">
        <v>2029</v>
      </c>
      <c r="GJ1620" s="81" t="s">
        <v>201</v>
      </c>
      <c r="GK1620" s="81">
        <v>3.9055083184886243E-2</v>
      </c>
      <c r="GL1620" s="81">
        <v>758.70438200000001</v>
      </c>
      <c r="GM1620" s="81">
        <v>2029</v>
      </c>
      <c r="GN1620" s="81" t="s">
        <v>173</v>
      </c>
      <c r="GO1620" s="81">
        <v>1.1148832299820636E-2</v>
      </c>
      <c r="GP1620" s="81">
        <v>10</v>
      </c>
      <c r="GQ1620" s="81">
        <v>0</v>
      </c>
      <c r="GR1620" s="81" t="s">
        <v>448</v>
      </c>
      <c r="GS1620" s="81">
        <v>1.1148832299820636E-2</v>
      </c>
      <c r="GT1620" s="81">
        <v>4.3541857288384152E-4</v>
      </c>
      <c r="GU1620" s="81">
        <v>1.1148832299820636E-2</v>
      </c>
      <c r="GV1620" s="81">
        <v>4.3541857288384152E-4</v>
      </c>
      <c r="GW1620" s="81">
        <v>1.1148832299820636E-2</v>
      </c>
      <c r="GX1620" s="81">
        <v>4.3541857288384152E-4</v>
      </c>
      <c r="GY1620" s="81">
        <v>1.1148832299820636E-2</v>
      </c>
      <c r="GZ1620" s="81">
        <v>4.3541857288384152E-4</v>
      </c>
    </row>
    <row r="1621" spans="187:208" x14ac:dyDescent="0.25">
      <c r="GE1621" s="81" t="s">
        <v>449</v>
      </c>
      <c r="GF1621" s="81" t="s">
        <v>155</v>
      </c>
      <c r="GG1621" s="81" t="s">
        <v>456</v>
      </c>
      <c r="GH1621" s="81" t="s">
        <v>460</v>
      </c>
      <c r="GI1621" s="81">
        <v>2030</v>
      </c>
      <c r="GJ1621" s="81" t="s">
        <v>201</v>
      </c>
      <c r="GK1621" s="81">
        <v>3.9055083184886243E-2</v>
      </c>
      <c r="GL1621" s="81">
        <v>758.70438200000001</v>
      </c>
      <c r="GM1621" s="81">
        <v>2030</v>
      </c>
      <c r="GN1621" s="81" t="s">
        <v>173</v>
      </c>
      <c r="GO1621" s="81">
        <v>1.1148832299820636E-2</v>
      </c>
      <c r="GP1621" s="81">
        <v>10</v>
      </c>
      <c r="GQ1621" s="81">
        <v>0</v>
      </c>
      <c r="GR1621" s="81" t="s">
        <v>448</v>
      </c>
      <c r="GS1621" s="81">
        <v>0</v>
      </c>
      <c r="GT1621" s="81">
        <v>0</v>
      </c>
      <c r="GU1621" s="81">
        <v>1.1148832299820636E-2</v>
      </c>
      <c r="GV1621" s="81">
        <v>4.3541857288384152E-4</v>
      </c>
      <c r="GW1621" s="81">
        <v>1.1148832299820636E-2</v>
      </c>
      <c r="GX1621" s="81">
        <v>4.3541857288384152E-4</v>
      </c>
      <c r="GY1621" s="81">
        <v>1.1148832299820636E-2</v>
      </c>
      <c r="GZ1621" s="81">
        <v>4.3541857288384152E-4</v>
      </c>
    </row>
    <row r="1622" spans="187:208" x14ac:dyDescent="0.25">
      <c r="GE1622" s="81" t="s">
        <v>449</v>
      </c>
      <c r="GF1622" s="81" t="s">
        <v>155</v>
      </c>
      <c r="GG1622" s="81" t="s">
        <v>456</v>
      </c>
      <c r="GH1622" s="81" t="s">
        <v>460</v>
      </c>
      <c r="GI1622" s="81">
        <v>2031</v>
      </c>
      <c r="GJ1622" s="81" t="s">
        <v>201</v>
      </c>
      <c r="GK1622" s="81">
        <v>3.9055083184886243E-2</v>
      </c>
      <c r="GL1622" s="81">
        <v>758.70438200000001</v>
      </c>
      <c r="GM1622" s="81">
        <v>2031</v>
      </c>
      <c r="GN1622" s="81" t="s">
        <v>173</v>
      </c>
      <c r="GO1622" s="81">
        <v>1.1148832299820636E-2</v>
      </c>
      <c r="GP1622" s="81">
        <v>10</v>
      </c>
      <c r="GQ1622" s="81">
        <v>0</v>
      </c>
      <c r="GR1622" s="81" t="s">
        <v>448</v>
      </c>
      <c r="GS1622" s="81">
        <v>0</v>
      </c>
      <c r="GT1622" s="81">
        <v>0</v>
      </c>
      <c r="GU1622" s="81">
        <v>0</v>
      </c>
      <c r="GV1622" s="81">
        <v>0</v>
      </c>
      <c r="GW1622" s="81">
        <v>1.1148832299820636E-2</v>
      </c>
      <c r="GX1622" s="81">
        <v>4.3541857288384152E-4</v>
      </c>
      <c r="GY1622" s="81">
        <v>1.1148832299820636E-2</v>
      </c>
      <c r="GZ1622" s="81">
        <v>4.3541857288384152E-4</v>
      </c>
    </row>
    <row r="1623" spans="187:208" x14ac:dyDescent="0.25">
      <c r="GE1623" s="81" t="s">
        <v>449</v>
      </c>
      <c r="GF1623" s="81" t="s">
        <v>155</v>
      </c>
      <c r="GG1623" s="81" t="s">
        <v>456</v>
      </c>
      <c r="GH1623" s="81" t="s">
        <v>460</v>
      </c>
      <c r="GI1623" s="81">
        <v>2032</v>
      </c>
      <c r="GJ1623" s="81" t="s">
        <v>201</v>
      </c>
      <c r="GK1623" s="81">
        <v>3.9055083184886243E-2</v>
      </c>
      <c r="GL1623" s="81">
        <v>758.70438200000001</v>
      </c>
      <c r="GM1623" s="81">
        <v>2032</v>
      </c>
      <c r="GN1623" s="81" t="s">
        <v>173</v>
      </c>
      <c r="GO1623" s="81">
        <v>1.1148832299820636E-2</v>
      </c>
      <c r="GP1623" s="81">
        <v>10</v>
      </c>
      <c r="GQ1623" s="81">
        <v>0</v>
      </c>
      <c r="GR1623" s="81" t="s">
        <v>448</v>
      </c>
      <c r="GS1623" s="81">
        <v>0</v>
      </c>
      <c r="GT1623" s="81">
        <v>0</v>
      </c>
      <c r="GU1623" s="81">
        <v>0</v>
      </c>
      <c r="GV1623" s="81">
        <v>0</v>
      </c>
      <c r="GW1623" s="81">
        <v>0</v>
      </c>
      <c r="GX1623" s="81">
        <v>0</v>
      </c>
      <c r="GY1623" s="81">
        <v>1.1148832299820636E-2</v>
      </c>
      <c r="GZ1623" s="81">
        <v>4.3541857288384152E-4</v>
      </c>
    </row>
    <row r="1624" spans="187:208" x14ac:dyDescent="0.25">
      <c r="GE1624" s="81" t="s">
        <v>449</v>
      </c>
      <c r="GF1624" s="81" t="s">
        <v>155</v>
      </c>
      <c r="GG1624" s="81" t="s">
        <v>456</v>
      </c>
      <c r="GH1624" s="81" t="s">
        <v>461</v>
      </c>
      <c r="GI1624" s="81">
        <v>2021</v>
      </c>
      <c r="GJ1624" s="81" t="s">
        <v>201</v>
      </c>
      <c r="GK1624" s="81">
        <v>222.2294216278311</v>
      </c>
      <c r="GL1624" s="81">
        <v>758.70438200000001</v>
      </c>
      <c r="GM1624" s="81">
        <v>2021</v>
      </c>
      <c r="GN1624" s="81" t="s">
        <v>173</v>
      </c>
      <c r="GO1624" s="81">
        <v>1.1148832299820636E-2</v>
      </c>
      <c r="GP1624" s="81">
        <v>10</v>
      </c>
      <c r="GQ1624" s="81">
        <v>0</v>
      </c>
      <c r="GR1624" s="81" t="s">
        <v>448</v>
      </c>
      <c r="GS1624" s="81">
        <v>1.1148832299820636E-2</v>
      </c>
      <c r="GT1624" s="81">
        <v>2.477598553814822</v>
      </c>
      <c r="GU1624" s="81">
        <v>1.1148832299820636E-2</v>
      </c>
      <c r="GV1624" s="81">
        <v>2.477598553814822</v>
      </c>
      <c r="GW1624" s="81">
        <v>0</v>
      </c>
      <c r="GX1624" s="81">
        <v>0</v>
      </c>
      <c r="GY1624" s="81">
        <v>0</v>
      </c>
      <c r="GZ1624" s="81">
        <v>0</v>
      </c>
    </row>
    <row r="1625" spans="187:208" x14ac:dyDescent="0.25">
      <c r="GE1625" s="81" t="s">
        <v>449</v>
      </c>
      <c r="GF1625" s="81" t="s">
        <v>155</v>
      </c>
      <c r="GG1625" s="81" t="s">
        <v>456</v>
      </c>
      <c r="GH1625" s="81" t="s">
        <v>461</v>
      </c>
      <c r="GI1625" s="81">
        <v>2022</v>
      </c>
      <c r="GJ1625" s="81" t="s">
        <v>201</v>
      </c>
      <c r="GK1625" s="81">
        <v>222.2294216278311</v>
      </c>
      <c r="GL1625" s="81">
        <v>758.70438200000001</v>
      </c>
      <c r="GM1625" s="81">
        <v>2022</v>
      </c>
      <c r="GN1625" s="81" t="s">
        <v>173</v>
      </c>
      <c r="GO1625" s="81">
        <v>1.1148832299820636E-2</v>
      </c>
      <c r="GP1625" s="81">
        <v>10</v>
      </c>
      <c r="GQ1625" s="81">
        <v>0</v>
      </c>
      <c r="GR1625" s="81" t="s">
        <v>448</v>
      </c>
      <c r="GS1625" s="81">
        <v>1.1148832299820636E-2</v>
      </c>
      <c r="GT1625" s="81">
        <v>2.477598553814822</v>
      </c>
      <c r="GU1625" s="81">
        <v>1.1148832299820636E-2</v>
      </c>
      <c r="GV1625" s="81">
        <v>2.477598553814822</v>
      </c>
      <c r="GW1625" s="81">
        <v>1.1148832299820636E-2</v>
      </c>
      <c r="GX1625" s="81">
        <v>2.477598553814822</v>
      </c>
      <c r="GY1625" s="81">
        <v>0</v>
      </c>
      <c r="GZ1625" s="81">
        <v>0</v>
      </c>
    </row>
    <row r="1626" spans="187:208" x14ac:dyDescent="0.25">
      <c r="GE1626" s="81" t="s">
        <v>449</v>
      </c>
      <c r="GF1626" s="81" t="s">
        <v>155</v>
      </c>
      <c r="GG1626" s="81" t="s">
        <v>456</v>
      </c>
      <c r="GH1626" s="81" t="s">
        <v>461</v>
      </c>
      <c r="GI1626" s="81">
        <v>2023</v>
      </c>
      <c r="GJ1626" s="81" t="s">
        <v>201</v>
      </c>
      <c r="GK1626" s="81">
        <v>233.23007680793981</v>
      </c>
      <c r="GL1626" s="81">
        <v>758.70438200000001</v>
      </c>
      <c r="GM1626" s="81">
        <v>2023</v>
      </c>
      <c r="GN1626" s="81" t="s">
        <v>173</v>
      </c>
      <c r="GO1626" s="81">
        <v>1.1148832299820636E-2</v>
      </c>
      <c r="GP1626" s="81">
        <v>10</v>
      </c>
      <c r="GQ1626" s="81">
        <v>0</v>
      </c>
      <c r="GR1626" s="81" t="s">
        <v>448</v>
      </c>
      <c r="GS1626" s="81">
        <v>1.1148832299820636E-2</v>
      </c>
      <c r="GT1626" s="81">
        <v>2.6002430136060073</v>
      </c>
      <c r="GU1626" s="81">
        <v>1.1148832299820636E-2</v>
      </c>
      <c r="GV1626" s="81">
        <v>2.6002430136060073</v>
      </c>
      <c r="GW1626" s="81">
        <v>1.1148832299820636E-2</v>
      </c>
      <c r="GX1626" s="81">
        <v>2.6002430136060073</v>
      </c>
      <c r="GY1626" s="81">
        <v>1.1148832299820636E-2</v>
      </c>
      <c r="GZ1626" s="81">
        <v>2.6002430136060073</v>
      </c>
    </row>
    <row r="1627" spans="187:208" x14ac:dyDescent="0.25">
      <c r="GE1627" s="81" t="s">
        <v>449</v>
      </c>
      <c r="GF1627" s="81" t="s">
        <v>155</v>
      </c>
      <c r="GG1627" s="81" t="s">
        <v>456</v>
      </c>
      <c r="GH1627" s="81" t="s">
        <v>461</v>
      </c>
      <c r="GI1627" s="81">
        <v>2024</v>
      </c>
      <c r="GJ1627" s="81" t="s">
        <v>201</v>
      </c>
      <c r="GK1627" s="81">
        <v>233.23007680793981</v>
      </c>
      <c r="GL1627" s="81">
        <v>758.70438200000001</v>
      </c>
      <c r="GM1627" s="81">
        <v>2024</v>
      </c>
      <c r="GN1627" s="81" t="s">
        <v>173</v>
      </c>
      <c r="GO1627" s="81">
        <v>1.1148832299820636E-2</v>
      </c>
      <c r="GP1627" s="81">
        <v>10</v>
      </c>
      <c r="GQ1627" s="81">
        <v>0</v>
      </c>
      <c r="GR1627" s="81" t="s">
        <v>448</v>
      </c>
      <c r="GS1627" s="81">
        <v>1.1148832299820636E-2</v>
      </c>
      <c r="GT1627" s="81">
        <v>2.6002430136060073</v>
      </c>
      <c r="GU1627" s="81">
        <v>1.1148832299820636E-2</v>
      </c>
      <c r="GV1627" s="81">
        <v>2.6002430136060073</v>
      </c>
      <c r="GW1627" s="81">
        <v>1.1148832299820636E-2</v>
      </c>
      <c r="GX1627" s="81">
        <v>2.6002430136060073</v>
      </c>
      <c r="GY1627" s="81">
        <v>1.1148832299820636E-2</v>
      </c>
      <c r="GZ1627" s="81">
        <v>2.6002430136060073</v>
      </c>
    </row>
    <row r="1628" spans="187:208" x14ac:dyDescent="0.25">
      <c r="GE1628" s="81" t="s">
        <v>449</v>
      </c>
      <c r="GF1628" s="81" t="s">
        <v>155</v>
      </c>
      <c r="GG1628" s="81" t="s">
        <v>456</v>
      </c>
      <c r="GH1628" s="81" t="s">
        <v>461</v>
      </c>
      <c r="GI1628" s="81">
        <v>2025</v>
      </c>
      <c r="GJ1628" s="81" t="s">
        <v>201</v>
      </c>
      <c r="GK1628" s="81">
        <v>233.23007680793981</v>
      </c>
      <c r="GL1628" s="81">
        <v>758.70438200000001</v>
      </c>
      <c r="GM1628" s="81">
        <v>2025</v>
      </c>
      <c r="GN1628" s="81" t="s">
        <v>173</v>
      </c>
      <c r="GO1628" s="81">
        <v>1.1148832299820636E-2</v>
      </c>
      <c r="GP1628" s="81">
        <v>10</v>
      </c>
      <c r="GQ1628" s="81">
        <v>0</v>
      </c>
      <c r="GR1628" s="81" t="s">
        <v>448</v>
      </c>
      <c r="GS1628" s="81">
        <v>1.1148832299820636E-2</v>
      </c>
      <c r="GT1628" s="81">
        <v>2.6002430136060073</v>
      </c>
      <c r="GU1628" s="81">
        <v>1.1148832299820636E-2</v>
      </c>
      <c r="GV1628" s="81">
        <v>2.6002430136060073</v>
      </c>
      <c r="GW1628" s="81">
        <v>1.1148832299820636E-2</v>
      </c>
      <c r="GX1628" s="81">
        <v>2.6002430136060073</v>
      </c>
      <c r="GY1628" s="81">
        <v>1.1148832299820636E-2</v>
      </c>
      <c r="GZ1628" s="81">
        <v>2.6002430136060073</v>
      </c>
    </row>
    <row r="1629" spans="187:208" x14ac:dyDescent="0.25">
      <c r="GE1629" s="81" t="s">
        <v>449</v>
      </c>
      <c r="GF1629" s="81" t="s">
        <v>155</v>
      </c>
      <c r="GG1629" s="81" t="s">
        <v>456</v>
      </c>
      <c r="GH1629" s="81" t="s">
        <v>461</v>
      </c>
      <c r="GI1629" s="81">
        <v>2026</v>
      </c>
      <c r="GJ1629" s="81" t="s">
        <v>201</v>
      </c>
      <c r="GK1629" s="81">
        <v>233.23007680793981</v>
      </c>
      <c r="GL1629" s="81">
        <v>758.70438200000001</v>
      </c>
      <c r="GM1629" s="81">
        <v>2026</v>
      </c>
      <c r="GN1629" s="81" t="s">
        <v>173</v>
      </c>
      <c r="GO1629" s="81">
        <v>1.1148832299820636E-2</v>
      </c>
      <c r="GP1629" s="81">
        <v>10</v>
      </c>
      <c r="GQ1629" s="81">
        <v>0</v>
      </c>
      <c r="GR1629" s="81" t="s">
        <v>448</v>
      </c>
      <c r="GS1629" s="81">
        <v>1.1148832299820636E-2</v>
      </c>
      <c r="GT1629" s="81">
        <v>2.6002430136060073</v>
      </c>
      <c r="GU1629" s="81">
        <v>1.1148832299820636E-2</v>
      </c>
      <c r="GV1629" s="81">
        <v>2.6002430136060073</v>
      </c>
      <c r="GW1629" s="81">
        <v>1.1148832299820636E-2</v>
      </c>
      <c r="GX1629" s="81">
        <v>2.6002430136060073</v>
      </c>
      <c r="GY1629" s="81">
        <v>1.1148832299820636E-2</v>
      </c>
      <c r="GZ1629" s="81">
        <v>2.6002430136060073</v>
      </c>
    </row>
    <row r="1630" spans="187:208" x14ac:dyDescent="0.25">
      <c r="GE1630" s="81" t="s">
        <v>449</v>
      </c>
      <c r="GF1630" s="81" t="s">
        <v>155</v>
      </c>
      <c r="GG1630" s="81" t="s">
        <v>456</v>
      </c>
      <c r="GH1630" s="81" t="s">
        <v>461</v>
      </c>
      <c r="GI1630" s="81">
        <v>2027</v>
      </c>
      <c r="GJ1630" s="81" t="s">
        <v>201</v>
      </c>
      <c r="GK1630" s="81">
        <v>233.23007680793981</v>
      </c>
      <c r="GL1630" s="81">
        <v>758.70438200000001</v>
      </c>
      <c r="GM1630" s="81">
        <v>2027</v>
      </c>
      <c r="GN1630" s="81" t="s">
        <v>173</v>
      </c>
      <c r="GO1630" s="81">
        <v>1.1148832299820636E-2</v>
      </c>
      <c r="GP1630" s="81">
        <v>10</v>
      </c>
      <c r="GQ1630" s="81">
        <v>0</v>
      </c>
      <c r="GR1630" s="81" t="s">
        <v>448</v>
      </c>
      <c r="GS1630" s="81">
        <v>1.1148832299820636E-2</v>
      </c>
      <c r="GT1630" s="81">
        <v>2.6002430136060073</v>
      </c>
      <c r="GU1630" s="81">
        <v>1.1148832299820636E-2</v>
      </c>
      <c r="GV1630" s="81">
        <v>2.6002430136060073</v>
      </c>
      <c r="GW1630" s="81">
        <v>1.1148832299820636E-2</v>
      </c>
      <c r="GX1630" s="81">
        <v>2.6002430136060073</v>
      </c>
      <c r="GY1630" s="81">
        <v>1.1148832299820636E-2</v>
      </c>
      <c r="GZ1630" s="81">
        <v>2.6002430136060073</v>
      </c>
    </row>
    <row r="1631" spans="187:208" x14ac:dyDescent="0.25">
      <c r="GE1631" s="81" t="s">
        <v>449</v>
      </c>
      <c r="GF1631" s="81" t="s">
        <v>155</v>
      </c>
      <c r="GG1631" s="81" t="s">
        <v>456</v>
      </c>
      <c r="GH1631" s="81" t="s">
        <v>461</v>
      </c>
      <c r="GI1631" s="81">
        <v>2028</v>
      </c>
      <c r="GJ1631" s="81" t="s">
        <v>201</v>
      </c>
      <c r="GK1631" s="81">
        <v>247.27299216494771</v>
      </c>
      <c r="GL1631" s="81">
        <v>758.70438200000001</v>
      </c>
      <c r="GM1631" s="81">
        <v>2028</v>
      </c>
      <c r="GN1631" s="81" t="s">
        <v>173</v>
      </c>
      <c r="GO1631" s="81">
        <v>1.1148832299820636E-2</v>
      </c>
      <c r="GP1631" s="81">
        <v>10</v>
      </c>
      <c r="GQ1631" s="81">
        <v>0</v>
      </c>
      <c r="GR1631" s="81" t="s">
        <v>448</v>
      </c>
      <c r="GS1631" s="81">
        <v>1.1148832299820636E-2</v>
      </c>
      <c r="GT1631" s="81">
        <v>2.7568051219218641</v>
      </c>
      <c r="GU1631" s="81">
        <v>1.1148832299820636E-2</v>
      </c>
      <c r="GV1631" s="81">
        <v>2.7568051219218641</v>
      </c>
      <c r="GW1631" s="81">
        <v>1.1148832299820636E-2</v>
      </c>
      <c r="GX1631" s="81">
        <v>2.7568051219218641</v>
      </c>
      <c r="GY1631" s="81">
        <v>1.1148832299820636E-2</v>
      </c>
      <c r="GZ1631" s="81">
        <v>2.7568051219218641</v>
      </c>
    </row>
    <row r="1632" spans="187:208" x14ac:dyDescent="0.25">
      <c r="GE1632" s="81" t="s">
        <v>449</v>
      </c>
      <c r="GF1632" s="81" t="s">
        <v>155</v>
      </c>
      <c r="GG1632" s="81" t="s">
        <v>456</v>
      </c>
      <c r="GH1632" s="81" t="s">
        <v>461</v>
      </c>
      <c r="GI1632" s="81">
        <v>2029</v>
      </c>
      <c r="GJ1632" s="81" t="s">
        <v>201</v>
      </c>
      <c r="GK1632" s="81">
        <v>247.27299216494771</v>
      </c>
      <c r="GL1632" s="81">
        <v>758.70438200000001</v>
      </c>
      <c r="GM1632" s="81">
        <v>2029</v>
      </c>
      <c r="GN1632" s="81" t="s">
        <v>173</v>
      </c>
      <c r="GO1632" s="81">
        <v>1.1148832299820636E-2</v>
      </c>
      <c r="GP1632" s="81">
        <v>10</v>
      </c>
      <c r="GQ1632" s="81">
        <v>0</v>
      </c>
      <c r="GR1632" s="81" t="s">
        <v>448</v>
      </c>
      <c r="GS1632" s="81">
        <v>1.1148832299820636E-2</v>
      </c>
      <c r="GT1632" s="81">
        <v>2.7568051219218641</v>
      </c>
      <c r="GU1632" s="81">
        <v>1.1148832299820636E-2</v>
      </c>
      <c r="GV1632" s="81">
        <v>2.7568051219218641</v>
      </c>
      <c r="GW1632" s="81">
        <v>1.1148832299820636E-2</v>
      </c>
      <c r="GX1632" s="81">
        <v>2.7568051219218641</v>
      </c>
      <c r="GY1632" s="81">
        <v>1.1148832299820636E-2</v>
      </c>
      <c r="GZ1632" s="81">
        <v>2.7568051219218641</v>
      </c>
    </row>
    <row r="1633" spans="187:208" x14ac:dyDescent="0.25">
      <c r="GE1633" s="81" t="s">
        <v>449</v>
      </c>
      <c r="GF1633" s="81" t="s">
        <v>155</v>
      </c>
      <c r="GG1633" s="81" t="s">
        <v>456</v>
      </c>
      <c r="GH1633" s="81" t="s">
        <v>461</v>
      </c>
      <c r="GI1633" s="81">
        <v>2030</v>
      </c>
      <c r="GJ1633" s="81" t="s">
        <v>201</v>
      </c>
      <c r="GK1633" s="81">
        <v>247.27299216494771</v>
      </c>
      <c r="GL1633" s="81">
        <v>758.70438200000001</v>
      </c>
      <c r="GM1633" s="81">
        <v>2030</v>
      </c>
      <c r="GN1633" s="81" t="s">
        <v>173</v>
      </c>
      <c r="GO1633" s="81">
        <v>1.1148832299820636E-2</v>
      </c>
      <c r="GP1633" s="81">
        <v>10</v>
      </c>
      <c r="GQ1633" s="81">
        <v>0</v>
      </c>
      <c r="GR1633" s="81" t="s">
        <v>448</v>
      </c>
      <c r="GS1633" s="81">
        <v>0</v>
      </c>
      <c r="GT1633" s="81">
        <v>0</v>
      </c>
      <c r="GU1633" s="81">
        <v>1.1148832299820636E-2</v>
      </c>
      <c r="GV1633" s="81">
        <v>2.7568051219218641</v>
      </c>
      <c r="GW1633" s="81">
        <v>1.1148832299820636E-2</v>
      </c>
      <c r="GX1633" s="81">
        <v>2.7568051219218641</v>
      </c>
      <c r="GY1633" s="81">
        <v>1.1148832299820636E-2</v>
      </c>
      <c r="GZ1633" s="81">
        <v>2.7568051219218641</v>
      </c>
    </row>
    <row r="1634" spans="187:208" x14ac:dyDescent="0.25">
      <c r="GE1634" s="81" t="s">
        <v>449</v>
      </c>
      <c r="GF1634" s="81" t="s">
        <v>155</v>
      </c>
      <c r="GG1634" s="81" t="s">
        <v>456</v>
      </c>
      <c r="GH1634" s="81" t="s">
        <v>461</v>
      </c>
      <c r="GI1634" s="81">
        <v>2031</v>
      </c>
      <c r="GJ1634" s="81" t="s">
        <v>201</v>
      </c>
      <c r="GK1634" s="81">
        <v>247.27299216494771</v>
      </c>
      <c r="GL1634" s="81">
        <v>758.70438200000001</v>
      </c>
      <c r="GM1634" s="81">
        <v>2031</v>
      </c>
      <c r="GN1634" s="81" t="s">
        <v>173</v>
      </c>
      <c r="GO1634" s="81">
        <v>1.1148832299820636E-2</v>
      </c>
      <c r="GP1634" s="81">
        <v>10</v>
      </c>
      <c r="GQ1634" s="81">
        <v>0</v>
      </c>
      <c r="GR1634" s="81" t="s">
        <v>448</v>
      </c>
      <c r="GS1634" s="81">
        <v>0</v>
      </c>
      <c r="GT1634" s="81">
        <v>0</v>
      </c>
      <c r="GU1634" s="81">
        <v>0</v>
      </c>
      <c r="GV1634" s="81">
        <v>0</v>
      </c>
      <c r="GW1634" s="81">
        <v>1.1148832299820636E-2</v>
      </c>
      <c r="GX1634" s="81">
        <v>2.7568051219218641</v>
      </c>
      <c r="GY1634" s="81">
        <v>1.1148832299820636E-2</v>
      </c>
      <c r="GZ1634" s="81">
        <v>2.7568051219218641</v>
      </c>
    </row>
    <row r="1635" spans="187:208" x14ac:dyDescent="0.25">
      <c r="GE1635" s="81" t="s">
        <v>449</v>
      </c>
      <c r="GF1635" s="81" t="s">
        <v>155</v>
      </c>
      <c r="GG1635" s="81" t="s">
        <v>456</v>
      </c>
      <c r="GH1635" s="81" t="s">
        <v>461</v>
      </c>
      <c r="GI1635" s="81">
        <v>2032</v>
      </c>
      <c r="GJ1635" s="81" t="s">
        <v>201</v>
      </c>
      <c r="GK1635" s="81">
        <v>247.27299216494771</v>
      </c>
      <c r="GL1635" s="81">
        <v>758.70438200000001</v>
      </c>
      <c r="GM1635" s="81">
        <v>2032</v>
      </c>
      <c r="GN1635" s="81" t="s">
        <v>173</v>
      </c>
      <c r="GO1635" s="81">
        <v>1.1148832299820636E-2</v>
      </c>
      <c r="GP1635" s="81">
        <v>10</v>
      </c>
      <c r="GQ1635" s="81">
        <v>0</v>
      </c>
      <c r="GR1635" s="81" t="s">
        <v>448</v>
      </c>
      <c r="GS1635" s="81">
        <v>0</v>
      </c>
      <c r="GT1635" s="81">
        <v>0</v>
      </c>
      <c r="GU1635" s="81">
        <v>0</v>
      </c>
      <c r="GV1635" s="81">
        <v>0</v>
      </c>
      <c r="GW1635" s="81">
        <v>0</v>
      </c>
      <c r="GX1635" s="81">
        <v>0</v>
      </c>
      <c r="GY1635" s="81">
        <v>1.1148832299820636E-2</v>
      </c>
      <c r="GZ1635" s="81">
        <v>2.7568051219218641</v>
      </c>
    </row>
    <row r="1636" spans="187:208" x14ac:dyDescent="0.25">
      <c r="GE1636" s="81" t="s">
        <v>449</v>
      </c>
      <c r="GF1636" s="81" t="s">
        <v>155</v>
      </c>
      <c r="GG1636" s="81" t="s">
        <v>456</v>
      </c>
      <c r="GH1636" s="81" t="s">
        <v>451</v>
      </c>
      <c r="GI1636" s="81">
        <v>2021</v>
      </c>
      <c r="GJ1636" s="81" t="s">
        <v>201</v>
      </c>
      <c r="GK1636" s="81">
        <v>222.2294216278371</v>
      </c>
      <c r="GL1636" s="81">
        <v>758.70438200000001</v>
      </c>
      <c r="GM1636" s="81">
        <v>2021</v>
      </c>
      <c r="GN1636" s="81" t="s">
        <v>173</v>
      </c>
      <c r="GO1636" s="81">
        <v>1.1148832299820636E-2</v>
      </c>
      <c r="GP1636" s="81">
        <v>10</v>
      </c>
      <c r="GQ1636" s="81">
        <v>0</v>
      </c>
      <c r="GR1636" s="81" t="s">
        <v>448</v>
      </c>
      <c r="GS1636" s="81">
        <v>1.1148832299820636E-2</v>
      </c>
      <c r="GT1636" s="81">
        <v>2.477598553814889</v>
      </c>
      <c r="GU1636" s="81">
        <v>1.1148832299820636E-2</v>
      </c>
      <c r="GV1636" s="81">
        <v>2.477598553814889</v>
      </c>
      <c r="GW1636" s="81">
        <v>0</v>
      </c>
      <c r="GX1636" s="81">
        <v>0</v>
      </c>
      <c r="GY1636" s="81">
        <v>0</v>
      </c>
      <c r="GZ1636" s="81">
        <v>0</v>
      </c>
    </row>
    <row r="1637" spans="187:208" x14ac:dyDescent="0.25">
      <c r="GE1637" s="81" t="s">
        <v>449</v>
      </c>
      <c r="GF1637" s="81" t="s">
        <v>155</v>
      </c>
      <c r="GG1637" s="81" t="s">
        <v>456</v>
      </c>
      <c r="GH1637" s="81" t="s">
        <v>451</v>
      </c>
      <c r="GI1637" s="81">
        <v>2022</v>
      </c>
      <c r="GJ1637" s="81" t="s">
        <v>201</v>
      </c>
      <c r="GK1637" s="81">
        <v>222.2294216278371</v>
      </c>
      <c r="GL1637" s="81">
        <v>758.70438200000001</v>
      </c>
      <c r="GM1637" s="81">
        <v>2022</v>
      </c>
      <c r="GN1637" s="81" t="s">
        <v>173</v>
      </c>
      <c r="GO1637" s="81">
        <v>1.1148832299820636E-2</v>
      </c>
      <c r="GP1637" s="81">
        <v>10</v>
      </c>
      <c r="GQ1637" s="81">
        <v>0</v>
      </c>
      <c r="GR1637" s="81" t="s">
        <v>448</v>
      </c>
      <c r="GS1637" s="81">
        <v>1.1148832299820636E-2</v>
      </c>
      <c r="GT1637" s="81">
        <v>2.477598553814889</v>
      </c>
      <c r="GU1637" s="81">
        <v>1.1148832299820636E-2</v>
      </c>
      <c r="GV1637" s="81">
        <v>2.477598553814889</v>
      </c>
      <c r="GW1637" s="81">
        <v>1.1148832299820636E-2</v>
      </c>
      <c r="GX1637" s="81">
        <v>2.477598553814889</v>
      </c>
      <c r="GY1637" s="81">
        <v>0</v>
      </c>
      <c r="GZ1637" s="81">
        <v>0</v>
      </c>
    </row>
    <row r="1638" spans="187:208" x14ac:dyDescent="0.25">
      <c r="GE1638" s="81" t="s">
        <v>449</v>
      </c>
      <c r="GF1638" s="81" t="s">
        <v>155</v>
      </c>
      <c r="GG1638" s="81" t="s">
        <v>456</v>
      </c>
      <c r="GH1638" s="81" t="s">
        <v>451</v>
      </c>
      <c r="GI1638" s="81">
        <v>2023</v>
      </c>
      <c r="GJ1638" s="81" t="s">
        <v>201</v>
      </c>
      <c r="GK1638" s="81">
        <v>233.23007680794609</v>
      </c>
      <c r="GL1638" s="81">
        <v>758.70438200000001</v>
      </c>
      <c r="GM1638" s="81">
        <v>2023</v>
      </c>
      <c r="GN1638" s="81" t="s">
        <v>173</v>
      </c>
      <c r="GO1638" s="81">
        <v>1.1148832299820636E-2</v>
      </c>
      <c r="GP1638" s="81">
        <v>10</v>
      </c>
      <c r="GQ1638" s="81">
        <v>0</v>
      </c>
      <c r="GR1638" s="81" t="s">
        <v>448</v>
      </c>
      <c r="GS1638" s="81">
        <v>1.1148832299820636E-2</v>
      </c>
      <c r="GT1638" s="81">
        <v>2.6002430136060775</v>
      </c>
      <c r="GU1638" s="81">
        <v>1.1148832299820636E-2</v>
      </c>
      <c r="GV1638" s="81">
        <v>2.6002430136060775</v>
      </c>
      <c r="GW1638" s="81">
        <v>1.1148832299820636E-2</v>
      </c>
      <c r="GX1638" s="81">
        <v>2.6002430136060775</v>
      </c>
      <c r="GY1638" s="81">
        <v>1.1148832299820636E-2</v>
      </c>
      <c r="GZ1638" s="81">
        <v>2.6002430136060775</v>
      </c>
    </row>
    <row r="1639" spans="187:208" x14ac:dyDescent="0.25">
      <c r="GE1639" s="81" t="s">
        <v>449</v>
      </c>
      <c r="GF1639" s="81" t="s">
        <v>155</v>
      </c>
      <c r="GG1639" s="81" t="s">
        <v>456</v>
      </c>
      <c r="GH1639" s="81" t="s">
        <v>451</v>
      </c>
      <c r="GI1639" s="81">
        <v>2024</v>
      </c>
      <c r="GJ1639" s="81" t="s">
        <v>201</v>
      </c>
      <c r="GK1639" s="81">
        <v>233.23007680794609</v>
      </c>
      <c r="GL1639" s="81">
        <v>758.70438200000001</v>
      </c>
      <c r="GM1639" s="81">
        <v>2024</v>
      </c>
      <c r="GN1639" s="81" t="s">
        <v>173</v>
      </c>
      <c r="GO1639" s="81">
        <v>1.1148832299820636E-2</v>
      </c>
      <c r="GP1639" s="81">
        <v>10</v>
      </c>
      <c r="GQ1639" s="81">
        <v>0</v>
      </c>
      <c r="GR1639" s="81" t="s">
        <v>448</v>
      </c>
      <c r="GS1639" s="81">
        <v>1.1148832299820636E-2</v>
      </c>
      <c r="GT1639" s="81">
        <v>2.6002430136060775</v>
      </c>
      <c r="GU1639" s="81">
        <v>1.1148832299820636E-2</v>
      </c>
      <c r="GV1639" s="81">
        <v>2.6002430136060775</v>
      </c>
      <c r="GW1639" s="81">
        <v>1.1148832299820636E-2</v>
      </c>
      <c r="GX1639" s="81">
        <v>2.6002430136060775</v>
      </c>
      <c r="GY1639" s="81">
        <v>1.1148832299820636E-2</v>
      </c>
      <c r="GZ1639" s="81">
        <v>2.6002430136060775</v>
      </c>
    </row>
    <row r="1640" spans="187:208" x14ac:dyDescent="0.25">
      <c r="GE1640" s="81" t="s">
        <v>449</v>
      </c>
      <c r="GF1640" s="81" t="s">
        <v>155</v>
      </c>
      <c r="GG1640" s="81" t="s">
        <v>456</v>
      </c>
      <c r="GH1640" s="81" t="s">
        <v>451</v>
      </c>
      <c r="GI1640" s="81">
        <v>2025</v>
      </c>
      <c r="GJ1640" s="81" t="s">
        <v>201</v>
      </c>
      <c r="GK1640" s="81">
        <v>233.23007680794609</v>
      </c>
      <c r="GL1640" s="81">
        <v>758.70438200000001</v>
      </c>
      <c r="GM1640" s="81">
        <v>2025</v>
      </c>
      <c r="GN1640" s="81" t="s">
        <v>173</v>
      </c>
      <c r="GO1640" s="81">
        <v>1.1148832299820636E-2</v>
      </c>
      <c r="GP1640" s="81">
        <v>10</v>
      </c>
      <c r="GQ1640" s="81">
        <v>0</v>
      </c>
      <c r="GR1640" s="81" t="s">
        <v>448</v>
      </c>
      <c r="GS1640" s="81">
        <v>1.1148832299820636E-2</v>
      </c>
      <c r="GT1640" s="81">
        <v>2.6002430136060775</v>
      </c>
      <c r="GU1640" s="81">
        <v>1.1148832299820636E-2</v>
      </c>
      <c r="GV1640" s="81">
        <v>2.6002430136060775</v>
      </c>
      <c r="GW1640" s="81">
        <v>1.1148832299820636E-2</v>
      </c>
      <c r="GX1640" s="81">
        <v>2.6002430136060775</v>
      </c>
      <c r="GY1640" s="81">
        <v>1.1148832299820636E-2</v>
      </c>
      <c r="GZ1640" s="81">
        <v>2.6002430136060775</v>
      </c>
    </row>
    <row r="1641" spans="187:208" x14ac:dyDescent="0.25">
      <c r="GE1641" s="81" t="s">
        <v>449</v>
      </c>
      <c r="GF1641" s="81" t="s">
        <v>155</v>
      </c>
      <c r="GG1641" s="81" t="s">
        <v>456</v>
      </c>
      <c r="GH1641" s="81" t="s">
        <v>451</v>
      </c>
      <c r="GI1641" s="81">
        <v>2026</v>
      </c>
      <c r="GJ1641" s="81" t="s">
        <v>201</v>
      </c>
      <c r="GK1641" s="81">
        <v>233.23007680794609</v>
      </c>
      <c r="GL1641" s="81">
        <v>758.70438200000001</v>
      </c>
      <c r="GM1641" s="81">
        <v>2026</v>
      </c>
      <c r="GN1641" s="81" t="s">
        <v>173</v>
      </c>
      <c r="GO1641" s="81">
        <v>1.1148832299820636E-2</v>
      </c>
      <c r="GP1641" s="81">
        <v>10</v>
      </c>
      <c r="GQ1641" s="81">
        <v>0</v>
      </c>
      <c r="GR1641" s="81" t="s">
        <v>448</v>
      </c>
      <c r="GS1641" s="81">
        <v>1.1148832299820636E-2</v>
      </c>
      <c r="GT1641" s="81">
        <v>2.6002430136060775</v>
      </c>
      <c r="GU1641" s="81">
        <v>1.1148832299820636E-2</v>
      </c>
      <c r="GV1641" s="81">
        <v>2.6002430136060775</v>
      </c>
      <c r="GW1641" s="81">
        <v>1.1148832299820636E-2</v>
      </c>
      <c r="GX1641" s="81">
        <v>2.6002430136060775</v>
      </c>
      <c r="GY1641" s="81">
        <v>1.1148832299820636E-2</v>
      </c>
      <c r="GZ1641" s="81">
        <v>2.6002430136060775</v>
      </c>
    </row>
    <row r="1642" spans="187:208" x14ac:dyDescent="0.25">
      <c r="GE1642" s="81" t="s">
        <v>449</v>
      </c>
      <c r="GF1642" s="81" t="s">
        <v>155</v>
      </c>
      <c r="GG1642" s="81" t="s">
        <v>456</v>
      </c>
      <c r="GH1642" s="81" t="s">
        <v>451</v>
      </c>
      <c r="GI1642" s="81">
        <v>2027</v>
      </c>
      <c r="GJ1642" s="81" t="s">
        <v>201</v>
      </c>
      <c r="GK1642" s="81">
        <v>233.23007680794609</v>
      </c>
      <c r="GL1642" s="81">
        <v>758.70438200000001</v>
      </c>
      <c r="GM1642" s="81">
        <v>2027</v>
      </c>
      <c r="GN1642" s="81" t="s">
        <v>173</v>
      </c>
      <c r="GO1642" s="81">
        <v>1.1148832299820636E-2</v>
      </c>
      <c r="GP1642" s="81">
        <v>10</v>
      </c>
      <c r="GQ1642" s="81">
        <v>0</v>
      </c>
      <c r="GR1642" s="81" t="s">
        <v>448</v>
      </c>
      <c r="GS1642" s="81">
        <v>1.1148832299820636E-2</v>
      </c>
      <c r="GT1642" s="81">
        <v>2.6002430136060775</v>
      </c>
      <c r="GU1642" s="81">
        <v>1.1148832299820636E-2</v>
      </c>
      <c r="GV1642" s="81">
        <v>2.6002430136060775</v>
      </c>
      <c r="GW1642" s="81">
        <v>1.1148832299820636E-2</v>
      </c>
      <c r="GX1642" s="81">
        <v>2.6002430136060775</v>
      </c>
      <c r="GY1642" s="81">
        <v>1.1148832299820636E-2</v>
      </c>
      <c r="GZ1642" s="81">
        <v>2.6002430136060775</v>
      </c>
    </row>
    <row r="1643" spans="187:208" x14ac:dyDescent="0.25">
      <c r="GE1643" s="81" t="s">
        <v>449</v>
      </c>
      <c r="GF1643" s="81" t="s">
        <v>155</v>
      </c>
      <c r="GG1643" s="81" t="s">
        <v>456</v>
      </c>
      <c r="GH1643" s="81" t="s">
        <v>451</v>
      </c>
      <c r="GI1643" s="81">
        <v>2028</v>
      </c>
      <c r="GJ1643" s="81" t="s">
        <v>201</v>
      </c>
      <c r="GK1643" s="81">
        <v>247.2729921649543</v>
      </c>
      <c r="GL1643" s="81">
        <v>758.70438200000001</v>
      </c>
      <c r="GM1643" s="81">
        <v>2028</v>
      </c>
      <c r="GN1643" s="81" t="s">
        <v>173</v>
      </c>
      <c r="GO1643" s="81">
        <v>1.1148832299820636E-2</v>
      </c>
      <c r="GP1643" s="81">
        <v>10</v>
      </c>
      <c r="GQ1643" s="81">
        <v>0</v>
      </c>
      <c r="GR1643" s="81" t="s">
        <v>448</v>
      </c>
      <c r="GS1643" s="81">
        <v>1.1148832299820636E-2</v>
      </c>
      <c r="GT1643" s="81">
        <v>2.7568051219219378</v>
      </c>
      <c r="GU1643" s="81">
        <v>1.1148832299820636E-2</v>
      </c>
      <c r="GV1643" s="81">
        <v>2.7568051219219378</v>
      </c>
      <c r="GW1643" s="81">
        <v>1.1148832299820636E-2</v>
      </c>
      <c r="GX1643" s="81">
        <v>2.7568051219219378</v>
      </c>
      <c r="GY1643" s="81">
        <v>1.1148832299820636E-2</v>
      </c>
      <c r="GZ1643" s="81">
        <v>2.7568051219219378</v>
      </c>
    </row>
    <row r="1644" spans="187:208" x14ac:dyDescent="0.25">
      <c r="GE1644" s="81" t="s">
        <v>449</v>
      </c>
      <c r="GF1644" s="81" t="s">
        <v>155</v>
      </c>
      <c r="GG1644" s="81" t="s">
        <v>456</v>
      </c>
      <c r="GH1644" s="81" t="s">
        <v>451</v>
      </c>
      <c r="GI1644" s="81">
        <v>2029</v>
      </c>
      <c r="GJ1644" s="81" t="s">
        <v>201</v>
      </c>
      <c r="GK1644" s="81">
        <v>247.2729921649543</v>
      </c>
      <c r="GL1644" s="81">
        <v>758.70438200000001</v>
      </c>
      <c r="GM1644" s="81">
        <v>2029</v>
      </c>
      <c r="GN1644" s="81" t="s">
        <v>173</v>
      </c>
      <c r="GO1644" s="81">
        <v>1.1148832299820636E-2</v>
      </c>
      <c r="GP1644" s="81">
        <v>10</v>
      </c>
      <c r="GQ1644" s="81">
        <v>0</v>
      </c>
      <c r="GR1644" s="81" t="s">
        <v>448</v>
      </c>
      <c r="GS1644" s="81">
        <v>1.1148832299820636E-2</v>
      </c>
      <c r="GT1644" s="81">
        <v>2.7568051219219378</v>
      </c>
      <c r="GU1644" s="81">
        <v>1.1148832299820636E-2</v>
      </c>
      <c r="GV1644" s="81">
        <v>2.7568051219219378</v>
      </c>
      <c r="GW1644" s="81">
        <v>1.1148832299820636E-2</v>
      </c>
      <c r="GX1644" s="81">
        <v>2.7568051219219378</v>
      </c>
      <c r="GY1644" s="81">
        <v>1.1148832299820636E-2</v>
      </c>
      <c r="GZ1644" s="81">
        <v>2.7568051219219378</v>
      </c>
    </row>
    <row r="1645" spans="187:208" x14ac:dyDescent="0.25">
      <c r="GE1645" s="81" t="s">
        <v>449</v>
      </c>
      <c r="GF1645" s="81" t="s">
        <v>155</v>
      </c>
      <c r="GG1645" s="81" t="s">
        <v>456</v>
      </c>
      <c r="GH1645" s="81" t="s">
        <v>451</v>
      </c>
      <c r="GI1645" s="81">
        <v>2030</v>
      </c>
      <c r="GJ1645" s="81" t="s">
        <v>201</v>
      </c>
      <c r="GK1645" s="81">
        <v>247.2729921649543</v>
      </c>
      <c r="GL1645" s="81">
        <v>758.70438200000001</v>
      </c>
      <c r="GM1645" s="81">
        <v>2030</v>
      </c>
      <c r="GN1645" s="81" t="s">
        <v>173</v>
      </c>
      <c r="GO1645" s="81">
        <v>1.1148832299820636E-2</v>
      </c>
      <c r="GP1645" s="81">
        <v>10</v>
      </c>
      <c r="GQ1645" s="81">
        <v>0</v>
      </c>
      <c r="GR1645" s="81" t="s">
        <v>448</v>
      </c>
      <c r="GS1645" s="81">
        <v>0</v>
      </c>
      <c r="GT1645" s="81">
        <v>0</v>
      </c>
      <c r="GU1645" s="81">
        <v>1.1148832299820636E-2</v>
      </c>
      <c r="GV1645" s="81">
        <v>2.7568051219219378</v>
      </c>
      <c r="GW1645" s="81">
        <v>1.1148832299820636E-2</v>
      </c>
      <c r="GX1645" s="81">
        <v>2.7568051219219378</v>
      </c>
      <c r="GY1645" s="81">
        <v>1.1148832299820636E-2</v>
      </c>
      <c r="GZ1645" s="81">
        <v>2.7568051219219378</v>
      </c>
    </row>
    <row r="1646" spans="187:208" x14ac:dyDescent="0.25">
      <c r="GE1646" s="81" t="s">
        <v>449</v>
      </c>
      <c r="GF1646" s="81" t="s">
        <v>155</v>
      </c>
      <c r="GG1646" s="81" t="s">
        <v>456</v>
      </c>
      <c r="GH1646" s="81" t="s">
        <v>451</v>
      </c>
      <c r="GI1646" s="81">
        <v>2031</v>
      </c>
      <c r="GJ1646" s="81" t="s">
        <v>201</v>
      </c>
      <c r="GK1646" s="81">
        <v>247.2729921649543</v>
      </c>
      <c r="GL1646" s="81">
        <v>758.70438200000001</v>
      </c>
      <c r="GM1646" s="81">
        <v>2031</v>
      </c>
      <c r="GN1646" s="81" t="s">
        <v>173</v>
      </c>
      <c r="GO1646" s="81">
        <v>1.1148832299820636E-2</v>
      </c>
      <c r="GP1646" s="81">
        <v>10</v>
      </c>
      <c r="GQ1646" s="81">
        <v>0</v>
      </c>
      <c r="GR1646" s="81" t="s">
        <v>448</v>
      </c>
      <c r="GS1646" s="81">
        <v>0</v>
      </c>
      <c r="GT1646" s="81">
        <v>0</v>
      </c>
      <c r="GU1646" s="81">
        <v>0</v>
      </c>
      <c r="GV1646" s="81">
        <v>0</v>
      </c>
      <c r="GW1646" s="81">
        <v>1.1148832299820636E-2</v>
      </c>
      <c r="GX1646" s="81">
        <v>2.7568051219219378</v>
      </c>
      <c r="GY1646" s="81">
        <v>1.1148832299820636E-2</v>
      </c>
      <c r="GZ1646" s="81">
        <v>2.7568051219219378</v>
      </c>
    </row>
    <row r="1647" spans="187:208" x14ac:dyDescent="0.25">
      <c r="GE1647" s="81" t="s">
        <v>449</v>
      </c>
      <c r="GF1647" s="81" t="s">
        <v>155</v>
      </c>
      <c r="GG1647" s="81" t="s">
        <v>456</v>
      </c>
      <c r="GH1647" s="81" t="s">
        <v>451</v>
      </c>
      <c r="GI1647" s="81">
        <v>2032</v>
      </c>
      <c r="GJ1647" s="81" t="s">
        <v>201</v>
      </c>
      <c r="GK1647" s="81">
        <v>247.2729921649543</v>
      </c>
      <c r="GL1647" s="81">
        <v>758.70438200000001</v>
      </c>
      <c r="GM1647" s="81">
        <v>2032</v>
      </c>
      <c r="GN1647" s="81" t="s">
        <v>173</v>
      </c>
      <c r="GO1647" s="81">
        <v>1.1148832299820636E-2</v>
      </c>
      <c r="GP1647" s="81">
        <v>10</v>
      </c>
      <c r="GQ1647" s="81">
        <v>0</v>
      </c>
      <c r="GR1647" s="81" t="s">
        <v>448</v>
      </c>
      <c r="GS1647" s="81">
        <v>0</v>
      </c>
      <c r="GT1647" s="81">
        <v>0</v>
      </c>
      <c r="GU1647" s="81">
        <v>0</v>
      </c>
      <c r="GV1647" s="81">
        <v>0</v>
      </c>
      <c r="GW1647" s="81">
        <v>0</v>
      </c>
      <c r="GX1647" s="81">
        <v>0</v>
      </c>
      <c r="GY1647" s="81">
        <v>1.1148832299820636E-2</v>
      </c>
      <c r="GZ1647" s="81">
        <v>2.7568051219219378</v>
      </c>
    </row>
    <row r="1648" spans="187:208" x14ac:dyDescent="0.25">
      <c r="GE1648" s="81" t="s">
        <v>449</v>
      </c>
      <c r="GF1648" s="81" t="s">
        <v>155</v>
      </c>
      <c r="GG1648" s="81" t="s">
        <v>456</v>
      </c>
      <c r="GH1648" s="81" t="s">
        <v>452</v>
      </c>
      <c r="GI1648" s="81">
        <v>2021</v>
      </c>
      <c r="GJ1648" s="81" t="s">
        <v>201</v>
      </c>
      <c r="GK1648" s="81">
        <v>0.69641821681223126</v>
      </c>
      <c r="GL1648" s="81">
        <v>758.70438200000001</v>
      </c>
      <c r="GM1648" s="81">
        <v>2021</v>
      </c>
      <c r="GN1648" s="81" t="s">
        <v>173</v>
      </c>
      <c r="GO1648" s="81">
        <v>1.1148832299820636E-2</v>
      </c>
      <c r="GP1648" s="81">
        <v>10</v>
      </c>
      <c r="GQ1648" s="81">
        <v>0</v>
      </c>
      <c r="GR1648" s="81" t="s">
        <v>448</v>
      </c>
      <c r="GS1648" s="81">
        <v>1.1148832299820636E-2</v>
      </c>
      <c r="GT1648" s="81">
        <v>7.7642499097796951E-3</v>
      </c>
      <c r="GU1648" s="81">
        <v>1.1148832299820636E-2</v>
      </c>
      <c r="GV1648" s="81">
        <v>7.7642499097796951E-3</v>
      </c>
      <c r="GW1648" s="81">
        <v>0</v>
      </c>
      <c r="GX1648" s="81">
        <v>0</v>
      </c>
      <c r="GY1648" s="81">
        <v>0</v>
      </c>
      <c r="GZ1648" s="81">
        <v>0</v>
      </c>
    </row>
    <row r="1649" spans="187:208" x14ac:dyDescent="0.25">
      <c r="GE1649" s="81" t="s">
        <v>449</v>
      </c>
      <c r="GF1649" s="81" t="s">
        <v>155</v>
      </c>
      <c r="GG1649" s="81" t="s">
        <v>456</v>
      </c>
      <c r="GH1649" s="81" t="s">
        <v>452</v>
      </c>
      <c r="GI1649" s="81">
        <v>2022</v>
      </c>
      <c r="GJ1649" s="81" t="s">
        <v>201</v>
      </c>
      <c r="GK1649" s="81">
        <v>0.69641821681223126</v>
      </c>
      <c r="GL1649" s="81">
        <v>758.70438200000001</v>
      </c>
      <c r="GM1649" s="81">
        <v>2022</v>
      </c>
      <c r="GN1649" s="81" t="s">
        <v>173</v>
      </c>
      <c r="GO1649" s="81">
        <v>1.1148832299820636E-2</v>
      </c>
      <c r="GP1649" s="81">
        <v>10</v>
      </c>
      <c r="GQ1649" s="81">
        <v>0</v>
      </c>
      <c r="GR1649" s="81" t="s">
        <v>448</v>
      </c>
      <c r="GS1649" s="81">
        <v>1.1148832299820636E-2</v>
      </c>
      <c r="GT1649" s="81">
        <v>7.7642499097796951E-3</v>
      </c>
      <c r="GU1649" s="81">
        <v>1.1148832299820636E-2</v>
      </c>
      <c r="GV1649" s="81">
        <v>7.7642499097796951E-3</v>
      </c>
      <c r="GW1649" s="81">
        <v>1.1148832299820636E-2</v>
      </c>
      <c r="GX1649" s="81">
        <v>7.7642499097796951E-3</v>
      </c>
      <c r="GY1649" s="81">
        <v>0</v>
      </c>
      <c r="GZ1649" s="81">
        <v>0</v>
      </c>
    </row>
    <row r="1650" spans="187:208" x14ac:dyDescent="0.25">
      <c r="GE1650" s="81" t="s">
        <v>449</v>
      </c>
      <c r="GF1650" s="81" t="s">
        <v>155</v>
      </c>
      <c r="GG1650" s="81" t="s">
        <v>456</v>
      </c>
      <c r="GH1650" s="81" t="s">
        <v>452</v>
      </c>
      <c r="GI1650" s="81">
        <v>2023</v>
      </c>
      <c r="GJ1650" s="81" t="s">
        <v>201</v>
      </c>
      <c r="GK1650" s="81">
        <v>0.71896016785821293</v>
      </c>
      <c r="GL1650" s="81">
        <v>758.70438200000001</v>
      </c>
      <c r="GM1650" s="81">
        <v>2023</v>
      </c>
      <c r="GN1650" s="81" t="s">
        <v>173</v>
      </c>
      <c r="GO1650" s="81">
        <v>1.1148832299820636E-2</v>
      </c>
      <c r="GP1650" s="81">
        <v>10</v>
      </c>
      <c r="GQ1650" s="81">
        <v>0</v>
      </c>
      <c r="GR1650" s="81" t="s">
        <v>448</v>
      </c>
      <c r="GS1650" s="81">
        <v>1.1148832299820636E-2</v>
      </c>
      <c r="GT1650" s="81">
        <v>8.0155663417021111E-3</v>
      </c>
      <c r="GU1650" s="81">
        <v>1.1148832299820636E-2</v>
      </c>
      <c r="GV1650" s="81">
        <v>8.0155663417021111E-3</v>
      </c>
      <c r="GW1650" s="81">
        <v>1.1148832299820636E-2</v>
      </c>
      <c r="GX1650" s="81">
        <v>8.0155663417021111E-3</v>
      </c>
      <c r="GY1650" s="81">
        <v>1.1148832299820636E-2</v>
      </c>
      <c r="GZ1650" s="81">
        <v>8.0155663417021111E-3</v>
      </c>
    </row>
    <row r="1651" spans="187:208" x14ac:dyDescent="0.25">
      <c r="GE1651" s="81" t="s">
        <v>449</v>
      </c>
      <c r="GF1651" s="81" t="s">
        <v>155</v>
      </c>
      <c r="GG1651" s="81" t="s">
        <v>456</v>
      </c>
      <c r="GH1651" s="81" t="s">
        <v>452</v>
      </c>
      <c r="GI1651" s="81">
        <v>2024</v>
      </c>
      <c r="GJ1651" s="81" t="s">
        <v>201</v>
      </c>
      <c r="GK1651" s="81">
        <v>0.71896016785821293</v>
      </c>
      <c r="GL1651" s="81">
        <v>758.70438200000001</v>
      </c>
      <c r="GM1651" s="81">
        <v>2024</v>
      </c>
      <c r="GN1651" s="81" t="s">
        <v>173</v>
      </c>
      <c r="GO1651" s="81">
        <v>1.1148832299820636E-2</v>
      </c>
      <c r="GP1651" s="81">
        <v>10</v>
      </c>
      <c r="GQ1651" s="81">
        <v>0</v>
      </c>
      <c r="GR1651" s="81" t="s">
        <v>448</v>
      </c>
      <c r="GS1651" s="81">
        <v>1.1148832299820636E-2</v>
      </c>
      <c r="GT1651" s="81">
        <v>8.0155663417021111E-3</v>
      </c>
      <c r="GU1651" s="81">
        <v>1.1148832299820636E-2</v>
      </c>
      <c r="GV1651" s="81">
        <v>8.0155663417021111E-3</v>
      </c>
      <c r="GW1651" s="81">
        <v>1.1148832299820636E-2</v>
      </c>
      <c r="GX1651" s="81">
        <v>8.0155663417021111E-3</v>
      </c>
      <c r="GY1651" s="81">
        <v>1.1148832299820636E-2</v>
      </c>
      <c r="GZ1651" s="81">
        <v>8.0155663417021111E-3</v>
      </c>
    </row>
    <row r="1652" spans="187:208" x14ac:dyDescent="0.25">
      <c r="GE1652" s="81" t="s">
        <v>449</v>
      </c>
      <c r="GF1652" s="81" t="s">
        <v>155</v>
      </c>
      <c r="GG1652" s="81" t="s">
        <v>456</v>
      </c>
      <c r="GH1652" s="81" t="s">
        <v>452</v>
      </c>
      <c r="GI1652" s="81">
        <v>2025</v>
      </c>
      <c r="GJ1652" s="81" t="s">
        <v>201</v>
      </c>
      <c r="GK1652" s="81">
        <v>0.71896016785821293</v>
      </c>
      <c r="GL1652" s="81">
        <v>758.70438200000001</v>
      </c>
      <c r="GM1652" s="81">
        <v>2025</v>
      </c>
      <c r="GN1652" s="81" t="s">
        <v>173</v>
      </c>
      <c r="GO1652" s="81">
        <v>1.1148832299820636E-2</v>
      </c>
      <c r="GP1652" s="81">
        <v>10</v>
      </c>
      <c r="GQ1652" s="81">
        <v>0</v>
      </c>
      <c r="GR1652" s="81" t="s">
        <v>448</v>
      </c>
      <c r="GS1652" s="81">
        <v>1.1148832299820636E-2</v>
      </c>
      <c r="GT1652" s="81">
        <v>8.0155663417021111E-3</v>
      </c>
      <c r="GU1652" s="81">
        <v>1.1148832299820636E-2</v>
      </c>
      <c r="GV1652" s="81">
        <v>8.0155663417021111E-3</v>
      </c>
      <c r="GW1652" s="81">
        <v>1.1148832299820636E-2</v>
      </c>
      <c r="GX1652" s="81">
        <v>8.0155663417021111E-3</v>
      </c>
      <c r="GY1652" s="81">
        <v>1.1148832299820636E-2</v>
      </c>
      <c r="GZ1652" s="81">
        <v>8.0155663417021111E-3</v>
      </c>
    </row>
    <row r="1653" spans="187:208" x14ac:dyDescent="0.25">
      <c r="GE1653" s="81" t="s">
        <v>449</v>
      </c>
      <c r="GF1653" s="81" t="s">
        <v>155</v>
      </c>
      <c r="GG1653" s="81" t="s">
        <v>456</v>
      </c>
      <c r="GH1653" s="81" t="s">
        <v>452</v>
      </c>
      <c r="GI1653" s="81">
        <v>2026</v>
      </c>
      <c r="GJ1653" s="81" t="s">
        <v>201</v>
      </c>
      <c r="GK1653" s="81">
        <v>0.71896016785821293</v>
      </c>
      <c r="GL1653" s="81">
        <v>758.70438200000001</v>
      </c>
      <c r="GM1653" s="81">
        <v>2026</v>
      </c>
      <c r="GN1653" s="81" t="s">
        <v>173</v>
      </c>
      <c r="GO1653" s="81">
        <v>1.1148832299820636E-2</v>
      </c>
      <c r="GP1653" s="81">
        <v>10</v>
      </c>
      <c r="GQ1653" s="81">
        <v>0</v>
      </c>
      <c r="GR1653" s="81" t="s">
        <v>448</v>
      </c>
      <c r="GS1653" s="81">
        <v>1.1148832299820636E-2</v>
      </c>
      <c r="GT1653" s="81">
        <v>8.0155663417021111E-3</v>
      </c>
      <c r="GU1653" s="81">
        <v>1.1148832299820636E-2</v>
      </c>
      <c r="GV1653" s="81">
        <v>8.0155663417021111E-3</v>
      </c>
      <c r="GW1653" s="81">
        <v>1.1148832299820636E-2</v>
      </c>
      <c r="GX1653" s="81">
        <v>8.0155663417021111E-3</v>
      </c>
      <c r="GY1653" s="81">
        <v>1.1148832299820636E-2</v>
      </c>
      <c r="GZ1653" s="81">
        <v>8.0155663417021111E-3</v>
      </c>
    </row>
    <row r="1654" spans="187:208" x14ac:dyDescent="0.25">
      <c r="GE1654" s="81" t="s">
        <v>449</v>
      </c>
      <c r="GF1654" s="81" t="s">
        <v>155</v>
      </c>
      <c r="GG1654" s="81" t="s">
        <v>456</v>
      </c>
      <c r="GH1654" s="81" t="s">
        <v>452</v>
      </c>
      <c r="GI1654" s="81">
        <v>2027</v>
      </c>
      <c r="GJ1654" s="81" t="s">
        <v>201</v>
      </c>
      <c r="GK1654" s="81">
        <v>0.71896016785821293</v>
      </c>
      <c r="GL1654" s="81">
        <v>758.70438200000001</v>
      </c>
      <c r="GM1654" s="81">
        <v>2027</v>
      </c>
      <c r="GN1654" s="81" t="s">
        <v>173</v>
      </c>
      <c r="GO1654" s="81">
        <v>1.1148832299820636E-2</v>
      </c>
      <c r="GP1654" s="81">
        <v>10</v>
      </c>
      <c r="GQ1654" s="81">
        <v>0</v>
      </c>
      <c r="GR1654" s="81" t="s">
        <v>448</v>
      </c>
      <c r="GS1654" s="81">
        <v>1.1148832299820636E-2</v>
      </c>
      <c r="GT1654" s="81">
        <v>8.0155663417021111E-3</v>
      </c>
      <c r="GU1654" s="81">
        <v>1.1148832299820636E-2</v>
      </c>
      <c r="GV1654" s="81">
        <v>8.0155663417021111E-3</v>
      </c>
      <c r="GW1654" s="81">
        <v>1.1148832299820636E-2</v>
      </c>
      <c r="GX1654" s="81">
        <v>8.0155663417021111E-3</v>
      </c>
      <c r="GY1654" s="81">
        <v>1.1148832299820636E-2</v>
      </c>
      <c r="GZ1654" s="81">
        <v>8.0155663417021111E-3</v>
      </c>
    </row>
    <row r="1655" spans="187:208" x14ac:dyDescent="0.25">
      <c r="GE1655" s="81" t="s">
        <v>449</v>
      </c>
      <c r="GF1655" s="81" t="s">
        <v>155</v>
      </c>
      <c r="GG1655" s="81" t="s">
        <v>456</v>
      </c>
      <c r="GH1655" s="81" t="s">
        <v>452</v>
      </c>
      <c r="GI1655" s="81">
        <v>2028</v>
      </c>
      <c r="GJ1655" s="81" t="s">
        <v>201</v>
      </c>
      <c r="GK1655" s="81">
        <v>0.74733835430388773</v>
      </c>
      <c r="GL1655" s="81">
        <v>758.70438200000001</v>
      </c>
      <c r="GM1655" s="81">
        <v>2028</v>
      </c>
      <c r="GN1655" s="81" t="s">
        <v>173</v>
      </c>
      <c r="GO1655" s="81">
        <v>1.1148832299820636E-2</v>
      </c>
      <c r="GP1655" s="81">
        <v>10</v>
      </c>
      <c r="GQ1655" s="81">
        <v>0</v>
      </c>
      <c r="GR1655" s="81" t="s">
        <v>448</v>
      </c>
      <c r="GS1655" s="81">
        <v>1.1148832299820636E-2</v>
      </c>
      <c r="GT1655" s="81">
        <v>8.3319499833579818E-3</v>
      </c>
      <c r="GU1655" s="81">
        <v>1.1148832299820636E-2</v>
      </c>
      <c r="GV1655" s="81">
        <v>8.3319499833579818E-3</v>
      </c>
      <c r="GW1655" s="81">
        <v>1.1148832299820636E-2</v>
      </c>
      <c r="GX1655" s="81">
        <v>8.3319499833579818E-3</v>
      </c>
      <c r="GY1655" s="81">
        <v>1.1148832299820636E-2</v>
      </c>
      <c r="GZ1655" s="81">
        <v>8.3319499833579818E-3</v>
      </c>
    </row>
    <row r="1656" spans="187:208" x14ac:dyDescent="0.25">
      <c r="GE1656" s="81" t="s">
        <v>449</v>
      </c>
      <c r="GF1656" s="81" t="s">
        <v>155</v>
      </c>
      <c r="GG1656" s="81" t="s">
        <v>456</v>
      </c>
      <c r="GH1656" s="81" t="s">
        <v>452</v>
      </c>
      <c r="GI1656" s="81">
        <v>2029</v>
      </c>
      <c r="GJ1656" s="81" t="s">
        <v>201</v>
      </c>
      <c r="GK1656" s="81">
        <v>0.74733835430388773</v>
      </c>
      <c r="GL1656" s="81">
        <v>758.70438200000001</v>
      </c>
      <c r="GM1656" s="81">
        <v>2029</v>
      </c>
      <c r="GN1656" s="81" t="s">
        <v>173</v>
      </c>
      <c r="GO1656" s="81">
        <v>1.1148832299820636E-2</v>
      </c>
      <c r="GP1656" s="81">
        <v>10</v>
      </c>
      <c r="GQ1656" s="81">
        <v>0</v>
      </c>
      <c r="GR1656" s="81" t="s">
        <v>448</v>
      </c>
      <c r="GS1656" s="81">
        <v>1.1148832299820636E-2</v>
      </c>
      <c r="GT1656" s="81">
        <v>8.3319499833579818E-3</v>
      </c>
      <c r="GU1656" s="81">
        <v>1.1148832299820636E-2</v>
      </c>
      <c r="GV1656" s="81">
        <v>8.3319499833579818E-3</v>
      </c>
      <c r="GW1656" s="81">
        <v>1.1148832299820636E-2</v>
      </c>
      <c r="GX1656" s="81">
        <v>8.3319499833579818E-3</v>
      </c>
      <c r="GY1656" s="81">
        <v>1.1148832299820636E-2</v>
      </c>
      <c r="GZ1656" s="81">
        <v>8.3319499833579818E-3</v>
      </c>
    </row>
    <row r="1657" spans="187:208" x14ac:dyDescent="0.25">
      <c r="GE1657" s="81" t="s">
        <v>449</v>
      </c>
      <c r="GF1657" s="81" t="s">
        <v>155</v>
      </c>
      <c r="GG1657" s="81" t="s">
        <v>456</v>
      </c>
      <c r="GH1657" s="81" t="s">
        <v>452</v>
      </c>
      <c r="GI1657" s="81">
        <v>2030</v>
      </c>
      <c r="GJ1657" s="81" t="s">
        <v>201</v>
      </c>
      <c r="GK1657" s="81">
        <v>0.74733835430388773</v>
      </c>
      <c r="GL1657" s="81">
        <v>758.70438200000001</v>
      </c>
      <c r="GM1657" s="81">
        <v>2030</v>
      </c>
      <c r="GN1657" s="81" t="s">
        <v>173</v>
      </c>
      <c r="GO1657" s="81">
        <v>1.1148832299820636E-2</v>
      </c>
      <c r="GP1657" s="81">
        <v>10</v>
      </c>
      <c r="GQ1657" s="81">
        <v>0</v>
      </c>
      <c r="GR1657" s="81" t="s">
        <v>448</v>
      </c>
      <c r="GS1657" s="81">
        <v>0</v>
      </c>
      <c r="GT1657" s="81">
        <v>0</v>
      </c>
      <c r="GU1657" s="81">
        <v>1.1148832299820636E-2</v>
      </c>
      <c r="GV1657" s="81">
        <v>8.3319499833579818E-3</v>
      </c>
      <c r="GW1657" s="81">
        <v>1.1148832299820636E-2</v>
      </c>
      <c r="GX1657" s="81">
        <v>8.3319499833579818E-3</v>
      </c>
      <c r="GY1657" s="81">
        <v>1.1148832299820636E-2</v>
      </c>
      <c r="GZ1657" s="81">
        <v>8.3319499833579818E-3</v>
      </c>
    </row>
    <row r="1658" spans="187:208" x14ac:dyDescent="0.25">
      <c r="GE1658" s="81" t="s">
        <v>449</v>
      </c>
      <c r="GF1658" s="81" t="s">
        <v>155</v>
      </c>
      <c r="GG1658" s="81" t="s">
        <v>456</v>
      </c>
      <c r="GH1658" s="81" t="s">
        <v>452</v>
      </c>
      <c r="GI1658" s="81">
        <v>2031</v>
      </c>
      <c r="GJ1658" s="81" t="s">
        <v>201</v>
      </c>
      <c r="GK1658" s="81">
        <v>0.74733835430388773</v>
      </c>
      <c r="GL1658" s="81">
        <v>758.70438200000001</v>
      </c>
      <c r="GM1658" s="81">
        <v>2031</v>
      </c>
      <c r="GN1658" s="81" t="s">
        <v>173</v>
      </c>
      <c r="GO1658" s="81">
        <v>1.1148832299820636E-2</v>
      </c>
      <c r="GP1658" s="81">
        <v>10</v>
      </c>
      <c r="GQ1658" s="81">
        <v>0</v>
      </c>
      <c r="GR1658" s="81" t="s">
        <v>448</v>
      </c>
      <c r="GS1658" s="81">
        <v>0</v>
      </c>
      <c r="GT1658" s="81">
        <v>0</v>
      </c>
      <c r="GU1658" s="81">
        <v>0</v>
      </c>
      <c r="GV1658" s="81">
        <v>0</v>
      </c>
      <c r="GW1658" s="81">
        <v>1.1148832299820636E-2</v>
      </c>
      <c r="GX1658" s="81">
        <v>8.3319499833579818E-3</v>
      </c>
      <c r="GY1658" s="81">
        <v>1.1148832299820636E-2</v>
      </c>
      <c r="GZ1658" s="81">
        <v>8.3319499833579818E-3</v>
      </c>
    </row>
    <row r="1659" spans="187:208" x14ac:dyDescent="0.25">
      <c r="GE1659" s="81" t="s">
        <v>449</v>
      </c>
      <c r="GF1659" s="81" t="s">
        <v>155</v>
      </c>
      <c r="GG1659" s="81" t="s">
        <v>456</v>
      </c>
      <c r="GH1659" s="81" t="s">
        <v>452</v>
      </c>
      <c r="GI1659" s="81">
        <v>2032</v>
      </c>
      <c r="GJ1659" s="81" t="s">
        <v>201</v>
      </c>
      <c r="GK1659" s="81">
        <v>0.74733835430388773</v>
      </c>
      <c r="GL1659" s="81">
        <v>758.70438200000001</v>
      </c>
      <c r="GM1659" s="81">
        <v>2032</v>
      </c>
      <c r="GN1659" s="81" t="s">
        <v>173</v>
      </c>
      <c r="GO1659" s="81">
        <v>1.1148832299820636E-2</v>
      </c>
      <c r="GP1659" s="81">
        <v>10</v>
      </c>
      <c r="GQ1659" s="81">
        <v>0</v>
      </c>
      <c r="GR1659" s="81" t="s">
        <v>448</v>
      </c>
      <c r="GS1659" s="81">
        <v>0</v>
      </c>
      <c r="GT1659" s="81">
        <v>0</v>
      </c>
      <c r="GU1659" s="81">
        <v>0</v>
      </c>
      <c r="GV1659" s="81">
        <v>0</v>
      </c>
      <c r="GW1659" s="81">
        <v>0</v>
      </c>
      <c r="GX1659" s="81">
        <v>0</v>
      </c>
      <c r="GY1659" s="81">
        <v>1.1148832299820636E-2</v>
      </c>
      <c r="GZ1659" s="81">
        <v>8.3319499833579818E-3</v>
      </c>
    </row>
    <row r="1660" spans="187:208" x14ac:dyDescent="0.25">
      <c r="GE1660" s="81" t="s">
        <v>449</v>
      </c>
      <c r="GF1660" s="81" t="s">
        <v>155</v>
      </c>
      <c r="GG1660" s="81" t="s">
        <v>456</v>
      </c>
      <c r="GH1660" s="81" t="s">
        <v>453</v>
      </c>
      <c r="GI1660" s="81">
        <v>2021</v>
      </c>
      <c r="GJ1660" s="81" t="s">
        <v>201</v>
      </c>
      <c r="GK1660" s="81">
        <v>3.6425060683954402E-2</v>
      </c>
      <c r="GL1660" s="81">
        <v>758.70438200000001</v>
      </c>
      <c r="GM1660" s="81">
        <v>2021</v>
      </c>
      <c r="GN1660" s="81" t="s">
        <v>173</v>
      </c>
      <c r="GO1660" s="81">
        <v>1.1148832299820636E-2</v>
      </c>
      <c r="GP1660" s="81">
        <v>10</v>
      </c>
      <c r="GQ1660" s="81">
        <v>0</v>
      </c>
      <c r="GR1660" s="81" t="s">
        <v>448</v>
      </c>
      <c r="GS1660" s="81">
        <v>1.1148832299820636E-2</v>
      </c>
      <c r="GT1660" s="81">
        <v>4.0609689307619757E-4</v>
      </c>
      <c r="GU1660" s="81">
        <v>1.1148832299820636E-2</v>
      </c>
      <c r="GV1660" s="81">
        <v>4.0609689307619757E-4</v>
      </c>
      <c r="GW1660" s="81">
        <v>0</v>
      </c>
      <c r="GX1660" s="81">
        <v>0</v>
      </c>
      <c r="GY1660" s="81">
        <v>0</v>
      </c>
      <c r="GZ1660" s="81">
        <v>0</v>
      </c>
    </row>
    <row r="1661" spans="187:208" x14ac:dyDescent="0.25">
      <c r="GE1661" s="81" t="s">
        <v>449</v>
      </c>
      <c r="GF1661" s="81" t="s">
        <v>155</v>
      </c>
      <c r="GG1661" s="81" t="s">
        <v>456</v>
      </c>
      <c r="GH1661" s="81" t="s">
        <v>453</v>
      </c>
      <c r="GI1661" s="81">
        <v>2022</v>
      </c>
      <c r="GJ1661" s="81" t="s">
        <v>201</v>
      </c>
      <c r="GK1661" s="81">
        <v>3.6425060683954402E-2</v>
      </c>
      <c r="GL1661" s="81">
        <v>758.70438200000001</v>
      </c>
      <c r="GM1661" s="81">
        <v>2022</v>
      </c>
      <c r="GN1661" s="81" t="s">
        <v>173</v>
      </c>
      <c r="GO1661" s="81">
        <v>1.1148832299820636E-2</v>
      </c>
      <c r="GP1661" s="81">
        <v>10</v>
      </c>
      <c r="GQ1661" s="81">
        <v>0</v>
      </c>
      <c r="GR1661" s="81" t="s">
        <v>448</v>
      </c>
      <c r="GS1661" s="81">
        <v>1.1148832299820636E-2</v>
      </c>
      <c r="GT1661" s="81">
        <v>4.0609689307619757E-4</v>
      </c>
      <c r="GU1661" s="81">
        <v>1.1148832299820636E-2</v>
      </c>
      <c r="GV1661" s="81">
        <v>4.0609689307619757E-4</v>
      </c>
      <c r="GW1661" s="81">
        <v>1.1148832299820636E-2</v>
      </c>
      <c r="GX1661" s="81">
        <v>4.0609689307619757E-4</v>
      </c>
      <c r="GY1661" s="81">
        <v>0</v>
      </c>
      <c r="GZ1661" s="81">
        <v>0</v>
      </c>
    </row>
    <row r="1662" spans="187:208" x14ac:dyDescent="0.25">
      <c r="GE1662" s="81" t="s">
        <v>449</v>
      </c>
      <c r="GF1662" s="81" t="s">
        <v>155</v>
      </c>
      <c r="GG1662" s="81" t="s">
        <v>456</v>
      </c>
      <c r="GH1662" s="81" t="s">
        <v>453</v>
      </c>
      <c r="GI1662" s="81">
        <v>2023</v>
      </c>
      <c r="GJ1662" s="81" t="s">
        <v>201</v>
      </c>
      <c r="GK1662" s="81">
        <v>3.7590224611390478E-2</v>
      </c>
      <c r="GL1662" s="81">
        <v>758.70438200000001</v>
      </c>
      <c r="GM1662" s="81">
        <v>2023</v>
      </c>
      <c r="GN1662" s="81" t="s">
        <v>173</v>
      </c>
      <c r="GO1662" s="81">
        <v>1.1148832299820636E-2</v>
      </c>
      <c r="GP1662" s="81">
        <v>10</v>
      </c>
      <c r="GQ1662" s="81">
        <v>0</v>
      </c>
      <c r="GR1662" s="81" t="s">
        <v>448</v>
      </c>
      <c r="GS1662" s="81">
        <v>1.1148832299820636E-2</v>
      </c>
      <c r="GT1662" s="81">
        <v>4.1908711030498277E-4</v>
      </c>
      <c r="GU1662" s="81">
        <v>1.1148832299820636E-2</v>
      </c>
      <c r="GV1662" s="81">
        <v>4.1908711030498277E-4</v>
      </c>
      <c r="GW1662" s="81">
        <v>1.1148832299820636E-2</v>
      </c>
      <c r="GX1662" s="81">
        <v>4.1908711030498277E-4</v>
      </c>
      <c r="GY1662" s="81">
        <v>1.1148832299820636E-2</v>
      </c>
      <c r="GZ1662" s="81">
        <v>4.1908711030498277E-4</v>
      </c>
    </row>
    <row r="1663" spans="187:208" x14ac:dyDescent="0.25">
      <c r="GE1663" s="81" t="s">
        <v>449</v>
      </c>
      <c r="GF1663" s="81" t="s">
        <v>155</v>
      </c>
      <c r="GG1663" s="81" t="s">
        <v>456</v>
      </c>
      <c r="GH1663" s="81" t="s">
        <v>453</v>
      </c>
      <c r="GI1663" s="81">
        <v>2024</v>
      </c>
      <c r="GJ1663" s="81" t="s">
        <v>201</v>
      </c>
      <c r="GK1663" s="81">
        <v>3.7590224611390478E-2</v>
      </c>
      <c r="GL1663" s="81">
        <v>758.70438200000001</v>
      </c>
      <c r="GM1663" s="81">
        <v>2024</v>
      </c>
      <c r="GN1663" s="81" t="s">
        <v>173</v>
      </c>
      <c r="GO1663" s="81">
        <v>1.1148832299820636E-2</v>
      </c>
      <c r="GP1663" s="81">
        <v>10</v>
      </c>
      <c r="GQ1663" s="81">
        <v>0</v>
      </c>
      <c r="GR1663" s="81" t="s">
        <v>448</v>
      </c>
      <c r="GS1663" s="81">
        <v>1.1148832299820636E-2</v>
      </c>
      <c r="GT1663" s="81">
        <v>4.1908711030498277E-4</v>
      </c>
      <c r="GU1663" s="81">
        <v>1.1148832299820636E-2</v>
      </c>
      <c r="GV1663" s="81">
        <v>4.1908711030498277E-4</v>
      </c>
      <c r="GW1663" s="81">
        <v>1.1148832299820636E-2</v>
      </c>
      <c r="GX1663" s="81">
        <v>4.1908711030498277E-4</v>
      </c>
      <c r="GY1663" s="81">
        <v>1.1148832299820636E-2</v>
      </c>
      <c r="GZ1663" s="81">
        <v>4.1908711030498277E-4</v>
      </c>
    </row>
    <row r="1664" spans="187:208" x14ac:dyDescent="0.25">
      <c r="GE1664" s="81" t="s">
        <v>449</v>
      </c>
      <c r="GF1664" s="81" t="s">
        <v>155</v>
      </c>
      <c r="GG1664" s="81" t="s">
        <v>456</v>
      </c>
      <c r="GH1664" s="81" t="s">
        <v>453</v>
      </c>
      <c r="GI1664" s="81">
        <v>2025</v>
      </c>
      <c r="GJ1664" s="81" t="s">
        <v>201</v>
      </c>
      <c r="GK1664" s="81">
        <v>3.7590224611390478E-2</v>
      </c>
      <c r="GL1664" s="81">
        <v>758.70438200000001</v>
      </c>
      <c r="GM1664" s="81">
        <v>2025</v>
      </c>
      <c r="GN1664" s="81" t="s">
        <v>173</v>
      </c>
      <c r="GO1664" s="81">
        <v>1.1148832299820636E-2</v>
      </c>
      <c r="GP1664" s="81">
        <v>10</v>
      </c>
      <c r="GQ1664" s="81">
        <v>0</v>
      </c>
      <c r="GR1664" s="81" t="s">
        <v>448</v>
      </c>
      <c r="GS1664" s="81">
        <v>1.1148832299820636E-2</v>
      </c>
      <c r="GT1664" s="81">
        <v>4.1908711030498277E-4</v>
      </c>
      <c r="GU1664" s="81">
        <v>1.1148832299820636E-2</v>
      </c>
      <c r="GV1664" s="81">
        <v>4.1908711030498277E-4</v>
      </c>
      <c r="GW1664" s="81">
        <v>1.1148832299820636E-2</v>
      </c>
      <c r="GX1664" s="81">
        <v>4.1908711030498277E-4</v>
      </c>
      <c r="GY1664" s="81">
        <v>1.1148832299820636E-2</v>
      </c>
      <c r="GZ1664" s="81">
        <v>4.1908711030498277E-4</v>
      </c>
    </row>
    <row r="1665" spans="187:208" x14ac:dyDescent="0.25">
      <c r="GE1665" s="81" t="s">
        <v>449</v>
      </c>
      <c r="GF1665" s="81" t="s">
        <v>155</v>
      </c>
      <c r="GG1665" s="81" t="s">
        <v>456</v>
      </c>
      <c r="GH1665" s="81" t="s">
        <v>453</v>
      </c>
      <c r="GI1665" s="81">
        <v>2026</v>
      </c>
      <c r="GJ1665" s="81" t="s">
        <v>201</v>
      </c>
      <c r="GK1665" s="81">
        <v>3.7590224611390478E-2</v>
      </c>
      <c r="GL1665" s="81">
        <v>758.70438200000001</v>
      </c>
      <c r="GM1665" s="81">
        <v>2026</v>
      </c>
      <c r="GN1665" s="81" t="s">
        <v>173</v>
      </c>
      <c r="GO1665" s="81">
        <v>1.1148832299820636E-2</v>
      </c>
      <c r="GP1665" s="81">
        <v>10</v>
      </c>
      <c r="GQ1665" s="81">
        <v>0</v>
      </c>
      <c r="GR1665" s="81" t="s">
        <v>448</v>
      </c>
      <c r="GS1665" s="81">
        <v>1.1148832299820636E-2</v>
      </c>
      <c r="GT1665" s="81">
        <v>4.1908711030498277E-4</v>
      </c>
      <c r="GU1665" s="81">
        <v>1.1148832299820636E-2</v>
      </c>
      <c r="GV1665" s="81">
        <v>4.1908711030498277E-4</v>
      </c>
      <c r="GW1665" s="81">
        <v>1.1148832299820636E-2</v>
      </c>
      <c r="GX1665" s="81">
        <v>4.1908711030498277E-4</v>
      </c>
      <c r="GY1665" s="81">
        <v>1.1148832299820636E-2</v>
      </c>
      <c r="GZ1665" s="81">
        <v>4.1908711030498277E-4</v>
      </c>
    </row>
    <row r="1666" spans="187:208" x14ac:dyDescent="0.25">
      <c r="GE1666" s="81" t="s">
        <v>449</v>
      </c>
      <c r="GF1666" s="81" t="s">
        <v>155</v>
      </c>
      <c r="GG1666" s="81" t="s">
        <v>456</v>
      </c>
      <c r="GH1666" s="81" t="s">
        <v>453</v>
      </c>
      <c r="GI1666" s="81">
        <v>2027</v>
      </c>
      <c r="GJ1666" s="81" t="s">
        <v>201</v>
      </c>
      <c r="GK1666" s="81">
        <v>3.7590224611390478E-2</v>
      </c>
      <c r="GL1666" s="81">
        <v>758.70438200000001</v>
      </c>
      <c r="GM1666" s="81">
        <v>2027</v>
      </c>
      <c r="GN1666" s="81" t="s">
        <v>173</v>
      </c>
      <c r="GO1666" s="81">
        <v>1.1148832299820636E-2</v>
      </c>
      <c r="GP1666" s="81">
        <v>10</v>
      </c>
      <c r="GQ1666" s="81">
        <v>0</v>
      </c>
      <c r="GR1666" s="81" t="s">
        <v>448</v>
      </c>
      <c r="GS1666" s="81">
        <v>1.1148832299820636E-2</v>
      </c>
      <c r="GT1666" s="81">
        <v>4.1908711030498277E-4</v>
      </c>
      <c r="GU1666" s="81">
        <v>1.1148832299820636E-2</v>
      </c>
      <c r="GV1666" s="81">
        <v>4.1908711030498277E-4</v>
      </c>
      <c r="GW1666" s="81">
        <v>1.1148832299820636E-2</v>
      </c>
      <c r="GX1666" s="81">
        <v>4.1908711030498277E-4</v>
      </c>
      <c r="GY1666" s="81">
        <v>1.1148832299820636E-2</v>
      </c>
      <c r="GZ1666" s="81">
        <v>4.1908711030498277E-4</v>
      </c>
    </row>
    <row r="1667" spans="187:208" x14ac:dyDescent="0.25">
      <c r="GE1667" s="81" t="s">
        <v>449</v>
      </c>
      <c r="GF1667" s="81" t="s">
        <v>155</v>
      </c>
      <c r="GG1667" s="81" t="s">
        <v>456</v>
      </c>
      <c r="GH1667" s="81" t="s">
        <v>453</v>
      </c>
      <c r="GI1667" s="81">
        <v>2028</v>
      </c>
      <c r="GJ1667" s="81" t="s">
        <v>201</v>
      </c>
      <c r="GK1667" s="81">
        <v>3.905508318488618E-2</v>
      </c>
      <c r="GL1667" s="81">
        <v>758.70438200000001</v>
      </c>
      <c r="GM1667" s="81">
        <v>2028</v>
      </c>
      <c r="GN1667" s="81" t="s">
        <v>173</v>
      </c>
      <c r="GO1667" s="81">
        <v>1.1148832299820636E-2</v>
      </c>
      <c r="GP1667" s="81">
        <v>10</v>
      </c>
      <c r="GQ1667" s="81">
        <v>0</v>
      </c>
      <c r="GR1667" s="81" t="s">
        <v>448</v>
      </c>
      <c r="GS1667" s="81">
        <v>1.1148832299820636E-2</v>
      </c>
      <c r="GT1667" s="81">
        <v>4.3541857288384087E-4</v>
      </c>
      <c r="GU1667" s="81">
        <v>1.1148832299820636E-2</v>
      </c>
      <c r="GV1667" s="81">
        <v>4.3541857288384087E-4</v>
      </c>
      <c r="GW1667" s="81">
        <v>1.1148832299820636E-2</v>
      </c>
      <c r="GX1667" s="81">
        <v>4.3541857288384087E-4</v>
      </c>
      <c r="GY1667" s="81">
        <v>1.1148832299820636E-2</v>
      </c>
      <c r="GZ1667" s="81">
        <v>4.3541857288384087E-4</v>
      </c>
    </row>
    <row r="1668" spans="187:208" x14ac:dyDescent="0.25">
      <c r="GE1668" s="81" t="s">
        <v>449</v>
      </c>
      <c r="GF1668" s="81" t="s">
        <v>155</v>
      </c>
      <c r="GG1668" s="81" t="s">
        <v>456</v>
      </c>
      <c r="GH1668" s="81" t="s">
        <v>453</v>
      </c>
      <c r="GI1668" s="81">
        <v>2029</v>
      </c>
      <c r="GJ1668" s="81" t="s">
        <v>201</v>
      </c>
      <c r="GK1668" s="81">
        <v>3.905508318488618E-2</v>
      </c>
      <c r="GL1668" s="81">
        <v>758.70438200000001</v>
      </c>
      <c r="GM1668" s="81">
        <v>2029</v>
      </c>
      <c r="GN1668" s="81" t="s">
        <v>173</v>
      </c>
      <c r="GO1668" s="81">
        <v>1.1148832299820636E-2</v>
      </c>
      <c r="GP1668" s="81">
        <v>10</v>
      </c>
      <c r="GQ1668" s="81">
        <v>0</v>
      </c>
      <c r="GR1668" s="81" t="s">
        <v>448</v>
      </c>
      <c r="GS1668" s="81">
        <v>1.1148832299820636E-2</v>
      </c>
      <c r="GT1668" s="81">
        <v>4.3541857288384087E-4</v>
      </c>
      <c r="GU1668" s="81">
        <v>1.1148832299820636E-2</v>
      </c>
      <c r="GV1668" s="81">
        <v>4.3541857288384087E-4</v>
      </c>
      <c r="GW1668" s="81">
        <v>1.1148832299820636E-2</v>
      </c>
      <c r="GX1668" s="81">
        <v>4.3541857288384087E-4</v>
      </c>
      <c r="GY1668" s="81">
        <v>1.1148832299820636E-2</v>
      </c>
      <c r="GZ1668" s="81">
        <v>4.3541857288384087E-4</v>
      </c>
    </row>
    <row r="1669" spans="187:208" x14ac:dyDescent="0.25">
      <c r="GE1669" s="81" t="s">
        <v>449</v>
      </c>
      <c r="GF1669" s="81" t="s">
        <v>155</v>
      </c>
      <c r="GG1669" s="81" t="s">
        <v>456</v>
      </c>
      <c r="GH1669" s="81" t="s">
        <v>453</v>
      </c>
      <c r="GI1669" s="81">
        <v>2030</v>
      </c>
      <c r="GJ1669" s="81" t="s">
        <v>201</v>
      </c>
      <c r="GK1669" s="81">
        <v>3.905508318488618E-2</v>
      </c>
      <c r="GL1669" s="81">
        <v>758.70438200000001</v>
      </c>
      <c r="GM1669" s="81">
        <v>2030</v>
      </c>
      <c r="GN1669" s="81" t="s">
        <v>173</v>
      </c>
      <c r="GO1669" s="81">
        <v>1.1148832299820636E-2</v>
      </c>
      <c r="GP1669" s="81">
        <v>10</v>
      </c>
      <c r="GQ1669" s="81">
        <v>0</v>
      </c>
      <c r="GR1669" s="81" t="s">
        <v>448</v>
      </c>
      <c r="GS1669" s="81">
        <v>0</v>
      </c>
      <c r="GT1669" s="81">
        <v>0</v>
      </c>
      <c r="GU1669" s="81">
        <v>1.1148832299820636E-2</v>
      </c>
      <c r="GV1669" s="81">
        <v>4.3541857288384087E-4</v>
      </c>
      <c r="GW1669" s="81">
        <v>1.1148832299820636E-2</v>
      </c>
      <c r="GX1669" s="81">
        <v>4.3541857288384087E-4</v>
      </c>
      <c r="GY1669" s="81">
        <v>1.1148832299820636E-2</v>
      </c>
      <c r="GZ1669" s="81">
        <v>4.3541857288384087E-4</v>
      </c>
    </row>
    <row r="1670" spans="187:208" x14ac:dyDescent="0.25">
      <c r="GE1670" s="81" t="s">
        <v>449</v>
      </c>
      <c r="GF1670" s="81" t="s">
        <v>155</v>
      </c>
      <c r="GG1670" s="81" t="s">
        <v>456</v>
      </c>
      <c r="GH1670" s="81" t="s">
        <v>453</v>
      </c>
      <c r="GI1670" s="81">
        <v>2031</v>
      </c>
      <c r="GJ1670" s="81" t="s">
        <v>201</v>
      </c>
      <c r="GK1670" s="81">
        <v>3.905508318488618E-2</v>
      </c>
      <c r="GL1670" s="81">
        <v>758.70438200000001</v>
      </c>
      <c r="GM1670" s="81">
        <v>2031</v>
      </c>
      <c r="GN1670" s="81" t="s">
        <v>173</v>
      </c>
      <c r="GO1670" s="81">
        <v>1.1148832299820636E-2</v>
      </c>
      <c r="GP1670" s="81">
        <v>10</v>
      </c>
      <c r="GQ1670" s="81">
        <v>0</v>
      </c>
      <c r="GR1670" s="81" t="s">
        <v>448</v>
      </c>
      <c r="GS1670" s="81">
        <v>0</v>
      </c>
      <c r="GT1670" s="81">
        <v>0</v>
      </c>
      <c r="GU1670" s="81">
        <v>0</v>
      </c>
      <c r="GV1670" s="81">
        <v>0</v>
      </c>
      <c r="GW1670" s="81">
        <v>1.1148832299820636E-2</v>
      </c>
      <c r="GX1670" s="81">
        <v>4.3541857288384087E-4</v>
      </c>
      <c r="GY1670" s="81">
        <v>1.1148832299820636E-2</v>
      </c>
      <c r="GZ1670" s="81">
        <v>4.3541857288384087E-4</v>
      </c>
    </row>
    <row r="1671" spans="187:208" x14ac:dyDescent="0.25">
      <c r="GE1671" s="81" t="s">
        <v>449</v>
      </c>
      <c r="GF1671" s="81" t="s">
        <v>155</v>
      </c>
      <c r="GG1671" s="81" t="s">
        <v>456</v>
      </c>
      <c r="GH1671" s="81" t="s">
        <v>453</v>
      </c>
      <c r="GI1671" s="81">
        <v>2032</v>
      </c>
      <c r="GJ1671" s="81" t="s">
        <v>201</v>
      </c>
      <c r="GK1671" s="81">
        <v>3.905508318488618E-2</v>
      </c>
      <c r="GL1671" s="81">
        <v>758.70438200000001</v>
      </c>
      <c r="GM1671" s="81">
        <v>2032</v>
      </c>
      <c r="GN1671" s="81" t="s">
        <v>173</v>
      </c>
      <c r="GO1671" s="81">
        <v>1.1148832299820636E-2</v>
      </c>
      <c r="GP1671" s="81">
        <v>10</v>
      </c>
      <c r="GQ1671" s="81">
        <v>0</v>
      </c>
      <c r="GR1671" s="81" t="s">
        <v>448</v>
      </c>
      <c r="GS1671" s="81">
        <v>0</v>
      </c>
      <c r="GT1671" s="81">
        <v>0</v>
      </c>
      <c r="GU1671" s="81">
        <v>0</v>
      </c>
      <c r="GV1671" s="81">
        <v>0</v>
      </c>
      <c r="GW1671" s="81">
        <v>0</v>
      </c>
      <c r="GX1671" s="81">
        <v>0</v>
      </c>
      <c r="GY1671" s="81">
        <v>1.1148832299820636E-2</v>
      </c>
      <c r="GZ1671" s="81">
        <v>4.3541857288384087E-4</v>
      </c>
    </row>
    <row r="1672" spans="187:208" x14ac:dyDescent="0.25">
      <c r="GE1672" s="81" t="s">
        <v>449</v>
      </c>
      <c r="GF1672" s="81" t="s">
        <v>155</v>
      </c>
      <c r="GG1672" s="81" t="s">
        <v>456</v>
      </c>
      <c r="GH1672" s="81" t="s">
        <v>454</v>
      </c>
      <c r="GI1672" s="81">
        <v>2021</v>
      </c>
      <c r="GJ1672" s="81" t="s">
        <v>201</v>
      </c>
      <c r="GK1672" s="81">
        <v>409.22373582044048</v>
      </c>
      <c r="GL1672" s="81">
        <v>758.70438200000001</v>
      </c>
      <c r="GM1672" s="81">
        <v>2021</v>
      </c>
      <c r="GN1672" s="81" t="s">
        <v>173</v>
      </c>
      <c r="GO1672" s="81">
        <v>1.1148832299820636E-2</v>
      </c>
      <c r="GP1672" s="81">
        <v>10</v>
      </c>
      <c r="GQ1672" s="81">
        <v>0</v>
      </c>
      <c r="GR1672" s="81" t="s">
        <v>448</v>
      </c>
      <c r="GS1672" s="81">
        <v>1.1148832299820636E-2</v>
      </c>
      <c r="GT1672" s="81">
        <v>4.5623668037681941</v>
      </c>
      <c r="GU1672" s="81">
        <v>1.1148832299820636E-2</v>
      </c>
      <c r="GV1672" s="81">
        <v>4.5623668037681941</v>
      </c>
      <c r="GW1672" s="81">
        <v>0</v>
      </c>
      <c r="GX1672" s="81">
        <v>0</v>
      </c>
      <c r="GY1672" s="81">
        <v>0</v>
      </c>
      <c r="GZ1672" s="81">
        <v>0</v>
      </c>
    </row>
    <row r="1673" spans="187:208" x14ac:dyDescent="0.25">
      <c r="GE1673" s="81" t="s">
        <v>449</v>
      </c>
      <c r="GF1673" s="81" t="s">
        <v>155</v>
      </c>
      <c r="GG1673" s="81" t="s">
        <v>456</v>
      </c>
      <c r="GH1673" s="81" t="s">
        <v>454</v>
      </c>
      <c r="GI1673" s="81">
        <v>2022</v>
      </c>
      <c r="GJ1673" s="81" t="s">
        <v>201</v>
      </c>
      <c r="GK1673" s="81">
        <v>409.22373582044048</v>
      </c>
      <c r="GL1673" s="81">
        <v>758.70438200000001</v>
      </c>
      <c r="GM1673" s="81">
        <v>2022</v>
      </c>
      <c r="GN1673" s="81" t="s">
        <v>173</v>
      </c>
      <c r="GO1673" s="81">
        <v>1.1148832299820636E-2</v>
      </c>
      <c r="GP1673" s="81">
        <v>10</v>
      </c>
      <c r="GQ1673" s="81">
        <v>0</v>
      </c>
      <c r="GR1673" s="81" t="s">
        <v>448</v>
      </c>
      <c r="GS1673" s="81">
        <v>1.1148832299820636E-2</v>
      </c>
      <c r="GT1673" s="81">
        <v>4.5623668037681941</v>
      </c>
      <c r="GU1673" s="81">
        <v>1.1148832299820636E-2</v>
      </c>
      <c r="GV1673" s="81">
        <v>4.5623668037681941</v>
      </c>
      <c r="GW1673" s="81">
        <v>1.1148832299820636E-2</v>
      </c>
      <c r="GX1673" s="81">
        <v>4.5623668037681941</v>
      </c>
      <c r="GY1673" s="81">
        <v>0</v>
      </c>
      <c r="GZ1673" s="81">
        <v>0</v>
      </c>
    </row>
    <row r="1674" spans="187:208" x14ac:dyDescent="0.25">
      <c r="GE1674" s="81" t="s">
        <v>449</v>
      </c>
      <c r="GF1674" s="81" t="s">
        <v>155</v>
      </c>
      <c r="GG1674" s="81" t="s">
        <v>456</v>
      </c>
      <c r="GH1674" s="81" t="s">
        <v>454</v>
      </c>
      <c r="GI1674" s="81">
        <v>2023</v>
      </c>
      <c r="GJ1674" s="81" t="s">
        <v>201</v>
      </c>
      <c r="GK1674" s="81">
        <v>428.60232122030828</v>
      </c>
      <c r="GL1674" s="81">
        <v>758.70438200000001</v>
      </c>
      <c r="GM1674" s="81">
        <v>2023</v>
      </c>
      <c r="GN1674" s="81" t="s">
        <v>173</v>
      </c>
      <c r="GO1674" s="81">
        <v>1.1148832299820636E-2</v>
      </c>
      <c r="GP1674" s="81">
        <v>10</v>
      </c>
      <c r="GQ1674" s="81">
        <v>0</v>
      </c>
      <c r="GR1674" s="81" t="s">
        <v>448</v>
      </c>
      <c r="GS1674" s="81">
        <v>1.1148832299820636E-2</v>
      </c>
      <c r="GT1674" s="81">
        <v>4.778415402599073</v>
      </c>
      <c r="GU1674" s="81">
        <v>1.1148832299820636E-2</v>
      </c>
      <c r="GV1674" s="81">
        <v>4.778415402599073</v>
      </c>
      <c r="GW1674" s="81">
        <v>1.1148832299820636E-2</v>
      </c>
      <c r="GX1674" s="81">
        <v>4.778415402599073</v>
      </c>
      <c r="GY1674" s="81">
        <v>1.1148832299820636E-2</v>
      </c>
      <c r="GZ1674" s="81">
        <v>4.778415402599073</v>
      </c>
    </row>
    <row r="1675" spans="187:208" x14ac:dyDescent="0.25">
      <c r="GE1675" s="81" t="s">
        <v>449</v>
      </c>
      <c r="GF1675" s="81" t="s">
        <v>155</v>
      </c>
      <c r="GG1675" s="81" t="s">
        <v>456</v>
      </c>
      <c r="GH1675" s="81" t="s">
        <v>454</v>
      </c>
      <c r="GI1675" s="81">
        <v>2024</v>
      </c>
      <c r="GJ1675" s="81" t="s">
        <v>201</v>
      </c>
      <c r="GK1675" s="81">
        <v>428.60232122030828</v>
      </c>
      <c r="GL1675" s="81">
        <v>758.70438200000001</v>
      </c>
      <c r="GM1675" s="81">
        <v>2024</v>
      </c>
      <c r="GN1675" s="81" t="s">
        <v>173</v>
      </c>
      <c r="GO1675" s="81">
        <v>1.1148832299820636E-2</v>
      </c>
      <c r="GP1675" s="81">
        <v>10</v>
      </c>
      <c r="GQ1675" s="81">
        <v>0</v>
      </c>
      <c r="GR1675" s="81" t="s">
        <v>448</v>
      </c>
      <c r="GS1675" s="81">
        <v>1.1148832299820636E-2</v>
      </c>
      <c r="GT1675" s="81">
        <v>4.778415402599073</v>
      </c>
      <c r="GU1675" s="81">
        <v>1.1148832299820636E-2</v>
      </c>
      <c r="GV1675" s="81">
        <v>4.778415402599073</v>
      </c>
      <c r="GW1675" s="81">
        <v>1.1148832299820636E-2</v>
      </c>
      <c r="GX1675" s="81">
        <v>4.778415402599073</v>
      </c>
      <c r="GY1675" s="81">
        <v>1.1148832299820636E-2</v>
      </c>
      <c r="GZ1675" s="81">
        <v>4.778415402599073</v>
      </c>
    </row>
    <row r="1676" spans="187:208" x14ac:dyDescent="0.25">
      <c r="GE1676" s="81" t="s">
        <v>449</v>
      </c>
      <c r="GF1676" s="81" t="s">
        <v>155</v>
      </c>
      <c r="GG1676" s="81" t="s">
        <v>456</v>
      </c>
      <c r="GH1676" s="81" t="s">
        <v>454</v>
      </c>
      <c r="GI1676" s="81">
        <v>2025</v>
      </c>
      <c r="GJ1676" s="81" t="s">
        <v>201</v>
      </c>
      <c r="GK1676" s="81">
        <v>428.60232122030828</v>
      </c>
      <c r="GL1676" s="81">
        <v>758.70438200000001</v>
      </c>
      <c r="GM1676" s="81">
        <v>2025</v>
      </c>
      <c r="GN1676" s="81" t="s">
        <v>173</v>
      </c>
      <c r="GO1676" s="81">
        <v>1.1148832299820636E-2</v>
      </c>
      <c r="GP1676" s="81">
        <v>10</v>
      </c>
      <c r="GQ1676" s="81">
        <v>0</v>
      </c>
      <c r="GR1676" s="81" t="s">
        <v>448</v>
      </c>
      <c r="GS1676" s="81">
        <v>1.1148832299820636E-2</v>
      </c>
      <c r="GT1676" s="81">
        <v>4.778415402599073</v>
      </c>
      <c r="GU1676" s="81">
        <v>1.1148832299820636E-2</v>
      </c>
      <c r="GV1676" s="81">
        <v>4.778415402599073</v>
      </c>
      <c r="GW1676" s="81">
        <v>1.1148832299820636E-2</v>
      </c>
      <c r="GX1676" s="81">
        <v>4.778415402599073</v>
      </c>
      <c r="GY1676" s="81">
        <v>1.1148832299820636E-2</v>
      </c>
      <c r="GZ1676" s="81">
        <v>4.778415402599073</v>
      </c>
    </row>
    <row r="1677" spans="187:208" x14ac:dyDescent="0.25">
      <c r="GE1677" s="81" t="s">
        <v>449</v>
      </c>
      <c r="GF1677" s="81" t="s">
        <v>155</v>
      </c>
      <c r="GG1677" s="81" t="s">
        <v>456</v>
      </c>
      <c r="GH1677" s="81" t="s">
        <v>454</v>
      </c>
      <c r="GI1677" s="81">
        <v>2026</v>
      </c>
      <c r="GJ1677" s="81" t="s">
        <v>201</v>
      </c>
      <c r="GK1677" s="81">
        <v>428.60232122030828</v>
      </c>
      <c r="GL1677" s="81">
        <v>758.70438200000001</v>
      </c>
      <c r="GM1677" s="81">
        <v>2026</v>
      </c>
      <c r="GN1677" s="81" t="s">
        <v>173</v>
      </c>
      <c r="GO1677" s="81">
        <v>1.1148832299820636E-2</v>
      </c>
      <c r="GP1677" s="81">
        <v>10</v>
      </c>
      <c r="GQ1677" s="81">
        <v>0</v>
      </c>
      <c r="GR1677" s="81" t="s">
        <v>448</v>
      </c>
      <c r="GS1677" s="81">
        <v>1.1148832299820636E-2</v>
      </c>
      <c r="GT1677" s="81">
        <v>4.778415402599073</v>
      </c>
      <c r="GU1677" s="81">
        <v>1.1148832299820636E-2</v>
      </c>
      <c r="GV1677" s="81">
        <v>4.778415402599073</v>
      </c>
      <c r="GW1677" s="81">
        <v>1.1148832299820636E-2</v>
      </c>
      <c r="GX1677" s="81">
        <v>4.778415402599073</v>
      </c>
      <c r="GY1677" s="81">
        <v>1.1148832299820636E-2</v>
      </c>
      <c r="GZ1677" s="81">
        <v>4.778415402599073</v>
      </c>
    </row>
    <row r="1678" spans="187:208" x14ac:dyDescent="0.25">
      <c r="GE1678" s="81" t="s">
        <v>449</v>
      </c>
      <c r="GF1678" s="81" t="s">
        <v>155</v>
      </c>
      <c r="GG1678" s="81" t="s">
        <v>456</v>
      </c>
      <c r="GH1678" s="81" t="s">
        <v>454</v>
      </c>
      <c r="GI1678" s="81">
        <v>2027</v>
      </c>
      <c r="GJ1678" s="81" t="s">
        <v>201</v>
      </c>
      <c r="GK1678" s="81">
        <v>428.60232122030828</v>
      </c>
      <c r="GL1678" s="81">
        <v>758.70438200000001</v>
      </c>
      <c r="GM1678" s="81">
        <v>2027</v>
      </c>
      <c r="GN1678" s="81" t="s">
        <v>173</v>
      </c>
      <c r="GO1678" s="81">
        <v>1.1148832299820636E-2</v>
      </c>
      <c r="GP1678" s="81">
        <v>10</v>
      </c>
      <c r="GQ1678" s="81">
        <v>0</v>
      </c>
      <c r="GR1678" s="81" t="s">
        <v>448</v>
      </c>
      <c r="GS1678" s="81">
        <v>1.1148832299820636E-2</v>
      </c>
      <c r="GT1678" s="81">
        <v>4.778415402599073</v>
      </c>
      <c r="GU1678" s="81">
        <v>1.1148832299820636E-2</v>
      </c>
      <c r="GV1678" s="81">
        <v>4.778415402599073</v>
      </c>
      <c r="GW1678" s="81">
        <v>1.1148832299820636E-2</v>
      </c>
      <c r="GX1678" s="81">
        <v>4.778415402599073</v>
      </c>
      <c r="GY1678" s="81">
        <v>1.1148832299820636E-2</v>
      </c>
      <c r="GZ1678" s="81">
        <v>4.778415402599073</v>
      </c>
    </row>
    <row r="1679" spans="187:208" x14ac:dyDescent="0.25">
      <c r="GE1679" s="81" t="s">
        <v>449</v>
      </c>
      <c r="GF1679" s="81" t="s">
        <v>155</v>
      </c>
      <c r="GG1679" s="81" t="s">
        <v>456</v>
      </c>
      <c r="GH1679" s="81" t="s">
        <v>454</v>
      </c>
      <c r="GI1679" s="81">
        <v>2028</v>
      </c>
      <c r="GJ1679" s="81" t="s">
        <v>201</v>
      </c>
      <c r="GK1679" s="81">
        <v>453.26096055717261</v>
      </c>
      <c r="GL1679" s="81">
        <v>758.70438200000001</v>
      </c>
      <c r="GM1679" s="81">
        <v>2028</v>
      </c>
      <c r="GN1679" s="81" t="s">
        <v>173</v>
      </c>
      <c r="GO1679" s="81">
        <v>1.1148832299820636E-2</v>
      </c>
      <c r="GP1679" s="81">
        <v>10</v>
      </c>
      <c r="GQ1679" s="81">
        <v>0</v>
      </c>
      <c r="GR1679" s="81" t="s">
        <v>448</v>
      </c>
      <c r="GS1679" s="81">
        <v>1.1148832299820636E-2</v>
      </c>
      <c r="GT1679" s="81">
        <v>5.0533304373075332</v>
      </c>
      <c r="GU1679" s="81">
        <v>1.1148832299820636E-2</v>
      </c>
      <c r="GV1679" s="81">
        <v>5.0533304373075332</v>
      </c>
      <c r="GW1679" s="81">
        <v>1.1148832299820636E-2</v>
      </c>
      <c r="GX1679" s="81">
        <v>5.0533304373075332</v>
      </c>
      <c r="GY1679" s="81">
        <v>1.1148832299820636E-2</v>
      </c>
      <c r="GZ1679" s="81">
        <v>5.0533304373075332</v>
      </c>
    </row>
    <row r="1680" spans="187:208" x14ac:dyDescent="0.25">
      <c r="GE1680" s="81" t="s">
        <v>449</v>
      </c>
      <c r="GF1680" s="81" t="s">
        <v>155</v>
      </c>
      <c r="GG1680" s="81" t="s">
        <v>456</v>
      </c>
      <c r="GH1680" s="81" t="s">
        <v>454</v>
      </c>
      <c r="GI1680" s="81">
        <v>2029</v>
      </c>
      <c r="GJ1680" s="81" t="s">
        <v>201</v>
      </c>
      <c r="GK1680" s="81">
        <v>453.26096055717261</v>
      </c>
      <c r="GL1680" s="81">
        <v>758.70438200000001</v>
      </c>
      <c r="GM1680" s="81">
        <v>2029</v>
      </c>
      <c r="GN1680" s="81" t="s">
        <v>173</v>
      </c>
      <c r="GO1680" s="81">
        <v>1.1148832299820636E-2</v>
      </c>
      <c r="GP1680" s="81">
        <v>10</v>
      </c>
      <c r="GQ1680" s="81">
        <v>0</v>
      </c>
      <c r="GR1680" s="81" t="s">
        <v>448</v>
      </c>
      <c r="GS1680" s="81">
        <v>1.1148832299820636E-2</v>
      </c>
      <c r="GT1680" s="81">
        <v>5.0533304373075332</v>
      </c>
      <c r="GU1680" s="81">
        <v>1.1148832299820636E-2</v>
      </c>
      <c r="GV1680" s="81">
        <v>5.0533304373075332</v>
      </c>
      <c r="GW1680" s="81">
        <v>1.1148832299820636E-2</v>
      </c>
      <c r="GX1680" s="81">
        <v>5.0533304373075332</v>
      </c>
      <c r="GY1680" s="81">
        <v>1.1148832299820636E-2</v>
      </c>
      <c r="GZ1680" s="81">
        <v>5.0533304373075332</v>
      </c>
    </row>
    <row r="1681" spans="187:208" x14ac:dyDescent="0.25">
      <c r="GE1681" s="81" t="s">
        <v>449</v>
      </c>
      <c r="GF1681" s="81" t="s">
        <v>155</v>
      </c>
      <c r="GG1681" s="81" t="s">
        <v>456</v>
      </c>
      <c r="GH1681" s="81" t="s">
        <v>454</v>
      </c>
      <c r="GI1681" s="81">
        <v>2030</v>
      </c>
      <c r="GJ1681" s="81" t="s">
        <v>201</v>
      </c>
      <c r="GK1681" s="81">
        <v>453.26096055717261</v>
      </c>
      <c r="GL1681" s="81">
        <v>758.70438200000001</v>
      </c>
      <c r="GM1681" s="81">
        <v>2030</v>
      </c>
      <c r="GN1681" s="81" t="s">
        <v>173</v>
      </c>
      <c r="GO1681" s="81">
        <v>1.1148832299820636E-2</v>
      </c>
      <c r="GP1681" s="81">
        <v>10</v>
      </c>
      <c r="GQ1681" s="81">
        <v>0</v>
      </c>
      <c r="GR1681" s="81" t="s">
        <v>448</v>
      </c>
      <c r="GS1681" s="81">
        <v>0</v>
      </c>
      <c r="GT1681" s="81">
        <v>0</v>
      </c>
      <c r="GU1681" s="81">
        <v>1.1148832299820636E-2</v>
      </c>
      <c r="GV1681" s="81">
        <v>5.0533304373075332</v>
      </c>
      <c r="GW1681" s="81">
        <v>1.1148832299820636E-2</v>
      </c>
      <c r="GX1681" s="81">
        <v>5.0533304373075332</v>
      </c>
      <c r="GY1681" s="81">
        <v>1.1148832299820636E-2</v>
      </c>
      <c r="GZ1681" s="81">
        <v>5.0533304373075332</v>
      </c>
    </row>
    <row r="1682" spans="187:208" x14ac:dyDescent="0.25">
      <c r="GE1682" s="81" t="s">
        <v>449</v>
      </c>
      <c r="GF1682" s="81" t="s">
        <v>155</v>
      </c>
      <c r="GG1682" s="81" t="s">
        <v>456</v>
      </c>
      <c r="GH1682" s="81" t="s">
        <v>454</v>
      </c>
      <c r="GI1682" s="81">
        <v>2031</v>
      </c>
      <c r="GJ1682" s="81" t="s">
        <v>201</v>
      </c>
      <c r="GK1682" s="81">
        <v>453.26096055717261</v>
      </c>
      <c r="GL1682" s="81">
        <v>758.70438200000001</v>
      </c>
      <c r="GM1682" s="81">
        <v>2031</v>
      </c>
      <c r="GN1682" s="81" t="s">
        <v>173</v>
      </c>
      <c r="GO1682" s="81">
        <v>1.1148832299820636E-2</v>
      </c>
      <c r="GP1682" s="81">
        <v>10</v>
      </c>
      <c r="GQ1682" s="81">
        <v>0</v>
      </c>
      <c r="GR1682" s="81" t="s">
        <v>448</v>
      </c>
      <c r="GS1682" s="81">
        <v>0</v>
      </c>
      <c r="GT1682" s="81">
        <v>0</v>
      </c>
      <c r="GU1682" s="81">
        <v>0</v>
      </c>
      <c r="GV1682" s="81">
        <v>0</v>
      </c>
      <c r="GW1682" s="81">
        <v>1.1148832299820636E-2</v>
      </c>
      <c r="GX1682" s="81">
        <v>5.0533304373075332</v>
      </c>
      <c r="GY1682" s="81">
        <v>1.1148832299820636E-2</v>
      </c>
      <c r="GZ1682" s="81">
        <v>5.0533304373075332</v>
      </c>
    </row>
    <row r="1683" spans="187:208" x14ac:dyDescent="0.25">
      <c r="GE1683" s="81" t="s">
        <v>449</v>
      </c>
      <c r="GF1683" s="81" t="s">
        <v>155</v>
      </c>
      <c r="GG1683" s="81" t="s">
        <v>456</v>
      </c>
      <c r="GH1683" s="81" t="s">
        <v>454</v>
      </c>
      <c r="GI1683" s="81">
        <v>2032</v>
      </c>
      <c r="GJ1683" s="81" t="s">
        <v>201</v>
      </c>
      <c r="GK1683" s="81">
        <v>453.26096055717261</v>
      </c>
      <c r="GL1683" s="81">
        <v>758.70438200000001</v>
      </c>
      <c r="GM1683" s="81">
        <v>2032</v>
      </c>
      <c r="GN1683" s="81" t="s">
        <v>173</v>
      </c>
      <c r="GO1683" s="81">
        <v>1.1148832299820636E-2</v>
      </c>
      <c r="GP1683" s="81">
        <v>10</v>
      </c>
      <c r="GQ1683" s="81">
        <v>0</v>
      </c>
      <c r="GR1683" s="81" t="s">
        <v>448</v>
      </c>
      <c r="GS1683" s="81">
        <v>0</v>
      </c>
      <c r="GT1683" s="81">
        <v>0</v>
      </c>
      <c r="GU1683" s="81">
        <v>0</v>
      </c>
      <c r="GV1683" s="81">
        <v>0</v>
      </c>
      <c r="GW1683" s="81">
        <v>0</v>
      </c>
      <c r="GX1683" s="81">
        <v>0</v>
      </c>
      <c r="GY1683" s="81">
        <v>1.1148832299820636E-2</v>
      </c>
      <c r="GZ1683" s="81">
        <v>5.0533304373075332</v>
      </c>
    </row>
    <row r="1684" spans="187:208" x14ac:dyDescent="0.25">
      <c r="GE1684" s="81" t="s">
        <v>449</v>
      </c>
      <c r="GF1684" s="81" t="s">
        <v>155</v>
      </c>
      <c r="GG1684" s="81" t="s">
        <v>456</v>
      </c>
      <c r="GH1684" s="81" t="s">
        <v>455</v>
      </c>
      <c r="GI1684" s="81">
        <v>2021</v>
      </c>
      <c r="GJ1684" s="81" t="s">
        <v>201</v>
      </c>
      <c r="GK1684" s="81">
        <v>409.22373582043389</v>
      </c>
      <c r="GL1684" s="81">
        <v>758.70438200000001</v>
      </c>
      <c r="GM1684" s="81">
        <v>2021</v>
      </c>
      <c r="GN1684" s="81" t="s">
        <v>173</v>
      </c>
      <c r="GO1684" s="81">
        <v>1.1148832299820636E-2</v>
      </c>
      <c r="GP1684" s="81">
        <v>10</v>
      </c>
      <c r="GQ1684" s="81">
        <v>0</v>
      </c>
      <c r="GR1684" s="81" t="s">
        <v>448</v>
      </c>
      <c r="GS1684" s="81">
        <v>1.1148832299820636E-2</v>
      </c>
      <c r="GT1684" s="81">
        <v>4.5623668037681204</v>
      </c>
      <c r="GU1684" s="81">
        <v>1.1148832299820636E-2</v>
      </c>
      <c r="GV1684" s="81">
        <v>4.5623668037681204</v>
      </c>
      <c r="GW1684" s="81">
        <v>0</v>
      </c>
      <c r="GX1684" s="81">
        <v>0</v>
      </c>
      <c r="GY1684" s="81">
        <v>0</v>
      </c>
      <c r="GZ1684" s="81">
        <v>0</v>
      </c>
    </row>
    <row r="1685" spans="187:208" x14ac:dyDescent="0.25">
      <c r="GE1685" s="81" t="s">
        <v>449</v>
      </c>
      <c r="GF1685" s="81" t="s">
        <v>155</v>
      </c>
      <c r="GG1685" s="81" t="s">
        <v>456</v>
      </c>
      <c r="GH1685" s="81" t="s">
        <v>455</v>
      </c>
      <c r="GI1685" s="81">
        <v>2022</v>
      </c>
      <c r="GJ1685" s="81" t="s">
        <v>201</v>
      </c>
      <c r="GK1685" s="81">
        <v>409.22373582043389</v>
      </c>
      <c r="GL1685" s="81">
        <v>758.70438200000001</v>
      </c>
      <c r="GM1685" s="81">
        <v>2022</v>
      </c>
      <c r="GN1685" s="81" t="s">
        <v>173</v>
      </c>
      <c r="GO1685" s="81">
        <v>1.1148832299820636E-2</v>
      </c>
      <c r="GP1685" s="81">
        <v>10</v>
      </c>
      <c r="GQ1685" s="81">
        <v>0</v>
      </c>
      <c r="GR1685" s="81" t="s">
        <v>448</v>
      </c>
      <c r="GS1685" s="81">
        <v>1.1148832299820636E-2</v>
      </c>
      <c r="GT1685" s="81">
        <v>4.5623668037681204</v>
      </c>
      <c r="GU1685" s="81">
        <v>1.1148832299820636E-2</v>
      </c>
      <c r="GV1685" s="81">
        <v>4.5623668037681204</v>
      </c>
      <c r="GW1685" s="81">
        <v>1.1148832299820636E-2</v>
      </c>
      <c r="GX1685" s="81">
        <v>4.5623668037681204</v>
      </c>
      <c r="GY1685" s="81">
        <v>0</v>
      </c>
      <c r="GZ1685" s="81">
        <v>0</v>
      </c>
    </row>
    <row r="1686" spans="187:208" x14ac:dyDescent="0.25">
      <c r="GE1686" s="81" t="s">
        <v>449</v>
      </c>
      <c r="GF1686" s="81" t="s">
        <v>155</v>
      </c>
      <c r="GG1686" s="81" t="s">
        <v>456</v>
      </c>
      <c r="GH1686" s="81" t="s">
        <v>455</v>
      </c>
      <c r="GI1686" s="81">
        <v>2023</v>
      </c>
      <c r="GJ1686" s="81" t="s">
        <v>201</v>
      </c>
      <c r="GK1686" s="81">
        <v>428.60232122030112</v>
      </c>
      <c r="GL1686" s="81">
        <v>758.70438200000001</v>
      </c>
      <c r="GM1686" s="81">
        <v>2023</v>
      </c>
      <c r="GN1686" s="81" t="s">
        <v>173</v>
      </c>
      <c r="GO1686" s="81">
        <v>1.1148832299820636E-2</v>
      </c>
      <c r="GP1686" s="81">
        <v>10</v>
      </c>
      <c r="GQ1686" s="81">
        <v>0</v>
      </c>
      <c r="GR1686" s="81" t="s">
        <v>448</v>
      </c>
      <c r="GS1686" s="81">
        <v>1.1148832299820636E-2</v>
      </c>
      <c r="GT1686" s="81">
        <v>4.7784154025989931</v>
      </c>
      <c r="GU1686" s="81">
        <v>1.1148832299820636E-2</v>
      </c>
      <c r="GV1686" s="81">
        <v>4.7784154025989931</v>
      </c>
      <c r="GW1686" s="81">
        <v>1.1148832299820636E-2</v>
      </c>
      <c r="GX1686" s="81">
        <v>4.7784154025989931</v>
      </c>
      <c r="GY1686" s="81">
        <v>1.1148832299820636E-2</v>
      </c>
      <c r="GZ1686" s="81">
        <v>4.7784154025989931</v>
      </c>
    </row>
    <row r="1687" spans="187:208" x14ac:dyDescent="0.25">
      <c r="GE1687" s="81" t="s">
        <v>449</v>
      </c>
      <c r="GF1687" s="81" t="s">
        <v>155</v>
      </c>
      <c r="GG1687" s="81" t="s">
        <v>456</v>
      </c>
      <c r="GH1687" s="81" t="s">
        <v>455</v>
      </c>
      <c r="GI1687" s="81">
        <v>2024</v>
      </c>
      <c r="GJ1687" s="81" t="s">
        <v>201</v>
      </c>
      <c r="GK1687" s="81">
        <v>428.60232122030112</v>
      </c>
      <c r="GL1687" s="81">
        <v>758.70438200000001</v>
      </c>
      <c r="GM1687" s="81">
        <v>2024</v>
      </c>
      <c r="GN1687" s="81" t="s">
        <v>173</v>
      </c>
      <c r="GO1687" s="81">
        <v>1.1148832299820636E-2</v>
      </c>
      <c r="GP1687" s="81">
        <v>10</v>
      </c>
      <c r="GQ1687" s="81">
        <v>0</v>
      </c>
      <c r="GR1687" s="81" t="s">
        <v>448</v>
      </c>
      <c r="GS1687" s="81">
        <v>1.1148832299820636E-2</v>
      </c>
      <c r="GT1687" s="81">
        <v>4.7784154025989931</v>
      </c>
      <c r="GU1687" s="81">
        <v>1.1148832299820636E-2</v>
      </c>
      <c r="GV1687" s="81">
        <v>4.7784154025989931</v>
      </c>
      <c r="GW1687" s="81">
        <v>1.1148832299820636E-2</v>
      </c>
      <c r="GX1687" s="81">
        <v>4.7784154025989931</v>
      </c>
      <c r="GY1687" s="81">
        <v>1.1148832299820636E-2</v>
      </c>
      <c r="GZ1687" s="81">
        <v>4.7784154025989931</v>
      </c>
    </row>
    <row r="1688" spans="187:208" x14ac:dyDescent="0.25">
      <c r="GE1688" s="81" t="s">
        <v>449</v>
      </c>
      <c r="GF1688" s="81" t="s">
        <v>155</v>
      </c>
      <c r="GG1688" s="81" t="s">
        <v>456</v>
      </c>
      <c r="GH1688" s="81" t="s">
        <v>455</v>
      </c>
      <c r="GI1688" s="81">
        <v>2025</v>
      </c>
      <c r="GJ1688" s="81" t="s">
        <v>201</v>
      </c>
      <c r="GK1688" s="81">
        <v>428.60232122030112</v>
      </c>
      <c r="GL1688" s="81">
        <v>758.70438200000001</v>
      </c>
      <c r="GM1688" s="81">
        <v>2025</v>
      </c>
      <c r="GN1688" s="81" t="s">
        <v>173</v>
      </c>
      <c r="GO1688" s="81">
        <v>1.1148832299820636E-2</v>
      </c>
      <c r="GP1688" s="81">
        <v>10</v>
      </c>
      <c r="GQ1688" s="81">
        <v>0</v>
      </c>
      <c r="GR1688" s="81" t="s">
        <v>448</v>
      </c>
      <c r="GS1688" s="81">
        <v>1.1148832299820636E-2</v>
      </c>
      <c r="GT1688" s="81">
        <v>4.7784154025989931</v>
      </c>
      <c r="GU1688" s="81">
        <v>1.1148832299820636E-2</v>
      </c>
      <c r="GV1688" s="81">
        <v>4.7784154025989931</v>
      </c>
      <c r="GW1688" s="81">
        <v>1.1148832299820636E-2</v>
      </c>
      <c r="GX1688" s="81">
        <v>4.7784154025989931</v>
      </c>
      <c r="GY1688" s="81">
        <v>1.1148832299820636E-2</v>
      </c>
      <c r="GZ1688" s="81">
        <v>4.7784154025989931</v>
      </c>
    </row>
    <row r="1689" spans="187:208" x14ac:dyDescent="0.25">
      <c r="GE1689" s="81" t="s">
        <v>449</v>
      </c>
      <c r="GF1689" s="81" t="s">
        <v>155</v>
      </c>
      <c r="GG1689" s="81" t="s">
        <v>456</v>
      </c>
      <c r="GH1689" s="81" t="s">
        <v>455</v>
      </c>
      <c r="GI1689" s="81">
        <v>2026</v>
      </c>
      <c r="GJ1689" s="81" t="s">
        <v>201</v>
      </c>
      <c r="GK1689" s="81">
        <v>428.60232122030112</v>
      </c>
      <c r="GL1689" s="81">
        <v>758.70438200000001</v>
      </c>
      <c r="GM1689" s="81">
        <v>2026</v>
      </c>
      <c r="GN1689" s="81" t="s">
        <v>173</v>
      </c>
      <c r="GO1689" s="81">
        <v>1.1148832299820636E-2</v>
      </c>
      <c r="GP1689" s="81">
        <v>10</v>
      </c>
      <c r="GQ1689" s="81">
        <v>0</v>
      </c>
      <c r="GR1689" s="81" t="s">
        <v>448</v>
      </c>
      <c r="GS1689" s="81">
        <v>1.1148832299820636E-2</v>
      </c>
      <c r="GT1689" s="81">
        <v>4.7784154025989931</v>
      </c>
      <c r="GU1689" s="81">
        <v>1.1148832299820636E-2</v>
      </c>
      <c r="GV1689" s="81">
        <v>4.7784154025989931</v>
      </c>
      <c r="GW1689" s="81">
        <v>1.1148832299820636E-2</v>
      </c>
      <c r="GX1689" s="81">
        <v>4.7784154025989931</v>
      </c>
      <c r="GY1689" s="81">
        <v>1.1148832299820636E-2</v>
      </c>
      <c r="GZ1689" s="81">
        <v>4.7784154025989931</v>
      </c>
    </row>
    <row r="1690" spans="187:208" x14ac:dyDescent="0.25">
      <c r="GE1690" s="81" t="s">
        <v>449</v>
      </c>
      <c r="GF1690" s="81" t="s">
        <v>155</v>
      </c>
      <c r="GG1690" s="81" t="s">
        <v>456</v>
      </c>
      <c r="GH1690" s="81" t="s">
        <v>455</v>
      </c>
      <c r="GI1690" s="81">
        <v>2027</v>
      </c>
      <c r="GJ1690" s="81" t="s">
        <v>201</v>
      </c>
      <c r="GK1690" s="81">
        <v>428.60232122030112</v>
      </c>
      <c r="GL1690" s="81">
        <v>758.70438200000001</v>
      </c>
      <c r="GM1690" s="81">
        <v>2027</v>
      </c>
      <c r="GN1690" s="81" t="s">
        <v>173</v>
      </c>
      <c r="GO1690" s="81">
        <v>1.1148832299820636E-2</v>
      </c>
      <c r="GP1690" s="81">
        <v>10</v>
      </c>
      <c r="GQ1690" s="81">
        <v>0</v>
      </c>
      <c r="GR1690" s="81" t="s">
        <v>448</v>
      </c>
      <c r="GS1690" s="81">
        <v>1.1148832299820636E-2</v>
      </c>
      <c r="GT1690" s="81">
        <v>4.7784154025989931</v>
      </c>
      <c r="GU1690" s="81">
        <v>1.1148832299820636E-2</v>
      </c>
      <c r="GV1690" s="81">
        <v>4.7784154025989931</v>
      </c>
      <c r="GW1690" s="81">
        <v>1.1148832299820636E-2</v>
      </c>
      <c r="GX1690" s="81">
        <v>4.7784154025989931</v>
      </c>
      <c r="GY1690" s="81">
        <v>1.1148832299820636E-2</v>
      </c>
      <c r="GZ1690" s="81">
        <v>4.7784154025989931</v>
      </c>
    </row>
    <row r="1691" spans="187:208" x14ac:dyDescent="0.25">
      <c r="GE1691" s="81" t="s">
        <v>449</v>
      </c>
      <c r="GF1691" s="81" t="s">
        <v>155</v>
      </c>
      <c r="GG1691" s="81" t="s">
        <v>456</v>
      </c>
      <c r="GH1691" s="81" t="s">
        <v>455</v>
      </c>
      <c r="GI1691" s="81">
        <v>2028</v>
      </c>
      <c r="GJ1691" s="81" t="s">
        <v>201</v>
      </c>
      <c r="GK1691" s="81">
        <v>453.26096055716971</v>
      </c>
      <c r="GL1691" s="81">
        <v>758.70438200000001</v>
      </c>
      <c r="GM1691" s="81">
        <v>2028</v>
      </c>
      <c r="GN1691" s="81" t="s">
        <v>173</v>
      </c>
      <c r="GO1691" s="81">
        <v>1.1148832299820636E-2</v>
      </c>
      <c r="GP1691" s="81">
        <v>10</v>
      </c>
      <c r="GQ1691" s="81">
        <v>0</v>
      </c>
      <c r="GR1691" s="81" t="s">
        <v>448</v>
      </c>
      <c r="GS1691" s="81">
        <v>1.1148832299820636E-2</v>
      </c>
      <c r="GT1691" s="81">
        <v>5.0533304373075012</v>
      </c>
      <c r="GU1691" s="81">
        <v>1.1148832299820636E-2</v>
      </c>
      <c r="GV1691" s="81">
        <v>5.0533304373075012</v>
      </c>
      <c r="GW1691" s="81">
        <v>1.1148832299820636E-2</v>
      </c>
      <c r="GX1691" s="81">
        <v>5.0533304373075012</v>
      </c>
      <c r="GY1691" s="81">
        <v>1.1148832299820636E-2</v>
      </c>
      <c r="GZ1691" s="81">
        <v>5.0533304373075012</v>
      </c>
    </row>
    <row r="1692" spans="187:208" x14ac:dyDescent="0.25">
      <c r="GE1692" s="81" t="s">
        <v>449</v>
      </c>
      <c r="GF1692" s="81" t="s">
        <v>155</v>
      </c>
      <c r="GG1692" s="81" t="s">
        <v>456</v>
      </c>
      <c r="GH1692" s="81" t="s">
        <v>455</v>
      </c>
      <c r="GI1692" s="81">
        <v>2029</v>
      </c>
      <c r="GJ1692" s="81" t="s">
        <v>201</v>
      </c>
      <c r="GK1692" s="81">
        <v>453.26096055716971</v>
      </c>
      <c r="GL1692" s="81">
        <v>758.70438200000001</v>
      </c>
      <c r="GM1692" s="81">
        <v>2029</v>
      </c>
      <c r="GN1692" s="81" t="s">
        <v>173</v>
      </c>
      <c r="GO1692" s="81">
        <v>1.1148832299820636E-2</v>
      </c>
      <c r="GP1692" s="81">
        <v>10</v>
      </c>
      <c r="GQ1692" s="81">
        <v>0</v>
      </c>
      <c r="GR1692" s="81" t="s">
        <v>448</v>
      </c>
      <c r="GS1692" s="81">
        <v>1.1148832299820636E-2</v>
      </c>
      <c r="GT1692" s="81">
        <v>5.0533304373075012</v>
      </c>
      <c r="GU1692" s="81">
        <v>1.1148832299820636E-2</v>
      </c>
      <c r="GV1692" s="81">
        <v>5.0533304373075012</v>
      </c>
      <c r="GW1692" s="81">
        <v>1.1148832299820636E-2</v>
      </c>
      <c r="GX1692" s="81">
        <v>5.0533304373075012</v>
      </c>
      <c r="GY1692" s="81">
        <v>1.1148832299820636E-2</v>
      </c>
      <c r="GZ1692" s="81">
        <v>5.0533304373075012</v>
      </c>
    </row>
    <row r="1693" spans="187:208" x14ac:dyDescent="0.25">
      <c r="GE1693" s="81" t="s">
        <v>449</v>
      </c>
      <c r="GF1693" s="81" t="s">
        <v>155</v>
      </c>
      <c r="GG1693" s="81" t="s">
        <v>456</v>
      </c>
      <c r="GH1693" s="81" t="s">
        <v>455</v>
      </c>
      <c r="GI1693" s="81">
        <v>2030</v>
      </c>
      <c r="GJ1693" s="81" t="s">
        <v>201</v>
      </c>
      <c r="GK1693" s="81">
        <v>453.26096055716971</v>
      </c>
      <c r="GL1693" s="81">
        <v>758.70438200000001</v>
      </c>
      <c r="GM1693" s="81">
        <v>2030</v>
      </c>
      <c r="GN1693" s="81" t="s">
        <v>173</v>
      </c>
      <c r="GO1693" s="81">
        <v>1.1148832299820636E-2</v>
      </c>
      <c r="GP1693" s="81">
        <v>10</v>
      </c>
      <c r="GQ1693" s="81">
        <v>0</v>
      </c>
      <c r="GR1693" s="81" t="s">
        <v>448</v>
      </c>
      <c r="GS1693" s="81">
        <v>0</v>
      </c>
      <c r="GT1693" s="81">
        <v>0</v>
      </c>
      <c r="GU1693" s="81">
        <v>1.1148832299820636E-2</v>
      </c>
      <c r="GV1693" s="81">
        <v>5.0533304373075012</v>
      </c>
      <c r="GW1693" s="81">
        <v>1.1148832299820636E-2</v>
      </c>
      <c r="GX1693" s="81">
        <v>5.0533304373075012</v>
      </c>
      <c r="GY1693" s="81">
        <v>1.1148832299820636E-2</v>
      </c>
      <c r="GZ1693" s="81">
        <v>5.0533304373075012</v>
      </c>
    </row>
    <row r="1694" spans="187:208" x14ac:dyDescent="0.25">
      <c r="GE1694" s="81" t="s">
        <v>449</v>
      </c>
      <c r="GF1694" s="81" t="s">
        <v>155</v>
      </c>
      <c r="GG1694" s="81" t="s">
        <v>456</v>
      </c>
      <c r="GH1694" s="81" t="s">
        <v>455</v>
      </c>
      <c r="GI1694" s="81">
        <v>2031</v>
      </c>
      <c r="GJ1694" s="81" t="s">
        <v>201</v>
      </c>
      <c r="GK1694" s="81">
        <v>453.26096055716971</v>
      </c>
      <c r="GL1694" s="81">
        <v>758.70438200000001</v>
      </c>
      <c r="GM1694" s="81">
        <v>2031</v>
      </c>
      <c r="GN1694" s="81" t="s">
        <v>173</v>
      </c>
      <c r="GO1694" s="81">
        <v>1.1148832299820636E-2</v>
      </c>
      <c r="GP1694" s="81">
        <v>10</v>
      </c>
      <c r="GQ1694" s="81">
        <v>0</v>
      </c>
      <c r="GR1694" s="81" t="s">
        <v>448</v>
      </c>
      <c r="GS1694" s="81">
        <v>0</v>
      </c>
      <c r="GT1694" s="81">
        <v>0</v>
      </c>
      <c r="GU1694" s="81">
        <v>0</v>
      </c>
      <c r="GV1694" s="81">
        <v>0</v>
      </c>
      <c r="GW1694" s="81">
        <v>1.1148832299820636E-2</v>
      </c>
      <c r="GX1694" s="81">
        <v>5.0533304373075012</v>
      </c>
      <c r="GY1694" s="81">
        <v>1.1148832299820636E-2</v>
      </c>
      <c r="GZ1694" s="81">
        <v>5.0533304373075012</v>
      </c>
    </row>
    <row r="1695" spans="187:208" x14ac:dyDescent="0.25">
      <c r="GE1695" s="81" t="s">
        <v>449</v>
      </c>
      <c r="GF1695" s="81" t="s">
        <v>155</v>
      </c>
      <c r="GG1695" s="81" t="s">
        <v>456</v>
      </c>
      <c r="GH1695" s="81" t="s">
        <v>455</v>
      </c>
      <c r="GI1695" s="81">
        <v>2032</v>
      </c>
      <c r="GJ1695" s="81" t="s">
        <v>201</v>
      </c>
      <c r="GK1695" s="81">
        <v>453.26096055716971</v>
      </c>
      <c r="GL1695" s="81">
        <v>758.70438200000001</v>
      </c>
      <c r="GM1695" s="81">
        <v>2032</v>
      </c>
      <c r="GN1695" s="81" t="s">
        <v>173</v>
      </c>
      <c r="GO1695" s="81">
        <v>1.1148832299820636E-2</v>
      </c>
      <c r="GP1695" s="81">
        <v>10</v>
      </c>
      <c r="GQ1695" s="81">
        <v>0</v>
      </c>
      <c r="GR1695" s="81" t="s">
        <v>448</v>
      </c>
      <c r="GS1695" s="81">
        <v>0</v>
      </c>
      <c r="GT1695" s="81">
        <v>0</v>
      </c>
      <c r="GU1695" s="81">
        <v>0</v>
      </c>
      <c r="GV1695" s="81">
        <v>0</v>
      </c>
      <c r="GW1695" s="81">
        <v>0</v>
      </c>
      <c r="GX1695" s="81">
        <v>0</v>
      </c>
      <c r="GY1695" s="81">
        <v>1.1148832299820636E-2</v>
      </c>
      <c r="GZ1695" s="81">
        <v>5.0533304373075012</v>
      </c>
    </row>
    <row r="1696" spans="187:208" x14ac:dyDescent="0.25">
      <c r="GE1696" s="81" t="s">
        <v>449</v>
      </c>
      <c r="GF1696" s="81" t="s">
        <v>155</v>
      </c>
      <c r="GG1696" s="81" t="s">
        <v>462</v>
      </c>
      <c r="GH1696" s="81" t="s">
        <v>457</v>
      </c>
      <c r="GI1696" s="81">
        <v>2021</v>
      </c>
      <c r="GJ1696" s="81" t="s">
        <v>201</v>
      </c>
      <c r="GK1696" s="81">
        <v>222.22942162783491</v>
      </c>
      <c r="GL1696" s="81">
        <v>746.70105000000001</v>
      </c>
      <c r="GM1696" s="81">
        <v>2021</v>
      </c>
      <c r="GN1696" s="81" t="s">
        <v>173</v>
      </c>
      <c r="GO1696" s="81">
        <v>1.1148832299820636E-2</v>
      </c>
      <c r="GP1696" s="81">
        <v>10</v>
      </c>
      <c r="GQ1696" s="81">
        <v>0</v>
      </c>
      <c r="GR1696" s="81" t="s">
        <v>448</v>
      </c>
      <c r="GS1696" s="81">
        <v>1.1148832299820638E-2</v>
      </c>
      <c r="GT1696" s="81">
        <v>2.477598553814865</v>
      </c>
      <c r="GU1696" s="81">
        <v>1.1148832299820638E-2</v>
      </c>
      <c r="GV1696" s="81">
        <v>2.477598553814865</v>
      </c>
      <c r="GW1696" s="81">
        <v>0</v>
      </c>
      <c r="GX1696" s="81">
        <v>0</v>
      </c>
      <c r="GY1696" s="81">
        <v>0</v>
      </c>
      <c r="GZ1696" s="81">
        <v>0</v>
      </c>
    </row>
    <row r="1697" spans="187:208" x14ac:dyDescent="0.25">
      <c r="GE1697" s="81" t="s">
        <v>449</v>
      </c>
      <c r="GF1697" s="81" t="s">
        <v>155</v>
      </c>
      <c r="GG1697" s="81" t="s">
        <v>462</v>
      </c>
      <c r="GH1697" s="81" t="s">
        <v>457</v>
      </c>
      <c r="GI1697" s="81">
        <v>2022</v>
      </c>
      <c r="GJ1697" s="81" t="s">
        <v>201</v>
      </c>
      <c r="GK1697" s="81">
        <v>222.22942162783491</v>
      </c>
      <c r="GL1697" s="81">
        <v>746.70105000000001</v>
      </c>
      <c r="GM1697" s="81">
        <v>2022</v>
      </c>
      <c r="GN1697" s="81" t="s">
        <v>173</v>
      </c>
      <c r="GO1697" s="81">
        <v>1.1148832299820636E-2</v>
      </c>
      <c r="GP1697" s="81">
        <v>10</v>
      </c>
      <c r="GQ1697" s="81">
        <v>0</v>
      </c>
      <c r="GR1697" s="81" t="s">
        <v>448</v>
      </c>
      <c r="GS1697" s="81">
        <v>1.1148832299820638E-2</v>
      </c>
      <c r="GT1697" s="81">
        <v>2.477598553814865</v>
      </c>
      <c r="GU1697" s="81">
        <v>1.1148832299820638E-2</v>
      </c>
      <c r="GV1697" s="81">
        <v>2.477598553814865</v>
      </c>
      <c r="GW1697" s="81">
        <v>1.1148832299820638E-2</v>
      </c>
      <c r="GX1697" s="81">
        <v>2.477598553814865</v>
      </c>
      <c r="GY1697" s="81">
        <v>0</v>
      </c>
      <c r="GZ1697" s="81">
        <v>0</v>
      </c>
    </row>
    <row r="1698" spans="187:208" x14ac:dyDescent="0.25">
      <c r="GE1698" s="81" t="s">
        <v>449</v>
      </c>
      <c r="GF1698" s="81" t="s">
        <v>155</v>
      </c>
      <c r="GG1698" s="81" t="s">
        <v>462</v>
      </c>
      <c r="GH1698" s="81" t="s">
        <v>457</v>
      </c>
      <c r="GI1698" s="81">
        <v>2023</v>
      </c>
      <c r="GJ1698" s="81" t="s">
        <v>201</v>
      </c>
      <c r="GK1698" s="81">
        <v>233.23007680794379</v>
      </c>
      <c r="GL1698" s="81">
        <v>746.70105000000001</v>
      </c>
      <c r="GM1698" s="81">
        <v>2023</v>
      </c>
      <c r="GN1698" s="81" t="s">
        <v>173</v>
      </c>
      <c r="GO1698" s="81">
        <v>1.1148832299820636E-2</v>
      </c>
      <c r="GP1698" s="81">
        <v>10</v>
      </c>
      <c r="GQ1698" s="81">
        <v>0</v>
      </c>
      <c r="GR1698" s="81" t="s">
        <v>448</v>
      </c>
      <c r="GS1698" s="81">
        <v>1.1148832299820638E-2</v>
      </c>
      <c r="GT1698" s="81">
        <v>2.6002430136060521</v>
      </c>
      <c r="GU1698" s="81">
        <v>1.1148832299820638E-2</v>
      </c>
      <c r="GV1698" s="81">
        <v>2.6002430136060521</v>
      </c>
      <c r="GW1698" s="81">
        <v>1.1148832299820638E-2</v>
      </c>
      <c r="GX1698" s="81">
        <v>2.6002430136060521</v>
      </c>
      <c r="GY1698" s="81">
        <v>1.1148832299820638E-2</v>
      </c>
      <c r="GZ1698" s="81">
        <v>2.6002430136060521</v>
      </c>
    </row>
    <row r="1699" spans="187:208" x14ac:dyDescent="0.25">
      <c r="GE1699" s="81" t="s">
        <v>449</v>
      </c>
      <c r="GF1699" s="81" t="s">
        <v>155</v>
      </c>
      <c r="GG1699" s="81" t="s">
        <v>462</v>
      </c>
      <c r="GH1699" s="81" t="s">
        <v>457</v>
      </c>
      <c r="GI1699" s="81">
        <v>2024</v>
      </c>
      <c r="GJ1699" s="81" t="s">
        <v>201</v>
      </c>
      <c r="GK1699" s="81">
        <v>233.23007680794379</v>
      </c>
      <c r="GL1699" s="81">
        <v>746.70105000000001</v>
      </c>
      <c r="GM1699" s="81">
        <v>2024</v>
      </c>
      <c r="GN1699" s="81" t="s">
        <v>173</v>
      </c>
      <c r="GO1699" s="81">
        <v>1.1148832299820636E-2</v>
      </c>
      <c r="GP1699" s="81">
        <v>10</v>
      </c>
      <c r="GQ1699" s="81">
        <v>0</v>
      </c>
      <c r="GR1699" s="81" t="s">
        <v>448</v>
      </c>
      <c r="GS1699" s="81">
        <v>1.1148832299820638E-2</v>
      </c>
      <c r="GT1699" s="81">
        <v>2.6002430136060521</v>
      </c>
      <c r="GU1699" s="81">
        <v>1.1148832299820638E-2</v>
      </c>
      <c r="GV1699" s="81">
        <v>2.6002430136060521</v>
      </c>
      <c r="GW1699" s="81">
        <v>1.1148832299820638E-2</v>
      </c>
      <c r="GX1699" s="81">
        <v>2.6002430136060521</v>
      </c>
      <c r="GY1699" s="81">
        <v>1.1148832299820638E-2</v>
      </c>
      <c r="GZ1699" s="81">
        <v>2.6002430136060521</v>
      </c>
    </row>
    <row r="1700" spans="187:208" x14ac:dyDescent="0.25">
      <c r="GE1700" s="81" t="s">
        <v>449</v>
      </c>
      <c r="GF1700" s="81" t="s">
        <v>155</v>
      </c>
      <c r="GG1700" s="81" t="s">
        <v>462</v>
      </c>
      <c r="GH1700" s="81" t="s">
        <v>457</v>
      </c>
      <c r="GI1700" s="81">
        <v>2025</v>
      </c>
      <c r="GJ1700" s="81" t="s">
        <v>201</v>
      </c>
      <c r="GK1700" s="81">
        <v>233.23007680794379</v>
      </c>
      <c r="GL1700" s="81">
        <v>746.70105000000001</v>
      </c>
      <c r="GM1700" s="81">
        <v>2025</v>
      </c>
      <c r="GN1700" s="81" t="s">
        <v>173</v>
      </c>
      <c r="GO1700" s="81">
        <v>1.1148832299820636E-2</v>
      </c>
      <c r="GP1700" s="81">
        <v>10</v>
      </c>
      <c r="GQ1700" s="81">
        <v>0</v>
      </c>
      <c r="GR1700" s="81" t="s">
        <v>448</v>
      </c>
      <c r="GS1700" s="81">
        <v>1.1148832299820638E-2</v>
      </c>
      <c r="GT1700" s="81">
        <v>2.6002430136060521</v>
      </c>
      <c r="GU1700" s="81">
        <v>1.1148832299820638E-2</v>
      </c>
      <c r="GV1700" s="81">
        <v>2.6002430136060521</v>
      </c>
      <c r="GW1700" s="81">
        <v>1.1148832299820638E-2</v>
      </c>
      <c r="GX1700" s="81">
        <v>2.6002430136060521</v>
      </c>
      <c r="GY1700" s="81">
        <v>1.1148832299820638E-2</v>
      </c>
      <c r="GZ1700" s="81">
        <v>2.6002430136060521</v>
      </c>
    </row>
    <row r="1701" spans="187:208" x14ac:dyDescent="0.25">
      <c r="GE1701" s="81" t="s">
        <v>449</v>
      </c>
      <c r="GF1701" s="81" t="s">
        <v>155</v>
      </c>
      <c r="GG1701" s="81" t="s">
        <v>462</v>
      </c>
      <c r="GH1701" s="81" t="s">
        <v>457</v>
      </c>
      <c r="GI1701" s="81">
        <v>2026</v>
      </c>
      <c r="GJ1701" s="81" t="s">
        <v>201</v>
      </c>
      <c r="GK1701" s="81">
        <v>233.23007680794379</v>
      </c>
      <c r="GL1701" s="81">
        <v>746.70105000000001</v>
      </c>
      <c r="GM1701" s="81">
        <v>2026</v>
      </c>
      <c r="GN1701" s="81" t="s">
        <v>173</v>
      </c>
      <c r="GO1701" s="81">
        <v>1.1148832299820636E-2</v>
      </c>
      <c r="GP1701" s="81">
        <v>10</v>
      </c>
      <c r="GQ1701" s="81">
        <v>0</v>
      </c>
      <c r="GR1701" s="81" t="s">
        <v>448</v>
      </c>
      <c r="GS1701" s="81">
        <v>1.1148832299820638E-2</v>
      </c>
      <c r="GT1701" s="81">
        <v>2.6002430136060521</v>
      </c>
      <c r="GU1701" s="81">
        <v>1.1148832299820638E-2</v>
      </c>
      <c r="GV1701" s="81">
        <v>2.6002430136060521</v>
      </c>
      <c r="GW1701" s="81">
        <v>1.1148832299820638E-2</v>
      </c>
      <c r="GX1701" s="81">
        <v>2.6002430136060521</v>
      </c>
      <c r="GY1701" s="81">
        <v>1.1148832299820638E-2</v>
      </c>
      <c r="GZ1701" s="81">
        <v>2.6002430136060521</v>
      </c>
    </row>
    <row r="1702" spans="187:208" x14ac:dyDescent="0.25">
      <c r="GE1702" s="81" t="s">
        <v>449</v>
      </c>
      <c r="GF1702" s="81" t="s">
        <v>155</v>
      </c>
      <c r="GG1702" s="81" t="s">
        <v>462</v>
      </c>
      <c r="GH1702" s="81" t="s">
        <v>457</v>
      </c>
      <c r="GI1702" s="81">
        <v>2027</v>
      </c>
      <c r="GJ1702" s="81" t="s">
        <v>201</v>
      </c>
      <c r="GK1702" s="81">
        <v>233.23007680794379</v>
      </c>
      <c r="GL1702" s="81">
        <v>746.70105000000001</v>
      </c>
      <c r="GM1702" s="81">
        <v>2027</v>
      </c>
      <c r="GN1702" s="81" t="s">
        <v>173</v>
      </c>
      <c r="GO1702" s="81">
        <v>1.1148832299820636E-2</v>
      </c>
      <c r="GP1702" s="81">
        <v>10</v>
      </c>
      <c r="GQ1702" s="81">
        <v>0</v>
      </c>
      <c r="GR1702" s="81" t="s">
        <v>448</v>
      </c>
      <c r="GS1702" s="81">
        <v>1.1148832299820638E-2</v>
      </c>
      <c r="GT1702" s="81">
        <v>2.6002430136060521</v>
      </c>
      <c r="GU1702" s="81">
        <v>1.1148832299820638E-2</v>
      </c>
      <c r="GV1702" s="81">
        <v>2.6002430136060521</v>
      </c>
      <c r="GW1702" s="81">
        <v>1.1148832299820638E-2</v>
      </c>
      <c r="GX1702" s="81">
        <v>2.6002430136060521</v>
      </c>
      <c r="GY1702" s="81">
        <v>1.1148832299820638E-2</v>
      </c>
      <c r="GZ1702" s="81">
        <v>2.6002430136060521</v>
      </c>
    </row>
    <row r="1703" spans="187:208" x14ac:dyDescent="0.25">
      <c r="GE1703" s="81" t="s">
        <v>449</v>
      </c>
      <c r="GF1703" s="81" t="s">
        <v>155</v>
      </c>
      <c r="GG1703" s="81" t="s">
        <v>462</v>
      </c>
      <c r="GH1703" s="81" t="s">
        <v>457</v>
      </c>
      <c r="GI1703" s="81">
        <v>2028</v>
      </c>
      <c r="GJ1703" s="81" t="s">
        <v>201</v>
      </c>
      <c r="GK1703" s="81">
        <v>247.27299216495189</v>
      </c>
      <c r="GL1703" s="81">
        <v>746.70105000000001</v>
      </c>
      <c r="GM1703" s="81">
        <v>2028</v>
      </c>
      <c r="GN1703" s="81" t="s">
        <v>173</v>
      </c>
      <c r="GO1703" s="81">
        <v>1.1148832299820636E-2</v>
      </c>
      <c r="GP1703" s="81">
        <v>10</v>
      </c>
      <c r="GQ1703" s="81">
        <v>0</v>
      </c>
      <c r="GR1703" s="81" t="s">
        <v>448</v>
      </c>
      <c r="GS1703" s="81">
        <v>1.1148832299820638E-2</v>
      </c>
      <c r="GT1703" s="81">
        <v>2.7568051219219112</v>
      </c>
      <c r="GU1703" s="81">
        <v>1.1148832299820638E-2</v>
      </c>
      <c r="GV1703" s="81">
        <v>2.7568051219219112</v>
      </c>
      <c r="GW1703" s="81">
        <v>1.1148832299820638E-2</v>
      </c>
      <c r="GX1703" s="81">
        <v>2.7568051219219112</v>
      </c>
      <c r="GY1703" s="81">
        <v>1.1148832299820638E-2</v>
      </c>
      <c r="GZ1703" s="81">
        <v>2.7568051219219112</v>
      </c>
    </row>
    <row r="1704" spans="187:208" x14ac:dyDescent="0.25">
      <c r="GE1704" s="81" t="s">
        <v>449</v>
      </c>
      <c r="GF1704" s="81" t="s">
        <v>155</v>
      </c>
      <c r="GG1704" s="81" t="s">
        <v>462</v>
      </c>
      <c r="GH1704" s="81" t="s">
        <v>457</v>
      </c>
      <c r="GI1704" s="81">
        <v>2029</v>
      </c>
      <c r="GJ1704" s="81" t="s">
        <v>201</v>
      </c>
      <c r="GK1704" s="81">
        <v>247.27299216495189</v>
      </c>
      <c r="GL1704" s="81">
        <v>746.70105000000001</v>
      </c>
      <c r="GM1704" s="81">
        <v>2029</v>
      </c>
      <c r="GN1704" s="81" t="s">
        <v>173</v>
      </c>
      <c r="GO1704" s="81">
        <v>1.1148832299820636E-2</v>
      </c>
      <c r="GP1704" s="81">
        <v>10</v>
      </c>
      <c r="GQ1704" s="81">
        <v>0</v>
      </c>
      <c r="GR1704" s="81" t="s">
        <v>448</v>
      </c>
      <c r="GS1704" s="81">
        <v>1.1148832299820638E-2</v>
      </c>
      <c r="GT1704" s="81">
        <v>2.7568051219219112</v>
      </c>
      <c r="GU1704" s="81">
        <v>1.1148832299820638E-2</v>
      </c>
      <c r="GV1704" s="81">
        <v>2.7568051219219112</v>
      </c>
      <c r="GW1704" s="81">
        <v>1.1148832299820638E-2</v>
      </c>
      <c r="GX1704" s="81">
        <v>2.7568051219219112</v>
      </c>
      <c r="GY1704" s="81">
        <v>1.1148832299820638E-2</v>
      </c>
      <c r="GZ1704" s="81">
        <v>2.7568051219219112</v>
      </c>
    </row>
    <row r="1705" spans="187:208" x14ac:dyDescent="0.25">
      <c r="GE1705" s="81" t="s">
        <v>449</v>
      </c>
      <c r="GF1705" s="81" t="s">
        <v>155</v>
      </c>
      <c r="GG1705" s="81" t="s">
        <v>462</v>
      </c>
      <c r="GH1705" s="81" t="s">
        <v>457</v>
      </c>
      <c r="GI1705" s="81">
        <v>2030</v>
      </c>
      <c r="GJ1705" s="81" t="s">
        <v>201</v>
      </c>
      <c r="GK1705" s="81">
        <v>247.27299216495189</v>
      </c>
      <c r="GL1705" s="81">
        <v>746.70105000000001</v>
      </c>
      <c r="GM1705" s="81">
        <v>2030</v>
      </c>
      <c r="GN1705" s="81" t="s">
        <v>173</v>
      </c>
      <c r="GO1705" s="81">
        <v>1.1148832299820636E-2</v>
      </c>
      <c r="GP1705" s="81">
        <v>10</v>
      </c>
      <c r="GQ1705" s="81">
        <v>0</v>
      </c>
      <c r="GR1705" s="81" t="s">
        <v>448</v>
      </c>
      <c r="GS1705" s="81">
        <v>0</v>
      </c>
      <c r="GT1705" s="81">
        <v>0</v>
      </c>
      <c r="GU1705" s="81">
        <v>1.1148832299820638E-2</v>
      </c>
      <c r="GV1705" s="81">
        <v>2.7568051219219112</v>
      </c>
      <c r="GW1705" s="81">
        <v>1.1148832299820638E-2</v>
      </c>
      <c r="GX1705" s="81">
        <v>2.7568051219219112</v>
      </c>
      <c r="GY1705" s="81">
        <v>1.1148832299820638E-2</v>
      </c>
      <c r="GZ1705" s="81">
        <v>2.7568051219219112</v>
      </c>
    </row>
    <row r="1706" spans="187:208" x14ac:dyDescent="0.25">
      <c r="GE1706" s="81" t="s">
        <v>449</v>
      </c>
      <c r="GF1706" s="81" t="s">
        <v>155</v>
      </c>
      <c r="GG1706" s="81" t="s">
        <v>462</v>
      </c>
      <c r="GH1706" s="81" t="s">
        <v>457</v>
      </c>
      <c r="GI1706" s="81">
        <v>2031</v>
      </c>
      <c r="GJ1706" s="81" t="s">
        <v>201</v>
      </c>
      <c r="GK1706" s="81">
        <v>247.27299216495189</v>
      </c>
      <c r="GL1706" s="81">
        <v>746.70105000000001</v>
      </c>
      <c r="GM1706" s="81">
        <v>2031</v>
      </c>
      <c r="GN1706" s="81" t="s">
        <v>173</v>
      </c>
      <c r="GO1706" s="81">
        <v>1.1148832299820636E-2</v>
      </c>
      <c r="GP1706" s="81">
        <v>10</v>
      </c>
      <c r="GQ1706" s="81">
        <v>0</v>
      </c>
      <c r="GR1706" s="81" t="s">
        <v>448</v>
      </c>
      <c r="GS1706" s="81">
        <v>0</v>
      </c>
      <c r="GT1706" s="81">
        <v>0</v>
      </c>
      <c r="GU1706" s="81">
        <v>0</v>
      </c>
      <c r="GV1706" s="81">
        <v>0</v>
      </c>
      <c r="GW1706" s="81">
        <v>1.1148832299820638E-2</v>
      </c>
      <c r="GX1706" s="81">
        <v>2.7568051219219112</v>
      </c>
      <c r="GY1706" s="81">
        <v>1.1148832299820638E-2</v>
      </c>
      <c r="GZ1706" s="81">
        <v>2.7568051219219112</v>
      </c>
    </row>
    <row r="1707" spans="187:208" x14ac:dyDescent="0.25">
      <c r="GE1707" s="81" t="s">
        <v>449</v>
      </c>
      <c r="GF1707" s="81" t="s">
        <v>155</v>
      </c>
      <c r="GG1707" s="81" t="s">
        <v>462</v>
      </c>
      <c r="GH1707" s="81" t="s">
        <v>457</v>
      </c>
      <c r="GI1707" s="81">
        <v>2032</v>
      </c>
      <c r="GJ1707" s="81" t="s">
        <v>201</v>
      </c>
      <c r="GK1707" s="81">
        <v>247.27299216495189</v>
      </c>
      <c r="GL1707" s="81">
        <v>746.70105000000001</v>
      </c>
      <c r="GM1707" s="81">
        <v>2032</v>
      </c>
      <c r="GN1707" s="81" t="s">
        <v>173</v>
      </c>
      <c r="GO1707" s="81">
        <v>1.1148832299820636E-2</v>
      </c>
      <c r="GP1707" s="81">
        <v>10</v>
      </c>
      <c r="GQ1707" s="81">
        <v>0</v>
      </c>
      <c r="GR1707" s="81" t="s">
        <v>448</v>
      </c>
      <c r="GS1707" s="81">
        <v>0</v>
      </c>
      <c r="GT1707" s="81">
        <v>0</v>
      </c>
      <c r="GU1707" s="81">
        <v>0</v>
      </c>
      <c r="GV1707" s="81">
        <v>0</v>
      </c>
      <c r="GW1707" s="81">
        <v>0</v>
      </c>
      <c r="GX1707" s="81">
        <v>0</v>
      </c>
      <c r="GY1707" s="81">
        <v>1.1148832299820638E-2</v>
      </c>
      <c r="GZ1707" s="81">
        <v>2.7568051219219112</v>
      </c>
    </row>
    <row r="1708" spans="187:208" x14ac:dyDescent="0.25">
      <c r="GE1708" s="81" t="s">
        <v>449</v>
      </c>
      <c r="GF1708" s="81" t="s">
        <v>155</v>
      </c>
      <c r="GG1708" s="81" t="s">
        <v>462</v>
      </c>
      <c r="GH1708" s="81" t="s">
        <v>458</v>
      </c>
      <c r="GI1708" s="81">
        <v>2021</v>
      </c>
      <c r="GJ1708" s="81" t="s">
        <v>201</v>
      </c>
      <c r="GK1708" s="81">
        <v>222.22942162783829</v>
      </c>
      <c r="GL1708" s="81">
        <v>746.70105000000001</v>
      </c>
      <c r="GM1708" s="81">
        <v>2021</v>
      </c>
      <c r="GN1708" s="81" t="s">
        <v>173</v>
      </c>
      <c r="GO1708" s="81">
        <v>1.1148832299820636E-2</v>
      </c>
      <c r="GP1708" s="81">
        <v>10</v>
      </c>
      <c r="GQ1708" s="81">
        <v>0</v>
      </c>
      <c r="GR1708" s="81" t="s">
        <v>448</v>
      </c>
      <c r="GS1708" s="81">
        <v>1.1148832299820638E-2</v>
      </c>
      <c r="GT1708" s="81">
        <v>2.4775985538149028</v>
      </c>
      <c r="GU1708" s="81">
        <v>1.1148832299820638E-2</v>
      </c>
      <c r="GV1708" s="81">
        <v>2.4775985538149028</v>
      </c>
      <c r="GW1708" s="81">
        <v>0</v>
      </c>
      <c r="GX1708" s="81">
        <v>0</v>
      </c>
      <c r="GY1708" s="81">
        <v>0</v>
      </c>
      <c r="GZ1708" s="81">
        <v>0</v>
      </c>
    </row>
    <row r="1709" spans="187:208" x14ac:dyDescent="0.25">
      <c r="GE1709" s="81" t="s">
        <v>449</v>
      </c>
      <c r="GF1709" s="81" t="s">
        <v>155</v>
      </c>
      <c r="GG1709" s="81" t="s">
        <v>462</v>
      </c>
      <c r="GH1709" s="81" t="s">
        <v>458</v>
      </c>
      <c r="GI1709" s="81">
        <v>2022</v>
      </c>
      <c r="GJ1709" s="81" t="s">
        <v>201</v>
      </c>
      <c r="GK1709" s="81">
        <v>222.22942162783829</v>
      </c>
      <c r="GL1709" s="81">
        <v>746.70105000000001</v>
      </c>
      <c r="GM1709" s="81">
        <v>2022</v>
      </c>
      <c r="GN1709" s="81" t="s">
        <v>173</v>
      </c>
      <c r="GO1709" s="81">
        <v>1.1148832299820636E-2</v>
      </c>
      <c r="GP1709" s="81">
        <v>10</v>
      </c>
      <c r="GQ1709" s="81">
        <v>0</v>
      </c>
      <c r="GR1709" s="81" t="s">
        <v>448</v>
      </c>
      <c r="GS1709" s="81">
        <v>1.1148832299820638E-2</v>
      </c>
      <c r="GT1709" s="81">
        <v>2.4775985538149028</v>
      </c>
      <c r="GU1709" s="81">
        <v>1.1148832299820638E-2</v>
      </c>
      <c r="GV1709" s="81">
        <v>2.4775985538149028</v>
      </c>
      <c r="GW1709" s="81">
        <v>1.1148832299820638E-2</v>
      </c>
      <c r="GX1709" s="81">
        <v>2.4775985538149028</v>
      </c>
      <c r="GY1709" s="81">
        <v>0</v>
      </c>
      <c r="GZ1709" s="81">
        <v>0</v>
      </c>
    </row>
    <row r="1710" spans="187:208" x14ac:dyDescent="0.25">
      <c r="GE1710" s="81" t="s">
        <v>449</v>
      </c>
      <c r="GF1710" s="81" t="s">
        <v>155</v>
      </c>
      <c r="GG1710" s="81" t="s">
        <v>462</v>
      </c>
      <c r="GH1710" s="81" t="s">
        <v>458</v>
      </c>
      <c r="GI1710" s="81">
        <v>2023</v>
      </c>
      <c r="GJ1710" s="81" t="s">
        <v>201</v>
      </c>
      <c r="GK1710" s="81">
        <v>233.23007680794731</v>
      </c>
      <c r="GL1710" s="81">
        <v>746.70105000000001</v>
      </c>
      <c r="GM1710" s="81">
        <v>2023</v>
      </c>
      <c r="GN1710" s="81" t="s">
        <v>173</v>
      </c>
      <c r="GO1710" s="81">
        <v>1.1148832299820636E-2</v>
      </c>
      <c r="GP1710" s="81">
        <v>10</v>
      </c>
      <c r="GQ1710" s="81">
        <v>0</v>
      </c>
      <c r="GR1710" s="81" t="s">
        <v>448</v>
      </c>
      <c r="GS1710" s="81">
        <v>1.1148832299820638E-2</v>
      </c>
      <c r="GT1710" s="81">
        <v>2.6002430136060912</v>
      </c>
      <c r="GU1710" s="81">
        <v>1.1148832299820638E-2</v>
      </c>
      <c r="GV1710" s="81">
        <v>2.6002430136060912</v>
      </c>
      <c r="GW1710" s="81">
        <v>1.1148832299820638E-2</v>
      </c>
      <c r="GX1710" s="81">
        <v>2.6002430136060912</v>
      </c>
      <c r="GY1710" s="81">
        <v>1.1148832299820638E-2</v>
      </c>
      <c r="GZ1710" s="81">
        <v>2.6002430136060912</v>
      </c>
    </row>
    <row r="1711" spans="187:208" x14ac:dyDescent="0.25">
      <c r="GE1711" s="81" t="s">
        <v>449</v>
      </c>
      <c r="GF1711" s="81" t="s">
        <v>155</v>
      </c>
      <c r="GG1711" s="81" t="s">
        <v>462</v>
      </c>
      <c r="GH1711" s="81" t="s">
        <v>458</v>
      </c>
      <c r="GI1711" s="81">
        <v>2024</v>
      </c>
      <c r="GJ1711" s="81" t="s">
        <v>201</v>
      </c>
      <c r="GK1711" s="81">
        <v>233.23007680794731</v>
      </c>
      <c r="GL1711" s="81">
        <v>746.70105000000001</v>
      </c>
      <c r="GM1711" s="81">
        <v>2024</v>
      </c>
      <c r="GN1711" s="81" t="s">
        <v>173</v>
      </c>
      <c r="GO1711" s="81">
        <v>1.1148832299820636E-2</v>
      </c>
      <c r="GP1711" s="81">
        <v>10</v>
      </c>
      <c r="GQ1711" s="81">
        <v>0</v>
      </c>
      <c r="GR1711" s="81" t="s">
        <v>448</v>
      </c>
      <c r="GS1711" s="81">
        <v>1.1148832299820638E-2</v>
      </c>
      <c r="GT1711" s="81">
        <v>2.6002430136060912</v>
      </c>
      <c r="GU1711" s="81">
        <v>1.1148832299820638E-2</v>
      </c>
      <c r="GV1711" s="81">
        <v>2.6002430136060912</v>
      </c>
      <c r="GW1711" s="81">
        <v>1.1148832299820638E-2</v>
      </c>
      <c r="GX1711" s="81">
        <v>2.6002430136060912</v>
      </c>
      <c r="GY1711" s="81">
        <v>1.1148832299820638E-2</v>
      </c>
      <c r="GZ1711" s="81">
        <v>2.6002430136060912</v>
      </c>
    </row>
    <row r="1712" spans="187:208" x14ac:dyDescent="0.25">
      <c r="GE1712" s="81" t="s">
        <v>449</v>
      </c>
      <c r="GF1712" s="81" t="s">
        <v>155</v>
      </c>
      <c r="GG1712" s="81" t="s">
        <v>462</v>
      </c>
      <c r="GH1712" s="81" t="s">
        <v>458</v>
      </c>
      <c r="GI1712" s="81">
        <v>2025</v>
      </c>
      <c r="GJ1712" s="81" t="s">
        <v>201</v>
      </c>
      <c r="GK1712" s="81">
        <v>233.23007680794731</v>
      </c>
      <c r="GL1712" s="81">
        <v>746.70105000000001</v>
      </c>
      <c r="GM1712" s="81">
        <v>2025</v>
      </c>
      <c r="GN1712" s="81" t="s">
        <v>173</v>
      </c>
      <c r="GO1712" s="81">
        <v>1.1148832299820636E-2</v>
      </c>
      <c r="GP1712" s="81">
        <v>10</v>
      </c>
      <c r="GQ1712" s="81">
        <v>0</v>
      </c>
      <c r="GR1712" s="81" t="s">
        <v>448</v>
      </c>
      <c r="GS1712" s="81">
        <v>1.1148832299820638E-2</v>
      </c>
      <c r="GT1712" s="81">
        <v>2.6002430136060912</v>
      </c>
      <c r="GU1712" s="81">
        <v>1.1148832299820638E-2</v>
      </c>
      <c r="GV1712" s="81">
        <v>2.6002430136060912</v>
      </c>
      <c r="GW1712" s="81">
        <v>1.1148832299820638E-2</v>
      </c>
      <c r="GX1712" s="81">
        <v>2.6002430136060912</v>
      </c>
      <c r="GY1712" s="81">
        <v>1.1148832299820638E-2</v>
      </c>
      <c r="GZ1712" s="81">
        <v>2.6002430136060912</v>
      </c>
    </row>
    <row r="1713" spans="187:208" x14ac:dyDescent="0.25">
      <c r="GE1713" s="81" t="s">
        <v>449</v>
      </c>
      <c r="GF1713" s="81" t="s">
        <v>155</v>
      </c>
      <c r="GG1713" s="81" t="s">
        <v>462</v>
      </c>
      <c r="GH1713" s="81" t="s">
        <v>458</v>
      </c>
      <c r="GI1713" s="81">
        <v>2026</v>
      </c>
      <c r="GJ1713" s="81" t="s">
        <v>201</v>
      </c>
      <c r="GK1713" s="81">
        <v>233.23007680794731</v>
      </c>
      <c r="GL1713" s="81">
        <v>746.70105000000001</v>
      </c>
      <c r="GM1713" s="81">
        <v>2026</v>
      </c>
      <c r="GN1713" s="81" t="s">
        <v>173</v>
      </c>
      <c r="GO1713" s="81">
        <v>1.1148832299820636E-2</v>
      </c>
      <c r="GP1713" s="81">
        <v>10</v>
      </c>
      <c r="GQ1713" s="81">
        <v>0</v>
      </c>
      <c r="GR1713" s="81" t="s">
        <v>448</v>
      </c>
      <c r="GS1713" s="81">
        <v>1.1148832299820638E-2</v>
      </c>
      <c r="GT1713" s="81">
        <v>2.6002430136060912</v>
      </c>
      <c r="GU1713" s="81">
        <v>1.1148832299820638E-2</v>
      </c>
      <c r="GV1713" s="81">
        <v>2.6002430136060912</v>
      </c>
      <c r="GW1713" s="81">
        <v>1.1148832299820638E-2</v>
      </c>
      <c r="GX1713" s="81">
        <v>2.6002430136060912</v>
      </c>
      <c r="GY1713" s="81">
        <v>1.1148832299820638E-2</v>
      </c>
      <c r="GZ1713" s="81">
        <v>2.6002430136060912</v>
      </c>
    </row>
    <row r="1714" spans="187:208" x14ac:dyDescent="0.25">
      <c r="GE1714" s="81" t="s">
        <v>449</v>
      </c>
      <c r="GF1714" s="81" t="s">
        <v>155</v>
      </c>
      <c r="GG1714" s="81" t="s">
        <v>462</v>
      </c>
      <c r="GH1714" s="81" t="s">
        <v>458</v>
      </c>
      <c r="GI1714" s="81">
        <v>2027</v>
      </c>
      <c r="GJ1714" s="81" t="s">
        <v>201</v>
      </c>
      <c r="GK1714" s="81">
        <v>233.23007680794731</v>
      </c>
      <c r="GL1714" s="81">
        <v>746.70105000000001</v>
      </c>
      <c r="GM1714" s="81">
        <v>2027</v>
      </c>
      <c r="GN1714" s="81" t="s">
        <v>173</v>
      </c>
      <c r="GO1714" s="81">
        <v>1.1148832299820636E-2</v>
      </c>
      <c r="GP1714" s="81">
        <v>10</v>
      </c>
      <c r="GQ1714" s="81">
        <v>0</v>
      </c>
      <c r="GR1714" s="81" t="s">
        <v>448</v>
      </c>
      <c r="GS1714" s="81">
        <v>1.1148832299820638E-2</v>
      </c>
      <c r="GT1714" s="81">
        <v>2.6002430136060912</v>
      </c>
      <c r="GU1714" s="81">
        <v>1.1148832299820638E-2</v>
      </c>
      <c r="GV1714" s="81">
        <v>2.6002430136060912</v>
      </c>
      <c r="GW1714" s="81">
        <v>1.1148832299820638E-2</v>
      </c>
      <c r="GX1714" s="81">
        <v>2.6002430136060912</v>
      </c>
      <c r="GY1714" s="81">
        <v>1.1148832299820638E-2</v>
      </c>
      <c r="GZ1714" s="81">
        <v>2.6002430136060912</v>
      </c>
    </row>
    <row r="1715" spans="187:208" x14ac:dyDescent="0.25">
      <c r="GE1715" s="81" t="s">
        <v>449</v>
      </c>
      <c r="GF1715" s="81" t="s">
        <v>155</v>
      </c>
      <c r="GG1715" s="81" t="s">
        <v>462</v>
      </c>
      <c r="GH1715" s="81" t="s">
        <v>458</v>
      </c>
      <c r="GI1715" s="81">
        <v>2028</v>
      </c>
      <c r="GJ1715" s="81" t="s">
        <v>201</v>
      </c>
      <c r="GK1715" s="81">
        <v>247.2729921649557</v>
      </c>
      <c r="GL1715" s="81">
        <v>746.70105000000001</v>
      </c>
      <c r="GM1715" s="81">
        <v>2028</v>
      </c>
      <c r="GN1715" s="81" t="s">
        <v>173</v>
      </c>
      <c r="GO1715" s="81">
        <v>1.1148832299820636E-2</v>
      </c>
      <c r="GP1715" s="81">
        <v>10</v>
      </c>
      <c r="GQ1715" s="81">
        <v>0</v>
      </c>
      <c r="GR1715" s="81" t="s">
        <v>448</v>
      </c>
      <c r="GS1715" s="81">
        <v>1.1148832299820638E-2</v>
      </c>
      <c r="GT1715" s="81">
        <v>2.7568051219219538</v>
      </c>
      <c r="GU1715" s="81">
        <v>1.1148832299820638E-2</v>
      </c>
      <c r="GV1715" s="81">
        <v>2.7568051219219538</v>
      </c>
      <c r="GW1715" s="81">
        <v>1.1148832299820638E-2</v>
      </c>
      <c r="GX1715" s="81">
        <v>2.7568051219219538</v>
      </c>
      <c r="GY1715" s="81">
        <v>1.1148832299820638E-2</v>
      </c>
      <c r="GZ1715" s="81">
        <v>2.7568051219219538</v>
      </c>
    </row>
    <row r="1716" spans="187:208" x14ac:dyDescent="0.25">
      <c r="GE1716" s="81" t="s">
        <v>449</v>
      </c>
      <c r="GF1716" s="81" t="s">
        <v>155</v>
      </c>
      <c r="GG1716" s="81" t="s">
        <v>462</v>
      </c>
      <c r="GH1716" s="81" t="s">
        <v>458</v>
      </c>
      <c r="GI1716" s="81">
        <v>2029</v>
      </c>
      <c r="GJ1716" s="81" t="s">
        <v>201</v>
      </c>
      <c r="GK1716" s="81">
        <v>247.2729921649557</v>
      </c>
      <c r="GL1716" s="81">
        <v>746.70105000000001</v>
      </c>
      <c r="GM1716" s="81">
        <v>2029</v>
      </c>
      <c r="GN1716" s="81" t="s">
        <v>173</v>
      </c>
      <c r="GO1716" s="81">
        <v>1.1148832299820636E-2</v>
      </c>
      <c r="GP1716" s="81">
        <v>10</v>
      </c>
      <c r="GQ1716" s="81">
        <v>0</v>
      </c>
      <c r="GR1716" s="81" t="s">
        <v>448</v>
      </c>
      <c r="GS1716" s="81">
        <v>1.1148832299820638E-2</v>
      </c>
      <c r="GT1716" s="81">
        <v>2.7568051219219538</v>
      </c>
      <c r="GU1716" s="81">
        <v>1.1148832299820638E-2</v>
      </c>
      <c r="GV1716" s="81">
        <v>2.7568051219219538</v>
      </c>
      <c r="GW1716" s="81">
        <v>1.1148832299820638E-2</v>
      </c>
      <c r="GX1716" s="81">
        <v>2.7568051219219538</v>
      </c>
      <c r="GY1716" s="81">
        <v>1.1148832299820638E-2</v>
      </c>
      <c r="GZ1716" s="81">
        <v>2.7568051219219538</v>
      </c>
    </row>
    <row r="1717" spans="187:208" x14ac:dyDescent="0.25">
      <c r="GE1717" s="81" t="s">
        <v>449</v>
      </c>
      <c r="GF1717" s="81" t="s">
        <v>155</v>
      </c>
      <c r="GG1717" s="81" t="s">
        <v>462</v>
      </c>
      <c r="GH1717" s="81" t="s">
        <v>458</v>
      </c>
      <c r="GI1717" s="81">
        <v>2030</v>
      </c>
      <c r="GJ1717" s="81" t="s">
        <v>201</v>
      </c>
      <c r="GK1717" s="81">
        <v>247.2729921649557</v>
      </c>
      <c r="GL1717" s="81">
        <v>746.70105000000001</v>
      </c>
      <c r="GM1717" s="81">
        <v>2030</v>
      </c>
      <c r="GN1717" s="81" t="s">
        <v>173</v>
      </c>
      <c r="GO1717" s="81">
        <v>1.1148832299820636E-2</v>
      </c>
      <c r="GP1717" s="81">
        <v>10</v>
      </c>
      <c r="GQ1717" s="81">
        <v>0</v>
      </c>
      <c r="GR1717" s="81" t="s">
        <v>448</v>
      </c>
      <c r="GS1717" s="81">
        <v>0</v>
      </c>
      <c r="GT1717" s="81">
        <v>0</v>
      </c>
      <c r="GU1717" s="81">
        <v>1.1148832299820638E-2</v>
      </c>
      <c r="GV1717" s="81">
        <v>2.7568051219219538</v>
      </c>
      <c r="GW1717" s="81">
        <v>1.1148832299820638E-2</v>
      </c>
      <c r="GX1717" s="81">
        <v>2.7568051219219538</v>
      </c>
      <c r="GY1717" s="81">
        <v>1.1148832299820638E-2</v>
      </c>
      <c r="GZ1717" s="81">
        <v>2.7568051219219538</v>
      </c>
    </row>
    <row r="1718" spans="187:208" x14ac:dyDescent="0.25">
      <c r="GE1718" s="81" t="s">
        <v>449</v>
      </c>
      <c r="GF1718" s="81" t="s">
        <v>155</v>
      </c>
      <c r="GG1718" s="81" t="s">
        <v>462</v>
      </c>
      <c r="GH1718" s="81" t="s">
        <v>458</v>
      </c>
      <c r="GI1718" s="81">
        <v>2031</v>
      </c>
      <c r="GJ1718" s="81" t="s">
        <v>201</v>
      </c>
      <c r="GK1718" s="81">
        <v>247.2729921649557</v>
      </c>
      <c r="GL1718" s="81">
        <v>746.70105000000001</v>
      </c>
      <c r="GM1718" s="81">
        <v>2031</v>
      </c>
      <c r="GN1718" s="81" t="s">
        <v>173</v>
      </c>
      <c r="GO1718" s="81">
        <v>1.1148832299820636E-2</v>
      </c>
      <c r="GP1718" s="81">
        <v>10</v>
      </c>
      <c r="GQ1718" s="81">
        <v>0</v>
      </c>
      <c r="GR1718" s="81" t="s">
        <v>448</v>
      </c>
      <c r="GS1718" s="81">
        <v>0</v>
      </c>
      <c r="GT1718" s="81">
        <v>0</v>
      </c>
      <c r="GU1718" s="81">
        <v>0</v>
      </c>
      <c r="GV1718" s="81">
        <v>0</v>
      </c>
      <c r="GW1718" s="81">
        <v>1.1148832299820638E-2</v>
      </c>
      <c r="GX1718" s="81">
        <v>2.7568051219219538</v>
      </c>
      <c r="GY1718" s="81">
        <v>1.1148832299820638E-2</v>
      </c>
      <c r="GZ1718" s="81">
        <v>2.7568051219219538</v>
      </c>
    </row>
    <row r="1719" spans="187:208" x14ac:dyDescent="0.25">
      <c r="GE1719" s="81" t="s">
        <v>449</v>
      </c>
      <c r="GF1719" s="81" t="s">
        <v>155</v>
      </c>
      <c r="GG1719" s="81" t="s">
        <v>462</v>
      </c>
      <c r="GH1719" s="81" t="s">
        <v>458</v>
      </c>
      <c r="GI1719" s="81">
        <v>2032</v>
      </c>
      <c r="GJ1719" s="81" t="s">
        <v>201</v>
      </c>
      <c r="GK1719" s="81">
        <v>247.2729921649557</v>
      </c>
      <c r="GL1719" s="81">
        <v>746.70105000000001</v>
      </c>
      <c r="GM1719" s="81">
        <v>2032</v>
      </c>
      <c r="GN1719" s="81" t="s">
        <v>173</v>
      </c>
      <c r="GO1719" s="81">
        <v>1.1148832299820636E-2</v>
      </c>
      <c r="GP1719" s="81">
        <v>10</v>
      </c>
      <c r="GQ1719" s="81">
        <v>0</v>
      </c>
      <c r="GR1719" s="81" t="s">
        <v>448</v>
      </c>
      <c r="GS1719" s="81">
        <v>0</v>
      </c>
      <c r="GT1719" s="81">
        <v>0</v>
      </c>
      <c r="GU1719" s="81">
        <v>0</v>
      </c>
      <c r="GV1719" s="81">
        <v>0</v>
      </c>
      <c r="GW1719" s="81">
        <v>0</v>
      </c>
      <c r="GX1719" s="81">
        <v>0</v>
      </c>
      <c r="GY1719" s="81">
        <v>1.1148832299820638E-2</v>
      </c>
      <c r="GZ1719" s="81">
        <v>2.7568051219219538</v>
      </c>
    </row>
    <row r="1720" spans="187:208" x14ac:dyDescent="0.25">
      <c r="GE1720" s="81" t="s">
        <v>449</v>
      </c>
      <c r="GF1720" s="81" t="s">
        <v>155</v>
      </c>
      <c r="GG1720" s="81" t="s">
        <v>462</v>
      </c>
      <c r="GH1720" s="81" t="s">
        <v>459</v>
      </c>
      <c r="GI1720" s="81">
        <v>2021</v>
      </c>
      <c r="GJ1720" s="81" t="s">
        <v>201</v>
      </c>
      <c r="GK1720" s="81">
        <v>0.69641821681222937</v>
      </c>
      <c r="GL1720" s="81">
        <v>746.70105000000001</v>
      </c>
      <c r="GM1720" s="81">
        <v>2021</v>
      </c>
      <c r="GN1720" s="81" t="s">
        <v>173</v>
      </c>
      <c r="GO1720" s="81">
        <v>1.1148832299820636E-2</v>
      </c>
      <c r="GP1720" s="81">
        <v>10</v>
      </c>
      <c r="GQ1720" s="81">
        <v>0</v>
      </c>
      <c r="GR1720" s="81" t="s">
        <v>448</v>
      </c>
      <c r="GS1720" s="81">
        <v>1.1148832299820638E-2</v>
      </c>
      <c r="GT1720" s="81">
        <v>7.7642499097796752E-3</v>
      </c>
      <c r="GU1720" s="81">
        <v>1.1148832299820638E-2</v>
      </c>
      <c r="GV1720" s="81">
        <v>7.7642499097796752E-3</v>
      </c>
      <c r="GW1720" s="81">
        <v>0</v>
      </c>
      <c r="GX1720" s="81">
        <v>0</v>
      </c>
      <c r="GY1720" s="81">
        <v>0</v>
      </c>
      <c r="GZ1720" s="81">
        <v>0</v>
      </c>
    </row>
    <row r="1721" spans="187:208" x14ac:dyDescent="0.25">
      <c r="GE1721" s="81" t="s">
        <v>449</v>
      </c>
      <c r="GF1721" s="81" t="s">
        <v>155</v>
      </c>
      <c r="GG1721" s="81" t="s">
        <v>462</v>
      </c>
      <c r="GH1721" s="81" t="s">
        <v>459</v>
      </c>
      <c r="GI1721" s="81">
        <v>2022</v>
      </c>
      <c r="GJ1721" s="81" t="s">
        <v>201</v>
      </c>
      <c r="GK1721" s="81">
        <v>0.69641821681222937</v>
      </c>
      <c r="GL1721" s="81">
        <v>746.70105000000001</v>
      </c>
      <c r="GM1721" s="81">
        <v>2022</v>
      </c>
      <c r="GN1721" s="81" t="s">
        <v>173</v>
      </c>
      <c r="GO1721" s="81">
        <v>1.1148832299820636E-2</v>
      </c>
      <c r="GP1721" s="81">
        <v>10</v>
      </c>
      <c r="GQ1721" s="81">
        <v>0</v>
      </c>
      <c r="GR1721" s="81" t="s">
        <v>448</v>
      </c>
      <c r="GS1721" s="81">
        <v>1.1148832299820638E-2</v>
      </c>
      <c r="GT1721" s="81">
        <v>7.7642499097796752E-3</v>
      </c>
      <c r="GU1721" s="81">
        <v>1.1148832299820638E-2</v>
      </c>
      <c r="GV1721" s="81">
        <v>7.7642499097796752E-3</v>
      </c>
      <c r="GW1721" s="81">
        <v>1.1148832299820638E-2</v>
      </c>
      <c r="GX1721" s="81">
        <v>7.7642499097796752E-3</v>
      </c>
      <c r="GY1721" s="81">
        <v>0</v>
      </c>
      <c r="GZ1721" s="81">
        <v>0</v>
      </c>
    </row>
    <row r="1722" spans="187:208" x14ac:dyDescent="0.25">
      <c r="GE1722" s="81" t="s">
        <v>449</v>
      </c>
      <c r="GF1722" s="81" t="s">
        <v>155</v>
      </c>
      <c r="GG1722" s="81" t="s">
        <v>462</v>
      </c>
      <c r="GH1722" s="81" t="s">
        <v>459</v>
      </c>
      <c r="GI1722" s="81">
        <v>2023</v>
      </c>
      <c r="GJ1722" s="81" t="s">
        <v>201</v>
      </c>
      <c r="GK1722" s="81">
        <v>0.71896016785821448</v>
      </c>
      <c r="GL1722" s="81">
        <v>746.70105000000001</v>
      </c>
      <c r="GM1722" s="81">
        <v>2023</v>
      </c>
      <c r="GN1722" s="81" t="s">
        <v>173</v>
      </c>
      <c r="GO1722" s="81">
        <v>1.1148832299820636E-2</v>
      </c>
      <c r="GP1722" s="81">
        <v>10</v>
      </c>
      <c r="GQ1722" s="81">
        <v>0</v>
      </c>
      <c r="GR1722" s="81" t="s">
        <v>448</v>
      </c>
      <c r="GS1722" s="81">
        <v>1.1148832299820638E-2</v>
      </c>
      <c r="GT1722" s="81">
        <v>8.0155663417021284E-3</v>
      </c>
      <c r="GU1722" s="81">
        <v>1.1148832299820638E-2</v>
      </c>
      <c r="GV1722" s="81">
        <v>8.0155663417021284E-3</v>
      </c>
      <c r="GW1722" s="81">
        <v>1.1148832299820638E-2</v>
      </c>
      <c r="GX1722" s="81">
        <v>8.0155663417021284E-3</v>
      </c>
      <c r="GY1722" s="81">
        <v>1.1148832299820638E-2</v>
      </c>
      <c r="GZ1722" s="81">
        <v>8.0155663417021284E-3</v>
      </c>
    </row>
    <row r="1723" spans="187:208" x14ac:dyDescent="0.25">
      <c r="GE1723" s="81" t="s">
        <v>449</v>
      </c>
      <c r="GF1723" s="81" t="s">
        <v>155</v>
      </c>
      <c r="GG1723" s="81" t="s">
        <v>462</v>
      </c>
      <c r="GH1723" s="81" t="s">
        <v>459</v>
      </c>
      <c r="GI1723" s="81">
        <v>2024</v>
      </c>
      <c r="GJ1723" s="81" t="s">
        <v>201</v>
      </c>
      <c r="GK1723" s="81">
        <v>0.71896016785821448</v>
      </c>
      <c r="GL1723" s="81">
        <v>746.70105000000001</v>
      </c>
      <c r="GM1723" s="81">
        <v>2024</v>
      </c>
      <c r="GN1723" s="81" t="s">
        <v>173</v>
      </c>
      <c r="GO1723" s="81">
        <v>1.1148832299820636E-2</v>
      </c>
      <c r="GP1723" s="81">
        <v>10</v>
      </c>
      <c r="GQ1723" s="81">
        <v>0</v>
      </c>
      <c r="GR1723" s="81" t="s">
        <v>448</v>
      </c>
      <c r="GS1723" s="81">
        <v>1.1148832299820638E-2</v>
      </c>
      <c r="GT1723" s="81">
        <v>8.0155663417021284E-3</v>
      </c>
      <c r="GU1723" s="81">
        <v>1.1148832299820638E-2</v>
      </c>
      <c r="GV1723" s="81">
        <v>8.0155663417021284E-3</v>
      </c>
      <c r="GW1723" s="81">
        <v>1.1148832299820638E-2</v>
      </c>
      <c r="GX1723" s="81">
        <v>8.0155663417021284E-3</v>
      </c>
      <c r="GY1723" s="81">
        <v>1.1148832299820638E-2</v>
      </c>
      <c r="GZ1723" s="81">
        <v>8.0155663417021284E-3</v>
      </c>
    </row>
    <row r="1724" spans="187:208" x14ac:dyDescent="0.25">
      <c r="GE1724" s="81" t="s">
        <v>449</v>
      </c>
      <c r="GF1724" s="81" t="s">
        <v>155</v>
      </c>
      <c r="GG1724" s="81" t="s">
        <v>462</v>
      </c>
      <c r="GH1724" s="81" t="s">
        <v>459</v>
      </c>
      <c r="GI1724" s="81">
        <v>2025</v>
      </c>
      <c r="GJ1724" s="81" t="s">
        <v>201</v>
      </c>
      <c r="GK1724" s="81">
        <v>0.71896016785821448</v>
      </c>
      <c r="GL1724" s="81">
        <v>746.70105000000001</v>
      </c>
      <c r="GM1724" s="81">
        <v>2025</v>
      </c>
      <c r="GN1724" s="81" t="s">
        <v>173</v>
      </c>
      <c r="GO1724" s="81">
        <v>1.1148832299820636E-2</v>
      </c>
      <c r="GP1724" s="81">
        <v>10</v>
      </c>
      <c r="GQ1724" s="81">
        <v>0</v>
      </c>
      <c r="GR1724" s="81" t="s">
        <v>448</v>
      </c>
      <c r="GS1724" s="81">
        <v>1.1148832299820638E-2</v>
      </c>
      <c r="GT1724" s="81">
        <v>8.0155663417021284E-3</v>
      </c>
      <c r="GU1724" s="81">
        <v>1.1148832299820638E-2</v>
      </c>
      <c r="GV1724" s="81">
        <v>8.0155663417021284E-3</v>
      </c>
      <c r="GW1724" s="81">
        <v>1.1148832299820638E-2</v>
      </c>
      <c r="GX1724" s="81">
        <v>8.0155663417021284E-3</v>
      </c>
      <c r="GY1724" s="81">
        <v>1.1148832299820638E-2</v>
      </c>
      <c r="GZ1724" s="81">
        <v>8.0155663417021284E-3</v>
      </c>
    </row>
    <row r="1725" spans="187:208" x14ac:dyDescent="0.25">
      <c r="GE1725" s="81" t="s">
        <v>449</v>
      </c>
      <c r="GF1725" s="81" t="s">
        <v>155</v>
      </c>
      <c r="GG1725" s="81" t="s">
        <v>462</v>
      </c>
      <c r="GH1725" s="81" t="s">
        <v>459</v>
      </c>
      <c r="GI1725" s="81">
        <v>2026</v>
      </c>
      <c r="GJ1725" s="81" t="s">
        <v>201</v>
      </c>
      <c r="GK1725" s="81">
        <v>0.71896016785821448</v>
      </c>
      <c r="GL1725" s="81">
        <v>746.70105000000001</v>
      </c>
      <c r="GM1725" s="81">
        <v>2026</v>
      </c>
      <c r="GN1725" s="81" t="s">
        <v>173</v>
      </c>
      <c r="GO1725" s="81">
        <v>1.1148832299820636E-2</v>
      </c>
      <c r="GP1725" s="81">
        <v>10</v>
      </c>
      <c r="GQ1725" s="81">
        <v>0</v>
      </c>
      <c r="GR1725" s="81" t="s">
        <v>448</v>
      </c>
      <c r="GS1725" s="81">
        <v>1.1148832299820638E-2</v>
      </c>
      <c r="GT1725" s="81">
        <v>8.0155663417021284E-3</v>
      </c>
      <c r="GU1725" s="81">
        <v>1.1148832299820638E-2</v>
      </c>
      <c r="GV1725" s="81">
        <v>8.0155663417021284E-3</v>
      </c>
      <c r="GW1725" s="81">
        <v>1.1148832299820638E-2</v>
      </c>
      <c r="GX1725" s="81">
        <v>8.0155663417021284E-3</v>
      </c>
      <c r="GY1725" s="81">
        <v>1.1148832299820638E-2</v>
      </c>
      <c r="GZ1725" s="81">
        <v>8.0155663417021284E-3</v>
      </c>
    </row>
    <row r="1726" spans="187:208" x14ac:dyDescent="0.25">
      <c r="GE1726" s="81" t="s">
        <v>449</v>
      </c>
      <c r="GF1726" s="81" t="s">
        <v>155</v>
      </c>
      <c r="GG1726" s="81" t="s">
        <v>462</v>
      </c>
      <c r="GH1726" s="81" t="s">
        <v>459</v>
      </c>
      <c r="GI1726" s="81">
        <v>2027</v>
      </c>
      <c r="GJ1726" s="81" t="s">
        <v>201</v>
      </c>
      <c r="GK1726" s="81">
        <v>0.71896016785821448</v>
      </c>
      <c r="GL1726" s="81">
        <v>746.70105000000001</v>
      </c>
      <c r="GM1726" s="81">
        <v>2027</v>
      </c>
      <c r="GN1726" s="81" t="s">
        <v>173</v>
      </c>
      <c r="GO1726" s="81">
        <v>1.1148832299820636E-2</v>
      </c>
      <c r="GP1726" s="81">
        <v>10</v>
      </c>
      <c r="GQ1726" s="81">
        <v>0</v>
      </c>
      <c r="GR1726" s="81" t="s">
        <v>448</v>
      </c>
      <c r="GS1726" s="81">
        <v>1.1148832299820638E-2</v>
      </c>
      <c r="GT1726" s="81">
        <v>8.0155663417021284E-3</v>
      </c>
      <c r="GU1726" s="81">
        <v>1.1148832299820638E-2</v>
      </c>
      <c r="GV1726" s="81">
        <v>8.0155663417021284E-3</v>
      </c>
      <c r="GW1726" s="81">
        <v>1.1148832299820638E-2</v>
      </c>
      <c r="GX1726" s="81">
        <v>8.0155663417021284E-3</v>
      </c>
      <c r="GY1726" s="81">
        <v>1.1148832299820638E-2</v>
      </c>
      <c r="GZ1726" s="81">
        <v>8.0155663417021284E-3</v>
      </c>
    </row>
    <row r="1727" spans="187:208" x14ac:dyDescent="0.25">
      <c r="GE1727" s="81" t="s">
        <v>449</v>
      </c>
      <c r="GF1727" s="81" t="s">
        <v>155</v>
      </c>
      <c r="GG1727" s="81" t="s">
        <v>462</v>
      </c>
      <c r="GH1727" s="81" t="s">
        <v>459</v>
      </c>
      <c r="GI1727" s="81">
        <v>2028</v>
      </c>
      <c r="GJ1727" s="81" t="s">
        <v>201</v>
      </c>
      <c r="GK1727" s="81">
        <v>0.74733835430388829</v>
      </c>
      <c r="GL1727" s="81">
        <v>746.70105000000001</v>
      </c>
      <c r="GM1727" s="81">
        <v>2028</v>
      </c>
      <c r="GN1727" s="81" t="s">
        <v>173</v>
      </c>
      <c r="GO1727" s="81">
        <v>1.1148832299820636E-2</v>
      </c>
      <c r="GP1727" s="81">
        <v>10</v>
      </c>
      <c r="GQ1727" s="81">
        <v>0</v>
      </c>
      <c r="GR1727" s="81" t="s">
        <v>448</v>
      </c>
      <c r="GS1727" s="81">
        <v>1.1148832299820638E-2</v>
      </c>
      <c r="GT1727" s="81">
        <v>8.3319499833579887E-3</v>
      </c>
      <c r="GU1727" s="81">
        <v>1.1148832299820638E-2</v>
      </c>
      <c r="GV1727" s="81">
        <v>8.3319499833579887E-3</v>
      </c>
      <c r="GW1727" s="81">
        <v>1.1148832299820638E-2</v>
      </c>
      <c r="GX1727" s="81">
        <v>8.3319499833579887E-3</v>
      </c>
      <c r="GY1727" s="81">
        <v>1.1148832299820638E-2</v>
      </c>
      <c r="GZ1727" s="81">
        <v>8.3319499833579887E-3</v>
      </c>
    </row>
    <row r="1728" spans="187:208" x14ac:dyDescent="0.25">
      <c r="GE1728" s="81" t="s">
        <v>449</v>
      </c>
      <c r="GF1728" s="81" t="s">
        <v>155</v>
      </c>
      <c r="GG1728" s="81" t="s">
        <v>462</v>
      </c>
      <c r="GH1728" s="81" t="s">
        <v>459</v>
      </c>
      <c r="GI1728" s="81">
        <v>2029</v>
      </c>
      <c r="GJ1728" s="81" t="s">
        <v>201</v>
      </c>
      <c r="GK1728" s="81">
        <v>0.74733835430388829</v>
      </c>
      <c r="GL1728" s="81">
        <v>746.70105000000001</v>
      </c>
      <c r="GM1728" s="81">
        <v>2029</v>
      </c>
      <c r="GN1728" s="81" t="s">
        <v>173</v>
      </c>
      <c r="GO1728" s="81">
        <v>1.1148832299820636E-2</v>
      </c>
      <c r="GP1728" s="81">
        <v>10</v>
      </c>
      <c r="GQ1728" s="81">
        <v>0</v>
      </c>
      <c r="GR1728" s="81" t="s">
        <v>448</v>
      </c>
      <c r="GS1728" s="81">
        <v>1.1148832299820638E-2</v>
      </c>
      <c r="GT1728" s="81">
        <v>8.3319499833579887E-3</v>
      </c>
      <c r="GU1728" s="81">
        <v>1.1148832299820638E-2</v>
      </c>
      <c r="GV1728" s="81">
        <v>8.3319499833579887E-3</v>
      </c>
      <c r="GW1728" s="81">
        <v>1.1148832299820638E-2</v>
      </c>
      <c r="GX1728" s="81">
        <v>8.3319499833579887E-3</v>
      </c>
      <c r="GY1728" s="81">
        <v>1.1148832299820638E-2</v>
      </c>
      <c r="GZ1728" s="81">
        <v>8.3319499833579887E-3</v>
      </c>
    </row>
    <row r="1729" spans="187:208" x14ac:dyDescent="0.25">
      <c r="GE1729" s="81" t="s">
        <v>449</v>
      </c>
      <c r="GF1729" s="81" t="s">
        <v>155</v>
      </c>
      <c r="GG1729" s="81" t="s">
        <v>462</v>
      </c>
      <c r="GH1729" s="81" t="s">
        <v>459</v>
      </c>
      <c r="GI1729" s="81">
        <v>2030</v>
      </c>
      <c r="GJ1729" s="81" t="s">
        <v>201</v>
      </c>
      <c r="GK1729" s="81">
        <v>0.74733835430388829</v>
      </c>
      <c r="GL1729" s="81">
        <v>746.70105000000001</v>
      </c>
      <c r="GM1729" s="81">
        <v>2030</v>
      </c>
      <c r="GN1729" s="81" t="s">
        <v>173</v>
      </c>
      <c r="GO1729" s="81">
        <v>1.1148832299820636E-2</v>
      </c>
      <c r="GP1729" s="81">
        <v>10</v>
      </c>
      <c r="GQ1729" s="81">
        <v>0</v>
      </c>
      <c r="GR1729" s="81" t="s">
        <v>448</v>
      </c>
      <c r="GS1729" s="81">
        <v>0</v>
      </c>
      <c r="GT1729" s="81">
        <v>0</v>
      </c>
      <c r="GU1729" s="81">
        <v>1.1148832299820638E-2</v>
      </c>
      <c r="GV1729" s="81">
        <v>8.3319499833579887E-3</v>
      </c>
      <c r="GW1729" s="81">
        <v>1.1148832299820638E-2</v>
      </c>
      <c r="GX1729" s="81">
        <v>8.3319499833579887E-3</v>
      </c>
      <c r="GY1729" s="81">
        <v>1.1148832299820638E-2</v>
      </c>
      <c r="GZ1729" s="81">
        <v>8.3319499833579887E-3</v>
      </c>
    </row>
    <row r="1730" spans="187:208" x14ac:dyDescent="0.25">
      <c r="GE1730" s="81" t="s">
        <v>449</v>
      </c>
      <c r="GF1730" s="81" t="s">
        <v>155</v>
      </c>
      <c r="GG1730" s="81" t="s">
        <v>462</v>
      </c>
      <c r="GH1730" s="81" t="s">
        <v>459</v>
      </c>
      <c r="GI1730" s="81">
        <v>2031</v>
      </c>
      <c r="GJ1730" s="81" t="s">
        <v>201</v>
      </c>
      <c r="GK1730" s="81">
        <v>0.74733835430388829</v>
      </c>
      <c r="GL1730" s="81">
        <v>746.70105000000001</v>
      </c>
      <c r="GM1730" s="81">
        <v>2031</v>
      </c>
      <c r="GN1730" s="81" t="s">
        <v>173</v>
      </c>
      <c r="GO1730" s="81">
        <v>1.1148832299820636E-2</v>
      </c>
      <c r="GP1730" s="81">
        <v>10</v>
      </c>
      <c r="GQ1730" s="81">
        <v>0</v>
      </c>
      <c r="GR1730" s="81" t="s">
        <v>448</v>
      </c>
      <c r="GS1730" s="81">
        <v>0</v>
      </c>
      <c r="GT1730" s="81">
        <v>0</v>
      </c>
      <c r="GU1730" s="81">
        <v>0</v>
      </c>
      <c r="GV1730" s="81">
        <v>0</v>
      </c>
      <c r="GW1730" s="81">
        <v>1.1148832299820638E-2</v>
      </c>
      <c r="GX1730" s="81">
        <v>8.3319499833579887E-3</v>
      </c>
      <c r="GY1730" s="81">
        <v>1.1148832299820638E-2</v>
      </c>
      <c r="GZ1730" s="81">
        <v>8.3319499833579887E-3</v>
      </c>
    </row>
    <row r="1731" spans="187:208" x14ac:dyDescent="0.25">
      <c r="GE1731" s="81" t="s">
        <v>449</v>
      </c>
      <c r="GF1731" s="81" t="s">
        <v>155</v>
      </c>
      <c r="GG1731" s="81" t="s">
        <v>462</v>
      </c>
      <c r="GH1731" s="81" t="s">
        <v>459</v>
      </c>
      <c r="GI1731" s="81">
        <v>2032</v>
      </c>
      <c r="GJ1731" s="81" t="s">
        <v>201</v>
      </c>
      <c r="GK1731" s="81">
        <v>0.74733835430388829</v>
      </c>
      <c r="GL1731" s="81">
        <v>746.70105000000001</v>
      </c>
      <c r="GM1731" s="81">
        <v>2032</v>
      </c>
      <c r="GN1731" s="81" t="s">
        <v>173</v>
      </c>
      <c r="GO1731" s="81">
        <v>1.1148832299820636E-2</v>
      </c>
      <c r="GP1731" s="81">
        <v>10</v>
      </c>
      <c r="GQ1731" s="81">
        <v>0</v>
      </c>
      <c r="GR1731" s="81" t="s">
        <v>448</v>
      </c>
      <c r="GS1731" s="81">
        <v>0</v>
      </c>
      <c r="GT1731" s="81">
        <v>0</v>
      </c>
      <c r="GU1731" s="81">
        <v>0</v>
      </c>
      <c r="GV1731" s="81">
        <v>0</v>
      </c>
      <c r="GW1731" s="81">
        <v>0</v>
      </c>
      <c r="GX1731" s="81">
        <v>0</v>
      </c>
      <c r="GY1731" s="81">
        <v>1.1148832299820638E-2</v>
      </c>
      <c r="GZ1731" s="81">
        <v>8.3319499833579887E-3</v>
      </c>
    </row>
    <row r="1732" spans="187:208" x14ac:dyDescent="0.25">
      <c r="GE1732" s="81" t="s">
        <v>449</v>
      </c>
      <c r="GF1732" s="81" t="s">
        <v>155</v>
      </c>
      <c r="GG1732" s="81" t="s">
        <v>462</v>
      </c>
      <c r="GH1732" s="81" t="s">
        <v>460</v>
      </c>
      <c r="GI1732" s="81">
        <v>2021</v>
      </c>
      <c r="GJ1732" s="81" t="s">
        <v>201</v>
      </c>
      <c r="GK1732" s="81">
        <v>3.6425060683954492E-2</v>
      </c>
      <c r="GL1732" s="81">
        <v>746.70105000000001</v>
      </c>
      <c r="GM1732" s="81">
        <v>2021</v>
      </c>
      <c r="GN1732" s="81" t="s">
        <v>173</v>
      </c>
      <c r="GO1732" s="81">
        <v>1.1148832299820636E-2</v>
      </c>
      <c r="GP1732" s="81">
        <v>10</v>
      </c>
      <c r="GQ1732" s="81">
        <v>0</v>
      </c>
      <c r="GR1732" s="81" t="s">
        <v>448</v>
      </c>
      <c r="GS1732" s="81">
        <v>1.1148832299820638E-2</v>
      </c>
      <c r="GT1732" s="81">
        <v>4.0609689307619866E-4</v>
      </c>
      <c r="GU1732" s="81">
        <v>1.1148832299820638E-2</v>
      </c>
      <c r="GV1732" s="81">
        <v>4.0609689307619866E-4</v>
      </c>
      <c r="GW1732" s="81">
        <v>0</v>
      </c>
      <c r="GX1732" s="81">
        <v>0</v>
      </c>
      <c r="GY1732" s="81">
        <v>0</v>
      </c>
      <c r="GZ1732" s="81">
        <v>0</v>
      </c>
    </row>
    <row r="1733" spans="187:208" x14ac:dyDescent="0.25">
      <c r="GE1733" s="81" t="s">
        <v>449</v>
      </c>
      <c r="GF1733" s="81" t="s">
        <v>155</v>
      </c>
      <c r="GG1733" s="81" t="s">
        <v>462</v>
      </c>
      <c r="GH1733" s="81" t="s">
        <v>460</v>
      </c>
      <c r="GI1733" s="81">
        <v>2022</v>
      </c>
      <c r="GJ1733" s="81" t="s">
        <v>201</v>
      </c>
      <c r="GK1733" s="81">
        <v>3.6425060683954492E-2</v>
      </c>
      <c r="GL1733" s="81">
        <v>746.70105000000001</v>
      </c>
      <c r="GM1733" s="81">
        <v>2022</v>
      </c>
      <c r="GN1733" s="81" t="s">
        <v>173</v>
      </c>
      <c r="GO1733" s="81">
        <v>1.1148832299820636E-2</v>
      </c>
      <c r="GP1733" s="81">
        <v>10</v>
      </c>
      <c r="GQ1733" s="81">
        <v>0</v>
      </c>
      <c r="GR1733" s="81" t="s">
        <v>448</v>
      </c>
      <c r="GS1733" s="81">
        <v>1.1148832299820638E-2</v>
      </c>
      <c r="GT1733" s="81">
        <v>4.0609689307619866E-4</v>
      </c>
      <c r="GU1733" s="81">
        <v>1.1148832299820638E-2</v>
      </c>
      <c r="GV1733" s="81">
        <v>4.0609689307619866E-4</v>
      </c>
      <c r="GW1733" s="81">
        <v>1.1148832299820638E-2</v>
      </c>
      <c r="GX1733" s="81">
        <v>4.0609689307619866E-4</v>
      </c>
      <c r="GY1733" s="81">
        <v>0</v>
      </c>
      <c r="GZ1733" s="81">
        <v>0</v>
      </c>
    </row>
    <row r="1734" spans="187:208" x14ac:dyDescent="0.25">
      <c r="GE1734" s="81" t="s">
        <v>449</v>
      </c>
      <c r="GF1734" s="81" t="s">
        <v>155</v>
      </c>
      <c r="GG1734" s="81" t="s">
        <v>462</v>
      </c>
      <c r="GH1734" s="81" t="s">
        <v>460</v>
      </c>
      <c r="GI1734" s="81">
        <v>2023</v>
      </c>
      <c r="GJ1734" s="81" t="s">
        <v>201</v>
      </c>
      <c r="GK1734" s="81">
        <v>3.7590224611390777E-2</v>
      </c>
      <c r="GL1734" s="81">
        <v>746.70105000000001</v>
      </c>
      <c r="GM1734" s="81">
        <v>2023</v>
      </c>
      <c r="GN1734" s="81" t="s">
        <v>173</v>
      </c>
      <c r="GO1734" s="81">
        <v>1.1148832299820636E-2</v>
      </c>
      <c r="GP1734" s="81">
        <v>10</v>
      </c>
      <c r="GQ1734" s="81">
        <v>0</v>
      </c>
      <c r="GR1734" s="81" t="s">
        <v>448</v>
      </c>
      <c r="GS1734" s="81">
        <v>1.1148832299820638E-2</v>
      </c>
      <c r="GT1734" s="81">
        <v>4.1908711030498618E-4</v>
      </c>
      <c r="GU1734" s="81">
        <v>1.1148832299820638E-2</v>
      </c>
      <c r="GV1734" s="81">
        <v>4.1908711030498618E-4</v>
      </c>
      <c r="GW1734" s="81">
        <v>1.1148832299820638E-2</v>
      </c>
      <c r="GX1734" s="81">
        <v>4.1908711030498618E-4</v>
      </c>
      <c r="GY1734" s="81">
        <v>1.1148832299820638E-2</v>
      </c>
      <c r="GZ1734" s="81">
        <v>4.1908711030498618E-4</v>
      </c>
    </row>
    <row r="1735" spans="187:208" x14ac:dyDescent="0.25">
      <c r="GE1735" s="81" t="s">
        <v>449</v>
      </c>
      <c r="GF1735" s="81" t="s">
        <v>155</v>
      </c>
      <c r="GG1735" s="81" t="s">
        <v>462</v>
      </c>
      <c r="GH1735" s="81" t="s">
        <v>460</v>
      </c>
      <c r="GI1735" s="81">
        <v>2024</v>
      </c>
      <c r="GJ1735" s="81" t="s">
        <v>201</v>
      </c>
      <c r="GK1735" s="81">
        <v>3.7590224611390777E-2</v>
      </c>
      <c r="GL1735" s="81">
        <v>746.70105000000001</v>
      </c>
      <c r="GM1735" s="81">
        <v>2024</v>
      </c>
      <c r="GN1735" s="81" t="s">
        <v>173</v>
      </c>
      <c r="GO1735" s="81">
        <v>1.1148832299820636E-2</v>
      </c>
      <c r="GP1735" s="81">
        <v>10</v>
      </c>
      <c r="GQ1735" s="81">
        <v>0</v>
      </c>
      <c r="GR1735" s="81" t="s">
        <v>448</v>
      </c>
      <c r="GS1735" s="81">
        <v>1.1148832299820638E-2</v>
      </c>
      <c r="GT1735" s="81">
        <v>4.1908711030498618E-4</v>
      </c>
      <c r="GU1735" s="81">
        <v>1.1148832299820638E-2</v>
      </c>
      <c r="GV1735" s="81">
        <v>4.1908711030498618E-4</v>
      </c>
      <c r="GW1735" s="81">
        <v>1.1148832299820638E-2</v>
      </c>
      <c r="GX1735" s="81">
        <v>4.1908711030498618E-4</v>
      </c>
      <c r="GY1735" s="81">
        <v>1.1148832299820638E-2</v>
      </c>
      <c r="GZ1735" s="81">
        <v>4.1908711030498618E-4</v>
      </c>
    </row>
    <row r="1736" spans="187:208" x14ac:dyDescent="0.25">
      <c r="GE1736" s="81" t="s">
        <v>449</v>
      </c>
      <c r="GF1736" s="81" t="s">
        <v>155</v>
      </c>
      <c r="GG1736" s="81" t="s">
        <v>462</v>
      </c>
      <c r="GH1736" s="81" t="s">
        <v>460</v>
      </c>
      <c r="GI1736" s="81">
        <v>2025</v>
      </c>
      <c r="GJ1736" s="81" t="s">
        <v>201</v>
      </c>
      <c r="GK1736" s="81">
        <v>3.7590224611390777E-2</v>
      </c>
      <c r="GL1736" s="81">
        <v>746.70105000000001</v>
      </c>
      <c r="GM1736" s="81">
        <v>2025</v>
      </c>
      <c r="GN1736" s="81" t="s">
        <v>173</v>
      </c>
      <c r="GO1736" s="81">
        <v>1.1148832299820636E-2</v>
      </c>
      <c r="GP1736" s="81">
        <v>10</v>
      </c>
      <c r="GQ1736" s="81">
        <v>0</v>
      </c>
      <c r="GR1736" s="81" t="s">
        <v>448</v>
      </c>
      <c r="GS1736" s="81">
        <v>1.1148832299820638E-2</v>
      </c>
      <c r="GT1736" s="81">
        <v>4.1908711030498618E-4</v>
      </c>
      <c r="GU1736" s="81">
        <v>1.1148832299820638E-2</v>
      </c>
      <c r="GV1736" s="81">
        <v>4.1908711030498618E-4</v>
      </c>
      <c r="GW1736" s="81">
        <v>1.1148832299820638E-2</v>
      </c>
      <c r="GX1736" s="81">
        <v>4.1908711030498618E-4</v>
      </c>
      <c r="GY1736" s="81">
        <v>1.1148832299820638E-2</v>
      </c>
      <c r="GZ1736" s="81">
        <v>4.1908711030498618E-4</v>
      </c>
    </row>
    <row r="1737" spans="187:208" x14ac:dyDescent="0.25">
      <c r="GE1737" s="81" t="s">
        <v>449</v>
      </c>
      <c r="GF1737" s="81" t="s">
        <v>155</v>
      </c>
      <c r="GG1737" s="81" t="s">
        <v>462</v>
      </c>
      <c r="GH1737" s="81" t="s">
        <v>460</v>
      </c>
      <c r="GI1737" s="81">
        <v>2026</v>
      </c>
      <c r="GJ1737" s="81" t="s">
        <v>201</v>
      </c>
      <c r="GK1737" s="81">
        <v>3.7590224611390777E-2</v>
      </c>
      <c r="GL1737" s="81">
        <v>746.70105000000001</v>
      </c>
      <c r="GM1737" s="81">
        <v>2026</v>
      </c>
      <c r="GN1737" s="81" t="s">
        <v>173</v>
      </c>
      <c r="GO1737" s="81">
        <v>1.1148832299820636E-2</v>
      </c>
      <c r="GP1737" s="81">
        <v>10</v>
      </c>
      <c r="GQ1737" s="81">
        <v>0</v>
      </c>
      <c r="GR1737" s="81" t="s">
        <v>448</v>
      </c>
      <c r="GS1737" s="81">
        <v>1.1148832299820638E-2</v>
      </c>
      <c r="GT1737" s="81">
        <v>4.1908711030498618E-4</v>
      </c>
      <c r="GU1737" s="81">
        <v>1.1148832299820638E-2</v>
      </c>
      <c r="GV1737" s="81">
        <v>4.1908711030498618E-4</v>
      </c>
      <c r="GW1737" s="81">
        <v>1.1148832299820638E-2</v>
      </c>
      <c r="GX1737" s="81">
        <v>4.1908711030498618E-4</v>
      </c>
      <c r="GY1737" s="81">
        <v>1.1148832299820638E-2</v>
      </c>
      <c r="GZ1737" s="81">
        <v>4.1908711030498618E-4</v>
      </c>
    </row>
    <row r="1738" spans="187:208" x14ac:dyDescent="0.25">
      <c r="GE1738" s="81" t="s">
        <v>449</v>
      </c>
      <c r="GF1738" s="81" t="s">
        <v>155</v>
      </c>
      <c r="GG1738" s="81" t="s">
        <v>462</v>
      </c>
      <c r="GH1738" s="81" t="s">
        <v>460</v>
      </c>
      <c r="GI1738" s="81">
        <v>2027</v>
      </c>
      <c r="GJ1738" s="81" t="s">
        <v>201</v>
      </c>
      <c r="GK1738" s="81">
        <v>3.7590224611390777E-2</v>
      </c>
      <c r="GL1738" s="81">
        <v>746.70105000000001</v>
      </c>
      <c r="GM1738" s="81">
        <v>2027</v>
      </c>
      <c r="GN1738" s="81" t="s">
        <v>173</v>
      </c>
      <c r="GO1738" s="81">
        <v>1.1148832299820636E-2</v>
      </c>
      <c r="GP1738" s="81">
        <v>10</v>
      </c>
      <c r="GQ1738" s="81">
        <v>0</v>
      </c>
      <c r="GR1738" s="81" t="s">
        <v>448</v>
      </c>
      <c r="GS1738" s="81">
        <v>1.1148832299820638E-2</v>
      </c>
      <c r="GT1738" s="81">
        <v>4.1908711030498618E-4</v>
      </c>
      <c r="GU1738" s="81">
        <v>1.1148832299820638E-2</v>
      </c>
      <c r="GV1738" s="81">
        <v>4.1908711030498618E-4</v>
      </c>
      <c r="GW1738" s="81">
        <v>1.1148832299820638E-2</v>
      </c>
      <c r="GX1738" s="81">
        <v>4.1908711030498618E-4</v>
      </c>
      <c r="GY1738" s="81">
        <v>1.1148832299820638E-2</v>
      </c>
      <c r="GZ1738" s="81">
        <v>4.1908711030498618E-4</v>
      </c>
    </row>
    <row r="1739" spans="187:208" x14ac:dyDescent="0.25">
      <c r="GE1739" s="81" t="s">
        <v>449</v>
      </c>
      <c r="GF1739" s="81" t="s">
        <v>155</v>
      </c>
      <c r="GG1739" s="81" t="s">
        <v>462</v>
      </c>
      <c r="GH1739" s="81" t="s">
        <v>460</v>
      </c>
      <c r="GI1739" s="81">
        <v>2028</v>
      </c>
      <c r="GJ1739" s="81" t="s">
        <v>201</v>
      </c>
      <c r="GK1739" s="81">
        <v>3.9055083184886291E-2</v>
      </c>
      <c r="GL1739" s="81">
        <v>746.70105000000001</v>
      </c>
      <c r="GM1739" s="81">
        <v>2028</v>
      </c>
      <c r="GN1739" s="81" t="s">
        <v>173</v>
      </c>
      <c r="GO1739" s="81">
        <v>1.1148832299820636E-2</v>
      </c>
      <c r="GP1739" s="81">
        <v>10</v>
      </c>
      <c r="GQ1739" s="81">
        <v>0</v>
      </c>
      <c r="GR1739" s="81" t="s">
        <v>448</v>
      </c>
      <c r="GS1739" s="81">
        <v>1.1148832299820638E-2</v>
      </c>
      <c r="GT1739" s="81">
        <v>4.3541857288384217E-4</v>
      </c>
      <c r="GU1739" s="81">
        <v>1.1148832299820638E-2</v>
      </c>
      <c r="GV1739" s="81">
        <v>4.3541857288384217E-4</v>
      </c>
      <c r="GW1739" s="81">
        <v>1.1148832299820638E-2</v>
      </c>
      <c r="GX1739" s="81">
        <v>4.3541857288384217E-4</v>
      </c>
      <c r="GY1739" s="81">
        <v>1.1148832299820638E-2</v>
      </c>
      <c r="GZ1739" s="81">
        <v>4.3541857288384217E-4</v>
      </c>
    </row>
    <row r="1740" spans="187:208" x14ac:dyDescent="0.25">
      <c r="GE1740" s="81" t="s">
        <v>449</v>
      </c>
      <c r="GF1740" s="81" t="s">
        <v>155</v>
      </c>
      <c r="GG1740" s="81" t="s">
        <v>462</v>
      </c>
      <c r="GH1740" s="81" t="s">
        <v>460</v>
      </c>
      <c r="GI1740" s="81">
        <v>2029</v>
      </c>
      <c r="GJ1740" s="81" t="s">
        <v>201</v>
      </c>
      <c r="GK1740" s="81">
        <v>3.9055083184886291E-2</v>
      </c>
      <c r="GL1740" s="81">
        <v>746.70105000000001</v>
      </c>
      <c r="GM1740" s="81">
        <v>2029</v>
      </c>
      <c r="GN1740" s="81" t="s">
        <v>173</v>
      </c>
      <c r="GO1740" s="81">
        <v>1.1148832299820636E-2</v>
      </c>
      <c r="GP1740" s="81">
        <v>10</v>
      </c>
      <c r="GQ1740" s="81">
        <v>0</v>
      </c>
      <c r="GR1740" s="81" t="s">
        <v>448</v>
      </c>
      <c r="GS1740" s="81">
        <v>1.1148832299820638E-2</v>
      </c>
      <c r="GT1740" s="81">
        <v>4.3541857288384217E-4</v>
      </c>
      <c r="GU1740" s="81">
        <v>1.1148832299820638E-2</v>
      </c>
      <c r="GV1740" s="81">
        <v>4.3541857288384217E-4</v>
      </c>
      <c r="GW1740" s="81">
        <v>1.1148832299820638E-2</v>
      </c>
      <c r="GX1740" s="81">
        <v>4.3541857288384217E-4</v>
      </c>
      <c r="GY1740" s="81">
        <v>1.1148832299820638E-2</v>
      </c>
      <c r="GZ1740" s="81">
        <v>4.3541857288384217E-4</v>
      </c>
    </row>
    <row r="1741" spans="187:208" x14ac:dyDescent="0.25">
      <c r="GE1741" s="81" t="s">
        <v>449</v>
      </c>
      <c r="GF1741" s="81" t="s">
        <v>155</v>
      </c>
      <c r="GG1741" s="81" t="s">
        <v>462</v>
      </c>
      <c r="GH1741" s="81" t="s">
        <v>460</v>
      </c>
      <c r="GI1741" s="81">
        <v>2030</v>
      </c>
      <c r="GJ1741" s="81" t="s">
        <v>201</v>
      </c>
      <c r="GK1741" s="81">
        <v>3.9055083184886291E-2</v>
      </c>
      <c r="GL1741" s="81">
        <v>746.70105000000001</v>
      </c>
      <c r="GM1741" s="81">
        <v>2030</v>
      </c>
      <c r="GN1741" s="81" t="s">
        <v>173</v>
      </c>
      <c r="GO1741" s="81">
        <v>1.1148832299820636E-2</v>
      </c>
      <c r="GP1741" s="81">
        <v>10</v>
      </c>
      <c r="GQ1741" s="81">
        <v>0</v>
      </c>
      <c r="GR1741" s="81" t="s">
        <v>448</v>
      </c>
      <c r="GS1741" s="81">
        <v>0</v>
      </c>
      <c r="GT1741" s="81">
        <v>0</v>
      </c>
      <c r="GU1741" s="81">
        <v>1.1148832299820638E-2</v>
      </c>
      <c r="GV1741" s="81">
        <v>4.3541857288384217E-4</v>
      </c>
      <c r="GW1741" s="81">
        <v>1.1148832299820638E-2</v>
      </c>
      <c r="GX1741" s="81">
        <v>4.3541857288384217E-4</v>
      </c>
      <c r="GY1741" s="81">
        <v>1.1148832299820638E-2</v>
      </c>
      <c r="GZ1741" s="81">
        <v>4.3541857288384217E-4</v>
      </c>
    </row>
    <row r="1742" spans="187:208" x14ac:dyDescent="0.25">
      <c r="GE1742" s="81" t="s">
        <v>449</v>
      </c>
      <c r="GF1742" s="81" t="s">
        <v>155</v>
      </c>
      <c r="GG1742" s="81" t="s">
        <v>462</v>
      </c>
      <c r="GH1742" s="81" t="s">
        <v>460</v>
      </c>
      <c r="GI1742" s="81">
        <v>2031</v>
      </c>
      <c r="GJ1742" s="81" t="s">
        <v>201</v>
      </c>
      <c r="GK1742" s="81">
        <v>3.9055083184886291E-2</v>
      </c>
      <c r="GL1742" s="81">
        <v>746.70105000000001</v>
      </c>
      <c r="GM1742" s="81">
        <v>2031</v>
      </c>
      <c r="GN1742" s="81" t="s">
        <v>173</v>
      </c>
      <c r="GO1742" s="81">
        <v>1.1148832299820636E-2</v>
      </c>
      <c r="GP1742" s="81">
        <v>10</v>
      </c>
      <c r="GQ1742" s="81">
        <v>0</v>
      </c>
      <c r="GR1742" s="81" t="s">
        <v>448</v>
      </c>
      <c r="GS1742" s="81">
        <v>0</v>
      </c>
      <c r="GT1742" s="81">
        <v>0</v>
      </c>
      <c r="GU1742" s="81">
        <v>0</v>
      </c>
      <c r="GV1742" s="81">
        <v>0</v>
      </c>
      <c r="GW1742" s="81">
        <v>1.1148832299820638E-2</v>
      </c>
      <c r="GX1742" s="81">
        <v>4.3541857288384217E-4</v>
      </c>
      <c r="GY1742" s="81">
        <v>1.1148832299820638E-2</v>
      </c>
      <c r="GZ1742" s="81">
        <v>4.3541857288384217E-4</v>
      </c>
    </row>
    <row r="1743" spans="187:208" x14ac:dyDescent="0.25">
      <c r="GE1743" s="81" t="s">
        <v>449</v>
      </c>
      <c r="GF1743" s="81" t="s">
        <v>155</v>
      </c>
      <c r="GG1743" s="81" t="s">
        <v>462</v>
      </c>
      <c r="GH1743" s="81" t="s">
        <v>460</v>
      </c>
      <c r="GI1743" s="81">
        <v>2032</v>
      </c>
      <c r="GJ1743" s="81" t="s">
        <v>201</v>
      </c>
      <c r="GK1743" s="81">
        <v>3.9055083184886291E-2</v>
      </c>
      <c r="GL1743" s="81">
        <v>746.70105000000001</v>
      </c>
      <c r="GM1743" s="81">
        <v>2032</v>
      </c>
      <c r="GN1743" s="81" t="s">
        <v>173</v>
      </c>
      <c r="GO1743" s="81">
        <v>1.1148832299820636E-2</v>
      </c>
      <c r="GP1743" s="81">
        <v>10</v>
      </c>
      <c r="GQ1743" s="81">
        <v>0</v>
      </c>
      <c r="GR1743" s="81" t="s">
        <v>448</v>
      </c>
      <c r="GS1743" s="81">
        <v>0</v>
      </c>
      <c r="GT1743" s="81">
        <v>0</v>
      </c>
      <c r="GU1743" s="81">
        <v>0</v>
      </c>
      <c r="GV1743" s="81">
        <v>0</v>
      </c>
      <c r="GW1743" s="81">
        <v>0</v>
      </c>
      <c r="GX1743" s="81">
        <v>0</v>
      </c>
      <c r="GY1743" s="81">
        <v>1.1148832299820638E-2</v>
      </c>
      <c r="GZ1743" s="81">
        <v>4.3541857288384217E-4</v>
      </c>
    </row>
    <row r="1744" spans="187:208" x14ac:dyDescent="0.25">
      <c r="GE1744" s="81" t="s">
        <v>449</v>
      </c>
      <c r="GF1744" s="81" t="s">
        <v>155</v>
      </c>
      <c r="GG1744" s="81" t="s">
        <v>462</v>
      </c>
      <c r="GH1744" s="81" t="s">
        <v>461</v>
      </c>
      <c r="GI1744" s="81">
        <v>2021</v>
      </c>
      <c r="GJ1744" s="81" t="s">
        <v>201</v>
      </c>
      <c r="GK1744" s="81">
        <v>222.22942162783229</v>
      </c>
      <c r="GL1744" s="81">
        <v>746.70105000000001</v>
      </c>
      <c r="GM1744" s="81">
        <v>2021</v>
      </c>
      <c r="GN1744" s="81" t="s">
        <v>173</v>
      </c>
      <c r="GO1744" s="81">
        <v>1.1148832299820636E-2</v>
      </c>
      <c r="GP1744" s="81">
        <v>10</v>
      </c>
      <c r="GQ1744" s="81">
        <v>0</v>
      </c>
      <c r="GR1744" s="81" t="s">
        <v>448</v>
      </c>
      <c r="GS1744" s="81">
        <v>1.1148832299820638E-2</v>
      </c>
      <c r="GT1744" s="81">
        <v>2.4775985538148357</v>
      </c>
      <c r="GU1744" s="81">
        <v>1.1148832299820638E-2</v>
      </c>
      <c r="GV1744" s="81">
        <v>2.4775985538148357</v>
      </c>
      <c r="GW1744" s="81">
        <v>0</v>
      </c>
      <c r="GX1744" s="81">
        <v>0</v>
      </c>
      <c r="GY1744" s="81">
        <v>0</v>
      </c>
      <c r="GZ1744" s="81">
        <v>0</v>
      </c>
    </row>
    <row r="1745" spans="187:208" x14ac:dyDescent="0.25">
      <c r="GE1745" s="81" t="s">
        <v>449</v>
      </c>
      <c r="GF1745" s="81" t="s">
        <v>155</v>
      </c>
      <c r="GG1745" s="81" t="s">
        <v>462</v>
      </c>
      <c r="GH1745" s="81" t="s">
        <v>461</v>
      </c>
      <c r="GI1745" s="81">
        <v>2022</v>
      </c>
      <c r="GJ1745" s="81" t="s">
        <v>201</v>
      </c>
      <c r="GK1745" s="81">
        <v>222.22942162783229</v>
      </c>
      <c r="GL1745" s="81">
        <v>746.70105000000001</v>
      </c>
      <c r="GM1745" s="81">
        <v>2022</v>
      </c>
      <c r="GN1745" s="81" t="s">
        <v>173</v>
      </c>
      <c r="GO1745" s="81">
        <v>1.1148832299820636E-2</v>
      </c>
      <c r="GP1745" s="81">
        <v>10</v>
      </c>
      <c r="GQ1745" s="81">
        <v>0</v>
      </c>
      <c r="GR1745" s="81" t="s">
        <v>448</v>
      </c>
      <c r="GS1745" s="81">
        <v>1.1148832299820638E-2</v>
      </c>
      <c r="GT1745" s="81">
        <v>2.4775985538148357</v>
      </c>
      <c r="GU1745" s="81">
        <v>1.1148832299820638E-2</v>
      </c>
      <c r="GV1745" s="81">
        <v>2.4775985538148357</v>
      </c>
      <c r="GW1745" s="81">
        <v>1.1148832299820638E-2</v>
      </c>
      <c r="GX1745" s="81">
        <v>2.4775985538148357</v>
      </c>
      <c r="GY1745" s="81">
        <v>0</v>
      </c>
      <c r="GZ1745" s="81">
        <v>0</v>
      </c>
    </row>
    <row r="1746" spans="187:208" x14ac:dyDescent="0.25">
      <c r="GE1746" s="81" t="s">
        <v>449</v>
      </c>
      <c r="GF1746" s="81" t="s">
        <v>155</v>
      </c>
      <c r="GG1746" s="81" t="s">
        <v>462</v>
      </c>
      <c r="GH1746" s="81" t="s">
        <v>461</v>
      </c>
      <c r="GI1746" s="81">
        <v>2023</v>
      </c>
      <c r="GJ1746" s="81" t="s">
        <v>201</v>
      </c>
      <c r="GK1746" s="81">
        <v>233.23007680794109</v>
      </c>
      <c r="GL1746" s="81">
        <v>746.70105000000001</v>
      </c>
      <c r="GM1746" s="81">
        <v>2023</v>
      </c>
      <c r="GN1746" s="81" t="s">
        <v>173</v>
      </c>
      <c r="GO1746" s="81">
        <v>1.1148832299820636E-2</v>
      </c>
      <c r="GP1746" s="81">
        <v>10</v>
      </c>
      <c r="GQ1746" s="81">
        <v>0</v>
      </c>
      <c r="GR1746" s="81" t="s">
        <v>448</v>
      </c>
      <c r="GS1746" s="81">
        <v>1.1148832299820638E-2</v>
      </c>
      <c r="GT1746" s="81">
        <v>2.6002430136060219</v>
      </c>
      <c r="GU1746" s="81">
        <v>1.1148832299820638E-2</v>
      </c>
      <c r="GV1746" s="81">
        <v>2.6002430136060219</v>
      </c>
      <c r="GW1746" s="81">
        <v>1.1148832299820638E-2</v>
      </c>
      <c r="GX1746" s="81">
        <v>2.6002430136060219</v>
      </c>
      <c r="GY1746" s="81">
        <v>1.1148832299820638E-2</v>
      </c>
      <c r="GZ1746" s="81">
        <v>2.6002430136060219</v>
      </c>
    </row>
    <row r="1747" spans="187:208" x14ac:dyDescent="0.25">
      <c r="GE1747" s="81" t="s">
        <v>449</v>
      </c>
      <c r="GF1747" s="81" t="s">
        <v>155</v>
      </c>
      <c r="GG1747" s="81" t="s">
        <v>462</v>
      </c>
      <c r="GH1747" s="81" t="s">
        <v>461</v>
      </c>
      <c r="GI1747" s="81">
        <v>2024</v>
      </c>
      <c r="GJ1747" s="81" t="s">
        <v>201</v>
      </c>
      <c r="GK1747" s="81">
        <v>233.23007680794109</v>
      </c>
      <c r="GL1747" s="81">
        <v>746.70105000000001</v>
      </c>
      <c r="GM1747" s="81">
        <v>2024</v>
      </c>
      <c r="GN1747" s="81" t="s">
        <v>173</v>
      </c>
      <c r="GO1747" s="81">
        <v>1.1148832299820636E-2</v>
      </c>
      <c r="GP1747" s="81">
        <v>10</v>
      </c>
      <c r="GQ1747" s="81">
        <v>0</v>
      </c>
      <c r="GR1747" s="81" t="s">
        <v>448</v>
      </c>
      <c r="GS1747" s="81">
        <v>1.1148832299820638E-2</v>
      </c>
      <c r="GT1747" s="81">
        <v>2.6002430136060219</v>
      </c>
      <c r="GU1747" s="81">
        <v>1.1148832299820638E-2</v>
      </c>
      <c r="GV1747" s="81">
        <v>2.6002430136060219</v>
      </c>
      <c r="GW1747" s="81">
        <v>1.1148832299820638E-2</v>
      </c>
      <c r="GX1747" s="81">
        <v>2.6002430136060219</v>
      </c>
      <c r="GY1747" s="81">
        <v>1.1148832299820638E-2</v>
      </c>
      <c r="GZ1747" s="81">
        <v>2.6002430136060219</v>
      </c>
    </row>
    <row r="1748" spans="187:208" x14ac:dyDescent="0.25">
      <c r="GE1748" s="81" t="s">
        <v>449</v>
      </c>
      <c r="GF1748" s="81" t="s">
        <v>155</v>
      </c>
      <c r="GG1748" s="81" t="s">
        <v>462</v>
      </c>
      <c r="GH1748" s="81" t="s">
        <v>461</v>
      </c>
      <c r="GI1748" s="81">
        <v>2025</v>
      </c>
      <c r="GJ1748" s="81" t="s">
        <v>201</v>
      </c>
      <c r="GK1748" s="81">
        <v>233.23007680794109</v>
      </c>
      <c r="GL1748" s="81">
        <v>746.70105000000001</v>
      </c>
      <c r="GM1748" s="81">
        <v>2025</v>
      </c>
      <c r="GN1748" s="81" t="s">
        <v>173</v>
      </c>
      <c r="GO1748" s="81">
        <v>1.1148832299820636E-2</v>
      </c>
      <c r="GP1748" s="81">
        <v>10</v>
      </c>
      <c r="GQ1748" s="81">
        <v>0</v>
      </c>
      <c r="GR1748" s="81" t="s">
        <v>448</v>
      </c>
      <c r="GS1748" s="81">
        <v>1.1148832299820638E-2</v>
      </c>
      <c r="GT1748" s="81">
        <v>2.6002430136060219</v>
      </c>
      <c r="GU1748" s="81">
        <v>1.1148832299820638E-2</v>
      </c>
      <c r="GV1748" s="81">
        <v>2.6002430136060219</v>
      </c>
      <c r="GW1748" s="81">
        <v>1.1148832299820638E-2</v>
      </c>
      <c r="GX1748" s="81">
        <v>2.6002430136060219</v>
      </c>
      <c r="GY1748" s="81">
        <v>1.1148832299820638E-2</v>
      </c>
      <c r="GZ1748" s="81">
        <v>2.6002430136060219</v>
      </c>
    </row>
    <row r="1749" spans="187:208" x14ac:dyDescent="0.25">
      <c r="GE1749" s="81" t="s">
        <v>449</v>
      </c>
      <c r="GF1749" s="81" t="s">
        <v>155</v>
      </c>
      <c r="GG1749" s="81" t="s">
        <v>462</v>
      </c>
      <c r="GH1749" s="81" t="s">
        <v>461</v>
      </c>
      <c r="GI1749" s="81">
        <v>2026</v>
      </c>
      <c r="GJ1749" s="81" t="s">
        <v>201</v>
      </c>
      <c r="GK1749" s="81">
        <v>233.23007680794109</v>
      </c>
      <c r="GL1749" s="81">
        <v>746.70105000000001</v>
      </c>
      <c r="GM1749" s="81">
        <v>2026</v>
      </c>
      <c r="GN1749" s="81" t="s">
        <v>173</v>
      </c>
      <c r="GO1749" s="81">
        <v>1.1148832299820636E-2</v>
      </c>
      <c r="GP1749" s="81">
        <v>10</v>
      </c>
      <c r="GQ1749" s="81">
        <v>0</v>
      </c>
      <c r="GR1749" s="81" t="s">
        <v>448</v>
      </c>
      <c r="GS1749" s="81">
        <v>1.1148832299820638E-2</v>
      </c>
      <c r="GT1749" s="81">
        <v>2.6002430136060219</v>
      </c>
      <c r="GU1749" s="81">
        <v>1.1148832299820638E-2</v>
      </c>
      <c r="GV1749" s="81">
        <v>2.6002430136060219</v>
      </c>
      <c r="GW1749" s="81">
        <v>1.1148832299820638E-2</v>
      </c>
      <c r="GX1749" s="81">
        <v>2.6002430136060219</v>
      </c>
      <c r="GY1749" s="81">
        <v>1.1148832299820638E-2</v>
      </c>
      <c r="GZ1749" s="81">
        <v>2.6002430136060219</v>
      </c>
    </row>
    <row r="1750" spans="187:208" x14ac:dyDescent="0.25">
      <c r="GE1750" s="81" t="s">
        <v>449</v>
      </c>
      <c r="GF1750" s="81" t="s">
        <v>155</v>
      </c>
      <c r="GG1750" s="81" t="s">
        <v>462</v>
      </c>
      <c r="GH1750" s="81" t="s">
        <v>461</v>
      </c>
      <c r="GI1750" s="81">
        <v>2027</v>
      </c>
      <c r="GJ1750" s="81" t="s">
        <v>201</v>
      </c>
      <c r="GK1750" s="81">
        <v>233.23007680794109</v>
      </c>
      <c r="GL1750" s="81">
        <v>746.70105000000001</v>
      </c>
      <c r="GM1750" s="81">
        <v>2027</v>
      </c>
      <c r="GN1750" s="81" t="s">
        <v>173</v>
      </c>
      <c r="GO1750" s="81">
        <v>1.1148832299820636E-2</v>
      </c>
      <c r="GP1750" s="81">
        <v>10</v>
      </c>
      <c r="GQ1750" s="81">
        <v>0</v>
      </c>
      <c r="GR1750" s="81" t="s">
        <v>448</v>
      </c>
      <c r="GS1750" s="81">
        <v>1.1148832299820638E-2</v>
      </c>
      <c r="GT1750" s="81">
        <v>2.6002430136060219</v>
      </c>
      <c r="GU1750" s="81">
        <v>1.1148832299820638E-2</v>
      </c>
      <c r="GV1750" s="81">
        <v>2.6002430136060219</v>
      </c>
      <c r="GW1750" s="81">
        <v>1.1148832299820638E-2</v>
      </c>
      <c r="GX1750" s="81">
        <v>2.6002430136060219</v>
      </c>
      <c r="GY1750" s="81">
        <v>1.1148832299820638E-2</v>
      </c>
      <c r="GZ1750" s="81">
        <v>2.6002430136060219</v>
      </c>
    </row>
    <row r="1751" spans="187:208" x14ac:dyDescent="0.25">
      <c r="GE1751" s="81" t="s">
        <v>449</v>
      </c>
      <c r="GF1751" s="81" t="s">
        <v>155</v>
      </c>
      <c r="GG1751" s="81" t="s">
        <v>462</v>
      </c>
      <c r="GH1751" s="81" t="s">
        <v>461</v>
      </c>
      <c r="GI1751" s="81">
        <v>2028</v>
      </c>
      <c r="GJ1751" s="81" t="s">
        <v>201</v>
      </c>
      <c r="GK1751" s="81">
        <v>247.2729921649489</v>
      </c>
      <c r="GL1751" s="81">
        <v>746.70105000000001</v>
      </c>
      <c r="GM1751" s="81">
        <v>2028</v>
      </c>
      <c r="GN1751" s="81" t="s">
        <v>173</v>
      </c>
      <c r="GO1751" s="81">
        <v>1.1148832299820636E-2</v>
      </c>
      <c r="GP1751" s="81">
        <v>10</v>
      </c>
      <c r="GQ1751" s="81">
        <v>0</v>
      </c>
      <c r="GR1751" s="81" t="s">
        <v>448</v>
      </c>
      <c r="GS1751" s="81">
        <v>1.1148832299820638E-2</v>
      </c>
      <c r="GT1751" s="81">
        <v>2.7568051219218779</v>
      </c>
      <c r="GU1751" s="81">
        <v>1.1148832299820638E-2</v>
      </c>
      <c r="GV1751" s="81">
        <v>2.7568051219218779</v>
      </c>
      <c r="GW1751" s="81">
        <v>1.1148832299820638E-2</v>
      </c>
      <c r="GX1751" s="81">
        <v>2.7568051219218779</v>
      </c>
      <c r="GY1751" s="81">
        <v>1.1148832299820638E-2</v>
      </c>
      <c r="GZ1751" s="81">
        <v>2.7568051219218779</v>
      </c>
    </row>
    <row r="1752" spans="187:208" x14ac:dyDescent="0.25">
      <c r="GE1752" s="81" t="s">
        <v>449</v>
      </c>
      <c r="GF1752" s="81" t="s">
        <v>155</v>
      </c>
      <c r="GG1752" s="81" t="s">
        <v>462</v>
      </c>
      <c r="GH1752" s="81" t="s">
        <v>461</v>
      </c>
      <c r="GI1752" s="81">
        <v>2029</v>
      </c>
      <c r="GJ1752" s="81" t="s">
        <v>201</v>
      </c>
      <c r="GK1752" s="81">
        <v>247.2729921649489</v>
      </c>
      <c r="GL1752" s="81">
        <v>746.70105000000001</v>
      </c>
      <c r="GM1752" s="81">
        <v>2029</v>
      </c>
      <c r="GN1752" s="81" t="s">
        <v>173</v>
      </c>
      <c r="GO1752" s="81">
        <v>1.1148832299820636E-2</v>
      </c>
      <c r="GP1752" s="81">
        <v>10</v>
      </c>
      <c r="GQ1752" s="81">
        <v>0</v>
      </c>
      <c r="GR1752" s="81" t="s">
        <v>448</v>
      </c>
      <c r="GS1752" s="81">
        <v>1.1148832299820638E-2</v>
      </c>
      <c r="GT1752" s="81">
        <v>2.7568051219218779</v>
      </c>
      <c r="GU1752" s="81">
        <v>1.1148832299820638E-2</v>
      </c>
      <c r="GV1752" s="81">
        <v>2.7568051219218779</v>
      </c>
      <c r="GW1752" s="81">
        <v>1.1148832299820638E-2</v>
      </c>
      <c r="GX1752" s="81">
        <v>2.7568051219218779</v>
      </c>
      <c r="GY1752" s="81">
        <v>1.1148832299820638E-2</v>
      </c>
      <c r="GZ1752" s="81">
        <v>2.7568051219218779</v>
      </c>
    </row>
    <row r="1753" spans="187:208" x14ac:dyDescent="0.25">
      <c r="GE1753" s="81" t="s">
        <v>449</v>
      </c>
      <c r="GF1753" s="81" t="s">
        <v>155</v>
      </c>
      <c r="GG1753" s="81" t="s">
        <v>462</v>
      </c>
      <c r="GH1753" s="81" t="s">
        <v>461</v>
      </c>
      <c r="GI1753" s="81">
        <v>2030</v>
      </c>
      <c r="GJ1753" s="81" t="s">
        <v>201</v>
      </c>
      <c r="GK1753" s="81">
        <v>247.2729921649489</v>
      </c>
      <c r="GL1753" s="81">
        <v>746.70105000000001</v>
      </c>
      <c r="GM1753" s="81">
        <v>2030</v>
      </c>
      <c r="GN1753" s="81" t="s">
        <v>173</v>
      </c>
      <c r="GO1753" s="81">
        <v>1.1148832299820636E-2</v>
      </c>
      <c r="GP1753" s="81">
        <v>10</v>
      </c>
      <c r="GQ1753" s="81">
        <v>0</v>
      </c>
      <c r="GR1753" s="81" t="s">
        <v>448</v>
      </c>
      <c r="GS1753" s="81">
        <v>0</v>
      </c>
      <c r="GT1753" s="81">
        <v>0</v>
      </c>
      <c r="GU1753" s="81">
        <v>1.1148832299820638E-2</v>
      </c>
      <c r="GV1753" s="81">
        <v>2.7568051219218779</v>
      </c>
      <c r="GW1753" s="81">
        <v>1.1148832299820638E-2</v>
      </c>
      <c r="GX1753" s="81">
        <v>2.7568051219218779</v>
      </c>
      <c r="GY1753" s="81">
        <v>1.1148832299820638E-2</v>
      </c>
      <c r="GZ1753" s="81">
        <v>2.7568051219218779</v>
      </c>
    </row>
    <row r="1754" spans="187:208" x14ac:dyDescent="0.25">
      <c r="GE1754" s="81" t="s">
        <v>449</v>
      </c>
      <c r="GF1754" s="81" t="s">
        <v>155</v>
      </c>
      <c r="GG1754" s="81" t="s">
        <v>462</v>
      </c>
      <c r="GH1754" s="81" t="s">
        <v>461</v>
      </c>
      <c r="GI1754" s="81">
        <v>2031</v>
      </c>
      <c r="GJ1754" s="81" t="s">
        <v>201</v>
      </c>
      <c r="GK1754" s="81">
        <v>247.2729921649489</v>
      </c>
      <c r="GL1754" s="81">
        <v>746.70105000000001</v>
      </c>
      <c r="GM1754" s="81">
        <v>2031</v>
      </c>
      <c r="GN1754" s="81" t="s">
        <v>173</v>
      </c>
      <c r="GO1754" s="81">
        <v>1.1148832299820636E-2</v>
      </c>
      <c r="GP1754" s="81">
        <v>10</v>
      </c>
      <c r="GQ1754" s="81">
        <v>0</v>
      </c>
      <c r="GR1754" s="81" t="s">
        <v>448</v>
      </c>
      <c r="GS1754" s="81">
        <v>0</v>
      </c>
      <c r="GT1754" s="81">
        <v>0</v>
      </c>
      <c r="GU1754" s="81">
        <v>0</v>
      </c>
      <c r="GV1754" s="81">
        <v>0</v>
      </c>
      <c r="GW1754" s="81">
        <v>1.1148832299820638E-2</v>
      </c>
      <c r="GX1754" s="81">
        <v>2.7568051219218779</v>
      </c>
      <c r="GY1754" s="81">
        <v>1.1148832299820638E-2</v>
      </c>
      <c r="GZ1754" s="81">
        <v>2.7568051219218779</v>
      </c>
    </row>
    <row r="1755" spans="187:208" x14ac:dyDescent="0.25">
      <c r="GE1755" s="81" t="s">
        <v>449</v>
      </c>
      <c r="GF1755" s="81" t="s">
        <v>155</v>
      </c>
      <c r="GG1755" s="81" t="s">
        <v>462</v>
      </c>
      <c r="GH1755" s="81" t="s">
        <v>461</v>
      </c>
      <c r="GI1755" s="81">
        <v>2032</v>
      </c>
      <c r="GJ1755" s="81" t="s">
        <v>201</v>
      </c>
      <c r="GK1755" s="81">
        <v>247.2729921649489</v>
      </c>
      <c r="GL1755" s="81">
        <v>746.70105000000001</v>
      </c>
      <c r="GM1755" s="81">
        <v>2032</v>
      </c>
      <c r="GN1755" s="81" t="s">
        <v>173</v>
      </c>
      <c r="GO1755" s="81">
        <v>1.1148832299820636E-2</v>
      </c>
      <c r="GP1755" s="81">
        <v>10</v>
      </c>
      <c r="GQ1755" s="81">
        <v>0</v>
      </c>
      <c r="GR1755" s="81" t="s">
        <v>448</v>
      </c>
      <c r="GS1755" s="81">
        <v>0</v>
      </c>
      <c r="GT1755" s="81">
        <v>0</v>
      </c>
      <c r="GU1755" s="81">
        <v>0</v>
      </c>
      <c r="GV1755" s="81">
        <v>0</v>
      </c>
      <c r="GW1755" s="81">
        <v>0</v>
      </c>
      <c r="GX1755" s="81">
        <v>0</v>
      </c>
      <c r="GY1755" s="81">
        <v>1.1148832299820638E-2</v>
      </c>
      <c r="GZ1755" s="81">
        <v>2.7568051219218779</v>
      </c>
    </row>
    <row r="1756" spans="187:208" x14ac:dyDescent="0.25">
      <c r="GE1756" s="81" t="s">
        <v>449</v>
      </c>
      <c r="GF1756" s="81" t="s">
        <v>155</v>
      </c>
      <c r="GG1756" s="81" t="s">
        <v>462</v>
      </c>
      <c r="GH1756" s="81" t="s">
        <v>451</v>
      </c>
      <c r="GI1756" s="81">
        <v>2021</v>
      </c>
      <c r="GJ1756" s="81" t="s">
        <v>201</v>
      </c>
      <c r="GK1756" s="81">
        <v>222.22942162783991</v>
      </c>
      <c r="GL1756" s="81">
        <v>746.70105000000001</v>
      </c>
      <c r="GM1756" s="81">
        <v>2021</v>
      </c>
      <c r="GN1756" s="81" t="s">
        <v>173</v>
      </c>
      <c r="GO1756" s="81">
        <v>1.1148832299820636E-2</v>
      </c>
      <c r="GP1756" s="81">
        <v>10</v>
      </c>
      <c r="GQ1756" s="81">
        <v>0</v>
      </c>
      <c r="GR1756" s="81" t="s">
        <v>448</v>
      </c>
      <c r="GS1756" s="81">
        <v>1.1148832299820638E-2</v>
      </c>
      <c r="GT1756" s="81">
        <v>2.4775985538149206</v>
      </c>
      <c r="GU1756" s="81">
        <v>1.1148832299820638E-2</v>
      </c>
      <c r="GV1756" s="81">
        <v>2.4775985538149206</v>
      </c>
      <c r="GW1756" s="81">
        <v>0</v>
      </c>
      <c r="GX1756" s="81">
        <v>0</v>
      </c>
      <c r="GY1756" s="81">
        <v>0</v>
      </c>
      <c r="GZ1756" s="81">
        <v>0</v>
      </c>
    </row>
    <row r="1757" spans="187:208" x14ac:dyDescent="0.25">
      <c r="GE1757" s="81" t="s">
        <v>449</v>
      </c>
      <c r="GF1757" s="81" t="s">
        <v>155</v>
      </c>
      <c r="GG1757" s="81" t="s">
        <v>462</v>
      </c>
      <c r="GH1757" s="81" t="s">
        <v>451</v>
      </c>
      <c r="GI1757" s="81">
        <v>2022</v>
      </c>
      <c r="GJ1757" s="81" t="s">
        <v>201</v>
      </c>
      <c r="GK1757" s="81">
        <v>222.22942162783991</v>
      </c>
      <c r="GL1757" s="81">
        <v>746.70105000000001</v>
      </c>
      <c r="GM1757" s="81">
        <v>2022</v>
      </c>
      <c r="GN1757" s="81" t="s">
        <v>173</v>
      </c>
      <c r="GO1757" s="81">
        <v>1.1148832299820636E-2</v>
      </c>
      <c r="GP1757" s="81">
        <v>10</v>
      </c>
      <c r="GQ1757" s="81">
        <v>0</v>
      </c>
      <c r="GR1757" s="81" t="s">
        <v>448</v>
      </c>
      <c r="GS1757" s="81">
        <v>1.1148832299820638E-2</v>
      </c>
      <c r="GT1757" s="81">
        <v>2.4775985538149206</v>
      </c>
      <c r="GU1757" s="81">
        <v>1.1148832299820638E-2</v>
      </c>
      <c r="GV1757" s="81">
        <v>2.4775985538149206</v>
      </c>
      <c r="GW1757" s="81">
        <v>1.1148832299820638E-2</v>
      </c>
      <c r="GX1757" s="81">
        <v>2.4775985538149206</v>
      </c>
      <c r="GY1757" s="81">
        <v>0</v>
      </c>
      <c r="GZ1757" s="81">
        <v>0</v>
      </c>
    </row>
    <row r="1758" spans="187:208" x14ac:dyDescent="0.25">
      <c r="GE1758" s="81" t="s">
        <v>449</v>
      </c>
      <c r="GF1758" s="81" t="s">
        <v>155</v>
      </c>
      <c r="GG1758" s="81" t="s">
        <v>462</v>
      </c>
      <c r="GH1758" s="81" t="s">
        <v>451</v>
      </c>
      <c r="GI1758" s="81">
        <v>2023</v>
      </c>
      <c r="GJ1758" s="81" t="s">
        <v>201</v>
      </c>
      <c r="GK1758" s="81">
        <v>233.23007680794899</v>
      </c>
      <c r="GL1758" s="81">
        <v>746.70105000000001</v>
      </c>
      <c r="GM1758" s="81">
        <v>2023</v>
      </c>
      <c r="GN1758" s="81" t="s">
        <v>173</v>
      </c>
      <c r="GO1758" s="81">
        <v>1.1148832299820636E-2</v>
      </c>
      <c r="GP1758" s="81">
        <v>10</v>
      </c>
      <c r="GQ1758" s="81">
        <v>0</v>
      </c>
      <c r="GR1758" s="81" t="s">
        <v>448</v>
      </c>
      <c r="GS1758" s="81">
        <v>1.1148832299820638E-2</v>
      </c>
      <c r="GT1758" s="81">
        <v>2.6002430136061099</v>
      </c>
      <c r="GU1758" s="81">
        <v>1.1148832299820638E-2</v>
      </c>
      <c r="GV1758" s="81">
        <v>2.6002430136061099</v>
      </c>
      <c r="GW1758" s="81">
        <v>1.1148832299820638E-2</v>
      </c>
      <c r="GX1758" s="81">
        <v>2.6002430136061099</v>
      </c>
      <c r="GY1758" s="81">
        <v>1.1148832299820638E-2</v>
      </c>
      <c r="GZ1758" s="81">
        <v>2.6002430136061099</v>
      </c>
    </row>
    <row r="1759" spans="187:208" x14ac:dyDescent="0.25">
      <c r="GE1759" s="81" t="s">
        <v>449</v>
      </c>
      <c r="GF1759" s="81" t="s">
        <v>155</v>
      </c>
      <c r="GG1759" s="81" t="s">
        <v>462</v>
      </c>
      <c r="GH1759" s="81" t="s">
        <v>451</v>
      </c>
      <c r="GI1759" s="81">
        <v>2024</v>
      </c>
      <c r="GJ1759" s="81" t="s">
        <v>201</v>
      </c>
      <c r="GK1759" s="81">
        <v>233.23007680794899</v>
      </c>
      <c r="GL1759" s="81">
        <v>746.70105000000001</v>
      </c>
      <c r="GM1759" s="81">
        <v>2024</v>
      </c>
      <c r="GN1759" s="81" t="s">
        <v>173</v>
      </c>
      <c r="GO1759" s="81">
        <v>1.1148832299820636E-2</v>
      </c>
      <c r="GP1759" s="81">
        <v>10</v>
      </c>
      <c r="GQ1759" s="81">
        <v>0</v>
      </c>
      <c r="GR1759" s="81" t="s">
        <v>448</v>
      </c>
      <c r="GS1759" s="81">
        <v>1.1148832299820638E-2</v>
      </c>
      <c r="GT1759" s="81">
        <v>2.6002430136061099</v>
      </c>
      <c r="GU1759" s="81">
        <v>1.1148832299820638E-2</v>
      </c>
      <c r="GV1759" s="81">
        <v>2.6002430136061099</v>
      </c>
      <c r="GW1759" s="81">
        <v>1.1148832299820638E-2</v>
      </c>
      <c r="GX1759" s="81">
        <v>2.6002430136061099</v>
      </c>
      <c r="GY1759" s="81">
        <v>1.1148832299820638E-2</v>
      </c>
      <c r="GZ1759" s="81">
        <v>2.6002430136061099</v>
      </c>
    </row>
    <row r="1760" spans="187:208" x14ac:dyDescent="0.25">
      <c r="GE1760" s="81" t="s">
        <v>449</v>
      </c>
      <c r="GF1760" s="81" t="s">
        <v>155</v>
      </c>
      <c r="GG1760" s="81" t="s">
        <v>462</v>
      </c>
      <c r="GH1760" s="81" t="s">
        <v>451</v>
      </c>
      <c r="GI1760" s="81">
        <v>2025</v>
      </c>
      <c r="GJ1760" s="81" t="s">
        <v>201</v>
      </c>
      <c r="GK1760" s="81">
        <v>233.23007680794899</v>
      </c>
      <c r="GL1760" s="81">
        <v>746.70105000000001</v>
      </c>
      <c r="GM1760" s="81">
        <v>2025</v>
      </c>
      <c r="GN1760" s="81" t="s">
        <v>173</v>
      </c>
      <c r="GO1760" s="81">
        <v>1.1148832299820636E-2</v>
      </c>
      <c r="GP1760" s="81">
        <v>10</v>
      </c>
      <c r="GQ1760" s="81">
        <v>0</v>
      </c>
      <c r="GR1760" s="81" t="s">
        <v>448</v>
      </c>
      <c r="GS1760" s="81">
        <v>1.1148832299820638E-2</v>
      </c>
      <c r="GT1760" s="81">
        <v>2.6002430136061099</v>
      </c>
      <c r="GU1760" s="81">
        <v>1.1148832299820638E-2</v>
      </c>
      <c r="GV1760" s="81">
        <v>2.6002430136061099</v>
      </c>
      <c r="GW1760" s="81">
        <v>1.1148832299820638E-2</v>
      </c>
      <c r="GX1760" s="81">
        <v>2.6002430136061099</v>
      </c>
      <c r="GY1760" s="81">
        <v>1.1148832299820638E-2</v>
      </c>
      <c r="GZ1760" s="81">
        <v>2.6002430136061099</v>
      </c>
    </row>
    <row r="1761" spans="187:208" x14ac:dyDescent="0.25">
      <c r="GE1761" s="81" t="s">
        <v>449</v>
      </c>
      <c r="GF1761" s="81" t="s">
        <v>155</v>
      </c>
      <c r="GG1761" s="81" t="s">
        <v>462</v>
      </c>
      <c r="GH1761" s="81" t="s">
        <v>451</v>
      </c>
      <c r="GI1761" s="81">
        <v>2026</v>
      </c>
      <c r="GJ1761" s="81" t="s">
        <v>201</v>
      </c>
      <c r="GK1761" s="81">
        <v>233.23007680794899</v>
      </c>
      <c r="GL1761" s="81">
        <v>746.70105000000001</v>
      </c>
      <c r="GM1761" s="81">
        <v>2026</v>
      </c>
      <c r="GN1761" s="81" t="s">
        <v>173</v>
      </c>
      <c r="GO1761" s="81">
        <v>1.1148832299820636E-2</v>
      </c>
      <c r="GP1761" s="81">
        <v>10</v>
      </c>
      <c r="GQ1761" s="81">
        <v>0</v>
      </c>
      <c r="GR1761" s="81" t="s">
        <v>448</v>
      </c>
      <c r="GS1761" s="81">
        <v>1.1148832299820638E-2</v>
      </c>
      <c r="GT1761" s="81">
        <v>2.6002430136061099</v>
      </c>
      <c r="GU1761" s="81">
        <v>1.1148832299820638E-2</v>
      </c>
      <c r="GV1761" s="81">
        <v>2.6002430136061099</v>
      </c>
      <c r="GW1761" s="81">
        <v>1.1148832299820638E-2</v>
      </c>
      <c r="GX1761" s="81">
        <v>2.6002430136061099</v>
      </c>
      <c r="GY1761" s="81">
        <v>1.1148832299820638E-2</v>
      </c>
      <c r="GZ1761" s="81">
        <v>2.6002430136061099</v>
      </c>
    </row>
    <row r="1762" spans="187:208" x14ac:dyDescent="0.25">
      <c r="GE1762" s="81" t="s">
        <v>449</v>
      </c>
      <c r="GF1762" s="81" t="s">
        <v>155</v>
      </c>
      <c r="GG1762" s="81" t="s">
        <v>462</v>
      </c>
      <c r="GH1762" s="81" t="s">
        <v>451</v>
      </c>
      <c r="GI1762" s="81">
        <v>2027</v>
      </c>
      <c r="GJ1762" s="81" t="s">
        <v>201</v>
      </c>
      <c r="GK1762" s="81">
        <v>233.23007680794899</v>
      </c>
      <c r="GL1762" s="81">
        <v>746.70105000000001</v>
      </c>
      <c r="GM1762" s="81">
        <v>2027</v>
      </c>
      <c r="GN1762" s="81" t="s">
        <v>173</v>
      </c>
      <c r="GO1762" s="81">
        <v>1.1148832299820636E-2</v>
      </c>
      <c r="GP1762" s="81">
        <v>10</v>
      </c>
      <c r="GQ1762" s="81">
        <v>0</v>
      </c>
      <c r="GR1762" s="81" t="s">
        <v>448</v>
      </c>
      <c r="GS1762" s="81">
        <v>1.1148832299820638E-2</v>
      </c>
      <c r="GT1762" s="81">
        <v>2.6002430136061099</v>
      </c>
      <c r="GU1762" s="81">
        <v>1.1148832299820638E-2</v>
      </c>
      <c r="GV1762" s="81">
        <v>2.6002430136061099</v>
      </c>
      <c r="GW1762" s="81">
        <v>1.1148832299820638E-2</v>
      </c>
      <c r="GX1762" s="81">
        <v>2.6002430136061099</v>
      </c>
      <c r="GY1762" s="81">
        <v>1.1148832299820638E-2</v>
      </c>
      <c r="GZ1762" s="81">
        <v>2.6002430136061099</v>
      </c>
    </row>
    <row r="1763" spans="187:208" x14ac:dyDescent="0.25">
      <c r="GE1763" s="81" t="s">
        <v>449</v>
      </c>
      <c r="GF1763" s="81" t="s">
        <v>155</v>
      </c>
      <c r="GG1763" s="81" t="s">
        <v>462</v>
      </c>
      <c r="GH1763" s="81" t="s">
        <v>451</v>
      </c>
      <c r="GI1763" s="81">
        <v>2028</v>
      </c>
      <c r="GJ1763" s="81" t="s">
        <v>201</v>
      </c>
      <c r="GK1763" s="81">
        <v>247.2729921649574</v>
      </c>
      <c r="GL1763" s="81">
        <v>746.70105000000001</v>
      </c>
      <c r="GM1763" s="81">
        <v>2028</v>
      </c>
      <c r="GN1763" s="81" t="s">
        <v>173</v>
      </c>
      <c r="GO1763" s="81">
        <v>1.1148832299820636E-2</v>
      </c>
      <c r="GP1763" s="81">
        <v>10</v>
      </c>
      <c r="GQ1763" s="81">
        <v>0</v>
      </c>
      <c r="GR1763" s="81" t="s">
        <v>448</v>
      </c>
      <c r="GS1763" s="81">
        <v>1.1148832299820638E-2</v>
      </c>
      <c r="GT1763" s="81">
        <v>2.7568051219219725</v>
      </c>
      <c r="GU1763" s="81">
        <v>1.1148832299820638E-2</v>
      </c>
      <c r="GV1763" s="81">
        <v>2.7568051219219725</v>
      </c>
      <c r="GW1763" s="81">
        <v>1.1148832299820638E-2</v>
      </c>
      <c r="GX1763" s="81">
        <v>2.7568051219219725</v>
      </c>
      <c r="GY1763" s="81">
        <v>1.1148832299820638E-2</v>
      </c>
      <c r="GZ1763" s="81">
        <v>2.7568051219219725</v>
      </c>
    </row>
    <row r="1764" spans="187:208" x14ac:dyDescent="0.25">
      <c r="GE1764" s="81" t="s">
        <v>449</v>
      </c>
      <c r="GF1764" s="81" t="s">
        <v>155</v>
      </c>
      <c r="GG1764" s="81" t="s">
        <v>462</v>
      </c>
      <c r="GH1764" s="81" t="s">
        <v>451</v>
      </c>
      <c r="GI1764" s="81">
        <v>2029</v>
      </c>
      <c r="GJ1764" s="81" t="s">
        <v>201</v>
      </c>
      <c r="GK1764" s="81">
        <v>247.2729921649574</v>
      </c>
      <c r="GL1764" s="81">
        <v>746.70105000000001</v>
      </c>
      <c r="GM1764" s="81">
        <v>2029</v>
      </c>
      <c r="GN1764" s="81" t="s">
        <v>173</v>
      </c>
      <c r="GO1764" s="81">
        <v>1.1148832299820636E-2</v>
      </c>
      <c r="GP1764" s="81">
        <v>10</v>
      </c>
      <c r="GQ1764" s="81">
        <v>0</v>
      </c>
      <c r="GR1764" s="81" t="s">
        <v>448</v>
      </c>
      <c r="GS1764" s="81">
        <v>1.1148832299820638E-2</v>
      </c>
      <c r="GT1764" s="81">
        <v>2.7568051219219725</v>
      </c>
      <c r="GU1764" s="81">
        <v>1.1148832299820638E-2</v>
      </c>
      <c r="GV1764" s="81">
        <v>2.7568051219219725</v>
      </c>
      <c r="GW1764" s="81">
        <v>1.1148832299820638E-2</v>
      </c>
      <c r="GX1764" s="81">
        <v>2.7568051219219725</v>
      </c>
      <c r="GY1764" s="81">
        <v>1.1148832299820638E-2</v>
      </c>
      <c r="GZ1764" s="81">
        <v>2.7568051219219725</v>
      </c>
    </row>
    <row r="1765" spans="187:208" x14ac:dyDescent="0.25">
      <c r="GE1765" s="81" t="s">
        <v>449</v>
      </c>
      <c r="GF1765" s="81" t="s">
        <v>155</v>
      </c>
      <c r="GG1765" s="81" t="s">
        <v>462</v>
      </c>
      <c r="GH1765" s="81" t="s">
        <v>451</v>
      </c>
      <c r="GI1765" s="81">
        <v>2030</v>
      </c>
      <c r="GJ1765" s="81" t="s">
        <v>201</v>
      </c>
      <c r="GK1765" s="81">
        <v>247.2729921649574</v>
      </c>
      <c r="GL1765" s="81">
        <v>746.70105000000001</v>
      </c>
      <c r="GM1765" s="81">
        <v>2030</v>
      </c>
      <c r="GN1765" s="81" t="s">
        <v>173</v>
      </c>
      <c r="GO1765" s="81">
        <v>1.1148832299820636E-2</v>
      </c>
      <c r="GP1765" s="81">
        <v>10</v>
      </c>
      <c r="GQ1765" s="81">
        <v>0</v>
      </c>
      <c r="GR1765" s="81" t="s">
        <v>448</v>
      </c>
      <c r="GS1765" s="81">
        <v>0</v>
      </c>
      <c r="GT1765" s="81">
        <v>0</v>
      </c>
      <c r="GU1765" s="81">
        <v>1.1148832299820638E-2</v>
      </c>
      <c r="GV1765" s="81">
        <v>2.7568051219219725</v>
      </c>
      <c r="GW1765" s="81">
        <v>1.1148832299820638E-2</v>
      </c>
      <c r="GX1765" s="81">
        <v>2.7568051219219725</v>
      </c>
      <c r="GY1765" s="81">
        <v>1.1148832299820638E-2</v>
      </c>
      <c r="GZ1765" s="81">
        <v>2.7568051219219725</v>
      </c>
    </row>
    <row r="1766" spans="187:208" x14ac:dyDescent="0.25">
      <c r="GE1766" s="81" t="s">
        <v>449</v>
      </c>
      <c r="GF1766" s="81" t="s">
        <v>155</v>
      </c>
      <c r="GG1766" s="81" t="s">
        <v>462</v>
      </c>
      <c r="GH1766" s="81" t="s">
        <v>451</v>
      </c>
      <c r="GI1766" s="81">
        <v>2031</v>
      </c>
      <c r="GJ1766" s="81" t="s">
        <v>201</v>
      </c>
      <c r="GK1766" s="81">
        <v>247.2729921649574</v>
      </c>
      <c r="GL1766" s="81">
        <v>746.70105000000001</v>
      </c>
      <c r="GM1766" s="81">
        <v>2031</v>
      </c>
      <c r="GN1766" s="81" t="s">
        <v>173</v>
      </c>
      <c r="GO1766" s="81">
        <v>1.1148832299820636E-2</v>
      </c>
      <c r="GP1766" s="81">
        <v>10</v>
      </c>
      <c r="GQ1766" s="81">
        <v>0</v>
      </c>
      <c r="GR1766" s="81" t="s">
        <v>448</v>
      </c>
      <c r="GS1766" s="81">
        <v>0</v>
      </c>
      <c r="GT1766" s="81">
        <v>0</v>
      </c>
      <c r="GU1766" s="81">
        <v>0</v>
      </c>
      <c r="GV1766" s="81">
        <v>0</v>
      </c>
      <c r="GW1766" s="81">
        <v>1.1148832299820638E-2</v>
      </c>
      <c r="GX1766" s="81">
        <v>2.7568051219219725</v>
      </c>
      <c r="GY1766" s="81">
        <v>1.1148832299820638E-2</v>
      </c>
      <c r="GZ1766" s="81">
        <v>2.7568051219219725</v>
      </c>
    </row>
    <row r="1767" spans="187:208" x14ac:dyDescent="0.25">
      <c r="GE1767" s="81" t="s">
        <v>449</v>
      </c>
      <c r="GF1767" s="81" t="s">
        <v>155</v>
      </c>
      <c r="GG1767" s="81" t="s">
        <v>462</v>
      </c>
      <c r="GH1767" s="81" t="s">
        <v>451</v>
      </c>
      <c r="GI1767" s="81">
        <v>2032</v>
      </c>
      <c r="GJ1767" s="81" t="s">
        <v>201</v>
      </c>
      <c r="GK1767" s="81">
        <v>247.2729921649574</v>
      </c>
      <c r="GL1767" s="81">
        <v>746.70105000000001</v>
      </c>
      <c r="GM1767" s="81">
        <v>2032</v>
      </c>
      <c r="GN1767" s="81" t="s">
        <v>173</v>
      </c>
      <c r="GO1767" s="81">
        <v>1.1148832299820636E-2</v>
      </c>
      <c r="GP1767" s="81">
        <v>10</v>
      </c>
      <c r="GQ1767" s="81">
        <v>0</v>
      </c>
      <c r="GR1767" s="81" t="s">
        <v>448</v>
      </c>
      <c r="GS1767" s="81">
        <v>0</v>
      </c>
      <c r="GT1767" s="81">
        <v>0</v>
      </c>
      <c r="GU1767" s="81">
        <v>0</v>
      </c>
      <c r="GV1767" s="81">
        <v>0</v>
      </c>
      <c r="GW1767" s="81">
        <v>0</v>
      </c>
      <c r="GX1767" s="81">
        <v>0</v>
      </c>
      <c r="GY1767" s="81">
        <v>1.1148832299820638E-2</v>
      </c>
      <c r="GZ1767" s="81">
        <v>2.7568051219219725</v>
      </c>
    </row>
    <row r="1768" spans="187:208" x14ac:dyDescent="0.25">
      <c r="GE1768" s="81" t="s">
        <v>449</v>
      </c>
      <c r="GF1768" s="81" t="s">
        <v>155</v>
      </c>
      <c r="GG1768" s="81" t="s">
        <v>462</v>
      </c>
      <c r="GH1768" s="81" t="s">
        <v>452</v>
      </c>
      <c r="GI1768" s="81">
        <v>2021</v>
      </c>
      <c r="GJ1768" s="81" t="s">
        <v>201</v>
      </c>
      <c r="GK1768" s="81">
        <v>0.69641821681223071</v>
      </c>
      <c r="GL1768" s="81">
        <v>746.70105000000001</v>
      </c>
      <c r="GM1768" s="81">
        <v>2021</v>
      </c>
      <c r="GN1768" s="81" t="s">
        <v>173</v>
      </c>
      <c r="GO1768" s="81">
        <v>1.1148832299820636E-2</v>
      </c>
      <c r="GP1768" s="81">
        <v>10</v>
      </c>
      <c r="GQ1768" s="81">
        <v>0</v>
      </c>
      <c r="GR1768" s="81" t="s">
        <v>448</v>
      </c>
      <c r="GS1768" s="81">
        <v>1.1148832299820638E-2</v>
      </c>
      <c r="GT1768" s="81">
        <v>7.7642499097796899E-3</v>
      </c>
      <c r="GU1768" s="81">
        <v>1.1148832299820638E-2</v>
      </c>
      <c r="GV1768" s="81">
        <v>7.7642499097796899E-3</v>
      </c>
      <c r="GW1768" s="81">
        <v>0</v>
      </c>
      <c r="GX1768" s="81">
        <v>0</v>
      </c>
      <c r="GY1768" s="81">
        <v>0</v>
      </c>
      <c r="GZ1768" s="81">
        <v>0</v>
      </c>
    </row>
    <row r="1769" spans="187:208" x14ac:dyDescent="0.25">
      <c r="GE1769" s="81" t="s">
        <v>449</v>
      </c>
      <c r="GF1769" s="81" t="s">
        <v>155</v>
      </c>
      <c r="GG1769" s="81" t="s">
        <v>462</v>
      </c>
      <c r="GH1769" s="81" t="s">
        <v>452</v>
      </c>
      <c r="GI1769" s="81">
        <v>2022</v>
      </c>
      <c r="GJ1769" s="81" t="s">
        <v>201</v>
      </c>
      <c r="GK1769" s="81">
        <v>0.69641821681223071</v>
      </c>
      <c r="GL1769" s="81">
        <v>746.70105000000001</v>
      </c>
      <c r="GM1769" s="81">
        <v>2022</v>
      </c>
      <c r="GN1769" s="81" t="s">
        <v>173</v>
      </c>
      <c r="GO1769" s="81">
        <v>1.1148832299820636E-2</v>
      </c>
      <c r="GP1769" s="81">
        <v>10</v>
      </c>
      <c r="GQ1769" s="81">
        <v>0</v>
      </c>
      <c r="GR1769" s="81" t="s">
        <v>448</v>
      </c>
      <c r="GS1769" s="81">
        <v>1.1148832299820638E-2</v>
      </c>
      <c r="GT1769" s="81">
        <v>7.7642499097796899E-3</v>
      </c>
      <c r="GU1769" s="81">
        <v>1.1148832299820638E-2</v>
      </c>
      <c r="GV1769" s="81">
        <v>7.7642499097796899E-3</v>
      </c>
      <c r="GW1769" s="81">
        <v>1.1148832299820638E-2</v>
      </c>
      <c r="GX1769" s="81">
        <v>7.7642499097796899E-3</v>
      </c>
      <c r="GY1769" s="81">
        <v>0</v>
      </c>
      <c r="GZ1769" s="81">
        <v>0</v>
      </c>
    </row>
    <row r="1770" spans="187:208" x14ac:dyDescent="0.25">
      <c r="GE1770" s="81" t="s">
        <v>449</v>
      </c>
      <c r="GF1770" s="81" t="s">
        <v>155</v>
      </c>
      <c r="GG1770" s="81" t="s">
        <v>462</v>
      </c>
      <c r="GH1770" s="81" t="s">
        <v>452</v>
      </c>
      <c r="GI1770" s="81">
        <v>2023</v>
      </c>
      <c r="GJ1770" s="81" t="s">
        <v>201</v>
      </c>
      <c r="GK1770" s="81">
        <v>0.71896016785821304</v>
      </c>
      <c r="GL1770" s="81">
        <v>746.70105000000001</v>
      </c>
      <c r="GM1770" s="81">
        <v>2023</v>
      </c>
      <c r="GN1770" s="81" t="s">
        <v>173</v>
      </c>
      <c r="GO1770" s="81">
        <v>1.1148832299820636E-2</v>
      </c>
      <c r="GP1770" s="81">
        <v>10</v>
      </c>
      <c r="GQ1770" s="81">
        <v>0</v>
      </c>
      <c r="GR1770" s="81" t="s">
        <v>448</v>
      </c>
      <c r="GS1770" s="81">
        <v>1.1148832299820638E-2</v>
      </c>
      <c r="GT1770" s="81">
        <v>8.0155663417021128E-3</v>
      </c>
      <c r="GU1770" s="81">
        <v>1.1148832299820638E-2</v>
      </c>
      <c r="GV1770" s="81">
        <v>8.0155663417021128E-3</v>
      </c>
      <c r="GW1770" s="81">
        <v>1.1148832299820638E-2</v>
      </c>
      <c r="GX1770" s="81">
        <v>8.0155663417021128E-3</v>
      </c>
      <c r="GY1770" s="81">
        <v>1.1148832299820638E-2</v>
      </c>
      <c r="GZ1770" s="81">
        <v>8.0155663417021128E-3</v>
      </c>
    </row>
    <row r="1771" spans="187:208" x14ac:dyDescent="0.25">
      <c r="GE1771" s="81" t="s">
        <v>449</v>
      </c>
      <c r="GF1771" s="81" t="s">
        <v>155</v>
      </c>
      <c r="GG1771" s="81" t="s">
        <v>462</v>
      </c>
      <c r="GH1771" s="81" t="s">
        <v>452</v>
      </c>
      <c r="GI1771" s="81">
        <v>2024</v>
      </c>
      <c r="GJ1771" s="81" t="s">
        <v>201</v>
      </c>
      <c r="GK1771" s="81">
        <v>0.71896016785821304</v>
      </c>
      <c r="GL1771" s="81">
        <v>746.70105000000001</v>
      </c>
      <c r="GM1771" s="81">
        <v>2024</v>
      </c>
      <c r="GN1771" s="81" t="s">
        <v>173</v>
      </c>
      <c r="GO1771" s="81">
        <v>1.1148832299820636E-2</v>
      </c>
      <c r="GP1771" s="81">
        <v>10</v>
      </c>
      <c r="GQ1771" s="81">
        <v>0</v>
      </c>
      <c r="GR1771" s="81" t="s">
        <v>448</v>
      </c>
      <c r="GS1771" s="81">
        <v>1.1148832299820638E-2</v>
      </c>
      <c r="GT1771" s="81">
        <v>8.0155663417021128E-3</v>
      </c>
      <c r="GU1771" s="81">
        <v>1.1148832299820638E-2</v>
      </c>
      <c r="GV1771" s="81">
        <v>8.0155663417021128E-3</v>
      </c>
      <c r="GW1771" s="81">
        <v>1.1148832299820638E-2</v>
      </c>
      <c r="GX1771" s="81">
        <v>8.0155663417021128E-3</v>
      </c>
      <c r="GY1771" s="81">
        <v>1.1148832299820638E-2</v>
      </c>
      <c r="GZ1771" s="81">
        <v>8.0155663417021128E-3</v>
      </c>
    </row>
    <row r="1772" spans="187:208" x14ac:dyDescent="0.25">
      <c r="GE1772" s="81" t="s">
        <v>449</v>
      </c>
      <c r="GF1772" s="81" t="s">
        <v>155</v>
      </c>
      <c r="GG1772" s="81" t="s">
        <v>462</v>
      </c>
      <c r="GH1772" s="81" t="s">
        <v>452</v>
      </c>
      <c r="GI1772" s="81">
        <v>2025</v>
      </c>
      <c r="GJ1772" s="81" t="s">
        <v>201</v>
      </c>
      <c r="GK1772" s="81">
        <v>0.71896016785821304</v>
      </c>
      <c r="GL1772" s="81">
        <v>746.70105000000001</v>
      </c>
      <c r="GM1772" s="81">
        <v>2025</v>
      </c>
      <c r="GN1772" s="81" t="s">
        <v>173</v>
      </c>
      <c r="GO1772" s="81">
        <v>1.1148832299820636E-2</v>
      </c>
      <c r="GP1772" s="81">
        <v>10</v>
      </c>
      <c r="GQ1772" s="81">
        <v>0</v>
      </c>
      <c r="GR1772" s="81" t="s">
        <v>448</v>
      </c>
      <c r="GS1772" s="81">
        <v>1.1148832299820638E-2</v>
      </c>
      <c r="GT1772" s="81">
        <v>8.0155663417021128E-3</v>
      </c>
      <c r="GU1772" s="81">
        <v>1.1148832299820638E-2</v>
      </c>
      <c r="GV1772" s="81">
        <v>8.0155663417021128E-3</v>
      </c>
      <c r="GW1772" s="81">
        <v>1.1148832299820638E-2</v>
      </c>
      <c r="GX1772" s="81">
        <v>8.0155663417021128E-3</v>
      </c>
      <c r="GY1772" s="81">
        <v>1.1148832299820638E-2</v>
      </c>
      <c r="GZ1772" s="81">
        <v>8.0155663417021128E-3</v>
      </c>
    </row>
    <row r="1773" spans="187:208" x14ac:dyDescent="0.25">
      <c r="GE1773" s="81" t="s">
        <v>449</v>
      </c>
      <c r="GF1773" s="81" t="s">
        <v>155</v>
      </c>
      <c r="GG1773" s="81" t="s">
        <v>462</v>
      </c>
      <c r="GH1773" s="81" t="s">
        <v>452</v>
      </c>
      <c r="GI1773" s="81">
        <v>2026</v>
      </c>
      <c r="GJ1773" s="81" t="s">
        <v>201</v>
      </c>
      <c r="GK1773" s="81">
        <v>0.71896016785821304</v>
      </c>
      <c r="GL1773" s="81">
        <v>746.70105000000001</v>
      </c>
      <c r="GM1773" s="81">
        <v>2026</v>
      </c>
      <c r="GN1773" s="81" t="s">
        <v>173</v>
      </c>
      <c r="GO1773" s="81">
        <v>1.1148832299820636E-2</v>
      </c>
      <c r="GP1773" s="81">
        <v>10</v>
      </c>
      <c r="GQ1773" s="81">
        <v>0</v>
      </c>
      <c r="GR1773" s="81" t="s">
        <v>448</v>
      </c>
      <c r="GS1773" s="81">
        <v>1.1148832299820638E-2</v>
      </c>
      <c r="GT1773" s="81">
        <v>8.0155663417021128E-3</v>
      </c>
      <c r="GU1773" s="81">
        <v>1.1148832299820638E-2</v>
      </c>
      <c r="GV1773" s="81">
        <v>8.0155663417021128E-3</v>
      </c>
      <c r="GW1773" s="81">
        <v>1.1148832299820638E-2</v>
      </c>
      <c r="GX1773" s="81">
        <v>8.0155663417021128E-3</v>
      </c>
      <c r="GY1773" s="81">
        <v>1.1148832299820638E-2</v>
      </c>
      <c r="GZ1773" s="81">
        <v>8.0155663417021128E-3</v>
      </c>
    </row>
    <row r="1774" spans="187:208" x14ac:dyDescent="0.25">
      <c r="GE1774" s="81" t="s">
        <v>449</v>
      </c>
      <c r="GF1774" s="81" t="s">
        <v>155</v>
      </c>
      <c r="GG1774" s="81" t="s">
        <v>462</v>
      </c>
      <c r="GH1774" s="81" t="s">
        <v>452</v>
      </c>
      <c r="GI1774" s="81">
        <v>2027</v>
      </c>
      <c r="GJ1774" s="81" t="s">
        <v>201</v>
      </c>
      <c r="GK1774" s="81">
        <v>0.71896016785821304</v>
      </c>
      <c r="GL1774" s="81">
        <v>746.70105000000001</v>
      </c>
      <c r="GM1774" s="81">
        <v>2027</v>
      </c>
      <c r="GN1774" s="81" t="s">
        <v>173</v>
      </c>
      <c r="GO1774" s="81">
        <v>1.1148832299820636E-2</v>
      </c>
      <c r="GP1774" s="81">
        <v>10</v>
      </c>
      <c r="GQ1774" s="81">
        <v>0</v>
      </c>
      <c r="GR1774" s="81" t="s">
        <v>448</v>
      </c>
      <c r="GS1774" s="81">
        <v>1.1148832299820638E-2</v>
      </c>
      <c r="GT1774" s="81">
        <v>8.0155663417021128E-3</v>
      </c>
      <c r="GU1774" s="81">
        <v>1.1148832299820638E-2</v>
      </c>
      <c r="GV1774" s="81">
        <v>8.0155663417021128E-3</v>
      </c>
      <c r="GW1774" s="81">
        <v>1.1148832299820638E-2</v>
      </c>
      <c r="GX1774" s="81">
        <v>8.0155663417021128E-3</v>
      </c>
      <c r="GY1774" s="81">
        <v>1.1148832299820638E-2</v>
      </c>
      <c r="GZ1774" s="81">
        <v>8.0155663417021128E-3</v>
      </c>
    </row>
    <row r="1775" spans="187:208" x14ac:dyDescent="0.25">
      <c r="GE1775" s="81" t="s">
        <v>449</v>
      </c>
      <c r="GF1775" s="81" t="s">
        <v>155</v>
      </c>
      <c r="GG1775" s="81" t="s">
        <v>462</v>
      </c>
      <c r="GH1775" s="81" t="s">
        <v>452</v>
      </c>
      <c r="GI1775" s="81">
        <v>2028</v>
      </c>
      <c r="GJ1775" s="81" t="s">
        <v>201</v>
      </c>
      <c r="GK1775" s="81">
        <v>0.74733835430388784</v>
      </c>
      <c r="GL1775" s="81">
        <v>746.70105000000001</v>
      </c>
      <c r="GM1775" s="81">
        <v>2028</v>
      </c>
      <c r="GN1775" s="81" t="s">
        <v>173</v>
      </c>
      <c r="GO1775" s="81">
        <v>1.1148832299820636E-2</v>
      </c>
      <c r="GP1775" s="81">
        <v>10</v>
      </c>
      <c r="GQ1775" s="81">
        <v>0</v>
      </c>
      <c r="GR1775" s="81" t="s">
        <v>448</v>
      </c>
      <c r="GS1775" s="81">
        <v>1.1148832299820638E-2</v>
      </c>
      <c r="GT1775" s="81">
        <v>8.3319499833579853E-3</v>
      </c>
      <c r="GU1775" s="81">
        <v>1.1148832299820638E-2</v>
      </c>
      <c r="GV1775" s="81">
        <v>8.3319499833579853E-3</v>
      </c>
      <c r="GW1775" s="81">
        <v>1.1148832299820638E-2</v>
      </c>
      <c r="GX1775" s="81">
        <v>8.3319499833579853E-3</v>
      </c>
      <c r="GY1775" s="81">
        <v>1.1148832299820638E-2</v>
      </c>
      <c r="GZ1775" s="81">
        <v>8.3319499833579853E-3</v>
      </c>
    </row>
    <row r="1776" spans="187:208" x14ac:dyDescent="0.25">
      <c r="GE1776" s="81" t="s">
        <v>449</v>
      </c>
      <c r="GF1776" s="81" t="s">
        <v>155</v>
      </c>
      <c r="GG1776" s="81" t="s">
        <v>462</v>
      </c>
      <c r="GH1776" s="81" t="s">
        <v>452</v>
      </c>
      <c r="GI1776" s="81">
        <v>2029</v>
      </c>
      <c r="GJ1776" s="81" t="s">
        <v>201</v>
      </c>
      <c r="GK1776" s="81">
        <v>0.74733835430388784</v>
      </c>
      <c r="GL1776" s="81">
        <v>746.70105000000001</v>
      </c>
      <c r="GM1776" s="81">
        <v>2029</v>
      </c>
      <c r="GN1776" s="81" t="s">
        <v>173</v>
      </c>
      <c r="GO1776" s="81">
        <v>1.1148832299820636E-2</v>
      </c>
      <c r="GP1776" s="81">
        <v>10</v>
      </c>
      <c r="GQ1776" s="81">
        <v>0</v>
      </c>
      <c r="GR1776" s="81" t="s">
        <v>448</v>
      </c>
      <c r="GS1776" s="81">
        <v>1.1148832299820638E-2</v>
      </c>
      <c r="GT1776" s="81">
        <v>8.3319499833579853E-3</v>
      </c>
      <c r="GU1776" s="81">
        <v>1.1148832299820638E-2</v>
      </c>
      <c r="GV1776" s="81">
        <v>8.3319499833579853E-3</v>
      </c>
      <c r="GW1776" s="81">
        <v>1.1148832299820638E-2</v>
      </c>
      <c r="GX1776" s="81">
        <v>8.3319499833579853E-3</v>
      </c>
      <c r="GY1776" s="81">
        <v>1.1148832299820638E-2</v>
      </c>
      <c r="GZ1776" s="81">
        <v>8.3319499833579853E-3</v>
      </c>
    </row>
    <row r="1777" spans="187:208" x14ac:dyDescent="0.25">
      <c r="GE1777" s="81" t="s">
        <v>449</v>
      </c>
      <c r="GF1777" s="81" t="s">
        <v>155</v>
      </c>
      <c r="GG1777" s="81" t="s">
        <v>462</v>
      </c>
      <c r="GH1777" s="81" t="s">
        <v>452</v>
      </c>
      <c r="GI1777" s="81">
        <v>2030</v>
      </c>
      <c r="GJ1777" s="81" t="s">
        <v>201</v>
      </c>
      <c r="GK1777" s="81">
        <v>0.74733835430388784</v>
      </c>
      <c r="GL1777" s="81">
        <v>746.70105000000001</v>
      </c>
      <c r="GM1777" s="81">
        <v>2030</v>
      </c>
      <c r="GN1777" s="81" t="s">
        <v>173</v>
      </c>
      <c r="GO1777" s="81">
        <v>1.1148832299820636E-2</v>
      </c>
      <c r="GP1777" s="81">
        <v>10</v>
      </c>
      <c r="GQ1777" s="81">
        <v>0</v>
      </c>
      <c r="GR1777" s="81" t="s">
        <v>448</v>
      </c>
      <c r="GS1777" s="81">
        <v>0</v>
      </c>
      <c r="GT1777" s="81">
        <v>0</v>
      </c>
      <c r="GU1777" s="81">
        <v>1.1148832299820638E-2</v>
      </c>
      <c r="GV1777" s="81">
        <v>8.3319499833579853E-3</v>
      </c>
      <c r="GW1777" s="81">
        <v>1.1148832299820638E-2</v>
      </c>
      <c r="GX1777" s="81">
        <v>8.3319499833579853E-3</v>
      </c>
      <c r="GY1777" s="81">
        <v>1.1148832299820638E-2</v>
      </c>
      <c r="GZ1777" s="81">
        <v>8.3319499833579853E-3</v>
      </c>
    </row>
    <row r="1778" spans="187:208" x14ac:dyDescent="0.25">
      <c r="GE1778" s="81" t="s">
        <v>449</v>
      </c>
      <c r="GF1778" s="81" t="s">
        <v>155</v>
      </c>
      <c r="GG1778" s="81" t="s">
        <v>462</v>
      </c>
      <c r="GH1778" s="81" t="s">
        <v>452</v>
      </c>
      <c r="GI1778" s="81">
        <v>2031</v>
      </c>
      <c r="GJ1778" s="81" t="s">
        <v>201</v>
      </c>
      <c r="GK1778" s="81">
        <v>0.74733835430388784</v>
      </c>
      <c r="GL1778" s="81">
        <v>746.70105000000001</v>
      </c>
      <c r="GM1778" s="81">
        <v>2031</v>
      </c>
      <c r="GN1778" s="81" t="s">
        <v>173</v>
      </c>
      <c r="GO1778" s="81">
        <v>1.1148832299820636E-2</v>
      </c>
      <c r="GP1778" s="81">
        <v>10</v>
      </c>
      <c r="GQ1778" s="81">
        <v>0</v>
      </c>
      <c r="GR1778" s="81" t="s">
        <v>448</v>
      </c>
      <c r="GS1778" s="81">
        <v>0</v>
      </c>
      <c r="GT1778" s="81">
        <v>0</v>
      </c>
      <c r="GU1778" s="81">
        <v>0</v>
      </c>
      <c r="GV1778" s="81">
        <v>0</v>
      </c>
      <c r="GW1778" s="81">
        <v>1.1148832299820638E-2</v>
      </c>
      <c r="GX1778" s="81">
        <v>8.3319499833579853E-3</v>
      </c>
      <c r="GY1778" s="81">
        <v>1.1148832299820638E-2</v>
      </c>
      <c r="GZ1778" s="81">
        <v>8.3319499833579853E-3</v>
      </c>
    </row>
    <row r="1779" spans="187:208" x14ac:dyDescent="0.25">
      <c r="GE1779" s="81" t="s">
        <v>449</v>
      </c>
      <c r="GF1779" s="81" t="s">
        <v>155</v>
      </c>
      <c r="GG1779" s="81" t="s">
        <v>462</v>
      </c>
      <c r="GH1779" s="81" t="s">
        <v>452</v>
      </c>
      <c r="GI1779" s="81">
        <v>2032</v>
      </c>
      <c r="GJ1779" s="81" t="s">
        <v>201</v>
      </c>
      <c r="GK1779" s="81">
        <v>0.74733835430388784</v>
      </c>
      <c r="GL1779" s="81">
        <v>746.70105000000001</v>
      </c>
      <c r="GM1779" s="81">
        <v>2032</v>
      </c>
      <c r="GN1779" s="81" t="s">
        <v>173</v>
      </c>
      <c r="GO1779" s="81">
        <v>1.1148832299820636E-2</v>
      </c>
      <c r="GP1779" s="81">
        <v>10</v>
      </c>
      <c r="GQ1779" s="81">
        <v>0</v>
      </c>
      <c r="GR1779" s="81" t="s">
        <v>448</v>
      </c>
      <c r="GS1779" s="81">
        <v>0</v>
      </c>
      <c r="GT1779" s="81">
        <v>0</v>
      </c>
      <c r="GU1779" s="81">
        <v>0</v>
      </c>
      <c r="GV1779" s="81">
        <v>0</v>
      </c>
      <c r="GW1779" s="81">
        <v>0</v>
      </c>
      <c r="GX1779" s="81">
        <v>0</v>
      </c>
      <c r="GY1779" s="81">
        <v>1.1148832299820638E-2</v>
      </c>
      <c r="GZ1779" s="81">
        <v>8.3319499833579853E-3</v>
      </c>
    </row>
    <row r="1780" spans="187:208" x14ac:dyDescent="0.25">
      <c r="GE1780" s="81" t="s">
        <v>449</v>
      </c>
      <c r="GF1780" s="81" t="s">
        <v>155</v>
      </c>
      <c r="GG1780" s="81" t="s">
        <v>462</v>
      </c>
      <c r="GH1780" s="81" t="s">
        <v>453</v>
      </c>
      <c r="GI1780" s="81">
        <v>2021</v>
      </c>
      <c r="GJ1780" s="81" t="s">
        <v>201</v>
      </c>
      <c r="GK1780" s="81">
        <v>3.6425060683954402E-2</v>
      </c>
      <c r="GL1780" s="81">
        <v>746.70105000000001</v>
      </c>
      <c r="GM1780" s="81">
        <v>2021</v>
      </c>
      <c r="GN1780" s="81" t="s">
        <v>173</v>
      </c>
      <c r="GO1780" s="81">
        <v>1.1148832299820636E-2</v>
      </c>
      <c r="GP1780" s="81">
        <v>10</v>
      </c>
      <c r="GQ1780" s="81">
        <v>0</v>
      </c>
      <c r="GR1780" s="81" t="s">
        <v>448</v>
      </c>
      <c r="GS1780" s="81">
        <v>1.1148832299820638E-2</v>
      </c>
      <c r="GT1780" s="81">
        <v>4.0609689307619768E-4</v>
      </c>
      <c r="GU1780" s="81">
        <v>1.1148832299820638E-2</v>
      </c>
      <c r="GV1780" s="81">
        <v>4.0609689307619768E-4</v>
      </c>
      <c r="GW1780" s="81">
        <v>0</v>
      </c>
      <c r="GX1780" s="81">
        <v>0</v>
      </c>
      <c r="GY1780" s="81">
        <v>0</v>
      </c>
      <c r="GZ1780" s="81">
        <v>0</v>
      </c>
    </row>
    <row r="1781" spans="187:208" x14ac:dyDescent="0.25">
      <c r="GE1781" s="81" t="s">
        <v>449</v>
      </c>
      <c r="GF1781" s="81" t="s">
        <v>155</v>
      </c>
      <c r="GG1781" s="81" t="s">
        <v>462</v>
      </c>
      <c r="GH1781" s="81" t="s">
        <v>453</v>
      </c>
      <c r="GI1781" s="81">
        <v>2022</v>
      </c>
      <c r="GJ1781" s="81" t="s">
        <v>201</v>
      </c>
      <c r="GK1781" s="81">
        <v>3.6425060683954402E-2</v>
      </c>
      <c r="GL1781" s="81">
        <v>746.70105000000001</v>
      </c>
      <c r="GM1781" s="81">
        <v>2022</v>
      </c>
      <c r="GN1781" s="81" t="s">
        <v>173</v>
      </c>
      <c r="GO1781" s="81">
        <v>1.1148832299820636E-2</v>
      </c>
      <c r="GP1781" s="81">
        <v>10</v>
      </c>
      <c r="GQ1781" s="81">
        <v>0</v>
      </c>
      <c r="GR1781" s="81" t="s">
        <v>448</v>
      </c>
      <c r="GS1781" s="81">
        <v>1.1148832299820638E-2</v>
      </c>
      <c r="GT1781" s="81">
        <v>4.0609689307619768E-4</v>
      </c>
      <c r="GU1781" s="81">
        <v>1.1148832299820638E-2</v>
      </c>
      <c r="GV1781" s="81">
        <v>4.0609689307619768E-4</v>
      </c>
      <c r="GW1781" s="81">
        <v>1.1148832299820638E-2</v>
      </c>
      <c r="GX1781" s="81">
        <v>4.0609689307619768E-4</v>
      </c>
      <c r="GY1781" s="81">
        <v>0</v>
      </c>
      <c r="GZ1781" s="81">
        <v>0</v>
      </c>
    </row>
    <row r="1782" spans="187:208" x14ac:dyDescent="0.25">
      <c r="GE1782" s="81" t="s">
        <v>449</v>
      </c>
      <c r="GF1782" s="81" t="s">
        <v>155</v>
      </c>
      <c r="GG1782" s="81" t="s">
        <v>462</v>
      </c>
      <c r="GH1782" s="81" t="s">
        <v>453</v>
      </c>
      <c r="GI1782" s="81">
        <v>2023</v>
      </c>
      <c r="GJ1782" s="81" t="s">
        <v>201</v>
      </c>
      <c r="GK1782" s="81">
        <v>3.7590224611390652E-2</v>
      </c>
      <c r="GL1782" s="81">
        <v>746.70105000000001</v>
      </c>
      <c r="GM1782" s="81">
        <v>2023</v>
      </c>
      <c r="GN1782" s="81" t="s">
        <v>173</v>
      </c>
      <c r="GO1782" s="81">
        <v>1.1148832299820636E-2</v>
      </c>
      <c r="GP1782" s="81">
        <v>10</v>
      </c>
      <c r="GQ1782" s="81">
        <v>0</v>
      </c>
      <c r="GR1782" s="81" t="s">
        <v>448</v>
      </c>
      <c r="GS1782" s="81">
        <v>1.1148832299820638E-2</v>
      </c>
      <c r="GT1782" s="81">
        <v>4.1908711030498477E-4</v>
      </c>
      <c r="GU1782" s="81">
        <v>1.1148832299820638E-2</v>
      </c>
      <c r="GV1782" s="81">
        <v>4.1908711030498477E-4</v>
      </c>
      <c r="GW1782" s="81">
        <v>1.1148832299820638E-2</v>
      </c>
      <c r="GX1782" s="81">
        <v>4.1908711030498477E-4</v>
      </c>
      <c r="GY1782" s="81">
        <v>1.1148832299820638E-2</v>
      </c>
      <c r="GZ1782" s="81">
        <v>4.1908711030498477E-4</v>
      </c>
    </row>
    <row r="1783" spans="187:208" x14ac:dyDescent="0.25">
      <c r="GE1783" s="81" t="s">
        <v>449</v>
      </c>
      <c r="GF1783" s="81" t="s">
        <v>155</v>
      </c>
      <c r="GG1783" s="81" t="s">
        <v>462</v>
      </c>
      <c r="GH1783" s="81" t="s">
        <v>453</v>
      </c>
      <c r="GI1783" s="81">
        <v>2024</v>
      </c>
      <c r="GJ1783" s="81" t="s">
        <v>201</v>
      </c>
      <c r="GK1783" s="81">
        <v>3.7590224611390652E-2</v>
      </c>
      <c r="GL1783" s="81">
        <v>746.70105000000001</v>
      </c>
      <c r="GM1783" s="81">
        <v>2024</v>
      </c>
      <c r="GN1783" s="81" t="s">
        <v>173</v>
      </c>
      <c r="GO1783" s="81">
        <v>1.1148832299820636E-2</v>
      </c>
      <c r="GP1783" s="81">
        <v>10</v>
      </c>
      <c r="GQ1783" s="81">
        <v>0</v>
      </c>
      <c r="GR1783" s="81" t="s">
        <v>448</v>
      </c>
      <c r="GS1783" s="81">
        <v>1.1148832299820638E-2</v>
      </c>
      <c r="GT1783" s="81">
        <v>4.1908711030498477E-4</v>
      </c>
      <c r="GU1783" s="81">
        <v>1.1148832299820638E-2</v>
      </c>
      <c r="GV1783" s="81">
        <v>4.1908711030498477E-4</v>
      </c>
      <c r="GW1783" s="81">
        <v>1.1148832299820638E-2</v>
      </c>
      <c r="GX1783" s="81">
        <v>4.1908711030498477E-4</v>
      </c>
      <c r="GY1783" s="81">
        <v>1.1148832299820638E-2</v>
      </c>
      <c r="GZ1783" s="81">
        <v>4.1908711030498477E-4</v>
      </c>
    </row>
    <row r="1784" spans="187:208" x14ac:dyDescent="0.25">
      <c r="GE1784" s="81" t="s">
        <v>449</v>
      </c>
      <c r="GF1784" s="81" t="s">
        <v>155</v>
      </c>
      <c r="GG1784" s="81" t="s">
        <v>462</v>
      </c>
      <c r="GH1784" s="81" t="s">
        <v>453</v>
      </c>
      <c r="GI1784" s="81">
        <v>2025</v>
      </c>
      <c r="GJ1784" s="81" t="s">
        <v>201</v>
      </c>
      <c r="GK1784" s="81">
        <v>3.7590224611390652E-2</v>
      </c>
      <c r="GL1784" s="81">
        <v>746.70105000000001</v>
      </c>
      <c r="GM1784" s="81">
        <v>2025</v>
      </c>
      <c r="GN1784" s="81" t="s">
        <v>173</v>
      </c>
      <c r="GO1784" s="81">
        <v>1.1148832299820636E-2</v>
      </c>
      <c r="GP1784" s="81">
        <v>10</v>
      </c>
      <c r="GQ1784" s="81">
        <v>0</v>
      </c>
      <c r="GR1784" s="81" t="s">
        <v>448</v>
      </c>
      <c r="GS1784" s="81">
        <v>1.1148832299820638E-2</v>
      </c>
      <c r="GT1784" s="81">
        <v>4.1908711030498477E-4</v>
      </c>
      <c r="GU1784" s="81">
        <v>1.1148832299820638E-2</v>
      </c>
      <c r="GV1784" s="81">
        <v>4.1908711030498477E-4</v>
      </c>
      <c r="GW1784" s="81">
        <v>1.1148832299820638E-2</v>
      </c>
      <c r="GX1784" s="81">
        <v>4.1908711030498477E-4</v>
      </c>
      <c r="GY1784" s="81">
        <v>1.1148832299820638E-2</v>
      </c>
      <c r="GZ1784" s="81">
        <v>4.1908711030498477E-4</v>
      </c>
    </row>
    <row r="1785" spans="187:208" x14ac:dyDescent="0.25">
      <c r="GE1785" s="81" t="s">
        <v>449</v>
      </c>
      <c r="GF1785" s="81" t="s">
        <v>155</v>
      </c>
      <c r="GG1785" s="81" t="s">
        <v>462</v>
      </c>
      <c r="GH1785" s="81" t="s">
        <v>453</v>
      </c>
      <c r="GI1785" s="81">
        <v>2026</v>
      </c>
      <c r="GJ1785" s="81" t="s">
        <v>201</v>
      </c>
      <c r="GK1785" s="81">
        <v>3.7590224611390652E-2</v>
      </c>
      <c r="GL1785" s="81">
        <v>746.70105000000001</v>
      </c>
      <c r="GM1785" s="81">
        <v>2026</v>
      </c>
      <c r="GN1785" s="81" t="s">
        <v>173</v>
      </c>
      <c r="GO1785" s="81">
        <v>1.1148832299820636E-2</v>
      </c>
      <c r="GP1785" s="81">
        <v>10</v>
      </c>
      <c r="GQ1785" s="81">
        <v>0</v>
      </c>
      <c r="GR1785" s="81" t="s">
        <v>448</v>
      </c>
      <c r="GS1785" s="81">
        <v>1.1148832299820638E-2</v>
      </c>
      <c r="GT1785" s="81">
        <v>4.1908711030498477E-4</v>
      </c>
      <c r="GU1785" s="81">
        <v>1.1148832299820638E-2</v>
      </c>
      <c r="GV1785" s="81">
        <v>4.1908711030498477E-4</v>
      </c>
      <c r="GW1785" s="81">
        <v>1.1148832299820638E-2</v>
      </c>
      <c r="GX1785" s="81">
        <v>4.1908711030498477E-4</v>
      </c>
      <c r="GY1785" s="81">
        <v>1.1148832299820638E-2</v>
      </c>
      <c r="GZ1785" s="81">
        <v>4.1908711030498477E-4</v>
      </c>
    </row>
    <row r="1786" spans="187:208" x14ac:dyDescent="0.25">
      <c r="GE1786" s="81" t="s">
        <v>449</v>
      </c>
      <c r="GF1786" s="81" t="s">
        <v>155</v>
      </c>
      <c r="GG1786" s="81" t="s">
        <v>462</v>
      </c>
      <c r="GH1786" s="81" t="s">
        <v>453</v>
      </c>
      <c r="GI1786" s="81">
        <v>2027</v>
      </c>
      <c r="GJ1786" s="81" t="s">
        <v>201</v>
      </c>
      <c r="GK1786" s="81">
        <v>3.7590224611390652E-2</v>
      </c>
      <c r="GL1786" s="81">
        <v>746.70105000000001</v>
      </c>
      <c r="GM1786" s="81">
        <v>2027</v>
      </c>
      <c r="GN1786" s="81" t="s">
        <v>173</v>
      </c>
      <c r="GO1786" s="81">
        <v>1.1148832299820636E-2</v>
      </c>
      <c r="GP1786" s="81">
        <v>10</v>
      </c>
      <c r="GQ1786" s="81">
        <v>0</v>
      </c>
      <c r="GR1786" s="81" t="s">
        <v>448</v>
      </c>
      <c r="GS1786" s="81">
        <v>1.1148832299820638E-2</v>
      </c>
      <c r="GT1786" s="81">
        <v>4.1908711030498477E-4</v>
      </c>
      <c r="GU1786" s="81">
        <v>1.1148832299820638E-2</v>
      </c>
      <c r="GV1786" s="81">
        <v>4.1908711030498477E-4</v>
      </c>
      <c r="GW1786" s="81">
        <v>1.1148832299820638E-2</v>
      </c>
      <c r="GX1786" s="81">
        <v>4.1908711030498477E-4</v>
      </c>
      <c r="GY1786" s="81">
        <v>1.1148832299820638E-2</v>
      </c>
      <c r="GZ1786" s="81">
        <v>4.1908711030498477E-4</v>
      </c>
    </row>
    <row r="1787" spans="187:208" x14ac:dyDescent="0.25">
      <c r="GE1787" s="81" t="s">
        <v>449</v>
      </c>
      <c r="GF1787" s="81" t="s">
        <v>155</v>
      </c>
      <c r="GG1787" s="81" t="s">
        <v>462</v>
      </c>
      <c r="GH1787" s="81" t="s">
        <v>453</v>
      </c>
      <c r="GI1787" s="81">
        <v>2028</v>
      </c>
      <c r="GJ1787" s="81" t="s">
        <v>201</v>
      </c>
      <c r="GK1787" s="81">
        <v>3.9055083184886243E-2</v>
      </c>
      <c r="GL1787" s="81">
        <v>746.70105000000001</v>
      </c>
      <c r="GM1787" s="81">
        <v>2028</v>
      </c>
      <c r="GN1787" s="81" t="s">
        <v>173</v>
      </c>
      <c r="GO1787" s="81">
        <v>1.1148832299820636E-2</v>
      </c>
      <c r="GP1787" s="81">
        <v>10</v>
      </c>
      <c r="GQ1787" s="81">
        <v>0</v>
      </c>
      <c r="GR1787" s="81" t="s">
        <v>448</v>
      </c>
      <c r="GS1787" s="81">
        <v>1.1148832299820638E-2</v>
      </c>
      <c r="GT1787" s="81">
        <v>4.3541857288384163E-4</v>
      </c>
      <c r="GU1787" s="81">
        <v>1.1148832299820638E-2</v>
      </c>
      <c r="GV1787" s="81">
        <v>4.3541857288384163E-4</v>
      </c>
      <c r="GW1787" s="81">
        <v>1.1148832299820638E-2</v>
      </c>
      <c r="GX1787" s="81">
        <v>4.3541857288384163E-4</v>
      </c>
      <c r="GY1787" s="81">
        <v>1.1148832299820638E-2</v>
      </c>
      <c r="GZ1787" s="81">
        <v>4.3541857288384163E-4</v>
      </c>
    </row>
    <row r="1788" spans="187:208" x14ac:dyDescent="0.25">
      <c r="GE1788" s="81" t="s">
        <v>449</v>
      </c>
      <c r="GF1788" s="81" t="s">
        <v>155</v>
      </c>
      <c r="GG1788" s="81" t="s">
        <v>462</v>
      </c>
      <c r="GH1788" s="81" t="s">
        <v>453</v>
      </c>
      <c r="GI1788" s="81">
        <v>2029</v>
      </c>
      <c r="GJ1788" s="81" t="s">
        <v>201</v>
      </c>
      <c r="GK1788" s="81">
        <v>3.9055083184886243E-2</v>
      </c>
      <c r="GL1788" s="81">
        <v>746.70105000000001</v>
      </c>
      <c r="GM1788" s="81">
        <v>2029</v>
      </c>
      <c r="GN1788" s="81" t="s">
        <v>173</v>
      </c>
      <c r="GO1788" s="81">
        <v>1.1148832299820636E-2</v>
      </c>
      <c r="GP1788" s="81">
        <v>10</v>
      </c>
      <c r="GQ1788" s="81">
        <v>0</v>
      </c>
      <c r="GR1788" s="81" t="s">
        <v>448</v>
      </c>
      <c r="GS1788" s="81">
        <v>1.1148832299820638E-2</v>
      </c>
      <c r="GT1788" s="81">
        <v>4.3541857288384163E-4</v>
      </c>
      <c r="GU1788" s="81">
        <v>1.1148832299820638E-2</v>
      </c>
      <c r="GV1788" s="81">
        <v>4.3541857288384163E-4</v>
      </c>
      <c r="GW1788" s="81">
        <v>1.1148832299820638E-2</v>
      </c>
      <c r="GX1788" s="81">
        <v>4.3541857288384163E-4</v>
      </c>
      <c r="GY1788" s="81">
        <v>1.1148832299820638E-2</v>
      </c>
      <c r="GZ1788" s="81">
        <v>4.3541857288384163E-4</v>
      </c>
    </row>
    <row r="1789" spans="187:208" x14ac:dyDescent="0.25">
      <c r="GE1789" s="81" t="s">
        <v>449</v>
      </c>
      <c r="GF1789" s="81" t="s">
        <v>155</v>
      </c>
      <c r="GG1789" s="81" t="s">
        <v>462</v>
      </c>
      <c r="GH1789" s="81" t="s">
        <v>453</v>
      </c>
      <c r="GI1789" s="81">
        <v>2030</v>
      </c>
      <c r="GJ1789" s="81" t="s">
        <v>201</v>
      </c>
      <c r="GK1789" s="81">
        <v>3.9055083184886243E-2</v>
      </c>
      <c r="GL1789" s="81">
        <v>746.70105000000001</v>
      </c>
      <c r="GM1789" s="81">
        <v>2030</v>
      </c>
      <c r="GN1789" s="81" t="s">
        <v>173</v>
      </c>
      <c r="GO1789" s="81">
        <v>1.1148832299820636E-2</v>
      </c>
      <c r="GP1789" s="81">
        <v>10</v>
      </c>
      <c r="GQ1789" s="81">
        <v>0</v>
      </c>
      <c r="GR1789" s="81" t="s">
        <v>448</v>
      </c>
      <c r="GS1789" s="81">
        <v>0</v>
      </c>
      <c r="GT1789" s="81">
        <v>0</v>
      </c>
      <c r="GU1789" s="81">
        <v>1.1148832299820638E-2</v>
      </c>
      <c r="GV1789" s="81">
        <v>4.3541857288384163E-4</v>
      </c>
      <c r="GW1789" s="81">
        <v>1.1148832299820638E-2</v>
      </c>
      <c r="GX1789" s="81">
        <v>4.3541857288384163E-4</v>
      </c>
      <c r="GY1789" s="81">
        <v>1.1148832299820638E-2</v>
      </c>
      <c r="GZ1789" s="81">
        <v>4.3541857288384163E-4</v>
      </c>
    </row>
    <row r="1790" spans="187:208" x14ac:dyDescent="0.25">
      <c r="GE1790" s="81" t="s">
        <v>449</v>
      </c>
      <c r="GF1790" s="81" t="s">
        <v>155</v>
      </c>
      <c r="GG1790" s="81" t="s">
        <v>462</v>
      </c>
      <c r="GH1790" s="81" t="s">
        <v>453</v>
      </c>
      <c r="GI1790" s="81">
        <v>2031</v>
      </c>
      <c r="GJ1790" s="81" t="s">
        <v>201</v>
      </c>
      <c r="GK1790" s="81">
        <v>3.9055083184886243E-2</v>
      </c>
      <c r="GL1790" s="81">
        <v>746.70105000000001</v>
      </c>
      <c r="GM1790" s="81">
        <v>2031</v>
      </c>
      <c r="GN1790" s="81" t="s">
        <v>173</v>
      </c>
      <c r="GO1790" s="81">
        <v>1.1148832299820636E-2</v>
      </c>
      <c r="GP1790" s="81">
        <v>10</v>
      </c>
      <c r="GQ1790" s="81">
        <v>0</v>
      </c>
      <c r="GR1790" s="81" t="s">
        <v>448</v>
      </c>
      <c r="GS1790" s="81">
        <v>0</v>
      </c>
      <c r="GT1790" s="81">
        <v>0</v>
      </c>
      <c r="GU1790" s="81">
        <v>0</v>
      </c>
      <c r="GV1790" s="81">
        <v>0</v>
      </c>
      <c r="GW1790" s="81">
        <v>1.1148832299820638E-2</v>
      </c>
      <c r="GX1790" s="81">
        <v>4.3541857288384163E-4</v>
      </c>
      <c r="GY1790" s="81">
        <v>1.1148832299820638E-2</v>
      </c>
      <c r="GZ1790" s="81">
        <v>4.3541857288384163E-4</v>
      </c>
    </row>
    <row r="1791" spans="187:208" x14ac:dyDescent="0.25">
      <c r="GE1791" s="81" t="s">
        <v>449</v>
      </c>
      <c r="GF1791" s="81" t="s">
        <v>155</v>
      </c>
      <c r="GG1791" s="81" t="s">
        <v>462</v>
      </c>
      <c r="GH1791" s="81" t="s">
        <v>453</v>
      </c>
      <c r="GI1791" s="81">
        <v>2032</v>
      </c>
      <c r="GJ1791" s="81" t="s">
        <v>201</v>
      </c>
      <c r="GK1791" s="81">
        <v>3.9055083184886243E-2</v>
      </c>
      <c r="GL1791" s="81">
        <v>746.70105000000001</v>
      </c>
      <c r="GM1791" s="81">
        <v>2032</v>
      </c>
      <c r="GN1791" s="81" t="s">
        <v>173</v>
      </c>
      <c r="GO1791" s="81">
        <v>1.1148832299820636E-2</v>
      </c>
      <c r="GP1791" s="81">
        <v>10</v>
      </c>
      <c r="GQ1791" s="81">
        <v>0</v>
      </c>
      <c r="GR1791" s="81" t="s">
        <v>448</v>
      </c>
      <c r="GS1791" s="81">
        <v>0</v>
      </c>
      <c r="GT1791" s="81">
        <v>0</v>
      </c>
      <c r="GU1791" s="81">
        <v>0</v>
      </c>
      <c r="GV1791" s="81">
        <v>0</v>
      </c>
      <c r="GW1791" s="81">
        <v>0</v>
      </c>
      <c r="GX1791" s="81">
        <v>0</v>
      </c>
      <c r="GY1791" s="81">
        <v>1.1148832299820638E-2</v>
      </c>
      <c r="GZ1791" s="81">
        <v>4.3541857288384163E-4</v>
      </c>
    </row>
    <row r="1792" spans="187:208" x14ac:dyDescent="0.25">
      <c r="GE1792" s="81" t="s">
        <v>449</v>
      </c>
      <c r="GF1792" s="81" t="s">
        <v>155</v>
      </c>
      <c r="GG1792" s="81" t="s">
        <v>462</v>
      </c>
      <c r="GH1792" s="81" t="s">
        <v>454</v>
      </c>
      <c r="GI1792" s="81">
        <v>2021</v>
      </c>
      <c r="GJ1792" s="81" t="s">
        <v>201</v>
      </c>
      <c r="GK1792" s="81">
        <v>409.22373582044048</v>
      </c>
      <c r="GL1792" s="81">
        <v>746.70105000000001</v>
      </c>
      <c r="GM1792" s="81">
        <v>2021</v>
      </c>
      <c r="GN1792" s="81" t="s">
        <v>173</v>
      </c>
      <c r="GO1792" s="81">
        <v>1.1148832299820636E-2</v>
      </c>
      <c r="GP1792" s="81">
        <v>10</v>
      </c>
      <c r="GQ1792" s="81">
        <v>0</v>
      </c>
      <c r="GR1792" s="81" t="s">
        <v>448</v>
      </c>
      <c r="GS1792" s="81">
        <v>1.1148832299820638E-2</v>
      </c>
      <c r="GT1792" s="81">
        <v>4.562366803768195</v>
      </c>
      <c r="GU1792" s="81">
        <v>1.1148832299820638E-2</v>
      </c>
      <c r="GV1792" s="81">
        <v>4.562366803768195</v>
      </c>
      <c r="GW1792" s="81">
        <v>0</v>
      </c>
      <c r="GX1792" s="81">
        <v>0</v>
      </c>
      <c r="GY1792" s="81">
        <v>0</v>
      </c>
      <c r="GZ1792" s="81">
        <v>0</v>
      </c>
    </row>
    <row r="1793" spans="187:208" x14ac:dyDescent="0.25">
      <c r="GE1793" s="81" t="s">
        <v>449</v>
      </c>
      <c r="GF1793" s="81" t="s">
        <v>155</v>
      </c>
      <c r="GG1793" s="81" t="s">
        <v>462</v>
      </c>
      <c r="GH1793" s="81" t="s">
        <v>454</v>
      </c>
      <c r="GI1793" s="81">
        <v>2022</v>
      </c>
      <c r="GJ1793" s="81" t="s">
        <v>201</v>
      </c>
      <c r="GK1793" s="81">
        <v>409.22373582044048</v>
      </c>
      <c r="GL1793" s="81">
        <v>746.70105000000001</v>
      </c>
      <c r="GM1793" s="81">
        <v>2022</v>
      </c>
      <c r="GN1793" s="81" t="s">
        <v>173</v>
      </c>
      <c r="GO1793" s="81">
        <v>1.1148832299820636E-2</v>
      </c>
      <c r="GP1793" s="81">
        <v>10</v>
      </c>
      <c r="GQ1793" s="81">
        <v>0</v>
      </c>
      <c r="GR1793" s="81" t="s">
        <v>448</v>
      </c>
      <c r="GS1793" s="81">
        <v>1.1148832299820638E-2</v>
      </c>
      <c r="GT1793" s="81">
        <v>4.562366803768195</v>
      </c>
      <c r="GU1793" s="81">
        <v>1.1148832299820638E-2</v>
      </c>
      <c r="GV1793" s="81">
        <v>4.562366803768195</v>
      </c>
      <c r="GW1793" s="81">
        <v>1.1148832299820638E-2</v>
      </c>
      <c r="GX1793" s="81">
        <v>4.562366803768195</v>
      </c>
      <c r="GY1793" s="81">
        <v>0</v>
      </c>
      <c r="GZ1793" s="81">
        <v>0</v>
      </c>
    </row>
    <row r="1794" spans="187:208" x14ac:dyDescent="0.25">
      <c r="GE1794" s="81" t="s">
        <v>449</v>
      </c>
      <c r="GF1794" s="81" t="s">
        <v>155</v>
      </c>
      <c r="GG1794" s="81" t="s">
        <v>462</v>
      </c>
      <c r="GH1794" s="81" t="s">
        <v>454</v>
      </c>
      <c r="GI1794" s="81">
        <v>2023</v>
      </c>
      <c r="GJ1794" s="81" t="s">
        <v>201</v>
      </c>
      <c r="GK1794" s="81">
        <v>428.60232122030828</v>
      </c>
      <c r="GL1794" s="81">
        <v>746.70105000000001</v>
      </c>
      <c r="GM1794" s="81">
        <v>2023</v>
      </c>
      <c r="GN1794" s="81" t="s">
        <v>173</v>
      </c>
      <c r="GO1794" s="81">
        <v>1.1148832299820636E-2</v>
      </c>
      <c r="GP1794" s="81">
        <v>10</v>
      </c>
      <c r="GQ1794" s="81">
        <v>0</v>
      </c>
      <c r="GR1794" s="81" t="s">
        <v>448</v>
      </c>
      <c r="GS1794" s="81">
        <v>1.1148832299820638E-2</v>
      </c>
      <c r="GT1794" s="81">
        <v>4.778415402599073</v>
      </c>
      <c r="GU1794" s="81">
        <v>1.1148832299820638E-2</v>
      </c>
      <c r="GV1794" s="81">
        <v>4.778415402599073</v>
      </c>
      <c r="GW1794" s="81">
        <v>1.1148832299820638E-2</v>
      </c>
      <c r="GX1794" s="81">
        <v>4.778415402599073</v>
      </c>
      <c r="GY1794" s="81">
        <v>1.1148832299820638E-2</v>
      </c>
      <c r="GZ1794" s="81">
        <v>4.778415402599073</v>
      </c>
    </row>
    <row r="1795" spans="187:208" x14ac:dyDescent="0.25">
      <c r="GE1795" s="81" t="s">
        <v>449</v>
      </c>
      <c r="GF1795" s="81" t="s">
        <v>155</v>
      </c>
      <c r="GG1795" s="81" t="s">
        <v>462</v>
      </c>
      <c r="GH1795" s="81" t="s">
        <v>454</v>
      </c>
      <c r="GI1795" s="81">
        <v>2024</v>
      </c>
      <c r="GJ1795" s="81" t="s">
        <v>201</v>
      </c>
      <c r="GK1795" s="81">
        <v>428.60232122030828</v>
      </c>
      <c r="GL1795" s="81">
        <v>746.70105000000001</v>
      </c>
      <c r="GM1795" s="81">
        <v>2024</v>
      </c>
      <c r="GN1795" s="81" t="s">
        <v>173</v>
      </c>
      <c r="GO1795" s="81">
        <v>1.1148832299820636E-2</v>
      </c>
      <c r="GP1795" s="81">
        <v>10</v>
      </c>
      <c r="GQ1795" s="81">
        <v>0</v>
      </c>
      <c r="GR1795" s="81" t="s">
        <v>448</v>
      </c>
      <c r="GS1795" s="81">
        <v>1.1148832299820638E-2</v>
      </c>
      <c r="GT1795" s="81">
        <v>4.778415402599073</v>
      </c>
      <c r="GU1795" s="81">
        <v>1.1148832299820638E-2</v>
      </c>
      <c r="GV1795" s="81">
        <v>4.778415402599073</v>
      </c>
      <c r="GW1795" s="81">
        <v>1.1148832299820638E-2</v>
      </c>
      <c r="GX1795" s="81">
        <v>4.778415402599073</v>
      </c>
      <c r="GY1795" s="81">
        <v>1.1148832299820638E-2</v>
      </c>
      <c r="GZ1795" s="81">
        <v>4.778415402599073</v>
      </c>
    </row>
    <row r="1796" spans="187:208" x14ac:dyDescent="0.25">
      <c r="GE1796" s="81" t="s">
        <v>449</v>
      </c>
      <c r="GF1796" s="81" t="s">
        <v>155</v>
      </c>
      <c r="GG1796" s="81" t="s">
        <v>462</v>
      </c>
      <c r="GH1796" s="81" t="s">
        <v>454</v>
      </c>
      <c r="GI1796" s="81">
        <v>2025</v>
      </c>
      <c r="GJ1796" s="81" t="s">
        <v>201</v>
      </c>
      <c r="GK1796" s="81">
        <v>428.60232122030828</v>
      </c>
      <c r="GL1796" s="81">
        <v>746.70105000000001</v>
      </c>
      <c r="GM1796" s="81">
        <v>2025</v>
      </c>
      <c r="GN1796" s="81" t="s">
        <v>173</v>
      </c>
      <c r="GO1796" s="81">
        <v>1.1148832299820636E-2</v>
      </c>
      <c r="GP1796" s="81">
        <v>10</v>
      </c>
      <c r="GQ1796" s="81">
        <v>0</v>
      </c>
      <c r="GR1796" s="81" t="s">
        <v>448</v>
      </c>
      <c r="GS1796" s="81">
        <v>1.1148832299820638E-2</v>
      </c>
      <c r="GT1796" s="81">
        <v>4.778415402599073</v>
      </c>
      <c r="GU1796" s="81">
        <v>1.1148832299820638E-2</v>
      </c>
      <c r="GV1796" s="81">
        <v>4.778415402599073</v>
      </c>
      <c r="GW1796" s="81">
        <v>1.1148832299820638E-2</v>
      </c>
      <c r="GX1796" s="81">
        <v>4.778415402599073</v>
      </c>
      <c r="GY1796" s="81">
        <v>1.1148832299820638E-2</v>
      </c>
      <c r="GZ1796" s="81">
        <v>4.778415402599073</v>
      </c>
    </row>
    <row r="1797" spans="187:208" x14ac:dyDescent="0.25">
      <c r="GE1797" s="81" t="s">
        <v>449</v>
      </c>
      <c r="GF1797" s="81" t="s">
        <v>155</v>
      </c>
      <c r="GG1797" s="81" t="s">
        <v>462</v>
      </c>
      <c r="GH1797" s="81" t="s">
        <v>454</v>
      </c>
      <c r="GI1797" s="81">
        <v>2026</v>
      </c>
      <c r="GJ1797" s="81" t="s">
        <v>201</v>
      </c>
      <c r="GK1797" s="81">
        <v>428.60232122030828</v>
      </c>
      <c r="GL1797" s="81">
        <v>746.70105000000001</v>
      </c>
      <c r="GM1797" s="81">
        <v>2026</v>
      </c>
      <c r="GN1797" s="81" t="s">
        <v>173</v>
      </c>
      <c r="GO1797" s="81">
        <v>1.1148832299820636E-2</v>
      </c>
      <c r="GP1797" s="81">
        <v>10</v>
      </c>
      <c r="GQ1797" s="81">
        <v>0</v>
      </c>
      <c r="GR1797" s="81" t="s">
        <v>448</v>
      </c>
      <c r="GS1797" s="81">
        <v>1.1148832299820638E-2</v>
      </c>
      <c r="GT1797" s="81">
        <v>4.778415402599073</v>
      </c>
      <c r="GU1797" s="81">
        <v>1.1148832299820638E-2</v>
      </c>
      <c r="GV1797" s="81">
        <v>4.778415402599073</v>
      </c>
      <c r="GW1797" s="81">
        <v>1.1148832299820638E-2</v>
      </c>
      <c r="GX1797" s="81">
        <v>4.778415402599073</v>
      </c>
      <c r="GY1797" s="81">
        <v>1.1148832299820638E-2</v>
      </c>
      <c r="GZ1797" s="81">
        <v>4.778415402599073</v>
      </c>
    </row>
    <row r="1798" spans="187:208" x14ac:dyDescent="0.25">
      <c r="GE1798" s="81" t="s">
        <v>449</v>
      </c>
      <c r="GF1798" s="81" t="s">
        <v>155</v>
      </c>
      <c r="GG1798" s="81" t="s">
        <v>462</v>
      </c>
      <c r="GH1798" s="81" t="s">
        <v>454</v>
      </c>
      <c r="GI1798" s="81">
        <v>2027</v>
      </c>
      <c r="GJ1798" s="81" t="s">
        <v>201</v>
      </c>
      <c r="GK1798" s="81">
        <v>428.60232122030828</v>
      </c>
      <c r="GL1798" s="81">
        <v>746.70105000000001</v>
      </c>
      <c r="GM1798" s="81">
        <v>2027</v>
      </c>
      <c r="GN1798" s="81" t="s">
        <v>173</v>
      </c>
      <c r="GO1798" s="81">
        <v>1.1148832299820636E-2</v>
      </c>
      <c r="GP1798" s="81">
        <v>10</v>
      </c>
      <c r="GQ1798" s="81">
        <v>0</v>
      </c>
      <c r="GR1798" s="81" t="s">
        <v>448</v>
      </c>
      <c r="GS1798" s="81">
        <v>1.1148832299820638E-2</v>
      </c>
      <c r="GT1798" s="81">
        <v>4.778415402599073</v>
      </c>
      <c r="GU1798" s="81">
        <v>1.1148832299820638E-2</v>
      </c>
      <c r="GV1798" s="81">
        <v>4.778415402599073</v>
      </c>
      <c r="GW1798" s="81">
        <v>1.1148832299820638E-2</v>
      </c>
      <c r="GX1798" s="81">
        <v>4.778415402599073</v>
      </c>
      <c r="GY1798" s="81">
        <v>1.1148832299820638E-2</v>
      </c>
      <c r="GZ1798" s="81">
        <v>4.778415402599073</v>
      </c>
    </row>
    <row r="1799" spans="187:208" x14ac:dyDescent="0.25">
      <c r="GE1799" s="81" t="s">
        <v>449</v>
      </c>
      <c r="GF1799" s="81" t="s">
        <v>155</v>
      </c>
      <c r="GG1799" s="81" t="s">
        <v>462</v>
      </c>
      <c r="GH1799" s="81" t="s">
        <v>454</v>
      </c>
      <c r="GI1799" s="81">
        <v>2028</v>
      </c>
      <c r="GJ1799" s="81" t="s">
        <v>201</v>
      </c>
      <c r="GK1799" s="81">
        <v>453.26096055717272</v>
      </c>
      <c r="GL1799" s="81">
        <v>746.70105000000001</v>
      </c>
      <c r="GM1799" s="81">
        <v>2028</v>
      </c>
      <c r="GN1799" s="81" t="s">
        <v>173</v>
      </c>
      <c r="GO1799" s="81">
        <v>1.1148832299820636E-2</v>
      </c>
      <c r="GP1799" s="81">
        <v>10</v>
      </c>
      <c r="GQ1799" s="81">
        <v>0</v>
      </c>
      <c r="GR1799" s="81" t="s">
        <v>448</v>
      </c>
      <c r="GS1799" s="81">
        <v>1.1148832299820638E-2</v>
      </c>
      <c r="GT1799" s="81">
        <v>5.0533304373075358</v>
      </c>
      <c r="GU1799" s="81">
        <v>1.1148832299820638E-2</v>
      </c>
      <c r="GV1799" s="81">
        <v>5.0533304373075358</v>
      </c>
      <c r="GW1799" s="81">
        <v>1.1148832299820638E-2</v>
      </c>
      <c r="GX1799" s="81">
        <v>5.0533304373075358</v>
      </c>
      <c r="GY1799" s="81">
        <v>1.1148832299820638E-2</v>
      </c>
      <c r="GZ1799" s="81">
        <v>5.0533304373075358</v>
      </c>
    </row>
    <row r="1800" spans="187:208" x14ac:dyDescent="0.25">
      <c r="GE1800" s="81" t="s">
        <v>449</v>
      </c>
      <c r="GF1800" s="81" t="s">
        <v>155</v>
      </c>
      <c r="GG1800" s="81" t="s">
        <v>462</v>
      </c>
      <c r="GH1800" s="81" t="s">
        <v>454</v>
      </c>
      <c r="GI1800" s="81">
        <v>2029</v>
      </c>
      <c r="GJ1800" s="81" t="s">
        <v>201</v>
      </c>
      <c r="GK1800" s="81">
        <v>453.26096055717272</v>
      </c>
      <c r="GL1800" s="81">
        <v>746.70105000000001</v>
      </c>
      <c r="GM1800" s="81">
        <v>2029</v>
      </c>
      <c r="GN1800" s="81" t="s">
        <v>173</v>
      </c>
      <c r="GO1800" s="81">
        <v>1.1148832299820636E-2</v>
      </c>
      <c r="GP1800" s="81">
        <v>10</v>
      </c>
      <c r="GQ1800" s="81">
        <v>0</v>
      </c>
      <c r="GR1800" s="81" t="s">
        <v>448</v>
      </c>
      <c r="GS1800" s="81">
        <v>1.1148832299820638E-2</v>
      </c>
      <c r="GT1800" s="81">
        <v>5.0533304373075358</v>
      </c>
      <c r="GU1800" s="81">
        <v>1.1148832299820638E-2</v>
      </c>
      <c r="GV1800" s="81">
        <v>5.0533304373075358</v>
      </c>
      <c r="GW1800" s="81">
        <v>1.1148832299820638E-2</v>
      </c>
      <c r="GX1800" s="81">
        <v>5.0533304373075358</v>
      </c>
      <c r="GY1800" s="81">
        <v>1.1148832299820638E-2</v>
      </c>
      <c r="GZ1800" s="81">
        <v>5.0533304373075358</v>
      </c>
    </row>
    <row r="1801" spans="187:208" x14ac:dyDescent="0.25">
      <c r="GE1801" s="81" t="s">
        <v>449</v>
      </c>
      <c r="GF1801" s="81" t="s">
        <v>155</v>
      </c>
      <c r="GG1801" s="81" t="s">
        <v>462</v>
      </c>
      <c r="GH1801" s="81" t="s">
        <v>454</v>
      </c>
      <c r="GI1801" s="81">
        <v>2030</v>
      </c>
      <c r="GJ1801" s="81" t="s">
        <v>201</v>
      </c>
      <c r="GK1801" s="81">
        <v>453.26096055717272</v>
      </c>
      <c r="GL1801" s="81">
        <v>746.70105000000001</v>
      </c>
      <c r="GM1801" s="81">
        <v>2030</v>
      </c>
      <c r="GN1801" s="81" t="s">
        <v>173</v>
      </c>
      <c r="GO1801" s="81">
        <v>1.1148832299820636E-2</v>
      </c>
      <c r="GP1801" s="81">
        <v>10</v>
      </c>
      <c r="GQ1801" s="81">
        <v>0</v>
      </c>
      <c r="GR1801" s="81" t="s">
        <v>448</v>
      </c>
      <c r="GS1801" s="81">
        <v>0</v>
      </c>
      <c r="GT1801" s="81">
        <v>0</v>
      </c>
      <c r="GU1801" s="81">
        <v>1.1148832299820638E-2</v>
      </c>
      <c r="GV1801" s="81">
        <v>5.0533304373075358</v>
      </c>
      <c r="GW1801" s="81">
        <v>1.1148832299820638E-2</v>
      </c>
      <c r="GX1801" s="81">
        <v>5.0533304373075358</v>
      </c>
      <c r="GY1801" s="81">
        <v>1.1148832299820638E-2</v>
      </c>
      <c r="GZ1801" s="81">
        <v>5.0533304373075358</v>
      </c>
    </row>
    <row r="1802" spans="187:208" x14ac:dyDescent="0.25">
      <c r="GE1802" s="81" t="s">
        <v>449</v>
      </c>
      <c r="GF1802" s="81" t="s">
        <v>155</v>
      </c>
      <c r="GG1802" s="81" t="s">
        <v>462</v>
      </c>
      <c r="GH1802" s="81" t="s">
        <v>454</v>
      </c>
      <c r="GI1802" s="81">
        <v>2031</v>
      </c>
      <c r="GJ1802" s="81" t="s">
        <v>201</v>
      </c>
      <c r="GK1802" s="81">
        <v>453.26096055717272</v>
      </c>
      <c r="GL1802" s="81">
        <v>746.70105000000001</v>
      </c>
      <c r="GM1802" s="81">
        <v>2031</v>
      </c>
      <c r="GN1802" s="81" t="s">
        <v>173</v>
      </c>
      <c r="GO1802" s="81">
        <v>1.1148832299820636E-2</v>
      </c>
      <c r="GP1802" s="81">
        <v>10</v>
      </c>
      <c r="GQ1802" s="81">
        <v>0</v>
      </c>
      <c r="GR1802" s="81" t="s">
        <v>448</v>
      </c>
      <c r="GS1802" s="81">
        <v>0</v>
      </c>
      <c r="GT1802" s="81">
        <v>0</v>
      </c>
      <c r="GU1802" s="81">
        <v>0</v>
      </c>
      <c r="GV1802" s="81">
        <v>0</v>
      </c>
      <c r="GW1802" s="81">
        <v>1.1148832299820638E-2</v>
      </c>
      <c r="GX1802" s="81">
        <v>5.0533304373075358</v>
      </c>
      <c r="GY1802" s="81">
        <v>1.1148832299820638E-2</v>
      </c>
      <c r="GZ1802" s="81">
        <v>5.0533304373075358</v>
      </c>
    </row>
    <row r="1803" spans="187:208" x14ac:dyDescent="0.25">
      <c r="GE1803" s="81" t="s">
        <v>449</v>
      </c>
      <c r="GF1803" s="81" t="s">
        <v>155</v>
      </c>
      <c r="GG1803" s="81" t="s">
        <v>462</v>
      </c>
      <c r="GH1803" s="81" t="s">
        <v>454</v>
      </c>
      <c r="GI1803" s="81">
        <v>2032</v>
      </c>
      <c r="GJ1803" s="81" t="s">
        <v>201</v>
      </c>
      <c r="GK1803" s="81">
        <v>453.26096055717272</v>
      </c>
      <c r="GL1803" s="81">
        <v>746.70105000000001</v>
      </c>
      <c r="GM1803" s="81">
        <v>2032</v>
      </c>
      <c r="GN1803" s="81" t="s">
        <v>173</v>
      </c>
      <c r="GO1803" s="81">
        <v>1.1148832299820636E-2</v>
      </c>
      <c r="GP1803" s="81">
        <v>10</v>
      </c>
      <c r="GQ1803" s="81">
        <v>0</v>
      </c>
      <c r="GR1803" s="81" t="s">
        <v>448</v>
      </c>
      <c r="GS1803" s="81">
        <v>0</v>
      </c>
      <c r="GT1803" s="81">
        <v>0</v>
      </c>
      <c r="GU1803" s="81">
        <v>0</v>
      </c>
      <c r="GV1803" s="81">
        <v>0</v>
      </c>
      <c r="GW1803" s="81">
        <v>0</v>
      </c>
      <c r="GX1803" s="81">
        <v>0</v>
      </c>
      <c r="GY1803" s="81">
        <v>1.1148832299820638E-2</v>
      </c>
      <c r="GZ1803" s="81">
        <v>5.0533304373075358</v>
      </c>
    </row>
    <row r="1804" spans="187:208" x14ac:dyDescent="0.25">
      <c r="GE1804" s="81" t="s">
        <v>449</v>
      </c>
      <c r="GF1804" s="81" t="s">
        <v>155</v>
      </c>
      <c r="GG1804" s="81" t="s">
        <v>462</v>
      </c>
      <c r="GH1804" s="81" t="s">
        <v>455</v>
      </c>
      <c r="GI1804" s="81">
        <v>2021</v>
      </c>
      <c r="GJ1804" s="81" t="s">
        <v>201</v>
      </c>
      <c r="GK1804" s="81">
        <v>409.22373582043201</v>
      </c>
      <c r="GL1804" s="81">
        <v>746.70105000000001</v>
      </c>
      <c r="GM1804" s="81">
        <v>2021</v>
      </c>
      <c r="GN1804" s="81" t="s">
        <v>173</v>
      </c>
      <c r="GO1804" s="81">
        <v>1.1148832299820636E-2</v>
      </c>
      <c r="GP1804" s="81">
        <v>10</v>
      </c>
      <c r="GQ1804" s="81">
        <v>0</v>
      </c>
      <c r="GR1804" s="81" t="s">
        <v>448</v>
      </c>
      <c r="GS1804" s="81">
        <v>1.1148832299820638E-2</v>
      </c>
      <c r="GT1804" s="81">
        <v>4.5623668037681</v>
      </c>
      <c r="GU1804" s="81">
        <v>1.1148832299820638E-2</v>
      </c>
      <c r="GV1804" s="81">
        <v>4.5623668037681</v>
      </c>
      <c r="GW1804" s="81">
        <v>0</v>
      </c>
      <c r="GX1804" s="81">
        <v>0</v>
      </c>
      <c r="GY1804" s="81">
        <v>0</v>
      </c>
      <c r="GZ1804" s="81">
        <v>0</v>
      </c>
    </row>
    <row r="1805" spans="187:208" x14ac:dyDescent="0.25">
      <c r="GE1805" s="81" t="s">
        <v>449</v>
      </c>
      <c r="GF1805" s="81" t="s">
        <v>155</v>
      </c>
      <c r="GG1805" s="81" t="s">
        <v>462</v>
      </c>
      <c r="GH1805" s="81" t="s">
        <v>455</v>
      </c>
      <c r="GI1805" s="81">
        <v>2022</v>
      </c>
      <c r="GJ1805" s="81" t="s">
        <v>201</v>
      </c>
      <c r="GK1805" s="81">
        <v>409.22373582043201</v>
      </c>
      <c r="GL1805" s="81">
        <v>746.70105000000001</v>
      </c>
      <c r="GM1805" s="81">
        <v>2022</v>
      </c>
      <c r="GN1805" s="81" t="s">
        <v>173</v>
      </c>
      <c r="GO1805" s="81">
        <v>1.1148832299820636E-2</v>
      </c>
      <c r="GP1805" s="81">
        <v>10</v>
      </c>
      <c r="GQ1805" s="81">
        <v>0</v>
      </c>
      <c r="GR1805" s="81" t="s">
        <v>448</v>
      </c>
      <c r="GS1805" s="81">
        <v>1.1148832299820638E-2</v>
      </c>
      <c r="GT1805" s="81">
        <v>4.5623668037681</v>
      </c>
      <c r="GU1805" s="81">
        <v>1.1148832299820638E-2</v>
      </c>
      <c r="GV1805" s="81">
        <v>4.5623668037681</v>
      </c>
      <c r="GW1805" s="81">
        <v>1.1148832299820638E-2</v>
      </c>
      <c r="GX1805" s="81">
        <v>4.5623668037681</v>
      </c>
      <c r="GY1805" s="81">
        <v>0</v>
      </c>
      <c r="GZ1805" s="81">
        <v>0</v>
      </c>
    </row>
    <row r="1806" spans="187:208" x14ac:dyDescent="0.25">
      <c r="GE1806" s="81" t="s">
        <v>449</v>
      </c>
      <c r="GF1806" s="81" t="s">
        <v>155</v>
      </c>
      <c r="GG1806" s="81" t="s">
        <v>462</v>
      </c>
      <c r="GH1806" s="81" t="s">
        <v>455</v>
      </c>
      <c r="GI1806" s="81">
        <v>2023</v>
      </c>
      <c r="GJ1806" s="81" t="s">
        <v>201</v>
      </c>
      <c r="GK1806" s="81">
        <v>428.60232122030249</v>
      </c>
      <c r="GL1806" s="81">
        <v>746.70105000000001</v>
      </c>
      <c r="GM1806" s="81">
        <v>2023</v>
      </c>
      <c r="GN1806" s="81" t="s">
        <v>173</v>
      </c>
      <c r="GO1806" s="81">
        <v>1.1148832299820636E-2</v>
      </c>
      <c r="GP1806" s="81">
        <v>10</v>
      </c>
      <c r="GQ1806" s="81">
        <v>0</v>
      </c>
      <c r="GR1806" s="81" t="s">
        <v>448</v>
      </c>
      <c r="GS1806" s="81">
        <v>1.1148832299820638E-2</v>
      </c>
      <c r="GT1806" s="81">
        <v>4.7784154025990091</v>
      </c>
      <c r="GU1806" s="81">
        <v>1.1148832299820638E-2</v>
      </c>
      <c r="GV1806" s="81">
        <v>4.7784154025990091</v>
      </c>
      <c r="GW1806" s="81">
        <v>1.1148832299820638E-2</v>
      </c>
      <c r="GX1806" s="81">
        <v>4.7784154025990091</v>
      </c>
      <c r="GY1806" s="81">
        <v>1.1148832299820638E-2</v>
      </c>
      <c r="GZ1806" s="81">
        <v>4.7784154025990091</v>
      </c>
    </row>
    <row r="1807" spans="187:208" x14ac:dyDescent="0.25">
      <c r="GE1807" s="81" t="s">
        <v>449</v>
      </c>
      <c r="GF1807" s="81" t="s">
        <v>155</v>
      </c>
      <c r="GG1807" s="81" t="s">
        <v>462</v>
      </c>
      <c r="GH1807" s="81" t="s">
        <v>455</v>
      </c>
      <c r="GI1807" s="81">
        <v>2024</v>
      </c>
      <c r="GJ1807" s="81" t="s">
        <v>201</v>
      </c>
      <c r="GK1807" s="81">
        <v>428.60232122030249</v>
      </c>
      <c r="GL1807" s="81">
        <v>746.70105000000001</v>
      </c>
      <c r="GM1807" s="81">
        <v>2024</v>
      </c>
      <c r="GN1807" s="81" t="s">
        <v>173</v>
      </c>
      <c r="GO1807" s="81">
        <v>1.1148832299820636E-2</v>
      </c>
      <c r="GP1807" s="81">
        <v>10</v>
      </c>
      <c r="GQ1807" s="81">
        <v>0</v>
      </c>
      <c r="GR1807" s="81" t="s">
        <v>448</v>
      </c>
      <c r="GS1807" s="81">
        <v>1.1148832299820638E-2</v>
      </c>
      <c r="GT1807" s="81">
        <v>4.7784154025990091</v>
      </c>
      <c r="GU1807" s="81">
        <v>1.1148832299820638E-2</v>
      </c>
      <c r="GV1807" s="81">
        <v>4.7784154025990091</v>
      </c>
      <c r="GW1807" s="81">
        <v>1.1148832299820638E-2</v>
      </c>
      <c r="GX1807" s="81">
        <v>4.7784154025990091</v>
      </c>
      <c r="GY1807" s="81">
        <v>1.1148832299820638E-2</v>
      </c>
      <c r="GZ1807" s="81">
        <v>4.7784154025990091</v>
      </c>
    </row>
    <row r="1808" spans="187:208" x14ac:dyDescent="0.25">
      <c r="GE1808" s="81" t="s">
        <v>449</v>
      </c>
      <c r="GF1808" s="81" t="s">
        <v>155</v>
      </c>
      <c r="GG1808" s="81" t="s">
        <v>462</v>
      </c>
      <c r="GH1808" s="81" t="s">
        <v>455</v>
      </c>
      <c r="GI1808" s="81">
        <v>2025</v>
      </c>
      <c r="GJ1808" s="81" t="s">
        <v>201</v>
      </c>
      <c r="GK1808" s="81">
        <v>428.60232122030249</v>
      </c>
      <c r="GL1808" s="81">
        <v>746.70105000000001</v>
      </c>
      <c r="GM1808" s="81">
        <v>2025</v>
      </c>
      <c r="GN1808" s="81" t="s">
        <v>173</v>
      </c>
      <c r="GO1808" s="81">
        <v>1.1148832299820636E-2</v>
      </c>
      <c r="GP1808" s="81">
        <v>10</v>
      </c>
      <c r="GQ1808" s="81">
        <v>0</v>
      </c>
      <c r="GR1808" s="81" t="s">
        <v>448</v>
      </c>
      <c r="GS1808" s="81">
        <v>1.1148832299820638E-2</v>
      </c>
      <c r="GT1808" s="81">
        <v>4.7784154025990091</v>
      </c>
      <c r="GU1808" s="81">
        <v>1.1148832299820638E-2</v>
      </c>
      <c r="GV1808" s="81">
        <v>4.7784154025990091</v>
      </c>
      <c r="GW1808" s="81">
        <v>1.1148832299820638E-2</v>
      </c>
      <c r="GX1808" s="81">
        <v>4.7784154025990091</v>
      </c>
      <c r="GY1808" s="81">
        <v>1.1148832299820638E-2</v>
      </c>
      <c r="GZ1808" s="81">
        <v>4.7784154025990091</v>
      </c>
    </row>
    <row r="1809" spans="187:208" x14ac:dyDescent="0.25">
      <c r="GE1809" s="81" t="s">
        <v>449</v>
      </c>
      <c r="GF1809" s="81" t="s">
        <v>155</v>
      </c>
      <c r="GG1809" s="81" t="s">
        <v>462</v>
      </c>
      <c r="GH1809" s="81" t="s">
        <v>455</v>
      </c>
      <c r="GI1809" s="81">
        <v>2026</v>
      </c>
      <c r="GJ1809" s="81" t="s">
        <v>201</v>
      </c>
      <c r="GK1809" s="81">
        <v>428.60232122030249</v>
      </c>
      <c r="GL1809" s="81">
        <v>746.70105000000001</v>
      </c>
      <c r="GM1809" s="81">
        <v>2026</v>
      </c>
      <c r="GN1809" s="81" t="s">
        <v>173</v>
      </c>
      <c r="GO1809" s="81">
        <v>1.1148832299820636E-2</v>
      </c>
      <c r="GP1809" s="81">
        <v>10</v>
      </c>
      <c r="GQ1809" s="81">
        <v>0</v>
      </c>
      <c r="GR1809" s="81" t="s">
        <v>448</v>
      </c>
      <c r="GS1809" s="81">
        <v>1.1148832299820638E-2</v>
      </c>
      <c r="GT1809" s="81">
        <v>4.7784154025990091</v>
      </c>
      <c r="GU1809" s="81">
        <v>1.1148832299820638E-2</v>
      </c>
      <c r="GV1809" s="81">
        <v>4.7784154025990091</v>
      </c>
      <c r="GW1809" s="81">
        <v>1.1148832299820638E-2</v>
      </c>
      <c r="GX1809" s="81">
        <v>4.7784154025990091</v>
      </c>
      <c r="GY1809" s="81">
        <v>1.1148832299820638E-2</v>
      </c>
      <c r="GZ1809" s="81">
        <v>4.7784154025990091</v>
      </c>
    </row>
    <row r="1810" spans="187:208" x14ac:dyDescent="0.25">
      <c r="GE1810" s="81" t="s">
        <v>449</v>
      </c>
      <c r="GF1810" s="81" t="s">
        <v>155</v>
      </c>
      <c r="GG1810" s="81" t="s">
        <v>462</v>
      </c>
      <c r="GH1810" s="81" t="s">
        <v>455</v>
      </c>
      <c r="GI1810" s="81">
        <v>2027</v>
      </c>
      <c r="GJ1810" s="81" t="s">
        <v>201</v>
      </c>
      <c r="GK1810" s="81">
        <v>428.60232122030249</v>
      </c>
      <c r="GL1810" s="81">
        <v>746.70105000000001</v>
      </c>
      <c r="GM1810" s="81">
        <v>2027</v>
      </c>
      <c r="GN1810" s="81" t="s">
        <v>173</v>
      </c>
      <c r="GO1810" s="81">
        <v>1.1148832299820636E-2</v>
      </c>
      <c r="GP1810" s="81">
        <v>10</v>
      </c>
      <c r="GQ1810" s="81">
        <v>0</v>
      </c>
      <c r="GR1810" s="81" t="s">
        <v>448</v>
      </c>
      <c r="GS1810" s="81">
        <v>1.1148832299820638E-2</v>
      </c>
      <c r="GT1810" s="81">
        <v>4.7784154025990091</v>
      </c>
      <c r="GU1810" s="81">
        <v>1.1148832299820638E-2</v>
      </c>
      <c r="GV1810" s="81">
        <v>4.7784154025990091</v>
      </c>
      <c r="GW1810" s="81">
        <v>1.1148832299820638E-2</v>
      </c>
      <c r="GX1810" s="81">
        <v>4.7784154025990091</v>
      </c>
      <c r="GY1810" s="81">
        <v>1.1148832299820638E-2</v>
      </c>
      <c r="GZ1810" s="81">
        <v>4.7784154025990091</v>
      </c>
    </row>
    <row r="1811" spans="187:208" x14ac:dyDescent="0.25">
      <c r="GE1811" s="81" t="s">
        <v>449</v>
      </c>
      <c r="GF1811" s="81" t="s">
        <v>155</v>
      </c>
      <c r="GG1811" s="81" t="s">
        <v>462</v>
      </c>
      <c r="GH1811" s="81" t="s">
        <v>455</v>
      </c>
      <c r="GI1811" s="81">
        <v>2028</v>
      </c>
      <c r="GJ1811" s="81" t="s">
        <v>201</v>
      </c>
      <c r="GK1811" s="81">
        <v>453.26096055716602</v>
      </c>
      <c r="GL1811" s="81">
        <v>746.70105000000001</v>
      </c>
      <c r="GM1811" s="81">
        <v>2028</v>
      </c>
      <c r="GN1811" s="81" t="s">
        <v>173</v>
      </c>
      <c r="GO1811" s="81">
        <v>1.1148832299820636E-2</v>
      </c>
      <c r="GP1811" s="81">
        <v>10</v>
      </c>
      <c r="GQ1811" s="81">
        <v>0</v>
      </c>
      <c r="GR1811" s="81" t="s">
        <v>448</v>
      </c>
      <c r="GS1811" s="81">
        <v>1.1148832299820638E-2</v>
      </c>
      <c r="GT1811" s="81">
        <v>5.0533304373074603</v>
      </c>
      <c r="GU1811" s="81">
        <v>1.1148832299820638E-2</v>
      </c>
      <c r="GV1811" s="81">
        <v>5.0533304373074603</v>
      </c>
      <c r="GW1811" s="81">
        <v>1.1148832299820638E-2</v>
      </c>
      <c r="GX1811" s="81">
        <v>5.0533304373074603</v>
      </c>
      <c r="GY1811" s="81">
        <v>1.1148832299820638E-2</v>
      </c>
      <c r="GZ1811" s="81">
        <v>5.0533304373074603</v>
      </c>
    </row>
    <row r="1812" spans="187:208" x14ac:dyDescent="0.25">
      <c r="GE1812" s="81" t="s">
        <v>449</v>
      </c>
      <c r="GF1812" s="81" t="s">
        <v>155</v>
      </c>
      <c r="GG1812" s="81" t="s">
        <v>462</v>
      </c>
      <c r="GH1812" s="81" t="s">
        <v>455</v>
      </c>
      <c r="GI1812" s="81">
        <v>2029</v>
      </c>
      <c r="GJ1812" s="81" t="s">
        <v>201</v>
      </c>
      <c r="GK1812" s="81">
        <v>453.26096055716602</v>
      </c>
      <c r="GL1812" s="81">
        <v>746.70105000000001</v>
      </c>
      <c r="GM1812" s="81">
        <v>2029</v>
      </c>
      <c r="GN1812" s="81" t="s">
        <v>173</v>
      </c>
      <c r="GO1812" s="81">
        <v>1.1148832299820636E-2</v>
      </c>
      <c r="GP1812" s="81">
        <v>10</v>
      </c>
      <c r="GQ1812" s="81">
        <v>0</v>
      </c>
      <c r="GR1812" s="81" t="s">
        <v>448</v>
      </c>
      <c r="GS1812" s="81">
        <v>1.1148832299820638E-2</v>
      </c>
      <c r="GT1812" s="81">
        <v>5.0533304373074603</v>
      </c>
      <c r="GU1812" s="81">
        <v>1.1148832299820638E-2</v>
      </c>
      <c r="GV1812" s="81">
        <v>5.0533304373074603</v>
      </c>
      <c r="GW1812" s="81">
        <v>1.1148832299820638E-2</v>
      </c>
      <c r="GX1812" s="81">
        <v>5.0533304373074603</v>
      </c>
      <c r="GY1812" s="81">
        <v>1.1148832299820638E-2</v>
      </c>
      <c r="GZ1812" s="81">
        <v>5.0533304373074603</v>
      </c>
    </row>
    <row r="1813" spans="187:208" x14ac:dyDescent="0.25">
      <c r="GE1813" s="81" t="s">
        <v>449</v>
      </c>
      <c r="GF1813" s="81" t="s">
        <v>155</v>
      </c>
      <c r="GG1813" s="81" t="s">
        <v>462</v>
      </c>
      <c r="GH1813" s="81" t="s">
        <v>455</v>
      </c>
      <c r="GI1813" s="81">
        <v>2030</v>
      </c>
      <c r="GJ1813" s="81" t="s">
        <v>201</v>
      </c>
      <c r="GK1813" s="81">
        <v>453.26096055716602</v>
      </c>
      <c r="GL1813" s="81">
        <v>746.70105000000001</v>
      </c>
      <c r="GM1813" s="81">
        <v>2030</v>
      </c>
      <c r="GN1813" s="81" t="s">
        <v>173</v>
      </c>
      <c r="GO1813" s="81">
        <v>1.1148832299820636E-2</v>
      </c>
      <c r="GP1813" s="81">
        <v>10</v>
      </c>
      <c r="GQ1813" s="81">
        <v>0</v>
      </c>
      <c r="GR1813" s="81" t="s">
        <v>448</v>
      </c>
      <c r="GS1813" s="81">
        <v>0</v>
      </c>
      <c r="GT1813" s="81">
        <v>0</v>
      </c>
      <c r="GU1813" s="81">
        <v>1.1148832299820638E-2</v>
      </c>
      <c r="GV1813" s="81">
        <v>5.0533304373074603</v>
      </c>
      <c r="GW1813" s="81">
        <v>1.1148832299820638E-2</v>
      </c>
      <c r="GX1813" s="81">
        <v>5.0533304373074603</v>
      </c>
      <c r="GY1813" s="81">
        <v>1.1148832299820638E-2</v>
      </c>
      <c r="GZ1813" s="81">
        <v>5.0533304373074603</v>
      </c>
    </row>
    <row r="1814" spans="187:208" x14ac:dyDescent="0.25">
      <c r="GE1814" s="81" t="s">
        <v>449</v>
      </c>
      <c r="GF1814" s="81" t="s">
        <v>155</v>
      </c>
      <c r="GG1814" s="81" t="s">
        <v>462</v>
      </c>
      <c r="GH1814" s="81" t="s">
        <v>455</v>
      </c>
      <c r="GI1814" s="81">
        <v>2031</v>
      </c>
      <c r="GJ1814" s="81" t="s">
        <v>201</v>
      </c>
      <c r="GK1814" s="81">
        <v>453.26096055716602</v>
      </c>
      <c r="GL1814" s="81">
        <v>746.70105000000001</v>
      </c>
      <c r="GM1814" s="81">
        <v>2031</v>
      </c>
      <c r="GN1814" s="81" t="s">
        <v>173</v>
      </c>
      <c r="GO1814" s="81">
        <v>1.1148832299820636E-2</v>
      </c>
      <c r="GP1814" s="81">
        <v>10</v>
      </c>
      <c r="GQ1814" s="81">
        <v>0</v>
      </c>
      <c r="GR1814" s="81" t="s">
        <v>448</v>
      </c>
      <c r="GS1814" s="81">
        <v>0</v>
      </c>
      <c r="GT1814" s="81">
        <v>0</v>
      </c>
      <c r="GU1814" s="81">
        <v>0</v>
      </c>
      <c r="GV1814" s="81">
        <v>0</v>
      </c>
      <c r="GW1814" s="81">
        <v>1.1148832299820638E-2</v>
      </c>
      <c r="GX1814" s="81">
        <v>5.0533304373074603</v>
      </c>
      <c r="GY1814" s="81">
        <v>1.1148832299820638E-2</v>
      </c>
      <c r="GZ1814" s="81">
        <v>5.0533304373074603</v>
      </c>
    </row>
    <row r="1815" spans="187:208" x14ac:dyDescent="0.25">
      <c r="GE1815" s="81" t="s">
        <v>449</v>
      </c>
      <c r="GF1815" s="81" t="s">
        <v>155</v>
      </c>
      <c r="GG1815" s="81" t="s">
        <v>462</v>
      </c>
      <c r="GH1815" s="81" t="s">
        <v>455</v>
      </c>
      <c r="GI1815" s="81">
        <v>2032</v>
      </c>
      <c r="GJ1815" s="81" t="s">
        <v>201</v>
      </c>
      <c r="GK1815" s="81">
        <v>453.26096055716602</v>
      </c>
      <c r="GL1815" s="81">
        <v>746.70105000000001</v>
      </c>
      <c r="GM1815" s="81">
        <v>2032</v>
      </c>
      <c r="GN1815" s="81" t="s">
        <v>173</v>
      </c>
      <c r="GO1815" s="81">
        <v>1.1148832299820636E-2</v>
      </c>
      <c r="GP1815" s="81">
        <v>10</v>
      </c>
      <c r="GQ1815" s="81">
        <v>0</v>
      </c>
      <c r="GR1815" s="81" t="s">
        <v>448</v>
      </c>
      <c r="GS1815" s="81">
        <v>0</v>
      </c>
      <c r="GT1815" s="81">
        <v>0</v>
      </c>
      <c r="GU1815" s="81">
        <v>0</v>
      </c>
      <c r="GV1815" s="81">
        <v>0</v>
      </c>
      <c r="GW1815" s="81">
        <v>0</v>
      </c>
      <c r="GX1815" s="81">
        <v>0</v>
      </c>
      <c r="GY1815" s="81">
        <v>1.1148832299820638E-2</v>
      </c>
      <c r="GZ1815" s="81">
        <v>5.0533304373074603</v>
      </c>
    </row>
    <row r="1816" spans="187:208" x14ac:dyDescent="0.25">
      <c r="GE1816" s="81" t="s">
        <v>449</v>
      </c>
      <c r="GF1816" s="81" t="s">
        <v>155</v>
      </c>
      <c r="GG1816" s="81" t="s">
        <v>463</v>
      </c>
      <c r="GH1816" s="81" t="s">
        <v>457</v>
      </c>
      <c r="GI1816" s="81">
        <v>2021</v>
      </c>
      <c r="GJ1816" s="81" t="s">
        <v>201</v>
      </c>
      <c r="GK1816" s="81">
        <v>222.2294216278502</v>
      </c>
      <c r="GL1816" s="81">
        <v>692.62762499999997</v>
      </c>
      <c r="GM1816" s="81">
        <v>2021</v>
      </c>
      <c r="GN1816" s="81" t="s">
        <v>173</v>
      </c>
      <c r="GO1816" s="81">
        <v>1.1148832299820636E-2</v>
      </c>
      <c r="GP1816" s="81">
        <v>10</v>
      </c>
      <c r="GQ1816" s="81">
        <v>0</v>
      </c>
      <c r="GR1816" s="81" t="s">
        <v>448</v>
      </c>
      <c r="GS1816" s="81">
        <v>1.1148832299820636E-2</v>
      </c>
      <c r="GT1816" s="81">
        <v>2.4775985538150351</v>
      </c>
      <c r="GU1816" s="81">
        <v>1.1148832299820636E-2</v>
      </c>
      <c r="GV1816" s="81">
        <v>2.4775985538150351</v>
      </c>
      <c r="GW1816" s="81">
        <v>0</v>
      </c>
      <c r="GX1816" s="81">
        <v>0</v>
      </c>
      <c r="GY1816" s="81">
        <v>0</v>
      </c>
      <c r="GZ1816" s="81">
        <v>0</v>
      </c>
    </row>
    <row r="1817" spans="187:208" x14ac:dyDescent="0.25">
      <c r="GE1817" s="81" t="s">
        <v>449</v>
      </c>
      <c r="GF1817" s="81" t="s">
        <v>155</v>
      </c>
      <c r="GG1817" s="81" t="s">
        <v>463</v>
      </c>
      <c r="GH1817" s="81" t="s">
        <v>457</v>
      </c>
      <c r="GI1817" s="81">
        <v>2022</v>
      </c>
      <c r="GJ1817" s="81" t="s">
        <v>201</v>
      </c>
      <c r="GK1817" s="81">
        <v>222.2294216278502</v>
      </c>
      <c r="GL1817" s="81">
        <v>692.62762499999997</v>
      </c>
      <c r="GM1817" s="81">
        <v>2022</v>
      </c>
      <c r="GN1817" s="81" t="s">
        <v>173</v>
      </c>
      <c r="GO1817" s="81">
        <v>1.1148832299820636E-2</v>
      </c>
      <c r="GP1817" s="81">
        <v>10</v>
      </c>
      <c r="GQ1817" s="81">
        <v>0</v>
      </c>
      <c r="GR1817" s="81" t="s">
        <v>448</v>
      </c>
      <c r="GS1817" s="81">
        <v>1.1148832299820636E-2</v>
      </c>
      <c r="GT1817" s="81">
        <v>2.4775985538150351</v>
      </c>
      <c r="GU1817" s="81">
        <v>1.1148832299820636E-2</v>
      </c>
      <c r="GV1817" s="81">
        <v>2.4775985538150351</v>
      </c>
      <c r="GW1817" s="81">
        <v>1.1148832299820636E-2</v>
      </c>
      <c r="GX1817" s="81">
        <v>2.4775985538150351</v>
      </c>
      <c r="GY1817" s="81">
        <v>0</v>
      </c>
      <c r="GZ1817" s="81">
        <v>0</v>
      </c>
    </row>
    <row r="1818" spans="187:208" x14ac:dyDescent="0.25">
      <c r="GE1818" s="81" t="s">
        <v>449</v>
      </c>
      <c r="GF1818" s="81" t="s">
        <v>155</v>
      </c>
      <c r="GG1818" s="81" t="s">
        <v>463</v>
      </c>
      <c r="GH1818" s="81" t="s">
        <v>457</v>
      </c>
      <c r="GI1818" s="81">
        <v>2023</v>
      </c>
      <c r="GJ1818" s="81" t="s">
        <v>201</v>
      </c>
      <c r="GK1818" s="81">
        <v>233.2300768079599</v>
      </c>
      <c r="GL1818" s="81">
        <v>692.62762499999997</v>
      </c>
      <c r="GM1818" s="81">
        <v>2023</v>
      </c>
      <c r="GN1818" s="81" t="s">
        <v>173</v>
      </c>
      <c r="GO1818" s="81">
        <v>1.1148832299820636E-2</v>
      </c>
      <c r="GP1818" s="81">
        <v>10</v>
      </c>
      <c r="GQ1818" s="81">
        <v>0</v>
      </c>
      <c r="GR1818" s="81" t="s">
        <v>448</v>
      </c>
      <c r="GS1818" s="81">
        <v>1.1148832299820636E-2</v>
      </c>
      <c r="GT1818" s="81">
        <v>2.6002430136062311</v>
      </c>
      <c r="GU1818" s="81">
        <v>1.1148832299820636E-2</v>
      </c>
      <c r="GV1818" s="81">
        <v>2.6002430136062311</v>
      </c>
      <c r="GW1818" s="81">
        <v>1.1148832299820636E-2</v>
      </c>
      <c r="GX1818" s="81">
        <v>2.6002430136062311</v>
      </c>
      <c r="GY1818" s="81">
        <v>1.1148832299820636E-2</v>
      </c>
      <c r="GZ1818" s="81">
        <v>2.6002430136062311</v>
      </c>
    </row>
    <row r="1819" spans="187:208" x14ac:dyDescent="0.25">
      <c r="GE1819" s="81" t="s">
        <v>449</v>
      </c>
      <c r="GF1819" s="81" t="s">
        <v>155</v>
      </c>
      <c r="GG1819" s="81" t="s">
        <v>463</v>
      </c>
      <c r="GH1819" s="81" t="s">
        <v>457</v>
      </c>
      <c r="GI1819" s="81">
        <v>2024</v>
      </c>
      <c r="GJ1819" s="81" t="s">
        <v>201</v>
      </c>
      <c r="GK1819" s="81">
        <v>233.2300768079599</v>
      </c>
      <c r="GL1819" s="81">
        <v>692.62762499999997</v>
      </c>
      <c r="GM1819" s="81">
        <v>2024</v>
      </c>
      <c r="GN1819" s="81" t="s">
        <v>173</v>
      </c>
      <c r="GO1819" s="81">
        <v>1.1148832299820636E-2</v>
      </c>
      <c r="GP1819" s="81">
        <v>10</v>
      </c>
      <c r="GQ1819" s="81">
        <v>0</v>
      </c>
      <c r="GR1819" s="81" t="s">
        <v>448</v>
      </c>
      <c r="GS1819" s="81">
        <v>1.1148832299820636E-2</v>
      </c>
      <c r="GT1819" s="81">
        <v>2.6002430136062311</v>
      </c>
      <c r="GU1819" s="81">
        <v>1.1148832299820636E-2</v>
      </c>
      <c r="GV1819" s="81">
        <v>2.6002430136062311</v>
      </c>
      <c r="GW1819" s="81">
        <v>1.1148832299820636E-2</v>
      </c>
      <c r="GX1819" s="81">
        <v>2.6002430136062311</v>
      </c>
      <c r="GY1819" s="81">
        <v>1.1148832299820636E-2</v>
      </c>
      <c r="GZ1819" s="81">
        <v>2.6002430136062311</v>
      </c>
    </row>
    <row r="1820" spans="187:208" x14ac:dyDescent="0.25">
      <c r="GE1820" s="81" t="s">
        <v>449</v>
      </c>
      <c r="GF1820" s="81" t="s">
        <v>155</v>
      </c>
      <c r="GG1820" s="81" t="s">
        <v>463</v>
      </c>
      <c r="GH1820" s="81" t="s">
        <v>457</v>
      </c>
      <c r="GI1820" s="81">
        <v>2025</v>
      </c>
      <c r="GJ1820" s="81" t="s">
        <v>201</v>
      </c>
      <c r="GK1820" s="81">
        <v>233.2300768079599</v>
      </c>
      <c r="GL1820" s="81">
        <v>692.62762499999997</v>
      </c>
      <c r="GM1820" s="81">
        <v>2025</v>
      </c>
      <c r="GN1820" s="81" t="s">
        <v>173</v>
      </c>
      <c r="GO1820" s="81">
        <v>1.1148832299820636E-2</v>
      </c>
      <c r="GP1820" s="81">
        <v>10</v>
      </c>
      <c r="GQ1820" s="81">
        <v>0</v>
      </c>
      <c r="GR1820" s="81" t="s">
        <v>448</v>
      </c>
      <c r="GS1820" s="81">
        <v>1.1148832299820636E-2</v>
      </c>
      <c r="GT1820" s="81">
        <v>2.6002430136062311</v>
      </c>
      <c r="GU1820" s="81">
        <v>1.1148832299820636E-2</v>
      </c>
      <c r="GV1820" s="81">
        <v>2.6002430136062311</v>
      </c>
      <c r="GW1820" s="81">
        <v>1.1148832299820636E-2</v>
      </c>
      <c r="GX1820" s="81">
        <v>2.6002430136062311</v>
      </c>
      <c r="GY1820" s="81">
        <v>1.1148832299820636E-2</v>
      </c>
      <c r="GZ1820" s="81">
        <v>2.6002430136062311</v>
      </c>
    </row>
    <row r="1821" spans="187:208" x14ac:dyDescent="0.25">
      <c r="GE1821" s="81" t="s">
        <v>449</v>
      </c>
      <c r="GF1821" s="81" t="s">
        <v>155</v>
      </c>
      <c r="GG1821" s="81" t="s">
        <v>463</v>
      </c>
      <c r="GH1821" s="81" t="s">
        <v>457</v>
      </c>
      <c r="GI1821" s="81">
        <v>2026</v>
      </c>
      <c r="GJ1821" s="81" t="s">
        <v>201</v>
      </c>
      <c r="GK1821" s="81">
        <v>233.2300768079599</v>
      </c>
      <c r="GL1821" s="81">
        <v>692.62762499999997</v>
      </c>
      <c r="GM1821" s="81">
        <v>2026</v>
      </c>
      <c r="GN1821" s="81" t="s">
        <v>173</v>
      </c>
      <c r="GO1821" s="81">
        <v>1.1148832299820636E-2</v>
      </c>
      <c r="GP1821" s="81">
        <v>10</v>
      </c>
      <c r="GQ1821" s="81">
        <v>0</v>
      </c>
      <c r="GR1821" s="81" t="s">
        <v>448</v>
      </c>
      <c r="GS1821" s="81">
        <v>1.1148832299820636E-2</v>
      </c>
      <c r="GT1821" s="81">
        <v>2.6002430136062311</v>
      </c>
      <c r="GU1821" s="81">
        <v>1.1148832299820636E-2</v>
      </c>
      <c r="GV1821" s="81">
        <v>2.6002430136062311</v>
      </c>
      <c r="GW1821" s="81">
        <v>1.1148832299820636E-2</v>
      </c>
      <c r="GX1821" s="81">
        <v>2.6002430136062311</v>
      </c>
      <c r="GY1821" s="81">
        <v>1.1148832299820636E-2</v>
      </c>
      <c r="GZ1821" s="81">
        <v>2.6002430136062311</v>
      </c>
    </row>
    <row r="1822" spans="187:208" x14ac:dyDescent="0.25">
      <c r="GE1822" s="81" t="s">
        <v>449</v>
      </c>
      <c r="GF1822" s="81" t="s">
        <v>155</v>
      </c>
      <c r="GG1822" s="81" t="s">
        <v>463</v>
      </c>
      <c r="GH1822" s="81" t="s">
        <v>457</v>
      </c>
      <c r="GI1822" s="81">
        <v>2027</v>
      </c>
      <c r="GJ1822" s="81" t="s">
        <v>201</v>
      </c>
      <c r="GK1822" s="81">
        <v>233.2300768079599</v>
      </c>
      <c r="GL1822" s="81">
        <v>692.62762499999997</v>
      </c>
      <c r="GM1822" s="81">
        <v>2027</v>
      </c>
      <c r="GN1822" s="81" t="s">
        <v>173</v>
      </c>
      <c r="GO1822" s="81">
        <v>1.1148832299820636E-2</v>
      </c>
      <c r="GP1822" s="81">
        <v>10</v>
      </c>
      <c r="GQ1822" s="81">
        <v>0</v>
      </c>
      <c r="GR1822" s="81" t="s">
        <v>448</v>
      </c>
      <c r="GS1822" s="81">
        <v>1.1148832299820636E-2</v>
      </c>
      <c r="GT1822" s="81">
        <v>2.6002430136062311</v>
      </c>
      <c r="GU1822" s="81">
        <v>1.1148832299820636E-2</v>
      </c>
      <c r="GV1822" s="81">
        <v>2.6002430136062311</v>
      </c>
      <c r="GW1822" s="81">
        <v>1.1148832299820636E-2</v>
      </c>
      <c r="GX1822" s="81">
        <v>2.6002430136062311</v>
      </c>
      <c r="GY1822" s="81">
        <v>1.1148832299820636E-2</v>
      </c>
      <c r="GZ1822" s="81">
        <v>2.6002430136062311</v>
      </c>
    </row>
    <row r="1823" spans="187:208" x14ac:dyDescent="0.25">
      <c r="GE1823" s="81" t="s">
        <v>449</v>
      </c>
      <c r="GF1823" s="81" t="s">
        <v>155</v>
      </c>
      <c r="GG1823" s="81" t="s">
        <v>463</v>
      </c>
      <c r="GH1823" s="81" t="s">
        <v>457</v>
      </c>
      <c r="GI1823" s="81">
        <v>2028</v>
      </c>
      <c r="GJ1823" s="81" t="s">
        <v>201</v>
      </c>
      <c r="GK1823" s="81">
        <v>247.27299216496891</v>
      </c>
      <c r="GL1823" s="81">
        <v>692.62762499999997</v>
      </c>
      <c r="GM1823" s="81">
        <v>2028</v>
      </c>
      <c r="GN1823" s="81" t="s">
        <v>173</v>
      </c>
      <c r="GO1823" s="81">
        <v>1.1148832299820636E-2</v>
      </c>
      <c r="GP1823" s="81">
        <v>10</v>
      </c>
      <c r="GQ1823" s="81">
        <v>0</v>
      </c>
      <c r="GR1823" s="81" t="s">
        <v>448</v>
      </c>
      <c r="GS1823" s="81">
        <v>1.1148832299820636E-2</v>
      </c>
      <c r="GT1823" s="81">
        <v>2.7568051219221004</v>
      </c>
      <c r="GU1823" s="81">
        <v>1.1148832299820636E-2</v>
      </c>
      <c r="GV1823" s="81">
        <v>2.7568051219221004</v>
      </c>
      <c r="GW1823" s="81">
        <v>1.1148832299820636E-2</v>
      </c>
      <c r="GX1823" s="81">
        <v>2.7568051219221004</v>
      </c>
      <c r="GY1823" s="81">
        <v>1.1148832299820636E-2</v>
      </c>
      <c r="GZ1823" s="81">
        <v>2.7568051219221004</v>
      </c>
    </row>
    <row r="1824" spans="187:208" x14ac:dyDescent="0.25">
      <c r="GE1824" s="81" t="s">
        <v>449</v>
      </c>
      <c r="GF1824" s="81" t="s">
        <v>155</v>
      </c>
      <c r="GG1824" s="81" t="s">
        <v>463</v>
      </c>
      <c r="GH1824" s="81" t="s">
        <v>457</v>
      </c>
      <c r="GI1824" s="81">
        <v>2029</v>
      </c>
      <c r="GJ1824" s="81" t="s">
        <v>201</v>
      </c>
      <c r="GK1824" s="81">
        <v>247.27299216496891</v>
      </c>
      <c r="GL1824" s="81">
        <v>692.62762499999997</v>
      </c>
      <c r="GM1824" s="81">
        <v>2029</v>
      </c>
      <c r="GN1824" s="81" t="s">
        <v>173</v>
      </c>
      <c r="GO1824" s="81">
        <v>1.1148832299820636E-2</v>
      </c>
      <c r="GP1824" s="81">
        <v>10</v>
      </c>
      <c r="GQ1824" s="81">
        <v>0</v>
      </c>
      <c r="GR1824" s="81" t="s">
        <v>448</v>
      </c>
      <c r="GS1824" s="81">
        <v>1.1148832299820636E-2</v>
      </c>
      <c r="GT1824" s="81">
        <v>2.7568051219221004</v>
      </c>
      <c r="GU1824" s="81">
        <v>1.1148832299820636E-2</v>
      </c>
      <c r="GV1824" s="81">
        <v>2.7568051219221004</v>
      </c>
      <c r="GW1824" s="81">
        <v>1.1148832299820636E-2</v>
      </c>
      <c r="GX1824" s="81">
        <v>2.7568051219221004</v>
      </c>
      <c r="GY1824" s="81">
        <v>1.1148832299820636E-2</v>
      </c>
      <c r="GZ1824" s="81">
        <v>2.7568051219221004</v>
      </c>
    </row>
    <row r="1825" spans="187:208" x14ac:dyDescent="0.25">
      <c r="GE1825" s="81" t="s">
        <v>449</v>
      </c>
      <c r="GF1825" s="81" t="s">
        <v>155</v>
      </c>
      <c r="GG1825" s="81" t="s">
        <v>463</v>
      </c>
      <c r="GH1825" s="81" t="s">
        <v>457</v>
      </c>
      <c r="GI1825" s="81">
        <v>2030</v>
      </c>
      <c r="GJ1825" s="81" t="s">
        <v>201</v>
      </c>
      <c r="GK1825" s="81">
        <v>247.27299216496891</v>
      </c>
      <c r="GL1825" s="81">
        <v>692.62762499999997</v>
      </c>
      <c r="GM1825" s="81">
        <v>2030</v>
      </c>
      <c r="GN1825" s="81" t="s">
        <v>173</v>
      </c>
      <c r="GO1825" s="81">
        <v>1.1148832299820636E-2</v>
      </c>
      <c r="GP1825" s="81">
        <v>10</v>
      </c>
      <c r="GQ1825" s="81">
        <v>0</v>
      </c>
      <c r="GR1825" s="81" t="s">
        <v>448</v>
      </c>
      <c r="GS1825" s="81">
        <v>0</v>
      </c>
      <c r="GT1825" s="81">
        <v>0</v>
      </c>
      <c r="GU1825" s="81">
        <v>1.1148832299820636E-2</v>
      </c>
      <c r="GV1825" s="81">
        <v>2.7568051219221004</v>
      </c>
      <c r="GW1825" s="81">
        <v>1.1148832299820636E-2</v>
      </c>
      <c r="GX1825" s="81">
        <v>2.7568051219221004</v>
      </c>
      <c r="GY1825" s="81">
        <v>1.1148832299820636E-2</v>
      </c>
      <c r="GZ1825" s="81">
        <v>2.7568051219221004</v>
      </c>
    </row>
    <row r="1826" spans="187:208" x14ac:dyDescent="0.25">
      <c r="GE1826" s="81" t="s">
        <v>449</v>
      </c>
      <c r="GF1826" s="81" t="s">
        <v>155</v>
      </c>
      <c r="GG1826" s="81" t="s">
        <v>463</v>
      </c>
      <c r="GH1826" s="81" t="s">
        <v>457</v>
      </c>
      <c r="GI1826" s="81">
        <v>2031</v>
      </c>
      <c r="GJ1826" s="81" t="s">
        <v>201</v>
      </c>
      <c r="GK1826" s="81">
        <v>247.27299216496891</v>
      </c>
      <c r="GL1826" s="81">
        <v>692.62762499999997</v>
      </c>
      <c r="GM1826" s="81">
        <v>2031</v>
      </c>
      <c r="GN1826" s="81" t="s">
        <v>173</v>
      </c>
      <c r="GO1826" s="81">
        <v>1.1148832299820636E-2</v>
      </c>
      <c r="GP1826" s="81">
        <v>10</v>
      </c>
      <c r="GQ1826" s="81">
        <v>0</v>
      </c>
      <c r="GR1826" s="81" t="s">
        <v>448</v>
      </c>
      <c r="GS1826" s="81">
        <v>0</v>
      </c>
      <c r="GT1826" s="81">
        <v>0</v>
      </c>
      <c r="GU1826" s="81">
        <v>0</v>
      </c>
      <c r="GV1826" s="81">
        <v>0</v>
      </c>
      <c r="GW1826" s="81">
        <v>1.1148832299820636E-2</v>
      </c>
      <c r="GX1826" s="81">
        <v>2.7568051219221004</v>
      </c>
      <c r="GY1826" s="81">
        <v>1.1148832299820636E-2</v>
      </c>
      <c r="GZ1826" s="81">
        <v>2.7568051219221004</v>
      </c>
    </row>
    <row r="1827" spans="187:208" x14ac:dyDescent="0.25">
      <c r="GE1827" s="81" t="s">
        <v>449</v>
      </c>
      <c r="GF1827" s="81" t="s">
        <v>155</v>
      </c>
      <c r="GG1827" s="81" t="s">
        <v>463</v>
      </c>
      <c r="GH1827" s="81" t="s">
        <v>457</v>
      </c>
      <c r="GI1827" s="81">
        <v>2032</v>
      </c>
      <c r="GJ1827" s="81" t="s">
        <v>201</v>
      </c>
      <c r="GK1827" s="81">
        <v>247.27299216496891</v>
      </c>
      <c r="GL1827" s="81">
        <v>692.62762499999997</v>
      </c>
      <c r="GM1827" s="81">
        <v>2032</v>
      </c>
      <c r="GN1827" s="81" t="s">
        <v>173</v>
      </c>
      <c r="GO1827" s="81">
        <v>1.1148832299820636E-2</v>
      </c>
      <c r="GP1827" s="81">
        <v>10</v>
      </c>
      <c r="GQ1827" s="81">
        <v>0</v>
      </c>
      <c r="GR1827" s="81" t="s">
        <v>448</v>
      </c>
      <c r="GS1827" s="81">
        <v>0</v>
      </c>
      <c r="GT1827" s="81">
        <v>0</v>
      </c>
      <c r="GU1827" s="81">
        <v>0</v>
      </c>
      <c r="GV1827" s="81">
        <v>0</v>
      </c>
      <c r="GW1827" s="81">
        <v>0</v>
      </c>
      <c r="GX1827" s="81">
        <v>0</v>
      </c>
      <c r="GY1827" s="81">
        <v>1.1148832299820636E-2</v>
      </c>
      <c r="GZ1827" s="81">
        <v>2.7568051219221004</v>
      </c>
    </row>
    <row r="1828" spans="187:208" x14ac:dyDescent="0.25">
      <c r="GE1828" s="81" t="s">
        <v>449</v>
      </c>
      <c r="GF1828" s="81" t="s">
        <v>155</v>
      </c>
      <c r="GG1828" s="81" t="s">
        <v>463</v>
      </c>
      <c r="GH1828" s="81" t="s">
        <v>458</v>
      </c>
      <c r="GI1828" s="81">
        <v>2021</v>
      </c>
      <c r="GJ1828" s="81" t="s">
        <v>201</v>
      </c>
      <c r="GK1828" s="81">
        <v>222.22942162783079</v>
      </c>
      <c r="GL1828" s="81">
        <v>692.62762499999997</v>
      </c>
      <c r="GM1828" s="81">
        <v>2021</v>
      </c>
      <c r="GN1828" s="81" t="s">
        <v>173</v>
      </c>
      <c r="GO1828" s="81">
        <v>1.1148832299820636E-2</v>
      </c>
      <c r="GP1828" s="81">
        <v>10</v>
      </c>
      <c r="GQ1828" s="81">
        <v>0</v>
      </c>
      <c r="GR1828" s="81" t="s">
        <v>448</v>
      </c>
      <c r="GS1828" s="81">
        <v>1.1148832299820636E-2</v>
      </c>
      <c r="GT1828" s="81">
        <v>2.4775985538148184</v>
      </c>
      <c r="GU1828" s="81">
        <v>1.1148832299820636E-2</v>
      </c>
      <c r="GV1828" s="81">
        <v>2.4775985538148184</v>
      </c>
      <c r="GW1828" s="81">
        <v>0</v>
      </c>
      <c r="GX1828" s="81">
        <v>0</v>
      </c>
      <c r="GY1828" s="81">
        <v>0</v>
      </c>
      <c r="GZ1828" s="81">
        <v>0</v>
      </c>
    </row>
    <row r="1829" spans="187:208" x14ac:dyDescent="0.25">
      <c r="GE1829" s="81" t="s">
        <v>449</v>
      </c>
      <c r="GF1829" s="81" t="s">
        <v>155</v>
      </c>
      <c r="GG1829" s="81" t="s">
        <v>463</v>
      </c>
      <c r="GH1829" s="81" t="s">
        <v>458</v>
      </c>
      <c r="GI1829" s="81">
        <v>2022</v>
      </c>
      <c r="GJ1829" s="81" t="s">
        <v>201</v>
      </c>
      <c r="GK1829" s="81">
        <v>222.22942162783079</v>
      </c>
      <c r="GL1829" s="81">
        <v>692.62762499999997</v>
      </c>
      <c r="GM1829" s="81">
        <v>2022</v>
      </c>
      <c r="GN1829" s="81" t="s">
        <v>173</v>
      </c>
      <c r="GO1829" s="81">
        <v>1.1148832299820636E-2</v>
      </c>
      <c r="GP1829" s="81">
        <v>10</v>
      </c>
      <c r="GQ1829" s="81">
        <v>0</v>
      </c>
      <c r="GR1829" s="81" t="s">
        <v>448</v>
      </c>
      <c r="GS1829" s="81">
        <v>1.1148832299820636E-2</v>
      </c>
      <c r="GT1829" s="81">
        <v>2.4775985538148184</v>
      </c>
      <c r="GU1829" s="81">
        <v>1.1148832299820636E-2</v>
      </c>
      <c r="GV1829" s="81">
        <v>2.4775985538148184</v>
      </c>
      <c r="GW1829" s="81">
        <v>1.1148832299820636E-2</v>
      </c>
      <c r="GX1829" s="81">
        <v>2.4775985538148184</v>
      </c>
      <c r="GY1829" s="81">
        <v>0</v>
      </c>
      <c r="GZ1829" s="81">
        <v>0</v>
      </c>
    </row>
    <row r="1830" spans="187:208" x14ac:dyDescent="0.25">
      <c r="GE1830" s="81" t="s">
        <v>449</v>
      </c>
      <c r="GF1830" s="81" t="s">
        <v>155</v>
      </c>
      <c r="GG1830" s="81" t="s">
        <v>463</v>
      </c>
      <c r="GH1830" s="81" t="s">
        <v>458</v>
      </c>
      <c r="GI1830" s="81">
        <v>2023</v>
      </c>
      <c r="GJ1830" s="81" t="s">
        <v>201</v>
      </c>
      <c r="GK1830" s="81">
        <v>233.23007680793941</v>
      </c>
      <c r="GL1830" s="81">
        <v>692.62762499999997</v>
      </c>
      <c r="GM1830" s="81">
        <v>2023</v>
      </c>
      <c r="GN1830" s="81" t="s">
        <v>173</v>
      </c>
      <c r="GO1830" s="81">
        <v>1.1148832299820636E-2</v>
      </c>
      <c r="GP1830" s="81">
        <v>10</v>
      </c>
      <c r="GQ1830" s="81">
        <v>0</v>
      </c>
      <c r="GR1830" s="81" t="s">
        <v>448</v>
      </c>
      <c r="GS1830" s="81">
        <v>1.1148832299820636E-2</v>
      </c>
      <c r="GT1830" s="81">
        <v>2.6002430136060029</v>
      </c>
      <c r="GU1830" s="81">
        <v>1.1148832299820636E-2</v>
      </c>
      <c r="GV1830" s="81">
        <v>2.6002430136060029</v>
      </c>
      <c r="GW1830" s="81">
        <v>1.1148832299820636E-2</v>
      </c>
      <c r="GX1830" s="81">
        <v>2.6002430136060029</v>
      </c>
      <c r="GY1830" s="81">
        <v>1.1148832299820636E-2</v>
      </c>
      <c r="GZ1830" s="81">
        <v>2.6002430136060029</v>
      </c>
    </row>
    <row r="1831" spans="187:208" x14ac:dyDescent="0.25">
      <c r="GE1831" s="81" t="s">
        <v>449</v>
      </c>
      <c r="GF1831" s="81" t="s">
        <v>155</v>
      </c>
      <c r="GG1831" s="81" t="s">
        <v>463</v>
      </c>
      <c r="GH1831" s="81" t="s">
        <v>458</v>
      </c>
      <c r="GI1831" s="81">
        <v>2024</v>
      </c>
      <c r="GJ1831" s="81" t="s">
        <v>201</v>
      </c>
      <c r="GK1831" s="81">
        <v>233.23007680793941</v>
      </c>
      <c r="GL1831" s="81">
        <v>692.62762499999997</v>
      </c>
      <c r="GM1831" s="81">
        <v>2024</v>
      </c>
      <c r="GN1831" s="81" t="s">
        <v>173</v>
      </c>
      <c r="GO1831" s="81">
        <v>1.1148832299820636E-2</v>
      </c>
      <c r="GP1831" s="81">
        <v>10</v>
      </c>
      <c r="GQ1831" s="81">
        <v>0</v>
      </c>
      <c r="GR1831" s="81" t="s">
        <v>448</v>
      </c>
      <c r="GS1831" s="81">
        <v>1.1148832299820636E-2</v>
      </c>
      <c r="GT1831" s="81">
        <v>2.6002430136060029</v>
      </c>
      <c r="GU1831" s="81">
        <v>1.1148832299820636E-2</v>
      </c>
      <c r="GV1831" s="81">
        <v>2.6002430136060029</v>
      </c>
      <c r="GW1831" s="81">
        <v>1.1148832299820636E-2</v>
      </c>
      <c r="GX1831" s="81">
        <v>2.6002430136060029</v>
      </c>
      <c r="GY1831" s="81">
        <v>1.1148832299820636E-2</v>
      </c>
      <c r="GZ1831" s="81">
        <v>2.6002430136060029</v>
      </c>
    </row>
    <row r="1832" spans="187:208" x14ac:dyDescent="0.25">
      <c r="GE1832" s="81" t="s">
        <v>449</v>
      </c>
      <c r="GF1832" s="81" t="s">
        <v>155</v>
      </c>
      <c r="GG1832" s="81" t="s">
        <v>463</v>
      </c>
      <c r="GH1832" s="81" t="s">
        <v>458</v>
      </c>
      <c r="GI1832" s="81">
        <v>2025</v>
      </c>
      <c r="GJ1832" s="81" t="s">
        <v>201</v>
      </c>
      <c r="GK1832" s="81">
        <v>233.23007680793941</v>
      </c>
      <c r="GL1832" s="81">
        <v>692.62762499999997</v>
      </c>
      <c r="GM1832" s="81">
        <v>2025</v>
      </c>
      <c r="GN1832" s="81" t="s">
        <v>173</v>
      </c>
      <c r="GO1832" s="81">
        <v>1.1148832299820636E-2</v>
      </c>
      <c r="GP1832" s="81">
        <v>10</v>
      </c>
      <c r="GQ1832" s="81">
        <v>0</v>
      </c>
      <c r="GR1832" s="81" t="s">
        <v>448</v>
      </c>
      <c r="GS1832" s="81">
        <v>1.1148832299820636E-2</v>
      </c>
      <c r="GT1832" s="81">
        <v>2.6002430136060029</v>
      </c>
      <c r="GU1832" s="81">
        <v>1.1148832299820636E-2</v>
      </c>
      <c r="GV1832" s="81">
        <v>2.6002430136060029</v>
      </c>
      <c r="GW1832" s="81">
        <v>1.1148832299820636E-2</v>
      </c>
      <c r="GX1832" s="81">
        <v>2.6002430136060029</v>
      </c>
      <c r="GY1832" s="81">
        <v>1.1148832299820636E-2</v>
      </c>
      <c r="GZ1832" s="81">
        <v>2.6002430136060029</v>
      </c>
    </row>
    <row r="1833" spans="187:208" x14ac:dyDescent="0.25">
      <c r="GE1833" s="81" t="s">
        <v>449</v>
      </c>
      <c r="GF1833" s="81" t="s">
        <v>155</v>
      </c>
      <c r="GG1833" s="81" t="s">
        <v>463</v>
      </c>
      <c r="GH1833" s="81" t="s">
        <v>458</v>
      </c>
      <c r="GI1833" s="81">
        <v>2026</v>
      </c>
      <c r="GJ1833" s="81" t="s">
        <v>201</v>
      </c>
      <c r="GK1833" s="81">
        <v>233.23007680793941</v>
      </c>
      <c r="GL1833" s="81">
        <v>692.62762499999997</v>
      </c>
      <c r="GM1833" s="81">
        <v>2026</v>
      </c>
      <c r="GN1833" s="81" t="s">
        <v>173</v>
      </c>
      <c r="GO1833" s="81">
        <v>1.1148832299820636E-2</v>
      </c>
      <c r="GP1833" s="81">
        <v>10</v>
      </c>
      <c r="GQ1833" s="81">
        <v>0</v>
      </c>
      <c r="GR1833" s="81" t="s">
        <v>448</v>
      </c>
      <c r="GS1833" s="81">
        <v>1.1148832299820636E-2</v>
      </c>
      <c r="GT1833" s="81">
        <v>2.6002430136060029</v>
      </c>
      <c r="GU1833" s="81">
        <v>1.1148832299820636E-2</v>
      </c>
      <c r="GV1833" s="81">
        <v>2.6002430136060029</v>
      </c>
      <c r="GW1833" s="81">
        <v>1.1148832299820636E-2</v>
      </c>
      <c r="GX1833" s="81">
        <v>2.6002430136060029</v>
      </c>
      <c r="GY1833" s="81">
        <v>1.1148832299820636E-2</v>
      </c>
      <c r="GZ1833" s="81">
        <v>2.6002430136060029</v>
      </c>
    </row>
    <row r="1834" spans="187:208" x14ac:dyDescent="0.25">
      <c r="GE1834" s="81" t="s">
        <v>449</v>
      </c>
      <c r="GF1834" s="81" t="s">
        <v>155</v>
      </c>
      <c r="GG1834" s="81" t="s">
        <v>463</v>
      </c>
      <c r="GH1834" s="81" t="s">
        <v>458</v>
      </c>
      <c r="GI1834" s="81">
        <v>2027</v>
      </c>
      <c r="GJ1834" s="81" t="s">
        <v>201</v>
      </c>
      <c r="GK1834" s="81">
        <v>233.23007680793941</v>
      </c>
      <c r="GL1834" s="81">
        <v>692.62762499999997</v>
      </c>
      <c r="GM1834" s="81">
        <v>2027</v>
      </c>
      <c r="GN1834" s="81" t="s">
        <v>173</v>
      </c>
      <c r="GO1834" s="81">
        <v>1.1148832299820636E-2</v>
      </c>
      <c r="GP1834" s="81">
        <v>10</v>
      </c>
      <c r="GQ1834" s="81">
        <v>0</v>
      </c>
      <c r="GR1834" s="81" t="s">
        <v>448</v>
      </c>
      <c r="GS1834" s="81">
        <v>1.1148832299820636E-2</v>
      </c>
      <c r="GT1834" s="81">
        <v>2.6002430136060029</v>
      </c>
      <c r="GU1834" s="81">
        <v>1.1148832299820636E-2</v>
      </c>
      <c r="GV1834" s="81">
        <v>2.6002430136060029</v>
      </c>
      <c r="GW1834" s="81">
        <v>1.1148832299820636E-2</v>
      </c>
      <c r="GX1834" s="81">
        <v>2.6002430136060029</v>
      </c>
      <c r="GY1834" s="81">
        <v>1.1148832299820636E-2</v>
      </c>
      <c r="GZ1834" s="81">
        <v>2.6002430136060029</v>
      </c>
    </row>
    <row r="1835" spans="187:208" x14ac:dyDescent="0.25">
      <c r="GE1835" s="81" t="s">
        <v>449</v>
      </c>
      <c r="GF1835" s="81" t="s">
        <v>155</v>
      </c>
      <c r="GG1835" s="81" t="s">
        <v>463</v>
      </c>
      <c r="GH1835" s="81" t="s">
        <v>458</v>
      </c>
      <c r="GI1835" s="81">
        <v>2028</v>
      </c>
      <c r="GJ1835" s="81" t="s">
        <v>201</v>
      </c>
      <c r="GK1835" s="81">
        <v>247.27299216494731</v>
      </c>
      <c r="GL1835" s="81">
        <v>692.62762499999997</v>
      </c>
      <c r="GM1835" s="81">
        <v>2028</v>
      </c>
      <c r="GN1835" s="81" t="s">
        <v>173</v>
      </c>
      <c r="GO1835" s="81">
        <v>1.1148832299820636E-2</v>
      </c>
      <c r="GP1835" s="81">
        <v>10</v>
      </c>
      <c r="GQ1835" s="81">
        <v>0</v>
      </c>
      <c r="GR1835" s="81" t="s">
        <v>448</v>
      </c>
      <c r="GS1835" s="81">
        <v>1.1148832299820636E-2</v>
      </c>
      <c r="GT1835" s="81">
        <v>2.7568051219218597</v>
      </c>
      <c r="GU1835" s="81">
        <v>1.1148832299820636E-2</v>
      </c>
      <c r="GV1835" s="81">
        <v>2.7568051219218597</v>
      </c>
      <c r="GW1835" s="81">
        <v>1.1148832299820636E-2</v>
      </c>
      <c r="GX1835" s="81">
        <v>2.7568051219218597</v>
      </c>
      <c r="GY1835" s="81">
        <v>1.1148832299820636E-2</v>
      </c>
      <c r="GZ1835" s="81">
        <v>2.7568051219218597</v>
      </c>
    </row>
    <row r="1836" spans="187:208" x14ac:dyDescent="0.25">
      <c r="GE1836" s="81" t="s">
        <v>449</v>
      </c>
      <c r="GF1836" s="81" t="s">
        <v>155</v>
      </c>
      <c r="GG1836" s="81" t="s">
        <v>463</v>
      </c>
      <c r="GH1836" s="81" t="s">
        <v>458</v>
      </c>
      <c r="GI1836" s="81">
        <v>2029</v>
      </c>
      <c r="GJ1836" s="81" t="s">
        <v>201</v>
      </c>
      <c r="GK1836" s="81">
        <v>247.27299216494731</v>
      </c>
      <c r="GL1836" s="81">
        <v>692.62762499999997</v>
      </c>
      <c r="GM1836" s="81">
        <v>2029</v>
      </c>
      <c r="GN1836" s="81" t="s">
        <v>173</v>
      </c>
      <c r="GO1836" s="81">
        <v>1.1148832299820636E-2</v>
      </c>
      <c r="GP1836" s="81">
        <v>10</v>
      </c>
      <c r="GQ1836" s="81">
        <v>0</v>
      </c>
      <c r="GR1836" s="81" t="s">
        <v>448</v>
      </c>
      <c r="GS1836" s="81">
        <v>1.1148832299820636E-2</v>
      </c>
      <c r="GT1836" s="81">
        <v>2.7568051219218597</v>
      </c>
      <c r="GU1836" s="81">
        <v>1.1148832299820636E-2</v>
      </c>
      <c r="GV1836" s="81">
        <v>2.7568051219218597</v>
      </c>
      <c r="GW1836" s="81">
        <v>1.1148832299820636E-2</v>
      </c>
      <c r="GX1836" s="81">
        <v>2.7568051219218597</v>
      </c>
      <c r="GY1836" s="81">
        <v>1.1148832299820636E-2</v>
      </c>
      <c r="GZ1836" s="81">
        <v>2.7568051219218597</v>
      </c>
    </row>
    <row r="1837" spans="187:208" x14ac:dyDescent="0.25">
      <c r="GE1837" s="81" t="s">
        <v>449</v>
      </c>
      <c r="GF1837" s="81" t="s">
        <v>155</v>
      </c>
      <c r="GG1837" s="81" t="s">
        <v>463</v>
      </c>
      <c r="GH1837" s="81" t="s">
        <v>458</v>
      </c>
      <c r="GI1837" s="81">
        <v>2030</v>
      </c>
      <c r="GJ1837" s="81" t="s">
        <v>201</v>
      </c>
      <c r="GK1837" s="81">
        <v>247.27299216494731</v>
      </c>
      <c r="GL1837" s="81">
        <v>692.62762499999997</v>
      </c>
      <c r="GM1837" s="81">
        <v>2030</v>
      </c>
      <c r="GN1837" s="81" t="s">
        <v>173</v>
      </c>
      <c r="GO1837" s="81">
        <v>1.1148832299820636E-2</v>
      </c>
      <c r="GP1837" s="81">
        <v>10</v>
      </c>
      <c r="GQ1837" s="81">
        <v>0</v>
      </c>
      <c r="GR1837" s="81" t="s">
        <v>448</v>
      </c>
      <c r="GS1837" s="81">
        <v>0</v>
      </c>
      <c r="GT1837" s="81">
        <v>0</v>
      </c>
      <c r="GU1837" s="81">
        <v>1.1148832299820636E-2</v>
      </c>
      <c r="GV1837" s="81">
        <v>2.7568051219218597</v>
      </c>
      <c r="GW1837" s="81">
        <v>1.1148832299820636E-2</v>
      </c>
      <c r="GX1837" s="81">
        <v>2.7568051219218597</v>
      </c>
      <c r="GY1837" s="81">
        <v>1.1148832299820636E-2</v>
      </c>
      <c r="GZ1837" s="81">
        <v>2.7568051219218597</v>
      </c>
    </row>
    <row r="1838" spans="187:208" x14ac:dyDescent="0.25">
      <c r="GE1838" s="81" t="s">
        <v>449</v>
      </c>
      <c r="GF1838" s="81" t="s">
        <v>155</v>
      </c>
      <c r="GG1838" s="81" t="s">
        <v>463</v>
      </c>
      <c r="GH1838" s="81" t="s">
        <v>458</v>
      </c>
      <c r="GI1838" s="81">
        <v>2031</v>
      </c>
      <c r="GJ1838" s="81" t="s">
        <v>201</v>
      </c>
      <c r="GK1838" s="81">
        <v>247.27299216494731</v>
      </c>
      <c r="GL1838" s="81">
        <v>692.62762499999997</v>
      </c>
      <c r="GM1838" s="81">
        <v>2031</v>
      </c>
      <c r="GN1838" s="81" t="s">
        <v>173</v>
      </c>
      <c r="GO1838" s="81">
        <v>1.1148832299820636E-2</v>
      </c>
      <c r="GP1838" s="81">
        <v>10</v>
      </c>
      <c r="GQ1838" s="81">
        <v>0</v>
      </c>
      <c r="GR1838" s="81" t="s">
        <v>448</v>
      </c>
      <c r="GS1838" s="81">
        <v>0</v>
      </c>
      <c r="GT1838" s="81">
        <v>0</v>
      </c>
      <c r="GU1838" s="81">
        <v>0</v>
      </c>
      <c r="GV1838" s="81">
        <v>0</v>
      </c>
      <c r="GW1838" s="81">
        <v>1.1148832299820636E-2</v>
      </c>
      <c r="GX1838" s="81">
        <v>2.7568051219218597</v>
      </c>
      <c r="GY1838" s="81">
        <v>1.1148832299820636E-2</v>
      </c>
      <c r="GZ1838" s="81">
        <v>2.7568051219218597</v>
      </c>
    </row>
    <row r="1839" spans="187:208" x14ac:dyDescent="0.25">
      <c r="GE1839" s="81" t="s">
        <v>449</v>
      </c>
      <c r="GF1839" s="81" t="s">
        <v>155</v>
      </c>
      <c r="GG1839" s="81" t="s">
        <v>463</v>
      </c>
      <c r="GH1839" s="81" t="s">
        <v>458</v>
      </c>
      <c r="GI1839" s="81">
        <v>2032</v>
      </c>
      <c r="GJ1839" s="81" t="s">
        <v>201</v>
      </c>
      <c r="GK1839" s="81">
        <v>247.27299216494731</v>
      </c>
      <c r="GL1839" s="81">
        <v>692.62762499999997</v>
      </c>
      <c r="GM1839" s="81">
        <v>2032</v>
      </c>
      <c r="GN1839" s="81" t="s">
        <v>173</v>
      </c>
      <c r="GO1839" s="81">
        <v>1.1148832299820636E-2</v>
      </c>
      <c r="GP1839" s="81">
        <v>10</v>
      </c>
      <c r="GQ1839" s="81">
        <v>0</v>
      </c>
      <c r="GR1839" s="81" t="s">
        <v>448</v>
      </c>
      <c r="GS1839" s="81">
        <v>0</v>
      </c>
      <c r="GT1839" s="81">
        <v>0</v>
      </c>
      <c r="GU1839" s="81">
        <v>0</v>
      </c>
      <c r="GV1839" s="81">
        <v>0</v>
      </c>
      <c r="GW1839" s="81">
        <v>0</v>
      </c>
      <c r="GX1839" s="81">
        <v>0</v>
      </c>
      <c r="GY1839" s="81">
        <v>1.1148832299820636E-2</v>
      </c>
      <c r="GZ1839" s="81">
        <v>2.7568051219218597</v>
      </c>
    </row>
    <row r="1840" spans="187:208" x14ac:dyDescent="0.25">
      <c r="GE1840" s="81" t="s">
        <v>449</v>
      </c>
      <c r="GF1840" s="81" t="s">
        <v>155</v>
      </c>
      <c r="GG1840" s="81" t="s">
        <v>463</v>
      </c>
      <c r="GH1840" s="81" t="s">
        <v>459</v>
      </c>
      <c r="GI1840" s="81">
        <v>2021</v>
      </c>
      <c r="GJ1840" s="81" t="s">
        <v>201</v>
      </c>
      <c r="GK1840" s="81">
        <v>0.69641821681223259</v>
      </c>
      <c r="GL1840" s="81">
        <v>692.62762499999997</v>
      </c>
      <c r="GM1840" s="81">
        <v>2021</v>
      </c>
      <c r="GN1840" s="81" t="s">
        <v>173</v>
      </c>
      <c r="GO1840" s="81">
        <v>1.1148832299820636E-2</v>
      </c>
      <c r="GP1840" s="81">
        <v>10</v>
      </c>
      <c r="GQ1840" s="81">
        <v>0</v>
      </c>
      <c r="GR1840" s="81" t="s">
        <v>448</v>
      </c>
      <c r="GS1840" s="81">
        <v>1.1148832299820636E-2</v>
      </c>
      <c r="GT1840" s="81">
        <v>7.7642499097797099E-3</v>
      </c>
      <c r="GU1840" s="81">
        <v>1.1148832299820636E-2</v>
      </c>
      <c r="GV1840" s="81">
        <v>7.7642499097797099E-3</v>
      </c>
      <c r="GW1840" s="81">
        <v>0</v>
      </c>
      <c r="GX1840" s="81">
        <v>0</v>
      </c>
      <c r="GY1840" s="81">
        <v>0</v>
      </c>
      <c r="GZ1840" s="81">
        <v>0</v>
      </c>
    </row>
    <row r="1841" spans="187:208" x14ac:dyDescent="0.25">
      <c r="GE1841" s="81" t="s">
        <v>449</v>
      </c>
      <c r="GF1841" s="81" t="s">
        <v>155</v>
      </c>
      <c r="GG1841" s="81" t="s">
        <v>463</v>
      </c>
      <c r="GH1841" s="81" t="s">
        <v>459</v>
      </c>
      <c r="GI1841" s="81">
        <v>2022</v>
      </c>
      <c r="GJ1841" s="81" t="s">
        <v>201</v>
      </c>
      <c r="GK1841" s="81">
        <v>0.69641821681223259</v>
      </c>
      <c r="GL1841" s="81">
        <v>692.62762499999997</v>
      </c>
      <c r="GM1841" s="81">
        <v>2022</v>
      </c>
      <c r="GN1841" s="81" t="s">
        <v>173</v>
      </c>
      <c r="GO1841" s="81">
        <v>1.1148832299820636E-2</v>
      </c>
      <c r="GP1841" s="81">
        <v>10</v>
      </c>
      <c r="GQ1841" s="81">
        <v>0</v>
      </c>
      <c r="GR1841" s="81" t="s">
        <v>448</v>
      </c>
      <c r="GS1841" s="81">
        <v>1.1148832299820636E-2</v>
      </c>
      <c r="GT1841" s="81">
        <v>7.7642499097797099E-3</v>
      </c>
      <c r="GU1841" s="81">
        <v>1.1148832299820636E-2</v>
      </c>
      <c r="GV1841" s="81">
        <v>7.7642499097797099E-3</v>
      </c>
      <c r="GW1841" s="81">
        <v>1.1148832299820636E-2</v>
      </c>
      <c r="GX1841" s="81">
        <v>7.7642499097797099E-3</v>
      </c>
      <c r="GY1841" s="81">
        <v>0</v>
      </c>
      <c r="GZ1841" s="81">
        <v>0</v>
      </c>
    </row>
    <row r="1842" spans="187:208" x14ac:dyDescent="0.25">
      <c r="GE1842" s="81" t="s">
        <v>449</v>
      </c>
      <c r="GF1842" s="81" t="s">
        <v>155</v>
      </c>
      <c r="GG1842" s="81" t="s">
        <v>463</v>
      </c>
      <c r="GH1842" s="81" t="s">
        <v>459</v>
      </c>
      <c r="GI1842" s="81">
        <v>2023</v>
      </c>
      <c r="GJ1842" s="81" t="s">
        <v>201</v>
      </c>
      <c r="GK1842" s="81">
        <v>0.71896016785821271</v>
      </c>
      <c r="GL1842" s="81">
        <v>692.62762499999997</v>
      </c>
      <c r="GM1842" s="81">
        <v>2023</v>
      </c>
      <c r="GN1842" s="81" t="s">
        <v>173</v>
      </c>
      <c r="GO1842" s="81">
        <v>1.1148832299820636E-2</v>
      </c>
      <c r="GP1842" s="81">
        <v>10</v>
      </c>
      <c r="GQ1842" s="81">
        <v>0</v>
      </c>
      <c r="GR1842" s="81" t="s">
        <v>448</v>
      </c>
      <c r="GS1842" s="81">
        <v>1.1148832299820636E-2</v>
      </c>
      <c r="GT1842" s="81">
        <v>8.0155663417021076E-3</v>
      </c>
      <c r="GU1842" s="81">
        <v>1.1148832299820636E-2</v>
      </c>
      <c r="GV1842" s="81">
        <v>8.0155663417021076E-3</v>
      </c>
      <c r="GW1842" s="81">
        <v>1.1148832299820636E-2</v>
      </c>
      <c r="GX1842" s="81">
        <v>8.0155663417021076E-3</v>
      </c>
      <c r="GY1842" s="81">
        <v>1.1148832299820636E-2</v>
      </c>
      <c r="GZ1842" s="81">
        <v>8.0155663417021076E-3</v>
      </c>
    </row>
    <row r="1843" spans="187:208" x14ac:dyDescent="0.25">
      <c r="GE1843" s="81" t="s">
        <v>449</v>
      </c>
      <c r="GF1843" s="81" t="s">
        <v>155</v>
      </c>
      <c r="GG1843" s="81" t="s">
        <v>463</v>
      </c>
      <c r="GH1843" s="81" t="s">
        <v>459</v>
      </c>
      <c r="GI1843" s="81">
        <v>2024</v>
      </c>
      <c r="GJ1843" s="81" t="s">
        <v>201</v>
      </c>
      <c r="GK1843" s="81">
        <v>0.71896016785821271</v>
      </c>
      <c r="GL1843" s="81">
        <v>692.62762499999997</v>
      </c>
      <c r="GM1843" s="81">
        <v>2024</v>
      </c>
      <c r="GN1843" s="81" t="s">
        <v>173</v>
      </c>
      <c r="GO1843" s="81">
        <v>1.1148832299820636E-2</v>
      </c>
      <c r="GP1843" s="81">
        <v>10</v>
      </c>
      <c r="GQ1843" s="81">
        <v>0</v>
      </c>
      <c r="GR1843" s="81" t="s">
        <v>448</v>
      </c>
      <c r="GS1843" s="81">
        <v>1.1148832299820636E-2</v>
      </c>
      <c r="GT1843" s="81">
        <v>8.0155663417021076E-3</v>
      </c>
      <c r="GU1843" s="81">
        <v>1.1148832299820636E-2</v>
      </c>
      <c r="GV1843" s="81">
        <v>8.0155663417021076E-3</v>
      </c>
      <c r="GW1843" s="81">
        <v>1.1148832299820636E-2</v>
      </c>
      <c r="GX1843" s="81">
        <v>8.0155663417021076E-3</v>
      </c>
      <c r="GY1843" s="81">
        <v>1.1148832299820636E-2</v>
      </c>
      <c r="GZ1843" s="81">
        <v>8.0155663417021076E-3</v>
      </c>
    </row>
    <row r="1844" spans="187:208" x14ac:dyDescent="0.25">
      <c r="GE1844" s="81" t="s">
        <v>449</v>
      </c>
      <c r="GF1844" s="81" t="s">
        <v>155</v>
      </c>
      <c r="GG1844" s="81" t="s">
        <v>463</v>
      </c>
      <c r="GH1844" s="81" t="s">
        <v>459</v>
      </c>
      <c r="GI1844" s="81">
        <v>2025</v>
      </c>
      <c r="GJ1844" s="81" t="s">
        <v>201</v>
      </c>
      <c r="GK1844" s="81">
        <v>0.71896016785821271</v>
      </c>
      <c r="GL1844" s="81">
        <v>692.62762499999997</v>
      </c>
      <c r="GM1844" s="81">
        <v>2025</v>
      </c>
      <c r="GN1844" s="81" t="s">
        <v>173</v>
      </c>
      <c r="GO1844" s="81">
        <v>1.1148832299820636E-2</v>
      </c>
      <c r="GP1844" s="81">
        <v>10</v>
      </c>
      <c r="GQ1844" s="81">
        <v>0</v>
      </c>
      <c r="GR1844" s="81" t="s">
        <v>448</v>
      </c>
      <c r="GS1844" s="81">
        <v>1.1148832299820636E-2</v>
      </c>
      <c r="GT1844" s="81">
        <v>8.0155663417021076E-3</v>
      </c>
      <c r="GU1844" s="81">
        <v>1.1148832299820636E-2</v>
      </c>
      <c r="GV1844" s="81">
        <v>8.0155663417021076E-3</v>
      </c>
      <c r="GW1844" s="81">
        <v>1.1148832299820636E-2</v>
      </c>
      <c r="GX1844" s="81">
        <v>8.0155663417021076E-3</v>
      </c>
      <c r="GY1844" s="81">
        <v>1.1148832299820636E-2</v>
      </c>
      <c r="GZ1844" s="81">
        <v>8.0155663417021076E-3</v>
      </c>
    </row>
    <row r="1845" spans="187:208" x14ac:dyDescent="0.25">
      <c r="GE1845" s="81" t="s">
        <v>449</v>
      </c>
      <c r="GF1845" s="81" t="s">
        <v>155</v>
      </c>
      <c r="GG1845" s="81" t="s">
        <v>463</v>
      </c>
      <c r="GH1845" s="81" t="s">
        <v>459</v>
      </c>
      <c r="GI1845" s="81">
        <v>2026</v>
      </c>
      <c r="GJ1845" s="81" t="s">
        <v>201</v>
      </c>
      <c r="GK1845" s="81">
        <v>0.71896016785821271</v>
      </c>
      <c r="GL1845" s="81">
        <v>692.62762499999997</v>
      </c>
      <c r="GM1845" s="81">
        <v>2026</v>
      </c>
      <c r="GN1845" s="81" t="s">
        <v>173</v>
      </c>
      <c r="GO1845" s="81">
        <v>1.1148832299820636E-2</v>
      </c>
      <c r="GP1845" s="81">
        <v>10</v>
      </c>
      <c r="GQ1845" s="81">
        <v>0</v>
      </c>
      <c r="GR1845" s="81" t="s">
        <v>448</v>
      </c>
      <c r="GS1845" s="81">
        <v>1.1148832299820636E-2</v>
      </c>
      <c r="GT1845" s="81">
        <v>8.0155663417021076E-3</v>
      </c>
      <c r="GU1845" s="81">
        <v>1.1148832299820636E-2</v>
      </c>
      <c r="GV1845" s="81">
        <v>8.0155663417021076E-3</v>
      </c>
      <c r="GW1845" s="81">
        <v>1.1148832299820636E-2</v>
      </c>
      <c r="GX1845" s="81">
        <v>8.0155663417021076E-3</v>
      </c>
      <c r="GY1845" s="81">
        <v>1.1148832299820636E-2</v>
      </c>
      <c r="GZ1845" s="81">
        <v>8.0155663417021076E-3</v>
      </c>
    </row>
    <row r="1846" spans="187:208" x14ac:dyDescent="0.25">
      <c r="GE1846" s="81" t="s">
        <v>449</v>
      </c>
      <c r="GF1846" s="81" t="s">
        <v>155</v>
      </c>
      <c r="GG1846" s="81" t="s">
        <v>463</v>
      </c>
      <c r="GH1846" s="81" t="s">
        <v>459</v>
      </c>
      <c r="GI1846" s="81">
        <v>2027</v>
      </c>
      <c r="GJ1846" s="81" t="s">
        <v>201</v>
      </c>
      <c r="GK1846" s="81">
        <v>0.71896016785821271</v>
      </c>
      <c r="GL1846" s="81">
        <v>692.62762499999997</v>
      </c>
      <c r="GM1846" s="81">
        <v>2027</v>
      </c>
      <c r="GN1846" s="81" t="s">
        <v>173</v>
      </c>
      <c r="GO1846" s="81">
        <v>1.1148832299820636E-2</v>
      </c>
      <c r="GP1846" s="81">
        <v>10</v>
      </c>
      <c r="GQ1846" s="81">
        <v>0</v>
      </c>
      <c r="GR1846" s="81" t="s">
        <v>448</v>
      </c>
      <c r="GS1846" s="81">
        <v>1.1148832299820636E-2</v>
      </c>
      <c r="GT1846" s="81">
        <v>8.0155663417021076E-3</v>
      </c>
      <c r="GU1846" s="81">
        <v>1.1148832299820636E-2</v>
      </c>
      <c r="GV1846" s="81">
        <v>8.0155663417021076E-3</v>
      </c>
      <c r="GW1846" s="81">
        <v>1.1148832299820636E-2</v>
      </c>
      <c r="GX1846" s="81">
        <v>8.0155663417021076E-3</v>
      </c>
      <c r="GY1846" s="81">
        <v>1.1148832299820636E-2</v>
      </c>
      <c r="GZ1846" s="81">
        <v>8.0155663417021076E-3</v>
      </c>
    </row>
    <row r="1847" spans="187:208" x14ac:dyDescent="0.25">
      <c r="GE1847" s="81" t="s">
        <v>449</v>
      </c>
      <c r="GF1847" s="81" t="s">
        <v>155</v>
      </c>
      <c r="GG1847" s="81" t="s">
        <v>463</v>
      </c>
      <c r="GH1847" s="81" t="s">
        <v>459</v>
      </c>
      <c r="GI1847" s="81">
        <v>2028</v>
      </c>
      <c r="GJ1847" s="81" t="s">
        <v>201</v>
      </c>
      <c r="GK1847" s="81">
        <v>0.74733835430388751</v>
      </c>
      <c r="GL1847" s="81">
        <v>692.62762499999997</v>
      </c>
      <c r="GM1847" s="81">
        <v>2028</v>
      </c>
      <c r="GN1847" s="81" t="s">
        <v>173</v>
      </c>
      <c r="GO1847" s="81">
        <v>1.1148832299820636E-2</v>
      </c>
      <c r="GP1847" s="81">
        <v>10</v>
      </c>
      <c r="GQ1847" s="81">
        <v>0</v>
      </c>
      <c r="GR1847" s="81" t="s">
        <v>448</v>
      </c>
      <c r="GS1847" s="81">
        <v>1.1148832299820636E-2</v>
      </c>
      <c r="GT1847" s="81">
        <v>8.3319499833579801E-3</v>
      </c>
      <c r="GU1847" s="81">
        <v>1.1148832299820636E-2</v>
      </c>
      <c r="GV1847" s="81">
        <v>8.3319499833579801E-3</v>
      </c>
      <c r="GW1847" s="81">
        <v>1.1148832299820636E-2</v>
      </c>
      <c r="GX1847" s="81">
        <v>8.3319499833579801E-3</v>
      </c>
      <c r="GY1847" s="81">
        <v>1.1148832299820636E-2</v>
      </c>
      <c r="GZ1847" s="81">
        <v>8.3319499833579801E-3</v>
      </c>
    </row>
    <row r="1848" spans="187:208" x14ac:dyDescent="0.25">
      <c r="GE1848" s="81" t="s">
        <v>449</v>
      </c>
      <c r="GF1848" s="81" t="s">
        <v>155</v>
      </c>
      <c r="GG1848" s="81" t="s">
        <v>463</v>
      </c>
      <c r="GH1848" s="81" t="s">
        <v>459</v>
      </c>
      <c r="GI1848" s="81">
        <v>2029</v>
      </c>
      <c r="GJ1848" s="81" t="s">
        <v>201</v>
      </c>
      <c r="GK1848" s="81">
        <v>0.74733835430388751</v>
      </c>
      <c r="GL1848" s="81">
        <v>692.62762499999997</v>
      </c>
      <c r="GM1848" s="81">
        <v>2029</v>
      </c>
      <c r="GN1848" s="81" t="s">
        <v>173</v>
      </c>
      <c r="GO1848" s="81">
        <v>1.1148832299820636E-2</v>
      </c>
      <c r="GP1848" s="81">
        <v>10</v>
      </c>
      <c r="GQ1848" s="81">
        <v>0</v>
      </c>
      <c r="GR1848" s="81" t="s">
        <v>448</v>
      </c>
      <c r="GS1848" s="81">
        <v>1.1148832299820636E-2</v>
      </c>
      <c r="GT1848" s="81">
        <v>8.3319499833579801E-3</v>
      </c>
      <c r="GU1848" s="81">
        <v>1.1148832299820636E-2</v>
      </c>
      <c r="GV1848" s="81">
        <v>8.3319499833579801E-3</v>
      </c>
      <c r="GW1848" s="81">
        <v>1.1148832299820636E-2</v>
      </c>
      <c r="GX1848" s="81">
        <v>8.3319499833579801E-3</v>
      </c>
      <c r="GY1848" s="81">
        <v>1.1148832299820636E-2</v>
      </c>
      <c r="GZ1848" s="81">
        <v>8.3319499833579801E-3</v>
      </c>
    </row>
    <row r="1849" spans="187:208" x14ac:dyDescent="0.25">
      <c r="GE1849" s="81" t="s">
        <v>449</v>
      </c>
      <c r="GF1849" s="81" t="s">
        <v>155</v>
      </c>
      <c r="GG1849" s="81" t="s">
        <v>463</v>
      </c>
      <c r="GH1849" s="81" t="s">
        <v>459</v>
      </c>
      <c r="GI1849" s="81">
        <v>2030</v>
      </c>
      <c r="GJ1849" s="81" t="s">
        <v>201</v>
      </c>
      <c r="GK1849" s="81">
        <v>0.74733835430388751</v>
      </c>
      <c r="GL1849" s="81">
        <v>692.62762499999997</v>
      </c>
      <c r="GM1849" s="81">
        <v>2030</v>
      </c>
      <c r="GN1849" s="81" t="s">
        <v>173</v>
      </c>
      <c r="GO1849" s="81">
        <v>1.1148832299820636E-2</v>
      </c>
      <c r="GP1849" s="81">
        <v>10</v>
      </c>
      <c r="GQ1849" s="81">
        <v>0</v>
      </c>
      <c r="GR1849" s="81" t="s">
        <v>448</v>
      </c>
      <c r="GS1849" s="81">
        <v>0</v>
      </c>
      <c r="GT1849" s="81">
        <v>0</v>
      </c>
      <c r="GU1849" s="81">
        <v>1.1148832299820636E-2</v>
      </c>
      <c r="GV1849" s="81">
        <v>8.3319499833579801E-3</v>
      </c>
      <c r="GW1849" s="81">
        <v>1.1148832299820636E-2</v>
      </c>
      <c r="GX1849" s="81">
        <v>8.3319499833579801E-3</v>
      </c>
      <c r="GY1849" s="81">
        <v>1.1148832299820636E-2</v>
      </c>
      <c r="GZ1849" s="81">
        <v>8.3319499833579801E-3</v>
      </c>
    </row>
    <row r="1850" spans="187:208" x14ac:dyDescent="0.25">
      <c r="GE1850" s="81" t="s">
        <v>449</v>
      </c>
      <c r="GF1850" s="81" t="s">
        <v>155</v>
      </c>
      <c r="GG1850" s="81" t="s">
        <v>463</v>
      </c>
      <c r="GH1850" s="81" t="s">
        <v>459</v>
      </c>
      <c r="GI1850" s="81">
        <v>2031</v>
      </c>
      <c r="GJ1850" s="81" t="s">
        <v>201</v>
      </c>
      <c r="GK1850" s="81">
        <v>0.74733835430388751</v>
      </c>
      <c r="GL1850" s="81">
        <v>692.62762499999997</v>
      </c>
      <c r="GM1850" s="81">
        <v>2031</v>
      </c>
      <c r="GN1850" s="81" t="s">
        <v>173</v>
      </c>
      <c r="GO1850" s="81">
        <v>1.1148832299820636E-2</v>
      </c>
      <c r="GP1850" s="81">
        <v>10</v>
      </c>
      <c r="GQ1850" s="81">
        <v>0</v>
      </c>
      <c r="GR1850" s="81" t="s">
        <v>448</v>
      </c>
      <c r="GS1850" s="81">
        <v>0</v>
      </c>
      <c r="GT1850" s="81">
        <v>0</v>
      </c>
      <c r="GU1850" s="81">
        <v>0</v>
      </c>
      <c r="GV1850" s="81">
        <v>0</v>
      </c>
      <c r="GW1850" s="81">
        <v>1.1148832299820636E-2</v>
      </c>
      <c r="GX1850" s="81">
        <v>8.3319499833579801E-3</v>
      </c>
      <c r="GY1850" s="81">
        <v>1.1148832299820636E-2</v>
      </c>
      <c r="GZ1850" s="81">
        <v>8.3319499833579801E-3</v>
      </c>
    </row>
    <row r="1851" spans="187:208" x14ac:dyDescent="0.25">
      <c r="GE1851" s="81" t="s">
        <v>449</v>
      </c>
      <c r="GF1851" s="81" t="s">
        <v>155</v>
      </c>
      <c r="GG1851" s="81" t="s">
        <v>463</v>
      </c>
      <c r="GH1851" s="81" t="s">
        <v>459</v>
      </c>
      <c r="GI1851" s="81">
        <v>2032</v>
      </c>
      <c r="GJ1851" s="81" t="s">
        <v>201</v>
      </c>
      <c r="GK1851" s="81">
        <v>0.74733835430388751</v>
      </c>
      <c r="GL1851" s="81">
        <v>692.62762499999997</v>
      </c>
      <c r="GM1851" s="81">
        <v>2032</v>
      </c>
      <c r="GN1851" s="81" t="s">
        <v>173</v>
      </c>
      <c r="GO1851" s="81">
        <v>1.1148832299820636E-2</v>
      </c>
      <c r="GP1851" s="81">
        <v>10</v>
      </c>
      <c r="GQ1851" s="81">
        <v>0</v>
      </c>
      <c r="GR1851" s="81" t="s">
        <v>448</v>
      </c>
      <c r="GS1851" s="81">
        <v>0</v>
      </c>
      <c r="GT1851" s="81">
        <v>0</v>
      </c>
      <c r="GU1851" s="81">
        <v>0</v>
      </c>
      <c r="GV1851" s="81">
        <v>0</v>
      </c>
      <c r="GW1851" s="81">
        <v>0</v>
      </c>
      <c r="GX1851" s="81">
        <v>0</v>
      </c>
      <c r="GY1851" s="81">
        <v>1.1148832299820636E-2</v>
      </c>
      <c r="GZ1851" s="81">
        <v>8.3319499833579801E-3</v>
      </c>
    </row>
    <row r="1852" spans="187:208" x14ac:dyDescent="0.25">
      <c r="GE1852" s="81" t="s">
        <v>449</v>
      </c>
      <c r="GF1852" s="81" t="s">
        <v>155</v>
      </c>
      <c r="GG1852" s="81" t="s">
        <v>463</v>
      </c>
      <c r="GH1852" s="81" t="s">
        <v>460</v>
      </c>
      <c r="GI1852" s="81">
        <v>2021</v>
      </c>
      <c r="GJ1852" s="81" t="s">
        <v>201</v>
      </c>
      <c r="GK1852" s="81">
        <v>3.6425060683954492E-2</v>
      </c>
      <c r="GL1852" s="81">
        <v>692.62762499999997</v>
      </c>
      <c r="GM1852" s="81">
        <v>2021</v>
      </c>
      <c r="GN1852" s="81" t="s">
        <v>173</v>
      </c>
      <c r="GO1852" s="81">
        <v>1.1148832299820636E-2</v>
      </c>
      <c r="GP1852" s="81">
        <v>10</v>
      </c>
      <c r="GQ1852" s="81">
        <v>0</v>
      </c>
      <c r="GR1852" s="81" t="s">
        <v>448</v>
      </c>
      <c r="GS1852" s="81">
        <v>1.1148832299820636E-2</v>
      </c>
      <c r="GT1852" s="81">
        <v>4.060968930761986E-4</v>
      </c>
      <c r="GU1852" s="81">
        <v>1.1148832299820636E-2</v>
      </c>
      <c r="GV1852" s="81">
        <v>4.060968930761986E-4</v>
      </c>
      <c r="GW1852" s="81">
        <v>0</v>
      </c>
      <c r="GX1852" s="81">
        <v>0</v>
      </c>
      <c r="GY1852" s="81">
        <v>0</v>
      </c>
      <c r="GZ1852" s="81">
        <v>0</v>
      </c>
    </row>
    <row r="1853" spans="187:208" x14ac:dyDescent="0.25">
      <c r="GE1853" s="81" t="s">
        <v>449</v>
      </c>
      <c r="GF1853" s="81" t="s">
        <v>155</v>
      </c>
      <c r="GG1853" s="81" t="s">
        <v>463</v>
      </c>
      <c r="GH1853" s="81" t="s">
        <v>460</v>
      </c>
      <c r="GI1853" s="81">
        <v>2022</v>
      </c>
      <c r="GJ1853" s="81" t="s">
        <v>201</v>
      </c>
      <c r="GK1853" s="81">
        <v>3.6425060683954492E-2</v>
      </c>
      <c r="GL1853" s="81">
        <v>692.62762499999997</v>
      </c>
      <c r="GM1853" s="81">
        <v>2022</v>
      </c>
      <c r="GN1853" s="81" t="s">
        <v>173</v>
      </c>
      <c r="GO1853" s="81">
        <v>1.1148832299820636E-2</v>
      </c>
      <c r="GP1853" s="81">
        <v>10</v>
      </c>
      <c r="GQ1853" s="81">
        <v>0</v>
      </c>
      <c r="GR1853" s="81" t="s">
        <v>448</v>
      </c>
      <c r="GS1853" s="81">
        <v>1.1148832299820636E-2</v>
      </c>
      <c r="GT1853" s="81">
        <v>4.060968930761986E-4</v>
      </c>
      <c r="GU1853" s="81">
        <v>1.1148832299820636E-2</v>
      </c>
      <c r="GV1853" s="81">
        <v>4.060968930761986E-4</v>
      </c>
      <c r="GW1853" s="81">
        <v>1.1148832299820636E-2</v>
      </c>
      <c r="GX1853" s="81">
        <v>4.060968930761986E-4</v>
      </c>
      <c r="GY1853" s="81">
        <v>0</v>
      </c>
      <c r="GZ1853" s="81">
        <v>0</v>
      </c>
    </row>
    <row r="1854" spans="187:208" x14ac:dyDescent="0.25">
      <c r="GE1854" s="81" t="s">
        <v>449</v>
      </c>
      <c r="GF1854" s="81" t="s">
        <v>155</v>
      </c>
      <c r="GG1854" s="81" t="s">
        <v>463</v>
      </c>
      <c r="GH1854" s="81" t="s">
        <v>460</v>
      </c>
      <c r="GI1854" s="81">
        <v>2023</v>
      </c>
      <c r="GJ1854" s="81" t="s">
        <v>201</v>
      </c>
      <c r="GK1854" s="81">
        <v>3.7590224611390749E-2</v>
      </c>
      <c r="GL1854" s="81">
        <v>692.62762499999997</v>
      </c>
      <c r="GM1854" s="81">
        <v>2023</v>
      </c>
      <c r="GN1854" s="81" t="s">
        <v>173</v>
      </c>
      <c r="GO1854" s="81">
        <v>1.1148832299820636E-2</v>
      </c>
      <c r="GP1854" s="81">
        <v>10</v>
      </c>
      <c r="GQ1854" s="81">
        <v>0</v>
      </c>
      <c r="GR1854" s="81" t="s">
        <v>448</v>
      </c>
      <c r="GS1854" s="81">
        <v>1.1148832299820636E-2</v>
      </c>
      <c r="GT1854" s="81">
        <v>4.190871103049858E-4</v>
      </c>
      <c r="GU1854" s="81">
        <v>1.1148832299820636E-2</v>
      </c>
      <c r="GV1854" s="81">
        <v>4.190871103049858E-4</v>
      </c>
      <c r="GW1854" s="81">
        <v>1.1148832299820636E-2</v>
      </c>
      <c r="GX1854" s="81">
        <v>4.190871103049858E-4</v>
      </c>
      <c r="GY1854" s="81">
        <v>1.1148832299820636E-2</v>
      </c>
      <c r="GZ1854" s="81">
        <v>4.190871103049858E-4</v>
      </c>
    </row>
    <row r="1855" spans="187:208" x14ac:dyDescent="0.25">
      <c r="GE1855" s="81" t="s">
        <v>449</v>
      </c>
      <c r="GF1855" s="81" t="s">
        <v>155</v>
      </c>
      <c r="GG1855" s="81" t="s">
        <v>463</v>
      </c>
      <c r="GH1855" s="81" t="s">
        <v>460</v>
      </c>
      <c r="GI1855" s="81">
        <v>2024</v>
      </c>
      <c r="GJ1855" s="81" t="s">
        <v>201</v>
      </c>
      <c r="GK1855" s="81">
        <v>3.7590224611390749E-2</v>
      </c>
      <c r="GL1855" s="81">
        <v>692.62762499999997</v>
      </c>
      <c r="GM1855" s="81">
        <v>2024</v>
      </c>
      <c r="GN1855" s="81" t="s">
        <v>173</v>
      </c>
      <c r="GO1855" s="81">
        <v>1.1148832299820636E-2</v>
      </c>
      <c r="GP1855" s="81">
        <v>10</v>
      </c>
      <c r="GQ1855" s="81">
        <v>0</v>
      </c>
      <c r="GR1855" s="81" t="s">
        <v>448</v>
      </c>
      <c r="GS1855" s="81">
        <v>1.1148832299820636E-2</v>
      </c>
      <c r="GT1855" s="81">
        <v>4.190871103049858E-4</v>
      </c>
      <c r="GU1855" s="81">
        <v>1.1148832299820636E-2</v>
      </c>
      <c r="GV1855" s="81">
        <v>4.190871103049858E-4</v>
      </c>
      <c r="GW1855" s="81">
        <v>1.1148832299820636E-2</v>
      </c>
      <c r="GX1855" s="81">
        <v>4.190871103049858E-4</v>
      </c>
      <c r="GY1855" s="81">
        <v>1.1148832299820636E-2</v>
      </c>
      <c r="GZ1855" s="81">
        <v>4.190871103049858E-4</v>
      </c>
    </row>
    <row r="1856" spans="187:208" x14ac:dyDescent="0.25">
      <c r="GE1856" s="81" t="s">
        <v>449</v>
      </c>
      <c r="GF1856" s="81" t="s">
        <v>155</v>
      </c>
      <c r="GG1856" s="81" t="s">
        <v>463</v>
      </c>
      <c r="GH1856" s="81" t="s">
        <v>460</v>
      </c>
      <c r="GI1856" s="81">
        <v>2025</v>
      </c>
      <c r="GJ1856" s="81" t="s">
        <v>201</v>
      </c>
      <c r="GK1856" s="81">
        <v>3.7590224611390749E-2</v>
      </c>
      <c r="GL1856" s="81">
        <v>692.62762499999997</v>
      </c>
      <c r="GM1856" s="81">
        <v>2025</v>
      </c>
      <c r="GN1856" s="81" t="s">
        <v>173</v>
      </c>
      <c r="GO1856" s="81">
        <v>1.1148832299820636E-2</v>
      </c>
      <c r="GP1856" s="81">
        <v>10</v>
      </c>
      <c r="GQ1856" s="81">
        <v>0</v>
      </c>
      <c r="GR1856" s="81" t="s">
        <v>448</v>
      </c>
      <c r="GS1856" s="81">
        <v>1.1148832299820636E-2</v>
      </c>
      <c r="GT1856" s="81">
        <v>4.190871103049858E-4</v>
      </c>
      <c r="GU1856" s="81">
        <v>1.1148832299820636E-2</v>
      </c>
      <c r="GV1856" s="81">
        <v>4.190871103049858E-4</v>
      </c>
      <c r="GW1856" s="81">
        <v>1.1148832299820636E-2</v>
      </c>
      <c r="GX1856" s="81">
        <v>4.190871103049858E-4</v>
      </c>
      <c r="GY1856" s="81">
        <v>1.1148832299820636E-2</v>
      </c>
      <c r="GZ1856" s="81">
        <v>4.190871103049858E-4</v>
      </c>
    </row>
    <row r="1857" spans="187:208" x14ac:dyDescent="0.25">
      <c r="GE1857" s="81" t="s">
        <v>449</v>
      </c>
      <c r="GF1857" s="81" t="s">
        <v>155</v>
      </c>
      <c r="GG1857" s="81" t="s">
        <v>463</v>
      </c>
      <c r="GH1857" s="81" t="s">
        <v>460</v>
      </c>
      <c r="GI1857" s="81">
        <v>2026</v>
      </c>
      <c r="GJ1857" s="81" t="s">
        <v>201</v>
      </c>
      <c r="GK1857" s="81">
        <v>3.7590224611390749E-2</v>
      </c>
      <c r="GL1857" s="81">
        <v>692.62762499999997</v>
      </c>
      <c r="GM1857" s="81">
        <v>2026</v>
      </c>
      <c r="GN1857" s="81" t="s">
        <v>173</v>
      </c>
      <c r="GO1857" s="81">
        <v>1.1148832299820636E-2</v>
      </c>
      <c r="GP1857" s="81">
        <v>10</v>
      </c>
      <c r="GQ1857" s="81">
        <v>0</v>
      </c>
      <c r="GR1857" s="81" t="s">
        <v>448</v>
      </c>
      <c r="GS1857" s="81">
        <v>1.1148832299820636E-2</v>
      </c>
      <c r="GT1857" s="81">
        <v>4.190871103049858E-4</v>
      </c>
      <c r="GU1857" s="81">
        <v>1.1148832299820636E-2</v>
      </c>
      <c r="GV1857" s="81">
        <v>4.190871103049858E-4</v>
      </c>
      <c r="GW1857" s="81">
        <v>1.1148832299820636E-2</v>
      </c>
      <c r="GX1857" s="81">
        <v>4.190871103049858E-4</v>
      </c>
      <c r="GY1857" s="81">
        <v>1.1148832299820636E-2</v>
      </c>
      <c r="GZ1857" s="81">
        <v>4.190871103049858E-4</v>
      </c>
    </row>
    <row r="1858" spans="187:208" x14ac:dyDescent="0.25">
      <c r="GE1858" s="81" t="s">
        <v>449</v>
      </c>
      <c r="GF1858" s="81" t="s">
        <v>155</v>
      </c>
      <c r="GG1858" s="81" t="s">
        <v>463</v>
      </c>
      <c r="GH1858" s="81" t="s">
        <v>460</v>
      </c>
      <c r="GI1858" s="81">
        <v>2027</v>
      </c>
      <c r="GJ1858" s="81" t="s">
        <v>201</v>
      </c>
      <c r="GK1858" s="81">
        <v>3.7590224611390749E-2</v>
      </c>
      <c r="GL1858" s="81">
        <v>692.62762499999997</v>
      </c>
      <c r="GM1858" s="81">
        <v>2027</v>
      </c>
      <c r="GN1858" s="81" t="s">
        <v>173</v>
      </c>
      <c r="GO1858" s="81">
        <v>1.1148832299820636E-2</v>
      </c>
      <c r="GP1858" s="81">
        <v>10</v>
      </c>
      <c r="GQ1858" s="81">
        <v>0</v>
      </c>
      <c r="GR1858" s="81" t="s">
        <v>448</v>
      </c>
      <c r="GS1858" s="81">
        <v>1.1148832299820636E-2</v>
      </c>
      <c r="GT1858" s="81">
        <v>4.190871103049858E-4</v>
      </c>
      <c r="GU1858" s="81">
        <v>1.1148832299820636E-2</v>
      </c>
      <c r="GV1858" s="81">
        <v>4.190871103049858E-4</v>
      </c>
      <c r="GW1858" s="81">
        <v>1.1148832299820636E-2</v>
      </c>
      <c r="GX1858" s="81">
        <v>4.190871103049858E-4</v>
      </c>
      <c r="GY1858" s="81">
        <v>1.1148832299820636E-2</v>
      </c>
      <c r="GZ1858" s="81">
        <v>4.190871103049858E-4</v>
      </c>
    </row>
    <row r="1859" spans="187:208" x14ac:dyDescent="0.25">
      <c r="GE1859" s="81" t="s">
        <v>449</v>
      </c>
      <c r="GF1859" s="81" t="s">
        <v>155</v>
      </c>
      <c r="GG1859" s="81" t="s">
        <v>463</v>
      </c>
      <c r="GH1859" s="81" t="s">
        <v>460</v>
      </c>
      <c r="GI1859" s="81">
        <v>2028</v>
      </c>
      <c r="GJ1859" s="81" t="s">
        <v>201</v>
      </c>
      <c r="GK1859" s="81">
        <v>3.9055083184886277E-2</v>
      </c>
      <c r="GL1859" s="81">
        <v>692.62762499999997</v>
      </c>
      <c r="GM1859" s="81">
        <v>2028</v>
      </c>
      <c r="GN1859" s="81" t="s">
        <v>173</v>
      </c>
      <c r="GO1859" s="81">
        <v>1.1148832299820636E-2</v>
      </c>
      <c r="GP1859" s="81">
        <v>10</v>
      </c>
      <c r="GQ1859" s="81">
        <v>0</v>
      </c>
      <c r="GR1859" s="81" t="s">
        <v>448</v>
      </c>
      <c r="GS1859" s="81">
        <v>1.1148832299820636E-2</v>
      </c>
      <c r="GT1859" s="81">
        <v>4.3541857288384195E-4</v>
      </c>
      <c r="GU1859" s="81">
        <v>1.1148832299820636E-2</v>
      </c>
      <c r="GV1859" s="81">
        <v>4.3541857288384195E-4</v>
      </c>
      <c r="GW1859" s="81">
        <v>1.1148832299820636E-2</v>
      </c>
      <c r="GX1859" s="81">
        <v>4.3541857288384195E-4</v>
      </c>
      <c r="GY1859" s="81">
        <v>1.1148832299820636E-2</v>
      </c>
      <c r="GZ1859" s="81">
        <v>4.3541857288384195E-4</v>
      </c>
    </row>
    <row r="1860" spans="187:208" x14ac:dyDescent="0.25">
      <c r="GE1860" s="81" t="s">
        <v>449</v>
      </c>
      <c r="GF1860" s="81" t="s">
        <v>155</v>
      </c>
      <c r="GG1860" s="81" t="s">
        <v>463</v>
      </c>
      <c r="GH1860" s="81" t="s">
        <v>460</v>
      </c>
      <c r="GI1860" s="81">
        <v>2029</v>
      </c>
      <c r="GJ1860" s="81" t="s">
        <v>201</v>
      </c>
      <c r="GK1860" s="81">
        <v>3.9055083184886277E-2</v>
      </c>
      <c r="GL1860" s="81">
        <v>692.62762499999997</v>
      </c>
      <c r="GM1860" s="81">
        <v>2029</v>
      </c>
      <c r="GN1860" s="81" t="s">
        <v>173</v>
      </c>
      <c r="GO1860" s="81">
        <v>1.1148832299820636E-2</v>
      </c>
      <c r="GP1860" s="81">
        <v>10</v>
      </c>
      <c r="GQ1860" s="81">
        <v>0</v>
      </c>
      <c r="GR1860" s="81" t="s">
        <v>448</v>
      </c>
      <c r="GS1860" s="81">
        <v>1.1148832299820636E-2</v>
      </c>
      <c r="GT1860" s="81">
        <v>4.3541857288384195E-4</v>
      </c>
      <c r="GU1860" s="81">
        <v>1.1148832299820636E-2</v>
      </c>
      <c r="GV1860" s="81">
        <v>4.3541857288384195E-4</v>
      </c>
      <c r="GW1860" s="81">
        <v>1.1148832299820636E-2</v>
      </c>
      <c r="GX1860" s="81">
        <v>4.3541857288384195E-4</v>
      </c>
      <c r="GY1860" s="81">
        <v>1.1148832299820636E-2</v>
      </c>
      <c r="GZ1860" s="81">
        <v>4.3541857288384195E-4</v>
      </c>
    </row>
    <row r="1861" spans="187:208" x14ac:dyDescent="0.25">
      <c r="GE1861" s="81" t="s">
        <v>449</v>
      </c>
      <c r="GF1861" s="81" t="s">
        <v>155</v>
      </c>
      <c r="GG1861" s="81" t="s">
        <v>463</v>
      </c>
      <c r="GH1861" s="81" t="s">
        <v>460</v>
      </c>
      <c r="GI1861" s="81">
        <v>2030</v>
      </c>
      <c r="GJ1861" s="81" t="s">
        <v>201</v>
      </c>
      <c r="GK1861" s="81">
        <v>3.9055083184886277E-2</v>
      </c>
      <c r="GL1861" s="81">
        <v>692.62762499999997</v>
      </c>
      <c r="GM1861" s="81">
        <v>2030</v>
      </c>
      <c r="GN1861" s="81" t="s">
        <v>173</v>
      </c>
      <c r="GO1861" s="81">
        <v>1.1148832299820636E-2</v>
      </c>
      <c r="GP1861" s="81">
        <v>10</v>
      </c>
      <c r="GQ1861" s="81">
        <v>0</v>
      </c>
      <c r="GR1861" s="81" t="s">
        <v>448</v>
      </c>
      <c r="GS1861" s="81">
        <v>0</v>
      </c>
      <c r="GT1861" s="81">
        <v>0</v>
      </c>
      <c r="GU1861" s="81">
        <v>1.1148832299820636E-2</v>
      </c>
      <c r="GV1861" s="81">
        <v>4.3541857288384195E-4</v>
      </c>
      <c r="GW1861" s="81">
        <v>1.1148832299820636E-2</v>
      </c>
      <c r="GX1861" s="81">
        <v>4.3541857288384195E-4</v>
      </c>
      <c r="GY1861" s="81">
        <v>1.1148832299820636E-2</v>
      </c>
      <c r="GZ1861" s="81">
        <v>4.3541857288384195E-4</v>
      </c>
    </row>
    <row r="1862" spans="187:208" x14ac:dyDescent="0.25">
      <c r="GE1862" s="81" t="s">
        <v>449</v>
      </c>
      <c r="GF1862" s="81" t="s">
        <v>155</v>
      </c>
      <c r="GG1862" s="81" t="s">
        <v>463</v>
      </c>
      <c r="GH1862" s="81" t="s">
        <v>460</v>
      </c>
      <c r="GI1862" s="81">
        <v>2031</v>
      </c>
      <c r="GJ1862" s="81" t="s">
        <v>201</v>
      </c>
      <c r="GK1862" s="81">
        <v>3.9055083184886277E-2</v>
      </c>
      <c r="GL1862" s="81">
        <v>692.62762499999997</v>
      </c>
      <c r="GM1862" s="81">
        <v>2031</v>
      </c>
      <c r="GN1862" s="81" t="s">
        <v>173</v>
      </c>
      <c r="GO1862" s="81">
        <v>1.1148832299820636E-2</v>
      </c>
      <c r="GP1862" s="81">
        <v>10</v>
      </c>
      <c r="GQ1862" s="81">
        <v>0</v>
      </c>
      <c r="GR1862" s="81" t="s">
        <v>448</v>
      </c>
      <c r="GS1862" s="81">
        <v>0</v>
      </c>
      <c r="GT1862" s="81">
        <v>0</v>
      </c>
      <c r="GU1862" s="81">
        <v>0</v>
      </c>
      <c r="GV1862" s="81">
        <v>0</v>
      </c>
      <c r="GW1862" s="81">
        <v>1.1148832299820636E-2</v>
      </c>
      <c r="GX1862" s="81">
        <v>4.3541857288384195E-4</v>
      </c>
      <c r="GY1862" s="81">
        <v>1.1148832299820636E-2</v>
      </c>
      <c r="GZ1862" s="81">
        <v>4.3541857288384195E-4</v>
      </c>
    </row>
    <row r="1863" spans="187:208" x14ac:dyDescent="0.25">
      <c r="GE1863" s="81" t="s">
        <v>449</v>
      </c>
      <c r="GF1863" s="81" t="s">
        <v>155</v>
      </c>
      <c r="GG1863" s="81" t="s">
        <v>463</v>
      </c>
      <c r="GH1863" s="81" t="s">
        <v>460</v>
      </c>
      <c r="GI1863" s="81">
        <v>2032</v>
      </c>
      <c r="GJ1863" s="81" t="s">
        <v>201</v>
      </c>
      <c r="GK1863" s="81">
        <v>3.9055083184886277E-2</v>
      </c>
      <c r="GL1863" s="81">
        <v>692.62762499999997</v>
      </c>
      <c r="GM1863" s="81">
        <v>2032</v>
      </c>
      <c r="GN1863" s="81" t="s">
        <v>173</v>
      </c>
      <c r="GO1863" s="81">
        <v>1.1148832299820636E-2</v>
      </c>
      <c r="GP1863" s="81">
        <v>10</v>
      </c>
      <c r="GQ1863" s="81">
        <v>0</v>
      </c>
      <c r="GR1863" s="81" t="s">
        <v>448</v>
      </c>
      <c r="GS1863" s="81">
        <v>0</v>
      </c>
      <c r="GT1863" s="81">
        <v>0</v>
      </c>
      <c r="GU1863" s="81">
        <v>0</v>
      </c>
      <c r="GV1863" s="81">
        <v>0</v>
      </c>
      <c r="GW1863" s="81">
        <v>0</v>
      </c>
      <c r="GX1863" s="81">
        <v>0</v>
      </c>
      <c r="GY1863" s="81">
        <v>1.1148832299820636E-2</v>
      </c>
      <c r="GZ1863" s="81">
        <v>4.3541857288384195E-4</v>
      </c>
    </row>
    <row r="1864" spans="187:208" x14ac:dyDescent="0.25">
      <c r="GE1864" s="81" t="s">
        <v>449</v>
      </c>
      <c r="GF1864" s="81" t="s">
        <v>155</v>
      </c>
      <c r="GG1864" s="81" t="s">
        <v>463</v>
      </c>
      <c r="GH1864" s="81" t="s">
        <v>461</v>
      </c>
      <c r="GI1864" s="81">
        <v>2021</v>
      </c>
      <c r="GJ1864" s="81" t="s">
        <v>201</v>
      </c>
      <c r="GK1864" s="81">
        <v>222.22942162783181</v>
      </c>
      <c r="GL1864" s="81">
        <v>692.62762499999997</v>
      </c>
      <c r="GM1864" s="81">
        <v>2021</v>
      </c>
      <c r="GN1864" s="81" t="s">
        <v>173</v>
      </c>
      <c r="GO1864" s="81">
        <v>1.1148832299820636E-2</v>
      </c>
      <c r="GP1864" s="81">
        <v>10</v>
      </c>
      <c r="GQ1864" s="81">
        <v>0</v>
      </c>
      <c r="GR1864" s="81" t="s">
        <v>448</v>
      </c>
      <c r="GS1864" s="81">
        <v>1.1148832299820636E-2</v>
      </c>
      <c r="GT1864" s="81">
        <v>2.47759855381483</v>
      </c>
      <c r="GU1864" s="81">
        <v>1.1148832299820636E-2</v>
      </c>
      <c r="GV1864" s="81">
        <v>2.47759855381483</v>
      </c>
      <c r="GW1864" s="81">
        <v>0</v>
      </c>
      <c r="GX1864" s="81">
        <v>0</v>
      </c>
      <c r="GY1864" s="81">
        <v>0</v>
      </c>
      <c r="GZ1864" s="81">
        <v>0</v>
      </c>
    </row>
    <row r="1865" spans="187:208" x14ac:dyDescent="0.25">
      <c r="GE1865" s="81" t="s">
        <v>449</v>
      </c>
      <c r="GF1865" s="81" t="s">
        <v>155</v>
      </c>
      <c r="GG1865" s="81" t="s">
        <v>463</v>
      </c>
      <c r="GH1865" s="81" t="s">
        <v>461</v>
      </c>
      <c r="GI1865" s="81">
        <v>2022</v>
      </c>
      <c r="GJ1865" s="81" t="s">
        <v>201</v>
      </c>
      <c r="GK1865" s="81">
        <v>222.22942162783181</v>
      </c>
      <c r="GL1865" s="81">
        <v>692.62762499999997</v>
      </c>
      <c r="GM1865" s="81">
        <v>2022</v>
      </c>
      <c r="GN1865" s="81" t="s">
        <v>173</v>
      </c>
      <c r="GO1865" s="81">
        <v>1.1148832299820636E-2</v>
      </c>
      <c r="GP1865" s="81">
        <v>10</v>
      </c>
      <c r="GQ1865" s="81">
        <v>0</v>
      </c>
      <c r="GR1865" s="81" t="s">
        <v>448</v>
      </c>
      <c r="GS1865" s="81">
        <v>1.1148832299820636E-2</v>
      </c>
      <c r="GT1865" s="81">
        <v>2.47759855381483</v>
      </c>
      <c r="GU1865" s="81">
        <v>1.1148832299820636E-2</v>
      </c>
      <c r="GV1865" s="81">
        <v>2.47759855381483</v>
      </c>
      <c r="GW1865" s="81">
        <v>1.1148832299820636E-2</v>
      </c>
      <c r="GX1865" s="81">
        <v>2.47759855381483</v>
      </c>
      <c r="GY1865" s="81">
        <v>0</v>
      </c>
      <c r="GZ1865" s="81">
        <v>0</v>
      </c>
    </row>
    <row r="1866" spans="187:208" x14ac:dyDescent="0.25">
      <c r="GE1866" s="81" t="s">
        <v>449</v>
      </c>
      <c r="GF1866" s="81" t="s">
        <v>155</v>
      </c>
      <c r="GG1866" s="81" t="s">
        <v>463</v>
      </c>
      <c r="GH1866" s="81" t="s">
        <v>461</v>
      </c>
      <c r="GI1866" s="81">
        <v>2023</v>
      </c>
      <c r="GJ1866" s="81" t="s">
        <v>201</v>
      </c>
      <c r="GK1866" s="81">
        <v>233.23007680794049</v>
      </c>
      <c r="GL1866" s="81">
        <v>692.62762499999997</v>
      </c>
      <c r="GM1866" s="81">
        <v>2023</v>
      </c>
      <c r="GN1866" s="81" t="s">
        <v>173</v>
      </c>
      <c r="GO1866" s="81">
        <v>1.1148832299820636E-2</v>
      </c>
      <c r="GP1866" s="81">
        <v>10</v>
      </c>
      <c r="GQ1866" s="81">
        <v>0</v>
      </c>
      <c r="GR1866" s="81" t="s">
        <v>448</v>
      </c>
      <c r="GS1866" s="81">
        <v>1.1148832299820636E-2</v>
      </c>
      <c r="GT1866" s="81">
        <v>2.6002430136060148</v>
      </c>
      <c r="GU1866" s="81">
        <v>1.1148832299820636E-2</v>
      </c>
      <c r="GV1866" s="81">
        <v>2.6002430136060148</v>
      </c>
      <c r="GW1866" s="81">
        <v>1.1148832299820636E-2</v>
      </c>
      <c r="GX1866" s="81">
        <v>2.6002430136060148</v>
      </c>
      <c r="GY1866" s="81">
        <v>1.1148832299820636E-2</v>
      </c>
      <c r="GZ1866" s="81">
        <v>2.6002430136060148</v>
      </c>
    </row>
    <row r="1867" spans="187:208" x14ac:dyDescent="0.25">
      <c r="GE1867" s="81" t="s">
        <v>449</v>
      </c>
      <c r="GF1867" s="81" t="s">
        <v>155</v>
      </c>
      <c r="GG1867" s="81" t="s">
        <v>463</v>
      </c>
      <c r="GH1867" s="81" t="s">
        <v>461</v>
      </c>
      <c r="GI1867" s="81">
        <v>2024</v>
      </c>
      <c r="GJ1867" s="81" t="s">
        <v>201</v>
      </c>
      <c r="GK1867" s="81">
        <v>233.23007680794049</v>
      </c>
      <c r="GL1867" s="81">
        <v>692.62762499999997</v>
      </c>
      <c r="GM1867" s="81">
        <v>2024</v>
      </c>
      <c r="GN1867" s="81" t="s">
        <v>173</v>
      </c>
      <c r="GO1867" s="81">
        <v>1.1148832299820636E-2</v>
      </c>
      <c r="GP1867" s="81">
        <v>10</v>
      </c>
      <c r="GQ1867" s="81">
        <v>0</v>
      </c>
      <c r="GR1867" s="81" t="s">
        <v>448</v>
      </c>
      <c r="GS1867" s="81">
        <v>1.1148832299820636E-2</v>
      </c>
      <c r="GT1867" s="81">
        <v>2.6002430136060148</v>
      </c>
      <c r="GU1867" s="81">
        <v>1.1148832299820636E-2</v>
      </c>
      <c r="GV1867" s="81">
        <v>2.6002430136060148</v>
      </c>
      <c r="GW1867" s="81">
        <v>1.1148832299820636E-2</v>
      </c>
      <c r="GX1867" s="81">
        <v>2.6002430136060148</v>
      </c>
      <c r="GY1867" s="81">
        <v>1.1148832299820636E-2</v>
      </c>
      <c r="GZ1867" s="81">
        <v>2.6002430136060148</v>
      </c>
    </row>
    <row r="1868" spans="187:208" x14ac:dyDescent="0.25">
      <c r="GE1868" s="81" t="s">
        <v>449</v>
      </c>
      <c r="GF1868" s="81" t="s">
        <v>155</v>
      </c>
      <c r="GG1868" s="81" t="s">
        <v>463</v>
      </c>
      <c r="GH1868" s="81" t="s">
        <v>461</v>
      </c>
      <c r="GI1868" s="81">
        <v>2025</v>
      </c>
      <c r="GJ1868" s="81" t="s">
        <v>201</v>
      </c>
      <c r="GK1868" s="81">
        <v>233.23007680794049</v>
      </c>
      <c r="GL1868" s="81">
        <v>692.62762499999997</v>
      </c>
      <c r="GM1868" s="81">
        <v>2025</v>
      </c>
      <c r="GN1868" s="81" t="s">
        <v>173</v>
      </c>
      <c r="GO1868" s="81">
        <v>1.1148832299820636E-2</v>
      </c>
      <c r="GP1868" s="81">
        <v>10</v>
      </c>
      <c r="GQ1868" s="81">
        <v>0</v>
      </c>
      <c r="GR1868" s="81" t="s">
        <v>448</v>
      </c>
      <c r="GS1868" s="81">
        <v>1.1148832299820636E-2</v>
      </c>
      <c r="GT1868" s="81">
        <v>2.6002430136060148</v>
      </c>
      <c r="GU1868" s="81">
        <v>1.1148832299820636E-2</v>
      </c>
      <c r="GV1868" s="81">
        <v>2.6002430136060148</v>
      </c>
      <c r="GW1868" s="81">
        <v>1.1148832299820636E-2</v>
      </c>
      <c r="GX1868" s="81">
        <v>2.6002430136060148</v>
      </c>
      <c r="GY1868" s="81">
        <v>1.1148832299820636E-2</v>
      </c>
      <c r="GZ1868" s="81">
        <v>2.6002430136060148</v>
      </c>
    </row>
    <row r="1869" spans="187:208" x14ac:dyDescent="0.25">
      <c r="GE1869" s="81" t="s">
        <v>449</v>
      </c>
      <c r="GF1869" s="81" t="s">
        <v>155</v>
      </c>
      <c r="GG1869" s="81" t="s">
        <v>463</v>
      </c>
      <c r="GH1869" s="81" t="s">
        <v>461</v>
      </c>
      <c r="GI1869" s="81">
        <v>2026</v>
      </c>
      <c r="GJ1869" s="81" t="s">
        <v>201</v>
      </c>
      <c r="GK1869" s="81">
        <v>233.23007680794049</v>
      </c>
      <c r="GL1869" s="81">
        <v>692.62762499999997</v>
      </c>
      <c r="GM1869" s="81">
        <v>2026</v>
      </c>
      <c r="GN1869" s="81" t="s">
        <v>173</v>
      </c>
      <c r="GO1869" s="81">
        <v>1.1148832299820636E-2</v>
      </c>
      <c r="GP1869" s="81">
        <v>10</v>
      </c>
      <c r="GQ1869" s="81">
        <v>0</v>
      </c>
      <c r="GR1869" s="81" t="s">
        <v>448</v>
      </c>
      <c r="GS1869" s="81">
        <v>1.1148832299820636E-2</v>
      </c>
      <c r="GT1869" s="81">
        <v>2.6002430136060148</v>
      </c>
      <c r="GU1869" s="81">
        <v>1.1148832299820636E-2</v>
      </c>
      <c r="GV1869" s="81">
        <v>2.6002430136060148</v>
      </c>
      <c r="GW1869" s="81">
        <v>1.1148832299820636E-2</v>
      </c>
      <c r="GX1869" s="81">
        <v>2.6002430136060148</v>
      </c>
      <c r="GY1869" s="81">
        <v>1.1148832299820636E-2</v>
      </c>
      <c r="GZ1869" s="81">
        <v>2.6002430136060148</v>
      </c>
    </row>
    <row r="1870" spans="187:208" x14ac:dyDescent="0.25">
      <c r="GE1870" s="81" t="s">
        <v>449</v>
      </c>
      <c r="GF1870" s="81" t="s">
        <v>155</v>
      </c>
      <c r="GG1870" s="81" t="s">
        <v>463</v>
      </c>
      <c r="GH1870" s="81" t="s">
        <v>461</v>
      </c>
      <c r="GI1870" s="81">
        <v>2027</v>
      </c>
      <c r="GJ1870" s="81" t="s">
        <v>201</v>
      </c>
      <c r="GK1870" s="81">
        <v>233.23007680794049</v>
      </c>
      <c r="GL1870" s="81">
        <v>692.62762499999997</v>
      </c>
      <c r="GM1870" s="81">
        <v>2027</v>
      </c>
      <c r="GN1870" s="81" t="s">
        <v>173</v>
      </c>
      <c r="GO1870" s="81">
        <v>1.1148832299820636E-2</v>
      </c>
      <c r="GP1870" s="81">
        <v>10</v>
      </c>
      <c r="GQ1870" s="81">
        <v>0</v>
      </c>
      <c r="GR1870" s="81" t="s">
        <v>448</v>
      </c>
      <c r="GS1870" s="81">
        <v>1.1148832299820636E-2</v>
      </c>
      <c r="GT1870" s="81">
        <v>2.6002430136060148</v>
      </c>
      <c r="GU1870" s="81">
        <v>1.1148832299820636E-2</v>
      </c>
      <c r="GV1870" s="81">
        <v>2.6002430136060148</v>
      </c>
      <c r="GW1870" s="81">
        <v>1.1148832299820636E-2</v>
      </c>
      <c r="GX1870" s="81">
        <v>2.6002430136060148</v>
      </c>
      <c r="GY1870" s="81">
        <v>1.1148832299820636E-2</v>
      </c>
      <c r="GZ1870" s="81">
        <v>2.6002430136060148</v>
      </c>
    </row>
    <row r="1871" spans="187:208" x14ac:dyDescent="0.25">
      <c r="GE1871" s="81" t="s">
        <v>449</v>
      </c>
      <c r="GF1871" s="81" t="s">
        <v>155</v>
      </c>
      <c r="GG1871" s="81" t="s">
        <v>463</v>
      </c>
      <c r="GH1871" s="81" t="s">
        <v>461</v>
      </c>
      <c r="GI1871" s="81">
        <v>2028</v>
      </c>
      <c r="GJ1871" s="81" t="s">
        <v>201</v>
      </c>
      <c r="GK1871" s="81">
        <v>247.27299216494839</v>
      </c>
      <c r="GL1871" s="81">
        <v>692.62762499999997</v>
      </c>
      <c r="GM1871" s="81">
        <v>2028</v>
      </c>
      <c r="GN1871" s="81" t="s">
        <v>173</v>
      </c>
      <c r="GO1871" s="81">
        <v>1.1148832299820636E-2</v>
      </c>
      <c r="GP1871" s="81">
        <v>10</v>
      </c>
      <c r="GQ1871" s="81">
        <v>0</v>
      </c>
      <c r="GR1871" s="81" t="s">
        <v>448</v>
      </c>
      <c r="GS1871" s="81">
        <v>1.1148832299820636E-2</v>
      </c>
      <c r="GT1871" s="81">
        <v>2.7568051219218717</v>
      </c>
      <c r="GU1871" s="81">
        <v>1.1148832299820636E-2</v>
      </c>
      <c r="GV1871" s="81">
        <v>2.7568051219218717</v>
      </c>
      <c r="GW1871" s="81">
        <v>1.1148832299820636E-2</v>
      </c>
      <c r="GX1871" s="81">
        <v>2.7568051219218717</v>
      </c>
      <c r="GY1871" s="81">
        <v>1.1148832299820636E-2</v>
      </c>
      <c r="GZ1871" s="81">
        <v>2.7568051219218717</v>
      </c>
    </row>
    <row r="1872" spans="187:208" x14ac:dyDescent="0.25">
      <c r="GE1872" s="81" t="s">
        <v>449</v>
      </c>
      <c r="GF1872" s="81" t="s">
        <v>155</v>
      </c>
      <c r="GG1872" s="81" t="s">
        <v>463</v>
      </c>
      <c r="GH1872" s="81" t="s">
        <v>461</v>
      </c>
      <c r="GI1872" s="81">
        <v>2029</v>
      </c>
      <c r="GJ1872" s="81" t="s">
        <v>201</v>
      </c>
      <c r="GK1872" s="81">
        <v>247.27299216494839</v>
      </c>
      <c r="GL1872" s="81">
        <v>692.62762499999997</v>
      </c>
      <c r="GM1872" s="81">
        <v>2029</v>
      </c>
      <c r="GN1872" s="81" t="s">
        <v>173</v>
      </c>
      <c r="GO1872" s="81">
        <v>1.1148832299820636E-2</v>
      </c>
      <c r="GP1872" s="81">
        <v>10</v>
      </c>
      <c r="GQ1872" s="81">
        <v>0</v>
      </c>
      <c r="GR1872" s="81" t="s">
        <v>448</v>
      </c>
      <c r="GS1872" s="81">
        <v>1.1148832299820636E-2</v>
      </c>
      <c r="GT1872" s="81">
        <v>2.7568051219218717</v>
      </c>
      <c r="GU1872" s="81">
        <v>1.1148832299820636E-2</v>
      </c>
      <c r="GV1872" s="81">
        <v>2.7568051219218717</v>
      </c>
      <c r="GW1872" s="81">
        <v>1.1148832299820636E-2</v>
      </c>
      <c r="GX1872" s="81">
        <v>2.7568051219218717</v>
      </c>
      <c r="GY1872" s="81">
        <v>1.1148832299820636E-2</v>
      </c>
      <c r="GZ1872" s="81">
        <v>2.7568051219218717</v>
      </c>
    </row>
    <row r="1873" spans="187:208" x14ac:dyDescent="0.25">
      <c r="GE1873" s="81" t="s">
        <v>449</v>
      </c>
      <c r="GF1873" s="81" t="s">
        <v>155</v>
      </c>
      <c r="GG1873" s="81" t="s">
        <v>463</v>
      </c>
      <c r="GH1873" s="81" t="s">
        <v>461</v>
      </c>
      <c r="GI1873" s="81">
        <v>2030</v>
      </c>
      <c r="GJ1873" s="81" t="s">
        <v>201</v>
      </c>
      <c r="GK1873" s="81">
        <v>247.27299216494839</v>
      </c>
      <c r="GL1873" s="81">
        <v>692.62762499999997</v>
      </c>
      <c r="GM1873" s="81">
        <v>2030</v>
      </c>
      <c r="GN1873" s="81" t="s">
        <v>173</v>
      </c>
      <c r="GO1873" s="81">
        <v>1.1148832299820636E-2</v>
      </c>
      <c r="GP1873" s="81">
        <v>10</v>
      </c>
      <c r="GQ1873" s="81">
        <v>0</v>
      </c>
      <c r="GR1873" s="81" t="s">
        <v>448</v>
      </c>
      <c r="GS1873" s="81">
        <v>0</v>
      </c>
      <c r="GT1873" s="81">
        <v>0</v>
      </c>
      <c r="GU1873" s="81">
        <v>1.1148832299820636E-2</v>
      </c>
      <c r="GV1873" s="81">
        <v>2.7568051219218717</v>
      </c>
      <c r="GW1873" s="81">
        <v>1.1148832299820636E-2</v>
      </c>
      <c r="GX1873" s="81">
        <v>2.7568051219218717</v>
      </c>
      <c r="GY1873" s="81">
        <v>1.1148832299820636E-2</v>
      </c>
      <c r="GZ1873" s="81">
        <v>2.7568051219218717</v>
      </c>
    </row>
    <row r="1874" spans="187:208" x14ac:dyDescent="0.25">
      <c r="GE1874" s="81" t="s">
        <v>449</v>
      </c>
      <c r="GF1874" s="81" t="s">
        <v>155</v>
      </c>
      <c r="GG1874" s="81" t="s">
        <v>463</v>
      </c>
      <c r="GH1874" s="81" t="s">
        <v>461</v>
      </c>
      <c r="GI1874" s="81">
        <v>2031</v>
      </c>
      <c r="GJ1874" s="81" t="s">
        <v>201</v>
      </c>
      <c r="GK1874" s="81">
        <v>247.27299216494839</v>
      </c>
      <c r="GL1874" s="81">
        <v>692.62762499999997</v>
      </c>
      <c r="GM1874" s="81">
        <v>2031</v>
      </c>
      <c r="GN1874" s="81" t="s">
        <v>173</v>
      </c>
      <c r="GO1874" s="81">
        <v>1.1148832299820636E-2</v>
      </c>
      <c r="GP1874" s="81">
        <v>10</v>
      </c>
      <c r="GQ1874" s="81">
        <v>0</v>
      </c>
      <c r="GR1874" s="81" t="s">
        <v>448</v>
      </c>
      <c r="GS1874" s="81">
        <v>0</v>
      </c>
      <c r="GT1874" s="81">
        <v>0</v>
      </c>
      <c r="GU1874" s="81">
        <v>0</v>
      </c>
      <c r="GV1874" s="81">
        <v>0</v>
      </c>
      <c r="GW1874" s="81">
        <v>1.1148832299820636E-2</v>
      </c>
      <c r="GX1874" s="81">
        <v>2.7568051219218717</v>
      </c>
      <c r="GY1874" s="81">
        <v>1.1148832299820636E-2</v>
      </c>
      <c r="GZ1874" s="81">
        <v>2.7568051219218717</v>
      </c>
    </row>
    <row r="1875" spans="187:208" x14ac:dyDescent="0.25">
      <c r="GE1875" s="81" t="s">
        <v>449</v>
      </c>
      <c r="GF1875" s="81" t="s">
        <v>155</v>
      </c>
      <c r="GG1875" s="81" t="s">
        <v>463</v>
      </c>
      <c r="GH1875" s="81" t="s">
        <v>461</v>
      </c>
      <c r="GI1875" s="81">
        <v>2032</v>
      </c>
      <c r="GJ1875" s="81" t="s">
        <v>201</v>
      </c>
      <c r="GK1875" s="81">
        <v>247.27299216494839</v>
      </c>
      <c r="GL1875" s="81">
        <v>692.62762499999997</v>
      </c>
      <c r="GM1875" s="81">
        <v>2032</v>
      </c>
      <c r="GN1875" s="81" t="s">
        <v>173</v>
      </c>
      <c r="GO1875" s="81">
        <v>1.1148832299820636E-2</v>
      </c>
      <c r="GP1875" s="81">
        <v>10</v>
      </c>
      <c r="GQ1875" s="81">
        <v>0</v>
      </c>
      <c r="GR1875" s="81" t="s">
        <v>448</v>
      </c>
      <c r="GS1875" s="81">
        <v>0</v>
      </c>
      <c r="GT1875" s="81">
        <v>0</v>
      </c>
      <c r="GU1875" s="81">
        <v>0</v>
      </c>
      <c r="GV1875" s="81">
        <v>0</v>
      </c>
      <c r="GW1875" s="81">
        <v>0</v>
      </c>
      <c r="GX1875" s="81">
        <v>0</v>
      </c>
      <c r="GY1875" s="81">
        <v>1.1148832299820636E-2</v>
      </c>
      <c r="GZ1875" s="81">
        <v>2.7568051219218717</v>
      </c>
    </row>
    <row r="1876" spans="187:208" x14ac:dyDescent="0.25">
      <c r="GE1876" s="81" t="s">
        <v>449</v>
      </c>
      <c r="GF1876" s="81" t="s">
        <v>155</v>
      </c>
      <c r="GG1876" s="81" t="s">
        <v>463</v>
      </c>
      <c r="GH1876" s="81" t="s">
        <v>451</v>
      </c>
      <c r="GI1876" s="81">
        <v>2021</v>
      </c>
      <c r="GJ1876" s="81" t="s">
        <v>201</v>
      </c>
      <c r="GK1876" s="81">
        <v>222.2294216278348</v>
      </c>
      <c r="GL1876" s="81">
        <v>692.62762499999997</v>
      </c>
      <c r="GM1876" s="81">
        <v>2021</v>
      </c>
      <c r="GN1876" s="81" t="s">
        <v>173</v>
      </c>
      <c r="GO1876" s="81">
        <v>1.1148832299820636E-2</v>
      </c>
      <c r="GP1876" s="81">
        <v>10</v>
      </c>
      <c r="GQ1876" s="81">
        <v>0</v>
      </c>
      <c r="GR1876" s="81" t="s">
        <v>448</v>
      </c>
      <c r="GS1876" s="81">
        <v>1.1148832299820636E-2</v>
      </c>
      <c r="GT1876" s="81">
        <v>2.4775985538148633</v>
      </c>
      <c r="GU1876" s="81">
        <v>1.1148832299820636E-2</v>
      </c>
      <c r="GV1876" s="81">
        <v>2.4775985538148633</v>
      </c>
      <c r="GW1876" s="81">
        <v>0</v>
      </c>
      <c r="GX1876" s="81">
        <v>0</v>
      </c>
      <c r="GY1876" s="81">
        <v>0</v>
      </c>
      <c r="GZ1876" s="81">
        <v>0</v>
      </c>
    </row>
    <row r="1877" spans="187:208" x14ac:dyDescent="0.25">
      <c r="GE1877" s="81" t="s">
        <v>449</v>
      </c>
      <c r="GF1877" s="81" t="s">
        <v>155</v>
      </c>
      <c r="GG1877" s="81" t="s">
        <v>463</v>
      </c>
      <c r="GH1877" s="81" t="s">
        <v>451</v>
      </c>
      <c r="GI1877" s="81">
        <v>2022</v>
      </c>
      <c r="GJ1877" s="81" t="s">
        <v>201</v>
      </c>
      <c r="GK1877" s="81">
        <v>222.2294216278348</v>
      </c>
      <c r="GL1877" s="81">
        <v>692.62762499999997</v>
      </c>
      <c r="GM1877" s="81">
        <v>2022</v>
      </c>
      <c r="GN1877" s="81" t="s">
        <v>173</v>
      </c>
      <c r="GO1877" s="81">
        <v>1.1148832299820636E-2</v>
      </c>
      <c r="GP1877" s="81">
        <v>10</v>
      </c>
      <c r="GQ1877" s="81">
        <v>0</v>
      </c>
      <c r="GR1877" s="81" t="s">
        <v>448</v>
      </c>
      <c r="GS1877" s="81">
        <v>1.1148832299820636E-2</v>
      </c>
      <c r="GT1877" s="81">
        <v>2.4775985538148633</v>
      </c>
      <c r="GU1877" s="81">
        <v>1.1148832299820636E-2</v>
      </c>
      <c r="GV1877" s="81">
        <v>2.4775985538148633</v>
      </c>
      <c r="GW1877" s="81">
        <v>1.1148832299820636E-2</v>
      </c>
      <c r="GX1877" s="81">
        <v>2.4775985538148633</v>
      </c>
      <c r="GY1877" s="81">
        <v>0</v>
      </c>
      <c r="GZ1877" s="81">
        <v>0</v>
      </c>
    </row>
    <row r="1878" spans="187:208" x14ac:dyDescent="0.25">
      <c r="GE1878" s="81" t="s">
        <v>449</v>
      </c>
      <c r="GF1878" s="81" t="s">
        <v>155</v>
      </c>
      <c r="GG1878" s="81" t="s">
        <v>463</v>
      </c>
      <c r="GH1878" s="81" t="s">
        <v>451</v>
      </c>
      <c r="GI1878" s="81">
        <v>2023</v>
      </c>
      <c r="GJ1878" s="81" t="s">
        <v>201</v>
      </c>
      <c r="GK1878" s="81">
        <v>233.2300768079437</v>
      </c>
      <c r="GL1878" s="81">
        <v>692.62762499999997</v>
      </c>
      <c r="GM1878" s="81">
        <v>2023</v>
      </c>
      <c r="GN1878" s="81" t="s">
        <v>173</v>
      </c>
      <c r="GO1878" s="81">
        <v>1.1148832299820636E-2</v>
      </c>
      <c r="GP1878" s="81">
        <v>10</v>
      </c>
      <c r="GQ1878" s="81">
        <v>0</v>
      </c>
      <c r="GR1878" s="81" t="s">
        <v>448</v>
      </c>
      <c r="GS1878" s="81">
        <v>1.1148832299820636E-2</v>
      </c>
      <c r="GT1878" s="81">
        <v>2.6002430136060508</v>
      </c>
      <c r="GU1878" s="81">
        <v>1.1148832299820636E-2</v>
      </c>
      <c r="GV1878" s="81">
        <v>2.6002430136060508</v>
      </c>
      <c r="GW1878" s="81">
        <v>1.1148832299820636E-2</v>
      </c>
      <c r="GX1878" s="81">
        <v>2.6002430136060508</v>
      </c>
      <c r="GY1878" s="81">
        <v>1.1148832299820636E-2</v>
      </c>
      <c r="GZ1878" s="81">
        <v>2.6002430136060508</v>
      </c>
    </row>
    <row r="1879" spans="187:208" x14ac:dyDescent="0.25">
      <c r="GE1879" s="81" t="s">
        <v>449</v>
      </c>
      <c r="GF1879" s="81" t="s">
        <v>155</v>
      </c>
      <c r="GG1879" s="81" t="s">
        <v>463</v>
      </c>
      <c r="GH1879" s="81" t="s">
        <v>451</v>
      </c>
      <c r="GI1879" s="81">
        <v>2024</v>
      </c>
      <c r="GJ1879" s="81" t="s">
        <v>201</v>
      </c>
      <c r="GK1879" s="81">
        <v>233.2300768079437</v>
      </c>
      <c r="GL1879" s="81">
        <v>692.62762499999997</v>
      </c>
      <c r="GM1879" s="81">
        <v>2024</v>
      </c>
      <c r="GN1879" s="81" t="s">
        <v>173</v>
      </c>
      <c r="GO1879" s="81">
        <v>1.1148832299820636E-2</v>
      </c>
      <c r="GP1879" s="81">
        <v>10</v>
      </c>
      <c r="GQ1879" s="81">
        <v>0</v>
      </c>
      <c r="GR1879" s="81" t="s">
        <v>448</v>
      </c>
      <c r="GS1879" s="81">
        <v>1.1148832299820636E-2</v>
      </c>
      <c r="GT1879" s="81">
        <v>2.6002430136060508</v>
      </c>
      <c r="GU1879" s="81">
        <v>1.1148832299820636E-2</v>
      </c>
      <c r="GV1879" s="81">
        <v>2.6002430136060508</v>
      </c>
      <c r="GW1879" s="81">
        <v>1.1148832299820636E-2</v>
      </c>
      <c r="GX1879" s="81">
        <v>2.6002430136060508</v>
      </c>
      <c r="GY1879" s="81">
        <v>1.1148832299820636E-2</v>
      </c>
      <c r="GZ1879" s="81">
        <v>2.6002430136060508</v>
      </c>
    </row>
    <row r="1880" spans="187:208" x14ac:dyDescent="0.25">
      <c r="GE1880" s="81" t="s">
        <v>449</v>
      </c>
      <c r="GF1880" s="81" t="s">
        <v>155</v>
      </c>
      <c r="GG1880" s="81" t="s">
        <v>463</v>
      </c>
      <c r="GH1880" s="81" t="s">
        <v>451</v>
      </c>
      <c r="GI1880" s="81">
        <v>2025</v>
      </c>
      <c r="GJ1880" s="81" t="s">
        <v>201</v>
      </c>
      <c r="GK1880" s="81">
        <v>233.2300768079437</v>
      </c>
      <c r="GL1880" s="81">
        <v>692.62762499999997</v>
      </c>
      <c r="GM1880" s="81">
        <v>2025</v>
      </c>
      <c r="GN1880" s="81" t="s">
        <v>173</v>
      </c>
      <c r="GO1880" s="81">
        <v>1.1148832299820636E-2</v>
      </c>
      <c r="GP1880" s="81">
        <v>10</v>
      </c>
      <c r="GQ1880" s="81">
        <v>0</v>
      </c>
      <c r="GR1880" s="81" t="s">
        <v>448</v>
      </c>
      <c r="GS1880" s="81">
        <v>1.1148832299820636E-2</v>
      </c>
      <c r="GT1880" s="81">
        <v>2.6002430136060508</v>
      </c>
      <c r="GU1880" s="81">
        <v>1.1148832299820636E-2</v>
      </c>
      <c r="GV1880" s="81">
        <v>2.6002430136060508</v>
      </c>
      <c r="GW1880" s="81">
        <v>1.1148832299820636E-2</v>
      </c>
      <c r="GX1880" s="81">
        <v>2.6002430136060508</v>
      </c>
      <c r="GY1880" s="81">
        <v>1.1148832299820636E-2</v>
      </c>
      <c r="GZ1880" s="81">
        <v>2.6002430136060508</v>
      </c>
    </row>
    <row r="1881" spans="187:208" x14ac:dyDescent="0.25">
      <c r="GE1881" s="81" t="s">
        <v>449</v>
      </c>
      <c r="GF1881" s="81" t="s">
        <v>155</v>
      </c>
      <c r="GG1881" s="81" t="s">
        <v>463</v>
      </c>
      <c r="GH1881" s="81" t="s">
        <v>451</v>
      </c>
      <c r="GI1881" s="81">
        <v>2026</v>
      </c>
      <c r="GJ1881" s="81" t="s">
        <v>201</v>
      </c>
      <c r="GK1881" s="81">
        <v>233.2300768079437</v>
      </c>
      <c r="GL1881" s="81">
        <v>692.62762499999997</v>
      </c>
      <c r="GM1881" s="81">
        <v>2026</v>
      </c>
      <c r="GN1881" s="81" t="s">
        <v>173</v>
      </c>
      <c r="GO1881" s="81">
        <v>1.1148832299820636E-2</v>
      </c>
      <c r="GP1881" s="81">
        <v>10</v>
      </c>
      <c r="GQ1881" s="81">
        <v>0</v>
      </c>
      <c r="GR1881" s="81" t="s">
        <v>448</v>
      </c>
      <c r="GS1881" s="81">
        <v>1.1148832299820636E-2</v>
      </c>
      <c r="GT1881" s="81">
        <v>2.6002430136060508</v>
      </c>
      <c r="GU1881" s="81">
        <v>1.1148832299820636E-2</v>
      </c>
      <c r="GV1881" s="81">
        <v>2.6002430136060508</v>
      </c>
      <c r="GW1881" s="81">
        <v>1.1148832299820636E-2</v>
      </c>
      <c r="GX1881" s="81">
        <v>2.6002430136060508</v>
      </c>
      <c r="GY1881" s="81">
        <v>1.1148832299820636E-2</v>
      </c>
      <c r="GZ1881" s="81">
        <v>2.6002430136060508</v>
      </c>
    </row>
    <row r="1882" spans="187:208" x14ac:dyDescent="0.25">
      <c r="GE1882" s="81" t="s">
        <v>449</v>
      </c>
      <c r="GF1882" s="81" t="s">
        <v>155</v>
      </c>
      <c r="GG1882" s="81" t="s">
        <v>463</v>
      </c>
      <c r="GH1882" s="81" t="s">
        <v>451</v>
      </c>
      <c r="GI1882" s="81">
        <v>2027</v>
      </c>
      <c r="GJ1882" s="81" t="s">
        <v>201</v>
      </c>
      <c r="GK1882" s="81">
        <v>233.2300768079437</v>
      </c>
      <c r="GL1882" s="81">
        <v>692.62762499999997</v>
      </c>
      <c r="GM1882" s="81">
        <v>2027</v>
      </c>
      <c r="GN1882" s="81" t="s">
        <v>173</v>
      </c>
      <c r="GO1882" s="81">
        <v>1.1148832299820636E-2</v>
      </c>
      <c r="GP1882" s="81">
        <v>10</v>
      </c>
      <c r="GQ1882" s="81">
        <v>0</v>
      </c>
      <c r="GR1882" s="81" t="s">
        <v>448</v>
      </c>
      <c r="GS1882" s="81">
        <v>1.1148832299820636E-2</v>
      </c>
      <c r="GT1882" s="81">
        <v>2.6002430136060508</v>
      </c>
      <c r="GU1882" s="81">
        <v>1.1148832299820636E-2</v>
      </c>
      <c r="GV1882" s="81">
        <v>2.6002430136060508</v>
      </c>
      <c r="GW1882" s="81">
        <v>1.1148832299820636E-2</v>
      </c>
      <c r="GX1882" s="81">
        <v>2.6002430136060508</v>
      </c>
      <c r="GY1882" s="81">
        <v>1.1148832299820636E-2</v>
      </c>
      <c r="GZ1882" s="81">
        <v>2.6002430136060508</v>
      </c>
    </row>
    <row r="1883" spans="187:208" x14ac:dyDescent="0.25">
      <c r="GE1883" s="81" t="s">
        <v>449</v>
      </c>
      <c r="GF1883" s="81" t="s">
        <v>155</v>
      </c>
      <c r="GG1883" s="81" t="s">
        <v>463</v>
      </c>
      <c r="GH1883" s="81" t="s">
        <v>451</v>
      </c>
      <c r="GI1883" s="81">
        <v>2028</v>
      </c>
      <c r="GJ1883" s="81" t="s">
        <v>201</v>
      </c>
      <c r="GK1883" s="81">
        <v>247.27299216495169</v>
      </c>
      <c r="GL1883" s="81">
        <v>692.62762499999997</v>
      </c>
      <c r="GM1883" s="81">
        <v>2028</v>
      </c>
      <c r="GN1883" s="81" t="s">
        <v>173</v>
      </c>
      <c r="GO1883" s="81">
        <v>1.1148832299820636E-2</v>
      </c>
      <c r="GP1883" s="81">
        <v>10</v>
      </c>
      <c r="GQ1883" s="81">
        <v>0</v>
      </c>
      <c r="GR1883" s="81" t="s">
        <v>448</v>
      </c>
      <c r="GS1883" s="81">
        <v>1.1148832299820636E-2</v>
      </c>
      <c r="GT1883" s="81">
        <v>2.7568051219219085</v>
      </c>
      <c r="GU1883" s="81">
        <v>1.1148832299820636E-2</v>
      </c>
      <c r="GV1883" s="81">
        <v>2.7568051219219085</v>
      </c>
      <c r="GW1883" s="81">
        <v>1.1148832299820636E-2</v>
      </c>
      <c r="GX1883" s="81">
        <v>2.7568051219219085</v>
      </c>
      <c r="GY1883" s="81">
        <v>1.1148832299820636E-2</v>
      </c>
      <c r="GZ1883" s="81">
        <v>2.7568051219219085</v>
      </c>
    </row>
    <row r="1884" spans="187:208" x14ac:dyDescent="0.25">
      <c r="GE1884" s="81" t="s">
        <v>449</v>
      </c>
      <c r="GF1884" s="81" t="s">
        <v>155</v>
      </c>
      <c r="GG1884" s="81" t="s">
        <v>463</v>
      </c>
      <c r="GH1884" s="81" t="s">
        <v>451</v>
      </c>
      <c r="GI1884" s="81">
        <v>2029</v>
      </c>
      <c r="GJ1884" s="81" t="s">
        <v>201</v>
      </c>
      <c r="GK1884" s="81">
        <v>247.27299216495169</v>
      </c>
      <c r="GL1884" s="81">
        <v>692.62762499999997</v>
      </c>
      <c r="GM1884" s="81">
        <v>2029</v>
      </c>
      <c r="GN1884" s="81" t="s">
        <v>173</v>
      </c>
      <c r="GO1884" s="81">
        <v>1.1148832299820636E-2</v>
      </c>
      <c r="GP1884" s="81">
        <v>10</v>
      </c>
      <c r="GQ1884" s="81">
        <v>0</v>
      </c>
      <c r="GR1884" s="81" t="s">
        <v>448</v>
      </c>
      <c r="GS1884" s="81">
        <v>1.1148832299820636E-2</v>
      </c>
      <c r="GT1884" s="81">
        <v>2.7568051219219085</v>
      </c>
      <c r="GU1884" s="81">
        <v>1.1148832299820636E-2</v>
      </c>
      <c r="GV1884" s="81">
        <v>2.7568051219219085</v>
      </c>
      <c r="GW1884" s="81">
        <v>1.1148832299820636E-2</v>
      </c>
      <c r="GX1884" s="81">
        <v>2.7568051219219085</v>
      </c>
      <c r="GY1884" s="81">
        <v>1.1148832299820636E-2</v>
      </c>
      <c r="GZ1884" s="81">
        <v>2.7568051219219085</v>
      </c>
    </row>
    <row r="1885" spans="187:208" x14ac:dyDescent="0.25">
      <c r="GE1885" s="81" t="s">
        <v>449</v>
      </c>
      <c r="GF1885" s="81" t="s">
        <v>155</v>
      </c>
      <c r="GG1885" s="81" t="s">
        <v>463</v>
      </c>
      <c r="GH1885" s="81" t="s">
        <v>451</v>
      </c>
      <c r="GI1885" s="81">
        <v>2030</v>
      </c>
      <c r="GJ1885" s="81" t="s">
        <v>201</v>
      </c>
      <c r="GK1885" s="81">
        <v>247.27299216495169</v>
      </c>
      <c r="GL1885" s="81">
        <v>692.62762499999997</v>
      </c>
      <c r="GM1885" s="81">
        <v>2030</v>
      </c>
      <c r="GN1885" s="81" t="s">
        <v>173</v>
      </c>
      <c r="GO1885" s="81">
        <v>1.1148832299820636E-2</v>
      </c>
      <c r="GP1885" s="81">
        <v>10</v>
      </c>
      <c r="GQ1885" s="81">
        <v>0</v>
      </c>
      <c r="GR1885" s="81" t="s">
        <v>448</v>
      </c>
      <c r="GS1885" s="81">
        <v>0</v>
      </c>
      <c r="GT1885" s="81">
        <v>0</v>
      </c>
      <c r="GU1885" s="81">
        <v>1.1148832299820636E-2</v>
      </c>
      <c r="GV1885" s="81">
        <v>2.7568051219219085</v>
      </c>
      <c r="GW1885" s="81">
        <v>1.1148832299820636E-2</v>
      </c>
      <c r="GX1885" s="81">
        <v>2.7568051219219085</v>
      </c>
      <c r="GY1885" s="81">
        <v>1.1148832299820636E-2</v>
      </c>
      <c r="GZ1885" s="81">
        <v>2.7568051219219085</v>
      </c>
    </row>
    <row r="1886" spans="187:208" x14ac:dyDescent="0.25">
      <c r="GE1886" s="81" t="s">
        <v>449</v>
      </c>
      <c r="GF1886" s="81" t="s">
        <v>155</v>
      </c>
      <c r="GG1886" s="81" t="s">
        <v>463</v>
      </c>
      <c r="GH1886" s="81" t="s">
        <v>451</v>
      </c>
      <c r="GI1886" s="81">
        <v>2031</v>
      </c>
      <c r="GJ1886" s="81" t="s">
        <v>201</v>
      </c>
      <c r="GK1886" s="81">
        <v>247.27299216495169</v>
      </c>
      <c r="GL1886" s="81">
        <v>692.62762499999997</v>
      </c>
      <c r="GM1886" s="81">
        <v>2031</v>
      </c>
      <c r="GN1886" s="81" t="s">
        <v>173</v>
      </c>
      <c r="GO1886" s="81">
        <v>1.1148832299820636E-2</v>
      </c>
      <c r="GP1886" s="81">
        <v>10</v>
      </c>
      <c r="GQ1886" s="81">
        <v>0</v>
      </c>
      <c r="GR1886" s="81" t="s">
        <v>448</v>
      </c>
      <c r="GS1886" s="81">
        <v>0</v>
      </c>
      <c r="GT1886" s="81">
        <v>0</v>
      </c>
      <c r="GU1886" s="81">
        <v>0</v>
      </c>
      <c r="GV1886" s="81">
        <v>0</v>
      </c>
      <c r="GW1886" s="81">
        <v>1.1148832299820636E-2</v>
      </c>
      <c r="GX1886" s="81">
        <v>2.7568051219219085</v>
      </c>
      <c r="GY1886" s="81">
        <v>1.1148832299820636E-2</v>
      </c>
      <c r="GZ1886" s="81">
        <v>2.7568051219219085</v>
      </c>
    </row>
    <row r="1887" spans="187:208" x14ac:dyDescent="0.25">
      <c r="GE1887" s="81" t="s">
        <v>449</v>
      </c>
      <c r="GF1887" s="81" t="s">
        <v>155</v>
      </c>
      <c r="GG1887" s="81" t="s">
        <v>463</v>
      </c>
      <c r="GH1887" s="81" t="s">
        <v>451</v>
      </c>
      <c r="GI1887" s="81">
        <v>2032</v>
      </c>
      <c r="GJ1887" s="81" t="s">
        <v>201</v>
      </c>
      <c r="GK1887" s="81">
        <v>247.27299216495169</v>
      </c>
      <c r="GL1887" s="81">
        <v>692.62762499999997</v>
      </c>
      <c r="GM1887" s="81">
        <v>2032</v>
      </c>
      <c r="GN1887" s="81" t="s">
        <v>173</v>
      </c>
      <c r="GO1887" s="81">
        <v>1.1148832299820636E-2</v>
      </c>
      <c r="GP1887" s="81">
        <v>10</v>
      </c>
      <c r="GQ1887" s="81">
        <v>0</v>
      </c>
      <c r="GR1887" s="81" t="s">
        <v>448</v>
      </c>
      <c r="GS1887" s="81">
        <v>0</v>
      </c>
      <c r="GT1887" s="81">
        <v>0</v>
      </c>
      <c r="GU1887" s="81">
        <v>0</v>
      </c>
      <c r="GV1887" s="81">
        <v>0</v>
      </c>
      <c r="GW1887" s="81">
        <v>0</v>
      </c>
      <c r="GX1887" s="81">
        <v>0</v>
      </c>
      <c r="GY1887" s="81">
        <v>1.1148832299820636E-2</v>
      </c>
      <c r="GZ1887" s="81">
        <v>2.7568051219219085</v>
      </c>
    </row>
    <row r="1888" spans="187:208" x14ac:dyDescent="0.25">
      <c r="GE1888" s="81" t="s">
        <v>449</v>
      </c>
      <c r="GF1888" s="81" t="s">
        <v>155</v>
      </c>
      <c r="GG1888" s="81" t="s">
        <v>463</v>
      </c>
      <c r="GH1888" s="81" t="s">
        <v>452</v>
      </c>
      <c r="GI1888" s="81">
        <v>2021</v>
      </c>
      <c r="GJ1888" s="81" t="s">
        <v>201</v>
      </c>
      <c r="GK1888" s="81">
        <v>0.69641821681223215</v>
      </c>
      <c r="GL1888" s="81">
        <v>692.62762499999997</v>
      </c>
      <c r="GM1888" s="81">
        <v>2021</v>
      </c>
      <c r="GN1888" s="81" t="s">
        <v>173</v>
      </c>
      <c r="GO1888" s="81">
        <v>1.1148832299820636E-2</v>
      </c>
      <c r="GP1888" s="81">
        <v>10</v>
      </c>
      <c r="GQ1888" s="81">
        <v>0</v>
      </c>
      <c r="GR1888" s="81" t="s">
        <v>448</v>
      </c>
      <c r="GS1888" s="81">
        <v>1.1148832299820636E-2</v>
      </c>
      <c r="GT1888" s="81">
        <v>7.7642499097797047E-3</v>
      </c>
      <c r="GU1888" s="81">
        <v>1.1148832299820636E-2</v>
      </c>
      <c r="GV1888" s="81">
        <v>7.7642499097797047E-3</v>
      </c>
      <c r="GW1888" s="81">
        <v>0</v>
      </c>
      <c r="GX1888" s="81">
        <v>0</v>
      </c>
      <c r="GY1888" s="81">
        <v>0</v>
      </c>
      <c r="GZ1888" s="81">
        <v>0</v>
      </c>
    </row>
    <row r="1889" spans="187:208" x14ac:dyDescent="0.25">
      <c r="GE1889" s="81" t="s">
        <v>449</v>
      </c>
      <c r="GF1889" s="81" t="s">
        <v>155</v>
      </c>
      <c r="GG1889" s="81" t="s">
        <v>463</v>
      </c>
      <c r="GH1889" s="81" t="s">
        <v>452</v>
      </c>
      <c r="GI1889" s="81">
        <v>2022</v>
      </c>
      <c r="GJ1889" s="81" t="s">
        <v>201</v>
      </c>
      <c r="GK1889" s="81">
        <v>0.69641821681223215</v>
      </c>
      <c r="GL1889" s="81">
        <v>692.62762499999997</v>
      </c>
      <c r="GM1889" s="81">
        <v>2022</v>
      </c>
      <c r="GN1889" s="81" t="s">
        <v>173</v>
      </c>
      <c r="GO1889" s="81">
        <v>1.1148832299820636E-2</v>
      </c>
      <c r="GP1889" s="81">
        <v>10</v>
      </c>
      <c r="GQ1889" s="81">
        <v>0</v>
      </c>
      <c r="GR1889" s="81" t="s">
        <v>448</v>
      </c>
      <c r="GS1889" s="81">
        <v>1.1148832299820636E-2</v>
      </c>
      <c r="GT1889" s="81">
        <v>7.7642499097797047E-3</v>
      </c>
      <c r="GU1889" s="81">
        <v>1.1148832299820636E-2</v>
      </c>
      <c r="GV1889" s="81">
        <v>7.7642499097797047E-3</v>
      </c>
      <c r="GW1889" s="81">
        <v>1.1148832299820636E-2</v>
      </c>
      <c r="GX1889" s="81">
        <v>7.7642499097797047E-3</v>
      </c>
      <c r="GY1889" s="81">
        <v>0</v>
      </c>
      <c r="GZ1889" s="81">
        <v>0</v>
      </c>
    </row>
    <row r="1890" spans="187:208" x14ac:dyDescent="0.25">
      <c r="GE1890" s="81" t="s">
        <v>449</v>
      </c>
      <c r="GF1890" s="81" t="s">
        <v>155</v>
      </c>
      <c r="GG1890" s="81" t="s">
        <v>463</v>
      </c>
      <c r="GH1890" s="81" t="s">
        <v>452</v>
      </c>
      <c r="GI1890" s="81">
        <v>2023</v>
      </c>
      <c r="GJ1890" s="81" t="s">
        <v>201</v>
      </c>
      <c r="GK1890" s="81">
        <v>0.71896016785821426</v>
      </c>
      <c r="GL1890" s="81">
        <v>692.62762499999997</v>
      </c>
      <c r="GM1890" s="81">
        <v>2023</v>
      </c>
      <c r="GN1890" s="81" t="s">
        <v>173</v>
      </c>
      <c r="GO1890" s="81">
        <v>1.1148832299820636E-2</v>
      </c>
      <c r="GP1890" s="81">
        <v>10</v>
      </c>
      <c r="GQ1890" s="81">
        <v>0</v>
      </c>
      <c r="GR1890" s="81" t="s">
        <v>448</v>
      </c>
      <c r="GS1890" s="81">
        <v>1.1148832299820636E-2</v>
      </c>
      <c r="GT1890" s="81">
        <v>8.0155663417021249E-3</v>
      </c>
      <c r="GU1890" s="81">
        <v>1.1148832299820636E-2</v>
      </c>
      <c r="GV1890" s="81">
        <v>8.0155663417021249E-3</v>
      </c>
      <c r="GW1890" s="81">
        <v>1.1148832299820636E-2</v>
      </c>
      <c r="GX1890" s="81">
        <v>8.0155663417021249E-3</v>
      </c>
      <c r="GY1890" s="81">
        <v>1.1148832299820636E-2</v>
      </c>
      <c r="GZ1890" s="81">
        <v>8.0155663417021249E-3</v>
      </c>
    </row>
    <row r="1891" spans="187:208" x14ac:dyDescent="0.25">
      <c r="GE1891" s="81" t="s">
        <v>449</v>
      </c>
      <c r="GF1891" s="81" t="s">
        <v>155</v>
      </c>
      <c r="GG1891" s="81" t="s">
        <v>463</v>
      </c>
      <c r="GH1891" s="81" t="s">
        <v>452</v>
      </c>
      <c r="GI1891" s="81">
        <v>2024</v>
      </c>
      <c r="GJ1891" s="81" t="s">
        <v>201</v>
      </c>
      <c r="GK1891" s="81">
        <v>0.71896016785821426</v>
      </c>
      <c r="GL1891" s="81">
        <v>692.62762499999997</v>
      </c>
      <c r="GM1891" s="81">
        <v>2024</v>
      </c>
      <c r="GN1891" s="81" t="s">
        <v>173</v>
      </c>
      <c r="GO1891" s="81">
        <v>1.1148832299820636E-2</v>
      </c>
      <c r="GP1891" s="81">
        <v>10</v>
      </c>
      <c r="GQ1891" s="81">
        <v>0</v>
      </c>
      <c r="GR1891" s="81" t="s">
        <v>448</v>
      </c>
      <c r="GS1891" s="81">
        <v>1.1148832299820636E-2</v>
      </c>
      <c r="GT1891" s="81">
        <v>8.0155663417021249E-3</v>
      </c>
      <c r="GU1891" s="81">
        <v>1.1148832299820636E-2</v>
      </c>
      <c r="GV1891" s="81">
        <v>8.0155663417021249E-3</v>
      </c>
      <c r="GW1891" s="81">
        <v>1.1148832299820636E-2</v>
      </c>
      <c r="GX1891" s="81">
        <v>8.0155663417021249E-3</v>
      </c>
      <c r="GY1891" s="81">
        <v>1.1148832299820636E-2</v>
      </c>
      <c r="GZ1891" s="81">
        <v>8.0155663417021249E-3</v>
      </c>
    </row>
    <row r="1892" spans="187:208" x14ac:dyDescent="0.25">
      <c r="GE1892" s="81" t="s">
        <v>449</v>
      </c>
      <c r="GF1892" s="81" t="s">
        <v>155</v>
      </c>
      <c r="GG1892" s="81" t="s">
        <v>463</v>
      </c>
      <c r="GH1892" s="81" t="s">
        <v>452</v>
      </c>
      <c r="GI1892" s="81">
        <v>2025</v>
      </c>
      <c r="GJ1892" s="81" t="s">
        <v>201</v>
      </c>
      <c r="GK1892" s="81">
        <v>0.71896016785821426</v>
      </c>
      <c r="GL1892" s="81">
        <v>692.62762499999997</v>
      </c>
      <c r="GM1892" s="81">
        <v>2025</v>
      </c>
      <c r="GN1892" s="81" t="s">
        <v>173</v>
      </c>
      <c r="GO1892" s="81">
        <v>1.1148832299820636E-2</v>
      </c>
      <c r="GP1892" s="81">
        <v>10</v>
      </c>
      <c r="GQ1892" s="81">
        <v>0</v>
      </c>
      <c r="GR1892" s="81" t="s">
        <v>448</v>
      </c>
      <c r="GS1892" s="81">
        <v>1.1148832299820636E-2</v>
      </c>
      <c r="GT1892" s="81">
        <v>8.0155663417021249E-3</v>
      </c>
      <c r="GU1892" s="81">
        <v>1.1148832299820636E-2</v>
      </c>
      <c r="GV1892" s="81">
        <v>8.0155663417021249E-3</v>
      </c>
      <c r="GW1892" s="81">
        <v>1.1148832299820636E-2</v>
      </c>
      <c r="GX1892" s="81">
        <v>8.0155663417021249E-3</v>
      </c>
      <c r="GY1892" s="81">
        <v>1.1148832299820636E-2</v>
      </c>
      <c r="GZ1892" s="81">
        <v>8.0155663417021249E-3</v>
      </c>
    </row>
    <row r="1893" spans="187:208" x14ac:dyDescent="0.25">
      <c r="GE1893" s="81" t="s">
        <v>449</v>
      </c>
      <c r="GF1893" s="81" t="s">
        <v>155</v>
      </c>
      <c r="GG1893" s="81" t="s">
        <v>463</v>
      </c>
      <c r="GH1893" s="81" t="s">
        <v>452</v>
      </c>
      <c r="GI1893" s="81">
        <v>2026</v>
      </c>
      <c r="GJ1893" s="81" t="s">
        <v>201</v>
      </c>
      <c r="GK1893" s="81">
        <v>0.71896016785821426</v>
      </c>
      <c r="GL1893" s="81">
        <v>692.62762499999997</v>
      </c>
      <c r="GM1893" s="81">
        <v>2026</v>
      </c>
      <c r="GN1893" s="81" t="s">
        <v>173</v>
      </c>
      <c r="GO1893" s="81">
        <v>1.1148832299820636E-2</v>
      </c>
      <c r="GP1893" s="81">
        <v>10</v>
      </c>
      <c r="GQ1893" s="81">
        <v>0</v>
      </c>
      <c r="GR1893" s="81" t="s">
        <v>448</v>
      </c>
      <c r="GS1893" s="81">
        <v>1.1148832299820636E-2</v>
      </c>
      <c r="GT1893" s="81">
        <v>8.0155663417021249E-3</v>
      </c>
      <c r="GU1893" s="81">
        <v>1.1148832299820636E-2</v>
      </c>
      <c r="GV1893" s="81">
        <v>8.0155663417021249E-3</v>
      </c>
      <c r="GW1893" s="81">
        <v>1.1148832299820636E-2</v>
      </c>
      <c r="GX1893" s="81">
        <v>8.0155663417021249E-3</v>
      </c>
      <c r="GY1893" s="81">
        <v>1.1148832299820636E-2</v>
      </c>
      <c r="GZ1893" s="81">
        <v>8.0155663417021249E-3</v>
      </c>
    </row>
    <row r="1894" spans="187:208" x14ac:dyDescent="0.25">
      <c r="GE1894" s="81" t="s">
        <v>449</v>
      </c>
      <c r="GF1894" s="81" t="s">
        <v>155</v>
      </c>
      <c r="GG1894" s="81" t="s">
        <v>463</v>
      </c>
      <c r="GH1894" s="81" t="s">
        <v>452</v>
      </c>
      <c r="GI1894" s="81">
        <v>2027</v>
      </c>
      <c r="GJ1894" s="81" t="s">
        <v>201</v>
      </c>
      <c r="GK1894" s="81">
        <v>0.71896016785821426</v>
      </c>
      <c r="GL1894" s="81">
        <v>692.62762499999997</v>
      </c>
      <c r="GM1894" s="81">
        <v>2027</v>
      </c>
      <c r="GN1894" s="81" t="s">
        <v>173</v>
      </c>
      <c r="GO1894" s="81">
        <v>1.1148832299820636E-2</v>
      </c>
      <c r="GP1894" s="81">
        <v>10</v>
      </c>
      <c r="GQ1894" s="81">
        <v>0</v>
      </c>
      <c r="GR1894" s="81" t="s">
        <v>448</v>
      </c>
      <c r="GS1894" s="81">
        <v>1.1148832299820636E-2</v>
      </c>
      <c r="GT1894" s="81">
        <v>8.0155663417021249E-3</v>
      </c>
      <c r="GU1894" s="81">
        <v>1.1148832299820636E-2</v>
      </c>
      <c r="GV1894" s="81">
        <v>8.0155663417021249E-3</v>
      </c>
      <c r="GW1894" s="81">
        <v>1.1148832299820636E-2</v>
      </c>
      <c r="GX1894" s="81">
        <v>8.0155663417021249E-3</v>
      </c>
      <c r="GY1894" s="81">
        <v>1.1148832299820636E-2</v>
      </c>
      <c r="GZ1894" s="81">
        <v>8.0155663417021249E-3</v>
      </c>
    </row>
    <row r="1895" spans="187:208" x14ac:dyDescent="0.25">
      <c r="GE1895" s="81" t="s">
        <v>449</v>
      </c>
      <c r="GF1895" s="81" t="s">
        <v>155</v>
      </c>
      <c r="GG1895" s="81" t="s">
        <v>463</v>
      </c>
      <c r="GH1895" s="81" t="s">
        <v>452</v>
      </c>
      <c r="GI1895" s="81">
        <v>2028</v>
      </c>
      <c r="GJ1895" s="81" t="s">
        <v>201</v>
      </c>
      <c r="GK1895" s="81">
        <v>0.74733835430389073</v>
      </c>
      <c r="GL1895" s="81">
        <v>692.62762499999997</v>
      </c>
      <c r="GM1895" s="81">
        <v>2028</v>
      </c>
      <c r="GN1895" s="81" t="s">
        <v>173</v>
      </c>
      <c r="GO1895" s="81">
        <v>1.1148832299820636E-2</v>
      </c>
      <c r="GP1895" s="81">
        <v>10</v>
      </c>
      <c r="GQ1895" s="81">
        <v>0</v>
      </c>
      <c r="GR1895" s="81" t="s">
        <v>448</v>
      </c>
      <c r="GS1895" s="81">
        <v>1.1148832299820636E-2</v>
      </c>
      <c r="GT1895" s="81">
        <v>8.3319499833580148E-3</v>
      </c>
      <c r="GU1895" s="81">
        <v>1.1148832299820636E-2</v>
      </c>
      <c r="GV1895" s="81">
        <v>8.3319499833580148E-3</v>
      </c>
      <c r="GW1895" s="81">
        <v>1.1148832299820636E-2</v>
      </c>
      <c r="GX1895" s="81">
        <v>8.3319499833580148E-3</v>
      </c>
      <c r="GY1895" s="81">
        <v>1.1148832299820636E-2</v>
      </c>
      <c r="GZ1895" s="81">
        <v>8.3319499833580148E-3</v>
      </c>
    </row>
    <row r="1896" spans="187:208" x14ac:dyDescent="0.25">
      <c r="GE1896" s="81" t="s">
        <v>449</v>
      </c>
      <c r="GF1896" s="81" t="s">
        <v>155</v>
      </c>
      <c r="GG1896" s="81" t="s">
        <v>463</v>
      </c>
      <c r="GH1896" s="81" t="s">
        <v>452</v>
      </c>
      <c r="GI1896" s="81">
        <v>2029</v>
      </c>
      <c r="GJ1896" s="81" t="s">
        <v>201</v>
      </c>
      <c r="GK1896" s="81">
        <v>0.74733835430389073</v>
      </c>
      <c r="GL1896" s="81">
        <v>692.62762499999997</v>
      </c>
      <c r="GM1896" s="81">
        <v>2029</v>
      </c>
      <c r="GN1896" s="81" t="s">
        <v>173</v>
      </c>
      <c r="GO1896" s="81">
        <v>1.1148832299820636E-2</v>
      </c>
      <c r="GP1896" s="81">
        <v>10</v>
      </c>
      <c r="GQ1896" s="81">
        <v>0</v>
      </c>
      <c r="GR1896" s="81" t="s">
        <v>448</v>
      </c>
      <c r="GS1896" s="81">
        <v>1.1148832299820636E-2</v>
      </c>
      <c r="GT1896" s="81">
        <v>8.3319499833580148E-3</v>
      </c>
      <c r="GU1896" s="81">
        <v>1.1148832299820636E-2</v>
      </c>
      <c r="GV1896" s="81">
        <v>8.3319499833580148E-3</v>
      </c>
      <c r="GW1896" s="81">
        <v>1.1148832299820636E-2</v>
      </c>
      <c r="GX1896" s="81">
        <v>8.3319499833580148E-3</v>
      </c>
      <c r="GY1896" s="81">
        <v>1.1148832299820636E-2</v>
      </c>
      <c r="GZ1896" s="81">
        <v>8.3319499833580148E-3</v>
      </c>
    </row>
    <row r="1897" spans="187:208" x14ac:dyDescent="0.25">
      <c r="GE1897" s="81" t="s">
        <v>449</v>
      </c>
      <c r="GF1897" s="81" t="s">
        <v>155</v>
      </c>
      <c r="GG1897" s="81" t="s">
        <v>463</v>
      </c>
      <c r="GH1897" s="81" t="s">
        <v>452</v>
      </c>
      <c r="GI1897" s="81">
        <v>2030</v>
      </c>
      <c r="GJ1897" s="81" t="s">
        <v>201</v>
      </c>
      <c r="GK1897" s="81">
        <v>0.74733835430389073</v>
      </c>
      <c r="GL1897" s="81">
        <v>692.62762499999997</v>
      </c>
      <c r="GM1897" s="81">
        <v>2030</v>
      </c>
      <c r="GN1897" s="81" t="s">
        <v>173</v>
      </c>
      <c r="GO1897" s="81">
        <v>1.1148832299820636E-2</v>
      </c>
      <c r="GP1897" s="81">
        <v>10</v>
      </c>
      <c r="GQ1897" s="81">
        <v>0</v>
      </c>
      <c r="GR1897" s="81" t="s">
        <v>448</v>
      </c>
      <c r="GS1897" s="81">
        <v>0</v>
      </c>
      <c r="GT1897" s="81">
        <v>0</v>
      </c>
      <c r="GU1897" s="81">
        <v>1.1148832299820636E-2</v>
      </c>
      <c r="GV1897" s="81">
        <v>8.3319499833580148E-3</v>
      </c>
      <c r="GW1897" s="81">
        <v>1.1148832299820636E-2</v>
      </c>
      <c r="GX1897" s="81">
        <v>8.3319499833580148E-3</v>
      </c>
      <c r="GY1897" s="81">
        <v>1.1148832299820636E-2</v>
      </c>
      <c r="GZ1897" s="81">
        <v>8.3319499833580148E-3</v>
      </c>
    </row>
    <row r="1898" spans="187:208" x14ac:dyDescent="0.25">
      <c r="GE1898" s="81" t="s">
        <v>449</v>
      </c>
      <c r="GF1898" s="81" t="s">
        <v>155</v>
      </c>
      <c r="GG1898" s="81" t="s">
        <v>463</v>
      </c>
      <c r="GH1898" s="81" t="s">
        <v>452</v>
      </c>
      <c r="GI1898" s="81">
        <v>2031</v>
      </c>
      <c r="GJ1898" s="81" t="s">
        <v>201</v>
      </c>
      <c r="GK1898" s="81">
        <v>0.74733835430389073</v>
      </c>
      <c r="GL1898" s="81">
        <v>692.62762499999997</v>
      </c>
      <c r="GM1898" s="81">
        <v>2031</v>
      </c>
      <c r="GN1898" s="81" t="s">
        <v>173</v>
      </c>
      <c r="GO1898" s="81">
        <v>1.1148832299820636E-2</v>
      </c>
      <c r="GP1898" s="81">
        <v>10</v>
      </c>
      <c r="GQ1898" s="81">
        <v>0</v>
      </c>
      <c r="GR1898" s="81" t="s">
        <v>448</v>
      </c>
      <c r="GS1898" s="81">
        <v>0</v>
      </c>
      <c r="GT1898" s="81">
        <v>0</v>
      </c>
      <c r="GU1898" s="81">
        <v>0</v>
      </c>
      <c r="GV1898" s="81">
        <v>0</v>
      </c>
      <c r="GW1898" s="81">
        <v>1.1148832299820636E-2</v>
      </c>
      <c r="GX1898" s="81">
        <v>8.3319499833580148E-3</v>
      </c>
      <c r="GY1898" s="81">
        <v>1.1148832299820636E-2</v>
      </c>
      <c r="GZ1898" s="81">
        <v>8.3319499833580148E-3</v>
      </c>
    </row>
    <row r="1899" spans="187:208" x14ac:dyDescent="0.25">
      <c r="GE1899" s="81" t="s">
        <v>449</v>
      </c>
      <c r="GF1899" s="81" t="s">
        <v>155</v>
      </c>
      <c r="GG1899" s="81" t="s">
        <v>463</v>
      </c>
      <c r="GH1899" s="81" t="s">
        <v>452</v>
      </c>
      <c r="GI1899" s="81">
        <v>2032</v>
      </c>
      <c r="GJ1899" s="81" t="s">
        <v>201</v>
      </c>
      <c r="GK1899" s="81">
        <v>0.74733835430389073</v>
      </c>
      <c r="GL1899" s="81">
        <v>692.62762499999997</v>
      </c>
      <c r="GM1899" s="81">
        <v>2032</v>
      </c>
      <c r="GN1899" s="81" t="s">
        <v>173</v>
      </c>
      <c r="GO1899" s="81">
        <v>1.1148832299820636E-2</v>
      </c>
      <c r="GP1899" s="81">
        <v>10</v>
      </c>
      <c r="GQ1899" s="81">
        <v>0</v>
      </c>
      <c r="GR1899" s="81" t="s">
        <v>448</v>
      </c>
      <c r="GS1899" s="81">
        <v>0</v>
      </c>
      <c r="GT1899" s="81">
        <v>0</v>
      </c>
      <c r="GU1899" s="81">
        <v>0</v>
      </c>
      <c r="GV1899" s="81">
        <v>0</v>
      </c>
      <c r="GW1899" s="81">
        <v>0</v>
      </c>
      <c r="GX1899" s="81">
        <v>0</v>
      </c>
      <c r="GY1899" s="81">
        <v>1.1148832299820636E-2</v>
      </c>
      <c r="GZ1899" s="81">
        <v>8.3319499833580148E-3</v>
      </c>
    </row>
    <row r="1900" spans="187:208" x14ac:dyDescent="0.25">
      <c r="GE1900" s="81" t="s">
        <v>449</v>
      </c>
      <c r="GF1900" s="81" t="s">
        <v>155</v>
      </c>
      <c r="GG1900" s="81" t="s">
        <v>463</v>
      </c>
      <c r="GH1900" s="81" t="s">
        <v>453</v>
      </c>
      <c r="GI1900" s="81">
        <v>2021</v>
      </c>
      <c r="GJ1900" s="81" t="s">
        <v>201</v>
      </c>
      <c r="GK1900" s="81">
        <v>3.6425060683954423E-2</v>
      </c>
      <c r="GL1900" s="81">
        <v>692.62762499999997</v>
      </c>
      <c r="GM1900" s="81">
        <v>2021</v>
      </c>
      <c r="GN1900" s="81" t="s">
        <v>173</v>
      </c>
      <c r="GO1900" s="81">
        <v>1.1148832299820636E-2</v>
      </c>
      <c r="GP1900" s="81">
        <v>10</v>
      </c>
      <c r="GQ1900" s="81">
        <v>0</v>
      </c>
      <c r="GR1900" s="81" t="s">
        <v>448</v>
      </c>
      <c r="GS1900" s="81">
        <v>1.1148832299820636E-2</v>
      </c>
      <c r="GT1900" s="81">
        <v>4.0609689307619784E-4</v>
      </c>
      <c r="GU1900" s="81">
        <v>1.1148832299820636E-2</v>
      </c>
      <c r="GV1900" s="81">
        <v>4.0609689307619784E-4</v>
      </c>
      <c r="GW1900" s="81">
        <v>0</v>
      </c>
      <c r="GX1900" s="81">
        <v>0</v>
      </c>
      <c r="GY1900" s="81">
        <v>0</v>
      </c>
      <c r="GZ1900" s="81">
        <v>0</v>
      </c>
    </row>
    <row r="1901" spans="187:208" x14ac:dyDescent="0.25">
      <c r="GE1901" s="81" t="s">
        <v>449</v>
      </c>
      <c r="GF1901" s="81" t="s">
        <v>155</v>
      </c>
      <c r="GG1901" s="81" t="s">
        <v>463</v>
      </c>
      <c r="GH1901" s="81" t="s">
        <v>453</v>
      </c>
      <c r="GI1901" s="81">
        <v>2022</v>
      </c>
      <c r="GJ1901" s="81" t="s">
        <v>201</v>
      </c>
      <c r="GK1901" s="81">
        <v>3.6425060683954423E-2</v>
      </c>
      <c r="GL1901" s="81">
        <v>692.62762499999997</v>
      </c>
      <c r="GM1901" s="81">
        <v>2022</v>
      </c>
      <c r="GN1901" s="81" t="s">
        <v>173</v>
      </c>
      <c r="GO1901" s="81">
        <v>1.1148832299820636E-2</v>
      </c>
      <c r="GP1901" s="81">
        <v>10</v>
      </c>
      <c r="GQ1901" s="81">
        <v>0</v>
      </c>
      <c r="GR1901" s="81" t="s">
        <v>448</v>
      </c>
      <c r="GS1901" s="81">
        <v>1.1148832299820636E-2</v>
      </c>
      <c r="GT1901" s="81">
        <v>4.0609689307619784E-4</v>
      </c>
      <c r="GU1901" s="81">
        <v>1.1148832299820636E-2</v>
      </c>
      <c r="GV1901" s="81">
        <v>4.0609689307619784E-4</v>
      </c>
      <c r="GW1901" s="81">
        <v>1.1148832299820636E-2</v>
      </c>
      <c r="GX1901" s="81">
        <v>4.0609689307619784E-4</v>
      </c>
      <c r="GY1901" s="81">
        <v>0</v>
      </c>
      <c r="GZ1901" s="81">
        <v>0</v>
      </c>
    </row>
    <row r="1902" spans="187:208" x14ac:dyDescent="0.25">
      <c r="GE1902" s="81" t="s">
        <v>449</v>
      </c>
      <c r="GF1902" s="81" t="s">
        <v>155</v>
      </c>
      <c r="GG1902" s="81" t="s">
        <v>463</v>
      </c>
      <c r="GH1902" s="81" t="s">
        <v>453</v>
      </c>
      <c r="GI1902" s="81">
        <v>2023</v>
      </c>
      <c r="GJ1902" s="81" t="s">
        <v>201</v>
      </c>
      <c r="GK1902" s="81">
        <v>3.7590224611390673E-2</v>
      </c>
      <c r="GL1902" s="81">
        <v>692.62762499999997</v>
      </c>
      <c r="GM1902" s="81">
        <v>2023</v>
      </c>
      <c r="GN1902" s="81" t="s">
        <v>173</v>
      </c>
      <c r="GO1902" s="81">
        <v>1.1148832299820636E-2</v>
      </c>
      <c r="GP1902" s="81">
        <v>10</v>
      </c>
      <c r="GQ1902" s="81">
        <v>0</v>
      </c>
      <c r="GR1902" s="81" t="s">
        <v>448</v>
      </c>
      <c r="GS1902" s="81">
        <v>1.1148832299820636E-2</v>
      </c>
      <c r="GT1902" s="81">
        <v>4.1908711030498493E-4</v>
      </c>
      <c r="GU1902" s="81">
        <v>1.1148832299820636E-2</v>
      </c>
      <c r="GV1902" s="81">
        <v>4.1908711030498493E-4</v>
      </c>
      <c r="GW1902" s="81">
        <v>1.1148832299820636E-2</v>
      </c>
      <c r="GX1902" s="81">
        <v>4.1908711030498493E-4</v>
      </c>
      <c r="GY1902" s="81">
        <v>1.1148832299820636E-2</v>
      </c>
      <c r="GZ1902" s="81">
        <v>4.1908711030498493E-4</v>
      </c>
    </row>
    <row r="1903" spans="187:208" x14ac:dyDescent="0.25">
      <c r="GE1903" s="81" t="s">
        <v>449</v>
      </c>
      <c r="GF1903" s="81" t="s">
        <v>155</v>
      </c>
      <c r="GG1903" s="81" t="s">
        <v>463</v>
      </c>
      <c r="GH1903" s="81" t="s">
        <v>453</v>
      </c>
      <c r="GI1903" s="81">
        <v>2024</v>
      </c>
      <c r="GJ1903" s="81" t="s">
        <v>201</v>
      </c>
      <c r="GK1903" s="81">
        <v>3.7590224611390673E-2</v>
      </c>
      <c r="GL1903" s="81">
        <v>692.62762499999997</v>
      </c>
      <c r="GM1903" s="81">
        <v>2024</v>
      </c>
      <c r="GN1903" s="81" t="s">
        <v>173</v>
      </c>
      <c r="GO1903" s="81">
        <v>1.1148832299820636E-2</v>
      </c>
      <c r="GP1903" s="81">
        <v>10</v>
      </c>
      <c r="GQ1903" s="81">
        <v>0</v>
      </c>
      <c r="GR1903" s="81" t="s">
        <v>448</v>
      </c>
      <c r="GS1903" s="81">
        <v>1.1148832299820636E-2</v>
      </c>
      <c r="GT1903" s="81">
        <v>4.1908711030498493E-4</v>
      </c>
      <c r="GU1903" s="81">
        <v>1.1148832299820636E-2</v>
      </c>
      <c r="GV1903" s="81">
        <v>4.1908711030498493E-4</v>
      </c>
      <c r="GW1903" s="81">
        <v>1.1148832299820636E-2</v>
      </c>
      <c r="GX1903" s="81">
        <v>4.1908711030498493E-4</v>
      </c>
      <c r="GY1903" s="81">
        <v>1.1148832299820636E-2</v>
      </c>
      <c r="GZ1903" s="81">
        <v>4.1908711030498493E-4</v>
      </c>
    </row>
    <row r="1904" spans="187:208" x14ac:dyDescent="0.25">
      <c r="GE1904" s="81" t="s">
        <v>449</v>
      </c>
      <c r="GF1904" s="81" t="s">
        <v>155</v>
      </c>
      <c r="GG1904" s="81" t="s">
        <v>463</v>
      </c>
      <c r="GH1904" s="81" t="s">
        <v>453</v>
      </c>
      <c r="GI1904" s="81">
        <v>2025</v>
      </c>
      <c r="GJ1904" s="81" t="s">
        <v>201</v>
      </c>
      <c r="GK1904" s="81">
        <v>3.7590224611390673E-2</v>
      </c>
      <c r="GL1904" s="81">
        <v>692.62762499999997</v>
      </c>
      <c r="GM1904" s="81">
        <v>2025</v>
      </c>
      <c r="GN1904" s="81" t="s">
        <v>173</v>
      </c>
      <c r="GO1904" s="81">
        <v>1.1148832299820636E-2</v>
      </c>
      <c r="GP1904" s="81">
        <v>10</v>
      </c>
      <c r="GQ1904" s="81">
        <v>0</v>
      </c>
      <c r="GR1904" s="81" t="s">
        <v>448</v>
      </c>
      <c r="GS1904" s="81">
        <v>1.1148832299820636E-2</v>
      </c>
      <c r="GT1904" s="81">
        <v>4.1908711030498493E-4</v>
      </c>
      <c r="GU1904" s="81">
        <v>1.1148832299820636E-2</v>
      </c>
      <c r="GV1904" s="81">
        <v>4.1908711030498493E-4</v>
      </c>
      <c r="GW1904" s="81">
        <v>1.1148832299820636E-2</v>
      </c>
      <c r="GX1904" s="81">
        <v>4.1908711030498493E-4</v>
      </c>
      <c r="GY1904" s="81">
        <v>1.1148832299820636E-2</v>
      </c>
      <c r="GZ1904" s="81">
        <v>4.1908711030498493E-4</v>
      </c>
    </row>
    <row r="1905" spans="187:208" x14ac:dyDescent="0.25">
      <c r="GE1905" s="81" t="s">
        <v>449</v>
      </c>
      <c r="GF1905" s="81" t="s">
        <v>155</v>
      </c>
      <c r="GG1905" s="81" t="s">
        <v>463</v>
      </c>
      <c r="GH1905" s="81" t="s">
        <v>453</v>
      </c>
      <c r="GI1905" s="81">
        <v>2026</v>
      </c>
      <c r="GJ1905" s="81" t="s">
        <v>201</v>
      </c>
      <c r="GK1905" s="81">
        <v>3.7590224611390673E-2</v>
      </c>
      <c r="GL1905" s="81">
        <v>692.62762499999997</v>
      </c>
      <c r="GM1905" s="81">
        <v>2026</v>
      </c>
      <c r="GN1905" s="81" t="s">
        <v>173</v>
      </c>
      <c r="GO1905" s="81">
        <v>1.1148832299820636E-2</v>
      </c>
      <c r="GP1905" s="81">
        <v>10</v>
      </c>
      <c r="GQ1905" s="81">
        <v>0</v>
      </c>
      <c r="GR1905" s="81" t="s">
        <v>448</v>
      </c>
      <c r="GS1905" s="81">
        <v>1.1148832299820636E-2</v>
      </c>
      <c r="GT1905" s="81">
        <v>4.1908711030498493E-4</v>
      </c>
      <c r="GU1905" s="81">
        <v>1.1148832299820636E-2</v>
      </c>
      <c r="GV1905" s="81">
        <v>4.1908711030498493E-4</v>
      </c>
      <c r="GW1905" s="81">
        <v>1.1148832299820636E-2</v>
      </c>
      <c r="GX1905" s="81">
        <v>4.1908711030498493E-4</v>
      </c>
      <c r="GY1905" s="81">
        <v>1.1148832299820636E-2</v>
      </c>
      <c r="GZ1905" s="81">
        <v>4.1908711030498493E-4</v>
      </c>
    </row>
    <row r="1906" spans="187:208" x14ac:dyDescent="0.25">
      <c r="GE1906" s="81" t="s">
        <v>449</v>
      </c>
      <c r="GF1906" s="81" t="s">
        <v>155</v>
      </c>
      <c r="GG1906" s="81" t="s">
        <v>463</v>
      </c>
      <c r="GH1906" s="81" t="s">
        <v>453</v>
      </c>
      <c r="GI1906" s="81">
        <v>2027</v>
      </c>
      <c r="GJ1906" s="81" t="s">
        <v>201</v>
      </c>
      <c r="GK1906" s="81">
        <v>3.7590224611390673E-2</v>
      </c>
      <c r="GL1906" s="81">
        <v>692.62762499999997</v>
      </c>
      <c r="GM1906" s="81">
        <v>2027</v>
      </c>
      <c r="GN1906" s="81" t="s">
        <v>173</v>
      </c>
      <c r="GO1906" s="81">
        <v>1.1148832299820636E-2</v>
      </c>
      <c r="GP1906" s="81">
        <v>10</v>
      </c>
      <c r="GQ1906" s="81">
        <v>0</v>
      </c>
      <c r="GR1906" s="81" t="s">
        <v>448</v>
      </c>
      <c r="GS1906" s="81">
        <v>1.1148832299820636E-2</v>
      </c>
      <c r="GT1906" s="81">
        <v>4.1908711030498493E-4</v>
      </c>
      <c r="GU1906" s="81">
        <v>1.1148832299820636E-2</v>
      </c>
      <c r="GV1906" s="81">
        <v>4.1908711030498493E-4</v>
      </c>
      <c r="GW1906" s="81">
        <v>1.1148832299820636E-2</v>
      </c>
      <c r="GX1906" s="81">
        <v>4.1908711030498493E-4</v>
      </c>
      <c r="GY1906" s="81">
        <v>1.1148832299820636E-2</v>
      </c>
      <c r="GZ1906" s="81">
        <v>4.1908711030498493E-4</v>
      </c>
    </row>
    <row r="1907" spans="187:208" x14ac:dyDescent="0.25">
      <c r="GE1907" s="81" t="s">
        <v>449</v>
      </c>
      <c r="GF1907" s="81" t="s">
        <v>155</v>
      </c>
      <c r="GG1907" s="81" t="s">
        <v>463</v>
      </c>
      <c r="GH1907" s="81" t="s">
        <v>453</v>
      </c>
      <c r="GI1907" s="81">
        <v>2028</v>
      </c>
      <c r="GJ1907" s="81" t="s">
        <v>201</v>
      </c>
      <c r="GK1907" s="81">
        <v>3.9055083184886243E-2</v>
      </c>
      <c r="GL1907" s="81">
        <v>692.62762499999997</v>
      </c>
      <c r="GM1907" s="81">
        <v>2028</v>
      </c>
      <c r="GN1907" s="81" t="s">
        <v>173</v>
      </c>
      <c r="GO1907" s="81">
        <v>1.1148832299820636E-2</v>
      </c>
      <c r="GP1907" s="81">
        <v>10</v>
      </c>
      <c r="GQ1907" s="81">
        <v>0</v>
      </c>
      <c r="GR1907" s="81" t="s">
        <v>448</v>
      </c>
      <c r="GS1907" s="81">
        <v>1.1148832299820636E-2</v>
      </c>
      <c r="GT1907" s="81">
        <v>4.3541857288384152E-4</v>
      </c>
      <c r="GU1907" s="81">
        <v>1.1148832299820636E-2</v>
      </c>
      <c r="GV1907" s="81">
        <v>4.3541857288384152E-4</v>
      </c>
      <c r="GW1907" s="81">
        <v>1.1148832299820636E-2</v>
      </c>
      <c r="GX1907" s="81">
        <v>4.3541857288384152E-4</v>
      </c>
      <c r="GY1907" s="81">
        <v>1.1148832299820636E-2</v>
      </c>
      <c r="GZ1907" s="81">
        <v>4.3541857288384152E-4</v>
      </c>
    </row>
    <row r="1908" spans="187:208" x14ac:dyDescent="0.25">
      <c r="GE1908" s="81" t="s">
        <v>449</v>
      </c>
      <c r="GF1908" s="81" t="s">
        <v>155</v>
      </c>
      <c r="GG1908" s="81" t="s">
        <v>463</v>
      </c>
      <c r="GH1908" s="81" t="s">
        <v>453</v>
      </c>
      <c r="GI1908" s="81">
        <v>2029</v>
      </c>
      <c r="GJ1908" s="81" t="s">
        <v>201</v>
      </c>
      <c r="GK1908" s="81">
        <v>3.9055083184886243E-2</v>
      </c>
      <c r="GL1908" s="81">
        <v>692.62762499999997</v>
      </c>
      <c r="GM1908" s="81">
        <v>2029</v>
      </c>
      <c r="GN1908" s="81" t="s">
        <v>173</v>
      </c>
      <c r="GO1908" s="81">
        <v>1.1148832299820636E-2</v>
      </c>
      <c r="GP1908" s="81">
        <v>10</v>
      </c>
      <c r="GQ1908" s="81">
        <v>0</v>
      </c>
      <c r="GR1908" s="81" t="s">
        <v>448</v>
      </c>
      <c r="GS1908" s="81">
        <v>1.1148832299820636E-2</v>
      </c>
      <c r="GT1908" s="81">
        <v>4.3541857288384152E-4</v>
      </c>
      <c r="GU1908" s="81">
        <v>1.1148832299820636E-2</v>
      </c>
      <c r="GV1908" s="81">
        <v>4.3541857288384152E-4</v>
      </c>
      <c r="GW1908" s="81">
        <v>1.1148832299820636E-2</v>
      </c>
      <c r="GX1908" s="81">
        <v>4.3541857288384152E-4</v>
      </c>
      <c r="GY1908" s="81">
        <v>1.1148832299820636E-2</v>
      </c>
      <c r="GZ1908" s="81">
        <v>4.3541857288384152E-4</v>
      </c>
    </row>
    <row r="1909" spans="187:208" x14ac:dyDescent="0.25">
      <c r="GE1909" s="81" t="s">
        <v>449</v>
      </c>
      <c r="GF1909" s="81" t="s">
        <v>155</v>
      </c>
      <c r="GG1909" s="81" t="s">
        <v>463</v>
      </c>
      <c r="GH1909" s="81" t="s">
        <v>453</v>
      </c>
      <c r="GI1909" s="81">
        <v>2030</v>
      </c>
      <c r="GJ1909" s="81" t="s">
        <v>201</v>
      </c>
      <c r="GK1909" s="81">
        <v>3.9055083184886243E-2</v>
      </c>
      <c r="GL1909" s="81">
        <v>692.62762499999997</v>
      </c>
      <c r="GM1909" s="81">
        <v>2030</v>
      </c>
      <c r="GN1909" s="81" t="s">
        <v>173</v>
      </c>
      <c r="GO1909" s="81">
        <v>1.1148832299820636E-2</v>
      </c>
      <c r="GP1909" s="81">
        <v>10</v>
      </c>
      <c r="GQ1909" s="81">
        <v>0</v>
      </c>
      <c r="GR1909" s="81" t="s">
        <v>448</v>
      </c>
      <c r="GS1909" s="81">
        <v>0</v>
      </c>
      <c r="GT1909" s="81">
        <v>0</v>
      </c>
      <c r="GU1909" s="81">
        <v>1.1148832299820636E-2</v>
      </c>
      <c r="GV1909" s="81">
        <v>4.3541857288384152E-4</v>
      </c>
      <c r="GW1909" s="81">
        <v>1.1148832299820636E-2</v>
      </c>
      <c r="GX1909" s="81">
        <v>4.3541857288384152E-4</v>
      </c>
      <c r="GY1909" s="81">
        <v>1.1148832299820636E-2</v>
      </c>
      <c r="GZ1909" s="81">
        <v>4.3541857288384152E-4</v>
      </c>
    </row>
    <row r="1910" spans="187:208" x14ac:dyDescent="0.25">
      <c r="GE1910" s="81" t="s">
        <v>449</v>
      </c>
      <c r="GF1910" s="81" t="s">
        <v>155</v>
      </c>
      <c r="GG1910" s="81" t="s">
        <v>463</v>
      </c>
      <c r="GH1910" s="81" t="s">
        <v>453</v>
      </c>
      <c r="GI1910" s="81">
        <v>2031</v>
      </c>
      <c r="GJ1910" s="81" t="s">
        <v>201</v>
      </c>
      <c r="GK1910" s="81">
        <v>3.9055083184886243E-2</v>
      </c>
      <c r="GL1910" s="81">
        <v>692.62762499999997</v>
      </c>
      <c r="GM1910" s="81">
        <v>2031</v>
      </c>
      <c r="GN1910" s="81" t="s">
        <v>173</v>
      </c>
      <c r="GO1910" s="81">
        <v>1.1148832299820636E-2</v>
      </c>
      <c r="GP1910" s="81">
        <v>10</v>
      </c>
      <c r="GQ1910" s="81">
        <v>0</v>
      </c>
      <c r="GR1910" s="81" t="s">
        <v>448</v>
      </c>
      <c r="GS1910" s="81">
        <v>0</v>
      </c>
      <c r="GT1910" s="81">
        <v>0</v>
      </c>
      <c r="GU1910" s="81">
        <v>0</v>
      </c>
      <c r="GV1910" s="81">
        <v>0</v>
      </c>
      <c r="GW1910" s="81">
        <v>1.1148832299820636E-2</v>
      </c>
      <c r="GX1910" s="81">
        <v>4.3541857288384152E-4</v>
      </c>
      <c r="GY1910" s="81">
        <v>1.1148832299820636E-2</v>
      </c>
      <c r="GZ1910" s="81">
        <v>4.3541857288384152E-4</v>
      </c>
    </row>
    <row r="1911" spans="187:208" x14ac:dyDescent="0.25">
      <c r="GE1911" s="81" t="s">
        <v>449</v>
      </c>
      <c r="GF1911" s="81" t="s">
        <v>155</v>
      </c>
      <c r="GG1911" s="81" t="s">
        <v>463</v>
      </c>
      <c r="GH1911" s="81" t="s">
        <v>453</v>
      </c>
      <c r="GI1911" s="81">
        <v>2032</v>
      </c>
      <c r="GJ1911" s="81" t="s">
        <v>201</v>
      </c>
      <c r="GK1911" s="81">
        <v>3.9055083184886243E-2</v>
      </c>
      <c r="GL1911" s="81">
        <v>692.62762499999997</v>
      </c>
      <c r="GM1911" s="81">
        <v>2032</v>
      </c>
      <c r="GN1911" s="81" t="s">
        <v>173</v>
      </c>
      <c r="GO1911" s="81">
        <v>1.1148832299820636E-2</v>
      </c>
      <c r="GP1911" s="81">
        <v>10</v>
      </c>
      <c r="GQ1911" s="81">
        <v>0</v>
      </c>
      <c r="GR1911" s="81" t="s">
        <v>448</v>
      </c>
      <c r="GS1911" s="81">
        <v>0</v>
      </c>
      <c r="GT1911" s="81">
        <v>0</v>
      </c>
      <c r="GU1911" s="81">
        <v>0</v>
      </c>
      <c r="GV1911" s="81">
        <v>0</v>
      </c>
      <c r="GW1911" s="81">
        <v>0</v>
      </c>
      <c r="GX1911" s="81">
        <v>0</v>
      </c>
      <c r="GY1911" s="81">
        <v>1.1148832299820636E-2</v>
      </c>
      <c r="GZ1911" s="81">
        <v>4.3541857288384152E-4</v>
      </c>
    </row>
    <row r="1912" spans="187:208" x14ac:dyDescent="0.25">
      <c r="GE1912" s="81" t="s">
        <v>449</v>
      </c>
      <c r="GF1912" s="81" t="s">
        <v>155</v>
      </c>
      <c r="GG1912" s="81" t="s">
        <v>463</v>
      </c>
      <c r="GH1912" s="81" t="s">
        <v>454</v>
      </c>
      <c r="GI1912" s="81">
        <v>2021</v>
      </c>
      <c r="GJ1912" s="81" t="s">
        <v>201</v>
      </c>
      <c r="GK1912" s="81">
        <v>409.22373582034999</v>
      </c>
      <c r="GL1912" s="81">
        <v>692.62762499999997</v>
      </c>
      <c r="GM1912" s="81">
        <v>2021</v>
      </c>
      <c r="GN1912" s="81" t="s">
        <v>173</v>
      </c>
      <c r="GO1912" s="81">
        <v>1.1148832299820636E-2</v>
      </c>
      <c r="GP1912" s="81">
        <v>10</v>
      </c>
      <c r="GQ1912" s="81">
        <v>0</v>
      </c>
      <c r="GR1912" s="81" t="s">
        <v>448</v>
      </c>
      <c r="GS1912" s="81">
        <v>1.1148832299820636E-2</v>
      </c>
      <c r="GT1912" s="81">
        <v>4.5623668037671852</v>
      </c>
      <c r="GU1912" s="81">
        <v>1.1148832299820636E-2</v>
      </c>
      <c r="GV1912" s="81">
        <v>4.5623668037671852</v>
      </c>
      <c r="GW1912" s="81">
        <v>0</v>
      </c>
      <c r="GX1912" s="81">
        <v>0</v>
      </c>
      <c r="GY1912" s="81">
        <v>0</v>
      </c>
      <c r="GZ1912" s="81">
        <v>0</v>
      </c>
    </row>
    <row r="1913" spans="187:208" x14ac:dyDescent="0.25">
      <c r="GE1913" s="81" t="s">
        <v>449</v>
      </c>
      <c r="GF1913" s="81" t="s">
        <v>155</v>
      </c>
      <c r="GG1913" s="81" t="s">
        <v>463</v>
      </c>
      <c r="GH1913" s="81" t="s">
        <v>454</v>
      </c>
      <c r="GI1913" s="81">
        <v>2022</v>
      </c>
      <c r="GJ1913" s="81" t="s">
        <v>201</v>
      </c>
      <c r="GK1913" s="81">
        <v>409.22373582034999</v>
      </c>
      <c r="GL1913" s="81">
        <v>692.62762499999997</v>
      </c>
      <c r="GM1913" s="81">
        <v>2022</v>
      </c>
      <c r="GN1913" s="81" t="s">
        <v>173</v>
      </c>
      <c r="GO1913" s="81">
        <v>1.1148832299820636E-2</v>
      </c>
      <c r="GP1913" s="81">
        <v>10</v>
      </c>
      <c r="GQ1913" s="81">
        <v>0</v>
      </c>
      <c r="GR1913" s="81" t="s">
        <v>448</v>
      </c>
      <c r="GS1913" s="81">
        <v>1.1148832299820636E-2</v>
      </c>
      <c r="GT1913" s="81">
        <v>4.5623668037671852</v>
      </c>
      <c r="GU1913" s="81">
        <v>1.1148832299820636E-2</v>
      </c>
      <c r="GV1913" s="81">
        <v>4.5623668037671852</v>
      </c>
      <c r="GW1913" s="81">
        <v>1.1148832299820636E-2</v>
      </c>
      <c r="GX1913" s="81">
        <v>4.5623668037671852</v>
      </c>
      <c r="GY1913" s="81">
        <v>0</v>
      </c>
      <c r="GZ1913" s="81">
        <v>0</v>
      </c>
    </row>
    <row r="1914" spans="187:208" x14ac:dyDescent="0.25">
      <c r="GE1914" s="81" t="s">
        <v>449</v>
      </c>
      <c r="GF1914" s="81" t="s">
        <v>155</v>
      </c>
      <c r="GG1914" s="81" t="s">
        <v>463</v>
      </c>
      <c r="GH1914" s="81" t="s">
        <v>454</v>
      </c>
      <c r="GI1914" s="81">
        <v>2023</v>
      </c>
      <c r="GJ1914" s="81" t="s">
        <v>201</v>
      </c>
      <c r="GK1914" s="81">
        <v>428.60232122023871</v>
      </c>
      <c r="GL1914" s="81">
        <v>692.62762499999997</v>
      </c>
      <c r="GM1914" s="81">
        <v>2023</v>
      </c>
      <c r="GN1914" s="81" t="s">
        <v>173</v>
      </c>
      <c r="GO1914" s="81">
        <v>1.1148832299820636E-2</v>
      </c>
      <c r="GP1914" s="81">
        <v>10</v>
      </c>
      <c r="GQ1914" s="81">
        <v>0</v>
      </c>
      <c r="GR1914" s="81" t="s">
        <v>448</v>
      </c>
      <c r="GS1914" s="81">
        <v>1.1148832299820636E-2</v>
      </c>
      <c r="GT1914" s="81">
        <v>4.7784154025982968</v>
      </c>
      <c r="GU1914" s="81">
        <v>1.1148832299820636E-2</v>
      </c>
      <c r="GV1914" s="81">
        <v>4.7784154025982968</v>
      </c>
      <c r="GW1914" s="81">
        <v>1.1148832299820636E-2</v>
      </c>
      <c r="GX1914" s="81">
        <v>4.7784154025982968</v>
      </c>
      <c r="GY1914" s="81">
        <v>1.1148832299820636E-2</v>
      </c>
      <c r="GZ1914" s="81">
        <v>4.7784154025982968</v>
      </c>
    </row>
    <row r="1915" spans="187:208" x14ac:dyDescent="0.25">
      <c r="GE1915" s="81" t="s">
        <v>449</v>
      </c>
      <c r="GF1915" s="81" t="s">
        <v>155</v>
      </c>
      <c r="GG1915" s="81" t="s">
        <v>463</v>
      </c>
      <c r="GH1915" s="81" t="s">
        <v>454</v>
      </c>
      <c r="GI1915" s="81">
        <v>2024</v>
      </c>
      <c r="GJ1915" s="81" t="s">
        <v>201</v>
      </c>
      <c r="GK1915" s="81">
        <v>428.60232122023871</v>
      </c>
      <c r="GL1915" s="81">
        <v>692.62762499999997</v>
      </c>
      <c r="GM1915" s="81">
        <v>2024</v>
      </c>
      <c r="GN1915" s="81" t="s">
        <v>173</v>
      </c>
      <c r="GO1915" s="81">
        <v>1.1148832299820636E-2</v>
      </c>
      <c r="GP1915" s="81">
        <v>10</v>
      </c>
      <c r="GQ1915" s="81">
        <v>0</v>
      </c>
      <c r="GR1915" s="81" t="s">
        <v>448</v>
      </c>
      <c r="GS1915" s="81">
        <v>1.1148832299820636E-2</v>
      </c>
      <c r="GT1915" s="81">
        <v>4.7784154025982968</v>
      </c>
      <c r="GU1915" s="81">
        <v>1.1148832299820636E-2</v>
      </c>
      <c r="GV1915" s="81">
        <v>4.7784154025982968</v>
      </c>
      <c r="GW1915" s="81">
        <v>1.1148832299820636E-2</v>
      </c>
      <c r="GX1915" s="81">
        <v>4.7784154025982968</v>
      </c>
      <c r="GY1915" s="81">
        <v>1.1148832299820636E-2</v>
      </c>
      <c r="GZ1915" s="81">
        <v>4.7784154025982968</v>
      </c>
    </row>
    <row r="1916" spans="187:208" x14ac:dyDescent="0.25">
      <c r="GE1916" s="81" t="s">
        <v>449</v>
      </c>
      <c r="GF1916" s="81" t="s">
        <v>155</v>
      </c>
      <c r="GG1916" s="81" t="s">
        <v>463</v>
      </c>
      <c r="GH1916" s="81" t="s">
        <v>454</v>
      </c>
      <c r="GI1916" s="81">
        <v>2025</v>
      </c>
      <c r="GJ1916" s="81" t="s">
        <v>201</v>
      </c>
      <c r="GK1916" s="81">
        <v>428.60232122023871</v>
      </c>
      <c r="GL1916" s="81">
        <v>692.62762499999997</v>
      </c>
      <c r="GM1916" s="81">
        <v>2025</v>
      </c>
      <c r="GN1916" s="81" t="s">
        <v>173</v>
      </c>
      <c r="GO1916" s="81">
        <v>1.1148832299820636E-2</v>
      </c>
      <c r="GP1916" s="81">
        <v>10</v>
      </c>
      <c r="GQ1916" s="81">
        <v>0</v>
      </c>
      <c r="GR1916" s="81" t="s">
        <v>448</v>
      </c>
      <c r="GS1916" s="81">
        <v>1.1148832299820636E-2</v>
      </c>
      <c r="GT1916" s="81">
        <v>4.7784154025982968</v>
      </c>
      <c r="GU1916" s="81">
        <v>1.1148832299820636E-2</v>
      </c>
      <c r="GV1916" s="81">
        <v>4.7784154025982968</v>
      </c>
      <c r="GW1916" s="81">
        <v>1.1148832299820636E-2</v>
      </c>
      <c r="GX1916" s="81">
        <v>4.7784154025982968</v>
      </c>
      <c r="GY1916" s="81">
        <v>1.1148832299820636E-2</v>
      </c>
      <c r="GZ1916" s="81">
        <v>4.7784154025982968</v>
      </c>
    </row>
    <row r="1917" spans="187:208" x14ac:dyDescent="0.25">
      <c r="GE1917" s="81" t="s">
        <v>449</v>
      </c>
      <c r="GF1917" s="81" t="s">
        <v>155</v>
      </c>
      <c r="GG1917" s="81" t="s">
        <v>463</v>
      </c>
      <c r="GH1917" s="81" t="s">
        <v>454</v>
      </c>
      <c r="GI1917" s="81">
        <v>2026</v>
      </c>
      <c r="GJ1917" s="81" t="s">
        <v>201</v>
      </c>
      <c r="GK1917" s="81">
        <v>428.60232122023871</v>
      </c>
      <c r="GL1917" s="81">
        <v>692.62762499999997</v>
      </c>
      <c r="GM1917" s="81">
        <v>2026</v>
      </c>
      <c r="GN1917" s="81" t="s">
        <v>173</v>
      </c>
      <c r="GO1917" s="81">
        <v>1.1148832299820636E-2</v>
      </c>
      <c r="GP1917" s="81">
        <v>10</v>
      </c>
      <c r="GQ1917" s="81">
        <v>0</v>
      </c>
      <c r="GR1917" s="81" t="s">
        <v>448</v>
      </c>
      <c r="GS1917" s="81">
        <v>1.1148832299820636E-2</v>
      </c>
      <c r="GT1917" s="81">
        <v>4.7784154025982968</v>
      </c>
      <c r="GU1917" s="81">
        <v>1.1148832299820636E-2</v>
      </c>
      <c r="GV1917" s="81">
        <v>4.7784154025982968</v>
      </c>
      <c r="GW1917" s="81">
        <v>1.1148832299820636E-2</v>
      </c>
      <c r="GX1917" s="81">
        <v>4.7784154025982968</v>
      </c>
      <c r="GY1917" s="81">
        <v>1.1148832299820636E-2</v>
      </c>
      <c r="GZ1917" s="81">
        <v>4.7784154025982968</v>
      </c>
    </row>
    <row r="1918" spans="187:208" x14ac:dyDescent="0.25">
      <c r="GE1918" s="81" t="s">
        <v>449</v>
      </c>
      <c r="GF1918" s="81" t="s">
        <v>155</v>
      </c>
      <c r="GG1918" s="81" t="s">
        <v>463</v>
      </c>
      <c r="GH1918" s="81" t="s">
        <v>454</v>
      </c>
      <c r="GI1918" s="81">
        <v>2027</v>
      </c>
      <c r="GJ1918" s="81" t="s">
        <v>201</v>
      </c>
      <c r="GK1918" s="81">
        <v>428.60232122023871</v>
      </c>
      <c r="GL1918" s="81">
        <v>692.62762499999997</v>
      </c>
      <c r="GM1918" s="81">
        <v>2027</v>
      </c>
      <c r="GN1918" s="81" t="s">
        <v>173</v>
      </c>
      <c r="GO1918" s="81">
        <v>1.1148832299820636E-2</v>
      </c>
      <c r="GP1918" s="81">
        <v>10</v>
      </c>
      <c r="GQ1918" s="81">
        <v>0</v>
      </c>
      <c r="GR1918" s="81" t="s">
        <v>448</v>
      </c>
      <c r="GS1918" s="81">
        <v>1.1148832299820636E-2</v>
      </c>
      <c r="GT1918" s="81">
        <v>4.7784154025982968</v>
      </c>
      <c r="GU1918" s="81">
        <v>1.1148832299820636E-2</v>
      </c>
      <c r="GV1918" s="81">
        <v>4.7784154025982968</v>
      </c>
      <c r="GW1918" s="81">
        <v>1.1148832299820636E-2</v>
      </c>
      <c r="GX1918" s="81">
        <v>4.7784154025982968</v>
      </c>
      <c r="GY1918" s="81">
        <v>1.1148832299820636E-2</v>
      </c>
      <c r="GZ1918" s="81">
        <v>4.7784154025982968</v>
      </c>
    </row>
    <row r="1919" spans="187:208" x14ac:dyDescent="0.25">
      <c r="GE1919" s="81" t="s">
        <v>449</v>
      </c>
      <c r="GF1919" s="81" t="s">
        <v>155</v>
      </c>
      <c r="GG1919" s="81" t="s">
        <v>463</v>
      </c>
      <c r="GH1919" s="81" t="s">
        <v>454</v>
      </c>
      <c r="GI1919" s="81">
        <v>2028</v>
      </c>
      <c r="GJ1919" s="81" t="s">
        <v>201</v>
      </c>
      <c r="GK1919" s="81">
        <v>453.26096055702573</v>
      </c>
      <c r="GL1919" s="81">
        <v>692.62762499999997</v>
      </c>
      <c r="GM1919" s="81">
        <v>2028</v>
      </c>
      <c r="GN1919" s="81" t="s">
        <v>173</v>
      </c>
      <c r="GO1919" s="81">
        <v>1.1148832299820636E-2</v>
      </c>
      <c r="GP1919" s="81">
        <v>10</v>
      </c>
      <c r="GQ1919" s="81">
        <v>0</v>
      </c>
      <c r="GR1919" s="81" t="s">
        <v>448</v>
      </c>
      <c r="GS1919" s="81">
        <v>1.1148832299820636E-2</v>
      </c>
      <c r="GT1919" s="81">
        <v>5.0533304373058954</v>
      </c>
      <c r="GU1919" s="81">
        <v>1.1148832299820636E-2</v>
      </c>
      <c r="GV1919" s="81">
        <v>5.0533304373058954</v>
      </c>
      <c r="GW1919" s="81">
        <v>1.1148832299820636E-2</v>
      </c>
      <c r="GX1919" s="81">
        <v>5.0533304373058954</v>
      </c>
      <c r="GY1919" s="81">
        <v>1.1148832299820636E-2</v>
      </c>
      <c r="GZ1919" s="81">
        <v>5.0533304373058954</v>
      </c>
    </row>
    <row r="1920" spans="187:208" x14ac:dyDescent="0.25">
      <c r="GE1920" s="81" t="s">
        <v>449</v>
      </c>
      <c r="GF1920" s="81" t="s">
        <v>155</v>
      </c>
      <c r="GG1920" s="81" t="s">
        <v>463</v>
      </c>
      <c r="GH1920" s="81" t="s">
        <v>454</v>
      </c>
      <c r="GI1920" s="81">
        <v>2029</v>
      </c>
      <c r="GJ1920" s="81" t="s">
        <v>201</v>
      </c>
      <c r="GK1920" s="81">
        <v>453.26096055702573</v>
      </c>
      <c r="GL1920" s="81">
        <v>692.62762499999997</v>
      </c>
      <c r="GM1920" s="81">
        <v>2029</v>
      </c>
      <c r="GN1920" s="81" t="s">
        <v>173</v>
      </c>
      <c r="GO1920" s="81">
        <v>1.1148832299820636E-2</v>
      </c>
      <c r="GP1920" s="81">
        <v>10</v>
      </c>
      <c r="GQ1920" s="81">
        <v>0</v>
      </c>
      <c r="GR1920" s="81" t="s">
        <v>448</v>
      </c>
      <c r="GS1920" s="81">
        <v>1.1148832299820636E-2</v>
      </c>
      <c r="GT1920" s="81">
        <v>5.0533304373058954</v>
      </c>
      <c r="GU1920" s="81">
        <v>1.1148832299820636E-2</v>
      </c>
      <c r="GV1920" s="81">
        <v>5.0533304373058954</v>
      </c>
      <c r="GW1920" s="81">
        <v>1.1148832299820636E-2</v>
      </c>
      <c r="GX1920" s="81">
        <v>5.0533304373058954</v>
      </c>
      <c r="GY1920" s="81">
        <v>1.1148832299820636E-2</v>
      </c>
      <c r="GZ1920" s="81">
        <v>5.0533304373058954</v>
      </c>
    </row>
    <row r="1921" spans="187:208" x14ac:dyDescent="0.25">
      <c r="GE1921" s="81" t="s">
        <v>449</v>
      </c>
      <c r="GF1921" s="81" t="s">
        <v>155</v>
      </c>
      <c r="GG1921" s="81" t="s">
        <v>463</v>
      </c>
      <c r="GH1921" s="81" t="s">
        <v>454</v>
      </c>
      <c r="GI1921" s="81">
        <v>2030</v>
      </c>
      <c r="GJ1921" s="81" t="s">
        <v>201</v>
      </c>
      <c r="GK1921" s="81">
        <v>453.26096055702573</v>
      </c>
      <c r="GL1921" s="81">
        <v>692.62762499999997</v>
      </c>
      <c r="GM1921" s="81">
        <v>2030</v>
      </c>
      <c r="GN1921" s="81" t="s">
        <v>173</v>
      </c>
      <c r="GO1921" s="81">
        <v>1.1148832299820636E-2</v>
      </c>
      <c r="GP1921" s="81">
        <v>10</v>
      </c>
      <c r="GQ1921" s="81">
        <v>0</v>
      </c>
      <c r="GR1921" s="81" t="s">
        <v>448</v>
      </c>
      <c r="GS1921" s="81">
        <v>0</v>
      </c>
      <c r="GT1921" s="81">
        <v>0</v>
      </c>
      <c r="GU1921" s="81">
        <v>1.1148832299820636E-2</v>
      </c>
      <c r="GV1921" s="81">
        <v>5.0533304373058954</v>
      </c>
      <c r="GW1921" s="81">
        <v>1.1148832299820636E-2</v>
      </c>
      <c r="GX1921" s="81">
        <v>5.0533304373058954</v>
      </c>
      <c r="GY1921" s="81">
        <v>1.1148832299820636E-2</v>
      </c>
      <c r="GZ1921" s="81">
        <v>5.0533304373058954</v>
      </c>
    </row>
    <row r="1922" spans="187:208" x14ac:dyDescent="0.25">
      <c r="GE1922" s="81" t="s">
        <v>449</v>
      </c>
      <c r="GF1922" s="81" t="s">
        <v>155</v>
      </c>
      <c r="GG1922" s="81" t="s">
        <v>463</v>
      </c>
      <c r="GH1922" s="81" t="s">
        <v>454</v>
      </c>
      <c r="GI1922" s="81">
        <v>2031</v>
      </c>
      <c r="GJ1922" s="81" t="s">
        <v>201</v>
      </c>
      <c r="GK1922" s="81">
        <v>453.26096055702573</v>
      </c>
      <c r="GL1922" s="81">
        <v>692.62762499999997</v>
      </c>
      <c r="GM1922" s="81">
        <v>2031</v>
      </c>
      <c r="GN1922" s="81" t="s">
        <v>173</v>
      </c>
      <c r="GO1922" s="81">
        <v>1.1148832299820636E-2</v>
      </c>
      <c r="GP1922" s="81">
        <v>10</v>
      </c>
      <c r="GQ1922" s="81">
        <v>0</v>
      </c>
      <c r="GR1922" s="81" t="s">
        <v>448</v>
      </c>
      <c r="GS1922" s="81">
        <v>0</v>
      </c>
      <c r="GT1922" s="81">
        <v>0</v>
      </c>
      <c r="GU1922" s="81">
        <v>0</v>
      </c>
      <c r="GV1922" s="81">
        <v>0</v>
      </c>
      <c r="GW1922" s="81">
        <v>1.1148832299820636E-2</v>
      </c>
      <c r="GX1922" s="81">
        <v>5.0533304373058954</v>
      </c>
      <c r="GY1922" s="81">
        <v>1.1148832299820636E-2</v>
      </c>
      <c r="GZ1922" s="81">
        <v>5.0533304373058954</v>
      </c>
    </row>
    <row r="1923" spans="187:208" x14ac:dyDescent="0.25">
      <c r="GE1923" s="81" t="s">
        <v>449</v>
      </c>
      <c r="GF1923" s="81" t="s">
        <v>155</v>
      </c>
      <c r="GG1923" s="81" t="s">
        <v>463</v>
      </c>
      <c r="GH1923" s="81" t="s">
        <v>454</v>
      </c>
      <c r="GI1923" s="81">
        <v>2032</v>
      </c>
      <c r="GJ1923" s="81" t="s">
        <v>201</v>
      </c>
      <c r="GK1923" s="81">
        <v>453.26096055702573</v>
      </c>
      <c r="GL1923" s="81">
        <v>692.62762499999997</v>
      </c>
      <c r="GM1923" s="81">
        <v>2032</v>
      </c>
      <c r="GN1923" s="81" t="s">
        <v>173</v>
      </c>
      <c r="GO1923" s="81">
        <v>1.1148832299820636E-2</v>
      </c>
      <c r="GP1923" s="81">
        <v>10</v>
      </c>
      <c r="GQ1923" s="81">
        <v>0</v>
      </c>
      <c r="GR1923" s="81" t="s">
        <v>448</v>
      </c>
      <c r="GS1923" s="81">
        <v>0</v>
      </c>
      <c r="GT1923" s="81">
        <v>0</v>
      </c>
      <c r="GU1923" s="81">
        <v>0</v>
      </c>
      <c r="GV1923" s="81">
        <v>0</v>
      </c>
      <c r="GW1923" s="81">
        <v>0</v>
      </c>
      <c r="GX1923" s="81">
        <v>0</v>
      </c>
      <c r="GY1923" s="81">
        <v>1.1148832299820636E-2</v>
      </c>
      <c r="GZ1923" s="81">
        <v>5.0533304373058954</v>
      </c>
    </row>
    <row r="1924" spans="187:208" x14ac:dyDescent="0.25">
      <c r="GE1924" s="81" t="s">
        <v>449</v>
      </c>
      <c r="GF1924" s="81" t="s">
        <v>155</v>
      </c>
      <c r="GG1924" s="81" t="s">
        <v>463</v>
      </c>
      <c r="GH1924" s="81" t="s">
        <v>455</v>
      </c>
      <c r="GI1924" s="81">
        <v>2021</v>
      </c>
      <c r="GJ1924" s="81" t="s">
        <v>201</v>
      </c>
      <c r="GK1924" s="81">
        <v>409.22373582043929</v>
      </c>
      <c r="GL1924" s="81">
        <v>692.62762499999997</v>
      </c>
      <c r="GM1924" s="81">
        <v>2021</v>
      </c>
      <c r="GN1924" s="81" t="s">
        <v>173</v>
      </c>
      <c r="GO1924" s="81">
        <v>1.1148832299820636E-2</v>
      </c>
      <c r="GP1924" s="81">
        <v>10</v>
      </c>
      <c r="GQ1924" s="81">
        <v>0</v>
      </c>
      <c r="GR1924" s="81" t="s">
        <v>448</v>
      </c>
      <c r="GS1924" s="81">
        <v>1.1148832299820636E-2</v>
      </c>
      <c r="GT1924" s="81">
        <v>4.5623668037681808</v>
      </c>
      <c r="GU1924" s="81">
        <v>1.1148832299820636E-2</v>
      </c>
      <c r="GV1924" s="81">
        <v>4.5623668037681808</v>
      </c>
      <c r="GW1924" s="81">
        <v>0</v>
      </c>
      <c r="GX1924" s="81">
        <v>0</v>
      </c>
      <c r="GY1924" s="81">
        <v>0</v>
      </c>
      <c r="GZ1924" s="81">
        <v>0</v>
      </c>
    </row>
    <row r="1925" spans="187:208" x14ac:dyDescent="0.25">
      <c r="GE1925" s="81" t="s">
        <v>449</v>
      </c>
      <c r="GF1925" s="81" t="s">
        <v>155</v>
      </c>
      <c r="GG1925" s="81" t="s">
        <v>463</v>
      </c>
      <c r="GH1925" s="81" t="s">
        <v>455</v>
      </c>
      <c r="GI1925" s="81">
        <v>2022</v>
      </c>
      <c r="GJ1925" s="81" t="s">
        <v>201</v>
      </c>
      <c r="GK1925" s="81">
        <v>409.22373582043929</v>
      </c>
      <c r="GL1925" s="81">
        <v>692.62762499999997</v>
      </c>
      <c r="GM1925" s="81">
        <v>2022</v>
      </c>
      <c r="GN1925" s="81" t="s">
        <v>173</v>
      </c>
      <c r="GO1925" s="81">
        <v>1.1148832299820636E-2</v>
      </c>
      <c r="GP1925" s="81">
        <v>10</v>
      </c>
      <c r="GQ1925" s="81">
        <v>0</v>
      </c>
      <c r="GR1925" s="81" t="s">
        <v>448</v>
      </c>
      <c r="GS1925" s="81">
        <v>1.1148832299820636E-2</v>
      </c>
      <c r="GT1925" s="81">
        <v>4.5623668037681808</v>
      </c>
      <c r="GU1925" s="81">
        <v>1.1148832299820636E-2</v>
      </c>
      <c r="GV1925" s="81">
        <v>4.5623668037681808</v>
      </c>
      <c r="GW1925" s="81">
        <v>1.1148832299820636E-2</v>
      </c>
      <c r="GX1925" s="81">
        <v>4.5623668037681808</v>
      </c>
      <c r="GY1925" s="81">
        <v>0</v>
      </c>
      <c r="GZ1925" s="81">
        <v>0</v>
      </c>
    </row>
    <row r="1926" spans="187:208" x14ac:dyDescent="0.25">
      <c r="GE1926" s="81" t="s">
        <v>449</v>
      </c>
      <c r="GF1926" s="81" t="s">
        <v>155</v>
      </c>
      <c r="GG1926" s="81" t="s">
        <v>463</v>
      </c>
      <c r="GH1926" s="81" t="s">
        <v>455</v>
      </c>
      <c r="GI1926" s="81">
        <v>2023</v>
      </c>
      <c r="GJ1926" s="81" t="s">
        <v>201</v>
      </c>
      <c r="GK1926" s="81">
        <v>428.60232122030709</v>
      </c>
      <c r="GL1926" s="81">
        <v>692.62762499999997</v>
      </c>
      <c r="GM1926" s="81">
        <v>2023</v>
      </c>
      <c r="GN1926" s="81" t="s">
        <v>173</v>
      </c>
      <c r="GO1926" s="81">
        <v>1.1148832299820636E-2</v>
      </c>
      <c r="GP1926" s="81">
        <v>10</v>
      </c>
      <c r="GQ1926" s="81">
        <v>0</v>
      </c>
      <c r="GR1926" s="81" t="s">
        <v>448</v>
      </c>
      <c r="GS1926" s="81">
        <v>1.1148832299820636E-2</v>
      </c>
      <c r="GT1926" s="81">
        <v>4.7784154025990597</v>
      </c>
      <c r="GU1926" s="81">
        <v>1.1148832299820636E-2</v>
      </c>
      <c r="GV1926" s="81">
        <v>4.7784154025990597</v>
      </c>
      <c r="GW1926" s="81">
        <v>1.1148832299820636E-2</v>
      </c>
      <c r="GX1926" s="81">
        <v>4.7784154025990597</v>
      </c>
      <c r="GY1926" s="81">
        <v>1.1148832299820636E-2</v>
      </c>
      <c r="GZ1926" s="81">
        <v>4.7784154025990597</v>
      </c>
    </row>
    <row r="1927" spans="187:208" x14ac:dyDescent="0.25">
      <c r="GE1927" s="81" t="s">
        <v>449</v>
      </c>
      <c r="GF1927" s="81" t="s">
        <v>155</v>
      </c>
      <c r="GG1927" s="81" t="s">
        <v>463</v>
      </c>
      <c r="GH1927" s="81" t="s">
        <v>455</v>
      </c>
      <c r="GI1927" s="81">
        <v>2024</v>
      </c>
      <c r="GJ1927" s="81" t="s">
        <v>201</v>
      </c>
      <c r="GK1927" s="81">
        <v>428.60232122030709</v>
      </c>
      <c r="GL1927" s="81">
        <v>692.62762499999997</v>
      </c>
      <c r="GM1927" s="81">
        <v>2024</v>
      </c>
      <c r="GN1927" s="81" t="s">
        <v>173</v>
      </c>
      <c r="GO1927" s="81">
        <v>1.1148832299820636E-2</v>
      </c>
      <c r="GP1927" s="81">
        <v>10</v>
      </c>
      <c r="GQ1927" s="81">
        <v>0</v>
      </c>
      <c r="GR1927" s="81" t="s">
        <v>448</v>
      </c>
      <c r="GS1927" s="81">
        <v>1.1148832299820636E-2</v>
      </c>
      <c r="GT1927" s="81">
        <v>4.7784154025990597</v>
      </c>
      <c r="GU1927" s="81">
        <v>1.1148832299820636E-2</v>
      </c>
      <c r="GV1927" s="81">
        <v>4.7784154025990597</v>
      </c>
      <c r="GW1927" s="81">
        <v>1.1148832299820636E-2</v>
      </c>
      <c r="GX1927" s="81">
        <v>4.7784154025990597</v>
      </c>
      <c r="GY1927" s="81">
        <v>1.1148832299820636E-2</v>
      </c>
      <c r="GZ1927" s="81">
        <v>4.7784154025990597</v>
      </c>
    </row>
    <row r="1928" spans="187:208" x14ac:dyDescent="0.25">
      <c r="GE1928" s="81" t="s">
        <v>449</v>
      </c>
      <c r="GF1928" s="81" t="s">
        <v>155</v>
      </c>
      <c r="GG1928" s="81" t="s">
        <v>463</v>
      </c>
      <c r="GH1928" s="81" t="s">
        <v>455</v>
      </c>
      <c r="GI1928" s="81">
        <v>2025</v>
      </c>
      <c r="GJ1928" s="81" t="s">
        <v>201</v>
      </c>
      <c r="GK1928" s="81">
        <v>428.60232122030709</v>
      </c>
      <c r="GL1928" s="81">
        <v>692.62762499999997</v>
      </c>
      <c r="GM1928" s="81">
        <v>2025</v>
      </c>
      <c r="GN1928" s="81" t="s">
        <v>173</v>
      </c>
      <c r="GO1928" s="81">
        <v>1.1148832299820636E-2</v>
      </c>
      <c r="GP1928" s="81">
        <v>10</v>
      </c>
      <c r="GQ1928" s="81">
        <v>0</v>
      </c>
      <c r="GR1928" s="81" t="s">
        <v>448</v>
      </c>
      <c r="GS1928" s="81">
        <v>1.1148832299820636E-2</v>
      </c>
      <c r="GT1928" s="81">
        <v>4.7784154025990597</v>
      </c>
      <c r="GU1928" s="81">
        <v>1.1148832299820636E-2</v>
      </c>
      <c r="GV1928" s="81">
        <v>4.7784154025990597</v>
      </c>
      <c r="GW1928" s="81">
        <v>1.1148832299820636E-2</v>
      </c>
      <c r="GX1928" s="81">
        <v>4.7784154025990597</v>
      </c>
      <c r="GY1928" s="81">
        <v>1.1148832299820636E-2</v>
      </c>
      <c r="GZ1928" s="81">
        <v>4.7784154025990597</v>
      </c>
    </row>
    <row r="1929" spans="187:208" x14ac:dyDescent="0.25">
      <c r="GE1929" s="81" t="s">
        <v>449</v>
      </c>
      <c r="GF1929" s="81" t="s">
        <v>155</v>
      </c>
      <c r="GG1929" s="81" t="s">
        <v>463</v>
      </c>
      <c r="GH1929" s="81" t="s">
        <v>455</v>
      </c>
      <c r="GI1929" s="81">
        <v>2026</v>
      </c>
      <c r="GJ1929" s="81" t="s">
        <v>201</v>
      </c>
      <c r="GK1929" s="81">
        <v>428.60232122030709</v>
      </c>
      <c r="GL1929" s="81">
        <v>692.62762499999997</v>
      </c>
      <c r="GM1929" s="81">
        <v>2026</v>
      </c>
      <c r="GN1929" s="81" t="s">
        <v>173</v>
      </c>
      <c r="GO1929" s="81">
        <v>1.1148832299820636E-2</v>
      </c>
      <c r="GP1929" s="81">
        <v>10</v>
      </c>
      <c r="GQ1929" s="81">
        <v>0</v>
      </c>
      <c r="GR1929" s="81" t="s">
        <v>448</v>
      </c>
      <c r="GS1929" s="81">
        <v>1.1148832299820636E-2</v>
      </c>
      <c r="GT1929" s="81">
        <v>4.7784154025990597</v>
      </c>
      <c r="GU1929" s="81">
        <v>1.1148832299820636E-2</v>
      </c>
      <c r="GV1929" s="81">
        <v>4.7784154025990597</v>
      </c>
      <c r="GW1929" s="81">
        <v>1.1148832299820636E-2</v>
      </c>
      <c r="GX1929" s="81">
        <v>4.7784154025990597</v>
      </c>
      <c r="GY1929" s="81">
        <v>1.1148832299820636E-2</v>
      </c>
      <c r="GZ1929" s="81">
        <v>4.7784154025990597</v>
      </c>
    </row>
    <row r="1930" spans="187:208" x14ac:dyDescent="0.25">
      <c r="GE1930" s="81" t="s">
        <v>449</v>
      </c>
      <c r="GF1930" s="81" t="s">
        <v>155</v>
      </c>
      <c r="GG1930" s="81" t="s">
        <v>463</v>
      </c>
      <c r="GH1930" s="81" t="s">
        <v>455</v>
      </c>
      <c r="GI1930" s="81">
        <v>2027</v>
      </c>
      <c r="GJ1930" s="81" t="s">
        <v>201</v>
      </c>
      <c r="GK1930" s="81">
        <v>428.60232122030709</v>
      </c>
      <c r="GL1930" s="81">
        <v>692.62762499999997</v>
      </c>
      <c r="GM1930" s="81">
        <v>2027</v>
      </c>
      <c r="GN1930" s="81" t="s">
        <v>173</v>
      </c>
      <c r="GO1930" s="81">
        <v>1.1148832299820636E-2</v>
      </c>
      <c r="GP1930" s="81">
        <v>10</v>
      </c>
      <c r="GQ1930" s="81">
        <v>0</v>
      </c>
      <c r="GR1930" s="81" t="s">
        <v>448</v>
      </c>
      <c r="GS1930" s="81">
        <v>1.1148832299820636E-2</v>
      </c>
      <c r="GT1930" s="81">
        <v>4.7784154025990597</v>
      </c>
      <c r="GU1930" s="81">
        <v>1.1148832299820636E-2</v>
      </c>
      <c r="GV1930" s="81">
        <v>4.7784154025990597</v>
      </c>
      <c r="GW1930" s="81">
        <v>1.1148832299820636E-2</v>
      </c>
      <c r="GX1930" s="81">
        <v>4.7784154025990597</v>
      </c>
      <c r="GY1930" s="81">
        <v>1.1148832299820636E-2</v>
      </c>
      <c r="GZ1930" s="81">
        <v>4.7784154025990597</v>
      </c>
    </row>
    <row r="1931" spans="187:208" x14ac:dyDescent="0.25">
      <c r="GE1931" s="81" t="s">
        <v>449</v>
      </c>
      <c r="GF1931" s="81" t="s">
        <v>155</v>
      </c>
      <c r="GG1931" s="81" t="s">
        <v>463</v>
      </c>
      <c r="GH1931" s="81" t="s">
        <v>455</v>
      </c>
      <c r="GI1931" s="81">
        <v>2028</v>
      </c>
      <c r="GJ1931" s="81" t="s">
        <v>201</v>
      </c>
      <c r="GK1931" s="81">
        <v>453.26096055716931</v>
      </c>
      <c r="GL1931" s="81">
        <v>692.62762499999997</v>
      </c>
      <c r="GM1931" s="81">
        <v>2028</v>
      </c>
      <c r="GN1931" s="81" t="s">
        <v>173</v>
      </c>
      <c r="GO1931" s="81">
        <v>1.1148832299820636E-2</v>
      </c>
      <c r="GP1931" s="81">
        <v>10</v>
      </c>
      <c r="GQ1931" s="81">
        <v>0</v>
      </c>
      <c r="GR1931" s="81" t="s">
        <v>448</v>
      </c>
      <c r="GS1931" s="81">
        <v>1.1148832299820636E-2</v>
      </c>
      <c r="GT1931" s="81">
        <v>5.0533304373074968</v>
      </c>
      <c r="GU1931" s="81">
        <v>1.1148832299820636E-2</v>
      </c>
      <c r="GV1931" s="81">
        <v>5.0533304373074968</v>
      </c>
      <c r="GW1931" s="81">
        <v>1.1148832299820636E-2</v>
      </c>
      <c r="GX1931" s="81">
        <v>5.0533304373074968</v>
      </c>
      <c r="GY1931" s="81">
        <v>1.1148832299820636E-2</v>
      </c>
      <c r="GZ1931" s="81">
        <v>5.0533304373074968</v>
      </c>
    </row>
    <row r="1932" spans="187:208" x14ac:dyDescent="0.25">
      <c r="GE1932" s="81" t="s">
        <v>449</v>
      </c>
      <c r="GF1932" s="81" t="s">
        <v>155</v>
      </c>
      <c r="GG1932" s="81" t="s">
        <v>463</v>
      </c>
      <c r="GH1932" s="81" t="s">
        <v>455</v>
      </c>
      <c r="GI1932" s="81">
        <v>2029</v>
      </c>
      <c r="GJ1932" s="81" t="s">
        <v>201</v>
      </c>
      <c r="GK1932" s="81">
        <v>453.26096055716931</v>
      </c>
      <c r="GL1932" s="81">
        <v>692.62762499999997</v>
      </c>
      <c r="GM1932" s="81">
        <v>2029</v>
      </c>
      <c r="GN1932" s="81" t="s">
        <v>173</v>
      </c>
      <c r="GO1932" s="81">
        <v>1.1148832299820636E-2</v>
      </c>
      <c r="GP1932" s="81">
        <v>10</v>
      </c>
      <c r="GQ1932" s="81">
        <v>0</v>
      </c>
      <c r="GR1932" s="81" t="s">
        <v>448</v>
      </c>
      <c r="GS1932" s="81">
        <v>1.1148832299820636E-2</v>
      </c>
      <c r="GT1932" s="81">
        <v>5.0533304373074968</v>
      </c>
      <c r="GU1932" s="81">
        <v>1.1148832299820636E-2</v>
      </c>
      <c r="GV1932" s="81">
        <v>5.0533304373074968</v>
      </c>
      <c r="GW1932" s="81">
        <v>1.1148832299820636E-2</v>
      </c>
      <c r="GX1932" s="81">
        <v>5.0533304373074968</v>
      </c>
      <c r="GY1932" s="81">
        <v>1.1148832299820636E-2</v>
      </c>
      <c r="GZ1932" s="81">
        <v>5.0533304373074968</v>
      </c>
    </row>
    <row r="1933" spans="187:208" x14ac:dyDescent="0.25">
      <c r="GE1933" s="81" t="s">
        <v>449</v>
      </c>
      <c r="GF1933" s="81" t="s">
        <v>155</v>
      </c>
      <c r="GG1933" s="81" t="s">
        <v>463</v>
      </c>
      <c r="GH1933" s="81" t="s">
        <v>455</v>
      </c>
      <c r="GI1933" s="81">
        <v>2030</v>
      </c>
      <c r="GJ1933" s="81" t="s">
        <v>201</v>
      </c>
      <c r="GK1933" s="81">
        <v>453.26096055716931</v>
      </c>
      <c r="GL1933" s="81">
        <v>692.62762499999997</v>
      </c>
      <c r="GM1933" s="81">
        <v>2030</v>
      </c>
      <c r="GN1933" s="81" t="s">
        <v>173</v>
      </c>
      <c r="GO1933" s="81">
        <v>1.1148832299820636E-2</v>
      </c>
      <c r="GP1933" s="81">
        <v>10</v>
      </c>
      <c r="GQ1933" s="81">
        <v>0</v>
      </c>
      <c r="GR1933" s="81" t="s">
        <v>448</v>
      </c>
      <c r="GS1933" s="81">
        <v>0</v>
      </c>
      <c r="GT1933" s="81">
        <v>0</v>
      </c>
      <c r="GU1933" s="81">
        <v>1.1148832299820636E-2</v>
      </c>
      <c r="GV1933" s="81">
        <v>5.0533304373074968</v>
      </c>
      <c r="GW1933" s="81">
        <v>1.1148832299820636E-2</v>
      </c>
      <c r="GX1933" s="81">
        <v>5.0533304373074968</v>
      </c>
      <c r="GY1933" s="81">
        <v>1.1148832299820636E-2</v>
      </c>
      <c r="GZ1933" s="81">
        <v>5.0533304373074968</v>
      </c>
    </row>
    <row r="1934" spans="187:208" x14ac:dyDescent="0.25">
      <c r="GE1934" s="81" t="s">
        <v>449</v>
      </c>
      <c r="GF1934" s="81" t="s">
        <v>155</v>
      </c>
      <c r="GG1934" s="81" t="s">
        <v>463</v>
      </c>
      <c r="GH1934" s="81" t="s">
        <v>455</v>
      </c>
      <c r="GI1934" s="81">
        <v>2031</v>
      </c>
      <c r="GJ1934" s="81" t="s">
        <v>201</v>
      </c>
      <c r="GK1934" s="81">
        <v>453.26096055716931</v>
      </c>
      <c r="GL1934" s="81">
        <v>692.62762499999997</v>
      </c>
      <c r="GM1934" s="81">
        <v>2031</v>
      </c>
      <c r="GN1934" s="81" t="s">
        <v>173</v>
      </c>
      <c r="GO1934" s="81">
        <v>1.1148832299820636E-2</v>
      </c>
      <c r="GP1934" s="81">
        <v>10</v>
      </c>
      <c r="GQ1934" s="81">
        <v>0</v>
      </c>
      <c r="GR1934" s="81" t="s">
        <v>448</v>
      </c>
      <c r="GS1934" s="81">
        <v>0</v>
      </c>
      <c r="GT1934" s="81">
        <v>0</v>
      </c>
      <c r="GU1934" s="81">
        <v>0</v>
      </c>
      <c r="GV1934" s="81">
        <v>0</v>
      </c>
      <c r="GW1934" s="81">
        <v>1.1148832299820636E-2</v>
      </c>
      <c r="GX1934" s="81">
        <v>5.0533304373074968</v>
      </c>
      <c r="GY1934" s="81">
        <v>1.1148832299820636E-2</v>
      </c>
      <c r="GZ1934" s="81">
        <v>5.0533304373074968</v>
      </c>
    </row>
    <row r="1935" spans="187:208" x14ac:dyDescent="0.25">
      <c r="GE1935" s="81" t="s">
        <v>449</v>
      </c>
      <c r="GF1935" s="81" t="s">
        <v>155</v>
      </c>
      <c r="GG1935" s="81" t="s">
        <v>463</v>
      </c>
      <c r="GH1935" s="81" t="s">
        <v>455</v>
      </c>
      <c r="GI1935" s="81">
        <v>2032</v>
      </c>
      <c r="GJ1935" s="81" t="s">
        <v>201</v>
      </c>
      <c r="GK1935" s="81">
        <v>453.26096055716931</v>
      </c>
      <c r="GL1935" s="81">
        <v>692.62762499999997</v>
      </c>
      <c r="GM1935" s="81">
        <v>2032</v>
      </c>
      <c r="GN1935" s="81" t="s">
        <v>173</v>
      </c>
      <c r="GO1935" s="81">
        <v>1.1148832299820636E-2</v>
      </c>
      <c r="GP1935" s="81">
        <v>10</v>
      </c>
      <c r="GQ1935" s="81">
        <v>0</v>
      </c>
      <c r="GR1935" s="81" t="s">
        <v>448</v>
      </c>
      <c r="GS1935" s="81">
        <v>0</v>
      </c>
      <c r="GT1935" s="81">
        <v>0</v>
      </c>
      <c r="GU1935" s="81">
        <v>0</v>
      </c>
      <c r="GV1935" s="81">
        <v>0</v>
      </c>
      <c r="GW1935" s="81">
        <v>0</v>
      </c>
      <c r="GX1935" s="81">
        <v>0</v>
      </c>
      <c r="GY1935" s="81">
        <v>1.1148832299820636E-2</v>
      </c>
      <c r="GZ1935" s="81">
        <v>5.0533304373074968</v>
      </c>
    </row>
    <row r="1936" spans="187:208" x14ac:dyDescent="0.25">
      <c r="GE1936" s="81" t="s">
        <v>449</v>
      </c>
      <c r="GF1936" s="81" t="s">
        <v>155</v>
      </c>
      <c r="GG1936" s="81" t="s">
        <v>464</v>
      </c>
      <c r="GH1936" s="81" t="s">
        <v>457</v>
      </c>
      <c r="GI1936" s="81">
        <v>2021</v>
      </c>
      <c r="GJ1936" s="81" t="s">
        <v>201</v>
      </c>
      <c r="GK1936" s="81">
        <v>222.2294216278419</v>
      </c>
      <c r="GL1936" s="81">
        <v>574.64243099999999</v>
      </c>
      <c r="GM1936" s="81">
        <v>2021</v>
      </c>
      <c r="GN1936" s="81" t="s">
        <v>173</v>
      </c>
      <c r="GO1936" s="81">
        <v>1.1148832299820636E-2</v>
      </c>
      <c r="GP1936" s="81">
        <v>10</v>
      </c>
      <c r="GQ1936" s="81">
        <v>0</v>
      </c>
      <c r="GR1936" s="81" t="s">
        <v>448</v>
      </c>
      <c r="GS1936" s="81">
        <v>1.1148832299820636E-2</v>
      </c>
      <c r="GT1936" s="81">
        <v>2.4775985538149423</v>
      </c>
      <c r="GU1936" s="81">
        <v>1.1148832299820636E-2</v>
      </c>
      <c r="GV1936" s="81">
        <v>2.4775985538149423</v>
      </c>
      <c r="GW1936" s="81">
        <v>0</v>
      </c>
      <c r="GX1936" s="81">
        <v>0</v>
      </c>
      <c r="GY1936" s="81">
        <v>0</v>
      </c>
      <c r="GZ1936" s="81">
        <v>0</v>
      </c>
    </row>
    <row r="1937" spans="187:208" x14ac:dyDescent="0.25">
      <c r="GE1937" s="81" t="s">
        <v>449</v>
      </c>
      <c r="GF1937" s="81" t="s">
        <v>155</v>
      </c>
      <c r="GG1937" s="81" t="s">
        <v>464</v>
      </c>
      <c r="GH1937" s="81" t="s">
        <v>457</v>
      </c>
      <c r="GI1937" s="81">
        <v>2022</v>
      </c>
      <c r="GJ1937" s="81" t="s">
        <v>201</v>
      </c>
      <c r="GK1937" s="81">
        <v>222.2294216278419</v>
      </c>
      <c r="GL1937" s="81">
        <v>574.64243099999999</v>
      </c>
      <c r="GM1937" s="81">
        <v>2022</v>
      </c>
      <c r="GN1937" s="81" t="s">
        <v>173</v>
      </c>
      <c r="GO1937" s="81">
        <v>1.1148832299820636E-2</v>
      </c>
      <c r="GP1937" s="81">
        <v>10</v>
      </c>
      <c r="GQ1937" s="81">
        <v>0</v>
      </c>
      <c r="GR1937" s="81" t="s">
        <v>448</v>
      </c>
      <c r="GS1937" s="81">
        <v>1.1148832299820636E-2</v>
      </c>
      <c r="GT1937" s="81">
        <v>2.4775985538149423</v>
      </c>
      <c r="GU1937" s="81">
        <v>1.1148832299820636E-2</v>
      </c>
      <c r="GV1937" s="81">
        <v>2.4775985538149423</v>
      </c>
      <c r="GW1937" s="81">
        <v>1.1148832299820636E-2</v>
      </c>
      <c r="GX1937" s="81">
        <v>2.4775985538149423</v>
      </c>
      <c r="GY1937" s="81">
        <v>0</v>
      </c>
      <c r="GZ1937" s="81">
        <v>0</v>
      </c>
    </row>
    <row r="1938" spans="187:208" x14ac:dyDescent="0.25">
      <c r="GE1938" s="81" t="s">
        <v>449</v>
      </c>
      <c r="GF1938" s="81" t="s">
        <v>155</v>
      </c>
      <c r="GG1938" s="81" t="s">
        <v>464</v>
      </c>
      <c r="GH1938" s="81" t="s">
        <v>457</v>
      </c>
      <c r="GI1938" s="81">
        <v>2023</v>
      </c>
      <c r="GJ1938" s="81" t="s">
        <v>201</v>
      </c>
      <c r="GK1938" s="81">
        <v>233.23007680795109</v>
      </c>
      <c r="GL1938" s="81">
        <v>574.64243099999999</v>
      </c>
      <c r="GM1938" s="81">
        <v>2023</v>
      </c>
      <c r="GN1938" s="81" t="s">
        <v>173</v>
      </c>
      <c r="GO1938" s="81">
        <v>1.1148832299820636E-2</v>
      </c>
      <c r="GP1938" s="81">
        <v>10</v>
      </c>
      <c r="GQ1938" s="81">
        <v>0</v>
      </c>
      <c r="GR1938" s="81" t="s">
        <v>448</v>
      </c>
      <c r="GS1938" s="81">
        <v>1.1148832299820636E-2</v>
      </c>
      <c r="GT1938" s="81">
        <v>2.600243013606133</v>
      </c>
      <c r="GU1938" s="81">
        <v>1.1148832299820636E-2</v>
      </c>
      <c r="GV1938" s="81">
        <v>2.600243013606133</v>
      </c>
      <c r="GW1938" s="81">
        <v>1.1148832299820636E-2</v>
      </c>
      <c r="GX1938" s="81">
        <v>2.600243013606133</v>
      </c>
      <c r="GY1938" s="81">
        <v>1.1148832299820636E-2</v>
      </c>
      <c r="GZ1938" s="81">
        <v>2.600243013606133</v>
      </c>
    </row>
    <row r="1939" spans="187:208" x14ac:dyDescent="0.25">
      <c r="GE1939" s="81" t="s">
        <v>449</v>
      </c>
      <c r="GF1939" s="81" t="s">
        <v>155</v>
      </c>
      <c r="GG1939" s="81" t="s">
        <v>464</v>
      </c>
      <c r="GH1939" s="81" t="s">
        <v>457</v>
      </c>
      <c r="GI1939" s="81">
        <v>2024</v>
      </c>
      <c r="GJ1939" s="81" t="s">
        <v>201</v>
      </c>
      <c r="GK1939" s="81">
        <v>233.23007680795109</v>
      </c>
      <c r="GL1939" s="81">
        <v>574.64243099999999</v>
      </c>
      <c r="GM1939" s="81">
        <v>2024</v>
      </c>
      <c r="GN1939" s="81" t="s">
        <v>173</v>
      </c>
      <c r="GO1939" s="81">
        <v>1.1148832299820636E-2</v>
      </c>
      <c r="GP1939" s="81">
        <v>10</v>
      </c>
      <c r="GQ1939" s="81">
        <v>0</v>
      </c>
      <c r="GR1939" s="81" t="s">
        <v>448</v>
      </c>
      <c r="GS1939" s="81">
        <v>1.1148832299820636E-2</v>
      </c>
      <c r="GT1939" s="81">
        <v>2.600243013606133</v>
      </c>
      <c r="GU1939" s="81">
        <v>1.1148832299820636E-2</v>
      </c>
      <c r="GV1939" s="81">
        <v>2.600243013606133</v>
      </c>
      <c r="GW1939" s="81">
        <v>1.1148832299820636E-2</v>
      </c>
      <c r="GX1939" s="81">
        <v>2.600243013606133</v>
      </c>
      <c r="GY1939" s="81">
        <v>1.1148832299820636E-2</v>
      </c>
      <c r="GZ1939" s="81">
        <v>2.600243013606133</v>
      </c>
    </row>
    <row r="1940" spans="187:208" x14ac:dyDescent="0.25">
      <c r="GE1940" s="81" t="s">
        <v>449</v>
      </c>
      <c r="GF1940" s="81" t="s">
        <v>155</v>
      </c>
      <c r="GG1940" s="81" t="s">
        <v>464</v>
      </c>
      <c r="GH1940" s="81" t="s">
        <v>457</v>
      </c>
      <c r="GI1940" s="81">
        <v>2025</v>
      </c>
      <c r="GJ1940" s="81" t="s">
        <v>201</v>
      </c>
      <c r="GK1940" s="81">
        <v>233.23007680795109</v>
      </c>
      <c r="GL1940" s="81">
        <v>574.64243099999999</v>
      </c>
      <c r="GM1940" s="81">
        <v>2025</v>
      </c>
      <c r="GN1940" s="81" t="s">
        <v>173</v>
      </c>
      <c r="GO1940" s="81">
        <v>1.1148832299820636E-2</v>
      </c>
      <c r="GP1940" s="81">
        <v>10</v>
      </c>
      <c r="GQ1940" s="81">
        <v>0</v>
      </c>
      <c r="GR1940" s="81" t="s">
        <v>448</v>
      </c>
      <c r="GS1940" s="81">
        <v>1.1148832299820636E-2</v>
      </c>
      <c r="GT1940" s="81">
        <v>2.600243013606133</v>
      </c>
      <c r="GU1940" s="81">
        <v>1.1148832299820636E-2</v>
      </c>
      <c r="GV1940" s="81">
        <v>2.600243013606133</v>
      </c>
      <c r="GW1940" s="81">
        <v>1.1148832299820636E-2</v>
      </c>
      <c r="GX1940" s="81">
        <v>2.600243013606133</v>
      </c>
      <c r="GY1940" s="81">
        <v>1.1148832299820636E-2</v>
      </c>
      <c r="GZ1940" s="81">
        <v>2.600243013606133</v>
      </c>
    </row>
    <row r="1941" spans="187:208" x14ac:dyDescent="0.25">
      <c r="GE1941" s="81" t="s">
        <v>449</v>
      </c>
      <c r="GF1941" s="81" t="s">
        <v>155</v>
      </c>
      <c r="GG1941" s="81" t="s">
        <v>464</v>
      </c>
      <c r="GH1941" s="81" t="s">
        <v>457</v>
      </c>
      <c r="GI1941" s="81">
        <v>2026</v>
      </c>
      <c r="GJ1941" s="81" t="s">
        <v>201</v>
      </c>
      <c r="GK1941" s="81">
        <v>233.23007680795109</v>
      </c>
      <c r="GL1941" s="81">
        <v>574.64243099999999</v>
      </c>
      <c r="GM1941" s="81">
        <v>2026</v>
      </c>
      <c r="GN1941" s="81" t="s">
        <v>173</v>
      </c>
      <c r="GO1941" s="81">
        <v>1.1148832299820636E-2</v>
      </c>
      <c r="GP1941" s="81">
        <v>10</v>
      </c>
      <c r="GQ1941" s="81">
        <v>0</v>
      </c>
      <c r="GR1941" s="81" t="s">
        <v>448</v>
      </c>
      <c r="GS1941" s="81">
        <v>1.1148832299820636E-2</v>
      </c>
      <c r="GT1941" s="81">
        <v>2.600243013606133</v>
      </c>
      <c r="GU1941" s="81">
        <v>1.1148832299820636E-2</v>
      </c>
      <c r="GV1941" s="81">
        <v>2.600243013606133</v>
      </c>
      <c r="GW1941" s="81">
        <v>1.1148832299820636E-2</v>
      </c>
      <c r="GX1941" s="81">
        <v>2.600243013606133</v>
      </c>
      <c r="GY1941" s="81">
        <v>1.1148832299820636E-2</v>
      </c>
      <c r="GZ1941" s="81">
        <v>2.600243013606133</v>
      </c>
    </row>
    <row r="1942" spans="187:208" x14ac:dyDescent="0.25">
      <c r="GE1942" s="81" t="s">
        <v>449</v>
      </c>
      <c r="GF1942" s="81" t="s">
        <v>155</v>
      </c>
      <c r="GG1942" s="81" t="s">
        <v>464</v>
      </c>
      <c r="GH1942" s="81" t="s">
        <v>457</v>
      </c>
      <c r="GI1942" s="81">
        <v>2027</v>
      </c>
      <c r="GJ1942" s="81" t="s">
        <v>201</v>
      </c>
      <c r="GK1942" s="81">
        <v>233.23007680795109</v>
      </c>
      <c r="GL1942" s="81">
        <v>574.64243099999999</v>
      </c>
      <c r="GM1942" s="81">
        <v>2027</v>
      </c>
      <c r="GN1942" s="81" t="s">
        <v>173</v>
      </c>
      <c r="GO1942" s="81">
        <v>1.1148832299820636E-2</v>
      </c>
      <c r="GP1942" s="81">
        <v>10</v>
      </c>
      <c r="GQ1942" s="81">
        <v>0</v>
      </c>
      <c r="GR1942" s="81" t="s">
        <v>448</v>
      </c>
      <c r="GS1942" s="81">
        <v>1.1148832299820636E-2</v>
      </c>
      <c r="GT1942" s="81">
        <v>2.600243013606133</v>
      </c>
      <c r="GU1942" s="81">
        <v>1.1148832299820636E-2</v>
      </c>
      <c r="GV1942" s="81">
        <v>2.600243013606133</v>
      </c>
      <c r="GW1942" s="81">
        <v>1.1148832299820636E-2</v>
      </c>
      <c r="GX1942" s="81">
        <v>2.600243013606133</v>
      </c>
      <c r="GY1942" s="81">
        <v>1.1148832299820636E-2</v>
      </c>
      <c r="GZ1942" s="81">
        <v>2.600243013606133</v>
      </c>
    </row>
    <row r="1943" spans="187:208" x14ac:dyDescent="0.25">
      <c r="GE1943" s="81" t="s">
        <v>449</v>
      </c>
      <c r="GF1943" s="81" t="s">
        <v>155</v>
      </c>
      <c r="GG1943" s="81" t="s">
        <v>464</v>
      </c>
      <c r="GH1943" s="81" t="s">
        <v>457</v>
      </c>
      <c r="GI1943" s="81">
        <v>2028</v>
      </c>
      <c r="GJ1943" s="81" t="s">
        <v>201</v>
      </c>
      <c r="GK1943" s="81">
        <v>247.2729921649597</v>
      </c>
      <c r="GL1943" s="81">
        <v>574.64243099999999</v>
      </c>
      <c r="GM1943" s="81">
        <v>2028</v>
      </c>
      <c r="GN1943" s="81" t="s">
        <v>173</v>
      </c>
      <c r="GO1943" s="81">
        <v>1.1148832299820636E-2</v>
      </c>
      <c r="GP1943" s="81">
        <v>10</v>
      </c>
      <c r="GQ1943" s="81">
        <v>0</v>
      </c>
      <c r="GR1943" s="81" t="s">
        <v>448</v>
      </c>
      <c r="GS1943" s="81">
        <v>1.1148832299820636E-2</v>
      </c>
      <c r="GT1943" s="81">
        <v>2.7568051219219978</v>
      </c>
      <c r="GU1943" s="81">
        <v>1.1148832299820636E-2</v>
      </c>
      <c r="GV1943" s="81">
        <v>2.7568051219219978</v>
      </c>
      <c r="GW1943" s="81">
        <v>1.1148832299820636E-2</v>
      </c>
      <c r="GX1943" s="81">
        <v>2.7568051219219978</v>
      </c>
      <c r="GY1943" s="81">
        <v>1.1148832299820636E-2</v>
      </c>
      <c r="GZ1943" s="81">
        <v>2.7568051219219978</v>
      </c>
    </row>
    <row r="1944" spans="187:208" x14ac:dyDescent="0.25">
      <c r="GE1944" s="81" t="s">
        <v>449</v>
      </c>
      <c r="GF1944" s="81" t="s">
        <v>155</v>
      </c>
      <c r="GG1944" s="81" t="s">
        <v>464</v>
      </c>
      <c r="GH1944" s="81" t="s">
        <v>457</v>
      </c>
      <c r="GI1944" s="81">
        <v>2029</v>
      </c>
      <c r="GJ1944" s="81" t="s">
        <v>201</v>
      </c>
      <c r="GK1944" s="81">
        <v>247.2729921649597</v>
      </c>
      <c r="GL1944" s="81">
        <v>574.64243099999999</v>
      </c>
      <c r="GM1944" s="81">
        <v>2029</v>
      </c>
      <c r="GN1944" s="81" t="s">
        <v>173</v>
      </c>
      <c r="GO1944" s="81">
        <v>1.1148832299820636E-2</v>
      </c>
      <c r="GP1944" s="81">
        <v>10</v>
      </c>
      <c r="GQ1944" s="81">
        <v>0</v>
      </c>
      <c r="GR1944" s="81" t="s">
        <v>448</v>
      </c>
      <c r="GS1944" s="81">
        <v>1.1148832299820636E-2</v>
      </c>
      <c r="GT1944" s="81">
        <v>2.7568051219219978</v>
      </c>
      <c r="GU1944" s="81">
        <v>1.1148832299820636E-2</v>
      </c>
      <c r="GV1944" s="81">
        <v>2.7568051219219978</v>
      </c>
      <c r="GW1944" s="81">
        <v>1.1148832299820636E-2</v>
      </c>
      <c r="GX1944" s="81">
        <v>2.7568051219219978</v>
      </c>
      <c r="GY1944" s="81">
        <v>1.1148832299820636E-2</v>
      </c>
      <c r="GZ1944" s="81">
        <v>2.7568051219219978</v>
      </c>
    </row>
    <row r="1945" spans="187:208" x14ac:dyDescent="0.25">
      <c r="GE1945" s="81" t="s">
        <v>449</v>
      </c>
      <c r="GF1945" s="81" t="s">
        <v>155</v>
      </c>
      <c r="GG1945" s="81" t="s">
        <v>464</v>
      </c>
      <c r="GH1945" s="81" t="s">
        <v>457</v>
      </c>
      <c r="GI1945" s="81">
        <v>2030</v>
      </c>
      <c r="GJ1945" s="81" t="s">
        <v>201</v>
      </c>
      <c r="GK1945" s="81">
        <v>247.2729921649597</v>
      </c>
      <c r="GL1945" s="81">
        <v>574.64243099999999</v>
      </c>
      <c r="GM1945" s="81">
        <v>2030</v>
      </c>
      <c r="GN1945" s="81" t="s">
        <v>173</v>
      </c>
      <c r="GO1945" s="81">
        <v>1.1148832299820636E-2</v>
      </c>
      <c r="GP1945" s="81">
        <v>10</v>
      </c>
      <c r="GQ1945" s="81">
        <v>0</v>
      </c>
      <c r="GR1945" s="81" t="s">
        <v>448</v>
      </c>
      <c r="GS1945" s="81">
        <v>0</v>
      </c>
      <c r="GT1945" s="81">
        <v>0</v>
      </c>
      <c r="GU1945" s="81">
        <v>1.1148832299820636E-2</v>
      </c>
      <c r="GV1945" s="81">
        <v>2.7568051219219978</v>
      </c>
      <c r="GW1945" s="81">
        <v>1.1148832299820636E-2</v>
      </c>
      <c r="GX1945" s="81">
        <v>2.7568051219219978</v>
      </c>
      <c r="GY1945" s="81">
        <v>1.1148832299820636E-2</v>
      </c>
      <c r="GZ1945" s="81">
        <v>2.7568051219219978</v>
      </c>
    </row>
    <row r="1946" spans="187:208" x14ac:dyDescent="0.25">
      <c r="GE1946" s="81" t="s">
        <v>449</v>
      </c>
      <c r="GF1946" s="81" t="s">
        <v>155</v>
      </c>
      <c r="GG1946" s="81" t="s">
        <v>464</v>
      </c>
      <c r="GH1946" s="81" t="s">
        <v>457</v>
      </c>
      <c r="GI1946" s="81">
        <v>2031</v>
      </c>
      <c r="GJ1946" s="81" t="s">
        <v>201</v>
      </c>
      <c r="GK1946" s="81">
        <v>247.2729921649597</v>
      </c>
      <c r="GL1946" s="81">
        <v>574.64243099999999</v>
      </c>
      <c r="GM1946" s="81">
        <v>2031</v>
      </c>
      <c r="GN1946" s="81" t="s">
        <v>173</v>
      </c>
      <c r="GO1946" s="81">
        <v>1.1148832299820636E-2</v>
      </c>
      <c r="GP1946" s="81">
        <v>10</v>
      </c>
      <c r="GQ1946" s="81">
        <v>0</v>
      </c>
      <c r="GR1946" s="81" t="s">
        <v>448</v>
      </c>
      <c r="GS1946" s="81">
        <v>0</v>
      </c>
      <c r="GT1946" s="81">
        <v>0</v>
      </c>
      <c r="GU1946" s="81">
        <v>0</v>
      </c>
      <c r="GV1946" s="81">
        <v>0</v>
      </c>
      <c r="GW1946" s="81">
        <v>1.1148832299820636E-2</v>
      </c>
      <c r="GX1946" s="81">
        <v>2.7568051219219978</v>
      </c>
      <c r="GY1946" s="81">
        <v>1.1148832299820636E-2</v>
      </c>
      <c r="GZ1946" s="81">
        <v>2.7568051219219978</v>
      </c>
    </row>
    <row r="1947" spans="187:208" x14ac:dyDescent="0.25">
      <c r="GE1947" s="81" t="s">
        <v>449</v>
      </c>
      <c r="GF1947" s="81" t="s">
        <v>155</v>
      </c>
      <c r="GG1947" s="81" t="s">
        <v>464</v>
      </c>
      <c r="GH1947" s="81" t="s">
        <v>457</v>
      </c>
      <c r="GI1947" s="81">
        <v>2032</v>
      </c>
      <c r="GJ1947" s="81" t="s">
        <v>201</v>
      </c>
      <c r="GK1947" s="81">
        <v>247.2729921649597</v>
      </c>
      <c r="GL1947" s="81">
        <v>574.64243099999999</v>
      </c>
      <c r="GM1947" s="81">
        <v>2032</v>
      </c>
      <c r="GN1947" s="81" t="s">
        <v>173</v>
      </c>
      <c r="GO1947" s="81">
        <v>1.1148832299820636E-2</v>
      </c>
      <c r="GP1947" s="81">
        <v>10</v>
      </c>
      <c r="GQ1947" s="81">
        <v>0</v>
      </c>
      <c r="GR1947" s="81" t="s">
        <v>448</v>
      </c>
      <c r="GS1947" s="81">
        <v>0</v>
      </c>
      <c r="GT1947" s="81">
        <v>0</v>
      </c>
      <c r="GU1947" s="81">
        <v>0</v>
      </c>
      <c r="GV1947" s="81">
        <v>0</v>
      </c>
      <c r="GW1947" s="81">
        <v>0</v>
      </c>
      <c r="GX1947" s="81">
        <v>0</v>
      </c>
      <c r="GY1947" s="81">
        <v>1.1148832299820636E-2</v>
      </c>
      <c r="GZ1947" s="81">
        <v>2.7568051219219978</v>
      </c>
    </row>
    <row r="1948" spans="187:208" x14ac:dyDescent="0.25">
      <c r="GE1948" s="81" t="s">
        <v>449</v>
      </c>
      <c r="GF1948" s="81" t="s">
        <v>155</v>
      </c>
      <c r="GG1948" s="81" t="s">
        <v>464</v>
      </c>
      <c r="GH1948" s="81" t="s">
        <v>458</v>
      </c>
      <c r="GI1948" s="81">
        <v>2021</v>
      </c>
      <c r="GJ1948" s="81" t="s">
        <v>201</v>
      </c>
      <c r="GK1948" s="81">
        <v>222.2294216278577</v>
      </c>
      <c r="GL1948" s="81">
        <v>574.64243099999999</v>
      </c>
      <c r="GM1948" s="81">
        <v>2021</v>
      </c>
      <c r="GN1948" s="81" t="s">
        <v>173</v>
      </c>
      <c r="GO1948" s="81">
        <v>1.1148832299820636E-2</v>
      </c>
      <c r="GP1948" s="81">
        <v>10</v>
      </c>
      <c r="GQ1948" s="81">
        <v>0</v>
      </c>
      <c r="GR1948" s="81" t="s">
        <v>448</v>
      </c>
      <c r="GS1948" s="81">
        <v>1.1148832299820636E-2</v>
      </c>
      <c r="GT1948" s="81">
        <v>2.4775985538151186</v>
      </c>
      <c r="GU1948" s="81">
        <v>1.1148832299820636E-2</v>
      </c>
      <c r="GV1948" s="81">
        <v>2.4775985538151186</v>
      </c>
      <c r="GW1948" s="81">
        <v>0</v>
      </c>
      <c r="GX1948" s="81">
        <v>0</v>
      </c>
      <c r="GY1948" s="81">
        <v>0</v>
      </c>
      <c r="GZ1948" s="81">
        <v>0</v>
      </c>
    </row>
    <row r="1949" spans="187:208" x14ac:dyDescent="0.25">
      <c r="GE1949" s="81" t="s">
        <v>449</v>
      </c>
      <c r="GF1949" s="81" t="s">
        <v>155</v>
      </c>
      <c r="GG1949" s="81" t="s">
        <v>464</v>
      </c>
      <c r="GH1949" s="81" t="s">
        <v>458</v>
      </c>
      <c r="GI1949" s="81">
        <v>2022</v>
      </c>
      <c r="GJ1949" s="81" t="s">
        <v>201</v>
      </c>
      <c r="GK1949" s="81">
        <v>222.2294216278577</v>
      </c>
      <c r="GL1949" s="81">
        <v>574.64243099999999</v>
      </c>
      <c r="GM1949" s="81">
        <v>2022</v>
      </c>
      <c r="GN1949" s="81" t="s">
        <v>173</v>
      </c>
      <c r="GO1949" s="81">
        <v>1.1148832299820636E-2</v>
      </c>
      <c r="GP1949" s="81">
        <v>10</v>
      </c>
      <c r="GQ1949" s="81">
        <v>0</v>
      </c>
      <c r="GR1949" s="81" t="s">
        <v>448</v>
      </c>
      <c r="GS1949" s="81">
        <v>1.1148832299820636E-2</v>
      </c>
      <c r="GT1949" s="81">
        <v>2.4775985538151186</v>
      </c>
      <c r="GU1949" s="81">
        <v>1.1148832299820636E-2</v>
      </c>
      <c r="GV1949" s="81">
        <v>2.4775985538151186</v>
      </c>
      <c r="GW1949" s="81">
        <v>1.1148832299820636E-2</v>
      </c>
      <c r="GX1949" s="81">
        <v>2.4775985538151186</v>
      </c>
      <c r="GY1949" s="81">
        <v>0</v>
      </c>
      <c r="GZ1949" s="81">
        <v>0</v>
      </c>
    </row>
    <row r="1950" spans="187:208" x14ac:dyDescent="0.25">
      <c r="GE1950" s="81" t="s">
        <v>449</v>
      </c>
      <c r="GF1950" s="81" t="s">
        <v>155</v>
      </c>
      <c r="GG1950" s="81" t="s">
        <v>464</v>
      </c>
      <c r="GH1950" s="81" t="s">
        <v>458</v>
      </c>
      <c r="GI1950" s="81">
        <v>2023</v>
      </c>
      <c r="GJ1950" s="81" t="s">
        <v>201</v>
      </c>
      <c r="GK1950" s="81">
        <v>233.23007680796761</v>
      </c>
      <c r="GL1950" s="81">
        <v>574.64243099999999</v>
      </c>
      <c r="GM1950" s="81">
        <v>2023</v>
      </c>
      <c r="GN1950" s="81" t="s">
        <v>173</v>
      </c>
      <c r="GO1950" s="81">
        <v>1.1148832299820636E-2</v>
      </c>
      <c r="GP1950" s="81">
        <v>10</v>
      </c>
      <c r="GQ1950" s="81">
        <v>0</v>
      </c>
      <c r="GR1950" s="81" t="s">
        <v>448</v>
      </c>
      <c r="GS1950" s="81">
        <v>1.1148832299820636E-2</v>
      </c>
      <c r="GT1950" s="81">
        <v>2.6002430136063173</v>
      </c>
      <c r="GU1950" s="81">
        <v>1.1148832299820636E-2</v>
      </c>
      <c r="GV1950" s="81">
        <v>2.6002430136063173</v>
      </c>
      <c r="GW1950" s="81">
        <v>1.1148832299820636E-2</v>
      </c>
      <c r="GX1950" s="81">
        <v>2.6002430136063173</v>
      </c>
      <c r="GY1950" s="81">
        <v>1.1148832299820636E-2</v>
      </c>
      <c r="GZ1950" s="81">
        <v>2.6002430136063173</v>
      </c>
    </row>
    <row r="1951" spans="187:208" x14ac:dyDescent="0.25">
      <c r="GE1951" s="81" t="s">
        <v>449</v>
      </c>
      <c r="GF1951" s="81" t="s">
        <v>155</v>
      </c>
      <c r="GG1951" s="81" t="s">
        <v>464</v>
      </c>
      <c r="GH1951" s="81" t="s">
        <v>458</v>
      </c>
      <c r="GI1951" s="81">
        <v>2024</v>
      </c>
      <c r="GJ1951" s="81" t="s">
        <v>201</v>
      </c>
      <c r="GK1951" s="81">
        <v>233.23007680796761</v>
      </c>
      <c r="GL1951" s="81">
        <v>574.64243099999999</v>
      </c>
      <c r="GM1951" s="81">
        <v>2024</v>
      </c>
      <c r="GN1951" s="81" t="s">
        <v>173</v>
      </c>
      <c r="GO1951" s="81">
        <v>1.1148832299820636E-2</v>
      </c>
      <c r="GP1951" s="81">
        <v>10</v>
      </c>
      <c r="GQ1951" s="81">
        <v>0</v>
      </c>
      <c r="GR1951" s="81" t="s">
        <v>448</v>
      </c>
      <c r="GS1951" s="81">
        <v>1.1148832299820636E-2</v>
      </c>
      <c r="GT1951" s="81">
        <v>2.6002430136063173</v>
      </c>
      <c r="GU1951" s="81">
        <v>1.1148832299820636E-2</v>
      </c>
      <c r="GV1951" s="81">
        <v>2.6002430136063173</v>
      </c>
      <c r="GW1951" s="81">
        <v>1.1148832299820636E-2</v>
      </c>
      <c r="GX1951" s="81">
        <v>2.6002430136063173</v>
      </c>
      <c r="GY1951" s="81">
        <v>1.1148832299820636E-2</v>
      </c>
      <c r="GZ1951" s="81">
        <v>2.6002430136063173</v>
      </c>
    </row>
    <row r="1952" spans="187:208" x14ac:dyDescent="0.25">
      <c r="GE1952" s="81" t="s">
        <v>449</v>
      </c>
      <c r="GF1952" s="81" t="s">
        <v>155</v>
      </c>
      <c r="GG1952" s="81" t="s">
        <v>464</v>
      </c>
      <c r="GH1952" s="81" t="s">
        <v>458</v>
      </c>
      <c r="GI1952" s="81">
        <v>2025</v>
      </c>
      <c r="GJ1952" s="81" t="s">
        <v>201</v>
      </c>
      <c r="GK1952" s="81">
        <v>233.23007680796761</v>
      </c>
      <c r="GL1952" s="81">
        <v>574.64243099999999</v>
      </c>
      <c r="GM1952" s="81">
        <v>2025</v>
      </c>
      <c r="GN1952" s="81" t="s">
        <v>173</v>
      </c>
      <c r="GO1952" s="81">
        <v>1.1148832299820636E-2</v>
      </c>
      <c r="GP1952" s="81">
        <v>10</v>
      </c>
      <c r="GQ1952" s="81">
        <v>0</v>
      </c>
      <c r="GR1952" s="81" t="s">
        <v>448</v>
      </c>
      <c r="GS1952" s="81">
        <v>1.1148832299820636E-2</v>
      </c>
      <c r="GT1952" s="81">
        <v>2.6002430136063173</v>
      </c>
      <c r="GU1952" s="81">
        <v>1.1148832299820636E-2</v>
      </c>
      <c r="GV1952" s="81">
        <v>2.6002430136063173</v>
      </c>
      <c r="GW1952" s="81">
        <v>1.1148832299820636E-2</v>
      </c>
      <c r="GX1952" s="81">
        <v>2.6002430136063173</v>
      </c>
      <c r="GY1952" s="81">
        <v>1.1148832299820636E-2</v>
      </c>
      <c r="GZ1952" s="81">
        <v>2.6002430136063173</v>
      </c>
    </row>
    <row r="1953" spans="187:208" x14ac:dyDescent="0.25">
      <c r="GE1953" s="81" t="s">
        <v>449</v>
      </c>
      <c r="GF1953" s="81" t="s">
        <v>155</v>
      </c>
      <c r="GG1953" s="81" t="s">
        <v>464</v>
      </c>
      <c r="GH1953" s="81" t="s">
        <v>458</v>
      </c>
      <c r="GI1953" s="81">
        <v>2026</v>
      </c>
      <c r="GJ1953" s="81" t="s">
        <v>201</v>
      </c>
      <c r="GK1953" s="81">
        <v>233.23007680796761</v>
      </c>
      <c r="GL1953" s="81">
        <v>574.64243099999999</v>
      </c>
      <c r="GM1953" s="81">
        <v>2026</v>
      </c>
      <c r="GN1953" s="81" t="s">
        <v>173</v>
      </c>
      <c r="GO1953" s="81">
        <v>1.1148832299820636E-2</v>
      </c>
      <c r="GP1953" s="81">
        <v>10</v>
      </c>
      <c r="GQ1953" s="81">
        <v>0</v>
      </c>
      <c r="GR1953" s="81" t="s">
        <v>448</v>
      </c>
      <c r="GS1953" s="81">
        <v>1.1148832299820636E-2</v>
      </c>
      <c r="GT1953" s="81">
        <v>2.6002430136063173</v>
      </c>
      <c r="GU1953" s="81">
        <v>1.1148832299820636E-2</v>
      </c>
      <c r="GV1953" s="81">
        <v>2.6002430136063173</v>
      </c>
      <c r="GW1953" s="81">
        <v>1.1148832299820636E-2</v>
      </c>
      <c r="GX1953" s="81">
        <v>2.6002430136063173</v>
      </c>
      <c r="GY1953" s="81">
        <v>1.1148832299820636E-2</v>
      </c>
      <c r="GZ1953" s="81">
        <v>2.6002430136063173</v>
      </c>
    </row>
    <row r="1954" spans="187:208" x14ac:dyDescent="0.25">
      <c r="GE1954" s="81" t="s">
        <v>449</v>
      </c>
      <c r="GF1954" s="81" t="s">
        <v>155</v>
      </c>
      <c r="GG1954" s="81" t="s">
        <v>464</v>
      </c>
      <c r="GH1954" s="81" t="s">
        <v>458</v>
      </c>
      <c r="GI1954" s="81">
        <v>2027</v>
      </c>
      <c r="GJ1954" s="81" t="s">
        <v>201</v>
      </c>
      <c r="GK1954" s="81">
        <v>233.23007680796761</v>
      </c>
      <c r="GL1954" s="81">
        <v>574.64243099999999</v>
      </c>
      <c r="GM1954" s="81">
        <v>2027</v>
      </c>
      <c r="GN1954" s="81" t="s">
        <v>173</v>
      </c>
      <c r="GO1954" s="81">
        <v>1.1148832299820636E-2</v>
      </c>
      <c r="GP1954" s="81">
        <v>10</v>
      </c>
      <c r="GQ1954" s="81">
        <v>0</v>
      </c>
      <c r="GR1954" s="81" t="s">
        <v>448</v>
      </c>
      <c r="GS1954" s="81">
        <v>1.1148832299820636E-2</v>
      </c>
      <c r="GT1954" s="81">
        <v>2.6002430136063173</v>
      </c>
      <c r="GU1954" s="81">
        <v>1.1148832299820636E-2</v>
      </c>
      <c r="GV1954" s="81">
        <v>2.6002430136063173</v>
      </c>
      <c r="GW1954" s="81">
        <v>1.1148832299820636E-2</v>
      </c>
      <c r="GX1954" s="81">
        <v>2.6002430136063173</v>
      </c>
      <c r="GY1954" s="81">
        <v>1.1148832299820636E-2</v>
      </c>
      <c r="GZ1954" s="81">
        <v>2.6002430136063173</v>
      </c>
    </row>
    <row r="1955" spans="187:208" x14ac:dyDescent="0.25">
      <c r="GE1955" s="81" t="s">
        <v>449</v>
      </c>
      <c r="GF1955" s="81" t="s">
        <v>155</v>
      </c>
      <c r="GG1955" s="81" t="s">
        <v>464</v>
      </c>
      <c r="GH1955" s="81" t="s">
        <v>458</v>
      </c>
      <c r="GI1955" s="81">
        <v>2028</v>
      </c>
      <c r="GJ1955" s="81" t="s">
        <v>201</v>
      </c>
      <c r="GK1955" s="81">
        <v>247.2729921649771</v>
      </c>
      <c r="GL1955" s="81">
        <v>574.64243099999999</v>
      </c>
      <c r="GM1955" s="81">
        <v>2028</v>
      </c>
      <c r="GN1955" s="81" t="s">
        <v>173</v>
      </c>
      <c r="GO1955" s="81">
        <v>1.1148832299820636E-2</v>
      </c>
      <c r="GP1955" s="81">
        <v>10</v>
      </c>
      <c r="GQ1955" s="81">
        <v>0</v>
      </c>
      <c r="GR1955" s="81" t="s">
        <v>448</v>
      </c>
      <c r="GS1955" s="81">
        <v>1.1148832299820636E-2</v>
      </c>
      <c r="GT1955" s="81">
        <v>2.7568051219221918</v>
      </c>
      <c r="GU1955" s="81">
        <v>1.1148832299820636E-2</v>
      </c>
      <c r="GV1955" s="81">
        <v>2.7568051219221918</v>
      </c>
      <c r="GW1955" s="81">
        <v>1.1148832299820636E-2</v>
      </c>
      <c r="GX1955" s="81">
        <v>2.7568051219221918</v>
      </c>
      <c r="GY1955" s="81">
        <v>1.1148832299820636E-2</v>
      </c>
      <c r="GZ1955" s="81">
        <v>2.7568051219221918</v>
      </c>
    </row>
    <row r="1956" spans="187:208" x14ac:dyDescent="0.25">
      <c r="GE1956" s="81" t="s">
        <v>449</v>
      </c>
      <c r="GF1956" s="81" t="s">
        <v>155</v>
      </c>
      <c r="GG1956" s="81" t="s">
        <v>464</v>
      </c>
      <c r="GH1956" s="81" t="s">
        <v>458</v>
      </c>
      <c r="GI1956" s="81">
        <v>2029</v>
      </c>
      <c r="GJ1956" s="81" t="s">
        <v>201</v>
      </c>
      <c r="GK1956" s="81">
        <v>247.2729921649771</v>
      </c>
      <c r="GL1956" s="81">
        <v>574.64243099999999</v>
      </c>
      <c r="GM1956" s="81">
        <v>2029</v>
      </c>
      <c r="GN1956" s="81" t="s">
        <v>173</v>
      </c>
      <c r="GO1956" s="81">
        <v>1.1148832299820636E-2</v>
      </c>
      <c r="GP1956" s="81">
        <v>10</v>
      </c>
      <c r="GQ1956" s="81">
        <v>0</v>
      </c>
      <c r="GR1956" s="81" t="s">
        <v>448</v>
      </c>
      <c r="GS1956" s="81">
        <v>1.1148832299820636E-2</v>
      </c>
      <c r="GT1956" s="81">
        <v>2.7568051219221918</v>
      </c>
      <c r="GU1956" s="81">
        <v>1.1148832299820636E-2</v>
      </c>
      <c r="GV1956" s="81">
        <v>2.7568051219221918</v>
      </c>
      <c r="GW1956" s="81">
        <v>1.1148832299820636E-2</v>
      </c>
      <c r="GX1956" s="81">
        <v>2.7568051219221918</v>
      </c>
      <c r="GY1956" s="81">
        <v>1.1148832299820636E-2</v>
      </c>
      <c r="GZ1956" s="81">
        <v>2.7568051219221918</v>
      </c>
    </row>
    <row r="1957" spans="187:208" x14ac:dyDescent="0.25">
      <c r="GE1957" s="81" t="s">
        <v>449</v>
      </c>
      <c r="GF1957" s="81" t="s">
        <v>155</v>
      </c>
      <c r="GG1957" s="81" t="s">
        <v>464</v>
      </c>
      <c r="GH1957" s="81" t="s">
        <v>458</v>
      </c>
      <c r="GI1957" s="81">
        <v>2030</v>
      </c>
      <c r="GJ1957" s="81" t="s">
        <v>201</v>
      </c>
      <c r="GK1957" s="81">
        <v>247.2729921649771</v>
      </c>
      <c r="GL1957" s="81">
        <v>574.64243099999999</v>
      </c>
      <c r="GM1957" s="81">
        <v>2030</v>
      </c>
      <c r="GN1957" s="81" t="s">
        <v>173</v>
      </c>
      <c r="GO1957" s="81">
        <v>1.1148832299820636E-2</v>
      </c>
      <c r="GP1957" s="81">
        <v>10</v>
      </c>
      <c r="GQ1957" s="81">
        <v>0</v>
      </c>
      <c r="GR1957" s="81" t="s">
        <v>448</v>
      </c>
      <c r="GS1957" s="81">
        <v>0</v>
      </c>
      <c r="GT1957" s="81">
        <v>0</v>
      </c>
      <c r="GU1957" s="81">
        <v>1.1148832299820636E-2</v>
      </c>
      <c r="GV1957" s="81">
        <v>2.7568051219221918</v>
      </c>
      <c r="GW1957" s="81">
        <v>1.1148832299820636E-2</v>
      </c>
      <c r="GX1957" s="81">
        <v>2.7568051219221918</v>
      </c>
      <c r="GY1957" s="81">
        <v>1.1148832299820636E-2</v>
      </c>
      <c r="GZ1957" s="81">
        <v>2.7568051219221918</v>
      </c>
    </row>
    <row r="1958" spans="187:208" x14ac:dyDescent="0.25">
      <c r="GE1958" s="81" t="s">
        <v>449</v>
      </c>
      <c r="GF1958" s="81" t="s">
        <v>155</v>
      </c>
      <c r="GG1958" s="81" t="s">
        <v>464</v>
      </c>
      <c r="GH1958" s="81" t="s">
        <v>458</v>
      </c>
      <c r="GI1958" s="81">
        <v>2031</v>
      </c>
      <c r="GJ1958" s="81" t="s">
        <v>201</v>
      </c>
      <c r="GK1958" s="81">
        <v>247.2729921649771</v>
      </c>
      <c r="GL1958" s="81">
        <v>574.64243099999999</v>
      </c>
      <c r="GM1958" s="81">
        <v>2031</v>
      </c>
      <c r="GN1958" s="81" t="s">
        <v>173</v>
      </c>
      <c r="GO1958" s="81">
        <v>1.1148832299820636E-2</v>
      </c>
      <c r="GP1958" s="81">
        <v>10</v>
      </c>
      <c r="GQ1958" s="81">
        <v>0</v>
      </c>
      <c r="GR1958" s="81" t="s">
        <v>448</v>
      </c>
      <c r="GS1958" s="81">
        <v>0</v>
      </c>
      <c r="GT1958" s="81">
        <v>0</v>
      </c>
      <c r="GU1958" s="81">
        <v>0</v>
      </c>
      <c r="GV1958" s="81">
        <v>0</v>
      </c>
      <c r="GW1958" s="81">
        <v>1.1148832299820636E-2</v>
      </c>
      <c r="GX1958" s="81">
        <v>2.7568051219221918</v>
      </c>
      <c r="GY1958" s="81">
        <v>1.1148832299820636E-2</v>
      </c>
      <c r="GZ1958" s="81">
        <v>2.7568051219221918</v>
      </c>
    </row>
    <row r="1959" spans="187:208" x14ac:dyDescent="0.25">
      <c r="GE1959" s="81" t="s">
        <v>449</v>
      </c>
      <c r="GF1959" s="81" t="s">
        <v>155</v>
      </c>
      <c r="GG1959" s="81" t="s">
        <v>464</v>
      </c>
      <c r="GH1959" s="81" t="s">
        <v>458</v>
      </c>
      <c r="GI1959" s="81">
        <v>2032</v>
      </c>
      <c r="GJ1959" s="81" t="s">
        <v>201</v>
      </c>
      <c r="GK1959" s="81">
        <v>247.2729921649771</v>
      </c>
      <c r="GL1959" s="81">
        <v>574.64243099999999</v>
      </c>
      <c r="GM1959" s="81">
        <v>2032</v>
      </c>
      <c r="GN1959" s="81" t="s">
        <v>173</v>
      </c>
      <c r="GO1959" s="81">
        <v>1.1148832299820636E-2</v>
      </c>
      <c r="GP1959" s="81">
        <v>10</v>
      </c>
      <c r="GQ1959" s="81">
        <v>0</v>
      </c>
      <c r="GR1959" s="81" t="s">
        <v>448</v>
      </c>
      <c r="GS1959" s="81">
        <v>0</v>
      </c>
      <c r="GT1959" s="81">
        <v>0</v>
      </c>
      <c r="GU1959" s="81">
        <v>0</v>
      </c>
      <c r="GV1959" s="81">
        <v>0</v>
      </c>
      <c r="GW1959" s="81">
        <v>0</v>
      </c>
      <c r="GX1959" s="81">
        <v>0</v>
      </c>
      <c r="GY1959" s="81">
        <v>1.1148832299820636E-2</v>
      </c>
      <c r="GZ1959" s="81">
        <v>2.7568051219221918</v>
      </c>
    </row>
    <row r="1960" spans="187:208" x14ac:dyDescent="0.25">
      <c r="GE1960" s="81" t="s">
        <v>449</v>
      </c>
      <c r="GF1960" s="81" t="s">
        <v>155</v>
      </c>
      <c r="GG1960" s="81" t="s">
        <v>464</v>
      </c>
      <c r="GH1960" s="81" t="s">
        <v>459</v>
      </c>
      <c r="GI1960" s="81">
        <v>2021</v>
      </c>
      <c r="GJ1960" s="81" t="s">
        <v>201</v>
      </c>
      <c r="GK1960" s="81">
        <v>0.69641821681223259</v>
      </c>
      <c r="GL1960" s="81">
        <v>574.64243099999999</v>
      </c>
      <c r="GM1960" s="81">
        <v>2021</v>
      </c>
      <c r="GN1960" s="81" t="s">
        <v>173</v>
      </c>
      <c r="GO1960" s="81">
        <v>1.1148832299820636E-2</v>
      </c>
      <c r="GP1960" s="81">
        <v>10</v>
      </c>
      <c r="GQ1960" s="81">
        <v>0</v>
      </c>
      <c r="GR1960" s="81" t="s">
        <v>448</v>
      </c>
      <c r="GS1960" s="81">
        <v>1.1148832299820636E-2</v>
      </c>
      <c r="GT1960" s="81">
        <v>7.7642499097797099E-3</v>
      </c>
      <c r="GU1960" s="81">
        <v>1.1148832299820636E-2</v>
      </c>
      <c r="GV1960" s="81">
        <v>7.7642499097797099E-3</v>
      </c>
      <c r="GW1960" s="81">
        <v>0</v>
      </c>
      <c r="GX1960" s="81">
        <v>0</v>
      </c>
      <c r="GY1960" s="81">
        <v>0</v>
      </c>
      <c r="GZ1960" s="81">
        <v>0</v>
      </c>
    </row>
    <row r="1961" spans="187:208" x14ac:dyDescent="0.25">
      <c r="GE1961" s="81" t="s">
        <v>449</v>
      </c>
      <c r="GF1961" s="81" t="s">
        <v>155</v>
      </c>
      <c r="GG1961" s="81" t="s">
        <v>464</v>
      </c>
      <c r="GH1961" s="81" t="s">
        <v>459</v>
      </c>
      <c r="GI1961" s="81">
        <v>2022</v>
      </c>
      <c r="GJ1961" s="81" t="s">
        <v>201</v>
      </c>
      <c r="GK1961" s="81">
        <v>0.69641821681223259</v>
      </c>
      <c r="GL1961" s="81">
        <v>574.64243099999999</v>
      </c>
      <c r="GM1961" s="81">
        <v>2022</v>
      </c>
      <c r="GN1961" s="81" t="s">
        <v>173</v>
      </c>
      <c r="GO1961" s="81">
        <v>1.1148832299820636E-2</v>
      </c>
      <c r="GP1961" s="81">
        <v>10</v>
      </c>
      <c r="GQ1961" s="81">
        <v>0</v>
      </c>
      <c r="GR1961" s="81" t="s">
        <v>448</v>
      </c>
      <c r="GS1961" s="81">
        <v>1.1148832299820636E-2</v>
      </c>
      <c r="GT1961" s="81">
        <v>7.7642499097797099E-3</v>
      </c>
      <c r="GU1961" s="81">
        <v>1.1148832299820636E-2</v>
      </c>
      <c r="GV1961" s="81">
        <v>7.7642499097797099E-3</v>
      </c>
      <c r="GW1961" s="81">
        <v>1.1148832299820636E-2</v>
      </c>
      <c r="GX1961" s="81">
        <v>7.7642499097797099E-3</v>
      </c>
      <c r="GY1961" s="81">
        <v>0</v>
      </c>
      <c r="GZ1961" s="81">
        <v>0</v>
      </c>
    </row>
    <row r="1962" spans="187:208" x14ac:dyDescent="0.25">
      <c r="GE1962" s="81" t="s">
        <v>449</v>
      </c>
      <c r="GF1962" s="81" t="s">
        <v>155</v>
      </c>
      <c r="GG1962" s="81" t="s">
        <v>464</v>
      </c>
      <c r="GH1962" s="81" t="s">
        <v>459</v>
      </c>
      <c r="GI1962" s="81">
        <v>2023</v>
      </c>
      <c r="GJ1962" s="81" t="s">
        <v>201</v>
      </c>
      <c r="GK1962" s="81">
        <v>0.71896016785820505</v>
      </c>
      <c r="GL1962" s="81">
        <v>574.64243099999999</v>
      </c>
      <c r="GM1962" s="81">
        <v>2023</v>
      </c>
      <c r="GN1962" s="81" t="s">
        <v>173</v>
      </c>
      <c r="GO1962" s="81">
        <v>1.1148832299820636E-2</v>
      </c>
      <c r="GP1962" s="81">
        <v>10</v>
      </c>
      <c r="GQ1962" s="81">
        <v>0</v>
      </c>
      <c r="GR1962" s="81" t="s">
        <v>448</v>
      </c>
      <c r="GS1962" s="81">
        <v>1.1148832299820636E-2</v>
      </c>
      <c r="GT1962" s="81">
        <v>8.0155663417020226E-3</v>
      </c>
      <c r="GU1962" s="81">
        <v>1.1148832299820636E-2</v>
      </c>
      <c r="GV1962" s="81">
        <v>8.0155663417020226E-3</v>
      </c>
      <c r="GW1962" s="81">
        <v>1.1148832299820636E-2</v>
      </c>
      <c r="GX1962" s="81">
        <v>8.0155663417020226E-3</v>
      </c>
      <c r="GY1962" s="81">
        <v>1.1148832299820636E-2</v>
      </c>
      <c r="GZ1962" s="81">
        <v>8.0155663417020226E-3</v>
      </c>
    </row>
    <row r="1963" spans="187:208" x14ac:dyDescent="0.25">
      <c r="GE1963" s="81" t="s">
        <v>449</v>
      </c>
      <c r="GF1963" s="81" t="s">
        <v>155</v>
      </c>
      <c r="GG1963" s="81" t="s">
        <v>464</v>
      </c>
      <c r="GH1963" s="81" t="s">
        <v>459</v>
      </c>
      <c r="GI1963" s="81">
        <v>2024</v>
      </c>
      <c r="GJ1963" s="81" t="s">
        <v>201</v>
      </c>
      <c r="GK1963" s="81">
        <v>0.71896016785820505</v>
      </c>
      <c r="GL1963" s="81">
        <v>574.64243099999999</v>
      </c>
      <c r="GM1963" s="81">
        <v>2024</v>
      </c>
      <c r="GN1963" s="81" t="s">
        <v>173</v>
      </c>
      <c r="GO1963" s="81">
        <v>1.1148832299820636E-2</v>
      </c>
      <c r="GP1963" s="81">
        <v>10</v>
      </c>
      <c r="GQ1963" s="81">
        <v>0</v>
      </c>
      <c r="GR1963" s="81" t="s">
        <v>448</v>
      </c>
      <c r="GS1963" s="81">
        <v>1.1148832299820636E-2</v>
      </c>
      <c r="GT1963" s="81">
        <v>8.0155663417020226E-3</v>
      </c>
      <c r="GU1963" s="81">
        <v>1.1148832299820636E-2</v>
      </c>
      <c r="GV1963" s="81">
        <v>8.0155663417020226E-3</v>
      </c>
      <c r="GW1963" s="81">
        <v>1.1148832299820636E-2</v>
      </c>
      <c r="GX1963" s="81">
        <v>8.0155663417020226E-3</v>
      </c>
      <c r="GY1963" s="81">
        <v>1.1148832299820636E-2</v>
      </c>
      <c r="GZ1963" s="81">
        <v>8.0155663417020226E-3</v>
      </c>
    </row>
    <row r="1964" spans="187:208" x14ac:dyDescent="0.25">
      <c r="GE1964" s="81" t="s">
        <v>449</v>
      </c>
      <c r="GF1964" s="81" t="s">
        <v>155</v>
      </c>
      <c r="GG1964" s="81" t="s">
        <v>464</v>
      </c>
      <c r="GH1964" s="81" t="s">
        <v>459</v>
      </c>
      <c r="GI1964" s="81">
        <v>2025</v>
      </c>
      <c r="GJ1964" s="81" t="s">
        <v>201</v>
      </c>
      <c r="GK1964" s="81">
        <v>0.71896016785820505</v>
      </c>
      <c r="GL1964" s="81">
        <v>574.64243099999999</v>
      </c>
      <c r="GM1964" s="81">
        <v>2025</v>
      </c>
      <c r="GN1964" s="81" t="s">
        <v>173</v>
      </c>
      <c r="GO1964" s="81">
        <v>1.1148832299820636E-2</v>
      </c>
      <c r="GP1964" s="81">
        <v>10</v>
      </c>
      <c r="GQ1964" s="81">
        <v>0</v>
      </c>
      <c r="GR1964" s="81" t="s">
        <v>448</v>
      </c>
      <c r="GS1964" s="81">
        <v>1.1148832299820636E-2</v>
      </c>
      <c r="GT1964" s="81">
        <v>8.0155663417020226E-3</v>
      </c>
      <c r="GU1964" s="81">
        <v>1.1148832299820636E-2</v>
      </c>
      <c r="GV1964" s="81">
        <v>8.0155663417020226E-3</v>
      </c>
      <c r="GW1964" s="81">
        <v>1.1148832299820636E-2</v>
      </c>
      <c r="GX1964" s="81">
        <v>8.0155663417020226E-3</v>
      </c>
      <c r="GY1964" s="81">
        <v>1.1148832299820636E-2</v>
      </c>
      <c r="GZ1964" s="81">
        <v>8.0155663417020226E-3</v>
      </c>
    </row>
    <row r="1965" spans="187:208" x14ac:dyDescent="0.25">
      <c r="GE1965" s="81" t="s">
        <v>449</v>
      </c>
      <c r="GF1965" s="81" t="s">
        <v>155</v>
      </c>
      <c r="GG1965" s="81" t="s">
        <v>464</v>
      </c>
      <c r="GH1965" s="81" t="s">
        <v>459</v>
      </c>
      <c r="GI1965" s="81">
        <v>2026</v>
      </c>
      <c r="GJ1965" s="81" t="s">
        <v>201</v>
      </c>
      <c r="GK1965" s="81">
        <v>0.71896016785820505</v>
      </c>
      <c r="GL1965" s="81">
        <v>574.64243099999999</v>
      </c>
      <c r="GM1965" s="81">
        <v>2026</v>
      </c>
      <c r="GN1965" s="81" t="s">
        <v>173</v>
      </c>
      <c r="GO1965" s="81">
        <v>1.1148832299820636E-2</v>
      </c>
      <c r="GP1965" s="81">
        <v>10</v>
      </c>
      <c r="GQ1965" s="81">
        <v>0</v>
      </c>
      <c r="GR1965" s="81" t="s">
        <v>448</v>
      </c>
      <c r="GS1965" s="81">
        <v>1.1148832299820636E-2</v>
      </c>
      <c r="GT1965" s="81">
        <v>8.0155663417020226E-3</v>
      </c>
      <c r="GU1965" s="81">
        <v>1.1148832299820636E-2</v>
      </c>
      <c r="GV1965" s="81">
        <v>8.0155663417020226E-3</v>
      </c>
      <c r="GW1965" s="81">
        <v>1.1148832299820636E-2</v>
      </c>
      <c r="GX1965" s="81">
        <v>8.0155663417020226E-3</v>
      </c>
      <c r="GY1965" s="81">
        <v>1.1148832299820636E-2</v>
      </c>
      <c r="GZ1965" s="81">
        <v>8.0155663417020226E-3</v>
      </c>
    </row>
    <row r="1966" spans="187:208" x14ac:dyDescent="0.25">
      <c r="GE1966" s="81" t="s">
        <v>449</v>
      </c>
      <c r="GF1966" s="81" t="s">
        <v>155</v>
      </c>
      <c r="GG1966" s="81" t="s">
        <v>464</v>
      </c>
      <c r="GH1966" s="81" t="s">
        <v>459</v>
      </c>
      <c r="GI1966" s="81">
        <v>2027</v>
      </c>
      <c r="GJ1966" s="81" t="s">
        <v>201</v>
      </c>
      <c r="GK1966" s="81">
        <v>0.71896016785820505</v>
      </c>
      <c r="GL1966" s="81">
        <v>574.64243099999999</v>
      </c>
      <c r="GM1966" s="81">
        <v>2027</v>
      </c>
      <c r="GN1966" s="81" t="s">
        <v>173</v>
      </c>
      <c r="GO1966" s="81">
        <v>1.1148832299820636E-2</v>
      </c>
      <c r="GP1966" s="81">
        <v>10</v>
      </c>
      <c r="GQ1966" s="81">
        <v>0</v>
      </c>
      <c r="GR1966" s="81" t="s">
        <v>448</v>
      </c>
      <c r="GS1966" s="81">
        <v>1.1148832299820636E-2</v>
      </c>
      <c r="GT1966" s="81">
        <v>8.0155663417020226E-3</v>
      </c>
      <c r="GU1966" s="81">
        <v>1.1148832299820636E-2</v>
      </c>
      <c r="GV1966" s="81">
        <v>8.0155663417020226E-3</v>
      </c>
      <c r="GW1966" s="81">
        <v>1.1148832299820636E-2</v>
      </c>
      <c r="GX1966" s="81">
        <v>8.0155663417020226E-3</v>
      </c>
      <c r="GY1966" s="81">
        <v>1.1148832299820636E-2</v>
      </c>
      <c r="GZ1966" s="81">
        <v>8.0155663417020226E-3</v>
      </c>
    </row>
    <row r="1967" spans="187:208" x14ac:dyDescent="0.25">
      <c r="GE1967" s="81" t="s">
        <v>449</v>
      </c>
      <c r="GF1967" s="81" t="s">
        <v>155</v>
      </c>
      <c r="GG1967" s="81" t="s">
        <v>464</v>
      </c>
      <c r="GH1967" s="81" t="s">
        <v>459</v>
      </c>
      <c r="GI1967" s="81">
        <v>2028</v>
      </c>
      <c r="GJ1967" s="81" t="s">
        <v>201</v>
      </c>
      <c r="GK1967" s="81">
        <v>0.7473383543038814</v>
      </c>
      <c r="GL1967" s="81">
        <v>574.64243099999999</v>
      </c>
      <c r="GM1967" s="81">
        <v>2028</v>
      </c>
      <c r="GN1967" s="81" t="s">
        <v>173</v>
      </c>
      <c r="GO1967" s="81">
        <v>1.1148832299820636E-2</v>
      </c>
      <c r="GP1967" s="81">
        <v>10</v>
      </c>
      <c r="GQ1967" s="81">
        <v>0</v>
      </c>
      <c r="GR1967" s="81" t="s">
        <v>448</v>
      </c>
      <c r="GS1967" s="81">
        <v>1.1148832299820636E-2</v>
      </c>
      <c r="GT1967" s="81">
        <v>8.3319499833579124E-3</v>
      </c>
      <c r="GU1967" s="81">
        <v>1.1148832299820636E-2</v>
      </c>
      <c r="GV1967" s="81">
        <v>8.3319499833579124E-3</v>
      </c>
      <c r="GW1967" s="81">
        <v>1.1148832299820636E-2</v>
      </c>
      <c r="GX1967" s="81">
        <v>8.3319499833579124E-3</v>
      </c>
      <c r="GY1967" s="81">
        <v>1.1148832299820636E-2</v>
      </c>
      <c r="GZ1967" s="81">
        <v>8.3319499833579124E-3</v>
      </c>
    </row>
    <row r="1968" spans="187:208" x14ac:dyDescent="0.25">
      <c r="GE1968" s="81" t="s">
        <v>449</v>
      </c>
      <c r="GF1968" s="81" t="s">
        <v>155</v>
      </c>
      <c r="GG1968" s="81" t="s">
        <v>464</v>
      </c>
      <c r="GH1968" s="81" t="s">
        <v>459</v>
      </c>
      <c r="GI1968" s="81">
        <v>2029</v>
      </c>
      <c r="GJ1968" s="81" t="s">
        <v>201</v>
      </c>
      <c r="GK1968" s="81">
        <v>0.7473383543038814</v>
      </c>
      <c r="GL1968" s="81">
        <v>574.64243099999999</v>
      </c>
      <c r="GM1968" s="81">
        <v>2029</v>
      </c>
      <c r="GN1968" s="81" t="s">
        <v>173</v>
      </c>
      <c r="GO1968" s="81">
        <v>1.1148832299820636E-2</v>
      </c>
      <c r="GP1968" s="81">
        <v>10</v>
      </c>
      <c r="GQ1968" s="81">
        <v>0</v>
      </c>
      <c r="GR1968" s="81" t="s">
        <v>448</v>
      </c>
      <c r="GS1968" s="81">
        <v>1.1148832299820636E-2</v>
      </c>
      <c r="GT1968" s="81">
        <v>8.3319499833579124E-3</v>
      </c>
      <c r="GU1968" s="81">
        <v>1.1148832299820636E-2</v>
      </c>
      <c r="GV1968" s="81">
        <v>8.3319499833579124E-3</v>
      </c>
      <c r="GW1968" s="81">
        <v>1.1148832299820636E-2</v>
      </c>
      <c r="GX1968" s="81">
        <v>8.3319499833579124E-3</v>
      </c>
      <c r="GY1968" s="81">
        <v>1.1148832299820636E-2</v>
      </c>
      <c r="GZ1968" s="81">
        <v>8.3319499833579124E-3</v>
      </c>
    </row>
    <row r="1969" spans="187:208" x14ac:dyDescent="0.25">
      <c r="GE1969" s="81" t="s">
        <v>449</v>
      </c>
      <c r="GF1969" s="81" t="s">
        <v>155</v>
      </c>
      <c r="GG1969" s="81" t="s">
        <v>464</v>
      </c>
      <c r="GH1969" s="81" t="s">
        <v>459</v>
      </c>
      <c r="GI1969" s="81">
        <v>2030</v>
      </c>
      <c r="GJ1969" s="81" t="s">
        <v>201</v>
      </c>
      <c r="GK1969" s="81">
        <v>0.7473383543038814</v>
      </c>
      <c r="GL1969" s="81">
        <v>574.64243099999999</v>
      </c>
      <c r="GM1969" s="81">
        <v>2030</v>
      </c>
      <c r="GN1969" s="81" t="s">
        <v>173</v>
      </c>
      <c r="GO1969" s="81">
        <v>1.1148832299820636E-2</v>
      </c>
      <c r="GP1969" s="81">
        <v>10</v>
      </c>
      <c r="GQ1969" s="81">
        <v>0</v>
      </c>
      <c r="GR1969" s="81" t="s">
        <v>448</v>
      </c>
      <c r="GS1969" s="81">
        <v>0</v>
      </c>
      <c r="GT1969" s="81">
        <v>0</v>
      </c>
      <c r="GU1969" s="81">
        <v>1.1148832299820636E-2</v>
      </c>
      <c r="GV1969" s="81">
        <v>8.3319499833579124E-3</v>
      </c>
      <c r="GW1969" s="81">
        <v>1.1148832299820636E-2</v>
      </c>
      <c r="GX1969" s="81">
        <v>8.3319499833579124E-3</v>
      </c>
      <c r="GY1969" s="81">
        <v>1.1148832299820636E-2</v>
      </c>
      <c r="GZ1969" s="81">
        <v>8.3319499833579124E-3</v>
      </c>
    </row>
    <row r="1970" spans="187:208" x14ac:dyDescent="0.25">
      <c r="GE1970" s="81" t="s">
        <v>449</v>
      </c>
      <c r="GF1970" s="81" t="s">
        <v>155</v>
      </c>
      <c r="GG1970" s="81" t="s">
        <v>464</v>
      </c>
      <c r="GH1970" s="81" t="s">
        <v>459</v>
      </c>
      <c r="GI1970" s="81">
        <v>2031</v>
      </c>
      <c r="GJ1970" s="81" t="s">
        <v>201</v>
      </c>
      <c r="GK1970" s="81">
        <v>0.7473383543038814</v>
      </c>
      <c r="GL1970" s="81">
        <v>574.64243099999999</v>
      </c>
      <c r="GM1970" s="81">
        <v>2031</v>
      </c>
      <c r="GN1970" s="81" t="s">
        <v>173</v>
      </c>
      <c r="GO1970" s="81">
        <v>1.1148832299820636E-2</v>
      </c>
      <c r="GP1970" s="81">
        <v>10</v>
      </c>
      <c r="GQ1970" s="81">
        <v>0</v>
      </c>
      <c r="GR1970" s="81" t="s">
        <v>448</v>
      </c>
      <c r="GS1970" s="81">
        <v>0</v>
      </c>
      <c r="GT1970" s="81">
        <v>0</v>
      </c>
      <c r="GU1970" s="81">
        <v>0</v>
      </c>
      <c r="GV1970" s="81">
        <v>0</v>
      </c>
      <c r="GW1970" s="81">
        <v>1.1148832299820636E-2</v>
      </c>
      <c r="GX1970" s="81">
        <v>8.3319499833579124E-3</v>
      </c>
      <c r="GY1970" s="81">
        <v>1.1148832299820636E-2</v>
      </c>
      <c r="GZ1970" s="81">
        <v>8.3319499833579124E-3</v>
      </c>
    </row>
    <row r="1971" spans="187:208" x14ac:dyDescent="0.25">
      <c r="GE1971" s="81" t="s">
        <v>449</v>
      </c>
      <c r="GF1971" s="81" t="s">
        <v>155</v>
      </c>
      <c r="GG1971" s="81" t="s">
        <v>464</v>
      </c>
      <c r="GH1971" s="81" t="s">
        <v>459</v>
      </c>
      <c r="GI1971" s="81">
        <v>2032</v>
      </c>
      <c r="GJ1971" s="81" t="s">
        <v>201</v>
      </c>
      <c r="GK1971" s="81">
        <v>0.7473383543038814</v>
      </c>
      <c r="GL1971" s="81">
        <v>574.64243099999999</v>
      </c>
      <c r="GM1971" s="81">
        <v>2032</v>
      </c>
      <c r="GN1971" s="81" t="s">
        <v>173</v>
      </c>
      <c r="GO1971" s="81">
        <v>1.1148832299820636E-2</v>
      </c>
      <c r="GP1971" s="81">
        <v>10</v>
      </c>
      <c r="GQ1971" s="81">
        <v>0</v>
      </c>
      <c r="GR1971" s="81" t="s">
        <v>448</v>
      </c>
      <c r="GS1971" s="81">
        <v>0</v>
      </c>
      <c r="GT1971" s="81">
        <v>0</v>
      </c>
      <c r="GU1971" s="81">
        <v>0</v>
      </c>
      <c r="GV1971" s="81">
        <v>0</v>
      </c>
      <c r="GW1971" s="81">
        <v>0</v>
      </c>
      <c r="GX1971" s="81">
        <v>0</v>
      </c>
      <c r="GY1971" s="81">
        <v>1.1148832299820636E-2</v>
      </c>
      <c r="GZ1971" s="81">
        <v>8.3319499833579124E-3</v>
      </c>
    </row>
    <row r="1972" spans="187:208" x14ac:dyDescent="0.25">
      <c r="GE1972" s="81" t="s">
        <v>449</v>
      </c>
      <c r="GF1972" s="81" t="s">
        <v>155</v>
      </c>
      <c r="GG1972" s="81" t="s">
        <v>464</v>
      </c>
      <c r="GH1972" s="81" t="s">
        <v>460</v>
      </c>
      <c r="GI1972" s="81">
        <v>2021</v>
      </c>
      <c r="GJ1972" s="81" t="s">
        <v>201</v>
      </c>
      <c r="GK1972" s="81">
        <v>3.6425060683954499E-2</v>
      </c>
      <c r="GL1972" s="81">
        <v>574.64243099999999</v>
      </c>
      <c r="GM1972" s="81">
        <v>2021</v>
      </c>
      <c r="GN1972" s="81" t="s">
        <v>173</v>
      </c>
      <c r="GO1972" s="81">
        <v>1.1148832299820636E-2</v>
      </c>
      <c r="GP1972" s="81">
        <v>10</v>
      </c>
      <c r="GQ1972" s="81">
        <v>0</v>
      </c>
      <c r="GR1972" s="81" t="s">
        <v>448</v>
      </c>
      <c r="GS1972" s="81">
        <v>1.1148832299820636E-2</v>
      </c>
      <c r="GT1972" s="81">
        <v>4.0609689307619866E-4</v>
      </c>
      <c r="GU1972" s="81">
        <v>1.1148832299820636E-2</v>
      </c>
      <c r="GV1972" s="81">
        <v>4.0609689307619866E-4</v>
      </c>
      <c r="GW1972" s="81">
        <v>0</v>
      </c>
      <c r="GX1972" s="81">
        <v>0</v>
      </c>
      <c r="GY1972" s="81">
        <v>0</v>
      </c>
      <c r="GZ1972" s="81">
        <v>0</v>
      </c>
    </row>
    <row r="1973" spans="187:208" x14ac:dyDescent="0.25">
      <c r="GE1973" s="81" t="s">
        <v>449</v>
      </c>
      <c r="GF1973" s="81" t="s">
        <v>155</v>
      </c>
      <c r="GG1973" s="81" t="s">
        <v>464</v>
      </c>
      <c r="GH1973" s="81" t="s">
        <v>460</v>
      </c>
      <c r="GI1973" s="81">
        <v>2022</v>
      </c>
      <c r="GJ1973" s="81" t="s">
        <v>201</v>
      </c>
      <c r="GK1973" s="81">
        <v>3.6425060683954499E-2</v>
      </c>
      <c r="GL1973" s="81">
        <v>574.64243099999999</v>
      </c>
      <c r="GM1973" s="81">
        <v>2022</v>
      </c>
      <c r="GN1973" s="81" t="s">
        <v>173</v>
      </c>
      <c r="GO1973" s="81">
        <v>1.1148832299820636E-2</v>
      </c>
      <c r="GP1973" s="81">
        <v>10</v>
      </c>
      <c r="GQ1973" s="81">
        <v>0</v>
      </c>
      <c r="GR1973" s="81" t="s">
        <v>448</v>
      </c>
      <c r="GS1973" s="81">
        <v>1.1148832299820636E-2</v>
      </c>
      <c r="GT1973" s="81">
        <v>4.0609689307619866E-4</v>
      </c>
      <c r="GU1973" s="81">
        <v>1.1148832299820636E-2</v>
      </c>
      <c r="GV1973" s="81">
        <v>4.0609689307619866E-4</v>
      </c>
      <c r="GW1973" s="81">
        <v>1.1148832299820636E-2</v>
      </c>
      <c r="GX1973" s="81">
        <v>4.0609689307619866E-4</v>
      </c>
      <c r="GY1973" s="81">
        <v>0</v>
      </c>
      <c r="GZ1973" s="81">
        <v>0</v>
      </c>
    </row>
    <row r="1974" spans="187:208" x14ac:dyDescent="0.25">
      <c r="GE1974" s="81" t="s">
        <v>449</v>
      </c>
      <c r="GF1974" s="81" t="s">
        <v>155</v>
      </c>
      <c r="GG1974" s="81" t="s">
        <v>464</v>
      </c>
      <c r="GH1974" s="81" t="s">
        <v>460</v>
      </c>
      <c r="GI1974" s="81">
        <v>2023</v>
      </c>
      <c r="GJ1974" s="81" t="s">
        <v>201</v>
      </c>
      <c r="GK1974" s="81">
        <v>3.759022461139077E-2</v>
      </c>
      <c r="GL1974" s="81">
        <v>574.64243099999999</v>
      </c>
      <c r="GM1974" s="81">
        <v>2023</v>
      </c>
      <c r="GN1974" s="81" t="s">
        <v>173</v>
      </c>
      <c r="GO1974" s="81">
        <v>1.1148832299820636E-2</v>
      </c>
      <c r="GP1974" s="81">
        <v>10</v>
      </c>
      <c r="GQ1974" s="81">
        <v>0</v>
      </c>
      <c r="GR1974" s="81" t="s">
        <v>448</v>
      </c>
      <c r="GS1974" s="81">
        <v>1.1148832299820636E-2</v>
      </c>
      <c r="GT1974" s="81">
        <v>4.1908711030498602E-4</v>
      </c>
      <c r="GU1974" s="81">
        <v>1.1148832299820636E-2</v>
      </c>
      <c r="GV1974" s="81">
        <v>4.1908711030498602E-4</v>
      </c>
      <c r="GW1974" s="81">
        <v>1.1148832299820636E-2</v>
      </c>
      <c r="GX1974" s="81">
        <v>4.1908711030498602E-4</v>
      </c>
      <c r="GY1974" s="81">
        <v>1.1148832299820636E-2</v>
      </c>
      <c r="GZ1974" s="81">
        <v>4.1908711030498602E-4</v>
      </c>
    </row>
    <row r="1975" spans="187:208" x14ac:dyDescent="0.25">
      <c r="GE1975" s="81" t="s">
        <v>449</v>
      </c>
      <c r="GF1975" s="81" t="s">
        <v>155</v>
      </c>
      <c r="GG1975" s="81" t="s">
        <v>464</v>
      </c>
      <c r="GH1975" s="81" t="s">
        <v>460</v>
      </c>
      <c r="GI1975" s="81">
        <v>2024</v>
      </c>
      <c r="GJ1975" s="81" t="s">
        <v>201</v>
      </c>
      <c r="GK1975" s="81">
        <v>3.759022461139077E-2</v>
      </c>
      <c r="GL1975" s="81">
        <v>574.64243099999999</v>
      </c>
      <c r="GM1975" s="81">
        <v>2024</v>
      </c>
      <c r="GN1975" s="81" t="s">
        <v>173</v>
      </c>
      <c r="GO1975" s="81">
        <v>1.1148832299820636E-2</v>
      </c>
      <c r="GP1975" s="81">
        <v>10</v>
      </c>
      <c r="GQ1975" s="81">
        <v>0</v>
      </c>
      <c r="GR1975" s="81" t="s">
        <v>448</v>
      </c>
      <c r="GS1975" s="81">
        <v>1.1148832299820636E-2</v>
      </c>
      <c r="GT1975" s="81">
        <v>4.1908711030498602E-4</v>
      </c>
      <c r="GU1975" s="81">
        <v>1.1148832299820636E-2</v>
      </c>
      <c r="GV1975" s="81">
        <v>4.1908711030498602E-4</v>
      </c>
      <c r="GW1975" s="81">
        <v>1.1148832299820636E-2</v>
      </c>
      <c r="GX1975" s="81">
        <v>4.1908711030498602E-4</v>
      </c>
      <c r="GY1975" s="81">
        <v>1.1148832299820636E-2</v>
      </c>
      <c r="GZ1975" s="81">
        <v>4.1908711030498602E-4</v>
      </c>
    </row>
    <row r="1976" spans="187:208" x14ac:dyDescent="0.25">
      <c r="GE1976" s="81" t="s">
        <v>449</v>
      </c>
      <c r="GF1976" s="81" t="s">
        <v>155</v>
      </c>
      <c r="GG1976" s="81" t="s">
        <v>464</v>
      </c>
      <c r="GH1976" s="81" t="s">
        <v>460</v>
      </c>
      <c r="GI1976" s="81">
        <v>2025</v>
      </c>
      <c r="GJ1976" s="81" t="s">
        <v>201</v>
      </c>
      <c r="GK1976" s="81">
        <v>3.759022461139077E-2</v>
      </c>
      <c r="GL1976" s="81">
        <v>574.64243099999999</v>
      </c>
      <c r="GM1976" s="81">
        <v>2025</v>
      </c>
      <c r="GN1976" s="81" t="s">
        <v>173</v>
      </c>
      <c r="GO1976" s="81">
        <v>1.1148832299820636E-2</v>
      </c>
      <c r="GP1976" s="81">
        <v>10</v>
      </c>
      <c r="GQ1976" s="81">
        <v>0</v>
      </c>
      <c r="GR1976" s="81" t="s">
        <v>448</v>
      </c>
      <c r="GS1976" s="81">
        <v>1.1148832299820636E-2</v>
      </c>
      <c r="GT1976" s="81">
        <v>4.1908711030498602E-4</v>
      </c>
      <c r="GU1976" s="81">
        <v>1.1148832299820636E-2</v>
      </c>
      <c r="GV1976" s="81">
        <v>4.1908711030498602E-4</v>
      </c>
      <c r="GW1976" s="81">
        <v>1.1148832299820636E-2</v>
      </c>
      <c r="GX1976" s="81">
        <v>4.1908711030498602E-4</v>
      </c>
      <c r="GY1976" s="81">
        <v>1.1148832299820636E-2</v>
      </c>
      <c r="GZ1976" s="81">
        <v>4.1908711030498602E-4</v>
      </c>
    </row>
    <row r="1977" spans="187:208" x14ac:dyDescent="0.25">
      <c r="GE1977" s="81" t="s">
        <v>449</v>
      </c>
      <c r="GF1977" s="81" t="s">
        <v>155</v>
      </c>
      <c r="GG1977" s="81" t="s">
        <v>464</v>
      </c>
      <c r="GH1977" s="81" t="s">
        <v>460</v>
      </c>
      <c r="GI1977" s="81">
        <v>2026</v>
      </c>
      <c r="GJ1977" s="81" t="s">
        <v>201</v>
      </c>
      <c r="GK1977" s="81">
        <v>3.759022461139077E-2</v>
      </c>
      <c r="GL1977" s="81">
        <v>574.64243099999999</v>
      </c>
      <c r="GM1977" s="81">
        <v>2026</v>
      </c>
      <c r="GN1977" s="81" t="s">
        <v>173</v>
      </c>
      <c r="GO1977" s="81">
        <v>1.1148832299820636E-2</v>
      </c>
      <c r="GP1977" s="81">
        <v>10</v>
      </c>
      <c r="GQ1977" s="81">
        <v>0</v>
      </c>
      <c r="GR1977" s="81" t="s">
        <v>448</v>
      </c>
      <c r="GS1977" s="81">
        <v>1.1148832299820636E-2</v>
      </c>
      <c r="GT1977" s="81">
        <v>4.1908711030498602E-4</v>
      </c>
      <c r="GU1977" s="81">
        <v>1.1148832299820636E-2</v>
      </c>
      <c r="GV1977" s="81">
        <v>4.1908711030498602E-4</v>
      </c>
      <c r="GW1977" s="81">
        <v>1.1148832299820636E-2</v>
      </c>
      <c r="GX1977" s="81">
        <v>4.1908711030498602E-4</v>
      </c>
      <c r="GY1977" s="81">
        <v>1.1148832299820636E-2</v>
      </c>
      <c r="GZ1977" s="81">
        <v>4.1908711030498602E-4</v>
      </c>
    </row>
    <row r="1978" spans="187:208" x14ac:dyDescent="0.25">
      <c r="GE1978" s="81" t="s">
        <v>449</v>
      </c>
      <c r="GF1978" s="81" t="s">
        <v>155</v>
      </c>
      <c r="GG1978" s="81" t="s">
        <v>464</v>
      </c>
      <c r="GH1978" s="81" t="s">
        <v>460</v>
      </c>
      <c r="GI1978" s="81">
        <v>2027</v>
      </c>
      <c r="GJ1978" s="81" t="s">
        <v>201</v>
      </c>
      <c r="GK1978" s="81">
        <v>3.759022461139077E-2</v>
      </c>
      <c r="GL1978" s="81">
        <v>574.64243099999999</v>
      </c>
      <c r="GM1978" s="81">
        <v>2027</v>
      </c>
      <c r="GN1978" s="81" t="s">
        <v>173</v>
      </c>
      <c r="GO1978" s="81">
        <v>1.1148832299820636E-2</v>
      </c>
      <c r="GP1978" s="81">
        <v>10</v>
      </c>
      <c r="GQ1978" s="81">
        <v>0</v>
      </c>
      <c r="GR1978" s="81" t="s">
        <v>448</v>
      </c>
      <c r="GS1978" s="81">
        <v>1.1148832299820636E-2</v>
      </c>
      <c r="GT1978" s="81">
        <v>4.1908711030498602E-4</v>
      </c>
      <c r="GU1978" s="81">
        <v>1.1148832299820636E-2</v>
      </c>
      <c r="GV1978" s="81">
        <v>4.1908711030498602E-4</v>
      </c>
      <c r="GW1978" s="81">
        <v>1.1148832299820636E-2</v>
      </c>
      <c r="GX1978" s="81">
        <v>4.1908711030498602E-4</v>
      </c>
      <c r="GY1978" s="81">
        <v>1.1148832299820636E-2</v>
      </c>
      <c r="GZ1978" s="81">
        <v>4.1908711030498602E-4</v>
      </c>
    </row>
    <row r="1979" spans="187:208" x14ac:dyDescent="0.25">
      <c r="GE1979" s="81" t="s">
        <v>449</v>
      </c>
      <c r="GF1979" s="81" t="s">
        <v>155</v>
      </c>
      <c r="GG1979" s="81" t="s">
        <v>464</v>
      </c>
      <c r="GH1979" s="81" t="s">
        <v>460</v>
      </c>
      <c r="GI1979" s="81">
        <v>2028</v>
      </c>
      <c r="GJ1979" s="81" t="s">
        <v>201</v>
      </c>
      <c r="GK1979" s="81">
        <v>3.905508318488627E-2</v>
      </c>
      <c r="GL1979" s="81">
        <v>574.64243099999999</v>
      </c>
      <c r="GM1979" s="81">
        <v>2028</v>
      </c>
      <c r="GN1979" s="81" t="s">
        <v>173</v>
      </c>
      <c r="GO1979" s="81">
        <v>1.1148832299820636E-2</v>
      </c>
      <c r="GP1979" s="81">
        <v>10</v>
      </c>
      <c r="GQ1979" s="81">
        <v>0</v>
      </c>
      <c r="GR1979" s="81" t="s">
        <v>448</v>
      </c>
      <c r="GS1979" s="81">
        <v>1.1148832299820636E-2</v>
      </c>
      <c r="GT1979" s="81">
        <v>4.3541857288384184E-4</v>
      </c>
      <c r="GU1979" s="81">
        <v>1.1148832299820636E-2</v>
      </c>
      <c r="GV1979" s="81">
        <v>4.3541857288384184E-4</v>
      </c>
      <c r="GW1979" s="81">
        <v>1.1148832299820636E-2</v>
      </c>
      <c r="GX1979" s="81">
        <v>4.3541857288384184E-4</v>
      </c>
      <c r="GY1979" s="81">
        <v>1.1148832299820636E-2</v>
      </c>
      <c r="GZ1979" s="81">
        <v>4.3541857288384184E-4</v>
      </c>
    </row>
    <row r="1980" spans="187:208" x14ac:dyDescent="0.25">
      <c r="GE1980" s="81" t="s">
        <v>449</v>
      </c>
      <c r="GF1980" s="81" t="s">
        <v>155</v>
      </c>
      <c r="GG1980" s="81" t="s">
        <v>464</v>
      </c>
      <c r="GH1980" s="81" t="s">
        <v>460</v>
      </c>
      <c r="GI1980" s="81">
        <v>2029</v>
      </c>
      <c r="GJ1980" s="81" t="s">
        <v>201</v>
      </c>
      <c r="GK1980" s="81">
        <v>3.905508318488627E-2</v>
      </c>
      <c r="GL1980" s="81">
        <v>574.64243099999999</v>
      </c>
      <c r="GM1980" s="81">
        <v>2029</v>
      </c>
      <c r="GN1980" s="81" t="s">
        <v>173</v>
      </c>
      <c r="GO1980" s="81">
        <v>1.1148832299820636E-2</v>
      </c>
      <c r="GP1980" s="81">
        <v>10</v>
      </c>
      <c r="GQ1980" s="81">
        <v>0</v>
      </c>
      <c r="GR1980" s="81" t="s">
        <v>448</v>
      </c>
      <c r="GS1980" s="81">
        <v>1.1148832299820636E-2</v>
      </c>
      <c r="GT1980" s="81">
        <v>4.3541857288384184E-4</v>
      </c>
      <c r="GU1980" s="81">
        <v>1.1148832299820636E-2</v>
      </c>
      <c r="GV1980" s="81">
        <v>4.3541857288384184E-4</v>
      </c>
      <c r="GW1980" s="81">
        <v>1.1148832299820636E-2</v>
      </c>
      <c r="GX1980" s="81">
        <v>4.3541857288384184E-4</v>
      </c>
      <c r="GY1980" s="81">
        <v>1.1148832299820636E-2</v>
      </c>
      <c r="GZ1980" s="81">
        <v>4.3541857288384184E-4</v>
      </c>
    </row>
    <row r="1981" spans="187:208" x14ac:dyDescent="0.25">
      <c r="GE1981" s="81" t="s">
        <v>449</v>
      </c>
      <c r="GF1981" s="81" t="s">
        <v>155</v>
      </c>
      <c r="GG1981" s="81" t="s">
        <v>464</v>
      </c>
      <c r="GH1981" s="81" t="s">
        <v>460</v>
      </c>
      <c r="GI1981" s="81">
        <v>2030</v>
      </c>
      <c r="GJ1981" s="81" t="s">
        <v>201</v>
      </c>
      <c r="GK1981" s="81">
        <v>3.905508318488627E-2</v>
      </c>
      <c r="GL1981" s="81">
        <v>574.64243099999999</v>
      </c>
      <c r="GM1981" s="81">
        <v>2030</v>
      </c>
      <c r="GN1981" s="81" t="s">
        <v>173</v>
      </c>
      <c r="GO1981" s="81">
        <v>1.1148832299820636E-2</v>
      </c>
      <c r="GP1981" s="81">
        <v>10</v>
      </c>
      <c r="GQ1981" s="81">
        <v>0</v>
      </c>
      <c r="GR1981" s="81" t="s">
        <v>448</v>
      </c>
      <c r="GS1981" s="81">
        <v>0</v>
      </c>
      <c r="GT1981" s="81">
        <v>0</v>
      </c>
      <c r="GU1981" s="81">
        <v>1.1148832299820636E-2</v>
      </c>
      <c r="GV1981" s="81">
        <v>4.3541857288384184E-4</v>
      </c>
      <c r="GW1981" s="81">
        <v>1.1148832299820636E-2</v>
      </c>
      <c r="GX1981" s="81">
        <v>4.3541857288384184E-4</v>
      </c>
      <c r="GY1981" s="81">
        <v>1.1148832299820636E-2</v>
      </c>
      <c r="GZ1981" s="81">
        <v>4.3541857288384184E-4</v>
      </c>
    </row>
    <row r="1982" spans="187:208" x14ac:dyDescent="0.25">
      <c r="GE1982" s="81" t="s">
        <v>449</v>
      </c>
      <c r="GF1982" s="81" t="s">
        <v>155</v>
      </c>
      <c r="GG1982" s="81" t="s">
        <v>464</v>
      </c>
      <c r="GH1982" s="81" t="s">
        <v>460</v>
      </c>
      <c r="GI1982" s="81">
        <v>2031</v>
      </c>
      <c r="GJ1982" s="81" t="s">
        <v>201</v>
      </c>
      <c r="GK1982" s="81">
        <v>3.905508318488627E-2</v>
      </c>
      <c r="GL1982" s="81">
        <v>574.64243099999999</v>
      </c>
      <c r="GM1982" s="81">
        <v>2031</v>
      </c>
      <c r="GN1982" s="81" t="s">
        <v>173</v>
      </c>
      <c r="GO1982" s="81">
        <v>1.1148832299820636E-2</v>
      </c>
      <c r="GP1982" s="81">
        <v>10</v>
      </c>
      <c r="GQ1982" s="81">
        <v>0</v>
      </c>
      <c r="GR1982" s="81" t="s">
        <v>448</v>
      </c>
      <c r="GS1982" s="81">
        <v>0</v>
      </c>
      <c r="GT1982" s="81">
        <v>0</v>
      </c>
      <c r="GU1982" s="81">
        <v>0</v>
      </c>
      <c r="GV1982" s="81">
        <v>0</v>
      </c>
      <c r="GW1982" s="81">
        <v>1.1148832299820636E-2</v>
      </c>
      <c r="GX1982" s="81">
        <v>4.3541857288384184E-4</v>
      </c>
      <c r="GY1982" s="81">
        <v>1.1148832299820636E-2</v>
      </c>
      <c r="GZ1982" s="81">
        <v>4.3541857288384184E-4</v>
      </c>
    </row>
    <row r="1983" spans="187:208" x14ac:dyDescent="0.25">
      <c r="GE1983" s="81" t="s">
        <v>449</v>
      </c>
      <c r="GF1983" s="81" t="s">
        <v>155</v>
      </c>
      <c r="GG1983" s="81" t="s">
        <v>464</v>
      </c>
      <c r="GH1983" s="81" t="s">
        <v>460</v>
      </c>
      <c r="GI1983" s="81">
        <v>2032</v>
      </c>
      <c r="GJ1983" s="81" t="s">
        <v>201</v>
      </c>
      <c r="GK1983" s="81">
        <v>3.905508318488627E-2</v>
      </c>
      <c r="GL1983" s="81">
        <v>574.64243099999999</v>
      </c>
      <c r="GM1983" s="81">
        <v>2032</v>
      </c>
      <c r="GN1983" s="81" t="s">
        <v>173</v>
      </c>
      <c r="GO1983" s="81">
        <v>1.1148832299820636E-2</v>
      </c>
      <c r="GP1983" s="81">
        <v>10</v>
      </c>
      <c r="GQ1983" s="81">
        <v>0</v>
      </c>
      <c r="GR1983" s="81" t="s">
        <v>448</v>
      </c>
      <c r="GS1983" s="81">
        <v>0</v>
      </c>
      <c r="GT1983" s="81">
        <v>0</v>
      </c>
      <c r="GU1983" s="81">
        <v>0</v>
      </c>
      <c r="GV1983" s="81">
        <v>0</v>
      </c>
      <c r="GW1983" s="81">
        <v>0</v>
      </c>
      <c r="GX1983" s="81">
        <v>0</v>
      </c>
      <c r="GY1983" s="81">
        <v>1.1148832299820636E-2</v>
      </c>
      <c r="GZ1983" s="81">
        <v>4.3541857288384184E-4</v>
      </c>
    </row>
    <row r="1984" spans="187:208" x14ac:dyDescent="0.25">
      <c r="GE1984" s="81" t="s">
        <v>449</v>
      </c>
      <c r="GF1984" s="81" t="s">
        <v>155</v>
      </c>
      <c r="GG1984" s="81" t="s">
        <v>464</v>
      </c>
      <c r="GH1984" s="81" t="s">
        <v>461</v>
      </c>
      <c r="GI1984" s="81">
        <v>2021</v>
      </c>
      <c r="GJ1984" s="81" t="s">
        <v>201</v>
      </c>
      <c r="GK1984" s="81">
        <v>222.22942162783309</v>
      </c>
      <c r="GL1984" s="81">
        <v>574.64243099999999</v>
      </c>
      <c r="GM1984" s="81">
        <v>2021</v>
      </c>
      <c r="GN1984" s="81" t="s">
        <v>173</v>
      </c>
      <c r="GO1984" s="81">
        <v>1.1148832299820636E-2</v>
      </c>
      <c r="GP1984" s="81">
        <v>10</v>
      </c>
      <c r="GQ1984" s="81">
        <v>0</v>
      </c>
      <c r="GR1984" s="81" t="s">
        <v>448</v>
      </c>
      <c r="GS1984" s="81">
        <v>1.1148832299820636E-2</v>
      </c>
      <c r="GT1984" s="81">
        <v>2.4775985538148442</v>
      </c>
      <c r="GU1984" s="81">
        <v>1.1148832299820636E-2</v>
      </c>
      <c r="GV1984" s="81">
        <v>2.4775985538148442</v>
      </c>
      <c r="GW1984" s="81">
        <v>0</v>
      </c>
      <c r="GX1984" s="81">
        <v>0</v>
      </c>
      <c r="GY1984" s="81">
        <v>0</v>
      </c>
      <c r="GZ1984" s="81">
        <v>0</v>
      </c>
    </row>
    <row r="1985" spans="187:208" x14ac:dyDescent="0.25">
      <c r="GE1985" s="81" t="s">
        <v>449</v>
      </c>
      <c r="GF1985" s="81" t="s">
        <v>155</v>
      </c>
      <c r="GG1985" s="81" t="s">
        <v>464</v>
      </c>
      <c r="GH1985" s="81" t="s">
        <v>461</v>
      </c>
      <c r="GI1985" s="81">
        <v>2022</v>
      </c>
      <c r="GJ1985" s="81" t="s">
        <v>201</v>
      </c>
      <c r="GK1985" s="81">
        <v>222.22942162783309</v>
      </c>
      <c r="GL1985" s="81">
        <v>574.64243099999999</v>
      </c>
      <c r="GM1985" s="81">
        <v>2022</v>
      </c>
      <c r="GN1985" s="81" t="s">
        <v>173</v>
      </c>
      <c r="GO1985" s="81">
        <v>1.1148832299820636E-2</v>
      </c>
      <c r="GP1985" s="81">
        <v>10</v>
      </c>
      <c r="GQ1985" s="81">
        <v>0</v>
      </c>
      <c r="GR1985" s="81" t="s">
        <v>448</v>
      </c>
      <c r="GS1985" s="81">
        <v>1.1148832299820636E-2</v>
      </c>
      <c r="GT1985" s="81">
        <v>2.4775985538148442</v>
      </c>
      <c r="GU1985" s="81">
        <v>1.1148832299820636E-2</v>
      </c>
      <c r="GV1985" s="81">
        <v>2.4775985538148442</v>
      </c>
      <c r="GW1985" s="81">
        <v>1.1148832299820636E-2</v>
      </c>
      <c r="GX1985" s="81">
        <v>2.4775985538148442</v>
      </c>
      <c r="GY1985" s="81">
        <v>0</v>
      </c>
      <c r="GZ1985" s="81">
        <v>0</v>
      </c>
    </row>
    <row r="1986" spans="187:208" x14ac:dyDescent="0.25">
      <c r="GE1986" s="81" t="s">
        <v>449</v>
      </c>
      <c r="GF1986" s="81" t="s">
        <v>155</v>
      </c>
      <c r="GG1986" s="81" t="s">
        <v>464</v>
      </c>
      <c r="GH1986" s="81" t="s">
        <v>461</v>
      </c>
      <c r="GI1986" s="81">
        <v>2023</v>
      </c>
      <c r="GJ1986" s="81" t="s">
        <v>201</v>
      </c>
      <c r="GK1986" s="81">
        <v>233.23007680794191</v>
      </c>
      <c r="GL1986" s="81">
        <v>574.64243099999999</v>
      </c>
      <c r="GM1986" s="81">
        <v>2023</v>
      </c>
      <c r="GN1986" s="81" t="s">
        <v>173</v>
      </c>
      <c r="GO1986" s="81">
        <v>1.1148832299820636E-2</v>
      </c>
      <c r="GP1986" s="81">
        <v>10</v>
      </c>
      <c r="GQ1986" s="81">
        <v>0</v>
      </c>
      <c r="GR1986" s="81" t="s">
        <v>448</v>
      </c>
      <c r="GS1986" s="81">
        <v>1.1148832299820636E-2</v>
      </c>
      <c r="GT1986" s="81">
        <v>2.6002430136060308</v>
      </c>
      <c r="GU1986" s="81">
        <v>1.1148832299820636E-2</v>
      </c>
      <c r="GV1986" s="81">
        <v>2.6002430136060308</v>
      </c>
      <c r="GW1986" s="81">
        <v>1.1148832299820636E-2</v>
      </c>
      <c r="GX1986" s="81">
        <v>2.6002430136060308</v>
      </c>
      <c r="GY1986" s="81">
        <v>1.1148832299820636E-2</v>
      </c>
      <c r="GZ1986" s="81">
        <v>2.6002430136060308</v>
      </c>
    </row>
    <row r="1987" spans="187:208" x14ac:dyDescent="0.25">
      <c r="GE1987" s="81" t="s">
        <v>449</v>
      </c>
      <c r="GF1987" s="81" t="s">
        <v>155</v>
      </c>
      <c r="GG1987" s="81" t="s">
        <v>464</v>
      </c>
      <c r="GH1987" s="81" t="s">
        <v>461</v>
      </c>
      <c r="GI1987" s="81">
        <v>2024</v>
      </c>
      <c r="GJ1987" s="81" t="s">
        <v>201</v>
      </c>
      <c r="GK1987" s="81">
        <v>233.23007680794191</v>
      </c>
      <c r="GL1987" s="81">
        <v>574.64243099999999</v>
      </c>
      <c r="GM1987" s="81">
        <v>2024</v>
      </c>
      <c r="GN1987" s="81" t="s">
        <v>173</v>
      </c>
      <c r="GO1987" s="81">
        <v>1.1148832299820636E-2</v>
      </c>
      <c r="GP1987" s="81">
        <v>10</v>
      </c>
      <c r="GQ1987" s="81">
        <v>0</v>
      </c>
      <c r="GR1987" s="81" t="s">
        <v>448</v>
      </c>
      <c r="GS1987" s="81">
        <v>1.1148832299820636E-2</v>
      </c>
      <c r="GT1987" s="81">
        <v>2.6002430136060308</v>
      </c>
      <c r="GU1987" s="81">
        <v>1.1148832299820636E-2</v>
      </c>
      <c r="GV1987" s="81">
        <v>2.6002430136060308</v>
      </c>
      <c r="GW1987" s="81">
        <v>1.1148832299820636E-2</v>
      </c>
      <c r="GX1987" s="81">
        <v>2.6002430136060308</v>
      </c>
      <c r="GY1987" s="81">
        <v>1.1148832299820636E-2</v>
      </c>
      <c r="GZ1987" s="81">
        <v>2.6002430136060308</v>
      </c>
    </row>
    <row r="1988" spans="187:208" x14ac:dyDescent="0.25">
      <c r="GE1988" s="81" t="s">
        <v>449</v>
      </c>
      <c r="GF1988" s="81" t="s">
        <v>155</v>
      </c>
      <c r="GG1988" s="81" t="s">
        <v>464</v>
      </c>
      <c r="GH1988" s="81" t="s">
        <v>461</v>
      </c>
      <c r="GI1988" s="81">
        <v>2025</v>
      </c>
      <c r="GJ1988" s="81" t="s">
        <v>201</v>
      </c>
      <c r="GK1988" s="81">
        <v>233.23007680794191</v>
      </c>
      <c r="GL1988" s="81">
        <v>574.64243099999999</v>
      </c>
      <c r="GM1988" s="81">
        <v>2025</v>
      </c>
      <c r="GN1988" s="81" t="s">
        <v>173</v>
      </c>
      <c r="GO1988" s="81">
        <v>1.1148832299820636E-2</v>
      </c>
      <c r="GP1988" s="81">
        <v>10</v>
      </c>
      <c r="GQ1988" s="81">
        <v>0</v>
      </c>
      <c r="GR1988" s="81" t="s">
        <v>448</v>
      </c>
      <c r="GS1988" s="81">
        <v>1.1148832299820636E-2</v>
      </c>
      <c r="GT1988" s="81">
        <v>2.6002430136060308</v>
      </c>
      <c r="GU1988" s="81">
        <v>1.1148832299820636E-2</v>
      </c>
      <c r="GV1988" s="81">
        <v>2.6002430136060308</v>
      </c>
      <c r="GW1988" s="81">
        <v>1.1148832299820636E-2</v>
      </c>
      <c r="GX1988" s="81">
        <v>2.6002430136060308</v>
      </c>
      <c r="GY1988" s="81">
        <v>1.1148832299820636E-2</v>
      </c>
      <c r="GZ1988" s="81">
        <v>2.6002430136060308</v>
      </c>
    </row>
    <row r="1989" spans="187:208" x14ac:dyDescent="0.25">
      <c r="GE1989" s="81" t="s">
        <v>449</v>
      </c>
      <c r="GF1989" s="81" t="s">
        <v>155</v>
      </c>
      <c r="GG1989" s="81" t="s">
        <v>464</v>
      </c>
      <c r="GH1989" s="81" t="s">
        <v>461</v>
      </c>
      <c r="GI1989" s="81">
        <v>2026</v>
      </c>
      <c r="GJ1989" s="81" t="s">
        <v>201</v>
      </c>
      <c r="GK1989" s="81">
        <v>233.23007680794191</v>
      </c>
      <c r="GL1989" s="81">
        <v>574.64243099999999</v>
      </c>
      <c r="GM1989" s="81">
        <v>2026</v>
      </c>
      <c r="GN1989" s="81" t="s">
        <v>173</v>
      </c>
      <c r="GO1989" s="81">
        <v>1.1148832299820636E-2</v>
      </c>
      <c r="GP1989" s="81">
        <v>10</v>
      </c>
      <c r="GQ1989" s="81">
        <v>0</v>
      </c>
      <c r="GR1989" s="81" t="s">
        <v>448</v>
      </c>
      <c r="GS1989" s="81">
        <v>1.1148832299820636E-2</v>
      </c>
      <c r="GT1989" s="81">
        <v>2.6002430136060308</v>
      </c>
      <c r="GU1989" s="81">
        <v>1.1148832299820636E-2</v>
      </c>
      <c r="GV1989" s="81">
        <v>2.6002430136060308</v>
      </c>
      <c r="GW1989" s="81">
        <v>1.1148832299820636E-2</v>
      </c>
      <c r="GX1989" s="81">
        <v>2.6002430136060308</v>
      </c>
      <c r="GY1989" s="81">
        <v>1.1148832299820636E-2</v>
      </c>
      <c r="GZ1989" s="81">
        <v>2.6002430136060308</v>
      </c>
    </row>
    <row r="1990" spans="187:208" x14ac:dyDescent="0.25">
      <c r="GE1990" s="81" t="s">
        <v>449</v>
      </c>
      <c r="GF1990" s="81" t="s">
        <v>155</v>
      </c>
      <c r="GG1990" s="81" t="s">
        <v>464</v>
      </c>
      <c r="GH1990" s="81" t="s">
        <v>461</v>
      </c>
      <c r="GI1990" s="81">
        <v>2027</v>
      </c>
      <c r="GJ1990" s="81" t="s">
        <v>201</v>
      </c>
      <c r="GK1990" s="81">
        <v>233.23007680794191</v>
      </c>
      <c r="GL1990" s="81">
        <v>574.64243099999999</v>
      </c>
      <c r="GM1990" s="81">
        <v>2027</v>
      </c>
      <c r="GN1990" s="81" t="s">
        <v>173</v>
      </c>
      <c r="GO1990" s="81">
        <v>1.1148832299820636E-2</v>
      </c>
      <c r="GP1990" s="81">
        <v>10</v>
      </c>
      <c r="GQ1990" s="81">
        <v>0</v>
      </c>
      <c r="GR1990" s="81" t="s">
        <v>448</v>
      </c>
      <c r="GS1990" s="81">
        <v>1.1148832299820636E-2</v>
      </c>
      <c r="GT1990" s="81">
        <v>2.6002430136060308</v>
      </c>
      <c r="GU1990" s="81">
        <v>1.1148832299820636E-2</v>
      </c>
      <c r="GV1990" s="81">
        <v>2.6002430136060308</v>
      </c>
      <c r="GW1990" s="81">
        <v>1.1148832299820636E-2</v>
      </c>
      <c r="GX1990" s="81">
        <v>2.6002430136060308</v>
      </c>
      <c r="GY1990" s="81">
        <v>1.1148832299820636E-2</v>
      </c>
      <c r="GZ1990" s="81">
        <v>2.6002430136060308</v>
      </c>
    </row>
    <row r="1991" spans="187:208" x14ac:dyDescent="0.25">
      <c r="GE1991" s="81" t="s">
        <v>449</v>
      </c>
      <c r="GF1991" s="81" t="s">
        <v>155</v>
      </c>
      <c r="GG1991" s="81" t="s">
        <v>464</v>
      </c>
      <c r="GH1991" s="81" t="s">
        <v>461</v>
      </c>
      <c r="GI1991" s="81">
        <v>2028</v>
      </c>
      <c r="GJ1991" s="81" t="s">
        <v>201</v>
      </c>
      <c r="GK1991" s="81">
        <v>247.2729921649499</v>
      </c>
      <c r="GL1991" s="81">
        <v>574.64243099999999</v>
      </c>
      <c r="GM1991" s="81">
        <v>2028</v>
      </c>
      <c r="GN1991" s="81" t="s">
        <v>173</v>
      </c>
      <c r="GO1991" s="81">
        <v>1.1148832299820636E-2</v>
      </c>
      <c r="GP1991" s="81">
        <v>10</v>
      </c>
      <c r="GQ1991" s="81">
        <v>0</v>
      </c>
      <c r="GR1991" s="81" t="s">
        <v>448</v>
      </c>
      <c r="GS1991" s="81">
        <v>1.1148832299820636E-2</v>
      </c>
      <c r="GT1991" s="81">
        <v>2.7568051219218885</v>
      </c>
      <c r="GU1991" s="81">
        <v>1.1148832299820636E-2</v>
      </c>
      <c r="GV1991" s="81">
        <v>2.7568051219218885</v>
      </c>
      <c r="GW1991" s="81">
        <v>1.1148832299820636E-2</v>
      </c>
      <c r="GX1991" s="81">
        <v>2.7568051219218885</v>
      </c>
      <c r="GY1991" s="81">
        <v>1.1148832299820636E-2</v>
      </c>
      <c r="GZ1991" s="81">
        <v>2.7568051219218885</v>
      </c>
    </row>
    <row r="1992" spans="187:208" x14ac:dyDescent="0.25">
      <c r="GE1992" s="81" t="s">
        <v>449</v>
      </c>
      <c r="GF1992" s="81" t="s">
        <v>155</v>
      </c>
      <c r="GG1992" s="81" t="s">
        <v>464</v>
      </c>
      <c r="GH1992" s="81" t="s">
        <v>461</v>
      </c>
      <c r="GI1992" s="81">
        <v>2029</v>
      </c>
      <c r="GJ1992" s="81" t="s">
        <v>201</v>
      </c>
      <c r="GK1992" s="81">
        <v>247.2729921649499</v>
      </c>
      <c r="GL1992" s="81">
        <v>574.64243099999999</v>
      </c>
      <c r="GM1992" s="81">
        <v>2029</v>
      </c>
      <c r="GN1992" s="81" t="s">
        <v>173</v>
      </c>
      <c r="GO1992" s="81">
        <v>1.1148832299820636E-2</v>
      </c>
      <c r="GP1992" s="81">
        <v>10</v>
      </c>
      <c r="GQ1992" s="81">
        <v>0</v>
      </c>
      <c r="GR1992" s="81" t="s">
        <v>448</v>
      </c>
      <c r="GS1992" s="81">
        <v>1.1148832299820636E-2</v>
      </c>
      <c r="GT1992" s="81">
        <v>2.7568051219218885</v>
      </c>
      <c r="GU1992" s="81">
        <v>1.1148832299820636E-2</v>
      </c>
      <c r="GV1992" s="81">
        <v>2.7568051219218885</v>
      </c>
      <c r="GW1992" s="81">
        <v>1.1148832299820636E-2</v>
      </c>
      <c r="GX1992" s="81">
        <v>2.7568051219218885</v>
      </c>
      <c r="GY1992" s="81">
        <v>1.1148832299820636E-2</v>
      </c>
      <c r="GZ1992" s="81">
        <v>2.7568051219218885</v>
      </c>
    </row>
    <row r="1993" spans="187:208" x14ac:dyDescent="0.25">
      <c r="GE1993" s="81" t="s">
        <v>449</v>
      </c>
      <c r="GF1993" s="81" t="s">
        <v>155</v>
      </c>
      <c r="GG1993" s="81" t="s">
        <v>464</v>
      </c>
      <c r="GH1993" s="81" t="s">
        <v>461</v>
      </c>
      <c r="GI1993" s="81">
        <v>2030</v>
      </c>
      <c r="GJ1993" s="81" t="s">
        <v>201</v>
      </c>
      <c r="GK1993" s="81">
        <v>247.2729921649499</v>
      </c>
      <c r="GL1993" s="81">
        <v>574.64243099999999</v>
      </c>
      <c r="GM1993" s="81">
        <v>2030</v>
      </c>
      <c r="GN1993" s="81" t="s">
        <v>173</v>
      </c>
      <c r="GO1993" s="81">
        <v>1.1148832299820636E-2</v>
      </c>
      <c r="GP1993" s="81">
        <v>10</v>
      </c>
      <c r="GQ1993" s="81">
        <v>0</v>
      </c>
      <c r="GR1993" s="81" t="s">
        <v>448</v>
      </c>
      <c r="GS1993" s="81">
        <v>0</v>
      </c>
      <c r="GT1993" s="81">
        <v>0</v>
      </c>
      <c r="GU1993" s="81">
        <v>1.1148832299820636E-2</v>
      </c>
      <c r="GV1993" s="81">
        <v>2.7568051219218885</v>
      </c>
      <c r="GW1993" s="81">
        <v>1.1148832299820636E-2</v>
      </c>
      <c r="GX1993" s="81">
        <v>2.7568051219218885</v>
      </c>
      <c r="GY1993" s="81">
        <v>1.1148832299820636E-2</v>
      </c>
      <c r="GZ1993" s="81">
        <v>2.7568051219218885</v>
      </c>
    </row>
    <row r="1994" spans="187:208" x14ac:dyDescent="0.25">
      <c r="GE1994" s="81" t="s">
        <v>449</v>
      </c>
      <c r="GF1994" s="81" t="s">
        <v>155</v>
      </c>
      <c r="GG1994" s="81" t="s">
        <v>464</v>
      </c>
      <c r="GH1994" s="81" t="s">
        <v>461</v>
      </c>
      <c r="GI1994" s="81">
        <v>2031</v>
      </c>
      <c r="GJ1994" s="81" t="s">
        <v>201</v>
      </c>
      <c r="GK1994" s="81">
        <v>247.2729921649499</v>
      </c>
      <c r="GL1994" s="81">
        <v>574.64243099999999</v>
      </c>
      <c r="GM1994" s="81">
        <v>2031</v>
      </c>
      <c r="GN1994" s="81" t="s">
        <v>173</v>
      </c>
      <c r="GO1994" s="81">
        <v>1.1148832299820636E-2</v>
      </c>
      <c r="GP1994" s="81">
        <v>10</v>
      </c>
      <c r="GQ1994" s="81">
        <v>0</v>
      </c>
      <c r="GR1994" s="81" t="s">
        <v>448</v>
      </c>
      <c r="GS1994" s="81">
        <v>0</v>
      </c>
      <c r="GT1994" s="81">
        <v>0</v>
      </c>
      <c r="GU1994" s="81">
        <v>0</v>
      </c>
      <c r="GV1994" s="81">
        <v>0</v>
      </c>
      <c r="GW1994" s="81">
        <v>1.1148832299820636E-2</v>
      </c>
      <c r="GX1994" s="81">
        <v>2.7568051219218885</v>
      </c>
      <c r="GY1994" s="81">
        <v>1.1148832299820636E-2</v>
      </c>
      <c r="GZ1994" s="81">
        <v>2.7568051219218885</v>
      </c>
    </row>
    <row r="1995" spans="187:208" x14ac:dyDescent="0.25">
      <c r="GE1995" s="81" t="s">
        <v>449</v>
      </c>
      <c r="GF1995" s="81" t="s">
        <v>155</v>
      </c>
      <c r="GG1995" s="81" t="s">
        <v>464</v>
      </c>
      <c r="GH1995" s="81" t="s">
        <v>461</v>
      </c>
      <c r="GI1995" s="81">
        <v>2032</v>
      </c>
      <c r="GJ1995" s="81" t="s">
        <v>201</v>
      </c>
      <c r="GK1995" s="81">
        <v>247.2729921649499</v>
      </c>
      <c r="GL1995" s="81">
        <v>574.64243099999999</v>
      </c>
      <c r="GM1995" s="81">
        <v>2032</v>
      </c>
      <c r="GN1995" s="81" t="s">
        <v>173</v>
      </c>
      <c r="GO1995" s="81">
        <v>1.1148832299820636E-2</v>
      </c>
      <c r="GP1995" s="81">
        <v>10</v>
      </c>
      <c r="GQ1995" s="81">
        <v>0</v>
      </c>
      <c r="GR1995" s="81" t="s">
        <v>448</v>
      </c>
      <c r="GS1995" s="81">
        <v>0</v>
      </c>
      <c r="GT1995" s="81">
        <v>0</v>
      </c>
      <c r="GU1995" s="81">
        <v>0</v>
      </c>
      <c r="GV1995" s="81">
        <v>0</v>
      </c>
      <c r="GW1995" s="81">
        <v>0</v>
      </c>
      <c r="GX1995" s="81">
        <v>0</v>
      </c>
      <c r="GY1995" s="81">
        <v>1.1148832299820636E-2</v>
      </c>
      <c r="GZ1995" s="81">
        <v>2.7568051219218885</v>
      </c>
    </row>
    <row r="1996" spans="187:208" x14ac:dyDescent="0.25">
      <c r="GE1996" s="81" t="s">
        <v>449</v>
      </c>
      <c r="GF1996" s="81" t="s">
        <v>155</v>
      </c>
      <c r="GG1996" s="81" t="s">
        <v>464</v>
      </c>
      <c r="GH1996" s="81" t="s">
        <v>451</v>
      </c>
      <c r="GI1996" s="81">
        <v>2021</v>
      </c>
      <c r="GJ1996" s="81" t="s">
        <v>201</v>
      </c>
      <c r="GK1996" s="81">
        <v>222.22942162783491</v>
      </c>
      <c r="GL1996" s="81">
        <v>574.64243099999999</v>
      </c>
      <c r="GM1996" s="81">
        <v>2021</v>
      </c>
      <c r="GN1996" s="81" t="s">
        <v>173</v>
      </c>
      <c r="GO1996" s="81">
        <v>1.1148832299820636E-2</v>
      </c>
      <c r="GP1996" s="81">
        <v>10</v>
      </c>
      <c r="GQ1996" s="81">
        <v>0</v>
      </c>
      <c r="GR1996" s="81" t="s">
        <v>448</v>
      </c>
      <c r="GS1996" s="81">
        <v>1.1148832299820636E-2</v>
      </c>
      <c r="GT1996" s="81">
        <v>2.4775985538148646</v>
      </c>
      <c r="GU1996" s="81">
        <v>1.1148832299820636E-2</v>
      </c>
      <c r="GV1996" s="81">
        <v>2.4775985538148646</v>
      </c>
      <c r="GW1996" s="81">
        <v>0</v>
      </c>
      <c r="GX1996" s="81">
        <v>0</v>
      </c>
      <c r="GY1996" s="81">
        <v>0</v>
      </c>
      <c r="GZ1996" s="81">
        <v>0</v>
      </c>
    </row>
    <row r="1997" spans="187:208" x14ac:dyDescent="0.25">
      <c r="GE1997" s="81" t="s">
        <v>449</v>
      </c>
      <c r="GF1997" s="81" t="s">
        <v>155</v>
      </c>
      <c r="GG1997" s="81" t="s">
        <v>464</v>
      </c>
      <c r="GH1997" s="81" t="s">
        <v>451</v>
      </c>
      <c r="GI1997" s="81">
        <v>2022</v>
      </c>
      <c r="GJ1997" s="81" t="s">
        <v>201</v>
      </c>
      <c r="GK1997" s="81">
        <v>222.22942162783491</v>
      </c>
      <c r="GL1997" s="81">
        <v>574.64243099999999</v>
      </c>
      <c r="GM1997" s="81">
        <v>2022</v>
      </c>
      <c r="GN1997" s="81" t="s">
        <v>173</v>
      </c>
      <c r="GO1997" s="81">
        <v>1.1148832299820636E-2</v>
      </c>
      <c r="GP1997" s="81">
        <v>10</v>
      </c>
      <c r="GQ1997" s="81">
        <v>0</v>
      </c>
      <c r="GR1997" s="81" t="s">
        <v>448</v>
      </c>
      <c r="GS1997" s="81">
        <v>1.1148832299820636E-2</v>
      </c>
      <c r="GT1997" s="81">
        <v>2.4775985538148646</v>
      </c>
      <c r="GU1997" s="81">
        <v>1.1148832299820636E-2</v>
      </c>
      <c r="GV1997" s="81">
        <v>2.4775985538148646</v>
      </c>
      <c r="GW1997" s="81">
        <v>1.1148832299820636E-2</v>
      </c>
      <c r="GX1997" s="81">
        <v>2.4775985538148646</v>
      </c>
      <c r="GY1997" s="81">
        <v>0</v>
      </c>
      <c r="GZ1997" s="81">
        <v>0</v>
      </c>
    </row>
    <row r="1998" spans="187:208" x14ac:dyDescent="0.25">
      <c r="GE1998" s="81" t="s">
        <v>449</v>
      </c>
      <c r="GF1998" s="81" t="s">
        <v>155</v>
      </c>
      <c r="GG1998" s="81" t="s">
        <v>464</v>
      </c>
      <c r="GH1998" s="81" t="s">
        <v>451</v>
      </c>
      <c r="GI1998" s="81">
        <v>2023</v>
      </c>
      <c r="GJ1998" s="81" t="s">
        <v>201</v>
      </c>
      <c r="GK1998" s="81">
        <v>233.23007680794379</v>
      </c>
      <c r="GL1998" s="81">
        <v>574.64243099999999</v>
      </c>
      <c r="GM1998" s="81">
        <v>2023</v>
      </c>
      <c r="GN1998" s="81" t="s">
        <v>173</v>
      </c>
      <c r="GO1998" s="81">
        <v>1.1148832299820636E-2</v>
      </c>
      <c r="GP1998" s="81">
        <v>10</v>
      </c>
      <c r="GQ1998" s="81">
        <v>0</v>
      </c>
      <c r="GR1998" s="81" t="s">
        <v>448</v>
      </c>
      <c r="GS1998" s="81">
        <v>1.1148832299820636E-2</v>
      </c>
      <c r="GT1998" s="81">
        <v>2.6002430136060517</v>
      </c>
      <c r="GU1998" s="81">
        <v>1.1148832299820636E-2</v>
      </c>
      <c r="GV1998" s="81">
        <v>2.6002430136060517</v>
      </c>
      <c r="GW1998" s="81">
        <v>1.1148832299820636E-2</v>
      </c>
      <c r="GX1998" s="81">
        <v>2.6002430136060517</v>
      </c>
      <c r="GY1998" s="81">
        <v>1.1148832299820636E-2</v>
      </c>
      <c r="GZ1998" s="81">
        <v>2.6002430136060517</v>
      </c>
    </row>
    <row r="1999" spans="187:208" x14ac:dyDescent="0.25">
      <c r="GE1999" s="81" t="s">
        <v>449</v>
      </c>
      <c r="GF1999" s="81" t="s">
        <v>155</v>
      </c>
      <c r="GG1999" s="81" t="s">
        <v>464</v>
      </c>
      <c r="GH1999" s="81" t="s">
        <v>451</v>
      </c>
      <c r="GI1999" s="81">
        <v>2024</v>
      </c>
      <c r="GJ1999" s="81" t="s">
        <v>201</v>
      </c>
      <c r="GK1999" s="81">
        <v>233.23007680794379</v>
      </c>
      <c r="GL1999" s="81">
        <v>574.64243099999999</v>
      </c>
      <c r="GM1999" s="81">
        <v>2024</v>
      </c>
      <c r="GN1999" s="81" t="s">
        <v>173</v>
      </c>
      <c r="GO1999" s="81">
        <v>1.1148832299820636E-2</v>
      </c>
      <c r="GP1999" s="81">
        <v>10</v>
      </c>
      <c r="GQ1999" s="81">
        <v>0</v>
      </c>
      <c r="GR1999" s="81" t="s">
        <v>448</v>
      </c>
      <c r="GS1999" s="81">
        <v>1.1148832299820636E-2</v>
      </c>
      <c r="GT1999" s="81">
        <v>2.6002430136060517</v>
      </c>
      <c r="GU1999" s="81">
        <v>1.1148832299820636E-2</v>
      </c>
      <c r="GV1999" s="81">
        <v>2.6002430136060517</v>
      </c>
      <c r="GW1999" s="81">
        <v>1.1148832299820636E-2</v>
      </c>
      <c r="GX1999" s="81">
        <v>2.6002430136060517</v>
      </c>
      <c r="GY1999" s="81">
        <v>1.1148832299820636E-2</v>
      </c>
      <c r="GZ1999" s="81">
        <v>2.6002430136060517</v>
      </c>
    </row>
    <row r="2000" spans="187:208" x14ac:dyDescent="0.25">
      <c r="GE2000" s="81" t="s">
        <v>449</v>
      </c>
      <c r="GF2000" s="81" t="s">
        <v>155</v>
      </c>
      <c r="GG2000" s="81" t="s">
        <v>464</v>
      </c>
      <c r="GH2000" s="81" t="s">
        <v>451</v>
      </c>
      <c r="GI2000" s="81">
        <v>2025</v>
      </c>
      <c r="GJ2000" s="81" t="s">
        <v>201</v>
      </c>
      <c r="GK2000" s="81">
        <v>233.23007680794379</v>
      </c>
      <c r="GL2000" s="81">
        <v>574.64243099999999</v>
      </c>
      <c r="GM2000" s="81">
        <v>2025</v>
      </c>
      <c r="GN2000" s="81" t="s">
        <v>173</v>
      </c>
      <c r="GO2000" s="81">
        <v>1.1148832299820636E-2</v>
      </c>
      <c r="GP2000" s="81">
        <v>10</v>
      </c>
      <c r="GQ2000" s="81">
        <v>0</v>
      </c>
      <c r="GR2000" s="81" t="s">
        <v>448</v>
      </c>
      <c r="GS2000" s="81">
        <v>1.1148832299820636E-2</v>
      </c>
      <c r="GT2000" s="81">
        <v>2.6002430136060517</v>
      </c>
      <c r="GU2000" s="81">
        <v>1.1148832299820636E-2</v>
      </c>
      <c r="GV2000" s="81">
        <v>2.6002430136060517</v>
      </c>
      <c r="GW2000" s="81">
        <v>1.1148832299820636E-2</v>
      </c>
      <c r="GX2000" s="81">
        <v>2.6002430136060517</v>
      </c>
      <c r="GY2000" s="81">
        <v>1.1148832299820636E-2</v>
      </c>
      <c r="GZ2000" s="81">
        <v>2.6002430136060517</v>
      </c>
    </row>
    <row r="2001" spans="187:208" x14ac:dyDescent="0.25">
      <c r="GE2001" s="81" t="s">
        <v>449</v>
      </c>
      <c r="GF2001" s="81" t="s">
        <v>155</v>
      </c>
      <c r="GG2001" s="81" t="s">
        <v>464</v>
      </c>
      <c r="GH2001" s="81" t="s">
        <v>451</v>
      </c>
      <c r="GI2001" s="81">
        <v>2026</v>
      </c>
      <c r="GJ2001" s="81" t="s">
        <v>201</v>
      </c>
      <c r="GK2001" s="81">
        <v>233.23007680794379</v>
      </c>
      <c r="GL2001" s="81">
        <v>574.64243099999999</v>
      </c>
      <c r="GM2001" s="81">
        <v>2026</v>
      </c>
      <c r="GN2001" s="81" t="s">
        <v>173</v>
      </c>
      <c r="GO2001" s="81">
        <v>1.1148832299820636E-2</v>
      </c>
      <c r="GP2001" s="81">
        <v>10</v>
      </c>
      <c r="GQ2001" s="81">
        <v>0</v>
      </c>
      <c r="GR2001" s="81" t="s">
        <v>448</v>
      </c>
      <c r="GS2001" s="81">
        <v>1.1148832299820636E-2</v>
      </c>
      <c r="GT2001" s="81">
        <v>2.6002430136060517</v>
      </c>
      <c r="GU2001" s="81">
        <v>1.1148832299820636E-2</v>
      </c>
      <c r="GV2001" s="81">
        <v>2.6002430136060517</v>
      </c>
      <c r="GW2001" s="81">
        <v>1.1148832299820636E-2</v>
      </c>
      <c r="GX2001" s="81">
        <v>2.6002430136060517</v>
      </c>
      <c r="GY2001" s="81">
        <v>1.1148832299820636E-2</v>
      </c>
      <c r="GZ2001" s="81">
        <v>2.6002430136060517</v>
      </c>
    </row>
    <row r="2002" spans="187:208" x14ac:dyDescent="0.25">
      <c r="GE2002" s="81" t="s">
        <v>449</v>
      </c>
      <c r="GF2002" s="81" t="s">
        <v>155</v>
      </c>
      <c r="GG2002" s="81" t="s">
        <v>464</v>
      </c>
      <c r="GH2002" s="81" t="s">
        <v>451</v>
      </c>
      <c r="GI2002" s="81">
        <v>2027</v>
      </c>
      <c r="GJ2002" s="81" t="s">
        <v>201</v>
      </c>
      <c r="GK2002" s="81">
        <v>233.23007680794379</v>
      </c>
      <c r="GL2002" s="81">
        <v>574.64243099999999</v>
      </c>
      <c r="GM2002" s="81">
        <v>2027</v>
      </c>
      <c r="GN2002" s="81" t="s">
        <v>173</v>
      </c>
      <c r="GO2002" s="81">
        <v>1.1148832299820636E-2</v>
      </c>
      <c r="GP2002" s="81">
        <v>10</v>
      </c>
      <c r="GQ2002" s="81">
        <v>0</v>
      </c>
      <c r="GR2002" s="81" t="s">
        <v>448</v>
      </c>
      <c r="GS2002" s="81">
        <v>1.1148832299820636E-2</v>
      </c>
      <c r="GT2002" s="81">
        <v>2.6002430136060517</v>
      </c>
      <c r="GU2002" s="81">
        <v>1.1148832299820636E-2</v>
      </c>
      <c r="GV2002" s="81">
        <v>2.6002430136060517</v>
      </c>
      <c r="GW2002" s="81">
        <v>1.1148832299820636E-2</v>
      </c>
      <c r="GX2002" s="81">
        <v>2.6002430136060517</v>
      </c>
      <c r="GY2002" s="81">
        <v>1.1148832299820636E-2</v>
      </c>
      <c r="GZ2002" s="81">
        <v>2.6002430136060517</v>
      </c>
    </row>
    <row r="2003" spans="187:208" x14ac:dyDescent="0.25">
      <c r="GE2003" s="81" t="s">
        <v>449</v>
      </c>
      <c r="GF2003" s="81" t="s">
        <v>155</v>
      </c>
      <c r="GG2003" s="81" t="s">
        <v>464</v>
      </c>
      <c r="GH2003" s="81" t="s">
        <v>451</v>
      </c>
      <c r="GI2003" s="81">
        <v>2028</v>
      </c>
      <c r="GJ2003" s="81" t="s">
        <v>201</v>
      </c>
      <c r="GK2003" s="81">
        <v>247.2729921649518</v>
      </c>
      <c r="GL2003" s="81">
        <v>574.64243099999999</v>
      </c>
      <c r="GM2003" s="81">
        <v>2028</v>
      </c>
      <c r="GN2003" s="81" t="s">
        <v>173</v>
      </c>
      <c r="GO2003" s="81">
        <v>1.1148832299820636E-2</v>
      </c>
      <c r="GP2003" s="81">
        <v>10</v>
      </c>
      <c r="GQ2003" s="81">
        <v>0</v>
      </c>
      <c r="GR2003" s="81" t="s">
        <v>448</v>
      </c>
      <c r="GS2003" s="81">
        <v>1.1148832299820636E-2</v>
      </c>
      <c r="GT2003" s="81">
        <v>2.7568051219219099</v>
      </c>
      <c r="GU2003" s="81">
        <v>1.1148832299820636E-2</v>
      </c>
      <c r="GV2003" s="81">
        <v>2.7568051219219099</v>
      </c>
      <c r="GW2003" s="81">
        <v>1.1148832299820636E-2</v>
      </c>
      <c r="GX2003" s="81">
        <v>2.7568051219219099</v>
      </c>
      <c r="GY2003" s="81">
        <v>1.1148832299820636E-2</v>
      </c>
      <c r="GZ2003" s="81">
        <v>2.7568051219219099</v>
      </c>
    </row>
    <row r="2004" spans="187:208" x14ac:dyDescent="0.25">
      <c r="GE2004" s="81" t="s">
        <v>449</v>
      </c>
      <c r="GF2004" s="81" t="s">
        <v>155</v>
      </c>
      <c r="GG2004" s="81" t="s">
        <v>464</v>
      </c>
      <c r="GH2004" s="81" t="s">
        <v>451</v>
      </c>
      <c r="GI2004" s="81">
        <v>2029</v>
      </c>
      <c r="GJ2004" s="81" t="s">
        <v>201</v>
      </c>
      <c r="GK2004" s="81">
        <v>247.2729921649518</v>
      </c>
      <c r="GL2004" s="81">
        <v>574.64243099999999</v>
      </c>
      <c r="GM2004" s="81">
        <v>2029</v>
      </c>
      <c r="GN2004" s="81" t="s">
        <v>173</v>
      </c>
      <c r="GO2004" s="81">
        <v>1.1148832299820636E-2</v>
      </c>
      <c r="GP2004" s="81">
        <v>10</v>
      </c>
      <c r="GQ2004" s="81">
        <v>0</v>
      </c>
      <c r="GR2004" s="81" t="s">
        <v>448</v>
      </c>
      <c r="GS2004" s="81">
        <v>1.1148832299820636E-2</v>
      </c>
      <c r="GT2004" s="81">
        <v>2.7568051219219099</v>
      </c>
      <c r="GU2004" s="81">
        <v>1.1148832299820636E-2</v>
      </c>
      <c r="GV2004" s="81">
        <v>2.7568051219219099</v>
      </c>
      <c r="GW2004" s="81">
        <v>1.1148832299820636E-2</v>
      </c>
      <c r="GX2004" s="81">
        <v>2.7568051219219099</v>
      </c>
      <c r="GY2004" s="81">
        <v>1.1148832299820636E-2</v>
      </c>
      <c r="GZ2004" s="81">
        <v>2.7568051219219099</v>
      </c>
    </row>
    <row r="2005" spans="187:208" x14ac:dyDescent="0.25">
      <c r="GE2005" s="81" t="s">
        <v>449</v>
      </c>
      <c r="GF2005" s="81" t="s">
        <v>155</v>
      </c>
      <c r="GG2005" s="81" t="s">
        <v>464</v>
      </c>
      <c r="GH2005" s="81" t="s">
        <v>451</v>
      </c>
      <c r="GI2005" s="81">
        <v>2030</v>
      </c>
      <c r="GJ2005" s="81" t="s">
        <v>201</v>
      </c>
      <c r="GK2005" s="81">
        <v>247.2729921649518</v>
      </c>
      <c r="GL2005" s="81">
        <v>574.64243099999999</v>
      </c>
      <c r="GM2005" s="81">
        <v>2030</v>
      </c>
      <c r="GN2005" s="81" t="s">
        <v>173</v>
      </c>
      <c r="GO2005" s="81">
        <v>1.1148832299820636E-2</v>
      </c>
      <c r="GP2005" s="81">
        <v>10</v>
      </c>
      <c r="GQ2005" s="81">
        <v>0</v>
      </c>
      <c r="GR2005" s="81" t="s">
        <v>448</v>
      </c>
      <c r="GS2005" s="81">
        <v>0</v>
      </c>
      <c r="GT2005" s="81">
        <v>0</v>
      </c>
      <c r="GU2005" s="81">
        <v>1.1148832299820636E-2</v>
      </c>
      <c r="GV2005" s="81">
        <v>2.7568051219219099</v>
      </c>
      <c r="GW2005" s="81">
        <v>1.1148832299820636E-2</v>
      </c>
      <c r="GX2005" s="81">
        <v>2.7568051219219099</v>
      </c>
      <c r="GY2005" s="81">
        <v>1.1148832299820636E-2</v>
      </c>
      <c r="GZ2005" s="81">
        <v>2.7568051219219099</v>
      </c>
    </row>
    <row r="2006" spans="187:208" x14ac:dyDescent="0.25">
      <c r="GE2006" s="81" t="s">
        <v>449</v>
      </c>
      <c r="GF2006" s="81" t="s">
        <v>155</v>
      </c>
      <c r="GG2006" s="81" t="s">
        <v>464</v>
      </c>
      <c r="GH2006" s="81" t="s">
        <v>451</v>
      </c>
      <c r="GI2006" s="81">
        <v>2031</v>
      </c>
      <c r="GJ2006" s="81" t="s">
        <v>201</v>
      </c>
      <c r="GK2006" s="81">
        <v>247.2729921649518</v>
      </c>
      <c r="GL2006" s="81">
        <v>574.64243099999999</v>
      </c>
      <c r="GM2006" s="81">
        <v>2031</v>
      </c>
      <c r="GN2006" s="81" t="s">
        <v>173</v>
      </c>
      <c r="GO2006" s="81">
        <v>1.1148832299820636E-2</v>
      </c>
      <c r="GP2006" s="81">
        <v>10</v>
      </c>
      <c r="GQ2006" s="81">
        <v>0</v>
      </c>
      <c r="GR2006" s="81" t="s">
        <v>448</v>
      </c>
      <c r="GS2006" s="81">
        <v>0</v>
      </c>
      <c r="GT2006" s="81">
        <v>0</v>
      </c>
      <c r="GU2006" s="81">
        <v>0</v>
      </c>
      <c r="GV2006" s="81">
        <v>0</v>
      </c>
      <c r="GW2006" s="81">
        <v>1.1148832299820636E-2</v>
      </c>
      <c r="GX2006" s="81">
        <v>2.7568051219219099</v>
      </c>
      <c r="GY2006" s="81">
        <v>1.1148832299820636E-2</v>
      </c>
      <c r="GZ2006" s="81">
        <v>2.7568051219219099</v>
      </c>
    </row>
    <row r="2007" spans="187:208" x14ac:dyDescent="0.25">
      <c r="GE2007" s="81" t="s">
        <v>449</v>
      </c>
      <c r="GF2007" s="81" t="s">
        <v>155</v>
      </c>
      <c r="GG2007" s="81" t="s">
        <v>464</v>
      </c>
      <c r="GH2007" s="81" t="s">
        <v>451</v>
      </c>
      <c r="GI2007" s="81">
        <v>2032</v>
      </c>
      <c r="GJ2007" s="81" t="s">
        <v>201</v>
      </c>
      <c r="GK2007" s="81">
        <v>247.2729921649518</v>
      </c>
      <c r="GL2007" s="81">
        <v>574.64243099999999</v>
      </c>
      <c r="GM2007" s="81">
        <v>2032</v>
      </c>
      <c r="GN2007" s="81" t="s">
        <v>173</v>
      </c>
      <c r="GO2007" s="81">
        <v>1.1148832299820636E-2</v>
      </c>
      <c r="GP2007" s="81">
        <v>10</v>
      </c>
      <c r="GQ2007" s="81">
        <v>0</v>
      </c>
      <c r="GR2007" s="81" t="s">
        <v>448</v>
      </c>
      <c r="GS2007" s="81">
        <v>0</v>
      </c>
      <c r="GT2007" s="81">
        <v>0</v>
      </c>
      <c r="GU2007" s="81">
        <v>0</v>
      </c>
      <c r="GV2007" s="81">
        <v>0</v>
      </c>
      <c r="GW2007" s="81">
        <v>0</v>
      </c>
      <c r="GX2007" s="81">
        <v>0</v>
      </c>
      <c r="GY2007" s="81">
        <v>1.1148832299820636E-2</v>
      </c>
      <c r="GZ2007" s="81">
        <v>2.7568051219219099</v>
      </c>
    </row>
    <row r="2008" spans="187:208" x14ac:dyDescent="0.25">
      <c r="GE2008" s="81" t="s">
        <v>449</v>
      </c>
      <c r="GF2008" s="81" t="s">
        <v>155</v>
      </c>
      <c r="GG2008" s="81" t="s">
        <v>464</v>
      </c>
      <c r="GH2008" s="81" t="s">
        <v>452</v>
      </c>
      <c r="GI2008" s="81">
        <v>2021</v>
      </c>
      <c r="GJ2008" s="81" t="s">
        <v>201</v>
      </c>
      <c r="GK2008" s="81">
        <v>0.69641821681222671</v>
      </c>
      <c r="GL2008" s="81">
        <v>574.64243099999999</v>
      </c>
      <c r="GM2008" s="81">
        <v>2021</v>
      </c>
      <c r="GN2008" s="81" t="s">
        <v>173</v>
      </c>
      <c r="GO2008" s="81">
        <v>1.1148832299820636E-2</v>
      </c>
      <c r="GP2008" s="81">
        <v>10</v>
      </c>
      <c r="GQ2008" s="81">
        <v>0</v>
      </c>
      <c r="GR2008" s="81" t="s">
        <v>448</v>
      </c>
      <c r="GS2008" s="81">
        <v>1.1148832299820636E-2</v>
      </c>
      <c r="GT2008" s="81">
        <v>7.764249909779644E-3</v>
      </c>
      <c r="GU2008" s="81">
        <v>1.1148832299820636E-2</v>
      </c>
      <c r="GV2008" s="81">
        <v>7.764249909779644E-3</v>
      </c>
      <c r="GW2008" s="81">
        <v>0</v>
      </c>
      <c r="GX2008" s="81">
        <v>0</v>
      </c>
      <c r="GY2008" s="81">
        <v>0</v>
      </c>
      <c r="GZ2008" s="81">
        <v>0</v>
      </c>
    </row>
    <row r="2009" spans="187:208" x14ac:dyDescent="0.25">
      <c r="GE2009" s="81" t="s">
        <v>449</v>
      </c>
      <c r="GF2009" s="81" t="s">
        <v>155</v>
      </c>
      <c r="GG2009" s="81" t="s">
        <v>464</v>
      </c>
      <c r="GH2009" s="81" t="s">
        <v>452</v>
      </c>
      <c r="GI2009" s="81">
        <v>2022</v>
      </c>
      <c r="GJ2009" s="81" t="s">
        <v>201</v>
      </c>
      <c r="GK2009" s="81">
        <v>0.69641821681222671</v>
      </c>
      <c r="GL2009" s="81">
        <v>574.64243099999999</v>
      </c>
      <c r="GM2009" s="81">
        <v>2022</v>
      </c>
      <c r="GN2009" s="81" t="s">
        <v>173</v>
      </c>
      <c r="GO2009" s="81">
        <v>1.1148832299820636E-2</v>
      </c>
      <c r="GP2009" s="81">
        <v>10</v>
      </c>
      <c r="GQ2009" s="81">
        <v>0</v>
      </c>
      <c r="GR2009" s="81" t="s">
        <v>448</v>
      </c>
      <c r="GS2009" s="81">
        <v>1.1148832299820636E-2</v>
      </c>
      <c r="GT2009" s="81">
        <v>7.764249909779644E-3</v>
      </c>
      <c r="GU2009" s="81">
        <v>1.1148832299820636E-2</v>
      </c>
      <c r="GV2009" s="81">
        <v>7.764249909779644E-3</v>
      </c>
      <c r="GW2009" s="81">
        <v>1.1148832299820636E-2</v>
      </c>
      <c r="GX2009" s="81">
        <v>7.764249909779644E-3</v>
      </c>
      <c r="GY2009" s="81">
        <v>0</v>
      </c>
      <c r="GZ2009" s="81">
        <v>0</v>
      </c>
    </row>
    <row r="2010" spans="187:208" x14ac:dyDescent="0.25">
      <c r="GE2010" s="81" t="s">
        <v>449</v>
      </c>
      <c r="GF2010" s="81" t="s">
        <v>155</v>
      </c>
      <c r="GG2010" s="81" t="s">
        <v>464</v>
      </c>
      <c r="GH2010" s="81" t="s">
        <v>452</v>
      </c>
      <c r="GI2010" s="81">
        <v>2023</v>
      </c>
      <c r="GJ2010" s="81" t="s">
        <v>201</v>
      </c>
      <c r="GK2010" s="81">
        <v>0.71896016785821126</v>
      </c>
      <c r="GL2010" s="81">
        <v>574.64243099999999</v>
      </c>
      <c r="GM2010" s="81">
        <v>2023</v>
      </c>
      <c r="GN2010" s="81" t="s">
        <v>173</v>
      </c>
      <c r="GO2010" s="81">
        <v>1.1148832299820636E-2</v>
      </c>
      <c r="GP2010" s="81">
        <v>10</v>
      </c>
      <c r="GQ2010" s="81">
        <v>0</v>
      </c>
      <c r="GR2010" s="81" t="s">
        <v>448</v>
      </c>
      <c r="GS2010" s="81">
        <v>1.1148832299820636E-2</v>
      </c>
      <c r="GT2010" s="81">
        <v>8.015566341702092E-3</v>
      </c>
      <c r="GU2010" s="81">
        <v>1.1148832299820636E-2</v>
      </c>
      <c r="GV2010" s="81">
        <v>8.015566341702092E-3</v>
      </c>
      <c r="GW2010" s="81">
        <v>1.1148832299820636E-2</v>
      </c>
      <c r="GX2010" s="81">
        <v>8.015566341702092E-3</v>
      </c>
      <c r="GY2010" s="81">
        <v>1.1148832299820636E-2</v>
      </c>
      <c r="GZ2010" s="81">
        <v>8.015566341702092E-3</v>
      </c>
    </row>
    <row r="2011" spans="187:208" x14ac:dyDescent="0.25">
      <c r="GE2011" s="81" t="s">
        <v>449</v>
      </c>
      <c r="GF2011" s="81" t="s">
        <v>155</v>
      </c>
      <c r="GG2011" s="81" t="s">
        <v>464</v>
      </c>
      <c r="GH2011" s="81" t="s">
        <v>452</v>
      </c>
      <c r="GI2011" s="81">
        <v>2024</v>
      </c>
      <c r="GJ2011" s="81" t="s">
        <v>201</v>
      </c>
      <c r="GK2011" s="81">
        <v>0.71896016785821126</v>
      </c>
      <c r="GL2011" s="81">
        <v>574.64243099999999</v>
      </c>
      <c r="GM2011" s="81">
        <v>2024</v>
      </c>
      <c r="GN2011" s="81" t="s">
        <v>173</v>
      </c>
      <c r="GO2011" s="81">
        <v>1.1148832299820636E-2</v>
      </c>
      <c r="GP2011" s="81">
        <v>10</v>
      </c>
      <c r="GQ2011" s="81">
        <v>0</v>
      </c>
      <c r="GR2011" s="81" t="s">
        <v>448</v>
      </c>
      <c r="GS2011" s="81">
        <v>1.1148832299820636E-2</v>
      </c>
      <c r="GT2011" s="81">
        <v>8.015566341702092E-3</v>
      </c>
      <c r="GU2011" s="81">
        <v>1.1148832299820636E-2</v>
      </c>
      <c r="GV2011" s="81">
        <v>8.015566341702092E-3</v>
      </c>
      <c r="GW2011" s="81">
        <v>1.1148832299820636E-2</v>
      </c>
      <c r="GX2011" s="81">
        <v>8.015566341702092E-3</v>
      </c>
      <c r="GY2011" s="81">
        <v>1.1148832299820636E-2</v>
      </c>
      <c r="GZ2011" s="81">
        <v>8.015566341702092E-3</v>
      </c>
    </row>
    <row r="2012" spans="187:208" x14ac:dyDescent="0.25">
      <c r="GE2012" s="81" t="s">
        <v>449</v>
      </c>
      <c r="GF2012" s="81" t="s">
        <v>155</v>
      </c>
      <c r="GG2012" s="81" t="s">
        <v>464</v>
      </c>
      <c r="GH2012" s="81" t="s">
        <v>452</v>
      </c>
      <c r="GI2012" s="81">
        <v>2025</v>
      </c>
      <c r="GJ2012" s="81" t="s">
        <v>201</v>
      </c>
      <c r="GK2012" s="81">
        <v>0.71896016785821126</v>
      </c>
      <c r="GL2012" s="81">
        <v>574.64243099999999</v>
      </c>
      <c r="GM2012" s="81">
        <v>2025</v>
      </c>
      <c r="GN2012" s="81" t="s">
        <v>173</v>
      </c>
      <c r="GO2012" s="81">
        <v>1.1148832299820636E-2</v>
      </c>
      <c r="GP2012" s="81">
        <v>10</v>
      </c>
      <c r="GQ2012" s="81">
        <v>0</v>
      </c>
      <c r="GR2012" s="81" t="s">
        <v>448</v>
      </c>
      <c r="GS2012" s="81">
        <v>1.1148832299820636E-2</v>
      </c>
      <c r="GT2012" s="81">
        <v>8.015566341702092E-3</v>
      </c>
      <c r="GU2012" s="81">
        <v>1.1148832299820636E-2</v>
      </c>
      <c r="GV2012" s="81">
        <v>8.015566341702092E-3</v>
      </c>
      <c r="GW2012" s="81">
        <v>1.1148832299820636E-2</v>
      </c>
      <c r="GX2012" s="81">
        <v>8.015566341702092E-3</v>
      </c>
      <c r="GY2012" s="81">
        <v>1.1148832299820636E-2</v>
      </c>
      <c r="GZ2012" s="81">
        <v>8.015566341702092E-3</v>
      </c>
    </row>
    <row r="2013" spans="187:208" x14ac:dyDescent="0.25">
      <c r="GE2013" s="81" t="s">
        <v>449</v>
      </c>
      <c r="GF2013" s="81" t="s">
        <v>155</v>
      </c>
      <c r="GG2013" s="81" t="s">
        <v>464</v>
      </c>
      <c r="GH2013" s="81" t="s">
        <v>452</v>
      </c>
      <c r="GI2013" s="81">
        <v>2026</v>
      </c>
      <c r="GJ2013" s="81" t="s">
        <v>201</v>
      </c>
      <c r="GK2013" s="81">
        <v>0.71896016785821126</v>
      </c>
      <c r="GL2013" s="81">
        <v>574.64243099999999</v>
      </c>
      <c r="GM2013" s="81">
        <v>2026</v>
      </c>
      <c r="GN2013" s="81" t="s">
        <v>173</v>
      </c>
      <c r="GO2013" s="81">
        <v>1.1148832299820636E-2</v>
      </c>
      <c r="GP2013" s="81">
        <v>10</v>
      </c>
      <c r="GQ2013" s="81">
        <v>0</v>
      </c>
      <c r="GR2013" s="81" t="s">
        <v>448</v>
      </c>
      <c r="GS2013" s="81">
        <v>1.1148832299820636E-2</v>
      </c>
      <c r="GT2013" s="81">
        <v>8.015566341702092E-3</v>
      </c>
      <c r="GU2013" s="81">
        <v>1.1148832299820636E-2</v>
      </c>
      <c r="GV2013" s="81">
        <v>8.015566341702092E-3</v>
      </c>
      <c r="GW2013" s="81">
        <v>1.1148832299820636E-2</v>
      </c>
      <c r="GX2013" s="81">
        <v>8.015566341702092E-3</v>
      </c>
      <c r="GY2013" s="81">
        <v>1.1148832299820636E-2</v>
      </c>
      <c r="GZ2013" s="81">
        <v>8.015566341702092E-3</v>
      </c>
    </row>
    <row r="2014" spans="187:208" x14ac:dyDescent="0.25">
      <c r="GE2014" s="81" t="s">
        <v>449</v>
      </c>
      <c r="GF2014" s="81" t="s">
        <v>155</v>
      </c>
      <c r="GG2014" s="81" t="s">
        <v>464</v>
      </c>
      <c r="GH2014" s="81" t="s">
        <v>452</v>
      </c>
      <c r="GI2014" s="81">
        <v>2027</v>
      </c>
      <c r="GJ2014" s="81" t="s">
        <v>201</v>
      </c>
      <c r="GK2014" s="81">
        <v>0.71896016785821126</v>
      </c>
      <c r="GL2014" s="81">
        <v>574.64243099999999</v>
      </c>
      <c r="GM2014" s="81">
        <v>2027</v>
      </c>
      <c r="GN2014" s="81" t="s">
        <v>173</v>
      </c>
      <c r="GO2014" s="81">
        <v>1.1148832299820636E-2</v>
      </c>
      <c r="GP2014" s="81">
        <v>10</v>
      </c>
      <c r="GQ2014" s="81">
        <v>0</v>
      </c>
      <c r="GR2014" s="81" t="s">
        <v>448</v>
      </c>
      <c r="GS2014" s="81">
        <v>1.1148832299820636E-2</v>
      </c>
      <c r="GT2014" s="81">
        <v>8.015566341702092E-3</v>
      </c>
      <c r="GU2014" s="81">
        <v>1.1148832299820636E-2</v>
      </c>
      <c r="GV2014" s="81">
        <v>8.015566341702092E-3</v>
      </c>
      <c r="GW2014" s="81">
        <v>1.1148832299820636E-2</v>
      </c>
      <c r="GX2014" s="81">
        <v>8.015566341702092E-3</v>
      </c>
      <c r="GY2014" s="81">
        <v>1.1148832299820636E-2</v>
      </c>
      <c r="GZ2014" s="81">
        <v>8.015566341702092E-3</v>
      </c>
    </row>
    <row r="2015" spans="187:208" x14ac:dyDescent="0.25">
      <c r="GE2015" s="81" t="s">
        <v>449</v>
      </c>
      <c r="GF2015" s="81" t="s">
        <v>155</v>
      </c>
      <c r="GG2015" s="81" t="s">
        <v>464</v>
      </c>
      <c r="GH2015" s="81" t="s">
        <v>452</v>
      </c>
      <c r="GI2015" s="81">
        <v>2028</v>
      </c>
      <c r="GJ2015" s="81" t="s">
        <v>201</v>
      </c>
      <c r="GK2015" s="81">
        <v>0.74733835430388551</v>
      </c>
      <c r="GL2015" s="81">
        <v>574.64243099999999</v>
      </c>
      <c r="GM2015" s="81">
        <v>2028</v>
      </c>
      <c r="GN2015" s="81" t="s">
        <v>173</v>
      </c>
      <c r="GO2015" s="81">
        <v>1.1148832299820636E-2</v>
      </c>
      <c r="GP2015" s="81">
        <v>10</v>
      </c>
      <c r="GQ2015" s="81">
        <v>0</v>
      </c>
      <c r="GR2015" s="81" t="s">
        <v>448</v>
      </c>
      <c r="GS2015" s="81">
        <v>1.1148832299820636E-2</v>
      </c>
      <c r="GT2015" s="81">
        <v>8.3319499833579575E-3</v>
      </c>
      <c r="GU2015" s="81">
        <v>1.1148832299820636E-2</v>
      </c>
      <c r="GV2015" s="81">
        <v>8.3319499833579575E-3</v>
      </c>
      <c r="GW2015" s="81">
        <v>1.1148832299820636E-2</v>
      </c>
      <c r="GX2015" s="81">
        <v>8.3319499833579575E-3</v>
      </c>
      <c r="GY2015" s="81">
        <v>1.1148832299820636E-2</v>
      </c>
      <c r="GZ2015" s="81">
        <v>8.3319499833579575E-3</v>
      </c>
    </row>
    <row r="2016" spans="187:208" x14ac:dyDescent="0.25">
      <c r="GE2016" s="81" t="s">
        <v>449</v>
      </c>
      <c r="GF2016" s="81" t="s">
        <v>155</v>
      </c>
      <c r="GG2016" s="81" t="s">
        <v>464</v>
      </c>
      <c r="GH2016" s="81" t="s">
        <v>452</v>
      </c>
      <c r="GI2016" s="81">
        <v>2029</v>
      </c>
      <c r="GJ2016" s="81" t="s">
        <v>201</v>
      </c>
      <c r="GK2016" s="81">
        <v>0.74733835430388551</v>
      </c>
      <c r="GL2016" s="81">
        <v>574.64243099999999</v>
      </c>
      <c r="GM2016" s="81">
        <v>2029</v>
      </c>
      <c r="GN2016" s="81" t="s">
        <v>173</v>
      </c>
      <c r="GO2016" s="81">
        <v>1.1148832299820636E-2</v>
      </c>
      <c r="GP2016" s="81">
        <v>10</v>
      </c>
      <c r="GQ2016" s="81">
        <v>0</v>
      </c>
      <c r="GR2016" s="81" t="s">
        <v>448</v>
      </c>
      <c r="GS2016" s="81">
        <v>1.1148832299820636E-2</v>
      </c>
      <c r="GT2016" s="81">
        <v>8.3319499833579575E-3</v>
      </c>
      <c r="GU2016" s="81">
        <v>1.1148832299820636E-2</v>
      </c>
      <c r="GV2016" s="81">
        <v>8.3319499833579575E-3</v>
      </c>
      <c r="GW2016" s="81">
        <v>1.1148832299820636E-2</v>
      </c>
      <c r="GX2016" s="81">
        <v>8.3319499833579575E-3</v>
      </c>
      <c r="GY2016" s="81">
        <v>1.1148832299820636E-2</v>
      </c>
      <c r="GZ2016" s="81">
        <v>8.3319499833579575E-3</v>
      </c>
    </row>
    <row r="2017" spans="187:208" x14ac:dyDescent="0.25">
      <c r="GE2017" s="81" t="s">
        <v>449</v>
      </c>
      <c r="GF2017" s="81" t="s">
        <v>155</v>
      </c>
      <c r="GG2017" s="81" t="s">
        <v>464</v>
      </c>
      <c r="GH2017" s="81" t="s">
        <v>452</v>
      </c>
      <c r="GI2017" s="81">
        <v>2030</v>
      </c>
      <c r="GJ2017" s="81" t="s">
        <v>201</v>
      </c>
      <c r="GK2017" s="81">
        <v>0.74733835430388551</v>
      </c>
      <c r="GL2017" s="81">
        <v>574.64243099999999</v>
      </c>
      <c r="GM2017" s="81">
        <v>2030</v>
      </c>
      <c r="GN2017" s="81" t="s">
        <v>173</v>
      </c>
      <c r="GO2017" s="81">
        <v>1.1148832299820636E-2</v>
      </c>
      <c r="GP2017" s="81">
        <v>10</v>
      </c>
      <c r="GQ2017" s="81">
        <v>0</v>
      </c>
      <c r="GR2017" s="81" t="s">
        <v>448</v>
      </c>
      <c r="GS2017" s="81">
        <v>0</v>
      </c>
      <c r="GT2017" s="81">
        <v>0</v>
      </c>
      <c r="GU2017" s="81">
        <v>1.1148832299820636E-2</v>
      </c>
      <c r="GV2017" s="81">
        <v>8.3319499833579575E-3</v>
      </c>
      <c r="GW2017" s="81">
        <v>1.1148832299820636E-2</v>
      </c>
      <c r="GX2017" s="81">
        <v>8.3319499833579575E-3</v>
      </c>
      <c r="GY2017" s="81">
        <v>1.1148832299820636E-2</v>
      </c>
      <c r="GZ2017" s="81">
        <v>8.3319499833579575E-3</v>
      </c>
    </row>
    <row r="2018" spans="187:208" x14ac:dyDescent="0.25">
      <c r="GE2018" s="81" t="s">
        <v>449</v>
      </c>
      <c r="GF2018" s="81" t="s">
        <v>155</v>
      </c>
      <c r="GG2018" s="81" t="s">
        <v>464</v>
      </c>
      <c r="GH2018" s="81" t="s">
        <v>452</v>
      </c>
      <c r="GI2018" s="81">
        <v>2031</v>
      </c>
      <c r="GJ2018" s="81" t="s">
        <v>201</v>
      </c>
      <c r="GK2018" s="81">
        <v>0.74733835430388551</v>
      </c>
      <c r="GL2018" s="81">
        <v>574.64243099999999</v>
      </c>
      <c r="GM2018" s="81">
        <v>2031</v>
      </c>
      <c r="GN2018" s="81" t="s">
        <v>173</v>
      </c>
      <c r="GO2018" s="81">
        <v>1.1148832299820636E-2</v>
      </c>
      <c r="GP2018" s="81">
        <v>10</v>
      </c>
      <c r="GQ2018" s="81">
        <v>0</v>
      </c>
      <c r="GR2018" s="81" t="s">
        <v>448</v>
      </c>
      <c r="GS2018" s="81">
        <v>0</v>
      </c>
      <c r="GT2018" s="81">
        <v>0</v>
      </c>
      <c r="GU2018" s="81">
        <v>0</v>
      </c>
      <c r="GV2018" s="81">
        <v>0</v>
      </c>
      <c r="GW2018" s="81">
        <v>1.1148832299820636E-2</v>
      </c>
      <c r="GX2018" s="81">
        <v>8.3319499833579575E-3</v>
      </c>
      <c r="GY2018" s="81">
        <v>1.1148832299820636E-2</v>
      </c>
      <c r="GZ2018" s="81">
        <v>8.3319499833579575E-3</v>
      </c>
    </row>
    <row r="2019" spans="187:208" x14ac:dyDescent="0.25">
      <c r="GE2019" s="81" t="s">
        <v>449</v>
      </c>
      <c r="GF2019" s="81" t="s">
        <v>155</v>
      </c>
      <c r="GG2019" s="81" t="s">
        <v>464</v>
      </c>
      <c r="GH2019" s="81" t="s">
        <v>452</v>
      </c>
      <c r="GI2019" s="81">
        <v>2032</v>
      </c>
      <c r="GJ2019" s="81" t="s">
        <v>201</v>
      </c>
      <c r="GK2019" s="81">
        <v>0.74733835430388551</v>
      </c>
      <c r="GL2019" s="81">
        <v>574.64243099999999</v>
      </c>
      <c r="GM2019" s="81">
        <v>2032</v>
      </c>
      <c r="GN2019" s="81" t="s">
        <v>173</v>
      </c>
      <c r="GO2019" s="81">
        <v>1.1148832299820636E-2</v>
      </c>
      <c r="GP2019" s="81">
        <v>10</v>
      </c>
      <c r="GQ2019" s="81">
        <v>0</v>
      </c>
      <c r="GR2019" s="81" t="s">
        <v>448</v>
      </c>
      <c r="GS2019" s="81">
        <v>0</v>
      </c>
      <c r="GT2019" s="81">
        <v>0</v>
      </c>
      <c r="GU2019" s="81">
        <v>0</v>
      </c>
      <c r="GV2019" s="81">
        <v>0</v>
      </c>
      <c r="GW2019" s="81">
        <v>0</v>
      </c>
      <c r="GX2019" s="81">
        <v>0</v>
      </c>
      <c r="GY2019" s="81">
        <v>1.1148832299820636E-2</v>
      </c>
      <c r="GZ2019" s="81">
        <v>8.3319499833579575E-3</v>
      </c>
    </row>
    <row r="2020" spans="187:208" x14ac:dyDescent="0.25">
      <c r="GE2020" s="81" t="s">
        <v>449</v>
      </c>
      <c r="GF2020" s="81" t="s">
        <v>155</v>
      </c>
      <c r="GG2020" s="81" t="s">
        <v>464</v>
      </c>
      <c r="GH2020" s="81" t="s">
        <v>453</v>
      </c>
      <c r="GI2020" s="81">
        <v>2021</v>
      </c>
      <c r="GJ2020" s="81" t="s">
        <v>201</v>
      </c>
      <c r="GK2020" s="81">
        <v>3.6425060683954298E-2</v>
      </c>
      <c r="GL2020" s="81">
        <v>574.64243099999999</v>
      </c>
      <c r="GM2020" s="81">
        <v>2021</v>
      </c>
      <c r="GN2020" s="81" t="s">
        <v>173</v>
      </c>
      <c r="GO2020" s="81">
        <v>1.1148832299820636E-2</v>
      </c>
      <c r="GP2020" s="81">
        <v>10</v>
      </c>
      <c r="GQ2020" s="81">
        <v>0</v>
      </c>
      <c r="GR2020" s="81" t="s">
        <v>448</v>
      </c>
      <c r="GS2020" s="81">
        <v>1.1148832299820636E-2</v>
      </c>
      <c r="GT2020" s="81">
        <v>4.0609689307619643E-4</v>
      </c>
      <c r="GU2020" s="81">
        <v>1.1148832299820636E-2</v>
      </c>
      <c r="GV2020" s="81">
        <v>4.0609689307619643E-4</v>
      </c>
      <c r="GW2020" s="81">
        <v>0</v>
      </c>
      <c r="GX2020" s="81">
        <v>0</v>
      </c>
      <c r="GY2020" s="81">
        <v>0</v>
      </c>
      <c r="GZ2020" s="81">
        <v>0</v>
      </c>
    </row>
    <row r="2021" spans="187:208" x14ac:dyDescent="0.25">
      <c r="GE2021" s="81" t="s">
        <v>449</v>
      </c>
      <c r="GF2021" s="81" t="s">
        <v>155</v>
      </c>
      <c r="GG2021" s="81" t="s">
        <v>464</v>
      </c>
      <c r="GH2021" s="81" t="s">
        <v>453</v>
      </c>
      <c r="GI2021" s="81">
        <v>2022</v>
      </c>
      <c r="GJ2021" s="81" t="s">
        <v>201</v>
      </c>
      <c r="GK2021" s="81">
        <v>3.6425060683954298E-2</v>
      </c>
      <c r="GL2021" s="81">
        <v>574.64243099999999</v>
      </c>
      <c r="GM2021" s="81">
        <v>2022</v>
      </c>
      <c r="GN2021" s="81" t="s">
        <v>173</v>
      </c>
      <c r="GO2021" s="81">
        <v>1.1148832299820636E-2</v>
      </c>
      <c r="GP2021" s="81">
        <v>10</v>
      </c>
      <c r="GQ2021" s="81">
        <v>0</v>
      </c>
      <c r="GR2021" s="81" t="s">
        <v>448</v>
      </c>
      <c r="GS2021" s="81">
        <v>1.1148832299820636E-2</v>
      </c>
      <c r="GT2021" s="81">
        <v>4.0609689307619643E-4</v>
      </c>
      <c r="GU2021" s="81">
        <v>1.1148832299820636E-2</v>
      </c>
      <c r="GV2021" s="81">
        <v>4.0609689307619643E-4</v>
      </c>
      <c r="GW2021" s="81">
        <v>1.1148832299820636E-2</v>
      </c>
      <c r="GX2021" s="81">
        <v>4.0609689307619643E-4</v>
      </c>
      <c r="GY2021" s="81">
        <v>0</v>
      </c>
      <c r="GZ2021" s="81">
        <v>0</v>
      </c>
    </row>
    <row r="2022" spans="187:208" x14ac:dyDescent="0.25">
      <c r="GE2022" s="81" t="s">
        <v>449</v>
      </c>
      <c r="GF2022" s="81" t="s">
        <v>155</v>
      </c>
      <c r="GG2022" s="81" t="s">
        <v>464</v>
      </c>
      <c r="GH2022" s="81" t="s">
        <v>453</v>
      </c>
      <c r="GI2022" s="81">
        <v>2023</v>
      </c>
      <c r="GJ2022" s="81" t="s">
        <v>201</v>
      </c>
      <c r="GK2022" s="81">
        <v>3.7590224611390721E-2</v>
      </c>
      <c r="GL2022" s="81">
        <v>574.64243099999999</v>
      </c>
      <c r="GM2022" s="81">
        <v>2023</v>
      </c>
      <c r="GN2022" s="81" t="s">
        <v>173</v>
      </c>
      <c r="GO2022" s="81">
        <v>1.1148832299820636E-2</v>
      </c>
      <c r="GP2022" s="81">
        <v>10</v>
      </c>
      <c r="GQ2022" s="81">
        <v>0</v>
      </c>
      <c r="GR2022" s="81" t="s">
        <v>448</v>
      </c>
      <c r="GS2022" s="81">
        <v>1.1148832299820636E-2</v>
      </c>
      <c r="GT2022" s="81">
        <v>4.1908711030498548E-4</v>
      </c>
      <c r="GU2022" s="81">
        <v>1.1148832299820636E-2</v>
      </c>
      <c r="GV2022" s="81">
        <v>4.1908711030498548E-4</v>
      </c>
      <c r="GW2022" s="81">
        <v>1.1148832299820636E-2</v>
      </c>
      <c r="GX2022" s="81">
        <v>4.1908711030498548E-4</v>
      </c>
      <c r="GY2022" s="81">
        <v>1.1148832299820636E-2</v>
      </c>
      <c r="GZ2022" s="81">
        <v>4.1908711030498548E-4</v>
      </c>
    </row>
    <row r="2023" spans="187:208" x14ac:dyDescent="0.25">
      <c r="GE2023" s="81" t="s">
        <v>449</v>
      </c>
      <c r="GF2023" s="81" t="s">
        <v>155</v>
      </c>
      <c r="GG2023" s="81" t="s">
        <v>464</v>
      </c>
      <c r="GH2023" s="81" t="s">
        <v>453</v>
      </c>
      <c r="GI2023" s="81">
        <v>2024</v>
      </c>
      <c r="GJ2023" s="81" t="s">
        <v>201</v>
      </c>
      <c r="GK2023" s="81">
        <v>3.7590224611390721E-2</v>
      </c>
      <c r="GL2023" s="81">
        <v>574.64243099999999</v>
      </c>
      <c r="GM2023" s="81">
        <v>2024</v>
      </c>
      <c r="GN2023" s="81" t="s">
        <v>173</v>
      </c>
      <c r="GO2023" s="81">
        <v>1.1148832299820636E-2</v>
      </c>
      <c r="GP2023" s="81">
        <v>10</v>
      </c>
      <c r="GQ2023" s="81">
        <v>0</v>
      </c>
      <c r="GR2023" s="81" t="s">
        <v>448</v>
      </c>
      <c r="GS2023" s="81">
        <v>1.1148832299820636E-2</v>
      </c>
      <c r="GT2023" s="81">
        <v>4.1908711030498548E-4</v>
      </c>
      <c r="GU2023" s="81">
        <v>1.1148832299820636E-2</v>
      </c>
      <c r="GV2023" s="81">
        <v>4.1908711030498548E-4</v>
      </c>
      <c r="GW2023" s="81">
        <v>1.1148832299820636E-2</v>
      </c>
      <c r="GX2023" s="81">
        <v>4.1908711030498548E-4</v>
      </c>
      <c r="GY2023" s="81">
        <v>1.1148832299820636E-2</v>
      </c>
      <c r="GZ2023" s="81">
        <v>4.1908711030498548E-4</v>
      </c>
    </row>
    <row r="2024" spans="187:208" x14ac:dyDescent="0.25">
      <c r="GE2024" s="81" t="s">
        <v>449</v>
      </c>
      <c r="GF2024" s="81" t="s">
        <v>155</v>
      </c>
      <c r="GG2024" s="81" t="s">
        <v>464</v>
      </c>
      <c r="GH2024" s="81" t="s">
        <v>453</v>
      </c>
      <c r="GI2024" s="81">
        <v>2025</v>
      </c>
      <c r="GJ2024" s="81" t="s">
        <v>201</v>
      </c>
      <c r="GK2024" s="81">
        <v>3.7590224611390721E-2</v>
      </c>
      <c r="GL2024" s="81">
        <v>574.64243099999999</v>
      </c>
      <c r="GM2024" s="81">
        <v>2025</v>
      </c>
      <c r="GN2024" s="81" t="s">
        <v>173</v>
      </c>
      <c r="GO2024" s="81">
        <v>1.1148832299820636E-2</v>
      </c>
      <c r="GP2024" s="81">
        <v>10</v>
      </c>
      <c r="GQ2024" s="81">
        <v>0</v>
      </c>
      <c r="GR2024" s="81" t="s">
        <v>448</v>
      </c>
      <c r="GS2024" s="81">
        <v>1.1148832299820636E-2</v>
      </c>
      <c r="GT2024" s="81">
        <v>4.1908711030498548E-4</v>
      </c>
      <c r="GU2024" s="81">
        <v>1.1148832299820636E-2</v>
      </c>
      <c r="GV2024" s="81">
        <v>4.1908711030498548E-4</v>
      </c>
      <c r="GW2024" s="81">
        <v>1.1148832299820636E-2</v>
      </c>
      <c r="GX2024" s="81">
        <v>4.1908711030498548E-4</v>
      </c>
      <c r="GY2024" s="81">
        <v>1.1148832299820636E-2</v>
      </c>
      <c r="GZ2024" s="81">
        <v>4.1908711030498548E-4</v>
      </c>
    </row>
    <row r="2025" spans="187:208" x14ac:dyDescent="0.25">
      <c r="GE2025" s="81" t="s">
        <v>449</v>
      </c>
      <c r="GF2025" s="81" t="s">
        <v>155</v>
      </c>
      <c r="GG2025" s="81" t="s">
        <v>464</v>
      </c>
      <c r="GH2025" s="81" t="s">
        <v>453</v>
      </c>
      <c r="GI2025" s="81">
        <v>2026</v>
      </c>
      <c r="GJ2025" s="81" t="s">
        <v>201</v>
      </c>
      <c r="GK2025" s="81">
        <v>3.7590224611390721E-2</v>
      </c>
      <c r="GL2025" s="81">
        <v>574.64243099999999</v>
      </c>
      <c r="GM2025" s="81">
        <v>2026</v>
      </c>
      <c r="GN2025" s="81" t="s">
        <v>173</v>
      </c>
      <c r="GO2025" s="81">
        <v>1.1148832299820636E-2</v>
      </c>
      <c r="GP2025" s="81">
        <v>10</v>
      </c>
      <c r="GQ2025" s="81">
        <v>0</v>
      </c>
      <c r="GR2025" s="81" t="s">
        <v>448</v>
      </c>
      <c r="GS2025" s="81">
        <v>1.1148832299820636E-2</v>
      </c>
      <c r="GT2025" s="81">
        <v>4.1908711030498548E-4</v>
      </c>
      <c r="GU2025" s="81">
        <v>1.1148832299820636E-2</v>
      </c>
      <c r="GV2025" s="81">
        <v>4.1908711030498548E-4</v>
      </c>
      <c r="GW2025" s="81">
        <v>1.1148832299820636E-2</v>
      </c>
      <c r="GX2025" s="81">
        <v>4.1908711030498548E-4</v>
      </c>
      <c r="GY2025" s="81">
        <v>1.1148832299820636E-2</v>
      </c>
      <c r="GZ2025" s="81">
        <v>4.1908711030498548E-4</v>
      </c>
    </row>
    <row r="2026" spans="187:208" x14ac:dyDescent="0.25">
      <c r="GE2026" s="81" t="s">
        <v>449</v>
      </c>
      <c r="GF2026" s="81" t="s">
        <v>155</v>
      </c>
      <c r="GG2026" s="81" t="s">
        <v>464</v>
      </c>
      <c r="GH2026" s="81" t="s">
        <v>453</v>
      </c>
      <c r="GI2026" s="81">
        <v>2027</v>
      </c>
      <c r="GJ2026" s="81" t="s">
        <v>201</v>
      </c>
      <c r="GK2026" s="81">
        <v>3.7590224611390721E-2</v>
      </c>
      <c r="GL2026" s="81">
        <v>574.64243099999999</v>
      </c>
      <c r="GM2026" s="81">
        <v>2027</v>
      </c>
      <c r="GN2026" s="81" t="s">
        <v>173</v>
      </c>
      <c r="GO2026" s="81">
        <v>1.1148832299820636E-2</v>
      </c>
      <c r="GP2026" s="81">
        <v>10</v>
      </c>
      <c r="GQ2026" s="81">
        <v>0</v>
      </c>
      <c r="GR2026" s="81" t="s">
        <v>448</v>
      </c>
      <c r="GS2026" s="81">
        <v>1.1148832299820636E-2</v>
      </c>
      <c r="GT2026" s="81">
        <v>4.1908711030498548E-4</v>
      </c>
      <c r="GU2026" s="81">
        <v>1.1148832299820636E-2</v>
      </c>
      <c r="GV2026" s="81">
        <v>4.1908711030498548E-4</v>
      </c>
      <c r="GW2026" s="81">
        <v>1.1148832299820636E-2</v>
      </c>
      <c r="GX2026" s="81">
        <v>4.1908711030498548E-4</v>
      </c>
      <c r="GY2026" s="81">
        <v>1.1148832299820636E-2</v>
      </c>
      <c r="GZ2026" s="81">
        <v>4.1908711030498548E-4</v>
      </c>
    </row>
    <row r="2027" spans="187:208" x14ac:dyDescent="0.25">
      <c r="GE2027" s="81" t="s">
        <v>449</v>
      </c>
      <c r="GF2027" s="81" t="s">
        <v>155</v>
      </c>
      <c r="GG2027" s="81" t="s">
        <v>464</v>
      </c>
      <c r="GH2027" s="81" t="s">
        <v>453</v>
      </c>
      <c r="GI2027" s="81">
        <v>2028</v>
      </c>
      <c r="GJ2027" s="81" t="s">
        <v>201</v>
      </c>
      <c r="GK2027" s="81">
        <v>3.9055083184886152E-2</v>
      </c>
      <c r="GL2027" s="81">
        <v>574.64243099999999</v>
      </c>
      <c r="GM2027" s="81">
        <v>2028</v>
      </c>
      <c r="GN2027" s="81" t="s">
        <v>173</v>
      </c>
      <c r="GO2027" s="81">
        <v>1.1148832299820636E-2</v>
      </c>
      <c r="GP2027" s="81">
        <v>10</v>
      </c>
      <c r="GQ2027" s="81">
        <v>0</v>
      </c>
      <c r="GR2027" s="81" t="s">
        <v>448</v>
      </c>
      <c r="GS2027" s="81">
        <v>1.1148832299820636E-2</v>
      </c>
      <c r="GT2027" s="81">
        <v>4.3541857288384054E-4</v>
      </c>
      <c r="GU2027" s="81">
        <v>1.1148832299820636E-2</v>
      </c>
      <c r="GV2027" s="81">
        <v>4.3541857288384054E-4</v>
      </c>
      <c r="GW2027" s="81">
        <v>1.1148832299820636E-2</v>
      </c>
      <c r="GX2027" s="81">
        <v>4.3541857288384054E-4</v>
      </c>
      <c r="GY2027" s="81">
        <v>1.1148832299820636E-2</v>
      </c>
      <c r="GZ2027" s="81">
        <v>4.3541857288384054E-4</v>
      </c>
    </row>
    <row r="2028" spans="187:208" x14ac:dyDescent="0.25">
      <c r="GE2028" s="81" t="s">
        <v>449</v>
      </c>
      <c r="GF2028" s="81" t="s">
        <v>155</v>
      </c>
      <c r="GG2028" s="81" t="s">
        <v>464</v>
      </c>
      <c r="GH2028" s="81" t="s">
        <v>453</v>
      </c>
      <c r="GI2028" s="81">
        <v>2029</v>
      </c>
      <c r="GJ2028" s="81" t="s">
        <v>201</v>
      </c>
      <c r="GK2028" s="81">
        <v>3.9055083184886152E-2</v>
      </c>
      <c r="GL2028" s="81">
        <v>574.64243099999999</v>
      </c>
      <c r="GM2028" s="81">
        <v>2029</v>
      </c>
      <c r="GN2028" s="81" t="s">
        <v>173</v>
      </c>
      <c r="GO2028" s="81">
        <v>1.1148832299820636E-2</v>
      </c>
      <c r="GP2028" s="81">
        <v>10</v>
      </c>
      <c r="GQ2028" s="81">
        <v>0</v>
      </c>
      <c r="GR2028" s="81" t="s">
        <v>448</v>
      </c>
      <c r="GS2028" s="81">
        <v>1.1148832299820636E-2</v>
      </c>
      <c r="GT2028" s="81">
        <v>4.3541857288384054E-4</v>
      </c>
      <c r="GU2028" s="81">
        <v>1.1148832299820636E-2</v>
      </c>
      <c r="GV2028" s="81">
        <v>4.3541857288384054E-4</v>
      </c>
      <c r="GW2028" s="81">
        <v>1.1148832299820636E-2</v>
      </c>
      <c r="GX2028" s="81">
        <v>4.3541857288384054E-4</v>
      </c>
      <c r="GY2028" s="81">
        <v>1.1148832299820636E-2</v>
      </c>
      <c r="GZ2028" s="81">
        <v>4.3541857288384054E-4</v>
      </c>
    </row>
    <row r="2029" spans="187:208" x14ac:dyDescent="0.25">
      <c r="GE2029" s="81" t="s">
        <v>449</v>
      </c>
      <c r="GF2029" s="81" t="s">
        <v>155</v>
      </c>
      <c r="GG2029" s="81" t="s">
        <v>464</v>
      </c>
      <c r="GH2029" s="81" t="s">
        <v>453</v>
      </c>
      <c r="GI2029" s="81">
        <v>2030</v>
      </c>
      <c r="GJ2029" s="81" t="s">
        <v>201</v>
      </c>
      <c r="GK2029" s="81">
        <v>3.9055083184886152E-2</v>
      </c>
      <c r="GL2029" s="81">
        <v>574.64243099999999</v>
      </c>
      <c r="GM2029" s="81">
        <v>2030</v>
      </c>
      <c r="GN2029" s="81" t="s">
        <v>173</v>
      </c>
      <c r="GO2029" s="81">
        <v>1.1148832299820636E-2</v>
      </c>
      <c r="GP2029" s="81">
        <v>10</v>
      </c>
      <c r="GQ2029" s="81">
        <v>0</v>
      </c>
      <c r="GR2029" s="81" t="s">
        <v>448</v>
      </c>
      <c r="GS2029" s="81">
        <v>0</v>
      </c>
      <c r="GT2029" s="81">
        <v>0</v>
      </c>
      <c r="GU2029" s="81">
        <v>1.1148832299820636E-2</v>
      </c>
      <c r="GV2029" s="81">
        <v>4.3541857288384054E-4</v>
      </c>
      <c r="GW2029" s="81">
        <v>1.1148832299820636E-2</v>
      </c>
      <c r="GX2029" s="81">
        <v>4.3541857288384054E-4</v>
      </c>
      <c r="GY2029" s="81">
        <v>1.1148832299820636E-2</v>
      </c>
      <c r="GZ2029" s="81">
        <v>4.3541857288384054E-4</v>
      </c>
    </row>
    <row r="2030" spans="187:208" x14ac:dyDescent="0.25">
      <c r="GE2030" s="81" t="s">
        <v>449</v>
      </c>
      <c r="GF2030" s="81" t="s">
        <v>155</v>
      </c>
      <c r="GG2030" s="81" t="s">
        <v>464</v>
      </c>
      <c r="GH2030" s="81" t="s">
        <v>453</v>
      </c>
      <c r="GI2030" s="81">
        <v>2031</v>
      </c>
      <c r="GJ2030" s="81" t="s">
        <v>201</v>
      </c>
      <c r="GK2030" s="81">
        <v>3.9055083184886152E-2</v>
      </c>
      <c r="GL2030" s="81">
        <v>574.64243099999999</v>
      </c>
      <c r="GM2030" s="81">
        <v>2031</v>
      </c>
      <c r="GN2030" s="81" t="s">
        <v>173</v>
      </c>
      <c r="GO2030" s="81">
        <v>1.1148832299820636E-2</v>
      </c>
      <c r="GP2030" s="81">
        <v>10</v>
      </c>
      <c r="GQ2030" s="81">
        <v>0</v>
      </c>
      <c r="GR2030" s="81" t="s">
        <v>448</v>
      </c>
      <c r="GS2030" s="81">
        <v>0</v>
      </c>
      <c r="GT2030" s="81">
        <v>0</v>
      </c>
      <c r="GU2030" s="81">
        <v>0</v>
      </c>
      <c r="GV2030" s="81">
        <v>0</v>
      </c>
      <c r="GW2030" s="81">
        <v>1.1148832299820636E-2</v>
      </c>
      <c r="GX2030" s="81">
        <v>4.3541857288384054E-4</v>
      </c>
      <c r="GY2030" s="81">
        <v>1.1148832299820636E-2</v>
      </c>
      <c r="GZ2030" s="81">
        <v>4.3541857288384054E-4</v>
      </c>
    </row>
    <row r="2031" spans="187:208" x14ac:dyDescent="0.25">
      <c r="GE2031" s="81" t="s">
        <v>449</v>
      </c>
      <c r="GF2031" s="81" t="s">
        <v>155</v>
      </c>
      <c r="GG2031" s="81" t="s">
        <v>464</v>
      </c>
      <c r="GH2031" s="81" t="s">
        <v>453</v>
      </c>
      <c r="GI2031" s="81">
        <v>2032</v>
      </c>
      <c r="GJ2031" s="81" t="s">
        <v>201</v>
      </c>
      <c r="GK2031" s="81">
        <v>3.9055083184886152E-2</v>
      </c>
      <c r="GL2031" s="81">
        <v>574.64243099999999</v>
      </c>
      <c r="GM2031" s="81">
        <v>2032</v>
      </c>
      <c r="GN2031" s="81" t="s">
        <v>173</v>
      </c>
      <c r="GO2031" s="81">
        <v>1.1148832299820636E-2</v>
      </c>
      <c r="GP2031" s="81">
        <v>10</v>
      </c>
      <c r="GQ2031" s="81">
        <v>0</v>
      </c>
      <c r="GR2031" s="81" t="s">
        <v>448</v>
      </c>
      <c r="GS2031" s="81">
        <v>0</v>
      </c>
      <c r="GT2031" s="81">
        <v>0</v>
      </c>
      <c r="GU2031" s="81">
        <v>0</v>
      </c>
      <c r="GV2031" s="81">
        <v>0</v>
      </c>
      <c r="GW2031" s="81">
        <v>0</v>
      </c>
      <c r="GX2031" s="81">
        <v>0</v>
      </c>
      <c r="GY2031" s="81">
        <v>1.1148832299820636E-2</v>
      </c>
      <c r="GZ2031" s="81">
        <v>4.3541857288384054E-4</v>
      </c>
    </row>
    <row r="2032" spans="187:208" x14ac:dyDescent="0.25">
      <c r="GE2032" s="81" t="s">
        <v>449</v>
      </c>
      <c r="GF2032" s="81" t="s">
        <v>155</v>
      </c>
      <c r="GG2032" s="81" t="s">
        <v>464</v>
      </c>
      <c r="GH2032" s="81" t="s">
        <v>454</v>
      </c>
      <c r="GI2032" s="81">
        <v>2021</v>
      </c>
      <c r="GJ2032" s="81" t="s">
        <v>201</v>
      </c>
      <c r="GK2032" s="81">
        <v>409.22373582044048</v>
      </c>
      <c r="GL2032" s="81">
        <v>574.64243099999999</v>
      </c>
      <c r="GM2032" s="81">
        <v>2021</v>
      </c>
      <c r="GN2032" s="81" t="s">
        <v>173</v>
      </c>
      <c r="GO2032" s="81">
        <v>1.1148832299820636E-2</v>
      </c>
      <c r="GP2032" s="81">
        <v>10</v>
      </c>
      <c r="GQ2032" s="81">
        <v>0</v>
      </c>
      <c r="GR2032" s="81" t="s">
        <v>448</v>
      </c>
      <c r="GS2032" s="81">
        <v>1.1148832299820636E-2</v>
      </c>
      <c r="GT2032" s="81">
        <v>4.5623668037681941</v>
      </c>
      <c r="GU2032" s="81">
        <v>1.1148832299820636E-2</v>
      </c>
      <c r="GV2032" s="81">
        <v>4.5623668037681941</v>
      </c>
      <c r="GW2032" s="81">
        <v>0</v>
      </c>
      <c r="GX2032" s="81">
        <v>0</v>
      </c>
      <c r="GY2032" s="81">
        <v>0</v>
      </c>
      <c r="GZ2032" s="81">
        <v>0</v>
      </c>
    </row>
    <row r="2033" spans="187:208" x14ac:dyDescent="0.25">
      <c r="GE2033" s="81" t="s">
        <v>449</v>
      </c>
      <c r="GF2033" s="81" t="s">
        <v>155</v>
      </c>
      <c r="GG2033" s="81" t="s">
        <v>464</v>
      </c>
      <c r="GH2033" s="81" t="s">
        <v>454</v>
      </c>
      <c r="GI2033" s="81">
        <v>2022</v>
      </c>
      <c r="GJ2033" s="81" t="s">
        <v>201</v>
      </c>
      <c r="GK2033" s="81">
        <v>409.22373582044048</v>
      </c>
      <c r="GL2033" s="81">
        <v>574.64243099999999</v>
      </c>
      <c r="GM2033" s="81">
        <v>2022</v>
      </c>
      <c r="GN2033" s="81" t="s">
        <v>173</v>
      </c>
      <c r="GO2033" s="81">
        <v>1.1148832299820636E-2</v>
      </c>
      <c r="GP2033" s="81">
        <v>10</v>
      </c>
      <c r="GQ2033" s="81">
        <v>0</v>
      </c>
      <c r="GR2033" s="81" t="s">
        <v>448</v>
      </c>
      <c r="GS2033" s="81">
        <v>1.1148832299820636E-2</v>
      </c>
      <c r="GT2033" s="81">
        <v>4.5623668037681941</v>
      </c>
      <c r="GU2033" s="81">
        <v>1.1148832299820636E-2</v>
      </c>
      <c r="GV2033" s="81">
        <v>4.5623668037681941</v>
      </c>
      <c r="GW2033" s="81">
        <v>1.1148832299820636E-2</v>
      </c>
      <c r="GX2033" s="81">
        <v>4.5623668037681941</v>
      </c>
      <c r="GY2033" s="81">
        <v>0</v>
      </c>
      <c r="GZ2033" s="81">
        <v>0</v>
      </c>
    </row>
    <row r="2034" spans="187:208" x14ac:dyDescent="0.25">
      <c r="GE2034" s="81" t="s">
        <v>449</v>
      </c>
      <c r="GF2034" s="81" t="s">
        <v>155</v>
      </c>
      <c r="GG2034" s="81" t="s">
        <v>464</v>
      </c>
      <c r="GH2034" s="81" t="s">
        <v>454</v>
      </c>
      <c r="GI2034" s="81">
        <v>2023</v>
      </c>
      <c r="GJ2034" s="81" t="s">
        <v>201</v>
      </c>
      <c r="GK2034" s="81">
        <v>428.60232122030828</v>
      </c>
      <c r="GL2034" s="81">
        <v>574.64243099999999</v>
      </c>
      <c r="GM2034" s="81">
        <v>2023</v>
      </c>
      <c r="GN2034" s="81" t="s">
        <v>173</v>
      </c>
      <c r="GO2034" s="81">
        <v>1.1148832299820636E-2</v>
      </c>
      <c r="GP2034" s="81">
        <v>10</v>
      </c>
      <c r="GQ2034" s="81">
        <v>0</v>
      </c>
      <c r="GR2034" s="81" t="s">
        <v>448</v>
      </c>
      <c r="GS2034" s="81">
        <v>1.1148832299820636E-2</v>
      </c>
      <c r="GT2034" s="81">
        <v>4.778415402599073</v>
      </c>
      <c r="GU2034" s="81">
        <v>1.1148832299820636E-2</v>
      </c>
      <c r="GV2034" s="81">
        <v>4.778415402599073</v>
      </c>
      <c r="GW2034" s="81">
        <v>1.1148832299820636E-2</v>
      </c>
      <c r="GX2034" s="81">
        <v>4.778415402599073</v>
      </c>
      <c r="GY2034" s="81">
        <v>1.1148832299820636E-2</v>
      </c>
      <c r="GZ2034" s="81">
        <v>4.778415402599073</v>
      </c>
    </row>
    <row r="2035" spans="187:208" x14ac:dyDescent="0.25">
      <c r="GE2035" s="81" t="s">
        <v>449</v>
      </c>
      <c r="GF2035" s="81" t="s">
        <v>155</v>
      </c>
      <c r="GG2035" s="81" t="s">
        <v>464</v>
      </c>
      <c r="GH2035" s="81" t="s">
        <v>454</v>
      </c>
      <c r="GI2035" s="81">
        <v>2024</v>
      </c>
      <c r="GJ2035" s="81" t="s">
        <v>201</v>
      </c>
      <c r="GK2035" s="81">
        <v>428.60232122030828</v>
      </c>
      <c r="GL2035" s="81">
        <v>574.64243099999999</v>
      </c>
      <c r="GM2035" s="81">
        <v>2024</v>
      </c>
      <c r="GN2035" s="81" t="s">
        <v>173</v>
      </c>
      <c r="GO2035" s="81">
        <v>1.1148832299820636E-2</v>
      </c>
      <c r="GP2035" s="81">
        <v>10</v>
      </c>
      <c r="GQ2035" s="81">
        <v>0</v>
      </c>
      <c r="GR2035" s="81" t="s">
        <v>448</v>
      </c>
      <c r="GS2035" s="81">
        <v>1.1148832299820636E-2</v>
      </c>
      <c r="GT2035" s="81">
        <v>4.778415402599073</v>
      </c>
      <c r="GU2035" s="81">
        <v>1.1148832299820636E-2</v>
      </c>
      <c r="GV2035" s="81">
        <v>4.778415402599073</v>
      </c>
      <c r="GW2035" s="81">
        <v>1.1148832299820636E-2</v>
      </c>
      <c r="GX2035" s="81">
        <v>4.778415402599073</v>
      </c>
      <c r="GY2035" s="81">
        <v>1.1148832299820636E-2</v>
      </c>
      <c r="GZ2035" s="81">
        <v>4.778415402599073</v>
      </c>
    </row>
    <row r="2036" spans="187:208" x14ac:dyDescent="0.25">
      <c r="GE2036" s="81" t="s">
        <v>449</v>
      </c>
      <c r="GF2036" s="81" t="s">
        <v>155</v>
      </c>
      <c r="GG2036" s="81" t="s">
        <v>464</v>
      </c>
      <c r="GH2036" s="81" t="s">
        <v>454</v>
      </c>
      <c r="GI2036" s="81">
        <v>2025</v>
      </c>
      <c r="GJ2036" s="81" t="s">
        <v>201</v>
      </c>
      <c r="GK2036" s="81">
        <v>428.60232122030828</v>
      </c>
      <c r="GL2036" s="81">
        <v>574.64243099999999</v>
      </c>
      <c r="GM2036" s="81">
        <v>2025</v>
      </c>
      <c r="GN2036" s="81" t="s">
        <v>173</v>
      </c>
      <c r="GO2036" s="81">
        <v>1.1148832299820636E-2</v>
      </c>
      <c r="GP2036" s="81">
        <v>10</v>
      </c>
      <c r="GQ2036" s="81">
        <v>0</v>
      </c>
      <c r="GR2036" s="81" t="s">
        <v>448</v>
      </c>
      <c r="GS2036" s="81">
        <v>1.1148832299820636E-2</v>
      </c>
      <c r="GT2036" s="81">
        <v>4.778415402599073</v>
      </c>
      <c r="GU2036" s="81">
        <v>1.1148832299820636E-2</v>
      </c>
      <c r="GV2036" s="81">
        <v>4.778415402599073</v>
      </c>
      <c r="GW2036" s="81">
        <v>1.1148832299820636E-2</v>
      </c>
      <c r="GX2036" s="81">
        <v>4.778415402599073</v>
      </c>
      <c r="GY2036" s="81">
        <v>1.1148832299820636E-2</v>
      </c>
      <c r="GZ2036" s="81">
        <v>4.778415402599073</v>
      </c>
    </row>
    <row r="2037" spans="187:208" x14ac:dyDescent="0.25">
      <c r="GE2037" s="81" t="s">
        <v>449</v>
      </c>
      <c r="GF2037" s="81" t="s">
        <v>155</v>
      </c>
      <c r="GG2037" s="81" t="s">
        <v>464</v>
      </c>
      <c r="GH2037" s="81" t="s">
        <v>454</v>
      </c>
      <c r="GI2037" s="81">
        <v>2026</v>
      </c>
      <c r="GJ2037" s="81" t="s">
        <v>201</v>
      </c>
      <c r="GK2037" s="81">
        <v>428.60232122030828</v>
      </c>
      <c r="GL2037" s="81">
        <v>574.64243099999999</v>
      </c>
      <c r="GM2037" s="81">
        <v>2026</v>
      </c>
      <c r="GN2037" s="81" t="s">
        <v>173</v>
      </c>
      <c r="GO2037" s="81">
        <v>1.1148832299820636E-2</v>
      </c>
      <c r="GP2037" s="81">
        <v>10</v>
      </c>
      <c r="GQ2037" s="81">
        <v>0</v>
      </c>
      <c r="GR2037" s="81" t="s">
        <v>448</v>
      </c>
      <c r="GS2037" s="81">
        <v>1.1148832299820636E-2</v>
      </c>
      <c r="GT2037" s="81">
        <v>4.778415402599073</v>
      </c>
      <c r="GU2037" s="81">
        <v>1.1148832299820636E-2</v>
      </c>
      <c r="GV2037" s="81">
        <v>4.778415402599073</v>
      </c>
      <c r="GW2037" s="81">
        <v>1.1148832299820636E-2</v>
      </c>
      <c r="GX2037" s="81">
        <v>4.778415402599073</v>
      </c>
      <c r="GY2037" s="81">
        <v>1.1148832299820636E-2</v>
      </c>
      <c r="GZ2037" s="81">
        <v>4.778415402599073</v>
      </c>
    </row>
    <row r="2038" spans="187:208" x14ac:dyDescent="0.25">
      <c r="GE2038" s="81" t="s">
        <v>449</v>
      </c>
      <c r="GF2038" s="81" t="s">
        <v>155</v>
      </c>
      <c r="GG2038" s="81" t="s">
        <v>464</v>
      </c>
      <c r="GH2038" s="81" t="s">
        <v>454</v>
      </c>
      <c r="GI2038" s="81">
        <v>2027</v>
      </c>
      <c r="GJ2038" s="81" t="s">
        <v>201</v>
      </c>
      <c r="GK2038" s="81">
        <v>428.60232122030828</v>
      </c>
      <c r="GL2038" s="81">
        <v>574.64243099999999</v>
      </c>
      <c r="GM2038" s="81">
        <v>2027</v>
      </c>
      <c r="GN2038" s="81" t="s">
        <v>173</v>
      </c>
      <c r="GO2038" s="81">
        <v>1.1148832299820636E-2</v>
      </c>
      <c r="GP2038" s="81">
        <v>10</v>
      </c>
      <c r="GQ2038" s="81">
        <v>0</v>
      </c>
      <c r="GR2038" s="81" t="s">
        <v>448</v>
      </c>
      <c r="GS2038" s="81">
        <v>1.1148832299820636E-2</v>
      </c>
      <c r="GT2038" s="81">
        <v>4.778415402599073</v>
      </c>
      <c r="GU2038" s="81">
        <v>1.1148832299820636E-2</v>
      </c>
      <c r="GV2038" s="81">
        <v>4.778415402599073</v>
      </c>
      <c r="GW2038" s="81">
        <v>1.1148832299820636E-2</v>
      </c>
      <c r="GX2038" s="81">
        <v>4.778415402599073</v>
      </c>
      <c r="GY2038" s="81">
        <v>1.1148832299820636E-2</v>
      </c>
      <c r="GZ2038" s="81">
        <v>4.778415402599073</v>
      </c>
    </row>
    <row r="2039" spans="187:208" x14ac:dyDescent="0.25">
      <c r="GE2039" s="81" t="s">
        <v>449</v>
      </c>
      <c r="GF2039" s="81" t="s">
        <v>155</v>
      </c>
      <c r="GG2039" s="81" t="s">
        <v>464</v>
      </c>
      <c r="GH2039" s="81" t="s">
        <v>454</v>
      </c>
      <c r="GI2039" s="81">
        <v>2028</v>
      </c>
      <c r="GJ2039" s="81" t="s">
        <v>201</v>
      </c>
      <c r="GK2039" s="81">
        <v>453.26096055717272</v>
      </c>
      <c r="GL2039" s="81">
        <v>574.64243099999999</v>
      </c>
      <c r="GM2039" s="81">
        <v>2028</v>
      </c>
      <c r="GN2039" s="81" t="s">
        <v>173</v>
      </c>
      <c r="GO2039" s="81">
        <v>1.1148832299820636E-2</v>
      </c>
      <c r="GP2039" s="81">
        <v>10</v>
      </c>
      <c r="GQ2039" s="81">
        <v>0</v>
      </c>
      <c r="GR2039" s="81" t="s">
        <v>448</v>
      </c>
      <c r="GS2039" s="81">
        <v>1.1148832299820636E-2</v>
      </c>
      <c r="GT2039" s="81">
        <v>5.053330437307535</v>
      </c>
      <c r="GU2039" s="81">
        <v>1.1148832299820636E-2</v>
      </c>
      <c r="GV2039" s="81">
        <v>5.053330437307535</v>
      </c>
      <c r="GW2039" s="81">
        <v>1.1148832299820636E-2</v>
      </c>
      <c r="GX2039" s="81">
        <v>5.053330437307535</v>
      </c>
      <c r="GY2039" s="81">
        <v>1.1148832299820636E-2</v>
      </c>
      <c r="GZ2039" s="81">
        <v>5.053330437307535</v>
      </c>
    </row>
    <row r="2040" spans="187:208" x14ac:dyDescent="0.25">
      <c r="GE2040" s="81" t="s">
        <v>449</v>
      </c>
      <c r="GF2040" s="81" t="s">
        <v>155</v>
      </c>
      <c r="GG2040" s="81" t="s">
        <v>464</v>
      </c>
      <c r="GH2040" s="81" t="s">
        <v>454</v>
      </c>
      <c r="GI2040" s="81">
        <v>2029</v>
      </c>
      <c r="GJ2040" s="81" t="s">
        <v>201</v>
      </c>
      <c r="GK2040" s="81">
        <v>453.26096055717272</v>
      </c>
      <c r="GL2040" s="81">
        <v>574.64243099999999</v>
      </c>
      <c r="GM2040" s="81">
        <v>2029</v>
      </c>
      <c r="GN2040" s="81" t="s">
        <v>173</v>
      </c>
      <c r="GO2040" s="81">
        <v>1.1148832299820636E-2</v>
      </c>
      <c r="GP2040" s="81">
        <v>10</v>
      </c>
      <c r="GQ2040" s="81">
        <v>0</v>
      </c>
      <c r="GR2040" s="81" t="s">
        <v>448</v>
      </c>
      <c r="GS2040" s="81">
        <v>1.1148832299820636E-2</v>
      </c>
      <c r="GT2040" s="81">
        <v>5.053330437307535</v>
      </c>
      <c r="GU2040" s="81">
        <v>1.1148832299820636E-2</v>
      </c>
      <c r="GV2040" s="81">
        <v>5.053330437307535</v>
      </c>
      <c r="GW2040" s="81">
        <v>1.1148832299820636E-2</v>
      </c>
      <c r="GX2040" s="81">
        <v>5.053330437307535</v>
      </c>
      <c r="GY2040" s="81">
        <v>1.1148832299820636E-2</v>
      </c>
      <c r="GZ2040" s="81">
        <v>5.053330437307535</v>
      </c>
    </row>
    <row r="2041" spans="187:208" x14ac:dyDescent="0.25">
      <c r="GE2041" s="81" t="s">
        <v>449</v>
      </c>
      <c r="GF2041" s="81" t="s">
        <v>155</v>
      </c>
      <c r="GG2041" s="81" t="s">
        <v>464</v>
      </c>
      <c r="GH2041" s="81" t="s">
        <v>454</v>
      </c>
      <c r="GI2041" s="81">
        <v>2030</v>
      </c>
      <c r="GJ2041" s="81" t="s">
        <v>201</v>
      </c>
      <c r="GK2041" s="81">
        <v>453.26096055717272</v>
      </c>
      <c r="GL2041" s="81">
        <v>574.64243099999999</v>
      </c>
      <c r="GM2041" s="81">
        <v>2030</v>
      </c>
      <c r="GN2041" s="81" t="s">
        <v>173</v>
      </c>
      <c r="GO2041" s="81">
        <v>1.1148832299820636E-2</v>
      </c>
      <c r="GP2041" s="81">
        <v>10</v>
      </c>
      <c r="GQ2041" s="81">
        <v>0</v>
      </c>
      <c r="GR2041" s="81" t="s">
        <v>448</v>
      </c>
      <c r="GS2041" s="81">
        <v>0</v>
      </c>
      <c r="GT2041" s="81">
        <v>0</v>
      </c>
      <c r="GU2041" s="81">
        <v>1.1148832299820636E-2</v>
      </c>
      <c r="GV2041" s="81">
        <v>5.053330437307535</v>
      </c>
      <c r="GW2041" s="81">
        <v>1.1148832299820636E-2</v>
      </c>
      <c r="GX2041" s="81">
        <v>5.053330437307535</v>
      </c>
      <c r="GY2041" s="81">
        <v>1.1148832299820636E-2</v>
      </c>
      <c r="GZ2041" s="81">
        <v>5.053330437307535</v>
      </c>
    </row>
    <row r="2042" spans="187:208" x14ac:dyDescent="0.25">
      <c r="GE2042" s="81" t="s">
        <v>449</v>
      </c>
      <c r="GF2042" s="81" t="s">
        <v>155</v>
      </c>
      <c r="GG2042" s="81" t="s">
        <v>464</v>
      </c>
      <c r="GH2042" s="81" t="s">
        <v>454</v>
      </c>
      <c r="GI2042" s="81">
        <v>2031</v>
      </c>
      <c r="GJ2042" s="81" t="s">
        <v>201</v>
      </c>
      <c r="GK2042" s="81">
        <v>453.26096055717272</v>
      </c>
      <c r="GL2042" s="81">
        <v>574.64243099999999</v>
      </c>
      <c r="GM2042" s="81">
        <v>2031</v>
      </c>
      <c r="GN2042" s="81" t="s">
        <v>173</v>
      </c>
      <c r="GO2042" s="81">
        <v>1.1148832299820636E-2</v>
      </c>
      <c r="GP2042" s="81">
        <v>10</v>
      </c>
      <c r="GQ2042" s="81">
        <v>0</v>
      </c>
      <c r="GR2042" s="81" t="s">
        <v>448</v>
      </c>
      <c r="GS2042" s="81">
        <v>0</v>
      </c>
      <c r="GT2042" s="81">
        <v>0</v>
      </c>
      <c r="GU2042" s="81">
        <v>0</v>
      </c>
      <c r="GV2042" s="81">
        <v>0</v>
      </c>
      <c r="GW2042" s="81">
        <v>1.1148832299820636E-2</v>
      </c>
      <c r="GX2042" s="81">
        <v>5.053330437307535</v>
      </c>
      <c r="GY2042" s="81">
        <v>1.1148832299820636E-2</v>
      </c>
      <c r="GZ2042" s="81">
        <v>5.053330437307535</v>
      </c>
    </row>
    <row r="2043" spans="187:208" x14ac:dyDescent="0.25">
      <c r="GE2043" s="81" t="s">
        <v>449</v>
      </c>
      <c r="GF2043" s="81" t="s">
        <v>155</v>
      </c>
      <c r="GG2043" s="81" t="s">
        <v>464</v>
      </c>
      <c r="GH2043" s="81" t="s">
        <v>454</v>
      </c>
      <c r="GI2043" s="81">
        <v>2032</v>
      </c>
      <c r="GJ2043" s="81" t="s">
        <v>201</v>
      </c>
      <c r="GK2043" s="81">
        <v>453.26096055717272</v>
      </c>
      <c r="GL2043" s="81">
        <v>574.64243099999999</v>
      </c>
      <c r="GM2043" s="81">
        <v>2032</v>
      </c>
      <c r="GN2043" s="81" t="s">
        <v>173</v>
      </c>
      <c r="GO2043" s="81">
        <v>1.1148832299820636E-2</v>
      </c>
      <c r="GP2043" s="81">
        <v>10</v>
      </c>
      <c r="GQ2043" s="81">
        <v>0</v>
      </c>
      <c r="GR2043" s="81" t="s">
        <v>448</v>
      </c>
      <c r="GS2043" s="81">
        <v>0</v>
      </c>
      <c r="GT2043" s="81">
        <v>0</v>
      </c>
      <c r="GU2043" s="81">
        <v>0</v>
      </c>
      <c r="GV2043" s="81">
        <v>0</v>
      </c>
      <c r="GW2043" s="81">
        <v>0</v>
      </c>
      <c r="GX2043" s="81">
        <v>0</v>
      </c>
      <c r="GY2043" s="81">
        <v>1.1148832299820636E-2</v>
      </c>
      <c r="GZ2043" s="81">
        <v>5.053330437307535</v>
      </c>
    </row>
    <row r="2044" spans="187:208" x14ac:dyDescent="0.25">
      <c r="GE2044" s="81" t="s">
        <v>449</v>
      </c>
      <c r="GF2044" s="81" t="s">
        <v>155</v>
      </c>
      <c r="GG2044" s="81" t="s">
        <v>464</v>
      </c>
      <c r="GH2044" s="81" t="s">
        <v>455</v>
      </c>
      <c r="GI2044" s="81">
        <v>2021</v>
      </c>
      <c r="GJ2044" s="81" t="s">
        <v>201</v>
      </c>
      <c r="GK2044" s="81">
        <v>409.22373582042582</v>
      </c>
      <c r="GL2044" s="81">
        <v>574.64243099999999</v>
      </c>
      <c r="GM2044" s="81">
        <v>2021</v>
      </c>
      <c r="GN2044" s="81" t="s">
        <v>173</v>
      </c>
      <c r="GO2044" s="81">
        <v>1.1148832299820636E-2</v>
      </c>
      <c r="GP2044" s="81">
        <v>10</v>
      </c>
      <c r="GQ2044" s="81">
        <v>0</v>
      </c>
      <c r="GR2044" s="81" t="s">
        <v>448</v>
      </c>
      <c r="GS2044" s="81">
        <v>1.1148832299820636E-2</v>
      </c>
      <c r="GT2044" s="81">
        <v>4.5623668037680307</v>
      </c>
      <c r="GU2044" s="81">
        <v>1.1148832299820636E-2</v>
      </c>
      <c r="GV2044" s="81">
        <v>4.5623668037680307</v>
      </c>
      <c r="GW2044" s="81">
        <v>0</v>
      </c>
      <c r="GX2044" s="81">
        <v>0</v>
      </c>
      <c r="GY2044" s="81">
        <v>0</v>
      </c>
      <c r="GZ2044" s="81">
        <v>0</v>
      </c>
    </row>
    <row r="2045" spans="187:208" x14ac:dyDescent="0.25">
      <c r="GE2045" s="81" t="s">
        <v>449</v>
      </c>
      <c r="GF2045" s="81" t="s">
        <v>155</v>
      </c>
      <c r="GG2045" s="81" t="s">
        <v>464</v>
      </c>
      <c r="GH2045" s="81" t="s">
        <v>455</v>
      </c>
      <c r="GI2045" s="81">
        <v>2022</v>
      </c>
      <c r="GJ2045" s="81" t="s">
        <v>201</v>
      </c>
      <c r="GK2045" s="81">
        <v>409.22373582042582</v>
      </c>
      <c r="GL2045" s="81">
        <v>574.64243099999999</v>
      </c>
      <c r="GM2045" s="81">
        <v>2022</v>
      </c>
      <c r="GN2045" s="81" t="s">
        <v>173</v>
      </c>
      <c r="GO2045" s="81">
        <v>1.1148832299820636E-2</v>
      </c>
      <c r="GP2045" s="81">
        <v>10</v>
      </c>
      <c r="GQ2045" s="81">
        <v>0</v>
      </c>
      <c r="GR2045" s="81" t="s">
        <v>448</v>
      </c>
      <c r="GS2045" s="81">
        <v>1.1148832299820636E-2</v>
      </c>
      <c r="GT2045" s="81">
        <v>4.5623668037680307</v>
      </c>
      <c r="GU2045" s="81">
        <v>1.1148832299820636E-2</v>
      </c>
      <c r="GV2045" s="81">
        <v>4.5623668037680307</v>
      </c>
      <c r="GW2045" s="81">
        <v>1.1148832299820636E-2</v>
      </c>
      <c r="GX2045" s="81">
        <v>4.5623668037680307</v>
      </c>
      <c r="GY2045" s="81">
        <v>0</v>
      </c>
      <c r="GZ2045" s="81">
        <v>0</v>
      </c>
    </row>
    <row r="2046" spans="187:208" x14ac:dyDescent="0.25">
      <c r="GE2046" s="81" t="s">
        <v>449</v>
      </c>
      <c r="GF2046" s="81" t="s">
        <v>155</v>
      </c>
      <c r="GG2046" s="81" t="s">
        <v>464</v>
      </c>
      <c r="GH2046" s="81" t="s">
        <v>455</v>
      </c>
      <c r="GI2046" s="81">
        <v>2023</v>
      </c>
      <c r="GJ2046" s="81" t="s">
        <v>201</v>
      </c>
      <c r="GK2046" s="81">
        <v>428.60232122029959</v>
      </c>
      <c r="GL2046" s="81">
        <v>574.64243099999999</v>
      </c>
      <c r="GM2046" s="81">
        <v>2023</v>
      </c>
      <c r="GN2046" s="81" t="s">
        <v>173</v>
      </c>
      <c r="GO2046" s="81">
        <v>1.1148832299820636E-2</v>
      </c>
      <c r="GP2046" s="81">
        <v>10</v>
      </c>
      <c r="GQ2046" s="81">
        <v>0</v>
      </c>
      <c r="GR2046" s="81" t="s">
        <v>448</v>
      </c>
      <c r="GS2046" s="81">
        <v>1.1148832299820636E-2</v>
      </c>
      <c r="GT2046" s="81">
        <v>4.7784154025989753</v>
      </c>
      <c r="GU2046" s="81">
        <v>1.1148832299820636E-2</v>
      </c>
      <c r="GV2046" s="81">
        <v>4.7784154025989753</v>
      </c>
      <c r="GW2046" s="81">
        <v>1.1148832299820636E-2</v>
      </c>
      <c r="GX2046" s="81">
        <v>4.7784154025989753</v>
      </c>
      <c r="GY2046" s="81">
        <v>1.1148832299820636E-2</v>
      </c>
      <c r="GZ2046" s="81">
        <v>4.7784154025989753</v>
      </c>
    </row>
    <row r="2047" spans="187:208" x14ac:dyDescent="0.25">
      <c r="GE2047" s="81" t="s">
        <v>449</v>
      </c>
      <c r="GF2047" s="81" t="s">
        <v>155</v>
      </c>
      <c r="GG2047" s="81" t="s">
        <v>464</v>
      </c>
      <c r="GH2047" s="81" t="s">
        <v>455</v>
      </c>
      <c r="GI2047" s="81">
        <v>2024</v>
      </c>
      <c r="GJ2047" s="81" t="s">
        <v>201</v>
      </c>
      <c r="GK2047" s="81">
        <v>428.60232122029959</v>
      </c>
      <c r="GL2047" s="81">
        <v>574.64243099999999</v>
      </c>
      <c r="GM2047" s="81">
        <v>2024</v>
      </c>
      <c r="GN2047" s="81" t="s">
        <v>173</v>
      </c>
      <c r="GO2047" s="81">
        <v>1.1148832299820636E-2</v>
      </c>
      <c r="GP2047" s="81">
        <v>10</v>
      </c>
      <c r="GQ2047" s="81">
        <v>0</v>
      </c>
      <c r="GR2047" s="81" t="s">
        <v>448</v>
      </c>
      <c r="GS2047" s="81">
        <v>1.1148832299820636E-2</v>
      </c>
      <c r="GT2047" s="81">
        <v>4.7784154025989753</v>
      </c>
      <c r="GU2047" s="81">
        <v>1.1148832299820636E-2</v>
      </c>
      <c r="GV2047" s="81">
        <v>4.7784154025989753</v>
      </c>
      <c r="GW2047" s="81">
        <v>1.1148832299820636E-2</v>
      </c>
      <c r="GX2047" s="81">
        <v>4.7784154025989753</v>
      </c>
      <c r="GY2047" s="81">
        <v>1.1148832299820636E-2</v>
      </c>
      <c r="GZ2047" s="81">
        <v>4.7784154025989753</v>
      </c>
    </row>
    <row r="2048" spans="187:208" x14ac:dyDescent="0.25">
      <c r="GE2048" s="81" t="s">
        <v>449</v>
      </c>
      <c r="GF2048" s="81" t="s">
        <v>155</v>
      </c>
      <c r="GG2048" s="81" t="s">
        <v>464</v>
      </c>
      <c r="GH2048" s="81" t="s">
        <v>455</v>
      </c>
      <c r="GI2048" s="81">
        <v>2025</v>
      </c>
      <c r="GJ2048" s="81" t="s">
        <v>201</v>
      </c>
      <c r="GK2048" s="81">
        <v>428.60232122029959</v>
      </c>
      <c r="GL2048" s="81">
        <v>574.64243099999999</v>
      </c>
      <c r="GM2048" s="81">
        <v>2025</v>
      </c>
      <c r="GN2048" s="81" t="s">
        <v>173</v>
      </c>
      <c r="GO2048" s="81">
        <v>1.1148832299820636E-2</v>
      </c>
      <c r="GP2048" s="81">
        <v>10</v>
      </c>
      <c r="GQ2048" s="81">
        <v>0</v>
      </c>
      <c r="GR2048" s="81" t="s">
        <v>448</v>
      </c>
      <c r="GS2048" s="81">
        <v>1.1148832299820636E-2</v>
      </c>
      <c r="GT2048" s="81">
        <v>4.7784154025989753</v>
      </c>
      <c r="GU2048" s="81">
        <v>1.1148832299820636E-2</v>
      </c>
      <c r="GV2048" s="81">
        <v>4.7784154025989753</v>
      </c>
      <c r="GW2048" s="81">
        <v>1.1148832299820636E-2</v>
      </c>
      <c r="GX2048" s="81">
        <v>4.7784154025989753</v>
      </c>
      <c r="GY2048" s="81">
        <v>1.1148832299820636E-2</v>
      </c>
      <c r="GZ2048" s="81">
        <v>4.7784154025989753</v>
      </c>
    </row>
    <row r="2049" spans="187:208" x14ac:dyDescent="0.25">
      <c r="GE2049" s="81" t="s">
        <v>449</v>
      </c>
      <c r="GF2049" s="81" t="s">
        <v>155</v>
      </c>
      <c r="GG2049" s="81" t="s">
        <v>464</v>
      </c>
      <c r="GH2049" s="81" t="s">
        <v>455</v>
      </c>
      <c r="GI2049" s="81">
        <v>2026</v>
      </c>
      <c r="GJ2049" s="81" t="s">
        <v>201</v>
      </c>
      <c r="GK2049" s="81">
        <v>428.60232122029959</v>
      </c>
      <c r="GL2049" s="81">
        <v>574.64243099999999</v>
      </c>
      <c r="GM2049" s="81">
        <v>2026</v>
      </c>
      <c r="GN2049" s="81" t="s">
        <v>173</v>
      </c>
      <c r="GO2049" s="81">
        <v>1.1148832299820636E-2</v>
      </c>
      <c r="GP2049" s="81">
        <v>10</v>
      </c>
      <c r="GQ2049" s="81">
        <v>0</v>
      </c>
      <c r="GR2049" s="81" t="s">
        <v>448</v>
      </c>
      <c r="GS2049" s="81">
        <v>1.1148832299820636E-2</v>
      </c>
      <c r="GT2049" s="81">
        <v>4.7784154025989753</v>
      </c>
      <c r="GU2049" s="81">
        <v>1.1148832299820636E-2</v>
      </c>
      <c r="GV2049" s="81">
        <v>4.7784154025989753</v>
      </c>
      <c r="GW2049" s="81">
        <v>1.1148832299820636E-2</v>
      </c>
      <c r="GX2049" s="81">
        <v>4.7784154025989753</v>
      </c>
      <c r="GY2049" s="81">
        <v>1.1148832299820636E-2</v>
      </c>
      <c r="GZ2049" s="81">
        <v>4.7784154025989753</v>
      </c>
    </row>
    <row r="2050" spans="187:208" x14ac:dyDescent="0.25">
      <c r="GE2050" s="81" t="s">
        <v>449</v>
      </c>
      <c r="GF2050" s="81" t="s">
        <v>155</v>
      </c>
      <c r="GG2050" s="81" t="s">
        <v>464</v>
      </c>
      <c r="GH2050" s="81" t="s">
        <v>455</v>
      </c>
      <c r="GI2050" s="81">
        <v>2027</v>
      </c>
      <c r="GJ2050" s="81" t="s">
        <v>201</v>
      </c>
      <c r="GK2050" s="81">
        <v>428.60232122029959</v>
      </c>
      <c r="GL2050" s="81">
        <v>574.64243099999999</v>
      </c>
      <c r="GM2050" s="81">
        <v>2027</v>
      </c>
      <c r="GN2050" s="81" t="s">
        <v>173</v>
      </c>
      <c r="GO2050" s="81">
        <v>1.1148832299820636E-2</v>
      </c>
      <c r="GP2050" s="81">
        <v>10</v>
      </c>
      <c r="GQ2050" s="81">
        <v>0</v>
      </c>
      <c r="GR2050" s="81" t="s">
        <v>448</v>
      </c>
      <c r="GS2050" s="81">
        <v>1.1148832299820636E-2</v>
      </c>
      <c r="GT2050" s="81">
        <v>4.7784154025989753</v>
      </c>
      <c r="GU2050" s="81">
        <v>1.1148832299820636E-2</v>
      </c>
      <c r="GV2050" s="81">
        <v>4.7784154025989753</v>
      </c>
      <c r="GW2050" s="81">
        <v>1.1148832299820636E-2</v>
      </c>
      <c r="GX2050" s="81">
        <v>4.7784154025989753</v>
      </c>
      <c r="GY2050" s="81">
        <v>1.1148832299820636E-2</v>
      </c>
      <c r="GZ2050" s="81">
        <v>4.7784154025989753</v>
      </c>
    </row>
    <row r="2051" spans="187:208" x14ac:dyDescent="0.25">
      <c r="GE2051" s="81" t="s">
        <v>449</v>
      </c>
      <c r="GF2051" s="81" t="s">
        <v>155</v>
      </c>
      <c r="GG2051" s="81" t="s">
        <v>464</v>
      </c>
      <c r="GH2051" s="81" t="s">
        <v>455</v>
      </c>
      <c r="GI2051" s="81">
        <v>2028</v>
      </c>
      <c r="GJ2051" s="81" t="s">
        <v>201</v>
      </c>
      <c r="GK2051" s="81">
        <v>453.26096055715601</v>
      </c>
      <c r="GL2051" s="81">
        <v>574.64243099999999</v>
      </c>
      <c r="GM2051" s="81">
        <v>2028</v>
      </c>
      <c r="GN2051" s="81" t="s">
        <v>173</v>
      </c>
      <c r="GO2051" s="81">
        <v>1.1148832299820636E-2</v>
      </c>
      <c r="GP2051" s="81">
        <v>10</v>
      </c>
      <c r="GQ2051" s="81">
        <v>0</v>
      </c>
      <c r="GR2051" s="81" t="s">
        <v>448</v>
      </c>
      <c r="GS2051" s="81">
        <v>1.1148832299820636E-2</v>
      </c>
      <c r="GT2051" s="81">
        <v>5.0533304373073484</v>
      </c>
      <c r="GU2051" s="81">
        <v>1.1148832299820636E-2</v>
      </c>
      <c r="GV2051" s="81">
        <v>5.0533304373073484</v>
      </c>
      <c r="GW2051" s="81">
        <v>1.1148832299820636E-2</v>
      </c>
      <c r="GX2051" s="81">
        <v>5.0533304373073484</v>
      </c>
      <c r="GY2051" s="81">
        <v>1.1148832299820636E-2</v>
      </c>
      <c r="GZ2051" s="81">
        <v>5.0533304373073484</v>
      </c>
    </row>
    <row r="2052" spans="187:208" x14ac:dyDescent="0.25">
      <c r="GE2052" s="81" t="s">
        <v>449</v>
      </c>
      <c r="GF2052" s="81" t="s">
        <v>155</v>
      </c>
      <c r="GG2052" s="81" t="s">
        <v>464</v>
      </c>
      <c r="GH2052" s="81" t="s">
        <v>455</v>
      </c>
      <c r="GI2052" s="81">
        <v>2029</v>
      </c>
      <c r="GJ2052" s="81" t="s">
        <v>201</v>
      </c>
      <c r="GK2052" s="81">
        <v>453.26096055715601</v>
      </c>
      <c r="GL2052" s="81">
        <v>574.64243099999999</v>
      </c>
      <c r="GM2052" s="81">
        <v>2029</v>
      </c>
      <c r="GN2052" s="81" t="s">
        <v>173</v>
      </c>
      <c r="GO2052" s="81">
        <v>1.1148832299820636E-2</v>
      </c>
      <c r="GP2052" s="81">
        <v>10</v>
      </c>
      <c r="GQ2052" s="81">
        <v>0</v>
      </c>
      <c r="GR2052" s="81" t="s">
        <v>448</v>
      </c>
      <c r="GS2052" s="81">
        <v>1.1148832299820636E-2</v>
      </c>
      <c r="GT2052" s="81">
        <v>5.0533304373073484</v>
      </c>
      <c r="GU2052" s="81">
        <v>1.1148832299820636E-2</v>
      </c>
      <c r="GV2052" s="81">
        <v>5.0533304373073484</v>
      </c>
      <c r="GW2052" s="81">
        <v>1.1148832299820636E-2</v>
      </c>
      <c r="GX2052" s="81">
        <v>5.0533304373073484</v>
      </c>
      <c r="GY2052" s="81">
        <v>1.1148832299820636E-2</v>
      </c>
      <c r="GZ2052" s="81">
        <v>5.0533304373073484</v>
      </c>
    </row>
    <row r="2053" spans="187:208" x14ac:dyDescent="0.25">
      <c r="GE2053" s="81" t="s">
        <v>449</v>
      </c>
      <c r="GF2053" s="81" t="s">
        <v>155</v>
      </c>
      <c r="GG2053" s="81" t="s">
        <v>464</v>
      </c>
      <c r="GH2053" s="81" t="s">
        <v>455</v>
      </c>
      <c r="GI2053" s="81">
        <v>2030</v>
      </c>
      <c r="GJ2053" s="81" t="s">
        <v>201</v>
      </c>
      <c r="GK2053" s="81">
        <v>453.26096055715601</v>
      </c>
      <c r="GL2053" s="81">
        <v>574.64243099999999</v>
      </c>
      <c r="GM2053" s="81">
        <v>2030</v>
      </c>
      <c r="GN2053" s="81" t="s">
        <v>173</v>
      </c>
      <c r="GO2053" s="81">
        <v>1.1148832299820636E-2</v>
      </c>
      <c r="GP2053" s="81">
        <v>10</v>
      </c>
      <c r="GQ2053" s="81">
        <v>0</v>
      </c>
      <c r="GR2053" s="81" t="s">
        <v>448</v>
      </c>
      <c r="GS2053" s="81">
        <v>0</v>
      </c>
      <c r="GT2053" s="81">
        <v>0</v>
      </c>
      <c r="GU2053" s="81">
        <v>1.1148832299820636E-2</v>
      </c>
      <c r="GV2053" s="81">
        <v>5.0533304373073484</v>
      </c>
      <c r="GW2053" s="81">
        <v>1.1148832299820636E-2</v>
      </c>
      <c r="GX2053" s="81">
        <v>5.0533304373073484</v>
      </c>
      <c r="GY2053" s="81">
        <v>1.1148832299820636E-2</v>
      </c>
      <c r="GZ2053" s="81">
        <v>5.0533304373073484</v>
      </c>
    </row>
    <row r="2054" spans="187:208" x14ac:dyDescent="0.25">
      <c r="GE2054" s="81" t="s">
        <v>449</v>
      </c>
      <c r="GF2054" s="81" t="s">
        <v>155</v>
      </c>
      <c r="GG2054" s="81" t="s">
        <v>464</v>
      </c>
      <c r="GH2054" s="81" t="s">
        <v>455</v>
      </c>
      <c r="GI2054" s="81">
        <v>2031</v>
      </c>
      <c r="GJ2054" s="81" t="s">
        <v>201</v>
      </c>
      <c r="GK2054" s="81">
        <v>453.26096055715601</v>
      </c>
      <c r="GL2054" s="81">
        <v>574.64243099999999</v>
      </c>
      <c r="GM2054" s="81">
        <v>2031</v>
      </c>
      <c r="GN2054" s="81" t="s">
        <v>173</v>
      </c>
      <c r="GO2054" s="81">
        <v>1.1148832299820636E-2</v>
      </c>
      <c r="GP2054" s="81">
        <v>10</v>
      </c>
      <c r="GQ2054" s="81">
        <v>0</v>
      </c>
      <c r="GR2054" s="81" t="s">
        <v>448</v>
      </c>
      <c r="GS2054" s="81">
        <v>0</v>
      </c>
      <c r="GT2054" s="81">
        <v>0</v>
      </c>
      <c r="GU2054" s="81">
        <v>0</v>
      </c>
      <c r="GV2054" s="81">
        <v>0</v>
      </c>
      <c r="GW2054" s="81">
        <v>1.1148832299820636E-2</v>
      </c>
      <c r="GX2054" s="81">
        <v>5.0533304373073484</v>
      </c>
      <c r="GY2054" s="81">
        <v>1.1148832299820636E-2</v>
      </c>
      <c r="GZ2054" s="81">
        <v>5.0533304373073484</v>
      </c>
    </row>
    <row r="2055" spans="187:208" x14ac:dyDescent="0.25">
      <c r="GE2055" s="81" t="s">
        <v>449</v>
      </c>
      <c r="GF2055" s="81" t="s">
        <v>155</v>
      </c>
      <c r="GG2055" s="81" t="s">
        <v>464</v>
      </c>
      <c r="GH2055" s="81" t="s">
        <v>455</v>
      </c>
      <c r="GI2055" s="81">
        <v>2032</v>
      </c>
      <c r="GJ2055" s="81" t="s">
        <v>201</v>
      </c>
      <c r="GK2055" s="81">
        <v>453.26096055715601</v>
      </c>
      <c r="GL2055" s="81">
        <v>574.64243099999999</v>
      </c>
      <c r="GM2055" s="81">
        <v>2032</v>
      </c>
      <c r="GN2055" s="81" t="s">
        <v>173</v>
      </c>
      <c r="GO2055" s="81">
        <v>1.1148832299820636E-2</v>
      </c>
      <c r="GP2055" s="81">
        <v>10</v>
      </c>
      <c r="GQ2055" s="81">
        <v>0</v>
      </c>
      <c r="GR2055" s="81" t="s">
        <v>448</v>
      </c>
      <c r="GS2055" s="81">
        <v>0</v>
      </c>
      <c r="GT2055" s="81">
        <v>0</v>
      </c>
      <c r="GU2055" s="81">
        <v>0</v>
      </c>
      <c r="GV2055" s="81">
        <v>0</v>
      </c>
      <c r="GW2055" s="81">
        <v>0</v>
      </c>
      <c r="GX2055" s="81">
        <v>0</v>
      </c>
      <c r="GY2055" s="81">
        <v>1.1148832299820636E-2</v>
      </c>
      <c r="GZ2055" s="81">
        <v>5.0533304373073484</v>
      </c>
    </row>
    <row r="2056" spans="187:208" x14ac:dyDescent="0.25">
      <c r="GE2056" s="81" t="s">
        <v>449</v>
      </c>
      <c r="GF2056" s="81" t="s">
        <v>155</v>
      </c>
      <c r="GG2056" s="81" t="s">
        <v>465</v>
      </c>
      <c r="GH2056" s="81" t="s">
        <v>457</v>
      </c>
      <c r="GI2056" s="81">
        <v>2021</v>
      </c>
      <c r="GJ2056" s="81" t="s">
        <v>201</v>
      </c>
      <c r="GK2056" s="81">
        <v>222.22942162787581</v>
      </c>
      <c r="GL2056" s="81">
        <v>749.25225499999999</v>
      </c>
      <c r="GM2056" s="81">
        <v>2021</v>
      </c>
      <c r="GN2056" s="81" t="s">
        <v>173</v>
      </c>
      <c r="GO2056" s="81">
        <v>1.1148832299820636E-2</v>
      </c>
      <c r="GP2056" s="81">
        <v>10</v>
      </c>
      <c r="GQ2056" s="81">
        <v>0</v>
      </c>
      <c r="GR2056" s="81" t="s">
        <v>448</v>
      </c>
      <c r="GS2056" s="81">
        <v>1.1148832299820636E-2</v>
      </c>
      <c r="GT2056" s="81">
        <v>2.4775985538153207</v>
      </c>
      <c r="GU2056" s="81">
        <v>1.1148832299820636E-2</v>
      </c>
      <c r="GV2056" s="81">
        <v>2.4775985538153207</v>
      </c>
      <c r="GW2056" s="81">
        <v>0</v>
      </c>
      <c r="GX2056" s="81">
        <v>0</v>
      </c>
      <c r="GY2056" s="81">
        <v>0</v>
      </c>
      <c r="GZ2056" s="81">
        <v>0</v>
      </c>
    </row>
    <row r="2057" spans="187:208" x14ac:dyDescent="0.25">
      <c r="GE2057" s="81" t="s">
        <v>449</v>
      </c>
      <c r="GF2057" s="81" t="s">
        <v>155</v>
      </c>
      <c r="GG2057" s="81" t="s">
        <v>465</v>
      </c>
      <c r="GH2057" s="81" t="s">
        <v>457</v>
      </c>
      <c r="GI2057" s="81">
        <v>2022</v>
      </c>
      <c r="GJ2057" s="81" t="s">
        <v>201</v>
      </c>
      <c r="GK2057" s="81">
        <v>222.22942162787581</v>
      </c>
      <c r="GL2057" s="81">
        <v>749.25225499999999</v>
      </c>
      <c r="GM2057" s="81">
        <v>2022</v>
      </c>
      <c r="GN2057" s="81" t="s">
        <v>173</v>
      </c>
      <c r="GO2057" s="81">
        <v>1.1148832299820636E-2</v>
      </c>
      <c r="GP2057" s="81">
        <v>10</v>
      </c>
      <c r="GQ2057" s="81">
        <v>0</v>
      </c>
      <c r="GR2057" s="81" t="s">
        <v>448</v>
      </c>
      <c r="GS2057" s="81">
        <v>1.1148832299820636E-2</v>
      </c>
      <c r="GT2057" s="81">
        <v>2.4775985538153207</v>
      </c>
      <c r="GU2057" s="81">
        <v>1.1148832299820636E-2</v>
      </c>
      <c r="GV2057" s="81">
        <v>2.4775985538153207</v>
      </c>
      <c r="GW2057" s="81">
        <v>1.1148832299820636E-2</v>
      </c>
      <c r="GX2057" s="81">
        <v>2.4775985538153207</v>
      </c>
      <c r="GY2057" s="81">
        <v>0</v>
      </c>
      <c r="GZ2057" s="81">
        <v>0</v>
      </c>
    </row>
    <row r="2058" spans="187:208" x14ac:dyDescent="0.25">
      <c r="GE2058" s="81" t="s">
        <v>449</v>
      </c>
      <c r="GF2058" s="81" t="s">
        <v>155</v>
      </c>
      <c r="GG2058" s="81" t="s">
        <v>465</v>
      </c>
      <c r="GH2058" s="81" t="s">
        <v>457</v>
      </c>
      <c r="GI2058" s="81">
        <v>2023</v>
      </c>
      <c r="GJ2058" s="81" t="s">
        <v>201</v>
      </c>
      <c r="GK2058" s="81">
        <v>233.23007680798679</v>
      </c>
      <c r="GL2058" s="81">
        <v>749.25225499999999</v>
      </c>
      <c r="GM2058" s="81">
        <v>2023</v>
      </c>
      <c r="GN2058" s="81" t="s">
        <v>173</v>
      </c>
      <c r="GO2058" s="81">
        <v>1.1148832299820636E-2</v>
      </c>
      <c r="GP2058" s="81">
        <v>10</v>
      </c>
      <c r="GQ2058" s="81">
        <v>0</v>
      </c>
      <c r="GR2058" s="81" t="s">
        <v>448</v>
      </c>
      <c r="GS2058" s="81">
        <v>1.1148832299820636E-2</v>
      </c>
      <c r="GT2058" s="81">
        <v>2.6002430136065309</v>
      </c>
      <c r="GU2058" s="81">
        <v>1.1148832299820636E-2</v>
      </c>
      <c r="GV2058" s="81">
        <v>2.6002430136065309</v>
      </c>
      <c r="GW2058" s="81">
        <v>1.1148832299820636E-2</v>
      </c>
      <c r="GX2058" s="81">
        <v>2.6002430136065309</v>
      </c>
      <c r="GY2058" s="81">
        <v>1.1148832299820636E-2</v>
      </c>
      <c r="GZ2058" s="81">
        <v>2.6002430136065309</v>
      </c>
    </row>
    <row r="2059" spans="187:208" x14ac:dyDescent="0.25">
      <c r="GE2059" s="81" t="s">
        <v>449</v>
      </c>
      <c r="GF2059" s="81" t="s">
        <v>155</v>
      </c>
      <c r="GG2059" s="81" t="s">
        <v>465</v>
      </c>
      <c r="GH2059" s="81" t="s">
        <v>457</v>
      </c>
      <c r="GI2059" s="81">
        <v>2024</v>
      </c>
      <c r="GJ2059" s="81" t="s">
        <v>201</v>
      </c>
      <c r="GK2059" s="81">
        <v>233.23007680798679</v>
      </c>
      <c r="GL2059" s="81">
        <v>749.25225499999999</v>
      </c>
      <c r="GM2059" s="81">
        <v>2024</v>
      </c>
      <c r="GN2059" s="81" t="s">
        <v>173</v>
      </c>
      <c r="GO2059" s="81">
        <v>1.1148832299820636E-2</v>
      </c>
      <c r="GP2059" s="81">
        <v>10</v>
      </c>
      <c r="GQ2059" s="81">
        <v>0</v>
      </c>
      <c r="GR2059" s="81" t="s">
        <v>448</v>
      </c>
      <c r="GS2059" s="81">
        <v>1.1148832299820636E-2</v>
      </c>
      <c r="GT2059" s="81">
        <v>2.6002430136065309</v>
      </c>
      <c r="GU2059" s="81">
        <v>1.1148832299820636E-2</v>
      </c>
      <c r="GV2059" s="81">
        <v>2.6002430136065309</v>
      </c>
      <c r="GW2059" s="81">
        <v>1.1148832299820636E-2</v>
      </c>
      <c r="GX2059" s="81">
        <v>2.6002430136065309</v>
      </c>
      <c r="GY2059" s="81">
        <v>1.1148832299820636E-2</v>
      </c>
      <c r="GZ2059" s="81">
        <v>2.6002430136065309</v>
      </c>
    </row>
    <row r="2060" spans="187:208" x14ac:dyDescent="0.25">
      <c r="GE2060" s="81" t="s">
        <v>449</v>
      </c>
      <c r="GF2060" s="81" t="s">
        <v>155</v>
      </c>
      <c r="GG2060" s="81" t="s">
        <v>465</v>
      </c>
      <c r="GH2060" s="81" t="s">
        <v>457</v>
      </c>
      <c r="GI2060" s="81">
        <v>2025</v>
      </c>
      <c r="GJ2060" s="81" t="s">
        <v>201</v>
      </c>
      <c r="GK2060" s="81">
        <v>233.23007680798679</v>
      </c>
      <c r="GL2060" s="81">
        <v>749.25225499999999</v>
      </c>
      <c r="GM2060" s="81">
        <v>2025</v>
      </c>
      <c r="GN2060" s="81" t="s">
        <v>173</v>
      </c>
      <c r="GO2060" s="81">
        <v>1.1148832299820636E-2</v>
      </c>
      <c r="GP2060" s="81">
        <v>10</v>
      </c>
      <c r="GQ2060" s="81">
        <v>0</v>
      </c>
      <c r="GR2060" s="81" t="s">
        <v>448</v>
      </c>
      <c r="GS2060" s="81">
        <v>1.1148832299820636E-2</v>
      </c>
      <c r="GT2060" s="81">
        <v>2.6002430136065309</v>
      </c>
      <c r="GU2060" s="81">
        <v>1.1148832299820636E-2</v>
      </c>
      <c r="GV2060" s="81">
        <v>2.6002430136065309</v>
      </c>
      <c r="GW2060" s="81">
        <v>1.1148832299820636E-2</v>
      </c>
      <c r="GX2060" s="81">
        <v>2.6002430136065309</v>
      </c>
      <c r="GY2060" s="81">
        <v>1.1148832299820636E-2</v>
      </c>
      <c r="GZ2060" s="81">
        <v>2.6002430136065309</v>
      </c>
    </row>
    <row r="2061" spans="187:208" x14ac:dyDescent="0.25">
      <c r="GE2061" s="81" t="s">
        <v>449</v>
      </c>
      <c r="GF2061" s="81" t="s">
        <v>155</v>
      </c>
      <c r="GG2061" s="81" t="s">
        <v>465</v>
      </c>
      <c r="GH2061" s="81" t="s">
        <v>457</v>
      </c>
      <c r="GI2061" s="81">
        <v>2026</v>
      </c>
      <c r="GJ2061" s="81" t="s">
        <v>201</v>
      </c>
      <c r="GK2061" s="81">
        <v>233.23007680798679</v>
      </c>
      <c r="GL2061" s="81">
        <v>749.25225499999999</v>
      </c>
      <c r="GM2061" s="81">
        <v>2026</v>
      </c>
      <c r="GN2061" s="81" t="s">
        <v>173</v>
      </c>
      <c r="GO2061" s="81">
        <v>1.1148832299820636E-2</v>
      </c>
      <c r="GP2061" s="81">
        <v>10</v>
      </c>
      <c r="GQ2061" s="81">
        <v>0</v>
      </c>
      <c r="GR2061" s="81" t="s">
        <v>448</v>
      </c>
      <c r="GS2061" s="81">
        <v>1.1148832299820636E-2</v>
      </c>
      <c r="GT2061" s="81">
        <v>2.6002430136065309</v>
      </c>
      <c r="GU2061" s="81">
        <v>1.1148832299820636E-2</v>
      </c>
      <c r="GV2061" s="81">
        <v>2.6002430136065309</v>
      </c>
      <c r="GW2061" s="81">
        <v>1.1148832299820636E-2</v>
      </c>
      <c r="GX2061" s="81">
        <v>2.6002430136065309</v>
      </c>
      <c r="GY2061" s="81">
        <v>1.1148832299820636E-2</v>
      </c>
      <c r="GZ2061" s="81">
        <v>2.6002430136065309</v>
      </c>
    </row>
    <row r="2062" spans="187:208" x14ac:dyDescent="0.25">
      <c r="GE2062" s="81" t="s">
        <v>449</v>
      </c>
      <c r="GF2062" s="81" t="s">
        <v>155</v>
      </c>
      <c r="GG2062" s="81" t="s">
        <v>465</v>
      </c>
      <c r="GH2062" s="81" t="s">
        <v>457</v>
      </c>
      <c r="GI2062" s="81">
        <v>2027</v>
      </c>
      <c r="GJ2062" s="81" t="s">
        <v>201</v>
      </c>
      <c r="GK2062" s="81">
        <v>233.23007680798679</v>
      </c>
      <c r="GL2062" s="81">
        <v>749.25225499999999</v>
      </c>
      <c r="GM2062" s="81">
        <v>2027</v>
      </c>
      <c r="GN2062" s="81" t="s">
        <v>173</v>
      </c>
      <c r="GO2062" s="81">
        <v>1.1148832299820636E-2</v>
      </c>
      <c r="GP2062" s="81">
        <v>10</v>
      </c>
      <c r="GQ2062" s="81">
        <v>0</v>
      </c>
      <c r="GR2062" s="81" t="s">
        <v>448</v>
      </c>
      <c r="GS2062" s="81">
        <v>1.1148832299820636E-2</v>
      </c>
      <c r="GT2062" s="81">
        <v>2.6002430136065309</v>
      </c>
      <c r="GU2062" s="81">
        <v>1.1148832299820636E-2</v>
      </c>
      <c r="GV2062" s="81">
        <v>2.6002430136065309</v>
      </c>
      <c r="GW2062" s="81">
        <v>1.1148832299820636E-2</v>
      </c>
      <c r="GX2062" s="81">
        <v>2.6002430136065309</v>
      </c>
      <c r="GY2062" s="81">
        <v>1.1148832299820636E-2</v>
      </c>
      <c r="GZ2062" s="81">
        <v>2.6002430136065309</v>
      </c>
    </row>
    <row r="2063" spans="187:208" x14ac:dyDescent="0.25">
      <c r="GE2063" s="81" t="s">
        <v>449</v>
      </c>
      <c r="GF2063" s="81" t="s">
        <v>155</v>
      </c>
      <c r="GG2063" s="81" t="s">
        <v>465</v>
      </c>
      <c r="GH2063" s="81" t="s">
        <v>457</v>
      </c>
      <c r="GI2063" s="81">
        <v>2028</v>
      </c>
      <c r="GJ2063" s="81" t="s">
        <v>201</v>
      </c>
      <c r="GK2063" s="81">
        <v>247.27299216499739</v>
      </c>
      <c r="GL2063" s="81">
        <v>749.25225499999999</v>
      </c>
      <c r="GM2063" s="81">
        <v>2028</v>
      </c>
      <c r="GN2063" s="81" t="s">
        <v>173</v>
      </c>
      <c r="GO2063" s="81">
        <v>1.1148832299820636E-2</v>
      </c>
      <c r="GP2063" s="81">
        <v>10</v>
      </c>
      <c r="GQ2063" s="81">
        <v>0</v>
      </c>
      <c r="GR2063" s="81" t="s">
        <v>448</v>
      </c>
      <c r="GS2063" s="81">
        <v>1.1148832299820636E-2</v>
      </c>
      <c r="GT2063" s="81">
        <v>2.7568051219224179</v>
      </c>
      <c r="GU2063" s="81">
        <v>1.1148832299820636E-2</v>
      </c>
      <c r="GV2063" s="81">
        <v>2.7568051219224179</v>
      </c>
      <c r="GW2063" s="81">
        <v>1.1148832299820636E-2</v>
      </c>
      <c r="GX2063" s="81">
        <v>2.7568051219224179</v>
      </c>
      <c r="GY2063" s="81">
        <v>1.1148832299820636E-2</v>
      </c>
      <c r="GZ2063" s="81">
        <v>2.7568051219224179</v>
      </c>
    </row>
    <row r="2064" spans="187:208" x14ac:dyDescent="0.25">
      <c r="GE2064" s="81" t="s">
        <v>449</v>
      </c>
      <c r="GF2064" s="81" t="s">
        <v>155</v>
      </c>
      <c r="GG2064" s="81" t="s">
        <v>465</v>
      </c>
      <c r="GH2064" s="81" t="s">
        <v>457</v>
      </c>
      <c r="GI2064" s="81">
        <v>2029</v>
      </c>
      <c r="GJ2064" s="81" t="s">
        <v>201</v>
      </c>
      <c r="GK2064" s="81">
        <v>247.27299216499739</v>
      </c>
      <c r="GL2064" s="81">
        <v>749.25225499999999</v>
      </c>
      <c r="GM2064" s="81">
        <v>2029</v>
      </c>
      <c r="GN2064" s="81" t="s">
        <v>173</v>
      </c>
      <c r="GO2064" s="81">
        <v>1.1148832299820636E-2</v>
      </c>
      <c r="GP2064" s="81">
        <v>10</v>
      </c>
      <c r="GQ2064" s="81">
        <v>0</v>
      </c>
      <c r="GR2064" s="81" t="s">
        <v>448</v>
      </c>
      <c r="GS2064" s="81">
        <v>1.1148832299820636E-2</v>
      </c>
      <c r="GT2064" s="81">
        <v>2.7568051219224179</v>
      </c>
      <c r="GU2064" s="81">
        <v>1.1148832299820636E-2</v>
      </c>
      <c r="GV2064" s="81">
        <v>2.7568051219224179</v>
      </c>
      <c r="GW2064" s="81">
        <v>1.1148832299820636E-2</v>
      </c>
      <c r="GX2064" s="81">
        <v>2.7568051219224179</v>
      </c>
      <c r="GY2064" s="81">
        <v>1.1148832299820636E-2</v>
      </c>
      <c r="GZ2064" s="81">
        <v>2.7568051219224179</v>
      </c>
    </row>
    <row r="2065" spans="187:208" x14ac:dyDescent="0.25">
      <c r="GE2065" s="81" t="s">
        <v>449</v>
      </c>
      <c r="GF2065" s="81" t="s">
        <v>155</v>
      </c>
      <c r="GG2065" s="81" t="s">
        <v>465</v>
      </c>
      <c r="GH2065" s="81" t="s">
        <v>457</v>
      </c>
      <c r="GI2065" s="81">
        <v>2030</v>
      </c>
      <c r="GJ2065" s="81" t="s">
        <v>201</v>
      </c>
      <c r="GK2065" s="81">
        <v>247.27299216499739</v>
      </c>
      <c r="GL2065" s="81">
        <v>749.25225499999999</v>
      </c>
      <c r="GM2065" s="81">
        <v>2030</v>
      </c>
      <c r="GN2065" s="81" t="s">
        <v>173</v>
      </c>
      <c r="GO2065" s="81">
        <v>1.1148832299820636E-2</v>
      </c>
      <c r="GP2065" s="81">
        <v>10</v>
      </c>
      <c r="GQ2065" s="81">
        <v>0</v>
      </c>
      <c r="GR2065" s="81" t="s">
        <v>448</v>
      </c>
      <c r="GS2065" s="81">
        <v>0</v>
      </c>
      <c r="GT2065" s="81">
        <v>0</v>
      </c>
      <c r="GU2065" s="81">
        <v>1.1148832299820636E-2</v>
      </c>
      <c r="GV2065" s="81">
        <v>2.7568051219224179</v>
      </c>
      <c r="GW2065" s="81">
        <v>1.1148832299820636E-2</v>
      </c>
      <c r="GX2065" s="81">
        <v>2.7568051219224179</v>
      </c>
      <c r="GY2065" s="81">
        <v>1.1148832299820636E-2</v>
      </c>
      <c r="GZ2065" s="81">
        <v>2.7568051219224179</v>
      </c>
    </row>
    <row r="2066" spans="187:208" x14ac:dyDescent="0.25">
      <c r="GE2066" s="81" t="s">
        <v>449</v>
      </c>
      <c r="GF2066" s="81" t="s">
        <v>155</v>
      </c>
      <c r="GG2066" s="81" t="s">
        <v>465</v>
      </c>
      <c r="GH2066" s="81" t="s">
        <v>457</v>
      </c>
      <c r="GI2066" s="81">
        <v>2031</v>
      </c>
      <c r="GJ2066" s="81" t="s">
        <v>201</v>
      </c>
      <c r="GK2066" s="81">
        <v>247.27299216499739</v>
      </c>
      <c r="GL2066" s="81">
        <v>749.25225499999999</v>
      </c>
      <c r="GM2066" s="81">
        <v>2031</v>
      </c>
      <c r="GN2066" s="81" t="s">
        <v>173</v>
      </c>
      <c r="GO2066" s="81">
        <v>1.1148832299820636E-2</v>
      </c>
      <c r="GP2066" s="81">
        <v>10</v>
      </c>
      <c r="GQ2066" s="81">
        <v>0</v>
      </c>
      <c r="GR2066" s="81" t="s">
        <v>448</v>
      </c>
      <c r="GS2066" s="81">
        <v>0</v>
      </c>
      <c r="GT2066" s="81">
        <v>0</v>
      </c>
      <c r="GU2066" s="81">
        <v>0</v>
      </c>
      <c r="GV2066" s="81">
        <v>0</v>
      </c>
      <c r="GW2066" s="81">
        <v>1.1148832299820636E-2</v>
      </c>
      <c r="GX2066" s="81">
        <v>2.7568051219224179</v>
      </c>
      <c r="GY2066" s="81">
        <v>1.1148832299820636E-2</v>
      </c>
      <c r="GZ2066" s="81">
        <v>2.7568051219224179</v>
      </c>
    </row>
    <row r="2067" spans="187:208" x14ac:dyDescent="0.25">
      <c r="GE2067" s="81" t="s">
        <v>449</v>
      </c>
      <c r="GF2067" s="81" t="s">
        <v>155</v>
      </c>
      <c r="GG2067" s="81" t="s">
        <v>465</v>
      </c>
      <c r="GH2067" s="81" t="s">
        <v>457</v>
      </c>
      <c r="GI2067" s="81">
        <v>2032</v>
      </c>
      <c r="GJ2067" s="81" t="s">
        <v>201</v>
      </c>
      <c r="GK2067" s="81">
        <v>247.27299216499739</v>
      </c>
      <c r="GL2067" s="81">
        <v>749.25225499999999</v>
      </c>
      <c r="GM2067" s="81">
        <v>2032</v>
      </c>
      <c r="GN2067" s="81" t="s">
        <v>173</v>
      </c>
      <c r="GO2067" s="81">
        <v>1.1148832299820636E-2</v>
      </c>
      <c r="GP2067" s="81">
        <v>10</v>
      </c>
      <c r="GQ2067" s="81">
        <v>0</v>
      </c>
      <c r="GR2067" s="81" t="s">
        <v>448</v>
      </c>
      <c r="GS2067" s="81">
        <v>0</v>
      </c>
      <c r="GT2067" s="81">
        <v>0</v>
      </c>
      <c r="GU2067" s="81">
        <v>0</v>
      </c>
      <c r="GV2067" s="81">
        <v>0</v>
      </c>
      <c r="GW2067" s="81">
        <v>0</v>
      </c>
      <c r="GX2067" s="81">
        <v>0</v>
      </c>
      <c r="GY2067" s="81">
        <v>1.1148832299820636E-2</v>
      </c>
      <c r="GZ2067" s="81">
        <v>2.7568051219224179</v>
      </c>
    </row>
    <row r="2068" spans="187:208" x14ac:dyDescent="0.25">
      <c r="GE2068" s="81" t="s">
        <v>449</v>
      </c>
      <c r="GF2068" s="81" t="s">
        <v>155</v>
      </c>
      <c r="GG2068" s="81" t="s">
        <v>465</v>
      </c>
      <c r="GH2068" s="81" t="s">
        <v>458</v>
      </c>
      <c r="GI2068" s="81">
        <v>2021</v>
      </c>
      <c r="GJ2068" s="81" t="s">
        <v>201</v>
      </c>
      <c r="GK2068" s="81">
        <v>222.22942162787251</v>
      </c>
      <c r="GL2068" s="81">
        <v>749.25225499999999</v>
      </c>
      <c r="GM2068" s="81">
        <v>2021</v>
      </c>
      <c r="GN2068" s="81" t="s">
        <v>173</v>
      </c>
      <c r="GO2068" s="81">
        <v>1.1148832299820636E-2</v>
      </c>
      <c r="GP2068" s="81">
        <v>10</v>
      </c>
      <c r="GQ2068" s="81">
        <v>0</v>
      </c>
      <c r="GR2068" s="81" t="s">
        <v>448</v>
      </c>
      <c r="GS2068" s="81">
        <v>1.1148832299820636E-2</v>
      </c>
      <c r="GT2068" s="81">
        <v>2.4775985538152838</v>
      </c>
      <c r="GU2068" s="81">
        <v>1.1148832299820636E-2</v>
      </c>
      <c r="GV2068" s="81">
        <v>2.4775985538152838</v>
      </c>
      <c r="GW2068" s="81">
        <v>0</v>
      </c>
      <c r="GX2068" s="81">
        <v>0</v>
      </c>
      <c r="GY2068" s="81">
        <v>0</v>
      </c>
      <c r="GZ2068" s="81">
        <v>0</v>
      </c>
    </row>
    <row r="2069" spans="187:208" x14ac:dyDescent="0.25">
      <c r="GE2069" s="81" t="s">
        <v>449</v>
      </c>
      <c r="GF2069" s="81" t="s">
        <v>155</v>
      </c>
      <c r="GG2069" s="81" t="s">
        <v>465</v>
      </c>
      <c r="GH2069" s="81" t="s">
        <v>458</v>
      </c>
      <c r="GI2069" s="81">
        <v>2022</v>
      </c>
      <c r="GJ2069" s="81" t="s">
        <v>201</v>
      </c>
      <c r="GK2069" s="81">
        <v>222.22942162787251</v>
      </c>
      <c r="GL2069" s="81">
        <v>749.25225499999999</v>
      </c>
      <c r="GM2069" s="81">
        <v>2022</v>
      </c>
      <c r="GN2069" s="81" t="s">
        <v>173</v>
      </c>
      <c r="GO2069" s="81">
        <v>1.1148832299820636E-2</v>
      </c>
      <c r="GP2069" s="81">
        <v>10</v>
      </c>
      <c r="GQ2069" s="81">
        <v>0</v>
      </c>
      <c r="GR2069" s="81" t="s">
        <v>448</v>
      </c>
      <c r="GS2069" s="81">
        <v>1.1148832299820636E-2</v>
      </c>
      <c r="GT2069" s="81">
        <v>2.4775985538152838</v>
      </c>
      <c r="GU2069" s="81">
        <v>1.1148832299820636E-2</v>
      </c>
      <c r="GV2069" s="81">
        <v>2.4775985538152838</v>
      </c>
      <c r="GW2069" s="81">
        <v>1.1148832299820636E-2</v>
      </c>
      <c r="GX2069" s="81">
        <v>2.4775985538152838</v>
      </c>
      <c r="GY2069" s="81">
        <v>0</v>
      </c>
      <c r="GZ2069" s="81">
        <v>0</v>
      </c>
    </row>
    <row r="2070" spans="187:208" x14ac:dyDescent="0.25">
      <c r="GE2070" s="81" t="s">
        <v>449</v>
      </c>
      <c r="GF2070" s="81" t="s">
        <v>155</v>
      </c>
      <c r="GG2070" s="81" t="s">
        <v>465</v>
      </c>
      <c r="GH2070" s="81" t="s">
        <v>458</v>
      </c>
      <c r="GI2070" s="81">
        <v>2023</v>
      </c>
      <c r="GJ2070" s="81" t="s">
        <v>201</v>
      </c>
      <c r="GK2070" s="81">
        <v>233.23007680798321</v>
      </c>
      <c r="GL2070" s="81">
        <v>749.25225499999999</v>
      </c>
      <c r="GM2070" s="81">
        <v>2023</v>
      </c>
      <c r="GN2070" s="81" t="s">
        <v>173</v>
      </c>
      <c r="GO2070" s="81">
        <v>1.1148832299820636E-2</v>
      </c>
      <c r="GP2070" s="81">
        <v>10</v>
      </c>
      <c r="GQ2070" s="81">
        <v>0</v>
      </c>
      <c r="GR2070" s="81" t="s">
        <v>448</v>
      </c>
      <c r="GS2070" s="81">
        <v>1.1148832299820636E-2</v>
      </c>
      <c r="GT2070" s="81">
        <v>2.6002430136064909</v>
      </c>
      <c r="GU2070" s="81">
        <v>1.1148832299820636E-2</v>
      </c>
      <c r="GV2070" s="81">
        <v>2.6002430136064909</v>
      </c>
      <c r="GW2070" s="81">
        <v>1.1148832299820636E-2</v>
      </c>
      <c r="GX2070" s="81">
        <v>2.6002430136064909</v>
      </c>
      <c r="GY2070" s="81">
        <v>1.1148832299820636E-2</v>
      </c>
      <c r="GZ2070" s="81">
        <v>2.6002430136064909</v>
      </c>
    </row>
    <row r="2071" spans="187:208" x14ac:dyDescent="0.25">
      <c r="GE2071" s="81" t="s">
        <v>449</v>
      </c>
      <c r="GF2071" s="81" t="s">
        <v>155</v>
      </c>
      <c r="GG2071" s="81" t="s">
        <v>465</v>
      </c>
      <c r="GH2071" s="81" t="s">
        <v>458</v>
      </c>
      <c r="GI2071" s="81">
        <v>2024</v>
      </c>
      <c r="GJ2071" s="81" t="s">
        <v>201</v>
      </c>
      <c r="GK2071" s="81">
        <v>233.23007680798321</v>
      </c>
      <c r="GL2071" s="81">
        <v>749.25225499999999</v>
      </c>
      <c r="GM2071" s="81">
        <v>2024</v>
      </c>
      <c r="GN2071" s="81" t="s">
        <v>173</v>
      </c>
      <c r="GO2071" s="81">
        <v>1.1148832299820636E-2</v>
      </c>
      <c r="GP2071" s="81">
        <v>10</v>
      </c>
      <c r="GQ2071" s="81">
        <v>0</v>
      </c>
      <c r="GR2071" s="81" t="s">
        <v>448</v>
      </c>
      <c r="GS2071" s="81">
        <v>1.1148832299820636E-2</v>
      </c>
      <c r="GT2071" s="81">
        <v>2.6002430136064909</v>
      </c>
      <c r="GU2071" s="81">
        <v>1.1148832299820636E-2</v>
      </c>
      <c r="GV2071" s="81">
        <v>2.6002430136064909</v>
      </c>
      <c r="GW2071" s="81">
        <v>1.1148832299820636E-2</v>
      </c>
      <c r="GX2071" s="81">
        <v>2.6002430136064909</v>
      </c>
      <c r="GY2071" s="81">
        <v>1.1148832299820636E-2</v>
      </c>
      <c r="GZ2071" s="81">
        <v>2.6002430136064909</v>
      </c>
    </row>
    <row r="2072" spans="187:208" x14ac:dyDescent="0.25">
      <c r="GE2072" s="81" t="s">
        <v>449</v>
      </c>
      <c r="GF2072" s="81" t="s">
        <v>155</v>
      </c>
      <c r="GG2072" s="81" t="s">
        <v>465</v>
      </c>
      <c r="GH2072" s="81" t="s">
        <v>458</v>
      </c>
      <c r="GI2072" s="81">
        <v>2025</v>
      </c>
      <c r="GJ2072" s="81" t="s">
        <v>201</v>
      </c>
      <c r="GK2072" s="81">
        <v>233.23007680798321</v>
      </c>
      <c r="GL2072" s="81">
        <v>749.25225499999999</v>
      </c>
      <c r="GM2072" s="81">
        <v>2025</v>
      </c>
      <c r="GN2072" s="81" t="s">
        <v>173</v>
      </c>
      <c r="GO2072" s="81">
        <v>1.1148832299820636E-2</v>
      </c>
      <c r="GP2072" s="81">
        <v>10</v>
      </c>
      <c r="GQ2072" s="81">
        <v>0</v>
      </c>
      <c r="GR2072" s="81" t="s">
        <v>448</v>
      </c>
      <c r="GS2072" s="81">
        <v>1.1148832299820636E-2</v>
      </c>
      <c r="GT2072" s="81">
        <v>2.6002430136064909</v>
      </c>
      <c r="GU2072" s="81">
        <v>1.1148832299820636E-2</v>
      </c>
      <c r="GV2072" s="81">
        <v>2.6002430136064909</v>
      </c>
      <c r="GW2072" s="81">
        <v>1.1148832299820636E-2</v>
      </c>
      <c r="GX2072" s="81">
        <v>2.6002430136064909</v>
      </c>
      <c r="GY2072" s="81">
        <v>1.1148832299820636E-2</v>
      </c>
      <c r="GZ2072" s="81">
        <v>2.6002430136064909</v>
      </c>
    </row>
    <row r="2073" spans="187:208" x14ac:dyDescent="0.25">
      <c r="GE2073" s="81" t="s">
        <v>449</v>
      </c>
      <c r="GF2073" s="81" t="s">
        <v>155</v>
      </c>
      <c r="GG2073" s="81" t="s">
        <v>465</v>
      </c>
      <c r="GH2073" s="81" t="s">
        <v>458</v>
      </c>
      <c r="GI2073" s="81">
        <v>2026</v>
      </c>
      <c r="GJ2073" s="81" t="s">
        <v>201</v>
      </c>
      <c r="GK2073" s="81">
        <v>233.23007680798321</v>
      </c>
      <c r="GL2073" s="81">
        <v>749.25225499999999</v>
      </c>
      <c r="GM2073" s="81">
        <v>2026</v>
      </c>
      <c r="GN2073" s="81" t="s">
        <v>173</v>
      </c>
      <c r="GO2073" s="81">
        <v>1.1148832299820636E-2</v>
      </c>
      <c r="GP2073" s="81">
        <v>10</v>
      </c>
      <c r="GQ2073" s="81">
        <v>0</v>
      </c>
      <c r="GR2073" s="81" t="s">
        <v>448</v>
      </c>
      <c r="GS2073" s="81">
        <v>1.1148832299820636E-2</v>
      </c>
      <c r="GT2073" s="81">
        <v>2.6002430136064909</v>
      </c>
      <c r="GU2073" s="81">
        <v>1.1148832299820636E-2</v>
      </c>
      <c r="GV2073" s="81">
        <v>2.6002430136064909</v>
      </c>
      <c r="GW2073" s="81">
        <v>1.1148832299820636E-2</v>
      </c>
      <c r="GX2073" s="81">
        <v>2.6002430136064909</v>
      </c>
      <c r="GY2073" s="81">
        <v>1.1148832299820636E-2</v>
      </c>
      <c r="GZ2073" s="81">
        <v>2.6002430136064909</v>
      </c>
    </row>
    <row r="2074" spans="187:208" x14ac:dyDescent="0.25">
      <c r="GE2074" s="81" t="s">
        <v>449</v>
      </c>
      <c r="GF2074" s="81" t="s">
        <v>155</v>
      </c>
      <c r="GG2074" s="81" t="s">
        <v>465</v>
      </c>
      <c r="GH2074" s="81" t="s">
        <v>458</v>
      </c>
      <c r="GI2074" s="81">
        <v>2027</v>
      </c>
      <c r="GJ2074" s="81" t="s">
        <v>201</v>
      </c>
      <c r="GK2074" s="81">
        <v>233.23007680798321</v>
      </c>
      <c r="GL2074" s="81">
        <v>749.25225499999999</v>
      </c>
      <c r="GM2074" s="81">
        <v>2027</v>
      </c>
      <c r="GN2074" s="81" t="s">
        <v>173</v>
      </c>
      <c r="GO2074" s="81">
        <v>1.1148832299820636E-2</v>
      </c>
      <c r="GP2074" s="81">
        <v>10</v>
      </c>
      <c r="GQ2074" s="81">
        <v>0</v>
      </c>
      <c r="GR2074" s="81" t="s">
        <v>448</v>
      </c>
      <c r="GS2074" s="81">
        <v>1.1148832299820636E-2</v>
      </c>
      <c r="GT2074" s="81">
        <v>2.6002430136064909</v>
      </c>
      <c r="GU2074" s="81">
        <v>1.1148832299820636E-2</v>
      </c>
      <c r="GV2074" s="81">
        <v>2.6002430136064909</v>
      </c>
      <c r="GW2074" s="81">
        <v>1.1148832299820636E-2</v>
      </c>
      <c r="GX2074" s="81">
        <v>2.6002430136064909</v>
      </c>
      <c r="GY2074" s="81">
        <v>1.1148832299820636E-2</v>
      </c>
      <c r="GZ2074" s="81">
        <v>2.6002430136064909</v>
      </c>
    </row>
    <row r="2075" spans="187:208" x14ac:dyDescent="0.25">
      <c r="GE2075" s="81" t="s">
        <v>449</v>
      </c>
      <c r="GF2075" s="81" t="s">
        <v>155</v>
      </c>
      <c r="GG2075" s="81" t="s">
        <v>465</v>
      </c>
      <c r="GH2075" s="81" t="s">
        <v>458</v>
      </c>
      <c r="GI2075" s="81">
        <v>2028</v>
      </c>
      <c r="GJ2075" s="81" t="s">
        <v>201</v>
      </c>
      <c r="GK2075" s="81">
        <v>247.27299216499389</v>
      </c>
      <c r="GL2075" s="81">
        <v>749.25225499999999</v>
      </c>
      <c r="GM2075" s="81">
        <v>2028</v>
      </c>
      <c r="GN2075" s="81" t="s">
        <v>173</v>
      </c>
      <c r="GO2075" s="81">
        <v>1.1148832299820636E-2</v>
      </c>
      <c r="GP2075" s="81">
        <v>10</v>
      </c>
      <c r="GQ2075" s="81">
        <v>0</v>
      </c>
      <c r="GR2075" s="81" t="s">
        <v>448</v>
      </c>
      <c r="GS2075" s="81">
        <v>1.1148832299820636E-2</v>
      </c>
      <c r="GT2075" s="81">
        <v>2.7568051219223793</v>
      </c>
      <c r="GU2075" s="81">
        <v>1.1148832299820636E-2</v>
      </c>
      <c r="GV2075" s="81">
        <v>2.7568051219223793</v>
      </c>
      <c r="GW2075" s="81">
        <v>1.1148832299820636E-2</v>
      </c>
      <c r="GX2075" s="81">
        <v>2.7568051219223793</v>
      </c>
      <c r="GY2075" s="81">
        <v>1.1148832299820636E-2</v>
      </c>
      <c r="GZ2075" s="81">
        <v>2.7568051219223793</v>
      </c>
    </row>
    <row r="2076" spans="187:208" x14ac:dyDescent="0.25">
      <c r="GE2076" s="81" t="s">
        <v>449</v>
      </c>
      <c r="GF2076" s="81" t="s">
        <v>155</v>
      </c>
      <c r="GG2076" s="81" t="s">
        <v>465</v>
      </c>
      <c r="GH2076" s="81" t="s">
        <v>458</v>
      </c>
      <c r="GI2076" s="81">
        <v>2029</v>
      </c>
      <c r="GJ2076" s="81" t="s">
        <v>201</v>
      </c>
      <c r="GK2076" s="81">
        <v>247.27299216499389</v>
      </c>
      <c r="GL2076" s="81">
        <v>749.25225499999999</v>
      </c>
      <c r="GM2076" s="81">
        <v>2029</v>
      </c>
      <c r="GN2076" s="81" t="s">
        <v>173</v>
      </c>
      <c r="GO2076" s="81">
        <v>1.1148832299820636E-2</v>
      </c>
      <c r="GP2076" s="81">
        <v>10</v>
      </c>
      <c r="GQ2076" s="81">
        <v>0</v>
      </c>
      <c r="GR2076" s="81" t="s">
        <v>448</v>
      </c>
      <c r="GS2076" s="81">
        <v>1.1148832299820636E-2</v>
      </c>
      <c r="GT2076" s="81">
        <v>2.7568051219223793</v>
      </c>
      <c r="GU2076" s="81">
        <v>1.1148832299820636E-2</v>
      </c>
      <c r="GV2076" s="81">
        <v>2.7568051219223793</v>
      </c>
      <c r="GW2076" s="81">
        <v>1.1148832299820636E-2</v>
      </c>
      <c r="GX2076" s="81">
        <v>2.7568051219223793</v>
      </c>
      <c r="GY2076" s="81">
        <v>1.1148832299820636E-2</v>
      </c>
      <c r="GZ2076" s="81">
        <v>2.7568051219223793</v>
      </c>
    </row>
    <row r="2077" spans="187:208" x14ac:dyDescent="0.25">
      <c r="GE2077" s="81" t="s">
        <v>449</v>
      </c>
      <c r="GF2077" s="81" t="s">
        <v>155</v>
      </c>
      <c r="GG2077" s="81" t="s">
        <v>465</v>
      </c>
      <c r="GH2077" s="81" t="s">
        <v>458</v>
      </c>
      <c r="GI2077" s="81">
        <v>2030</v>
      </c>
      <c r="GJ2077" s="81" t="s">
        <v>201</v>
      </c>
      <c r="GK2077" s="81">
        <v>247.27299216499389</v>
      </c>
      <c r="GL2077" s="81">
        <v>749.25225499999999</v>
      </c>
      <c r="GM2077" s="81">
        <v>2030</v>
      </c>
      <c r="GN2077" s="81" t="s">
        <v>173</v>
      </c>
      <c r="GO2077" s="81">
        <v>1.1148832299820636E-2</v>
      </c>
      <c r="GP2077" s="81">
        <v>10</v>
      </c>
      <c r="GQ2077" s="81">
        <v>0</v>
      </c>
      <c r="GR2077" s="81" t="s">
        <v>448</v>
      </c>
      <c r="GS2077" s="81">
        <v>0</v>
      </c>
      <c r="GT2077" s="81">
        <v>0</v>
      </c>
      <c r="GU2077" s="81">
        <v>1.1148832299820636E-2</v>
      </c>
      <c r="GV2077" s="81">
        <v>2.7568051219223793</v>
      </c>
      <c r="GW2077" s="81">
        <v>1.1148832299820636E-2</v>
      </c>
      <c r="GX2077" s="81">
        <v>2.7568051219223793</v>
      </c>
      <c r="GY2077" s="81">
        <v>1.1148832299820636E-2</v>
      </c>
      <c r="GZ2077" s="81">
        <v>2.7568051219223793</v>
      </c>
    </row>
    <row r="2078" spans="187:208" x14ac:dyDescent="0.25">
      <c r="GE2078" s="81" t="s">
        <v>449</v>
      </c>
      <c r="GF2078" s="81" t="s">
        <v>155</v>
      </c>
      <c r="GG2078" s="81" t="s">
        <v>465</v>
      </c>
      <c r="GH2078" s="81" t="s">
        <v>458</v>
      </c>
      <c r="GI2078" s="81">
        <v>2031</v>
      </c>
      <c r="GJ2078" s="81" t="s">
        <v>201</v>
      </c>
      <c r="GK2078" s="81">
        <v>247.27299216499389</v>
      </c>
      <c r="GL2078" s="81">
        <v>749.25225499999999</v>
      </c>
      <c r="GM2078" s="81">
        <v>2031</v>
      </c>
      <c r="GN2078" s="81" t="s">
        <v>173</v>
      </c>
      <c r="GO2078" s="81">
        <v>1.1148832299820636E-2</v>
      </c>
      <c r="GP2078" s="81">
        <v>10</v>
      </c>
      <c r="GQ2078" s="81">
        <v>0</v>
      </c>
      <c r="GR2078" s="81" t="s">
        <v>448</v>
      </c>
      <c r="GS2078" s="81">
        <v>0</v>
      </c>
      <c r="GT2078" s="81">
        <v>0</v>
      </c>
      <c r="GU2078" s="81">
        <v>0</v>
      </c>
      <c r="GV2078" s="81">
        <v>0</v>
      </c>
      <c r="GW2078" s="81">
        <v>1.1148832299820636E-2</v>
      </c>
      <c r="GX2078" s="81">
        <v>2.7568051219223793</v>
      </c>
      <c r="GY2078" s="81">
        <v>1.1148832299820636E-2</v>
      </c>
      <c r="GZ2078" s="81">
        <v>2.7568051219223793</v>
      </c>
    </row>
    <row r="2079" spans="187:208" x14ac:dyDescent="0.25">
      <c r="GE2079" s="81" t="s">
        <v>449</v>
      </c>
      <c r="GF2079" s="81" t="s">
        <v>155</v>
      </c>
      <c r="GG2079" s="81" t="s">
        <v>465</v>
      </c>
      <c r="GH2079" s="81" t="s">
        <v>458</v>
      </c>
      <c r="GI2079" s="81">
        <v>2032</v>
      </c>
      <c r="GJ2079" s="81" t="s">
        <v>201</v>
      </c>
      <c r="GK2079" s="81">
        <v>247.27299216499389</v>
      </c>
      <c r="GL2079" s="81">
        <v>749.25225499999999</v>
      </c>
      <c r="GM2079" s="81">
        <v>2032</v>
      </c>
      <c r="GN2079" s="81" t="s">
        <v>173</v>
      </c>
      <c r="GO2079" s="81">
        <v>1.1148832299820636E-2</v>
      </c>
      <c r="GP2079" s="81">
        <v>10</v>
      </c>
      <c r="GQ2079" s="81">
        <v>0</v>
      </c>
      <c r="GR2079" s="81" t="s">
        <v>448</v>
      </c>
      <c r="GS2079" s="81">
        <v>0</v>
      </c>
      <c r="GT2079" s="81">
        <v>0</v>
      </c>
      <c r="GU2079" s="81">
        <v>0</v>
      </c>
      <c r="GV2079" s="81">
        <v>0</v>
      </c>
      <c r="GW2079" s="81">
        <v>0</v>
      </c>
      <c r="GX2079" s="81">
        <v>0</v>
      </c>
      <c r="GY2079" s="81">
        <v>1.1148832299820636E-2</v>
      </c>
      <c r="GZ2079" s="81">
        <v>2.7568051219223793</v>
      </c>
    </row>
    <row r="2080" spans="187:208" x14ac:dyDescent="0.25">
      <c r="GE2080" s="81" t="s">
        <v>449</v>
      </c>
      <c r="GF2080" s="81" t="s">
        <v>155</v>
      </c>
      <c r="GG2080" s="81" t="s">
        <v>465</v>
      </c>
      <c r="GH2080" s="81" t="s">
        <v>459</v>
      </c>
      <c r="GI2080" s="81">
        <v>2021</v>
      </c>
      <c r="GJ2080" s="81" t="s">
        <v>201</v>
      </c>
      <c r="GK2080" s="81">
        <v>0.69641821681223015</v>
      </c>
      <c r="GL2080" s="81">
        <v>749.25225499999999</v>
      </c>
      <c r="GM2080" s="81">
        <v>2021</v>
      </c>
      <c r="GN2080" s="81" t="s">
        <v>173</v>
      </c>
      <c r="GO2080" s="81">
        <v>1.1148832299820636E-2</v>
      </c>
      <c r="GP2080" s="81">
        <v>10</v>
      </c>
      <c r="GQ2080" s="81">
        <v>0</v>
      </c>
      <c r="GR2080" s="81" t="s">
        <v>448</v>
      </c>
      <c r="GS2080" s="81">
        <v>1.1148832299820636E-2</v>
      </c>
      <c r="GT2080" s="81">
        <v>7.7642499097796821E-3</v>
      </c>
      <c r="GU2080" s="81">
        <v>1.1148832299820636E-2</v>
      </c>
      <c r="GV2080" s="81">
        <v>7.7642499097796821E-3</v>
      </c>
      <c r="GW2080" s="81">
        <v>0</v>
      </c>
      <c r="GX2080" s="81">
        <v>0</v>
      </c>
      <c r="GY2080" s="81">
        <v>0</v>
      </c>
      <c r="GZ2080" s="81">
        <v>0</v>
      </c>
    </row>
    <row r="2081" spans="187:208" x14ac:dyDescent="0.25">
      <c r="GE2081" s="81" t="s">
        <v>449</v>
      </c>
      <c r="GF2081" s="81" t="s">
        <v>155</v>
      </c>
      <c r="GG2081" s="81" t="s">
        <v>465</v>
      </c>
      <c r="GH2081" s="81" t="s">
        <v>459</v>
      </c>
      <c r="GI2081" s="81">
        <v>2022</v>
      </c>
      <c r="GJ2081" s="81" t="s">
        <v>201</v>
      </c>
      <c r="GK2081" s="81">
        <v>0.69641821681223015</v>
      </c>
      <c r="GL2081" s="81">
        <v>749.25225499999999</v>
      </c>
      <c r="GM2081" s="81">
        <v>2022</v>
      </c>
      <c r="GN2081" s="81" t="s">
        <v>173</v>
      </c>
      <c r="GO2081" s="81">
        <v>1.1148832299820636E-2</v>
      </c>
      <c r="GP2081" s="81">
        <v>10</v>
      </c>
      <c r="GQ2081" s="81">
        <v>0</v>
      </c>
      <c r="GR2081" s="81" t="s">
        <v>448</v>
      </c>
      <c r="GS2081" s="81">
        <v>1.1148832299820636E-2</v>
      </c>
      <c r="GT2081" s="81">
        <v>7.7642499097796821E-3</v>
      </c>
      <c r="GU2081" s="81">
        <v>1.1148832299820636E-2</v>
      </c>
      <c r="GV2081" s="81">
        <v>7.7642499097796821E-3</v>
      </c>
      <c r="GW2081" s="81">
        <v>1.1148832299820636E-2</v>
      </c>
      <c r="GX2081" s="81">
        <v>7.7642499097796821E-3</v>
      </c>
      <c r="GY2081" s="81">
        <v>0</v>
      </c>
      <c r="GZ2081" s="81">
        <v>0</v>
      </c>
    </row>
    <row r="2082" spans="187:208" x14ac:dyDescent="0.25">
      <c r="GE2082" s="81" t="s">
        <v>449</v>
      </c>
      <c r="GF2082" s="81" t="s">
        <v>155</v>
      </c>
      <c r="GG2082" s="81" t="s">
        <v>465</v>
      </c>
      <c r="GH2082" s="81" t="s">
        <v>459</v>
      </c>
      <c r="GI2082" s="81">
        <v>2023</v>
      </c>
      <c r="GJ2082" s="81" t="s">
        <v>201</v>
      </c>
      <c r="GK2082" s="81">
        <v>0.71896016785821015</v>
      </c>
      <c r="GL2082" s="81">
        <v>749.25225499999999</v>
      </c>
      <c r="GM2082" s="81">
        <v>2023</v>
      </c>
      <c r="GN2082" s="81" t="s">
        <v>173</v>
      </c>
      <c r="GO2082" s="81">
        <v>1.1148832299820636E-2</v>
      </c>
      <c r="GP2082" s="81">
        <v>10</v>
      </c>
      <c r="GQ2082" s="81">
        <v>0</v>
      </c>
      <c r="GR2082" s="81" t="s">
        <v>448</v>
      </c>
      <c r="GS2082" s="81">
        <v>1.1148832299820636E-2</v>
      </c>
      <c r="GT2082" s="81">
        <v>8.0155663417020798E-3</v>
      </c>
      <c r="GU2082" s="81">
        <v>1.1148832299820636E-2</v>
      </c>
      <c r="GV2082" s="81">
        <v>8.0155663417020798E-3</v>
      </c>
      <c r="GW2082" s="81">
        <v>1.1148832299820636E-2</v>
      </c>
      <c r="GX2082" s="81">
        <v>8.0155663417020798E-3</v>
      </c>
      <c r="GY2082" s="81">
        <v>1.1148832299820636E-2</v>
      </c>
      <c r="GZ2082" s="81">
        <v>8.0155663417020798E-3</v>
      </c>
    </row>
    <row r="2083" spans="187:208" x14ac:dyDescent="0.25">
      <c r="GE2083" s="81" t="s">
        <v>449</v>
      </c>
      <c r="GF2083" s="81" t="s">
        <v>155</v>
      </c>
      <c r="GG2083" s="81" t="s">
        <v>465</v>
      </c>
      <c r="GH2083" s="81" t="s">
        <v>459</v>
      </c>
      <c r="GI2083" s="81">
        <v>2024</v>
      </c>
      <c r="GJ2083" s="81" t="s">
        <v>201</v>
      </c>
      <c r="GK2083" s="81">
        <v>0.71896016785821015</v>
      </c>
      <c r="GL2083" s="81">
        <v>749.25225499999999</v>
      </c>
      <c r="GM2083" s="81">
        <v>2024</v>
      </c>
      <c r="GN2083" s="81" t="s">
        <v>173</v>
      </c>
      <c r="GO2083" s="81">
        <v>1.1148832299820636E-2</v>
      </c>
      <c r="GP2083" s="81">
        <v>10</v>
      </c>
      <c r="GQ2083" s="81">
        <v>0</v>
      </c>
      <c r="GR2083" s="81" t="s">
        <v>448</v>
      </c>
      <c r="GS2083" s="81">
        <v>1.1148832299820636E-2</v>
      </c>
      <c r="GT2083" s="81">
        <v>8.0155663417020798E-3</v>
      </c>
      <c r="GU2083" s="81">
        <v>1.1148832299820636E-2</v>
      </c>
      <c r="GV2083" s="81">
        <v>8.0155663417020798E-3</v>
      </c>
      <c r="GW2083" s="81">
        <v>1.1148832299820636E-2</v>
      </c>
      <c r="GX2083" s="81">
        <v>8.0155663417020798E-3</v>
      </c>
      <c r="GY2083" s="81">
        <v>1.1148832299820636E-2</v>
      </c>
      <c r="GZ2083" s="81">
        <v>8.0155663417020798E-3</v>
      </c>
    </row>
    <row r="2084" spans="187:208" x14ac:dyDescent="0.25">
      <c r="GE2084" s="81" t="s">
        <v>449</v>
      </c>
      <c r="GF2084" s="81" t="s">
        <v>155</v>
      </c>
      <c r="GG2084" s="81" t="s">
        <v>465</v>
      </c>
      <c r="GH2084" s="81" t="s">
        <v>459</v>
      </c>
      <c r="GI2084" s="81">
        <v>2025</v>
      </c>
      <c r="GJ2084" s="81" t="s">
        <v>201</v>
      </c>
      <c r="GK2084" s="81">
        <v>0.71896016785821015</v>
      </c>
      <c r="GL2084" s="81">
        <v>749.25225499999999</v>
      </c>
      <c r="GM2084" s="81">
        <v>2025</v>
      </c>
      <c r="GN2084" s="81" t="s">
        <v>173</v>
      </c>
      <c r="GO2084" s="81">
        <v>1.1148832299820636E-2</v>
      </c>
      <c r="GP2084" s="81">
        <v>10</v>
      </c>
      <c r="GQ2084" s="81">
        <v>0</v>
      </c>
      <c r="GR2084" s="81" t="s">
        <v>448</v>
      </c>
      <c r="GS2084" s="81">
        <v>1.1148832299820636E-2</v>
      </c>
      <c r="GT2084" s="81">
        <v>8.0155663417020798E-3</v>
      </c>
      <c r="GU2084" s="81">
        <v>1.1148832299820636E-2</v>
      </c>
      <c r="GV2084" s="81">
        <v>8.0155663417020798E-3</v>
      </c>
      <c r="GW2084" s="81">
        <v>1.1148832299820636E-2</v>
      </c>
      <c r="GX2084" s="81">
        <v>8.0155663417020798E-3</v>
      </c>
      <c r="GY2084" s="81">
        <v>1.1148832299820636E-2</v>
      </c>
      <c r="GZ2084" s="81">
        <v>8.0155663417020798E-3</v>
      </c>
    </row>
    <row r="2085" spans="187:208" x14ac:dyDescent="0.25">
      <c r="GE2085" s="81" t="s">
        <v>449</v>
      </c>
      <c r="GF2085" s="81" t="s">
        <v>155</v>
      </c>
      <c r="GG2085" s="81" t="s">
        <v>465</v>
      </c>
      <c r="GH2085" s="81" t="s">
        <v>459</v>
      </c>
      <c r="GI2085" s="81">
        <v>2026</v>
      </c>
      <c r="GJ2085" s="81" t="s">
        <v>201</v>
      </c>
      <c r="GK2085" s="81">
        <v>0.71896016785821015</v>
      </c>
      <c r="GL2085" s="81">
        <v>749.25225499999999</v>
      </c>
      <c r="GM2085" s="81">
        <v>2026</v>
      </c>
      <c r="GN2085" s="81" t="s">
        <v>173</v>
      </c>
      <c r="GO2085" s="81">
        <v>1.1148832299820636E-2</v>
      </c>
      <c r="GP2085" s="81">
        <v>10</v>
      </c>
      <c r="GQ2085" s="81">
        <v>0</v>
      </c>
      <c r="GR2085" s="81" t="s">
        <v>448</v>
      </c>
      <c r="GS2085" s="81">
        <v>1.1148832299820636E-2</v>
      </c>
      <c r="GT2085" s="81">
        <v>8.0155663417020798E-3</v>
      </c>
      <c r="GU2085" s="81">
        <v>1.1148832299820636E-2</v>
      </c>
      <c r="GV2085" s="81">
        <v>8.0155663417020798E-3</v>
      </c>
      <c r="GW2085" s="81">
        <v>1.1148832299820636E-2</v>
      </c>
      <c r="GX2085" s="81">
        <v>8.0155663417020798E-3</v>
      </c>
      <c r="GY2085" s="81">
        <v>1.1148832299820636E-2</v>
      </c>
      <c r="GZ2085" s="81">
        <v>8.0155663417020798E-3</v>
      </c>
    </row>
    <row r="2086" spans="187:208" x14ac:dyDescent="0.25">
      <c r="GE2086" s="81" t="s">
        <v>449</v>
      </c>
      <c r="GF2086" s="81" t="s">
        <v>155</v>
      </c>
      <c r="GG2086" s="81" t="s">
        <v>465</v>
      </c>
      <c r="GH2086" s="81" t="s">
        <v>459</v>
      </c>
      <c r="GI2086" s="81">
        <v>2027</v>
      </c>
      <c r="GJ2086" s="81" t="s">
        <v>201</v>
      </c>
      <c r="GK2086" s="81">
        <v>0.71896016785821015</v>
      </c>
      <c r="GL2086" s="81">
        <v>749.25225499999999</v>
      </c>
      <c r="GM2086" s="81">
        <v>2027</v>
      </c>
      <c r="GN2086" s="81" t="s">
        <v>173</v>
      </c>
      <c r="GO2086" s="81">
        <v>1.1148832299820636E-2</v>
      </c>
      <c r="GP2086" s="81">
        <v>10</v>
      </c>
      <c r="GQ2086" s="81">
        <v>0</v>
      </c>
      <c r="GR2086" s="81" t="s">
        <v>448</v>
      </c>
      <c r="GS2086" s="81">
        <v>1.1148832299820636E-2</v>
      </c>
      <c r="GT2086" s="81">
        <v>8.0155663417020798E-3</v>
      </c>
      <c r="GU2086" s="81">
        <v>1.1148832299820636E-2</v>
      </c>
      <c r="GV2086" s="81">
        <v>8.0155663417020798E-3</v>
      </c>
      <c r="GW2086" s="81">
        <v>1.1148832299820636E-2</v>
      </c>
      <c r="GX2086" s="81">
        <v>8.0155663417020798E-3</v>
      </c>
      <c r="GY2086" s="81">
        <v>1.1148832299820636E-2</v>
      </c>
      <c r="GZ2086" s="81">
        <v>8.0155663417020798E-3</v>
      </c>
    </row>
    <row r="2087" spans="187:208" x14ac:dyDescent="0.25">
      <c r="GE2087" s="81" t="s">
        <v>449</v>
      </c>
      <c r="GF2087" s="81" t="s">
        <v>155</v>
      </c>
      <c r="GG2087" s="81" t="s">
        <v>465</v>
      </c>
      <c r="GH2087" s="81" t="s">
        <v>459</v>
      </c>
      <c r="GI2087" s="81">
        <v>2028</v>
      </c>
      <c r="GJ2087" s="81" t="s">
        <v>201</v>
      </c>
      <c r="GK2087" s="81">
        <v>0.74733835430388951</v>
      </c>
      <c r="GL2087" s="81">
        <v>749.25225499999999</v>
      </c>
      <c r="GM2087" s="81">
        <v>2028</v>
      </c>
      <c r="GN2087" s="81" t="s">
        <v>173</v>
      </c>
      <c r="GO2087" s="81">
        <v>1.1148832299820636E-2</v>
      </c>
      <c r="GP2087" s="81">
        <v>10</v>
      </c>
      <c r="GQ2087" s="81">
        <v>0</v>
      </c>
      <c r="GR2087" s="81" t="s">
        <v>448</v>
      </c>
      <c r="GS2087" s="81">
        <v>1.1148832299820636E-2</v>
      </c>
      <c r="GT2087" s="81">
        <v>8.3319499833580026E-3</v>
      </c>
      <c r="GU2087" s="81">
        <v>1.1148832299820636E-2</v>
      </c>
      <c r="GV2087" s="81">
        <v>8.3319499833580026E-3</v>
      </c>
      <c r="GW2087" s="81">
        <v>1.1148832299820636E-2</v>
      </c>
      <c r="GX2087" s="81">
        <v>8.3319499833580026E-3</v>
      </c>
      <c r="GY2087" s="81">
        <v>1.1148832299820636E-2</v>
      </c>
      <c r="GZ2087" s="81">
        <v>8.3319499833580026E-3</v>
      </c>
    </row>
    <row r="2088" spans="187:208" x14ac:dyDescent="0.25">
      <c r="GE2088" s="81" t="s">
        <v>449</v>
      </c>
      <c r="GF2088" s="81" t="s">
        <v>155</v>
      </c>
      <c r="GG2088" s="81" t="s">
        <v>465</v>
      </c>
      <c r="GH2088" s="81" t="s">
        <v>459</v>
      </c>
      <c r="GI2088" s="81">
        <v>2029</v>
      </c>
      <c r="GJ2088" s="81" t="s">
        <v>201</v>
      </c>
      <c r="GK2088" s="81">
        <v>0.74733835430388951</v>
      </c>
      <c r="GL2088" s="81">
        <v>749.25225499999999</v>
      </c>
      <c r="GM2088" s="81">
        <v>2029</v>
      </c>
      <c r="GN2088" s="81" t="s">
        <v>173</v>
      </c>
      <c r="GO2088" s="81">
        <v>1.1148832299820636E-2</v>
      </c>
      <c r="GP2088" s="81">
        <v>10</v>
      </c>
      <c r="GQ2088" s="81">
        <v>0</v>
      </c>
      <c r="GR2088" s="81" t="s">
        <v>448</v>
      </c>
      <c r="GS2088" s="81">
        <v>1.1148832299820636E-2</v>
      </c>
      <c r="GT2088" s="81">
        <v>8.3319499833580026E-3</v>
      </c>
      <c r="GU2088" s="81">
        <v>1.1148832299820636E-2</v>
      </c>
      <c r="GV2088" s="81">
        <v>8.3319499833580026E-3</v>
      </c>
      <c r="GW2088" s="81">
        <v>1.1148832299820636E-2</v>
      </c>
      <c r="GX2088" s="81">
        <v>8.3319499833580026E-3</v>
      </c>
      <c r="GY2088" s="81">
        <v>1.1148832299820636E-2</v>
      </c>
      <c r="GZ2088" s="81">
        <v>8.3319499833580026E-3</v>
      </c>
    </row>
    <row r="2089" spans="187:208" x14ac:dyDescent="0.25">
      <c r="GE2089" s="81" t="s">
        <v>449</v>
      </c>
      <c r="GF2089" s="81" t="s">
        <v>155</v>
      </c>
      <c r="GG2089" s="81" t="s">
        <v>465</v>
      </c>
      <c r="GH2089" s="81" t="s">
        <v>459</v>
      </c>
      <c r="GI2089" s="81">
        <v>2030</v>
      </c>
      <c r="GJ2089" s="81" t="s">
        <v>201</v>
      </c>
      <c r="GK2089" s="81">
        <v>0.74733835430388951</v>
      </c>
      <c r="GL2089" s="81">
        <v>749.25225499999999</v>
      </c>
      <c r="GM2089" s="81">
        <v>2030</v>
      </c>
      <c r="GN2089" s="81" t="s">
        <v>173</v>
      </c>
      <c r="GO2089" s="81">
        <v>1.1148832299820636E-2</v>
      </c>
      <c r="GP2089" s="81">
        <v>10</v>
      </c>
      <c r="GQ2089" s="81">
        <v>0</v>
      </c>
      <c r="GR2089" s="81" t="s">
        <v>448</v>
      </c>
      <c r="GS2089" s="81">
        <v>0</v>
      </c>
      <c r="GT2089" s="81">
        <v>0</v>
      </c>
      <c r="GU2089" s="81">
        <v>1.1148832299820636E-2</v>
      </c>
      <c r="GV2089" s="81">
        <v>8.3319499833580026E-3</v>
      </c>
      <c r="GW2089" s="81">
        <v>1.1148832299820636E-2</v>
      </c>
      <c r="GX2089" s="81">
        <v>8.3319499833580026E-3</v>
      </c>
      <c r="GY2089" s="81">
        <v>1.1148832299820636E-2</v>
      </c>
      <c r="GZ2089" s="81">
        <v>8.3319499833580026E-3</v>
      </c>
    </row>
    <row r="2090" spans="187:208" x14ac:dyDescent="0.25">
      <c r="GE2090" s="81" t="s">
        <v>449</v>
      </c>
      <c r="GF2090" s="81" t="s">
        <v>155</v>
      </c>
      <c r="GG2090" s="81" t="s">
        <v>465</v>
      </c>
      <c r="GH2090" s="81" t="s">
        <v>459</v>
      </c>
      <c r="GI2090" s="81">
        <v>2031</v>
      </c>
      <c r="GJ2090" s="81" t="s">
        <v>201</v>
      </c>
      <c r="GK2090" s="81">
        <v>0.74733835430388951</v>
      </c>
      <c r="GL2090" s="81">
        <v>749.25225499999999</v>
      </c>
      <c r="GM2090" s="81">
        <v>2031</v>
      </c>
      <c r="GN2090" s="81" t="s">
        <v>173</v>
      </c>
      <c r="GO2090" s="81">
        <v>1.1148832299820636E-2</v>
      </c>
      <c r="GP2090" s="81">
        <v>10</v>
      </c>
      <c r="GQ2090" s="81">
        <v>0</v>
      </c>
      <c r="GR2090" s="81" t="s">
        <v>448</v>
      </c>
      <c r="GS2090" s="81">
        <v>0</v>
      </c>
      <c r="GT2090" s="81">
        <v>0</v>
      </c>
      <c r="GU2090" s="81">
        <v>0</v>
      </c>
      <c r="GV2090" s="81">
        <v>0</v>
      </c>
      <c r="GW2090" s="81">
        <v>1.1148832299820636E-2</v>
      </c>
      <c r="GX2090" s="81">
        <v>8.3319499833580026E-3</v>
      </c>
      <c r="GY2090" s="81">
        <v>1.1148832299820636E-2</v>
      </c>
      <c r="GZ2090" s="81">
        <v>8.3319499833580026E-3</v>
      </c>
    </row>
    <row r="2091" spans="187:208" x14ac:dyDescent="0.25">
      <c r="GE2091" s="81" t="s">
        <v>449</v>
      </c>
      <c r="GF2091" s="81" t="s">
        <v>155</v>
      </c>
      <c r="GG2091" s="81" t="s">
        <v>465</v>
      </c>
      <c r="GH2091" s="81" t="s">
        <v>459</v>
      </c>
      <c r="GI2091" s="81">
        <v>2032</v>
      </c>
      <c r="GJ2091" s="81" t="s">
        <v>201</v>
      </c>
      <c r="GK2091" s="81">
        <v>0.74733835430388951</v>
      </c>
      <c r="GL2091" s="81">
        <v>749.25225499999999</v>
      </c>
      <c r="GM2091" s="81">
        <v>2032</v>
      </c>
      <c r="GN2091" s="81" t="s">
        <v>173</v>
      </c>
      <c r="GO2091" s="81">
        <v>1.1148832299820636E-2</v>
      </c>
      <c r="GP2091" s="81">
        <v>10</v>
      </c>
      <c r="GQ2091" s="81">
        <v>0</v>
      </c>
      <c r="GR2091" s="81" t="s">
        <v>448</v>
      </c>
      <c r="GS2091" s="81">
        <v>0</v>
      </c>
      <c r="GT2091" s="81">
        <v>0</v>
      </c>
      <c r="GU2091" s="81">
        <v>0</v>
      </c>
      <c r="GV2091" s="81">
        <v>0</v>
      </c>
      <c r="GW2091" s="81">
        <v>0</v>
      </c>
      <c r="GX2091" s="81">
        <v>0</v>
      </c>
      <c r="GY2091" s="81">
        <v>1.1148832299820636E-2</v>
      </c>
      <c r="GZ2091" s="81">
        <v>8.3319499833580026E-3</v>
      </c>
    </row>
    <row r="2092" spans="187:208" x14ac:dyDescent="0.25">
      <c r="GE2092" s="81" t="s">
        <v>449</v>
      </c>
      <c r="GF2092" s="81" t="s">
        <v>155</v>
      </c>
      <c r="GG2092" s="81" t="s">
        <v>465</v>
      </c>
      <c r="GH2092" s="81" t="s">
        <v>460</v>
      </c>
      <c r="GI2092" s="81">
        <v>2021</v>
      </c>
      <c r="GJ2092" s="81" t="s">
        <v>201</v>
      </c>
      <c r="GK2092" s="81">
        <v>3.6425060683954492E-2</v>
      </c>
      <c r="GL2092" s="81">
        <v>749.25225499999999</v>
      </c>
      <c r="GM2092" s="81">
        <v>2021</v>
      </c>
      <c r="GN2092" s="81" t="s">
        <v>173</v>
      </c>
      <c r="GO2092" s="81">
        <v>1.1148832299820636E-2</v>
      </c>
      <c r="GP2092" s="81">
        <v>10</v>
      </c>
      <c r="GQ2092" s="81">
        <v>0</v>
      </c>
      <c r="GR2092" s="81" t="s">
        <v>448</v>
      </c>
      <c r="GS2092" s="81">
        <v>1.1148832299820636E-2</v>
      </c>
      <c r="GT2092" s="81">
        <v>4.060968930761986E-4</v>
      </c>
      <c r="GU2092" s="81">
        <v>1.1148832299820636E-2</v>
      </c>
      <c r="GV2092" s="81">
        <v>4.060968930761986E-4</v>
      </c>
      <c r="GW2092" s="81">
        <v>0</v>
      </c>
      <c r="GX2092" s="81">
        <v>0</v>
      </c>
      <c r="GY2092" s="81">
        <v>0</v>
      </c>
      <c r="GZ2092" s="81">
        <v>0</v>
      </c>
    </row>
    <row r="2093" spans="187:208" x14ac:dyDescent="0.25">
      <c r="GE2093" s="81" t="s">
        <v>449</v>
      </c>
      <c r="GF2093" s="81" t="s">
        <v>155</v>
      </c>
      <c r="GG2093" s="81" t="s">
        <v>465</v>
      </c>
      <c r="GH2093" s="81" t="s">
        <v>460</v>
      </c>
      <c r="GI2093" s="81">
        <v>2022</v>
      </c>
      <c r="GJ2093" s="81" t="s">
        <v>201</v>
      </c>
      <c r="GK2093" s="81">
        <v>3.6425060683954492E-2</v>
      </c>
      <c r="GL2093" s="81">
        <v>749.25225499999999</v>
      </c>
      <c r="GM2093" s="81">
        <v>2022</v>
      </c>
      <c r="GN2093" s="81" t="s">
        <v>173</v>
      </c>
      <c r="GO2093" s="81">
        <v>1.1148832299820636E-2</v>
      </c>
      <c r="GP2093" s="81">
        <v>10</v>
      </c>
      <c r="GQ2093" s="81">
        <v>0</v>
      </c>
      <c r="GR2093" s="81" t="s">
        <v>448</v>
      </c>
      <c r="GS2093" s="81">
        <v>1.1148832299820636E-2</v>
      </c>
      <c r="GT2093" s="81">
        <v>4.060968930761986E-4</v>
      </c>
      <c r="GU2093" s="81">
        <v>1.1148832299820636E-2</v>
      </c>
      <c r="GV2093" s="81">
        <v>4.060968930761986E-4</v>
      </c>
      <c r="GW2093" s="81">
        <v>1.1148832299820636E-2</v>
      </c>
      <c r="GX2093" s="81">
        <v>4.060968930761986E-4</v>
      </c>
      <c r="GY2093" s="81">
        <v>0</v>
      </c>
      <c r="GZ2093" s="81">
        <v>0</v>
      </c>
    </row>
    <row r="2094" spans="187:208" x14ac:dyDescent="0.25">
      <c r="GE2094" s="81" t="s">
        <v>449</v>
      </c>
      <c r="GF2094" s="81" t="s">
        <v>155</v>
      </c>
      <c r="GG2094" s="81" t="s">
        <v>465</v>
      </c>
      <c r="GH2094" s="81" t="s">
        <v>460</v>
      </c>
      <c r="GI2094" s="81">
        <v>2023</v>
      </c>
      <c r="GJ2094" s="81" t="s">
        <v>201</v>
      </c>
      <c r="GK2094" s="81">
        <v>3.7590224611390742E-2</v>
      </c>
      <c r="GL2094" s="81">
        <v>749.25225499999999</v>
      </c>
      <c r="GM2094" s="81">
        <v>2023</v>
      </c>
      <c r="GN2094" s="81" t="s">
        <v>173</v>
      </c>
      <c r="GO2094" s="81">
        <v>1.1148832299820636E-2</v>
      </c>
      <c r="GP2094" s="81">
        <v>10</v>
      </c>
      <c r="GQ2094" s="81">
        <v>0</v>
      </c>
      <c r="GR2094" s="81" t="s">
        <v>448</v>
      </c>
      <c r="GS2094" s="81">
        <v>1.1148832299820636E-2</v>
      </c>
      <c r="GT2094" s="81">
        <v>4.1908711030498575E-4</v>
      </c>
      <c r="GU2094" s="81">
        <v>1.1148832299820636E-2</v>
      </c>
      <c r="GV2094" s="81">
        <v>4.1908711030498575E-4</v>
      </c>
      <c r="GW2094" s="81">
        <v>1.1148832299820636E-2</v>
      </c>
      <c r="GX2094" s="81">
        <v>4.1908711030498575E-4</v>
      </c>
      <c r="GY2094" s="81">
        <v>1.1148832299820636E-2</v>
      </c>
      <c r="GZ2094" s="81">
        <v>4.1908711030498575E-4</v>
      </c>
    </row>
    <row r="2095" spans="187:208" x14ac:dyDescent="0.25">
      <c r="GE2095" s="81" t="s">
        <v>449</v>
      </c>
      <c r="GF2095" s="81" t="s">
        <v>155</v>
      </c>
      <c r="GG2095" s="81" t="s">
        <v>465</v>
      </c>
      <c r="GH2095" s="81" t="s">
        <v>460</v>
      </c>
      <c r="GI2095" s="81">
        <v>2024</v>
      </c>
      <c r="GJ2095" s="81" t="s">
        <v>201</v>
      </c>
      <c r="GK2095" s="81">
        <v>3.7590224611390742E-2</v>
      </c>
      <c r="GL2095" s="81">
        <v>749.25225499999999</v>
      </c>
      <c r="GM2095" s="81">
        <v>2024</v>
      </c>
      <c r="GN2095" s="81" t="s">
        <v>173</v>
      </c>
      <c r="GO2095" s="81">
        <v>1.1148832299820636E-2</v>
      </c>
      <c r="GP2095" s="81">
        <v>10</v>
      </c>
      <c r="GQ2095" s="81">
        <v>0</v>
      </c>
      <c r="GR2095" s="81" t="s">
        <v>448</v>
      </c>
      <c r="GS2095" s="81">
        <v>1.1148832299820636E-2</v>
      </c>
      <c r="GT2095" s="81">
        <v>4.1908711030498575E-4</v>
      </c>
      <c r="GU2095" s="81">
        <v>1.1148832299820636E-2</v>
      </c>
      <c r="GV2095" s="81">
        <v>4.1908711030498575E-4</v>
      </c>
      <c r="GW2095" s="81">
        <v>1.1148832299820636E-2</v>
      </c>
      <c r="GX2095" s="81">
        <v>4.1908711030498575E-4</v>
      </c>
      <c r="GY2095" s="81">
        <v>1.1148832299820636E-2</v>
      </c>
      <c r="GZ2095" s="81">
        <v>4.1908711030498575E-4</v>
      </c>
    </row>
    <row r="2096" spans="187:208" x14ac:dyDescent="0.25">
      <c r="GE2096" s="81" t="s">
        <v>449</v>
      </c>
      <c r="GF2096" s="81" t="s">
        <v>155</v>
      </c>
      <c r="GG2096" s="81" t="s">
        <v>465</v>
      </c>
      <c r="GH2096" s="81" t="s">
        <v>460</v>
      </c>
      <c r="GI2096" s="81">
        <v>2025</v>
      </c>
      <c r="GJ2096" s="81" t="s">
        <v>201</v>
      </c>
      <c r="GK2096" s="81">
        <v>3.7590224611390742E-2</v>
      </c>
      <c r="GL2096" s="81">
        <v>749.25225499999999</v>
      </c>
      <c r="GM2096" s="81">
        <v>2025</v>
      </c>
      <c r="GN2096" s="81" t="s">
        <v>173</v>
      </c>
      <c r="GO2096" s="81">
        <v>1.1148832299820636E-2</v>
      </c>
      <c r="GP2096" s="81">
        <v>10</v>
      </c>
      <c r="GQ2096" s="81">
        <v>0</v>
      </c>
      <c r="GR2096" s="81" t="s">
        <v>448</v>
      </c>
      <c r="GS2096" s="81">
        <v>1.1148832299820636E-2</v>
      </c>
      <c r="GT2096" s="81">
        <v>4.1908711030498575E-4</v>
      </c>
      <c r="GU2096" s="81">
        <v>1.1148832299820636E-2</v>
      </c>
      <c r="GV2096" s="81">
        <v>4.1908711030498575E-4</v>
      </c>
      <c r="GW2096" s="81">
        <v>1.1148832299820636E-2</v>
      </c>
      <c r="GX2096" s="81">
        <v>4.1908711030498575E-4</v>
      </c>
      <c r="GY2096" s="81">
        <v>1.1148832299820636E-2</v>
      </c>
      <c r="GZ2096" s="81">
        <v>4.1908711030498575E-4</v>
      </c>
    </row>
    <row r="2097" spans="187:208" x14ac:dyDescent="0.25">
      <c r="GE2097" s="81" t="s">
        <v>449</v>
      </c>
      <c r="GF2097" s="81" t="s">
        <v>155</v>
      </c>
      <c r="GG2097" s="81" t="s">
        <v>465</v>
      </c>
      <c r="GH2097" s="81" t="s">
        <v>460</v>
      </c>
      <c r="GI2097" s="81">
        <v>2026</v>
      </c>
      <c r="GJ2097" s="81" t="s">
        <v>201</v>
      </c>
      <c r="GK2097" s="81">
        <v>3.7590224611390742E-2</v>
      </c>
      <c r="GL2097" s="81">
        <v>749.25225499999999</v>
      </c>
      <c r="GM2097" s="81">
        <v>2026</v>
      </c>
      <c r="GN2097" s="81" t="s">
        <v>173</v>
      </c>
      <c r="GO2097" s="81">
        <v>1.1148832299820636E-2</v>
      </c>
      <c r="GP2097" s="81">
        <v>10</v>
      </c>
      <c r="GQ2097" s="81">
        <v>0</v>
      </c>
      <c r="GR2097" s="81" t="s">
        <v>448</v>
      </c>
      <c r="GS2097" s="81">
        <v>1.1148832299820636E-2</v>
      </c>
      <c r="GT2097" s="81">
        <v>4.1908711030498575E-4</v>
      </c>
      <c r="GU2097" s="81">
        <v>1.1148832299820636E-2</v>
      </c>
      <c r="GV2097" s="81">
        <v>4.1908711030498575E-4</v>
      </c>
      <c r="GW2097" s="81">
        <v>1.1148832299820636E-2</v>
      </c>
      <c r="GX2097" s="81">
        <v>4.1908711030498575E-4</v>
      </c>
      <c r="GY2097" s="81">
        <v>1.1148832299820636E-2</v>
      </c>
      <c r="GZ2097" s="81">
        <v>4.1908711030498575E-4</v>
      </c>
    </row>
    <row r="2098" spans="187:208" x14ac:dyDescent="0.25">
      <c r="GE2098" s="81" t="s">
        <v>449</v>
      </c>
      <c r="GF2098" s="81" t="s">
        <v>155</v>
      </c>
      <c r="GG2098" s="81" t="s">
        <v>465</v>
      </c>
      <c r="GH2098" s="81" t="s">
        <v>460</v>
      </c>
      <c r="GI2098" s="81">
        <v>2027</v>
      </c>
      <c r="GJ2098" s="81" t="s">
        <v>201</v>
      </c>
      <c r="GK2098" s="81">
        <v>3.7590224611390742E-2</v>
      </c>
      <c r="GL2098" s="81">
        <v>749.25225499999999</v>
      </c>
      <c r="GM2098" s="81">
        <v>2027</v>
      </c>
      <c r="GN2098" s="81" t="s">
        <v>173</v>
      </c>
      <c r="GO2098" s="81">
        <v>1.1148832299820636E-2</v>
      </c>
      <c r="GP2098" s="81">
        <v>10</v>
      </c>
      <c r="GQ2098" s="81">
        <v>0</v>
      </c>
      <c r="GR2098" s="81" t="s">
        <v>448</v>
      </c>
      <c r="GS2098" s="81">
        <v>1.1148832299820636E-2</v>
      </c>
      <c r="GT2098" s="81">
        <v>4.1908711030498575E-4</v>
      </c>
      <c r="GU2098" s="81">
        <v>1.1148832299820636E-2</v>
      </c>
      <c r="GV2098" s="81">
        <v>4.1908711030498575E-4</v>
      </c>
      <c r="GW2098" s="81">
        <v>1.1148832299820636E-2</v>
      </c>
      <c r="GX2098" s="81">
        <v>4.1908711030498575E-4</v>
      </c>
      <c r="GY2098" s="81">
        <v>1.1148832299820636E-2</v>
      </c>
      <c r="GZ2098" s="81">
        <v>4.1908711030498575E-4</v>
      </c>
    </row>
    <row r="2099" spans="187:208" x14ac:dyDescent="0.25">
      <c r="GE2099" s="81" t="s">
        <v>449</v>
      </c>
      <c r="GF2099" s="81" t="s">
        <v>155</v>
      </c>
      <c r="GG2099" s="81" t="s">
        <v>465</v>
      </c>
      <c r="GH2099" s="81" t="s">
        <v>460</v>
      </c>
      <c r="GI2099" s="81">
        <v>2028</v>
      </c>
      <c r="GJ2099" s="81" t="s">
        <v>201</v>
      </c>
      <c r="GK2099" s="81">
        <v>3.905508318488627E-2</v>
      </c>
      <c r="GL2099" s="81">
        <v>749.25225499999999</v>
      </c>
      <c r="GM2099" s="81">
        <v>2028</v>
      </c>
      <c r="GN2099" s="81" t="s">
        <v>173</v>
      </c>
      <c r="GO2099" s="81">
        <v>1.1148832299820636E-2</v>
      </c>
      <c r="GP2099" s="81">
        <v>10</v>
      </c>
      <c r="GQ2099" s="81">
        <v>0</v>
      </c>
      <c r="GR2099" s="81" t="s">
        <v>448</v>
      </c>
      <c r="GS2099" s="81">
        <v>1.1148832299820636E-2</v>
      </c>
      <c r="GT2099" s="81">
        <v>4.3541857288384184E-4</v>
      </c>
      <c r="GU2099" s="81">
        <v>1.1148832299820636E-2</v>
      </c>
      <c r="GV2099" s="81">
        <v>4.3541857288384184E-4</v>
      </c>
      <c r="GW2099" s="81">
        <v>1.1148832299820636E-2</v>
      </c>
      <c r="GX2099" s="81">
        <v>4.3541857288384184E-4</v>
      </c>
      <c r="GY2099" s="81">
        <v>1.1148832299820636E-2</v>
      </c>
      <c r="GZ2099" s="81">
        <v>4.3541857288384184E-4</v>
      </c>
    </row>
    <row r="2100" spans="187:208" x14ac:dyDescent="0.25">
      <c r="GE2100" s="81" t="s">
        <v>449</v>
      </c>
      <c r="GF2100" s="81" t="s">
        <v>155</v>
      </c>
      <c r="GG2100" s="81" t="s">
        <v>465</v>
      </c>
      <c r="GH2100" s="81" t="s">
        <v>460</v>
      </c>
      <c r="GI2100" s="81">
        <v>2029</v>
      </c>
      <c r="GJ2100" s="81" t="s">
        <v>201</v>
      </c>
      <c r="GK2100" s="81">
        <v>3.905508318488627E-2</v>
      </c>
      <c r="GL2100" s="81">
        <v>749.25225499999999</v>
      </c>
      <c r="GM2100" s="81">
        <v>2029</v>
      </c>
      <c r="GN2100" s="81" t="s">
        <v>173</v>
      </c>
      <c r="GO2100" s="81">
        <v>1.1148832299820636E-2</v>
      </c>
      <c r="GP2100" s="81">
        <v>10</v>
      </c>
      <c r="GQ2100" s="81">
        <v>0</v>
      </c>
      <c r="GR2100" s="81" t="s">
        <v>448</v>
      </c>
      <c r="GS2100" s="81">
        <v>1.1148832299820636E-2</v>
      </c>
      <c r="GT2100" s="81">
        <v>4.3541857288384184E-4</v>
      </c>
      <c r="GU2100" s="81">
        <v>1.1148832299820636E-2</v>
      </c>
      <c r="GV2100" s="81">
        <v>4.3541857288384184E-4</v>
      </c>
      <c r="GW2100" s="81">
        <v>1.1148832299820636E-2</v>
      </c>
      <c r="GX2100" s="81">
        <v>4.3541857288384184E-4</v>
      </c>
      <c r="GY2100" s="81">
        <v>1.1148832299820636E-2</v>
      </c>
      <c r="GZ2100" s="81">
        <v>4.3541857288384184E-4</v>
      </c>
    </row>
    <row r="2101" spans="187:208" x14ac:dyDescent="0.25">
      <c r="GE2101" s="81" t="s">
        <v>449</v>
      </c>
      <c r="GF2101" s="81" t="s">
        <v>155</v>
      </c>
      <c r="GG2101" s="81" t="s">
        <v>465</v>
      </c>
      <c r="GH2101" s="81" t="s">
        <v>460</v>
      </c>
      <c r="GI2101" s="81">
        <v>2030</v>
      </c>
      <c r="GJ2101" s="81" t="s">
        <v>201</v>
      </c>
      <c r="GK2101" s="81">
        <v>3.905508318488627E-2</v>
      </c>
      <c r="GL2101" s="81">
        <v>749.25225499999999</v>
      </c>
      <c r="GM2101" s="81">
        <v>2030</v>
      </c>
      <c r="GN2101" s="81" t="s">
        <v>173</v>
      </c>
      <c r="GO2101" s="81">
        <v>1.1148832299820636E-2</v>
      </c>
      <c r="GP2101" s="81">
        <v>10</v>
      </c>
      <c r="GQ2101" s="81">
        <v>0</v>
      </c>
      <c r="GR2101" s="81" t="s">
        <v>448</v>
      </c>
      <c r="GS2101" s="81">
        <v>0</v>
      </c>
      <c r="GT2101" s="81">
        <v>0</v>
      </c>
      <c r="GU2101" s="81">
        <v>1.1148832299820636E-2</v>
      </c>
      <c r="GV2101" s="81">
        <v>4.3541857288384184E-4</v>
      </c>
      <c r="GW2101" s="81">
        <v>1.1148832299820636E-2</v>
      </c>
      <c r="GX2101" s="81">
        <v>4.3541857288384184E-4</v>
      </c>
      <c r="GY2101" s="81">
        <v>1.1148832299820636E-2</v>
      </c>
      <c r="GZ2101" s="81">
        <v>4.3541857288384184E-4</v>
      </c>
    </row>
    <row r="2102" spans="187:208" x14ac:dyDescent="0.25">
      <c r="GE2102" s="81" t="s">
        <v>449</v>
      </c>
      <c r="GF2102" s="81" t="s">
        <v>155</v>
      </c>
      <c r="GG2102" s="81" t="s">
        <v>465</v>
      </c>
      <c r="GH2102" s="81" t="s">
        <v>460</v>
      </c>
      <c r="GI2102" s="81">
        <v>2031</v>
      </c>
      <c r="GJ2102" s="81" t="s">
        <v>201</v>
      </c>
      <c r="GK2102" s="81">
        <v>3.905508318488627E-2</v>
      </c>
      <c r="GL2102" s="81">
        <v>749.25225499999999</v>
      </c>
      <c r="GM2102" s="81">
        <v>2031</v>
      </c>
      <c r="GN2102" s="81" t="s">
        <v>173</v>
      </c>
      <c r="GO2102" s="81">
        <v>1.1148832299820636E-2</v>
      </c>
      <c r="GP2102" s="81">
        <v>10</v>
      </c>
      <c r="GQ2102" s="81">
        <v>0</v>
      </c>
      <c r="GR2102" s="81" t="s">
        <v>448</v>
      </c>
      <c r="GS2102" s="81">
        <v>0</v>
      </c>
      <c r="GT2102" s="81">
        <v>0</v>
      </c>
      <c r="GU2102" s="81">
        <v>0</v>
      </c>
      <c r="GV2102" s="81">
        <v>0</v>
      </c>
      <c r="GW2102" s="81">
        <v>1.1148832299820636E-2</v>
      </c>
      <c r="GX2102" s="81">
        <v>4.3541857288384184E-4</v>
      </c>
      <c r="GY2102" s="81">
        <v>1.1148832299820636E-2</v>
      </c>
      <c r="GZ2102" s="81">
        <v>4.3541857288384184E-4</v>
      </c>
    </row>
    <row r="2103" spans="187:208" x14ac:dyDescent="0.25">
      <c r="GE2103" s="81" t="s">
        <v>449</v>
      </c>
      <c r="GF2103" s="81" t="s">
        <v>155</v>
      </c>
      <c r="GG2103" s="81" t="s">
        <v>465</v>
      </c>
      <c r="GH2103" s="81" t="s">
        <v>460</v>
      </c>
      <c r="GI2103" s="81">
        <v>2032</v>
      </c>
      <c r="GJ2103" s="81" t="s">
        <v>201</v>
      </c>
      <c r="GK2103" s="81">
        <v>3.905508318488627E-2</v>
      </c>
      <c r="GL2103" s="81">
        <v>749.25225499999999</v>
      </c>
      <c r="GM2103" s="81">
        <v>2032</v>
      </c>
      <c r="GN2103" s="81" t="s">
        <v>173</v>
      </c>
      <c r="GO2103" s="81">
        <v>1.1148832299820636E-2</v>
      </c>
      <c r="GP2103" s="81">
        <v>10</v>
      </c>
      <c r="GQ2103" s="81">
        <v>0</v>
      </c>
      <c r="GR2103" s="81" t="s">
        <v>448</v>
      </c>
      <c r="GS2103" s="81">
        <v>0</v>
      </c>
      <c r="GT2103" s="81">
        <v>0</v>
      </c>
      <c r="GU2103" s="81">
        <v>0</v>
      </c>
      <c r="GV2103" s="81">
        <v>0</v>
      </c>
      <c r="GW2103" s="81">
        <v>0</v>
      </c>
      <c r="GX2103" s="81">
        <v>0</v>
      </c>
      <c r="GY2103" s="81">
        <v>1.1148832299820636E-2</v>
      </c>
      <c r="GZ2103" s="81">
        <v>4.3541857288384184E-4</v>
      </c>
    </row>
    <row r="2104" spans="187:208" x14ac:dyDescent="0.25">
      <c r="GE2104" s="81" t="s">
        <v>449</v>
      </c>
      <c r="GF2104" s="81" t="s">
        <v>155</v>
      </c>
      <c r="GG2104" s="81" t="s">
        <v>465</v>
      </c>
      <c r="GH2104" s="81" t="s">
        <v>461</v>
      </c>
      <c r="GI2104" s="81">
        <v>2021</v>
      </c>
      <c r="GJ2104" s="81" t="s">
        <v>201</v>
      </c>
      <c r="GK2104" s="81">
        <v>222.22942162783119</v>
      </c>
      <c r="GL2104" s="81">
        <v>749.25225499999999</v>
      </c>
      <c r="GM2104" s="81">
        <v>2021</v>
      </c>
      <c r="GN2104" s="81" t="s">
        <v>173</v>
      </c>
      <c r="GO2104" s="81">
        <v>1.1148832299820636E-2</v>
      </c>
      <c r="GP2104" s="81">
        <v>10</v>
      </c>
      <c r="GQ2104" s="81">
        <v>0</v>
      </c>
      <c r="GR2104" s="81" t="s">
        <v>448</v>
      </c>
      <c r="GS2104" s="81">
        <v>1.1148832299820636E-2</v>
      </c>
      <c r="GT2104" s="81">
        <v>2.4775985538148229</v>
      </c>
      <c r="GU2104" s="81">
        <v>1.1148832299820636E-2</v>
      </c>
      <c r="GV2104" s="81">
        <v>2.4775985538148229</v>
      </c>
      <c r="GW2104" s="81">
        <v>0</v>
      </c>
      <c r="GX2104" s="81">
        <v>0</v>
      </c>
      <c r="GY2104" s="81">
        <v>0</v>
      </c>
      <c r="GZ2104" s="81">
        <v>0</v>
      </c>
    </row>
    <row r="2105" spans="187:208" x14ac:dyDescent="0.25">
      <c r="GE2105" s="81" t="s">
        <v>449</v>
      </c>
      <c r="GF2105" s="81" t="s">
        <v>155</v>
      </c>
      <c r="GG2105" s="81" t="s">
        <v>465</v>
      </c>
      <c r="GH2105" s="81" t="s">
        <v>461</v>
      </c>
      <c r="GI2105" s="81">
        <v>2022</v>
      </c>
      <c r="GJ2105" s="81" t="s">
        <v>201</v>
      </c>
      <c r="GK2105" s="81">
        <v>222.22942162783119</v>
      </c>
      <c r="GL2105" s="81">
        <v>749.25225499999999</v>
      </c>
      <c r="GM2105" s="81">
        <v>2022</v>
      </c>
      <c r="GN2105" s="81" t="s">
        <v>173</v>
      </c>
      <c r="GO2105" s="81">
        <v>1.1148832299820636E-2</v>
      </c>
      <c r="GP2105" s="81">
        <v>10</v>
      </c>
      <c r="GQ2105" s="81">
        <v>0</v>
      </c>
      <c r="GR2105" s="81" t="s">
        <v>448</v>
      </c>
      <c r="GS2105" s="81">
        <v>1.1148832299820636E-2</v>
      </c>
      <c r="GT2105" s="81">
        <v>2.4775985538148229</v>
      </c>
      <c r="GU2105" s="81">
        <v>1.1148832299820636E-2</v>
      </c>
      <c r="GV2105" s="81">
        <v>2.4775985538148229</v>
      </c>
      <c r="GW2105" s="81">
        <v>1.1148832299820636E-2</v>
      </c>
      <c r="GX2105" s="81">
        <v>2.4775985538148229</v>
      </c>
      <c r="GY2105" s="81">
        <v>0</v>
      </c>
      <c r="GZ2105" s="81">
        <v>0</v>
      </c>
    </row>
    <row r="2106" spans="187:208" x14ac:dyDescent="0.25">
      <c r="GE2106" s="81" t="s">
        <v>449</v>
      </c>
      <c r="GF2106" s="81" t="s">
        <v>155</v>
      </c>
      <c r="GG2106" s="81" t="s">
        <v>465</v>
      </c>
      <c r="GH2106" s="81" t="s">
        <v>461</v>
      </c>
      <c r="GI2106" s="81">
        <v>2023</v>
      </c>
      <c r="GJ2106" s="81" t="s">
        <v>201</v>
      </c>
      <c r="GK2106" s="81">
        <v>233.23007680793981</v>
      </c>
      <c r="GL2106" s="81">
        <v>749.25225499999999</v>
      </c>
      <c r="GM2106" s="81">
        <v>2023</v>
      </c>
      <c r="GN2106" s="81" t="s">
        <v>173</v>
      </c>
      <c r="GO2106" s="81">
        <v>1.1148832299820636E-2</v>
      </c>
      <c r="GP2106" s="81">
        <v>10</v>
      </c>
      <c r="GQ2106" s="81">
        <v>0</v>
      </c>
      <c r="GR2106" s="81" t="s">
        <v>448</v>
      </c>
      <c r="GS2106" s="81">
        <v>1.1148832299820636E-2</v>
      </c>
      <c r="GT2106" s="81">
        <v>2.6002430136060073</v>
      </c>
      <c r="GU2106" s="81">
        <v>1.1148832299820636E-2</v>
      </c>
      <c r="GV2106" s="81">
        <v>2.6002430136060073</v>
      </c>
      <c r="GW2106" s="81">
        <v>1.1148832299820636E-2</v>
      </c>
      <c r="GX2106" s="81">
        <v>2.6002430136060073</v>
      </c>
      <c r="GY2106" s="81">
        <v>1.1148832299820636E-2</v>
      </c>
      <c r="GZ2106" s="81">
        <v>2.6002430136060073</v>
      </c>
    </row>
    <row r="2107" spans="187:208" x14ac:dyDescent="0.25">
      <c r="GE2107" s="81" t="s">
        <v>449</v>
      </c>
      <c r="GF2107" s="81" t="s">
        <v>155</v>
      </c>
      <c r="GG2107" s="81" t="s">
        <v>465</v>
      </c>
      <c r="GH2107" s="81" t="s">
        <v>461</v>
      </c>
      <c r="GI2107" s="81">
        <v>2024</v>
      </c>
      <c r="GJ2107" s="81" t="s">
        <v>201</v>
      </c>
      <c r="GK2107" s="81">
        <v>233.23007680793981</v>
      </c>
      <c r="GL2107" s="81">
        <v>749.25225499999999</v>
      </c>
      <c r="GM2107" s="81">
        <v>2024</v>
      </c>
      <c r="GN2107" s="81" t="s">
        <v>173</v>
      </c>
      <c r="GO2107" s="81">
        <v>1.1148832299820636E-2</v>
      </c>
      <c r="GP2107" s="81">
        <v>10</v>
      </c>
      <c r="GQ2107" s="81">
        <v>0</v>
      </c>
      <c r="GR2107" s="81" t="s">
        <v>448</v>
      </c>
      <c r="GS2107" s="81">
        <v>1.1148832299820636E-2</v>
      </c>
      <c r="GT2107" s="81">
        <v>2.6002430136060073</v>
      </c>
      <c r="GU2107" s="81">
        <v>1.1148832299820636E-2</v>
      </c>
      <c r="GV2107" s="81">
        <v>2.6002430136060073</v>
      </c>
      <c r="GW2107" s="81">
        <v>1.1148832299820636E-2</v>
      </c>
      <c r="GX2107" s="81">
        <v>2.6002430136060073</v>
      </c>
      <c r="GY2107" s="81">
        <v>1.1148832299820636E-2</v>
      </c>
      <c r="GZ2107" s="81">
        <v>2.6002430136060073</v>
      </c>
    </row>
    <row r="2108" spans="187:208" x14ac:dyDescent="0.25">
      <c r="GE2108" s="81" t="s">
        <v>449</v>
      </c>
      <c r="GF2108" s="81" t="s">
        <v>155</v>
      </c>
      <c r="GG2108" s="81" t="s">
        <v>465</v>
      </c>
      <c r="GH2108" s="81" t="s">
        <v>461</v>
      </c>
      <c r="GI2108" s="81">
        <v>2025</v>
      </c>
      <c r="GJ2108" s="81" t="s">
        <v>201</v>
      </c>
      <c r="GK2108" s="81">
        <v>233.23007680793981</v>
      </c>
      <c r="GL2108" s="81">
        <v>749.25225499999999</v>
      </c>
      <c r="GM2108" s="81">
        <v>2025</v>
      </c>
      <c r="GN2108" s="81" t="s">
        <v>173</v>
      </c>
      <c r="GO2108" s="81">
        <v>1.1148832299820636E-2</v>
      </c>
      <c r="GP2108" s="81">
        <v>10</v>
      </c>
      <c r="GQ2108" s="81">
        <v>0</v>
      </c>
      <c r="GR2108" s="81" t="s">
        <v>448</v>
      </c>
      <c r="GS2108" s="81">
        <v>1.1148832299820636E-2</v>
      </c>
      <c r="GT2108" s="81">
        <v>2.6002430136060073</v>
      </c>
      <c r="GU2108" s="81">
        <v>1.1148832299820636E-2</v>
      </c>
      <c r="GV2108" s="81">
        <v>2.6002430136060073</v>
      </c>
      <c r="GW2108" s="81">
        <v>1.1148832299820636E-2</v>
      </c>
      <c r="GX2108" s="81">
        <v>2.6002430136060073</v>
      </c>
      <c r="GY2108" s="81">
        <v>1.1148832299820636E-2</v>
      </c>
      <c r="GZ2108" s="81">
        <v>2.6002430136060073</v>
      </c>
    </row>
    <row r="2109" spans="187:208" x14ac:dyDescent="0.25">
      <c r="GE2109" s="81" t="s">
        <v>449</v>
      </c>
      <c r="GF2109" s="81" t="s">
        <v>155</v>
      </c>
      <c r="GG2109" s="81" t="s">
        <v>465</v>
      </c>
      <c r="GH2109" s="81" t="s">
        <v>461</v>
      </c>
      <c r="GI2109" s="81">
        <v>2026</v>
      </c>
      <c r="GJ2109" s="81" t="s">
        <v>201</v>
      </c>
      <c r="GK2109" s="81">
        <v>233.23007680793981</v>
      </c>
      <c r="GL2109" s="81">
        <v>749.25225499999999</v>
      </c>
      <c r="GM2109" s="81">
        <v>2026</v>
      </c>
      <c r="GN2109" s="81" t="s">
        <v>173</v>
      </c>
      <c r="GO2109" s="81">
        <v>1.1148832299820636E-2</v>
      </c>
      <c r="GP2109" s="81">
        <v>10</v>
      </c>
      <c r="GQ2109" s="81">
        <v>0</v>
      </c>
      <c r="GR2109" s="81" t="s">
        <v>448</v>
      </c>
      <c r="GS2109" s="81">
        <v>1.1148832299820636E-2</v>
      </c>
      <c r="GT2109" s="81">
        <v>2.6002430136060073</v>
      </c>
      <c r="GU2109" s="81">
        <v>1.1148832299820636E-2</v>
      </c>
      <c r="GV2109" s="81">
        <v>2.6002430136060073</v>
      </c>
      <c r="GW2109" s="81">
        <v>1.1148832299820636E-2</v>
      </c>
      <c r="GX2109" s="81">
        <v>2.6002430136060073</v>
      </c>
      <c r="GY2109" s="81">
        <v>1.1148832299820636E-2</v>
      </c>
      <c r="GZ2109" s="81">
        <v>2.6002430136060073</v>
      </c>
    </row>
    <row r="2110" spans="187:208" x14ac:dyDescent="0.25">
      <c r="GE2110" s="81" t="s">
        <v>449</v>
      </c>
      <c r="GF2110" s="81" t="s">
        <v>155</v>
      </c>
      <c r="GG2110" s="81" t="s">
        <v>465</v>
      </c>
      <c r="GH2110" s="81" t="s">
        <v>461</v>
      </c>
      <c r="GI2110" s="81">
        <v>2027</v>
      </c>
      <c r="GJ2110" s="81" t="s">
        <v>201</v>
      </c>
      <c r="GK2110" s="81">
        <v>233.23007680793981</v>
      </c>
      <c r="GL2110" s="81">
        <v>749.25225499999999</v>
      </c>
      <c r="GM2110" s="81">
        <v>2027</v>
      </c>
      <c r="GN2110" s="81" t="s">
        <v>173</v>
      </c>
      <c r="GO2110" s="81">
        <v>1.1148832299820636E-2</v>
      </c>
      <c r="GP2110" s="81">
        <v>10</v>
      </c>
      <c r="GQ2110" s="81">
        <v>0</v>
      </c>
      <c r="GR2110" s="81" t="s">
        <v>448</v>
      </c>
      <c r="GS2110" s="81">
        <v>1.1148832299820636E-2</v>
      </c>
      <c r="GT2110" s="81">
        <v>2.6002430136060073</v>
      </c>
      <c r="GU2110" s="81">
        <v>1.1148832299820636E-2</v>
      </c>
      <c r="GV2110" s="81">
        <v>2.6002430136060073</v>
      </c>
      <c r="GW2110" s="81">
        <v>1.1148832299820636E-2</v>
      </c>
      <c r="GX2110" s="81">
        <v>2.6002430136060073</v>
      </c>
      <c r="GY2110" s="81">
        <v>1.1148832299820636E-2</v>
      </c>
      <c r="GZ2110" s="81">
        <v>2.6002430136060073</v>
      </c>
    </row>
    <row r="2111" spans="187:208" x14ac:dyDescent="0.25">
      <c r="GE2111" s="81" t="s">
        <v>449</v>
      </c>
      <c r="GF2111" s="81" t="s">
        <v>155</v>
      </c>
      <c r="GG2111" s="81" t="s">
        <v>465</v>
      </c>
      <c r="GH2111" s="81" t="s">
        <v>461</v>
      </c>
      <c r="GI2111" s="81">
        <v>2028</v>
      </c>
      <c r="GJ2111" s="81" t="s">
        <v>201</v>
      </c>
      <c r="GK2111" s="81">
        <v>247.27299216494771</v>
      </c>
      <c r="GL2111" s="81">
        <v>749.25225499999999</v>
      </c>
      <c r="GM2111" s="81">
        <v>2028</v>
      </c>
      <c r="GN2111" s="81" t="s">
        <v>173</v>
      </c>
      <c r="GO2111" s="81">
        <v>1.1148832299820636E-2</v>
      </c>
      <c r="GP2111" s="81">
        <v>10</v>
      </c>
      <c r="GQ2111" s="81">
        <v>0</v>
      </c>
      <c r="GR2111" s="81" t="s">
        <v>448</v>
      </c>
      <c r="GS2111" s="81">
        <v>1.1148832299820636E-2</v>
      </c>
      <c r="GT2111" s="81">
        <v>2.7568051219218641</v>
      </c>
      <c r="GU2111" s="81">
        <v>1.1148832299820636E-2</v>
      </c>
      <c r="GV2111" s="81">
        <v>2.7568051219218641</v>
      </c>
      <c r="GW2111" s="81">
        <v>1.1148832299820636E-2</v>
      </c>
      <c r="GX2111" s="81">
        <v>2.7568051219218641</v>
      </c>
      <c r="GY2111" s="81">
        <v>1.1148832299820636E-2</v>
      </c>
      <c r="GZ2111" s="81">
        <v>2.7568051219218641</v>
      </c>
    </row>
    <row r="2112" spans="187:208" x14ac:dyDescent="0.25">
      <c r="GE2112" s="81" t="s">
        <v>449</v>
      </c>
      <c r="GF2112" s="81" t="s">
        <v>155</v>
      </c>
      <c r="GG2112" s="81" t="s">
        <v>465</v>
      </c>
      <c r="GH2112" s="81" t="s">
        <v>461</v>
      </c>
      <c r="GI2112" s="81">
        <v>2029</v>
      </c>
      <c r="GJ2112" s="81" t="s">
        <v>201</v>
      </c>
      <c r="GK2112" s="81">
        <v>247.27299216494771</v>
      </c>
      <c r="GL2112" s="81">
        <v>749.25225499999999</v>
      </c>
      <c r="GM2112" s="81">
        <v>2029</v>
      </c>
      <c r="GN2112" s="81" t="s">
        <v>173</v>
      </c>
      <c r="GO2112" s="81">
        <v>1.1148832299820636E-2</v>
      </c>
      <c r="GP2112" s="81">
        <v>10</v>
      </c>
      <c r="GQ2112" s="81">
        <v>0</v>
      </c>
      <c r="GR2112" s="81" t="s">
        <v>448</v>
      </c>
      <c r="GS2112" s="81">
        <v>1.1148832299820636E-2</v>
      </c>
      <c r="GT2112" s="81">
        <v>2.7568051219218641</v>
      </c>
      <c r="GU2112" s="81">
        <v>1.1148832299820636E-2</v>
      </c>
      <c r="GV2112" s="81">
        <v>2.7568051219218641</v>
      </c>
      <c r="GW2112" s="81">
        <v>1.1148832299820636E-2</v>
      </c>
      <c r="GX2112" s="81">
        <v>2.7568051219218641</v>
      </c>
      <c r="GY2112" s="81">
        <v>1.1148832299820636E-2</v>
      </c>
      <c r="GZ2112" s="81">
        <v>2.7568051219218641</v>
      </c>
    </row>
    <row r="2113" spans="187:208" x14ac:dyDescent="0.25">
      <c r="GE2113" s="81" t="s">
        <v>449</v>
      </c>
      <c r="GF2113" s="81" t="s">
        <v>155</v>
      </c>
      <c r="GG2113" s="81" t="s">
        <v>465</v>
      </c>
      <c r="GH2113" s="81" t="s">
        <v>461</v>
      </c>
      <c r="GI2113" s="81">
        <v>2030</v>
      </c>
      <c r="GJ2113" s="81" t="s">
        <v>201</v>
      </c>
      <c r="GK2113" s="81">
        <v>247.27299216494771</v>
      </c>
      <c r="GL2113" s="81">
        <v>749.25225499999999</v>
      </c>
      <c r="GM2113" s="81">
        <v>2030</v>
      </c>
      <c r="GN2113" s="81" t="s">
        <v>173</v>
      </c>
      <c r="GO2113" s="81">
        <v>1.1148832299820636E-2</v>
      </c>
      <c r="GP2113" s="81">
        <v>10</v>
      </c>
      <c r="GQ2113" s="81">
        <v>0</v>
      </c>
      <c r="GR2113" s="81" t="s">
        <v>448</v>
      </c>
      <c r="GS2113" s="81">
        <v>0</v>
      </c>
      <c r="GT2113" s="81">
        <v>0</v>
      </c>
      <c r="GU2113" s="81">
        <v>1.1148832299820636E-2</v>
      </c>
      <c r="GV2113" s="81">
        <v>2.7568051219218641</v>
      </c>
      <c r="GW2113" s="81">
        <v>1.1148832299820636E-2</v>
      </c>
      <c r="GX2113" s="81">
        <v>2.7568051219218641</v>
      </c>
      <c r="GY2113" s="81">
        <v>1.1148832299820636E-2</v>
      </c>
      <c r="GZ2113" s="81">
        <v>2.7568051219218641</v>
      </c>
    </row>
    <row r="2114" spans="187:208" x14ac:dyDescent="0.25">
      <c r="GE2114" s="81" t="s">
        <v>449</v>
      </c>
      <c r="GF2114" s="81" t="s">
        <v>155</v>
      </c>
      <c r="GG2114" s="81" t="s">
        <v>465</v>
      </c>
      <c r="GH2114" s="81" t="s">
        <v>461</v>
      </c>
      <c r="GI2114" s="81">
        <v>2031</v>
      </c>
      <c r="GJ2114" s="81" t="s">
        <v>201</v>
      </c>
      <c r="GK2114" s="81">
        <v>247.27299216494771</v>
      </c>
      <c r="GL2114" s="81">
        <v>749.25225499999999</v>
      </c>
      <c r="GM2114" s="81">
        <v>2031</v>
      </c>
      <c r="GN2114" s="81" t="s">
        <v>173</v>
      </c>
      <c r="GO2114" s="81">
        <v>1.1148832299820636E-2</v>
      </c>
      <c r="GP2114" s="81">
        <v>10</v>
      </c>
      <c r="GQ2114" s="81">
        <v>0</v>
      </c>
      <c r="GR2114" s="81" t="s">
        <v>448</v>
      </c>
      <c r="GS2114" s="81">
        <v>0</v>
      </c>
      <c r="GT2114" s="81">
        <v>0</v>
      </c>
      <c r="GU2114" s="81">
        <v>0</v>
      </c>
      <c r="GV2114" s="81">
        <v>0</v>
      </c>
      <c r="GW2114" s="81">
        <v>1.1148832299820636E-2</v>
      </c>
      <c r="GX2114" s="81">
        <v>2.7568051219218641</v>
      </c>
      <c r="GY2114" s="81">
        <v>1.1148832299820636E-2</v>
      </c>
      <c r="GZ2114" s="81">
        <v>2.7568051219218641</v>
      </c>
    </row>
    <row r="2115" spans="187:208" x14ac:dyDescent="0.25">
      <c r="GE2115" s="81" t="s">
        <v>449</v>
      </c>
      <c r="GF2115" s="81" t="s">
        <v>155</v>
      </c>
      <c r="GG2115" s="81" t="s">
        <v>465</v>
      </c>
      <c r="GH2115" s="81" t="s">
        <v>461</v>
      </c>
      <c r="GI2115" s="81">
        <v>2032</v>
      </c>
      <c r="GJ2115" s="81" t="s">
        <v>201</v>
      </c>
      <c r="GK2115" s="81">
        <v>247.27299216494771</v>
      </c>
      <c r="GL2115" s="81">
        <v>749.25225499999999</v>
      </c>
      <c r="GM2115" s="81">
        <v>2032</v>
      </c>
      <c r="GN2115" s="81" t="s">
        <v>173</v>
      </c>
      <c r="GO2115" s="81">
        <v>1.1148832299820636E-2</v>
      </c>
      <c r="GP2115" s="81">
        <v>10</v>
      </c>
      <c r="GQ2115" s="81">
        <v>0</v>
      </c>
      <c r="GR2115" s="81" t="s">
        <v>448</v>
      </c>
      <c r="GS2115" s="81">
        <v>0</v>
      </c>
      <c r="GT2115" s="81">
        <v>0</v>
      </c>
      <c r="GU2115" s="81">
        <v>0</v>
      </c>
      <c r="GV2115" s="81">
        <v>0</v>
      </c>
      <c r="GW2115" s="81">
        <v>0</v>
      </c>
      <c r="GX2115" s="81">
        <v>0</v>
      </c>
      <c r="GY2115" s="81">
        <v>1.1148832299820636E-2</v>
      </c>
      <c r="GZ2115" s="81">
        <v>2.7568051219218641</v>
      </c>
    </row>
    <row r="2116" spans="187:208" x14ac:dyDescent="0.25">
      <c r="GE2116" s="81" t="s">
        <v>449</v>
      </c>
      <c r="GF2116" s="81" t="s">
        <v>155</v>
      </c>
      <c r="GG2116" s="81" t="s">
        <v>465</v>
      </c>
      <c r="GH2116" s="81" t="s">
        <v>451</v>
      </c>
      <c r="GI2116" s="81">
        <v>2021</v>
      </c>
      <c r="GJ2116" s="81" t="s">
        <v>201</v>
      </c>
      <c r="GK2116" s="81">
        <v>222.2294216278367</v>
      </c>
      <c r="GL2116" s="81">
        <v>749.25225499999999</v>
      </c>
      <c r="GM2116" s="81">
        <v>2021</v>
      </c>
      <c r="GN2116" s="81" t="s">
        <v>173</v>
      </c>
      <c r="GO2116" s="81">
        <v>1.1148832299820636E-2</v>
      </c>
      <c r="GP2116" s="81">
        <v>10</v>
      </c>
      <c r="GQ2116" s="81">
        <v>0</v>
      </c>
      <c r="GR2116" s="81" t="s">
        <v>448</v>
      </c>
      <c r="GS2116" s="81">
        <v>1.1148832299820636E-2</v>
      </c>
      <c r="GT2116" s="81">
        <v>2.4775985538148846</v>
      </c>
      <c r="GU2116" s="81">
        <v>1.1148832299820636E-2</v>
      </c>
      <c r="GV2116" s="81">
        <v>2.4775985538148846</v>
      </c>
      <c r="GW2116" s="81">
        <v>0</v>
      </c>
      <c r="GX2116" s="81">
        <v>0</v>
      </c>
      <c r="GY2116" s="81">
        <v>0</v>
      </c>
      <c r="GZ2116" s="81">
        <v>0</v>
      </c>
    </row>
    <row r="2117" spans="187:208" x14ac:dyDescent="0.25">
      <c r="GE2117" s="81" t="s">
        <v>449</v>
      </c>
      <c r="GF2117" s="81" t="s">
        <v>155</v>
      </c>
      <c r="GG2117" s="81" t="s">
        <v>465</v>
      </c>
      <c r="GH2117" s="81" t="s">
        <v>451</v>
      </c>
      <c r="GI2117" s="81">
        <v>2022</v>
      </c>
      <c r="GJ2117" s="81" t="s">
        <v>201</v>
      </c>
      <c r="GK2117" s="81">
        <v>222.2294216278367</v>
      </c>
      <c r="GL2117" s="81">
        <v>749.25225499999999</v>
      </c>
      <c r="GM2117" s="81">
        <v>2022</v>
      </c>
      <c r="GN2117" s="81" t="s">
        <v>173</v>
      </c>
      <c r="GO2117" s="81">
        <v>1.1148832299820636E-2</v>
      </c>
      <c r="GP2117" s="81">
        <v>10</v>
      </c>
      <c r="GQ2117" s="81">
        <v>0</v>
      </c>
      <c r="GR2117" s="81" t="s">
        <v>448</v>
      </c>
      <c r="GS2117" s="81">
        <v>1.1148832299820636E-2</v>
      </c>
      <c r="GT2117" s="81">
        <v>2.4775985538148846</v>
      </c>
      <c r="GU2117" s="81">
        <v>1.1148832299820636E-2</v>
      </c>
      <c r="GV2117" s="81">
        <v>2.4775985538148846</v>
      </c>
      <c r="GW2117" s="81">
        <v>1.1148832299820636E-2</v>
      </c>
      <c r="GX2117" s="81">
        <v>2.4775985538148846</v>
      </c>
      <c r="GY2117" s="81">
        <v>0</v>
      </c>
      <c r="GZ2117" s="81">
        <v>0</v>
      </c>
    </row>
    <row r="2118" spans="187:208" x14ac:dyDescent="0.25">
      <c r="GE2118" s="81" t="s">
        <v>449</v>
      </c>
      <c r="GF2118" s="81" t="s">
        <v>155</v>
      </c>
      <c r="GG2118" s="81" t="s">
        <v>465</v>
      </c>
      <c r="GH2118" s="81" t="s">
        <v>451</v>
      </c>
      <c r="GI2118" s="81">
        <v>2023</v>
      </c>
      <c r="GJ2118" s="81" t="s">
        <v>201</v>
      </c>
      <c r="GK2118" s="81">
        <v>233.23007680794569</v>
      </c>
      <c r="GL2118" s="81">
        <v>749.25225499999999</v>
      </c>
      <c r="GM2118" s="81">
        <v>2023</v>
      </c>
      <c r="GN2118" s="81" t="s">
        <v>173</v>
      </c>
      <c r="GO2118" s="81">
        <v>1.1148832299820636E-2</v>
      </c>
      <c r="GP2118" s="81">
        <v>10</v>
      </c>
      <c r="GQ2118" s="81">
        <v>0</v>
      </c>
      <c r="GR2118" s="81" t="s">
        <v>448</v>
      </c>
      <c r="GS2118" s="81">
        <v>1.1148832299820636E-2</v>
      </c>
      <c r="GT2118" s="81">
        <v>2.600243013606073</v>
      </c>
      <c r="GU2118" s="81">
        <v>1.1148832299820636E-2</v>
      </c>
      <c r="GV2118" s="81">
        <v>2.600243013606073</v>
      </c>
      <c r="GW2118" s="81">
        <v>1.1148832299820636E-2</v>
      </c>
      <c r="GX2118" s="81">
        <v>2.600243013606073</v>
      </c>
      <c r="GY2118" s="81">
        <v>1.1148832299820636E-2</v>
      </c>
      <c r="GZ2118" s="81">
        <v>2.600243013606073</v>
      </c>
    </row>
    <row r="2119" spans="187:208" x14ac:dyDescent="0.25">
      <c r="GE2119" s="81" t="s">
        <v>449</v>
      </c>
      <c r="GF2119" s="81" t="s">
        <v>155</v>
      </c>
      <c r="GG2119" s="81" t="s">
        <v>465</v>
      </c>
      <c r="GH2119" s="81" t="s">
        <v>451</v>
      </c>
      <c r="GI2119" s="81">
        <v>2024</v>
      </c>
      <c r="GJ2119" s="81" t="s">
        <v>201</v>
      </c>
      <c r="GK2119" s="81">
        <v>233.23007680794569</v>
      </c>
      <c r="GL2119" s="81">
        <v>749.25225499999999</v>
      </c>
      <c r="GM2119" s="81">
        <v>2024</v>
      </c>
      <c r="GN2119" s="81" t="s">
        <v>173</v>
      </c>
      <c r="GO2119" s="81">
        <v>1.1148832299820636E-2</v>
      </c>
      <c r="GP2119" s="81">
        <v>10</v>
      </c>
      <c r="GQ2119" s="81">
        <v>0</v>
      </c>
      <c r="GR2119" s="81" t="s">
        <v>448</v>
      </c>
      <c r="GS2119" s="81">
        <v>1.1148832299820636E-2</v>
      </c>
      <c r="GT2119" s="81">
        <v>2.600243013606073</v>
      </c>
      <c r="GU2119" s="81">
        <v>1.1148832299820636E-2</v>
      </c>
      <c r="GV2119" s="81">
        <v>2.600243013606073</v>
      </c>
      <c r="GW2119" s="81">
        <v>1.1148832299820636E-2</v>
      </c>
      <c r="GX2119" s="81">
        <v>2.600243013606073</v>
      </c>
      <c r="GY2119" s="81">
        <v>1.1148832299820636E-2</v>
      </c>
      <c r="GZ2119" s="81">
        <v>2.600243013606073</v>
      </c>
    </row>
    <row r="2120" spans="187:208" x14ac:dyDescent="0.25">
      <c r="GE2120" s="81" t="s">
        <v>449</v>
      </c>
      <c r="GF2120" s="81" t="s">
        <v>155</v>
      </c>
      <c r="GG2120" s="81" t="s">
        <v>465</v>
      </c>
      <c r="GH2120" s="81" t="s">
        <v>451</v>
      </c>
      <c r="GI2120" s="81">
        <v>2025</v>
      </c>
      <c r="GJ2120" s="81" t="s">
        <v>201</v>
      </c>
      <c r="GK2120" s="81">
        <v>233.23007680794569</v>
      </c>
      <c r="GL2120" s="81">
        <v>749.25225499999999</v>
      </c>
      <c r="GM2120" s="81">
        <v>2025</v>
      </c>
      <c r="GN2120" s="81" t="s">
        <v>173</v>
      </c>
      <c r="GO2120" s="81">
        <v>1.1148832299820636E-2</v>
      </c>
      <c r="GP2120" s="81">
        <v>10</v>
      </c>
      <c r="GQ2120" s="81">
        <v>0</v>
      </c>
      <c r="GR2120" s="81" t="s">
        <v>448</v>
      </c>
      <c r="GS2120" s="81">
        <v>1.1148832299820636E-2</v>
      </c>
      <c r="GT2120" s="81">
        <v>2.600243013606073</v>
      </c>
      <c r="GU2120" s="81">
        <v>1.1148832299820636E-2</v>
      </c>
      <c r="GV2120" s="81">
        <v>2.600243013606073</v>
      </c>
      <c r="GW2120" s="81">
        <v>1.1148832299820636E-2</v>
      </c>
      <c r="GX2120" s="81">
        <v>2.600243013606073</v>
      </c>
      <c r="GY2120" s="81">
        <v>1.1148832299820636E-2</v>
      </c>
      <c r="GZ2120" s="81">
        <v>2.600243013606073</v>
      </c>
    </row>
    <row r="2121" spans="187:208" x14ac:dyDescent="0.25">
      <c r="GE2121" s="81" t="s">
        <v>449</v>
      </c>
      <c r="GF2121" s="81" t="s">
        <v>155</v>
      </c>
      <c r="GG2121" s="81" t="s">
        <v>465</v>
      </c>
      <c r="GH2121" s="81" t="s">
        <v>451</v>
      </c>
      <c r="GI2121" s="81">
        <v>2026</v>
      </c>
      <c r="GJ2121" s="81" t="s">
        <v>201</v>
      </c>
      <c r="GK2121" s="81">
        <v>233.23007680794569</v>
      </c>
      <c r="GL2121" s="81">
        <v>749.25225499999999</v>
      </c>
      <c r="GM2121" s="81">
        <v>2026</v>
      </c>
      <c r="GN2121" s="81" t="s">
        <v>173</v>
      </c>
      <c r="GO2121" s="81">
        <v>1.1148832299820636E-2</v>
      </c>
      <c r="GP2121" s="81">
        <v>10</v>
      </c>
      <c r="GQ2121" s="81">
        <v>0</v>
      </c>
      <c r="GR2121" s="81" t="s">
        <v>448</v>
      </c>
      <c r="GS2121" s="81">
        <v>1.1148832299820636E-2</v>
      </c>
      <c r="GT2121" s="81">
        <v>2.600243013606073</v>
      </c>
      <c r="GU2121" s="81">
        <v>1.1148832299820636E-2</v>
      </c>
      <c r="GV2121" s="81">
        <v>2.600243013606073</v>
      </c>
      <c r="GW2121" s="81">
        <v>1.1148832299820636E-2</v>
      </c>
      <c r="GX2121" s="81">
        <v>2.600243013606073</v>
      </c>
      <c r="GY2121" s="81">
        <v>1.1148832299820636E-2</v>
      </c>
      <c r="GZ2121" s="81">
        <v>2.600243013606073</v>
      </c>
    </row>
    <row r="2122" spans="187:208" x14ac:dyDescent="0.25">
      <c r="GE2122" s="81" t="s">
        <v>449</v>
      </c>
      <c r="GF2122" s="81" t="s">
        <v>155</v>
      </c>
      <c r="GG2122" s="81" t="s">
        <v>465</v>
      </c>
      <c r="GH2122" s="81" t="s">
        <v>451</v>
      </c>
      <c r="GI2122" s="81">
        <v>2027</v>
      </c>
      <c r="GJ2122" s="81" t="s">
        <v>201</v>
      </c>
      <c r="GK2122" s="81">
        <v>233.23007680794569</v>
      </c>
      <c r="GL2122" s="81">
        <v>749.25225499999999</v>
      </c>
      <c r="GM2122" s="81">
        <v>2027</v>
      </c>
      <c r="GN2122" s="81" t="s">
        <v>173</v>
      </c>
      <c r="GO2122" s="81">
        <v>1.1148832299820636E-2</v>
      </c>
      <c r="GP2122" s="81">
        <v>10</v>
      </c>
      <c r="GQ2122" s="81">
        <v>0</v>
      </c>
      <c r="GR2122" s="81" t="s">
        <v>448</v>
      </c>
      <c r="GS2122" s="81">
        <v>1.1148832299820636E-2</v>
      </c>
      <c r="GT2122" s="81">
        <v>2.600243013606073</v>
      </c>
      <c r="GU2122" s="81">
        <v>1.1148832299820636E-2</v>
      </c>
      <c r="GV2122" s="81">
        <v>2.600243013606073</v>
      </c>
      <c r="GW2122" s="81">
        <v>1.1148832299820636E-2</v>
      </c>
      <c r="GX2122" s="81">
        <v>2.600243013606073</v>
      </c>
      <c r="GY2122" s="81">
        <v>1.1148832299820636E-2</v>
      </c>
      <c r="GZ2122" s="81">
        <v>2.600243013606073</v>
      </c>
    </row>
    <row r="2123" spans="187:208" x14ac:dyDescent="0.25">
      <c r="GE2123" s="81" t="s">
        <v>449</v>
      </c>
      <c r="GF2123" s="81" t="s">
        <v>155</v>
      </c>
      <c r="GG2123" s="81" t="s">
        <v>465</v>
      </c>
      <c r="GH2123" s="81" t="s">
        <v>451</v>
      </c>
      <c r="GI2123" s="81">
        <v>2028</v>
      </c>
      <c r="GJ2123" s="81" t="s">
        <v>201</v>
      </c>
      <c r="GK2123" s="81">
        <v>247.27299216495391</v>
      </c>
      <c r="GL2123" s="81">
        <v>749.25225499999999</v>
      </c>
      <c r="GM2123" s="81">
        <v>2028</v>
      </c>
      <c r="GN2123" s="81" t="s">
        <v>173</v>
      </c>
      <c r="GO2123" s="81">
        <v>1.1148832299820636E-2</v>
      </c>
      <c r="GP2123" s="81">
        <v>10</v>
      </c>
      <c r="GQ2123" s="81">
        <v>0</v>
      </c>
      <c r="GR2123" s="81" t="s">
        <v>448</v>
      </c>
      <c r="GS2123" s="81">
        <v>1.1148832299820636E-2</v>
      </c>
      <c r="GT2123" s="81">
        <v>2.7568051219219334</v>
      </c>
      <c r="GU2123" s="81">
        <v>1.1148832299820636E-2</v>
      </c>
      <c r="GV2123" s="81">
        <v>2.7568051219219334</v>
      </c>
      <c r="GW2123" s="81">
        <v>1.1148832299820636E-2</v>
      </c>
      <c r="GX2123" s="81">
        <v>2.7568051219219334</v>
      </c>
      <c r="GY2123" s="81">
        <v>1.1148832299820636E-2</v>
      </c>
      <c r="GZ2123" s="81">
        <v>2.7568051219219334</v>
      </c>
    </row>
    <row r="2124" spans="187:208" x14ac:dyDescent="0.25">
      <c r="GE2124" s="81" t="s">
        <v>449</v>
      </c>
      <c r="GF2124" s="81" t="s">
        <v>155</v>
      </c>
      <c r="GG2124" s="81" t="s">
        <v>465</v>
      </c>
      <c r="GH2124" s="81" t="s">
        <v>451</v>
      </c>
      <c r="GI2124" s="81">
        <v>2029</v>
      </c>
      <c r="GJ2124" s="81" t="s">
        <v>201</v>
      </c>
      <c r="GK2124" s="81">
        <v>247.27299216495391</v>
      </c>
      <c r="GL2124" s="81">
        <v>749.25225499999999</v>
      </c>
      <c r="GM2124" s="81">
        <v>2029</v>
      </c>
      <c r="GN2124" s="81" t="s">
        <v>173</v>
      </c>
      <c r="GO2124" s="81">
        <v>1.1148832299820636E-2</v>
      </c>
      <c r="GP2124" s="81">
        <v>10</v>
      </c>
      <c r="GQ2124" s="81">
        <v>0</v>
      </c>
      <c r="GR2124" s="81" t="s">
        <v>448</v>
      </c>
      <c r="GS2124" s="81">
        <v>1.1148832299820636E-2</v>
      </c>
      <c r="GT2124" s="81">
        <v>2.7568051219219334</v>
      </c>
      <c r="GU2124" s="81">
        <v>1.1148832299820636E-2</v>
      </c>
      <c r="GV2124" s="81">
        <v>2.7568051219219334</v>
      </c>
      <c r="GW2124" s="81">
        <v>1.1148832299820636E-2</v>
      </c>
      <c r="GX2124" s="81">
        <v>2.7568051219219334</v>
      </c>
      <c r="GY2124" s="81">
        <v>1.1148832299820636E-2</v>
      </c>
      <c r="GZ2124" s="81">
        <v>2.7568051219219334</v>
      </c>
    </row>
    <row r="2125" spans="187:208" x14ac:dyDescent="0.25">
      <c r="GE2125" s="81" t="s">
        <v>449</v>
      </c>
      <c r="GF2125" s="81" t="s">
        <v>155</v>
      </c>
      <c r="GG2125" s="81" t="s">
        <v>465</v>
      </c>
      <c r="GH2125" s="81" t="s">
        <v>451</v>
      </c>
      <c r="GI2125" s="81">
        <v>2030</v>
      </c>
      <c r="GJ2125" s="81" t="s">
        <v>201</v>
      </c>
      <c r="GK2125" s="81">
        <v>247.27299216495391</v>
      </c>
      <c r="GL2125" s="81">
        <v>749.25225499999999</v>
      </c>
      <c r="GM2125" s="81">
        <v>2030</v>
      </c>
      <c r="GN2125" s="81" t="s">
        <v>173</v>
      </c>
      <c r="GO2125" s="81">
        <v>1.1148832299820636E-2</v>
      </c>
      <c r="GP2125" s="81">
        <v>10</v>
      </c>
      <c r="GQ2125" s="81">
        <v>0</v>
      </c>
      <c r="GR2125" s="81" t="s">
        <v>448</v>
      </c>
      <c r="GS2125" s="81">
        <v>0</v>
      </c>
      <c r="GT2125" s="81">
        <v>0</v>
      </c>
      <c r="GU2125" s="81">
        <v>1.1148832299820636E-2</v>
      </c>
      <c r="GV2125" s="81">
        <v>2.7568051219219334</v>
      </c>
      <c r="GW2125" s="81">
        <v>1.1148832299820636E-2</v>
      </c>
      <c r="GX2125" s="81">
        <v>2.7568051219219334</v>
      </c>
      <c r="GY2125" s="81">
        <v>1.1148832299820636E-2</v>
      </c>
      <c r="GZ2125" s="81">
        <v>2.7568051219219334</v>
      </c>
    </row>
    <row r="2126" spans="187:208" x14ac:dyDescent="0.25">
      <c r="GE2126" s="81" t="s">
        <v>449</v>
      </c>
      <c r="GF2126" s="81" t="s">
        <v>155</v>
      </c>
      <c r="GG2126" s="81" t="s">
        <v>465</v>
      </c>
      <c r="GH2126" s="81" t="s">
        <v>451</v>
      </c>
      <c r="GI2126" s="81">
        <v>2031</v>
      </c>
      <c r="GJ2126" s="81" t="s">
        <v>201</v>
      </c>
      <c r="GK2126" s="81">
        <v>247.27299216495391</v>
      </c>
      <c r="GL2126" s="81">
        <v>749.25225499999999</v>
      </c>
      <c r="GM2126" s="81">
        <v>2031</v>
      </c>
      <c r="GN2126" s="81" t="s">
        <v>173</v>
      </c>
      <c r="GO2126" s="81">
        <v>1.1148832299820636E-2</v>
      </c>
      <c r="GP2126" s="81">
        <v>10</v>
      </c>
      <c r="GQ2126" s="81">
        <v>0</v>
      </c>
      <c r="GR2126" s="81" t="s">
        <v>448</v>
      </c>
      <c r="GS2126" s="81">
        <v>0</v>
      </c>
      <c r="GT2126" s="81">
        <v>0</v>
      </c>
      <c r="GU2126" s="81">
        <v>0</v>
      </c>
      <c r="GV2126" s="81">
        <v>0</v>
      </c>
      <c r="GW2126" s="81">
        <v>1.1148832299820636E-2</v>
      </c>
      <c r="GX2126" s="81">
        <v>2.7568051219219334</v>
      </c>
      <c r="GY2126" s="81">
        <v>1.1148832299820636E-2</v>
      </c>
      <c r="GZ2126" s="81">
        <v>2.7568051219219334</v>
      </c>
    </row>
    <row r="2127" spans="187:208" x14ac:dyDescent="0.25">
      <c r="GE2127" s="81" t="s">
        <v>449</v>
      </c>
      <c r="GF2127" s="81" t="s">
        <v>155</v>
      </c>
      <c r="GG2127" s="81" t="s">
        <v>465</v>
      </c>
      <c r="GH2127" s="81" t="s">
        <v>451</v>
      </c>
      <c r="GI2127" s="81">
        <v>2032</v>
      </c>
      <c r="GJ2127" s="81" t="s">
        <v>201</v>
      </c>
      <c r="GK2127" s="81">
        <v>247.27299216495391</v>
      </c>
      <c r="GL2127" s="81">
        <v>749.25225499999999</v>
      </c>
      <c r="GM2127" s="81">
        <v>2032</v>
      </c>
      <c r="GN2127" s="81" t="s">
        <v>173</v>
      </c>
      <c r="GO2127" s="81">
        <v>1.1148832299820636E-2</v>
      </c>
      <c r="GP2127" s="81">
        <v>10</v>
      </c>
      <c r="GQ2127" s="81">
        <v>0</v>
      </c>
      <c r="GR2127" s="81" t="s">
        <v>448</v>
      </c>
      <c r="GS2127" s="81">
        <v>0</v>
      </c>
      <c r="GT2127" s="81">
        <v>0</v>
      </c>
      <c r="GU2127" s="81">
        <v>0</v>
      </c>
      <c r="GV2127" s="81">
        <v>0</v>
      </c>
      <c r="GW2127" s="81">
        <v>0</v>
      </c>
      <c r="GX2127" s="81">
        <v>0</v>
      </c>
      <c r="GY2127" s="81">
        <v>1.1148832299820636E-2</v>
      </c>
      <c r="GZ2127" s="81">
        <v>2.7568051219219334</v>
      </c>
    </row>
    <row r="2128" spans="187:208" x14ac:dyDescent="0.25">
      <c r="GE2128" s="81" t="s">
        <v>449</v>
      </c>
      <c r="GF2128" s="81" t="s">
        <v>155</v>
      </c>
      <c r="GG2128" s="81" t="s">
        <v>465</v>
      </c>
      <c r="GH2128" s="81" t="s">
        <v>452</v>
      </c>
      <c r="GI2128" s="81">
        <v>2021</v>
      </c>
      <c r="GJ2128" s="81" t="s">
        <v>201</v>
      </c>
      <c r="GK2128" s="81">
        <v>0.69641821681223348</v>
      </c>
      <c r="GL2128" s="81">
        <v>749.25225499999999</v>
      </c>
      <c r="GM2128" s="81">
        <v>2021</v>
      </c>
      <c r="GN2128" s="81" t="s">
        <v>173</v>
      </c>
      <c r="GO2128" s="81">
        <v>1.1148832299820636E-2</v>
      </c>
      <c r="GP2128" s="81">
        <v>10</v>
      </c>
      <c r="GQ2128" s="81">
        <v>0</v>
      </c>
      <c r="GR2128" s="81" t="s">
        <v>448</v>
      </c>
      <c r="GS2128" s="81">
        <v>1.1148832299820636E-2</v>
      </c>
      <c r="GT2128" s="81">
        <v>7.7642499097797194E-3</v>
      </c>
      <c r="GU2128" s="81">
        <v>1.1148832299820636E-2</v>
      </c>
      <c r="GV2128" s="81">
        <v>7.7642499097797194E-3</v>
      </c>
      <c r="GW2128" s="81">
        <v>0</v>
      </c>
      <c r="GX2128" s="81">
        <v>0</v>
      </c>
      <c r="GY2128" s="81">
        <v>0</v>
      </c>
      <c r="GZ2128" s="81">
        <v>0</v>
      </c>
    </row>
    <row r="2129" spans="187:208" x14ac:dyDescent="0.25">
      <c r="GE2129" s="81" t="s">
        <v>449</v>
      </c>
      <c r="GF2129" s="81" t="s">
        <v>155</v>
      </c>
      <c r="GG2129" s="81" t="s">
        <v>465</v>
      </c>
      <c r="GH2129" s="81" t="s">
        <v>452</v>
      </c>
      <c r="GI2129" s="81">
        <v>2022</v>
      </c>
      <c r="GJ2129" s="81" t="s">
        <v>201</v>
      </c>
      <c r="GK2129" s="81">
        <v>0.69641821681223348</v>
      </c>
      <c r="GL2129" s="81">
        <v>749.25225499999999</v>
      </c>
      <c r="GM2129" s="81">
        <v>2022</v>
      </c>
      <c r="GN2129" s="81" t="s">
        <v>173</v>
      </c>
      <c r="GO2129" s="81">
        <v>1.1148832299820636E-2</v>
      </c>
      <c r="GP2129" s="81">
        <v>10</v>
      </c>
      <c r="GQ2129" s="81">
        <v>0</v>
      </c>
      <c r="GR2129" s="81" t="s">
        <v>448</v>
      </c>
      <c r="GS2129" s="81">
        <v>1.1148832299820636E-2</v>
      </c>
      <c r="GT2129" s="81">
        <v>7.7642499097797194E-3</v>
      </c>
      <c r="GU2129" s="81">
        <v>1.1148832299820636E-2</v>
      </c>
      <c r="GV2129" s="81">
        <v>7.7642499097797194E-3</v>
      </c>
      <c r="GW2129" s="81">
        <v>1.1148832299820636E-2</v>
      </c>
      <c r="GX2129" s="81">
        <v>7.7642499097797194E-3</v>
      </c>
      <c r="GY2129" s="81">
        <v>0</v>
      </c>
      <c r="GZ2129" s="81">
        <v>0</v>
      </c>
    </row>
    <row r="2130" spans="187:208" x14ac:dyDescent="0.25">
      <c r="GE2130" s="81" t="s">
        <v>449</v>
      </c>
      <c r="GF2130" s="81" t="s">
        <v>155</v>
      </c>
      <c r="GG2130" s="81" t="s">
        <v>465</v>
      </c>
      <c r="GH2130" s="81" t="s">
        <v>452</v>
      </c>
      <c r="GI2130" s="81">
        <v>2023</v>
      </c>
      <c r="GJ2130" s="81" t="s">
        <v>201</v>
      </c>
      <c r="GK2130" s="81">
        <v>0.71896016785821171</v>
      </c>
      <c r="GL2130" s="81">
        <v>749.25225499999999</v>
      </c>
      <c r="GM2130" s="81">
        <v>2023</v>
      </c>
      <c r="GN2130" s="81" t="s">
        <v>173</v>
      </c>
      <c r="GO2130" s="81">
        <v>1.1148832299820636E-2</v>
      </c>
      <c r="GP2130" s="81">
        <v>10</v>
      </c>
      <c r="GQ2130" s="81">
        <v>0</v>
      </c>
      <c r="GR2130" s="81" t="s">
        <v>448</v>
      </c>
      <c r="GS2130" s="81">
        <v>1.1148832299820636E-2</v>
      </c>
      <c r="GT2130" s="81">
        <v>8.0155663417020972E-3</v>
      </c>
      <c r="GU2130" s="81">
        <v>1.1148832299820636E-2</v>
      </c>
      <c r="GV2130" s="81">
        <v>8.0155663417020972E-3</v>
      </c>
      <c r="GW2130" s="81">
        <v>1.1148832299820636E-2</v>
      </c>
      <c r="GX2130" s="81">
        <v>8.0155663417020972E-3</v>
      </c>
      <c r="GY2130" s="81">
        <v>1.1148832299820636E-2</v>
      </c>
      <c r="GZ2130" s="81">
        <v>8.0155663417020972E-3</v>
      </c>
    </row>
    <row r="2131" spans="187:208" x14ac:dyDescent="0.25">
      <c r="GE2131" s="81" t="s">
        <v>449</v>
      </c>
      <c r="GF2131" s="81" t="s">
        <v>155</v>
      </c>
      <c r="GG2131" s="81" t="s">
        <v>465</v>
      </c>
      <c r="GH2131" s="81" t="s">
        <v>452</v>
      </c>
      <c r="GI2131" s="81">
        <v>2024</v>
      </c>
      <c r="GJ2131" s="81" t="s">
        <v>201</v>
      </c>
      <c r="GK2131" s="81">
        <v>0.71896016785821171</v>
      </c>
      <c r="GL2131" s="81">
        <v>749.25225499999999</v>
      </c>
      <c r="GM2131" s="81">
        <v>2024</v>
      </c>
      <c r="GN2131" s="81" t="s">
        <v>173</v>
      </c>
      <c r="GO2131" s="81">
        <v>1.1148832299820636E-2</v>
      </c>
      <c r="GP2131" s="81">
        <v>10</v>
      </c>
      <c r="GQ2131" s="81">
        <v>0</v>
      </c>
      <c r="GR2131" s="81" t="s">
        <v>448</v>
      </c>
      <c r="GS2131" s="81">
        <v>1.1148832299820636E-2</v>
      </c>
      <c r="GT2131" s="81">
        <v>8.0155663417020972E-3</v>
      </c>
      <c r="GU2131" s="81">
        <v>1.1148832299820636E-2</v>
      </c>
      <c r="GV2131" s="81">
        <v>8.0155663417020972E-3</v>
      </c>
      <c r="GW2131" s="81">
        <v>1.1148832299820636E-2</v>
      </c>
      <c r="GX2131" s="81">
        <v>8.0155663417020972E-3</v>
      </c>
      <c r="GY2131" s="81">
        <v>1.1148832299820636E-2</v>
      </c>
      <c r="GZ2131" s="81">
        <v>8.0155663417020972E-3</v>
      </c>
    </row>
    <row r="2132" spans="187:208" x14ac:dyDescent="0.25">
      <c r="GE2132" s="81" t="s">
        <v>449</v>
      </c>
      <c r="GF2132" s="81" t="s">
        <v>155</v>
      </c>
      <c r="GG2132" s="81" t="s">
        <v>465</v>
      </c>
      <c r="GH2132" s="81" t="s">
        <v>452</v>
      </c>
      <c r="GI2132" s="81">
        <v>2025</v>
      </c>
      <c r="GJ2132" s="81" t="s">
        <v>201</v>
      </c>
      <c r="GK2132" s="81">
        <v>0.71896016785821171</v>
      </c>
      <c r="GL2132" s="81">
        <v>749.25225499999999</v>
      </c>
      <c r="GM2132" s="81">
        <v>2025</v>
      </c>
      <c r="GN2132" s="81" t="s">
        <v>173</v>
      </c>
      <c r="GO2132" s="81">
        <v>1.1148832299820636E-2</v>
      </c>
      <c r="GP2132" s="81">
        <v>10</v>
      </c>
      <c r="GQ2132" s="81">
        <v>0</v>
      </c>
      <c r="GR2132" s="81" t="s">
        <v>448</v>
      </c>
      <c r="GS2132" s="81">
        <v>1.1148832299820636E-2</v>
      </c>
      <c r="GT2132" s="81">
        <v>8.0155663417020972E-3</v>
      </c>
      <c r="GU2132" s="81">
        <v>1.1148832299820636E-2</v>
      </c>
      <c r="GV2132" s="81">
        <v>8.0155663417020972E-3</v>
      </c>
      <c r="GW2132" s="81">
        <v>1.1148832299820636E-2</v>
      </c>
      <c r="GX2132" s="81">
        <v>8.0155663417020972E-3</v>
      </c>
      <c r="GY2132" s="81">
        <v>1.1148832299820636E-2</v>
      </c>
      <c r="GZ2132" s="81">
        <v>8.0155663417020972E-3</v>
      </c>
    </row>
    <row r="2133" spans="187:208" x14ac:dyDescent="0.25">
      <c r="GE2133" s="81" t="s">
        <v>449</v>
      </c>
      <c r="GF2133" s="81" t="s">
        <v>155</v>
      </c>
      <c r="GG2133" s="81" t="s">
        <v>465</v>
      </c>
      <c r="GH2133" s="81" t="s">
        <v>452</v>
      </c>
      <c r="GI2133" s="81">
        <v>2026</v>
      </c>
      <c r="GJ2133" s="81" t="s">
        <v>201</v>
      </c>
      <c r="GK2133" s="81">
        <v>0.71896016785821171</v>
      </c>
      <c r="GL2133" s="81">
        <v>749.25225499999999</v>
      </c>
      <c r="GM2133" s="81">
        <v>2026</v>
      </c>
      <c r="GN2133" s="81" t="s">
        <v>173</v>
      </c>
      <c r="GO2133" s="81">
        <v>1.1148832299820636E-2</v>
      </c>
      <c r="GP2133" s="81">
        <v>10</v>
      </c>
      <c r="GQ2133" s="81">
        <v>0</v>
      </c>
      <c r="GR2133" s="81" t="s">
        <v>448</v>
      </c>
      <c r="GS2133" s="81">
        <v>1.1148832299820636E-2</v>
      </c>
      <c r="GT2133" s="81">
        <v>8.0155663417020972E-3</v>
      </c>
      <c r="GU2133" s="81">
        <v>1.1148832299820636E-2</v>
      </c>
      <c r="GV2133" s="81">
        <v>8.0155663417020972E-3</v>
      </c>
      <c r="GW2133" s="81">
        <v>1.1148832299820636E-2</v>
      </c>
      <c r="GX2133" s="81">
        <v>8.0155663417020972E-3</v>
      </c>
      <c r="GY2133" s="81">
        <v>1.1148832299820636E-2</v>
      </c>
      <c r="GZ2133" s="81">
        <v>8.0155663417020972E-3</v>
      </c>
    </row>
    <row r="2134" spans="187:208" x14ac:dyDescent="0.25">
      <c r="GE2134" s="81" t="s">
        <v>449</v>
      </c>
      <c r="GF2134" s="81" t="s">
        <v>155</v>
      </c>
      <c r="GG2134" s="81" t="s">
        <v>465</v>
      </c>
      <c r="GH2134" s="81" t="s">
        <v>452</v>
      </c>
      <c r="GI2134" s="81">
        <v>2027</v>
      </c>
      <c r="GJ2134" s="81" t="s">
        <v>201</v>
      </c>
      <c r="GK2134" s="81">
        <v>0.71896016785821171</v>
      </c>
      <c r="GL2134" s="81">
        <v>749.25225499999999</v>
      </c>
      <c r="GM2134" s="81">
        <v>2027</v>
      </c>
      <c r="GN2134" s="81" t="s">
        <v>173</v>
      </c>
      <c r="GO2134" s="81">
        <v>1.1148832299820636E-2</v>
      </c>
      <c r="GP2134" s="81">
        <v>10</v>
      </c>
      <c r="GQ2134" s="81">
        <v>0</v>
      </c>
      <c r="GR2134" s="81" t="s">
        <v>448</v>
      </c>
      <c r="GS2134" s="81">
        <v>1.1148832299820636E-2</v>
      </c>
      <c r="GT2134" s="81">
        <v>8.0155663417020972E-3</v>
      </c>
      <c r="GU2134" s="81">
        <v>1.1148832299820636E-2</v>
      </c>
      <c r="GV2134" s="81">
        <v>8.0155663417020972E-3</v>
      </c>
      <c r="GW2134" s="81">
        <v>1.1148832299820636E-2</v>
      </c>
      <c r="GX2134" s="81">
        <v>8.0155663417020972E-3</v>
      </c>
      <c r="GY2134" s="81">
        <v>1.1148832299820636E-2</v>
      </c>
      <c r="GZ2134" s="81">
        <v>8.0155663417020972E-3</v>
      </c>
    </row>
    <row r="2135" spans="187:208" x14ac:dyDescent="0.25">
      <c r="GE2135" s="81" t="s">
        <v>449</v>
      </c>
      <c r="GF2135" s="81" t="s">
        <v>155</v>
      </c>
      <c r="GG2135" s="81" t="s">
        <v>465</v>
      </c>
      <c r="GH2135" s="81" t="s">
        <v>452</v>
      </c>
      <c r="GI2135" s="81">
        <v>2028</v>
      </c>
      <c r="GJ2135" s="81" t="s">
        <v>201</v>
      </c>
      <c r="GK2135" s="81">
        <v>0.74733835430388784</v>
      </c>
      <c r="GL2135" s="81">
        <v>749.25225499999999</v>
      </c>
      <c r="GM2135" s="81">
        <v>2028</v>
      </c>
      <c r="GN2135" s="81" t="s">
        <v>173</v>
      </c>
      <c r="GO2135" s="81">
        <v>1.1148832299820636E-2</v>
      </c>
      <c r="GP2135" s="81">
        <v>10</v>
      </c>
      <c r="GQ2135" s="81">
        <v>0</v>
      </c>
      <c r="GR2135" s="81" t="s">
        <v>448</v>
      </c>
      <c r="GS2135" s="81">
        <v>1.1148832299820636E-2</v>
      </c>
      <c r="GT2135" s="81">
        <v>8.3319499833579835E-3</v>
      </c>
      <c r="GU2135" s="81">
        <v>1.1148832299820636E-2</v>
      </c>
      <c r="GV2135" s="81">
        <v>8.3319499833579835E-3</v>
      </c>
      <c r="GW2135" s="81">
        <v>1.1148832299820636E-2</v>
      </c>
      <c r="GX2135" s="81">
        <v>8.3319499833579835E-3</v>
      </c>
      <c r="GY2135" s="81">
        <v>1.1148832299820636E-2</v>
      </c>
      <c r="GZ2135" s="81">
        <v>8.3319499833579835E-3</v>
      </c>
    </row>
    <row r="2136" spans="187:208" x14ac:dyDescent="0.25">
      <c r="GE2136" s="81" t="s">
        <v>449</v>
      </c>
      <c r="GF2136" s="81" t="s">
        <v>155</v>
      </c>
      <c r="GG2136" s="81" t="s">
        <v>465</v>
      </c>
      <c r="GH2136" s="81" t="s">
        <v>452</v>
      </c>
      <c r="GI2136" s="81">
        <v>2029</v>
      </c>
      <c r="GJ2136" s="81" t="s">
        <v>201</v>
      </c>
      <c r="GK2136" s="81">
        <v>0.74733835430388784</v>
      </c>
      <c r="GL2136" s="81">
        <v>749.25225499999999</v>
      </c>
      <c r="GM2136" s="81">
        <v>2029</v>
      </c>
      <c r="GN2136" s="81" t="s">
        <v>173</v>
      </c>
      <c r="GO2136" s="81">
        <v>1.1148832299820636E-2</v>
      </c>
      <c r="GP2136" s="81">
        <v>10</v>
      </c>
      <c r="GQ2136" s="81">
        <v>0</v>
      </c>
      <c r="GR2136" s="81" t="s">
        <v>448</v>
      </c>
      <c r="GS2136" s="81">
        <v>1.1148832299820636E-2</v>
      </c>
      <c r="GT2136" s="81">
        <v>8.3319499833579835E-3</v>
      </c>
      <c r="GU2136" s="81">
        <v>1.1148832299820636E-2</v>
      </c>
      <c r="GV2136" s="81">
        <v>8.3319499833579835E-3</v>
      </c>
      <c r="GW2136" s="81">
        <v>1.1148832299820636E-2</v>
      </c>
      <c r="GX2136" s="81">
        <v>8.3319499833579835E-3</v>
      </c>
      <c r="GY2136" s="81">
        <v>1.1148832299820636E-2</v>
      </c>
      <c r="GZ2136" s="81">
        <v>8.3319499833579835E-3</v>
      </c>
    </row>
    <row r="2137" spans="187:208" x14ac:dyDescent="0.25">
      <c r="GE2137" s="81" t="s">
        <v>449</v>
      </c>
      <c r="GF2137" s="81" t="s">
        <v>155</v>
      </c>
      <c r="GG2137" s="81" t="s">
        <v>465</v>
      </c>
      <c r="GH2137" s="81" t="s">
        <v>452</v>
      </c>
      <c r="GI2137" s="81">
        <v>2030</v>
      </c>
      <c r="GJ2137" s="81" t="s">
        <v>201</v>
      </c>
      <c r="GK2137" s="81">
        <v>0.74733835430388784</v>
      </c>
      <c r="GL2137" s="81">
        <v>749.25225499999999</v>
      </c>
      <c r="GM2137" s="81">
        <v>2030</v>
      </c>
      <c r="GN2137" s="81" t="s">
        <v>173</v>
      </c>
      <c r="GO2137" s="81">
        <v>1.1148832299820636E-2</v>
      </c>
      <c r="GP2137" s="81">
        <v>10</v>
      </c>
      <c r="GQ2137" s="81">
        <v>0</v>
      </c>
      <c r="GR2137" s="81" t="s">
        <v>448</v>
      </c>
      <c r="GS2137" s="81">
        <v>0</v>
      </c>
      <c r="GT2137" s="81">
        <v>0</v>
      </c>
      <c r="GU2137" s="81">
        <v>1.1148832299820636E-2</v>
      </c>
      <c r="GV2137" s="81">
        <v>8.3319499833579835E-3</v>
      </c>
      <c r="GW2137" s="81">
        <v>1.1148832299820636E-2</v>
      </c>
      <c r="GX2137" s="81">
        <v>8.3319499833579835E-3</v>
      </c>
      <c r="GY2137" s="81">
        <v>1.1148832299820636E-2</v>
      </c>
      <c r="GZ2137" s="81">
        <v>8.3319499833579835E-3</v>
      </c>
    </row>
    <row r="2138" spans="187:208" x14ac:dyDescent="0.25">
      <c r="GE2138" s="81" t="s">
        <v>449</v>
      </c>
      <c r="GF2138" s="81" t="s">
        <v>155</v>
      </c>
      <c r="GG2138" s="81" t="s">
        <v>465</v>
      </c>
      <c r="GH2138" s="81" t="s">
        <v>452</v>
      </c>
      <c r="GI2138" s="81">
        <v>2031</v>
      </c>
      <c r="GJ2138" s="81" t="s">
        <v>201</v>
      </c>
      <c r="GK2138" s="81">
        <v>0.74733835430388784</v>
      </c>
      <c r="GL2138" s="81">
        <v>749.25225499999999</v>
      </c>
      <c r="GM2138" s="81">
        <v>2031</v>
      </c>
      <c r="GN2138" s="81" t="s">
        <v>173</v>
      </c>
      <c r="GO2138" s="81">
        <v>1.1148832299820636E-2</v>
      </c>
      <c r="GP2138" s="81">
        <v>10</v>
      </c>
      <c r="GQ2138" s="81">
        <v>0</v>
      </c>
      <c r="GR2138" s="81" t="s">
        <v>448</v>
      </c>
      <c r="GS2138" s="81">
        <v>0</v>
      </c>
      <c r="GT2138" s="81">
        <v>0</v>
      </c>
      <c r="GU2138" s="81">
        <v>0</v>
      </c>
      <c r="GV2138" s="81">
        <v>0</v>
      </c>
      <c r="GW2138" s="81">
        <v>1.1148832299820636E-2</v>
      </c>
      <c r="GX2138" s="81">
        <v>8.3319499833579835E-3</v>
      </c>
      <c r="GY2138" s="81">
        <v>1.1148832299820636E-2</v>
      </c>
      <c r="GZ2138" s="81">
        <v>8.3319499833579835E-3</v>
      </c>
    </row>
    <row r="2139" spans="187:208" x14ac:dyDescent="0.25">
      <c r="GE2139" s="81" t="s">
        <v>449</v>
      </c>
      <c r="GF2139" s="81" t="s">
        <v>155</v>
      </c>
      <c r="GG2139" s="81" t="s">
        <v>465</v>
      </c>
      <c r="GH2139" s="81" t="s">
        <v>452</v>
      </c>
      <c r="GI2139" s="81">
        <v>2032</v>
      </c>
      <c r="GJ2139" s="81" t="s">
        <v>201</v>
      </c>
      <c r="GK2139" s="81">
        <v>0.74733835430388784</v>
      </c>
      <c r="GL2139" s="81">
        <v>749.25225499999999</v>
      </c>
      <c r="GM2139" s="81">
        <v>2032</v>
      </c>
      <c r="GN2139" s="81" t="s">
        <v>173</v>
      </c>
      <c r="GO2139" s="81">
        <v>1.1148832299820636E-2</v>
      </c>
      <c r="GP2139" s="81">
        <v>10</v>
      </c>
      <c r="GQ2139" s="81">
        <v>0</v>
      </c>
      <c r="GR2139" s="81" t="s">
        <v>448</v>
      </c>
      <c r="GS2139" s="81">
        <v>0</v>
      </c>
      <c r="GT2139" s="81">
        <v>0</v>
      </c>
      <c r="GU2139" s="81">
        <v>0</v>
      </c>
      <c r="GV2139" s="81">
        <v>0</v>
      </c>
      <c r="GW2139" s="81">
        <v>0</v>
      </c>
      <c r="GX2139" s="81">
        <v>0</v>
      </c>
      <c r="GY2139" s="81">
        <v>1.1148832299820636E-2</v>
      </c>
      <c r="GZ2139" s="81">
        <v>8.3319499833579835E-3</v>
      </c>
    </row>
    <row r="2140" spans="187:208" x14ac:dyDescent="0.25">
      <c r="GE2140" s="81" t="s">
        <v>449</v>
      </c>
      <c r="GF2140" s="81" t="s">
        <v>155</v>
      </c>
      <c r="GG2140" s="81" t="s">
        <v>465</v>
      </c>
      <c r="GH2140" s="81" t="s">
        <v>453</v>
      </c>
      <c r="GI2140" s="81">
        <v>2021</v>
      </c>
      <c r="GJ2140" s="81" t="s">
        <v>201</v>
      </c>
      <c r="GK2140" s="81">
        <v>3.6425060683954423E-2</v>
      </c>
      <c r="GL2140" s="81">
        <v>749.25225499999999</v>
      </c>
      <c r="GM2140" s="81">
        <v>2021</v>
      </c>
      <c r="GN2140" s="81" t="s">
        <v>173</v>
      </c>
      <c r="GO2140" s="81">
        <v>1.1148832299820636E-2</v>
      </c>
      <c r="GP2140" s="81">
        <v>10</v>
      </c>
      <c r="GQ2140" s="81">
        <v>0</v>
      </c>
      <c r="GR2140" s="81" t="s">
        <v>448</v>
      </c>
      <c r="GS2140" s="81">
        <v>1.1148832299820636E-2</v>
      </c>
      <c r="GT2140" s="81">
        <v>4.0609689307619784E-4</v>
      </c>
      <c r="GU2140" s="81">
        <v>1.1148832299820636E-2</v>
      </c>
      <c r="GV2140" s="81">
        <v>4.0609689307619784E-4</v>
      </c>
      <c r="GW2140" s="81">
        <v>0</v>
      </c>
      <c r="GX2140" s="81">
        <v>0</v>
      </c>
      <c r="GY2140" s="81">
        <v>0</v>
      </c>
      <c r="GZ2140" s="81">
        <v>0</v>
      </c>
    </row>
    <row r="2141" spans="187:208" x14ac:dyDescent="0.25">
      <c r="GE2141" s="81" t="s">
        <v>449</v>
      </c>
      <c r="GF2141" s="81" t="s">
        <v>155</v>
      </c>
      <c r="GG2141" s="81" t="s">
        <v>465</v>
      </c>
      <c r="GH2141" s="81" t="s">
        <v>453</v>
      </c>
      <c r="GI2141" s="81">
        <v>2022</v>
      </c>
      <c r="GJ2141" s="81" t="s">
        <v>201</v>
      </c>
      <c r="GK2141" s="81">
        <v>3.6425060683954423E-2</v>
      </c>
      <c r="GL2141" s="81">
        <v>749.25225499999999</v>
      </c>
      <c r="GM2141" s="81">
        <v>2022</v>
      </c>
      <c r="GN2141" s="81" t="s">
        <v>173</v>
      </c>
      <c r="GO2141" s="81">
        <v>1.1148832299820636E-2</v>
      </c>
      <c r="GP2141" s="81">
        <v>10</v>
      </c>
      <c r="GQ2141" s="81">
        <v>0</v>
      </c>
      <c r="GR2141" s="81" t="s">
        <v>448</v>
      </c>
      <c r="GS2141" s="81">
        <v>1.1148832299820636E-2</v>
      </c>
      <c r="GT2141" s="81">
        <v>4.0609689307619784E-4</v>
      </c>
      <c r="GU2141" s="81">
        <v>1.1148832299820636E-2</v>
      </c>
      <c r="GV2141" s="81">
        <v>4.0609689307619784E-4</v>
      </c>
      <c r="GW2141" s="81">
        <v>1.1148832299820636E-2</v>
      </c>
      <c r="GX2141" s="81">
        <v>4.0609689307619784E-4</v>
      </c>
      <c r="GY2141" s="81">
        <v>0</v>
      </c>
      <c r="GZ2141" s="81">
        <v>0</v>
      </c>
    </row>
    <row r="2142" spans="187:208" x14ac:dyDescent="0.25">
      <c r="GE2142" s="81" t="s">
        <v>449</v>
      </c>
      <c r="GF2142" s="81" t="s">
        <v>155</v>
      </c>
      <c r="GG2142" s="81" t="s">
        <v>465</v>
      </c>
      <c r="GH2142" s="81" t="s">
        <v>453</v>
      </c>
      <c r="GI2142" s="81">
        <v>2023</v>
      </c>
      <c r="GJ2142" s="81" t="s">
        <v>201</v>
      </c>
      <c r="GK2142" s="81">
        <v>3.7590224611390749E-2</v>
      </c>
      <c r="GL2142" s="81">
        <v>749.25225499999999</v>
      </c>
      <c r="GM2142" s="81">
        <v>2023</v>
      </c>
      <c r="GN2142" s="81" t="s">
        <v>173</v>
      </c>
      <c r="GO2142" s="81">
        <v>1.1148832299820636E-2</v>
      </c>
      <c r="GP2142" s="81">
        <v>10</v>
      </c>
      <c r="GQ2142" s="81">
        <v>0</v>
      </c>
      <c r="GR2142" s="81" t="s">
        <v>448</v>
      </c>
      <c r="GS2142" s="81">
        <v>1.1148832299820636E-2</v>
      </c>
      <c r="GT2142" s="81">
        <v>4.190871103049858E-4</v>
      </c>
      <c r="GU2142" s="81">
        <v>1.1148832299820636E-2</v>
      </c>
      <c r="GV2142" s="81">
        <v>4.190871103049858E-4</v>
      </c>
      <c r="GW2142" s="81">
        <v>1.1148832299820636E-2</v>
      </c>
      <c r="GX2142" s="81">
        <v>4.190871103049858E-4</v>
      </c>
      <c r="GY2142" s="81">
        <v>1.1148832299820636E-2</v>
      </c>
      <c r="GZ2142" s="81">
        <v>4.190871103049858E-4</v>
      </c>
    </row>
    <row r="2143" spans="187:208" x14ac:dyDescent="0.25">
      <c r="GE2143" s="81" t="s">
        <v>449</v>
      </c>
      <c r="GF2143" s="81" t="s">
        <v>155</v>
      </c>
      <c r="GG2143" s="81" t="s">
        <v>465</v>
      </c>
      <c r="GH2143" s="81" t="s">
        <v>453</v>
      </c>
      <c r="GI2143" s="81">
        <v>2024</v>
      </c>
      <c r="GJ2143" s="81" t="s">
        <v>201</v>
      </c>
      <c r="GK2143" s="81">
        <v>3.7590224611390749E-2</v>
      </c>
      <c r="GL2143" s="81">
        <v>749.25225499999999</v>
      </c>
      <c r="GM2143" s="81">
        <v>2024</v>
      </c>
      <c r="GN2143" s="81" t="s">
        <v>173</v>
      </c>
      <c r="GO2143" s="81">
        <v>1.1148832299820636E-2</v>
      </c>
      <c r="GP2143" s="81">
        <v>10</v>
      </c>
      <c r="GQ2143" s="81">
        <v>0</v>
      </c>
      <c r="GR2143" s="81" t="s">
        <v>448</v>
      </c>
      <c r="GS2143" s="81">
        <v>1.1148832299820636E-2</v>
      </c>
      <c r="GT2143" s="81">
        <v>4.190871103049858E-4</v>
      </c>
      <c r="GU2143" s="81">
        <v>1.1148832299820636E-2</v>
      </c>
      <c r="GV2143" s="81">
        <v>4.190871103049858E-4</v>
      </c>
      <c r="GW2143" s="81">
        <v>1.1148832299820636E-2</v>
      </c>
      <c r="GX2143" s="81">
        <v>4.190871103049858E-4</v>
      </c>
      <c r="GY2143" s="81">
        <v>1.1148832299820636E-2</v>
      </c>
      <c r="GZ2143" s="81">
        <v>4.190871103049858E-4</v>
      </c>
    </row>
    <row r="2144" spans="187:208" x14ac:dyDescent="0.25">
      <c r="GE2144" s="81" t="s">
        <v>449</v>
      </c>
      <c r="GF2144" s="81" t="s">
        <v>155</v>
      </c>
      <c r="GG2144" s="81" t="s">
        <v>465</v>
      </c>
      <c r="GH2144" s="81" t="s">
        <v>453</v>
      </c>
      <c r="GI2144" s="81">
        <v>2025</v>
      </c>
      <c r="GJ2144" s="81" t="s">
        <v>201</v>
      </c>
      <c r="GK2144" s="81">
        <v>3.7590224611390749E-2</v>
      </c>
      <c r="GL2144" s="81">
        <v>749.25225499999999</v>
      </c>
      <c r="GM2144" s="81">
        <v>2025</v>
      </c>
      <c r="GN2144" s="81" t="s">
        <v>173</v>
      </c>
      <c r="GO2144" s="81">
        <v>1.1148832299820636E-2</v>
      </c>
      <c r="GP2144" s="81">
        <v>10</v>
      </c>
      <c r="GQ2144" s="81">
        <v>0</v>
      </c>
      <c r="GR2144" s="81" t="s">
        <v>448</v>
      </c>
      <c r="GS2144" s="81">
        <v>1.1148832299820636E-2</v>
      </c>
      <c r="GT2144" s="81">
        <v>4.190871103049858E-4</v>
      </c>
      <c r="GU2144" s="81">
        <v>1.1148832299820636E-2</v>
      </c>
      <c r="GV2144" s="81">
        <v>4.190871103049858E-4</v>
      </c>
      <c r="GW2144" s="81">
        <v>1.1148832299820636E-2</v>
      </c>
      <c r="GX2144" s="81">
        <v>4.190871103049858E-4</v>
      </c>
      <c r="GY2144" s="81">
        <v>1.1148832299820636E-2</v>
      </c>
      <c r="GZ2144" s="81">
        <v>4.190871103049858E-4</v>
      </c>
    </row>
    <row r="2145" spans="187:208" x14ac:dyDescent="0.25">
      <c r="GE2145" s="81" t="s">
        <v>449</v>
      </c>
      <c r="GF2145" s="81" t="s">
        <v>155</v>
      </c>
      <c r="GG2145" s="81" t="s">
        <v>465</v>
      </c>
      <c r="GH2145" s="81" t="s">
        <v>453</v>
      </c>
      <c r="GI2145" s="81">
        <v>2026</v>
      </c>
      <c r="GJ2145" s="81" t="s">
        <v>201</v>
      </c>
      <c r="GK2145" s="81">
        <v>3.7590224611390749E-2</v>
      </c>
      <c r="GL2145" s="81">
        <v>749.25225499999999</v>
      </c>
      <c r="GM2145" s="81">
        <v>2026</v>
      </c>
      <c r="GN2145" s="81" t="s">
        <v>173</v>
      </c>
      <c r="GO2145" s="81">
        <v>1.1148832299820636E-2</v>
      </c>
      <c r="GP2145" s="81">
        <v>10</v>
      </c>
      <c r="GQ2145" s="81">
        <v>0</v>
      </c>
      <c r="GR2145" s="81" t="s">
        <v>448</v>
      </c>
      <c r="GS2145" s="81">
        <v>1.1148832299820636E-2</v>
      </c>
      <c r="GT2145" s="81">
        <v>4.190871103049858E-4</v>
      </c>
      <c r="GU2145" s="81">
        <v>1.1148832299820636E-2</v>
      </c>
      <c r="GV2145" s="81">
        <v>4.190871103049858E-4</v>
      </c>
      <c r="GW2145" s="81">
        <v>1.1148832299820636E-2</v>
      </c>
      <c r="GX2145" s="81">
        <v>4.190871103049858E-4</v>
      </c>
      <c r="GY2145" s="81">
        <v>1.1148832299820636E-2</v>
      </c>
      <c r="GZ2145" s="81">
        <v>4.190871103049858E-4</v>
      </c>
    </row>
    <row r="2146" spans="187:208" x14ac:dyDescent="0.25">
      <c r="GE2146" s="81" t="s">
        <v>449</v>
      </c>
      <c r="GF2146" s="81" t="s">
        <v>155</v>
      </c>
      <c r="GG2146" s="81" t="s">
        <v>465</v>
      </c>
      <c r="GH2146" s="81" t="s">
        <v>453</v>
      </c>
      <c r="GI2146" s="81">
        <v>2027</v>
      </c>
      <c r="GJ2146" s="81" t="s">
        <v>201</v>
      </c>
      <c r="GK2146" s="81">
        <v>3.7590224611390749E-2</v>
      </c>
      <c r="GL2146" s="81">
        <v>749.25225499999999</v>
      </c>
      <c r="GM2146" s="81">
        <v>2027</v>
      </c>
      <c r="GN2146" s="81" t="s">
        <v>173</v>
      </c>
      <c r="GO2146" s="81">
        <v>1.1148832299820636E-2</v>
      </c>
      <c r="GP2146" s="81">
        <v>10</v>
      </c>
      <c r="GQ2146" s="81">
        <v>0</v>
      </c>
      <c r="GR2146" s="81" t="s">
        <v>448</v>
      </c>
      <c r="GS2146" s="81">
        <v>1.1148832299820636E-2</v>
      </c>
      <c r="GT2146" s="81">
        <v>4.190871103049858E-4</v>
      </c>
      <c r="GU2146" s="81">
        <v>1.1148832299820636E-2</v>
      </c>
      <c r="GV2146" s="81">
        <v>4.190871103049858E-4</v>
      </c>
      <c r="GW2146" s="81">
        <v>1.1148832299820636E-2</v>
      </c>
      <c r="GX2146" s="81">
        <v>4.190871103049858E-4</v>
      </c>
      <c r="GY2146" s="81">
        <v>1.1148832299820636E-2</v>
      </c>
      <c r="GZ2146" s="81">
        <v>4.190871103049858E-4</v>
      </c>
    </row>
    <row r="2147" spans="187:208" x14ac:dyDescent="0.25">
      <c r="GE2147" s="81" t="s">
        <v>449</v>
      </c>
      <c r="GF2147" s="81" t="s">
        <v>155</v>
      </c>
      <c r="GG2147" s="81" t="s">
        <v>465</v>
      </c>
      <c r="GH2147" s="81" t="s">
        <v>453</v>
      </c>
      <c r="GI2147" s="81">
        <v>2028</v>
      </c>
      <c r="GJ2147" s="81" t="s">
        <v>201</v>
      </c>
      <c r="GK2147" s="81">
        <v>3.9055083184886118E-2</v>
      </c>
      <c r="GL2147" s="81">
        <v>749.25225499999999</v>
      </c>
      <c r="GM2147" s="81">
        <v>2028</v>
      </c>
      <c r="GN2147" s="81" t="s">
        <v>173</v>
      </c>
      <c r="GO2147" s="81">
        <v>1.1148832299820636E-2</v>
      </c>
      <c r="GP2147" s="81">
        <v>10</v>
      </c>
      <c r="GQ2147" s="81">
        <v>0</v>
      </c>
      <c r="GR2147" s="81" t="s">
        <v>448</v>
      </c>
      <c r="GS2147" s="81">
        <v>1.1148832299820636E-2</v>
      </c>
      <c r="GT2147" s="81">
        <v>4.3541857288384016E-4</v>
      </c>
      <c r="GU2147" s="81">
        <v>1.1148832299820636E-2</v>
      </c>
      <c r="GV2147" s="81">
        <v>4.3541857288384016E-4</v>
      </c>
      <c r="GW2147" s="81">
        <v>1.1148832299820636E-2</v>
      </c>
      <c r="GX2147" s="81">
        <v>4.3541857288384016E-4</v>
      </c>
      <c r="GY2147" s="81">
        <v>1.1148832299820636E-2</v>
      </c>
      <c r="GZ2147" s="81">
        <v>4.3541857288384016E-4</v>
      </c>
    </row>
    <row r="2148" spans="187:208" x14ac:dyDescent="0.25">
      <c r="GE2148" s="81" t="s">
        <v>449</v>
      </c>
      <c r="GF2148" s="81" t="s">
        <v>155</v>
      </c>
      <c r="GG2148" s="81" t="s">
        <v>465</v>
      </c>
      <c r="GH2148" s="81" t="s">
        <v>453</v>
      </c>
      <c r="GI2148" s="81">
        <v>2029</v>
      </c>
      <c r="GJ2148" s="81" t="s">
        <v>201</v>
      </c>
      <c r="GK2148" s="81">
        <v>3.9055083184886118E-2</v>
      </c>
      <c r="GL2148" s="81">
        <v>749.25225499999999</v>
      </c>
      <c r="GM2148" s="81">
        <v>2029</v>
      </c>
      <c r="GN2148" s="81" t="s">
        <v>173</v>
      </c>
      <c r="GO2148" s="81">
        <v>1.1148832299820636E-2</v>
      </c>
      <c r="GP2148" s="81">
        <v>10</v>
      </c>
      <c r="GQ2148" s="81">
        <v>0</v>
      </c>
      <c r="GR2148" s="81" t="s">
        <v>448</v>
      </c>
      <c r="GS2148" s="81">
        <v>1.1148832299820636E-2</v>
      </c>
      <c r="GT2148" s="81">
        <v>4.3541857288384016E-4</v>
      </c>
      <c r="GU2148" s="81">
        <v>1.1148832299820636E-2</v>
      </c>
      <c r="GV2148" s="81">
        <v>4.3541857288384016E-4</v>
      </c>
      <c r="GW2148" s="81">
        <v>1.1148832299820636E-2</v>
      </c>
      <c r="GX2148" s="81">
        <v>4.3541857288384016E-4</v>
      </c>
      <c r="GY2148" s="81">
        <v>1.1148832299820636E-2</v>
      </c>
      <c r="GZ2148" s="81">
        <v>4.3541857288384016E-4</v>
      </c>
    </row>
    <row r="2149" spans="187:208" x14ac:dyDescent="0.25">
      <c r="GE2149" s="81" t="s">
        <v>449</v>
      </c>
      <c r="GF2149" s="81" t="s">
        <v>155</v>
      </c>
      <c r="GG2149" s="81" t="s">
        <v>465</v>
      </c>
      <c r="GH2149" s="81" t="s">
        <v>453</v>
      </c>
      <c r="GI2149" s="81">
        <v>2030</v>
      </c>
      <c r="GJ2149" s="81" t="s">
        <v>201</v>
      </c>
      <c r="GK2149" s="81">
        <v>3.9055083184886118E-2</v>
      </c>
      <c r="GL2149" s="81">
        <v>749.25225499999999</v>
      </c>
      <c r="GM2149" s="81">
        <v>2030</v>
      </c>
      <c r="GN2149" s="81" t="s">
        <v>173</v>
      </c>
      <c r="GO2149" s="81">
        <v>1.1148832299820636E-2</v>
      </c>
      <c r="GP2149" s="81">
        <v>10</v>
      </c>
      <c r="GQ2149" s="81">
        <v>0</v>
      </c>
      <c r="GR2149" s="81" t="s">
        <v>448</v>
      </c>
      <c r="GS2149" s="81">
        <v>0</v>
      </c>
      <c r="GT2149" s="81">
        <v>0</v>
      </c>
      <c r="GU2149" s="81">
        <v>1.1148832299820636E-2</v>
      </c>
      <c r="GV2149" s="81">
        <v>4.3541857288384016E-4</v>
      </c>
      <c r="GW2149" s="81">
        <v>1.1148832299820636E-2</v>
      </c>
      <c r="GX2149" s="81">
        <v>4.3541857288384016E-4</v>
      </c>
      <c r="GY2149" s="81">
        <v>1.1148832299820636E-2</v>
      </c>
      <c r="GZ2149" s="81">
        <v>4.3541857288384016E-4</v>
      </c>
    </row>
    <row r="2150" spans="187:208" x14ac:dyDescent="0.25">
      <c r="GE2150" s="81" t="s">
        <v>449</v>
      </c>
      <c r="GF2150" s="81" t="s">
        <v>155</v>
      </c>
      <c r="GG2150" s="81" t="s">
        <v>465</v>
      </c>
      <c r="GH2150" s="81" t="s">
        <v>453</v>
      </c>
      <c r="GI2150" s="81">
        <v>2031</v>
      </c>
      <c r="GJ2150" s="81" t="s">
        <v>201</v>
      </c>
      <c r="GK2150" s="81">
        <v>3.9055083184886118E-2</v>
      </c>
      <c r="GL2150" s="81">
        <v>749.25225499999999</v>
      </c>
      <c r="GM2150" s="81">
        <v>2031</v>
      </c>
      <c r="GN2150" s="81" t="s">
        <v>173</v>
      </c>
      <c r="GO2150" s="81">
        <v>1.1148832299820636E-2</v>
      </c>
      <c r="GP2150" s="81">
        <v>10</v>
      </c>
      <c r="GQ2150" s="81">
        <v>0</v>
      </c>
      <c r="GR2150" s="81" t="s">
        <v>448</v>
      </c>
      <c r="GS2150" s="81">
        <v>0</v>
      </c>
      <c r="GT2150" s="81">
        <v>0</v>
      </c>
      <c r="GU2150" s="81">
        <v>0</v>
      </c>
      <c r="GV2150" s="81">
        <v>0</v>
      </c>
      <c r="GW2150" s="81">
        <v>1.1148832299820636E-2</v>
      </c>
      <c r="GX2150" s="81">
        <v>4.3541857288384016E-4</v>
      </c>
      <c r="GY2150" s="81">
        <v>1.1148832299820636E-2</v>
      </c>
      <c r="GZ2150" s="81">
        <v>4.3541857288384016E-4</v>
      </c>
    </row>
    <row r="2151" spans="187:208" x14ac:dyDescent="0.25">
      <c r="GE2151" s="81" t="s">
        <v>449</v>
      </c>
      <c r="GF2151" s="81" t="s">
        <v>155</v>
      </c>
      <c r="GG2151" s="81" t="s">
        <v>465</v>
      </c>
      <c r="GH2151" s="81" t="s">
        <v>453</v>
      </c>
      <c r="GI2151" s="81">
        <v>2032</v>
      </c>
      <c r="GJ2151" s="81" t="s">
        <v>201</v>
      </c>
      <c r="GK2151" s="81">
        <v>3.9055083184886118E-2</v>
      </c>
      <c r="GL2151" s="81">
        <v>749.25225499999999</v>
      </c>
      <c r="GM2151" s="81">
        <v>2032</v>
      </c>
      <c r="GN2151" s="81" t="s">
        <v>173</v>
      </c>
      <c r="GO2151" s="81">
        <v>1.1148832299820636E-2</v>
      </c>
      <c r="GP2151" s="81">
        <v>10</v>
      </c>
      <c r="GQ2151" s="81">
        <v>0</v>
      </c>
      <c r="GR2151" s="81" t="s">
        <v>448</v>
      </c>
      <c r="GS2151" s="81">
        <v>0</v>
      </c>
      <c r="GT2151" s="81">
        <v>0</v>
      </c>
      <c r="GU2151" s="81">
        <v>0</v>
      </c>
      <c r="GV2151" s="81">
        <v>0</v>
      </c>
      <c r="GW2151" s="81">
        <v>0</v>
      </c>
      <c r="GX2151" s="81">
        <v>0</v>
      </c>
      <c r="GY2151" s="81">
        <v>1.1148832299820636E-2</v>
      </c>
      <c r="GZ2151" s="81">
        <v>4.3541857288384016E-4</v>
      </c>
    </row>
    <row r="2152" spans="187:208" x14ac:dyDescent="0.25">
      <c r="GE2152" s="81" t="s">
        <v>449</v>
      </c>
      <c r="GF2152" s="81" t="s">
        <v>155</v>
      </c>
      <c r="GG2152" s="81" t="s">
        <v>465</v>
      </c>
      <c r="GH2152" s="81" t="s">
        <v>454</v>
      </c>
      <c r="GI2152" s="81">
        <v>2021</v>
      </c>
      <c r="GJ2152" s="81" t="s">
        <v>201</v>
      </c>
      <c r="GK2152" s="81">
        <v>409.22373582044048</v>
      </c>
      <c r="GL2152" s="81">
        <v>749.25225499999999</v>
      </c>
      <c r="GM2152" s="81">
        <v>2021</v>
      </c>
      <c r="GN2152" s="81" t="s">
        <v>173</v>
      </c>
      <c r="GO2152" s="81">
        <v>1.1148832299820636E-2</v>
      </c>
      <c r="GP2152" s="81">
        <v>10</v>
      </c>
      <c r="GQ2152" s="81">
        <v>0</v>
      </c>
      <c r="GR2152" s="81" t="s">
        <v>448</v>
      </c>
      <c r="GS2152" s="81">
        <v>1.1148832299820636E-2</v>
      </c>
      <c r="GT2152" s="81">
        <v>4.5623668037681941</v>
      </c>
      <c r="GU2152" s="81">
        <v>1.1148832299820636E-2</v>
      </c>
      <c r="GV2152" s="81">
        <v>4.5623668037681941</v>
      </c>
      <c r="GW2152" s="81">
        <v>0</v>
      </c>
      <c r="GX2152" s="81">
        <v>0</v>
      </c>
      <c r="GY2152" s="81">
        <v>0</v>
      </c>
      <c r="GZ2152" s="81">
        <v>0</v>
      </c>
    </row>
    <row r="2153" spans="187:208" x14ac:dyDescent="0.25">
      <c r="GE2153" s="81" t="s">
        <v>449</v>
      </c>
      <c r="GF2153" s="81" t="s">
        <v>155</v>
      </c>
      <c r="GG2153" s="81" t="s">
        <v>465</v>
      </c>
      <c r="GH2153" s="81" t="s">
        <v>454</v>
      </c>
      <c r="GI2153" s="81">
        <v>2022</v>
      </c>
      <c r="GJ2153" s="81" t="s">
        <v>201</v>
      </c>
      <c r="GK2153" s="81">
        <v>409.22373582044048</v>
      </c>
      <c r="GL2153" s="81">
        <v>749.25225499999999</v>
      </c>
      <c r="GM2153" s="81">
        <v>2022</v>
      </c>
      <c r="GN2153" s="81" t="s">
        <v>173</v>
      </c>
      <c r="GO2153" s="81">
        <v>1.1148832299820636E-2</v>
      </c>
      <c r="GP2153" s="81">
        <v>10</v>
      </c>
      <c r="GQ2153" s="81">
        <v>0</v>
      </c>
      <c r="GR2153" s="81" t="s">
        <v>448</v>
      </c>
      <c r="GS2153" s="81">
        <v>1.1148832299820636E-2</v>
      </c>
      <c r="GT2153" s="81">
        <v>4.5623668037681941</v>
      </c>
      <c r="GU2153" s="81">
        <v>1.1148832299820636E-2</v>
      </c>
      <c r="GV2153" s="81">
        <v>4.5623668037681941</v>
      </c>
      <c r="GW2153" s="81">
        <v>1.1148832299820636E-2</v>
      </c>
      <c r="GX2153" s="81">
        <v>4.5623668037681941</v>
      </c>
      <c r="GY2153" s="81">
        <v>0</v>
      </c>
      <c r="GZ2153" s="81">
        <v>0</v>
      </c>
    </row>
    <row r="2154" spans="187:208" x14ac:dyDescent="0.25">
      <c r="GE2154" s="81" t="s">
        <v>449</v>
      </c>
      <c r="GF2154" s="81" t="s">
        <v>155</v>
      </c>
      <c r="GG2154" s="81" t="s">
        <v>465</v>
      </c>
      <c r="GH2154" s="81" t="s">
        <v>454</v>
      </c>
      <c r="GI2154" s="81">
        <v>2023</v>
      </c>
      <c r="GJ2154" s="81" t="s">
        <v>201</v>
      </c>
      <c r="GK2154" s="81">
        <v>428.60232122030828</v>
      </c>
      <c r="GL2154" s="81">
        <v>749.25225499999999</v>
      </c>
      <c r="GM2154" s="81">
        <v>2023</v>
      </c>
      <c r="GN2154" s="81" t="s">
        <v>173</v>
      </c>
      <c r="GO2154" s="81">
        <v>1.1148832299820636E-2</v>
      </c>
      <c r="GP2154" s="81">
        <v>10</v>
      </c>
      <c r="GQ2154" s="81">
        <v>0</v>
      </c>
      <c r="GR2154" s="81" t="s">
        <v>448</v>
      </c>
      <c r="GS2154" s="81">
        <v>1.1148832299820636E-2</v>
      </c>
      <c r="GT2154" s="81">
        <v>4.778415402599073</v>
      </c>
      <c r="GU2154" s="81">
        <v>1.1148832299820636E-2</v>
      </c>
      <c r="GV2154" s="81">
        <v>4.778415402599073</v>
      </c>
      <c r="GW2154" s="81">
        <v>1.1148832299820636E-2</v>
      </c>
      <c r="GX2154" s="81">
        <v>4.778415402599073</v>
      </c>
      <c r="GY2154" s="81">
        <v>1.1148832299820636E-2</v>
      </c>
      <c r="GZ2154" s="81">
        <v>4.778415402599073</v>
      </c>
    </row>
    <row r="2155" spans="187:208" x14ac:dyDescent="0.25">
      <c r="GE2155" s="81" t="s">
        <v>449</v>
      </c>
      <c r="GF2155" s="81" t="s">
        <v>155</v>
      </c>
      <c r="GG2155" s="81" t="s">
        <v>465</v>
      </c>
      <c r="GH2155" s="81" t="s">
        <v>454</v>
      </c>
      <c r="GI2155" s="81">
        <v>2024</v>
      </c>
      <c r="GJ2155" s="81" t="s">
        <v>201</v>
      </c>
      <c r="GK2155" s="81">
        <v>428.60232122030828</v>
      </c>
      <c r="GL2155" s="81">
        <v>749.25225499999999</v>
      </c>
      <c r="GM2155" s="81">
        <v>2024</v>
      </c>
      <c r="GN2155" s="81" t="s">
        <v>173</v>
      </c>
      <c r="GO2155" s="81">
        <v>1.1148832299820636E-2</v>
      </c>
      <c r="GP2155" s="81">
        <v>10</v>
      </c>
      <c r="GQ2155" s="81">
        <v>0</v>
      </c>
      <c r="GR2155" s="81" t="s">
        <v>448</v>
      </c>
      <c r="GS2155" s="81">
        <v>1.1148832299820636E-2</v>
      </c>
      <c r="GT2155" s="81">
        <v>4.778415402599073</v>
      </c>
      <c r="GU2155" s="81">
        <v>1.1148832299820636E-2</v>
      </c>
      <c r="GV2155" s="81">
        <v>4.778415402599073</v>
      </c>
      <c r="GW2155" s="81">
        <v>1.1148832299820636E-2</v>
      </c>
      <c r="GX2155" s="81">
        <v>4.778415402599073</v>
      </c>
      <c r="GY2155" s="81">
        <v>1.1148832299820636E-2</v>
      </c>
      <c r="GZ2155" s="81">
        <v>4.778415402599073</v>
      </c>
    </row>
    <row r="2156" spans="187:208" x14ac:dyDescent="0.25">
      <c r="GE2156" s="81" t="s">
        <v>449</v>
      </c>
      <c r="GF2156" s="81" t="s">
        <v>155</v>
      </c>
      <c r="GG2156" s="81" t="s">
        <v>465</v>
      </c>
      <c r="GH2156" s="81" t="s">
        <v>454</v>
      </c>
      <c r="GI2156" s="81">
        <v>2025</v>
      </c>
      <c r="GJ2156" s="81" t="s">
        <v>201</v>
      </c>
      <c r="GK2156" s="81">
        <v>428.60232122030828</v>
      </c>
      <c r="GL2156" s="81">
        <v>749.25225499999999</v>
      </c>
      <c r="GM2156" s="81">
        <v>2025</v>
      </c>
      <c r="GN2156" s="81" t="s">
        <v>173</v>
      </c>
      <c r="GO2156" s="81">
        <v>1.1148832299820636E-2</v>
      </c>
      <c r="GP2156" s="81">
        <v>10</v>
      </c>
      <c r="GQ2156" s="81">
        <v>0</v>
      </c>
      <c r="GR2156" s="81" t="s">
        <v>448</v>
      </c>
      <c r="GS2156" s="81">
        <v>1.1148832299820636E-2</v>
      </c>
      <c r="GT2156" s="81">
        <v>4.778415402599073</v>
      </c>
      <c r="GU2156" s="81">
        <v>1.1148832299820636E-2</v>
      </c>
      <c r="GV2156" s="81">
        <v>4.778415402599073</v>
      </c>
      <c r="GW2156" s="81">
        <v>1.1148832299820636E-2</v>
      </c>
      <c r="GX2156" s="81">
        <v>4.778415402599073</v>
      </c>
      <c r="GY2156" s="81">
        <v>1.1148832299820636E-2</v>
      </c>
      <c r="GZ2156" s="81">
        <v>4.778415402599073</v>
      </c>
    </row>
    <row r="2157" spans="187:208" x14ac:dyDescent="0.25">
      <c r="GE2157" s="81" t="s">
        <v>449</v>
      </c>
      <c r="GF2157" s="81" t="s">
        <v>155</v>
      </c>
      <c r="GG2157" s="81" t="s">
        <v>465</v>
      </c>
      <c r="GH2157" s="81" t="s">
        <v>454</v>
      </c>
      <c r="GI2157" s="81">
        <v>2026</v>
      </c>
      <c r="GJ2157" s="81" t="s">
        <v>201</v>
      </c>
      <c r="GK2157" s="81">
        <v>428.60232122030828</v>
      </c>
      <c r="GL2157" s="81">
        <v>749.25225499999999</v>
      </c>
      <c r="GM2157" s="81">
        <v>2026</v>
      </c>
      <c r="GN2157" s="81" t="s">
        <v>173</v>
      </c>
      <c r="GO2157" s="81">
        <v>1.1148832299820636E-2</v>
      </c>
      <c r="GP2157" s="81">
        <v>10</v>
      </c>
      <c r="GQ2157" s="81">
        <v>0</v>
      </c>
      <c r="GR2157" s="81" t="s">
        <v>448</v>
      </c>
      <c r="GS2157" s="81">
        <v>1.1148832299820636E-2</v>
      </c>
      <c r="GT2157" s="81">
        <v>4.778415402599073</v>
      </c>
      <c r="GU2157" s="81">
        <v>1.1148832299820636E-2</v>
      </c>
      <c r="GV2157" s="81">
        <v>4.778415402599073</v>
      </c>
      <c r="GW2157" s="81">
        <v>1.1148832299820636E-2</v>
      </c>
      <c r="GX2157" s="81">
        <v>4.778415402599073</v>
      </c>
      <c r="GY2157" s="81">
        <v>1.1148832299820636E-2</v>
      </c>
      <c r="GZ2157" s="81">
        <v>4.778415402599073</v>
      </c>
    </row>
    <row r="2158" spans="187:208" x14ac:dyDescent="0.25">
      <c r="GE2158" s="81" t="s">
        <v>449</v>
      </c>
      <c r="GF2158" s="81" t="s">
        <v>155</v>
      </c>
      <c r="GG2158" s="81" t="s">
        <v>465</v>
      </c>
      <c r="GH2158" s="81" t="s">
        <v>454</v>
      </c>
      <c r="GI2158" s="81">
        <v>2027</v>
      </c>
      <c r="GJ2158" s="81" t="s">
        <v>201</v>
      </c>
      <c r="GK2158" s="81">
        <v>428.60232122030828</v>
      </c>
      <c r="GL2158" s="81">
        <v>749.25225499999999</v>
      </c>
      <c r="GM2158" s="81">
        <v>2027</v>
      </c>
      <c r="GN2158" s="81" t="s">
        <v>173</v>
      </c>
      <c r="GO2158" s="81">
        <v>1.1148832299820636E-2</v>
      </c>
      <c r="GP2158" s="81">
        <v>10</v>
      </c>
      <c r="GQ2158" s="81">
        <v>0</v>
      </c>
      <c r="GR2158" s="81" t="s">
        <v>448</v>
      </c>
      <c r="GS2158" s="81">
        <v>1.1148832299820636E-2</v>
      </c>
      <c r="GT2158" s="81">
        <v>4.778415402599073</v>
      </c>
      <c r="GU2158" s="81">
        <v>1.1148832299820636E-2</v>
      </c>
      <c r="GV2158" s="81">
        <v>4.778415402599073</v>
      </c>
      <c r="GW2158" s="81">
        <v>1.1148832299820636E-2</v>
      </c>
      <c r="GX2158" s="81">
        <v>4.778415402599073</v>
      </c>
      <c r="GY2158" s="81">
        <v>1.1148832299820636E-2</v>
      </c>
      <c r="GZ2158" s="81">
        <v>4.778415402599073</v>
      </c>
    </row>
    <row r="2159" spans="187:208" x14ac:dyDescent="0.25">
      <c r="GE2159" s="81" t="s">
        <v>449</v>
      </c>
      <c r="GF2159" s="81" t="s">
        <v>155</v>
      </c>
      <c r="GG2159" s="81" t="s">
        <v>465</v>
      </c>
      <c r="GH2159" s="81" t="s">
        <v>454</v>
      </c>
      <c r="GI2159" s="81">
        <v>2028</v>
      </c>
      <c r="GJ2159" s="81" t="s">
        <v>201</v>
      </c>
      <c r="GK2159" s="81">
        <v>453.26096055717272</v>
      </c>
      <c r="GL2159" s="81">
        <v>749.25225499999999</v>
      </c>
      <c r="GM2159" s="81">
        <v>2028</v>
      </c>
      <c r="GN2159" s="81" t="s">
        <v>173</v>
      </c>
      <c r="GO2159" s="81">
        <v>1.1148832299820636E-2</v>
      </c>
      <c r="GP2159" s="81">
        <v>10</v>
      </c>
      <c r="GQ2159" s="81">
        <v>0</v>
      </c>
      <c r="GR2159" s="81" t="s">
        <v>448</v>
      </c>
      <c r="GS2159" s="81">
        <v>1.1148832299820636E-2</v>
      </c>
      <c r="GT2159" s="81">
        <v>5.053330437307535</v>
      </c>
      <c r="GU2159" s="81">
        <v>1.1148832299820636E-2</v>
      </c>
      <c r="GV2159" s="81">
        <v>5.053330437307535</v>
      </c>
      <c r="GW2159" s="81">
        <v>1.1148832299820636E-2</v>
      </c>
      <c r="GX2159" s="81">
        <v>5.053330437307535</v>
      </c>
      <c r="GY2159" s="81">
        <v>1.1148832299820636E-2</v>
      </c>
      <c r="GZ2159" s="81">
        <v>5.053330437307535</v>
      </c>
    </row>
    <row r="2160" spans="187:208" x14ac:dyDescent="0.25">
      <c r="GE2160" s="81" t="s">
        <v>449</v>
      </c>
      <c r="GF2160" s="81" t="s">
        <v>155</v>
      </c>
      <c r="GG2160" s="81" t="s">
        <v>465</v>
      </c>
      <c r="GH2160" s="81" t="s">
        <v>454</v>
      </c>
      <c r="GI2160" s="81">
        <v>2029</v>
      </c>
      <c r="GJ2160" s="81" t="s">
        <v>201</v>
      </c>
      <c r="GK2160" s="81">
        <v>453.26096055717272</v>
      </c>
      <c r="GL2160" s="81">
        <v>749.25225499999999</v>
      </c>
      <c r="GM2160" s="81">
        <v>2029</v>
      </c>
      <c r="GN2160" s="81" t="s">
        <v>173</v>
      </c>
      <c r="GO2160" s="81">
        <v>1.1148832299820636E-2</v>
      </c>
      <c r="GP2160" s="81">
        <v>10</v>
      </c>
      <c r="GQ2160" s="81">
        <v>0</v>
      </c>
      <c r="GR2160" s="81" t="s">
        <v>448</v>
      </c>
      <c r="GS2160" s="81">
        <v>1.1148832299820636E-2</v>
      </c>
      <c r="GT2160" s="81">
        <v>5.053330437307535</v>
      </c>
      <c r="GU2160" s="81">
        <v>1.1148832299820636E-2</v>
      </c>
      <c r="GV2160" s="81">
        <v>5.053330437307535</v>
      </c>
      <c r="GW2160" s="81">
        <v>1.1148832299820636E-2</v>
      </c>
      <c r="GX2160" s="81">
        <v>5.053330437307535</v>
      </c>
      <c r="GY2160" s="81">
        <v>1.1148832299820636E-2</v>
      </c>
      <c r="GZ2160" s="81">
        <v>5.053330437307535</v>
      </c>
    </row>
    <row r="2161" spans="187:208" x14ac:dyDescent="0.25">
      <c r="GE2161" s="81" t="s">
        <v>449</v>
      </c>
      <c r="GF2161" s="81" t="s">
        <v>155</v>
      </c>
      <c r="GG2161" s="81" t="s">
        <v>465</v>
      </c>
      <c r="GH2161" s="81" t="s">
        <v>454</v>
      </c>
      <c r="GI2161" s="81">
        <v>2030</v>
      </c>
      <c r="GJ2161" s="81" t="s">
        <v>201</v>
      </c>
      <c r="GK2161" s="81">
        <v>453.26096055717272</v>
      </c>
      <c r="GL2161" s="81">
        <v>749.25225499999999</v>
      </c>
      <c r="GM2161" s="81">
        <v>2030</v>
      </c>
      <c r="GN2161" s="81" t="s">
        <v>173</v>
      </c>
      <c r="GO2161" s="81">
        <v>1.1148832299820636E-2</v>
      </c>
      <c r="GP2161" s="81">
        <v>10</v>
      </c>
      <c r="GQ2161" s="81">
        <v>0</v>
      </c>
      <c r="GR2161" s="81" t="s">
        <v>448</v>
      </c>
      <c r="GS2161" s="81">
        <v>0</v>
      </c>
      <c r="GT2161" s="81">
        <v>0</v>
      </c>
      <c r="GU2161" s="81">
        <v>1.1148832299820636E-2</v>
      </c>
      <c r="GV2161" s="81">
        <v>5.053330437307535</v>
      </c>
      <c r="GW2161" s="81">
        <v>1.1148832299820636E-2</v>
      </c>
      <c r="GX2161" s="81">
        <v>5.053330437307535</v>
      </c>
      <c r="GY2161" s="81">
        <v>1.1148832299820636E-2</v>
      </c>
      <c r="GZ2161" s="81">
        <v>5.053330437307535</v>
      </c>
    </row>
    <row r="2162" spans="187:208" x14ac:dyDescent="0.25">
      <c r="GE2162" s="81" t="s">
        <v>449</v>
      </c>
      <c r="GF2162" s="81" t="s">
        <v>155</v>
      </c>
      <c r="GG2162" s="81" t="s">
        <v>465</v>
      </c>
      <c r="GH2162" s="81" t="s">
        <v>454</v>
      </c>
      <c r="GI2162" s="81">
        <v>2031</v>
      </c>
      <c r="GJ2162" s="81" t="s">
        <v>201</v>
      </c>
      <c r="GK2162" s="81">
        <v>453.26096055717272</v>
      </c>
      <c r="GL2162" s="81">
        <v>749.25225499999999</v>
      </c>
      <c r="GM2162" s="81">
        <v>2031</v>
      </c>
      <c r="GN2162" s="81" t="s">
        <v>173</v>
      </c>
      <c r="GO2162" s="81">
        <v>1.1148832299820636E-2</v>
      </c>
      <c r="GP2162" s="81">
        <v>10</v>
      </c>
      <c r="GQ2162" s="81">
        <v>0</v>
      </c>
      <c r="GR2162" s="81" t="s">
        <v>448</v>
      </c>
      <c r="GS2162" s="81">
        <v>0</v>
      </c>
      <c r="GT2162" s="81">
        <v>0</v>
      </c>
      <c r="GU2162" s="81">
        <v>0</v>
      </c>
      <c r="GV2162" s="81">
        <v>0</v>
      </c>
      <c r="GW2162" s="81">
        <v>1.1148832299820636E-2</v>
      </c>
      <c r="GX2162" s="81">
        <v>5.053330437307535</v>
      </c>
      <c r="GY2162" s="81">
        <v>1.1148832299820636E-2</v>
      </c>
      <c r="GZ2162" s="81">
        <v>5.053330437307535</v>
      </c>
    </row>
    <row r="2163" spans="187:208" x14ac:dyDescent="0.25">
      <c r="GE2163" s="81" t="s">
        <v>449</v>
      </c>
      <c r="GF2163" s="81" t="s">
        <v>155</v>
      </c>
      <c r="GG2163" s="81" t="s">
        <v>465</v>
      </c>
      <c r="GH2163" s="81" t="s">
        <v>454</v>
      </c>
      <c r="GI2163" s="81">
        <v>2032</v>
      </c>
      <c r="GJ2163" s="81" t="s">
        <v>201</v>
      </c>
      <c r="GK2163" s="81">
        <v>453.26096055717272</v>
      </c>
      <c r="GL2163" s="81">
        <v>749.25225499999999</v>
      </c>
      <c r="GM2163" s="81">
        <v>2032</v>
      </c>
      <c r="GN2163" s="81" t="s">
        <v>173</v>
      </c>
      <c r="GO2163" s="81">
        <v>1.1148832299820636E-2</v>
      </c>
      <c r="GP2163" s="81">
        <v>10</v>
      </c>
      <c r="GQ2163" s="81">
        <v>0</v>
      </c>
      <c r="GR2163" s="81" t="s">
        <v>448</v>
      </c>
      <c r="GS2163" s="81">
        <v>0</v>
      </c>
      <c r="GT2163" s="81">
        <v>0</v>
      </c>
      <c r="GU2163" s="81">
        <v>0</v>
      </c>
      <c r="GV2163" s="81">
        <v>0</v>
      </c>
      <c r="GW2163" s="81">
        <v>0</v>
      </c>
      <c r="GX2163" s="81">
        <v>0</v>
      </c>
      <c r="GY2163" s="81">
        <v>1.1148832299820636E-2</v>
      </c>
      <c r="GZ2163" s="81">
        <v>5.053330437307535</v>
      </c>
    </row>
    <row r="2164" spans="187:208" x14ac:dyDescent="0.25">
      <c r="GE2164" s="81" t="s">
        <v>449</v>
      </c>
      <c r="GF2164" s="81" t="s">
        <v>155</v>
      </c>
      <c r="GG2164" s="81" t="s">
        <v>465</v>
      </c>
      <c r="GH2164" s="81" t="s">
        <v>455</v>
      </c>
      <c r="GI2164" s="81">
        <v>2021</v>
      </c>
      <c r="GJ2164" s="81" t="s">
        <v>201</v>
      </c>
      <c r="GK2164" s="81">
        <v>409.22373582043519</v>
      </c>
      <c r="GL2164" s="81">
        <v>749.25225499999999</v>
      </c>
      <c r="GM2164" s="81">
        <v>2021</v>
      </c>
      <c r="GN2164" s="81" t="s">
        <v>173</v>
      </c>
      <c r="GO2164" s="81">
        <v>1.1148832299820636E-2</v>
      </c>
      <c r="GP2164" s="81">
        <v>10</v>
      </c>
      <c r="GQ2164" s="81">
        <v>0</v>
      </c>
      <c r="GR2164" s="81" t="s">
        <v>448</v>
      </c>
      <c r="GS2164" s="81">
        <v>1.1148832299820636E-2</v>
      </c>
      <c r="GT2164" s="81">
        <v>4.5623668037681346</v>
      </c>
      <c r="GU2164" s="81">
        <v>1.1148832299820636E-2</v>
      </c>
      <c r="GV2164" s="81">
        <v>4.5623668037681346</v>
      </c>
      <c r="GW2164" s="81">
        <v>0</v>
      </c>
      <c r="GX2164" s="81">
        <v>0</v>
      </c>
      <c r="GY2164" s="81">
        <v>0</v>
      </c>
      <c r="GZ2164" s="81">
        <v>0</v>
      </c>
    </row>
    <row r="2165" spans="187:208" x14ac:dyDescent="0.25">
      <c r="GE2165" s="81" t="s">
        <v>449</v>
      </c>
      <c r="GF2165" s="81" t="s">
        <v>155</v>
      </c>
      <c r="GG2165" s="81" t="s">
        <v>465</v>
      </c>
      <c r="GH2165" s="81" t="s">
        <v>455</v>
      </c>
      <c r="GI2165" s="81">
        <v>2022</v>
      </c>
      <c r="GJ2165" s="81" t="s">
        <v>201</v>
      </c>
      <c r="GK2165" s="81">
        <v>409.22373582043519</v>
      </c>
      <c r="GL2165" s="81">
        <v>749.25225499999999</v>
      </c>
      <c r="GM2165" s="81">
        <v>2022</v>
      </c>
      <c r="GN2165" s="81" t="s">
        <v>173</v>
      </c>
      <c r="GO2165" s="81">
        <v>1.1148832299820636E-2</v>
      </c>
      <c r="GP2165" s="81">
        <v>10</v>
      </c>
      <c r="GQ2165" s="81">
        <v>0</v>
      </c>
      <c r="GR2165" s="81" t="s">
        <v>448</v>
      </c>
      <c r="GS2165" s="81">
        <v>1.1148832299820636E-2</v>
      </c>
      <c r="GT2165" s="81">
        <v>4.5623668037681346</v>
      </c>
      <c r="GU2165" s="81">
        <v>1.1148832299820636E-2</v>
      </c>
      <c r="GV2165" s="81">
        <v>4.5623668037681346</v>
      </c>
      <c r="GW2165" s="81">
        <v>1.1148832299820636E-2</v>
      </c>
      <c r="GX2165" s="81">
        <v>4.5623668037681346</v>
      </c>
      <c r="GY2165" s="81">
        <v>0</v>
      </c>
      <c r="GZ2165" s="81">
        <v>0</v>
      </c>
    </row>
    <row r="2166" spans="187:208" x14ac:dyDescent="0.25">
      <c r="GE2166" s="81" t="s">
        <v>449</v>
      </c>
      <c r="GF2166" s="81" t="s">
        <v>155</v>
      </c>
      <c r="GG2166" s="81" t="s">
        <v>465</v>
      </c>
      <c r="GH2166" s="81" t="s">
        <v>455</v>
      </c>
      <c r="GI2166" s="81">
        <v>2023</v>
      </c>
      <c r="GJ2166" s="81" t="s">
        <v>201</v>
      </c>
      <c r="GK2166" s="81">
        <v>428.60232122030038</v>
      </c>
      <c r="GL2166" s="81">
        <v>749.25225499999999</v>
      </c>
      <c r="GM2166" s="81">
        <v>2023</v>
      </c>
      <c r="GN2166" s="81" t="s">
        <v>173</v>
      </c>
      <c r="GO2166" s="81">
        <v>1.1148832299820636E-2</v>
      </c>
      <c r="GP2166" s="81">
        <v>10</v>
      </c>
      <c r="GQ2166" s="81">
        <v>0</v>
      </c>
      <c r="GR2166" s="81" t="s">
        <v>448</v>
      </c>
      <c r="GS2166" s="81">
        <v>1.1148832299820636E-2</v>
      </c>
      <c r="GT2166" s="81">
        <v>4.7784154025989842</v>
      </c>
      <c r="GU2166" s="81">
        <v>1.1148832299820636E-2</v>
      </c>
      <c r="GV2166" s="81">
        <v>4.7784154025989842</v>
      </c>
      <c r="GW2166" s="81">
        <v>1.1148832299820636E-2</v>
      </c>
      <c r="GX2166" s="81">
        <v>4.7784154025989842</v>
      </c>
      <c r="GY2166" s="81">
        <v>1.1148832299820636E-2</v>
      </c>
      <c r="GZ2166" s="81">
        <v>4.7784154025989842</v>
      </c>
    </row>
    <row r="2167" spans="187:208" x14ac:dyDescent="0.25">
      <c r="GE2167" s="81" t="s">
        <v>449</v>
      </c>
      <c r="GF2167" s="81" t="s">
        <v>155</v>
      </c>
      <c r="GG2167" s="81" t="s">
        <v>465</v>
      </c>
      <c r="GH2167" s="81" t="s">
        <v>455</v>
      </c>
      <c r="GI2167" s="81">
        <v>2024</v>
      </c>
      <c r="GJ2167" s="81" t="s">
        <v>201</v>
      </c>
      <c r="GK2167" s="81">
        <v>428.60232122030038</v>
      </c>
      <c r="GL2167" s="81">
        <v>749.25225499999999</v>
      </c>
      <c r="GM2167" s="81">
        <v>2024</v>
      </c>
      <c r="GN2167" s="81" t="s">
        <v>173</v>
      </c>
      <c r="GO2167" s="81">
        <v>1.1148832299820636E-2</v>
      </c>
      <c r="GP2167" s="81">
        <v>10</v>
      </c>
      <c r="GQ2167" s="81">
        <v>0</v>
      </c>
      <c r="GR2167" s="81" t="s">
        <v>448</v>
      </c>
      <c r="GS2167" s="81">
        <v>1.1148832299820636E-2</v>
      </c>
      <c r="GT2167" s="81">
        <v>4.7784154025989842</v>
      </c>
      <c r="GU2167" s="81">
        <v>1.1148832299820636E-2</v>
      </c>
      <c r="GV2167" s="81">
        <v>4.7784154025989842</v>
      </c>
      <c r="GW2167" s="81">
        <v>1.1148832299820636E-2</v>
      </c>
      <c r="GX2167" s="81">
        <v>4.7784154025989842</v>
      </c>
      <c r="GY2167" s="81">
        <v>1.1148832299820636E-2</v>
      </c>
      <c r="GZ2167" s="81">
        <v>4.7784154025989842</v>
      </c>
    </row>
    <row r="2168" spans="187:208" x14ac:dyDescent="0.25">
      <c r="GE2168" s="81" t="s">
        <v>449</v>
      </c>
      <c r="GF2168" s="81" t="s">
        <v>155</v>
      </c>
      <c r="GG2168" s="81" t="s">
        <v>465</v>
      </c>
      <c r="GH2168" s="81" t="s">
        <v>455</v>
      </c>
      <c r="GI2168" s="81">
        <v>2025</v>
      </c>
      <c r="GJ2168" s="81" t="s">
        <v>201</v>
      </c>
      <c r="GK2168" s="81">
        <v>428.60232122030038</v>
      </c>
      <c r="GL2168" s="81">
        <v>749.25225499999999</v>
      </c>
      <c r="GM2168" s="81">
        <v>2025</v>
      </c>
      <c r="GN2168" s="81" t="s">
        <v>173</v>
      </c>
      <c r="GO2168" s="81">
        <v>1.1148832299820636E-2</v>
      </c>
      <c r="GP2168" s="81">
        <v>10</v>
      </c>
      <c r="GQ2168" s="81">
        <v>0</v>
      </c>
      <c r="GR2168" s="81" t="s">
        <v>448</v>
      </c>
      <c r="GS2168" s="81">
        <v>1.1148832299820636E-2</v>
      </c>
      <c r="GT2168" s="81">
        <v>4.7784154025989842</v>
      </c>
      <c r="GU2168" s="81">
        <v>1.1148832299820636E-2</v>
      </c>
      <c r="GV2168" s="81">
        <v>4.7784154025989842</v>
      </c>
      <c r="GW2168" s="81">
        <v>1.1148832299820636E-2</v>
      </c>
      <c r="GX2168" s="81">
        <v>4.7784154025989842</v>
      </c>
      <c r="GY2168" s="81">
        <v>1.1148832299820636E-2</v>
      </c>
      <c r="GZ2168" s="81">
        <v>4.7784154025989842</v>
      </c>
    </row>
    <row r="2169" spans="187:208" x14ac:dyDescent="0.25">
      <c r="GE2169" s="81" t="s">
        <v>449</v>
      </c>
      <c r="GF2169" s="81" t="s">
        <v>155</v>
      </c>
      <c r="GG2169" s="81" t="s">
        <v>465</v>
      </c>
      <c r="GH2169" s="81" t="s">
        <v>455</v>
      </c>
      <c r="GI2169" s="81">
        <v>2026</v>
      </c>
      <c r="GJ2169" s="81" t="s">
        <v>201</v>
      </c>
      <c r="GK2169" s="81">
        <v>428.60232122030038</v>
      </c>
      <c r="GL2169" s="81">
        <v>749.25225499999999</v>
      </c>
      <c r="GM2169" s="81">
        <v>2026</v>
      </c>
      <c r="GN2169" s="81" t="s">
        <v>173</v>
      </c>
      <c r="GO2169" s="81">
        <v>1.1148832299820636E-2</v>
      </c>
      <c r="GP2169" s="81">
        <v>10</v>
      </c>
      <c r="GQ2169" s="81">
        <v>0</v>
      </c>
      <c r="GR2169" s="81" t="s">
        <v>448</v>
      </c>
      <c r="GS2169" s="81">
        <v>1.1148832299820636E-2</v>
      </c>
      <c r="GT2169" s="81">
        <v>4.7784154025989842</v>
      </c>
      <c r="GU2169" s="81">
        <v>1.1148832299820636E-2</v>
      </c>
      <c r="GV2169" s="81">
        <v>4.7784154025989842</v>
      </c>
      <c r="GW2169" s="81">
        <v>1.1148832299820636E-2</v>
      </c>
      <c r="GX2169" s="81">
        <v>4.7784154025989842</v>
      </c>
      <c r="GY2169" s="81">
        <v>1.1148832299820636E-2</v>
      </c>
      <c r="GZ2169" s="81">
        <v>4.7784154025989842</v>
      </c>
    </row>
    <row r="2170" spans="187:208" x14ac:dyDescent="0.25">
      <c r="GE2170" s="81" t="s">
        <v>449</v>
      </c>
      <c r="GF2170" s="81" t="s">
        <v>155</v>
      </c>
      <c r="GG2170" s="81" t="s">
        <v>465</v>
      </c>
      <c r="GH2170" s="81" t="s">
        <v>455</v>
      </c>
      <c r="GI2170" s="81">
        <v>2027</v>
      </c>
      <c r="GJ2170" s="81" t="s">
        <v>201</v>
      </c>
      <c r="GK2170" s="81">
        <v>428.60232122030038</v>
      </c>
      <c r="GL2170" s="81">
        <v>749.25225499999999</v>
      </c>
      <c r="GM2170" s="81">
        <v>2027</v>
      </c>
      <c r="GN2170" s="81" t="s">
        <v>173</v>
      </c>
      <c r="GO2170" s="81">
        <v>1.1148832299820636E-2</v>
      </c>
      <c r="GP2170" s="81">
        <v>10</v>
      </c>
      <c r="GQ2170" s="81">
        <v>0</v>
      </c>
      <c r="GR2170" s="81" t="s">
        <v>448</v>
      </c>
      <c r="GS2170" s="81">
        <v>1.1148832299820636E-2</v>
      </c>
      <c r="GT2170" s="81">
        <v>4.7784154025989842</v>
      </c>
      <c r="GU2170" s="81">
        <v>1.1148832299820636E-2</v>
      </c>
      <c r="GV2170" s="81">
        <v>4.7784154025989842</v>
      </c>
      <c r="GW2170" s="81">
        <v>1.1148832299820636E-2</v>
      </c>
      <c r="GX2170" s="81">
        <v>4.7784154025989842</v>
      </c>
      <c r="GY2170" s="81">
        <v>1.1148832299820636E-2</v>
      </c>
      <c r="GZ2170" s="81">
        <v>4.7784154025989842</v>
      </c>
    </row>
    <row r="2171" spans="187:208" x14ac:dyDescent="0.25">
      <c r="GE2171" s="81" t="s">
        <v>449</v>
      </c>
      <c r="GF2171" s="81" t="s">
        <v>155</v>
      </c>
      <c r="GG2171" s="81" t="s">
        <v>465</v>
      </c>
      <c r="GH2171" s="81" t="s">
        <v>455</v>
      </c>
      <c r="GI2171" s="81">
        <v>2028</v>
      </c>
      <c r="GJ2171" s="81" t="s">
        <v>201</v>
      </c>
      <c r="GK2171" s="81">
        <v>453.26096055716789</v>
      </c>
      <c r="GL2171" s="81">
        <v>749.25225499999999</v>
      </c>
      <c r="GM2171" s="81">
        <v>2028</v>
      </c>
      <c r="GN2171" s="81" t="s">
        <v>173</v>
      </c>
      <c r="GO2171" s="81">
        <v>1.1148832299820636E-2</v>
      </c>
      <c r="GP2171" s="81">
        <v>10</v>
      </c>
      <c r="GQ2171" s="81">
        <v>0</v>
      </c>
      <c r="GR2171" s="81" t="s">
        <v>448</v>
      </c>
      <c r="GS2171" s="81">
        <v>1.1148832299820636E-2</v>
      </c>
      <c r="GT2171" s="81">
        <v>5.0533304373074808</v>
      </c>
      <c r="GU2171" s="81">
        <v>1.1148832299820636E-2</v>
      </c>
      <c r="GV2171" s="81">
        <v>5.0533304373074808</v>
      </c>
      <c r="GW2171" s="81">
        <v>1.1148832299820636E-2</v>
      </c>
      <c r="GX2171" s="81">
        <v>5.0533304373074808</v>
      </c>
      <c r="GY2171" s="81">
        <v>1.1148832299820636E-2</v>
      </c>
      <c r="GZ2171" s="81">
        <v>5.0533304373074808</v>
      </c>
    </row>
    <row r="2172" spans="187:208" x14ac:dyDescent="0.25">
      <c r="GE2172" s="81" t="s">
        <v>449</v>
      </c>
      <c r="GF2172" s="81" t="s">
        <v>155</v>
      </c>
      <c r="GG2172" s="81" t="s">
        <v>465</v>
      </c>
      <c r="GH2172" s="81" t="s">
        <v>455</v>
      </c>
      <c r="GI2172" s="81">
        <v>2029</v>
      </c>
      <c r="GJ2172" s="81" t="s">
        <v>201</v>
      </c>
      <c r="GK2172" s="81">
        <v>453.26096055716789</v>
      </c>
      <c r="GL2172" s="81">
        <v>749.25225499999999</v>
      </c>
      <c r="GM2172" s="81">
        <v>2029</v>
      </c>
      <c r="GN2172" s="81" t="s">
        <v>173</v>
      </c>
      <c r="GO2172" s="81">
        <v>1.1148832299820636E-2</v>
      </c>
      <c r="GP2172" s="81">
        <v>10</v>
      </c>
      <c r="GQ2172" s="81">
        <v>0</v>
      </c>
      <c r="GR2172" s="81" t="s">
        <v>448</v>
      </c>
      <c r="GS2172" s="81">
        <v>1.1148832299820636E-2</v>
      </c>
      <c r="GT2172" s="81">
        <v>5.0533304373074808</v>
      </c>
      <c r="GU2172" s="81">
        <v>1.1148832299820636E-2</v>
      </c>
      <c r="GV2172" s="81">
        <v>5.0533304373074808</v>
      </c>
      <c r="GW2172" s="81">
        <v>1.1148832299820636E-2</v>
      </c>
      <c r="GX2172" s="81">
        <v>5.0533304373074808</v>
      </c>
      <c r="GY2172" s="81">
        <v>1.1148832299820636E-2</v>
      </c>
      <c r="GZ2172" s="81">
        <v>5.0533304373074808</v>
      </c>
    </row>
    <row r="2173" spans="187:208" x14ac:dyDescent="0.25">
      <c r="GE2173" s="81" t="s">
        <v>449</v>
      </c>
      <c r="GF2173" s="81" t="s">
        <v>155</v>
      </c>
      <c r="GG2173" s="81" t="s">
        <v>465</v>
      </c>
      <c r="GH2173" s="81" t="s">
        <v>455</v>
      </c>
      <c r="GI2173" s="81">
        <v>2030</v>
      </c>
      <c r="GJ2173" s="81" t="s">
        <v>201</v>
      </c>
      <c r="GK2173" s="81">
        <v>453.26096055716789</v>
      </c>
      <c r="GL2173" s="81">
        <v>749.25225499999999</v>
      </c>
      <c r="GM2173" s="81">
        <v>2030</v>
      </c>
      <c r="GN2173" s="81" t="s">
        <v>173</v>
      </c>
      <c r="GO2173" s="81">
        <v>1.1148832299820636E-2</v>
      </c>
      <c r="GP2173" s="81">
        <v>10</v>
      </c>
      <c r="GQ2173" s="81">
        <v>0</v>
      </c>
      <c r="GR2173" s="81" t="s">
        <v>448</v>
      </c>
      <c r="GS2173" s="81">
        <v>0</v>
      </c>
      <c r="GT2173" s="81">
        <v>0</v>
      </c>
      <c r="GU2173" s="81">
        <v>1.1148832299820636E-2</v>
      </c>
      <c r="GV2173" s="81">
        <v>5.0533304373074808</v>
      </c>
      <c r="GW2173" s="81">
        <v>1.1148832299820636E-2</v>
      </c>
      <c r="GX2173" s="81">
        <v>5.0533304373074808</v>
      </c>
      <c r="GY2173" s="81">
        <v>1.1148832299820636E-2</v>
      </c>
      <c r="GZ2173" s="81">
        <v>5.0533304373074808</v>
      </c>
    </row>
    <row r="2174" spans="187:208" x14ac:dyDescent="0.25">
      <c r="GE2174" s="81" t="s">
        <v>449</v>
      </c>
      <c r="GF2174" s="81" t="s">
        <v>155</v>
      </c>
      <c r="GG2174" s="81" t="s">
        <v>465</v>
      </c>
      <c r="GH2174" s="81" t="s">
        <v>455</v>
      </c>
      <c r="GI2174" s="81">
        <v>2031</v>
      </c>
      <c r="GJ2174" s="81" t="s">
        <v>201</v>
      </c>
      <c r="GK2174" s="81">
        <v>453.26096055716789</v>
      </c>
      <c r="GL2174" s="81">
        <v>749.25225499999999</v>
      </c>
      <c r="GM2174" s="81">
        <v>2031</v>
      </c>
      <c r="GN2174" s="81" t="s">
        <v>173</v>
      </c>
      <c r="GO2174" s="81">
        <v>1.1148832299820636E-2</v>
      </c>
      <c r="GP2174" s="81">
        <v>10</v>
      </c>
      <c r="GQ2174" s="81">
        <v>0</v>
      </c>
      <c r="GR2174" s="81" t="s">
        <v>448</v>
      </c>
      <c r="GS2174" s="81">
        <v>0</v>
      </c>
      <c r="GT2174" s="81">
        <v>0</v>
      </c>
      <c r="GU2174" s="81">
        <v>0</v>
      </c>
      <c r="GV2174" s="81">
        <v>0</v>
      </c>
      <c r="GW2174" s="81">
        <v>1.1148832299820636E-2</v>
      </c>
      <c r="GX2174" s="81">
        <v>5.0533304373074808</v>
      </c>
      <c r="GY2174" s="81">
        <v>1.1148832299820636E-2</v>
      </c>
      <c r="GZ2174" s="81">
        <v>5.0533304373074808</v>
      </c>
    </row>
    <row r="2175" spans="187:208" x14ac:dyDescent="0.25">
      <c r="GE2175" s="81" t="s">
        <v>449</v>
      </c>
      <c r="GF2175" s="81" t="s">
        <v>155</v>
      </c>
      <c r="GG2175" s="81" t="s">
        <v>465</v>
      </c>
      <c r="GH2175" s="81" t="s">
        <v>455</v>
      </c>
      <c r="GI2175" s="81">
        <v>2032</v>
      </c>
      <c r="GJ2175" s="81" t="s">
        <v>201</v>
      </c>
      <c r="GK2175" s="81">
        <v>453.26096055716789</v>
      </c>
      <c r="GL2175" s="81">
        <v>749.25225499999999</v>
      </c>
      <c r="GM2175" s="81">
        <v>2032</v>
      </c>
      <c r="GN2175" s="81" t="s">
        <v>173</v>
      </c>
      <c r="GO2175" s="81">
        <v>1.1148832299820636E-2</v>
      </c>
      <c r="GP2175" s="81">
        <v>10</v>
      </c>
      <c r="GQ2175" s="81">
        <v>0</v>
      </c>
      <c r="GR2175" s="81" t="s">
        <v>448</v>
      </c>
      <c r="GS2175" s="81">
        <v>0</v>
      </c>
      <c r="GT2175" s="81">
        <v>0</v>
      </c>
      <c r="GU2175" s="81">
        <v>0</v>
      </c>
      <c r="GV2175" s="81">
        <v>0</v>
      </c>
      <c r="GW2175" s="81">
        <v>0</v>
      </c>
      <c r="GX2175" s="81">
        <v>0</v>
      </c>
      <c r="GY2175" s="81">
        <v>1.1148832299820636E-2</v>
      </c>
      <c r="GZ2175" s="81">
        <v>5.0533304373074808</v>
      </c>
    </row>
    <row r="2176" spans="187:208" x14ac:dyDescent="0.25">
      <c r="GE2176" s="81" t="s">
        <v>449</v>
      </c>
      <c r="GF2176" s="81" t="s">
        <v>155</v>
      </c>
      <c r="GG2176" s="81" t="s">
        <v>466</v>
      </c>
      <c r="GH2176" s="81" t="s">
        <v>457</v>
      </c>
      <c r="GI2176" s="81">
        <v>2021</v>
      </c>
      <c r="GJ2176" s="81" t="s">
        <v>201</v>
      </c>
      <c r="GK2176" s="81">
        <v>222.22942162783451</v>
      </c>
      <c r="GL2176" s="81">
        <v>690.05764099999999</v>
      </c>
      <c r="GM2176" s="81">
        <v>2021</v>
      </c>
      <c r="GN2176" s="81" t="s">
        <v>173</v>
      </c>
      <c r="GO2176" s="81">
        <v>1.1148832299820636E-2</v>
      </c>
      <c r="GP2176" s="81">
        <v>10</v>
      </c>
      <c r="GQ2176" s="81">
        <v>0</v>
      </c>
      <c r="GR2176" s="81" t="s">
        <v>448</v>
      </c>
      <c r="GS2176" s="81">
        <v>1.1148832299820636E-2</v>
      </c>
      <c r="GT2176" s="81">
        <v>2.4775985538148602</v>
      </c>
      <c r="GU2176" s="81">
        <v>1.1148832299820636E-2</v>
      </c>
      <c r="GV2176" s="81">
        <v>2.4775985538148602</v>
      </c>
      <c r="GW2176" s="81">
        <v>0</v>
      </c>
      <c r="GX2176" s="81">
        <v>0</v>
      </c>
      <c r="GY2176" s="81">
        <v>0</v>
      </c>
      <c r="GZ2176" s="81">
        <v>0</v>
      </c>
    </row>
    <row r="2177" spans="187:208" x14ac:dyDescent="0.25">
      <c r="GE2177" s="81" t="s">
        <v>449</v>
      </c>
      <c r="GF2177" s="81" t="s">
        <v>155</v>
      </c>
      <c r="GG2177" s="81" t="s">
        <v>466</v>
      </c>
      <c r="GH2177" s="81" t="s">
        <v>457</v>
      </c>
      <c r="GI2177" s="81">
        <v>2022</v>
      </c>
      <c r="GJ2177" s="81" t="s">
        <v>201</v>
      </c>
      <c r="GK2177" s="81">
        <v>222.22942162783451</v>
      </c>
      <c r="GL2177" s="81">
        <v>690.05764099999999</v>
      </c>
      <c r="GM2177" s="81">
        <v>2022</v>
      </c>
      <c r="GN2177" s="81" t="s">
        <v>173</v>
      </c>
      <c r="GO2177" s="81">
        <v>1.1148832299820636E-2</v>
      </c>
      <c r="GP2177" s="81">
        <v>10</v>
      </c>
      <c r="GQ2177" s="81">
        <v>0</v>
      </c>
      <c r="GR2177" s="81" t="s">
        <v>448</v>
      </c>
      <c r="GS2177" s="81">
        <v>1.1148832299820636E-2</v>
      </c>
      <c r="GT2177" s="81">
        <v>2.4775985538148602</v>
      </c>
      <c r="GU2177" s="81">
        <v>1.1148832299820636E-2</v>
      </c>
      <c r="GV2177" s="81">
        <v>2.4775985538148602</v>
      </c>
      <c r="GW2177" s="81">
        <v>1.1148832299820636E-2</v>
      </c>
      <c r="GX2177" s="81">
        <v>2.4775985538148602</v>
      </c>
      <c r="GY2177" s="81">
        <v>0</v>
      </c>
      <c r="GZ2177" s="81">
        <v>0</v>
      </c>
    </row>
    <row r="2178" spans="187:208" x14ac:dyDescent="0.25">
      <c r="GE2178" s="81" t="s">
        <v>449</v>
      </c>
      <c r="GF2178" s="81" t="s">
        <v>155</v>
      </c>
      <c r="GG2178" s="81" t="s">
        <v>466</v>
      </c>
      <c r="GH2178" s="81" t="s">
        <v>457</v>
      </c>
      <c r="GI2178" s="81">
        <v>2023</v>
      </c>
      <c r="GJ2178" s="81" t="s">
        <v>201</v>
      </c>
      <c r="GK2178" s="81">
        <v>233.23007680794331</v>
      </c>
      <c r="GL2178" s="81">
        <v>690.05764099999999</v>
      </c>
      <c r="GM2178" s="81">
        <v>2023</v>
      </c>
      <c r="GN2178" s="81" t="s">
        <v>173</v>
      </c>
      <c r="GO2178" s="81">
        <v>1.1148832299820636E-2</v>
      </c>
      <c r="GP2178" s="81">
        <v>10</v>
      </c>
      <c r="GQ2178" s="81">
        <v>0</v>
      </c>
      <c r="GR2178" s="81" t="s">
        <v>448</v>
      </c>
      <c r="GS2178" s="81">
        <v>1.1148832299820636E-2</v>
      </c>
      <c r="GT2178" s="81">
        <v>2.6002430136060464</v>
      </c>
      <c r="GU2178" s="81">
        <v>1.1148832299820636E-2</v>
      </c>
      <c r="GV2178" s="81">
        <v>2.6002430136060464</v>
      </c>
      <c r="GW2178" s="81">
        <v>1.1148832299820636E-2</v>
      </c>
      <c r="GX2178" s="81">
        <v>2.6002430136060464</v>
      </c>
      <c r="GY2178" s="81">
        <v>1.1148832299820636E-2</v>
      </c>
      <c r="GZ2178" s="81">
        <v>2.6002430136060464</v>
      </c>
    </row>
    <row r="2179" spans="187:208" x14ac:dyDescent="0.25">
      <c r="GE2179" s="81" t="s">
        <v>449</v>
      </c>
      <c r="GF2179" s="81" t="s">
        <v>155</v>
      </c>
      <c r="GG2179" s="81" t="s">
        <v>466</v>
      </c>
      <c r="GH2179" s="81" t="s">
        <v>457</v>
      </c>
      <c r="GI2179" s="81">
        <v>2024</v>
      </c>
      <c r="GJ2179" s="81" t="s">
        <v>201</v>
      </c>
      <c r="GK2179" s="81">
        <v>233.23007680794331</v>
      </c>
      <c r="GL2179" s="81">
        <v>690.05764099999999</v>
      </c>
      <c r="GM2179" s="81">
        <v>2024</v>
      </c>
      <c r="GN2179" s="81" t="s">
        <v>173</v>
      </c>
      <c r="GO2179" s="81">
        <v>1.1148832299820636E-2</v>
      </c>
      <c r="GP2179" s="81">
        <v>10</v>
      </c>
      <c r="GQ2179" s="81">
        <v>0</v>
      </c>
      <c r="GR2179" s="81" t="s">
        <v>448</v>
      </c>
      <c r="GS2179" s="81">
        <v>1.1148832299820636E-2</v>
      </c>
      <c r="GT2179" s="81">
        <v>2.6002430136060464</v>
      </c>
      <c r="GU2179" s="81">
        <v>1.1148832299820636E-2</v>
      </c>
      <c r="GV2179" s="81">
        <v>2.6002430136060464</v>
      </c>
      <c r="GW2179" s="81">
        <v>1.1148832299820636E-2</v>
      </c>
      <c r="GX2179" s="81">
        <v>2.6002430136060464</v>
      </c>
      <c r="GY2179" s="81">
        <v>1.1148832299820636E-2</v>
      </c>
      <c r="GZ2179" s="81">
        <v>2.6002430136060464</v>
      </c>
    </row>
    <row r="2180" spans="187:208" x14ac:dyDescent="0.25">
      <c r="GE2180" s="81" t="s">
        <v>449</v>
      </c>
      <c r="GF2180" s="81" t="s">
        <v>155</v>
      </c>
      <c r="GG2180" s="81" t="s">
        <v>466</v>
      </c>
      <c r="GH2180" s="81" t="s">
        <v>457</v>
      </c>
      <c r="GI2180" s="81">
        <v>2025</v>
      </c>
      <c r="GJ2180" s="81" t="s">
        <v>201</v>
      </c>
      <c r="GK2180" s="81">
        <v>233.23007680794331</v>
      </c>
      <c r="GL2180" s="81">
        <v>690.05764099999999</v>
      </c>
      <c r="GM2180" s="81">
        <v>2025</v>
      </c>
      <c r="GN2180" s="81" t="s">
        <v>173</v>
      </c>
      <c r="GO2180" s="81">
        <v>1.1148832299820636E-2</v>
      </c>
      <c r="GP2180" s="81">
        <v>10</v>
      </c>
      <c r="GQ2180" s="81">
        <v>0</v>
      </c>
      <c r="GR2180" s="81" t="s">
        <v>448</v>
      </c>
      <c r="GS2180" s="81">
        <v>1.1148832299820636E-2</v>
      </c>
      <c r="GT2180" s="81">
        <v>2.6002430136060464</v>
      </c>
      <c r="GU2180" s="81">
        <v>1.1148832299820636E-2</v>
      </c>
      <c r="GV2180" s="81">
        <v>2.6002430136060464</v>
      </c>
      <c r="GW2180" s="81">
        <v>1.1148832299820636E-2</v>
      </c>
      <c r="GX2180" s="81">
        <v>2.6002430136060464</v>
      </c>
      <c r="GY2180" s="81">
        <v>1.1148832299820636E-2</v>
      </c>
      <c r="GZ2180" s="81">
        <v>2.6002430136060464</v>
      </c>
    </row>
    <row r="2181" spans="187:208" x14ac:dyDescent="0.25">
      <c r="GE2181" s="81" t="s">
        <v>449</v>
      </c>
      <c r="GF2181" s="81" t="s">
        <v>155</v>
      </c>
      <c r="GG2181" s="81" t="s">
        <v>466</v>
      </c>
      <c r="GH2181" s="81" t="s">
        <v>457</v>
      </c>
      <c r="GI2181" s="81">
        <v>2026</v>
      </c>
      <c r="GJ2181" s="81" t="s">
        <v>201</v>
      </c>
      <c r="GK2181" s="81">
        <v>233.23007680794331</v>
      </c>
      <c r="GL2181" s="81">
        <v>690.05764099999999</v>
      </c>
      <c r="GM2181" s="81">
        <v>2026</v>
      </c>
      <c r="GN2181" s="81" t="s">
        <v>173</v>
      </c>
      <c r="GO2181" s="81">
        <v>1.1148832299820636E-2</v>
      </c>
      <c r="GP2181" s="81">
        <v>10</v>
      </c>
      <c r="GQ2181" s="81">
        <v>0</v>
      </c>
      <c r="GR2181" s="81" t="s">
        <v>448</v>
      </c>
      <c r="GS2181" s="81">
        <v>1.1148832299820636E-2</v>
      </c>
      <c r="GT2181" s="81">
        <v>2.6002430136060464</v>
      </c>
      <c r="GU2181" s="81">
        <v>1.1148832299820636E-2</v>
      </c>
      <c r="GV2181" s="81">
        <v>2.6002430136060464</v>
      </c>
      <c r="GW2181" s="81">
        <v>1.1148832299820636E-2</v>
      </c>
      <c r="GX2181" s="81">
        <v>2.6002430136060464</v>
      </c>
      <c r="GY2181" s="81">
        <v>1.1148832299820636E-2</v>
      </c>
      <c r="GZ2181" s="81">
        <v>2.6002430136060464</v>
      </c>
    </row>
    <row r="2182" spans="187:208" x14ac:dyDescent="0.25">
      <c r="GE2182" s="81" t="s">
        <v>449</v>
      </c>
      <c r="GF2182" s="81" t="s">
        <v>155</v>
      </c>
      <c r="GG2182" s="81" t="s">
        <v>466</v>
      </c>
      <c r="GH2182" s="81" t="s">
        <v>457</v>
      </c>
      <c r="GI2182" s="81">
        <v>2027</v>
      </c>
      <c r="GJ2182" s="81" t="s">
        <v>201</v>
      </c>
      <c r="GK2182" s="81">
        <v>233.23007680794331</v>
      </c>
      <c r="GL2182" s="81">
        <v>690.05764099999999</v>
      </c>
      <c r="GM2182" s="81">
        <v>2027</v>
      </c>
      <c r="GN2182" s="81" t="s">
        <v>173</v>
      </c>
      <c r="GO2182" s="81">
        <v>1.1148832299820636E-2</v>
      </c>
      <c r="GP2182" s="81">
        <v>10</v>
      </c>
      <c r="GQ2182" s="81">
        <v>0</v>
      </c>
      <c r="GR2182" s="81" t="s">
        <v>448</v>
      </c>
      <c r="GS2182" s="81">
        <v>1.1148832299820636E-2</v>
      </c>
      <c r="GT2182" s="81">
        <v>2.6002430136060464</v>
      </c>
      <c r="GU2182" s="81">
        <v>1.1148832299820636E-2</v>
      </c>
      <c r="GV2182" s="81">
        <v>2.6002430136060464</v>
      </c>
      <c r="GW2182" s="81">
        <v>1.1148832299820636E-2</v>
      </c>
      <c r="GX2182" s="81">
        <v>2.6002430136060464</v>
      </c>
      <c r="GY2182" s="81">
        <v>1.1148832299820636E-2</v>
      </c>
      <c r="GZ2182" s="81">
        <v>2.6002430136060464</v>
      </c>
    </row>
    <row r="2183" spans="187:208" x14ac:dyDescent="0.25">
      <c r="GE2183" s="81" t="s">
        <v>449</v>
      </c>
      <c r="GF2183" s="81" t="s">
        <v>155</v>
      </c>
      <c r="GG2183" s="81" t="s">
        <v>466</v>
      </c>
      <c r="GH2183" s="81" t="s">
        <v>457</v>
      </c>
      <c r="GI2183" s="81">
        <v>2028</v>
      </c>
      <c r="GJ2183" s="81" t="s">
        <v>201</v>
      </c>
      <c r="GK2183" s="81">
        <v>247.27299216495149</v>
      </c>
      <c r="GL2183" s="81">
        <v>690.05764099999999</v>
      </c>
      <c r="GM2183" s="81">
        <v>2028</v>
      </c>
      <c r="GN2183" s="81" t="s">
        <v>173</v>
      </c>
      <c r="GO2183" s="81">
        <v>1.1148832299820636E-2</v>
      </c>
      <c r="GP2183" s="81">
        <v>10</v>
      </c>
      <c r="GQ2183" s="81">
        <v>0</v>
      </c>
      <c r="GR2183" s="81" t="s">
        <v>448</v>
      </c>
      <c r="GS2183" s="81">
        <v>1.1148832299820636E-2</v>
      </c>
      <c r="GT2183" s="81">
        <v>2.7568051219219063</v>
      </c>
      <c r="GU2183" s="81">
        <v>1.1148832299820636E-2</v>
      </c>
      <c r="GV2183" s="81">
        <v>2.7568051219219063</v>
      </c>
      <c r="GW2183" s="81">
        <v>1.1148832299820636E-2</v>
      </c>
      <c r="GX2183" s="81">
        <v>2.7568051219219063</v>
      </c>
      <c r="GY2183" s="81">
        <v>1.1148832299820636E-2</v>
      </c>
      <c r="GZ2183" s="81">
        <v>2.7568051219219063</v>
      </c>
    </row>
    <row r="2184" spans="187:208" x14ac:dyDescent="0.25">
      <c r="GE2184" s="81" t="s">
        <v>449</v>
      </c>
      <c r="GF2184" s="81" t="s">
        <v>155</v>
      </c>
      <c r="GG2184" s="81" t="s">
        <v>466</v>
      </c>
      <c r="GH2184" s="81" t="s">
        <v>457</v>
      </c>
      <c r="GI2184" s="81">
        <v>2029</v>
      </c>
      <c r="GJ2184" s="81" t="s">
        <v>201</v>
      </c>
      <c r="GK2184" s="81">
        <v>247.27299216495149</v>
      </c>
      <c r="GL2184" s="81">
        <v>690.05764099999999</v>
      </c>
      <c r="GM2184" s="81">
        <v>2029</v>
      </c>
      <c r="GN2184" s="81" t="s">
        <v>173</v>
      </c>
      <c r="GO2184" s="81">
        <v>1.1148832299820636E-2</v>
      </c>
      <c r="GP2184" s="81">
        <v>10</v>
      </c>
      <c r="GQ2184" s="81">
        <v>0</v>
      </c>
      <c r="GR2184" s="81" t="s">
        <v>448</v>
      </c>
      <c r="GS2184" s="81">
        <v>1.1148832299820636E-2</v>
      </c>
      <c r="GT2184" s="81">
        <v>2.7568051219219063</v>
      </c>
      <c r="GU2184" s="81">
        <v>1.1148832299820636E-2</v>
      </c>
      <c r="GV2184" s="81">
        <v>2.7568051219219063</v>
      </c>
      <c r="GW2184" s="81">
        <v>1.1148832299820636E-2</v>
      </c>
      <c r="GX2184" s="81">
        <v>2.7568051219219063</v>
      </c>
      <c r="GY2184" s="81">
        <v>1.1148832299820636E-2</v>
      </c>
      <c r="GZ2184" s="81">
        <v>2.7568051219219063</v>
      </c>
    </row>
    <row r="2185" spans="187:208" x14ac:dyDescent="0.25">
      <c r="GE2185" s="81" t="s">
        <v>449</v>
      </c>
      <c r="GF2185" s="81" t="s">
        <v>155</v>
      </c>
      <c r="GG2185" s="81" t="s">
        <v>466</v>
      </c>
      <c r="GH2185" s="81" t="s">
        <v>457</v>
      </c>
      <c r="GI2185" s="81">
        <v>2030</v>
      </c>
      <c r="GJ2185" s="81" t="s">
        <v>201</v>
      </c>
      <c r="GK2185" s="81">
        <v>247.27299216495149</v>
      </c>
      <c r="GL2185" s="81">
        <v>690.05764099999999</v>
      </c>
      <c r="GM2185" s="81">
        <v>2030</v>
      </c>
      <c r="GN2185" s="81" t="s">
        <v>173</v>
      </c>
      <c r="GO2185" s="81">
        <v>1.1148832299820636E-2</v>
      </c>
      <c r="GP2185" s="81">
        <v>10</v>
      </c>
      <c r="GQ2185" s="81">
        <v>0</v>
      </c>
      <c r="GR2185" s="81" t="s">
        <v>448</v>
      </c>
      <c r="GS2185" s="81">
        <v>0</v>
      </c>
      <c r="GT2185" s="81">
        <v>0</v>
      </c>
      <c r="GU2185" s="81">
        <v>1.1148832299820636E-2</v>
      </c>
      <c r="GV2185" s="81">
        <v>2.7568051219219063</v>
      </c>
      <c r="GW2185" s="81">
        <v>1.1148832299820636E-2</v>
      </c>
      <c r="GX2185" s="81">
        <v>2.7568051219219063</v>
      </c>
      <c r="GY2185" s="81">
        <v>1.1148832299820636E-2</v>
      </c>
      <c r="GZ2185" s="81">
        <v>2.7568051219219063</v>
      </c>
    </row>
    <row r="2186" spans="187:208" x14ac:dyDescent="0.25">
      <c r="GE2186" s="81" t="s">
        <v>449</v>
      </c>
      <c r="GF2186" s="81" t="s">
        <v>155</v>
      </c>
      <c r="GG2186" s="81" t="s">
        <v>466</v>
      </c>
      <c r="GH2186" s="81" t="s">
        <v>457</v>
      </c>
      <c r="GI2186" s="81">
        <v>2031</v>
      </c>
      <c r="GJ2186" s="81" t="s">
        <v>201</v>
      </c>
      <c r="GK2186" s="81">
        <v>247.27299216495149</v>
      </c>
      <c r="GL2186" s="81">
        <v>690.05764099999999</v>
      </c>
      <c r="GM2186" s="81">
        <v>2031</v>
      </c>
      <c r="GN2186" s="81" t="s">
        <v>173</v>
      </c>
      <c r="GO2186" s="81">
        <v>1.1148832299820636E-2</v>
      </c>
      <c r="GP2186" s="81">
        <v>10</v>
      </c>
      <c r="GQ2186" s="81">
        <v>0</v>
      </c>
      <c r="GR2186" s="81" t="s">
        <v>448</v>
      </c>
      <c r="GS2186" s="81">
        <v>0</v>
      </c>
      <c r="GT2186" s="81">
        <v>0</v>
      </c>
      <c r="GU2186" s="81">
        <v>0</v>
      </c>
      <c r="GV2186" s="81">
        <v>0</v>
      </c>
      <c r="GW2186" s="81">
        <v>1.1148832299820636E-2</v>
      </c>
      <c r="GX2186" s="81">
        <v>2.7568051219219063</v>
      </c>
      <c r="GY2186" s="81">
        <v>1.1148832299820636E-2</v>
      </c>
      <c r="GZ2186" s="81">
        <v>2.7568051219219063</v>
      </c>
    </row>
    <row r="2187" spans="187:208" x14ac:dyDescent="0.25">
      <c r="GE2187" s="81" t="s">
        <v>449</v>
      </c>
      <c r="GF2187" s="81" t="s">
        <v>155</v>
      </c>
      <c r="GG2187" s="81" t="s">
        <v>466</v>
      </c>
      <c r="GH2187" s="81" t="s">
        <v>457</v>
      </c>
      <c r="GI2187" s="81">
        <v>2032</v>
      </c>
      <c r="GJ2187" s="81" t="s">
        <v>201</v>
      </c>
      <c r="GK2187" s="81">
        <v>247.27299216495149</v>
      </c>
      <c r="GL2187" s="81">
        <v>690.05764099999999</v>
      </c>
      <c r="GM2187" s="81">
        <v>2032</v>
      </c>
      <c r="GN2187" s="81" t="s">
        <v>173</v>
      </c>
      <c r="GO2187" s="81">
        <v>1.1148832299820636E-2</v>
      </c>
      <c r="GP2187" s="81">
        <v>10</v>
      </c>
      <c r="GQ2187" s="81">
        <v>0</v>
      </c>
      <c r="GR2187" s="81" t="s">
        <v>448</v>
      </c>
      <c r="GS2187" s="81">
        <v>0</v>
      </c>
      <c r="GT2187" s="81">
        <v>0</v>
      </c>
      <c r="GU2187" s="81">
        <v>0</v>
      </c>
      <c r="GV2187" s="81">
        <v>0</v>
      </c>
      <c r="GW2187" s="81">
        <v>0</v>
      </c>
      <c r="GX2187" s="81">
        <v>0</v>
      </c>
      <c r="GY2187" s="81">
        <v>1.1148832299820636E-2</v>
      </c>
      <c r="GZ2187" s="81">
        <v>2.7568051219219063</v>
      </c>
    </row>
    <row r="2188" spans="187:208" x14ac:dyDescent="0.25">
      <c r="GE2188" s="81" t="s">
        <v>449</v>
      </c>
      <c r="GF2188" s="81" t="s">
        <v>155</v>
      </c>
      <c r="GG2188" s="81" t="s">
        <v>466</v>
      </c>
      <c r="GH2188" s="81" t="s">
        <v>458</v>
      </c>
      <c r="GI2188" s="81">
        <v>2021</v>
      </c>
      <c r="GJ2188" s="81" t="s">
        <v>201</v>
      </c>
      <c r="GK2188" s="81">
        <v>222.2294216278828</v>
      </c>
      <c r="GL2188" s="81">
        <v>690.05764099999999</v>
      </c>
      <c r="GM2188" s="81">
        <v>2021</v>
      </c>
      <c r="GN2188" s="81" t="s">
        <v>173</v>
      </c>
      <c r="GO2188" s="81">
        <v>1.1148832299820636E-2</v>
      </c>
      <c r="GP2188" s="81">
        <v>10</v>
      </c>
      <c r="GQ2188" s="81">
        <v>0</v>
      </c>
      <c r="GR2188" s="81" t="s">
        <v>448</v>
      </c>
      <c r="GS2188" s="81">
        <v>1.1148832299820636E-2</v>
      </c>
      <c r="GT2188" s="81">
        <v>2.4775985538153984</v>
      </c>
      <c r="GU2188" s="81">
        <v>1.1148832299820636E-2</v>
      </c>
      <c r="GV2188" s="81">
        <v>2.4775985538153984</v>
      </c>
      <c r="GW2188" s="81">
        <v>0</v>
      </c>
      <c r="GX2188" s="81">
        <v>0</v>
      </c>
      <c r="GY2188" s="81">
        <v>0</v>
      </c>
      <c r="GZ2188" s="81">
        <v>0</v>
      </c>
    </row>
    <row r="2189" spans="187:208" x14ac:dyDescent="0.25">
      <c r="GE2189" s="81" t="s">
        <v>449</v>
      </c>
      <c r="GF2189" s="81" t="s">
        <v>155</v>
      </c>
      <c r="GG2189" s="81" t="s">
        <v>466</v>
      </c>
      <c r="GH2189" s="81" t="s">
        <v>458</v>
      </c>
      <c r="GI2189" s="81">
        <v>2022</v>
      </c>
      <c r="GJ2189" s="81" t="s">
        <v>201</v>
      </c>
      <c r="GK2189" s="81">
        <v>222.2294216278828</v>
      </c>
      <c r="GL2189" s="81">
        <v>690.05764099999999</v>
      </c>
      <c r="GM2189" s="81">
        <v>2022</v>
      </c>
      <c r="GN2189" s="81" t="s">
        <v>173</v>
      </c>
      <c r="GO2189" s="81">
        <v>1.1148832299820636E-2</v>
      </c>
      <c r="GP2189" s="81">
        <v>10</v>
      </c>
      <c r="GQ2189" s="81">
        <v>0</v>
      </c>
      <c r="GR2189" s="81" t="s">
        <v>448</v>
      </c>
      <c r="GS2189" s="81">
        <v>1.1148832299820636E-2</v>
      </c>
      <c r="GT2189" s="81">
        <v>2.4775985538153984</v>
      </c>
      <c r="GU2189" s="81">
        <v>1.1148832299820636E-2</v>
      </c>
      <c r="GV2189" s="81">
        <v>2.4775985538153984</v>
      </c>
      <c r="GW2189" s="81">
        <v>1.1148832299820636E-2</v>
      </c>
      <c r="GX2189" s="81">
        <v>2.4775985538153984</v>
      </c>
      <c r="GY2189" s="81">
        <v>0</v>
      </c>
      <c r="GZ2189" s="81">
        <v>0</v>
      </c>
    </row>
    <row r="2190" spans="187:208" x14ac:dyDescent="0.25">
      <c r="GE2190" s="81" t="s">
        <v>449</v>
      </c>
      <c r="GF2190" s="81" t="s">
        <v>155</v>
      </c>
      <c r="GG2190" s="81" t="s">
        <v>466</v>
      </c>
      <c r="GH2190" s="81" t="s">
        <v>458</v>
      </c>
      <c r="GI2190" s="81">
        <v>2023</v>
      </c>
      <c r="GJ2190" s="81" t="s">
        <v>201</v>
      </c>
      <c r="GK2190" s="81">
        <v>233.2300768079941</v>
      </c>
      <c r="GL2190" s="81">
        <v>690.05764099999999</v>
      </c>
      <c r="GM2190" s="81">
        <v>2023</v>
      </c>
      <c r="GN2190" s="81" t="s">
        <v>173</v>
      </c>
      <c r="GO2190" s="81">
        <v>1.1148832299820636E-2</v>
      </c>
      <c r="GP2190" s="81">
        <v>10</v>
      </c>
      <c r="GQ2190" s="81">
        <v>0</v>
      </c>
      <c r="GR2190" s="81" t="s">
        <v>448</v>
      </c>
      <c r="GS2190" s="81">
        <v>1.1148832299820636E-2</v>
      </c>
      <c r="GT2190" s="81">
        <v>2.6002430136066126</v>
      </c>
      <c r="GU2190" s="81">
        <v>1.1148832299820636E-2</v>
      </c>
      <c r="GV2190" s="81">
        <v>2.6002430136066126</v>
      </c>
      <c r="GW2190" s="81">
        <v>1.1148832299820636E-2</v>
      </c>
      <c r="GX2190" s="81">
        <v>2.6002430136066126</v>
      </c>
      <c r="GY2190" s="81">
        <v>1.1148832299820636E-2</v>
      </c>
      <c r="GZ2190" s="81">
        <v>2.6002430136066126</v>
      </c>
    </row>
    <row r="2191" spans="187:208" x14ac:dyDescent="0.25">
      <c r="GE2191" s="81" t="s">
        <v>449</v>
      </c>
      <c r="GF2191" s="81" t="s">
        <v>155</v>
      </c>
      <c r="GG2191" s="81" t="s">
        <v>466</v>
      </c>
      <c r="GH2191" s="81" t="s">
        <v>458</v>
      </c>
      <c r="GI2191" s="81">
        <v>2024</v>
      </c>
      <c r="GJ2191" s="81" t="s">
        <v>201</v>
      </c>
      <c r="GK2191" s="81">
        <v>233.2300768079941</v>
      </c>
      <c r="GL2191" s="81">
        <v>690.05764099999999</v>
      </c>
      <c r="GM2191" s="81">
        <v>2024</v>
      </c>
      <c r="GN2191" s="81" t="s">
        <v>173</v>
      </c>
      <c r="GO2191" s="81">
        <v>1.1148832299820636E-2</v>
      </c>
      <c r="GP2191" s="81">
        <v>10</v>
      </c>
      <c r="GQ2191" s="81">
        <v>0</v>
      </c>
      <c r="GR2191" s="81" t="s">
        <v>448</v>
      </c>
      <c r="GS2191" s="81">
        <v>1.1148832299820636E-2</v>
      </c>
      <c r="GT2191" s="81">
        <v>2.6002430136066126</v>
      </c>
      <c r="GU2191" s="81">
        <v>1.1148832299820636E-2</v>
      </c>
      <c r="GV2191" s="81">
        <v>2.6002430136066126</v>
      </c>
      <c r="GW2191" s="81">
        <v>1.1148832299820636E-2</v>
      </c>
      <c r="GX2191" s="81">
        <v>2.6002430136066126</v>
      </c>
      <c r="GY2191" s="81">
        <v>1.1148832299820636E-2</v>
      </c>
      <c r="GZ2191" s="81">
        <v>2.6002430136066126</v>
      </c>
    </row>
    <row r="2192" spans="187:208" x14ac:dyDescent="0.25">
      <c r="GE2192" s="81" t="s">
        <v>449</v>
      </c>
      <c r="GF2192" s="81" t="s">
        <v>155</v>
      </c>
      <c r="GG2192" s="81" t="s">
        <v>466</v>
      </c>
      <c r="GH2192" s="81" t="s">
        <v>458</v>
      </c>
      <c r="GI2192" s="81">
        <v>2025</v>
      </c>
      <c r="GJ2192" s="81" t="s">
        <v>201</v>
      </c>
      <c r="GK2192" s="81">
        <v>233.2300768079941</v>
      </c>
      <c r="GL2192" s="81">
        <v>690.05764099999999</v>
      </c>
      <c r="GM2192" s="81">
        <v>2025</v>
      </c>
      <c r="GN2192" s="81" t="s">
        <v>173</v>
      </c>
      <c r="GO2192" s="81">
        <v>1.1148832299820636E-2</v>
      </c>
      <c r="GP2192" s="81">
        <v>10</v>
      </c>
      <c r="GQ2192" s="81">
        <v>0</v>
      </c>
      <c r="GR2192" s="81" t="s">
        <v>448</v>
      </c>
      <c r="GS2192" s="81">
        <v>1.1148832299820636E-2</v>
      </c>
      <c r="GT2192" s="81">
        <v>2.6002430136066126</v>
      </c>
      <c r="GU2192" s="81">
        <v>1.1148832299820636E-2</v>
      </c>
      <c r="GV2192" s="81">
        <v>2.6002430136066126</v>
      </c>
      <c r="GW2192" s="81">
        <v>1.1148832299820636E-2</v>
      </c>
      <c r="GX2192" s="81">
        <v>2.6002430136066126</v>
      </c>
      <c r="GY2192" s="81">
        <v>1.1148832299820636E-2</v>
      </c>
      <c r="GZ2192" s="81">
        <v>2.6002430136066126</v>
      </c>
    </row>
    <row r="2193" spans="187:208" x14ac:dyDescent="0.25">
      <c r="GE2193" s="81" t="s">
        <v>449</v>
      </c>
      <c r="GF2193" s="81" t="s">
        <v>155</v>
      </c>
      <c r="GG2193" s="81" t="s">
        <v>466</v>
      </c>
      <c r="GH2193" s="81" t="s">
        <v>458</v>
      </c>
      <c r="GI2193" s="81">
        <v>2026</v>
      </c>
      <c r="GJ2193" s="81" t="s">
        <v>201</v>
      </c>
      <c r="GK2193" s="81">
        <v>233.2300768079941</v>
      </c>
      <c r="GL2193" s="81">
        <v>690.05764099999999</v>
      </c>
      <c r="GM2193" s="81">
        <v>2026</v>
      </c>
      <c r="GN2193" s="81" t="s">
        <v>173</v>
      </c>
      <c r="GO2193" s="81">
        <v>1.1148832299820636E-2</v>
      </c>
      <c r="GP2193" s="81">
        <v>10</v>
      </c>
      <c r="GQ2193" s="81">
        <v>0</v>
      </c>
      <c r="GR2193" s="81" t="s">
        <v>448</v>
      </c>
      <c r="GS2193" s="81">
        <v>1.1148832299820636E-2</v>
      </c>
      <c r="GT2193" s="81">
        <v>2.6002430136066126</v>
      </c>
      <c r="GU2193" s="81">
        <v>1.1148832299820636E-2</v>
      </c>
      <c r="GV2193" s="81">
        <v>2.6002430136066126</v>
      </c>
      <c r="GW2193" s="81">
        <v>1.1148832299820636E-2</v>
      </c>
      <c r="GX2193" s="81">
        <v>2.6002430136066126</v>
      </c>
      <c r="GY2193" s="81">
        <v>1.1148832299820636E-2</v>
      </c>
      <c r="GZ2193" s="81">
        <v>2.6002430136066126</v>
      </c>
    </row>
    <row r="2194" spans="187:208" x14ac:dyDescent="0.25">
      <c r="GE2194" s="81" t="s">
        <v>449</v>
      </c>
      <c r="GF2194" s="81" t="s">
        <v>155</v>
      </c>
      <c r="GG2194" s="81" t="s">
        <v>466</v>
      </c>
      <c r="GH2194" s="81" t="s">
        <v>458</v>
      </c>
      <c r="GI2194" s="81">
        <v>2027</v>
      </c>
      <c r="GJ2194" s="81" t="s">
        <v>201</v>
      </c>
      <c r="GK2194" s="81">
        <v>233.2300768079941</v>
      </c>
      <c r="GL2194" s="81">
        <v>690.05764099999999</v>
      </c>
      <c r="GM2194" s="81">
        <v>2027</v>
      </c>
      <c r="GN2194" s="81" t="s">
        <v>173</v>
      </c>
      <c r="GO2194" s="81">
        <v>1.1148832299820636E-2</v>
      </c>
      <c r="GP2194" s="81">
        <v>10</v>
      </c>
      <c r="GQ2194" s="81">
        <v>0</v>
      </c>
      <c r="GR2194" s="81" t="s">
        <v>448</v>
      </c>
      <c r="GS2194" s="81">
        <v>1.1148832299820636E-2</v>
      </c>
      <c r="GT2194" s="81">
        <v>2.6002430136066126</v>
      </c>
      <c r="GU2194" s="81">
        <v>1.1148832299820636E-2</v>
      </c>
      <c r="GV2194" s="81">
        <v>2.6002430136066126</v>
      </c>
      <c r="GW2194" s="81">
        <v>1.1148832299820636E-2</v>
      </c>
      <c r="GX2194" s="81">
        <v>2.6002430136066126</v>
      </c>
      <c r="GY2194" s="81">
        <v>1.1148832299820636E-2</v>
      </c>
      <c r="GZ2194" s="81">
        <v>2.6002430136066126</v>
      </c>
    </row>
    <row r="2195" spans="187:208" x14ac:dyDescent="0.25">
      <c r="GE2195" s="81" t="s">
        <v>449</v>
      </c>
      <c r="GF2195" s="81" t="s">
        <v>155</v>
      </c>
      <c r="GG2195" s="81" t="s">
        <v>466</v>
      </c>
      <c r="GH2195" s="81" t="s">
        <v>458</v>
      </c>
      <c r="GI2195" s="81">
        <v>2028</v>
      </c>
      <c r="GJ2195" s="81" t="s">
        <v>201</v>
      </c>
      <c r="GK2195" s="81">
        <v>247.27299216500509</v>
      </c>
      <c r="GL2195" s="81">
        <v>690.05764099999999</v>
      </c>
      <c r="GM2195" s="81">
        <v>2028</v>
      </c>
      <c r="GN2195" s="81" t="s">
        <v>173</v>
      </c>
      <c r="GO2195" s="81">
        <v>1.1148832299820636E-2</v>
      </c>
      <c r="GP2195" s="81">
        <v>10</v>
      </c>
      <c r="GQ2195" s="81">
        <v>0</v>
      </c>
      <c r="GR2195" s="81" t="s">
        <v>448</v>
      </c>
      <c r="GS2195" s="81">
        <v>1.1148832299820636E-2</v>
      </c>
      <c r="GT2195" s="81">
        <v>2.756805121922504</v>
      </c>
      <c r="GU2195" s="81">
        <v>1.1148832299820636E-2</v>
      </c>
      <c r="GV2195" s="81">
        <v>2.756805121922504</v>
      </c>
      <c r="GW2195" s="81">
        <v>1.1148832299820636E-2</v>
      </c>
      <c r="GX2195" s="81">
        <v>2.756805121922504</v>
      </c>
      <c r="GY2195" s="81">
        <v>1.1148832299820636E-2</v>
      </c>
      <c r="GZ2195" s="81">
        <v>2.756805121922504</v>
      </c>
    </row>
    <row r="2196" spans="187:208" x14ac:dyDescent="0.25">
      <c r="GE2196" s="81" t="s">
        <v>449</v>
      </c>
      <c r="GF2196" s="81" t="s">
        <v>155</v>
      </c>
      <c r="GG2196" s="81" t="s">
        <v>466</v>
      </c>
      <c r="GH2196" s="81" t="s">
        <v>458</v>
      </c>
      <c r="GI2196" s="81">
        <v>2029</v>
      </c>
      <c r="GJ2196" s="81" t="s">
        <v>201</v>
      </c>
      <c r="GK2196" s="81">
        <v>247.27299216500509</v>
      </c>
      <c r="GL2196" s="81">
        <v>690.05764099999999</v>
      </c>
      <c r="GM2196" s="81">
        <v>2029</v>
      </c>
      <c r="GN2196" s="81" t="s">
        <v>173</v>
      </c>
      <c r="GO2196" s="81">
        <v>1.1148832299820636E-2</v>
      </c>
      <c r="GP2196" s="81">
        <v>10</v>
      </c>
      <c r="GQ2196" s="81">
        <v>0</v>
      </c>
      <c r="GR2196" s="81" t="s">
        <v>448</v>
      </c>
      <c r="GS2196" s="81">
        <v>1.1148832299820636E-2</v>
      </c>
      <c r="GT2196" s="81">
        <v>2.756805121922504</v>
      </c>
      <c r="GU2196" s="81">
        <v>1.1148832299820636E-2</v>
      </c>
      <c r="GV2196" s="81">
        <v>2.756805121922504</v>
      </c>
      <c r="GW2196" s="81">
        <v>1.1148832299820636E-2</v>
      </c>
      <c r="GX2196" s="81">
        <v>2.756805121922504</v>
      </c>
      <c r="GY2196" s="81">
        <v>1.1148832299820636E-2</v>
      </c>
      <c r="GZ2196" s="81">
        <v>2.756805121922504</v>
      </c>
    </row>
    <row r="2197" spans="187:208" x14ac:dyDescent="0.25">
      <c r="GE2197" s="81" t="s">
        <v>449</v>
      </c>
      <c r="GF2197" s="81" t="s">
        <v>155</v>
      </c>
      <c r="GG2197" s="81" t="s">
        <v>466</v>
      </c>
      <c r="GH2197" s="81" t="s">
        <v>458</v>
      </c>
      <c r="GI2197" s="81">
        <v>2030</v>
      </c>
      <c r="GJ2197" s="81" t="s">
        <v>201</v>
      </c>
      <c r="GK2197" s="81">
        <v>247.27299216500509</v>
      </c>
      <c r="GL2197" s="81">
        <v>690.05764099999999</v>
      </c>
      <c r="GM2197" s="81">
        <v>2030</v>
      </c>
      <c r="GN2197" s="81" t="s">
        <v>173</v>
      </c>
      <c r="GO2197" s="81">
        <v>1.1148832299820636E-2</v>
      </c>
      <c r="GP2197" s="81">
        <v>10</v>
      </c>
      <c r="GQ2197" s="81">
        <v>0</v>
      </c>
      <c r="GR2197" s="81" t="s">
        <v>448</v>
      </c>
      <c r="GS2197" s="81">
        <v>0</v>
      </c>
      <c r="GT2197" s="81">
        <v>0</v>
      </c>
      <c r="GU2197" s="81">
        <v>1.1148832299820636E-2</v>
      </c>
      <c r="GV2197" s="81">
        <v>2.756805121922504</v>
      </c>
      <c r="GW2197" s="81">
        <v>1.1148832299820636E-2</v>
      </c>
      <c r="GX2197" s="81">
        <v>2.756805121922504</v>
      </c>
      <c r="GY2197" s="81">
        <v>1.1148832299820636E-2</v>
      </c>
      <c r="GZ2197" s="81">
        <v>2.756805121922504</v>
      </c>
    </row>
    <row r="2198" spans="187:208" x14ac:dyDescent="0.25">
      <c r="GE2198" s="81" t="s">
        <v>449</v>
      </c>
      <c r="GF2198" s="81" t="s">
        <v>155</v>
      </c>
      <c r="GG2198" s="81" t="s">
        <v>466</v>
      </c>
      <c r="GH2198" s="81" t="s">
        <v>458</v>
      </c>
      <c r="GI2198" s="81">
        <v>2031</v>
      </c>
      <c r="GJ2198" s="81" t="s">
        <v>201</v>
      </c>
      <c r="GK2198" s="81">
        <v>247.27299216500509</v>
      </c>
      <c r="GL2198" s="81">
        <v>690.05764099999999</v>
      </c>
      <c r="GM2198" s="81">
        <v>2031</v>
      </c>
      <c r="GN2198" s="81" t="s">
        <v>173</v>
      </c>
      <c r="GO2198" s="81">
        <v>1.1148832299820636E-2</v>
      </c>
      <c r="GP2198" s="81">
        <v>10</v>
      </c>
      <c r="GQ2198" s="81">
        <v>0</v>
      </c>
      <c r="GR2198" s="81" t="s">
        <v>448</v>
      </c>
      <c r="GS2198" s="81">
        <v>0</v>
      </c>
      <c r="GT2198" s="81">
        <v>0</v>
      </c>
      <c r="GU2198" s="81">
        <v>0</v>
      </c>
      <c r="GV2198" s="81">
        <v>0</v>
      </c>
      <c r="GW2198" s="81">
        <v>1.1148832299820636E-2</v>
      </c>
      <c r="GX2198" s="81">
        <v>2.756805121922504</v>
      </c>
      <c r="GY2198" s="81">
        <v>1.1148832299820636E-2</v>
      </c>
      <c r="GZ2198" s="81">
        <v>2.756805121922504</v>
      </c>
    </row>
    <row r="2199" spans="187:208" x14ac:dyDescent="0.25">
      <c r="GE2199" s="81" t="s">
        <v>449</v>
      </c>
      <c r="GF2199" s="81" t="s">
        <v>155</v>
      </c>
      <c r="GG2199" s="81" t="s">
        <v>466</v>
      </c>
      <c r="GH2199" s="81" t="s">
        <v>458</v>
      </c>
      <c r="GI2199" s="81">
        <v>2032</v>
      </c>
      <c r="GJ2199" s="81" t="s">
        <v>201</v>
      </c>
      <c r="GK2199" s="81">
        <v>247.27299216500509</v>
      </c>
      <c r="GL2199" s="81">
        <v>690.05764099999999</v>
      </c>
      <c r="GM2199" s="81">
        <v>2032</v>
      </c>
      <c r="GN2199" s="81" t="s">
        <v>173</v>
      </c>
      <c r="GO2199" s="81">
        <v>1.1148832299820636E-2</v>
      </c>
      <c r="GP2199" s="81">
        <v>10</v>
      </c>
      <c r="GQ2199" s="81">
        <v>0</v>
      </c>
      <c r="GR2199" s="81" t="s">
        <v>448</v>
      </c>
      <c r="GS2199" s="81">
        <v>0</v>
      </c>
      <c r="GT2199" s="81">
        <v>0</v>
      </c>
      <c r="GU2199" s="81">
        <v>0</v>
      </c>
      <c r="GV2199" s="81">
        <v>0</v>
      </c>
      <c r="GW2199" s="81">
        <v>0</v>
      </c>
      <c r="GX2199" s="81">
        <v>0</v>
      </c>
      <c r="GY2199" s="81">
        <v>1.1148832299820636E-2</v>
      </c>
      <c r="GZ2199" s="81">
        <v>2.756805121922504</v>
      </c>
    </row>
    <row r="2200" spans="187:208" x14ac:dyDescent="0.25">
      <c r="GE2200" s="81" t="s">
        <v>449</v>
      </c>
      <c r="GF2200" s="81" t="s">
        <v>155</v>
      </c>
      <c r="GG2200" s="81" t="s">
        <v>466</v>
      </c>
      <c r="GH2200" s="81" t="s">
        <v>459</v>
      </c>
      <c r="GI2200" s="81">
        <v>2021</v>
      </c>
      <c r="GJ2200" s="81" t="s">
        <v>201</v>
      </c>
      <c r="GK2200" s="81">
        <v>0.6964182168122276</v>
      </c>
      <c r="GL2200" s="81">
        <v>690.05764099999999</v>
      </c>
      <c r="GM2200" s="81">
        <v>2021</v>
      </c>
      <c r="GN2200" s="81" t="s">
        <v>173</v>
      </c>
      <c r="GO2200" s="81">
        <v>1.1148832299820636E-2</v>
      </c>
      <c r="GP2200" s="81">
        <v>10</v>
      </c>
      <c r="GQ2200" s="81">
        <v>0</v>
      </c>
      <c r="GR2200" s="81" t="s">
        <v>448</v>
      </c>
      <c r="GS2200" s="81">
        <v>1.1148832299820636E-2</v>
      </c>
      <c r="GT2200" s="81">
        <v>7.7642499097796535E-3</v>
      </c>
      <c r="GU2200" s="81">
        <v>1.1148832299820636E-2</v>
      </c>
      <c r="GV2200" s="81">
        <v>7.7642499097796535E-3</v>
      </c>
      <c r="GW2200" s="81">
        <v>0</v>
      </c>
      <c r="GX2200" s="81">
        <v>0</v>
      </c>
      <c r="GY2200" s="81">
        <v>0</v>
      </c>
      <c r="GZ2200" s="81">
        <v>0</v>
      </c>
    </row>
    <row r="2201" spans="187:208" x14ac:dyDescent="0.25">
      <c r="GE2201" s="81" t="s">
        <v>449</v>
      </c>
      <c r="GF2201" s="81" t="s">
        <v>155</v>
      </c>
      <c r="GG2201" s="81" t="s">
        <v>466</v>
      </c>
      <c r="GH2201" s="81" t="s">
        <v>459</v>
      </c>
      <c r="GI2201" s="81">
        <v>2022</v>
      </c>
      <c r="GJ2201" s="81" t="s">
        <v>201</v>
      </c>
      <c r="GK2201" s="81">
        <v>0.6964182168122276</v>
      </c>
      <c r="GL2201" s="81">
        <v>690.05764099999999</v>
      </c>
      <c r="GM2201" s="81">
        <v>2022</v>
      </c>
      <c r="GN2201" s="81" t="s">
        <v>173</v>
      </c>
      <c r="GO2201" s="81">
        <v>1.1148832299820636E-2</v>
      </c>
      <c r="GP2201" s="81">
        <v>10</v>
      </c>
      <c r="GQ2201" s="81">
        <v>0</v>
      </c>
      <c r="GR2201" s="81" t="s">
        <v>448</v>
      </c>
      <c r="GS2201" s="81">
        <v>1.1148832299820636E-2</v>
      </c>
      <c r="GT2201" s="81">
        <v>7.7642499097796535E-3</v>
      </c>
      <c r="GU2201" s="81">
        <v>1.1148832299820636E-2</v>
      </c>
      <c r="GV2201" s="81">
        <v>7.7642499097796535E-3</v>
      </c>
      <c r="GW2201" s="81">
        <v>1.1148832299820636E-2</v>
      </c>
      <c r="GX2201" s="81">
        <v>7.7642499097796535E-3</v>
      </c>
      <c r="GY2201" s="81">
        <v>0</v>
      </c>
      <c r="GZ2201" s="81">
        <v>0</v>
      </c>
    </row>
    <row r="2202" spans="187:208" x14ac:dyDescent="0.25">
      <c r="GE2202" s="81" t="s">
        <v>449</v>
      </c>
      <c r="GF2202" s="81" t="s">
        <v>155</v>
      </c>
      <c r="GG2202" s="81" t="s">
        <v>466</v>
      </c>
      <c r="GH2202" s="81" t="s">
        <v>459</v>
      </c>
      <c r="GI2202" s="81">
        <v>2023</v>
      </c>
      <c r="GJ2202" s="81" t="s">
        <v>201</v>
      </c>
      <c r="GK2202" s="81">
        <v>0.71896016785821271</v>
      </c>
      <c r="GL2202" s="81">
        <v>690.05764099999999</v>
      </c>
      <c r="GM2202" s="81">
        <v>2023</v>
      </c>
      <c r="GN2202" s="81" t="s">
        <v>173</v>
      </c>
      <c r="GO2202" s="81">
        <v>1.1148832299820636E-2</v>
      </c>
      <c r="GP2202" s="81">
        <v>10</v>
      </c>
      <c r="GQ2202" s="81">
        <v>0</v>
      </c>
      <c r="GR2202" s="81" t="s">
        <v>448</v>
      </c>
      <c r="GS2202" s="81">
        <v>1.1148832299820636E-2</v>
      </c>
      <c r="GT2202" s="81">
        <v>8.0155663417021076E-3</v>
      </c>
      <c r="GU2202" s="81">
        <v>1.1148832299820636E-2</v>
      </c>
      <c r="GV2202" s="81">
        <v>8.0155663417021076E-3</v>
      </c>
      <c r="GW2202" s="81">
        <v>1.1148832299820636E-2</v>
      </c>
      <c r="GX2202" s="81">
        <v>8.0155663417021076E-3</v>
      </c>
      <c r="GY2202" s="81">
        <v>1.1148832299820636E-2</v>
      </c>
      <c r="GZ2202" s="81">
        <v>8.0155663417021076E-3</v>
      </c>
    </row>
    <row r="2203" spans="187:208" x14ac:dyDescent="0.25">
      <c r="GE2203" s="81" t="s">
        <v>449</v>
      </c>
      <c r="GF2203" s="81" t="s">
        <v>155</v>
      </c>
      <c r="GG2203" s="81" t="s">
        <v>466</v>
      </c>
      <c r="GH2203" s="81" t="s">
        <v>459</v>
      </c>
      <c r="GI2203" s="81">
        <v>2024</v>
      </c>
      <c r="GJ2203" s="81" t="s">
        <v>201</v>
      </c>
      <c r="GK2203" s="81">
        <v>0.71896016785821271</v>
      </c>
      <c r="GL2203" s="81">
        <v>690.05764099999999</v>
      </c>
      <c r="GM2203" s="81">
        <v>2024</v>
      </c>
      <c r="GN2203" s="81" t="s">
        <v>173</v>
      </c>
      <c r="GO2203" s="81">
        <v>1.1148832299820636E-2</v>
      </c>
      <c r="GP2203" s="81">
        <v>10</v>
      </c>
      <c r="GQ2203" s="81">
        <v>0</v>
      </c>
      <c r="GR2203" s="81" t="s">
        <v>448</v>
      </c>
      <c r="GS2203" s="81">
        <v>1.1148832299820636E-2</v>
      </c>
      <c r="GT2203" s="81">
        <v>8.0155663417021076E-3</v>
      </c>
      <c r="GU2203" s="81">
        <v>1.1148832299820636E-2</v>
      </c>
      <c r="GV2203" s="81">
        <v>8.0155663417021076E-3</v>
      </c>
      <c r="GW2203" s="81">
        <v>1.1148832299820636E-2</v>
      </c>
      <c r="GX2203" s="81">
        <v>8.0155663417021076E-3</v>
      </c>
      <c r="GY2203" s="81">
        <v>1.1148832299820636E-2</v>
      </c>
      <c r="GZ2203" s="81">
        <v>8.0155663417021076E-3</v>
      </c>
    </row>
    <row r="2204" spans="187:208" x14ac:dyDescent="0.25">
      <c r="GE2204" s="81" t="s">
        <v>449</v>
      </c>
      <c r="GF2204" s="81" t="s">
        <v>155</v>
      </c>
      <c r="GG2204" s="81" t="s">
        <v>466</v>
      </c>
      <c r="GH2204" s="81" t="s">
        <v>459</v>
      </c>
      <c r="GI2204" s="81">
        <v>2025</v>
      </c>
      <c r="GJ2204" s="81" t="s">
        <v>201</v>
      </c>
      <c r="GK2204" s="81">
        <v>0.71896016785821271</v>
      </c>
      <c r="GL2204" s="81">
        <v>690.05764099999999</v>
      </c>
      <c r="GM2204" s="81">
        <v>2025</v>
      </c>
      <c r="GN2204" s="81" t="s">
        <v>173</v>
      </c>
      <c r="GO2204" s="81">
        <v>1.1148832299820636E-2</v>
      </c>
      <c r="GP2204" s="81">
        <v>10</v>
      </c>
      <c r="GQ2204" s="81">
        <v>0</v>
      </c>
      <c r="GR2204" s="81" t="s">
        <v>448</v>
      </c>
      <c r="GS2204" s="81">
        <v>1.1148832299820636E-2</v>
      </c>
      <c r="GT2204" s="81">
        <v>8.0155663417021076E-3</v>
      </c>
      <c r="GU2204" s="81">
        <v>1.1148832299820636E-2</v>
      </c>
      <c r="GV2204" s="81">
        <v>8.0155663417021076E-3</v>
      </c>
      <c r="GW2204" s="81">
        <v>1.1148832299820636E-2</v>
      </c>
      <c r="GX2204" s="81">
        <v>8.0155663417021076E-3</v>
      </c>
      <c r="GY2204" s="81">
        <v>1.1148832299820636E-2</v>
      </c>
      <c r="GZ2204" s="81">
        <v>8.0155663417021076E-3</v>
      </c>
    </row>
    <row r="2205" spans="187:208" x14ac:dyDescent="0.25">
      <c r="GE2205" s="81" t="s">
        <v>449</v>
      </c>
      <c r="GF2205" s="81" t="s">
        <v>155</v>
      </c>
      <c r="GG2205" s="81" t="s">
        <v>466</v>
      </c>
      <c r="GH2205" s="81" t="s">
        <v>459</v>
      </c>
      <c r="GI2205" s="81">
        <v>2026</v>
      </c>
      <c r="GJ2205" s="81" t="s">
        <v>201</v>
      </c>
      <c r="GK2205" s="81">
        <v>0.71896016785821271</v>
      </c>
      <c r="GL2205" s="81">
        <v>690.05764099999999</v>
      </c>
      <c r="GM2205" s="81">
        <v>2026</v>
      </c>
      <c r="GN2205" s="81" t="s">
        <v>173</v>
      </c>
      <c r="GO2205" s="81">
        <v>1.1148832299820636E-2</v>
      </c>
      <c r="GP2205" s="81">
        <v>10</v>
      </c>
      <c r="GQ2205" s="81">
        <v>0</v>
      </c>
      <c r="GR2205" s="81" t="s">
        <v>448</v>
      </c>
      <c r="GS2205" s="81">
        <v>1.1148832299820636E-2</v>
      </c>
      <c r="GT2205" s="81">
        <v>8.0155663417021076E-3</v>
      </c>
      <c r="GU2205" s="81">
        <v>1.1148832299820636E-2</v>
      </c>
      <c r="GV2205" s="81">
        <v>8.0155663417021076E-3</v>
      </c>
      <c r="GW2205" s="81">
        <v>1.1148832299820636E-2</v>
      </c>
      <c r="GX2205" s="81">
        <v>8.0155663417021076E-3</v>
      </c>
      <c r="GY2205" s="81">
        <v>1.1148832299820636E-2</v>
      </c>
      <c r="GZ2205" s="81">
        <v>8.0155663417021076E-3</v>
      </c>
    </row>
    <row r="2206" spans="187:208" x14ac:dyDescent="0.25">
      <c r="GE2206" s="81" t="s">
        <v>449</v>
      </c>
      <c r="GF2206" s="81" t="s">
        <v>155</v>
      </c>
      <c r="GG2206" s="81" t="s">
        <v>466</v>
      </c>
      <c r="GH2206" s="81" t="s">
        <v>459</v>
      </c>
      <c r="GI2206" s="81">
        <v>2027</v>
      </c>
      <c r="GJ2206" s="81" t="s">
        <v>201</v>
      </c>
      <c r="GK2206" s="81">
        <v>0.71896016785821271</v>
      </c>
      <c r="GL2206" s="81">
        <v>690.05764099999999</v>
      </c>
      <c r="GM2206" s="81">
        <v>2027</v>
      </c>
      <c r="GN2206" s="81" t="s">
        <v>173</v>
      </c>
      <c r="GO2206" s="81">
        <v>1.1148832299820636E-2</v>
      </c>
      <c r="GP2206" s="81">
        <v>10</v>
      </c>
      <c r="GQ2206" s="81">
        <v>0</v>
      </c>
      <c r="GR2206" s="81" t="s">
        <v>448</v>
      </c>
      <c r="GS2206" s="81">
        <v>1.1148832299820636E-2</v>
      </c>
      <c r="GT2206" s="81">
        <v>8.0155663417021076E-3</v>
      </c>
      <c r="GU2206" s="81">
        <v>1.1148832299820636E-2</v>
      </c>
      <c r="GV2206" s="81">
        <v>8.0155663417021076E-3</v>
      </c>
      <c r="GW2206" s="81">
        <v>1.1148832299820636E-2</v>
      </c>
      <c r="GX2206" s="81">
        <v>8.0155663417021076E-3</v>
      </c>
      <c r="GY2206" s="81">
        <v>1.1148832299820636E-2</v>
      </c>
      <c r="GZ2206" s="81">
        <v>8.0155663417021076E-3</v>
      </c>
    </row>
    <row r="2207" spans="187:208" x14ac:dyDescent="0.25">
      <c r="GE2207" s="81" t="s">
        <v>449</v>
      </c>
      <c r="GF2207" s="81" t="s">
        <v>155</v>
      </c>
      <c r="GG2207" s="81" t="s">
        <v>466</v>
      </c>
      <c r="GH2207" s="81" t="s">
        <v>459</v>
      </c>
      <c r="GI2207" s="81">
        <v>2028</v>
      </c>
      <c r="GJ2207" s="81" t="s">
        <v>201</v>
      </c>
      <c r="GK2207" s="81">
        <v>0.74733835430388662</v>
      </c>
      <c r="GL2207" s="81">
        <v>690.05764099999999</v>
      </c>
      <c r="GM2207" s="81">
        <v>2028</v>
      </c>
      <c r="GN2207" s="81" t="s">
        <v>173</v>
      </c>
      <c r="GO2207" s="81">
        <v>1.1148832299820636E-2</v>
      </c>
      <c r="GP2207" s="81">
        <v>10</v>
      </c>
      <c r="GQ2207" s="81">
        <v>0</v>
      </c>
      <c r="GR2207" s="81" t="s">
        <v>448</v>
      </c>
      <c r="GS2207" s="81">
        <v>1.1148832299820636E-2</v>
      </c>
      <c r="GT2207" s="81">
        <v>8.3319499833579697E-3</v>
      </c>
      <c r="GU2207" s="81">
        <v>1.1148832299820636E-2</v>
      </c>
      <c r="GV2207" s="81">
        <v>8.3319499833579697E-3</v>
      </c>
      <c r="GW2207" s="81">
        <v>1.1148832299820636E-2</v>
      </c>
      <c r="GX2207" s="81">
        <v>8.3319499833579697E-3</v>
      </c>
      <c r="GY2207" s="81">
        <v>1.1148832299820636E-2</v>
      </c>
      <c r="GZ2207" s="81">
        <v>8.3319499833579697E-3</v>
      </c>
    </row>
    <row r="2208" spans="187:208" x14ac:dyDescent="0.25">
      <c r="GE2208" s="81" t="s">
        <v>449</v>
      </c>
      <c r="GF2208" s="81" t="s">
        <v>155</v>
      </c>
      <c r="GG2208" s="81" t="s">
        <v>466</v>
      </c>
      <c r="GH2208" s="81" t="s">
        <v>459</v>
      </c>
      <c r="GI2208" s="81">
        <v>2029</v>
      </c>
      <c r="GJ2208" s="81" t="s">
        <v>201</v>
      </c>
      <c r="GK2208" s="81">
        <v>0.74733835430388662</v>
      </c>
      <c r="GL2208" s="81">
        <v>690.05764099999999</v>
      </c>
      <c r="GM2208" s="81">
        <v>2029</v>
      </c>
      <c r="GN2208" s="81" t="s">
        <v>173</v>
      </c>
      <c r="GO2208" s="81">
        <v>1.1148832299820636E-2</v>
      </c>
      <c r="GP2208" s="81">
        <v>10</v>
      </c>
      <c r="GQ2208" s="81">
        <v>0</v>
      </c>
      <c r="GR2208" s="81" t="s">
        <v>448</v>
      </c>
      <c r="GS2208" s="81">
        <v>1.1148832299820636E-2</v>
      </c>
      <c r="GT2208" s="81">
        <v>8.3319499833579697E-3</v>
      </c>
      <c r="GU2208" s="81">
        <v>1.1148832299820636E-2</v>
      </c>
      <c r="GV2208" s="81">
        <v>8.3319499833579697E-3</v>
      </c>
      <c r="GW2208" s="81">
        <v>1.1148832299820636E-2</v>
      </c>
      <c r="GX2208" s="81">
        <v>8.3319499833579697E-3</v>
      </c>
      <c r="GY2208" s="81">
        <v>1.1148832299820636E-2</v>
      </c>
      <c r="GZ2208" s="81">
        <v>8.3319499833579697E-3</v>
      </c>
    </row>
    <row r="2209" spans="187:208" x14ac:dyDescent="0.25">
      <c r="GE2209" s="81" t="s">
        <v>449</v>
      </c>
      <c r="GF2209" s="81" t="s">
        <v>155</v>
      </c>
      <c r="GG2209" s="81" t="s">
        <v>466</v>
      </c>
      <c r="GH2209" s="81" t="s">
        <v>459</v>
      </c>
      <c r="GI2209" s="81">
        <v>2030</v>
      </c>
      <c r="GJ2209" s="81" t="s">
        <v>201</v>
      </c>
      <c r="GK2209" s="81">
        <v>0.74733835430388662</v>
      </c>
      <c r="GL2209" s="81">
        <v>690.05764099999999</v>
      </c>
      <c r="GM2209" s="81">
        <v>2030</v>
      </c>
      <c r="GN2209" s="81" t="s">
        <v>173</v>
      </c>
      <c r="GO2209" s="81">
        <v>1.1148832299820636E-2</v>
      </c>
      <c r="GP2209" s="81">
        <v>10</v>
      </c>
      <c r="GQ2209" s="81">
        <v>0</v>
      </c>
      <c r="GR2209" s="81" t="s">
        <v>448</v>
      </c>
      <c r="GS2209" s="81">
        <v>0</v>
      </c>
      <c r="GT2209" s="81">
        <v>0</v>
      </c>
      <c r="GU2209" s="81">
        <v>1.1148832299820636E-2</v>
      </c>
      <c r="GV2209" s="81">
        <v>8.3319499833579697E-3</v>
      </c>
      <c r="GW2209" s="81">
        <v>1.1148832299820636E-2</v>
      </c>
      <c r="GX2209" s="81">
        <v>8.3319499833579697E-3</v>
      </c>
      <c r="GY2209" s="81">
        <v>1.1148832299820636E-2</v>
      </c>
      <c r="GZ2209" s="81">
        <v>8.3319499833579697E-3</v>
      </c>
    </row>
    <row r="2210" spans="187:208" x14ac:dyDescent="0.25">
      <c r="GE2210" s="81" t="s">
        <v>449</v>
      </c>
      <c r="GF2210" s="81" t="s">
        <v>155</v>
      </c>
      <c r="GG2210" s="81" t="s">
        <v>466</v>
      </c>
      <c r="GH2210" s="81" t="s">
        <v>459</v>
      </c>
      <c r="GI2210" s="81">
        <v>2031</v>
      </c>
      <c r="GJ2210" s="81" t="s">
        <v>201</v>
      </c>
      <c r="GK2210" s="81">
        <v>0.74733835430388662</v>
      </c>
      <c r="GL2210" s="81">
        <v>690.05764099999999</v>
      </c>
      <c r="GM2210" s="81">
        <v>2031</v>
      </c>
      <c r="GN2210" s="81" t="s">
        <v>173</v>
      </c>
      <c r="GO2210" s="81">
        <v>1.1148832299820636E-2</v>
      </c>
      <c r="GP2210" s="81">
        <v>10</v>
      </c>
      <c r="GQ2210" s="81">
        <v>0</v>
      </c>
      <c r="GR2210" s="81" t="s">
        <v>448</v>
      </c>
      <c r="GS2210" s="81">
        <v>0</v>
      </c>
      <c r="GT2210" s="81">
        <v>0</v>
      </c>
      <c r="GU2210" s="81">
        <v>0</v>
      </c>
      <c r="GV2210" s="81">
        <v>0</v>
      </c>
      <c r="GW2210" s="81">
        <v>1.1148832299820636E-2</v>
      </c>
      <c r="GX2210" s="81">
        <v>8.3319499833579697E-3</v>
      </c>
      <c r="GY2210" s="81">
        <v>1.1148832299820636E-2</v>
      </c>
      <c r="GZ2210" s="81">
        <v>8.3319499833579697E-3</v>
      </c>
    </row>
    <row r="2211" spans="187:208" x14ac:dyDescent="0.25">
      <c r="GE2211" s="81" t="s">
        <v>449</v>
      </c>
      <c r="GF2211" s="81" t="s">
        <v>155</v>
      </c>
      <c r="GG2211" s="81" t="s">
        <v>466</v>
      </c>
      <c r="GH2211" s="81" t="s">
        <v>459</v>
      </c>
      <c r="GI2211" s="81">
        <v>2032</v>
      </c>
      <c r="GJ2211" s="81" t="s">
        <v>201</v>
      </c>
      <c r="GK2211" s="81">
        <v>0.74733835430388662</v>
      </c>
      <c r="GL2211" s="81">
        <v>690.05764099999999</v>
      </c>
      <c r="GM2211" s="81">
        <v>2032</v>
      </c>
      <c r="GN2211" s="81" t="s">
        <v>173</v>
      </c>
      <c r="GO2211" s="81">
        <v>1.1148832299820636E-2</v>
      </c>
      <c r="GP2211" s="81">
        <v>10</v>
      </c>
      <c r="GQ2211" s="81">
        <v>0</v>
      </c>
      <c r="GR2211" s="81" t="s">
        <v>448</v>
      </c>
      <c r="GS2211" s="81">
        <v>0</v>
      </c>
      <c r="GT2211" s="81">
        <v>0</v>
      </c>
      <c r="GU2211" s="81">
        <v>0</v>
      </c>
      <c r="GV2211" s="81">
        <v>0</v>
      </c>
      <c r="GW2211" s="81">
        <v>0</v>
      </c>
      <c r="GX2211" s="81">
        <v>0</v>
      </c>
      <c r="GY2211" s="81">
        <v>1.1148832299820636E-2</v>
      </c>
      <c r="GZ2211" s="81">
        <v>8.3319499833579697E-3</v>
      </c>
    </row>
    <row r="2212" spans="187:208" x14ac:dyDescent="0.25">
      <c r="GE2212" s="81" t="s">
        <v>449</v>
      </c>
      <c r="GF2212" s="81" t="s">
        <v>155</v>
      </c>
      <c r="GG2212" s="81" t="s">
        <v>466</v>
      </c>
      <c r="GH2212" s="81" t="s">
        <v>460</v>
      </c>
      <c r="GI2212" s="81">
        <v>2021</v>
      </c>
      <c r="GJ2212" s="81" t="s">
        <v>201</v>
      </c>
      <c r="GK2212" s="81">
        <v>3.6425060683954479E-2</v>
      </c>
      <c r="GL2212" s="81">
        <v>690.05764099999999</v>
      </c>
      <c r="GM2212" s="81">
        <v>2021</v>
      </c>
      <c r="GN2212" s="81" t="s">
        <v>173</v>
      </c>
      <c r="GO2212" s="81">
        <v>1.1148832299820636E-2</v>
      </c>
      <c r="GP2212" s="81">
        <v>10</v>
      </c>
      <c r="GQ2212" s="81">
        <v>0</v>
      </c>
      <c r="GR2212" s="81" t="s">
        <v>448</v>
      </c>
      <c r="GS2212" s="81">
        <v>1.1148832299820636E-2</v>
      </c>
      <c r="GT2212" s="81">
        <v>4.0609689307619844E-4</v>
      </c>
      <c r="GU2212" s="81">
        <v>1.1148832299820636E-2</v>
      </c>
      <c r="GV2212" s="81">
        <v>4.0609689307619844E-4</v>
      </c>
      <c r="GW2212" s="81">
        <v>0</v>
      </c>
      <c r="GX2212" s="81">
        <v>0</v>
      </c>
      <c r="GY2212" s="81">
        <v>0</v>
      </c>
      <c r="GZ2212" s="81">
        <v>0</v>
      </c>
    </row>
    <row r="2213" spans="187:208" x14ac:dyDescent="0.25">
      <c r="GE2213" s="81" t="s">
        <v>449</v>
      </c>
      <c r="GF2213" s="81" t="s">
        <v>155</v>
      </c>
      <c r="GG2213" s="81" t="s">
        <v>466</v>
      </c>
      <c r="GH2213" s="81" t="s">
        <v>460</v>
      </c>
      <c r="GI2213" s="81">
        <v>2022</v>
      </c>
      <c r="GJ2213" s="81" t="s">
        <v>201</v>
      </c>
      <c r="GK2213" s="81">
        <v>3.6425060683954479E-2</v>
      </c>
      <c r="GL2213" s="81">
        <v>690.05764099999999</v>
      </c>
      <c r="GM2213" s="81">
        <v>2022</v>
      </c>
      <c r="GN2213" s="81" t="s">
        <v>173</v>
      </c>
      <c r="GO2213" s="81">
        <v>1.1148832299820636E-2</v>
      </c>
      <c r="GP2213" s="81">
        <v>10</v>
      </c>
      <c r="GQ2213" s="81">
        <v>0</v>
      </c>
      <c r="GR2213" s="81" t="s">
        <v>448</v>
      </c>
      <c r="GS2213" s="81">
        <v>1.1148832299820636E-2</v>
      </c>
      <c r="GT2213" s="81">
        <v>4.0609689307619844E-4</v>
      </c>
      <c r="GU2213" s="81">
        <v>1.1148832299820636E-2</v>
      </c>
      <c r="GV2213" s="81">
        <v>4.0609689307619844E-4</v>
      </c>
      <c r="GW2213" s="81">
        <v>1.1148832299820636E-2</v>
      </c>
      <c r="GX2213" s="81">
        <v>4.0609689307619844E-4</v>
      </c>
      <c r="GY2213" s="81">
        <v>0</v>
      </c>
      <c r="GZ2213" s="81">
        <v>0</v>
      </c>
    </row>
    <row r="2214" spans="187:208" x14ac:dyDescent="0.25">
      <c r="GE2214" s="81" t="s">
        <v>449</v>
      </c>
      <c r="GF2214" s="81" t="s">
        <v>155</v>
      </c>
      <c r="GG2214" s="81" t="s">
        <v>466</v>
      </c>
      <c r="GH2214" s="81" t="s">
        <v>460</v>
      </c>
      <c r="GI2214" s="81">
        <v>2023</v>
      </c>
      <c r="GJ2214" s="81" t="s">
        <v>201</v>
      </c>
      <c r="GK2214" s="81">
        <v>3.7590224611390728E-2</v>
      </c>
      <c r="GL2214" s="81">
        <v>690.05764099999999</v>
      </c>
      <c r="GM2214" s="81">
        <v>2023</v>
      </c>
      <c r="GN2214" s="81" t="s">
        <v>173</v>
      </c>
      <c r="GO2214" s="81">
        <v>1.1148832299820636E-2</v>
      </c>
      <c r="GP2214" s="81">
        <v>10</v>
      </c>
      <c r="GQ2214" s="81">
        <v>0</v>
      </c>
      <c r="GR2214" s="81" t="s">
        <v>448</v>
      </c>
      <c r="GS2214" s="81">
        <v>1.1148832299820636E-2</v>
      </c>
      <c r="GT2214" s="81">
        <v>4.1908711030498559E-4</v>
      </c>
      <c r="GU2214" s="81">
        <v>1.1148832299820636E-2</v>
      </c>
      <c r="GV2214" s="81">
        <v>4.1908711030498559E-4</v>
      </c>
      <c r="GW2214" s="81">
        <v>1.1148832299820636E-2</v>
      </c>
      <c r="GX2214" s="81">
        <v>4.1908711030498559E-4</v>
      </c>
      <c r="GY2214" s="81">
        <v>1.1148832299820636E-2</v>
      </c>
      <c r="GZ2214" s="81">
        <v>4.1908711030498559E-4</v>
      </c>
    </row>
    <row r="2215" spans="187:208" x14ac:dyDescent="0.25">
      <c r="GE2215" s="81" t="s">
        <v>449</v>
      </c>
      <c r="GF2215" s="81" t="s">
        <v>155</v>
      </c>
      <c r="GG2215" s="81" t="s">
        <v>466</v>
      </c>
      <c r="GH2215" s="81" t="s">
        <v>460</v>
      </c>
      <c r="GI2215" s="81">
        <v>2024</v>
      </c>
      <c r="GJ2215" s="81" t="s">
        <v>201</v>
      </c>
      <c r="GK2215" s="81">
        <v>3.7590224611390728E-2</v>
      </c>
      <c r="GL2215" s="81">
        <v>690.05764099999999</v>
      </c>
      <c r="GM2215" s="81">
        <v>2024</v>
      </c>
      <c r="GN2215" s="81" t="s">
        <v>173</v>
      </c>
      <c r="GO2215" s="81">
        <v>1.1148832299820636E-2</v>
      </c>
      <c r="GP2215" s="81">
        <v>10</v>
      </c>
      <c r="GQ2215" s="81">
        <v>0</v>
      </c>
      <c r="GR2215" s="81" t="s">
        <v>448</v>
      </c>
      <c r="GS2215" s="81">
        <v>1.1148832299820636E-2</v>
      </c>
      <c r="GT2215" s="81">
        <v>4.1908711030498559E-4</v>
      </c>
      <c r="GU2215" s="81">
        <v>1.1148832299820636E-2</v>
      </c>
      <c r="GV2215" s="81">
        <v>4.1908711030498559E-4</v>
      </c>
      <c r="GW2215" s="81">
        <v>1.1148832299820636E-2</v>
      </c>
      <c r="GX2215" s="81">
        <v>4.1908711030498559E-4</v>
      </c>
      <c r="GY2215" s="81">
        <v>1.1148832299820636E-2</v>
      </c>
      <c r="GZ2215" s="81">
        <v>4.1908711030498559E-4</v>
      </c>
    </row>
    <row r="2216" spans="187:208" x14ac:dyDescent="0.25">
      <c r="GE2216" s="81" t="s">
        <v>449</v>
      </c>
      <c r="GF2216" s="81" t="s">
        <v>155</v>
      </c>
      <c r="GG2216" s="81" t="s">
        <v>466</v>
      </c>
      <c r="GH2216" s="81" t="s">
        <v>460</v>
      </c>
      <c r="GI2216" s="81">
        <v>2025</v>
      </c>
      <c r="GJ2216" s="81" t="s">
        <v>201</v>
      </c>
      <c r="GK2216" s="81">
        <v>3.7590224611390728E-2</v>
      </c>
      <c r="GL2216" s="81">
        <v>690.05764099999999</v>
      </c>
      <c r="GM2216" s="81">
        <v>2025</v>
      </c>
      <c r="GN2216" s="81" t="s">
        <v>173</v>
      </c>
      <c r="GO2216" s="81">
        <v>1.1148832299820636E-2</v>
      </c>
      <c r="GP2216" s="81">
        <v>10</v>
      </c>
      <c r="GQ2216" s="81">
        <v>0</v>
      </c>
      <c r="GR2216" s="81" t="s">
        <v>448</v>
      </c>
      <c r="GS2216" s="81">
        <v>1.1148832299820636E-2</v>
      </c>
      <c r="GT2216" s="81">
        <v>4.1908711030498559E-4</v>
      </c>
      <c r="GU2216" s="81">
        <v>1.1148832299820636E-2</v>
      </c>
      <c r="GV2216" s="81">
        <v>4.1908711030498559E-4</v>
      </c>
      <c r="GW2216" s="81">
        <v>1.1148832299820636E-2</v>
      </c>
      <c r="GX2216" s="81">
        <v>4.1908711030498559E-4</v>
      </c>
      <c r="GY2216" s="81">
        <v>1.1148832299820636E-2</v>
      </c>
      <c r="GZ2216" s="81">
        <v>4.1908711030498559E-4</v>
      </c>
    </row>
    <row r="2217" spans="187:208" x14ac:dyDescent="0.25">
      <c r="GE2217" s="81" t="s">
        <v>449</v>
      </c>
      <c r="GF2217" s="81" t="s">
        <v>155</v>
      </c>
      <c r="GG2217" s="81" t="s">
        <v>466</v>
      </c>
      <c r="GH2217" s="81" t="s">
        <v>460</v>
      </c>
      <c r="GI2217" s="81">
        <v>2026</v>
      </c>
      <c r="GJ2217" s="81" t="s">
        <v>201</v>
      </c>
      <c r="GK2217" s="81">
        <v>3.7590224611390728E-2</v>
      </c>
      <c r="GL2217" s="81">
        <v>690.05764099999999</v>
      </c>
      <c r="GM2217" s="81">
        <v>2026</v>
      </c>
      <c r="GN2217" s="81" t="s">
        <v>173</v>
      </c>
      <c r="GO2217" s="81">
        <v>1.1148832299820636E-2</v>
      </c>
      <c r="GP2217" s="81">
        <v>10</v>
      </c>
      <c r="GQ2217" s="81">
        <v>0</v>
      </c>
      <c r="GR2217" s="81" t="s">
        <v>448</v>
      </c>
      <c r="GS2217" s="81">
        <v>1.1148832299820636E-2</v>
      </c>
      <c r="GT2217" s="81">
        <v>4.1908711030498559E-4</v>
      </c>
      <c r="GU2217" s="81">
        <v>1.1148832299820636E-2</v>
      </c>
      <c r="GV2217" s="81">
        <v>4.1908711030498559E-4</v>
      </c>
      <c r="GW2217" s="81">
        <v>1.1148832299820636E-2</v>
      </c>
      <c r="GX2217" s="81">
        <v>4.1908711030498559E-4</v>
      </c>
      <c r="GY2217" s="81">
        <v>1.1148832299820636E-2</v>
      </c>
      <c r="GZ2217" s="81">
        <v>4.1908711030498559E-4</v>
      </c>
    </row>
    <row r="2218" spans="187:208" x14ac:dyDescent="0.25">
      <c r="GE2218" s="81" t="s">
        <v>449</v>
      </c>
      <c r="GF2218" s="81" t="s">
        <v>155</v>
      </c>
      <c r="GG2218" s="81" t="s">
        <v>466</v>
      </c>
      <c r="GH2218" s="81" t="s">
        <v>460</v>
      </c>
      <c r="GI2218" s="81">
        <v>2027</v>
      </c>
      <c r="GJ2218" s="81" t="s">
        <v>201</v>
      </c>
      <c r="GK2218" s="81">
        <v>3.7590224611390728E-2</v>
      </c>
      <c r="GL2218" s="81">
        <v>690.05764099999999</v>
      </c>
      <c r="GM2218" s="81">
        <v>2027</v>
      </c>
      <c r="GN2218" s="81" t="s">
        <v>173</v>
      </c>
      <c r="GO2218" s="81">
        <v>1.1148832299820636E-2</v>
      </c>
      <c r="GP2218" s="81">
        <v>10</v>
      </c>
      <c r="GQ2218" s="81">
        <v>0</v>
      </c>
      <c r="GR2218" s="81" t="s">
        <v>448</v>
      </c>
      <c r="GS2218" s="81">
        <v>1.1148832299820636E-2</v>
      </c>
      <c r="GT2218" s="81">
        <v>4.1908711030498559E-4</v>
      </c>
      <c r="GU2218" s="81">
        <v>1.1148832299820636E-2</v>
      </c>
      <c r="GV2218" s="81">
        <v>4.1908711030498559E-4</v>
      </c>
      <c r="GW2218" s="81">
        <v>1.1148832299820636E-2</v>
      </c>
      <c r="GX2218" s="81">
        <v>4.1908711030498559E-4</v>
      </c>
      <c r="GY2218" s="81">
        <v>1.1148832299820636E-2</v>
      </c>
      <c r="GZ2218" s="81">
        <v>4.1908711030498559E-4</v>
      </c>
    </row>
    <row r="2219" spans="187:208" x14ac:dyDescent="0.25">
      <c r="GE2219" s="81" t="s">
        <v>449</v>
      </c>
      <c r="GF2219" s="81" t="s">
        <v>155</v>
      </c>
      <c r="GG2219" s="81" t="s">
        <v>466</v>
      </c>
      <c r="GH2219" s="81" t="s">
        <v>460</v>
      </c>
      <c r="GI2219" s="81">
        <v>2028</v>
      </c>
      <c r="GJ2219" s="81" t="s">
        <v>201</v>
      </c>
      <c r="GK2219" s="81">
        <v>3.9055083184886277E-2</v>
      </c>
      <c r="GL2219" s="81">
        <v>690.05764099999999</v>
      </c>
      <c r="GM2219" s="81">
        <v>2028</v>
      </c>
      <c r="GN2219" s="81" t="s">
        <v>173</v>
      </c>
      <c r="GO2219" s="81">
        <v>1.1148832299820636E-2</v>
      </c>
      <c r="GP2219" s="81">
        <v>10</v>
      </c>
      <c r="GQ2219" s="81">
        <v>0</v>
      </c>
      <c r="GR2219" s="81" t="s">
        <v>448</v>
      </c>
      <c r="GS2219" s="81">
        <v>1.1148832299820636E-2</v>
      </c>
      <c r="GT2219" s="81">
        <v>4.3541857288384195E-4</v>
      </c>
      <c r="GU2219" s="81">
        <v>1.1148832299820636E-2</v>
      </c>
      <c r="GV2219" s="81">
        <v>4.3541857288384195E-4</v>
      </c>
      <c r="GW2219" s="81">
        <v>1.1148832299820636E-2</v>
      </c>
      <c r="GX2219" s="81">
        <v>4.3541857288384195E-4</v>
      </c>
      <c r="GY2219" s="81">
        <v>1.1148832299820636E-2</v>
      </c>
      <c r="GZ2219" s="81">
        <v>4.3541857288384195E-4</v>
      </c>
    </row>
    <row r="2220" spans="187:208" x14ac:dyDescent="0.25">
      <c r="GE2220" s="81" t="s">
        <v>449</v>
      </c>
      <c r="GF2220" s="81" t="s">
        <v>155</v>
      </c>
      <c r="GG2220" s="81" t="s">
        <v>466</v>
      </c>
      <c r="GH2220" s="81" t="s">
        <v>460</v>
      </c>
      <c r="GI2220" s="81">
        <v>2029</v>
      </c>
      <c r="GJ2220" s="81" t="s">
        <v>201</v>
      </c>
      <c r="GK2220" s="81">
        <v>3.9055083184886277E-2</v>
      </c>
      <c r="GL2220" s="81">
        <v>690.05764099999999</v>
      </c>
      <c r="GM2220" s="81">
        <v>2029</v>
      </c>
      <c r="GN2220" s="81" t="s">
        <v>173</v>
      </c>
      <c r="GO2220" s="81">
        <v>1.1148832299820636E-2</v>
      </c>
      <c r="GP2220" s="81">
        <v>10</v>
      </c>
      <c r="GQ2220" s="81">
        <v>0</v>
      </c>
      <c r="GR2220" s="81" t="s">
        <v>448</v>
      </c>
      <c r="GS2220" s="81">
        <v>1.1148832299820636E-2</v>
      </c>
      <c r="GT2220" s="81">
        <v>4.3541857288384195E-4</v>
      </c>
      <c r="GU2220" s="81">
        <v>1.1148832299820636E-2</v>
      </c>
      <c r="GV2220" s="81">
        <v>4.3541857288384195E-4</v>
      </c>
      <c r="GW2220" s="81">
        <v>1.1148832299820636E-2</v>
      </c>
      <c r="GX2220" s="81">
        <v>4.3541857288384195E-4</v>
      </c>
      <c r="GY2220" s="81">
        <v>1.1148832299820636E-2</v>
      </c>
      <c r="GZ2220" s="81">
        <v>4.3541857288384195E-4</v>
      </c>
    </row>
    <row r="2221" spans="187:208" x14ac:dyDescent="0.25">
      <c r="GE2221" s="81" t="s">
        <v>449</v>
      </c>
      <c r="GF2221" s="81" t="s">
        <v>155</v>
      </c>
      <c r="GG2221" s="81" t="s">
        <v>466</v>
      </c>
      <c r="GH2221" s="81" t="s">
        <v>460</v>
      </c>
      <c r="GI2221" s="81">
        <v>2030</v>
      </c>
      <c r="GJ2221" s="81" t="s">
        <v>201</v>
      </c>
      <c r="GK2221" s="81">
        <v>3.9055083184886277E-2</v>
      </c>
      <c r="GL2221" s="81">
        <v>690.05764099999999</v>
      </c>
      <c r="GM2221" s="81">
        <v>2030</v>
      </c>
      <c r="GN2221" s="81" t="s">
        <v>173</v>
      </c>
      <c r="GO2221" s="81">
        <v>1.1148832299820636E-2</v>
      </c>
      <c r="GP2221" s="81">
        <v>10</v>
      </c>
      <c r="GQ2221" s="81">
        <v>0</v>
      </c>
      <c r="GR2221" s="81" t="s">
        <v>448</v>
      </c>
      <c r="GS2221" s="81">
        <v>0</v>
      </c>
      <c r="GT2221" s="81">
        <v>0</v>
      </c>
      <c r="GU2221" s="81">
        <v>1.1148832299820636E-2</v>
      </c>
      <c r="GV2221" s="81">
        <v>4.3541857288384195E-4</v>
      </c>
      <c r="GW2221" s="81">
        <v>1.1148832299820636E-2</v>
      </c>
      <c r="GX2221" s="81">
        <v>4.3541857288384195E-4</v>
      </c>
      <c r="GY2221" s="81">
        <v>1.1148832299820636E-2</v>
      </c>
      <c r="GZ2221" s="81">
        <v>4.3541857288384195E-4</v>
      </c>
    </row>
    <row r="2222" spans="187:208" x14ac:dyDescent="0.25">
      <c r="GE2222" s="81" t="s">
        <v>449</v>
      </c>
      <c r="GF2222" s="81" t="s">
        <v>155</v>
      </c>
      <c r="GG2222" s="81" t="s">
        <v>466</v>
      </c>
      <c r="GH2222" s="81" t="s">
        <v>460</v>
      </c>
      <c r="GI2222" s="81">
        <v>2031</v>
      </c>
      <c r="GJ2222" s="81" t="s">
        <v>201</v>
      </c>
      <c r="GK2222" s="81">
        <v>3.9055083184886277E-2</v>
      </c>
      <c r="GL2222" s="81">
        <v>690.05764099999999</v>
      </c>
      <c r="GM2222" s="81">
        <v>2031</v>
      </c>
      <c r="GN2222" s="81" t="s">
        <v>173</v>
      </c>
      <c r="GO2222" s="81">
        <v>1.1148832299820636E-2</v>
      </c>
      <c r="GP2222" s="81">
        <v>10</v>
      </c>
      <c r="GQ2222" s="81">
        <v>0</v>
      </c>
      <c r="GR2222" s="81" t="s">
        <v>448</v>
      </c>
      <c r="GS2222" s="81">
        <v>0</v>
      </c>
      <c r="GT2222" s="81">
        <v>0</v>
      </c>
      <c r="GU2222" s="81">
        <v>0</v>
      </c>
      <c r="GV2222" s="81">
        <v>0</v>
      </c>
      <c r="GW2222" s="81">
        <v>1.1148832299820636E-2</v>
      </c>
      <c r="GX2222" s="81">
        <v>4.3541857288384195E-4</v>
      </c>
      <c r="GY2222" s="81">
        <v>1.1148832299820636E-2</v>
      </c>
      <c r="GZ2222" s="81">
        <v>4.3541857288384195E-4</v>
      </c>
    </row>
    <row r="2223" spans="187:208" x14ac:dyDescent="0.25">
      <c r="GE2223" s="81" t="s">
        <v>449</v>
      </c>
      <c r="GF2223" s="81" t="s">
        <v>155</v>
      </c>
      <c r="GG2223" s="81" t="s">
        <v>466</v>
      </c>
      <c r="GH2223" s="81" t="s">
        <v>460</v>
      </c>
      <c r="GI2223" s="81">
        <v>2032</v>
      </c>
      <c r="GJ2223" s="81" t="s">
        <v>201</v>
      </c>
      <c r="GK2223" s="81">
        <v>3.9055083184886277E-2</v>
      </c>
      <c r="GL2223" s="81">
        <v>690.05764099999999</v>
      </c>
      <c r="GM2223" s="81">
        <v>2032</v>
      </c>
      <c r="GN2223" s="81" t="s">
        <v>173</v>
      </c>
      <c r="GO2223" s="81">
        <v>1.1148832299820636E-2</v>
      </c>
      <c r="GP2223" s="81">
        <v>10</v>
      </c>
      <c r="GQ2223" s="81">
        <v>0</v>
      </c>
      <c r="GR2223" s="81" t="s">
        <v>448</v>
      </c>
      <c r="GS2223" s="81">
        <v>0</v>
      </c>
      <c r="GT2223" s="81">
        <v>0</v>
      </c>
      <c r="GU2223" s="81">
        <v>0</v>
      </c>
      <c r="GV2223" s="81">
        <v>0</v>
      </c>
      <c r="GW2223" s="81">
        <v>0</v>
      </c>
      <c r="GX2223" s="81">
        <v>0</v>
      </c>
      <c r="GY2223" s="81">
        <v>1.1148832299820636E-2</v>
      </c>
      <c r="GZ2223" s="81">
        <v>4.3541857288384195E-4</v>
      </c>
    </row>
    <row r="2224" spans="187:208" x14ac:dyDescent="0.25">
      <c r="GE2224" s="81" t="s">
        <v>449</v>
      </c>
      <c r="GF2224" s="81" t="s">
        <v>155</v>
      </c>
      <c r="GG2224" s="81" t="s">
        <v>466</v>
      </c>
      <c r="GH2224" s="81" t="s">
        <v>461</v>
      </c>
      <c r="GI2224" s="81">
        <v>2021</v>
      </c>
      <c r="GJ2224" s="81" t="s">
        <v>201</v>
      </c>
      <c r="GK2224" s="81">
        <v>222.2294216278315</v>
      </c>
      <c r="GL2224" s="81">
        <v>690.05764099999999</v>
      </c>
      <c r="GM2224" s="81">
        <v>2021</v>
      </c>
      <c r="GN2224" s="81" t="s">
        <v>173</v>
      </c>
      <c r="GO2224" s="81">
        <v>1.1148832299820636E-2</v>
      </c>
      <c r="GP2224" s="81">
        <v>10</v>
      </c>
      <c r="GQ2224" s="81">
        <v>0</v>
      </c>
      <c r="GR2224" s="81" t="s">
        <v>448</v>
      </c>
      <c r="GS2224" s="81">
        <v>1.1148832299820636E-2</v>
      </c>
      <c r="GT2224" s="81">
        <v>2.4775985538148264</v>
      </c>
      <c r="GU2224" s="81">
        <v>1.1148832299820636E-2</v>
      </c>
      <c r="GV2224" s="81">
        <v>2.4775985538148264</v>
      </c>
      <c r="GW2224" s="81">
        <v>0</v>
      </c>
      <c r="GX2224" s="81">
        <v>0</v>
      </c>
      <c r="GY2224" s="81">
        <v>0</v>
      </c>
      <c r="GZ2224" s="81">
        <v>0</v>
      </c>
    </row>
    <row r="2225" spans="187:208" x14ac:dyDescent="0.25">
      <c r="GE2225" s="81" t="s">
        <v>449</v>
      </c>
      <c r="GF2225" s="81" t="s">
        <v>155</v>
      </c>
      <c r="GG2225" s="81" t="s">
        <v>466</v>
      </c>
      <c r="GH2225" s="81" t="s">
        <v>461</v>
      </c>
      <c r="GI2225" s="81">
        <v>2022</v>
      </c>
      <c r="GJ2225" s="81" t="s">
        <v>201</v>
      </c>
      <c r="GK2225" s="81">
        <v>222.2294216278315</v>
      </c>
      <c r="GL2225" s="81">
        <v>690.05764099999999</v>
      </c>
      <c r="GM2225" s="81">
        <v>2022</v>
      </c>
      <c r="GN2225" s="81" t="s">
        <v>173</v>
      </c>
      <c r="GO2225" s="81">
        <v>1.1148832299820636E-2</v>
      </c>
      <c r="GP2225" s="81">
        <v>10</v>
      </c>
      <c r="GQ2225" s="81">
        <v>0</v>
      </c>
      <c r="GR2225" s="81" t="s">
        <v>448</v>
      </c>
      <c r="GS2225" s="81">
        <v>1.1148832299820636E-2</v>
      </c>
      <c r="GT2225" s="81">
        <v>2.4775985538148264</v>
      </c>
      <c r="GU2225" s="81">
        <v>1.1148832299820636E-2</v>
      </c>
      <c r="GV2225" s="81">
        <v>2.4775985538148264</v>
      </c>
      <c r="GW2225" s="81">
        <v>1.1148832299820636E-2</v>
      </c>
      <c r="GX2225" s="81">
        <v>2.4775985538148264</v>
      </c>
      <c r="GY2225" s="81">
        <v>0</v>
      </c>
      <c r="GZ2225" s="81">
        <v>0</v>
      </c>
    </row>
    <row r="2226" spans="187:208" x14ac:dyDescent="0.25">
      <c r="GE2226" s="81" t="s">
        <v>449</v>
      </c>
      <c r="GF2226" s="81" t="s">
        <v>155</v>
      </c>
      <c r="GG2226" s="81" t="s">
        <v>466</v>
      </c>
      <c r="GH2226" s="81" t="s">
        <v>461</v>
      </c>
      <c r="GI2226" s="81">
        <v>2023</v>
      </c>
      <c r="GJ2226" s="81" t="s">
        <v>201</v>
      </c>
      <c r="GK2226" s="81">
        <v>233.23007680794021</v>
      </c>
      <c r="GL2226" s="81">
        <v>690.05764099999999</v>
      </c>
      <c r="GM2226" s="81">
        <v>2023</v>
      </c>
      <c r="GN2226" s="81" t="s">
        <v>173</v>
      </c>
      <c r="GO2226" s="81">
        <v>1.1148832299820636E-2</v>
      </c>
      <c r="GP2226" s="81">
        <v>10</v>
      </c>
      <c r="GQ2226" s="81">
        <v>0</v>
      </c>
      <c r="GR2226" s="81" t="s">
        <v>448</v>
      </c>
      <c r="GS2226" s="81">
        <v>1.1148832299820636E-2</v>
      </c>
      <c r="GT2226" s="81">
        <v>2.6002430136060117</v>
      </c>
      <c r="GU2226" s="81">
        <v>1.1148832299820636E-2</v>
      </c>
      <c r="GV2226" s="81">
        <v>2.6002430136060117</v>
      </c>
      <c r="GW2226" s="81">
        <v>1.1148832299820636E-2</v>
      </c>
      <c r="GX2226" s="81">
        <v>2.6002430136060117</v>
      </c>
      <c r="GY2226" s="81">
        <v>1.1148832299820636E-2</v>
      </c>
      <c r="GZ2226" s="81">
        <v>2.6002430136060117</v>
      </c>
    </row>
    <row r="2227" spans="187:208" x14ac:dyDescent="0.25">
      <c r="GE2227" s="81" t="s">
        <v>449</v>
      </c>
      <c r="GF2227" s="81" t="s">
        <v>155</v>
      </c>
      <c r="GG2227" s="81" t="s">
        <v>466</v>
      </c>
      <c r="GH2227" s="81" t="s">
        <v>461</v>
      </c>
      <c r="GI2227" s="81">
        <v>2024</v>
      </c>
      <c r="GJ2227" s="81" t="s">
        <v>201</v>
      </c>
      <c r="GK2227" s="81">
        <v>233.23007680794021</v>
      </c>
      <c r="GL2227" s="81">
        <v>690.05764099999999</v>
      </c>
      <c r="GM2227" s="81">
        <v>2024</v>
      </c>
      <c r="GN2227" s="81" t="s">
        <v>173</v>
      </c>
      <c r="GO2227" s="81">
        <v>1.1148832299820636E-2</v>
      </c>
      <c r="GP2227" s="81">
        <v>10</v>
      </c>
      <c r="GQ2227" s="81">
        <v>0</v>
      </c>
      <c r="GR2227" s="81" t="s">
        <v>448</v>
      </c>
      <c r="GS2227" s="81">
        <v>1.1148832299820636E-2</v>
      </c>
      <c r="GT2227" s="81">
        <v>2.6002430136060117</v>
      </c>
      <c r="GU2227" s="81">
        <v>1.1148832299820636E-2</v>
      </c>
      <c r="GV2227" s="81">
        <v>2.6002430136060117</v>
      </c>
      <c r="GW2227" s="81">
        <v>1.1148832299820636E-2</v>
      </c>
      <c r="GX2227" s="81">
        <v>2.6002430136060117</v>
      </c>
      <c r="GY2227" s="81">
        <v>1.1148832299820636E-2</v>
      </c>
      <c r="GZ2227" s="81">
        <v>2.6002430136060117</v>
      </c>
    </row>
    <row r="2228" spans="187:208" x14ac:dyDescent="0.25">
      <c r="GE2228" s="81" t="s">
        <v>449</v>
      </c>
      <c r="GF2228" s="81" t="s">
        <v>155</v>
      </c>
      <c r="GG2228" s="81" t="s">
        <v>466</v>
      </c>
      <c r="GH2228" s="81" t="s">
        <v>461</v>
      </c>
      <c r="GI2228" s="81">
        <v>2025</v>
      </c>
      <c r="GJ2228" s="81" t="s">
        <v>201</v>
      </c>
      <c r="GK2228" s="81">
        <v>233.23007680794021</v>
      </c>
      <c r="GL2228" s="81">
        <v>690.05764099999999</v>
      </c>
      <c r="GM2228" s="81">
        <v>2025</v>
      </c>
      <c r="GN2228" s="81" t="s">
        <v>173</v>
      </c>
      <c r="GO2228" s="81">
        <v>1.1148832299820636E-2</v>
      </c>
      <c r="GP2228" s="81">
        <v>10</v>
      </c>
      <c r="GQ2228" s="81">
        <v>0</v>
      </c>
      <c r="GR2228" s="81" t="s">
        <v>448</v>
      </c>
      <c r="GS2228" s="81">
        <v>1.1148832299820636E-2</v>
      </c>
      <c r="GT2228" s="81">
        <v>2.6002430136060117</v>
      </c>
      <c r="GU2228" s="81">
        <v>1.1148832299820636E-2</v>
      </c>
      <c r="GV2228" s="81">
        <v>2.6002430136060117</v>
      </c>
      <c r="GW2228" s="81">
        <v>1.1148832299820636E-2</v>
      </c>
      <c r="GX2228" s="81">
        <v>2.6002430136060117</v>
      </c>
      <c r="GY2228" s="81">
        <v>1.1148832299820636E-2</v>
      </c>
      <c r="GZ2228" s="81">
        <v>2.6002430136060117</v>
      </c>
    </row>
    <row r="2229" spans="187:208" x14ac:dyDescent="0.25">
      <c r="GE2229" s="81" t="s">
        <v>449</v>
      </c>
      <c r="GF2229" s="81" t="s">
        <v>155</v>
      </c>
      <c r="GG2229" s="81" t="s">
        <v>466</v>
      </c>
      <c r="GH2229" s="81" t="s">
        <v>461</v>
      </c>
      <c r="GI2229" s="81">
        <v>2026</v>
      </c>
      <c r="GJ2229" s="81" t="s">
        <v>201</v>
      </c>
      <c r="GK2229" s="81">
        <v>233.23007680794021</v>
      </c>
      <c r="GL2229" s="81">
        <v>690.05764099999999</v>
      </c>
      <c r="GM2229" s="81">
        <v>2026</v>
      </c>
      <c r="GN2229" s="81" t="s">
        <v>173</v>
      </c>
      <c r="GO2229" s="81">
        <v>1.1148832299820636E-2</v>
      </c>
      <c r="GP2229" s="81">
        <v>10</v>
      </c>
      <c r="GQ2229" s="81">
        <v>0</v>
      </c>
      <c r="GR2229" s="81" t="s">
        <v>448</v>
      </c>
      <c r="GS2229" s="81">
        <v>1.1148832299820636E-2</v>
      </c>
      <c r="GT2229" s="81">
        <v>2.6002430136060117</v>
      </c>
      <c r="GU2229" s="81">
        <v>1.1148832299820636E-2</v>
      </c>
      <c r="GV2229" s="81">
        <v>2.6002430136060117</v>
      </c>
      <c r="GW2229" s="81">
        <v>1.1148832299820636E-2</v>
      </c>
      <c r="GX2229" s="81">
        <v>2.6002430136060117</v>
      </c>
      <c r="GY2229" s="81">
        <v>1.1148832299820636E-2</v>
      </c>
      <c r="GZ2229" s="81">
        <v>2.6002430136060117</v>
      </c>
    </row>
    <row r="2230" spans="187:208" x14ac:dyDescent="0.25">
      <c r="GE2230" s="81" t="s">
        <v>449</v>
      </c>
      <c r="GF2230" s="81" t="s">
        <v>155</v>
      </c>
      <c r="GG2230" s="81" t="s">
        <v>466</v>
      </c>
      <c r="GH2230" s="81" t="s">
        <v>461</v>
      </c>
      <c r="GI2230" s="81">
        <v>2027</v>
      </c>
      <c r="GJ2230" s="81" t="s">
        <v>201</v>
      </c>
      <c r="GK2230" s="81">
        <v>233.23007680794021</v>
      </c>
      <c r="GL2230" s="81">
        <v>690.05764099999999</v>
      </c>
      <c r="GM2230" s="81">
        <v>2027</v>
      </c>
      <c r="GN2230" s="81" t="s">
        <v>173</v>
      </c>
      <c r="GO2230" s="81">
        <v>1.1148832299820636E-2</v>
      </c>
      <c r="GP2230" s="81">
        <v>10</v>
      </c>
      <c r="GQ2230" s="81">
        <v>0</v>
      </c>
      <c r="GR2230" s="81" t="s">
        <v>448</v>
      </c>
      <c r="GS2230" s="81">
        <v>1.1148832299820636E-2</v>
      </c>
      <c r="GT2230" s="81">
        <v>2.6002430136060117</v>
      </c>
      <c r="GU2230" s="81">
        <v>1.1148832299820636E-2</v>
      </c>
      <c r="GV2230" s="81">
        <v>2.6002430136060117</v>
      </c>
      <c r="GW2230" s="81">
        <v>1.1148832299820636E-2</v>
      </c>
      <c r="GX2230" s="81">
        <v>2.6002430136060117</v>
      </c>
      <c r="GY2230" s="81">
        <v>1.1148832299820636E-2</v>
      </c>
      <c r="GZ2230" s="81">
        <v>2.6002430136060117</v>
      </c>
    </row>
    <row r="2231" spans="187:208" x14ac:dyDescent="0.25">
      <c r="GE2231" s="81" t="s">
        <v>449</v>
      </c>
      <c r="GF2231" s="81" t="s">
        <v>155</v>
      </c>
      <c r="GG2231" s="81" t="s">
        <v>466</v>
      </c>
      <c r="GH2231" s="81" t="s">
        <v>461</v>
      </c>
      <c r="GI2231" s="81">
        <v>2028</v>
      </c>
      <c r="GJ2231" s="81" t="s">
        <v>201</v>
      </c>
      <c r="GK2231" s="81">
        <v>247.27299216494799</v>
      </c>
      <c r="GL2231" s="81">
        <v>690.05764099999999</v>
      </c>
      <c r="GM2231" s="81">
        <v>2028</v>
      </c>
      <c r="GN2231" s="81" t="s">
        <v>173</v>
      </c>
      <c r="GO2231" s="81">
        <v>1.1148832299820636E-2</v>
      </c>
      <c r="GP2231" s="81">
        <v>10</v>
      </c>
      <c r="GQ2231" s="81">
        <v>0</v>
      </c>
      <c r="GR2231" s="81" t="s">
        <v>448</v>
      </c>
      <c r="GS2231" s="81">
        <v>1.1148832299820636E-2</v>
      </c>
      <c r="GT2231" s="81">
        <v>2.7568051219218672</v>
      </c>
      <c r="GU2231" s="81">
        <v>1.1148832299820636E-2</v>
      </c>
      <c r="GV2231" s="81">
        <v>2.7568051219218672</v>
      </c>
      <c r="GW2231" s="81">
        <v>1.1148832299820636E-2</v>
      </c>
      <c r="GX2231" s="81">
        <v>2.7568051219218672</v>
      </c>
      <c r="GY2231" s="81">
        <v>1.1148832299820636E-2</v>
      </c>
      <c r="GZ2231" s="81">
        <v>2.7568051219218672</v>
      </c>
    </row>
    <row r="2232" spans="187:208" x14ac:dyDescent="0.25">
      <c r="GE2232" s="81" t="s">
        <v>449</v>
      </c>
      <c r="GF2232" s="81" t="s">
        <v>155</v>
      </c>
      <c r="GG2232" s="81" t="s">
        <v>466</v>
      </c>
      <c r="GH2232" s="81" t="s">
        <v>461</v>
      </c>
      <c r="GI2232" s="81">
        <v>2029</v>
      </c>
      <c r="GJ2232" s="81" t="s">
        <v>201</v>
      </c>
      <c r="GK2232" s="81">
        <v>247.27299216494799</v>
      </c>
      <c r="GL2232" s="81">
        <v>690.05764099999999</v>
      </c>
      <c r="GM2232" s="81">
        <v>2029</v>
      </c>
      <c r="GN2232" s="81" t="s">
        <v>173</v>
      </c>
      <c r="GO2232" s="81">
        <v>1.1148832299820636E-2</v>
      </c>
      <c r="GP2232" s="81">
        <v>10</v>
      </c>
      <c r="GQ2232" s="81">
        <v>0</v>
      </c>
      <c r="GR2232" s="81" t="s">
        <v>448</v>
      </c>
      <c r="GS2232" s="81">
        <v>1.1148832299820636E-2</v>
      </c>
      <c r="GT2232" s="81">
        <v>2.7568051219218672</v>
      </c>
      <c r="GU2232" s="81">
        <v>1.1148832299820636E-2</v>
      </c>
      <c r="GV2232" s="81">
        <v>2.7568051219218672</v>
      </c>
      <c r="GW2232" s="81">
        <v>1.1148832299820636E-2</v>
      </c>
      <c r="GX2232" s="81">
        <v>2.7568051219218672</v>
      </c>
      <c r="GY2232" s="81">
        <v>1.1148832299820636E-2</v>
      </c>
      <c r="GZ2232" s="81">
        <v>2.7568051219218672</v>
      </c>
    </row>
    <row r="2233" spans="187:208" x14ac:dyDescent="0.25">
      <c r="GE2233" s="81" t="s">
        <v>449</v>
      </c>
      <c r="GF2233" s="81" t="s">
        <v>155</v>
      </c>
      <c r="GG2233" s="81" t="s">
        <v>466</v>
      </c>
      <c r="GH2233" s="81" t="s">
        <v>461</v>
      </c>
      <c r="GI2233" s="81">
        <v>2030</v>
      </c>
      <c r="GJ2233" s="81" t="s">
        <v>201</v>
      </c>
      <c r="GK2233" s="81">
        <v>247.27299216494799</v>
      </c>
      <c r="GL2233" s="81">
        <v>690.05764099999999</v>
      </c>
      <c r="GM2233" s="81">
        <v>2030</v>
      </c>
      <c r="GN2233" s="81" t="s">
        <v>173</v>
      </c>
      <c r="GO2233" s="81">
        <v>1.1148832299820636E-2</v>
      </c>
      <c r="GP2233" s="81">
        <v>10</v>
      </c>
      <c r="GQ2233" s="81">
        <v>0</v>
      </c>
      <c r="GR2233" s="81" t="s">
        <v>448</v>
      </c>
      <c r="GS2233" s="81">
        <v>0</v>
      </c>
      <c r="GT2233" s="81">
        <v>0</v>
      </c>
      <c r="GU2233" s="81">
        <v>1.1148832299820636E-2</v>
      </c>
      <c r="GV2233" s="81">
        <v>2.7568051219218672</v>
      </c>
      <c r="GW2233" s="81">
        <v>1.1148832299820636E-2</v>
      </c>
      <c r="GX2233" s="81">
        <v>2.7568051219218672</v>
      </c>
      <c r="GY2233" s="81">
        <v>1.1148832299820636E-2</v>
      </c>
      <c r="GZ2233" s="81">
        <v>2.7568051219218672</v>
      </c>
    </row>
    <row r="2234" spans="187:208" x14ac:dyDescent="0.25">
      <c r="GE2234" s="81" t="s">
        <v>449</v>
      </c>
      <c r="GF2234" s="81" t="s">
        <v>155</v>
      </c>
      <c r="GG2234" s="81" t="s">
        <v>466</v>
      </c>
      <c r="GH2234" s="81" t="s">
        <v>461</v>
      </c>
      <c r="GI2234" s="81">
        <v>2031</v>
      </c>
      <c r="GJ2234" s="81" t="s">
        <v>201</v>
      </c>
      <c r="GK2234" s="81">
        <v>247.27299216494799</v>
      </c>
      <c r="GL2234" s="81">
        <v>690.05764099999999</v>
      </c>
      <c r="GM2234" s="81">
        <v>2031</v>
      </c>
      <c r="GN2234" s="81" t="s">
        <v>173</v>
      </c>
      <c r="GO2234" s="81">
        <v>1.1148832299820636E-2</v>
      </c>
      <c r="GP2234" s="81">
        <v>10</v>
      </c>
      <c r="GQ2234" s="81">
        <v>0</v>
      </c>
      <c r="GR2234" s="81" t="s">
        <v>448</v>
      </c>
      <c r="GS2234" s="81">
        <v>0</v>
      </c>
      <c r="GT2234" s="81">
        <v>0</v>
      </c>
      <c r="GU2234" s="81">
        <v>0</v>
      </c>
      <c r="GV2234" s="81">
        <v>0</v>
      </c>
      <c r="GW2234" s="81">
        <v>1.1148832299820636E-2</v>
      </c>
      <c r="GX2234" s="81">
        <v>2.7568051219218672</v>
      </c>
      <c r="GY2234" s="81">
        <v>1.1148832299820636E-2</v>
      </c>
      <c r="GZ2234" s="81">
        <v>2.7568051219218672</v>
      </c>
    </row>
    <row r="2235" spans="187:208" x14ac:dyDescent="0.25">
      <c r="GE2235" s="81" t="s">
        <v>449</v>
      </c>
      <c r="GF2235" s="81" t="s">
        <v>155</v>
      </c>
      <c r="GG2235" s="81" t="s">
        <v>466</v>
      </c>
      <c r="GH2235" s="81" t="s">
        <v>461</v>
      </c>
      <c r="GI2235" s="81">
        <v>2032</v>
      </c>
      <c r="GJ2235" s="81" t="s">
        <v>201</v>
      </c>
      <c r="GK2235" s="81">
        <v>247.27299216494799</v>
      </c>
      <c r="GL2235" s="81">
        <v>690.05764099999999</v>
      </c>
      <c r="GM2235" s="81">
        <v>2032</v>
      </c>
      <c r="GN2235" s="81" t="s">
        <v>173</v>
      </c>
      <c r="GO2235" s="81">
        <v>1.1148832299820636E-2</v>
      </c>
      <c r="GP2235" s="81">
        <v>10</v>
      </c>
      <c r="GQ2235" s="81">
        <v>0</v>
      </c>
      <c r="GR2235" s="81" t="s">
        <v>448</v>
      </c>
      <c r="GS2235" s="81">
        <v>0</v>
      </c>
      <c r="GT2235" s="81">
        <v>0</v>
      </c>
      <c r="GU2235" s="81">
        <v>0</v>
      </c>
      <c r="GV2235" s="81">
        <v>0</v>
      </c>
      <c r="GW2235" s="81">
        <v>0</v>
      </c>
      <c r="GX2235" s="81">
        <v>0</v>
      </c>
      <c r="GY2235" s="81">
        <v>1.1148832299820636E-2</v>
      </c>
      <c r="GZ2235" s="81">
        <v>2.7568051219218672</v>
      </c>
    </row>
    <row r="2236" spans="187:208" x14ac:dyDescent="0.25">
      <c r="GE2236" s="81" t="s">
        <v>449</v>
      </c>
      <c r="GF2236" s="81" t="s">
        <v>155</v>
      </c>
      <c r="GG2236" s="81" t="s">
        <v>466</v>
      </c>
      <c r="GH2236" s="81" t="s">
        <v>451</v>
      </c>
      <c r="GI2236" s="81">
        <v>2021</v>
      </c>
      <c r="GJ2236" s="81" t="s">
        <v>201</v>
      </c>
      <c r="GK2236" s="81">
        <v>222.22942162785051</v>
      </c>
      <c r="GL2236" s="81">
        <v>690.05764099999999</v>
      </c>
      <c r="GM2236" s="81">
        <v>2021</v>
      </c>
      <c r="GN2236" s="81" t="s">
        <v>173</v>
      </c>
      <c r="GO2236" s="81">
        <v>1.1148832299820636E-2</v>
      </c>
      <c r="GP2236" s="81">
        <v>10</v>
      </c>
      <c r="GQ2236" s="81">
        <v>0</v>
      </c>
      <c r="GR2236" s="81" t="s">
        <v>448</v>
      </c>
      <c r="GS2236" s="81">
        <v>1.1148832299820636E-2</v>
      </c>
      <c r="GT2236" s="81">
        <v>2.4775985538150387</v>
      </c>
      <c r="GU2236" s="81">
        <v>1.1148832299820636E-2</v>
      </c>
      <c r="GV2236" s="81">
        <v>2.4775985538150387</v>
      </c>
      <c r="GW2236" s="81">
        <v>0</v>
      </c>
      <c r="GX2236" s="81">
        <v>0</v>
      </c>
      <c r="GY2236" s="81">
        <v>0</v>
      </c>
      <c r="GZ2236" s="81">
        <v>0</v>
      </c>
    </row>
    <row r="2237" spans="187:208" x14ac:dyDescent="0.25">
      <c r="GE2237" s="81" t="s">
        <v>449</v>
      </c>
      <c r="GF2237" s="81" t="s">
        <v>155</v>
      </c>
      <c r="GG2237" s="81" t="s">
        <v>466</v>
      </c>
      <c r="GH2237" s="81" t="s">
        <v>451</v>
      </c>
      <c r="GI2237" s="81">
        <v>2022</v>
      </c>
      <c r="GJ2237" s="81" t="s">
        <v>201</v>
      </c>
      <c r="GK2237" s="81">
        <v>222.22942162785051</v>
      </c>
      <c r="GL2237" s="81">
        <v>690.05764099999999</v>
      </c>
      <c r="GM2237" s="81">
        <v>2022</v>
      </c>
      <c r="GN2237" s="81" t="s">
        <v>173</v>
      </c>
      <c r="GO2237" s="81">
        <v>1.1148832299820636E-2</v>
      </c>
      <c r="GP2237" s="81">
        <v>10</v>
      </c>
      <c r="GQ2237" s="81">
        <v>0</v>
      </c>
      <c r="GR2237" s="81" t="s">
        <v>448</v>
      </c>
      <c r="GS2237" s="81">
        <v>1.1148832299820636E-2</v>
      </c>
      <c r="GT2237" s="81">
        <v>2.4775985538150387</v>
      </c>
      <c r="GU2237" s="81">
        <v>1.1148832299820636E-2</v>
      </c>
      <c r="GV2237" s="81">
        <v>2.4775985538150387</v>
      </c>
      <c r="GW2237" s="81">
        <v>1.1148832299820636E-2</v>
      </c>
      <c r="GX2237" s="81">
        <v>2.4775985538150387</v>
      </c>
      <c r="GY2237" s="81">
        <v>0</v>
      </c>
      <c r="GZ2237" s="81">
        <v>0</v>
      </c>
    </row>
    <row r="2238" spans="187:208" x14ac:dyDescent="0.25">
      <c r="GE2238" s="81" t="s">
        <v>449</v>
      </c>
      <c r="GF2238" s="81" t="s">
        <v>155</v>
      </c>
      <c r="GG2238" s="81" t="s">
        <v>466</v>
      </c>
      <c r="GH2238" s="81" t="s">
        <v>451</v>
      </c>
      <c r="GI2238" s="81">
        <v>2023</v>
      </c>
      <c r="GJ2238" s="81" t="s">
        <v>201</v>
      </c>
      <c r="GK2238" s="81">
        <v>233.2300768079601</v>
      </c>
      <c r="GL2238" s="81">
        <v>690.05764099999999</v>
      </c>
      <c r="GM2238" s="81">
        <v>2023</v>
      </c>
      <c r="GN2238" s="81" t="s">
        <v>173</v>
      </c>
      <c r="GO2238" s="81">
        <v>1.1148832299820636E-2</v>
      </c>
      <c r="GP2238" s="81">
        <v>10</v>
      </c>
      <c r="GQ2238" s="81">
        <v>0</v>
      </c>
      <c r="GR2238" s="81" t="s">
        <v>448</v>
      </c>
      <c r="GS2238" s="81">
        <v>1.1148832299820636E-2</v>
      </c>
      <c r="GT2238" s="81">
        <v>2.6002430136062333</v>
      </c>
      <c r="GU2238" s="81">
        <v>1.1148832299820636E-2</v>
      </c>
      <c r="GV2238" s="81">
        <v>2.6002430136062333</v>
      </c>
      <c r="GW2238" s="81">
        <v>1.1148832299820636E-2</v>
      </c>
      <c r="GX2238" s="81">
        <v>2.6002430136062333</v>
      </c>
      <c r="GY2238" s="81">
        <v>1.1148832299820636E-2</v>
      </c>
      <c r="GZ2238" s="81">
        <v>2.6002430136062333</v>
      </c>
    </row>
    <row r="2239" spans="187:208" x14ac:dyDescent="0.25">
      <c r="GE2239" s="81" t="s">
        <v>449</v>
      </c>
      <c r="GF2239" s="81" t="s">
        <v>155</v>
      </c>
      <c r="GG2239" s="81" t="s">
        <v>466</v>
      </c>
      <c r="GH2239" s="81" t="s">
        <v>451</v>
      </c>
      <c r="GI2239" s="81">
        <v>2024</v>
      </c>
      <c r="GJ2239" s="81" t="s">
        <v>201</v>
      </c>
      <c r="GK2239" s="81">
        <v>233.2300768079601</v>
      </c>
      <c r="GL2239" s="81">
        <v>690.05764099999999</v>
      </c>
      <c r="GM2239" s="81">
        <v>2024</v>
      </c>
      <c r="GN2239" s="81" t="s">
        <v>173</v>
      </c>
      <c r="GO2239" s="81">
        <v>1.1148832299820636E-2</v>
      </c>
      <c r="GP2239" s="81">
        <v>10</v>
      </c>
      <c r="GQ2239" s="81">
        <v>0</v>
      </c>
      <c r="GR2239" s="81" t="s">
        <v>448</v>
      </c>
      <c r="GS2239" s="81">
        <v>1.1148832299820636E-2</v>
      </c>
      <c r="GT2239" s="81">
        <v>2.6002430136062333</v>
      </c>
      <c r="GU2239" s="81">
        <v>1.1148832299820636E-2</v>
      </c>
      <c r="GV2239" s="81">
        <v>2.6002430136062333</v>
      </c>
      <c r="GW2239" s="81">
        <v>1.1148832299820636E-2</v>
      </c>
      <c r="GX2239" s="81">
        <v>2.6002430136062333</v>
      </c>
      <c r="GY2239" s="81">
        <v>1.1148832299820636E-2</v>
      </c>
      <c r="GZ2239" s="81">
        <v>2.6002430136062333</v>
      </c>
    </row>
    <row r="2240" spans="187:208" x14ac:dyDescent="0.25">
      <c r="GE2240" s="81" t="s">
        <v>449</v>
      </c>
      <c r="GF2240" s="81" t="s">
        <v>155</v>
      </c>
      <c r="GG2240" s="81" t="s">
        <v>466</v>
      </c>
      <c r="GH2240" s="81" t="s">
        <v>451</v>
      </c>
      <c r="GI2240" s="81">
        <v>2025</v>
      </c>
      <c r="GJ2240" s="81" t="s">
        <v>201</v>
      </c>
      <c r="GK2240" s="81">
        <v>233.2300768079601</v>
      </c>
      <c r="GL2240" s="81">
        <v>690.05764099999999</v>
      </c>
      <c r="GM2240" s="81">
        <v>2025</v>
      </c>
      <c r="GN2240" s="81" t="s">
        <v>173</v>
      </c>
      <c r="GO2240" s="81">
        <v>1.1148832299820636E-2</v>
      </c>
      <c r="GP2240" s="81">
        <v>10</v>
      </c>
      <c r="GQ2240" s="81">
        <v>0</v>
      </c>
      <c r="GR2240" s="81" t="s">
        <v>448</v>
      </c>
      <c r="GS2240" s="81">
        <v>1.1148832299820636E-2</v>
      </c>
      <c r="GT2240" s="81">
        <v>2.6002430136062333</v>
      </c>
      <c r="GU2240" s="81">
        <v>1.1148832299820636E-2</v>
      </c>
      <c r="GV2240" s="81">
        <v>2.6002430136062333</v>
      </c>
      <c r="GW2240" s="81">
        <v>1.1148832299820636E-2</v>
      </c>
      <c r="GX2240" s="81">
        <v>2.6002430136062333</v>
      </c>
      <c r="GY2240" s="81">
        <v>1.1148832299820636E-2</v>
      </c>
      <c r="GZ2240" s="81">
        <v>2.6002430136062333</v>
      </c>
    </row>
    <row r="2241" spans="187:208" x14ac:dyDescent="0.25">
      <c r="GE2241" s="81" t="s">
        <v>449</v>
      </c>
      <c r="GF2241" s="81" t="s">
        <v>155</v>
      </c>
      <c r="GG2241" s="81" t="s">
        <v>466</v>
      </c>
      <c r="GH2241" s="81" t="s">
        <v>451</v>
      </c>
      <c r="GI2241" s="81">
        <v>2026</v>
      </c>
      <c r="GJ2241" s="81" t="s">
        <v>201</v>
      </c>
      <c r="GK2241" s="81">
        <v>233.2300768079601</v>
      </c>
      <c r="GL2241" s="81">
        <v>690.05764099999999</v>
      </c>
      <c r="GM2241" s="81">
        <v>2026</v>
      </c>
      <c r="GN2241" s="81" t="s">
        <v>173</v>
      </c>
      <c r="GO2241" s="81">
        <v>1.1148832299820636E-2</v>
      </c>
      <c r="GP2241" s="81">
        <v>10</v>
      </c>
      <c r="GQ2241" s="81">
        <v>0</v>
      </c>
      <c r="GR2241" s="81" t="s">
        <v>448</v>
      </c>
      <c r="GS2241" s="81">
        <v>1.1148832299820636E-2</v>
      </c>
      <c r="GT2241" s="81">
        <v>2.6002430136062333</v>
      </c>
      <c r="GU2241" s="81">
        <v>1.1148832299820636E-2</v>
      </c>
      <c r="GV2241" s="81">
        <v>2.6002430136062333</v>
      </c>
      <c r="GW2241" s="81">
        <v>1.1148832299820636E-2</v>
      </c>
      <c r="GX2241" s="81">
        <v>2.6002430136062333</v>
      </c>
      <c r="GY2241" s="81">
        <v>1.1148832299820636E-2</v>
      </c>
      <c r="GZ2241" s="81">
        <v>2.6002430136062333</v>
      </c>
    </row>
    <row r="2242" spans="187:208" x14ac:dyDescent="0.25">
      <c r="GE2242" s="81" t="s">
        <v>449</v>
      </c>
      <c r="GF2242" s="81" t="s">
        <v>155</v>
      </c>
      <c r="GG2242" s="81" t="s">
        <v>466</v>
      </c>
      <c r="GH2242" s="81" t="s">
        <v>451</v>
      </c>
      <c r="GI2242" s="81">
        <v>2027</v>
      </c>
      <c r="GJ2242" s="81" t="s">
        <v>201</v>
      </c>
      <c r="GK2242" s="81">
        <v>233.2300768079601</v>
      </c>
      <c r="GL2242" s="81">
        <v>690.05764099999999</v>
      </c>
      <c r="GM2242" s="81">
        <v>2027</v>
      </c>
      <c r="GN2242" s="81" t="s">
        <v>173</v>
      </c>
      <c r="GO2242" s="81">
        <v>1.1148832299820636E-2</v>
      </c>
      <c r="GP2242" s="81">
        <v>10</v>
      </c>
      <c r="GQ2242" s="81">
        <v>0</v>
      </c>
      <c r="GR2242" s="81" t="s">
        <v>448</v>
      </c>
      <c r="GS2242" s="81">
        <v>1.1148832299820636E-2</v>
      </c>
      <c r="GT2242" s="81">
        <v>2.6002430136062333</v>
      </c>
      <c r="GU2242" s="81">
        <v>1.1148832299820636E-2</v>
      </c>
      <c r="GV2242" s="81">
        <v>2.6002430136062333</v>
      </c>
      <c r="GW2242" s="81">
        <v>1.1148832299820636E-2</v>
      </c>
      <c r="GX2242" s="81">
        <v>2.6002430136062333</v>
      </c>
      <c r="GY2242" s="81">
        <v>1.1148832299820636E-2</v>
      </c>
      <c r="GZ2242" s="81">
        <v>2.6002430136062333</v>
      </c>
    </row>
    <row r="2243" spans="187:208" x14ac:dyDescent="0.25">
      <c r="GE2243" s="81" t="s">
        <v>449</v>
      </c>
      <c r="GF2243" s="81" t="s">
        <v>155</v>
      </c>
      <c r="GG2243" s="81" t="s">
        <v>466</v>
      </c>
      <c r="GH2243" s="81" t="s">
        <v>451</v>
      </c>
      <c r="GI2243" s="81">
        <v>2028</v>
      </c>
      <c r="GJ2243" s="81" t="s">
        <v>201</v>
      </c>
      <c r="GK2243" s="81">
        <v>247.2729921649692</v>
      </c>
      <c r="GL2243" s="81">
        <v>690.05764099999999</v>
      </c>
      <c r="GM2243" s="81">
        <v>2028</v>
      </c>
      <c r="GN2243" s="81" t="s">
        <v>173</v>
      </c>
      <c r="GO2243" s="81">
        <v>1.1148832299820636E-2</v>
      </c>
      <c r="GP2243" s="81">
        <v>10</v>
      </c>
      <c r="GQ2243" s="81">
        <v>0</v>
      </c>
      <c r="GR2243" s="81" t="s">
        <v>448</v>
      </c>
      <c r="GS2243" s="81">
        <v>1.1148832299820636E-2</v>
      </c>
      <c r="GT2243" s="81">
        <v>2.7568051219221035</v>
      </c>
      <c r="GU2243" s="81">
        <v>1.1148832299820636E-2</v>
      </c>
      <c r="GV2243" s="81">
        <v>2.7568051219221035</v>
      </c>
      <c r="GW2243" s="81">
        <v>1.1148832299820636E-2</v>
      </c>
      <c r="GX2243" s="81">
        <v>2.7568051219221035</v>
      </c>
      <c r="GY2243" s="81">
        <v>1.1148832299820636E-2</v>
      </c>
      <c r="GZ2243" s="81">
        <v>2.7568051219221035</v>
      </c>
    </row>
    <row r="2244" spans="187:208" x14ac:dyDescent="0.25">
      <c r="GE2244" s="81" t="s">
        <v>449</v>
      </c>
      <c r="GF2244" s="81" t="s">
        <v>155</v>
      </c>
      <c r="GG2244" s="81" t="s">
        <v>466</v>
      </c>
      <c r="GH2244" s="81" t="s">
        <v>451</v>
      </c>
      <c r="GI2244" s="81">
        <v>2029</v>
      </c>
      <c r="GJ2244" s="81" t="s">
        <v>201</v>
      </c>
      <c r="GK2244" s="81">
        <v>247.2729921649692</v>
      </c>
      <c r="GL2244" s="81">
        <v>690.05764099999999</v>
      </c>
      <c r="GM2244" s="81">
        <v>2029</v>
      </c>
      <c r="GN2244" s="81" t="s">
        <v>173</v>
      </c>
      <c r="GO2244" s="81">
        <v>1.1148832299820636E-2</v>
      </c>
      <c r="GP2244" s="81">
        <v>10</v>
      </c>
      <c r="GQ2244" s="81">
        <v>0</v>
      </c>
      <c r="GR2244" s="81" t="s">
        <v>448</v>
      </c>
      <c r="GS2244" s="81">
        <v>1.1148832299820636E-2</v>
      </c>
      <c r="GT2244" s="81">
        <v>2.7568051219221035</v>
      </c>
      <c r="GU2244" s="81">
        <v>1.1148832299820636E-2</v>
      </c>
      <c r="GV2244" s="81">
        <v>2.7568051219221035</v>
      </c>
      <c r="GW2244" s="81">
        <v>1.1148832299820636E-2</v>
      </c>
      <c r="GX2244" s="81">
        <v>2.7568051219221035</v>
      </c>
      <c r="GY2244" s="81">
        <v>1.1148832299820636E-2</v>
      </c>
      <c r="GZ2244" s="81">
        <v>2.7568051219221035</v>
      </c>
    </row>
    <row r="2245" spans="187:208" x14ac:dyDescent="0.25">
      <c r="GE2245" s="81" t="s">
        <v>449</v>
      </c>
      <c r="GF2245" s="81" t="s">
        <v>155</v>
      </c>
      <c r="GG2245" s="81" t="s">
        <v>466</v>
      </c>
      <c r="GH2245" s="81" t="s">
        <v>451</v>
      </c>
      <c r="GI2245" s="81">
        <v>2030</v>
      </c>
      <c r="GJ2245" s="81" t="s">
        <v>201</v>
      </c>
      <c r="GK2245" s="81">
        <v>247.2729921649692</v>
      </c>
      <c r="GL2245" s="81">
        <v>690.05764099999999</v>
      </c>
      <c r="GM2245" s="81">
        <v>2030</v>
      </c>
      <c r="GN2245" s="81" t="s">
        <v>173</v>
      </c>
      <c r="GO2245" s="81">
        <v>1.1148832299820636E-2</v>
      </c>
      <c r="GP2245" s="81">
        <v>10</v>
      </c>
      <c r="GQ2245" s="81">
        <v>0</v>
      </c>
      <c r="GR2245" s="81" t="s">
        <v>448</v>
      </c>
      <c r="GS2245" s="81">
        <v>0</v>
      </c>
      <c r="GT2245" s="81">
        <v>0</v>
      </c>
      <c r="GU2245" s="81">
        <v>1.1148832299820636E-2</v>
      </c>
      <c r="GV2245" s="81">
        <v>2.7568051219221035</v>
      </c>
      <c r="GW2245" s="81">
        <v>1.1148832299820636E-2</v>
      </c>
      <c r="GX2245" s="81">
        <v>2.7568051219221035</v>
      </c>
      <c r="GY2245" s="81">
        <v>1.1148832299820636E-2</v>
      </c>
      <c r="GZ2245" s="81">
        <v>2.7568051219221035</v>
      </c>
    </row>
    <row r="2246" spans="187:208" x14ac:dyDescent="0.25">
      <c r="GE2246" s="81" t="s">
        <v>449</v>
      </c>
      <c r="GF2246" s="81" t="s">
        <v>155</v>
      </c>
      <c r="GG2246" s="81" t="s">
        <v>466</v>
      </c>
      <c r="GH2246" s="81" t="s">
        <v>451</v>
      </c>
      <c r="GI2246" s="81">
        <v>2031</v>
      </c>
      <c r="GJ2246" s="81" t="s">
        <v>201</v>
      </c>
      <c r="GK2246" s="81">
        <v>247.2729921649692</v>
      </c>
      <c r="GL2246" s="81">
        <v>690.05764099999999</v>
      </c>
      <c r="GM2246" s="81">
        <v>2031</v>
      </c>
      <c r="GN2246" s="81" t="s">
        <v>173</v>
      </c>
      <c r="GO2246" s="81">
        <v>1.1148832299820636E-2</v>
      </c>
      <c r="GP2246" s="81">
        <v>10</v>
      </c>
      <c r="GQ2246" s="81">
        <v>0</v>
      </c>
      <c r="GR2246" s="81" t="s">
        <v>448</v>
      </c>
      <c r="GS2246" s="81">
        <v>0</v>
      </c>
      <c r="GT2246" s="81">
        <v>0</v>
      </c>
      <c r="GU2246" s="81">
        <v>0</v>
      </c>
      <c r="GV2246" s="81">
        <v>0</v>
      </c>
      <c r="GW2246" s="81">
        <v>1.1148832299820636E-2</v>
      </c>
      <c r="GX2246" s="81">
        <v>2.7568051219221035</v>
      </c>
      <c r="GY2246" s="81">
        <v>1.1148832299820636E-2</v>
      </c>
      <c r="GZ2246" s="81">
        <v>2.7568051219221035</v>
      </c>
    </row>
    <row r="2247" spans="187:208" x14ac:dyDescent="0.25">
      <c r="GE2247" s="81" t="s">
        <v>449</v>
      </c>
      <c r="GF2247" s="81" t="s">
        <v>155</v>
      </c>
      <c r="GG2247" s="81" t="s">
        <v>466</v>
      </c>
      <c r="GH2247" s="81" t="s">
        <v>451</v>
      </c>
      <c r="GI2247" s="81">
        <v>2032</v>
      </c>
      <c r="GJ2247" s="81" t="s">
        <v>201</v>
      </c>
      <c r="GK2247" s="81">
        <v>247.2729921649692</v>
      </c>
      <c r="GL2247" s="81">
        <v>690.05764099999999</v>
      </c>
      <c r="GM2247" s="81">
        <v>2032</v>
      </c>
      <c r="GN2247" s="81" t="s">
        <v>173</v>
      </c>
      <c r="GO2247" s="81">
        <v>1.1148832299820636E-2</v>
      </c>
      <c r="GP2247" s="81">
        <v>10</v>
      </c>
      <c r="GQ2247" s="81">
        <v>0</v>
      </c>
      <c r="GR2247" s="81" t="s">
        <v>448</v>
      </c>
      <c r="GS2247" s="81">
        <v>0</v>
      </c>
      <c r="GT2247" s="81">
        <v>0</v>
      </c>
      <c r="GU2247" s="81">
        <v>0</v>
      </c>
      <c r="GV2247" s="81">
        <v>0</v>
      </c>
      <c r="GW2247" s="81">
        <v>0</v>
      </c>
      <c r="GX2247" s="81">
        <v>0</v>
      </c>
      <c r="GY2247" s="81">
        <v>1.1148832299820636E-2</v>
      </c>
      <c r="GZ2247" s="81">
        <v>2.7568051219221035</v>
      </c>
    </row>
    <row r="2248" spans="187:208" x14ac:dyDescent="0.25">
      <c r="GE2248" s="81" t="s">
        <v>449</v>
      </c>
      <c r="GF2248" s="81" t="s">
        <v>155</v>
      </c>
      <c r="GG2248" s="81" t="s">
        <v>466</v>
      </c>
      <c r="GH2248" s="81" t="s">
        <v>452</v>
      </c>
      <c r="GI2248" s="81">
        <v>2021</v>
      </c>
      <c r="GJ2248" s="81" t="s">
        <v>201</v>
      </c>
      <c r="GK2248" s="81">
        <v>0.69641821681223381</v>
      </c>
      <c r="GL2248" s="81">
        <v>690.05764099999999</v>
      </c>
      <c r="GM2248" s="81">
        <v>2021</v>
      </c>
      <c r="GN2248" s="81" t="s">
        <v>173</v>
      </c>
      <c r="GO2248" s="81">
        <v>1.1148832299820636E-2</v>
      </c>
      <c r="GP2248" s="81">
        <v>10</v>
      </c>
      <c r="GQ2248" s="81">
        <v>0</v>
      </c>
      <c r="GR2248" s="81" t="s">
        <v>448</v>
      </c>
      <c r="GS2248" s="81">
        <v>1.1148832299820636E-2</v>
      </c>
      <c r="GT2248" s="81">
        <v>7.7642499097797229E-3</v>
      </c>
      <c r="GU2248" s="81">
        <v>1.1148832299820636E-2</v>
      </c>
      <c r="GV2248" s="81">
        <v>7.7642499097797229E-3</v>
      </c>
      <c r="GW2248" s="81">
        <v>0</v>
      </c>
      <c r="GX2248" s="81">
        <v>0</v>
      </c>
      <c r="GY2248" s="81">
        <v>0</v>
      </c>
      <c r="GZ2248" s="81">
        <v>0</v>
      </c>
    </row>
    <row r="2249" spans="187:208" x14ac:dyDescent="0.25">
      <c r="GE2249" s="81" t="s">
        <v>449</v>
      </c>
      <c r="GF2249" s="81" t="s">
        <v>155</v>
      </c>
      <c r="GG2249" s="81" t="s">
        <v>466</v>
      </c>
      <c r="GH2249" s="81" t="s">
        <v>452</v>
      </c>
      <c r="GI2249" s="81">
        <v>2022</v>
      </c>
      <c r="GJ2249" s="81" t="s">
        <v>201</v>
      </c>
      <c r="GK2249" s="81">
        <v>0.69641821681223381</v>
      </c>
      <c r="GL2249" s="81">
        <v>690.05764099999999</v>
      </c>
      <c r="GM2249" s="81">
        <v>2022</v>
      </c>
      <c r="GN2249" s="81" t="s">
        <v>173</v>
      </c>
      <c r="GO2249" s="81">
        <v>1.1148832299820636E-2</v>
      </c>
      <c r="GP2249" s="81">
        <v>10</v>
      </c>
      <c r="GQ2249" s="81">
        <v>0</v>
      </c>
      <c r="GR2249" s="81" t="s">
        <v>448</v>
      </c>
      <c r="GS2249" s="81">
        <v>1.1148832299820636E-2</v>
      </c>
      <c r="GT2249" s="81">
        <v>7.7642499097797229E-3</v>
      </c>
      <c r="GU2249" s="81">
        <v>1.1148832299820636E-2</v>
      </c>
      <c r="GV2249" s="81">
        <v>7.7642499097797229E-3</v>
      </c>
      <c r="GW2249" s="81">
        <v>1.1148832299820636E-2</v>
      </c>
      <c r="GX2249" s="81">
        <v>7.7642499097797229E-3</v>
      </c>
      <c r="GY2249" s="81">
        <v>0</v>
      </c>
      <c r="GZ2249" s="81">
        <v>0</v>
      </c>
    </row>
    <row r="2250" spans="187:208" x14ac:dyDescent="0.25">
      <c r="GE2250" s="81" t="s">
        <v>449</v>
      </c>
      <c r="GF2250" s="81" t="s">
        <v>155</v>
      </c>
      <c r="GG2250" s="81" t="s">
        <v>466</v>
      </c>
      <c r="GH2250" s="81" t="s">
        <v>452</v>
      </c>
      <c r="GI2250" s="81">
        <v>2023</v>
      </c>
      <c r="GJ2250" s="81" t="s">
        <v>201</v>
      </c>
      <c r="GK2250" s="81">
        <v>0.7189601678582147</v>
      </c>
      <c r="GL2250" s="81">
        <v>690.05764099999999</v>
      </c>
      <c r="GM2250" s="81">
        <v>2023</v>
      </c>
      <c r="GN2250" s="81" t="s">
        <v>173</v>
      </c>
      <c r="GO2250" s="81">
        <v>1.1148832299820636E-2</v>
      </c>
      <c r="GP2250" s="81">
        <v>10</v>
      </c>
      <c r="GQ2250" s="81">
        <v>0</v>
      </c>
      <c r="GR2250" s="81" t="s">
        <v>448</v>
      </c>
      <c r="GS2250" s="81">
        <v>1.1148832299820636E-2</v>
      </c>
      <c r="GT2250" s="81">
        <v>8.0155663417021301E-3</v>
      </c>
      <c r="GU2250" s="81">
        <v>1.1148832299820636E-2</v>
      </c>
      <c r="GV2250" s="81">
        <v>8.0155663417021301E-3</v>
      </c>
      <c r="GW2250" s="81">
        <v>1.1148832299820636E-2</v>
      </c>
      <c r="GX2250" s="81">
        <v>8.0155663417021301E-3</v>
      </c>
      <c r="GY2250" s="81">
        <v>1.1148832299820636E-2</v>
      </c>
      <c r="GZ2250" s="81">
        <v>8.0155663417021301E-3</v>
      </c>
    </row>
    <row r="2251" spans="187:208" x14ac:dyDescent="0.25">
      <c r="GE2251" s="81" t="s">
        <v>449</v>
      </c>
      <c r="GF2251" s="81" t="s">
        <v>155</v>
      </c>
      <c r="GG2251" s="81" t="s">
        <v>466</v>
      </c>
      <c r="GH2251" s="81" t="s">
        <v>452</v>
      </c>
      <c r="GI2251" s="81">
        <v>2024</v>
      </c>
      <c r="GJ2251" s="81" t="s">
        <v>201</v>
      </c>
      <c r="GK2251" s="81">
        <v>0.7189601678582147</v>
      </c>
      <c r="GL2251" s="81">
        <v>690.05764099999999</v>
      </c>
      <c r="GM2251" s="81">
        <v>2024</v>
      </c>
      <c r="GN2251" s="81" t="s">
        <v>173</v>
      </c>
      <c r="GO2251" s="81">
        <v>1.1148832299820636E-2</v>
      </c>
      <c r="GP2251" s="81">
        <v>10</v>
      </c>
      <c r="GQ2251" s="81">
        <v>0</v>
      </c>
      <c r="GR2251" s="81" t="s">
        <v>448</v>
      </c>
      <c r="GS2251" s="81">
        <v>1.1148832299820636E-2</v>
      </c>
      <c r="GT2251" s="81">
        <v>8.0155663417021301E-3</v>
      </c>
      <c r="GU2251" s="81">
        <v>1.1148832299820636E-2</v>
      </c>
      <c r="GV2251" s="81">
        <v>8.0155663417021301E-3</v>
      </c>
      <c r="GW2251" s="81">
        <v>1.1148832299820636E-2</v>
      </c>
      <c r="GX2251" s="81">
        <v>8.0155663417021301E-3</v>
      </c>
      <c r="GY2251" s="81">
        <v>1.1148832299820636E-2</v>
      </c>
      <c r="GZ2251" s="81">
        <v>8.0155663417021301E-3</v>
      </c>
    </row>
    <row r="2252" spans="187:208" x14ac:dyDescent="0.25">
      <c r="GE2252" s="81" t="s">
        <v>449</v>
      </c>
      <c r="GF2252" s="81" t="s">
        <v>155</v>
      </c>
      <c r="GG2252" s="81" t="s">
        <v>466</v>
      </c>
      <c r="GH2252" s="81" t="s">
        <v>452</v>
      </c>
      <c r="GI2252" s="81">
        <v>2025</v>
      </c>
      <c r="GJ2252" s="81" t="s">
        <v>201</v>
      </c>
      <c r="GK2252" s="81">
        <v>0.7189601678582147</v>
      </c>
      <c r="GL2252" s="81">
        <v>690.05764099999999</v>
      </c>
      <c r="GM2252" s="81">
        <v>2025</v>
      </c>
      <c r="GN2252" s="81" t="s">
        <v>173</v>
      </c>
      <c r="GO2252" s="81">
        <v>1.1148832299820636E-2</v>
      </c>
      <c r="GP2252" s="81">
        <v>10</v>
      </c>
      <c r="GQ2252" s="81">
        <v>0</v>
      </c>
      <c r="GR2252" s="81" t="s">
        <v>448</v>
      </c>
      <c r="GS2252" s="81">
        <v>1.1148832299820636E-2</v>
      </c>
      <c r="GT2252" s="81">
        <v>8.0155663417021301E-3</v>
      </c>
      <c r="GU2252" s="81">
        <v>1.1148832299820636E-2</v>
      </c>
      <c r="GV2252" s="81">
        <v>8.0155663417021301E-3</v>
      </c>
      <c r="GW2252" s="81">
        <v>1.1148832299820636E-2</v>
      </c>
      <c r="GX2252" s="81">
        <v>8.0155663417021301E-3</v>
      </c>
      <c r="GY2252" s="81">
        <v>1.1148832299820636E-2</v>
      </c>
      <c r="GZ2252" s="81">
        <v>8.0155663417021301E-3</v>
      </c>
    </row>
    <row r="2253" spans="187:208" x14ac:dyDescent="0.25">
      <c r="GE2253" s="81" t="s">
        <v>449</v>
      </c>
      <c r="GF2253" s="81" t="s">
        <v>155</v>
      </c>
      <c r="GG2253" s="81" t="s">
        <v>466</v>
      </c>
      <c r="GH2253" s="81" t="s">
        <v>452</v>
      </c>
      <c r="GI2253" s="81">
        <v>2026</v>
      </c>
      <c r="GJ2253" s="81" t="s">
        <v>201</v>
      </c>
      <c r="GK2253" s="81">
        <v>0.7189601678582147</v>
      </c>
      <c r="GL2253" s="81">
        <v>690.05764099999999</v>
      </c>
      <c r="GM2253" s="81">
        <v>2026</v>
      </c>
      <c r="GN2253" s="81" t="s">
        <v>173</v>
      </c>
      <c r="GO2253" s="81">
        <v>1.1148832299820636E-2</v>
      </c>
      <c r="GP2253" s="81">
        <v>10</v>
      </c>
      <c r="GQ2253" s="81">
        <v>0</v>
      </c>
      <c r="GR2253" s="81" t="s">
        <v>448</v>
      </c>
      <c r="GS2253" s="81">
        <v>1.1148832299820636E-2</v>
      </c>
      <c r="GT2253" s="81">
        <v>8.0155663417021301E-3</v>
      </c>
      <c r="GU2253" s="81">
        <v>1.1148832299820636E-2</v>
      </c>
      <c r="GV2253" s="81">
        <v>8.0155663417021301E-3</v>
      </c>
      <c r="GW2253" s="81">
        <v>1.1148832299820636E-2</v>
      </c>
      <c r="GX2253" s="81">
        <v>8.0155663417021301E-3</v>
      </c>
      <c r="GY2253" s="81">
        <v>1.1148832299820636E-2</v>
      </c>
      <c r="GZ2253" s="81">
        <v>8.0155663417021301E-3</v>
      </c>
    </row>
    <row r="2254" spans="187:208" x14ac:dyDescent="0.25">
      <c r="GE2254" s="81" t="s">
        <v>449</v>
      </c>
      <c r="GF2254" s="81" t="s">
        <v>155</v>
      </c>
      <c r="GG2254" s="81" t="s">
        <v>466</v>
      </c>
      <c r="GH2254" s="81" t="s">
        <v>452</v>
      </c>
      <c r="GI2254" s="81">
        <v>2027</v>
      </c>
      <c r="GJ2254" s="81" t="s">
        <v>201</v>
      </c>
      <c r="GK2254" s="81">
        <v>0.7189601678582147</v>
      </c>
      <c r="GL2254" s="81">
        <v>690.05764099999999</v>
      </c>
      <c r="GM2254" s="81">
        <v>2027</v>
      </c>
      <c r="GN2254" s="81" t="s">
        <v>173</v>
      </c>
      <c r="GO2254" s="81">
        <v>1.1148832299820636E-2</v>
      </c>
      <c r="GP2254" s="81">
        <v>10</v>
      </c>
      <c r="GQ2254" s="81">
        <v>0</v>
      </c>
      <c r="GR2254" s="81" t="s">
        <v>448</v>
      </c>
      <c r="GS2254" s="81">
        <v>1.1148832299820636E-2</v>
      </c>
      <c r="GT2254" s="81">
        <v>8.0155663417021301E-3</v>
      </c>
      <c r="GU2254" s="81">
        <v>1.1148832299820636E-2</v>
      </c>
      <c r="GV2254" s="81">
        <v>8.0155663417021301E-3</v>
      </c>
      <c r="GW2254" s="81">
        <v>1.1148832299820636E-2</v>
      </c>
      <c r="GX2254" s="81">
        <v>8.0155663417021301E-3</v>
      </c>
      <c r="GY2254" s="81">
        <v>1.1148832299820636E-2</v>
      </c>
      <c r="GZ2254" s="81">
        <v>8.0155663417021301E-3</v>
      </c>
    </row>
    <row r="2255" spans="187:208" x14ac:dyDescent="0.25">
      <c r="GE2255" s="81" t="s">
        <v>449</v>
      </c>
      <c r="GF2255" s="81" t="s">
        <v>155</v>
      </c>
      <c r="GG2255" s="81" t="s">
        <v>466</v>
      </c>
      <c r="GH2255" s="81" t="s">
        <v>452</v>
      </c>
      <c r="GI2255" s="81">
        <v>2028</v>
      </c>
      <c r="GJ2255" s="81" t="s">
        <v>201</v>
      </c>
      <c r="GK2255" s="81">
        <v>0.74733835430388951</v>
      </c>
      <c r="GL2255" s="81">
        <v>690.05764099999999</v>
      </c>
      <c r="GM2255" s="81">
        <v>2028</v>
      </c>
      <c r="GN2255" s="81" t="s">
        <v>173</v>
      </c>
      <c r="GO2255" s="81">
        <v>1.1148832299820636E-2</v>
      </c>
      <c r="GP2255" s="81">
        <v>10</v>
      </c>
      <c r="GQ2255" s="81">
        <v>0</v>
      </c>
      <c r="GR2255" s="81" t="s">
        <v>448</v>
      </c>
      <c r="GS2255" s="81">
        <v>1.1148832299820636E-2</v>
      </c>
      <c r="GT2255" s="81">
        <v>8.3319499833580026E-3</v>
      </c>
      <c r="GU2255" s="81">
        <v>1.1148832299820636E-2</v>
      </c>
      <c r="GV2255" s="81">
        <v>8.3319499833580026E-3</v>
      </c>
      <c r="GW2255" s="81">
        <v>1.1148832299820636E-2</v>
      </c>
      <c r="GX2255" s="81">
        <v>8.3319499833580026E-3</v>
      </c>
      <c r="GY2255" s="81">
        <v>1.1148832299820636E-2</v>
      </c>
      <c r="GZ2255" s="81">
        <v>8.3319499833580026E-3</v>
      </c>
    </row>
    <row r="2256" spans="187:208" x14ac:dyDescent="0.25">
      <c r="GE2256" s="81" t="s">
        <v>449</v>
      </c>
      <c r="GF2256" s="81" t="s">
        <v>155</v>
      </c>
      <c r="GG2256" s="81" t="s">
        <v>466</v>
      </c>
      <c r="GH2256" s="81" t="s">
        <v>452</v>
      </c>
      <c r="GI2256" s="81">
        <v>2029</v>
      </c>
      <c r="GJ2256" s="81" t="s">
        <v>201</v>
      </c>
      <c r="GK2256" s="81">
        <v>0.74733835430388951</v>
      </c>
      <c r="GL2256" s="81">
        <v>690.05764099999999</v>
      </c>
      <c r="GM2256" s="81">
        <v>2029</v>
      </c>
      <c r="GN2256" s="81" t="s">
        <v>173</v>
      </c>
      <c r="GO2256" s="81">
        <v>1.1148832299820636E-2</v>
      </c>
      <c r="GP2256" s="81">
        <v>10</v>
      </c>
      <c r="GQ2256" s="81">
        <v>0</v>
      </c>
      <c r="GR2256" s="81" t="s">
        <v>448</v>
      </c>
      <c r="GS2256" s="81">
        <v>1.1148832299820636E-2</v>
      </c>
      <c r="GT2256" s="81">
        <v>8.3319499833580026E-3</v>
      </c>
      <c r="GU2256" s="81">
        <v>1.1148832299820636E-2</v>
      </c>
      <c r="GV2256" s="81">
        <v>8.3319499833580026E-3</v>
      </c>
      <c r="GW2256" s="81">
        <v>1.1148832299820636E-2</v>
      </c>
      <c r="GX2256" s="81">
        <v>8.3319499833580026E-3</v>
      </c>
      <c r="GY2256" s="81">
        <v>1.1148832299820636E-2</v>
      </c>
      <c r="GZ2256" s="81">
        <v>8.3319499833580026E-3</v>
      </c>
    </row>
    <row r="2257" spans="187:208" x14ac:dyDescent="0.25">
      <c r="GE2257" s="81" t="s">
        <v>449</v>
      </c>
      <c r="GF2257" s="81" t="s">
        <v>155</v>
      </c>
      <c r="GG2257" s="81" t="s">
        <v>466</v>
      </c>
      <c r="GH2257" s="81" t="s">
        <v>452</v>
      </c>
      <c r="GI2257" s="81">
        <v>2030</v>
      </c>
      <c r="GJ2257" s="81" t="s">
        <v>201</v>
      </c>
      <c r="GK2257" s="81">
        <v>0.74733835430388951</v>
      </c>
      <c r="GL2257" s="81">
        <v>690.05764099999999</v>
      </c>
      <c r="GM2257" s="81">
        <v>2030</v>
      </c>
      <c r="GN2257" s="81" t="s">
        <v>173</v>
      </c>
      <c r="GO2257" s="81">
        <v>1.1148832299820636E-2</v>
      </c>
      <c r="GP2257" s="81">
        <v>10</v>
      </c>
      <c r="GQ2257" s="81">
        <v>0</v>
      </c>
      <c r="GR2257" s="81" t="s">
        <v>448</v>
      </c>
      <c r="GS2257" s="81">
        <v>0</v>
      </c>
      <c r="GT2257" s="81">
        <v>0</v>
      </c>
      <c r="GU2257" s="81">
        <v>1.1148832299820636E-2</v>
      </c>
      <c r="GV2257" s="81">
        <v>8.3319499833580026E-3</v>
      </c>
      <c r="GW2257" s="81">
        <v>1.1148832299820636E-2</v>
      </c>
      <c r="GX2257" s="81">
        <v>8.3319499833580026E-3</v>
      </c>
      <c r="GY2257" s="81">
        <v>1.1148832299820636E-2</v>
      </c>
      <c r="GZ2257" s="81">
        <v>8.3319499833580026E-3</v>
      </c>
    </row>
    <row r="2258" spans="187:208" x14ac:dyDescent="0.25">
      <c r="GE2258" s="81" t="s">
        <v>449</v>
      </c>
      <c r="GF2258" s="81" t="s">
        <v>155</v>
      </c>
      <c r="GG2258" s="81" t="s">
        <v>466</v>
      </c>
      <c r="GH2258" s="81" t="s">
        <v>452</v>
      </c>
      <c r="GI2258" s="81">
        <v>2031</v>
      </c>
      <c r="GJ2258" s="81" t="s">
        <v>201</v>
      </c>
      <c r="GK2258" s="81">
        <v>0.74733835430388951</v>
      </c>
      <c r="GL2258" s="81">
        <v>690.05764099999999</v>
      </c>
      <c r="GM2258" s="81">
        <v>2031</v>
      </c>
      <c r="GN2258" s="81" t="s">
        <v>173</v>
      </c>
      <c r="GO2258" s="81">
        <v>1.1148832299820636E-2</v>
      </c>
      <c r="GP2258" s="81">
        <v>10</v>
      </c>
      <c r="GQ2258" s="81">
        <v>0</v>
      </c>
      <c r="GR2258" s="81" t="s">
        <v>448</v>
      </c>
      <c r="GS2258" s="81">
        <v>0</v>
      </c>
      <c r="GT2258" s="81">
        <v>0</v>
      </c>
      <c r="GU2258" s="81">
        <v>0</v>
      </c>
      <c r="GV2258" s="81">
        <v>0</v>
      </c>
      <c r="GW2258" s="81">
        <v>1.1148832299820636E-2</v>
      </c>
      <c r="GX2258" s="81">
        <v>8.3319499833580026E-3</v>
      </c>
      <c r="GY2258" s="81">
        <v>1.1148832299820636E-2</v>
      </c>
      <c r="GZ2258" s="81">
        <v>8.3319499833580026E-3</v>
      </c>
    </row>
    <row r="2259" spans="187:208" x14ac:dyDescent="0.25">
      <c r="GE2259" s="81" t="s">
        <v>449</v>
      </c>
      <c r="GF2259" s="81" t="s">
        <v>155</v>
      </c>
      <c r="GG2259" s="81" t="s">
        <v>466</v>
      </c>
      <c r="GH2259" s="81" t="s">
        <v>452</v>
      </c>
      <c r="GI2259" s="81">
        <v>2032</v>
      </c>
      <c r="GJ2259" s="81" t="s">
        <v>201</v>
      </c>
      <c r="GK2259" s="81">
        <v>0.74733835430388951</v>
      </c>
      <c r="GL2259" s="81">
        <v>690.05764099999999</v>
      </c>
      <c r="GM2259" s="81">
        <v>2032</v>
      </c>
      <c r="GN2259" s="81" t="s">
        <v>173</v>
      </c>
      <c r="GO2259" s="81">
        <v>1.1148832299820636E-2</v>
      </c>
      <c r="GP2259" s="81">
        <v>10</v>
      </c>
      <c r="GQ2259" s="81">
        <v>0</v>
      </c>
      <c r="GR2259" s="81" t="s">
        <v>448</v>
      </c>
      <c r="GS2259" s="81">
        <v>0</v>
      </c>
      <c r="GT2259" s="81">
        <v>0</v>
      </c>
      <c r="GU2259" s="81">
        <v>0</v>
      </c>
      <c r="GV2259" s="81">
        <v>0</v>
      </c>
      <c r="GW2259" s="81">
        <v>0</v>
      </c>
      <c r="GX2259" s="81">
        <v>0</v>
      </c>
      <c r="GY2259" s="81">
        <v>1.1148832299820636E-2</v>
      </c>
      <c r="GZ2259" s="81">
        <v>8.3319499833580026E-3</v>
      </c>
    </row>
    <row r="2260" spans="187:208" x14ac:dyDescent="0.25">
      <c r="GE2260" s="81" t="s">
        <v>449</v>
      </c>
      <c r="GF2260" s="81" t="s">
        <v>155</v>
      </c>
      <c r="GG2260" s="81" t="s">
        <v>466</v>
      </c>
      <c r="GH2260" s="81" t="s">
        <v>453</v>
      </c>
      <c r="GI2260" s="81">
        <v>2021</v>
      </c>
      <c r="GJ2260" s="81" t="s">
        <v>201</v>
      </c>
      <c r="GK2260" s="81">
        <v>3.6425060683954263E-2</v>
      </c>
      <c r="GL2260" s="81">
        <v>690.05764099999999</v>
      </c>
      <c r="GM2260" s="81">
        <v>2021</v>
      </c>
      <c r="GN2260" s="81" t="s">
        <v>173</v>
      </c>
      <c r="GO2260" s="81">
        <v>1.1148832299820636E-2</v>
      </c>
      <c r="GP2260" s="81">
        <v>10</v>
      </c>
      <c r="GQ2260" s="81">
        <v>0</v>
      </c>
      <c r="GR2260" s="81" t="s">
        <v>448</v>
      </c>
      <c r="GS2260" s="81">
        <v>1.1148832299820636E-2</v>
      </c>
      <c r="GT2260" s="81">
        <v>4.0609689307619605E-4</v>
      </c>
      <c r="GU2260" s="81">
        <v>1.1148832299820636E-2</v>
      </c>
      <c r="GV2260" s="81">
        <v>4.0609689307619605E-4</v>
      </c>
      <c r="GW2260" s="81">
        <v>0</v>
      </c>
      <c r="GX2260" s="81">
        <v>0</v>
      </c>
      <c r="GY2260" s="81">
        <v>0</v>
      </c>
      <c r="GZ2260" s="81">
        <v>0</v>
      </c>
    </row>
    <row r="2261" spans="187:208" x14ac:dyDescent="0.25">
      <c r="GE2261" s="81" t="s">
        <v>449</v>
      </c>
      <c r="GF2261" s="81" t="s">
        <v>155</v>
      </c>
      <c r="GG2261" s="81" t="s">
        <v>466</v>
      </c>
      <c r="GH2261" s="81" t="s">
        <v>453</v>
      </c>
      <c r="GI2261" s="81">
        <v>2022</v>
      </c>
      <c r="GJ2261" s="81" t="s">
        <v>201</v>
      </c>
      <c r="GK2261" s="81">
        <v>3.6425060683954263E-2</v>
      </c>
      <c r="GL2261" s="81">
        <v>690.05764099999999</v>
      </c>
      <c r="GM2261" s="81">
        <v>2022</v>
      </c>
      <c r="GN2261" s="81" t="s">
        <v>173</v>
      </c>
      <c r="GO2261" s="81">
        <v>1.1148832299820636E-2</v>
      </c>
      <c r="GP2261" s="81">
        <v>10</v>
      </c>
      <c r="GQ2261" s="81">
        <v>0</v>
      </c>
      <c r="GR2261" s="81" t="s">
        <v>448</v>
      </c>
      <c r="GS2261" s="81">
        <v>1.1148832299820636E-2</v>
      </c>
      <c r="GT2261" s="81">
        <v>4.0609689307619605E-4</v>
      </c>
      <c r="GU2261" s="81">
        <v>1.1148832299820636E-2</v>
      </c>
      <c r="GV2261" s="81">
        <v>4.0609689307619605E-4</v>
      </c>
      <c r="GW2261" s="81">
        <v>1.1148832299820636E-2</v>
      </c>
      <c r="GX2261" s="81">
        <v>4.0609689307619605E-4</v>
      </c>
      <c r="GY2261" s="81">
        <v>0</v>
      </c>
      <c r="GZ2261" s="81">
        <v>0</v>
      </c>
    </row>
    <row r="2262" spans="187:208" x14ac:dyDescent="0.25">
      <c r="GE2262" s="81" t="s">
        <v>449</v>
      </c>
      <c r="GF2262" s="81" t="s">
        <v>155</v>
      </c>
      <c r="GG2262" s="81" t="s">
        <v>466</v>
      </c>
      <c r="GH2262" s="81" t="s">
        <v>453</v>
      </c>
      <c r="GI2262" s="81">
        <v>2023</v>
      </c>
      <c r="GJ2262" s="81" t="s">
        <v>201</v>
      </c>
      <c r="GK2262" s="81">
        <v>3.7590224611390458E-2</v>
      </c>
      <c r="GL2262" s="81">
        <v>690.05764099999999</v>
      </c>
      <c r="GM2262" s="81">
        <v>2023</v>
      </c>
      <c r="GN2262" s="81" t="s">
        <v>173</v>
      </c>
      <c r="GO2262" s="81">
        <v>1.1148832299820636E-2</v>
      </c>
      <c r="GP2262" s="81">
        <v>10</v>
      </c>
      <c r="GQ2262" s="81">
        <v>0</v>
      </c>
      <c r="GR2262" s="81" t="s">
        <v>448</v>
      </c>
      <c r="GS2262" s="81">
        <v>1.1148832299820636E-2</v>
      </c>
      <c r="GT2262" s="81">
        <v>4.1908711030498255E-4</v>
      </c>
      <c r="GU2262" s="81">
        <v>1.1148832299820636E-2</v>
      </c>
      <c r="GV2262" s="81">
        <v>4.1908711030498255E-4</v>
      </c>
      <c r="GW2262" s="81">
        <v>1.1148832299820636E-2</v>
      </c>
      <c r="GX2262" s="81">
        <v>4.1908711030498255E-4</v>
      </c>
      <c r="GY2262" s="81">
        <v>1.1148832299820636E-2</v>
      </c>
      <c r="GZ2262" s="81">
        <v>4.1908711030498255E-4</v>
      </c>
    </row>
    <row r="2263" spans="187:208" x14ac:dyDescent="0.25">
      <c r="GE2263" s="81" t="s">
        <v>449</v>
      </c>
      <c r="GF2263" s="81" t="s">
        <v>155</v>
      </c>
      <c r="GG2263" s="81" t="s">
        <v>466</v>
      </c>
      <c r="GH2263" s="81" t="s">
        <v>453</v>
      </c>
      <c r="GI2263" s="81">
        <v>2024</v>
      </c>
      <c r="GJ2263" s="81" t="s">
        <v>201</v>
      </c>
      <c r="GK2263" s="81">
        <v>3.7590224611390458E-2</v>
      </c>
      <c r="GL2263" s="81">
        <v>690.05764099999999</v>
      </c>
      <c r="GM2263" s="81">
        <v>2024</v>
      </c>
      <c r="GN2263" s="81" t="s">
        <v>173</v>
      </c>
      <c r="GO2263" s="81">
        <v>1.1148832299820636E-2</v>
      </c>
      <c r="GP2263" s="81">
        <v>10</v>
      </c>
      <c r="GQ2263" s="81">
        <v>0</v>
      </c>
      <c r="GR2263" s="81" t="s">
        <v>448</v>
      </c>
      <c r="GS2263" s="81">
        <v>1.1148832299820636E-2</v>
      </c>
      <c r="GT2263" s="81">
        <v>4.1908711030498255E-4</v>
      </c>
      <c r="GU2263" s="81">
        <v>1.1148832299820636E-2</v>
      </c>
      <c r="GV2263" s="81">
        <v>4.1908711030498255E-4</v>
      </c>
      <c r="GW2263" s="81">
        <v>1.1148832299820636E-2</v>
      </c>
      <c r="GX2263" s="81">
        <v>4.1908711030498255E-4</v>
      </c>
      <c r="GY2263" s="81">
        <v>1.1148832299820636E-2</v>
      </c>
      <c r="GZ2263" s="81">
        <v>4.1908711030498255E-4</v>
      </c>
    </row>
    <row r="2264" spans="187:208" x14ac:dyDescent="0.25">
      <c r="GE2264" s="81" t="s">
        <v>449</v>
      </c>
      <c r="GF2264" s="81" t="s">
        <v>155</v>
      </c>
      <c r="GG2264" s="81" t="s">
        <v>466</v>
      </c>
      <c r="GH2264" s="81" t="s">
        <v>453</v>
      </c>
      <c r="GI2264" s="81">
        <v>2025</v>
      </c>
      <c r="GJ2264" s="81" t="s">
        <v>201</v>
      </c>
      <c r="GK2264" s="81">
        <v>3.7590224611390458E-2</v>
      </c>
      <c r="GL2264" s="81">
        <v>690.05764099999999</v>
      </c>
      <c r="GM2264" s="81">
        <v>2025</v>
      </c>
      <c r="GN2264" s="81" t="s">
        <v>173</v>
      </c>
      <c r="GO2264" s="81">
        <v>1.1148832299820636E-2</v>
      </c>
      <c r="GP2264" s="81">
        <v>10</v>
      </c>
      <c r="GQ2264" s="81">
        <v>0</v>
      </c>
      <c r="GR2264" s="81" t="s">
        <v>448</v>
      </c>
      <c r="GS2264" s="81">
        <v>1.1148832299820636E-2</v>
      </c>
      <c r="GT2264" s="81">
        <v>4.1908711030498255E-4</v>
      </c>
      <c r="GU2264" s="81">
        <v>1.1148832299820636E-2</v>
      </c>
      <c r="GV2264" s="81">
        <v>4.1908711030498255E-4</v>
      </c>
      <c r="GW2264" s="81">
        <v>1.1148832299820636E-2</v>
      </c>
      <c r="GX2264" s="81">
        <v>4.1908711030498255E-4</v>
      </c>
      <c r="GY2264" s="81">
        <v>1.1148832299820636E-2</v>
      </c>
      <c r="GZ2264" s="81">
        <v>4.1908711030498255E-4</v>
      </c>
    </row>
    <row r="2265" spans="187:208" x14ac:dyDescent="0.25">
      <c r="GE2265" s="81" t="s">
        <v>449</v>
      </c>
      <c r="GF2265" s="81" t="s">
        <v>155</v>
      </c>
      <c r="GG2265" s="81" t="s">
        <v>466</v>
      </c>
      <c r="GH2265" s="81" t="s">
        <v>453</v>
      </c>
      <c r="GI2265" s="81">
        <v>2026</v>
      </c>
      <c r="GJ2265" s="81" t="s">
        <v>201</v>
      </c>
      <c r="GK2265" s="81">
        <v>3.7590224611390458E-2</v>
      </c>
      <c r="GL2265" s="81">
        <v>690.05764099999999</v>
      </c>
      <c r="GM2265" s="81">
        <v>2026</v>
      </c>
      <c r="GN2265" s="81" t="s">
        <v>173</v>
      </c>
      <c r="GO2265" s="81">
        <v>1.1148832299820636E-2</v>
      </c>
      <c r="GP2265" s="81">
        <v>10</v>
      </c>
      <c r="GQ2265" s="81">
        <v>0</v>
      </c>
      <c r="GR2265" s="81" t="s">
        <v>448</v>
      </c>
      <c r="GS2265" s="81">
        <v>1.1148832299820636E-2</v>
      </c>
      <c r="GT2265" s="81">
        <v>4.1908711030498255E-4</v>
      </c>
      <c r="GU2265" s="81">
        <v>1.1148832299820636E-2</v>
      </c>
      <c r="GV2265" s="81">
        <v>4.1908711030498255E-4</v>
      </c>
      <c r="GW2265" s="81">
        <v>1.1148832299820636E-2</v>
      </c>
      <c r="GX2265" s="81">
        <v>4.1908711030498255E-4</v>
      </c>
      <c r="GY2265" s="81">
        <v>1.1148832299820636E-2</v>
      </c>
      <c r="GZ2265" s="81">
        <v>4.1908711030498255E-4</v>
      </c>
    </row>
    <row r="2266" spans="187:208" x14ac:dyDescent="0.25">
      <c r="GE2266" s="81" t="s">
        <v>449</v>
      </c>
      <c r="GF2266" s="81" t="s">
        <v>155</v>
      </c>
      <c r="GG2266" s="81" t="s">
        <v>466</v>
      </c>
      <c r="GH2266" s="81" t="s">
        <v>453</v>
      </c>
      <c r="GI2266" s="81">
        <v>2027</v>
      </c>
      <c r="GJ2266" s="81" t="s">
        <v>201</v>
      </c>
      <c r="GK2266" s="81">
        <v>3.7590224611390458E-2</v>
      </c>
      <c r="GL2266" s="81">
        <v>690.05764099999999</v>
      </c>
      <c r="GM2266" s="81">
        <v>2027</v>
      </c>
      <c r="GN2266" s="81" t="s">
        <v>173</v>
      </c>
      <c r="GO2266" s="81">
        <v>1.1148832299820636E-2</v>
      </c>
      <c r="GP2266" s="81">
        <v>10</v>
      </c>
      <c r="GQ2266" s="81">
        <v>0</v>
      </c>
      <c r="GR2266" s="81" t="s">
        <v>448</v>
      </c>
      <c r="GS2266" s="81">
        <v>1.1148832299820636E-2</v>
      </c>
      <c r="GT2266" s="81">
        <v>4.1908711030498255E-4</v>
      </c>
      <c r="GU2266" s="81">
        <v>1.1148832299820636E-2</v>
      </c>
      <c r="GV2266" s="81">
        <v>4.1908711030498255E-4</v>
      </c>
      <c r="GW2266" s="81">
        <v>1.1148832299820636E-2</v>
      </c>
      <c r="GX2266" s="81">
        <v>4.1908711030498255E-4</v>
      </c>
      <c r="GY2266" s="81">
        <v>1.1148832299820636E-2</v>
      </c>
      <c r="GZ2266" s="81">
        <v>4.1908711030498255E-4</v>
      </c>
    </row>
    <row r="2267" spans="187:208" x14ac:dyDescent="0.25">
      <c r="GE2267" s="81" t="s">
        <v>449</v>
      </c>
      <c r="GF2267" s="81" t="s">
        <v>155</v>
      </c>
      <c r="GG2267" s="81" t="s">
        <v>466</v>
      </c>
      <c r="GH2267" s="81" t="s">
        <v>453</v>
      </c>
      <c r="GI2267" s="81">
        <v>2028</v>
      </c>
      <c r="GJ2267" s="81" t="s">
        <v>201</v>
      </c>
      <c r="GK2267" s="81">
        <v>3.9055083184886041E-2</v>
      </c>
      <c r="GL2267" s="81">
        <v>690.05764099999999</v>
      </c>
      <c r="GM2267" s="81">
        <v>2028</v>
      </c>
      <c r="GN2267" s="81" t="s">
        <v>173</v>
      </c>
      <c r="GO2267" s="81">
        <v>1.1148832299820636E-2</v>
      </c>
      <c r="GP2267" s="81">
        <v>10</v>
      </c>
      <c r="GQ2267" s="81">
        <v>0</v>
      </c>
      <c r="GR2267" s="81" t="s">
        <v>448</v>
      </c>
      <c r="GS2267" s="81">
        <v>1.1148832299820636E-2</v>
      </c>
      <c r="GT2267" s="81">
        <v>4.354185728838393E-4</v>
      </c>
      <c r="GU2267" s="81">
        <v>1.1148832299820636E-2</v>
      </c>
      <c r="GV2267" s="81">
        <v>4.354185728838393E-4</v>
      </c>
      <c r="GW2267" s="81">
        <v>1.1148832299820636E-2</v>
      </c>
      <c r="GX2267" s="81">
        <v>4.354185728838393E-4</v>
      </c>
      <c r="GY2267" s="81">
        <v>1.1148832299820636E-2</v>
      </c>
      <c r="GZ2267" s="81">
        <v>4.354185728838393E-4</v>
      </c>
    </row>
    <row r="2268" spans="187:208" x14ac:dyDescent="0.25">
      <c r="GE2268" s="81" t="s">
        <v>449</v>
      </c>
      <c r="GF2268" s="81" t="s">
        <v>155</v>
      </c>
      <c r="GG2268" s="81" t="s">
        <v>466</v>
      </c>
      <c r="GH2268" s="81" t="s">
        <v>453</v>
      </c>
      <c r="GI2268" s="81">
        <v>2029</v>
      </c>
      <c r="GJ2268" s="81" t="s">
        <v>201</v>
      </c>
      <c r="GK2268" s="81">
        <v>3.9055083184886041E-2</v>
      </c>
      <c r="GL2268" s="81">
        <v>690.05764099999999</v>
      </c>
      <c r="GM2268" s="81">
        <v>2029</v>
      </c>
      <c r="GN2268" s="81" t="s">
        <v>173</v>
      </c>
      <c r="GO2268" s="81">
        <v>1.1148832299820636E-2</v>
      </c>
      <c r="GP2268" s="81">
        <v>10</v>
      </c>
      <c r="GQ2268" s="81">
        <v>0</v>
      </c>
      <c r="GR2268" s="81" t="s">
        <v>448</v>
      </c>
      <c r="GS2268" s="81">
        <v>1.1148832299820636E-2</v>
      </c>
      <c r="GT2268" s="81">
        <v>4.354185728838393E-4</v>
      </c>
      <c r="GU2268" s="81">
        <v>1.1148832299820636E-2</v>
      </c>
      <c r="GV2268" s="81">
        <v>4.354185728838393E-4</v>
      </c>
      <c r="GW2268" s="81">
        <v>1.1148832299820636E-2</v>
      </c>
      <c r="GX2268" s="81">
        <v>4.354185728838393E-4</v>
      </c>
      <c r="GY2268" s="81">
        <v>1.1148832299820636E-2</v>
      </c>
      <c r="GZ2268" s="81">
        <v>4.354185728838393E-4</v>
      </c>
    </row>
    <row r="2269" spans="187:208" x14ac:dyDescent="0.25">
      <c r="GE2269" s="81" t="s">
        <v>449</v>
      </c>
      <c r="GF2269" s="81" t="s">
        <v>155</v>
      </c>
      <c r="GG2269" s="81" t="s">
        <v>466</v>
      </c>
      <c r="GH2269" s="81" t="s">
        <v>453</v>
      </c>
      <c r="GI2269" s="81">
        <v>2030</v>
      </c>
      <c r="GJ2269" s="81" t="s">
        <v>201</v>
      </c>
      <c r="GK2269" s="81">
        <v>3.9055083184886041E-2</v>
      </c>
      <c r="GL2269" s="81">
        <v>690.05764099999999</v>
      </c>
      <c r="GM2269" s="81">
        <v>2030</v>
      </c>
      <c r="GN2269" s="81" t="s">
        <v>173</v>
      </c>
      <c r="GO2269" s="81">
        <v>1.1148832299820636E-2</v>
      </c>
      <c r="GP2269" s="81">
        <v>10</v>
      </c>
      <c r="GQ2269" s="81">
        <v>0</v>
      </c>
      <c r="GR2269" s="81" t="s">
        <v>448</v>
      </c>
      <c r="GS2269" s="81">
        <v>0</v>
      </c>
      <c r="GT2269" s="81">
        <v>0</v>
      </c>
      <c r="GU2269" s="81">
        <v>1.1148832299820636E-2</v>
      </c>
      <c r="GV2269" s="81">
        <v>4.354185728838393E-4</v>
      </c>
      <c r="GW2269" s="81">
        <v>1.1148832299820636E-2</v>
      </c>
      <c r="GX2269" s="81">
        <v>4.354185728838393E-4</v>
      </c>
      <c r="GY2269" s="81">
        <v>1.1148832299820636E-2</v>
      </c>
      <c r="GZ2269" s="81">
        <v>4.354185728838393E-4</v>
      </c>
    </row>
    <row r="2270" spans="187:208" x14ac:dyDescent="0.25">
      <c r="GE2270" s="81" t="s">
        <v>449</v>
      </c>
      <c r="GF2270" s="81" t="s">
        <v>155</v>
      </c>
      <c r="GG2270" s="81" t="s">
        <v>466</v>
      </c>
      <c r="GH2270" s="81" t="s">
        <v>453</v>
      </c>
      <c r="GI2270" s="81">
        <v>2031</v>
      </c>
      <c r="GJ2270" s="81" t="s">
        <v>201</v>
      </c>
      <c r="GK2270" s="81">
        <v>3.9055083184886041E-2</v>
      </c>
      <c r="GL2270" s="81">
        <v>690.05764099999999</v>
      </c>
      <c r="GM2270" s="81">
        <v>2031</v>
      </c>
      <c r="GN2270" s="81" t="s">
        <v>173</v>
      </c>
      <c r="GO2270" s="81">
        <v>1.1148832299820636E-2</v>
      </c>
      <c r="GP2270" s="81">
        <v>10</v>
      </c>
      <c r="GQ2270" s="81">
        <v>0</v>
      </c>
      <c r="GR2270" s="81" t="s">
        <v>448</v>
      </c>
      <c r="GS2270" s="81">
        <v>0</v>
      </c>
      <c r="GT2270" s="81">
        <v>0</v>
      </c>
      <c r="GU2270" s="81">
        <v>0</v>
      </c>
      <c r="GV2270" s="81">
        <v>0</v>
      </c>
      <c r="GW2270" s="81">
        <v>1.1148832299820636E-2</v>
      </c>
      <c r="GX2270" s="81">
        <v>4.354185728838393E-4</v>
      </c>
      <c r="GY2270" s="81">
        <v>1.1148832299820636E-2</v>
      </c>
      <c r="GZ2270" s="81">
        <v>4.354185728838393E-4</v>
      </c>
    </row>
    <row r="2271" spans="187:208" x14ac:dyDescent="0.25">
      <c r="GE2271" s="81" t="s">
        <v>449</v>
      </c>
      <c r="GF2271" s="81" t="s">
        <v>155</v>
      </c>
      <c r="GG2271" s="81" t="s">
        <v>466</v>
      </c>
      <c r="GH2271" s="81" t="s">
        <v>453</v>
      </c>
      <c r="GI2271" s="81">
        <v>2032</v>
      </c>
      <c r="GJ2271" s="81" t="s">
        <v>201</v>
      </c>
      <c r="GK2271" s="81">
        <v>3.9055083184886041E-2</v>
      </c>
      <c r="GL2271" s="81">
        <v>690.05764099999999</v>
      </c>
      <c r="GM2271" s="81">
        <v>2032</v>
      </c>
      <c r="GN2271" s="81" t="s">
        <v>173</v>
      </c>
      <c r="GO2271" s="81">
        <v>1.1148832299820636E-2</v>
      </c>
      <c r="GP2271" s="81">
        <v>10</v>
      </c>
      <c r="GQ2271" s="81">
        <v>0</v>
      </c>
      <c r="GR2271" s="81" t="s">
        <v>448</v>
      </c>
      <c r="GS2271" s="81">
        <v>0</v>
      </c>
      <c r="GT2271" s="81">
        <v>0</v>
      </c>
      <c r="GU2271" s="81">
        <v>0</v>
      </c>
      <c r="GV2271" s="81">
        <v>0</v>
      </c>
      <c r="GW2271" s="81">
        <v>0</v>
      </c>
      <c r="GX2271" s="81">
        <v>0</v>
      </c>
      <c r="GY2271" s="81">
        <v>1.1148832299820636E-2</v>
      </c>
      <c r="GZ2271" s="81">
        <v>4.354185728838393E-4</v>
      </c>
    </row>
    <row r="2272" spans="187:208" x14ac:dyDescent="0.25">
      <c r="GE2272" s="81" t="s">
        <v>449</v>
      </c>
      <c r="GF2272" s="81" t="s">
        <v>155</v>
      </c>
      <c r="GG2272" s="81" t="s">
        <v>466</v>
      </c>
      <c r="GH2272" s="81" t="s">
        <v>454</v>
      </c>
      <c r="GI2272" s="81">
        <v>2021</v>
      </c>
      <c r="GJ2272" s="81" t="s">
        <v>201</v>
      </c>
      <c r="GK2272" s="81">
        <v>409.22373582018071</v>
      </c>
      <c r="GL2272" s="81">
        <v>690.05764099999999</v>
      </c>
      <c r="GM2272" s="81">
        <v>2021</v>
      </c>
      <c r="GN2272" s="81" t="s">
        <v>173</v>
      </c>
      <c r="GO2272" s="81">
        <v>1.1148832299820636E-2</v>
      </c>
      <c r="GP2272" s="81">
        <v>10</v>
      </c>
      <c r="GQ2272" s="81">
        <v>0</v>
      </c>
      <c r="GR2272" s="81" t="s">
        <v>448</v>
      </c>
      <c r="GS2272" s="81">
        <v>1.1148832299820636E-2</v>
      </c>
      <c r="GT2272" s="81">
        <v>4.5623668037652978</v>
      </c>
      <c r="GU2272" s="81">
        <v>1.1148832299820636E-2</v>
      </c>
      <c r="GV2272" s="81">
        <v>4.5623668037652978</v>
      </c>
      <c r="GW2272" s="81">
        <v>0</v>
      </c>
      <c r="GX2272" s="81">
        <v>0</v>
      </c>
      <c r="GY2272" s="81">
        <v>0</v>
      </c>
      <c r="GZ2272" s="81">
        <v>0</v>
      </c>
    </row>
    <row r="2273" spans="187:208" x14ac:dyDescent="0.25">
      <c r="GE2273" s="81" t="s">
        <v>449</v>
      </c>
      <c r="GF2273" s="81" t="s">
        <v>155</v>
      </c>
      <c r="GG2273" s="81" t="s">
        <v>466</v>
      </c>
      <c r="GH2273" s="81" t="s">
        <v>454</v>
      </c>
      <c r="GI2273" s="81">
        <v>2022</v>
      </c>
      <c r="GJ2273" s="81" t="s">
        <v>201</v>
      </c>
      <c r="GK2273" s="81">
        <v>409.22373582018071</v>
      </c>
      <c r="GL2273" s="81">
        <v>690.05764099999999</v>
      </c>
      <c r="GM2273" s="81">
        <v>2022</v>
      </c>
      <c r="GN2273" s="81" t="s">
        <v>173</v>
      </c>
      <c r="GO2273" s="81">
        <v>1.1148832299820636E-2</v>
      </c>
      <c r="GP2273" s="81">
        <v>10</v>
      </c>
      <c r="GQ2273" s="81">
        <v>0</v>
      </c>
      <c r="GR2273" s="81" t="s">
        <v>448</v>
      </c>
      <c r="GS2273" s="81">
        <v>1.1148832299820636E-2</v>
      </c>
      <c r="GT2273" s="81">
        <v>4.5623668037652978</v>
      </c>
      <c r="GU2273" s="81">
        <v>1.1148832299820636E-2</v>
      </c>
      <c r="GV2273" s="81">
        <v>4.5623668037652978</v>
      </c>
      <c r="GW2273" s="81">
        <v>1.1148832299820636E-2</v>
      </c>
      <c r="GX2273" s="81">
        <v>4.5623668037652978</v>
      </c>
      <c r="GY2273" s="81">
        <v>0</v>
      </c>
      <c r="GZ2273" s="81">
        <v>0</v>
      </c>
    </row>
    <row r="2274" spans="187:208" x14ac:dyDescent="0.25">
      <c r="GE2274" s="81" t="s">
        <v>449</v>
      </c>
      <c r="GF2274" s="81" t="s">
        <v>155</v>
      </c>
      <c r="GG2274" s="81" t="s">
        <v>466</v>
      </c>
      <c r="GH2274" s="81" t="s">
        <v>454</v>
      </c>
      <c r="GI2274" s="81">
        <v>2023</v>
      </c>
      <c r="GJ2274" s="81" t="s">
        <v>201</v>
      </c>
      <c r="GK2274" s="81">
        <v>428.60232122013241</v>
      </c>
      <c r="GL2274" s="81">
        <v>690.05764099999999</v>
      </c>
      <c r="GM2274" s="81">
        <v>2023</v>
      </c>
      <c r="GN2274" s="81" t="s">
        <v>173</v>
      </c>
      <c r="GO2274" s="81">
        <v>1.1148832299820636E-2</v>
      </c>
      <c r="GP2274" s="81">
        <v>10</v>
      </c>
      <c r="GQ2274" s="81">
        <v>0</v>
      </c>
      <c r="GR2274" s="81" t="s">
        <v>448</v>
      </c>
      <c r="GS2274" s="81">
        <v>1.1148832299820636E-2</v>
      </c>
      <c r="GT2274" s="81">
        <v>4.7784154025971119</v>
      </c>
      <c r="GU2274" s="81">
        <v>1.1148832299820636E-2</v>
      </c>
      <c r="GV2274" s="81">
        <v>4.7784154025971119</v>
      </c>
      <c r="GW2274" s="81">
        <v>1.1148832299820636E-2</v>
      </c>
      <c r="GX2274" s="81">
        <v>4.7784154025971119</v>
      </c>
      <c r="GY2274" s="81">
        <v>1.1148832299820636E-2</v>
      </c>
      <c r="GZ2274" s="81">
        <v>4.7784154025971119</v>
      </c>
    </row>
    <row r="2275" spans="187:208" x14ac:dyDescent="0.25">
      <c r="GE2275" s="81" t="s">
        <v>449</v>
      </c>
      <c r="GF2275" s="81" t="s">
        <v>155</v>
      </c>
      <c r="GG2275" s="81" t="s">
        <v>466</v>
      </c>
      <c r="GH2275" s="81" t="s">
        <v>454</v>
      </c>
      <c r="GI2275" s="81">
        <v>2024</v>
      </c>
      <c r="GJ2275" s="81" t="s">
        <v>201</v>
      </c>
      <c r="GK2275" s="81">
        <v>428.60232122013241</v>
      </c>
      <c r="GL2275" s="81">
        <v>690.05764099999999</v>
      </c>
      <c r="GM2275" s="81">
        <v>2024</v>
      </c>
      <c r="GN2275" s="81" t="s">
        <v>173</v>
      </c>
      <c r="GO2275" s="81">
        <v>1.1148832299820636E-2</v>
      </c>
      <c r="GP2275" s="81">
        <v>10</v>
      </c>
      <c r="GQ2275" s="81">
        <v>0</v>
      </c>
      <c r="GR2275" s="81" t="s">
        <v>448</v>
      </c>
      <c r="GS2275" s="81">
        <v>1.1148832299820636E-2</v>
      </c>
      <c r="GT2275" s="81">
        <v>4.7784154025971119</v>
      </c>
      <c r="GU2275" s="81">
        <v>1.1148832299820636E-2</v>
      </c>
      <c r="GV2275" s="81">
        <v>4.7784154025971119</v>
      </c>
      <c r="GW2275" s="81">
        <v>1.1148832299820636E-2</v>
      </c>
      <c r="GX2275" s="81">
        <v>4.7784154025971119</v>
      </c>
      <c r="GY2275" s="81">
        <v>1.1148832299820636E-2</v>
      </c>
      <c r="GZ2275" s="81">
        <v>4.7784154025971119</v>
      </c>
    </row>
    <row r="2276" spans="187:208" x14ac:dyDescent="0.25">
      <c r="GE2276" s="81" t="s">
        <v>449</v>
      </c>
      <c r="GF2276" s="81" t="s">
        <v>155</v>
      </c>
      <c r="GG2276" s="81" t="s">
        <v>466</v>
      </c>
      <c r="GH2276" s="81" t="s">
        <v>454</v>
      </c>
      <c r="GI2276" s="81">
        <v>2025</v>
      </c>
      <c r="GJ2276" s="81" t="s">
        <v>201</v>
      </c>
      <c r="GK2276" s="81">
        <v>428.60232122013241</v>
      </c>
      <c r="GL2276" s="81">
        <v>690.05764099999999</v>
      </c>
      <c r="GM2276" s="81">
        <v>2025</v>
      </c>
      <c r="GN2276" s="81" t="s">
        <v>173</v>
      </c>
      <c r="GO2276" s="81">
        <v>1.1148832299820636E-2</v>
      </c>
      <c r="GP2276" s="81">
        <v>10</v>
      </c>
      <c r="GQ2276" s="81">
        <v>0</v>
      </c>
      <c r="GR2276" s="81" t="s">
        <v>448</v>
      </c>
      <c r="GS2276" s="81">
        <v>1.1148832299820636E-2</v>
      </c>
      <c r="GT2276" s="81">
        <v>4.7784154025971119</v>
      </c>
      <c r="GU2276" s="81">
        <v>1.1148832299820636E-2</v>
      </c>
      <c r="GV2276" s="81">
        <v>4.7784154025971119</v>
      </c>
      <c r="GW2276" s="81">
        <v>1.1148832299820636E-2</v>
      </c>
      <c r="GX2276" s="81">
        <v>4.7784154025971119</v>
      </c>
      <c r="GY2276" s="81">
        <v>1.1148832299820636E-2</v>
      </c>
      <c r="GZ2276" s="81">
        <v>4.7784154025971119</v>
      </c>
    </row>
    <row r="2277" spans="187:208" x14ac:dyDescent="0.25">
      <c r="GE2277" s="81" t="s">
        <v>449</v>
      </c>
      <c r="GF2277" s="81" t="s">
        <v>155</v>
      </c>
      <c r="GG2277" s="81" t="s">
        <v>466</v>
      </c>
      <c r="GH2277" s="81" t="s">
        <v>454</v>
      </c>
      <c r="GI2277" s="81">
        <v>2026</v>
      </c>
      <c r="GJ2277" s="81" t="s">
        <v>201</v>
      </c>
      <c r="GK2277" s="81">
        <v>428.60232122013241</v>
      </c>
      <c r="GL2277" s="81">
        <v>690.05764099999999</v>
      </c>
      <c r="GM2277" s="81">
        <v>2026</v>
      </c>
      <c r="GN2277" s="81" t="s">
        <v>173</v>
      </c>
      <c r="GO2277" s="81">
        <v>1.1148832299820636E-2</v>
      </c>
      <c r="GP2277" s="81">
        <v>10</v>
      </c>
      <c r="GQ2277" s="81">
        <v>0</v>
      </c>
      <c r="GR2277" s="81" t="s">
        <v>448</v>
      </c>
      <c r="GS2277" s="81">
        <v>1.1148832299820636E-2</v>
      </c>
      <c r="GT2277" s="81">
        <v>4.7784154025971119</v>
      </c>
      <c r="GU2277" s="81">
        <v>1.1148832299820636E-2</v>
      </c>
      <c r="GV2277" s="81">
        <v>4.7784154025971119</v>
      </c>
      <c r="GW2277" s="81">
        <v>1.1148832299820636E-2</v>
      </c>
      <c r="GX2277" s="81">
        <v>4.7784154025971119</v>
      </c>
      <c r="GY2277" s="81">
        <v>1.1148832299820636E-2</v>
      </c>
      <c r="GZ2277" s="81">
        <v>4.7784154025971119</v>
      </c>
    </row>
    <row r="2278" spans="187:208" x14ac:dyDescent="0.25">
      <c r="GE2278" s="81" t="s">
        <v>449</v>
      </c>
      <c r="GF2278" s="81" t="s">
        <v>155</v>
      </c>
      <c r="GG2278" s="81" t="s">
        <v>466</v>
      </c>
      <c r="GH2278" s="81" t="s">
        <v>454</v>
      </c>
      <c r="GI2278" s="81">
        <v>2027</v>
      </c>
      <c r="GJ2278" s="81" t="s">
        <v>201</v>
      </c>
      <c r="GK2278" s="81">
        <v>428.60232122013241</v>
      </c>
      <c r="GL2278" s="81">
        <v>690.05764099999999</v>
      </c>
      <c r="GM2278" s="81">
        <v>2027</v>
      </c>
      <c r="GN2278" s="81" t="s">
        <v>173</v>
      </c>
      <c r="GO2278" s="81">
        <v>1.1148832299820636E-2</v>
      </c>
      <c r="GP2278" s="81">
        <v>10</v>
      </c>
      <c r="GQ2278" s="81">
        <v>0</v>
      </c>
      <c r="GR2278" s="81" t="s">
        <v>448</v>
      </c>
      <c r="GS2278" s="81">
        <v>1.1148832299820636E-2</v>
      </c>
      <c r="GT2278" s="81">
        <v>4.7784154025971119</v>
      </c>
      <c r="GU2278" s="81">
        <v>1.1148832299820636E-2</v>
      </c>
      <c r="GV2278" s="81">
        <v>4.7784154025971119</v>
      </c>
      <c r="GW2278" s="81">
        <v>1.1148832299820636E-2</v>
      </c>
      <c r="GX2278" s="81">
        <v>4.7784154025971119</v>
      </c>
      <c r="GY2278" s="81">
        <v>1.1148832299820636E-2</v>
      </c>
      <c r="GZ2278" s="81">
        <v>4.7784154025971119</v>
      </c>
    </row>
    <row r="2279" spans="187:208" x14ac:dyDescent="0.25">
      <c r="GE2279" s="81" t="s">
        <v>449</v>
      </c>
      <c r="GF2279" s="81" t="s">
        <v>155</v>
      </c>
      <c r="GG2279" s="81" t="s">
        <v>466</v>
      </c>
      <c r="GH2279" s="81" t="s">
        <v>454</v>
      </c>
      <c r="GI2279" s="81">
        <v>2028</v>
      </c>
      <c r="GJ2279" s="81" t="s">
        <v>201</v>
      </c>
      <c r="GK2279" s="81">
        <v>453.26096055690698</v>
      </c>
      <c r="GL2279" s="81">
        <v>690.05764099999999</v>
      </c>
      <c r="GM2279" s="81">
        <v>2028</v>
      </c>
      <c r="GN2279" s="81" t="s">
        <v>173</v>
      </c>
      <c r="GO2279" s="81">
        <v>1.1148832299820636E-2</v>
      </c>
      <c r="GP2279" s="81">
        <v>10</v>
      </c>
      <c r="GQ2279" s="81">
        <v>0</v>
      </c>
      <c r="GR2279" s="81" t="s">
        <v>448</v>
      </c>
      <c r="GS2279" s="81">
        <v>1.1148832299820636E-2</v>
      </c>
      <c r="GT2279" s="81">
        <v>5.053330437304572</v>
      </c>
      <c r="GU2279" s="81">
        <v>1.1148832299820636E-2</v>
      </c>
      <c r="GV2279" s="81">
        <v>5.053330437304572</v>
      </c>
      <c r="GW2279" s="81">
        <v>1.1148832299820636E-2</v>
      </c>
      <c r="GX2279" s="81">
        <v>5.053330437304572</v>
      </c>
      <c r="GY2279" s="81">
        <v>1.1148832299820636E-2</v>
      </c>
      <c r="GZ2279" s="81">
        <v>5.053330437304572</v>
      </c>
    </row>
    <row r="2280" spans="187:208" x14ac:dyDescent="0.25">
      <c r="GE2280" s="81" t="s">
        <v>449</v>
      </c>
      <c r="GF2280" s="81" t="s">
        <v>155</v>
      </c>
      <c r="GG2280" s="81" t="s">
        <v>466</v>
      </c>
      <c r="GH2280" s="81" t="s">
        <v>454</v>
      </c>
      <c r="GI2280" s="81">
        <v>2029</v>
      </c>
      <c r="GJ2280" s="81" t="s">
        <v>201</v>
      </c>
      <c r="GK2280" s="81">
        <v>453.26096055690698</v>
      </c>
      <c r="GL2280" s="81">
        <v>690.05764099999999</v>
      </c>
      <c r="GM2280" s="81">
        <v>2029</v>
      </c>
      <c r="GN2280" s="81" t="s">
        <v>173</v>
      </c>
      <c r="GO2280" s="81">
        <v>1.1148832299820636E-2</v>
      </c>
      <c r="GP2280" s="81">
        <v>10</v>
      </c>
      <c r="GQ2280" s="81">
        <v>0</v>
      </c>
      <c r="GR2280" s="81" t="s">
        <v>448</v>
      </c>
      <c r="GS2280" s="81">
        <v>1.1148832299820636E-2</v>
      </c>
      <c r="GT2280" s="81">
        <v>5.053330437304572</v>
      </c>
      <c r="GU2280" s="81">
        <v>1.1148832299820636E-2</v>
      </c>
      <c r="GV2280" s="81">
        <v>5.053330437304572</v>
      </c>
      <c r="GW2280" s="81">
        <v>1.1148832299820636E-2</v>
      </c>
      <c r="GX2280" s="81">
        <v>5.053330437304572</v>
      </c>
      <c r="GY2280" s="81">
        <v>1.1148832299820636E-2</v>
      </c>
      <c r="GZ2280" s="81">
        <v>5.053330437304572</v>
      </c>
    </row>
    <row r="2281" spans="187:208" x14ac:dyDescent="0.25">
      <c r="GE2281" s="81" t="s">
        <v>449</v>
      </c>
      <c r="GF2281" s="81" t="s">
        <v>155</v>
      </c>
      <c r="GG2281" s="81" t="s">
        <v>466</v>
      </c>
      <c r="GH2281" s="81" t="s">
        <v>454</v>
      </c>
      <c r="GI2281" s="81">
        <v>2030</v>
      </c>
      <c r="GJ2281" s="81" t="s">
        <v>201</v>
      </c>
      <c r="GK2281" s="81">
        <v>453.26096055690698</v>
      </c>
      <c r="GL2281" s="81">
        <v>690.05764099999999</v>
      </c>
      <c r="GM2281" s="81">
        <v>2030</v>
      </c>
      <c r="GN2281" s="81" t="s">
        <v>173</v>
      </c>
      <c r="GO2281" s="81">
        <v>1.1148832299820636E-2</v>
      </c>
      <c r="GP2281" s="81">
        <v>10</v>
      </c>
      <c r="GQ2281" s="81">
        <v>0</v>
      </c>
      <c r="GR2281" s="81" t="s">
        <v>448</v>
      </c>
      <c r="GS2281" s="81">
        <v>0</v>
      </c>
      <c r="GT2281" s="81">
        <v>0</v>
      </c>
      <c r="GU2281" s="81">
        <v>1.1148832299820636E-2</v>
      </c>
      <c r="GV2281" s="81">
        <v>5.053330437304572</v>
      </c>
      <c r="GW2281" s="81">
        <v>1.1148832299820636E-2</v>
      </c>
      <c r="GX2281" s="81">
        <v>5.053330437304572</v>
      </c>
      <c r="GY2281" s="81">
        <v>1.1148832299820636E-2</v>
      </c>
      <c r="GZ2281" s="81">
        <v>5.053330437304572</v>
      </c>
    </row>
    <row r="2282" spans="187:208" x14ac:dyDescent="0.25">
      <c r="GE2282" s="81" t="s">
        <v>449</v>
      </c>
      <c r="GF2282" s="81" t="s">
        <v>155</v>
      </c>
      <c r="GG2282" s="81" t="s">
        <v>466</v>
      </c>
      <c r="GH2282" s="81" t="s">
        <v>454</v>
      </c>
      <c r="GI2282" s="81">
        <v>2031</v>
      </c>
      <c r="GJ2282" s="81" t="s">
        <v>201</v>
      </c>
      <c r="GK2282" s="81">
        <v>453.26096055690698</v>
      </c>
      <c r="GL2282" s="81">
        <v>690.05764099999999</v>
      </c>
      <c r="GM2282" s="81">
        <v>2031</v>
      </c>
      <c r="GN2282" s="81" t="s">
        <v>173</v>
      </c>
      <c r="GO2282" s="81">
        <v>1.1148832299820636E-2</v>
      </c>
      <c r="GP2282" s="81">
        <v>10</v>
      </c>
      <c r="GQ2282" s="81">
        <v>0</v>
      </c>
      <c r="GR2282" s="81" t="s">
        <v>448</v>
      </c>
      <c r="GS2282" s="81">
        <v>0</v>
      </c>
      <c r="GT2282" s="81">
        <v>0</v>
      </c>
      <c r="GU2282" s="81">
        <v>0</v>
      </c>
      <c r="GV2282" s="81">
        <v>0</v>
      </c>
      <c r="GW2282" s="81">
        <v>1.1148832299820636E-2</v>
      </c>
      <c r="GX2282" s="81">
        <v>5.053330437304572</v>
      </c>
      <c r="GY2282" s="81">
        <v>1.1148832299820636E-2</v>
      </c>
      <c r="GZ2282" s="81">
        <v>5.053330437304572</v>
      </c>
    </row>
    <row r="2283" spans="187:208" x14ac:dyDescent="0.25">
      <c r="GE2283" s="81" t="s">
        <v>449</v>
      </c>
      <c r="GF2283" s="81" t="s">
        <v>155</v>
      </c>
      <c r="GG2283" s="81" t="s">
        <v>466</v>
      </c>
      <c r="GH2283" s="81" t="s">
        <v>454</v>
      </c>
      <c r="GI2283" s="81">
        <v>2032</v>
      </c>
      <c r="GJ2283" s="81" t="s">
        <v>201</v>
      </c>
      <c r="GK2283" s="81">
        <v>453.26096055690698</v>
      </c>
      <c r="GL2283" s="81">
        <v>690.05764099999999</v>
      </c>
      <c r="GM2283" s="81">
        <v>2032</v>
      </c>
      <c r="GN2283" s="81" t="s">
        <v>173</v>
      </c>
      <c r="GO2283" s="81">
        <v>1.1148832299820636E-2</v>
      </c>
      <c r="GP2283" s="81">
        <v>10</v>
      </c>
      <c r="GQ2283" s="81">
        <v>0</v>
      </c>
      <c r="GR2283" s="81" t="s">
        <v>448</v>
      </c>
      <c r="GS2283" s="81">
        <v>0</v>
      </c>
      <c r="GT2283" s="81">
        <v>0</v>
      </c>
      <c r="GU2283" s="81">
        <v>0</v>
      </c>
      <c r="GV2283" s="81">
        <v>0</v>
      </c>
      <c r="GW2283" s="81">
        <v>0</v>
      </c>
      <c r="GX2283" s="81">
        <v>0</v>
      </c>
      <c r="GY2283" s="81">
        <v>1.1148832299820636E-2</v>
      </c>
      <c r="GZ2283" s="81">
        <v>5.053330437304572</v>
      </c>
    </row>
    <row r="2284" spans="187:208" x14ac:dyDescent="0.25">
      <c r="GE2284" s="81" t="s">
        <v>449</v>
      </c>
      <c r="GF2284" s="81" t="s">
        <v>155</v>
      </c>
      <c r="GG2284" s="81" t="s">
        <v>466</v>
      </c>
      <c r="GH2284" s="81" t="s">
        <v>455</v>
      </c>
      <c r="GI2284" s="81">
        <v>2021</v>
      </c>
      <c r="GJ2284" s="81" t="s">
        <v>201</v>
      </c>
      <c r="GK2284" s="81">
        <v>409.22373582043832</v>
      </c>
      <c r="GL2284" s="81">
        <v>690.05764099999999</v>
      </c>
      <c r="GM2284" s="81">
        <v>2021</v>
      </c>
      <c r="GN2284" s="81" t="s">
        <v>173</v>
      </c>
      <c r="GO2284" s="81">
        <v>1.1148832299820636E-2</v>
      </c>
      <c r="GP2284" s="81">
        <v>10</v>
      </c>
      <c r="GQ2284" s="81">
        <v>0</v>
      </c>
      <c r="GR2284" s="81" t="s">
        <v>448</v>
      </c>
      <c r="GS2284" s="81">
        <v>1.1148832299820636E-2</v>
      </c>
      <c r="GT2284" s="81">
        <v>4.5623668037681702</v>
      </c>
      <c r="GU2284" s="81">
        <v>1.1148832299820636E-2</v>
      </c>
      <c r="GV2284" s="81">
        <v>4.5623668037681702</v>
      </c>
      <c r="GW2284" s="81">
        <v>0</v>
      </c>
      <c r="GX2284" s="81">
        <v>0</v>
      </c>
      <c r="GY2284" s="81">
        <v>0</v>
      </c>
      <c r="GZ2284" s="81">
        <v>0</v>
      </c>
    </row>
    <row r="2285" spans="187:208" x14ac:dyDescent="0.25">
      <c r="GE2285" s="81" t="s">
        <v>449</v>
      </c>
      <c r="GF2285" s="81" t="s">
        <v>155</v>
      </c>
      <c r="GG2285" s="81" t="s">
        <v>466</v>
      </c>
      <c r="GH2285" s="81" t="s">
        <v>455</v>
      </c>
      <c r="GI2285" s="81">
        <v>2022</v>
      </c>
      <c r="GJ2285" s="81" t="s">
        <v>201</v>
      </c>
      <c r="GK2285" s="81">
        <v>409.22373582043832</v>
      </c>
      <c r="GL2285" s="81">
        <v>690.05764099999999</v>
      </c>
      <c r="GM2285" s="81">
        <v>2022</v>
      </c>
      <c r="GN2285" s="81" t="s">
        <v>173</v>
      </c>
      <c r="GO2285" s="81">
        <v>1.1148832299820636E-2</v>
      </c>
      <c r="GP2285" s="81">
        <v>10</v>
      </c>
      <c r="GQ2285" s="81">
        <v>0</v>
      </c>
      <c r="GR2285" s="81" t="s">
        <v>448</v>
      </c>
      <c r="GS2285" s="81">
        <v>1.1148832299820636E-2</v>
      </c>
      <c r="GT2285" s="81">
        <v>4.5623668037681702</v>
      </c>
      <c r="GU2285" s="81">
        <v>1.1148832299820636E-2</v>
      </c>
      <c r="GV2285" s="81">
        <v>4.5623668037681702</v>
      </c>
      <c r="GW2285" s="81">
        <v>1.1148832299820636E-2</v>
      </c>
      <c r="GX2285" s="81">
        <v>4.5623668037681702</v>
      </c>
      <c r="GY2285" s="81">
        <v>0</v>
      </c>
      <c r="GZ2285" s="81">
        <v>0</v>
      </c>
    </row>
    <row r="2286" spans="187:208" x14ac:dyDescent="0.25">
      <c r="GE2286" s="81" t="s">
        <v>449</v>
      </c>
      <c r="GF2286" s="81" t="s">
        <v>155</v>
      </c>
      <c r="GG2286" s="81" t="s">
        <v>466</v>
      </c>
      <c r="GH2286" s="81" t="s">
        <v>455</v>
      </c>
      <c r="GI2286" s="81">
        <v>2023</v>
      </c>
      <c r="GJ2286" s="81" t="s">
        <v>201</v>
      </c>
      <c r="GK2286" s="81">
        <v>428.60232122030482</v>
      </c>
      <c r="GL2286" s="81">
        <v>690.05764099999999</v>
      </c>
      <c r="GM2286" s="81">
        <v>2023</v>
      </c>
      <c r="GN2286" s="81" t="s">
        <v>173</v>
      </c>
      <c r="GO2286" s="81">
        <v>1.1148832299820636E-2</v>
      </c>
      <c r="GP2286" s="81">
        <v>10</v>
      </c>
      <c r="GQ2286" s="81">
        <v>0</v>
      </c>
      <c r="GR2286" s="81" t="s">
        <v>448</v>
      </c>
      <c r="GS2286" s="81">
        <v>1.1148832299820636E-2</v>
      </c>
      <c r="GT2286" s="81">
        <v>4.778415402599034</v>
      </c>
      <c r="GU2286" s="81">
        <v>1.1148832299820636E-2</v>
      </c>
      <c r="GV2286" s="81">
        <v>4.778415402599034</v>
      </c>
      <c r="GW2286" s="81">
        <v>1.1148832299820636E-2</v>
      </c>
      <c r="GX2286" s="81">
        <v>4.778415402599034</v>
      </c>
      <c r="GY2286" s="81">
        <v>1.1148832299820636E-2</v>
      </c>
      <c r="GZ2286" s="81">
        <v>4.778415402599034</v>
      </c>
    </row>
    <row r="2287" spans="187:208" x14ac:dyDescent="0.25">
      <c r="GE2287" s="81" t="s">
        <v>449</v>
      </c>
      <c r="GF2287" s="81" t="s">
        <v>155</v>
      </c>
      <c r="GG2287" s="81" t="s">
        <v>466</v>
      </c>
      <c r="GH2287" s="81" t="s">
        <v>455</v>
      </c>
      <c r="GI2287" s="81">
        <v>2024</v>
      </c>
      <c r="GJ2287" s="81" t="s">
        <v>201</v>
      </c>
      <c r="GK2287" s="81">
        <v>428.60232122030482</v>
      </c>
      <c r="GL2287" s="81">
        <v>690.05764099999999</v>
      </c>
      <c r="GM2287" s="81">
        <v>2024</v>
      </c>
      <c r="GN2287" s="81" t="s">
        <v>173</v>
      </c>
      <c r="GO2287" s="81">
        <v>1.1148832299820636E-2</v>
      </c>
      <c r="GP2287" s="81">
        <v>10</v>
      </c>
      <c r="GQ2287" s="81">
        <v>0</v>
      </c>
      <c r="GR2287" s="81" t="s">
        <v>448</v>
      </c>
      <c r="GS2287" s="81">
        <v>1.1148832299820636E-2</v>
      </c>
      <c r="GT2287" s="81">
        <v>4.778415402599034</v>
      </c>
      <c r="GU2287" s="81">
        <v>1.1148832299820636E-2</v>
      </c>
      <c r="GV2287" s="81">
        <v>4.778415402599034</v>
      </c>
      <c r="GW2287" s="81">
        <v>1.1148832299820636E-2</v>
      </c>
      <c r="GX2287" s="81">
        <v>4.778415402599034</v>
      </c>
      <c r="GY2287" s="81">
        <v>1.1148832299820636E-2</v>
      </c>
      <c r="GZ2287" s="81">
        <v>4.778415402599034</v>
      </c>
    </row>
    <row r="2288" spans="187:208" x14ac:dyDescent="0.25">
      <c r="GE2288" s="81" t="s">
        <v>449</v>
      </c>
      <c r="GF2288" s="81" t="s">
        <v>155</v>
      </c>
      <c r="GG2288" s="81" t="s">
        <v>466</v>
      </c>
      <c r="GH2288" s="81" t="s">
        <v>455</v>
      </c>
      <c r="GI2288" s="81">
        <v>2025</v>
      </c>
      <c r="GJ2288" s="81" t="s">
        <v>201</v>
      </c>
      <c r="GK2288" s="81">
        <v>428.60232122030482</v>
      </c>
      <c r="GL2288" s="81">
        <v>690.05764099999999</v>
      </c>
      <c r="GM2288" s="81">
        <v>2025</v>
      </c>
      <c r="GN2288" s="81" t="s">
        <v>173</v>
      </c>
      <c r="GO2288" s="81">
        <v>1.1148832299820636E-2</v>
      </c>
      <c r="GP2288" s="81">
        <v>10</v>
      </c>
      <c r="GQ2288" s="81">
        <v>0</v>
      </c>
      <c r="GR2288" s="81" t="s">
        <v>448</v>
      </c>
      <c r="GS2288" s="81">
        <v>1.1148832299820636E-2</v>
      </c>
      <c r="GT2288" s="81">
        <v>4.778415402599034</v>
      </c>
      <c r="GU2288" s="81">
        <v>1.1148832299820636E-2</v>
      </c>
      <c r="GV2288" s="81">
        <v>4.778415402599034</v>
      </c>
      <c r="GW2288" s="81">
        <v>1.1148832299820636E-2</v>
      </c>
      <c r="GX2288" s="81">
        <v>4.778415402599034</v>
      </c>
      <c r="GY2288" s="81">
        <v>1.1148832299820636E-2</v>
      </c>
      <c r="GZ2288" s="81">
        <v>4.778415402599034</v>
      </c>
    </row>
    <row r="2289" spans="187:208" x14ac:dyDescent="0.25">
      <c r="GE2289" s="81" t="s">
        <v>449</v>
      </c>
      <c r="GF2289" s="81" t="s">
        <v>155</v>
      </c>
      <c r="GG2289" s="81" t="s">
        <v>466</v>
      </c>
      <c r="GH2289" s="81" t="s">
        <v>455</v>
      </c>
      <c r="GI2289" s="81">
        <v>2026</v>
      </c>
      <c r="GJ2289" s="81" t="s">
        <v>201</v>
      </c>
      <c r="GK2289" s="81">
        <v>428.60232122030482</v>
      </c>
      <c r="GL2289" s="81">
        <v>690.05764099999999</v>
      </c>
      <c r="GM2289" s="81">
        <v>2026</v>
      </c>
      <c r="GN2289" s="81" t="s">
        <v>173</v>
      </c>
      <c r="GO2289" s="81">
        <v>1.1148832299820636E-2</v>
      </c>
      <c r="GP2289" s="81">
        <v>10</v>
      </c>
      <c r="GQ2289" s="81">
        <v>0</v>
      </c>
      <c r="GR2289" s="81" t="s">
        <v>448</v>
      </c>
      <c r="GS2289" s="81">
        <v>1.1148832299820636E-2</v>
      </c>
      <c r="GT2289" s="81">
        <v>4.778415402599034</v>
      </c>
      <c r="GU2289" s="81">
        <v>1.1148832299820636E-2</v>
      </c>
      <c r="GV2289" s="81">
        <v>4.778415402599034</v>
      </c>
      <c r="GW2289" s="81">
        <v>1.1148832299820636E-2</v>
      </c>
      <c r="GX2289" s="81">
        <v>4.778415402599034</v>
      </c>
      <c r="GY2289" s="81">
        <v>1.1148832299820636E-2</v>
      </c>
      <c r="GZ2289" s="81">
        <v>4.778415402599034</v>
      </c>
    </row>
    <row r="2290" spans="187:208" x14ac:dyDescent="0.25">
      <c r="GE2290" s="81" t="s">
        <v>449</v>
      </c>
      <c r="GF2290" s="81" t="s">
        <v>155</v>
      </c>
      <c r="GG2290" s="81" t="s">
        <v>466</v>
      </c>
      <c r="GH2290" s="81" t="s">
        <v>455</v>
      </c>
      <c r="GI2290" s="81">
        <v>2027</v>
      </c>
      <c r="GJ2290" s="81" t="s">
        <v>201</v>
      </c>
      <c r="GK2290" s="81">
        <v>428.60232122030482</v>
      </c>
      <c r="GL2290" s="81">
        <v>690.05764099999999</v>
      </c>
      <c r="GM2290" s="81">
        <v>2027</v>
      </c>
      <c r="GN2290" s="81" t="s">
        <v>173</v>
      </c>
      <c r="GO2290" s="81">
        <v>1.1148832299820636E-2</v>
      </c>
      <c r="GP2290" s="81">
        <v>10</v>
      </c>
      <c r="GQ2290" s="81">
        <v>0</v>
      </c>
      <c r="GR2290" s="81" t="s">
        <v>448</v>
      </c>
      <c r="GS2290" s="81">
        <v>1.1148832299820636E-2</v>
      </c>
      <c r="GT2290" s="81">
        <v>4.778415402599034</v>
      </c>
      <c r="GU2290" s="81">
        <v>1.1148832299820636E-2</v>
      </c>
      <c r="GV2290" s="81">
        <v>4.778415402599034</v>
      </c>
      <c r="GW2290" s="81">
        <v>1.1148832299820636E-2</v>
      </c>
      <c r="GX2290" s="81">
        <v>4.778415402599034</v>
      </c>
      <c r="GY2290" s="81">
        <v>1.1148832299820636E-2</v>
      </c>
      <c r="GZ2290" s="81">
        <v>4.778415402599034</v>
      </c>
    </row>
    <row r="2291" spans="187:208" x14ac:dyDescent="0.25">
      <c r="GE2291" s="81" t="s">
        <v>449</v>
      </c>
      <c r="GF2291" s="81" t="s">
        <v>155</v>
      </c>
      <c r="GG2291" s="81" t="s">
        <v>466</v>
      </c>
      <c r="GH2291" s="81" t="s">
        <v>455</v>
      </c>
      <c r="GI2291" s="81">
        <v>2028</v>
      </c>
      <c r="GJ2291" s="81" t="s">
        <v>201</v>
      </c>
      <c r="GK2291" s="81">
        <v>453.26096055717039</v>
      </c>
      <c r="GL2291" s="81">
        <v>690.05764099999999</v>
      </c>
      <c r="GM2291" s="81">
        <v>2028</v>
      </c>
      <c r="GN2291" s="81" t="s">
        <v>173</v>
      </c>
      <c r="GO2291" s="81">
        <v>1.1148832299820636E-2</v>
      </c>
      <c r="GP2291" s="81">
        <v>10</v>
      </c>
      <c r="GQ2291" s="81">
        <v>0</v>
      </c>
      <c r="GR2291" s="81" t="s">
        <v>448</v>
      </c>
      <c r="GS2291" s="81">
        <v>1.1148832299820636E-2</v>
      </c>
      <c r="GT2291" s="81">
        <v>5.0533304373075083</v>
      </c>
      <c r="GU2291" s="81">
        <v>1.1148832299820636E-2</v>
      </c>
      <c r="GV2291" s="81">
        <v>5.0533304373075083</v>
      </c>
      <c r="GW2291" s="81">
        <v>1.1148832299820636E-2</v>
      </c>
      <c r="GX2291" s="81">
        <v>5.0533304373075083</v>
      </c>
      <c r="GY2291" s="81">
        <v>1.1148832299820636E-2</v>
      </c>
      <c r="GZ2291" s="81">
        <v>5.0533304373075083</v>
      </c>
    </row>
    <row r="2292" spans="187:208" x14ac:dyDescent="0.25">
      <c r="GE2292" s="81" t="s">
        <v>449</v>
      </c>
      <c r="GF2292" s="81" t="s">
        <v>155</v>
      </c>
      <c r="GG2292" s="81" t="s">
        <v>466</v>
      </c>
      <c r="GH2292" s="81" t="s">
        <v>455</v>
      </c>
      <c r="GI2292" s="81">
        <v>2029</v>
      </c>
      <c r="GJ2292" s="81" t="s">
        <v>201</v>
      </c>
      <c r="GK2292" s="81">
        <v>453.26096055717039</v>
      </c>
      <c r="GL2292" s="81">
        <v>690.05764099999999</v>
      </c>
      <c r="GM2292" s="81">
        <v>2029</v>
      </c>
      <c r="GN2292" s="81" t="s">
        <v>173</v>
      </c>
      <c r="GO2292" s="81">
        <v>1.1148832299820636E-2</v>
      </c>
      <c r="GP2292" s="81">
        <v>10</v>
      </c>
      <c r="GQ2292" s="81">
        <v>0</v>
      </c>
      <c r="GR2292" s="81" t="s">
        <v>448</v>
      </c>
      <c r="GS2292" s="81">
        <v>1.1148832299820636E-2</v>
      </c>
      <c r="GT2292" s="81">
        <v>5.0533304373075083</v>
      </c>
      <c r="GU2292" s="81">
        <v>1.1148832299820636E-2</v>
      </c>
      <c r="GV2292" s="81">
        <v>5.0533304373075083</v>
      </c>
      <c r="GW2292" s="81">
        <v>1.1148832299820636E-2</v>
      </c>
      <c r="GX2292" s="81">
        <v>5.0533304373075083</v>
      </c>
      <c r="GY2292" s="81">
        <v>1.1148832299820636E-2</v>
      </c>
      <c r="GZ2292" s="81">
        <v>5.0533304373075083</v>
      </c>
    </row>
    <row r="2293" spans="187:208" x14ac:dyDescent="0.25">
      <c r="GE2293" s="81" t="s">
        <v>449</v>
      </c>
      <c r="GF2293" s="81" t="s">
        <v>155</v>
      </c>
      <c r="GG2293" s="81" t="s">
        <v>466</v>
      </c>
      <c r="GH2293" s="81" t="s">
        <v>455</v>
      </c>
      <c r="GI2293" s="81">
        <v>2030</v>
      </c>
      <c r="GJ2293" s="81" t="s">
        <v>201</v>
      </c>
      <c r="GK2293" s="81">
        <v>453.26096055717039</v>
      </c>
      <c r="GL2293" s="81">
        <v>690.05764099999999</v>
      </c>
      <c r="GM2293" s="81">
        <v>2030</v>
      </c>
      <c r="GN2293" s="81" t="s">
        <v>173</v>
      </c>
      <c r="GO2293" s="81">
        <v>1.1148832299820636E-2</v>
      </c>
      <c r="GP2293" s="81">
        <v>10</v>
      </c>
      <c r="GQ2293" s="81">
        <v>0</v>
      </c>
      <c r="GR2293" s="81" t="s">
        <v>448</v>
      </c>
      <c r="GS2293" s="81">
        <v>0</v>
      </c>
      <c r="GT2293" s="81">
        <v>0</v>
      </c>
      <c r="GU2293" s="81">
        <v>1.1148832299820636E-2</v>
      </c>
      <c r="GV2293" s="81">
        <v>5.0533304373075083</v>
      </c>
      <c r="GW2293" s="81">
        <v>1.1148832299820636E-2</v>
      </c>
      <c r="GX2293" s="81">
        <v>5.0533304373075083</v>
      </c>
      <c r="GY2293" s="81">
        <v>1.1148832299820636E-2</v>
      </c>
      <c r="GZ2293" s="81">
        <v>5.0533304373075083</v>
      </c>
    </row>
    <row r="2294" spans="187:208" x14ac:dyDescent="0.25">
      <c r="GE2294" s="81" t="s">
        <v>449</v>
      </c>
      <c r="GF2294" s="81" t="s">
        <v>155</v>
      </c>
      <c r="GG2294" s="81" t="s">
        <v>466</v>
      </c>
      <c r="GH2294" s="81" t="s">
        <v>455</v>
      </c>
      <c r="GI2294" s="81">
        <v>2031</v>
      </c>
      <c r="GJ2294" s="81" t="s">
        <v>201</v>
      </c>
      <c r="GK2294" s="81">
        <v>453.26096055717039</v>
      </c>
      <c r="GL2294" s="81">
        <v>690.05764099999999</v>
      </c>
      <c r="GM2294" s="81">
        <v>2031</v>
      </c>
      <c r="GN2294" s="81" t="s">
        <v>173</v>
      </c>
      <c r="GO2294" s="81">
        <v>1.1148832299820636E-2</v>
      </c>
      <c r="GP2294" s="81">
        <v>10</v>
      </c>
      <c r="GQ2294" s="81">
        <v>0</v>
      </c>
      <c r="GR2294" s="81" t="s">
        <v>448</v>
      </c>
      <c r="GS2294" s="81">
        <v>0</v>
      </c>
      <c r="GT2294" s="81">
        <v>0</v>
      </c>
      <c r="GU2294" s="81">
        <v>0</v>
      </c>
      <c r="GV2294" s="81">
        <v>0</v>
      </c>
      <c r="GW2294" s="81">
        <v>1.1148832299820636E-2</v>
      </c>
      <c r="GX2294" s="81">
        <v>5.0533304373075083</v>
      </c>
      <c r="GY2294" s="81">
        <v>1.1148832299820636E-2</v>
      </c>
      <c r="GZ2294" s="81">
        <v>5.0533304373075083</v>
      </c>
    </row>
    <row r="2295" spans="187:208" x14ac:dyDescent="0.25">
      <c r="GE2295" s="81" t="s">
        <v>449</v>
      </c>
      <c r="GF2295" s="81" t="s">
        <v>155</v>
      </c>
      <c r="GG2295" s="81" t="s">
        <v>466</v>
      </c>
      <c r="GH2295" s="81" t="s">
        <v>455</v>
      </c>
      <c r="GI2295" s="81">
        <v>2032</v>
      </c>
      <c r="GJ2295" s="81" t="s">
        <v>201</v>
      </c>
      <c r="GK2295" s="81">
        <v>453.26096055717039</v>
      </c>
      <c r="GL2295" s="81">
        <v>690.05764099999999</v>
      </c>
      <c r="GM2295" s="81">
        <v>2032</v>
      </c>
      <c r="GN2295" s="81" t="s">
        <v>173</v>
      </c>
      <c r="GO2295" s="81">
        <v>1.1148832299820636E-2</v>
      </c>
      <c r="GP2295" s="81">
        <v>10</v>
      </c>
      <c r="GQ2295" s="81">
        <v>0</v>
      </c>
      <c r="GR2295" s="81" t="s">
        <v>448</v>
      </c>
      <c r="GS2295" s="81">
        <v>0</v>
      </c>
      <c r="GT2295" s="81">
        <v>0</v>
      </c>
      <c r="GU2295" s="81">
        <v>0</v>
      </c>
      <c r="GV2295" s="81">
        <v>0</v>
      </c>
      <c r="GW2295" s="81">
        <v>0</v>
      </c>
      <c r="GX2295" s="81">
        <v>0</v>
      </c>
      <c r="GY2295" s="81">
        <v>1.1148832299820636E-2</v>
      </c>
      <c r="GZ2295" s="81">
        <v>5.0533304373075083</v>
      </c>
    </row>
    <row r="2296" spans="187:208" x14ac:dyDescent="0.25">
      <c r="GE2296" s="81" t="s">
        <v>449</v>
      </c>
      <c r="GF2296" s="81" t="s">
        <v>155</v>
      </c>
      <c r="GG2296" s="81" t="s">
        <v>467</v>
      </c>
      <c r="GH2296" s="81" t="s">
        <v>457</v>
      </c>
      <c r="GI2296" s="81">
        <v>2021</v>
      </c>
      <c r="GJ2296" s="81" t="s">
        <v>201</v>
      </c>
      <c r="GK2296" s="81">
        <v>222.22942162783241</v>
      </c>
      <c r="GL2296" s="81">
        <v>489.35553099999998</v>
      </c>
      <c r="GM2296" s="81">
        <v>2021</v>
      </c>
      <c r="GN2296" s="81" t="s">
        <v>173</v>
      </c>
      <c r="GO2296" s="81">
        <v>1.1148832299820636E-2</v>
      </c>
      <c r="GP2296" s="81">
        <v>10</v>
      </c>
      <c r="GQ2296" s="81">
        <v>0</v>
      </c>
      <c r="GR2296" s="81" t="s">
        <v>448</v>
      </c>
      <c r="GS2296" s="81">
        <v>1.1148832299820636E-2</v>
      </c>
      <c r="GT2296" s="81">
        <v>2.4775985538148366</v>
      </c>
      <c r="GU2296" s="81">
        <v>1.1148832299820636E-2</v>
      </c>
      <c r="GV2296" s="81">
        <v>2.4775985538148366</v>
      </c>
      <c r="GW2296" s="81">
        <v>0</v>
      </c>
      <c r="GX2296" s="81">
        <v>0</v>
      </c>
      <c r="GY2296" s="81">
        <v>0</v>
      </c>
      <c r="GZ2296" s="81">
        <v>0</v>
      </c>
    </row>
    <row r="2297" spans="187:208" x14ac:dyDescent="0.25">
      <c r="GE2297" s="81" t="s">
        <v>449</v>
      </c>
      <c r="GF2297" s="81" t="s">
        <v>155</v>
      </c>
      <c r="GG2297" s="81" t="s">
        <v>467</v>
      </c>
      <c r="GH2297" s="81" t="s">
        <v>457</v>
      </c>
      <c r="GI2297" s="81">
        <v>2022</v>
      </c>
      <c r="GJ2297" s="81" t="s">
        <v>201</v>
      </c>
      <c r="GK2297" s="81">
        <v>222.22942162783241</v>
      </c>
      <c r="GL2297" s="81">
        <v>489.35553099999998</v>
      </c>
      <c r="GM2297" s="81">
        <v>2022</v>
      </c>
      <c r="GN2297" s="81" t="s">
        <v>173</v>
      </c>
      <c r="GO2297" s="81">
        <v>1.1148832299820636E-2</v>
      </c>
      <c r="GP2297" s="81">
        <v>10</v>
      </c>
      <c r="GQ2297" s="81">
        <v>0</v>
      </c>
      <c r="GR2297" s="81" t="s">
        <v>448</v>
      </c>
      <c r="GS2297" s="81">
        <v>1.1148832299820636E-2</v>
      </c>
      <c r="GT2297" s="81">
        <v>2.4775985538148366</v>
      </c>
      <c r="GU2297" s="81">
        <v>1.1148832299820636E-2</v>
      </c>
      <c r="GV2297" s="81">
        <v>2.4775985538148366</v>
      </c>
      <c r="GW2297" s="81">
        <v>1.1148832299820636E-2</v>
      </c>
      <c r="GX2297" s="81">
        <v>2.4775985538148366</v>
      </c>
      <c r="GY2297" s="81">
        <v>0</v>
      </c>
      <c r="GZ2297" s="81">
        <v>0</v>
      </c>
    </row>
    <row r="2298" spans="187:208" x14ac:dyDescent="0.25">
      <c r="GE2298" s="81" t="s">
        <v>449</v>
      </c>
      <c r="GF2298" s="81" t="s">
        <v>155</v>
      </c>
      <c r="GG2298" s="81" t="s">
        <v>467</v>
      </c>
      <c r="GH2298" s="81" t="s">
        <v>457</v>
      </c>
      <c r="GI2298" s="81">
        <v>2023</v>
      </c>
      <c r="GJ2298" s="81" t="s">
        <v>201</v>
      </c>
      <c r="GK2298" s="81">
        <v>233.23007680794089</v>
      </c>
      <c r="GL2298" s="81">
        <v>489.35553099999998</v>
      </c>
      <c r="GM2298" s="81">
        <v>2023</v>
      </c>
      <c r="GN2298" s="81" t="s">
        <v>173</v>
      </c>
      <c r="GO2298" s="81">
        <v>1.1148832299820636E-2</v>
      </c>
      <c r="GP2298" s="81">
        <v>10</v>
      </c>
      <c r="GQ2298" s="81">
        <v>0</v>
      </c>
      <c r="GR2298" s="81" t="s">
        <v>448</v>
      </c>
      <c r="GS2298" s="81">
        <v>1.1148832299820636E-2</v>
      </c>
      <c r="GT2298" s="81">
        <v>2.6002430136060193</v>
      </c>
      <c r="GU2298" s="81">
        <v>1.1148832299820636E-2</v>
      </c>
      <c r="GV2298" s="81">
        <v>2.6002430136060193</v>
      </c>
      <c r="GW2298" s="81">
        <v>1.1148832299820636E-2</v>
      </c>
      <c r="GX2298" s="81">
        <v>2.6002430136060193</v>
      </c>
      <c r="GY2298" s="81">
        <v>1.1148832299820636E-2</v>
      </c>
      <c r="GZ2298" s="81">
        <v>2.6002430136060193</v>
      </c>
    </row>
    <row r="2299" spans="187:208" x14ac:dyDescent="0.25">
      <c r="GE2299" s="81" t="s">
        <v>449</v>
      </c>
      <c r="GF2299" s="81" t="s">
        <v>155</v>
      </c>
      <c r="GG2299" s="81" t="s">
        <v>467</v>
      </c>
      <c r="GH2299" s="81" t="s">
        <v>457</v>
      </c>
      <c r="GI2299" s="81">
        <v>2024</v>
      </c>
      <c r="GJ2299" s="81" t="s">
        <v>201</v>
      </c>
      <c r="GK2299" s="81">
        <v>233.23007680794089</v>
      </c>
      <c r="GL2299" s="81">
        <v>489.35553099999998</v>
      </c>
      <c r="GM2299" s="81">
        <v>2024</v>
      </c>
      <c r="GN2299" s="81" t="s">
        <v>173</v>
      </c>
      <c r="GO2299" s="81">
        <v>1.1148832299820636E-2</v>
      </c>
      <c r="GP2299" s="81">
        <v>10</v>
      </c>
      <c r="GQ2299" s="81">
        <v>0</v>
      </c>
      <c r="GR2299" s="81" t="s">
        <v>448</v>
      </c>
      <c r="GS2299" s="81">
        <v>1.1148832299820636E-2</v>
      </c>
      <c r="GT2299" s="81">
        <v>2.6002430136060193</v>
      </c>
      <c r="GU2299" s="81">
        <v>1.1148832299820636E-2</v>
      </c>
      <c r="GV2299" s="81">
        <v>2.6002430136060193</v>
      </c>
      <c r="GW2299" s="81">
        <v>1.1148832299820636E-2</v>
      </c>
      <c r="GX2299" s="81">
        <v>2.6002430136060193</v>
      </c>
      <c r="GY2299" s="81">
        <v>1.1148832299820636E-2</v>
      </c>
      <c r="GZ2299" s="81">
        <v>2.6002430136060193</v>
      </c>
    </row>
    <row r="2300" spans="187:208" x14ac:dyDescent="0.25">
      <c r="GE2300" s="81" t="s">
        <v>449</v>
      </c>
      <c r="GF2300" s="81" t="s">
        <v>155</v>
      </c>
      <c r="GG2300" s="81" t="s">
        <v>467</v>
      </c>
      <c r="GH2300" s="81" t="s">
        <v>457</v>
      </c>
      <c r="GI2300" s="81">
        <v>2025</v>
      </c>
      <c r="GJ2300" s="81" t="s">
        <v>201</v>
      </c>
      <c r="GK2300" s="81">
        <v>233.23007680794089</v>
      </c>
      <c r="GL2300" s="81">
        <v>489.35553099999998</v>
      </c>
      <c r="GM2300" s="81">
        <v>2025</v>
      </c>
      <c r="GN2300" s="81" t="s">
        <v>173</v>
      </c>
      <c r="GO2300" s="81">
        <v>1.1148832299820636E-2</v>
      </c>
      <c r="GP2300" s="81">
        <v>10</v>
      </c>
      <c r="GQ2300" s="81">
        <v>0</v>
      </c>
      <c r="GR2300" s="81" t="s">
        <v>448</v>
      </c>
      <c r="GS2300" s="81">
        <v>1.1148832299820636E-2</v>
      </c>
      <c r="GT2300" s="81">
        <v>2.6002430136060193</v>
      </c>
      <c r="GU2300" s="81">
        <v>1.1148832299820636E-2</v>
      </c>
      <c r="GV2300" s="81">
        <v>2.6002430136060193</v>
      </c>
      <c r="GW2300" s="81">
        <v>1.1148832299820636E-2</v>
      </c>
      <c r="GX2300" s="81">
        <v>2.6002430136060193</v>
      </c>
      <c r="GY2300" s="81">
        <v>1.1148832299820636E-2</v>
      </c>
      <c r="GZ2300" s="81">
        <v>2.6002430136060193</v>
      </c>
    </row>
    <row r="2301" spans="187:208" x14ac:dyDescent="0.25">
      <c r="GE2301" s="81" t="s">
        <v>449</v>
      </c>
      <c r="GF2301" s="81" t="s">
        <v>155</v>
      </c>
      <c r="GG2301" s="81" t="s">
        <v>467</v>
      </c>
      <c r="GH2301" s="81" t="s">
        <v>457</v>
      </c>
      <c r="GI2301" s="81">
        <v>2026</v>
      </c>
      <c r="GJ2301" s="81" t="s">
        <v>201</v>
      </c>
      <c r="GK2301" s="81">
        <v>233.23007680794089</v>
      </c>
      <c r="GL2301" s="81">
        <v>489.35553099999998</v>
      </c>
      <c r="GM2301" s="81">
        <v>2026</v>
      </c>
      <c r="GN2301" s="81" t="s">
        <v>173</v>
      </c>
      <c r="GO2301" s="81">
        <v>1.1148832299820636E-2</v>
      </c>
      <c r="GP2301" s="81">
        <v>10</v>
      </c>
      <c r="GQ2301" s="81">
        <v>0</v>
      </c>
      <c r="GR2301" s="81" t="s">
        <v>448</v>
      </c>
      <c r="GS2301" s="81">
        <v>1.1148832299820636E-2</v>
      </c>
      <c r="GT2301" s="81">
        <v>2.6002430136060193</v>
      </c>
      <c r="GU2301" s="81">
        <v>1.1148832299820636E-2</v>
      </c>
      <c r="GV2301" s="81">
        <v>2.6002430136060193</v>
      </c>
      <c r="GW2301" s="81">
        <v>1.1148832299820636E-2</v>
      </c>
      <c r="GX2301" s="81">
        <v>2.6002430136060193</v>
      </c>
      <c r="GY2301" s="81">
        <v>1.1148832299820636E-2</v>
      </c>
      <c r="GZ2301" s="81">
        <v>2.6002430136060193</v>
      </c>
    </row>
    <row r="2302" spans="187:208" x14ac:dyDescent="0.25">
      <c r="GE2302" s="81" t="s">
        <v>449</v>
      </c>
      <c r="GF2302" s="81" t="s">
        <v>155</v>
      </c>
      <c r="GG2302" s="81" t="s">
        <v>467</v>
      </c>
      <c r="GH2302" s="81" t="s">
        <v>457</v>
      </c>
      <c r="GI2302" s="81">
        <v>2027</v>
      </c>
      <c r="GJ2302" s="81" t="s">
        <v>201</v>
      </c>
      <c r="GK2302" s="81">
        <v>233.23007680794089</v>
      </c>
      <c r="GL2302" s="81">
        <v>489.35553099999998</v>
      </c>
      <c r="GM2302" s="81">
        <v>2027</v>
      </c>
      <c r="GN2302" s="81" t="s">
        <v>173</v>
      </c>
      <c r="GO2302" s="81">
        <v>1.1148832299820636E-2</v>
      </c>
      <c r="GP2302" s="81">
        <v>10</v>
      </c>
      <c r="GQ2302" s="81">
        <v>0</v>
      </c>
      <c r="GR2302" s="81" t="s">
        <v>448</v>
      </c>
      <c r="GS2302" s="81">
        <v>1.1148832299820636E-2</v>
      </c>
      <c r="GT2302" s="81">
        <v>2.6002430136060193</v>
      </c>
      <c r="GU2302" s="81">
        <v>1.1148832299820636E-2</v>
      </c>
      <c r="GV2302" s="81">
        <v>2.6002430136060193</v>
      </c>
      <c r="GW2302" s="81">
        <v>1.1148832299820636E-2</v>
      </c>
      <c r="GX2302" s="81">
        <v>2.6002430136060193</v>
      </c>
      <c r="GY2302" s="81">
        <v>1.1148832299820636E-2</v>
      </c>
      <c r="GZ2302" s="81">
        <v>2.6002430136060193</v>
      </c>
    </row>
    <row r="2303" spans="187:208" x14ac:dyDescent="0.25">
      <c r="GE2303" s="81" t="s">
        <v>449</v>
      </c>
      <c r="GF2303" s="81" t="s">
        <v>155</v>
      </c>
      <c r="GG2303" s="81" t="s">
        <v>467</v>
      </c>
      <c r="GH2303" s="81" t="s">
        <v>457</v>
      </c>
      <c r="GI2303" s="81">
        <v>2028</v>
      </c>
      <c r="GJ2303" s="81" t="s">
        <v>201</v>
      </c>
      <c r="GK2303" s="81">
        <v>247.27299216494879</v>
      </c>
      <c r="GL2303" s="81">
        <v>489.35553099999998</v>
      </c>
      <c r="GM2303" s="81">
        <v>2028</v>
      </c>
      <c r="GN2303" s="81" t="s">
        <v>173</v>
      </c>
      <c r="GO2303" s="81">
        <v>1.1148832299820636E-2</v>
      </c>
      <c r="GP2303" s="81">
        <v>10</v>
      </c>
      <c r="GQ2303" s="81">
        <v>0</v>
      </c>
      <c r="GR2303" s="81" t="s">
        <v>448</v>
      </c>
      <c r="GS2303" s="81">
        <v>1.1148832299820636E-2</v>
      </c>
      <c r="GT2303" s="81">
        <v>2.7568051219218761</v>
      </c>
      <c r="GU2303" s="81">
        <v>1.1148832299820636E-2</v>
      </c>
      <c r="GV2303" s="81">
        <v>2.7568051219218761</v>
      </c>
      <c r="GW2303" s="81">
        <v>1.1148832299820636E-2</v>
      </c>
      <c r="GX2303" s="81">
        <v>2.7568051219218761</v>
      </c>
      <c r="GY2303" s="81">
        <v>1.1148832299820636E-2</v>
      </c>
      <c r="GZ2303" s="81">
        <v>2.7568051219218761</v>
      </c>
    </row>
    <row r="2304" spans="187:208" x14ac:dyDescent="0.25">
      <c r="GE2304" s="81" t="s">
        <v>449</v>
      </c>
      <c r="GF2304" s="81" t="s">
        <v>155</v>
      </c>
      <c r="GG2304" s="81" t="s">
        <v>467</v>
      </c>
      <c r="GH2304" s="81" t="s">
        <v>457</v>
      </c>
      <c r="GI2304" s="81">
        <v>2029</v>
      </c>
      <c r="GJ2304" s="81" t="s">
        <v>201</v>
      </c>
      <c r="GK2304" s="81">
        <v>247.27299216494879</v>
      </c>
      <c r="GL2304" s="81">
        <v>489.35553099999998</v>
      </c>
      <c r="GM2304" s="81">
        <v>2029</v>
      </c>
      <c r="GN2304" s="81" t="s">
        <v>173</v>
      </c>
      <c r="GO2304" s="81">
        <v>1.1148832299820636E-2</v>
      </c>
      <c r="GP2304" s="81">
        <v>10</v>
      </c>
      <c r="GQ2304" s="81">
        <v>0</v>
      </c>
      <c r="GR2304" s="81" t="s">
        <v>448</v>
      </c>
      <c r="GS2304" s="81">
        <v>1.1148832299820636E-2</v>
      </c>
      <c r="GT2304" s="81">
        <v>2.7568051219218761</v>
      </c>
      <c r="GU2304" s="81">
        <v>1.1148832299820636E-2</v>
      </c>
      <c r="GV2304" s="81">
        <v>2.7568051219218761</v>
      </c>
      <c r="GW2304" s="81">
        <v>1.1148832299820636E-2</v>
      </c>
      <c r="GX2304" s="81">
        <v>2.7568051219218761</v>
      </c>
      <c r="GY2304" s="81">
        <v>1.1148832299820636E-2</v>
      </c>
      <c r="GZ2304" s="81">
        <v>2.7568051219218761</v>
      </c>
    </row>
    <row r="2305" spans="187:208" x14ac:dyDescent="0.25">
      <c r="GE2305" s="81" t="s">
        <v>449</v>
      </c>
      <c r="GF2305" s="81" t="s">
        <v>155</v>
      </c>
      <c r="GG2305" s="81" t="s">
        <v>467</v>
      </c>
      <c r="GH2305" s="81" t="s">
        <v>457</v>
      </c>
      <c r="GI2305" s="81">
        <v>2030</v>
      </c>
      <c r="GJ2305" s="81" t="s">
        <v>201</v>
      </c>
      <c r="GK2305" s="81">
        <v>247.27299216494879</v>
      </c>
      <c r="GL2305" s="81">
        <v>489.35553099999998</v>
      </c>
      <c r="GM2305" s="81">
        <v>2030</v>
      </c>
      <c r="GN2305" s="81" t="s">
        <v>173</v>
      </c>
      <c r="GO2305" s="81">
        <v>1.1148832299820636E-2</v>
      </c>
      <c r="GP2305" s="81">
        <v>10</v>
      </c>
      <c r="GQ2305" s="81">
        <v>0</v>
      </c>
      <c r="GR2305" s="81" t="s">
        <v>448</v>
      </c>
      <c r="GS2305" s="81">
        <v>0</v>
      </c>
      <c r="GT2305" s="81">
        <v>0</v>
      </c>
      <c r="GU2305" s="81">
        <v>1.1148832299820636E-2</v>
      </c>
      <c r="GV2305" s="81">
        <v>2.7568051219218761</v>
      </c>
      <c r="GW2305" s="81">
        <v>1.1148832299820636E-2</v>
      </c>
      <c r="GX2305" s="81">
        <v>2.7568051219218761</v>
      </c>
      <c r="GY2305" s="81">
        <v>1.1148832299820636E-2</v>
      </c>
      <c r="GZ2305" s="81">
        <v>2.7568051219218761</v>
      </c>
    </row>
    <row r="2306" spans="187:208" x14ac:dyDescent="0.25">
      <c r="GE2306" s="81" t="s">
        <v>449</v>
      </c>
      <c r="GF2306" s="81" t="s">
        <v>155</v>
      </c>
      <c r="GG2306" s="81" t="s">
        <v>467</v>
      </c>
      <c r="GH2306" s="81" t="s">
        <v>457</v>
      </c>
      <c r="GI2306" s="81">
        <v>2031</v>
      </c>
      <c r="GJ2306" s="81" t="s">
        <v>201</v>
      </c>
      <c r="GK2306" s="81">
        <v>247.27299216494879</v>
      </c>
      <c r="GL2306" s="81">
        <v>489.35553099999998</v>
      </c>
      <c r="GM2306" s="81">
        <v>2031</v>
      </c>
      <c r="GN2306" s="81" t="s">
        <v>173</v>
      </c>
      <c r="GO2306" s="81">
        <v>1.1148832299820636E-2</v>
      </c>
      <c r="GP2306" s="81">
        <v>10</v>
      </c>
      <c r="GQ2306" s="81">
        <v>0</v>
      </c>
      <c r="GR2306" s="81" t="s">
        <v>448</v>
      </c>
      <c r="GS2306" s="81">
        <v>0</v>
      </c>
      <c r="GT2306" s="81">
        <v>0</v>
      </c>
      <c r="GU2306" s="81">
        <v>0</v>
      </c>
      <c r="GV2306" s="81">
        <v>0</v>
      </c>
      <c r="GW2306" s="81">
        <v>1.1148832299820636E-2</v>
      </c>
      <c r="GX2306" s="81">
        <v>2.7568051219218761</v>
      </c>
      <c r="GY2306" s="81">
        <v>1.1148832299820636E-2</v>
      </c>
      <c r="GZ2306" s="81">
        <v>2.7568051219218761</v>
      </c>
    </row>
    <row r="2307" spans="187:208" x14ac:dyDescent="0.25">
      <c r="GE2307" s="81" t="s">
        <v>449</v>
      </c>
      <c r="GF2307" s="81" t="s">
        <v>155</v>
      </c>
      <c r="GG2307" s="81" t="s">
        <v>467</v>
      </c>
      <c r="GH2307" s="81" t="s">
        <v>457</v>
      </c>
      <c r="GI2307" s="81">
        <v>2032</v>
      </c>
      <c r="GJ2307" s="81" t="s">
        <v>201</v>
      </c>
      <c r="GK2307" s="81">
        <v>247.27299216494879</v>
      </c>
      <c r="GL2307" s="81">
        <v>489.35553099999998</v>
      </c>
      <c r="GM2307" s="81">
        <v>2032</v>
      </c>
      <c r="GN2307" s="81" t="s">
        <v>173</v>
      </c>
      <c r="GO2307" s="81">
        <v>1.1148832299820636E-2</v>
      </c>
      <c r="GP2307" s="81">
        <v>10</v>
      </c>
      <c r="GQ2307" s="81">
        <v>0</v>
      </c>
      <c r="GR2307" s="81" t="s">
        <v>448</v>
      </c>
      <c r="GS2307" s="81">
        <v>0</v>
      </c>
      <c r="GT2307" s="81">
        <v>0</v>
      </c>
      <c r="GU2307" s="81">
        <v>0</v>
      </c>
      <c r="GV2307" s="81">
        <v>0</v>
      </c>
      <c r="GW2307" s="81">
        <v>0</v>
      </c>
      <c r="GX2307" s="81">
        <v>0</v>
      </c>
      <c r="GY2307" s="81">
        <v>1.1148832299820636E-2</v>
      </c>
      <c r="GZ2307" s="81">
        <v>2.7568051219218761</v>
      </c>
    </row>
    <row r="2308" spans="187:208" x14ac:dyDescent="0.25">
      <c r="GE2308" s="81" t="s">
        <v>449</v>
      </c>
      <c r="GF2308" s="81" t="s">
        <v>155</v>
      </c>
      <c r="GG2308" s="81" t="s">
        <v>467</v>
      </c>
      <c r="GH2308" s="81" t="s">
        <v>458</v>
      </c>
      <c r="GI2308" s="81">
        <v>2021</v>
      </c>
      <c r="GJ2308" s="81" t="s">
        <v>201</v>
      </c>
      <c r="GK2308" s="81">
        <v>222.22942162792819</v>
      </c>
      <c r="GL2308" s="81">
        <v>489.35553099999998</v>
      </c>
      <c r="GM2308" s="81">
        <v>2021</v>
      </c>
      <c r="GN2308" s="81" t="s">
        <v>173</v>
      </c>
      <c r="GO2308" s="81">
        <v>1.1148832299820636E-2</v>
      </c>
      <c r="GP2308" s="81">
        <v>10</v>
      </c>
      <c r="GQ2308" s="81">
        <v>0</v>
      </c>
      <c r="GR2308" s="81" t="s">
        <v>448</v>
      </c>
      <c r="GS2308" s="81">
        <v>1.1148832299820636E-2</v>
      </c>
      <c r="GT2308" s="81">
        <v>2.4775985538159047</v>
      </c>
      <c r="GU2308" s="81">
        <v>1.1148832299820636E-2</v>
      </c>
      <c r="GV2308" s="81">
        <v>2.4775985538159047</v>
      </c>
      <c r="GW2308" s="81">
        <v>0</v>
      </c>
      <c r="GX2308" s="81">
        <v>0</v>
      </c>
      <c r="GY2308" s="81">
        <v>0</v>
      </c>
      <c r="GZ2308" s="81">
        <v>0</v>
      </c>
    </row>
    <row r="2309" spans="187:208" x14ac:dyDescent="0.25">
      <c r="GE2309" s="81" t="s">
        <v>449</v>
      </c>
      <c r="GF2309" s="81" t="s">
        <v>155</v>
      </c>
      <c r="GG2309" s="81" t="s">
        <v>467</v>
      </c>
      <c r="GH2309" s="81" t="s">
        <v>458</v>
      </c>
      <c r="GI2309" s="81">
        <v>2022</v>
      </c>
      <c r="GJ2309" s="81" t="s">
        <v>201</v>
      </c>
      <c r="GK2309" s="81">
        <v>222.22942162792819</v>
      </c>
      <c r="GL2309" s="81">
        <v>489.35553099999998</v>
      </c>
      <c r="GM2309" s="81">
        <v>2022</v>
      </c>
      <c r="GN2309" s="81" t="s">
        <v>173</v>
      </c>
      <c r="GO2309" s="81">
        <v>1.1148832299820636E-2</v>
      </c>
      <c r="GP2309" s="81">
        <v>10</v>
      </c>
      <c r="GQ2309" s="81">
        <v>0</v>
      </c>
      <c r="GR2309" s="81" t="s">
        <v>448</v>
      </c>
      <c r="GS2309" s="81">
        <v>1.1148832299820636E-2</v>
      </c>
      <c r="GT2309" s="81">
        <v>2.4775985538159047</v>
      </c>
      <c r="GU2309" s="81">
        <v>1.1148832299820636E-2</v>
      </c>
      <c r="GV2309" s="81">
        <v>2.4775985538159047</v>
      </c>
      <c r="GW2309" s="81">
        <v>1.1148832299820636E-2</v>
      </c>
      <c r="GX2309" s="81">
        <v>2.4775985538159047</v>
      </c>
      <c r="GY2309" s="81">
        <v>0</v>
      </c>
      <c r="GZ2309" s="81">
        <v>0</v>
      </c>
    </row>
    <row r="2310" spans="187:208" x14ac:dyDescent="0.25">
      <c r="GE2310" s="81" t="s">
        <v>449</v>
      </c>
      <c r="GF2310" s="81" t="s">
        <v>155</v>
      </c>
      <c r="GG2310" s="81" t="s">
        <v>467</v>
      </c>
      <c r="GH2310" s="81" t="s">
        <v>458</v>
      </c>
      <c r="GI2310" s="81">
        <v>2023</v>
      </c>
      <c r="GJ2310" s="81" t="s">
        <v>201</v>
      </c>
      <c r="GK2310" s="81">
        <v>233.23007680804179</v>
      </c>
      <c r="GL2310" s="81">
        <v>489.35553099999998</v>
      </c>
      <c r="GM2310" s="81">
        <v>2023</v>
      </c>
      <c r="GN2310" s="81" t="s">
        <v>173</v>
      </c>
      <c r="GO2310" s="81">
        <v>1.1148832299820636E-2</v>
      </c>
      <c r="GP2310" s="81">
        <v>10</v>
      </c>
      <c r="GQ2310" s="81">
        <v>0</v>
      </c>
      <c r="GR2310" s="81" t="s">
        <v>448</v>
      </c>
      <c r="GS2310" s="81">
        <v>1.1148832299820636E-2</v>
      </c>
      <c r="GT2310" s="81">
        <v>2.6002430136071442</v>
      </c>
      <c r="GU2310" s="81">
        <v>1.1148832299820636E-2</v>
      </c>
      <c r="GV2310" s="81">
        <v>2.6002430136071442</v>
      </c>
      <c r="GW2310" s="81">
        <v>1.1148832299820636E-2</v>
      </c>
      <c r="GX2310" s="81">
        <v>2.6002430136071442</v>
      </c>
      <c r="GY2310" s="81">
        <v>1.1148832299820636E-2</v>
      </c>
      <c r="GZ2310" s="81">
        <v>2.6002430136071442</v>
      </c>
    </row>
    <row r="2311" spans="187:208" x14ac:dyDescent="0.25">
      <c r="GE2311" s="81" t="s">
        <v>449</v>
      </c>
      <c r="GF2311" s="81" t="s">
        <v>155</v>
      </c>
      <c r="GG2311" s="81" t="s">
        <v>467</v>
      </c>
      <c r="GH2311" s="81" t="s">
        <v>458</v>
      </c>
      <c r="GI2311" s="81">
        <v>2024</v>
      </c>
      <c r="GJ2311" s="81" t="s">
        <v>201</v>
      </c>
      <c r="GK2311" s="81">
        <v>233.23007680804179</v>
      </c>
      <c r="GL2311" s="81">
        <v>489.35553099999998</v>
      </c>
      <c r="GM2311" s="81">
        <v>2024</v>
      </c>
      <c r="GN2311" s="81" t="s">
        <v>173</v>
      </c>
      <c r="GO2311" s="81">
        <v>1.1148832299820636E-2</v>
      </c>
      <c r="GP2311" s="81">
        <v>10</v>
      </c>
      <c r="GQ2311" s="81">
        <v>0</v>
      </c>
      <c r="GR2311" s="81" t="s">
        <v>448</v>
      </c>
      <c r="GS2311" s="81">
        <v>1.1148832299820636E-2</v>
      </c>
      <c r="GT2311" s="81">
        <v>2.6002430136071442</v>
      </c>
      <c r="GU2311" s="81">
        <v>1.1148832299820636E-2</v>
      </c>
      <c r="GV2311" s="81">
        <v>2.6002430136071442</v>
      </c>
      <c r="GW2311" s="81">
        <v>1.1148832299820636E-2</v>
      </c>
      <c r="GX2311" s="81">
        <v>2.6002430136071442</v>
      </c>
      <c r="GY2311" s="81">
        <v>1.1148832299820636E-2</v>
      </c>
      <c r="GZ2311" s="81">
        <v>2.6002430136071442</v>
      </c>
    </row>
    <row r="2312" spans="187:208" x14ac:dyDescent="0.25">
      <c r="GE2312" s="81" t="s">
        <v>449</v>
      </c>
      <c r="GF2312" s="81" t="s">
        <v>155</v>
      </c>
      <c r="GG2312" s="81" t="s">
        <v>467</v>
      </c>
      <c r="GH2312" s="81" t="s">
        <v>458</v>
      </c>
      <c r="GI2312" s="81">
        <v>2025</v>
      </c>
      <c r="GJ2312" s="81" t="s">
        <v>201</v>
      </c>
      <c r="GK2312" s="81">
        <v>233.23007680804179</v>
      </c>
      <c r="GL2312" s="81">
        <v>489.35553099999998</v>
      </c>
      <c r="GM2312" s="81">
        <v>2025</v>
      </c>
      <c r="GN2312" s="81" t="s">
        <v>173</v>
      </c>
      <c r="GO2312" s="81">
        <v>1.1148832299820636E-2</v>
      </c>
      <c r="GP2312" s="81">
        <v>10</v>
      </c>
      <c r="GQ2312" s="81">
        <v>0</v>
      </c>
      <c r="GR2312" s="81" t="s">
        <v>448</v>
      </c>
      <c r="GS2312" s="81">
        <v>1.1148832299820636E-2</v>
      </c>
      <c r="GT2312" s="81">
        <v>2.6002430136071442</v>
      </c>
      <c r="GU2312" s="81">
        <v>1.1148832299820636E-2</v>
      </c>
      <c r="GV2312" s="81">
        <v>2.6002430136071442</v>
      </c>
      <c r="GW2312" s="81">
        <v>1.1148832299820636E-2</v>
      </c>
      <c r="GX2312" s="81">
        <v>2.6002430136071442</v>
      </c>
      <c r="GY2312" s="81">
        <v>1.1148832299820636E-2</v>
      </c>
      <c r="GZ2312" s="81">
        <v>2.6002430136071442</v>
      </c>
    </row>
    <row r="2313" spans="187:208" x14ac:dyDescent="0.25">
      <c r="GE2313" s="81" t="s">
        <v>449</v>
      </c>
      <c r="GF2313" s="81" t="s">
        <v>155</v>
      </c>
      <c r="GG2313" s="81" t="s">
        <v>467</v>
      </c>
      <c r="GH2313" s="81" t="s">
        <v>458</v>
      </c>
      <c r="GI2313" s="81">
        <v>2026</v>
      </c>
      <c r="GJ2313" s="81" t="s">
        <v>201</v>
      </c>
      <c r="GK2313" s="81">
        <v>233.23007680804179</v>
      </c>
      <c r="GL2313" s="81">
        <v>489.35553099999998</v>
      </c>
      <c r="GM2313" s="81">
        <v>2026</v>
      </c>
      <c r="GN2313" s="81" t="s">
        <v>173</v>
      </c>
      <c r="GO2313" s="81">
        <v>1.1148832299820636E-2</v>
      </c>
      <c r="GP2313" s="81">
        <v>10</v>
      </c>
      <c r="GQ2313" s="81">
        <v>0</v>
      </c>
      <c r="GR2313" s="81" t="s">
        <v>448</v>
      </c>
      <c r="GS2313" s="81">
        <v>1.1148832299820636E-2</v>
      </c>
      <c r="GT2313" s="81">
        <v>2.6002430136071442</v>
      </c>
      <c r="GU2313" s="81">
        <v>1.1148832299820636E-2</v>
      </c>
      <c r="GV2313" s="81">
        <v>2.6002430136071442</v>
      </c>
      <c r="GW2313" s="81">
        <v>1.1148832299820636E-2</v>
      </c>
      <c r="GX2313" s="81">
        <v>2.6002430136071442</v>
      </c>
      <c r="GY2313" s="81">
        <v>1.1148832299820636E-2</v>
      </c>
      <c r="GZ2313" s="81">
        <v>2.6002430136071442</v>
      </c>
    </row>
    <row r="2314" spans="187:208" x14ac:dyDescent="0.25">
      <c r="GE2314" s="81" t="s">
        <v>449</v>
      </c>
      <c r="GF2314" s="81" t="s">
        <v>155</v>
      </c>
      <c r="GG2314" s="81" t="s">
        <v>467</v>
      </c>
      <c r="GH2314" s="81" t="s">
        <v>458</v>
      </c>
      <c r="GI2314" s="81">
        <v>2027</v>
      </c>
      <c r="GJ2314" s="81" t="s">
        <v>201</v>
      </c>
      <c r="GK2314" s="81">
        <v>233.23007680804179</v>
      </c>
      <c r="GL2314" s="81">
        <v>489.35553099999998</v>
      </c>
      <c r="GM2314" s="81">
        <v>2027</v>
      </c>
      <c r="GN2314" s="81" t="s">
        <v>173</v>
      </c>
      <c r="GO2314" s="81">
        <v>1.1148832299820636E-2</v>
      </c>
      <c r="GP2314" s="81">
        <v>10</v>
      </c>
      <c r="GQ2314" s="81">
        <v>0</v>
      </c>
      <c r="GR2314" s="81" t="s">
        <v>448</v>
      </c>
      <c r="GS2314" s="81">
        <v>1.1148832299820636E-2</v>
      </c>
      <c r="GT2314" s="81">
        <v>2.6002430136071442</v>
      </c>
      <c r="GU2314" s="81">
        <v>1.1148832299820636E-2</v>
      </c>
      <c r="GV2314" s="81">
        <v>2.6002430136071442</v>
      </c>
      <c r="GW2314" s="81">
        <v>1.1148832299820636E-2</v>
      </c>
      <c r="GX2314" s="81">
        <v>2.6002430136071442</v>
      </c>
      <c r="GY2314" s="81">
        <v>1.1148832299820636E-2</v>
      </c>
      <c r="GZ2314" s="81">
        <v>2.6002430136071442</v>
      </c>
    </row>
    <row r="2315" spans="187:208" x14ac:dyDescent="0.25">
      <c r="GE2315" s="81" t="s">
        <v>449</v>
      </c>
      <c r="GF2315" s="81" t="s">
        <v>155</v>
      </c>
      <c r="GG2315" s="81" t="s">
        <v>467</v>
      </c>
      <c r="GH2315" s="81" t="s">
        <v>458</v>
      </c>
      <c r="GI2315" s="81">
        <v>2028</v>
      </c>
      <c r="GJ2315" s="81" t="s">
        <v>201</v>
      </c>
      <c r="GK2315" s="81">
        <v>247.27299216505591</v>
      </c>
      <c r="GL2315" s="81">
        <v>489.35553099999998</v>
      </c>
      <c r="GM2315" s="81">
        <v>2028</v>
      </c>
      <c r="GN2315" s="81" t="s">
        <v>173</v>
      </c>
      <c r="GO2315" s="81">
        <v>1.1148832299820636E-2</v>
      </c>
      <c r="GP2315" s="81">
        <v>10</v>
      </c>
      <c r="GQ2315" s="81">
        <v>0</v>
      </c>
      <c r="GR2315" s="81" t="s">
        <v>448</v>
      </c>
      <c r="GS2315" s="81">
        <v>1.1148832299820636E-2</v>
      </c>
      <c r="GT2315" s="81">
        <v>2.7568051219230703</v>
      </c>
      <c r="GU2315" s="81">
        <v>1.1148832299820636E-2</v>
      </c>
      <c r="GV2315" s="81">
        <v>2.7568051219230703</v>
      </c>
      <c r="GW2315" s="81">
        <v>1.1148832299820636E-2</v>
      </c>
      <c r="GX2315" s="81">
        <v>2.7568051219230703</v>
      </c>
      <c r="GY2315" s="81">
        <v>1.1148832299820636E-2</v>
      </c>
      <c r="GZ2315" s="81">
        <v>2.7568051219230703</v>
      </c>
    </row>
    <row r="2316" spans="187:208" x14ac:dyDescent="0.25">
      <c r="GE2316" s="81" t="s">
        <v>449</v>
      </c>
      <c r="GF2316" s="81" t="s">
        <v>155</v>
      </c>
      <c r="GG2316" s="81" t="s">
        <v>467</v>
      </c>
      <c r="GH2316" s="81" t="s">
        <v>458</v>
      </c>
      <c r="GI2316" s="81">
        <v>2029</v>
      </c>
      <c r="GJ2316" s="81" t="s">
        <v>201</v>
      </c>
      <c r="GK2316" s="81">
        <v>247.27299216505591</v>
      </c>
      <c r="GL2316" s="81">
        <v>489.35553099999998</v>
      </c>
      <c r="GM2316" s="81">
        <v>2029</v>
      </c>
      <c r="GN2316" s="81" t="s">
        <v>173</v>
      </c>
      <c r="GO2316" s="81">
        <v>1.1148832299820636E-2</v>
      </c>
      <c r="GP2316" s="81">
        <v>10</v>
      </c>
      <c r="GQ2316" s="81">
        <v>0</v>
      </c>
      <c r="GR2316" s="81" t="s">
        <v>448</v>
      </c>
      <c r="GS2316" s="81">
        <v>1.1148832299820636E-2</v>
      </c>
      <c r="GT2316" s="81">
        <v>2.7568051219230703</v>
      </c>
      <c r="GU2316" s="81">
        <v>1.1148832299820636E-2</v>
      </c>
      <c r="GV2316" s="81">
        <v>2.7568051219230703</v>
      </c>
      <c r="GW2316" s="81">
        <v>1.1148832299820636E-2</v>
      </c>
      <c r="GX2316" s="81">
        <v>2.7568051219230703</v>
      </c>
      <c r="GY2316" s="81">
        <v>1.1148832299820636E-2</v>
      </c>
      <c r="GZ2316" s="81">
        <v>2.7568051219230703</v>
      </c>
    </row>
    <row r="2317" spans="187:208" x14ac:dyDescent="0.25">
      <c r="GE2317" s="81" t="s">
        <v>449</v>
      </c>
      <c r="GF2317" s="81" t="s">
        <v>155</v>
      </c>
      <c r="GG2317" s="81" t="s">
        <v>467</v>
      </c>
      <c r="GH2317" s="81" t="s">
        <v>458</v>
      </c>
      <c r="GI2317" s="81">
        <v>2030</v>
      </c>
      <c r="GJ2317" s="81" t="s">
        <v>201</v>
      </c>
      <c r="GK2317" s="81">
        <v>247.27299216505591</v>
      </c>
      <c r="GL2317" s="81">
        <v>489.35553099999998</v>
      </c>
      <c r="GM2317" s="81">
        <v>2030</v>
      </c>
      <c r="GN2317" s="81" t="s">
        <v>173</v>
      </c>
      <c r="GO2317" s="81">
        <v>1.1148832299820636E-2</v>
      </c>
      <c r="GP2317" s="81">
        <v>10</v>
      </c>
      <c r="GQ2317" s="81">
        <v>0</v>
      </c>
      <c r="GR2317" s="81" t="s">
        <v>448</v>
      </c>
      <c r="GS2317" s="81">
        <v>0</v>
      </c>
      <c r="GT2317" s="81">
        <v>0</v>
      </c>
      <c r="GU2317" s="81">
        <v>1.1148832299820636E-2</v>
      </c>
      <c r="GV2317" s="81">
        <v>2.7568051219230703</v>
      </c>
      <c r="GW2317" s="81">
        <v>1.1148832299820636E-2</v>
      </c>
      <c r="GX2317" s="81">
        <v>2.7568051219230703</v>
      </c>
      <c r="GY2317" s="81">
        <v>1.1148832299820636E-2</v>
      </c>
      <c r="GZ2317" s="81">
        <v>2.7568051219230703</v>
      </c>
    </row>
    <row r="2318" spans="187:208" x14ac:dyDescent="0.25">
      <c r="GE2318" s="81" t="s">
        <v>449</v>
      </c>
      <c r="GF2318" s="81" t="s">
        <v>155</v>
      </c>
      <c r="GG2318" s="81" t="s">
        <v>467</v>
      </c>
      <c r="GH2318" s="81" t="s">
        <v>458</v>
      </c>
      <c r="GI2318" s="81">
        <v>2031</v>
      </c>
      <c r="GJ2318" s="81" t="s">
        <v>201</v>
      </c>
      <c r="GK2318" s="81">
        <v>247.27299216505591</v>
      </c>
      <c r="GL2318" s="81">
        <v>489.35553099999998</v>
      </c>
      <c r="GM2318" s="81">
        <v>2031</v>
      </c>
      <c r="GN2318" s="81" t="s">
        <v>173</v>
      </c>
      <c r="GO2318" s="81">
        <v>1.1148832299820636E-2</v>
      </c>
      <c r="GP2318" s="81">
        <v>10</v>
      </c>
      <c r="GQ2318" s="81">
        <v>0</v>
      </c>
      <c r="GR2318" s="81" t="s">
        <v>448</v>
      </c>
      <c r="GS2318" s="81">
        <v>0</v>
      </c>
      <c r="GT2318" s="81">
        <v>0</v>
      </c>
      <c r="GU2318" s="81">
        <v>0</v>
      </c>
      <c r="GV2318" s="81">
        <v>0</v>
      </c>
      <c r="GW2318" s="81">
        <v>1.1148832299820636E-2</v>
      </c>
      <c r="GX2318" s="81">
        <v>2.7568051219230703</v>
      </c>
      <c r="GY2318" s="81">
        <v>1.1148832299820636E-2</v>
      </c>
      <c r="GZ2318" s="81">
        <v>2.7568051219230703</v>
      </c>
    </row>
    <row r="2319" spans="187:208" x14ac:dyDescent="0.25">
      <c r="GE2319" s="81" t="s">
        <v>449</v>
      </c>
      <c r="GF2319" s="81" t="s">
        <v>155</v>
      </c>
      <c r="GG2319" s="81" t="s">
        <v>467</v>
      </c>
      <c r="GH2319" s="81" t="s">
        <v>458</v>
      </c>
      <c r="GI2319" s="81">
        <v>2032</v>
      </c>
      <c r="GJ2319" s="81" t="s">
        <v>201</v>
      </c>
      <c r="GK2319" s="81">
        <v>247.27299216505591</v>
      </c>
      <c r="GL2319" s="81">
        <v>489.35553099999998</v>
      </c>
      <c r="GM2319" s="81">
        <v>2032</v>
      </c>
      <c r="GN2319" s="81" t="s">
        <v>173</v>
      </c>
      <c r="GO2319" s="81">
        <v>1.1148832299820636E-2</v>
      </c>
      <c r="GP2319" s="81">
        <v>10</v>
      </c>
      <c r="GQ2319" s="81">
        <v>0</v>
      </c>
      <c r="GR2319" s="81" t="s">
        <v>448</v>
      </c>
      <c r="GS2319" s="81">
        <v>0</v>
      </c>
      <c r="GT2319" s="81">
        <v>0</v>
      </c>
      <c r="GU2319" s="81">
        <v>0</v>
      </c>
      <c r="GV2319" s="81">
        <v>0</v>
      </c>
      <c r="GW2319" s="81">
        <v>0</v>
      </c>
      <c r="GX2319" s="81">
        <v>0</v>
      </c>
      <c r="GY2319" s="81">
        <v>1.1148832299820636E-2</v>
      </c>
      <c r="GZ2319" s="81">
        <v>2.7568051219230703</v>
      </c>
    </row>
    <row r="2320" spans="187:208" x14ac:dyDescent="0.25">
      <c r="GE2320" s="81" t="s">
        <v>449</v>
      </c>
      <c r="GF2320" s="81" t="s">
        <v>155</v>
      </c>
      <c r="GG2320" s="81" t="s">
        <v>467</v>
      </c>
      <c r="GH2320" s="81" t="s">
        <v>459</v>
      </c>
      <c r="GI2320" s="81">
        <v>2021</v>
      </c>
      <c r="GJ2320" s="81" t="s">
        <v>201</v>
      </c>
      <c r="GK2320" s="81">
        <v>0.69641821681224048</v>
      </c>
      <c r="GL2320" s="81">
        <v>489.35553099999998</v>
      </c>
      <c r="GM2320" s="81">
        <v>2021</v>
      </c>
      <c r="GN2320" s="81" t="s">
        <v>173</v>
      </c>
      <c r="GO2320" s="81">
        <v>1.1148832299820636E-2</v>
      </c>
      <c r="GP2320" s="81">
        <v>10</v>
      </c>
      <c r="GQ2320" s="81">
        <v>0</v>
      </c>
      <c r="GR2320" s="81" t="s">
        <v>448</v>
      </c>
      <c r="GS2320" s="81">
        <v>1.1148832299820636E-2</v>
      </c>
      <c r="GT2320" s="81">
        <v>7.7642499097797975E-3</v>
      </c>
      <c r="GU2320" s="81">
        <v>1.1148832299820636E-2</v>
      </c>
      <c r="GV2320" s="81">
        <v>7.7642499097797975E-3</v>
      </c>
      <c r="GW2320" s="81">
        <v>0</v>
      </c>
      <c r="GX2320" s="81">
        <v>0</v>
      </c>
      <c r="GY2320" s="81">
        <v>0</v>
      </c>
      <c r="GZ2320" s="81">
        <v>0</v>
      </c>
    </row>
    <row r="2321" spans="187:208" x14ac:dyDescent="0.25">
      <c r="GE2321" s="81" t="s">
        <v>449</v>
      </c>
      <c r="GF2321" s="81" t="s">
        <v>155</v>
      </c>
      <c r="GG2321" s="81" t="s">
        <v>467</v>
      </c>
      <c r="GH2321" s="81" t="s">
        <v>459</v>
      </c>
      <c r="GI2321" s="81">
        <v>2022</v>
      </c>
      <c r="GJ2321" s="81" t="s">
        <v>201</v>
      </c>
      <c r="GK2321" s="81">
        <v>0.69641821681224048</v>
      </c>
      <c r="GL2321" s="81">
        <v>489.35553099999998</v>
      </c>
      <c r="GM2321" s="81">
        <v>2022</v>
      </c>
      <c r="GN2321" s="81" t="s">
        <v>173</v>
      </c>
      <c r="GO2321" s="81">
        <v>1.1148832299820636E-2</v>
      </c>
      <c r="GP2321" s="81">
        <v>10</v>
      </c>
      <c r="GQ2321" s="81">
        <v>0</v>
      </c>
      <c r="GR2321" s="81" t="s">
        <v>448</v>
      </c>
      <c r="GS2321" s="81">
        <v>1.1148832299820636E-2</v>
      </c>
      <c r="GT2321" s="81">
        <v>7.7642499097797975E-3</v>
      </c>
      <c r="GU2321" s="81">
        <v>1.1148832299820636E-2</v>
      </c>
      <c r="GV2321" s="81">
        <v>7.7642499097797975E-3</v>
      </c>
      <c r="GW2321" s="81">
        <v>1.1148832299820636E-2</v>
      </c>
      <c r="GX2321" s="81">
        <v>7.7642499097797975E-3</v>
      </c>
      <c r="GY2321" s="81">
        <v>0</v>
      </c>
      <c r="GZ2321" s="81">
        <v>0</v>
      </c>
    </row>
    <row r="2322" spans="187:208" x14ac:dyDescent="0.25">
      <c r="GE2322" s="81" t="s">
        <v>449</v>
      </c>
      <c r="GF2322" s="81" t="s">
        <v>155</v>
      </c>
      <c r="GG2322" s="81" t="s">
        <v>467</v>
      </c>
      <c r="GH2322" s="81" t="s">
        <v>459</v>
      </c>
      <c r="GI2322" s="81">
        <v>2023</v>
      </c>
      <c r="GJ2322" s="81" t="s">
        <v>201</v>
      </c>
      <c r="GK2322" s="81">
        <v>0.71896016785821981</v>
      </c>
      <c r="GL2322" s="81">
        <v>489.35553099999998</v>
      </c>
      <c r="GM2322" s="81">
        <v>2023</v>
      </c>
      <c r="GN2322" s="81" t="s">
        <v>173</v>
      </c>
      <c r="GO2322" s="81">
        <v>1.1148832299820636E-2</v>
      </c>
      <c r="GP2322" s="81">
        <v>10</v>
      </c>
      <c r="GQ2322" s="81">
        <v>0</v>
      </c>
      <c r="GR2322" s="81" t="s">
        <v>448</v>
      </c>
      <c r="GS2322" s="81">
        <v>1.1148832299820636E-2</v>
      </c>
      <c r="GT2322" s="81">
        <v>8.0155663417021874E-3</v>
      </c>
      <c r="GU2322" s="81">
        <v>1.1148832299820636E-2</v>
      </c>
      <c r="GV2322" s="81">
        <v>8.0155663417021874E-3</v>
      </c>
      <c r="GW2322" s="81">
        <v>1.1148832299820636E-2</v>
      </c>
      <c r="GX2322" s="81">
        <v>8.0155663417021874E-3</v>
      </c>
      <c r="GY2322" s="81">
        <v>1.1148832299820636E-2</v>
      </c>
      <c r="GZ2322" s="81">
        <v>8.0155663417021874E-3</v>
      </c>
    </row>
    <row r="2323" spans="187:208" x14ac:dyDescent="0.25">
      <c r="GE2323" s="81" t="s">
        <v>449</v>
      </c>
      <c r="GF2323" s="81" t="s">
        <v>155</v>
      </c>
      <c r="GG2323" s="81" t="s">
        <v>467</v>
      </c>
      <c r="GH2323" s="81" t="s">
        <v>459</v>
      </c>
      <c r="GI2323" s="81">
        <v>2024</v>
      </c>
      <c r="GJ2323" s="81" t="s">
        <v>201</v>
      </c>
      <c r="GK2323" s="81">
        <v>0.71896016785821981</v>
      </c>
      <c r="GL2323" s="81">
        <v>489.35553099999998</v>
      </c>
      <c r="GM2323" s="81">
        <v>2024</v>
      </c>
      <c r="GN2323" s="81" t="s">
        <v>173</v>
      </c>
      <c r="GO2323" s="81">
        <v>1.1148832299820636E-2</v>
      </c>
      <c r="GP2323" s="81">
        <v>10</v>
      </c>
      <c r="GQ2323" s="81">
        <v>0</v>
      </c>
      <c r="GR2323" s="81" t="s">
        <v>448</v>
      </c>
      <c r="GS2323" s="81">
        <v>1.1148832299820636E-2</v>
      </c>
      <c r="GT2323" s="81">
        <v>8.0155663417021874E-3</v>
      </c>
      <c r="GU2323" s="81">
        <v>1.1148832299820636E-2</v>
      </c>
      <c r="GV2323" s="81">
        <v>8.0155663417021874E-3</v>
      </c>
      <c r="GW2323" s="81">
        <v>1.1148832299820636E-2</v>
      </c>
      <c r="GX2323" s="81">
        <v>8.0155663417021874E-3</v>
      </c>
      <c r="GY2323" s="81">
        <v>1.1148832299820636E-2</v>
      </c>
      <c r="GZ2323" s="81">
        <v>8.0155663417021874E-3</v>
      </c>
    </row>
    <row r="2324" spans="187:208" x14ac:dyDescent="0.25">
      <c r="GE2324" s="81" t="s">
        <v>449</v>
      </c>
      <c r="GF2324" s="81" t="s">
        <v>155</v>
      </c>
      <c r="GG2324" s="81" t="s">
        <v>467</v>
      </c>
      <c r="GH2324" s="81" t="s">
        <v>459</v>
      </c>
      <c r="GI2324" s="81">
        <v>2025</v>
      </c>
      <c r="GJ2324" s="81" t="s">
        <v>201</v>
      </c>
      <c r="GK2324" s="81">
        <v>0.71896016785821981</v>
      </c>
      <c r="GL2324" s="81">
        <v>489.35553099999998</v>
      </c>
      <c r="GM2324" s="81">
        <v>2025</v>
      </c>
      <c r="GN2324" s="81" t="s">
        <v>173</v>
      </c>
      <c r="GO2324" s="81">
        <v>1.1148832299820636E-2</v>
      </c>
      <c r="GP2324" s="81">
        <v>10</v>
      </c>
      <c r="GQ2324" s="81">
        <v>0</v>
      </c>
      <c r="GR2324" s="81" t="s">
        <v>448</v>
      </c>
      <c r="GS2324" s="81">
        <v>1.1148832299820636E-2</v>
      </c>
      <c r="GT2324" s="81">
        <v>8.0155663417021874E-3</v>
      </c>
      <c r="GU2324" s="81">
        <v>1.1148832299820636E-2</v>
      </c>
      <c r="GV2324" s="81">
        <v>8.0155663417021874E-3</v>
      </c>
      <c r="GW2324" s="81">
        <v>1.1148832299820636E-2</v>
      </c>
      <c r="GX2324" s="81">
        <v>8.0155663417021874E-3</v>
      </c>
      <c r="GY2324" s="81">
        <v>1.1148832299820636E-2</v>
      </c>
      <c r="GZ2324" s="81">
        <v>8.0155663417021874E-3</v>
      </c>
    </row>
    <row r="2325" spans="187:208" x14ac:dyDescent="0.25">
      <c r="GE2325" s="81" t="s">
        <v>449</v>
      </c>
      <c r="GF2325" s="81" t="s">
        <v>155</v>
      </c>
      <c r="GG2325" s="81" t="s">
        <v>467</v>
      </c>
      <c r="GH2325" s="81" t="s">
        <v>459</v>
      </c>
      <c r="GI2325" s="81">
        <v>2026</v>
      </c>
      <c r="GJ2325" s="81" t="s">
        <v>201</v>
      </c>
      <c r="GK2325" s="81">
        <v>0.71896016785821981</v>
      </c>
      <c r="GL2325" s="81">
        <v>489.35553099999998</v>
      </c>
      <c r="GM2325" s="81">
        <v>2026</v>
      </c>
      <c r="GN2325" s="81" t="s">
        <v>173</v>
      </c>
      <c r="GO2325" s="81">
        <v>1.1148832299820636E-2</v>
      </c>
      <c r="GP2325" s="81">
        <v>10</v>
      </c>
      <c r="GQ2325" s="81">
        <v>0</v>
      </c>
      <c r="GR2325" s="81" t="s">
        <v>448</v>
      </c>
      <c r="GS2325" s="81">
        <v>1.1148832299820636E-2</v>
      </c>
      <c r="GT2325" s="81">
        <v>8.0155663417021874E-3</v>
      </c>
      <c r="GU2325" s="81">
        <v>1.1148832299820636E-2</v>
      </c>
      <c r="GV2325" s="81">
        <v>8.0155663417021874E-3</v>
      </c>
      <c r="GW2325" s="81">
        <v>1.1148832299820636E-2</v>
      </c>
      <c r="GX2325" s="81">
        <v>8.0155663417021874E-3</v>
      </c>
      <c r="GY2325" s="81">
        <v>1.1148832299820636E-2</v>
      </c>
      <c r="GZ2325" s="81">
        <v>8.0155663417021874E-3</v>
      </c>
    </row>
    <row r="2326" spans="187:208" x14ac:dyDescent="0.25">
      <c r="GE2326" s="81" t="s">
        <v>449</v>
      </c>
      <c r="GF2326" s="81" t="s">
        <v>155</v>
      </c>
      <c r="GG2326" s="81" t="s">
        <v>467</v>
      </c>
      <c r="GH2326" s="81" t="s">
        <v>459</v>
      </c>
      <c r="GI2326" s="81">
        <v>2027</v>
      </c>
      <c r="GJ2326" s="81" t="s">
        <v>201</v>
      </c>
      <c r="GK2326" s="81">
        <v>0.71896016785821981</v>
      </c>
      <c r="GL2326" s="81">
        <v>489.35553099999998</v>
      </c>
      <c r="GM2326" s="81">
        <v>2027</v>
      </c>
      <c r="GN2326" s="81" t="s">
        <v>173</v>
      </c>
      <c r="GO2326" s="81">
        <v>1.1148832299820636E-2</v>
      </c>
      <c r="GP2326" s="81">
        <v>10</v>
      </c>
      <c r="GQ2326" s="81">
        <v>0</v>
      </c>
      <c r="GR2326" s="81" t="s">
        <v>448</v>
      </c>
      <c r="GS2326" s="81">
        <v>1.1148832299820636E-2</v>
      </c>
      <c r="GT2326" s="81">
        <v>8.0155663417021874E-3</v>
      </c>
      <c r="GU2326" s="81">
        <v>1.1148832299820636E-2</v>
      </c>
      <c r="GV2326" s="81">
        <v>8.0155663417021874E-3</v>
      </c>
      <c r="GW2326" s="81">
        <v>1.1148832299820636E-2</v>
      </c>
      <c r="GX2326" s="81">
        <v>8.0155663417021874E-3</v>
      </c>
      <c r="GY2326" s="81">
        <v>1.1148832299820636E-2</v>
      </c>
      <c r="GZ2326" s="81">
        <v>8.0155663417021874E-3</v>
      </c>
    </row>
    <row r="2327" spans="187:208" x14ac:dyDescent="0.25">
      <c r="GE2327" s="81" t="s">
        <v>449</v>
      </c>
      <c r="GF2327" s="81" t="s">
        <v>155</v>
      </c>
      <c r="GG2327" s="81" t="s">
        <v>467</v>
      </c>
      <c r="GH2327" s="81" t="s">
        <v>459</v>
      </c>
      <c r="GI2327" s="81">
        <v>2028</v>
      </c>
      <c r="GJ2327" s="81" t="s">
        <v>201</v>
      </c>
      <c r="GK2327" s="81">
        <v>0.74733835430388873</v>
      </c>
      <c r="GL2327" s="81">
        <v>489.35553099999998</v>
      </c>
      <c r="GM2327" s="81">
        <v>2028</v>
      </c>
      <c r="GN2327" s="81" t="s">
        <v>173</v>
      </c>
      <c r="GO2327" s="81">
        <v>1.1148832299820636E-2</v>
      </c>
      <c r="GP2327" s="81">
        <v>10</v>
      </c>
      <c r="GQ2327" s="81">
        <v>0</v>
      </c>
      <c r="GR2327" s="81" t="s">
        <v>448</v>
      </c>
      <c r="GS2327" s="81">
        <v>1.1148832299820636E-2</v>
      </c>
      <c r="GT2327" s="81">
        <v>8.3319499833579939E-3</v>
      </c>
      <c r="GU2327" s="81">
        <v>1.1148832299820636E-2</v>
      </c>
      <c r="GV2327" s="81">
        <v>8.3319499833579939E-3</v>
      </c>
      <c r="GW2327" s="81">
        <v>1.1148832299820636E-2</v>
      </c>
      <c r="GX2327" s="81">
        <v>8.3319499833579939E-3</v>
      </c>
      <c r="GY2327" s="81">
        <v>1.1148832299820636E-2</v>
      </c>
      <c r="GZ2327" s="81">
        <v>8.3319499833579939E-3</v>
      </c>
    </row>
    <row r="2328" spans="187:208" x14ac:dyDescent="0.25">
      <c r="GE2328" s="81" t="s">
        <v>449</v>
      </c>
      <c r="GF2328" s="81" t="s">
        <v>155</v>
      </c>
      <c r="GG2328" s="81" t="s">
        <v>467</v>
      </c>
      <c r="GH2328" s="81" t="s">
        <v>459</v>
      </c>
      <c r="GI2328" s="81">
        <v>2029</v>
      </c>
      <c r="GJ2328" s="81" t="s">
        <v>201</v>
      </c>
      <c r="GK2328" s="81">
        <v>0.74733835430388873</v>
      </c>
      <c r="GL2328" s="81">
        <v>489.35553099999998</v>
      </c>
      <c r="GM2328" s="81">
        <v>2029</v>
      </c>
      <c r="GN2328" s="81" t="s">
        <v>173</v>
      </c>
      <c r="GO2328" s="81">
        <v>1.1148832299820636E-2</v>
      </c>
      <c r="GP2328" s="81">
        <v>10</v>
      </c>
      <c r="GQ2328" s="81">
        <v>0</v>
      </c>
      <c r="GR2328" s="81" t="s">
        <v>448</v>
      </c>
      <c r="GS2328" s="81">
        <v>1.1148832299820636E-2</v>
      </c>
      <c r="GT2328" s="81">
        <v>8.3319499833579939E-3</v>
      </c>
      <c r="GU2328" s="81">
        <v>1.1148832299820636E-2</v>
      </c>
      <c r="GV2328" s="81">
        <v>8.3319499833579939E-3</v>
      </c>
      <c r="GW2328" s="81">
        <v>1.1148832299820636E-2</v>
      </c>
      <c r="GX2328" s="81">
        <v>8.3319499833579939E-3</v>
      </c>
      <c r="GY2328" s="81">
        <v>1.1148832299820636E-2</v>
      </c>
      <c r="GZ2328" s="81">
        <v>8.3319499833579939E-3</v>
      </c>
    </row>
    <row r="2329" spans="187:208" x14ac:dyDescent="0.25">
      <c r="GE2329" s="81" t="s">
        <v>449</v>
      </c>
      <c r="GF2329" s="81" t="s">
        <v>155</v>
      </c>
      <c r="GG2329" s="81" t="s">
        <v>467</v>
      </c>
      <c r="GH2329" s="81" t="s">
        <v>459</v>
      </c>
      <c r="GI2329" s="81">
        <v>2030</v>
      </c>
      <c r="GJ2329" s="81" t="s">
        <v>201</v>
      </c>
      <c r="GK2329" s="81">
        <v>0.74733835430388873</v>
      </c>
      <c r="GL2329" s="81">
        <v>489.35553099999998</v>
      </c>
      <c r="GM2329" s="81">
        <v>2030</v>
      </c>
      <c r="GN2329" s="81" t="s">
        <v>173</v>
      </c>
      <c r="GO2329" s="81">
        <v>1.1148832299820636E-2</v>
      </c>
      <c r="GP2329" s="81">
        <v>10</v>
      </c>
      <c r="GQ2329" s="81">
        <v>0</v>
      </c>
      <c r="GR2329" s="81" t="s">
        <v>448</v>
      </c>
      <c r="GS2329" s="81">
        <v>0</v>
      </c>
      <c r="GT2329" s="81">
        <v>0</v>
      </c>
      <c r="GU2329" s="81">
        <v>1.1148832299820636E-2</v>
      </c>
      <c r="GV2329" s="81">
        <v>8.3319499833579939E-3</v>
      </c>
      <c r="GW2329" s="81">
        <v>1.1148832299820636E-2</v>
      </c>
      <c r="GX2329" s="81">
        <v>8.3319499833579939E-3</v>
      </c>
      <c r="GY2329" s="81">
        <v>1.1148832299820636E-2</v>
      </c>
      <c r="GZ2329" s="81">
        <v>8.3319499833579939E-3</v>
      </c>
    </row>
    <row r="2330" spans="187:208" x14ac:dyDescent="0.25">
      <c r="GE2330" s="81" t="s">
        <v>449</v>
      </c>
      <c r="GF2330" s="81" t="s">
        <v>155</v>
      </c>
      <c r="GG2330" s="81" t="s">
        <v>467</v>
      </c>
      <c r="GH2330" s="81" t="s">
        <v>459</v>
      </c>
      <c r="GI2330" s="81">
        <v>2031</v>
      </c>
      <c r="GJ2330" s="81" t="s">
        <v>201</v>
      </c>
      <c r="GK2330" s="81">
        <v>0.74733835430388873</v>
      </c>
      <c r="GL2330" s="81">
        <v>489.35553099999998</v>
      </c>
      <c r="GM2330" s="81">
        <v>2031</v>
      </c>
      <c r="GN2330" s="81" t="s">
        <v>173</v>
      </c>
      <c r="GO2330" s="81">
        <v>1.1148832299820636E-2</v>
      </c>
      <c r="GP2330" s="81">
        <v>10</v>
      </c>
      <c r="GQ2330" s="81">
        <v>0</v>
      </c>
      <c r="GR2330" s="81" t="s">
        <v>448</v>
      </c>
      <c r="GS2330" s="81">
        <v>0</v>
      </c>
      <c r="GT2330" s="81">
        <v>0</v>
      </c>
      <c r="GU2330" s="81">
        <v>0</v>
      </c>
      <c r="GV2330" s="81">
        <v>0</v>
      </c>
      <c r="GW2330" s="81">
        <v>1.1148832299820636E-2</v>
      </c>
      <c r="GX2330" s="81">
        <v>8.3319499833579939E-3</v>
      </c>
      <c r="GY2330" s="81">
        <v>1.1148832299820636E-2</v>
      </c>
      <c r="GZ2330" s="81">
        <v>8.3319499833579939E-3</v>
      </c>
    </row>
    <row r="2331" spans="187:208" x14ac:dyDescent="0.25">
      <c r="GE2331" s="81" t="s">
        <v>449</v>
      </c>
      <c r="GF2331" s="81" t="s">
        <v>155</v>
      </c>
      <c r="GG2331" s="81" t="s">
        <v>467</v>
      </c>
      <c r="GH2331" s="81" t="s">
        <v>459</v>
      </c>
      <c r="GI2331" s="81">
        <v>2032</v>
      </c>
      <c r="GJ2331" s="81" t="s">
        <v>201</v>
      </c>
      <c r="GK2331" s="81">
        <v>0.74733835430388873</v>
      </c>
      <c r="GL2331" s="81">
        <v>489.35553099999998</v>
      </c>
      <c r="GM2331" s="81">
        <v>2032</v>
      </c>
      <c r="GN2331" s="81" t="s">
        <v>173</v>
      </c>
      <c r="GO2331" s="81">
        <v>1.1148832299820636E-2</v>
      </c>
      <c r="GP2331" s="81">
        <v>10</v>
      </c>
      <c r="GQ2331" s="81">
        <v>0</v>
      </c>
      <c r="GR2331" s="81" t="s">
        <v>448</v>
      </c>
      <c r="GS2331" s="81">
        <v>0</v>
      </c>
      <c r="GT2331" s="81">
        <v>0</v>
      </c>
      <c r="GU2331" s="81">
        <v>0</v>
      </c>
      <c r="GV2331" s="81">
        <v>0</v>
      </c>
      <c r="GW2331" s="81">
        <v>0</v>
      </c>
      <c r="GX2331" s="81">
        <v>0</v>
      </c>
      <c r="GY2331" s="81">
        <v>1.1148832299820636E-2</v>
      </c>
      <c r="GZ2331" s="81">
        <v>8.3319499833579939E-3</v>
      </c>
    </row>
    <row r="2332" spans="187:208" x14ac:dyDescent="0.25">
      <c r="GE2332" s="81" t="s">
        <v>449</v>
      </c>
      <c r="GF2332" s="81" t="s">
        <v>155</v>
      </c>
      <c r="GG2332" s="81" t="s">
        <v>467</v>
      </c>
      <c r="GH2332" s="81" t="s">
        <v>460</v>
      </c>
      <c r="GI2332" s="81">
        <v>2021</v>
      </c>
      <c r="GJ2332" s="81" t="s">
        <v>201</v>
      </c>
      <c r="GK2332" s="81">
        <v>3.6425060683954437E-2</v>
      </c>
      <c r="GL2332" s="81">
        <v>489.35553099999998</v>
      </c>
      <c r="GM2332" s="81">
        <v>2021</v>
      </c>
      <c r="GN2332" s="81" t="s">
        <v>173</v>
      </c>
      <c r="GO2332" s="81">
        <v>1.1148832299820636E-2</v>
      </c>
      <c r="GP2332" s="81">
        <v>10</v>
      </c>
      <c r="GQ2332" s="81">
        <v>0</v>
      </c>
      <c r="GR2332" s="81" t="s">
        <v>448</v>
      </c>
      <c r="GS2332" s="81">
        <v>1.1148832299820636E-2</v>
      </c>
      <c r="GT2332" s="81">
        <v>4.0609689307619801E-4</v>
      </c>
      <c r="GU2332" s="81">
        <v>1.1148832299820636E-2</v>
      </c>
      <c r="GV2332" s="81">
        <v>4.0609689307619801E-4</v>
      </c>
      <c r="GW2332" s="81">
        <v>0</v>
      </c>
      <c r="GX2332" s="81">
        <v>0</v>
      </c>
      <c r="GY2332" s="81">
        <v>0</v>
      </c>
      <c r="GZ2332" s="81">
        <v>0</v>
      </c>
    </row>
    <row r="2333" spans="187:208" x14ac:dyDescent="0.25">
      <c r="GE2333" s="81" t="s">
        <v>449</v>
      </c>
      <c r="GF2333" s="81" t="s">
        <v>155</v>
      </c>
      <c r="GG2333" s="81" t="s">
        <v>467</v>
      </c>
      <c r="GH2333" s="81" t="s">
        <v>460</v>
      </c>
      <c r="GI2333" s="81">
        <v>2022</v>
      </c>
      <c r="GJ2333" s="81" t="s">
        <v>201</v>
      </c>
      <c r="GK2333" s="81">
        <v>3.6425060683954437E-2</v>
      </c>
      <c r="GL2333" s="81">
        <v>489.35553099999998</v>
      </c>
      <c r="GM2333" s="81">
        <v>2022</v>
      </c>
      <c r="GN2333" s="81" t="s">
        <v>173</v>
      </c>
      <c r="GO2333" s="81">
        <v>1.1148832299820636E-2</v>
      </c>
      <c r="GP2333" s="81">
        <v>10</v>
      </c>
      <c r="GQ2333" s="81">
        <v>0</v>
      </c>
      <c r="GR2333" s="81" t="s">
        <v>448</v>
      </c>
      <c r="GS2333" s="81">
        <v>1.1148832299820636E-2</v>
      </c>
      <c r="GT2333" s="81">
        <v>4.0609689307619801E-4</v>
      </c>
      <c r="GU2333" s="81">
        <v>1.1148832299820636E-2</v>
      </c>
      <c r="GV2333" s="81">
        <v>4.0609689307619801E-4</v>
      </c>
      <c r="GW2333" s="81">
        <v>1.1148832299820636E-2</v>
      </c>
      <c r="GX2333" s="81">
        <v>4.0609689307619801E-4</v>
      </c>
      <c r="GY2333" s="81">
        <v>0</v>
      </c>
      <c r="GZ2333" s="81">
        <v>0</v>
      </c>
    </row>
    <row r="2334" spans="187:208" x14ac:dyDescent="0.25">
      <c r="GE2334" s="81" t="s">
        <v>449</v>
      </c>
      <c r="GF2334" s="81" t="s">
        <v>155</v>
      </c>
      <c r="GG2334" s="81" t="s">
        <v>467</v>
      </c>
      <c r="GH2334" s="81" t="s">
        <v>460</v>
      </c>
      <c r="GI2334" s="81">
        <v>2023</v>
      </c>
      <c r="GJ2334" s="81" t="s">
        <v>201</v>
      </c>
      <c r="GK2334" s="81">
        <v>3.7590224611390742E-2</v>
      </c>
      <c r="GL2334" s="81">
        <v>489.35553099999998</v>
      </c>
      <c r="GM2334" s="81">
        <v>2023</v>
      </c>
      <c r="GN2334" s="81" t="s">
        <v>173</v>
      </c>
      <c r="GO2334" s="81">
        <v>1.1148832299820636E-2</v>
      </c>
      <c r="GP2334" s="81">
        <v>10</v>
      </c>
      <c r="GQ2334" s="81">
        <v>0</v>
      </c>
      <c r="GR2334" s="81" t="s">
        <v>448</v>
      </c>
      <c r="GS2334" s="81">
        <v>1.1148832299820636E-2</v>
      </c>
      <c r="GT2334" s="81">
        <v>4.1908711030498575E-4</v>
      </c>
      <c r="GU2334" s="81">
        <v>1.1148832299820636E-2</v>
      </c>
      <c r="GV2334" s="81">
        <v>4.1908711030498575E-4</v>
      </c>
      <c r="GW2334" s="81">
        <v>1.1148832299820636E-2</v>
      </c>
      <c r="GX2334" s="81">
        <v>4.1908711030498575E-4</v>
      </c>
      <c r="GY2334" s="81">
        <v>1.1148832299820636E-2</v>
      </c>
      <c r="GZ2334" s="81">
        <v>4.1908711030498575E-4</v>
      </c>
    </row>
    <row r="2335" spans="187:208" x14ac:dyDescent="0.25">
      <c r="GE2335" s="81" t="s">
        <v>449</v>
      </c>
      <c r="GF2335" s="81" t="s">
        <v>155</v>
      </c>
      <c r="GG2335" s="81" t="s">
        <v>467</v>
      </c>
      <c r="GH2335" s="81" t="s">
        <v>460</v>
      </c>
      <c r="GI2335" s="81">
        <v>2024</v>
      </c>
      <c r="GJ2335" s="81" t="s">
        <v>201</v>
      </c>
      <c r="GK2335" s="81">
        <v>3.7590224611390742E-2</v>
      </c>
      <c r="GL2335" s="81">
        <v>489.35553099999998</v>
      </c>
      <c r="GM2335" s="81">
        <v>2024</v>
      </c>
      <c r="GN2335" s="81" t="s">
        <v>173</v>
      </c>
      <c r="GO2335" s="81">
        <v>1.1148832299820636E-2</v>
      </c>
      <c r="GP2335" s="81">
        <v>10</v>
      </c>
      <c r="GQ2335" s="81">
        <v>0</v>
      </c>
      <c r="GR2335" s="81" t="s">
        <v>448</v>
      </c>
      <c r="GS2335" s="81">
        <v>1.1148832299820636E-2</v>
      </c>
      <c r="GT2335" s="81">
        <v>4.1908711030498575E-4</v>
      </c>
      <c r="GU2335" s="81">
        <v>1.1148832299820636E-2</v>
      </c>
      <c r="GV2335" s="81">
        <v>4.1908711030498575E-4</v>
      </c>
      <c r="GW2335" s="81">
        <v>1.1148832299820636E-2</v>
      </c>
      <c r="GX2335" s="81">
        <v>4.1908711030498575E-4</v>
      </c>
      <c r="GY2335" s="81">
        <v>1.1148832299820636E-2</v>
      </c>
      <c r="GZ2335" s="81">
        <v>4.1908711030498575E-4</v>
      </c>
    </row>
    <row r="2336" spans="187:208" x14ac:dyDescent="0.25">
      <c r="GE2336" s="81" t="s">
        <v>449</v>
      </c>
      <c r="GF2336" s="81" t="s">
        <v>155</v>
      </c>
      <c r="GG2336" s="81" t="s">
        <v>467</v>
      </c>
      <c r="GH2336" s="81" t="s">
        <v>460</v>
      </c>
      <c r="GI2336" s="81">
        <v>2025</v>
      </c>
      <c r="GJ2336" s="81" t="s">
        <v>201</v>
      </c>
      <c r="GK2336" s="81">
        <v>3.7590224611390742E-2</v>
      </c>
      <c r="GL2336" s="81">
        <v>489.35553099999998</v>
      </c>
      <c r="GM2336" s="81">
        <v>2025</v>
      </c>
      <c r="GN2336" s="81" t="s">
        <v>173</v>
      </c>
      <c r="GO2336" s="81">
        <v>1.1148832299820636E-2</v>
      </c>
      <c r="GP2336" s="81">
        <v>10</v>
      </c>
      <c r="GQ2336" s="81">
        <v>0</v>
      </c>
      <c r="GR2336" s="81" t="s">
        <v>448</v>
      </c>
      <c r="GS2336" s="81">
        <v>1.1148832299820636E-2</v>
      </c>
      <c r="GT2336" s="81">
        <v>4.1908711030498575E-4</v>
      </c>
      <c r="GU2336" s="81">
        <v>1.1148832299820636E-2</v>
      </c>
      <c r="GV2336" s="81">
        <v>4.1908711030498575E-4</v>
      </c>
      <c r="GW2336" s="81">
        <v>1.1148832299820636E-2</v>
      </c>
      <c r="GX2336" s="81">
        <v>4.1908711030498575E-4</v>
      </c>
      <c r="GY2336" s="81">
        <v>1.1148832299820636E-2</v>
      </c>
      <c r="GZ2336" s="81">
        <v>4.1908711030498575E-4</v>
      </c>
    </row>
    <row r="2337" spans="187:208" x14ac:dyDescent="0.25">
      <c r="GE2337" s="81" t="s">
        <v>449</v>
      </c>
      <c r="GF2337" s="81" t="s">
        <v>155</v>
      </c>
      <c r="GG2337" s="81" t="s">
        <v>467</v>
      </c>
      <c r="GH2337" s="81" t="s">
        <v>460</v>
      </c>
      <c r="GI2337" s="81">
        <v>2026</v>
      </c>
      <c r="GJ2337" s="81" t="s">
        <v>201</v>
      </c>
      <c r="GK2337" s="81">
        <v>3.7590224611390742E-2</v>
      </c>
      <c r="GL2337" s="81">
        <v>489.35553099999998</v>
      </c>
      <c r="GM2337" s="81">
        <v>2026</v>
      </c>
      <c r="GN2337" s="81" t="s">
        <v>173</v>
      </c>
      <c r="GO2337" s="81">
        <v>1.1148832299820636E-2</v>
      </c>
      <c r="GP2337" s="81">
        <v>10</v>
      </c>
      <c r="GQ2337" s="81">
        <v>0</v>
      </c>
      <c r="GR2337" s="81" t="s">
        <v>448</v>
      </c>
      <c r="GS2337" s="81">
        <v>1.1148832299820636E-2</v>
      </c>
      <c r="GT2337" s="81">
        <v>4.1908711030498575E-4</v>
      </c>
      <c r="GU2337" s="81">
        <v>1.1148832299820636E-2</v>
      </c>
      <c r="GV2337" s="81">
        <v>4.1908711030498575E-4</v>
      </c>
      <c r="GW2337" s="81">
        <v>1.1148832299820636E-2</v>
      </c>
      <c r="GX2337" s="81">
        <v>4.1908711030498575E-4</v>
      </c>
      <c r="GY2337" s="81">
        <v>1.1148832299820636E-2</v>
      </c>
      <c r="GZ2337" s="81">
        <v>4.1908711030498575E-4</v>
      </c>
    </row>
    <row r="2338" spans="187:208" x14ac:dyDescent="0.25">
      <c r="GE2338" s="81" t="s">
        <v>449</v>
      </c>
      <c r="GF2338" s="81" t="s">
        <v>155</v>
      </c>
      <c r="GG2338" s="81" t="s">
        <v>467</v>
      </c>
      <c r="GH2338" s="81" t="s">
        <v>460</v>
      </c>
      <c r="GI2338" s="81">
        <v>2027</v>
      </c>
      <c r="GJ2338" s="81" t="s">
        <v>201</v>
      </c>
      <c r="GK2338" s="81">
        <v>3.7590224611390742E-2</v>
      </c>
      <c r="GL2338" s="81">
        <v>489.35553099999998</v>
      </c>
      <c r="GM2338" s="81">
        <v>2027</v>
      </c>
      <c r="GN2338" s="81" t="s">
        <v>173</v>
      </c>
      <c r="GO2338" s="81">
        <v>1.1148832299820636E-2</v>
      </c>
      <c r="GP2338" s="81">
        <v>10</v>
      </c>
      <c r="GQ2338" s="81">
        <v>0</v>
      </c>
      <c r="GR2338" s="81" t="s">
        <v>448</v>
      </c>
      <c r="GS2338" s="81">
        <v>1.1148832299820636E-2</v>
      </c>
      <c r="GT2338" s="81">
        <v>4.1908711030498575E-4</v>
      </c>
      <c r="GU2338" s="81">
        <v>1.1148832299820636E-2</v>
      </c>
      <c r="GV2338" s="81">
        <v>4.1908711030498575E-4</v>
      </c>
      <c r="GW2338" s="81">
        <v>1.1148832299820636E-2</v>
      </c>
      <c r="GX2338" s="81">
        <v>4.1908711030498575E-4</v>
      </c>
      <c r="GY2338" s="81">
        <v>1.1148832299820636E-2</v>
      </c>
      <c r="GZ2338" s="81">
        <v>4.1908711030498575E-4</v>
      </c>
    </row>
    <row r="2339" spans="187:208" x14ac:dyDescent="0.25">
      <c r="GE2339" s="81" t="s">
        <v>449</v>
      </c>
      <c r="GF2339" s="81" t="s">
        <v>155</v>
      </c>
      <c r="GG2339" s="81" t="s">
        <v>467</v>
      </c>
      <c r="GH2339" s="81" t="s">
        <v>460</v>
      </c>
      <c r="GI2339" s="81">
        <v>2028</v>
      </c>
      <c r="GJ2339" s="81" t="s">
        <v>201</v>
      </c>
      <c r="GK2339" s="81">
        <v>3.9055083184886243E-2</v>
      </c>
      <c r="GL2339" s="81">
        <v>489.35553099999998</v>
      </c>
      <c r="GM2339" s="81">
        <v>2028</v>
      </c>
      <c r="GN2339" s="81" t="s">
        <v>173</v>
      </c>
      <c r="GO2339" s="81">
        <v>1.1148832299820636E-2</v>
      </c>
      <c r="GP2339" s="81">
        <v>10</v>
      </c>
      <c r="GQ2339" s="81">
        <v>0</v>
      </c>
      <c r="GR2339" s="81" t="s">
        <v>448</v>
      </c>
      <c r="GS2339" s="81">
        <v>1.1148832299820636E-2</v>
      </c>
      <c r="GT2339" s="81">
        <v>4.3541857288384152E-4</v>
      </c>
      <c r="GU2339" s="81">
        <v>1.1148832299820636E-2</v>
      </c>
      <c r="GV2339" s="81">
        <v>4.3541857288384152E-4</v>
      </c>
      <c r="GW2339" s="81">
        <v>1.1148832299820636E-2</v>
      </c>
      <c r="GX2339" s="81">
        <v>4.3541857288384152E-4</v>
      </c>
      <c r="GY2339" s="81">
        <v>1.1148832299820636E-2</v>
      </c>
      <c r="GZ2339" s="81">
        <v>4.3541857288384152E-4</v>
      </c>
    </row>
    <row r="2340" spans="187:208" x14ac:dyDescent="0.25">
      <c r="GE2340" s="81" t="s">
        <v>449</v>
      </c>
      <c r="GF2340" s="81" t="s">
        <v>155</v>
      </c>
      <c r="GG2340" s="81" t="s">
        <v>467</v>
      </c>
      <c r="GH2340" s="81" t="s">
        <v>460</v>
      </c>
      <c r="GI2340" s="81">
        <v>2029</v>
      </c>
      <c r="GJ2340" s="81" t="s">
        <v>201</v>
      </c>
      <c r="GK2340" s="81">
        <v>3.9055083184886243E-2</v>
      </c>
      <c r="GL2340" s="81">
        <v>489.35553099999998</v>
      </c>
      <c r="GM2340" s="81">
        <v>2029</v>
      </c>
      <c r="GN2340" s="81" t="s">
        <v>173</v>
      </c>
      <c r="GO2340" s="81">
        <v>1.1148832299820636E-2</v>
      </c>
      <c r="GP2340" s="81">
        <v>10</v>
      </c>
      <c r="GQ2340" s="81">
        <v>0</v>
      </c>
      <c r="GR2340" s="81" t="s">
        <v>448</v>
      </c>
      <c r="GS2340" s="81">
        <v>1.1148832299820636E-2</v>
      </c>
      <c r="GT2340" s="81">
        <v>4.3541857288384152E-4</v>
      </c>
      <c r="GU2340" s="81">
        <v>1.1148832299820636E-2</v>
      </c>
      <c r="GV2340" s="81">
        <v>4.3541857288384152E-4</v>
      </c>
      <c r="GW2340" s="81">
        <v>1.1148832299820636E-2</v>
      </c>
      <c r="GX2340" s="81">
        <v>4.3541857288384152E-4</v>
      </c>
      <c r="GY2340" s="81">
        <v>1.1148832299820636E-2</v>
      </c>
      <c r="GZ2340" s="81">
        <v>4.3541857288384152E-4</v>
      </c>
    </row>
    <row r="2341" spans="187:208" x14ac:dyDescent="0.25">
      <c r="GE2341" s="81" t="s">
        <v>449</v>
      </c>
      <c r="GF2341" s="81" t="s">
        <v>155</v>
      </c>
      <c r="GG2341" s="81" t="s">
        <v>467</v>
      </c>
      <c r="GH2341" s="81" t="s">
        <v>460</v>
      </c>
      <c r="GI2341" s="81">
        <v>2030</v>
      </c>
      <c r="GJ2341" s="81" t="s">
        <v>201</v>
      </c>
      <c r="GK2341" s="81">
        <v>3.9055083184886243E-2</v>
      </c>
      <c r="GL2341" s="81">
        <v>489.35553099999998</v>
      </c>
      <c r="GM2341" s="81">
        <v>2030</v>
      </c>
      <c r="GN2341" s="81" t="s">
        <v>173</v>
      </c>
      <c r="GO2341" s="81">
        <v>1.1148832299820636E-2</v>
      </c>
      <c r="GP2341" s="81">
        <v>10</v>
      </c>
      <c r="GQ2341" s="81">
        <v>0</v>
      </c>
      <c r="GR2341" s="81" t="s">
        <v>448</v>
      </c>
      <c r="GS2341" s="81">
        <v>0</v>
      </c>
      <c r="GT2341" s="81">
        <v>0</v>
      </c>
      <c r="GU2341" s="81">
        <v>1.1148832299820636E-2</v>
      </c>
      <c r="GV2341" s="81">
        <v>4.3541857288384152E-4</v>
      </c>
      <c r="GW2341" s="81">
        <v>1.1148832299820636E-2</v>
      </c>
      <c r="GX2341" s="81">
        <v>4.3541857288384152E-4</v>
      </c>
      <c r="GY2341" s="81">
        <v>1.1148832299820636E-2</v>
      </c>
      <c r="GZ2341" s="81">
        <v>4.3541857288384152E-4</v>
      </c>
    </row>
    <row r="2342" spans="187:208" x14ac:dyDescent="0.25">
      <c r="GE2342" s="81" t="s">
        <v>449</v>
      </c>
      <c r="GF2342" s="81" t="s">
        <v>155</v>
      </c>
      <c r="GG2342" s="81" t="s">
        <v>467</v>
      </c>
      <c r="GH2342" s="81" t="s">
        <v>460</v>
      </c>
      <c r="GI2342" s="81">
        <v>2031</v>
      </c>
      <c r="GJ2342" s="81" t="s">
        <v>201</v>
      </c>
      <c r="GK2342" s="81">
        <v>3.9055083184886243E-2</v>
      </c>
      <c r="GL2342" s="81">
        <v>489.35553099999998</v>
      </c>
      <c r="GM2342" s="81">
        <v>2031</v>
      </c>
      <c r="GN2342" s="81" t="s">
        <v>173</v>
      </c>
      <c r="GO2342" s="81">
        <v>1.1148832299820636E-2</v>
      </c>
      <c r="GP2342" s="81">
        <v>10</v>
      </c>
      <c r="GQ2342" s="81">
        <v>0</v>
      </c>
      <c r="GR2342" s="81" t="s">
        <v>448</v>
      </c>
      <c r="GS2342" s="81">
        <v>0</v>
      </c>
      <c r="GT2342" s="81">
        <v>0</v>
      </c>
      <c r="GU2342" s="81">
        <v>0</v>
      </c>
      <c r="GV2342" s="81">
        <v>0</v>
      </c>
      <c r="GW2342" s="81">
        <v>1.1148832299820636E-2</v>
      </c>
      <c r="GX2342" s="81">
        <v>4.3541857288384152E-4</v>
      </c>
      <c r="GY2342" s="81">
        <v>1.1148832299820636E-2</v>
      </c>
      <c r="GZ2342" s="81">
        <v>4.3541857288384152E-4</v>
      </c>
    </row>
    <row r="2343" spans="187:208" x14ac:dyDescent="0.25">
      <c r="GE2343" s="81" t="s">
        <v>449</v>
      </c>
      <c r="GF2343" s="81" t="s">
        <v>155</v>
      </c>
      <c r="GG2343" s="81" t="s">
        <v>467</v>
      </c>
      <c r="GH2343" s="81" t="s">
        <v>460</v>
      </c>
      <c r="GI2343" s="81">
        <v>2032</v>
      </c>
      <c r="GJ2343" s="81" t="s">
        <v>201</v>
      </c>
      <c r="GK2343" s="81">
        <v>3.9055083184886243E-2</v>
      </c>
      <c r="GL2343" s="81">
        <v>489.35553099999998</v>
      </c>
      <c r="GM2343" s="81">
        <v>2032</v>
      </c>
      <c r="GN2343" s="81" t="s">
        <v>173</v>
      </c>
      <c r="GO2343" s="81">
        <v>1.1148832299820636E-2</v>
      </c>
      <c r="GP2343" s="81">
        <v>10</v>
      </c>
      <c r="GQ2343" s="81">
        <v>0</v>
      </c>
      <c r="GR2343" s="81" t="s">
        <v>448</v>
      </c>
      <c r="GS2343" s="81">
        <v>0</v>
      </c>
      <c r="GT2343" s="81">
        <v>0</v>
      </c>
      <c r="GU2343" s="81">
        <v>0</v>
      </c>
      <c r="GV2343" s="81">
        <v>0</v>
      </c>
      <c r="GW2343" s="81">
        <v>0</v>
      </c>
      <c r="GX2343" s="81">
        <v>0</v>
      </c>
      <c r="GY2343" s="81">
        <v>1.1148832299820636E-2</v>
      </c>
      <c r="GZ2343" s="81">
        <v>4.3541857288384152E-4</v>
      </c>
    </row>
    <row r="2344" spans="187:208" x14ac:dyDescent="0.25">
      <c r="GE2344" s="81" t="s">
        <v>449</v>
      </c>
      <c r="GF2344" s="81" t="s">
        <v>155</v>
      </c>
      <c r="GG2344" s="81" t="s">
        <v>467</v>
      </c>
      <c r="GH2344" s="81" t="s">
        <v>461</v>
      </c>
      <c r="GI2344" s="81">
        <v>2021</v>
      </c>
      <c r="GJ2344" s="81" t="s">
        <v>201</v>
      </c>
      <c r="GK2344" s="81">
        <v>222.22942162783249</v>
      </c>
      <c r="GL2344" s="81">
        <v>489.35553099999998</v>
      </c>
      <c r="GM2344" s="81">
        <v>2021</v>
      </c>
      <c r="GN2344" s="81" t="s">
        <v>173</v>
      </c>
      <c r="GO2344" s="81">
        <v>1.1148832299820636E-2</v>
      </c>
      <c r="GP2344" s="81">
        <v>10</v>
      </c>
      <c r="GQ2344" s="81">
        <v>0</v>
      </c>
      <c r="GR2344" s="81" t="s">
        <v>448</v>
      </c>
      <c r="GS2344" s="81">
        <v>1.1148832299820636E-2</v>
      </c>
      <c r="GT2344" s="81">
        <v>2.4775985538148375</v>
      </c>
      <c r="GU2344" s="81">
        <v>1.1148832299820636E-2</v>
      </c>
      <c r="GV2344" s="81">
        <v>2.4775985538148375</v>
      </c>
      <c r="GW2344" s="81">
        <v>0</v>
      </c>
      <c r="GX2344" s="81">
        <v>0</v>
      </c>
      <c r="GY2344" s="81">
        <v>0</v>
      </c>
      <c r="GZ2344" s="81">
        <v>0</v>
      </c>
    </row>
    <row r="2345" spans="187:208" x14ac:dyDescent="0.25">
      <c r="GE2345" s="81" t="s">
        <v>449</v>
      </c>
      <c r="GF2345" s="81" t="s">
        <v>155</v>
      </c>
      <c r="GG2345" s="81" t="s">
        <v>467</v>
      </c>
      <c r="GH2345" s="81" t="s">
        <v>461</v>
      </c>
      <c r="GI2345" s="81">
        <v>2022</v>
      </c>
      <c r="GJ2345" s="81" t="s">
        <v>201</v>
      </c>
      <c r="GK2345" s="81">
        <v>222.22942162783249</v>
      </c>
      <c r="GL2345" s="81">
        <v>489.35553099999998</v>
      </c>
      <c r="GM2345" s="81">
        <v>2022</v>
      </c>
      <c r="GN2345" s="81" t="s">
        <v>173</v>
      </c>
      <c r="GO2345" s="81">
        <v>1.1148832299820636E-2</v>
      </c>
      <c r="GP2345" s="81">
        <v>10</v>
      </c>
      <c r="GQ2345" s="81">
        <v>0</v>
      </c>
      <c r="GR2345" s="81" t="s">
        <v>448</v>
      </c>
      <c r="GS2345" s="81">
        <v>1.1148832299820636E-2</v>
      </c>
      <c r="GT2345" s="81">
        <v>2.4775985538148375</v>
      </c>
      <c r="GU2345" s="81">
        <v>1.1148832299820636E-2</v>
      </c>
      <c r="GV2345" s="81">
        <v>2.4775985538148375</v>
      </c>
      <c r="GW2345" s="81">
        <v>1.1148832299820636E-2</v>
      </c>
      <c r="GX2345" s="81">
        <v>2.4775985538148375</v>
      </c>
      <c r="GY2345" s="81">
        <v>0</v>
      </c>
      <c r="GZ2345" s="81">
        <v>0</v>
      </c>
    </row>
    <row r="2346" spans="187:208" x14ac:dyDescent="0.25">
      <c r="GE2346" s="81" t="s">
        <v>449</v>
      </c>
      <c r="GF2346" s="81" t="s">
        <v>155</v>
      </c>
      <c r="GG2346" s="81" t="s">
        <v>467</v>
      </c>
      <c r="GH2346" s="81" t="s">
        <v>461</v>
      </c>
      <c r="GI2346" s="81">
        <v>2023</v>
      </c>
      <c r="GJ2346" s="81" t="s">
        <v>201</v>
      </c>
      <c r="GK2346" s="81">
        <v>233.2300768079412</v>
      </c>
      <c r="GL2346" s="81">
        <v>489.35553099999998</v>
      </c>
      <c r="GM2346" s="81">
        <v>2023</v>
      </c>
      <c r="GN2346" s="81" t="s">
        <v>173</v>
      </c>
      <c r="GO2346" s="81">
        <v>1.1148832299820636E-2</v>
      </c>
      <c r="GP2346" s="81">
        <v>10</v>
      </c>
      <c r="GQ2346" s="81">
        <v>0</v>
      </c>
      <c r="GR2346" s="81" t="s">
        <v>448</v>
      </c>
      <c r="GS2346" s="81">
        <v>1.1148832299820636E-2</v>
      </c>
      <c r="GT2346" s="81">
        <v>2.6002430136060228</v>
      </c>
      <c r="GU2346" s="81">
        <v>1.1148832299820636E-2</v>
      </c>
      <c r="GV2346" s="81">
        <v>2.6002430136060228</v>
      </c>
      <c r="GW2346" s="81">
        <v>1.1148832299820636E-2</v>
      </c>
      <c r="GX2346" s="81">
        <v>2.6002430136060228</v>
      </c>
      <c r="GY2346" s="81">
        <v>1.1148832299820636E-2</v>
      </c>
      <c r="GZ2346" s="81">
        <v>2.6002430136060228</v>
      </c>
    </row>
    <row r="2347" spans="187:208" x14ac:dyDescent="0.25">
      <c r="GE2347" s="81" t="s">
        <v>449</v>
      </c>
      <c r="GF2347" s="81" t="s">
        <v>155</v>
      </c>
      <c r="GG2347" s="81" t="s">
        <v>467</v>
      </c>
      <c r="GH2347" s="81" t="s">
        <v>461</v>
      </c>
      <c r="GI2347" s="81">
        <v>2024</v>
      </c>
      <c r="GJ2347" s="81" t="s">
        <v>201</v>
      </c>
      <c r="GK2347" s="81">
        <v>233.2300768079412</v>
      </c>
      <c r="GL2347" s="81">
        <v>489.35553099999998</v>
      </c>
      <c r="GM2347" s="81">
        <v>2024</v>
      </c>
      <c r="GN2347" s="81" t="s">
        <v>173</v>
      </c>
      <c r="GO2347" s="81">
        <v>1.1148832299820636E-2</v>
      </c>
      <c r="GP2347" s="81">
        <v>10</v>
      </c>
      <c r="GQ2347" s="81">
        <v>0</v>
      </c>
      <c r="GR2347" s="81" t="s">
        <v>448</v>
      </c>
      <c r="GS2347" s="81">
        <v>1.1148832299820636E-2</v>
      </c>
      <c r="GT2347" s="81">
        <v>2.6002430136060228</v>
      </c>
      <c r="GU2347" s="81">
        <v>1.1148832299820636E-2</v>
      </c>
      <c r="GV2347" s="81">
        <v>2.6002430136060228</v>
      </c>
      <c r="GW2347" s="81">
        <v>1.1148832299820636E-2</v>
      </c>
      <c r="GX2347" s="81">
        <v>2.6002430136060228</v>
      </c>
      <c r="GY2347" s="81">
        <v>1.1148832299820636E-2</v>
      </c>
      <c r="GZ2347" s="81">
        <v>2.6002430136060228</v>
      </c>
    </row>
    <row r="2348" spans="187:208" x14ac:dyDescent="0.25">
      <c r="GE2348" s="81" t="s">
        <v>449</v>
      </c>
      <c r="GF2348" s="81" t="s">
        <v>155</v>
      </c>
      <c r="GG2348" s="81" t="s">
        <v>467</v>
      </c>
      <c r="GH2348" s="81" t="s">
        <v>461</v>
      </c>
      <c r="GI2348" s="81">
        <v>2025</v>
      </c>
      <c r="GJ2348" s="81" t="s">
        <v>201</v>
      </c>
      <c r="GK2348" s="81">
        <v>233.2300768079412</v>
      </c>
      <c r="GL2348" s="81">
        <v>489.35553099999998</v>
      </c>
      <c r="GM2348" s="81">
        <v>2025</v>
      </c>
      <c r="GN2348" s="81" t="s">
        <v>173</v>
      </c>
      <c r="GO2348" s="81">
        <v>1.1148832299820636E-2</v>
      </c>
      <c r="GP2348" s="81">
        <v>10</v>
      </c>
      <c r="GQ2348" s="81">
        <v>0</v>
      </c>
      <c r="GR2348" s="81" t="s">
        <v>448</v>
      </c>
      <c r="GS2348" s="81">
        <v>1.1148832299820636E-2</v>
      </c>
      <c r="GT2348" s="81">
        <v>2.6002430136060228</v>
      </c>
      <c r="GU2348" s="81">
        <v>1.1148832299820636E-2</v>
      </c>
      <c r="GV2348" s="81">
        <v>2.6002430136060228</v>
      </c>
      <c r="GW2348" s="81">
        <v>1.1148832299820636E-2</v>
      </c>
      <c r="GX2348" s="81">
        <v>2.6002430136060228</v>
      </c>
      <c r="GY2348" s="81">
        <v>1.1148832299820636E-2</v>
      </c>
      <c r="GZ2348" s="81">
        <v>2.6002430136060228</v>
      </c>
    </row>
    <row r="2349" spans="187:208" x14ac:dyDescent="0.25">
      <c r="GE2349" s="81" t="s">
        <v>449</v>
      </c>
      <c r="GF2349" s="81" t="s">
        <v>155</v>
      </c>
      <c r="GG2349" s="81" t="s">
        <v>467</v>
      </c>
      <c r="GH2349" s="81" t="s">
        <v>461</v>
      </c>
      <c r="GI2349" s="81">
        <v>2026</v>
      </c>
      <c r="GJ2349" s="81" t="s">
        <v>201</v>
      </c>
      <c r="GK2349" s="81">
        <v>233.2300768079412</v>
      </c>
      <c r="GL2349" s="81">
        <v>489.35553099999998</v>
      </c>
      <c r="GM2349" s="81">
        <v>2026</v>
      </c>
      <c r="GN2349" s="81" t="s">
        <v>173</v>
      </c>
      <c r="GO2349" s="81">
        <v>1.1148832299820636E-2</v>
      </c>
      <c r="GP2349" s="81">
        <v>10</v>
      </c>
      <c r="GQ2349" s="81">
        <v>0</v>
      </c>
      <c r="GR2349" s="81" t="s">
        <v>448</v>
      </c>
      <c r="GS2349" s="81">
        <v>1.1148832299820636E-2</v>
      </c>
      <c r="GT2349" s="81">
        <v>2.6002430136060228</v>
      </c>
      <c r="GU2349" s="81">
        <v>1.1148832299820636E-2</v>
      </c>
      <c r="GV2349" s="81">
        <v>2.6002430136060228</v>
      </c>
      <c r="GW2349" s="81">
        <v>1.1148832299820636E-2</v>
      </c>
      <c r="GX2349" s="81">
        <v>2.6002430136060228</v>
      </c>
      <c r="GY2349" s="81">
        <v>1.1148832299820636E-2</v>
      </c>
      <c r="GZ2349" s="81">
        <v>2.6002430136060228</v>
      </c>
    </row>
    <row r="2350" spans="187:208" x14ac:dyDescent="0.25">
      <c r="GE2350" s="81" t="s">
        <v>449</v>
      </c>
      <c r="GF2350" s="81" t="s">
        <v>155</v>
      </c>
      <c r="GG2350" s="81" t="s">
        <v>467</v>
      </c>
      <c r="GH2350" s="81" t="s">
        <v>461</v>
      </c>
      <c r="GI2350" s="81">
        <v>2027</v>
      </c>
      <c r="GJ2350" s="81" t="s">
        <v>201</v>
      </c>
      <c r="GK2350" s="81">
        <v>233.2300768079412</v>
      </c>
      <c r="GL2350" s="81">
        <v>489.35553099999998</v>
      </c>
      <c r="GM2350" s="81">
        <v>2027</v>
      </c>
      <c r="GN2350" s="81" t="s">
        <v>173</v>
      </c>
      <c r="GO2350" s="81">
        <v>1.1148832299820636E-2</v>
      </c>
      <c r="GP2350" s="81">
        <v>10</v>
      </c>
      <c r="GQ2350" s="81">
        <v>0</v>
      </c>
      <c r="GR2350" s="81" t="s">
        <v>448</v>
      </c>
      <c r="GS2350" s="81">
        <v>1.1148832299820636E-2</v>
      </c>
      <c r="GT2350" s="81">
        <v>2.6002430136060228</v>
      </c>
      <c r="GU2350" s="81">
        <v>1.1148832299820636E-2</v>
      </c>
      <c r="GV2350" s="81">
        <v>2.6002430136060228</v>
      </c>
      <c r="GW2350" s="81">
        <v>1.1148832299820636E-2</v>
      </c>
      <c r="GX2350" s="81">
        <v>2.6002430136060228</v>
      </c>
      <c r="GY2350" s="81">
        <v>1.1148832299820636E-2</v>
      </c>
      <c r="GZ2350" s="81">
        <v>2.6002430136060228</v>
      </c>
    </row>
    <row r="2351" spans="187:208" x14ac:dyDescent="0.25">
      <c r="GE2351" s="81" t="s">
        <v>449</v>
      </c>
      <c r="GF2351" s="81" t="s">
        <v>155</v>
      </c>
      <c r="GG2351" s="81" t="s">
        <v>467</v>
      </c>
      <c r="GH2351" s="81" t="s">
        <v>461</v>
      </c>
      <c r="GI2351" s="81">
        <v>2028</v>
      </c>
      <c r="GJ2351" s="81" t="s">
        <v>201</v>
      </c>
      <c r="GK2351" s="81">
        <v>247.27299216494919</v>
      </c>
      <c r="GL2351" s="81">
        <v>489.35553099999998</v>
      </c>
      <c r="GM2351" s="81">
        <v>2028</v>
      </c>
      <c r="GN2351" s="81" t="s">
        <v>173</v>
      </c>
      <c r="GO2351" s="81">
        <v>1.1148832299820636E-2</v>
      </c>
      <c r="GP2351" s="81">
        <v>10</v>
      </c>
      <c r="GQ2351" s="81">
        <v>0</v>
      </c>
      <c r="GR2351" s="81" t="s">
        <v>448</v>
      </c>
      <c r="GS2351" s="81">
        <v>1.1148832299820636E-2</v>
      </c>
      <c r="GT2351" s="81">
        <v>2.7568051219218805</v>
      </c>
      <c r="GU2351" s="81">
        <v>1.1148832299820636E-2</v>
      </c>
      <c r="GV2351" s="81">
        <v>2.7568051219218805</v>
      </c>
      <c r="GW2351" s="81">
        <v>1.1148832299820636E-2</v>
      </c>
      <c r="GX2351" s="81">
        <v>2.7568051219218805</v>
      </c>
      <c r="GY2351" s="81">
        <v>1.1148832299820636E-2</v>
      </c>
      <c r="GZ2351" s="81">
        <v>2.7568051219218805</v>
      </c>
    </row>
    <row r="2352" spans="187:208" x14ac:dyDescent="0.25">
      <c r="GE2352" s="81" t="s">
        <v>449</v>
      </c>
      <c r="GF2352" s="81" t="s">
        <v>155</v>
      </c>
      <c r="GG2352" s="81" t="s">
        <v>467</v>
      </c>
      <c r="GH2352" s="81" t="s">
        <v>461</v>
      </c>
      <c r="GI2352" s="81">
        <v>2029</v>
      </c>
      <c r="GJ2352" s="81" t="s">
        <v>201</v>
      </c>
      <c r="GK2352" s="81">
        <v>247.27299216494919</v>
      </c>
      <c r="GL2352" s="81">
        <v>489.35553099999998</v>
      </c>
      <c r="GM2352" s="81">
        <v>2029</v>
      </c>
      <c r="GN2352" s="81" t="s">
        <v>173</v>
      </c>
      <c r="GO2352" s="81">
        <v>1.1148832299820636E-2</v>
      </c>
      <c r="GP2352" s="81">
        <v>10</v>
      </c>
      <c r="GQ2352" s="81">
        <v>0</v>
      </c>
      <c r="GR2352" s="81" t="s">
        <v>448</v>
      </c>
      <c r="GS2352" s="81">
        <v>1.1148832299820636E-2</v>
      </c>
      <c r="GT2352" s="81">
        <v>2.7568051219218805</v>
      </c>
      <c r="GU2352" s="81">
        <v>1.1148832299820636E-2</v>
      </c>
      <c r="GV2352" s="81">
        <v>2.7568051219218805</v>
      </c>
      <c r="GW2352" s="81">
        <v>1.1148832299820636E-2</v>
      </c>
      <c r="GX2352" s="81">
        <v>2.7568051219218805</v>
      </c>
      <c r="GY2352" s="81">
        <v>1.1148832299820636E-2</v>
      </c>
      <c r="GZ2352" s="81">
        <v>2.7568051219218805</v>
      </c>
    </row>
    <row r="2353" spans="187:208" x14ac:dyDescent="0.25">
      <c r="GE2353" s="81" t="s">
        <v>449</v>
      </c>
      <c r="GF2353" s="81" t="s">
        <v>155</v>
      </c>
      <c r="GG2353" s="81" t="s">
        <v>467</v>
      </c>
      <c r="GH2353" s="81" t="s">
        <v>461</v>
      </c>
      <c r="GI2353" s="81">
        <v>2030</v>
      </c>
      <c r="GJ2353" s="81" t="s">
        <v>201</v>
      </c>
      <c r="GK2353" s="81">
        <v>247.27299216494919</v>
      </c>
      <c r="GL2353" s="81">
        <v>489.35553099999998</v>
      </c>
      <c r="GM2353" s="81">
        <v>2030</v>
      </c>
      <c r="GN2353" s="81" t="s">
        <v>173</v>
      </c>
      <c r="GO2353" s="81">
        <v>1.1148832299820636E-2</v>
      </c>
      <c r="GP2353" s="81">
        <v>10</v>
      </c>
      <c r="GQ2353" s="81">
        <v>0</v>
      </c>
      <c r="GR2353" s="81" t="s">
        <v>448</v>
      </c>
      <c r="GS2353" s="81">
        <v>0</v>
      </c>
      <c r="GT2353" s="81">
        <v>0</v>
      </c>
      <c r="GU2353" s="81">
        <v>1.1148832299820636E-2</v>
      </c>
      <c r="GV2353" s="81">
        <v>2.7568051219218805</v>
      </c>
      <c r="GW2353" s="81">
        <v>1.1148832299820636E-2</v>
      </c>
      <c r="GX2353" s="81">
        <v>2.7568051219218805</v>
      </c>
      <c r="GY2353" s="81">
        <v>1.1148832299820636E-2</v>
      </c>
      <c r="GZ2353" s="81">
        <v>2.7568051219218805</v>
      </c>
    </row>
    <row r="2354" spans="187:208" x14ac:dyDescent="0.25">
      <c r="GE2354" s="81" t="s">
        <v>449</v>
      </c>
      <c r="GF2354" s="81" t="s">
        <v>155</v>
      </c>
      <c r="GG2354" s="81" t="s">
        <v>467</v>
      </c>
      <c r="GH2354" s="81" t="s">
        <v>461</v>
      </c>
      <c r="GI2354" s="81">
        <v>2031</v>
      </c>
      <c r="GJ2354" s="81" t="s">
        <v>201</v>
      </c>
      <c r="GK2354" s="81">
        <v>247.27299216494919</v>
      </c>
      <c r="GL2354" s="81">
        <v>489.35553099999998</v>
      </c>
      <c r="GM2354" s="81">
        <v>2031</v>
      </c>
      <c r="GN2354" s="81" t="s">
        <v>173</v>
      </c>
      <c r="GO2354" s="81">
        <v>1.1148832299820636E-2</v>
      </c>
      <c r="GP2354" s="81">
        <v>10</v>
      </c>
      <c r="GQ2354" s="81">
        <v>0</v>
      </c>
      <c r="GR2354" s="81" t="s">
        <v>448</v>
      </c>
      <c r="GS2354" s="81">
        <v>0</v>
      </c>
      <c r="GT2354" s="81">
        <v>0</v>
      </c>
      <c r="GU2354" s="81">
        <v>0</v>
      </c>
      <c r="GV2354" s="81">
        <v>0</v>
      </c>
      <c r="GW2354" s="81">
        <v>1.1148832299820636E-2</v>
      </c>
      <c r="GX2354" s="81">
        <v>2.7568051219218805</v>
      </c>
      <c r="GY2354" s="81">
        <v>1.1148832299820636E-2</v>
      </c>
      <c r="GZ2354" s="81">
        <v>2.7568051219218805</v>
      </c>
    </row>
    <row r="2355" spans="187:208" x14ac:dyDescent="0.25">
      <c r="GE2355" s="81" t="s">
        <v>449</v>
      </c>
      <c r="GF2355" s="81" t="s">
        <v>155</v>
      </c>
      <c r="GG2355" s="81" t="s">
        <v>467</v>
      </c>
      <c r="GH2355" s="81" t="s">
        <v>461</v>
      </c>
      <c r="GI2355" s="81">
        <v>2032</v>
      </c>
      <c r="GJ2355" s="81" t="s">
        <v>201</v>
      </c>
      <c r="GK2355" s="81">
        <v>247.27299216494919</v>
      </c>
      <c r="GL2355" s="81">
        <v>489.35553099999998</v>
      </c>
      <c r="GM2355" s="81">
        <v>2032</v>
      </c>
      <c r="GN2355" s="81" t="s">
        <v>173</v>
      </c>
      <c r="GO2355" s="81">
        <v>1.1148832299820636E-2</v>
      </c>
      <c r="GP2355" s="81">
        <v>10</v>
      </c>
      <c r="GQ2355" s="81">
        <v>0</v>
      </c>
      <c r="GR2355" s="81" t="s">
        <v>448</v>
      </c>
      <c r="GS2355" s="81">
        <v>0</v>
      </c>
      <c r="GT2355" s="81">
        <v>0</v>
      </c>
      <c r="GU2355" s="81">
        <v>0</v>
      </c>
      <c r="GV2355" s="81">
        <v>0</v>
      </c>
      <c r="GW2355" s="81">
        <v>0</v>
      </c>
      <c r="GX2355" s="81">
        <v>0</v>
      </c>
      <c r="GY2355" s="81">
        <v>1.1148832299820636E-2</v>
      </c>
      <c r="GZ2355" s="81">
        <v>2.7568051219218805</v>
      </c>
    </row>
    <row r="2356" spans="187:208" x14ac:dyDescent="0.25">
      <c r="GE2356" s="81" t="s">
        <v>449</v>
      </c>
      <c r="GF2356" s="81" t="s">
        <v>155</v>
      </c>
      <c r="GG2356" s="81" t="s">
        <v>467</v>
      </c>
      <c r="GH2356" s="81" t="s">
        <v>451</v>
      </c>
      <c r="GI2356" s="81">
        <v>2021</v>
      </c>
      <c r="GJ2356" s="81" t="s">
        <v>201</v>
      </c>
      <c r="GK2356" s="81">
        <v>222.2294216278645</v>
      </c>
      <c r="GL2356" s="81">
        <v>489.35553099999998</v>
      </c>
      <c r="GM2356" s="81">
        <v>2021</v>
      </c>
      <c r="GN2356" s="81" t="s">
        <v>173</v>
      </c>
      <c r="GO2356" s="81">
        <v>1.1148832299820636E-2</v>
      </c>
      <c r="GP2356" s="81">
        <v>10</v>
      </c>
      <c r="GQ2356" s="81">
        <v>0</v>
      </c>
      <c r="GR2356" s="81" t="s">
        <v>448</v>
      </c>
      <c r="GS2356" s="81">
        <v>1.1148832299820636E-2</v>
      </c>
      <c r="GT2356" s="81">
        <v>2.4775985538151946</v>
      </c>
      <c r="GU2356" s="81">
        <v>1.1148832299820636E-2</v>
      </c>
      <c r="GV2356" s="81">
        <v>2.4775985538151946</v>
      </c>
      <c r="GW2356" s="81">
        <v>0</v>
      </c>
      <c r="GX2356" s="81">
        <v>0</v>
      </c>
      <c r="GY2356" s="81">
        <v>0</v>
      </c>
      <c r="GZ2356" s="81">
        <v>0</v>
      </c>
    </row>
    <row r="2357" spans="187:208" x14ac:dyDescent="0.25">
      <c r="GE2357" s="81" t="s">
        <v>449</v>
      </c>
      <c r="GF2357" s="81" t="s">
        <v>155</v>
      </c>
      <c r="GG2357" s="81" t="s">
        <v>467</v>
      </c>
      <c r="GH2357" s="81" t="s">
        <v>451</v>
      </c>
      <c r="GI2357" s="81">
        <v>2022</v>
      </c>
      <c r="GJ2357" s="81" t="s">
        <v>201</v>
      </c>
      <c r="GK2357" s="81">
        <v>222.2294216278645</v>
      </c>
      <c r="GL2357" s="81">
        <v>489.35553099999998</v>
      </c>
      <c r="GM2357" s="81">
        <v>2022</v>
      </c>
      <c r="GN2357" s="81" t="s">
        <v>173</v>
      </c>
      <c r="GO2357" s="81">
        <v>1.1148832299820636E-2</v>
      </c>
      <c r="GP2357" s="81">
        <v>10</v>
      </c>
      <c r="GQ2357" s="81">
        <v>0</v>
      </c>
      <c r="GR2357" s="81" t="s">
        <v>448</v>
      </c>
      <c r="GS2357" s="81">
        <v>1.1148832299820636E-2</v>
      </c>
      <c r="GT2357" s="81">
        <v>2.4775985538151946</v>
      </c>
      <c r="GU2357" s="81">
        <v>1.1148832299820636E-2</v>
      </c>
      <c r="GV2357" s="81">
        <v>2.4775985538151946</v>
      </c>
      <c r="GW2357" s="81">
        <v>1.1148832299820636E-2</v>
      </c>
      <c r="GX2357" s="81">
        <v>2.4775985538151946</v>
      </c>
      <c r="GY2357" s="81">
        <v>0</v>
      </c>
      <c r="GZ2357" s="81">
        <v>0</v>
      </c>
    </row>
    <row r="2358" spans="187:208" x14ac:dyDescent="0.25">
      <c r="GE2358" s="81" t="s">
        <v>449</v>
      </c>
      <c r="GF2358" s="81" t="s">
        <v>155</v>
      </c>
      <c r="GG2358" s="81" t="s">
        <v>467</v>
      </c>
      <c r="GH2358" s="81" t="s">
        <v>451</v>
      </c>
      <c r="GI2358" s="81">
        <v>2023</v>
      </c>
      <c r="GJ2358" s="81" t="s">
        <v>201</v>
      </c>
      <c r="GK2358" s="81">
        <v>233.23007680797471</v>
      </c>
      <c r="GL2358" s="81">
        <v>489.35553099999998</v>
      </c>
      <c r="GM2358" s="81">
        <v>2023</v>
      </c>
      <c r="GN2358" s="81" t="s">
        <v>173</v>
      </c>
      <c r="GO2358" s="81">
        <v>1.1148832299820636E-2</v>
      </c>
      <c r="GP2358" s="81">
        <v>10</v>
      </c>
      <c r="GQ2358" s="81">
        <v>0</v>
      </c>
      <c r="GR2358" s="81" t="s">
        <v>448</v>
      </c>
      <c r="GS2358" s="81">
        <v>1.1148832299820636E-2</v>
      </c>
      <c r="GT2358" s="81">
        <v>2.6002430136063963</v>
      </c>
      <c r="GU2358" s="81">
        <v>1.1148832299820636E-2</v>
      </c>
      <c r="GV2358" s="81">
        <v>2.6002430136063963</v>
      </c>
      <c r="GW2358" s="81">
        <v>1.1148832299820636E-2</v>
      </c>
      <c r="GX2358" s="81">
        <v>2.6002430136063963</v>
      </c>
      <c r="GY2358" s="81">
        <v>1.1148832299820636E-2</v>
      </c>
      <c r="GZ2358" s="81">
        <v>2.6002430136063963</v>
      </c>
    </row>
    <row r="2359" spans="187:208" x14ac:dyDescent="0.25">
      <c r="GE2359" s="81" t="s">
        <v>449</v>
      </c>
      <c r="GF2359" s="81" t="s">
        <v>155</v>
      </c>
      <c r="GG2359" s="81" t="s">
        <v>467</v>
      </c>
      <c r="GH2359" s="81" t="s">
        <v>451</v>
      </c>
      <c r="GI2359" s="81">
        <v>2024</v>
      </c>
      <c r="GJ2359" s="81" t="s">
        <v>201</v>
      </c>
      <c r="GK2359" s="81">
        <v>233.23007680797471</v>
      </c>
      <c r="GL2359" s="81">
        <v>489.35553099999998</v>
      </c>
      <c r="GM2359" s="81">
        <v>2024</v>
      </c>
      <c r="GN2359" s="81" t="s">
        <v>173</v>
      </c>
      <c r="GO2359" s="81">
        <v>1.1148832299820636E-2</v>
      </c>
      <c r="GP2359" s="81">
        <v>10</v>
      </c>
      <c r="GQ2359" s="81">
        <v>0</v>
      </c>
      <c r="GR2359" s="81" t="s">
        <v>448</v>
      </c>
      <c r="GS2359" s="81">
        <v>1.1148832299820636E-2</v>
      </c>
      <c r="GT2359" s="81">
        <v>2.6002430136063963</v>
      </c>
      <c r="GU2359" s="81">
        <v>1.1148832299820636E-2</v>
      </c>
      <c r="GV2359" s="81">
        <v>2.6002430136063963</v>
      </c>
      <c r="GW2359" s="81">
        <v>1.1148832299820636E-2</v>
      </c>
      <c r="GX2359" s="81">
        <v>2.6002430136063963</v>
      </c>
      <c r="GY2359" s="81">
        <v>1.1148832299820636E-2</v>
      </c>
      <c r="GZ2359" s="81">
        <v>2.6002430136063963</v>
      </c>
    </row>
    <row r="2360" spans="187:208" x14ac:dyDescent="0.25">
      <c r="GE2360" s="81" t="s">
        <v>449</v>
      </c>
      <c r="GF2360" s="81" t="s">
        <v>155</v>
      </c>
      <c r="GG2360" s="81" t="s">
        <v>467</v>
      </c>
      <c r="GH2360" s="81" t="s">
        <v>451</v>
      </c>
      <c r="GI2360" s="81">
        <v>2025</v>
      </c>
      <c r="GJ2360" s="81" t="s">
        <v>201</v>
      </c>
      <c r="GK2360" s="81">
        <v>233.23007680797471</v>
      </c>
      <c r="GL2360" s="81">
        <v>489.35553099999998</v>
      </c>
      <c r="GM2360" s="81">
        <v>2025</v>
      </c>
      <c r="GN2360" s="81" t="s">
        <v>173</v>
      </c>
      <c r="GO2360" s="81">
        <v>1.1148832299820636E-2</v>
      </c>
      <c r="GP2360" s="81">
        <v>10</v>
      </c>
      <c r="GQ2360" s="81">
        <v>0</v>
      </c>
      <c r="GR2360" s="81" t="s">
        <v>448</v>
      </c>
      <c r="GS2360" s="81">
        <v>1.1148832299820636E-2</v>
      </c>
      <c r="GT2360" s="81">
        <v>2.6002430136063963</v>
      </c>
      <c r="GU2360" s="81">
        <v>1.1148832299820636E-2</v>
      </c>
      <c r="GV2360" s="81">
        <v>2.6002430136063963</v>
      </c>
      <c r="GW2360" s="81">
        <v>1.1148832299820636E-2</v>
      </c>
      <c r="GX2360" s="81">
        <v>2.6002430136063963</v>
      </c>
      <c r="GY2360" s="81">
        <v>1.1148832299820636E-2</v>
      </c>
      <c r="GZ2360" s="81">
        <v>2.6002430136063963</v>
      </c>
    </row>
    <row r="2361" spans="187:208" x14ac:dyDescent="0.25">
      <c r="GE2361" s="81" t="s">
        <v>449</v>
      </c>
      <c r="GF2361" s="81" t="s">
        <v>155</v>
      </c>
      <c r="GG2361" s="81" t="s">
        <v>467</v>
      </c>
      <c r="GH2361" s="81" t="s">
        <v>451</v>
      </c>
      <c r="GI2361" s="81">
        <v>2026</v>
      </c>
      <c r="GJ2361" s="81" t="s">
        <v>201</v>
      </c>
      <c r="GK2361" s="81">
        <v>233.23007680797471</v>
      </c>
      <c r="GL2361" s="81">
        <v>489.35553099999998</v>
      </c>
      <c r="GM2361" s="81">
        <v>2026</v>
      </c>
      <c r="GN2361" s="81" t="s">
        <v>173</v>
      </c>
      <c r="GO2361" s="81">
        <v>1.1148832299820636E-2</v>
      </c>
      <c r="GP2361" s="81">
        <v>10</v>
      </c>
      <c r="GQ2361" s="81">
        <v>0</v>
      </c>
      <c r="GR2361" s="81" t="s">
        <v>448</v>
      </c>
      <c r="GS2361" s="81">
        <v>1.1148832299820636E-2</v>
      </c>
      <c r="GT2361" s="81">
        <v>2.6002430136063963</v>
      </c>
      <c r="GU2361" s="81">
        <v>1.1148832299820636E-2</v>
      </c>
      <c r="GV2361" s="81">
        <v>2.6002430136063963</v>
      </c>
      <c r="GW2361" s="81">
        <v>1.1148832299820636E-2</v>
      </c>
      <c r="GX2361" s="81">
        <v>2.6002430136063963</v>
      </c>
      <c r="GY2361" s="81">
        <v>1.1148832299820636E-2</v>
      </c>
      <c r="GZ2361" s="81">
        <v>2.6002430136063963</v>
      </c>
    </row>
    <row r="2362" spans="187:208" x14ac:dyDescent="0.25">
      <c r="GE2362" s="81" t="s">
        <v>449</v>
      </c>
      <c r="GF2362" s="81" t="s">
        <v>155</v>
      </c>
      <c r="GG2362" s="81" t="s">
        <v>467</v>
      </c>
      <c r="GH2362" s="81" t="s">
        <v>451</v>
      </c>
      <c r="GI2362" s="81">
        <v>2027</v>
      </c>
      <c r="GJ2362" s="81" t="s">
        <v>201</v>
      </c>
      <c r="GK2362" s="81">
        <v>233.23007680797471</v>
      </c>
      <c r="GL2362" s="81">
        <v>489.35553099999998</v>
      </c>
      <c r="GM2362" s="81">
        <v>2027</v>
      </c>
      <c r="GN2362" s="81" t="s">
        <v>173</v>
      </c>
      <c r="GO2362" s="81">
        <v>1.1148832299820636E-2</v>
      </c>
      <c r="GP2362" s="81">
        <v>10</v>
      </c>
      <c r="GQ2362" s="81">
        <v>0</v>
      </c>
      <c r="GR2362" s="81" t="s">
        <v>448</v>
      </c>
      <c r="GS2362" s="81">
        <v>1.1148832299820636E-2</v>
      </c>
      <c r="GT2362" s="81">
        <v>2.6002430136063963</v>
      </c>
      <c r="GU2362" s="81">
        <v>1.1148832299820636E-2</v>
      </c>
      <c r="GV2362" s="81">
        <v>2.6002430136063963</v>
      </c>
      <c r="GW2362" s="81">
        <v>1.1148832299820636E-2</v>
      </c>
      <c r="GX2362" s="81">
        <v>2.6002430136063963</v>
      </c>
      <c r="GY2362" s="81">
        <v>1.1148832299820636E-2</v>
      </c>
      <c r="GZ2362" s="81">
        <v>2.6002430136063963</v>
      </c>
    </row>
    <row r="2363" spans="187:208" x14ac:dyDescent="0.25">
      <c r="GE2363" s="81" t="s">
        <v>449</v>
      </c>
      <c r="GF2363" s="81" t="s">
        <v>155</v>
      </c>
      <c r="GG2363" s="81" t="s">
        <v>467</v>
      </c>
      <c r="GH2363" s="81" t="s">
        <v>451</v>
      </c>
      <c r="GI2363" s="81">
        <v>2028</v>
      </c>
      <c r="GJ2363" s="81" t="s">
        <v>201</v>
      </c>
      <c r="GK2363" s="81">
        <v>247.27299216498469</v>
      </c>
      <c r="GL2363" s="81">
        <v>489.35553099999998</v>
      </c>
      <c r="GM2363" s="81">
        <v>2028</v>
      </c>
      <c r="GN2363" s="81" t="s">
        <v>173</v>
      </c>
      <c r="GO2363" s="81">
        <v>1.1148832299820636E-2</v>
      </c>
      <c r="GP2363" s="81">
        <v>10</v>
      </c>
      <c r="GQ2363" s="81">
        <v>0</v>
      </c>
      <c r="GR2363" s="81" t="s">
        <v>448</v>
      </c>
      <c r="GS2363" s="81">
        <v>1.1148832299820636E-2</v>
      </c>
      <c r="GT2363" s="81">
        <v>2.7568051219222762</v>
      </c>
      <c r="GU2363" s="81">
        <v>1.1148832299820636E-2</v>
      </c>
      <c r="GV2363" s="81">
        <v>2.7568051219222762</v>
      </c>
      <c r="GW2363" s="81">
        <v>1.1148832299820636E-2</v>
      </c>
      <c r="GX2363" s="81">
        <v>2.7568051219222762</v>
      </c>
      <c r="GY2363" s="81">
        <v>1.1148832299820636E-2</v>
      </c>
      <c r="GZ2363" s="81">
        <v>2.7568051219222762</v>
      </c>
    </row>
    <row r="2364" spans="187:208" x14ac:dyDescent="0.25">
      <c r="GE2364" s="81" t="s">
        <v>449</v>
      </c>
      <c r="GF2364" s="81" t="s">
        <v>155</v>
      </c>
      <c r="GG2364" s="81" t="s">
        <v>467</v>
      </c>
      <c r="GH2364" s="81" t="s">
        <v>451</v>
      </c>
      <c r="GI2364" s="81">
        <v>2029</v>
      </c>
      <c r="GJ2364" s="81" t="s">
        <v>201</v>
      </c>
      <c r="GK2364" s="81">
        <v>247.27299216498469</v>
      </c>
      <c r="GL2364" s="81">
        <v>489.35553099999998</v>
      </c>
      <c r="GM2364" s="81">
        <v>2029</v>
      </c>
      <c r="GN2364" s="81" t="s">
        <v>173</v>
      </c>
      <c r="GO2364" s="81">
        <v>1.1148832299820636E-2</v>
      </c>
      <c r="GP2364" s="81">
        <v>10</v>
      </c>
      <c r="GQ2364" s="81">
        <v>0</v>
      </c>
      <c r="GR2364" s="81" t="s">
        <v>448</v>
      </c>
      <c r="GS2364" s="81">
        <v>1.1148832299820636E-2</v>
      </c>
      <c r="GT2364" s="81">
        <v>2.7568051219222762</v>
      </c>
      <c r="GU2364" s="81">
        <v>1.1148832299820636E-2</v>
      </c>
      <c r="GV2364" s="81">
        <v>2.7568051219222762</v>
      </c>
      <c r="GW2364" s="81">
        <v>1.1148832299820636E-2</v>
      </c>
      <c r="GX2364" s="81">
        <v>2.7568051219222762</v>
      </c>
      <c r="GY2364" s="81">
        <v>1.1148832299820636E-2</v>
      </c>
      <c r="GZ2364" s="81">
        <v>2.7568051219222762</v>
      </c>
    </row>
    <row r="2365" spans="187:208" x14ac:dyDescent="0.25">
      <c r="GE2365" s="81" t="s">
        <v>449</v>
      </c>
      <c r="GF2365" s="81" t="s">
        <v>155</v>
      </c>
      <c r="GG2365" s="81" t="s">
        <v>467</v>
      </c>
      <c r="GH2365" s="81" t="s">
        <v>451</v>
      </c>
      <c r="GI2365" s="81">
        <v>2030</v>
      </c>
      <c r="GJ2365" s="81" t="s">
        <v>201</v>
      </c>
      <c r="GK2365" s="81">
        <v>247.27299216498469</v>
      </c>
      <c r="GL2365" s="81">
        <v>489.35553099999998</v>
      </c>
      <c r="GM2365" s="81">
        <v>2030</v>
      </c>
      <c r="GN2365" s="81" t="s">
        <v>173</v>
      </c>
      <c r="GO2365" s="81">
        <v>1.1148832299820636E-2</v>
      </c>
      <c r="GP2365" s="81">
        <v>10</v>
      </c>
      <c r="GQ2365" s="81">
        <v>0</v>
      </c>
      <c r="GR2365" s="81" t="s">
        <v>448</v>
      </c>
      <c r="GS2365" s="81">
        <v>0</v>
      </c>
      <c r="GT2365" s="81">
        <v>0</v>
      </c>
      <c r="GU2365" s="81">
        <v>1.1148832299820636E-2</v>
      </c>
      <c r="GV2365" s="81">
        <v>2.7568051219222762</v>
      </c>
      <c r="GW2365" s="81">
        <v>1.1148832299820636E-2</v>
      </c>
      <c r="GX2365" s="81">
        <v>2.7568051219222762</v>
      </c>
      <c r="GY2365" s="81">
        <v>1.1148832299820636E-2</v>
      </c>
      <c r="GZ2365" s="81">
        <v>2.7568051219222762</v>
      </c>
    </row>
    <row r="2366" spans="187:208" x14ac:dyDescent="0.25">
      <c r="GE2366" s="81" t="s">
        <v>449</v>
      </c>
      <c r="GF2366" s="81" t="s">
        <v>155</v>
      </c>
      <c r="GG2366" s="81" t="s">
        <v>467</v>
      </c>
      <c r="GH2366" s="81" t="s">
        <v>451</v>
      </c>
      <c r="GI2366" s="81">
        <v>2031</v>
      </c>
      <c r="GJ2366" s="81" t="s">
        <v>201</v>
      </c>
      <c r="GK2366" s="81">
        <v>247.27299216498469</v>
      </c>
      <c r="GL2366" s="81">
        <v>489.35553099999998</v>
      </c>
      <c r="GM2366" s="81">
        <v>2031</v>
      </c>
      <c r="GN2366" s="81" t="s">
        <v>173</v>
      </c>
      <c r="GO2366" s="81">
        <v>1.1148832299820636E-2</v>
      </c>
      <c r="GP2366" s="81">
        <v>10</v>
      </c>
      <c r="GQ2366" s="81">
        <v>0</v>
      </c>
      <c r="GR2366" s="81" t="s">
        <v>448</v>
      </c>
      <c r="GS2366" s="81">
        <v>0</v>
      </c>
      <c r="GT2366" s="81">
        <v>0</v>
      </c>
      <c r="GU2366" s="81">
        <v>0</v>
      </c>
      <c r="GV2366" s="81">
        <v>0</v>
      </c>
      <c r="GW2366" s="81">
        <v>1.1148832299820636E-2</v>
      </c>
      <c r="GX2366" s="81">
        <v>2.7568051219222762</v>
      </c>
      <c r="GY2366" s="81">
        <v>1.1148832299820636E-2</v>
      </c>
      <c r="GZ2366" s="81">
        <v>2.7568051219222762</v>
      </c>
    </row>
    <row r="2367" spans="187:208" x14ac:dyDescent="0.25">
      <c r="GE2367" s="81" t="s">
        <v>449</v>
      </c>
      <c r="GF2367" s="81" t="s">
        <v>155</v>
      </c>
      <c r="GG2367" s="81" t="s">
        <v>467</v>
      </c>
      <c r="GH2367" s="81" t="s">
        <v>451</v>
      </c>
      <c r="GI2367" s="81">
        <v>2032</v>
      </c>
      <c r="GJ2367" s="81" t="s">
        <v>201</v>
      </c>
      <c r="GK2367" s="81">
        <v>247.27299216498469</v>
      </c>
      <c r="GL2367" s="81">
        <v>489.35553099999998</v>
      </c>
      <c r="GM2367" s="81">
        <v>2032</v>
      </c>
      <c r="GN2367" s="81" t="s">
        <v>173</v>
      </c>
      <c r="GO2367" s="81">
        <v>1.1148832299820636E-2</v>
      </c>
      <c r="GP2367" s="81">
        <v>10</v>
      </c>
      <c r="GQ2367" s="81">
        <v>0</v>
      </c>
      <c r="GR2367" s="81" t="s">
        <v>448</v>
      </c>
      <c r="GS2367" s="81">
        <v>0</v>
      </c>
      <c r="GT2367" s="81">
        <v>0</v>
      </c>
      <c r="GU2367" s="81">
        <v>0</v>
      </c>
      <c r="GV2367" s="81">
        <v>0</v>
      </c>
      <c r="GW2367" s="81">
        <v>0</v>
      </c>
      <c r="GX2367" s="81">
        <v>0</v>
      </c>
      <c r="GY2367" s="81">
        <v>1.1148832299820636E-2</v>
      </c>
      <c r="GZ2367" s="81">
        <v>2.7568051219222762</v>
      </c>
    </row>
    <row r="2368" spans="187:208" x14ac:dyDescent="0.25">
      <c r="GE2368" s="81" t="s">
        <v>449</v>
      </c>
      <c r="GF2368" s="81" t="s">
        <v>155</v>
      </c>
      <c r="GG2368" s="81" t="s">
        <v>467</v>
      </c>
      <c r="GH2368" s="81" t="s">
        <v>452</v>
      </c>
      <c r="GI2368" s="81">
        <v>2021</v>
      </c>
      <c r="GJ2368" s="81" t="s">
        <v>201</v>
      </c>
      <c r="GK2368" s="81">
        <v>0.6964182168122286</v>
      </c>
      <c r="GL2368" s="81">
        <v>489.35553099999998</v>
      </c>
      <c r="GM2368" s="81">
        <v>2021</v>
      </c>
      <c r="GN2368" s="81" t="s">
        <v>173</v>
      </c>
      <c r="GO2368" s="81">
        <v>1.1148832299820636E-2</v>
      </c>
      <c r="GP2368" s="81">
        <v>10</v>
      </c>
      <c r="GQ2368" s="81">
        <v>0</v>
      </c>
      <c r="GR2368" s="81" t="s">
        <v>448</v>
      </c>
      <c r="GS2368" s="81">
        <v>1.1148832299820636E-2</v>
      </c>
      <c r="GT2368" s="81">
        <v>7.7642499097796648E-3</v>
      </c>
      <c r="GU2368" s="81">
        <v>1.1148832299820636E-2</v>
      </c>
      <c r="GV2368" s="81">
        <v>7.7642499097796648E-3</v>
      </c>
      <c r="GW2368" s="81">
        <v>0</v>
      </c>
      <c r="GX2368" s="81">
        <v>0</v>
      </c>
      <c r="GY2368" s="81">
        <v>0</v>
      </c>
      <c r="GZ2368" s="81">
        <v>0</v>
      </c>
    </row>
    <row r="2369" spans="187:208" x14ac:dyDescent="0.25">
      <c r="GE2369" s="81" t="s">
        <v>449</v>
      </c>
      <c r="GF2369" s="81" t="s">
        <v>155</v>
      </c>
      <c r="GG2369" s="81" t="s">
        <v>467</v>
      </c>
      <c r="GH2369" s="81" t="s">
        <v>452</v>
      </c>
      <c r="GI2369" s="81">
        <v>2022</v>
      </c>
      <c r="GJ2369" s="81" t="s">
        <v>201</v>
      </c>
      <c r="GK2369" s="81">
        <v>0.6964182168122286</v>
      </c>
      <c r="GL2369" s="81">
        <v>489.35553099999998</v>
      </c>
      <c r="GM2369" s="81">
        <v>2022</v>
      </c>
      <c r="GN2369" s="81" t="s">
        <v>173</v>
      </c>
      <c r="GO2369" s="81">
        <v>1.1148832299820636E-2</v>
      </c>
      <c r="GP2369" s="81">
        <v>10</v>
      </c>
      <c r="GQ2369" s="81">
        <v>0</v>
      </c>
      <c r="GR2369" s="81" t="s">
        <v>448</v>
      </c>
      <c r="GS2369" s="81">
        <v>1.1148832299820636E-2</v>
      </c>
      <c r="GT2369" s="81">
        <v>7.7642499097796648E-3</v>
      </c>
      <c r="GU2369" s="81">
        <v>1.1148832299820636E-2</v>
      </c>
      <c r="GV2369" s="81">
        <v>7.7642499097796648E-3</v>
      </c>
      <c r="GW2369" s="81">
        <v>1.1148832299820636E-2</v>
      </c>
      <c r="GX2369" s="81">
        <v>7.7642499097796648E-3</v>
      </c>
      <c r="GY2369" s="81">
        <v>0</v>
      </c>
      <c r="GZ2369" s="81">
        <v>0</v>
      </c>
    </row>
    <row r="2370" spans="187:208" x14ac:dyDescent="0.25">
      <c r="GE2370" s="81" t="s">
        <v>449</v>
      </c>
      <c r="GF2370" s="81" t="s">
        <v>155</v>
      </c>
      <c r="GG2370" s="81" t="s">
        <v>467</v>
      </c>
      <c r="GH2370" s="81" t="s">
        <v>452</v>
      </c>
      <c r="GI2370" s="81">
        <v>2023</v>
      </c>
      <c r="GJ2370" s="81" t="s">
        <v>201</v>
      </c>
      <c r="GK2370" s="81">
        <v>0.71896016785820638</v>
      </c>
      <c r="GL2370" s="81">
        <v>489.35553099999998</v>
      </c>
      <c r="GM2370" s="81">
        <v>2023</v>
      </c>
      <c r="GN2370" s="81" t="s">
        <v>173</v>
      </c>
      <c r="GO2370" s="81">
        <v>1.1148832299820636E-2</v>
      </c>
      <c r="GP2370" s="81">
        <v>10</v>
      </c>
      <c r="GQ2370" s="81">
        <v>0</v>
      </c>
      <c r="GR2370" s="81" t="s">
        <v>448</v>
      </c>
      <c r="GS2370" s="81">
        <v>1.1148832299820636E-2</v>
      </c>
      <c r="GT2370" s="81">
        <v>8.0155663417020382E-3</v>
      </c>
      <c r="GU2370" s="81">
        <v>1.1148832299820636E-2</v>
      </c>
      <c r="GV2370" s="81">
        <v>8.0155663417020382E-3</v>
      </c>
      <c r="GW2370" s="81">
        <v>1.1148832299820636E-2</v>
      </c>
      <c r="GX2370" s="81">
        <v>8.0155663417020382E-3</v>
      </c>
      <c r="GY2370" s="81">
        <v>1.1148832299820636E-2</v>
      </c>
      <c r="GZ2370" s="81">
        <v>8.0155663417020382E-3</v>
      </c>
    </row>
    <row r="2371" spans="187:208" x14ac:dyDescent="0.25">
      <c r="GE2371" s="81" t="s">
        <v>449</v>
      </c>
      <c r="GF2371" s="81" t="s">
        <v>155</v>
      </c>
      <c r="GG2371" s="81" t="s">
        <v>467</v>
      </c>
      <c r="GH2371" s="81" t="s">
        <v>452</v>
      </c>
      <c r="GI2371" s="81">
        <v>2024</v>
      </c>
      <c r="GJ2371" s="81" t="s">
        <v>201</v>
      </c>
      <c r="GK2371" s="81">
        <v>0.71896016785820638</v>
      </c>
      <c r="GL2371" s="81">
        <v>489.35553099999998</v>
      </c>
      <c r="GM2371" s="81">
        <v>2024</v>
      </c>
      <c r="GN2371" s="81" t="s">
        <v>173</v>
      </c>
      <c r="GO2371" s="81">
        <v>1.1148832299820636E-2</v>
      </c>
      <c r="GP2371" s="81">
        <v>10</v>
      </c>
      <c r="GQ2371" s="81">
        <v>0</v>
      </c>
      <c r="GR2371" s="81" t="s">
        <v>448</v>
      </c>
      <c r="GS2371" s="81">
        <v>1.1148832299820636E-2</v>
      </c>
      <c r="GT2371" s="81">
        <v>8.0155663417020382E-3</v>
      </c>
      <c r="GU2371" s="81">
        <v>1.1148832299820636E-2</v>
      </c>
      <c r="GV2371" s="81">
        <v>8.0155663417020382E-3</v>
      </c>
      <c r="GW2371" s="81">
        <v>1.1148832299820636E-2</v>
      </c>
      <c r="GX2371" s="81">
        <v>8.0155663417020382E-3</v>
      </c>
      <c r="GY2371" s="81">
        <v>1.1148832299820636E-2</v>
      </c>
      <c r="GZ2371" s="81">
        <v>8.0155663417020382E-3</v>
      </c>
    </row>
    <row r="2372" spans="187:208" x14ac:dyDescent="0.25">
      <c r="GE2372" s="81" t="s">
        <v>449</v>
      </c>
      <c r="GF2372" s="81" t="s">
        <v>155</v>
      </c>
      <c r="GG2372" s="81" t="s">
        <v>467</v>
      </c>
      <c r="GH2372" s="81" t="s">
        <v>452</v>
      </c>
      <c r="GI2372" s="81">
        <v>2025</v>
      </c>
      <c r="GJ2372" s="81" t="s">
        <v>201</v>
      </c>
      <c r="GK2372" s="81">
        <v>0.71896016785820638</v>
      </c>
      <c r="GL2372" s="81">
        <v>489.35553099999998</v>
      </c>
      <c r="GM2372" s="81">
        <v>2025</v>
      </c>
      <c r="GN2372" s="81" t="s">
        <v>173</v>
      </c>
      <c r="GO2372" s="81">
        <v>1.1148832299820636E-2</v>
      </c>
      <c r="GP2372" s="81">
        <v>10</v>
      </c>
      <c r="GQ2372" s="81">
        <v>0</v>
      </c>
      <c r="GR2372" s="81" t="s">
        <v>448</v>
      </c>
      <c r="GS2372" s="81">
        <v>1.1148832299820636E-2</v>
      </c>
      <c r="GT2372" s="81">
        <v>8.0155663417020382E-3</v>
      </c>
      <c r="GU2372" s="81">
        <v>1.1148832299820636E-2</v>
      </c>
      <c r="GV2372" s="81">
        <v>8.0155663417020382E-3</v>
      </c>
      <c r="GW2372" s="81">
        <v>1.1148832299820636E-2</v>
      </c>
      <c r="GX2372" s="81">
        <v>8.0155663417020382E-3</v>
      </c>
      <c r="GY2372" s="81">
        <v>1.1148832299820636E-2</v>
      </c>
      <c r="GZ2372" s="81">
        <v>8.0155663417020382E-3</v>
      </c>
    </row>
    <row r="2373" spans="187:208" x14ac:dyDescent="0.25">
      <c r="GE2373" s="81" t="s">
        <v>449</v>
      </c>
      <c r="GF2373" s="81" t="s">
        <v>155</v>
      </c>
      <c r="GG2373" s="81" t="s">
        <v>467</v>
      </c>
      <c r="GH2373" s="81" t="s">
        <v>452</v>
      </c>
      <c r="GI2373" s="81">
        <v>2026</v>
      </c>
      <c r="GJ2373" s="81" t="s">
        <v>201</v>
      </c>
      <c r="GK2373" s="81">
        <v>0.71896016785820638</v>
      </c>
      <c r="GL2373" s="81">
        <v>489.35553099999998</v>
      </c>
      <c r="GM2373" s="81">
        <v>2026</v>
      </c>
      <c r="GN2373" s="81" t="s">
        <v>173</v>
      </c>
      <c r="GO2373" s="81">
        <v>1.1148832299820636E-2</v>
      </c>
      <c r="GP2373" s="81">
        <v>10</v>
      </c>
      <c r="GQ2373" s="81">
        <v>0</v>
      </c>
      <c r="GR2373" s="81" t="s">
        <v>448</v>
      </c>
      <c r="GS2373" s="81">
        <v>1.1148832299820636E-2</v>
      </c>
      <c r="GT2373" s="81">
        <v>8.0155663417020382E-3</v>
      </c>
      <c r="GU2373" s="81">
        <v>1.1148832299820636E-2</v>
      </c>
      <c r="GV2373" s="81">
        <v>8.0155663417020382E-3</v>
      </c>
      <c r="GW2373" s="81">
        <v>1.1148832299820636E-2</v>
      </c>
      <c r="GX2373" s="81">
        <v>8.0155663417020382E-3</v>
      </c>
      <c r="GY2373" s="81">
        <v>1.1148832299820636E-2</v>
      </c>
      <c r="GZ2373" s="81">
        <v>8.0155663417020382E-3</v>
      </c>
    </row>
    <row r="2374" spans="187:208" x14ac:dyDescent="0.25">
      <c r="GE2374" s="81" t="s">
        <v>449</v>
      </c>
      <c r="GF2374" s="81" t="s">
        <v>155</v>
      </c>
      <c r="GG2374" s="81" t="s">
        <v>467</v>
      </c>
      <c r="GH2374" s="81" t="s">
        <v>452</v>
      </c>
      <c r="GI2374" s="81">
        <v>2027</v>
      </c>
      <c r="GJ2374" s="81" t="s">
        <v>201</v>
      </c>
      <c r="GK2374" s="81">
        <v>0.71896016785820638</v>
      </c>
      <c r="GL2374" s="81">
        <v>489.35553099999998</v>
      </c>
      <c r="GM2374" s="81">
        <v>2027</v>
      </c>
      <c r="GN2374" s="81" t="s">
        <v>173</v>
      </c>
      <c r="GO2374" s="81">
        <v>1.1148832299820636E-2</v>
      </c>
      <c r="GP2374" s="81">
        <v>10</v>
      </c>
      <c r="GQ2374" s="81">
        <v>0</v>
      </c>
      <c r="GR2374" s="81" t="s">
        <v>448</v>
      </c>
      <c r="GS2374" s="81">
        <v>1.1148832299820636E-2</v>
      </c>
      <c r="GT2374" s="81">
        <v>8.0155663417020382E-3</v>
      </c>
      <c r="GU2374" s="81">
        <v>1.1148832299820636E-2</v>
      </c>
      <c r="GV2374" s="81">
        <v>8.0155663417020382E-3</v>
      </c>
      <c r="GW2374" s="81">
        <v>1.1148832299820636E-2</v>
      </c>
      <c r="GX2374" s="81">
        <v>8.0155663417020382E-3</v>
      </c>
      <c r="GY2374" s="81">
        <v>1.1148832299820636E-2</v>
      </c>
      <c r="GZ2374" s="81">
        <v>8.0155663417020382E-3</v>
      </c>
    </row>
    <row r="2375" spans="187:208" x14ac:dyDescent="0.25">
      <c r="GE2375" s="81" t="s">
        <v>449</v>
      </c>
      <c r="GF2375" s="81" t="s">
        <v>155</v>
      </c>
      <c r="GG2375" s="81" t="s">
        <v>467</v>
      </c>
      <c r="GH2375" s="81" t="s">
        <v>452</v>
      </c>
      <c r="GI2375" s="81">
        <v>2028</v>
      </c>
      <c r="GJ2375" s="81" t="s">
        <v>201</v>
      </c>
      <c r="GK2375" s="81">
        <v>0.74733835430388573</v>
      </c>
      <c r="GL2375" s="81">
        <v>489.35553099999998</v>
      </c>
      <c r="GM2375" s="81">
        <v>2028</v>
      </c>
      <c r="GN2375" s="81" t="s">
        <v>173</v>
      </c>
      <c r="GO2375" s="81">
        <v>1.1148832299820636E-2</v>
      </c>
      <c r="GP2375" s="81">
        <v>10</v>
      </c>
      <c r="GQ2375" s="81">
        <v>0</v>
      </c>
      <c r="GR2375" s="81" t="s">
        <v>448</v>
      </c>
      <c r="GS2375" s="81">
        <v>1.1148832299820636E-2</v>
      </c>
      <c r="GT2375" s="81">
        <v>8.3319499833579592E-3</v>
      </c>
      <c r="GU2375" s="81">
        <v>1.1148832299820636E-2</v>
      </c>
      <c r="GV2375" s="81">
        <v>8.3319499833579592E-3</v>
      </c>
      <c r="GW2375" s="81">
        <v>1.1148832299820636E-2</v>
      </c>
      <c r="GX2375" s="81">
        <v>8.3319499833579592E-3</v>
      </c>
      <c r="GY2375" s="81">
        <v>1.1148832299820636E-2</v>
      </c>
      <c r="GZ2375" s="81">
        <v>8.3319499833579592E-3</v>
      </c>
    </row>
    <row r="2376" spans="187:208" x14ac:dyDescent="0.25">
      <c r="GE2376" s="81" t="s">
        <v>449</v>
      </c>
      <c r="GF2376" s="81" t="s">
        <v>155</v>
      </c>
      <c r="GG2376" s="81" t="s">
        <v>467</v>
      </c>
      <c r="GH2376" s="81" t="s">
        <v>452</v>
      </c>
      <c r="GI2376" s="81">
        <v>2029</v>
      </c>
      <c r="GJ2376" s="81" t="s">
        <v>201</v>
      </c>
      <c r="GK2376" s="81">
        <v>0.74733835430388573</v>
      </c>
      <c r="GL2376" s="81">
        <v>489.35553099999998</v>
      </c>
      <c r="GM2376" s="81">
        <v>2029</v>
      </c>
      <c r="GN2376" s="81" t="s">
        <v>173</v>
      </c>
      <c r="GO2376" s="81">
        <v>1.1148832299820636E-2</v>
      </c>
      <c r="GP2376" s="81">
        <v>10</v>
      </c>
      <c r="GQ2376" s="81">
        <v>0</v>
      </c>
      <c r="GR2376" s="81" t="s">
        <v>448</v>
      </c>
      <c r="GS2376" s="81">
        <v>1.1148832299820636E-2</v>
      </c>
      <c r="GT2376" s="81">
        <v>8.3319499833579592E-3</v>
      </c>
      <c r="GU2376" s="81">
        <v>1.1148832299820636E-2</v>
      </c>
      <c r="GV2376" s="81">
        <v>8.3319499833579592E-3</v>
      </c>
      <c r="GW2376" s="81">
        <v>1.1148832299820636E-2</v>
      </c>
      <c r="GX2376" s="81">
        <v>8.3319499833579592E-3</v>
      </c>
      <c r="GY2376" s="81">
        <v>1.1148832299820636E-2</v>
      </c>
      <c r="GZ2376" s="81">
        <v>8.3319499833579592E-3</v>
      </c>
    </row>
    <row r="2377" spans="187:208" x14ac:dyDescent="0.25">
      <c r="GE2377" s="81" t="s">
        <v>449</v>
      </c>
      <c r="GF2377" s="81" t="s">
        <v>155</v>
      </c>
      <c r="GG2377" s="81" t="s">
        <v>467</v>
      </c>
      <c r="GH2377" s="81" t="s">
        <v>452</v>
      </c>
      <c r="GI2377" s="81">
        <v>2030</v>
      </c>
      <c r="GJ2377" s="81" t="s">
        <v>201</v>
      </c>
      <c r="GK2377" s="81">
        <v>0.74733835430388573</v>
      </c>
      <c r="GL2377" s="81">
        <v>489.35553099999998</v>
      </c>
      <c r="GM2377" s="81">
        <v>2030</v>
      </c>
      <c r="GN2377" s="81" t="s">
        <v>173</v>
      </c>
      <c r="GO2377" s="81">
        <v>1.1148832299820636E-2</v>
      </c>
      <c r="GP2377" s="81">
        <v>10</v>
      </c>
      <c r="GQ2377" s="81">
        <v>0</v>
      </c>
      <c r="GR2377" s="81" t="s">
        <v>448</v>
      </c>
      <c r="GS2377" s="81">
        <v>0</v>
      </c>
      <c r="GT2377" s="81">
        <v>0</v>
      </c>
      <c r="GU2377" s="81">
        <v>1.1148832299820636E-2</v>
      </c>
      <c r="GV2377" s="81">
        <v>8.3319499833579592E-3</v>
      </c>
      <c r="GW2377" s="81">
        <v>1.1148832299820636E-2</v>
      </c>
      <c r="GX2377" s="81">
        <v>8.3319499833579592E-3</v>
      </c>
      <c r="GY2377" s="81">
        <v>1.1148832299820636E-2</v>
      </c>
      <c r="GZ2377" s="81">
        <v>8.3319499833579592E-3</v>
      </c>
    </row>
    <row r="2378" spans="187:208" x14ac:dyDescent="0.25">
      <c r="GE2378" s="81" t="s">
        <v>449</v>
      </c>
      <c r="GF2378" s="81" t="s">
        <v>155</v>
      </c>
      <c r="GG2378" s="81" t="s">
        <v>467</v>
      </c>
      <c r="GH2378" s="81" t="s">
        <v>452</v>
      </c>
      <c r="GI2378" s="81">
        <v>2031</v>
      </c>
      <c r="GJ2378" s="81" t="s">
        <v>201</v>
      </c>
      <c r="GK2378" s="81">
        <v>0.74733835430388573</v>
      </c>
      <c r="GL2378" s="81">
        <v>489.35553099999998</v>
      </c>
      <c r="GM2378" s="81">
        <v>2031</v>
      </c>
      <c r="GN2378" s="81" t="s">
        <v>173</v>
      </c>
      <c r="GO2378" s="81">
        <v>1.1148832299820636E-2</v>
      </c>
      <c r="GP2378" s="81">
        <v>10</v>
      </c>
      <c r="GQ2378" s="81">
        <v>0</v>
      </c>
      <c r="GR2378" s="81" t="s">
        <v>448</v>
      </c>
      <c r="GS2378" s="81">
        <v>0</v>
      </c>
      <c r="GT2378" s="81">
        <v>0</v>
      </c>
      <c r="GU2378" s="81">
        <v>0</v>
      </c>
      <c r="GV2378" s="81">
        <v>0</v>
      </c>
      <c r="GW2378" s="81">
        <v>1.1148832299820636E-2</v>
      </c>
      <c r="GX2378" s="81">
        <v>8.3319499833579592E-3</v>
      </c>
      <c r="GY2378" s="81">
        <v>1.1148832299820636E-2</v>
      </c>
      <c r="GZ2378" s="81">
        <v>8.3319499833579592E-3</v>
      </c>
    </row>
    <row r="2379" spans="187:208" x14ac:dyDescent="0.25">
      <c r="GE2379" s="81" t="s">
        <v>449</v>
      </c>
      <c r="GF2379" s="81" t="s">
        <v>155</v>
      </c>
      <c r="GG2379" s="81" t="s">
        <v>467</v>
      </c>
      <c r="GH2379" s="81" t="s">
        <v>452</v>
      </c>
      <c r="GI2379" s="81">
        <v>2032</v>
      </c>
      <c r="GJ2379" s="81" t="s">
        <v>201</v>
      </c>
      <c r="GK2379" s="81">
        <v>0.74733835430388573</v>
      </c>
      <c r="GL2379" s="81">
        <v>489.35553099999998</v>
      </c>
      <c r="GM2379" s="81">
        <v>2032</v>
      </c>
      <c r="GN2379" s="81" t="s">
        <v>173</v>
      </c>
      <c r="GO2379" s="81">
        <v>1.1148832299820636E-2</v>
      </c>
      <c r="GP2379" s="81">
        <v>10</v>
      </c>
      <c r="GQ2379" s="81">
        <v>0</v>
      </c>
      <c r="GR2379" s="81" t="s">
        <v>448</v>
      </c>
      <c r="GS2379" s="81">
        <v>0</v>
      </c>
      <c r="GT2379" s="81">
        <v>0</v>
      </c>
      <c r="GU2379" s="81">
        <v>0</v>
      </c>
      <c r="GV2379" s="81">
        <v>0</v>
      </c>
      <c r="GW2379" s="81">
        <v>0</v>
      </c>
      <c r="GX2379" s="81">
        <v>0</v>
      </c>
      <c r="GY2379" s="81">
        <v>1.1148832299820636E-2</v>
      </c>
      <c r="GZ2379" s="81">
        <v>8.3319499833579592E-3</v>
      </c>
    </row>
    <row r="2380" spans="187:208" x14ac:dyDescent="0.25">
      <c r="GE2380" s="81" t="s">
        <v>449</v>
      </c>
      <c r="GF2380" s="81" t="s">
        <v>155</v>
      </c>
      <c r="GG2380" s="81" t="s">
        <v>467</v>
      </c>
      <c r="GH2380" s="81" t="s">
        <v>453</v>
      </c>
      <c r="GI2380" s="81">
        <v>2021</v>
      </c>
      <c r="GJ2380" s="81" t="s">
        <v>201</v>
      </c>
      <c r="GK2380" s="81">
        <v>3.6425060683954361E-2</v>
      </c>
      <c r="GL2380" s="81">
        <v>489.35553099999998</v>
      </c>
      <c r="GM2380" s="81">
        <v>2021</v>
      </c>
      <c r="GN2380" s="81" t="s">
        <v>173</v>
      </c>
      <c r="GO2380" s="81">
        <v>1.1148832299820636E-2</v>
      </c>
      <c r="GP2380" s="81">
        <v>10</v>
      </c>
      <c r="GQ2380" s="81">
        <v>0</v>
      </c>
      <c r="GR2380" s="81" t="s">
        <v>448</v>
      </c>
      <c r="GS2380" s="81">
        <v>1.1148832299820636E-2</v>
      </c>
      <c r="GT2380" s="81">
        <v>4.0609689307619714E-4</v>
      </c>
      <c r="GU2380" s="81">
        <v>1.1148832299820636E-2</v>
      </c>
      <c r="GV2380" s="81">
        <v>4.0609689307619714E-4</v>
      </c>
      <c r="GW2380" s="81">
        <v>0</v>
      </c>
      <c r="GX2380" s="81">
        <v>0</v>
      </c>
      <c r="GY2380" s="81">
        <v>0</v>
      </c>
      <c r="GZ2380" s="81">
        <v>0</v>
      </c>
    </row>
    <row r="2381" spans="187:208" x14ac:dyDescent="0.25">
      <c r="GE2381" s="81" t="s">
        <v>449</v>
      </c>
      <c r="GF2381" s="81" t="s">
        <v>155</v>
      </c>
      <c r="GG2381" s="81" t="s">
        <v>467</v>
      </c>
      <c r="GH2381" s="81" t="s">
        <v>453</v>
      </c>
      <c r="GI2381" s="81">
        <v>2022</v>
      </c>
      <c r="GJ2381" s="81" t="s">
        <v>201</v>
      </c>
      <c r="GK2381" s="81">
        <v>3.6425060683954361E-2</v>
      </c>
      <c r="GL2381" s="81">
        <v>489.35553099999998</v>
      </c>
      <c r="GM2381" s="81">
        <v>2022</v>
      </c>
      <c r="GN2381" s="81" t="s">
        <v>173</v>
      </c>
      <c r="GO2381" s="81">
        <v>1.1148832299820636E-2</v>
      </c>
      <c r="GP2381" s="81">
        <v>10</v>
      </c>
      <c r="GQ2381" s="81">
        <v>0</v>
      </c>
      <c r="GR2381" s="81" t="s">
        <v>448</v>
      </c>
      <c r="GS2381" s="81">
        <v>1.1148832299820636E-2</v>
      </c>
      <c r="GT2381" s="81">
        <v>4.0609689307619714E-4</v>
      </c>
      <c r="GU2381" s="81">
        <v>1.1148832299820636E-2</v>
      </c>
      <c r="GV2381" s="81">
        <v>4.0609689307619714E-4</v>
      </c>
      <c r="GW2381" s="81">
        <v>1.1148832299820636E-2</v>
      </c>
      <c r="GX2381" s="81">
        <v>4.0609689307619714E-4</v>
      </c>
      <c r="GY2381" s="81">
        <v>0</v>
      </c>
      <c r="GZ2381" s="81">
        <v>0</v>
      </c>
    </row>
    <row r="2382" spans="187:208" x14ac:dyDescent="0.25">
      <c r="GE2382" s="81" t="s">
        <v>449</v>
      </c>
      <c r="GF2382" s="81" t="s">
        <v>155</v>
      </c>
      <c r="GG2382" s="81" t="s">
        <v>467</v>
      </c>
      <c r="GH2382" s="81" t="s">
        <v>453</v>
      </c>
      <c r="GI2382" s="81">
        <v>2023</v>
      </c>
      <c r="GJ2382" s="81" t="s">
        <v>201</v>
      </c>
      <c r="GK2382" s="81">
        <v>3.7590224611390242E-2</v>
      </c>
      <c r="GL2382" s="81">
        <v>489.35553099999998</v>
      </c>
      <c r="GM2382" s="81">
        <v>2023</v>
      </c>
      <c r="GN2382" s="81" t="s">
        <v>173</v>
      </c>
      <c r="GO2382" s="81">
        <v>1.1148832299820636E-2</v>
      </c>
      <c r="GP2382" s="81">
        <v>10</v>
      </c>
      <c r="GQ2382" s="81">
        <v>0</v>
      </c>
      <c r="GR2382" s="81" t="s">
        <v>448</v>
      </c>
      <c r="GS2382" s="81">
        <v>1.1148832299820636E-2</v>
      </c>
      <c r="GT2382" s="81">
        <v>4.1908711030498016E-4</v>
      </c>
      <c r="GU2382" s="81">
        <v>1.1148832299820636E-2</v>
      </c>
      <c r="GV2382" s="81">
        <v>4.1908711030498016E-4</v>
      </c>
      <c r="GW2382" s="81">
        <v>1.1148832299820636E-2</v>
      </c>
      <c r="GX2382" s="81">
        <v>4.1908711030498016E-4</v>
      </c>
      <c r="GY2382" s="81">
        <v>1.1148832299820636E-2</v>
      </c>
      <c r="GZ2382" s="81">
        <v>4.1908711030498016E-4</v>
      </c>
    </row>
    <row r="2383" spans="187:208" x14ac:dyDescent="0.25">
      <c r="GE2383" s="81" t="s">
        <v>449</v>
      </c>
      <c r="GF2383" s="81" t="s">
        <v>155</v>
      </c>
      <c r="GG2383" s="81" t="s">
        <v>467</v>
      </c>
      <c r="GH2383" s="81" t="s">
        <v>453</v>
      </c>
      <c r="GI2383" s="81">
        <v>2024</v>
      </c>
      <c r="GJ2383" s="81" t="s">
        <v>201</v>
      </c>
      <c r="GK2383" s="81">
        <v>3.7590224611390242E-2</v>
      </c>
      <c r="GL2383" s="81">
        <v>489.35553099999998</v>
      </c>
      <c r="GM2383" s="81">
        <v>2024</v>
      </c>
      <c r="GN2383" s="81" t="s">
        <v>173</v>
      </c>
      <c r="GO2383" s="81">
        <v>1.1148832299820636E-2</v>
      </c>
      <c r="GP2383" s="81">
        <v>10</v>
      </c>
      <c r="GQ2383" s="81">
        <v>0</v>
      </c>
      <c r="GR2383" s="81" t="s">
        <v>448</v>
      </c>
      <c r="GS2383" s="81">
        <v>1.1148832299820636E-2</v>
      </c>
      <c r="GT2383" s="81">
        <v>4.1908711030498016E-4</v>
      </c>
      <c r="GU2383" s="81">
        <v>1.1148832299820636E-2</v>
      </c>
      <c r="GV2383" s="81">
        <v>4.1908711030498016E-4</v>
      </c>
      <c r="GW2383" s="81">
        <v>1.1148832299820636E-2</v>
      </c>
      <c r="GX2383" s="81">
        <v>4.1908711030498016E-4</v>
      </c>
      <c r="GY2383" s="81">
        <v>1.1148832299820636E-2</v>
      </c>
      <c r="GZ2383" s="81">
        <v>4.1908711030498016E-4</v>
      </c>
    </row>
    <row r="2384" spans="187:208" x14ac:dyDescent="0.25">
      <c r="GE2384" s="81" t="s">
        <v>449</v>
      </c>
      <c r="GF2384" s="81" t="s">
        <v>155</v>
      </c>
      <c r="GG2384" s="81" t="s">
        <v>467</v>
      </c>
      <c r="GH2384" s="81" t="s">
        <v>453</v>
      </c>
      <c r="GI2384" s="81">
        <v>2025</v>
      </c>
      <c r="GJ2384" s="81" t="s">
        <v>201</v>
      </c>
      <c r="GK2384" s="81">
        <v>3.7590224611390242E-2</v>
      </c>
      <c r="GL2384" s="81">
        <v>489.35553099999998</v>
      </c>
      <c r="GM2384" s="81">
        <v>2025</v>
      </c>
      <c r="GN2384" s="81" t="s">
        <v>173</v>
      </c>
      <c r="GO2384" s="81">
        <v>1.1148832299820636E-2</v>
      </c>
      <c r="GP2384" s="81">
        <v>10</v>
      </c>
      <c r="GQ2384" s="81">
        <v>0</v>
      </c>
      <c r="GR2384" s="81" t="s">
        <v>448</v>
      </c>
      <c r="GS2384" s="81">
        <v>1.1148832299820636E-2</v>
      </c>
      <c r="GT2384" s="81">
        <v>4.1908711030498016E-4</v>
      </c>
      <c r="GU2384" s="81">
        <v>1.1148832299820636E-2</v>
      </c>
      <c r="GV2384" s="81">
        <v>4.1908711030498016E-4</v>
      </c>
      <c r="GW2384" s="81">
        <v>1.1148832299820636E-2</v>
      </c>
      <c r="GX2384" s="81">
        <v>4.1908711030498016E-4</v>
      </c>
      <c r="GY2384" s="81">
        <v>1.1148832299820636E-2</v>
      </c>
      <c r="GZ2384" s="81">
        <v>4.1908711030498016E-4</v>
      </c>
    </row>
    <row r="2385" spans="187:208" x14ac:dyDescent="0.25">
      <c r="GE2385" s="81" t="s">
        <v>449</v>
      </c>
      <c r="GF2385" s="81" t="s">
        <v>155</v>
      </c>
      <c r="GG2385" s="81" t="s">
        <v>467</v>
      </c>
      <c r="GH2385" s="81" t="s">
        <v>453</v>
      </c>
      <c r="GI2385" s="81">
        <v>2026</v>
      </c>
      <c r="GJ2385" s="81" t="s">
        <v>201</v>
      </c>
      <c r="GK2385" s="81">
        <v>3.7590224611390242E-2</v>
      </c>
      <c r="GL2385" s="81">
        <v>489.35553099999998</v>
      </c>
      <c r="GM2385" s="81">
        <v>2026</v>
      </c>
      <c r="GN2385" s="81" t="s">
        <v>173</v>
      </c>
      <c r="GO2385" s="81">
        <v>1.1148832299820636E-2</v>
      </c>
      <c r="GP2385" s="81">
        <v>10</v>
      </c>
      <c r="GQ2385" s="81">
        <v>0</v>
      </c>
      <c r="GR2385" s="81" t="s">
        <v>448</v>
      </c>
      <c r="GS2385" s="81">
        <v>1.1148832299820636E-2</v>
      </c>
      <c r="GT2385" s="81">
        <v>4.1908711030498016E-4</v>
      </c>
      <c r="GU2385" s="81">
        <v>1.1148832299820636E-2</v>
      </c>
      <c r="GV2385" s="81">
        <v>4.1908711030498016E-4</v>
      </c>
      <c r="GW2385" s="81">
        <v>1.1148832299820636E-2</v>
      </c>
      <c r="GX2385" s="81">
        <v>4.1908711030498016E-4</v>
      </c>
      <c r="GY2385" s="81">
        <v>1.1148832299820636E-2</v>
      </c>
      <c r="GZ2385" s="81">
        <v>4.1908711030498016E-4</v>
      </c>
    </row>
    <row r="2386" spans="187:208" x14ac:dyDescent="0.25">
      <c r="GE2386" s="81" t="s">
        <v>449</v>
      </c>
      <c r="GF2386" s="81" t="s">
        <v>155</v>
      </c>
      <c r="GG2386" s="81" t="s">
        <v>467</v>
      </c>
      <c r="GH2386" s="81" t="s">
        <v>453</v>
      </c>
      <c r="GI2386" s="81">
        <v>2027</v>
      </c>
      <c r="GJ2386" s="81" t="s">
        <v>201</v>
      </c>
      <c r="GK2386" s="81">
        <v>3.7590224611390242E-2</v>
      </c>
      <c r="GL2386" s="81">
        <v>489.35553099999998</v>
      </c>
      <c r="GM2386" s="81">
        <v>2027</v>
      </c>
      <c r="GN2386" s="81" t="s">
        <v>173</v>
      </c>
      <c r="GO2386" s="81">
        <v>1.1148832299820636E-2</v>
      </c>
      <c r="GP2386" s="81">
        <v>10</v>
      </c>
      <c r="GQ2386" s="81">
        <v>0</v>
      </c>
      <c r="GR2386" s="81" t="s">
        <v>448</v>
      </c>
      <c r="GS2386" s="81">
        <v>1.1148832299820636E-2</v>
      </c>
      <c r="GT2386" s="81">
        <v>4.1908711030498016E-4</v>
      </c>
      <c r="GU2386" s="81">
        <v>1.1148832299820636E-2</v>
      </c>
      <c r="GV2386" s="81">
        <v>4.1908711030498016E-4</v>
      </c>
      <c r="GW2386" s="81">
        <v>1.1148832299820636E-2</v>
      </c>
      <c r="GX2386" s="81">
        <v>4.1908711030498016E-4</v>
      </c>
      <c r="GY2386" s="81">
        <v>1.1148832299820636E-2</v>
      </c>
      <c r="GZ2386" s="81">
        <v>4.1908711030498016E-4</v>
      </c>
    </row>
    <row r="2387" spans="187:208" x14ac:dyDescent="0.25">
      <c r="GE2387" s="81" t="s">
        <v>449</v>
      </c>
      <c r="GF2387" s="81" t="s">
        <v>155</v>
      </c>
      <c r="GG2387" s="81" t="s">
        <v>467</v>
      </c>
      <c r="GH2387" s="81" t="s">
        <v>453</v>
      </c>
      <c r="GI2387" s="81">
        <v>2028</v>
      </c>
      <c r="GJ2387" s="81" t="s">
        <v>201</v>
      </c>
      <c r="GK2387" s="81">
        <v>3.9055083184886187E-2</v>
      </c>
      <c r="GL2387" s="81">
        <v>489.35553099999998</v>
      </c>
      <c r="GM2387" s="81">
        <v>2028</v>
      </c>
      <c r="GN2387" s="81" t="s">
        <v>173</v>
      </c>
      <c r="GO2387" s="81">
        <v>1.1148832299820636E-2</v>
      </c>
      <c r="GP2387" s="81">
        <v>10</v>
      </c>
      <c r="GQ2387" s="81">
        <v>0</v>
      </c>
      <c r="GR2387" s="81" t="s">
        <v>448</v>
      </c>
      <c r="GS2387" s="81">
        <v>1.1148832299820636E-2</v>
      </c>
      <c r="GT2387" s="81">
        <v>4.3541857288384092E-4</v>
      </c>
      <c r="GU2387" s="81">
        <v>1.1148832299820636E-2</v>
      </c>
      <c r="GV2387" s="81">
        <v>4.3541857288384092E-4</v>
      </c>
      <c r="GW2387" s="81">
        <v>1.1148832299820636E-2</v>
      </c>
      <c r="GX2387" s="81">
        <v>4.3541857288384092E-4</v>
      </c>
      <c r="GY2387" s="81">
        <v>1.1148832299820636E-2</v>
      </c>
      <c r="GZ2387" s="81">
        <v>4.3541857288384092E-4</v>
      </c>
    </row>
    <row r="2388" spans="187:208" x14ac:dyDescent="0.25">
      <c r="GE2388" s="81" t="s">
        <v>449</v>
      </c>
      <c r="GF2388" s="81" t="s">
        <v>155</v>
      </c>
      <c r="GG2388" s="81" t="s">
        <v>467</v>
      </c>
      <c r="GH2388" s="81" t="s">
        <v>453</v>
      </c>
      <c r="GI2388" s="81">
        <v>2029</v>
      </c>
      <c r="GJ2388" s="81" t="s">
        <v>201</v>
      </c>
      <c r="GK2388" s="81">
        <v>3.9055083184886187E-2</v>
      </c>
      <c r="GL2388" s="81">
        <v>489.35553099999998</v>
      </c>
      <c r="GM2388" s="81">
        <v>2029</v>
      </c>
      <c r="GN2388" s="81" t="s">
        <v>173</v>
      </c>
      <c r="GO2388" s="81">
        <v>1.1148832299820636E-2</v>
      </c>
      <c r="GP2388" s="81">
        <v>10</v>
      </c>
      <c r="GQ2388" s="81">
        <v>0</v>
      </c>
      <c r="GR2388" s="81" t="s">
        <v>448</v>
      </c>
      <c r="GS2388" s="81">
        <v>1.1148832299820636E-2</v>
      </c>
      <c r="GT2388" s="81">
        <v>4.3541857288384092E-4</v>
      </c>
      <c r="GU2388" s="81">
        <v>1.1148832299820636E-2</v>
      </c>
      <c r="GV2388" s="81">
        <v>4.3541857288384092E-4</v>
      </c>
      <c r="GW2388" s="81">
        <v>1.1148832299820636E-2</v>
      </c>
      <c r="GX2388" s="81">
        <v>4.3541857288384092E-4</v>
      </c>
      <c r="GY2388" s="81">
        <v>1.1148832299820636E-2</v>
      </c>
      <c r="GZ2388" s="81">
        <v>4.3541857288384092E-4</v>
      </c>
    </row>
    <row r="2389" spans="187:208" x14ac:dyDescent="0.25">
      <c r="GE2389" s="81" t="s">
        <v>449</v>
      </c>
      <c r="GF2389" s="81" t="s">
        <v>155</v>
      </c>
      <c r="GG2389" s="81" t="s">
        <v>467</v>
      </c>
      <c r="GH2389" s="81" t="s">
        <v>453</v>
      </c>
      <c r="GI2389" s="81">
        <v>2030</v>
      </c>
      <c r="GJ2389" s="81" t="s">
        <v>201</v>
      </c>
      <c r="GK2389" s="81">
        <v>3.9055083184886187E-2</v>
      </c>
      <c r="GL2389" s="81">
        <v>489.35553099999998</v>
      </c>
      <c r="GM2389" s="81">
        <v>2030</v>
      </c>
      <c r="GN2389" s="81" t="s">
        <v>173</v>
      </c>
      <c r="GO2389" s="81">
        <v>1.1148832299820636E-2</v>
      </c>
      <c r="GP2389" s="81">
        <v>10</v>
      </c>
      <c r="GQ2389" s="81">
        <v>0</v>
      </c>
      <c r="GR2389" s="81" t="s">
        <v>448</v>
      </c>
      <c r="GS2389" s="81">
        <v>0</v>
      </c>
      <c r="GT2389" s="81">
        <v>0</v>
      </c>
      <c r="GU2389" s="81">
        <v>1.1148832299820636E-2</v>
      </c>
      <c r="GV2389" s="81">
        <v>4.3541857288384092E-4</v>
      </c>
      <c r="GW2389" s="81">
        <v>1.1148832299820636E-2</v>
      </c>
      <c r="GX2389" s="81">
        <v>4.3541857288384092E-4</v>
      </c>
      <c r="GY2389" s="81">
        <v>1.1148832299820636E-2</v>
      </c>
      <c r="GZ2389" s="81">
        <v>4.3541857288384092E-4</v>
      </c>
    </row>
    <row r="2390" spans="187:208" x14ac:dyDescent="0.25">
      <c r="GE2390" s="81" t="s">
        <v>449</v>
      </c>
      <c r="GF2390" s="81" t="s">
        <v>155</v>
      </c>
      <c r="GG2390" s="81" t="s">
        <v>467</v>
      </c>
      <c r="GH2390" s="81" t="s">
        <v>453</v>
      </c>
      <c r="GI2390" s="81">
        <v>2031</v>
      </c>
      <c r="GJ2390" s="81" t="s">
        <v>201</v>
      </c>
      <c r="GK2390" s="81">
        <v>3.9055083184886187E-2</v>
      </c>
      <c r="GL2390" s="81">
        <v>489.35553099999998</v>
      </c>
      <c r="GM2390" s="81">
        <v>2031</v>
      </c>
      <c r="GN2390" s="81" t="s">
        <v>173</v>
      </c>
      <c r="GO2390" s="81">
        <v>1.1148832299820636E-2</v>
      </c>
      <c r="GP2390" s="81">
        <v>10</v>
      </c>
      <c r="GQ2390" s="81">
        <v>0</v>
      </c>
      <c r="GR2390" s="81" t="s">
        <v>448</v>
      </c>
      <c r="GS2390" s="81">
        <v>0</v>
      </c>
      <c r="GT2390" s="81">
        <v>0</v>
      </c>
      <c r="GU2390" s="81">
        <v>0</v>
      </c>
      <c r="GV2390" s="81">
        <v>0</v>
      </c>
      <c r="GW2390" s="81">
        <v>1.1148832299820636E-2</v>
      </c>
      <c r="GX2390" s="81">
        <v>4.3541857288384092E-4</v>
      </c>
      <c r="GY2390" s="81">
        <v>1.1148832299820636E-2</v>
      </c>
      <c r="GZ2390" s="81">
        <v>4.3541857288384092E-4</v>
      </c>
    </row>
    <row r="2391" spans="187:208" x14ac:dyDescent="0.25">
      <c r="GE2391" s="81" t="s">
        <v>449</v>
      </c>
      <c r="GF2391" s="81" t="s">
        <v>155</v>
      </c>
      <c r="GG2391" s="81" t="s">
        <v>467</v>
      </c>
      <c r="GH2391" s="81" t="s">
        <v>453</v>
      </c>
      <c r="GI2391" s="81">
        <v>2032</v>
      </c>
      <c r="GJ2391" s="81" t="s">
        <v>201</v>
      </c>
      <c r="GK2391" s="81">
        <v>3.9055083184886187E-2</v>
      </c>
      <c r="GL2391" s="81">
        <v>489.35553099999998</v>
      </c>
      <c r="GM2391" s="81">
        <v>2032</v>
      </c>
      <c r="GN2391" s="81" t="s">
        <v>173</v>
      </c>
      <c r="GO2391" s="81">
        <v>1.1148832299820636E-2</v>
      </c>
      <c r="GP2391" s="81">
        <v>10</v>
      </c>
      <c r="GQ2391" s="81">
        <v>0</v>
      </c>
      <c r="GR2391" s="81" t="s">
        <v>448</v>
      </c>
      <c r="GS2391" s="81">
        <v>0</v>
      </c>
      <c r="GT2391" s="81">
        <v>0</v>
      </c>
      <c r="GU2391" s="81">
        <v>0</v>
      </c>
      <c r="GV2391" s="81">
        <v>0</v>
      </c>
      <c r="GW2391" s="81">
        <v>0</v>
      </c>
      <c r="GX2391" s="81">
        <v>0</v>
      </c>
      <c r="GY2391" s="81">
        <v>1.1148832299820636E-2</v>
      </c>
      <c r="GZ2391" s="81">
        <v>4.3541857288384092E-4</v>
      </c>
    </row>
    <row r="2392" spans="187:208" x14ac:dyDescent="0.25">
      <c r="GE2392" s="81" t="s">
        <v>449</v>
      </c>
      <c r="GF2392" s="81" t="s">
        <v>155</v>
      </c>
      <c r="GG2392" s="81" t="s">
        <v>467</v>
      </c>
      <c r="GH2392" s="81" t="s">
        <v>454</v>
      </c>
      <c r="GI2392" s="81">
        <v>2021</v>
      </c>
      <c r="GJ2392" s="81" t="s">
        <v>201</v>
      </c>
      <c r="GK2392" s="81">
        <v>409.22373582044048</v>
      </c>
      <c r="GL2392" s="81">
        <v>489.35553099999998</v>
      </c>
      <c r="GM2392" s="81">
        <v>2021</v>
      </c>
      <c r="GN2392" s="81" t="s">
        <v>173</v>
      </c>
      <c r="GO2392" s="81">
        <v>1.1148832299820636E-2</v>
      </c>
      <c r="GP2392" s="81">
        <v>10</v>
      </c>
      <c r="GQ2392" s="81">
        <v>0</v>
      </c>
      <c r="GR2392" s="81" t="s">
        <v>448</v>
      </c>
      <c r="GS2392" s="81">
        <v>1.1148832299820636E-2</v>
      </c>
      <c r="GT2392" s="81">
        <v>4.5623668037681941</v>
      </c>
      <c r="GU2392" s="81">
        <v>1.1148832299820636E-2</v>
      </c>
      <c r="GV2392" s="81">
        <v>4.5623668037681941</v>
      </c>
      <c r="GW2392" s="81">
        <v>0</v>
      </c>
      <c r="GX2392" s="81">
        <v>0</v>
      </c>
      <c r="GY2392" s="81">
        <v>0</v>
      </c>
      <c r="GZ2392" s="81">
        <v>0</v>
      </c>
    </row>
    <row r="2393" spans="187:208" x14ac:dyDescent="0.25">
      <c r="GE2393" s="81" t="s">
        <v>449</v>
      </c>
      <c r="GF2393" s="81" t="s">
        <v>155</v>
      </c>
      <c r="GG2393" s="81" t="s">
        <v>467</v>
      </c>
      <c r="GH2393" s="81" t="s">
        <v>454</v>
      </c>
      <c r="GI2393" s="81">
        <v>2022</v>
      </c>
      <c r="GJ2393" s="81" t="s">
        <v>201</v>
      </c>
      <c r="GK2393" s="81">
        <v>409.22373582044048</v>
      </c>
      <c r="GL2393" s="81">
        <v>489.35553099999998</v>
      </c>
      <c r="GM2393" s="81">
        <v>2022</v>
      </c>
      <c r="GN2393" s="81" t="s">
        <v>173</v>
      </c>
      <c r="GO2393" s="81">
        <v>1.1148832299820636E-2</v>
      </c>
      <c r="GP2393" s="81">
        <v>10</v>
      </c>
      <c r="GQ2393" s="81">
        <v>0</v>
      </c>
      <c r="GR2393" s="81" t="s">
        <v>448</v>
      </c>
      <c r="GS2393" s="81">
        <v>1.1148832299820636E-2</v>
      </c>
      <c r="GT2393" s="81">
        <v>4.5623668037681941</v>
      </c>
      <c r="GU2393" s="81">
        <v>1.1148832299820636E-2</v>
      </c>
      <c r="GV2393" s="81">
        <v>4.5623668037681941</v>
      </c>
      <c r="GW2393" s="81">
        <v>1.1148832299820636E-2</v>
      </c>
      <c r="GX2393" s="81">
        <v>4.5623668037681941</v>
      </c>
      <c r="GY2393" s="81">
        <v>0</v>
      </c>
      <c r="GZ2393" s="81">
        <v>0</v>
      </c>
    </row>
    <row r="2394" spans="187:208" x14ac:dyDescent="0.25">
      <c r="GE2394" s="81" t="s">
        <v>449</v>
      </c>
      <c r="GF2394" s="81" t="s">
        <v>155</v>
      </c>
      <c r="GG2394" s="81" t="s">
        <v>467</v>
      </c>
      <c r="GH2394" s="81" t="s">
        <v>454</v>
      </c>
      <c r="GI2394" s="81">
        <v>2023</v>
      </c>
      <c r="GJ2394" s="81" t="s">
        <v>201</v>
      </c>
      <c r="GK2394" s="81">
        <v>428.60232122030828</v>
      </c>
      <c r="GL2394" s="81">
        <v>489.35553099999998</v>
      </c>
      <c r="GM2394" s="81">
        <v>2023</v>
      </c>
      <c r="GN2394" s="81" t="s">
        <v>173</v>
      </c>
      <c r="GO2394" s="81">
        <v>1.1148832299820636E-2</v>
      </c>
      <c r="GP2394" s="81">
        <v>10</v>
      </c>
      <c r="GQ2394" s="81">
        <v>0</v>
      </c>
      <c r="GR2394" s="81" t="s">
        <v>448</v>
      </c>
      <c r="GS2394" s="81">
        <v>1.1148832299820636E-2</v>
      </c>
      <c r="GT2394" s="81">
        <v>4.778415402599073</v>
      </c>
      <c r="GU2394" s="81">
        <v>1.1148832299820636E-2</v>
      </c>
      <c r="GV2394" s="81">
        <v>4.778415402599073</v>
      </c>
      <c r="GW2394" s="81">
        <v>1.1148832299820636E-2</v>
      </c>
      <c r="GX2394" s="81">
        <v>4.778415402599073</v>
      </c>
      <c r="GY2394" s="81">
        <v>1.1148832299820636E-2</v>
      </c>
      <c r="GZ2394" s="81">
        <v>4.778415402599073</v>
      </c>
    </row>
    <row r="2395" spans="187:208" x14ac:dyDescent="0.25">
      <c r="GE2395" s="81" t="s">
        <v>449</v>
      </c>
      <c r="GF2395" s="81" t="s">
        <v>155</v>
      </c>
      <c r="GG2395" s="81" t="s">
        <v>467</v>
      </c>
      <c r="GH2395" s="81" t="s">
        <v>454</v>
      </c>
      <c r="GI2395" s="81">
        <v>2024</v>
      </c>
      <c r="GJ2395" s="81" t="s">
        <v>201</v>
      </c>
      <c r="GK2395" s="81">
        <v>428.60232122030828</v>
      </c>
      <c r="GL2395" s="81">
        <v>489.35553099999998</v>
      </c>
      <c r="GM2395" s="81">
        <v>2024</v>
      </c>
      <c r="GN2395" s="81" t="s">
        <v>173</v>
      </c>
      <c r="GO2395" s="81">
        <v>1.1148832299820636E-2</v>
      </c>
      <c r="GP2395" s="81">
        <v>10</v>
      </c>
      <c r="GQ2395" s="81">
        <v>0</v>
      </c>
      <c r="GR2395" s="81" t="s">
        <v>448</v>
      </c>
      <c r="GS2395" s="81">
        <v>1.1148832299820636E-2</v>
      </c>
      <c r="GT2395" s="81">
        <v>4.778415402599073</v>
      </c>
      <c r="GU2395" s="81">
        <v>1.1148832299820636E-2</v>
      </c>
      <c r="GV2395" s="81">
        <v>4.778415402599073</v>
      </c>
      <c r="GW2395" s="81">
        <v>1.1148832299820636E-2</v>
      </c>
      <c r="GX2395" s="81">
        <v>4.778415402599073</v>
      </c>
      <c r="GY2395" s="81">
        <v>1.1148832299820636E-2</v>
      </c>
      <c r="GZ2395" s="81">
        <v>4.778415402599073</v>
      </c>
    </row>
    <row r="2396" spans="187:208" x14ac:dyDescent="0.25">
      <c r="GE2396" s="81" t="s">
        <v>449</v>
      </c>
      <c r="GF2396" s="81" t="s">
        <v>155</v>
      </c>
      <c r="GG2396" s="81" t="s">
        <v>467</v>
      </c>
      <c r="GH2396" s="81" t="s">
        <v>454</v>
      </c>
      <c r="GI2396" s="81">
        <v>2025</v>
      </c>
      <c r="GJ2396" s="81" t="s">
        <v>201</v>
      </c>
      <c r="GK2396" s="81">
        <v>428.60232122030828</v>
      </c>
      <c r="GL2396" s="81">
        <v>489.35553099999998</v>
      </c>
      <c r="GM2396" s="81">
        <v>2025</v>
      </c>
      <c r="GN2396" s="81" t="s">
        <v>173</v>
      </c>
      <c r="GO2396" s="81">
        <v>1.1148832299820636E-2</v>
      </c>
      <c r="GP2396" s="81">
        <v>10</v>
      </c>
      <c r="GQ2396" s="81">
        <v>0</v>
      </c>
      <c r="GR2396" s="81" t="s">
        <v>448</v>
      </c>
      <c r="GS2396" s="81">
        <v>1.1148832299820636E-2</v>
      </c>
      <c r="GT2396" s="81">
        <v>4.778415402599073</v>
      </c>
      <c r="GU2396" s="81">
        <v>1.1148832299820636E-2</v>
      </c>
      <c r="GV2396" s="81">
        <v>4.778415402599073</v>
      </c>
      <c r="GW2396" s="81">
        <v>1.1148832299820636E-2</v>
      </c>
      <c r="GX2396" s="81">
        <v>4.778415402599073</v>
      </c>
      <c r="GY2396" s="81">
        <v>1.1148832299820636E-2</v>
      </c>
      <c r="GZ2396" s="81">
        <v>4.778415402599073</v>
      </c>
    </row>
    <row r="2397" spans="187:208" x14ac:dyDescent="0.25">
      <c r="GE2397" s="81" t="s">
        <v>449</v>
      </c>
      <c r="GF2397" s="81" t="s">
        <v>155</v>
      </c>
      <c r="GG2397" s="81" t="s">
        <v>467</v>
      </c>
      <c r="GH2397" s="81" t="s">
        <v>454</v>
      </c>
      <c r="GI2397" s="81">
        <v>2026</v>
      </c>
      <c r="GJ2397" s="81" t="s">
        <v>201</v>
      </c>
      <c r="GK2397" s="81">
        <v>428.60232122030828</v>
      </c>
      <c r="GL2397" s="81">
        <v>489.35553099999998</v>
      </c>
      <c r="GM2397" s="81">
        <v>2026</v>
      </c>
      <c r="GN2397" s="81" t="s">
        <v>173</v>
      </c>
      <c r="GO2397" s="81">
        <v>1.1148832299820636E-2</v>
      </c>
      <c r="GP2397" s="81">
        <v>10</v>
      </c>
      <c r="GQ2397" s="81">
        <v>0</v>
      </c>
      <c r="GR2397" s="81" t="s">
        <v>448</v>
      </c>
      <c r="GS2397" s="81">
        <v>1.1148832299820636E-2</v>
      </c>
      <c r="GT2397" s="81">
        <v>4.778415402599073</v>
      </c>
      <c r="GU2397" s="81">
        <v>1.1148832299820636E-2</v>
      </c>
      <c r="GV2397" s="81">
        <v>4.778415402599073</v>
      </c>
      <c r="GW2397" s="81">
        <v>1.1148832299820636E-2</v>
      </c>
      <c r="GX2397" s="81">
        <v>4.778415402599073</v>
      </c>
      <c r="GY2397" s="81">
        <v>1.1148832299820636E-2</v>
      </c>
      <c r="GZ2397" s="81">
        <v>4.778415402599073</v>
      </c>
    </row>
    <row r="2398" spans="187:208" x14ac:dyDescent="0.25">
      <c r="GE2398" s="81" t="s">
        <v>449</v>
      </c>
      <c r="GF2398" s="81" t="s">
        <v>155</v>
      </c>
      <c r="GG2398" s="81" t="s">
        <v>467</v>
      </c>
      <c r="GH2398" s="81" t="s">
        <v>454</v>
      </c>
      <c r="GI2398" s="81">
        <v>2027</v>
      </c>
      <c r="GJ2398" s="81" t="s">
        <v>201</v>
      </c>
      <c r="GK2398" s="81">
        <v>428.60232122030828</v>
      </c>
      <c r="GL2398" s="81">
        <v>489.35553099999998</v>
      </c>
      <c r="GM2398" s="81">
        <v>2027</v>
      </c>
      <c r="GN2398" s="81" t="s">
        <v>173</v>
      </c>
      <c r="GO2398" s="81">
        <v>1.1148832299820636E-2</v>
      </c>
      <c r="GP2398" s="81">
        <v>10</v>
      </c>
      <c r="GQ2398" s="81">
        <v>0</v>
      </c>
      <c r="GR2398" s="81" t="s">
        <v>448</v>
      </c>
      <c r="GS2398" s="81">
        <v>1.1148832299820636E-2</v>
      </c>
      <c r="GT2398" s="81">
        <v>4.778415402599073</v>
      </c>
      <c r="GU2398" s="81">
        <v>1.1148832299820636E-2</v>
      </c>
      <c r="GV2398" s="81">
        <v>4.778415402599073</v>
      </c>
      <c r="GW2398" s="81">
        <v>1.1148832299820636E-2</v>
      </c>
      <c r="GX2398" s="81">
        <v>4.778415402599073</v>
      </c>
      <c r="GY2398" s="81">
        <v>1.1148832299820636E-2</v>
      </c>
      <c r="GZ2398" s="81">
        <v>4.778415402599073</v>
      </c>
    </row>
    <row r="2399" spans="187:208" x14ac:dyDescent="0.25">
      <c r="GE2399" s="81" t="s">
        <v>449</v>
      </c>
      <c r="GF2399" s="81" t="s">
        <v>155</v>
      </c>
      <c r="GG2399" s="81" t="s">
        <v>467</v>
      </c>
      <c r="GH2399" s="81" t="s">
        <v>454</v>
      </c>
      <c r="GI2399" s="81">
        <v>2028</v>
      </c>
      <c r="GJ2399" s="81" t="s">
        <v>201</v>
      </c>
      <c r="GK2399" s="81">
        <v>453.26096055717261</v>
      </c>
      <c r="GL2399" s="81">
        <v>489.35553099999998</v>
      </c>
      <c r="GM2399" s="81">
        <v>2028</v>
      </c>
      <c r="GN2399" s="81" t="s">
        <v>173</v>
      </c>
      <c r="GO2399" s="81">
        <v>1.1148832299820636E-2</v>
      </c>
      <c r="GP2399" s="81">
        <v>10</v>
      </c>
      <c r="GQ2399" s="81">
        <v>0</v>
      </c>
      <c r="GR2399" s="81" t="s">
        <v>448</v>
      </c>
      <c r="GS2399" s="81">
        <v>1.1148832299820636E-2</v>
      </c>
      <c r="GT2399" s="81">
        <v>5.0533304373075332</v>
      </c>
      <c r="GU2399" s="81">
        <v>1.1148832299820636E-2</v>
      </c>
      <c r="GV2399" s="81">
        <v>5.0533304373075332</v>
      </c>
      <c r="GW2399" s="81">
        <v>1.1148832299820636E-2</v>
      </c>
      <c r="GX2399" s="81">
        <v>5.0533304373075332</v>
      </c>
      <c r="GY2399" s="81">
        <v>1.1148832299820636E-2</v>
      </c>
      <c r="GZ2399" s="81">
        <v>5.0533304373075332</v>
      </c>
    </row>
    <row r="2400" spans="187:208" x14ac:dyDescent="0.25">
      <c r="GE2400" s="81" t="s">
        <v>449</v>
      </c>
      <c r="GF2400" s="81" t="s">
        <v>155</v>
      </c>
      <c r="GG2400" s="81" t="s">
        <v>467</v>
      </c>
      <c r="GH2400" s="81" t="s">
        <v>454</v>
      </c>
      <c r="GI2400" s="81">
        <v>2029</v>
      </c>
      <c r="GJ2400" s="81" t="s">
        <v>201</v>
      </c>
      <c r="GK2400" s="81">
        <v>453.26096055717261</v>
      </c>
      <c r="GL2400" s="81">
        <v>489.35553099999998</v>
      </c>
      <c r="GM2400" s="81">
        <v>2029</v>
      </c>
      <c r="GN2400" s="81" t="s">
        <v>173</v>
      </c>
      <c r="GO2400" s="81">
        <v>1.1148832299820636E-2</v>
      </c>
      <c r="GP2400" s="81">
        <v>10</v>
      </c>
      <c r="GQ2400" s="81">
        <v>0</v>
      </c>
      <c r="GR2400" s="81" t="s">
        <v>448</v>
      </c>
      <c r="GS2400" s="81">
        <v>1.1148832299820636E-2</v>
      </c>
      <c r="GT2400" s="81">
        <v>5.0533304373075332</v>
      </c>
      <c r="GU2400" s="81">
        <v>1.1148832299820636E-2</v>
      </c>
      <c r="GV2400" s="81">
        <v>5.0533304373075332</v>
      </c>
      <c r="GW2400" s="81">
        <v>1.1148832299820636E-2</v>
      </c>
      <c r="GX2400" s="81">
        <v>5.0533304373075332</v>
      </c>
      <c r="GY2400" s="81">
        <v>1.1148832299820636E-2</v>
      </c>
      <c r="GZ2400" s="81">
        <v>5.0533304373075332</v>
      </c>
    </row>
    <row r="2401" spans="187:208" x14ac:dyDescent="0.25">
      <c r="GE2401" s="81" t="s">
        <v>449</v>
      </c>
      <c r="GF2401" s="81" t="s">
        <v>155</v>
      </c>
      <c r="GG2401" s="81" t="s">
        <v>467</v>
      </c>
      <c r="GH2401" s="81" t="s">
        <v>454</v>
      </c>
      <c r="GI2401" s="81">
        <v>2030</v>
      </c>
      <c r="GJ2401" s="81" t="s">
        <v>201</v>
      </c>
      <c r="GK2401" s="81">
        <v>453.26096055717261</v>
      </c>
      <c r="GL2401" s="81">
        <v>489.35553099999998</v>
      </c>
      <c r="GM2401" s="81">
        <v>2030</v>
      </c>
      <c r="GN2401" s="81" t="s">
        <v>173</v>
      </c>
      <c r="GO2401" s="81">
        <v>1.1148832299820636E-2</v>
      </c>
      <c r="GP2401" s="81">
        <v>10</v>
      </c>
      <c r="GQ2401" s="81">
        <v>0</v>
      </c>
      <c r="GR2401" s="81" t="s">
        <v>448</v>
      </c>
      <c r="GS2401" s="81">
        <v>0</v>
      </c>
      <c r="GT2401" s="81">
        <v>0</v>
      </c>
      <c r="GU2401" s="81">
        <v>1.1148832299820636E-2</v>
      </c>
      <c r="GV2401" s="81">
        <v>5.0533304373075332</v>
      </c>
      <c r="GW2401" s="81">
        <v>1.1148832299820636E-2</v>
      </c>
      <c r="GX2401" s="81">
        <v>5.0533304373075332</v>
      </c>
      <c r="GY2401" s="81">
        <v>1.1148832299820636E-2</v>
      </c>
      <c r="GZ2401" s="81">
        <v>5.0533304373075332</v>
      </c>
    </row>
    <row r="2402" spans="187:208" x14ac:dyDescent="0.25">
      <c r="GE2402" s="81" t="s">
        <v>449</v>
      </c>
      <c r="GF2402" s="81" t="s">
        <v>155</v>
      </c>
      <c r="GG2402" s="81" t="s">
        <v>467</v>
      </c>
      <c r="GH2402" s="81" t="s">
        <v>454</v>
      </c>
      <c r="GI2402" s="81">
        <v>2031</v>
      </c>
      <c r="GJ2402" s="81" t="s">
        <v>201</v>
      </c>
      <c r="GK2402" s="81">
        <v>453.26096055717261</v>
      </c>
      <c r="GL2402" s="81">
        <v>489.35553099999998</v>
      </c>
      <c r="GM2402" s="81">
        <v>2031</v>
      </c>
      <c r="GN2402" s="81" t="s">
        <v>173</v>
      </c>
      <c r="GO2402" s="81">
        <v>1.1148832299820636E-2</v>
      </c>
      <c r="GP2402" s="81">
        <v>10</v>
      </c>
      <c r="GQ2402" s="81">
        <v>0</v>
      </c>
      <c r="GR2402" s="81" t="s">
        <v>448</v>
      </c>
      <c r="GS2402" s="81">
        <v>0</v>
      </c>
      <c r="GT2402" s="81">
        <v>0</v>
      </c>
      <c r="GU2402" s="81">
        <v>0</v>
      </c>
      <c r="GV2402" s="81">
        <v>0</v>
      </c>
      <c r="GW2402" s="81">
        <v>1.1148832299820636E-2</v>
      </c>
      <c r="GX2402" s="81">
        <v>5.0533304373075332</v>
      </c>
      <c r="GY2402" s="81">
        <v>1.1148832299820636E-2</v>
      </c>
      <c r="GZ2402" s="81">
        <v>5.0533304373075332</v>
      </c>
    </row>
    <row r="2403" spans="187:208" x14ac:dyDescent="0.25">
      <c r="GE2403" s="81" t="s">
        <v>449</v>
      </c>
      <c r="GF2403" s="81" t="s">
        <v>155</v>
      </c>
      <c r="GG2403" s="81" t="s">
        <v>467</v>
      </c>
      <c r="GH2403" s="81" t="s">
        <v>454</v>
      </c>
      <c r="GI2403" s="81">
        <v>2032</v>
      </c>
      <c r="GJ2403" s="81" t="s">
        <v>201</v>
      </c>
      <c r="GK2403" s="81">
        <v>453.26096055717261</v>
      </c>
      <c r="GL2403" s="81">
        <v>489.35553099999998</v>
      </c>
      <c r="GM2403" s="81">
        <v>2032</v>
      </c>
      <c r="GN2403" s="81" t="s">
        <v>173</v>
      </c>
      <c r="GO2403" s="81">
        <v>1.1148832299820636E-2</v>
      </c>
      <c r="GP2403" s="81">
        <v>10</v>
      </c>
      <c r="GQ2403" s="81">
        <v>0</v>
      </c>
      <c r="GR2403" s="81" t="s">
        <v>448</v>
      </c>
      <c r="GS2403" s="81">
        <v>0</v>
      </c>
      <c r="GT2403" s="81">
        <v>0</v>
      </c>
      <c r="GU2403" s="81">
        <v>0</v>
      </c>
      <c r="GV2403" s="81">
        <v>0</v>
      </c>
      <c r="GW2403" s="81">
        <v>0</v>
      </c>
      <c r="GX2403" s="81">
        <v>0</v>
      </c>
      <c r="GY2403" s="81">
        <v>1.1148832299820636E-2</v>
      </c>
      <c r="GZ2403" s="81">
        <v>5.0533304373075332</v>
      </c>
    </row>
    <row r="2404" spans="187:208" x14ac:dyDescent="0.25">
      <c r="GE2404" s="81" t="s">
        <v>449</v>
      </c>
      <c r="GF2404" s="81" t="s">
        <v>155</v>
      </c>
      <c r="GG2404" s="81" t="s">
        <v>467</v>
      </c>
      <c r="GH2404" s="81" t="s">
        <v>455</v>
      </c>
      <c r="GI2404" s="81">
        <v>2021</v>
      </c>
      <c r="GJ2404" s="81" t="s">
        <v>201</v>
      </c>
      <c r="GK2404" s="81">
        <v>409.22373582043991</v>
      </c>
      <c r="GL2404" s="81">
        <v>489.35553099999998</v>
      </c>
      <c r="GM2404" s="81">
        <v>2021</v>
      </c>
      <c r="GN2404" s="81" t="s">
        <v>173</v>
      </c>
      <c r="GO2404" s="81">
        <v>1.1148832299820636E-2</v>
      </c>
      <c r="GP2404" s="81">
        <v>10</v>
      </c>
      <c r="GQ2404" s="81">
        <v>0</v>
      </c>
      <c r="GR2404" s="81" t="s">
        <v>448</v>
      </c>
      <c r="GS2404" s="81">
        <v>1.1148832299820636E-2</v>
      </c>
      <c r="GT2404" s="81">
        <v>4.5623668037681879</v>
      </c>
      <c r="GU2404" s="81">
        <v>1.1148832299820636E-2</v>
      </c>
      <c r="GV2404" s="81">
        <v>4.5623668037681879</v>
      </c>
      <c r="GW2404" s="81">
        <v>0</v>
      </c>
      <c r="GX2404" s="81">
        <v>0</v>
      </c>
      <c r="GY2404" s="81">
        <v>0</v>
      </c>
      <c r="GZ2404" s="81">
        <v>0</v>
      </c>
    </row>
    <row r="2405" spans="187:208" x14ac:dyDescent="0.25">
      <c r="GE2405" s="81" t="s">
        <v>449</v>
      </c>
      <c r="GF2405" s="81" t="s">
        <v>155</v>
      </c>
      <c r="GG2405" s="81" t="s">
        <v>467</v>
      </c>
      <c r="GH2405" s="81" t="s">
        <v>455</v>
      </c>
      <c r="GI2405" s="81">
        <v>2022</v>
      </c>
      <c r="GJ2405" s="81" t="s">
        <v>201</v>
      </c>
      <c r="GK2405" s="81">
        <v>409.22373582043991</v>
      </c>
      <c r="GL2405" s="81">
        <v>489.35553099999998</v>
      </c>
      <c r="GM2405" s="81">
        <v>2022</v>
      </c>
      <c r="GN2405" s="81" t="s">
        <v>173</v>
      </c>
      <c r="GO2405" s="81">
        <v>1.1148832299820636E-2</v>
      </c>
      <c r="GP2405" s="81">
        <v>10</v>
      </c>
      <c r="GQ2405" s="81">
        <v>0</v>
      </c>
      <c r="GR2405" s="81" t="s">
        <v>448</v>
      </c>
      <c r="GS2405" s="81">
        <v>1.1148832299820636E-2</v>
      </c>
      <c r="GT2405" s="81">
        <v>4.5623668037681879</v>
      </c>
      <c r="GU2405" s="81">
        <v>1.1148832299820636E-2</v>
      </c>
      <c r="GV2405" s="81">
        <v>4.5623668037681879</v>
      </c>
      <c r="GW2405" s="81">
        <v>1.1148832299820636E-2</v>
      </c>
      <c r="GX2405" s="81">
        <v>4.5623668037681879</v>
      </c>
      <c r="GY2405" s="81">
        <v>0</v>
      </c>
      <c r="GZ2405" s="81">
        <v>0</v>
      </c>
    </row>
    <row r="2406" spans="187:208" x14ac:dyDescent="0.25">
      <c r="GE2406" s="81" t="s">
        <v>449</v>
      </c>
      <c r="GF2406" s="81" t="s">
        <v>155</v>
      </c>
      <c r="GG2406" s="81" t="s">
        <v>467</v>
      </c>
      <c r="GH2406" s="81" t="s">
        <v>455</v>
      </c>
      <c r="GI2406" s="81">
        <v>2023</v>
      </c>
      <c r="GJ2406" s="81" t="s">
        <v>201</v>
      </c>
      <c r="GK2406" s="81">
        <v>428.60232122030459</v>
      </c>
      <c r="GL2406" s="81">
        <v>489.35553099999998</v>
      </c>
      <c r="GM2406" s="81">
        <v>2023</v>
      </c>
      <c r="GN2406" s="81" t="s">
        <v>173</v>
      </c>
      <c r="GO2406" s="81">
        <v>1.1148832299820636E-2</v>
      </c>
      <c r="GP2406" s="81">
        <v>10</v>
      </c>
      <c r="GQ2406" s="81">
        <v>0</v>
      </c>
      <c r="GR2406" s="81" t="s">
        <v>448</v>
      </c>
      <c r="GS2406" s="81">
        <v>1.1148832299820636E-2</v>
      </c>
      <c r="GT2406" s="81">
        <v>4.7784154025990313</v>
      </c>
      <c r="GU2406" s="81">
        <v>1.1148832299820636E-2</v>
      </c>
      <c r="GV2406" s="81">
        <v>4.7784154025990313</v>
      </c>
      <c r="GW2406" s="81">
        <v>1.1148832299820636E-2</v>
      </c>
      <c r="GX2406" s="81">
        <v>4.7784154025990313</v>
      </c>
      <c r="GY2406" s="81">
        <v>1.1148832299820636E-2</v>
      </c>
      <c r="GZ2406" s="81">
        <v>4.7784154025990313</v>
      </c>
    </row>
    <row r="2407" spans="187:208" x14ac:dyDescent="0.25">
      <c r="GE2407" s="81" t="s">
        <v>449</v>
      </c>
      <c r="GF2407" s="81" t="s">
        <v>155</v>
      </c>
      <c r="GG2407" s="81" t="s">
        <v>467</v>
      </c>
      <c r="GH2407" s="81" t="s">
        <v>455</v>
      </c>
      <c r="GI2407" s="81">
        <v>2024</v>
      </c>
      <c r="GJ2407" s="81" t="s">
        <v>201</v>
      </c>
      <c r="GK2407" s="81">
        <v>428.60232122030459</v>
      </c>
      <c r="GL2407" s="81">
        <v>489.35553099999998</v>
      </c>
      <c r="GM2407" s="81">
        <v>2024</v>
      </c>
      <c r="GN2407" s="81" t="s">
        <v>173</v>
      </c>
      <c r="GO2407" s="81">
        <v>1.1148832299820636E-2</v>
      </c>
      <c r="GP2407" s="81">
        <v>10</v>
      </c>
      <c r="GQ2407" s="81">
        <v>0</v>
      </c>
      <c r="GR2407" s="81" t="s">
        <v>448</v>
      </c>
      <c r="GS2407" s="81">
        <v>1.1148832299820636E-2</v>
      </c>
      <c r="GT2407" s="81">
        <v>4.7784154025990313</v>
      </c>
      <c r="GU2407" s="81">
        <v>1.1148832299820636E-2</v>
      </c>
      <c r="GV2407" s="81">
        <v>4.7784154025990313</v>
      </c>
      <c r="GW2407" s="81">
        <v>1.1148832299820636E-2</v>
      </c>
      <c r="GX2407" s="81">
        <v>4.7784154025990313</v>
      </c>
      <c r="GY2407" s="81">
        <v>1.1148832299820636E-2</v>
      </c>
      <c r="GZ2407" s="81">
        <v>4.7784154025990313</v>
      </c>
    </row>
    <row r="2408" spans="187:208" x14ac:dyDescent="0.25">
      <c r="GE2408" s="81" t="s">
        <v>449</v>
      </c>
      <c r="GF2408" s="81" t="s">
        <v>155</v>
      </c>
      <c r="GG2408" s="81" t="s">
        <v>467</v>
      </c>
      <c r="GH2408" s="81" t="s">
        <v>455</v>
      </c>
      <c r="GI2408" s="81">
        <v>2025</v>
      </c>
      <c r="GJ2408" s="81" t="s">
        <v>201</v>
      </c>
      <c r="GK2408" s="81">
        <v>428.60232122030459</v>
      </c>
      <c r="GL2408" s="81">
        <v>489.35553099999998</v>
      </c>
      <c r="GM2408" s="81">
        <v>2025</v>
      </c>
      <c r="GN2408" s="81" t="s">
        <v>173</v>
      </c>
      <c r="GO2408" s="81">
        <v>1.1148832299820636E-2</v>
      </c>
      <c r="GP2408" s="81">
        <v>10</v>
      </c>
      <c r="GQ2408" s="81">
        <v>0</v>
      </c>
      <c r="GR2408" s="81" t="s">
        <v>448</v>
      </c>
      <c r="GS2408" s="81">
        <v>1.1148832299820636E-2</v>
      </c>
      <c r="GT2408" s="81">
        <v>4.7784154025990313</v>
      </c>
      <c r="GU2408" s="81">
        <v>1.1148832299820636E-2</v>
      </c>
      <c r="GV2408" s="81">
        <v>4.7784154025990313</v>
      </c>
      <c r="GW2408" s="81">
        <v>1.1148832299820636E-2</v>
      </c>
      <c r="GX2408" s="81">
        <v>4.7784154025990313</v>
      </c>
      <c r="GY2408" s="81">
        <v>1.1148832299820636E-2</v>
      </c>
      <c r="GZ2408" s="81">
        <v>4.7784154025990313</v>
      </c>
    </row>
    <row r="2409" spans="187:208" x14ac:dyDescent="0.25">
      <c r="GE2409" s="81" t="s">
        <v>449</v>
      </c>
      <c r="GF2409" s="81" t="s">
        <v>155</v>
      </c>
      <c r="GG2409" s="81" t="s">
        <v>467</v>
      </c>
      <c r="GH2409" s="81" t="s">
        <v>455</v>
      </c>
      <c r="GI2409" s="81">
        <v>2026</v>
      </c>
      <c r="GJ2409" s="81" t="s">
        <v>201</v>
      </c>
      <c r="GK2409" s="81">
        <v>428.60232122030459</v>
      </c>
      <c r="GL2409" s="81">
        <v>489.35553099999998</v>
      </c>
      <c r="GM2409" s="81">
        <v>2026</v>
      </c>
      <c r="GN2409" s="81" t="s">
        <v>173</v>
      </c>
      <c r="GO2409" s="81">
        <v>1.1148832299820636E-2</v>
      </c>
      <c r="GP2409" s="81">
        <v>10</v>
      </c>
      <c r="GQ2409" s="81">
        <v>0</v>
      </c>
      <c r="GR2409" s="81" t="s">
        <v>448</v>
      </c>
      <c r="GS2409" s="81">
        <v>1.1148832299820636E-2</v>
      </c>
      <c r="GT2409" s="81">
        <v>4.7784154025990313</v>
      </c>
      <c r="GU2409" s="81">
        <v>1.1148832299820636E-2</v>
      </c>
      <c r="GV2409" s="81">
        <v>4.7784154025990313</v>
      </c>
      <c r="GW2409" s="81">
        <v>1.1148832299820636E-2</v>
      </c>
      <c r="GX2409" s="81">
        <v>4.7784154025990313</v>
      </c>
      <c r="GY2409" s="81">
        <v>1.1148832299820636E-2</v>
      </c>
      <c r="GZ2409" s="81">
        <v>4.7784154025990313</v>
      </c>
    </row>
    <row r="2410" spans="187:208" x14ac:dyDescent="0.25">
      <c r="GE2410" s="81" t="s">
        <v>449</v>
      </c>
      <c r="GF2410" s="81" t="s">
        <v>155</v>
      </c>
      <c r="GG2410" s="81" t="s">
        <v>467</v>
      </c>
      <c r="GH2410" s="81" t="s">
        <v>455</v>
      </c>
      <c r="GI2410" s="81">
        <v>2027</v>
      </c>
      <c r="GJ2410" s="81" t="s">
        <v>201</v>
      </c>
      <c r="GK2410" s="81">
        <v>428.60232122030459</v>
      </c>
      <c r="GL2410" s="81">
        <v>489.35553099999998</v>
      </c>
      <c r="GM2410" s="81">
        <v>2027</v>
      </c>
      <c r="GN2410" s="81" t="s">
        <v>173</v>
      </c>
      <c r="GO2410" s="81">
        <v>1.1148832299820636E-2</v>
      </c>
      <c r="GP2410" s="81">
        <v>10</v>
      </c>
      <c r="GQ2410" s="81">
        <v>0</v>
      </c>
      <c r="GR2410" s="81" t="s">
        <v>448</v>
      </c>
      <c r="GS2410" s="81">
        <v>1.1148832299820636E-2</v>
      </c>
      <c r="GT2410" s="81">
        <v>4.7784154025990313</v>
      </c>
      <c r="GU2410" s="81">
        <v>1.1148832299820636E-2</v>
      </c>
      <c r="GV2410" s="81">
        <v>4.7784154025990313</v>
      </c>
      <c r="GW2410" s="81">
        <v>1.1148832299820636E-2</v>
      </c>
      <c r="GX2410" s="81">
        <v>4.7784154025990313</v>
      </c>
      <c r="GY2410" s="81">
        <v>1.1148832299820636E-2</v>
      </c>
      <c r="GZ2410" s="81">
        <v>4.7784154025990313</v>
      </c>
    </row>
    <row r="2411" spans="187:208" x14ac:dyDescent="0.25">
      <c r="GE2411" s="81" t="s">
        <v>449</v>
      </c>
      <c r="GF2411" s="81" t="s">
        <v>155</v>
      </c>
      <c r="GG2411" s="81" t="s">
        <v>467</v>
      </c>
      <c r="GH2411" s="81" t="s">
        <v>455</v>
      </c>
      <c r="GI2411" s="81">
        <v>2028</v>
      </c>
      <c r="GJ2411" s="81" t="s">
        <v>201</v>
      </c>
      <c r="GK2411" s="81">
        <v>453.26096055716579</v>
      </c>
      <c r="GL2411" s="81">
        <v>489.35553099999998</v>
      </c>
      <c r="GM2411" s="81">
        <v>2028</v>
      </c>
      <c r="GN2411" s="81" t="s">
        <v>173</v>
      </c>
      <c r="GO2411" s="81">
        <v>1.1148832299820636E-2</v>
      </c>
      <c r="GP2411" s="81">
        <v>10</v>
      </c>
      <c r="GQ2411" s="81">
        <v>0</v>
      </c>
      <c r="GR2411" s="81" t="s">
        <v>448</v>
      </c>
      <c r="GS2411" s="81">
        <v>1.1148832299820636E-2</v>
      </c>
      <c r="GT2411" s="81">
        <v>5.0533304373074577</v>
      </c>
      <c r="GU2411" s="81">
        <v>1.1148832299820636E-2</v>
      </c>
      <c r="GV2411" s="81">
        <v>5.0533304373074577</v>
      </c>
      <c r="GW2411" s="81">
        <v>1.1148832299820636E-2</v>
      </c>
      <c r="GX2411" s="81">
        <v>5.0533304373074577</v>
      </c>
      <c r="GY2411" s="81">
        <v>1.1148832299820636E-2</v>
      </c>
      <c r="GZ2411" s="81">
        <v>5.0533304373074577</v>
      </c>
    </row>
    <row r="2412" spans="187:208" x14ac:dyDescent="0.25">
      <c r="GE2412" s="81" t="s">
        <v>449</v>
      </c>
      <c r="GF2412" s="81" t="s">
        <v>155</v>
      </c>
      <c r="GG2412" s="81" t="s">
        <v>467</v>
      </c>
      <c r="GH2412" s="81" t="s">
        <v>455</v>
      </c>
      <c r="GI2412" s="81">
        <v>2029</v>
      </c>
      <c r="GJ2412" s="81" t="s">
        <v>201</v>
      </c>
      <c r="GK2412" s="81">
        <v>453.26096055716579</v>
      </c>
      <c r="GL2412" s="81">
        <v>489.35553099999998</v>
      </c>
      <c r="GM2412" s="81">
        <v>2029</v>
      </c>
      <c r="GN2412" s="81" t="s">
        <v>173</v>
      </c>
      <c r="GO2412" s="81">
        <v>1.1148832299820636E-2</v>
      </c>
      <c r="GP2412" s="81">
        <v>10</v>
      </c>
      <c r="GQ2412" s="81">
        <v>0</v>
      </c>
      <c r="GR2412" s="81" t="s">
        <v>448</v>
      </c>
      <c r="GS2412" s="81">
        <v>1.1148832299820636E-2</v>
      </c>
      <c r="GT2412" s="81">
        <v>5.0533304373074577</v>
      </c>
      <c r="GU2412" s="81">
        <v>1.1148832299820636E-2</v>
      </c>
      <c r="GV2412" s="81">
        <v>5.0533304373074577</v>
      </c>
      <c r="GW2412" s="81">
        <v>1.1148832299820636E-2</v>
      </c>
      <c r="GX2412" s="81">
        <v>5.0533304373074577</v>
      </c>
      <c r="GY2412" s="81">
        <v>1.1148832299820636E-2</v>
      </c>
      <c r="GZ2412" s="81">
        <v>5.0533304373074577</v>
      </c>
    </row>
    <row r="2413" spans="187:208" x14ac:dyDescent="0.25">
      <c r="GE2413" s="81" t="s">
        <v>449</v>
      </c>
      <c r="GF2413" s="81" t="s">
        <v>155</v>
      </c>
      <c r="GG2413" s="81" t="s">
        <v>467</v>
      </c>
      <c r="GH2413" s="81" t="s">
        <v>455</v>
      </c>
      <c r="GI2413" s="81">
        <v>2030</v>
      </c>
      <c r="GJ2413" s="81" t="s">
        <v>201</v>
      </c>
      <c r="GK2413" s="81">
        <v>453.26096055716579</v>
      </c>
      <c r="GL2413" s="81">
        <v>489.35553099999998</v>
      </c>
      <c r="GM2413" s="81">
        <v>2030</v>
      </c>
      <c r="GN2413" s="81" t="s">
        <v>173</v>
      </c>
      <c r="GO2413" s="81">
        <v>1.1148832299820636E-2</v>
      </c>
      <c r="GP2413" s="81">
        <v>10</v>
      </c>
      <c r="GQ2413" s="81">
        <v>0</v>
      </c>
      <c r="GR2413" s="81" t="s">
        <v>448</v>
      </c>
      <c r="GS2413" s="81">
        <v>0</v>
      </c>
      <c r="GT2413" s="81">
        <v>0</v>
      </c>
      <c r="GU2413" s="81">
        <v>1.1148832299820636E-2</v>
      </c>
      <c r="GV2413" s="81">
        <v>5.0533304373074577</v>
      </c>
      <c r="GW2413" s="81">
        <v>1.1148832299820636E-2</v>
      </c>
      <c r="GX2413" s="81">
        <v>5.0533304373074577</v>
      </c>
      <c r="GY2413" s="81">
        <v>1.1148832299820636E-2</v>
      </c>
      <c r="GZ2413" s="81">
        <v>5.0533304373074577</v>
      </c>
    </row>
    <row r="2414" spans="187:208" x14ac:dyDescent="0.25">
      <c r="GE2414" s="81" t="s">
        <v>449</v>
      </c>
      <c r="GF2414" s="81" t="s">
        <v>155</v>
      </c>
      <c r="GG2414" s="81" t="s">
        <v>467</v>
      </c>
      <c r="GH2414" s="81" t="s">
        <v>455</v>
      </c>
      <c r="GI2414" s="81">
        <v>2031</v>
      </c>
      <c r="GJ2414" s="81" t="s">
        <v>201</v>
      </c>
      <c r="GK2414" s="81">
        <v>453.26096055716579</v>
      </c>
      <c r="GL2414" s="81">
        <v>489.35553099999998</v>
      </c>
      <c r="GM2414" s="81">
        <v>2031</v>
      </c>
      <c r="GN2414" s="81" t="s">
        <v>173</v>
      </c>
      <c r="GO2414" s="81">
        <v>1.1148832299820636E-2</v>
      </c>
      <c r="GP2414" s="81">
        <v>10</v>
      </c>
      <c r="GQ2414" s="81">
        <v>0</v>
      </c>
      <c r="GR2414" s="81" t="s">
        <v>448</v>
      </c>
      <c r="GS2414" s="81">
        <v>0</v>
      </c>
      <c r="GT2414" s="81">
        <v>0</v>
      </c>
      <c r="GU2414" s="81">
        <v>0</v>
      </c>
      <c r="GV2414" s="81">
        <v>0</v>
      </c>
      <c r="GW2414" s="81">
        <v>1.1148832299820636E-2</v>
      </c>
      <c r="GX2414" s="81">
        <v>5.0533304373074577</v>
      </c>
      <c r="GY2414" s="81">
        <v>1.1148832299820636E-2</v>
      </c>
      <c r="GZ2414" s="81">
        <v>5.0533304373074577</v>
      </c>
    </row>
    <row r="2415" spans="187:208" x14ac:dyDescent="0.25">
      <c r="GE2415" s="81" t="s">
        <v>449</v>
      </c>
      <c r="GF2415" s="81" t="s">
        <v>155</v>
      </c>
      <c r="GG2415" s="81" t="s">
        <v>467</v>
      </c>
      <c r="GH2415" s="81" t="s">
        <v>455</v>
      </c>
      <c r="GI2415" s="81">
        <v>2032</v>
      </c>
      <c r="GJ2415" s="81" t="s">
        <v>201</v>
      </c>
      <c r="GK2415" s="81">
        <v>453.26096055716579</v>
      </c>
      <c r="GL2415" s="81">
        <v>489.35553099999998</v>
      </c>
      <c r="GM2415" s="81">
        <v>2032</v>
      </c>
      <c r="GN2415" s="81" t="s">
        <v>173</v>
      </c>
      <c r="GO2415" s="81">
        <v>1.1148832299820636E-2</v>
      </c>
      <c r="GP2415" s="81">
        <v>10</v>
      </c>
      <c r="GQ2415" s="81">
        <v>0</v>
      </c>
      <c r="GR2415" s="81" t="s">
        <v>448</v>
      </c>
      <c r="GS2415" s="81">
        <v>0</v>
      </c>
      <c r="GT2415" s="81">
        <v>0</v>
      </c>
      <c r="GU2415" s="81">
        <v>0</v>
      </c>
      <c r="GV2415" s="81">
        <v>0</v>
      </c>
      <c r="GW2415" s="81">
        <v>0</v>
      </c>
      <c r="GX2415" s="81">
        <v>0</v>
      </c>
      <c r="GY2415" s="81">
        <v>1.1148832299820636E-2</v>
      </c>
      <c r="GZ2415" s="81">
        <v>5.0533304373074577</v>
      </c>
    </row>
    <row r="2416" spans="187:208" x14ac:dyDescent="0.25">
      <c r="GE2416" s="81" t="s">
        <v>449</v>
      </c>
      <c r="GF2416" s="81" t="s">
        <v>155</v>
      </c>
      <c r="GG2416" s="81" t="s">
        <v>468</v>
      </c>
      <c r="GH2416" s="81" t="s">
        <v>457</v>
      </c>
      <c r="GI2416" s="81">
        <v>2021</v>
      </c>
      <c r="GJ2416" s="81" t="s">
        <v>201</v>
      </c>
      <c r="GK2416" s="81">
        <v>222.22942162786251</v>
      </c>
      <c r="GL2416" s="81">
        <v>700.88254199999994</v>
      </c>
      <c r="GM2416" s="81">
        <v>2021</v>
      </c>
      <c r="GN2416" s="81" t="s">
        <v>173</v>
      </c>
      <c r="GO2416" s="81">
        <v>1.1148832299820636E-2</v>
      </c>
      <c r="GP2416" s="81">
        <v>10</v>
      </c>
      <c r="GQ2416" s="81">
        <v>0</v>
      </c>
      <c r="GR2416" s="81" t="s">
        <v>448</v>
      </c>
      <c r="GS2416" s="81">
        <v>1.1148832299820636E-2</v>
      </c>
      <c r="GT2416" s="81">
        <v>2.4775985538151724</v>
      </c>
      <c r="GU2416" s="81">
        <v>1.1148832299820636E-2</v>
      </c>
      <c r="GV2416" s="81">
        <v>2.4775985538151724</v>
      </c>
      <c r="GW2416" s="81">
        <v>0</v>
      </c>
      <c r="GX2416" s="81">
        <v>0</v>
      </c>
      <c r="GY2416" s="81">
        <v>0</v>
      </c>
      <c r="GZ2416" s="81">
        <v>0</v>
      </c>
    </row>
    <row r="2417" spans="187:208" x14ac:dyDescent="0.25">
      <c r="GE2417" s="81" t="s">
        <v>449</v>
      </c>
      <c r="GF2417" s="81" t="s">
        <v>155</v>
      </c>
      <c r="GG2417" s="81" t="s">
        <v>468</v>
      </c>
      <c r="GH2417" s="81" t="s">
        <v>457</v>
      </c>
      <c r="GI2417" s="81">
        <v>2022</v>
      </c>
      <c r="GJ2417" s="81" t="s">
        <v>201</v>
      </c>
      <c r="GK2417" s="81">
        <v>222.22942162786251</v>
      </c>
      <c r="GL2417" s="81">
        <v>700.88254199999994</v>
      </c>
      <c r="GM2417" s="81">
        <v>2022</v>
      </c>
      <c r="GN2417" s="81" t="s">
        <v>173</v>
      </c>
      <c r="GO2417" s="81">
        <v>1.1148832299820636E-2</v>
      </c>
      <c r="GP2417" s="81">
        <v>10</v>
      </c>
      <c r="GQ2417" s="81">
        <v>0</v>
      </c>
      <c r="GR2417" s="81" t="s">
        <v>448</v>
      </c>
      <c r="GS2417" s="81">
        <v>1.1148832299820636E-2</v>
      </c>
      <c r="GT2417" s="81">
        <v>2.4775985538151724</v>
      </c>
      <c r="GU2417" s="81">
        <v>1.1148832299820636E-2</v>
      </c>
      <c r="GV2417" s="81">
        <v>2.4775985538151724</v>
      </c>
      <c r="GW2417" s="81">
        <v>1.1148832299820636E-2</v>
      </c>
      <c r="GX2417" s="81">
        <v>2.4775985538151724</v>
      </c>
      <c r="GY2417" s="81">
        <v>0</v>
      </c>
      <c r="GZ2417" s="81">
        <v>0</v>
      </c>
    </row>
    <row r="2418" spans="187:208" x14ac:dyDescent="0.25">
      <c r="GE2418" s="81" t="s">
        <v>449</v>
      </c>
      <c r="GF2418" s="81" t="s">
        <v>155</v>
      </c>
      <c r="GG2418" s="81" t="s">
        <v>468</v>
      </c>
      <c r="GH2418" s="81" t="s">
        <v>457</v>
      </c>
      <c r="GI2418" s="81">
        <v>2023</v>
      </c>
      <c r="GJ2418" s="81" t="s">
        <v>201</v>
      </c>
      <c r="GK2418" s="81">
        <v>233.23007680797261</v>
      </c>
      <c r="GL2418" s="81">
        <v>700.88254199999994</v>
      </c>
      <c r="GM2418" s="81">
        <v>2023</v>
      </c>
      <c r="GN2418" s="81" t="s">
        <v>173</v>
      </c>
      <c r="GO2418" s="81">
        <v>1.1148832299820636E-2</v>
      </c>
      <c r="GP2418" s="81">
        <v>10</v>
      </c>
      <c r="GQ2418" s="81">
        <v>0</v>
      </c>
      <c r="GR2418" s="81" t="s">
        <v>448</v>
      </c>
      <c r="GS2418" s="81">
        <v>1.1148832299820636E-2</v>
      </c>
      <c r="GT2418" s="81">
        <v>2.6002430136063728</v>
      </c>
      <c r="GU2418" s="81">
        <v>1.1148832299820636E-2</v>
      </c>
      <c r="GV2418" s="81">
        <v>2.6002430136063728</v>
      </c>
      <c r="GW2418" s="81">
        <v>1.1148832299820636E-2</v>
      </c>
      <c r="GX2418" s="81">
        <v>2.6002430136063728</v>
      </c>
      <c r="GY2418" s="81">
        <v>1.1148832299820636E-2</v>
      </c>
      <c r="GZ2418" s="81">
        <v>2.6002430136063728</v>
      </c>
    </row>
    <row r="2419" spans="187:208" x14ac:dyDescent="0.25">
      <c r="GE2419" s="81" t="s">
        <v>449</v>
      </c>
      <c r="GF2419" s="81" t="s">
        <v>155</v>
      </c>
      <c r="GG2419" s="81" t="s">
        <v>468</v>
      </c>
      <c r="GH2419" s="81" t="s">
        <v>457</v>
      </c>
      <c r="GI2419" s="81">
        <v>2024</v>
      </c>
      <c r="GJ2419" s="81" t="s">
        <v>201</v>
      </c>
      <c r="GK2419" s="81">
        <v>233.23007680797261</v>
      </c>
      <c r="GL2419" s="81">
        <v>700.88254199999994</v>
      </c>
      <c r="GM2419" s="81">
        <v>2024</v>
      </c>
      <c r="GN2419" s="81" t="s">
        <v>173</v>
      </c>
      <c r="GO2419" s="81">
        <v>1.1148832299820636E-2</v>
      </c>
      <c r="GP2419" s="81">
        <v>10</v>
      </c>
      <c r="GQ2419" s="81">
        <v>0</v>
      </c>
      <c r="GR2419" s="81" t="s">
        <v>448</v>
      </c>
      <c r="GS2419" s="81">
        <v>1.1148832299820636E-2</v>
      </c>
      <c r="GT2419" s="81">
        <v>2.6002430136063728</v>
      </c>
      <c r="GU2419" s="81">
        <v>1.1148832299820636E-2</v>
      </c>
      <c r="GV2419" s="81">
        <v>2.6002430136063728</v>
      </c>
      <c r="GW2419" s="81">
        <v>1.1148832299820636E-2</v>
      </c>
      <c r="GX2419" s="81">
        <v>2.6002430136063728</v>
      </c>
      <c r="GY2419" s="81">
        <v>1.1148832299820636E-2</v>
      </c>
      <c r="GZ2419" s="81">
        <v>2.6002430136063728</v>
      </c>
    </row>
    <row r="2420" spans="187:208" x14ac:dyDescent="0.25">
      <c r="GE2420" s="81" t="s">
        <v>449</v>
      </c>
      <c r="GF2420" s="81" t="s">
        <v>155</v>
      </c>
      <c r="GG2420" s="81" t="s">
        <v>468</v>
      </c>
      <c r="GH2420" s="81" t="s">
        <v>457</v>
      </c>
      <c r="GI2420" s="81">
        <v>2025</v>
      </c>
      <c r="GJ2420" s="81" t="s">
        <v>201</v>
      </c>
      <c r="GK2420" s="81">
        <v>233.23007680797261</v>
      </c>
      <c r="GL2420" s="81">
        <v>700.88254199999994</v>
      </c>
      <c r="GM2420" s="81">
        <v>2025</v>
      </c>
      <c r="GN2420" s="81" t="s">
        <v>173</v>
      </c>
      <c r="GO2420" s="81">
        <v>1.1148832299820636E-2</v>
      </c>
      <c r="GP2420" s="81">
        <v>10</v>
      </c>
      <c r="GQ2420" s="81">
        <v>0</v>
      </c>
      <c r="GR2420" s="81" t="s">
        <v>448</v>
      </c>
      <c r="GS2420" s="81">
        <v>1.1148832299820636E-2</v>
      </c>
      <c r="GT2420" s="81">
        <v>2.6002430136063728</v>
      </c>
      <c r="GU2420" s="81">
        <v>1.1148832299820636E-2</v>
      </c>
      <c r="GV2420" s="81">
        <v>2.6002430136063728</v>
      </c>
      <c r="GW2420" s="81">
        <v>1.1148832299820636E-2</v>
      </c>
      <c r="GX2420" s="81">
        <v>2.6002430136063728</v>
      </c>
      <c r="GY2420" s="81">
        <v>1.1148832299820636E-2</v>
      </c>
      <c r="GZ2420" s="81">
        <v>2.6002430136063728</v>
      </c>
    </row>
    <row r="2421" spans="187:208" x14ac:dyDescent="0.25">
      <c r="GE2421" s="81" t="s">
        <v>449</v>
      </c>
      <c r="GF2421" s="81" t="s">
        <v>155</v>
      </c>
      <c r="GG2421" s="81" t="s">
        <v>468</v>
      </c>
      <c r="GH2421" s="81" t="s">
        <v>457</v>
      </c>
      <c r="GI2421" s="81">
        <v>2026</v>
      </c>
      <c r="GJ2421" s="81" t="s">
        <v>201</v>
      </c>
      <c r="GK2421" s="81">
        <v>233.23007680797261</v>
      </c>
      <c r="GL2421" s="81">
        <v>700.88254199999994</v>
      </c>
      <c r="GM2421" s="81">
        <v>2026</v>
      </c>
      <c r="GN2421" s="81" t="s">
        <v>173</v>
      </c>
      <c r="GO2421" s="81">
        <v>1.1148832299820636E-2</v>
      </c>
      <c r="GP2421" s="81">
        <v>10</v>
      </c>
      <c r="GQ2421" s="81">
        <v>0</v>
      </c>
      <c r="GR2421" s="81" t="s">
        <v>448</v>
      </c>
      <c r="GS2421" s="81">
        <v>1.1148832299820636E-2</v>
      </c>
      <c r="GT2421" s="81">
        <v>2.6002430136063728</v>
      </c>
      <c r="GU2421" s="81">
        <v>1.1148832299820636E-2</v>
      </c>
      <c r="GV2421" s="81">
        <v>2.6002430136063728</v>
      </c>
      <c r="GW2421" s="81">
        <v>1.1148832299820636E-2</v>
      </c>
      <c r="GX2421" s="81">
        <v>2.6002430136063728</v>
      </c>
      <c r="GY2421" s="81">
        <v>1.1148832299820636E-2</v>
      </c>
      <c r="GZ2421" s="81">
        <v>2.6002430136063728</v>
      </c>
    </row>
    <row r="2422" spans="187:208" x14ac:dyDescent="0.25">
      <c r="GE2422" s="81" t="s">
        <v>449</v>
      </c>
      <c r="GF2422" s="81" t="s">
        <v>155</v>
      </c>
      <c r="GG2422" s="81" t="s">
        <v>468</v>
      </c>
      <c r="GH2422" s="81" t="s">
        <v>457</v>
      </c>
      <c r="GI2422" s="81">
        <v>2027</v>
      </c>
      <c r="GJ2422" s="81" t="s">
        <v>201</v>
      </c>
      <c r="GK2422" s="81">
        <v>233.23007680797261</v>
      </c>
      <c r="GL2422" s="81">
        <v>700.88254199999994</v>
      </c>
      <c r="GM2422" s="81">
        <v>2027</v>
      </c>
      <c r="GN2422" s="81" t="s">
        <v>173</v>
      </c>
      <c r="GO2422" s="81">
        <v>1.1148832299820636E-2</v>
      </c>
      <c r="GP2422" s="81">
        <v>10</v>
      </c>
      <c r="GQ2422" s="81">
        <v>0</v>
      </c>
      <c r="GR2422" s="81" t="s">
        <v>448</v>
      </c>
      <c r="GS2422" s="81">
        <v>1.1148832299820636E-2</v>
      </c>
      <c r="GT2422" s="81">
        <v>2.6002430136063728</v>
      </c>
      <c r="GU2422" s="81">
        <v>1.1148832299820636E-2</v>
      </c>
      <c r="GV2422" s="81">
        <v>2.6002430136063728</v>
      </c>
      <c r="GW2422" s="81">
        <v>1.1148832299820636E-2</v>
      </c>
      <c r="GX2422" s="81">
        <v>2.6002430136063728</v>
      </c>
      <c r="GY2422" s="81">
        <v>1.1148832299820636E-2</v>
      </c>
      <c r="GZ2422" s="81">
        <v>2.6002430136063728</v>
      </c>
    </row>
    <row r="2423" spans="187:208" x14ac:dyDescent="0.25">
      <c r="GE2423" s="81" t="s">
        <v>449</v>
      </c>
      <c r="GF2423" s="81" t="s">
        <v>155</v>
      </c>
      <c r="GG2423" s="81" t="s">
        <v>468</v>
      </c>
      <c r="GH2423" s="81" t="s">
        <v>457</v>
      </c>
      <c r="GI2423" s="81">
        <v>2028</v>
      </c>
      <c r="GJ2423" s="81" t="s">
        <v>201</v>
      </c>
      <c r="GK2423" s="81">
        <v>247.27299216498221</v>
      </c>
      <c r="GL2423" s="81">
        <v>700.88254199999994</v>
      </c>
      <c r="GM2423" s="81">
        <v>2028</v>
      </c>
      <c r="GN2423" s="81" t="s">
        <v>173</v>
      </c>
      <c r="GO2423" s="81">
        <v>1.1148832299820636E-2</v>
      </c>
      <c r="GP2423" s="81">
        <v>10</v>
      </c>
      <c r="GQ2423" s="81">
        <v>0</v>
      </c>
      <c r="GR2423" s="81" t="s">
        <v>448</v>
      </c>
      <c r="GS2423" s="81">
        <v>1.1148832299820636E-2</v>
      </c>
      <c r="GT2423" s="81">
        <v>2.7568051219222487</v>
      </c>
      <c r="GU2423" s="81">
        <v>1.1148832299820636E-2</v>
      </c>
      <c r="GV2423" s="81">
        <v>2.7568051219222487</v>
      </c>
      <c r="GW2423" s="81">
        <v>1.1148832299820636E-2</v>
      </c>
      <c r="GX2423" s="81">
        <v>2.7568051219222487</v>
      </c>
      <c r="GY2423" s="81">
        <v>1.1148832299820636E-2</v>
      </c>
      <c r="GZ2423" s="81">
        <v>2.7568051219222487</v>
      </c>
    </row>
    <row r="2424" spans="187:208" x14ac:dyDescent="0.25">
      <c r="GE2424" s="81" t="s">
        <v>449</v>
      </c>
      <c r="GF2424" s="81" t="s">
        <v>155</v>
      </c>
      <c r="GG2424" s="81" t="s">
        <v>468</v>
      </c>
      <c r="GH2424" s="81" t="s">
        <v>457</v>
      </c>
      <c r="GI2424" s="81">
        <v>2029</v>
      </c>
      <c r="GJ2424" s="81" t="s">
        <v>201</v>
      </c>
      <c r="GK2424" s="81">
        <v>247.27299216498221</v>
      </c>
      <c r="GL2424" s="81">
        <v>700.88254199999994</v>
      </c>
      <c r="GM2424" s="81">
        <v>2029</v>
      </c>
      <c r="GN2424" s="81" t="s">
        <v>173</v>
      </c>
      <c r="GO2424" s="81">
        <v>1.1148832299820636E-2</v>
      </c>
      <c r="GP2424" s="81">
        <v>10</v>
      </c>
      <c r="GQ2424" s="81">
        <v>0</v>
      </c>
      <c r="GR2424" s="81" t="s">
        <v>448</v>
      </c>
      <c r="GS2424" s="81">
        <v>1.1148832299820636E-2</v>
      </c>
      <c r="GT2424" s="81">
        <v>2.7568051219222487</v>
      </c>
      <c r="GU2424" s="81">
        <v>1.1148832299820636E-2</v>
      </c>
      <c r="GV2424" s="81">
        <v>2.7568051219222487</v>
      </c>
      <c r="GW2424" s="81">
        <v>1.1148832299820636E-2</v>
      </c>
      <c r="GX2424" s="81">
        <v>2.7568051219222487</v>
      </c>
      <c r="GY2424" s="81">
        <v>1.1148832299820636E-2</v>
      </c>
      <c r="GZ2424" s="81">
        <v>2.7568051219222487</v>
      </c>
    </row>
    <row r="2425" spans="187:208" x14ac:dyDescent="0.25">
      <c r="GE2425" s="81" t="s">
        <v>449</v>
      </c>
      <c r="GF2425" s="81" t="s">
        <v>155</v>
      </c>
      <c r="GG2425" s="81" t="s">
        <v>468</v>
      </c>
      <c r="GH2425" s="81" t="s">
        <v>457</v>
      </c>
      <c r="GI2425" s="81">
        <v>2030</v>
      </c>
      <c r="GJ2425" s="81" t="s">
        <v>201</v>
      </c>
      <c r="GK2425" s="81">
        <v>247.27299216498221</v>
      </c>
      <c r="GL2425" s="81">
        <v>700.88254199999994</v>
      </c>
      <c r="GM2425" s="81">
        <v>2030</v>
      </c>
      <c r="GN2425" s="81" t="s">
        <v>173</v>
      </c>
      <c r="GO2425" s="81">
        <v>1.1148832299820636E-2</v>
      </c>
      <c r="GP2425" s="81">
        <v>10</v>
      </c>
      <c r="GQ2425" s="81">
        <v>0</v>
      </c>
      <c r="GR2425" s="81" t="s">
        <v>448</v>
      </c>
      <c r="GS2425" s="81">
        <v>0</v>
      </c>
      <c r="GT2425" s="81">
        <v>0</v>
      </c>
      <c r="GU2425" s="81">
        <v>1.1148832299820636E-2</v>
      </c>
      <c r="GV2425" s="81">
        <v>2.7568051219222487</v>
      </c>
      <c r="GW2425" s="81">
        <v>1.1148832299820636E-2</v>
      </c>
      <c r="GX2425" s="81">
        <v>2.7568051219222487</v>
      </c>
      <c r="GY2425" s="81">
        <v>1.1148832299820636E-2</v>
      </c>
      <c r="GZ2425" s="81">
        <v>2.7568051219222487</v>
      </c>
    </row>
    <row r="2426" spans="187:208" x14ac:dyDescent="0.25">
      <c r="GE2426" s="81" t="s">
        <v>449</v>
      </c>
      <c r="GF2426" s="81" t="s">
        <v>155</v>
      </c>
      <c r="GG2426" s="81" t="s">
        <v>468</v>
      </c>
      <c r="GH2426" s="81" t="s">
        <v>457</v>
      </c>
      <c r="GI2426" s="81">
        <v>2031</v>
      </c>
      <c r="GJ2426" s="81" t="s">
        <v>201</v>
      </c>
      <c r="GK2426" s="81">
        <v>247.27299216498221</v>
      </c>
      <c r="GL2426" s="81">
        <v>700.88254199999994</v>
      </c>
      <c r="GM2426" s="81">
        <v>2031</v>
      </c>
      <c r="GN2426" s="81" t="s">
        <v>173</v>
      </c>
      <c r="GO2426" s="81">
        <v>1.1148832299820636E-2</v>
      </c>
      <c r="GP2426" s="81">
        <v>10</v>
      </c>
      <c r="GQ2426" s="81">
        <v>0</v>
      </c>
      <c r="GR2426" s="81" t="s">
        <v>448</v>
      </c>
      <c r="GS2426" s="81">
        <v>0</v>
      </c>
      <c r="GT2426" s="81">
        <v>0</v>
      </c>
      <c r="GU2426" s="81">
        <v>0</v>
      </c>
      <c r="GV2426" s="81">
        <v>0</v>
      </c>
      <c r="GW2426" s="81">
        <v>1.1148832299820636E-2</v>
      </c>
      <c r="GX2426" s="81">
        <v>2.7568051219222487</v>
      </c>
      <c r="GY2426" s="81">
        <v>1.1148832299820636E-2</v>
      </c>
      <c r="GZ2426" s="81">
        <v>2.7568051219222487</v>
      </c>
    </row>
    <row r="2427" spans="187:208" x14ac:dyDescent="0.25">
      <c r="GE2427" s="81" t="s">
        <v>449</v>
      </c>
      <c r="GF2427" s="81" t="s">
        <v>155</v>
      </c>
      <c r="GG2427" s="81" t="s">
        <v>468</v>
      </c>
      <c r="GH2427" s="81" t="s">
        <v>457</v>
      </c>
      <c r="GI2427" s="81">
        <v>2032</v>
      </c>
      <c r="GJ2427" s="81" t="s">
        <v>201</v>
      </c>
      <c r="GK2427" s="81">
        <v>247.27299216498221</v>
      </c>
      <c r="GL2427" s="81">
        <v>700.88254199999994</v>
      </c>
      <c r="GM2427" s="81">
        <v>2032</v>
      </c>
      <c r="GN2427" s="81" t="s">
        <v>173</v>
      </c>
      <c r="GO2427" s="81">
        <v>1.1148832299820636E-2</v>
      </c>
      <c r="GP2427" s="81">
        <v>10</v>
      </c>
      <c r="GQ2427" s="81">
        <v>0</v>
      </c>
      <c r="GR2427" s="81" t="s">
        <v>448</v>
      </c>
      <c r="GS2427" s="81">
        <v>0</v>
      </c>
      <c r="GT2427" s="81">
        <v>0</v>
      </c>
      <c r="GU2427" s="81">
        <v>0</v>
      </c>
      <c r="GV2427" s="81">
        <v>0</v>
      </c>
      <c r="GW2427" s="81">
        <v>0</v>
      </c>
      <c r="GX2427" s="81">
        <v>0</v>
      </c>
      <c r="GY2427" s="81">
        <v>1.1148832299820636E-2</v>
      </c>
      <c r="GZ2427" s="81">
        <v>2.7568051219222487</v>
      </c>
    </row>
    <row r="2428" spans="187:208" x14ac:dyDescent="0.25">
      <c r="GE2428" s="81" t="s">
        <v>449</v>
      </c>
      <c r="GF2428" s="81" t="s">
        <v>155</v>
      </c>
      <c r="GG2428" s="81" t="s">
        <v>468</v>
      </c>
      <c r="GH2428" s="81" t="s">
        <v>458</v>
      </c>
      <c r="GI2428" s="81">
        <v>2021</v>
      </c>
      <c r="GJ2428" s="81" t="s">
        <v>201</v>
      </c>
      <c r="GK2428" s="81">
        <v>222.22942162786569</v>
      </c>
      <c r="GL2428" s="81">
        <v>700.88254199999994</v>
      </c>
      <c r="GM2428" s="81">
        <v>2021</v>
      </c>
      <c r="GN2428" s="81" t="s">
        <v>173</v>
      </c>
      <c r="GO2428" s="81">
        <v>1.1148832299820636E-2</v>
      </c>
      <c r="GP2428" s="81">
        <v>10</v>
      </c>
      <c r="GQ2428" s="81">
        <v>0</v>
      </c>
      <c r="GR2428" s="81" t="s">
        <v>448</v>
      </c>
      <c r="GS2428" s="81">
        <v>1.1148832299820636E-2</v>
      </c>
      <c r="GT2428" s="81">
        <v>2.4775985538152079</v>
      </c>
      <c r="GU2428" s="81">
        <v>1.1148832299820636E-2</v>
      </c>
      <c r="GV2428" s="81">
        <v>2.4775985538152079</v>
      </c>
      <c r="GW2428" s="81">
        <v>0</v>
      </c>
      <c r="GX2428" s="81">
        <v>0</v>
      </c>
      <c r="GY2428" s="81">
        <v>0</v>
      </c>
      <c r="GZ2428" s="81">
        <v>0</v>
      </c>
    </row>
    <row r="2429" spans="187:208" x14ac:dyDescent="0.25">
      <c r="GE2429" s="81" t="s">
        <v>449</v>
      </c>
      <c r="GF2429" s="81" t="s">
        <v>155</v>
      </c>
      <c r="GG2429" s="81" t="s">
        <v>468</v>
      </c>
      <c r="GH2429" s="81" t="s">
        <v>458</v>
      </c>
      <c r="GI2429" s="81">
        <v>2022</v>
      </c>
      <c r="GJ2429" s="81" t="s">
        <v>201</v>
      </c>
      <c r="GK2429" s="81">
        <v>222.22942162786569</v>
      </c>
      <c r="GL2429" s="81">
        <v>700.88254199999994</v>
      </c>
      <c r="GM2429" s="81">
        <v>2022</v>
      </c>
      <c r="GN2429" s="81" t="s">
        <v>173</v>
      </c>
      <c r="GO2429" s="81">
        <v>1.1148832299820636E-2</v>
      </c>
      <c r="GP2429" s="81">
        <v>10</v>
      </c>
      <c r="GQ2429" s="81">
        <v>0</v>
      </c>
      <c r="GR2429" s="81" t="s">
        <v>448</v>
      </c>
      <c r="GS2429" s="81">
        <v>1.1148832299820636E-2</v>
      </c>
      <c r="GT2429" s="81">
        <v>2.4775985538152079</v>
      </c>
      <c r="GU2429" s="81">
        <v>1.1148832299820636E-2</v>
      </c>
      <c r="GV2429" s="81">
        <v>2.4775985538152079</v>
      </c>
      <c r="GW2429" s="81">
        <v>1.1148832299820636E-2</v>
      </c>
      <c r="GX2429" s="81">
        <v>2.4775985538152079</v>
      </c>
      <c r="GY2429" s="81">
        <v>0</v>
      </c>
      <c r="GZ2429" s="81">
        <v>0</v>
      </c>
    </row>
    <row r="2430" spans="187:208" x14ac:dyDescent="0.25">
      <c r="GE2430" s="81" t="s">
        <v>449</v>
      </c>
      <c r="GF2430" s="81" t="s">
        <v>155</v>
      </c>
      <c r="GG2430" s="81" t="s">
        <v>468</v>
      </c>
      <c r="GH2430" s="81" t="s">
        <v>458</v>
      </c>
      <c r="GI2430" s="81">
        <v>2023</v>
      </c>
      <c r="GJ2430" s="81" t="s">
        <v>201</v>
      </c>
      <c r="GK2430" s="81">
        <v>233.2300768079761</v>
      </c>
      <c r="GL2430" s="81">
        <v>700.88254199999994</v>
      </c>
      <c r="GM2430" s="81">
        <v>2023</v>
      </c>
      <c r="GN2430" s="81" t="s">
        <v>173</v>
      </c>
      <c r="GO2430" s="81">
        <v>1.1148832299820636E-2</v>
      </c>
      <c r="GP2430" s="81">
        <v>10</v>
      </c>
      <c r="GQ2430" s="81">
        <v>0</v>
      </c>
      <c r="GR2430" s="81" t="s">
        <v>448</v>
      </c>
      <c r="GS2430" s="81">
        <v>1.1148832299820636E-2</v>
      </c>
      <c r="GT2430" s="81">
        <v>2.6002430136064119</v>
      </c>
      <c r="GU2430" s="81">
        <v>1.1148832299820636E-2</v>
      </c>
      <c r="GV2430" s="81">
        <v>2.6002430136064119</v>
      </c>
      <c r="GW2430" s="81">
        <v>1.1148832299820636E-2</v>
      </c>
      <c r="GX2430" s="81">
        <v>2.6002430136064119</v>
      </c>
      <c r="GY2430" s="81">
        <v>1.1148832299820636E-2</v>
      </c>
      <c r="GZ2430" s="81">
        <v>2.6002430136064119</v>
      </c>
    </row>
    <row r="2431" spans="187:208" x14ac:dyDescent="0.25">
      <c r="GE2431" s="81" t="s">
        <v>449</v>
      </c>
      <c r="GF2431" s="81" t="s">
        <v>155</v>
      </c>
      <c r="GG2431" s="81" t="s">
        <v>468</v>
      </c>
      <c r="GH2431" s="81" t="s">
        <v>458</v>
      </c>
      <c r="GI2431" s="81">
        <v>2024</v>
      </c>
      <c r="GJ2431" s="81" t="s">
        <v>201</v>
      </c>
      <c r="GK2431" s="81">
        <v>233.2300768079761</v>
      </c>
      <c r="GL2431" s="81">
        <v>700.88254199999994</v>
      </c>
      <c r="GM2431" s="81">
        <v>2024</v>
      </c>
      <c r="GN2431" s="81" t="s">
        <v>173</v>
      </c>
      <c r="GO2431" s="81">
        <v>1.1148832299820636E-2</v>
      </c>
      <c r="GP2431" s="81">
        <v>10</v>
      </c>
      <c r="GQ2431" s="81">
        <v>0</v>
      </c>
      <c r="GR2431" s="81" t="s">
        <v>448</v>
      </c>
      <c r="GS2431" s="81">
        <v>1.1148832299820636E-2</v>
      </c>
      <c r="GT2431" s="81">
        <v>2.6002430136064119</v>
      </c>
      <c r="GU2431" s="81">
        <v>1.1148832299820636E-2</v>
      </c>
      <c r="GV2431" s="81">
        <v>2.6002430136064119</v>
      </c>
      <c r="GW2431" s="81">
        <v>1.1148832299820636E-2</v>
      </c>
      <c r="GX2431" s="81">
        <v>2.6002430136064119</v>
      </c>
      <c r="GY2431" s="81">
        <v>1.1148832299820636E-2</v>
      </c>
      <c r="GZ2431" s="81">
        <v>2.6002430136064119</v>
      </c>
    </row>
    <row r="2432" spans="187:208" x14ac:dyDescent="0.25">
      <c r="GE2432" s="81" t="s">
        <v>449</v>
      </c>
      <c r="GF2432" s="81" t="s">
        <v>155</v>
      </c>
      <c r="GG2432" s="81" t="s">
        <v>468</v>
      </c>
      <c r="GH2432" s="81" t="s">
        <v>458</v>
      </c>
      <c r="GI2432" s="81">
        <v>2025</v>
      </c>
      <c r="GJ2432" s="81" t="s">
        <v>201</v>
      </c>
      <c r="GK2432" s="81">
        <v>233.2300768079761</v>
      </c>
      <c r="GL2432" s="81">
        <v>700.88254199999994</v>
      </c>
      <c r="GM2432" s="81">
        <v>2025</v>
      </c>
      <c r="GN2432" s="81" t="s">
        <v>173</v>
      </c>
      <c r="GO2432" s="81">
        <v>1.1148832299820636E-2</v>
      </c>
      <c r="GP2432" s="81">
        <v>10</v>
      </c>
      <c r="GQ2432" s="81">
        <v>0</v>
      </c>
      <c r="GR2432" s="81" t="s">
        <v>448</v>
      </c>
      <c r="GS2432" s="81">
        <v>1.1148832299820636E-2</v>
      </c>
      <c r="GT2432" s="81">
        <v>2.6002430136064119</v>
      </c>
      <c r="GU2432" s="81">
        <v>1.1148832299820636E-2</v>
      </c>
      <c r="GV2432" s="81">
        <v>2.6002430136064119</v>
      </c>
      <c r="GW2432" s="81">
        <v>1.1148832299820636E-2</v>
      </c>
      <c r="GX2432" s="81">
        <v>2.6002430136064119</v>
      </c>
      <c r="GY2432" s="81">
        <v>1.1148832299820636E-2</v>
      </c>
      <c r="GZ2432" s="81">
        <v>2.6002430136064119</v>
      </c>
    </row>
    <row r="2433" spans="187:208" x14ac:dyDescent="0.25">
      <c r="GE2433" s="81" t="s">
        <v>449</v>
      </c>
      <c r="GF2433" s="81" t="s">
        <v>155</v>
      </c>
      <c r="GG2433" s="81" t="s">
        <v>468</v>
      </c>
      <c r="GH2433" s="81" t="s">
        <v>458</v>
      </c>
      <c r="GI2433" s="81">
        <v>2026</v>
      </c>
      <c r="GJ2433" s="81" t="s">
        <v>201</v>
      </c>
      <c r="GK2433" s="81">
        <v>233.2300768079761</v>
      </c>
      <c r="GL2433" s="81">
        <v>700.88254199999994</v>
      </c>
      <c r="GM2433" s="81">
        <v>2026</v>
      </c>
      <c r="GN2433" s="81" t="s">
        <v>173</v>
      </c>
      <c r="GO2433" s="81">
        <v>1.1148832299820636E-2</v>
      </c>
      <c r="GP2433" s="81">
        <v>10</v>
      </c>
      <c r="GQ2433" s="81">
        <v>0</v>
      </c>
      <c r="GR2433" s="81" t="s">
        <v>448</v>
      </c>
      <c r="GS2433" s="81">
        <v>1.1148832299820636E-2</v>
      </c>
      <c r="GT2433" s="81">
        <v>2.6002430136064119</v>
      </c>
      <c r="GU2433" s="81">
        <v>1.1148832299820636E-2</v>
      </c>
      <c r="GV2433" s="81">
        <v>2.6002430136064119</v>
      </c>
      <c r="GW2433" s="81">
        <v>1.1148832299820636E-2</v>
      </c>
      <c r="GX2433" s="81">
        <v>2.6002430136064119</v>
      </c>
      <c r="GY2433" s="81">
        <v>1.1148832299820636E-2</v>
      </c>
      <c r="GZ2433" s="81">
        <v>2.6002430136064119</v>
      </c>
    </row>
    <row r="2434" spans="187:208" x14ac:dyDescent="0.25">
      <c r="GE2434" s="81" t="s">
        <v>449</v>
      </c>
      <c r="GF2434" s="81" t="s">
        <v>155</v>
      </c>
      <c r="GG2434" s="81" t="s">
        <v>468</v>
      </c>
      <c r="GH2434" s="81" t="s">
        <v>458</v>
      </c>
      <c r="GI2434" s="81">
        <v>2027</v>
      </c>
      <c r="GJ2434" s="81" t="s">
        <v>201</v>
      </c>
      <c r="GK2434" s="81">
        <v>233.2300768079761</v>
      </c>
      <c r="GL2434" s="81">
        <v>700.88254199999994</v>
      </c>
      <c r="GM2434" s="81">
        <v>2027</v>
      </c>
      <c r="GN2434" s="81" t="s">
        <v>173</v>
      </c>
      <c r="GO2434" s="81">
        <v>1.1148832299820636E-2</v>
      </c>
      <c r="GP2434" s="81">
        <v>10</v>
      </c>
      <c r="GQ2434" s="81">
        <v>0</v>
      </c>
      <c r="GR2434" s="81" t="s">
        <v>448</v>
      </c>
      <c r="GS2434" s="81">
        <v>1.1148832299820636E-2</v>
      </c>
      <c r="GT2434" s="81">
        <v>2.6002430136064119</v>
      </c>
      <c r="GU2434" s="81">
        <v>1.1148832299820636E-2</v>
      </c>
      <c r="GV2434" s="81">
        <v>2.6002430136064119</v>
      </c>
      <c r="GW2434" s="81">
        <v>1.1148832299820636E-2</v>
      </c>
      <c r="GX2434" s="81">
        <v>2.6002430136064119</v>
      </c>
      <c r="GY2434" s="81">
        <v>1.1148832299820636E-2</v>
      </c>
      <c r="GZ2434" s="81">
        <v>2.6002430136064119</v>
      </c>
    </row>
    <row r="2435" spans="187:208" x14ac:dyDescent="0.25">
      <c r="GE2435" s="81" t="s">
        <v>449</v>
      </c>
      <c r="GF2435" s="81" t="s">
        <v>155</v>
      </c>
      <c r="GG2435" s="81" t="s">
        <v>468</v>
      </c>
      <c r="GH2435" s="81" t="s">
        <v>458</v>
      </c>
      <c r="GI2435" s="81">
        <v>2028</v>
      </c>
      <c r="GJ2435" s="81" t="s">
        <v>201</v>
      </c>
      <c r="GK2435" s="81">
        <v>247.27299216498591</v>
      </c>
      <c r="GL2435" s="81">
        <v>700.88254199999994</v>
      </c>
      <c r="GM2435" s="81">
        <v>2028</v>
      </c>
      <c r="GN2435" s="81" t="s">
        <v>173</v>
      </c>
      <c r="GO2435" s="81">
        <v>1.1148832299820636E-2</v>
      </c>
      <c r="GP2435" s="81">
        <v>10</v>
      </c>
      <c r="GQ2435" s="81">
        <v>0</v>
      </c>
      <c r="GR2435" s="81" t="s">
        <v>448</v>
      </c>
      <c r="GS2435" s="81">
        <v>1.1148832299820636E-2</v>
      </c>
      <c r="GT2435" s="81">
        <v>2.75680512192229</v>
      </c>
      <c r="GU2435" s="81">
        <v>1.1148832299820636E-2</v>
      </c>
      <c r="GV2435" s="81">
        <v>2.75680512192229</v>
      </c>
      <c r="GW2435" s="81">
        <v>1.1148832299820636E-2</v>
      </c>
      <c r="GX2435" s="81">
        <v>2.75680512192229</v>
      </c>
      <c r="GY2435" s="81">
        <v>1.1148832299820636E-2</v>
      </c>
      <c r="GZ2435" s="81">
        <v>2.75680512192229</v>
      </c>
    </row>
    <row r="2436" spans="187:208" x14ac:dyDescent="0.25">
      <c r="GE2436" s="81" t="s">
        <v>449</v>
      </c>
      <c r="GF2436" s="81" t="s">
        <v>155</v>
      </c>
      <c r="GG2436" s="81" t="s">
        <v>468</v>
      </c>
      <c r="GH2436" s="81" t="s">
        <v>458</v>
      </c>
      <c r="GI2436" s="81">
        <v>2029</v>
      </c>
      <c r="GJ2436" s="81" t="s">
        <v>201</v>
      </c>
      <c r="GK2436" s="81">
        <v>247.27299216498591</v>
      </c>
      <c r="GL2436" s="81">
        <v>700.88254199999994</v>
      </c>
      <c r="GM2436" s="81">
        <v>2029</v>
      </c>
      <c r="GN2436" s="81" t="s">
        <v>173</v>
      </c>
      <c r="GO2436" s="81">
        <v>1.1148832299820636E-2</v>
      </c>
      <c r="GP2436" s="81">
        <v>10</v>
      </c>
      <c r="GQ2436" s="81">
        <v>0</v>
      </c>
      <c r="GR2436" s="81" t="s">
        <v>448</v>
      </c>
      <c r="GS2436" s="81">
        <v>1.1148832299820636E-2</v>
      </c>
      <c r="GT2436" s="81">
        <v>2.75680512192229</v>
      </c>
      <c r="GU2436" s="81">
        <v>1.1148832299820636E-2</v>
      </c>
      <c r="GV2436" s="81">
        <v>2.75680512192229</v>
      </c>
      <c r="GW2436" s="81">
        <v>1.1148832299820636E-2</v>
      </c>
      <c r="GX2436" s="81">
        <v>2.75680512192229</v>
      </c>
      <c r="GY2436" s="81">
        <v>1.1148832299820636E-2</v>
      </c>
      <c r="GZ2436" s="81">
        <v>2.75680512192229</v>
      </c>
    </row>
    <row r="2437" spans="187:208" x14ac:dyDescent="0.25">
      <c r="GE2437" s="81" t="s">
        <v>449</v>
      </c>
      <c r="GF2437" s="81" t="s">
        <v>155</v>
      </c>
      <c r="GG2437" s="81" t="s">
        <v>468</v>
      </c>
      <c r="GH2437" s="81" t="s">
        <v>458</v>
      </c>
      <c r="GI2437" s="81">
        <v>2030</v>
      </c>
      <c r="GJ2437" s="81" t="s">
        <v>201</v>
      </c>
      <c r="GK2437" s="81">
        <v>247.27299216498591</v>
      </c>
      <c r="GL2437" s="81">
        <v>700.88254199999994</v>
      </c>
      <c r="GM2437" s="81">
        <v>2030</v>
      </c>
      <c r="GN2437" s="81" t="s">
        <v>173</v>
      </c>
      <c r="GO2437" s="81">
        <v>1.1148832299820636E-2</v>
      </c>
      <c r="GP2437" s="81">
        <v>10</v>
      </c>
      <c r="GQ2437" s="81">
        <v>0</v>
      </c>
      <c r="GR2437" s="81" t="s">
        <v>448</v>
      </c>
      <c r="GS2437" s="81">
        <v>0</v>
      </c>
      <c r="GT2437" s="81">
        <v>0</v>
      </c>
      <c r="GU2437" s="81">
        <v>1.1148832299820636E-2</v>
      </c>
      <c r="GV2437" s="81">
        <v>2.75680512192229</v>
      </c>
      <c r="GW2437" s="81">
        <v>1.1148832299820636E-2</v>
      </c>
      <c r="GX2437" s="81">
        <v>2.75680512192229</v>
      </c>
      <c r="GY2437" s="81">
        <v>1.1148832299820636E-2</v>
      </c>
      <c r="GZ2437" s="81">
        <v>2.75680512192229</v>
      </c>
    </row>
    <row r="2438" spans="187:208" x14ac:dyDescent="0.25">
      <c r="GE2438" s="81" t="s">
        <v>449</v>
      </c>
      <c r="GF2438" s="81" t="s">
        <v>155</v>
      </c>
      <c r="GG2438" s="81" t="s">
        <v>468</v>
      </c>
      <c r="GH2438" s="81" t="s">
        <v>458</v>
      </c>
      <c r="GI2438" s="81">
        <v>2031</v>
      </c>
      <c r="GJ2438" s="81" t="s">
        <v>201</v>
      </c>
      <c r="GK2438" s="81">
        <v>247.27299216498591</v>
      </c>
      <c r="GL2438" s="81">
        <v>700.88254199999994</v>
      </c>
      <c r="GM2438" s="81">
        <v>2031</v>
      </c>
      <c r="GN2438" s="81" t="s">
        <v>173</v>
      </c>
      <c r="GO2438" s="81">
        <v>1.1148832299820636E-2</v>
      </c>
      <c r="GP2438" s="81">
        <v>10</v>
      </c>
      <c r="GQ2438" s="81">
        <v>0</v>
      </c>
      <c r="GR2438" s="81" t="s">
        <v>448</v>
      </c>
      <c r="GS2438" s="81">
        <v>0</v>
      </c>
      <c r="GT2438" s="81">
        <v>0</v>
      </c>
      <c r="GU2438" s="81">
        <v>0</v>
      </c>
      <c r="GV2438" s="81">
        <v>0</v>
      </c>
      <c r="GW2438" s="81">
        <v>1.1148832299820636E-2</v>
      </c>
      <c r="GX2438" s="81">
        <v>2.75680512192229</v>
      </c>
      <c r="GY2438" s="81">
        <v>1.1148832299820636E-2</v>
      </c>
      <c r="GZ2438" s="81">
        <v>2.75680512192229</v>
      </c>
    </row>
    <row r="2439" spans="187:208" x14ac:dyDescent="0.25">
      <c r="GE2439" s="81" t="s">
        <v>449</v>
      </c>
      <c r="GF2439" s="81" t="s">
        <v>155</v>
      </c>
      <c r="GG2439" s="81" t="s">
        <v>468</v>
      </c>
      <c r="GH2439" s="81" t="s">
        <v>458</v>
      </c>
      <c r="GI2439" s="81">
        <v>2032</v>
      </c>
      <c r="GJ2439" s="81" t="s">
        <v>201</v>
      </c>
      <c r="GK2439" s="81">
        <v>247.27299216498591</v>
      </c>
      <c r="GL2439" s="81">
        <v>700.88254199999994</v>
      </c>
      <c r="GM2439" s="81">
        <v>2032</v>
      </c>
      <c r="GN2439" s="81" t="s">
        <v>173</v>
      </c>
      <c r="GO2439" s="81">
        <v>1.1148832299820636E-2</v>
      </c>
      <c r="GP2439" s="81">
        <v>10</v>
      </c>
      <c r="GQ2439" s="81">
        <v>0</v>
      </c>
      <c r="GR2439" s="81" t="s">
        <v>448</v>
      </c>
      <c r="GS2439" s="81">
        <v>0</v>
      </c>
      <c r="GT2439" s="81">
        <v>0</v>
      </c>
      <c r="GU2439" s="81">
        <v>0</v>
      </c>
      <c r="GV2439" s="81">
        <v>0</v>
      </c>
      <c r="GW2439" s="81">
        <v>0</v>
      </c>
      <c r="GX2439" s="81">
        <v>0</v>
      </c>
      <c r="GY2439" s="81">
        <v>1.1148832299820636E-2</v>
      </c>
      <c r="GZ2439" s="81">
        <v>2.75680512192229</v>
      </c>
    </row>
    <row r="2440" spans="187:208" x14ac:dyDescent="0.25">
      <c r="GE2440" s="81" t="s">
        <v>449</v>
      </c>
      <c r="GF2440" s="81" t="s">
        <v>155</v>
      </c>
      <c r="GG2440" s="81" t="s">
        <v>468</v>
      </c>
      <c r="GH2440" s="81" t="s">
        <v>459</v>
      </c>
      <c r="GI2440" s="81">
        <v>2021</v>
      </c>
      <c r="GJ2440" s="81" t="s">
        <v>201</v>
      </c>
      <c r="GK2440" s="81">
        <v>0.69641821681223193</v>
      </c>
      <c r="GL2440" s="81">
        <v>700.88254199999994</v>
      </c>
      <c r="GM2440" s="81">
        <v>2021</v>
      </c>
      <c r="GN2440" s="81" t="s">
        <v>173</v>
      </c>
      <c r="GO2440" s="81">
        <v>1.1148832299820636E-2</v>
      </c>
      <c r="GP2440" s="81">
        <v>10</v>
      </c>
      <c r="GQ2440" s="81">
        <v>0</v>
      </c>
      <c r="GR2440" s="81" t="s">
        <v>448</v>
      </c>
      <c r="GS2440" s="81">
        <v>1.1148832299820636E-2</v>
      </c>
      <c r="GT2440" s="81">
        <v>7.7642499097797021E-3</v>
      </c>
      <c r="GU2440" s="81">
        <v>1.1148832299820636E-2</v>
      </c>
      <c r="GV2440" s="81">
        <v>7.7642499097797021E-3</v>
      </c>
      <c r="GW2440" s="81">
        <v>0</v>
      </c>
      <c r="GX2440" s="81">
        <v>0</v>
      </c>
      <c r="GY2440" s="81">
        <v>0</v>
      </c>
      <c r="GZ2440" s="81">
        <v>0</v>
      </c>
    </row>
    <row r="2441" spans="187:208" x14ac:dyDescent="0.25">
      <c r="GE2441" s="81" t="s">
        <v>449</v>
      </c>
      <c r="GF2441" s="81" t="s">
        <v>155</v>
      </c>
      <c r="GG2441" s="81" t="s">
        <v>468</v>
      </c>
      <c r="GH2441" s="81" t="s">
        <v>459</v>
      </c>
      <c r="GI2441" s="81">
        <v>2022</v>
      </c>
      <c r="GJ2441" s="81" t="s">
        <v>201</v>
      </c>
      <c r="GK2441" s="81">
        <v>0.69641821681223193</v>
      </c>
      <c r="GL2441" s="81">
        <v>700.88254199999994</v>
      </c>
      <c r="GM2441" s="81">
        <v>2022</v>
      </c>
      <c r="GN2441" s="81" t="s">
        <v>173</v>
      </c>
      <c r="GO2441" s="81">
        <v>1.1148832299820636E-2</v>
      </c>
      <c r="GP2441" s="81">
        <v>10</v>
      </c>
      <c r="GQ2441" s="81">
        <v>0</v>
      </c>
      <c r="GR2441" s="81" t="s">
        <v>448</v>
      </c>
      <c r="GS2441" s="81">
        <v>1.1148832299820636E-2</v>
      </c>
      <c r="GT2441" s="81">
        <v>7.7642499097797021E-3</v>
      </c>
      <c r="GU2441" s="81">
        <v>1.1148832299820636E-2</v>
      </c>
      <c r="GV2441" s="81">
        <v>7.7642499097797021E-3</v>
      </c>
      <c r="GW2441" s="81">
        <v>1.1148832299820636E-2</v>
      </c>
      <c r="GX2441" s="81">
        <v>7.7642499097797021E-3</v>
      </c>
      <c r="GY2441" s="81">
        <v>0</v>
      </c>
      <c r="GZ2441" s="81">
        <v>0</v>
      </c>
    </row>
    <row r="2442" spans="187:208" x14ac:dyDescent="0.25">
      <c r="GE2442" s="81" t="s">
        <v>449</v>
      </c>
      <c r="GF2442" s="81" t="s">
        <v>155</v>
      </c>
      <c r="GG2442" s="81" t="s">
        <v>468</v>
      </c>
      <c r="GH2442" s="81" t="s">
        <v>459</v>
      </c>
      <c r="GI2442" s="81">
        <v>2023</v>
      </c>
      <c r="GJ2442" s="81" t="s">
        <v>201</v>
      </c>
      <c r="GK2442" s="81">
        <v>0.71896016785821615</v>
      </c>
      <c r="GL2442" s="81">
        <v>700.88254199999994</v>
      </c>
      <c r="GM2442" s="81">
        <v>2023</v>
      </c>
      <c r="GN2442" s="81" t="s">
        <v>173</v>
      </c>
      <c r="GO2442" s="81">
        <v>1.1148832299820636E-2</v>
      </c>
      <c r="GP2442" s="81">
        <v>10</v>
      </c>
      <c r="GQ2442" s="81">
        <v>0</v>
      </c>
      <c r="GR2442" s="81" t="s">
        <v>448</v>
      </c>
      <c r="GS2442" s="81">
        <v>1.1148832299820636E-2</v>
      </c>
      <c r="GT2442" s="81">
        <v>8.0155663417021458E-3</v>
      </c>
      <c r="GU2442" s="81">
        <v>1.1148832299820636E-2</v>
      </c>
      <c r="GV2442" s="81">
        <v>8.0155663417021458E-3</v>
      </c>
      <c r="GW2442" s="81">
        <v>1.1148832299820636E-2</v>
      </c>
      <c r="GX2442" s="81">
        <v>8.0155663417021458E-3</v>
      </c>
      <c r="GY2442" s="81">
        <v>1.1148832299820636E-2</v>
      </c>
      <c r="GZ2442" s="81">
        <v>8.0155663417021458E-3</v>
      </c>
    </row>
    <row r="2443" spans="187:208" x14ac:dyDescent="0.25">
      <c r="GE2443" s="81" t="s">
        <v>449</v>
      </c>
      <c r="GF2443" s="81" t="s">
        <v>155</v>
      </c>
      <c r="GG2443" s="81" t="s">
        <v>468</v>
      </c>
      <c r="GH2443" s="81" t="s">
        <v>459</v>
      </c>
      <c r="GI2443" s="81">
        <v>2024</v>
      </c>
      <c r="GJ2443" s="81" t="s">
        <v>201</v>
      </c>
      <c r="GK2443" s="81">
        <v>0.71896016785821615</v>
      </c>
      <c r="GL2443" s="81">
        <v>700.88254199999994</v>
      </c>
      <c r="GM2443" s="81">
        <v>2024</v>
      </c>
      <c r="GN2443" s="81" t="s">
        <v>173</v>
      </c>
      <c r="GO2443" s="81">
        <v>1.1148832299820636E-2</v>
      </c>
      <c r="GP2443" s="81">
        <v>10</v>
      </c>
      <c r="GQ2443" s="81">
        <v>0</v>
      </c>
      <c r="GR2443" s="81" t="s">
        <v>448</v>
      </c>
      <c r="GS2443" s="81">
        <v>1.1148832299820636E-2</v>
      </c>
      <c r="GT2443" s="81">
        <v>8.0155663417021458E-3</v>
      </c>
      <c r="GU2443" s="81">
        <v>1.1148832299820636E-2</v>
      </c>
      <c r="GV2443" s="81">
        <v>8.0155663417021458E-3</v>
      </c>
      <c r="GW2443" s="81">
        <v>1.1148832299820636E-2</v>
      </c>
      <c r="GX2443" s="81">
        <v>8.0155663417021458E-3</v>
      </c>
      <c r="GY2443" s="81">
        <v>1.1148832299820636E-2</v>
      </c>
      <c r="GZ2443" s="81">
        <v>8.0155663417021458E-3</v>
      </c>
    </row>
    <row r="2444" spans="187:208" x14ac:dyDescent="0.25">
      <c r="GE2444" s="81" t="s">
        <v>449</v>
      </c>
      <c r="GF2444" s="81" t="s">
        <v>155</v>
      </c>
      <c r="GG2444" s="81" t="s">
        <v>468</v>
      </c>
      <c r="GH2444" s="81" t="s">
        <v>459</v>
      </c>
      <c r="GI2444" s="81">
        <v>2025</v>
      </c>
      <c r="GJ2444" s="81" t="s">
        <v>201</v>
      </c>
      <c r="GK2444" s="81">
        <v>0.71896016785821615</v>
      </c>
      <c r="GL2444" s="81">
        <v>700.88254199999994</v>
      </c>
      <c r="GM2444" s="81">
        <v>2025</v>
      </c>
      <c r="GN2444" s="81" t="s">
        <v>173</v>
      </c>
      <c r="GO2444" s="81">
        <v>1.1148832299820636E-2</v>
      </c>
      <c r="GP2444" s="81">
        <v>10</v>
      </c>
      <c r="GQ2444" s="81">
        <v>0</v>
      </c>
      <c r="GR2444" s="81" t="s">
        <v>448</v>
      </c>
      <c r="GS2444" s="81">
        <v>1.1148832299820636E-2</v>
      </c>
      <c r="GT2444" s="81">
        <v>8.0155663417021458E-3</v>
      </c>
      <c r="GU2444" s="81">
        <v>1.1148832299820636E-2</v>
      </c>
      <c r="GV2444" s="81">
        <v>8.0155663417021458E-3</v>
      </c>
      <c r="GW2444" s="81">
        <v>1.1148832299820636E-2</v>
      </c>
      <c r="GX2444" s="81">
        <v>8.0155663417021458E-3</v>
      </c>
      <c r="GY2444" s="81">
        <v>1.1148832299820636E-2</v>
      </c>
      <c r="GZ2444" s="81">
        <v>8.0155663417021458E-3</v>
      </c>
    </row>
    <row r="2445" spans="187:208" x14ac:dyDescent="0.25">
      <c r="GE2445" s="81" t="s">
        <v>449</v>
      </c>
      <c r="GF2445" s="81" t="s">
        <v>155</v>
      </c>
      <c r="GG2445" s="81" t="s">
        <v>468</v>
      </c>
      <c r="GH2445" s="81" t="s">
        <v>459</v>
      </c>
      <c r="GI2445" s="81">
        <v>2026</v>
      </c>
      <c r="GJ2445" s="81" t="s">
        <v>201</v>
      </c>
      <c r="GK2445" s="81">
        <v>0.71896016785821615</v>
      </c>
      <c r="GL2445" s="81">
        <v>700.88254199999994</v>
      </c>
      <c r="GM2445" s="81">
        <v>2026</v>
      </c>
      <c r="GN2445" s="81" t="s">
        <v>173</v>
      </c>
      <c r="GO2445" s="81">
        <v>1.1148832299820636E-2</v>
      </c>
      <c r="GP2445" s="81">
        <v>10</v>
      </c>
      <c r="GQ2445" s="81">
        <v>0</v>
      </c>
      <c r="GR2445" s="81" t="s">
        <v>448</v>
      </c>
      <c r="GS2445" s="81">
        <v>1.1148832299820636E-2</v>
      </c>
      <c r="GT2445" s="81">
        <v>8.0155663417021458E-3</v>
      </c>
      <c r="GU2445" s="81">
        <v>1.1148832299820636E-2</v>
      </c>
      <c r="GV2445" s="81">
        <v>8.0155663417021458E-3</v>
      </c>
      <c r="GW2445" s="81">
        <v>1.1148832299820636E-2</v>
      </c>
      <c r="GX2445" s="81">
        <v>8.0155663417021458E-3</v>
      </c>
      <c r="GY2445" s="81">
        <v>1.1148832299820636E-2</v>
      </c>
      <c r="GZ2445" s="81">
        <v>8.0155663417021458E-3</v>
      </c>
    </row>
    <row r="2446" spans="187:208" x14ac:dyDescent="0.25">
      <c r="GE2446" s="81" t="s">
        <v>449</v>
      </c>
      <c r="GF2446" s="81" t="s">
        <v>155</v>
      </c>
      <c r="GG2446" s="81" t="s">
        <v>468</v>
      </c>
      <c r="GH2446" s="81" t="s">
        <v>459</v>
      </c>
      <c r="GI2446" s="81">
        <v>2027</v>
      </c>
      <c r="GJ2446" s="81" t="s">
        <v>201</v>
      </c>
      <c r="GK2446" s="81">
        <v>0.71896016785821615</v>
      </c>
      <c r="GL2446" s="81">
        <v>700.88254199999994</v>
      </c>
      <c r="GM2446" s="81">
        <v>2027</v>
      </c>
      <c r="GN2446" s="81" t="s">
        <v>173</v>
      </c>
      <c r="GO2446" s="81">
        <v>1.1148832299820636E-2</v>
      </c>
      <c r="GP2446" s="81">
        <v>10</v>
      </c>
      <c r="GQ2446" s="81">
        <v>0</v>
      </c>
      <c r="GR2446" s="81" t="s">
        <v>448</v>
      </c>
      <c r="GS2446" s="81">
        <v>1.1148832299820636E-2</v>
      </c>
      <c r="GT2446" s="81">
        <v>8.0155663417021458E-3</v>
      </c>
      <c r="GU2446" s="81">
        <v>1.1148832299820636E-2</v>
      </c>
      <c r="GV2446" s="81">
        <v>8.0155663417021458E-3</v>
      </c>
      <c r="GW2446" s="81">
        <v>1.1148832299820636E-2</v>
      </c>
      <c r="GX2446" s="81">
        <v>8.0155663417021458E-3</v>
      </c>
      <c r="GY2446" s="81">
        <v>1.1148832299820636E-2</v>
      </c>
      <c r="GZ2446" s="81">
        <v>8.0155663417021458E-3</v>
      </c>
    </row>
    <row r="2447" spans="187:208" x14ac:dyDescent="0.25">
      <c r="GE2447" s="81" t="s">
        <v>449</v>
      </c>
      <c r="GF2447" s="81" t="s">
        <v>155</v>
      </c>
      <c r="GG2447" s="81" t="s">
        <v>468</v>
      </c>
      <c r="GH2447" s="81" t="s">
        <v>459</v>
      </c>
      <c r="GI2447" s="81">
        <v>2028</v>
      </c>
      <c r="GJ2447" s="81" t="s">
        <v>201</v>
      </c>
      <c r="GK2447" s="81">
        <v>0.74733835430388895</v>
      </c>
      <c r="GL2447" s="81">
        <v>700.88254199999994</v>
      </c>
      <c r="GM2447" s="81">
        <v>2028</v>
      </c>
      <c r="GN2447" s="81" t="s">
        <v>173</v>
      </c>
      <c r="GO2447" s="81">
        <v>1.1148832299820636E-2</v>
      </c>
      <c r="GP2447" s="81">
        <v>10</v>
      </c>
      <c r="GQ2447" s="81">
        <v>0</v>
      </c>
      <c r="GR2447" s="81" t="s">
        <v>448</v>
      </c>
      <c r="GS2447" s="81">
        <v>1.1148832299820636E-2</v>
      </c>
      <c r="GT2447" s="81">
        <v>8.3319499833579957E-3</v>
      </c>
      <c r="GU2447" s="81">
        <v>1.1148832299820636E-2</v>
      </c>
      <c r="GV2447" s="81">
        <v>8.3319499833579957E-3</v>
      </c>
      <c r="GW2447" s="81">
        <v>1.1148832299820636E-2</v>
      </c>
      <c r="GX2447" s="81">
        <v>8.3319499833579957E-3</v>
      </c>
      <c r="GY2447" s="81">
        <v>1.1148832299820636E-2</v>
      </c>
      <c r="GZ2447" s="81">
        <v>8.3319499833579957E-3</v>
      </c>
    </row>
    <row r="2448" spans="187:208" x14ac:dyDescent="0.25">
      <c r="GE2448" s="81" t="s">
        <v>449</v>
      </c>
      <c r="GF2448" s="81" t="s">
        <v>155</v>
      </c>
      <c r="GG2448" s="81" t="s">
        <v>468</v>
      </c>
      <c r="GH2448" s="81" t="s">
        <v>459</v>
      </c>
      <c r="GI2448" s="81">
        <v>2029</v>
      </c>
      <c r="GJ2448" s="81" t="s">
        <v>201</v>
      </c>
      <c r="GK2448" s="81">
        <v>0.74733835430388895</v>
      </c>
      <c r="GL2448" s="81">
        <v>700.88254199999994</v>
      </c>
      <c r="GM2448" s="81">
        <v>2029</v>
      </c>
      <c r="GN2448" s="81" t="s">
        <v>173</v>
      </c>
      <c r="GO2448" s="81">
        <v>1.1148832299820636E-2</v>
      </c>
      <c r="GP2448" s="81">
        <v>10</v>
      </c>
      <c r="GQ2448" s="81">
        <v>0</v>
      </c>
      <c r="GR2448" s="81" t="s">
        <v>448</v>
      </c>
      <c r="GS2448" s="81">
        <v>1.1148832299820636E-2</v>
      </c>
      <c r="GT2448" s="81">
        <v>8.3319499833579957E-3</v>
      </c>
      <c r="GU2448" s="81">
        <v>1.1148832299820636E-2</v>
      </c>
      <c r="GV2448" s="81">
        <v>8.3319499833579957E-3</v>
      </c>
      <c r="GW2448" s="81">
        <v>1.1148832299820636E-2</v>
      </c>
      <c r="GX2448" s="81">
        <v>8.3319499833579957E-3</v>
      </c>
      <c r="GY2448" s="81">
        <v>1.1148832299820636E-2</v>
      </c>
      <c r="GZ2448" s="81">
        <v>8.3319499833579957E-3</v>
      </c>
    </row>
    <row r="2449" spans="187:208" x14ac:dyDescent="0.25">
      <c r="GE2449" s="81" t="s">
        <v>449</v>
      </c>
      <c r="GF2449" s="81" t="s">
        <v>155</v>
      </c>
      <c r="GG2449" s="81" t="s">
        <v>468</v>
      </c>
      <c r="GH2449" s="81" t="s">
        <v>459</v>
      </c>
      <c r="GI2449" s="81">
        <v>2030</v>
      </c>
      <c r="GJ2449" s="81" t="s">
        <v>201</v>
      </c>
      <c r="GK2449" s="81">
        <v>0.74733835430388895</v>
      </c>
      <c r="GL2449" s="81">
        <v>700.88254199999994</v>
      </c>
      <c r="GM2449" s="81">
        <v>2030</v>
      </c>
      <c r="GN2449" s="81" t="s">
        <v>173</v>
      </c>
      <c r="GO2449" s="81">
        <v>1.1148832299820636E-2</v>
      </c>
      <c r="GP2449" s="81">
        <v>10</v>
      </c>
      <c r="GQ2449" s="81">
        <v>0</v>
      </c>
      <c r="GR2449" s="81" t="s">
        <v>448</v>
      </c>
      <c r="GS2449" s="81">
        <v>0</v>
      </c>
      <c r="GT2449" s="81">
        <v>0</v>
      </c>
      <c r="GU2449" s="81">
        <v>1.1148832299820636E-2</v>
      </c>
      <c r="GV2449" s="81">
        <v>8.3319499833579957E-3</v>
      </c>
      <c r="GW2449" s="81">
        <v>1.1148832299820636E-2</v>
      </c>
      <c r="GX2449" s="81">
        <v>8.3319499833579957E-3</v>
      </c>
      <c r="GY2449" s="81">
        <v>1.1148832299820636E-2</v>
      </c>
      <c r="GZ2449" s="81">
        <v>8.3319499833579957E-3</v>
      </c>
    </row>
    <row r="2450" spans="187:208" x14ac:dyDescent="0.25">
      <c r="GE2450" s="81" t="s">
        <v>449</v>
      </c>
      <c r="GF2450" s="81" t="s">
        <v>155</v>
      </c>
      <c r="GG2450" s="81" t="s">
        <v>468</v>
      </c>
      <c r="GH2450" s="81" t="s">
        <v>459</v>
      </c>
      <c r="GI2450" s="81">
        <v>2031</v>
      </c>
      <c r="GJ2450" s="81" t="s">
        <v>201</v>
      </c>
      <c r="GK2450" s="81">
        <v>0.74733835430388895</v>
      </c>
      <c r="GL2450" s="81">
        <v>700.88254199999994</v>
      </c>
      <c r="GM2450" s="81">
        <v>2031</v>
      </c>
      <c r="GN2450" s="81" t="s">
        <v>173</v>
      </c>
      <c r="GO2450" s="81">
        <v>1.1148832299820636E-2</v>
      </c>
      <c r="GP2450" s="81">
        <v>10</v>
      </c>
      <c r="GQ2450" s="81">
        <v>0</v>
      </c>
      <c r="GR2450" s="81" t="s">
        <v>448</v>
      </c>
      <c r="GS2450" s="81">
        <v>0</v>
      </c>
      <c r="GT2450" s="81">
        <v>0</v>
      </c>
      <c r="GU2450" s="81">
        <v>0</v>
      </c>
      <c r="GV2450" s="81">
        <v>0</v>
      </c>
      <c r="GW2450" s="81">
        <v>1.1148832299820636E-2</v>
      </c>
      <c r="GX2450" s="81">
        <v>8.3319499833579957E-3</v>
      </c>
      <c r="GY2450" s="81">
        <v>1.1148832299820636E-2</v>
      </c>
      <c r="GZ2450" s="81">
        <v>8.3319499833579957E-3</v>
      </c>
    </row>
    <row r="2451" spans="187:208" x14ac:dyDescent="0.25">
      <c r="GE2451" s="81" t="s">
        <v>449</v>
      </c>
      <c r="GF2451" s="81" t="s">
        <v>155</v>
      </c>
      <c r="GG2451" s="81" t="s">
        <v>468</v>
      </c>
      <c r="GH2451" s="81" t="s">
        <v>459</v>
      </c>
      <c r="GI2451" s="81">
        <v>2032</v>
      </c>
      <c r="GJ2451" s="81" t="s">
        <v>201</v>
      </c>
      <c r="GK2451" s="81">
        <v>0.74733835430388895</v>
      </c>
      <c r="GL2451" s="81">
        <v>700.88254199999994</v>
      </c>
      <c r="GM2451" s="81">
        <v>2032</v>
      </c>
      <c r="GN2451" s="81" t="s">
        <v>173</v>
      </c>
      <c r="GO2451" s="81">
        <v>1.1148832299820636E-2</v>
      </c>
      <c r="GP2451" s="81">
        <v>10</v>
      </c>
      <c r="GQ2451" s="81">
        <v>0</v>
      </c>
      <c r="GR2451" s="81" t="s">
        <v>448</v>
      </c>
      <c r="GS2451" s="81">
        <v>0</v>
      </c>
      <c r="GT2451" s="81">
        <v>0</v>
      </c>
      <c r="GU2451" s="81">
        <v>0</v>
      </c>
      <c r="GV2451" s="81">
        <v>0</v>
      </c>
      <c r="GW2451" s="81">
        <v>0</v>
      </c>
      <c r="GX2451" s="81">
        <v>0</v>
      </c>
      <c r="GY2451" s="81">
        <v>1.1148832299820636E-2</v>
      </c>
      <c r="GZ2451" s="81">
        <v>8.3319499833579957E-3</v>
      </c>
    </row>
    <row r="2452" spans="187:208" x14ac:dyDescent="0.25">
      <c r="GE2452" s="81" t="s">
        <v>449</v>
      </c>
      <c r="GF2452" s="81" t="s">
        <v>155</v>
      </c>
      <c r="GG2452" s="81" t="s">
        <v>468</v>
      </c>
      <c r="GH2452" s="81" t="s">
        <v>460</v>
      </c>
      <c r="GI2452" s="81">
        <v>2021</v>
      </c>
      <c r="GJ2452" s="81" t="s">
        <v>201</v>
      </c>
      <c r="GK2452" s="81">
        <v>3.6425060683954513E-2</v>
      </c>
      <c r="GL2452" s="81">
        <v>700.88254199999994</v>
      </c>
      <c r="GM2452" s="81">
        <v>2021</v>
      </c>
      <c r="GN2452" s="81" t="s">
        <v>173</v>
      </c>
      <c r="GO2452" s="81">
        <v>1.1148832299820636E-2</v>
      </c>
      <c r="GP2452" s="81">
        <v>10</v>
      </c>
      <c r="GQ2452" s="81">
        <v>0</v>
      </c>
      <c r="GR2452" s="81" t="s">
        <v>448</v>
      </c>
      <c r="GS2452" s="81">
        <v>1.1148832299820636E-2</v>
      </c>
      <c r="GT2452" s="81">
        <v>4.0609689307619882E-4</v>
      </c>
      <c r="GU2452" s="81">
        <v>1.1148832299820636E-2</v>
      </c>
      <c r="GV2452" s="81">
        <v>4.0609689307619882E-4</v>
      </c>
      <c r="GW2452" s="81">
        <v>0</v>
      </c>
      <c r="GX2452" s="81">
        <v>0</v>
      </c>
      <c r="GY2452" s="81">
        <v>0</v>
      </c>
      <c r="GZ2452" s="81">
        <v>0</v>
      </c>
    </row>
    <row r="2453" spans="187:208" x14ac:dyDescent="0.25">
      <c r="GE2453" s="81" t="s">
        <v>449</v>
      </c>
      <c r="GF2453" s="81" t="s">
        <v>155</v>
      </c>
      <c r="GG2453" s="81" t="s">
        <v>468</v>
      </c>
      <c r="GH2453" s="81" t="s">
        <v>460</v>
      </c>
      <c r="GI2453" s="81">
        <v>2022</v>
      </c>
      <c r="GJ2453" s="81" t="s">
        <v>201</v>
      </c>
      <c r="GK2453" s="81">
        <v>3.6425060683954513E-2</v>
      </c>
      <c r="GL2453" s="81">
        <v>700.88254199999994</v>
      </c>
      <c r="GM2453" s="81">
        <v>2022</v>
      </c>
      <c r="GN2453" s="81" t="s">
        <v>173</v>
      </c>
      <c r="GO2453" s="81">
        <v>1.1148832299820636E-2</v>
      </c>
      <c r="GP2453" s="81">
        <v>10</v>
      </c>
      <c r="GQ2453" s="81">
        <v>0</v>
      </c>
      <c r="GR2453" s="81" t="s">
        <v>448</v>
      </c>
      <c r="GS2453" s="81">
        <v>1.1148832299820636E-2</v>
      </c>
      <c r="GT2453" s="81">
        <v>4.0609689307619882E-4</v>
      </c>
      <c r="GU2453" s="81">
        <v>1.1148832299820636E-2</v>
      </c>
      <c r="GV2453" s="81">
        <v>4.0609689307619882E-4</v>
      </c>
      <c r="GW2453" s="81">
        <v>1.1148832299820636E-2</v>
      </c>
      <c r="GX2453" s="81">
        <v>4.0609689307619882E-4</v>
      </c>
      <c r="GY2453" s="81">
        <v>0</v>
      </c>
      <c r="GZ2453" s="81">
        <v>0</v>
      </c>
    </row>
    <row r="2454" spans="187:208" x14ac:dyDescent="0.25">
      <c r="GE2454" s="81" t="s">
        <v>449</v>
      </c>
      <c r="GF2454" s="81" t="s">
        <v>155</v>
      </c>
      <c r="GG2454" s="81" t="s">
        <v>468</v>
      </c>
      <c r="GH2454" s="81" t="s">
        <v>460</v>
      </c>
      <c r="GI2454" s="81">
        <v>2023</v>
      </c>
      <c r="GJ2454" s="81" t="s">
        <v>201</v>
      </c>
      <c r="GK2454" s="81">
        <v>3.7590224611390763E-2</v>
      </c>
      <c r="GL2454" s="81">
        <v>700.88254199999994</v>
      </c>
      <c r="GM2454" s="81">
        <v>2023</v>
      </c>
      <c r="GN2454" s="81" t="s">
        <v>173</v>
      </c>
      <c r="GO2454" s="81">
        <v>1.1148832299820636E-2</v>
      </c>
      <c r="GP2454" s="81">
        <v>10</v>
      </c>
      <c r="GQ2454" s="81">
        <v>0</v>
      </c>
      <c r="GR2454" s="81" t="s">
        <v>448</v>
      </c>
      <c r="GS2454" s="81">
        <v>1.1148832299820636E-2</v>
      </c>
      <c r="GT2454" s="81">
        <v>4.1908711030498596E-4</v>
      </c>
      <c r="GU2454" s="81">
        <v>1.1148832299820636E-2</v>
      </c>
      <c r="GV2454" s="81">
        <v>4.1908711030498596E-4</v>
      </c>
      <c r="GW2454" s="81">
        <v>1.1148832299820636E-2</v>
      </c>
      <c r="GX2454" s="81">
        <v>4.1908711030498596E-4</v>
      </c>
      <c r="GY2454" s="81">
        <v>1.1148832299820636E-2</v>
      </c>
      <c r="GZ2454" s="81">
        <v>4.1908711030498596E-4</v>
      </c>
    </row>
    <row r="2455" spans="187:208" x14ac:dyDescent="0.25">
      <c r="GE2455" s="81" t="s">
        <v>449</v>
      </c>
      <c r="GF2455" s="81" t="s">
        <v>155</v>
      </c>
      <c r="GG2455" s="81" t="s">
        <v>468</v>
      </c>
      <c r="GH2455" s="81" t="s">
        <v>460</v>
      </c>
      <c r="GI2455" s="81">
        <v>2024</v>
      </c>
      <c r="GJ2455" s="81" t="s">
        <v>201</v>
      </c>
      <c r="GK2455" s="81">
        <v>3.7590224611390763E-2</v>
      </c>
      <c r="GL2455" s="81">
        <v>700.88254199999994</v>
      </c>
      <c r="GM2455" s="81">
        <v>2024</v>
      </c>
      <c r="GN2455" s="81" t="s">
        <v>173</v>
      </c>
      <c r="GO2455" s="81">
        <v>1.1148832299820636E-2</v>
      </c>
      <c r="GP2455" s="81">
        <v>10</v>
      </c>
      <c r="GQ2455" s="81">
        <v>0</v>
      </c>
      <c r="GR2455" s="81" t="s">
        <v>448</v>
      </c>
      <c r="GS2455" s="81">
        <v>1.1148832299820636E-2</v>
      </c>
      <c r="GT2455" s="81">
        <v>4.1908711030498596E-4</v>
      </c>
      <c r="GU2455" s="81">
        <v>1.1148832299820636E-2</v>
      </c>
      <c r="GV2455" s="81">
        <v>4.1908711030498596E-4</v>
      </c>
      <c r="GW2455" s="81">
        <v>1.1148832299820636E-2</v>
      </c>
      <c r="GX2455" s="81">
        <v>4.1908711030498596E-4</v>
      </c>
      <c r="GY2455" s="81">
        <v>1.1148832299820636E-2</v>
      </c>
      <c r="GZ2455" s="81">
        <v>4.1908711030498596E-4</v>
      </c>
    </row>
    <row r="2456" spans="187:208" x14ac:dyDescent="0.25">
      <c r="GE2456" s="81" t="s">
        <v>449</v>
      </c>
      <c r="GF2456" s="81" t="s">
        <v>155</v>
      </c>
      <c r="GG2456" s="81" t="s">
        <v>468</v>
      </c>
      <c r="GH2456" s="81" t="s">
        <v>460</v>
      </c>
      <c r="GI2456" s="81">
        <v>2025</v>
      </c>
      <c r="GJ2456" s="81" t="s">
        <v>201</v>
      </c>
      <c r="GK2456" s="81">
        <v>3.7590224611390763E-2</v>
      </c>
      <c r="GL2456" s="81">
        <v>700.88254199999994</v>
      </c>
      <c r="GM2456" s="81">
        <v>2025</v>
      </c>
      <c r="GN2456" s="81" t="s">
        <v>173</v>
      </c>
      <c r="GO2456" s="81">
        <v>1.1148832299820636E-2</v>
      </c>
      <c r="GP2456" s="81">
        <v>10</v>
      </c>
      <c r="GQ2456" s="81">
        <v>0</v>
      </c>
      <c r="GR2456" s="81" t="s">
        <v>448</v>
      </c>
      <c r="GS2456" s="81">
        <v>1.1148832299820636E-2</v>
      </c>
      <c r="GT2456" s="81">
        <v>4.1908711030498596E-4</v>
      </c>
      <c r="GU2456" s="81">
        <v>1.1148832299820636E-2</v>
      </c>
      <c r="GV2456" s="81">
        <v>4.1908711030498596E-4</v>
      </c>
      <c r="GW2456" s="81">
        <v>1.1148832299820636E-2</v>
      </c>
      <c r="GX2456" s="81">
        <v>4.1908711030498596E-4</v>
      </c>
      <c r="GY2456" s="81">
        <v>1.1148832299820636E-2</v>
      </c>
      <c r="GZ2456" s="81">
        <v>4.1908711030498596E-4</v>
      </c>
    </row>
    <row r="2457" spans="187:208" x14ac:dyDescent="0.25">
      <c r="GE2457" s="81" t="s">
        <v>449</v>
      </c>
      <c r="GF2457" s="81" t="s">
        <v>155</v>
      </c>
      <c r="GG2457" s="81" t="s">
        <v>468</v>
      </c>
      <c r="GH2457" s="81" t="s">
        <v>460</v>
      </c>
      <c r="GI2457" s="81">
        <v>2026</v>
      </c>
      <c r="GJ2457" s="81" t="s">
        <v>201</v>
      </c>
      <c r="GK2457" s="81">
        <v>3.7590224611390763E-2</v>
      </c>
      <c r="GL2457" s="81">
        <v>700.88254199999994</v>
      </c>
      <c r="GM2457" s="81">
        <v>2026</v>
      </c>
      <c r="GN2457" s="81" t="s">
        <v>173</v>
      </c>
      <c r="GO2457" s="81">
        <v>1.1148832299820636E-2</v>
      </c>
      <c r="GP2457" s="81">
        <v>10</v>
      </c>
      <c r="GQ2457" s="81">
        <v>0</v>
      </c>
      <c r="GR2457" s="81" t="s">
        <v>448</v>
      </c>
      <c r="GS2457" s="81">
        <v>1.1148832299820636E-2</v>
      </c>
      <c r="GT2457" s="81">
        <v>4.1908711030498596E-4</v>
      </c>
      <c r="GU2457" s="81">
        <v>1.1148832299820636E-2</v>
      </c>
      <c r="GV2457" s="81">
        <v>4.1908711030498596E-4</v>
      </c>
      <c r="GW2457" s="81">
        <v>1.1148832299820636E-2</v>
      </c>
      <c r="GX2457" s="81">
        <v>4.1908711030498596E-4</v>
      </c>
      <c r="GY2457" s="81">
        <v>1.1148832299820636E-2</v>
      </c>
      <c r="GZ2457" s="81">
        <v>4.1908711030498596E-4</v>
      </c>
    </row>
    <row r="2458" spans="187:208" x14ac:dyDescent="0.25">
      <c r="GE2458" s="81" t="s">
        <v>449</v>
      </c>
      <c r="GF2458" s="81" t="s">
        <v>155</v>
      </c>
      <c r="GG2458" s="81" t="s">
        <v>468</v>
      </c>
      <c r="GH2458" s="81" t="s">
        <v>460</v>
      </c>
      <c r="GI2458" s="81">
        <v>2027</v>
      </c>
      <c r="GJ2458" s="81" t="s">
        <v>201</v>
      </c>
      <c r="GK2458" s="81">
        <v>3.7590224611390763E-2</v>
      </c>
      <c r="GL2458" s="81">
        <v>700.88254199999994</v>
      </c>
      <c r="GM2458" s="81">
        <v>2027</v>
      </c>
      <c r="GN2458" s="81" t="s">
        <v>173</v>
      </c>
      <c r="GO2458" s="81">
        <v>1.1148832299820636E-2</v>
      </c>
      <c r="GP2458" s="81">
        <v>10</v>
      </c>
      <c r="GQ2458" s="81">
        <v>0</v>
      </c>
      <c r="GR2458" s="81" t="s">
        <v>448</v>
      </c>
      <c r="GS2458" s="81">
        <v>1.1148832299820636E-2</v>
      </c>
      <c r="GT2458" s="81">
        <v>4.1908711030498596E-4</v>
      </c>
      <c r="GU2458" s="81">
        <v>1.1148832299820636E-2</v>
      </c>
      <c r="GV2458" s="81">
        <v>4.1908711030498596E-4</v>
      </c>
      <c r="GW2458" s="81">
        <v>1.1148832299820636E-2</v>
      </c>
      <c r="GX2458" s="81">
        <v>4.1908711030498596E-4</v>
      </c>
      <c r="GY2458" s="81">
        <v>1.1148832299820636E-2</v>
      </c>
      <c r="GZ2458" s="81">
        <v>4.1908711030498596E-4</v>
      </c>
    </row>
    <row r="2459" spans="187:208" x14ac:dyDescent="0.25">
      <c r="GE2459" s="81" t="s">
        <v>449</v>
      </c>
      <c r="GF2459" s="81" t="s">
        <v>155</v>
      </c>
      <c r="GG2459" s="81" t="s">
        <v>468</v>
      </c>
      <c r="GH2459" s="81" t="s">
        <v>460</v>
      </c>
      <c r="GI2459" s="81">
        <v>2028</v>
      </c>
      <c r="GJ2459" s="81" t="s">
        <v>201</v>
      </c>
      <c r="GK2459" s="81">
        <v>3.9055083184886277E-2</v>
      </c>
      <c r="GL2459" s="81">
        <v>700.88254199999994</v>
      </c>
      <c r="GM2459" s="81">
        <v>2028</v>
      </c>
      <c r="GN2459" s="81" t="s">
        <v>173</v>
      </c>
      <c r="GO2459" s="81">
        <v>1.1148832299820636E-2</v>
      </c>
      <c r="GP2459" s="81">
        <v>10</v>
      </c>
      <c r="GQ2459" s="81">
        <v>0</v>
      </c>
      <c r="GR2459" s="81" t="s">
        <v>448</v>
      </c>
      <c r="GS2459" s="81">
        <v>1.1148832299820636E-2</v>
      </c>
      <c r="GT2459" s="81">
        <v>4.3541857288384195E-4</v>
      </c>
      <c r="GU2459" s="81">
        <v>1.1148832299820636E-2</v>
      </c>
      <c r="GV2459" s="81">
        <v>4.3541857288384195E-4</v>
      </c>
      <c r="GW2459" s="81">
        <v>1.1148832299820636E-2</v>
      </c>
      <c r="GX2459" s="81">
        <v>4.3541857288384195E-4</v>
      </c>
      <c r="GY2459" s="81">
        <v>1.1148832299820636E-2</v>
      </c>
      <c r="GZ2459" s="81">
        <v>4.3541857288384195E-4</v>
      </c>
    </row>
    <row r="2460" spans="187:208" x14ac:dyDescent="0.25">
      <c r="GE2460" s="81" t="s">
        <v>449</v>
      </c>
      <c r="GF2460" s="81" t="s">
        <v>155</v>
      </c>
      <c r="GG2460" s="81" t="s">
        <v>468</v>
      </c>
      <c r="GH2460" s="81" t="s">
        <v>460</v>
      </c>
      <c r="GI2460" s="81">
        <v>2029</v>
      </c>
      <c r="GJ2460" s="81" t="s">
        <v>201</v>
      </c>
      <c r="GK2460" s="81">
        <v>3.9055083184886277E-2</v>
      </c>
      <c r="GL2460" s="81">
        <v>700.88254199999994</v>
      </c>
      <c r="GM2460" s="81">
        <v>2029</v>
      </c>
      <c r="GN2460" s="81" t="s">
        <v>173</v>
      </c>
      <c r="GO2460" s="81">
        <v>1.1148832299820636E-2</v>
      </c>
      <c r="GP2460" s="81">
        <v>10</v>
      </c>
      <c r="GQ2460" s="81">
        <v>0</v>
      </c>
      <c r="GR2460" s="81" t="s">
        <v>448</v>
      </c>
      <c r="GS2460" s="81">
        <v>1.1148832299820636E-2</v>
      </c>
      <c r="GT2460" s="81">
        <v>4.3541857288384195E-4</v>
      </c>
      <c r="GU2460" s="81">
        <v>1.1148832299820636E-2</v>
      </c>
      <c r="GV2460" s="81">
        <v>4.3541857288384195E-4</v>
      </c>
      <c r="GW2460" s="81">
        <v>1.1148832299820636E-2</v>
      </c>
      <c r="GX2460" s="81">
        <v>4.3541857288384195E-4</v>
      </c>
      <c r="GY2460" s="81">
        <v>1.1148832299820636E-2</v>
      </c>
      <c r="GZ2460" s="81">
        <v>4.3541857288384195E-4</v>
      </c>
    </row>
    <row r="2461" spans="187:208" x14ac:dyDescent="0.25">
      <c r="GE2461" s="81" t="s">
        <v>449</v>
      </c>
      <c r="GF2461" s="81" t="s">
        <v>155</v>
      </c>
      <c r="GG2461" s="81" t="s">
        <v>468</v>
      </c>
      <c r="GH2461" s="81" t="s">
        <v>460</v>
      </c>
      <c r="GI2461" s="81">
        <v>2030</v>
      </c>
      <c r="GJ2461" s="81" t="s">
        <v>201</v>
      </c>
      <c r="GK2461" s="81">
        <v>3.9055083184886277E-2</v>
      </c>
      <c r="GL2461" s="81">
        <v>700.88254199999994</v>
      </c>
      <c r="GM2461" s="81">
        <v>2030</v>
      </c>
      <c r="GN2461" s="81" t="s">
        <v>173</v>
      </c>
      <c r="GO2461" s="81">
        <v>1.1148832299820636E-2</v>
      </c>
      <c r="GP2461" s="81">
        <v>10</v>
      </c>
      <c r="GQ2461" s="81">
        <v>0</v>
      </c>
      <c r="GR2461" s="81" t="s">
        <v>448</v>
      </c>
      <c r="GS2461" s="81">
        <v>0</v>
      </c>
      <c r="GT2461" s="81">
        <v>0</v>
      </c>
      <c r="GU2461" s="81">
        <v>1.1148832299820636E-2</v>
      </c>
      <c r="GV2461" s="81">
        <v>4.3541857288384195E-4</v>
      </c>
      <c r="GW2461" s="81">
        <v>1.1148832299820636E-2</v>
      </c>
      <c r="GX2461" s="81">
        <v>4.3541857288384195E-4</v>
      </c>
      <c r="GY2461" s="81">
        <v>1.1148832299820636E-2</v>
      </c>
      <c r="GZ2461" s="81">
        <v>4.3541857288384195E-4</v>
      </c>
    </row>
    <row r="2462" spans="187:208" x14ac:dyDescent="0.25">
      <c r="GE2462" s="81" t="s">
        <v>449</v>
      </c>
      <c r="GF2462" s="81" t="s">
        <v>155</v>
      </c>
      <c r="GG2462" s="81" t="s">
        <v>468</v>
      </c>
      <c r="GH2462" s="81" t="s">
        <v>460</v>
      </c>
      <c r="GI2462" s="81">
        <v>2031</v>
      </c>
      <c r="GJ2462" s="81" t="s">
        <v>201</v>
      </c>
      <c r="GK2462" s="81">
        <v>3.9055083184886277E-2</v>
      </c>
      <c r="GL2462" s="81">
        <v>700.88254199999994</v>
      </c>
      <c r="GM2462" s="81">
        <v>2031</v>
      </c>
      <c r="GN2462" s="81" t="s">
        <v>173</v>
      </c>
      <c r="GO2462" s="81">
        <v>1.1148832299820636E-2</v>
      </c>
      <c r="GP2462" s="81">
        <v>10</v>
      </c>
      <c r="GQ2462" s="81">
        <v>0</v>
      </c>
      <c r="GR2462" s="81" t="s">
        <v>448</v>
      </c>
      <c r="GS2462" s="81">
        <v>0</v>
      </c>
      <c r="GT2462" s="81">
        <v>0</v>
      </c>
      <c r="GU2462" s="81">
        <v>0</v>
      </c>
      <c r="GV2462" s="81">
        <v>0</v>
      </c>
      <c r="GW2462" s="81">
        <v>1.1148832299820636E-2</v>
      </c>
      <c r="GX2462" s="81">
        <v>4.3541857288384195E-4</v>
      </c>
      <c r="GY2462" s="81">
        <v>1.1148832299820636E-2</v>
      </c>
      <c r="GZ2462" s="81">
        <v>4.3541857288384195E-4</v>
      </c>
    </row>
    <row r="2463" spans="187:208" x14ac:dyDescent="0.25">
      <c r="GE2463" s="81" t="s">
        <v>449</v>
      </c>
      <c r="GF2463" s="81" t="s">
        <v>155</v>
      </c>
      <c r="GG2463" s="81" t="s">
        <v>468</v>
      </c>
      <c r="GH2463" s="81" t="s">
        <v>460</v>
      </c>
      <c r="GI2463" s="81">
        <v>2032</v>
      </c>
      <c r="GJ2463" s="81" t="s">
        <v>201</v>
      </c>
      <c r="GK2463" s="81">
        <v>3.9055083184886277E-2</v>
      </c>
      <c r="GL2463" s="81">
        <v>700.88254199999994</v>
      </c>
      <c r="GM2463" s="81">
        <v>2032</v>
      </c>
      <c r="GN2463" s="81" t="s">
        <v>173</v>
      </c>
      <c r="GO2463" s="81">
        <v>1.1148832299820636E-2</v>
      </c>
      <c r="GP2463" s="81">
        <v>10</v>
      </c>
      <c r="GQ2463" s="81">
        <v>0</v>
      </c>
      <c r="GR2463" s="81" t="s">
        <v>448</v>
      </c>
      <c r="GS2463" s="81">
        <v>0</v>
      </c>
      <c r="GT2463" s="81">
        <v>0</v>
      </c>
      <c r="GU2463" s="81">
        <v>0</v>
      </c>
      <c r="GV2463" s="81">
        <v>0</v>
      </c>
      <c r="GW2463" s="81">
        <v>0</v>
      </c>
      <c r="GX2463" s="81">
        <v>0</v>
      </c>
      <c r="GY2463" s="81">
        <v>1.1148832299820636E-2</v>
      </c>
      <c r="GZ2463" s="81">
        <v>4.3541857288384195E-4</v>
      </c>
    </row>
    <row r="2464" spans="187:208" x14ac:dyDescent="0.25">
      <c r="GE2464" s="81" t="s">
        <v>449</v>
      </c>
      <c r="GF2464" s="81" t="s">
        <v>155</v>
      </c>
      <c r="GG2464" s="81" t="s">
        <v>468</v>
      </c>
      <c r="GH2464" s="81" t="s">
        <v>461</v>
      </c>
      <c r="GI2464" s="81">
        <v>2021</v>
      </c>
      <c r="GJ2464" s="81" t="s">
        <v>201</v>
      </c>
      <c r="GK2464" s="81">
        <v>222.22942162783619</v>
      </c>
      <c r="GL2464" s="81">
        <v>700.88254199999994</v>
      </c>
      <c r="GM2464" s="81">
        <v>2021</v>
      </c>
      <c r="GN2464" s="81" t="s">
        <v>173</v>
      </c>
      <c r="GO2464" s="81">
        <v>1.1148832299820636E-2</v>
      </c>
      <c r="GP2464" s="81">
        <v>10</v>
      </c>
      <c r="GQ2464" s="81">
        <v>0</v>
      </c>
      <c r="GR2464" s="81" t="s">
        <v>448</v>
      </c>
      <c r="GS2464" s="81">
        <v>1.1148832299820636E-2</v>
      </c>
      <c r="GT2464" s="81">
        <v>2.4775985538148788</v>
      </c>
      <c r="GU2464" s="81">
        <v>1.1148832299820636E-2</v>
      </c>
      <c r="GV2464" s="81">
        <v>2.4775985538148788</v>
      </c>
      <c r="GW2464" s="81">
        <v>0</v>
      </c>
      <c r="GX2464" s="81">
        <v>0</v>
      </c>
      <c r="GY2464" s="81">
        <v>0</v>
      </c>
      <c r="GZ2464" s="81">
        <v>0</v>
      </c>
    </row>
    <row r="2465" spans="187:208" x14ac:dyDescent="0.25">
      <c r="GE2465" s="81" t="s">
        <v>449</v>
      </c>
      <c r="GF2465" s="81" t="s">
        <v>155</v>
      </c>
      <c r="GG2465" s="81" t="s">
        <v>468</v>
      </c>
      <c r="GH2465" s="81" t="s">
        <v>461</v>
      </c>
      <c r="GI2465" s="81">
        <v>2022</v>
      </c>
      <c r="GJ2465" s="81" t="s">
        <v>201</v>
      </c>
      <c r="GK2465" s="81">
        <v>222.22942162783619</v>
      </c>
      <c r="GL2465" s="81">
        <v>700.88254199999994</v>
      </c>
      <c r="GM2465" s="81">
        <v>2022</v>
      </c>
      <c r="GN2465" s="81" t="s">
        <v>173</v>
      </c>
      <c r="GO2465" s="81">
        <v>1.1148832299820636E-2</v>
      </c>
      <c r="GP2465" s="81">
        <v>10</v>
      </c>
      <c r="GQ2465" s="81">
        <v>0</v>
      </c>
      <c r="GR2465" s="81" t="s">
        <v>448</v>
      </c>
      <c r="GS2465" s="81">
        <v>1.1148832299820636E-2</v>
      </c>
      <c r="GT2465" s="81">
        <v>2.4775985538148788</v>
      </c>
      <c r="GU2465" s="81">
        <v>1.1148832299820636E-2</v>
      </c>
      <c r="GV2465" s="81">
        <v>2.4775985538148788</v>
      </c>
      <c r="GW2465" s="81">
        <v>1.1148832299820636E-2</v>
      </c>
      <c r="GX2465" s="81">
        <v>2.4775985538148788</v>
      </c>
      <c r="GY2465" s="81">
        <v>0</v>
      </c>
      <c r="GZ2465" s="81">
        <v>0</v>
      </c>
    </row>
    <row r="2466" spans="187:208" x14ac:dyDescent="0.25">
      <c r="GE2466" s="81" t="s">
        <v>449</v>
      </c>
      <c r="GF2466" s="81" t="s">
        <v>155</v>
      </c>
      <c r="GG2466" s="81" t="s">
        <v>468</v>
      </c>
      <c r="GH2466" s="81" t="s">
        <v>461</v>
      </c>
      <c r="GI2466" s="81">
        <v>2023</v>
      </c>
      <c r="GJ2466" s="81" t="s">
        <v>201</v>
      </c>
      <c r="GK2466" s="81">
        <v>233.2300768079451</v>
      </c>
      <c r="GL2466" s="81">
        <v>700.88254199999994</v>
      </c>
      <c r="GM2466" s="81">
        <v>2023</v>
      </c>
      <c r="GN2466" s="81" t="s">
        <v>173</v>
      </c>
      <c r="GO2466" s="81">
        <v>1.1148832299820636E-2</v>
      </c>
      <c r="GP2466" s="81">
        <v>10</v>
      </c>
      <c r="GQ2466" s="81">
        <v>0</v>
      </c>
      <c r="GR2466" s="81" t="s">
        <v>448</v>
      </c>
      <c r="GS2466" s="81">
        <v>1.1148832299820636E-2</v>
      </c>
      <c r="GT2466" s="81">
        <v>2.6002430136060664</v>
      </c>
      <c r="GU2466" s="81">
        <v>1.1148832299820636E-2</v>
      </c>
      <c r="GV2466" s="81">
        <v>2.6002430136060664</v>
      </c>
      <c r="GW2466" s="81">
        <v>1.1148832299820636E-2</v>
      </c>
      <c r="GX2466" s="81">
        <v>2.6002430136060664</v>
      </c>
      <c r="GY2466" s="81">
        <v>1.1148832299820636E-2</v>
      </c>
      <c r="GZ2466" s="81">
        <v>2.6002430136060664</v>
      </c>
    </row>
    <row r="2467" spans="187:208" x14ac:dyDescent="0.25">
      <c r="GE2467" s="81" t="s">
        <v>449</v>
      </c>
      <c r="GF2467" s="81" t="s">
        <v>155</v>
      </c>
      <c r="GG2467" s="81" t="s">
        <v>468</v>
      </c>
      <c r="GH2467" s="81" t="s">
        <v>461</v>
      </c>
      <c r="GI2467" s="81">
        <v>2024</v>
      </c>
      <c r="GJ2467" s="81" t="s">
        <v>201</v>
      </c>
      <c r="GK2467" s="81">
        <v>233.2300768079451</v>
      </c>
      <c r="GL2467" s="81">
        <v>700.88254199999994</v>
      </c>
      <c r="GM2467" s="81">
        <v>2024</v>
      </c>
      <c r="GN2467" s="81" t="s">
        <v>173</v>
      </c>
      <c r="GO2467" s="81">
        <v>1.1148832299820636E-2</v>
      </c>
      <c r="GP2467" s="81">
        <v>10</v>
      </c>
      <c r="GQ2467" s="81">
        <v>0</v>
      </c>
      <c r="GR2467" s="81" t="s">
        <v>448</v>
      </c>
      <c r="GS2467" s="81">
        <v>1.1148832299820636E-2</v>
      </c>
      <c r="GT2467" s="81">
        <v>2.6002430136060664</v>
      </c>
      <c r="GU2467" s="81">
        <v>1.1148832299820636E-2</v>
      </c>
      <c r="GV2467" s="81">
        <v>2.6002430136060664</v>
      </c>
      <c r="GW2467" s="81">
        <v>1.1148832299820636E-2</v>
      </c>
      <c r="GX2467" s="81">
        <v>2.6002430136060664</v>
      </c>
      <c r="GY2467" s="81">
        <v>1.1148832299820636E-2</v>
      </c>
      <c r="GZ2467" s="81">
        <v>2.6002430136060664</v>
      </c>
    </row>
    <row r="2468" spans="187:208" x14ac:dyDescent="0.25">
      <c r="GE2468" s="81" t="s">
        <v>449</v>
      </c>
      <c r="GF2468" s="81" t="s">
        <v>155</v>
      </c>
      <c r="GG2468" s="81" t="s">
        <v>468</v>
      </c>
      <c r="GH2468" s="81" t="s">
        <v>461</v>
      </c>
      <c r="GI2468" s="81">
        <v>2025</v>
      </c>
      <c r="GJ2468" s="81" t="s">
        <v>201</v>
      </c>
      <c r="GK2468" s="81">
        <v>233.2300768079451</v>
      </c>
      <c r="GL2468" s="81">
        <v>700.88254199999994</v>
      </c>
      <c r="GM2468" s="81">
        <v>2025</v>
      </c>
      <c r="GN2468" s="81" t="s">
        <v>173</v>
      </c>
      <c r="GO2468" s="81">
        <v>1.1148832299820636E-2</v>
      </c>
      <c r="GP2468" s="81">
        <v>10</v>
      </c>
      <c r="GQ2468" s="81">
        <v>0</v>
      </c>
      <c r="GR2468" s="81" t="s">
        <v>448</v>
      </c>
      <c r="GS2468" s="81">
        <v>1.1148832299820636E-2</v>
      </c>
      <c r="GT2468" s="81">
        <v>2.6002430136060664</v>
      </c>
      <c r="GU2468" s="81">
        <v>1.1148832299820636E-2</v>
      </c>
      <c r="GV2468" s="81">
        <v>2.6002430136060664</v>
      </c>
      <c r="GW2468" s="81">
        <v>1.1148832299820636E-2</v>
      </c>
      <c r="GX2468" s="81">
        <v>2.6002430136060664</v>
      </c>
      <c r="GY2468" s="81">
        <v>1.1148832299820636E-2</v>
      </c>
      <c r="GZ2468" s="81">
        <v>2.6002430136060664</v>
      </c>
    </row>
    <row r="2469" spans="187:208" x14ac:dyDescent="0.25">
      <c r="GE2469" s="81" t="s">
        <v>449</v>
      </c>
      <c r="GF2469" s="81" t="s">
        <v>155</v>
      </c>
      <c r="GG2469" s="81" t="s">
        <v>468</v>
      </c>
      <c r="GH2469" s="81" t="s">
        <v>461</v>
      </c>
      <c r="GI2469" s="81">
        <v>2026</v>
      </c>
      <c r="GJ2469" s="81" t="s">
        <v>201</v>
      </c>
      <c r="GK2469" s="81">
        <v>233.2300768079451</v>
      </c>
      <c r="GL2469" s="81">
        <v>700.88254199999994</v>
      </c>
      <c r="GM2469" s="81">
        <v>2026</v>
      </c>
      <c r="GN2469" s="81" t="s">
        <v>173</v>
      </c>
      <c r="GO2469" s="81">
        <v>1.1148832299820636E-2</v>
      </c>
      <c r="GP2469" s="81">
        <v>10</v>
      </c>
      <c r="GQ2469" s="81">
        <v>0</v>
      </c>
      <c r="GR2469" s="81" t="s">
        <v>448</v>
      </c>
      <c r="GS2469" s="81">
        <v>1.1148832299820636E-2</v>
      </c>
      <c r="GT2469" s="81">
        <v>2.6002430136060664</v>
      </c>
      <c r="GU2469" s="81">
        <v>1.1148832299820636E-2</v>
      </c>
      <c r="GV2469" s="81">
        <v>2.6002430136060664</v>
      </c>
      <c r="GW2469" s="81">
        <v>1.1148832299820636E-2</v>
      </c>
      <c r="GX2469" s="81">
        <v>2.6002430136060664</v>
      </c>
      <c r="GY2469" s="81">
        <v>1.1148832299820636E-2</v>
      </c>
      <c r="GZ2469" s="81">
        <v>2.6002430136060664</v>
      </c>
    </row>
    <row r="2470" spans="187:208" x14ac:dyDescent="0.25">
      <c r="GE2470" s="81" t="s">
        <v>449</v>
      </c>
      <c r="GF2470" s="81" t="s">
        <v>155</v>
      </c>
      <c r="GG2470" s="81" t="s">
        <v>468</v>
      </c>
      <c r="GH2470" s="81" t="s">
        <v>461</v>
      </c>
      <c r="GI2470" s="81">
        <v>2027</v>
      </c>
      <c r="GJ2470" s="81" t="s">
        <v>201</v>
      </c>
      <c r="GK2470" s="81">
        <v>233.2300768079451</v>
      </c>
      <c r="GL2470" s="81">
        <v>700.88254199999994</v>
      </c>
      <c r="GM2470" s="81">
        <v>2027</v>
      </c>
      <c r="GN2470" s="81" t="s">
        <v>173</v>
      </c>
      <c r="GO2470" s="81">
        <v>1.1148832299820636E-2</v>
      </c>
      <c r="GP2470" s="81">
        <v>10</v>
      </c>
      <c r="GQ2470" s="81">
        <v>0</v>
      </c>
      <c r="GR2470" s="81" t="s">
        <v>448</v>
      </c>
      <c r="GS2470" s="81">
        <v>1.1148832299820636E-2</v>
      </c>
      <c r="GT2470" s="81">
        <v>2.6002430136060664</v>
      </c>
      <c r="GU2470" s="81">
        <v>1.1148832299820636E-2</v>
      </c>
      <c r="GV2470" s="81">
        <v>2.6002430136060664</v>
      </c>
      <c r="GW2470" s="81">
        <v>1.1148832299820636E-2</v>
      </c>
      <c r="GX2470" s="81">
        <v>2.6002430136060664</v>
      </c>
      <c r="GY2470" s="81">
        <v>1.1148832299820636E-2</v>
      </c>
      <c r="GZ2470" s="81">
        <v>2.6002430136060664</v>
      </c>
    </row>
    <row r="2471" spans="187:208" x14ac:dyDescent="0.25">
      <c r="GE2471" s="81" t="s">
        <v>449</v>
      </c>
      <c r="GF2471" s="81" t="s">
        <v>155</v>
      </c>
      <c r="GG2471" s="81" t="s">
        <v>468</v>
      </c>
      <c r="GH2471" s="81" t="s">
        <v>461</v>
      </c>
      <c r="GI2471" s="81">
        <v>2028</v>
      </c>
      <c r="GJ2471" s="81" t="s">
        <v>201</v>
      </c>
      <c r="GK2471" s="81">
        <v>247.27299216495331</v>
      </c>
      <c r="GL2471" s="81">
        <v>700.88254199999994</v>
      </c>
      <c r="GM2471" s="81">
        <v>2028</v>
      </c>
      <c r="GN2471" s="81" t="s">
        <v>173</v>
      </c>
      <c r="GO2471" s="81">
        <v>1.1148832299820636E-2</v>
      </c>
      <c r="GP2471" s="81">
        <v>10</v>
      </c>
      <c r="GQ2471" s="81">
        <v>0</v>
      </c>
      <c r="GR2471" s="81" t="s">
        <v>448</v>
      </c>
      <c r="GS2471" s="81">
        <v>1.1148832299820636E-2</v>
      </c>
      <c r="GT2471" s="81">
        <v>2.7568051219219267</v>
      </c>
      <c r="GU2471" s="81">
        <v>1.1148832299820636E-2</v>
      </c>
      <c r="GV2471" s="81">
        <v>2.7568051219219267</v>
      </c>
      <c r="GW2471" s="81">
        <v>1.1148832299820636E-2</v>
      </c>
      <c r="GX2471" s="81">
        <v>2.7568051219219267</v>
      </c>
      <c r="GY2471" s="81">
        <v>1.1148832299820636E-2</v>
      </c>
      <c r="GZ2471" s="81">
        <v>2.7568051219219267</v>
      </c>
    </row>
    <row r="2472" spans="187:208" x14ac:dyDescent="0.25">
      <c r="GE2472" s="81" t="s">
        <v>449</v>
      </c>
      <c r="GF2472" s="81" t="s">
        <v>155</v>
      </c>
      <c r="GG2472" s="81" t="s">
        <v>468</v>
      </c>
      <c r="GH2472" s="81" t="s">
        <v>461</v>
      </c>
      <c r="GI2472" s="81">
        <v>2029</v>
      </c>
      <c r="GJ2472" s="81" t="s">
        <v>201</v>
      </c>
      <c r="GK2472" s="81">
        <v>247.27299216495331</v>
      </c>
      <c r="GL2472" s="81">
        <v>700.88254199999994</v>
      </c>
      <c r="GM2472" s="81">
        <v>2029</v>
      </c>
      <c r="GN2472" s="81" t="s">
        <v>173</v>
      </c>
      <c r="GO2472" s="81">
        <v>1.1148832299820636E-2</v>
      </c>
      <c r="GP2472" s="81">
        <v>10</v>
      </c>
      <c r="GQ2472" s="81">
        <v>0</v>
      </c>
      <c r="GR2472" s="81" t="s">
        <v>448</v>
      </c>
      <c r="GS2472" s="81">
        <v>1.1148832299820636E-2</v>
      </c>
      <c r="GT2472" s="81">
        <v>2.7568051219219267</v>
      </c>
      <c r="GU2472" s="81">
        <v>1.1148832299820636E-2</v>
      </c>
      <c r="GV2472" s="81">
        <v>2.7568051219219267</v>
      </c>
      <c r="GW2472" s="81">
        <v>1.1148832299820636E-2</v>
      </c>
      <c r="GX2472" s="81">
        <v>2.7568051219219267</v>
      </c>
      <c r="GY2472" s="81">
        <v>1.1148832299820636E-2</v>
      </c>
      <c r="GZ2472" s="81">
        <v>2.7568051219219267</v>
      </c>
    </row>
    <row r="2473" spans="187:208" x14ac:dyDescent="0.25">
      <c r="GE2473" s="81" t="s">
        <v>449</v>
      </c>
      <c r="GF2473" s="81" t="s">
        <v>155</v>
      </c>
      <c r="GG2473" s="81" t="s">
        <v>468</v>
      </c>
      <c r="GH2473" s="81" t="s">
        <v>461</v>
      </c>
      <c r="GI2473" s="81">
        <v>2030</v>
      </c>
      <c r="GJ2473" s="81" t="s">
        <v>201</v>
      </c>
      <c r="GK2473" s="81">
        <v>247.27299216495331</v>
      </c>
      <c r="GL2473" s="81">
        <v>700.88254199999994</v>
      </c>
      <c r="GM2473" s="81">
        <v>2030</v>
      </c>
      <c r="GN2473" s="81" t="s">
        <v>173</v>
      </c>
      <c r="GO2473" s="81">
        <v>1.1148832299820636E-2</v>
      </c>
      <c r="GP2473" s="81">
        <v>10</v>
      </c>
      <c r="GQ2473" s="81">
        <v>0</v>
      </c>
      <c r="GR2473" s="81" t="s">
        <v>448</v>
      </c>
      <c r="GS2473" s="81">
        <v>0</v>
      </c>
      <c r="GT2473" s="81">
        <v>0</v>
      </c>
      <c r="GU2473" s="81">
        <v>1.1148832299820636E-2</v>
      </c>
      <c r="GV2473" s="81">
        <v>2.7568051219219267</v>
      </c>
      <c r="GW2473" s="81">
        <v>1.1148832299820636E-2</v>
      </c>
      <c r="GX2473" s="81">
        <v>2.7568051219219267</v>
      </c>
      <c r="GY2473" s="81">
        <v>1.1148832299820636E-2</v>
      </c>
      <c r="GZ2473" s="81">
        <v>2.7568051219219267</v>
      </c>
    </row>
    <row r="2474" spans="187:208" x14ac:dyDescent="0.25">
      <c r="GE2474" s="81" t="s">
        <v>449</v>
      </c>
      <c r="GF2474" s="81" t="s">
        <v>155</v>
      </c>
      <c r="GG2474" s="81" t="s">
        <v>468</v>
      </c>
      <c r="GH2474" s="81" t="s">
        <v>461</v>
      </c>
      <c r="GI2474" s="81">
        <v>2031</v>
      </c>
      <c r="GJ2474" s="81" t="s">
        <v>201</v>
      </c>
      <c r="GK2474" s="81">
        <v>247.27299216495331</v>
      </c>
      <c r="GL2474" s="81">
        <v>700.88254199999994</v>
      </c>
      <c r="GM2474" s="81">
        <v>2031</v>
      </c>
      <c r="GN2474" s="81" t="s">
        <v>173</v>
      </c>
      <c r="GO2474" s="81">
        <v>1.1148832299820636E-2</v>
      </c>
      <c r="GP2474" s="81">
        <v>10</v>
      </c>
      <c r="GQ2474" s="81">
        <v>0</v>
      </c>
      <c r="GR2474" s="81" t="s">
        <v>448</v>
      </c>
      <c r="GS2474" s="81">
        <v>0</v>
      </c>
      <c r="GT2474" s="81">
        <v>0</v>
      </c>
      <c r="GU2474" s="81">
        <v>0</v>
      </c>
      <c r="GV2474" s="81">
        <v>0</v>
      </c>
      <c r="GW2474" s="81">
        <v>1.1148832299820636E-2</v>
      </c>
      <c r="GX2474" s="81">
        <v>2.7568051219219267</v>
      </c>
      <c r="GY2474" s="81">
        <v>1.1148832299820636E-2</v>
      </c>
      <c r="GZ2474" s="81">
        <v>2.7568051219219267</v>
      </c>
    </row>
    <row r="2475" spans="187:208" x14ac:dyDescent="0.25">
      <c r="GE2475" s="81" t="s">
        <v>449</v>
      </c>
      <c r="GF2475" s="81" t="s">
        <v>155</v>
      </c>
      <c r="GG2475" s="81" t="s">
        <v>468</v>
      </c>
      <c r="GH2475" s="81" t="s">
        <v>461</v>
      </c>
      <c r="GI2475" s="81">
        <v>2032</v>
      </c>
      <c r="GJ2475" s="81" t="s">
        <v>201</v>
      </c>
      <c r="GK2475" s="81">
        <v>247.27299216495331</v>
      </c>
      <c r="GL2475" s="81">
        <v>700.88254199999994</v>
      </c>
      <c r="GM2475" s="81">
        <v>2032</v>
      </c>
      <c r="GN2475" s="81" t="s">
        <v>173</v>
      </c>
      <c r="GO2475" s="81">
        <v>1.1148832299820636E-2</v>
      </c>
      <c r="GP2475" s="81">
        <v>10</v>
      </c>
      <c r="GQ2475" s="81">
        <v>0</v>
      </c>
      <c r="GR2475" s="81" t="s">
        <v>448</v>
      </c>
      <c r="GS2475" s="81">
        <v>0</v>
      </c>
      <c r="GT2475" s="81">
        <v>0</v>
      </c>
      <c r="GU2475" s="81">
        <v>0</v>
      </c>
      <c r="GV2475" s="81">
        <v>0</v>
      </c>
      <c r="GW2475" s="81">
        <v>0</v>
      </c>
      <c r="GX2475" s="81">
        <v>0</v>
      </c>
      <c r="GY2475" s="81">
        <v>1.1148832299820636E-2</v>
      </c>
      <c r="GZ2475" s="81">
        <v>2.7568051219219267</v>
      </c>
    </row>
    <row r="2476" spans="187:208" x14ac:dyDescent="0.25">
      <c r="GE2476" s="81" t="s">
        <v>449</v>
      </c>
      <c r="GF2476" s="81" t="s">
        <v>155</v>
      </c>
      <c r="GG2476" s="81" t="s">
        <v>468</v>
      </c>
      <c r="GH2476" s="81" t="s">
        <v>451</v>
      </c>
      <c r="GI2476" s="81">
        <v>2021</v>
      </c>
      <c r="GJ2476" s="81" t="s">
        <v>201</v>
      </c>
      <c r="GK2476" s="81">
        <v>222.2294216278776</v>
      </c>
      <c r="GL2476" s="81">
        <v>700.88254199999994</v>
      </c>
      <c r="GM2476" s="81">
        <v>2021</v>
      </c>
      <c r="GN2476" s="81" t="s">
        <v>173</v>
      </c>
      <c r="GO2476" s="81">
        <v>1.1148832299820636E-2</v>
      </c>
      <c r="GP2476" s="81">
        <v>10</v>
      </c>
      <c r="GQ2476" s="81">
        <v>0</v>
      </c>
      <c r="GR2476" s="81" t="s">
        <v>448</v>
      </c>
      <c r="GS2476" s="81">
        <v>1.1148832299820636E-2</v>
      </c>
      <c r="GT2476" s="81">
        <v>2.4775985538153407</v>
      </c>
      <c r="GU2476" s="81">
        <v>1.1148832299820636E-2</v>
      </c>
      <c r="GV2476" s="81">
        <v>2.4775985538153407</v>
      </c>
      <c r="GW2476" s="81">
        <v>0</v>
      </c>
      <c r="GX2476" s="81">
        <v>0</v>
      </c>
      <c r="GY2476" s="81">
        <v>0</v>
      </c>
      <c r="GZ2476" s="81">
        <v>0</v>
      </c>
    </row>
    <row r="2477" spans="187:208" x14ac:dyDescent="0.25">
      <c r="GE2477" s="81" t="s">
        <v>449</v>
      </c>
      <c r="GF2477" s="81" t="s">
        <v>155</v>
      </c>
      <c r="GG2477" s="81" t="s">
        <v>468</v>
      </c>
      <c r="GH2477" s="81" t="s">
        <v>451</v>
      </c>
      <c r="GI2477" s="81">
        <v>2022</v>
      </c>
      <c r="GJ2477" s="81" t="s">
        <v>201</v>
      </c>
      <c r="GK2477" s="81">
        <v>222.2294216278776</v>
      </c>
      <c r="GL2477" s="81">
        <v>700.88254199999994</v>
      </c>
      <c r="GM2477" s="81">
        <v>2022</v>
      </c>
      <c r="GN2477" s="81" t="s">
        <v>173</v>
      </c>
      <c r="GO2477" s="81">
        <v>1.1148832299820636E-2</v>
      </c>
      <c r="GP2477" s="81">
        <v>10</v>
      </c>
      <c r="GQ2477" s="81">
        <v>0</v>
      </c>
      <c r="GR2477" s="81" t="s">
        <v>448</v>
      </c>
      <c r="GS2477" s="81">
        <v>1.1148832299820636E-2</v>
      </c>
      <c r="GT2477" s="81">
        <v>2.4775985538153407</v>
      </c>
      <c r="GU2477" s="81">
        <v>1.1148832299820636E-2</v>
      </c>
      <c r="GV2477" s="81">
        <v>2.4775985538153407</v>
      </c>
      <c r="GW2477" s="81">
        <v>1.1148832299820636E-2</v>
      </c>
      <c r="GX2477" s="81">
        <v>2.4775985538153407</v>
      </c>
      <c r="GY2477" s="81">
        <v>0</v>
      </c>
      <c r="GZ2477" s="81">
        <v>0</v>
      </c>
    </row>
    <row r="2478" spans="187:208" x14ac:dyDescent="0.25">
      <c r="GE2478" s="81" t="s">
        <v>449</v>
      </c>
      <c r="GF2478" s="81" t="s">
        <v>155</v>
      </c>
      <c r="GG2478" s="81" t="s">
        <v>468</v>
      </c>
      <c r="GH2478" s="81" t="s">
        <v>451</v>
      </c>
      <c r="GI2478" s="81">
        <v>2023</v>
      </c>
      <c r="GJ2478" s="81" t="s">
        <v>201</v>
      </c>
      <c r="GK2478" s="81">
        <v>233.23007680798861</v>
      </c>
      <c r="GL2478" s="81">
        <v>700.88254199999994</v>
      </c>
      <c r="GM2478" s="81">
        <v>2023</v>
      </c>
      <c r="GN2478" s="81" t="s">
        <v>173</v>
      </c>
      <c r="GO2478" s="81">
        <v>1.1148832299820636E-2</v>
      </c>
      <c r="GP2478" s="81">
        <v>10</v>
      </c>
      <c r="GQ2478" s="81">
        <v>0</v>
      </c>
      <c r="GR2478" s="81" t="s">
        <v>448</v>
      </c>
      <c r="GS2478" s="81">
        <v>1.1148832299820636E-2</v>
      </c>
      <c r="GT2478" s="81">
        <v>2.6002430136065513</v>
      </c>
      <c r="GU2478" s="81">
        <v>1.1148832299820636E-2</v>
      </c>
      <c r="GV2478" s="81">
        <v>2.6002430136065513</v>
      </c>
      <c r="GW2478" s="81">
        <v>1.1148832299820636E-2</v>
      </c>
      <c r="GX2478" s="81">
        <v>2.6002430136065513</v>
      </c>
      <c r="GY2478" s="81">
        <v>1.1148832299820636E-2</v>
      </c>
      <c r="GZ2478" s="81">
        <v>2.6002430136065513</v>
      </c>
    </row>
    <row r="2479" spans="187:208" x14ac:dyDescent="0.25">
      <c r="GE2479" s="81" t="s">
        <v>449</v>
      </c>
      <c r="GF2479" s="81" t="s">
        <v>155</v>
      </c>
      <c r="GG2479" s="81" t="s">
        <v>468</v>
      </c>
      <c r="GH2479" s="81" t="s">
        <v>451</v>
      </c>
      <c r="GI2479" s="81">
        <v>2024</v>
      </c>
      <c r="GJ2479" s="81" t="s">
        <v>201</v>
      </c>
      <c r="GK2479" s="81">
        <v>233.23007680798861</v>
      </c>
      <c r="GL2479" s="81">
        <v>700.88254199999994</v>
      </c>
      <c r="GM2479" s="81">
        <v>2024</v>
      </c>
      <c r="GN2479" s="81" t="s">
        <v>173</v>
      </c>
      <c r="GO2479" s="81">
        <v>1.1148832299820636E-2</v>
      </c>
      <c r="GP2479" s="81">
        <v>10</v>
      </c>
      <c r="GQ2479" s="81">
        <v>0</v>
      </c>
      <c r="GR2479" s="81" t="s">
        <v>448</v>
      </c>
      <c r="GS2479" s="81">
        <v>1.1148832299820636E-2</v>
      </c>
      <c r="GT2479" s="81">
        <v>2.6002430136065513</v>
      </c>
      <c r="GU2479" s="81">
        <v>1.1148832299820636E-2</v>
      </c>
      <c r="GV2479" s="81">
        <v>2.6002430136065513</v>
      </c>
      <c r="GW2479" s="81">
        <v>1.1148832299820636E-2</v>
      </c>
      <c r="GX2479" s="81">
        <v>2.6002430136065513</v>
      </c>
      <c r="GY2479" s="81">
        <v>1.1148832299820636E-2</v>
      </c>
      <c r="GZ2479" s="81">
        <v>2.6002430136065513</v>
      </c>
    </row>
    <row r="2480" spans="187:208" x14ac:dyDescent="0.25">
      <c r="GE2480" s="81" t="s">
        <v>449</v>
      </c>
      <c r="GF2480" s="81" t="s">
        <v>155</v>
      </c>
      <c r="GG2480" s="81" t="s">
        <v>468</v>
      </c>
      <c r="GH2480" s="81" t="s">
        <v>451</v>
      </c>
      <c r="GI2480" s="81">
        <v>2025</v>
      </c>
      <c r="GJ2480" s="81" t="s">
        <v>201</v>
      </c>
      <c r="GK2480" s="81">
        <v>233.23007680798861</v>
      </c>
      <c r="GL2480" s="81">
        <v>700.88254199999994</v>
      </c>
      <c r="GM2480" s="81">
        <v>2025</v>
      </c>
      <c r="GN2480" s="81" t="s">
        <v>173</v>
      </c>
      <c r="GO2480" s="81">
        <v>1.1148832299820636E-2</v>
      </c>
      <c r="GP2480" s="81">
        <v>10</v>
      </c>
      <c r="GQ2480" s="81">
        <v>0</v>
      </c>
      <c r="GR2480" s="81" t="s">
        <v>448</v>
      </c>
      <c r="GS2480" s="81">
        <v>1.1148832299820636E-2</v>
      </c>
      <c r="GT2480" s="81">
        <v>2.6002430136065513</v>
      </c>
      <c r="GU2480" s="81">
        <v>1.1148832299820636E-2</v>
      </c>
      <c r="GV2480" s="81">
        <v>2.6002430136065513</v>
      </c>
      <c r="GW2480" s="81">
        <v>1.1148832299820636E-2</v>
      </c>
      <c r="GX2480" s="81">
        <v>2.6002430136065513</v>
      </c>
      <c r="GY2480" s="81">
        <v>1.1148832299820636E-2</v>
      </c>
      <c r="GZ2480" s="81">
        <v>2.6002430136065513</v>
      </c>
    </row>
    <row r="2481" spans="187:208" x14ac:dyDescent="0.25">
      <c r="GE2481" s="81" t="s">
        <v>449</v>
      </c>
      <c r="GF2481" s="81" t="s">
        <v>155</v>
      </c>
      <c r="GG2481" s="81" t="s">
        <v>468</v>
      </c>
      <c r="GH2481" s="81" t="s">
        <v>451</v>
      </c>
      <c r="GI2481" s="81">
        <v>2026</v>
      </c>
      <c r="GJ2481" s="81" t="s">
        <v>201</v>
      </c>
      <c r="GK2481" s="81">
        <v>233.23007680798861</v>
      </c>
      <c r="GL2481" s="81">
        <v>700.88254199999994</v>
      </c>
      <c r="GM2481" s="81">
        <v>2026</v>
      </c>
      <c r="GN2481" s="81" t="s">
        <v>173</v>
      </c>
      <c r="GO2481" s="81">
        <v>1.1148832299820636E-2</v>
      </c>
      <c r="GP2481" s="81">
        <v>10</v>
      </c>
      <c r="GQ2481" s="81">
        <v>0</v>
      </c>
      <c r="GR2481" s="81" t="s">
        <v>448</v>
      </c>
      <c r="GS2481" s="81">
        <v>1.1148832299820636E-2</v>
      </c>
      <c r="GT2481" s="81">
        <v>2.6002430136065513</v>
      </c>
      <c r="GU2481" s="81">
        <v>1.1148832299820636E-2</v>
      </c>
      <c r="GV2481" s="81">
        <v>2.6002430136065513</v>
      </c>
      <c r="GW2481" s="81">
        <v>1.1148832299820636E-2</v>
      </c>
      <c r="GX2481" s="81">
        <v>2.6002430136065513</v>
      </c>
      <c r="GY2481" s="81">
        <v>1.1148832299820636E-2</v>
      </c>
      <c r="GZ2481" s="81">
        <v>2.6002430136065513</v>
      </c>
    </row>
    <row r="2482" spans="187:208" x14ac:dyDescent="0.25">
      <c r="GE2482" s="81" t="s">
        <v>449</v>
      </c>
      <c r="GF2482" s="81" t="s">
        <v>155</v>
      </c>
      <c r="GG2482" s="81" t="s">
        <v>468</v>
      </c>
      <c r="GH2482" s="81" t="s">
        <v>451</v>
      </c>
      <c r="GI2482" s="81">
        <v>2027</v>
      </c>
      <c r="GJ2482" s="81" t="s">
        <v>201</v>
      </c>
      <c r="GK2482" s="81">
        <v>233.23007680798861</v>
      </c>
      <c r="GL2482" s="81">
        <v>700.88254199999994</v>
      </c>
      <c r="GM2482" s="81">
        <v>2027</v>
      </c>
      <c r="GN2482" s="81" t="s">
        <v>173</v>
      </c>
      <c r="GO2482" s="81">
        <v>1.1148832299820636E-2</v>
      </c>
      <c r="GP2482" s="81">
        <v>10</v>
      </c>
      <c r="GQ2482" s="81">
        <v>0</v>
      </c>
      <c r="GR2482" s="81" t="s">
        <v>448</v>
      </c>
      <c r="GS2482" s="81">
        <v>1.1148832299820636E-2</v>
      </c>
      <c r="GT2482" s="81">
        <v>2.6002430136065513</v>
      </c>
      <c r="GU2482" s="81">
        <v>1.1148832299820636E-2</v>
      </c>
      <c r="GV2482" s="81">
        <v>2.6002430136065513</v>
      </c>
      <c r="GW2482" s="81">
        <v>1.1148832299820636E-2</v>
      </c>
      <c r="GX2482" s="81">
        <v>2.6002430136065513</v>
      </c>
      <c r="GY2482" s="81">
        <v>1.1148832299820636E-2</v>
      </c>
      <c r="GZ2482" s="81">
        <v>2.6002430136065513</v>
      </c>
    </row>
    <row r="2483" spans="187:208" x14ac:dyDescent="0.25">
      <c r="GE2483" s="81" t="s">
        <v>449</v>
      </c>
      <c r="GF2483" s="81" t="s">
        <v>155</v>
      </c>
      <c r="GG2483" s="81" t="s">
        <v>468</v>
      </c>
      <c r="GH2483" s="81" t="s">
        <v>451</v>
      </c>
      <c r="GI2483" s="81">
        <v>2028</v>
      </c>
      <c r="GJ2483" s="81" t="s">
        <v>201</v>
      </c>
      <c r="GK2483" s="81">
        <v>247.27299216499929</v>
      </c>
      <c r="GL2483" s="81">
        <v>700.88254199999994</v>
      </c>
      <c r="GM2483" s="81">
        <v>2028</v>
      </c>
      <c r="GN2483" s="81" t="s">
        <v>173</v>
      </c>
      <c r="GO2483" s="81">
        <v>1.1148832299820636E-2</v>
      </c>
      <c r="GP2483" s="81">
        <v>10</v>
      </c>
      <c r="GQ2483" s="81">
        <v>0</v>
      </c>
      <c r="GR2483" s="81" t="s">
        <v>448</v>
      </c>
      <c r="GS2483" s="81">
        <v>1.1148832299820636E-2</v>
      </c>
      <c r="GT2483" s="81">
        <v>2.7568051219224392</v>
      </c>
      <c r="GU2483" s="81">
        <v>1.1148832299820636E-2</v>
      </c>
      <c r="GV2483" s="81">
        <v>2.7568051219224392</v>
      </c>
      <c r="GW2483" s="81">
        <v>1.1148832299820636E-2</v>
      </c>
      <c r="GX2483" s="81">
        <v>2.7568051219224392</v>
      </c>
      <c r="GY2483" s="81">
        <v>1.1148832299820636E-2</v>
      </c>
      <c r="GZ2483" s="81">
        <v>2.7568051219224392</v>
      </c>
    </row>
    <row r="2484" spans="187:208" x14ac:dyDescent="0.25">
      <c r="GE2484" s="81" t="s">
        <v>449</v>
      </c>
      <c r="GF2484" s="81" t="s">
        <v>155</v>
      </c>
      <c r="GG2484" s="81" t="s">
        <v>468</v>
      </c>
      <c r="GH2484" s="81" t="s">
        <v>451</v>
      </c>
      <c r="GI2484" s="81">
        <v>2029</v>
      </c>
      <c r="GJ2484" s="81" t="s">
        <v>201</v>
      </c>
      <c r="GK2484" s="81">
        <v>247.27299216499929</v>
      </c>
      <c r="GL2484" s="81">
        <v>700.88254199999994</v>
      </c>
      <c r="GM2484" s="81">
        <v>2029</v>
      </c>
      <c r="GN2484" s="81" t="s">
        <v>173</v>
      </c>
      <c r="GO2484" s="81">
        <v>1.1148832299820636E-2</v>
      </c>
      <c r="GP2484" s="81">
        <v>10</v>
      </c>
      <c r="GQ2484" s="81">
        <v>0</v>
      </c>
      <c r="GR2484" s="81" t="s">
        <v>448</v>
      </c>
      <c r="GS2484" s="81">
        <v>1.1148832299820636E-2</v>
      </c>
      <c r="GT2484" s="81">
        <v>2.7568051219224392</v>
      </c>
      <c r="GU2484" s="81">
        <v>1.1148832299820636E-2</v>
      </c>
      <c r="GV2484" s="81">
        <v>2.7568051219224392</v>
      </c>
      <c r="GW2484" s="81">
        <v>1.1148832299820636E-2</v>
      </c>
      <c r="GX2484" s="81">
        <v>2.7568051219224392</v>
      </c>
      <c r="GY2484" s="81">
        <v>1.1148832299820636E-2</v>
      </c>
      <c r="GZ2484" s="81">
        <v>2.7568051219224392</v>
      </c>
    </row>
    <row r="2485" spans="187:208" x14ac:dyDescent="0.25">
      <c r="GE2485" s="81" t="s">
        <v>449</v>
      </c>
      <c r="GF2485" s="81" t="s">
        <v>155</v>
      </c>
      <c r="GG2485" s="81" t="s">
        <v>468</v>
      </c>
      <c r="GH2485" s="81" t="s">
        <v>451</v>
      </c>
      <c r="GI2485" s="81">
        <v>2030</v>
      </c>
      <c r="GJ2485" s="81" t="s">
        <v>201</v>
      </c>
      <c r="GK2485" s="81">
        <v>247.27299216499929</v>
      </c>
      <c r="GL2485" s="81">
        <v>700.88254199999994</v>
      </c>
      <c r="GM2485" s="81">
        <v>2030</v>
      </c>
      <c r="GN2485" s="81" t="s">
        <v>173</v>
      </c>
      <c r="GO2485" s="81">
        <v>1.1148832299820636E-2</v>
      </c>
      <c r="GP2485" s="81">
        <v>10</v>
      </c>
      <c r="GQ2485" s="81">
        <v>0</v>
      </c>
      <c r="GR2485" s="81" t="s">
        <v>448</v>
      </c>
      <c r="GS2485" s="81">
        <v>0</v>
      </c>
      <c r="GT2485" s="81">
        <v>0</v>
      </c>
      <c r="GU2485" s="81">
        <v>1.1148832299820636E-2</v>
      </c>
      <c r="GV2485" s="81">
        <v>2.7568051219224392</v>
      </c>
      <c r="GW2485" s="81">
        <v>1.1148832299820636E-2</v>
      </c>
      <c r="GX2485" s="81">
        <v>2.7568051219224392</v>
      </c>
      <c r="GY2485" s="81">
        <v>1.1148832299820636E-2</v>
      </c>
      <c r="GZ2485" s="81">
        <v>2.7568051219224392</v>
      </c>
    </row>
    <row r="2486" spans="187:208" x14ac:dyDescent="0.25">
      <c r="GE2486" s="81" t="s">
        <v>449</v>
      </c>
      <c r="GF2486" s="81" t="s">
        <v>155</v>
      </c>
      <c r="GG2486" s="81" t="s">
        <v>468</v>
      </c>
      <c r="GH2486" s="81" t="s">
        <v>451</v>
      </c>
      <c r="GI2486" s="81">
        <v>2031</v>
      </c>
      <c r="GJ2486" s="81" t="s">
        <v>201</v>
      </c>
      <c r="GK2486" s="81">
        <v>247.27299216499929</v>
      </c>
      <c r="GL2486" s="81">
        <v>700.88254199999994</v>
      </c>
      <c r="GM2486" s="81">
        <v>2031</v>
      </c>
      <c r="GN2486" s="81" t="s">
        <v>173</v>
      </c>
      <c r="GO2486" s="81">
        <v>1.1148832299820636E-2</v>
      </c>
      <c r="GP2486" s="81">
        <v>10</v>
      </c>
      <c r="GQ2486" s="81">
        <v>0</v>
      </c>
      <c r="GR2486" s="81" t="s">
        <v>448</v>
      </c>
      <c r="GS2486" s="81">
        <v>0</v>
      </c>
      <c r="GT2486" s="81">
        <v>0</v>
      </c>
      <c r="GU2486" s="81">
        <v>0</v>
      </c>
      <c r="GV2486" s="81">
        <v>0</v>
      </c>
      <c r="GW2486" s="81">
        <v>1.1148832299820636E-2</v>
      </c>
      <c r="GX2486" s="81">
        <v>2.7568051219224392</v>
      </c>
      <c r="GY2486" s="81">
        <v>1.1148832299820636E-2</v>
      </c>
      <c r="GZ2486" s="81">
        <v>2.7568051219224392</v>
      </c>
    </row>
    <row r="2487" spans="187:208" x14ac:dyDescent="0.25">
      <c r="GE2487" s="81" t="s">
        <v>449</v>
      </c>
      <c r="GF2487" s="81" t="s">
        <v>155</v>
      </c>
      <c r="GG2487" s="81" t="s">
        <v>468</v>
      </c>
      <c r="GH2487" s="81" t="s">
        <v>451</v>
      </c>
      <c r="GI2487" s="81">
        <v>2032</v>
      </c>
      <c r="GJ2487" s="81" t="s">
        <v>201</v>
      </c>
      <c r="GK2487" s="81">
        <v>247.27299216499929</v>
      </c>
      <c r="GL2487" s="81">
        <v>700.88254199999994</v>
      </c>
      <c r="GM2487" s="81">
        <v>2032</v>
      </c>
      <c r="GN2487" s="81" t="s">
        <v>173</v>
      </c>
      <c r="GO2487" s="81">
        <v>1.1148832299820636E-2</v>
      </c>
      <c r="GP2487" s="81">
        <v>10</v>
      </c>
      <c r="GQ2487" s="81">
        <v>0</v>
      </c>
      <c r="GR2487" s="81" t="s">
        <v>448</v>
      </c>
      <c r="GS2487" s="81">
        <v>0</v>
      </c>
      <c r="GT2487" s="81">
        <v>0</v>
      </c>
      <c r="GU2487" s="81">
        <v>0</v>
      </c>
      <c r="GV2487" s="81">
        <v>0</v>
      </c>
      <c r="GW2487" s="81">
        <v>0</v>
      </c>
      <c r="GX2487" s="81">
        <v>0</v>
      </c>
      <c r="GY2487" s="81">
        <v>1.1148832299820636E-2</v>
      </c>
      <c r="GZ2487" s="81">
        <v>2.7568051219224392</v>
      </c>
    </row>
    <row r="2488" spans="187:208" x14ac:dyDescent="0.25">
      <c r="GE2488" s="81" t="s">
        <v>449</v>
      </c>
      <c r="GF2488" s="81" t="s">
        <v>155</v>
      </c>
      <c r="GG2488" s="81" t="s">
        <v>468</v>
      </c>
      <c r="GH2488" s="81" t="s">
        <v>452</v>
      </c>
      <c r="GI2488" s="81">
        <v>2021</v>
      </c>
      <c r="GJ2488" s="81" t="s">
        <v>201</v>
      </c>
      <c r="GK2488" s="81">
        <v>0.69641821681223082</v>
      </c>
      <c r="GL2488" s="81">
        <v>700.88254199999994</v>
      </c>
      <c r="GM2488" s="81">
        <v>2021</v>
      </c>
      <c r="GN2488" s="81" t="s">
        <v>173</v>
      </c>
      <c r="GO2488" s="81">
        <v>1.1148832299820636E-2</v>
      </c>
      <c r="GP2488" s="81">
        <v>10</v>
      </c>
      <c r="GQ2488" s="81">
        <v>0</v>
      </c>
      <c r="GR2488" s="81" t="s">
        <v>448</v>
      </c>
      <c r="GS2488" s="81">
        <v>1.1148832299820636E-2</v>
      </c>
      <c r="GT2488" s="81">
        <v>7.7642499097796899E-3</v>
      </c>
      <c r="GU2488" s="81">
        <v>1.1148832299820636E-2</v>
      </c>
      <c r="GV2488" s="81">
        <v>7.7642499097796899E-3</v>
      </c>
      <c r="GW2488" s="81">
        <v>0</v>
      </c>
      <c r="GX2488" s="81">
        <v>0</v>
      </c>
      <c r="GY2488" s="81">
        <v>0</v>
      </c>
      <c r="GZ2488" s="81">
        <v>0</v>
      </c>
    </row>
    <row r="2489" spans="187:208" x14ac:dyDescent="0.25">
      <c r="GE2489" s="81" t="s">
        <v>449</v>
      </c>
      <c r="GF2489" s="81" t="s">
        <v>155</v>
      </c>
      <c r="GG2489" s="81" t="s">
        <v>468</v>
      </c>
      <c r="GH2489" s="81" t="s">
        <v>452</v>
      </c>
      <c r="GI2489" s="81">
        <v>2022</v>
      </c>
      <c r="GJ2489" s="81" t="s">
        <v>201</v>
      </c>
      <c r="GK2489" s="81">
        <v>0.69641821681223082</v>
      </c>
      <c r="GL2489" s="81">
        <v>700.88254199999994</v>
      </c>
      <c r="GM2489" s="81">
        <v>2022</v>
      </c>
      <c r="GN2489" s="81" t="s">
        <v>173</v>
      </c>
      <c r="GO2489" s="81">
        <v>1.1148832299820636E-2</v>
      </c>
      <c r="GP2489" s="81">
        <v>10</v>
      </c>
      <c r="GQ2489" s="81">
        <v>0</v>
      </c>
      <c r="GR2489" s="81" t="s">
        <v>448</v>
      </c>
      <c r="GS2489" s="81">
        <v>1.1148832299820636E-2</v>
      </c>
      <c r="GT2489" s="81">
        <v>7.7642499097796899E-3</v>
      </c>
      <c r="GU2489" s="81">
        <v>1.1148832299820636E-2</v>
      </c>
      <c r="GV2489" s="81">
        <v>7.7642499097796899E-3</v>
      </c>
      <c r="GW2489" s="81">
        <v>1.1148832299820636E-2</v>
      </c>
      <c r="GX2489" s="81">
        <v>7.7642499097796899E-3</v>
      </c>
      <c r="GY2489" s="81">
        <v>0</v>
      </c>
      <c r="GZ2489" s="81">
        <v>0</v>
      </c>
    </row>
    <row r="2490" spans="187:208" x14ac:dyDescent="0.25">
      <c r="GE2490" s="81" t="s">
        <v>449</v>
      </c>
      <c r="GF2490" s="81" t="s">
        <v>155</v>
      </c>
      <c r="GG2490" s="81" t="s">
        <v>468</v>
      </c>
      <c r="GH2490" s="81" t="s">
        <v>452</v>
      </c>
      <c r="GI2490" s="81">
        <v>2023</v>
      </c>
      <c r="GJ2490" s="81" t="s">
        <v>201</v>
      </c>
      <c r="GK2490" s="81">
        <v>0.71896016785821215</v>
      </c>
      <c r="GL2490" s="81">
        <v>700.88254199999994</v>
      </c>
      <c r="GM2490" s="81">
        <v>2023</v>
      </c>
      <c r="GN2490" s="81" t="s">
        <v>173</v>
      </c>
      <c r="GO2490" s="81">
        <v>1.1148832299820636E-2</v>
      </c>
      <c r="GP2490" s="81">
        <v>10</v>
      </c>
      <c r="GQ2490" s="81">
        <v>0</v>
      </c>
      <c r="GR2490" s="81" t="s">
        <v>448</v>
      </c>
      <c r="GS2490" s="81">
        <v>1.1148832299820636E-2</v>
      </c>
      <c r="GT2490" s="81">
        <v>8.0155663417021024E-3</v>
      </c>
      <c r="GU2490" s="81">
        <v>1.1148832299820636E-2</v>
      </c>
      <c r="GV2490" s="81">
        <v>8.0155663417021024E-3</v>
      </c>
      <c r="GW2490" s="81">
        <v>1.1148832299820636E-2</v>
      </c>
      <c r="GX2490" s="81">
        <v>8.0155663417021024E-3</v>
      </c>
      <c r="GY2490" s="81">
        <v>1.1148832299820636E-2</v>
      </c>
      <c r="GZ2490" s="81">
        <v>8.0155663417021024E-3</v>
      </c>
    </row>
    <row r="2491" spans="187:208" x14ac:dyDescent="0.25">
      <c r="GE2491" s="81" t="s">
        <v>449</v>
      </c>
      <c r="GF2491" s="81" t="s">
        <v>155</v>
      </c>
      <c r="GG2491" s="81" t="s">
        <v>468</v>
      </c>
      <c r="GH2491" s="81" t="s">
        <v>452</v>
      </c>
      <c r="GI2491" s="81">
        <v>2024</v>
      </c>
      <c r="GJ2491" s="81" t="s">
        <v>201</v>
      </c>
      <c r="GK2491" s="81">
        <v>0.71896016785821215</v>
      </c>
      <c r="GL2491" s="81">
        <v>700.88254199999994</v>
      </c>
      <c r="GM2491" s="81">
        <v>2024</v>
      </c>
      <c r="GN2491" s="81" t="s">
        <v>173</v>
      </c>
      <c r="GO2491" s="81">
        <v>1.1148832299820636E-2</v>
      </c>
      <c r="GP2491" s="81">
        <v>10</v>
      </c>
      <c r="GQ2491" s="81">
        <v>0</v>
      </c>
      <c r="GR2491" s="81" t="s">
        <v>448</v>
      </c>
      <c r="GS2491" s="81">
        <v>1.1148832299820636E-2</v>
      </c>
      <c r="GT2491" s="81">
        <v>8.0155663417021024E-3</v>
      </c>
      <c r="GU2491" s="81">
        <v>1.1148832299820636E-2</v>
      </c>
      <c r="GV2491" s="81">
        <v>8.0155663417021024E-3</v>
      </c>
      <c r="GW2491" s="81">
        <v>1.1148832299820636E-2</v>
      </c>
      <c r="GX2491" s="81">
        <v>8.0155663417021024E-3</v>
      </c>
      <c r="GY2491" s="81">
        <v>1.1148832299820636E-2</v>
      </c>
      <c r="GZ2491" s="81">
        <v>8.0155663417021024E-3</v>
      </c>
    </row>
    <row r="2492" spans="187:208" x14ac:dyDescent="0.25">
      <c r="GE2492" s="81" t="s">
        <v>449</v>
      </c>
      <c r="GF2492" s="81" t="s">
        <v>155</v>
      </c>
      <c r="GG2492" s="81" t="s">
        <v>468</v>
      </c>
      <c r="GH2492" s="81" t="s">
        <v>452</v>
      </c>
      <c r="GI2492" s="81">
        <v>2025</v>
      </c>
      <c r="GJ2492" s="81" t="s">
        <v>201</v>
      </c>
      <c r="GK2492" s="81">
        <v>0.71896016785821215</v>
      </c>
      <c r="GL2492" s="81">
        <v>700.88254199999994</v>
      </c>
      <c r="GM2492" s="81">
        <v>2025</v>
      </c>
      <c r="GN2492" s="81" t="s">
        <v>173</v>
      </c>
      <c r="GO2492" s="81">
        <v>1.1148832299820636E-2</v>
      </c>
      <c r="GP2492" s="81">
        <v>10</v>
      </c>
      <c r="GQ2492" s="81">
        <v>0</v>
      </c>
      <c r="GR2492" s="81" t="s">
        <v>448</v>
      </c>
      <c r="GS2492" s="81">
        <v>1.1148832299820636E-2</v>
      </c>
      <c r="GT2492" s="81">
        <v>8.0155663417021024E-3</v>
      </c>
      <c r="GU2492" s="81">
        <v>1.1148832299820636E-2</v>
      </c>
      <c r="GV2492" s="81">
        <v>8.0155663417021024E-3</v>
      </c>
      <c r="GW2492" s="81">
        <v>1.1148832299820636E-2</v>
      </c>
      <c r="GX2492" s="81">
        <v>8.0155663417021024E-3</v>
      </c>
      <c r="GY2492" s="81">
        <v>1.1148832299820636E-2</v>
      </c>
      <c r="GZ2492" s="81">
        <v>8.0155663417021024E-3</v>
      </c>
    </row>
    <row r="2493" spans="187:208" x14ac:dyDescent="0.25">
      <c r="GE2493" s="81" t="s">
        <v>449</v>
      </c>
      <c r="GF2493" s="81" t="s">
        <v>155</v>
      </c>
      <c r="GG2493" s="81" t="s">
        <v>468</v>
      </c>
      <c r="GH2493" s="81" t="s">
        <v>452</v>
      </c>
      <c r="GI2493" s="81">
        <v>2026</v>
      </c>
      <c r="GJ2493" s="81" t="s">
        <v>201</v>
      </c>
      <c r="GK2493" s="81">
        <v>0.71896016785821215</v>
      </c>
      <c r="GL2493" s="81">
        <v>700.88254199999994</v>
      </c>
      <c r="GM2493" s="81">
        <v>2026</v>
      </c>
      <c r="GN2493" s="81" t="s">
        <v>173</v>
      </c>
      <c r="GO2493" s="81">
        <v>1.1148832299820636E-2</v>
      </c>
      <c r="GP2493" s="81">
        <v>10</v>
      </c>
      <c r="GQ2493" s="81">
        <v>0</v>
      </c>
      <c r="GR2493" s="81" t="s">
        <v>448</v>
      </c>
      <c r="GS2493" s="81">
        <v>1.1148832299820636E-2</v>
      </c>
      <c r="GT2493" s="81">
        <v>8.0155663417021024E-3</v>
      </c>
      <c r="GU2493" s="81">
        <v>1.1148832299820636E-2</v>
      </c>
      <c r="GV2493" s="81">
        <v>8.0155663417021024E-3</v>
      </c>
      <c r="GW2493" s="81">
        <v>1.1148832299820636E-2</v>
      </c>
      <c r="GX2493" s="81">
        <v>8.0155663417021024E-3</v>
      </c>
      <c r="GY2493" s="81">
        <v>1.1148832299820636E-2</v>
      </c>
      <c r="GZ2493" s="81">
        <v>8.0155663417021024E-3</v>
      </c>
    </row>
    <row r="2494" spans="187:208" x14ac:dyDescent="0.25">
      <c r="GE2494" s="81" t="s">
        <v>449</v>
      </c>
      <c r="GF2494" s="81" t="s">
        <v>155</v>
      </c>
      <c r="GG2494" s="81" t="s">
        <v>468</v>
      </c>
      <c r="GH2494" s="81" t="s">
        <v>452</v>
      </c>
      <c r="GI2494" s="81">
        <v>2027</v>
      </c>
      <c r="GJ2494" s="81" t="s">
        <v>201</v>
      </c>
      <c r="GK2494" s="81">
        <v>0.71896016785821215</v>
      </c>
      <c r="GL2494" s="81">
        <v>700.88254199999994</v>
      </c>
      <c r="GM2494" s="81">
        <v>2027</v>
      </c>
      <c r="GN2494" s="81" t="s">
        <v>173</v>
      </c>
      <c r="GO2494" s="81">
        <v>1.1148832299820636E-2</v>
      </c>
      <c r="GP2494" s="81">
        <v>10</v>
      </c>
      <c r="GQ2494" s="81">
        <v>0</v>
      </c>
      <c r="GR2494" s="81" t="s">
        <v>448</v>
      </c>
      <c r="GS2494" s="81">
        <v>1.1148832299820636E-2</v>
      </c>
      <c r="GT2494" s="81">
        <v>8.0155663417021024E-3</v>
      </c>
      <c r="GU2494" s="81">
        <v>1.1148832299820636E-2</v>
      </c>
      <c r="GV2494" s="81">
        <v>8.0155663417021024E-3</v>
      </c>
      <c r="GW2494" s="81">
        <v>1.1148832299820636E-2</v>
      </c>
      <c r="GX2494" s="81">
        <v>8.0155663417021024E-3</v>
      </c>
      <c r="GY2494" s="81">
        <v>1.1148832299820636E-2</v>
      </c>
      <c r="GZ2494" s="81">
        <v>8.0155663417021024E-3</v>
      </c>
    </row>
    <row r="2495" spans="187:208" x14ac:dyDescent="0.25">
      <c r="GE2495" s="81" t="s">
        <v>449</v>
      </c>
      <c r="GF2495" s="81" t="s">
        <v>155</v>
      </c>
      <c r="GG2495" s="81" t="s">
        <v>468</v>
      </c>
      <c r="GH2495" s="81" t="s">
        <v>452</v>
      </c>
      <c r="GI2495" s="81">
        <v>2028</v>
      </c>
      <c r="GJ2495" s="81" t="s">
        <v>201</v>
      </c>
      <c r="GK2495" s="81">
        <v>0.74733835430388973</v>
      </c>
      <c r="GL2495" s="81">
        <v>700.88254199999994</v>
      </c>
      <c r="GM2495" s="81">
        <v>2028</v>
      </c>
      <c r="GN2495" s="81" t="s">
        <v>173</v>
      </c>
      <c r="GO2495" s="81">
        <v>1.1148832299820636E-2</v>
      </c>
      <c r="GP2495" s="81">
        <v>10</v>
      </c>
      <c r="GQ2495" s="81">
        <v>0</v>
      </c>
      <c r="GR2495" s="81" t="s">
        <v>448</v>
      </c>
      <c r="GS2495" s="81">
        <v>1.1148832299820636E-2</v>
      </c>
      <c r="GT2495" s="81">
        <v>8.3319499833580044E-3</v>
      </c>
      <c r="GU2495" s="81">
        <v>1.1148832299820636E-2</v>
      </c>
      <c r="GV2495" s="81">
        <v>8.3319499833580044E-3</v>
      </c>
      <c r="GW2495" s="81">
        <v>1.1148832299820636E-2</v>
      </c>
      <c r="GX2495" s="81">
        <v>8.3319499833580044E-3</v>
      </c>
      <c r="GY2495" s="81">
        <v>1.1148832299820636E-2</v>
      </c>
      <c r="GZ2495" s="81">
        <v>8.3319499833580044E-3</v>
      </c>
    </row>
    <row r="2496" spans="187:208" x14ac:dyDescent="0.25">
      <c r="GE2496" s="81" t="s">
        <v>449</v>
      </c>
      <c r="GF2496" s="81" t="s">
        <v>155</v>
      </c>
      <c r="GG2496" s="81" t="s">
        <v>468</v>
      </c>
      <c r="GH2496" s="81" t="s">
        <v>452</v>
      </c>
      <c r="GI2496" s="81">
        <v>2029</v>
      </c>
      <c r="GJ2496" s="81" t="s">
        <v>201</v>
      </c>
      <c r="GK2496" s="81">
        <v>0.74733835430388973</v>
      </c>
      <c r="GL2496" s="81">
        <v>700.88254199999994</v>
      </c>
      <c r="GM2496" s="81">
        <v>2029</v>
      </c>
      <c r="GN2496" s="81" t="s">
        <v>173</v>
      </c>
      <c r="GO2496" s="81">
        <v>1.1148832299820636E-2</v>
      </c>
      <c r="GP2496" s="81">
        <v>10</v>
      </c>
      <c r="GQ2496" s="81">
        <v>0</v>
      </c>
      <c r="GR2496" s="81" t="s">
        <v>448</v>
      </c>
      <c r="GS2496" s="81">
        <v>1.1148832299820636E-2</v>
      </c>
      <c r="GT2496" s="81">
        <v>8.3319499833580044E-3</v>
      </c>
      <c r="GU2496" s="81">
        <v>1.1148832299820636E-2</v>
      </c>
      <c r="GV2496" s="81">
        <v>8.3319499833580044E-3</v>
      </c>
      <c r="GW2496" s="81">
        <v>1.1148832299820636E-2</v>
      </c>
      <c r="GX2496" s="81">
        <v>8.3319499833580044E-3</v>
      </c>
      <c r="GY2496" s="81">
        <v>1.1148832299820636E-2</v>
      </c>
      <c r="GZ2496" s="81">
        <v>8.3319499833580044E-3</v>
      </c>
    </row>
    <row r="2497" spans="187:208" x14ac:dyDescent="0.25">
      <c r="GE2497" s="81" t="s">
        <v>449</v>
      </c>
      <c r="GF2497" s="81" t="s">
        <v>155</v>
      </c>
      <c r="GG2497" s="81" t="s">
        <v>468</v>
      </c>
      <c r="GH2497" s="81" t="s">
        <v>452</v>
      </c>
      <c r="GI2497" s="81">
        <v>2030</v>
      </c>
      <c r="GJ2497" s="81" t="s">
        <v>201</v>
      </c>
      <c r="GK2497" s="81">
        <v>0.74733835430388973</v>
      </c>
      <c r="GL2497" s="81">
        <v>700.88254199999994</v>
      </c>
      <c r="GM2497" s="81">
        <v>2030</v>
      </c>
      <c r="GN2497" s="81" t="s">
        <v>173</v>
      </c>
      <c r="GO2497" s="81">
        <v>1.1148832299820636E-2</v>
      </c>
      <c r="GP2497" s="81">
        <v>10</v>
      </c>
      <c r="GQ2497" s="81">
        <v>0</v>
      </c>
      <c r="GR2497" s="81" t="s">
        <v>448</v>
      </c>
      <c r="GS2497" s="81">
        <v>0</v>
      </c>
      <c r="GT2497" s="81">
        <v>0</v>
      </c>
      <c r="GU2497" s="81">
        <v>1.1148832299820636E-2</v>
      </c>
      <c r="GV2497" s="81">
        <v>8.3319499833580044E-3</v>
      </c>
      <c r="GW2497" s="81">
        <v>1.1148832299820636E-2</v>
      </c>
      <c r="GX2497" s="81">
        <v>8.3319499833580044E-3</v>
      </c>
      <c r="GY2497" s="81">
        <v>1.1148832299820636E-2</v>
      </c>
      <c r="GZ2497" s="81">
        <v>8.3319499833580044E-3</v>
      </c>
    </row>
    <row r="2498" spans="187:208" x14ac:dyDescent="0.25">
      <c r="GE2498" s="81" t="s">
        <v>449</v>
      </c>
      <c r="GF2498" s="81" t="s">
        <v>155</v>
      </c>
      <c r="GG2498" s="81" t="s">
        <v>468</v>
      </c>
      <c r="GH2498" s="81" t="s">
        <v>452</v>
      </c>
      <c r="GI2498" s="81">
        <v>2031</v>
      </c>
      <c r="GJ2498" s="81" t="s">
        <v>201</v>
      </c>
      <c r="GK2498" s="81">
        <v>0.74733835430388973</v>
      </c>
      <c r="GL2498" s="81">
        <v>700.88254199999994</v>
      </c>
      <c r="GM2498" s="81">
        <v>2031</v>
      </c>
      <c r="GN2498" s="81" t="s">
        <v>173</v>
      </c>
      <c r="GO2498" s="81">
        <v>1.1148832299820636E-2</v>
      </c>
      <c r="GP2498" s="81">
        <v>10</v>
      </c>
      <c r="GQ2498" s="81">
        <v>0</v>
      </c>
      <c r="GR2498" s="81" t="s">
        <v>448</v>
      </c>
      <c r="GS2498" s="81">
        <v>0</v>
      </c>
      <c r="GT2498" s="81">
        <v>0</v>
      </c>
      <c r="GU2498" s="81">
        <v>0</v>
      </c>
      <c r="GV2498" s="81">
        <v>0</v>
      </c>
      <c r="GW2498" s="81">
        <v>1.1148832299820636E-2</v>
      </c>
      <c r="GX2498" s="81">
        <v>8.3319499833580044E-3</v>
      </c>
      <c r="GY2498" s="81">
        <v>1.1148832299820636E-2</v>
      </c>
      <c r="GZ2498" s="81">
        <v>8.3319499833580044E-3</v>
      </c>
    </row>
    <row r="2499" spans="187:208" x14ac:dyDescent="0.25">
      <c r="GE2499" s="81" t="s">
        <v>449</v>
      </c>
      <c r="GF2499" s="81" t="s">
        <v>155</v>
      </c>
      <c r="GG2499" s="81" t="s">
        <v>468</v>
      </c>
      <c r="GH2499" s="81" t="s">
        <v>452</v>
      </c>
      <c r="GI2499" s="81">
        <v>2032</v>
      </c>
      <c r="GJ2499" s="81" t="s">
        <v>201</v>
      </c>
      <c r="GK2499" s="81">
        <v>0.74733835430388973</v>
      </c>
      <c r="GL2499" s="81">
        <v>700.88254199999994</v>
      </c>
      <c r="GM2499" s="81">
        <v>2032</v>
      </c>
      <c r="GN2499" s="81" t="s">
        <v>173</v>
      </c>
      <c r="GO2499" s="81">
        <v>1.1148832299820636E-2</v>
      </c>
      <c r="GP2499" s="81">
        <v>10</v>
      </c>
      <c r="GQ2499" s="81">
        <v>0</v>
      </c>
      <c r="GR2499" s="81" t="s">
        <v>448</v>
      </c>
      <c r="GS2499" s="81">
        <v>0</v>
      </c>
      <c r="GT2499" s="81">
        <v>0</v>
      </c>
      <c r="GU2499" s="81">
        <v>0</v>
      </c>
      <c r="GV2499" s="81">
        <v>0</v>
      </c>
      <c r="GW2499" s="81">
        <v>0</v>
      </c>
      <c r="GX2499" s="81">
        <v>0</v>
      </c>
      <c r="GY2499" s="81">
        <v>1.1148832299820636E-2</v>
      </c>
      <c r="GZ2499" s="81">
        <v>8.3319499833580044E-3</v>
      </c>
    </row>
    <row r="2500" spans="187:208" x14ac:dyDescent="0.25">
      <c r="GE2500" s="81" t="s">
        <v>449</v>
      </c>
      <c r="GF2500" s="81" t="s">
        <v>155</v>
      </c>
      <c r="GG2500" s="81" t="s">
        <v>468</v>
      </c>
      <c r="GH2500" s="81" t="s">
        <v>453</v>
      </c>
      <c r="GI2500" s="81">
        <v>2021</v>
      </c>
      <c r="GJ2500" s="81" t="s">
        <v>201</v>
      </c>
      <c r="GK2500" s="81">
        <v>3.6425060683954527E-2</v>
      </c>
      <c r="GL2500" s="81">
        <v>700.88254199999994</v>
      </c>
      <c r="GM2500" s="81">
        <v>2021</v>
      </c>
      <c r="GN2500" s="81" t="s">
        <v>173</v>
      </c>
      <c r="GO2500" s="81">
        <v>1.1148832299820636E-2</v>
      </c>
      <c r="GP2500" s="81">
        <v>10</v>
      </c>
      <c r="GQ2500" s="81">
        <v>0</v>
      </c>
      <c r="GR2500" s="81" t="s">
        <v>448</v>
      </c>
      <c r="GS2500" s="81">
        <v>1.1148832299820636E-2</v>
      </c>
      <c r="GT2500" s="81">
        <v>4.0609689307619898E-4</v>
      </c>
      <c r="GU2500" s="81">
        <v>1.1148832299820636E-2</v>
      </c>
      <c r="GV2500" s="81">
        <v>4.0609689307619898E-4</v>
      </c>
      <c r="GW2500" s="81">
        <v>0</v>
      </c>
      <c r="GX2500" s="81">
        <v>0</v>
      </c>
      <c r="GY2500" s="81">
        <v>0</v>
      </c>
      <c r="GZ2500" s="81">
        <v>0</v>
      </c>
    </row>
    <row r="2501" spans="187:208" x14ac:dyDescent="0.25">
      <c r="GE2501" s="81" t="s">
        <v>449</v>
      </c>
      <c r="GF2501" s="81" t="s">
        <v>155</v>
      </c>
      <c r="GG2501" s="81" t="s">
        <v>468</v>
      </c>
      <c r="GH2501" s="81" t="s">
        <v>453</v>
      </c>
      <c r="GI2501" s="81">
        <v>2022</v>
      </c>
      <c r="GJ2501" s="81" t="s">
        <v>201</v>
      </c>
      <c r="GK2501" s="81">
        <v>3.6425060683954527E-2</v>
      </c>
      <c r="GL2501" s="81">
        <v>700.88254199999994</v>
      </c>
      <c r="GM2501" s="81">
        <v>2022</v>
      </c>
      <c r="GN2501" s="81" t="s">
        <v>173</v>
      </c>
      <c r="GO2501" s="81">
        <v>1.1148832299820636E-2</v>
      </c>
      <c r="GP2501" s="81">
        <v>10</v>
      </c>
      <c r="GQ2501" s="81">
        <v>0</v>
      </c>
      <c r="GR2501" s="81" t="s">
        <v>448</v>
      </c>
      <c r="GS2501" s="81">
        <v>1.1148832299820636E-2</v>
      </c>
      <c r="GT2501" s="81">
        <v>4.0609689307619898E-4</v>
      </c>
      <c r="GU2501" s="81">
        <v>1.1148832299820636E-2</v>
      </c>
      <c r="GV2501" s="81">
        <v>4.0609689307619898E-4</v>
      </c>
      <c r="GW2501" s="81">
        <v>1.1148832299820636E-2</v>
      </c>
      <c r="GX2501" s="81">
        <v>4.0609689307619898E-4</v>
      </c>
      <c r="GY2501" s="81">
        <v>0</v>
      </c>
      <c r="GZ2501" s="81">
        <v>0</v>
      </c>
    </row>
    <row r="2502" spans="187:208" x14ac:dyDescent="0.25">
      <c r="GE2502" s="81" t="s">
        <v>449</v>
      </c>
      <c r="GF2502" s="81" t="s">
        <v>155</v>
      </c>
      <c r="GG2502" s="81" t="s">
        <v>468</v>
      </c>
      <c r="GH2502" s="81" t="s">
        <v>453</v>
      </c>
      <c r="GI2502" s="81">
        <v>2023</v>
      </c>
      <c r="GJ2502" s="81" t="s">
        <v>201</v>
      </c>
      <c r="GK2502" s="81">
        <v>3.7590224611390777E-2</v>
      </c>
      <c r="GL2502" s="81">
        <v>700.88254199999994</v>
      </c>
      <c r="GM2502" s="81">
        <v>2023</v>
      </c>
      <c r="GN2502" s="81" t="s">
        <v>173</v>
      </c>
      <c r="GO2502" s="81">
        <v>1.1148832299820636E-2</v>
      </c>
      <c r="GP2502" s="81">
        <v>10</v>
      </c>
      <c r="GQ2502" s="81">
        <v>0</v>
      </c>
      <c r="GR2502" s="81" t="s">
        <v>448</v>
      </c>
      <c r="GS2502" s="81">
        <v>1.1148832299820636E-2</v>
      </c>
      <c r="GT2502" s="81">
        <v>4.1908711030498613E-4</v>
      </c>
      <c r="GU2502" s="81">
        <v>1.1148832299820636E-2</v>
      </c>
      <c r="GV2502" s="81">
        <v>4.1908711030498613E-4</v>
      </c>
      <c r="GW2502" s="81">
        <v>1.1148832299820636E-2</v>
      </c>
      <c r="GX2502" s="81">
        <v>4.1908711030498613E-4</v>
      </c>
      <c r="GY2502" s="81">
        <v>1.1148832299820636E-2</v>
      </c>
      <c r="GZ2502" s="81">
        <v>4.1908711030498613E-4</v>
      </c>
    </row>
    <row r="2503" spans="187:208" x14ac:dyDescent="0.25">
      <c r="GE2503" s="81" t="s">
        <v>449</v>
      </c>
      <c r="GF2503" s="81" t="s">
        <v>155</v>
      </c>
      <c r="GG2503" s="81" t="s">
        <v>468</v>
      </c>
      <c r="GH2503" s="81" t="s">
        <v>453</v>
      </c>
      <c r="GI2503" s="81">
        <v>2024</v>
      </c>
      <c r="GJ2503" s="81" t="s">
        <v>201</v>
      </c>
      <c r="GK2503" s="81">
        <v>3.7590224611390777E-2</v>
      </c>
      <c r="GL2503" s="81">
        <v>700.88254199999994</v>
      </c>
      <c r="GM2503" s="81">
        <v>2024</v>
      </c>
      <c r="GN2503" s="81" t="s">
        <v>173</v>
      </c>
      <c r="GO2503" s="81">
        <v>1.1148832299820636E-2</v>
      </c>
      <c r="GP2503" s="81">
        <v>10</v>
      </c>
      <c r="GQ2503" s="81">
        <v>0</v>
      </c>
      <c r="GR2503" s="81" t="s">
        <v>448</v>
      </c>
      <c r="GS2503" s="81">
        <v>1.1148832299820636E-2</v>
      </c>
      <c r="GT2503" s="81">
        <v>4.1908711030498613E-4</v>
      </c>
      <c r="GU2503" s="81">
        <v>1.1148832299820636E-2</v>
      </c>
      <c r="GV2503" s="81">
        <v>4.1908711030498613E-4</v>
      </c>
      <c r="GW2503" s="81">
        <v>1.1148832299820636E-2</v>
      </c>
      <c r="GX2503" s="81">
        <v>4.1908711030498613E-4</v>
      </c>
      <c r="GY2503" s="81">
        <v>1.1148832299820636E-2</v>
      </c>
      <c r="GZ2503" s="81">
        <v>4.1908711030498613E-4</v>
      </c>
    </row>
    <row r="2504" spans="187:208" x14ac:dyDescent="0.25">
      <c r="GE2504" s="81" t="s">
        <v>449</v>
      </c>
      <c r="GF2504" s="81" t="s">
        <v>155</v>
      </c>
      <c r="GG2504" s="81" t="s">
        <v>468</v>
      </c>
      <c r="GH2504" s="81" t="s">
        <v>453</v>
      </c>
      <c r="GI2504" s="81">
        <v>2025</v>
      </c>
      <c r="GJ2504" s="81" t="s">
        <v>201</v>
      </c>
      <c r="GK2504" s="81">
        <v>3.7590224611390777E-2</v>
      </c>
      <c r="GL2504" s="81">
        <v>700.88254199999994</v>
      </c>
      <c r="GM2504" s="81">
        <v>2025</v>
      </c>
      <c r="GN2504" s="81" t="s">
        <v>173</v>
      </c>
      <c r="GO2504" s="81">
        <v>1.1148832299820636E-2</v>
      </c>
      <c r="GP2504" s="81">
        <v>10</v>
      </c>
      <c r="GQ2504" s="81">
        <v>0</v>
      </c>
      <c r="GR2504" s="81" t="s">
        <v>448</v>
      </c>
      <c r="GS2504" s="81">
        <v>1.1148832299820636E-2</v>
      </c>
      <c r="GT2504" s="81">
        <v>4.1908711030498613E-4</v>
      </c>
      <c r="GU2504" s="81">
        <v>1.1148832299820636E-2</v>
      </c>
      <c r="GV2504" s="81">
        <v>4.1908711030498613E-4</v>
      </c>
      <c r="GW2504" s="81">
        <v>1.1148832299820636E-2</v>
      </c>
      <c r="GX2504" s="81">
        <v>4.1908711030498613E-4</v>
      </c>
      <c r="GY2504" s="81">
        <v>1.1148832299820636E-2</v>
      </c>
      <c r="GZ2504" s="81">
        <v>4.1908711030498613E-4</v>
      </c>
    </row>
    <row r="2505" spans="187:208" x14ac:dyDescent="0.25">
      <c r="GE2505" s="81" t="s">
        <v>449</v>
      </c>
      <c r="GF2505" s="81" t="s">
        <v>155</v>
      </c>
      <c r="GG2505" s="81" t="s">
        <v>468</v>
      </c>
      <c r="GH2505" s="81" t="s">
        <v>453</v>
      </c>
      <c r="GI2505" s="81">
        <v>2026</v>
      </c>
      <c r="GJ2505" s="81" t="s">
        <v>201</v>
      </c>
      <c r="GK2505" s="81">
        <v>3.7590224611390777E-2</v>
      </c>
      <c r="GL2505" s="81">
        <v>700.88254199999994</v>
      </c>
      <c r="GM2505" s="81">
        <v>2026</v>
      </c>
      <c r="GN2505" s="81" t="s">
        <v>173</v>
      </c>
      <c r="GO2505" s="81">
        <v>1.1148832299820636E-2</v>
      </c>
      <c r="GP2505" s="81">
        <v>10</v>
      </c>
      <c r="GQ2505" s="81">
        <v>0</v>
      </c>
      <c r="GR2505" s="81" t="s">
        <v>448</v>
      </c>
      <c r="GS2505" s="81">
        <v>1.1148832299820636E-2</v>
      </c>
      <c r="GT2505" s="81">
        <v>4.1908711030498613E-4</v>
      </c>
      <c r="GU2505" s="81">
        <v>1.1148832299820636E-2</v>
      </c>
      <c r="GV2505" s="81">
        <v>4.1908711030498613E-4</v>
      </c>
      <c r="GW2505" s="81">
        <v>1.1148832299820636E-2</v>
      </c>
      <c r="GX2505" s="81">
        <v>4.1908711030498613E-4</v>
      </c>
      <c r="GY2505" s="81">
        <v>1.1148832299820636E-2</v>
      </c>
      <c r="GZ2505" s="81">
        <v>4.1908711030498613E-4</v>
      </c>
    </row>
    <row r="2506" spans="187:208" x14ac:dyDescent="0.25">
      <c r="GE2506" s="81" t="s">
        <v>449</v>
      </c>
      <c r="GF2506" s="81" t="s">
        <v>155</v>
      </c>
      <c r="GG2506" s="81" t="s">
        <v>468</v>
      </c>
      <c r="GH2506" s="81" t="s">
        <v>453</v>
      </c>
      <c r="GI2506" s="81">
        <v>2027</v>
      </c>
      <c r="GJ2506" s="81" t="s">
        <v>201</v>
      </c>
      <c r="GK2506" s="81">
        <v>3.7590224611390777E-2</v>
      </c>
      <c r="GL2506" s="81">
        <v>700.88254199999994</v>
      </c>
      <c r="GM2506" s="81">
        <v>2027</v>
      </c>
      <c r="GN2506" s="81" t="s">
        <v>173</v>
      </c>
      <c r="GO2506" s="81">
        <v>1.1148832299820636E-2</v>
      </c>
      <c r="GP2506" s="81">
        <v>10</v>
      </c>
      <c r="GQ2506" s="81">
        <v>0</v>
      </c>
      <c r="GR2506" s="81" t="s">
        <v>448</v>
      </c>
      <c r="GS2506" s="81">
        <v>1.1148832299820636E-2</v>
      </c>
      <c r="GT2506" s="81">
        <v>4.1908711030498613E-4</v>
      </c>
      <c r="GU2506" s="81">
        <v>1.1148832299820636E-2</v>
      </c>
      <c r="GV2506" s="81">
        <v>4.1908711030498613E-4</v>
      </c>
      <c r="GW2506" s="81">
        <v>1.1148832299820636E-2</v>
      </c>
      <c r="GX2506" s="81">
        <v>4.1908711030498613E-4</v>
      </c>
      <c r="GY2506" s="81">
        <v>1.1148832299820636E-2</v>
      </c>
      <c r="GZ2506" s="81">
        <v>4.1908711030498613E-4</v>
      </c>
    </row>
    <row r="2507" spans="187:208" x14ac:dyDescent="0.25">
      <c r="GE2507" s="81" t="s">
        <v>449</v>
      </c>
      <c r="GF2507" s="81" t="s">
        <v>155</v>
      </c>
      <c r="GG2507" s="81" t="s">
        <v>468</v>
      </c>
      <c r="GH2507" s="81" t="s">
        <v>453</v>
      </c>
      <c r="GI2507" s="81">
        <v>2028</v>
      </c>
      <c r="GJ2507" s="81" t="s">
        <v>201</v>
      </c>
      <c r="GK2507" s="81">
        <v>3.9055083184886312E-2</v>
      </c>
      <c r="GL2507" s="81">
        <v>700.88254199999994</v>
      </c>
      <c r="GM2507" s="81">
        <v>2028</v>
      </c>
      <c r="GN2507" s="81" t="s">
        <v>173</v>
      </c>
      <c r="GO2507" s="81">
        <v>1.1148832299820636E-2</v>
      </c>
      <c r="GP2507" s="81">
        <v>10</v>
      </c>
      <c r="GQ2507" s="81">
        <v>0</v>
      </c>
      <c r="GR2507" s="81" t="s">
        <v>448</v>
      </c>
      <c r="GS2507" s="81">
        <v>1.1148832299820636E-2</v>
      </c>
      <c r="GT2507" s="81">
        <v>4.3541857288384233E-4</v>
      </c>
      <c r="GU2507" s="81">
        <v>1.1148832299820636E-2</v>
      </c>
      <c r="GV2507" s="81">
        <v>4.3541857288384233E-4</v>
      </c>
      <c r="GW2507" s="81">
        <v>1.1148832299820636E-2</v>
      </c>
      <c r="GX2507" s="81">
        <v>4.3541857288384233E-4</v>
      </c>
      <c r="GY2507" s="81">
        <v>1.1148832299820636E-2</v>
      </c>
      <c r="GZ2507" s="81">
        <v>4.3541857288384233E-4</v>
      </c>
    </row>
    <row r="2508" spans="187:208" x14ac:dyDescent="0.25">
      <c r="GE2508" s="81" t="s">
        <v>449</v>
      </c>
      <c r="GF2508" s="81" t="s">
        <v>155</v>
      </c>
      <c r="GG2508" s="81" t="s">
        <v>468</v>
      </c>
      <c r="GH2508" s="81" t="s">
        <v>453</v>
      </c>
      <c r="GI2508" s="81">
        <v>2029</v>
      </c>
      <c r="GJ2508" s="81" t="s">
        <v>201</v>
      </c>
      <c r="GK2508" s="81">
        <v>3.9055083184886312E-2</v>
      </c>
      <c r="GL2508" s="81">
        <v>700.88254199999994</v>
      </c>
      <c r="GM2508" s="81">
        <v>2029</v>
      </c>
      <c r="GN2508" s="81" t="s">
        <v>173</v>
      </c>
      <c r="GO2508" s="81">
        <v>1.1148832299820636E-2</v>
      </c>
      <c r="GP2508" s="81">
        <v>10</v>
      </c>
      <c r="GQ2508" s="81">
        <v>0</v>
      </c>
      <c r="GR2508" s="81" t="s">
        <v>448</v>
      </c>
      <c r="GS2508" s="81">
        <v>1.1148832299820636E-2</v>
      </c>
      <c r="GT2508" s="81">
        <v>4.3541857288384233E-4</v>
      </c>
      <c r="GU2508" s="81">
        <v>1.1148832299820636E-2</v>
      </c>
      <c r="GV2508" s="81">
        <v>4.3541857288384233E-4</v>
      </c>
      <c r="GW2508" s="81">
        <v>1.1148832299820636E-2</v>
      </c>
      <c r="GX2508" s="81">
        <v>4.3541857288384233E-4</v>
      </c>
      <c r="GY2508" s="81">
        <v>1.1148832299820636E-2</v>
      </c>
      <c r="GZ2508" s="81">
        <v>4.3541857288384233E-4</v>
      </c>
    </row>
    <row r="2509" spans="187:208" x14ac:dyDescent="0.25">
      <c r="GE2509" s="81" t="s">
        <v>449</v>
      </c>
      <c r="GF2509" s="81" t="s">
        <v>155</v>
      </c>
      <c r="GG2509" s="81" t="s">
        <v>468</v>
      </c>
      <c r="GH2509" s="81" t="s">
        <v>453</v>
      </c>
      <c r="GI2509" s="81">
        <v>2030</v>
      </c>
      <c r="GJ2509" s="81" t="s">
        <v>201</v>
      </c>
      <c r="GK2509" s="81">
        <v>3.9055083184886312E-2</v>
      </c>
      <c r="GL2509" s="81">
        <v>700.88254199999994</v>
      </c>
      <c r="GM2509" s="81">
        <v>2030</v>
      </c>
      <c r="GN2509" s="81" t="s">
        <v>173</v>
      </c>
      <c r="GO2509" s="81">
        <v>1.1148832299820636E-2</v>
      </c>
      <c r="GP2509" s="81">
        <v>10</v>
      </c>
      <c r="GQ2509" s="81">
        <v>0</v>
      </c>
      <c r="GR2509" s="81" t="s">
        <v>448</v>
      </c>
      <c r="GS2509" s="81">
        <v>0</v>
      </c>
      <c r="GT2509" s="81">
        <v>0</v>
      </c>
      <c r="GU2509" s="81">
        <v>1.1148832299820636E-2</v>
      </c>
      <c r="GV2509" s="81">
        <v>4.3541857288384233E-4</v>
      </c>
      <c r="GW2509" s="81">
        <v>1.1148832299820636E-2</v>
      </c>
      <c r="GX2509" s="81">
        <v>4.3541857288384233E-4</v>
      </c>
      <c r="GY2509" s="81">
        <v>1.1148832299820636E-2</v>
      </c>
      <c r="GZ2509" s="81">
        <v>4.3541857288384233E-4</v>
      </c>
    </row>
    <row r="2510" spans="187:208" x14ac:dyDescent="0.25">
      <c r="GE2510" s="81" t="s">
        <v>449</v>
      </c>
      <c r="GF2510" s="81" t="s">
        <v>155</v>
      </c>
      <c r="GG2510" s="81" t="s">
        <v>468</v>
      </c>
      <c r="GH2510" s="81" t="s">
        <v>453</v>
      </c>
      <c r="GI2510" s="81">
        <v>2031</v>
      </c>
      <c r="GJ2510" s="81" t="s">
        <v>201</v>
      </c>
      <c r="GK2510" s="81">
        <v>3.9055083184886312E-2</v>
      </c>
      <c r="GL2510" s="81">
        <v>700.88254199999994</v>
      </c>
      <c r="GM2510" s="81">
        <v>2031</v>
      </c>
      <c r="GN2510" s="81" t="s">
        <v>173</v>
      </c>
      <c r="GO2510" s="81">
        <v>1.1148832299820636E-2</v>
      </c>
      <c r="GP2510" s="81">
        <v>10</v>
      </c>
      <c r="GQ2510" s="81">
        <v>0</v>
      </c>
      <c r="GR2510" s="81" t="s">
        <v>448</v>
      </c>
      <c r="GS2510" s="81">
        <v>0</v>
      </c>
      <c r="GT2510" s="81">
        <v>0</v>
      </c>
      <c r="GU2510" s="81">
        <v>0</v>
      </c>
      <c r="GV2510" s="81">
        <v>0</v>
      </c>
      <c r="GW2510" s="81">
        <v>1.1148832299820636E-2</v>
      </c>
      <c r="GX2510" s="81">
        <v>4.3541857288384233E-4</v>
      </c>
      <c r="GY2510" s="81">
        <v>1.1148832299820636E-2</v>
      </c>
      <c r="GZ2510" s="81">
        <v>4.3541857288384233E-4</v>
      </c>
    </row>
    <row r="2511" spans="187:208" x14ac:dyDescent="0.25">
      <c r="GE2511" s="81" t="s">
        <v>449</v>
      </c>
      <c r="GF2511" s="81" t="s">
        <v>155</v>
      </c>
      <c r="GG2511" s="81" t="s">
        <v>468</v>
      </c>
      <c r="GH2511" s="81" t="s">
        <v>453</v>
      </c>
      <c r="GI2511" s="81">
        <v>2032</v>
      </c>
      <c r="GJ2511" s="81" t="s">
        <v>201</v>
      </c>
      <c r="GK2511" s="81">
        <v>3.9055083184886312E-2</v>
      </c>
      <c r="GL2511" s="81">
        <v>700.88254199999994</v>
      </c>
      <c r="GM2511" s="81">
        <v>2032</v>
      </c>
      <c r="GN2511" s="81" t="s">
        <v>173</v>
      </c>
      <c r="GO2511" s="81">
        <v>1.1148832299820636E-2</v>
      </c>
      <c r="GP2511" s="81">
        <v>10</v>
      </c>
      <c r="GQ2511" s="81">
        <v>0</v>
      </c>
      <c r="GR2511" s="81" t="s">
        <v>448</v>
      </c>
      <c r="GS2511" s="81">
        <v>0</v>
      </c>
      <c r="GT2511" s="81">
        <v>0</v>
      </c>
      <c r="GU2511" s="81">
        <v>0</v>
      </c>
      <c r="GV2511" s="81">
        <v>0</v>
      </c>
      <c r="GW2511" s="81">
        <v>0</v>
      </c>
      <c r="GX2511" s="81">
        <v>0</v>
      </c>
      <c r="GY2511" s="81">
        <v>1.1148832299820636E-2</v>
      </c>
      <c r="GZ2511" s="81">
        <v>4.3541857288384233E-4</v>
      </c>
    </row>
    <row r="2512" spans="187:208" x14ac:dyDescent="0.25">
      <c r="GE2512" s="81" t="s">
        <v>449</v>
      </c>
      <c r="GF2512" s="81" t="s">
        <v>155</v>
      </c>
      <c r="GG2512" s="81" t="s">
        <v>468</v>
      </c>
      <c r="GH2512" s="81" t="s">
        <v>454</v>
      </c>
      <c r="GI2512" s="81">
        <v>2021</v>
      </c>
      <c r="GJ2512" s="81" t="s">
        <v>201</v>
      </c>
      <c r="GK2512" s="81">
        <v>409.22373582041263</v>
      </c>
      <c r="GL2512" s="81">
        <v>700.88254199999994</v>
      </c>
      <c r="GM2512" s="81">
        <v>2021</v>
      </c>
      <c r="GN2512" s="81" t="s">
        <v>173</v>
      </c>
      <c r="GO2512" s="81">
        <v>1.1148832299820636E-2</v>
      </c>
      <c r="GP2512" s="81">
        <v>10</v>
      </c>
      <c r="GQ2512" s="81">
        <v>0</v>
      </c>
      <c r="GR2512" s="81" t="s">
        <v>448</v>
      </c>
      <c r="GS2512" s="81">
        <v>1.1148832299820636E-2</v>
      </c>
      <c r="GT2512" s="81">
        <v>4.5623668037678833</v>
      </c>
      <c r="GU2512" s="81">
        <v>1.1148832299820636E-2</v>
      </c>
      <c r="GV2512" s="81">
        <v>4.5623668037678833</v>
      </c>
      <c r="GW2512" s="81">
        <v>0</v>
      </c>
      <c r="GX2512" s="81">
        <v>0</v>
      </c>
      <c r="GY2512" s="81">
        <v>0</v>
      </c>
      <c r="GZ2512" s="81">
        <v>0</v>
      </c>
    </row>
    <row r="2513" spans="187:208" x14ac:dyDescent="0.25">
      <c r="GE2513" s="81" t="s">
        <v>449</v>
      </c>
      <c r="GF2513" s="81" t="s">
        <v>155</v>
      </c>
      <c r="GG2513" s="81" t="s">
        <v>468</v>
      </c>
      <c r="GH2513" s="81" t="s">
        <v>454</v>
      </c>
      <c r="GI2513" s="81">
        <v>2022</v>
      </c>
      <c r="GJ2513" s="81" t="s">
        <v>201</v>
      </c>
      <c r="GK2513" s="81">
        <v>409.22373582041263</v>
      </c>
      <c r="GL2513" s="81">
        <v>700.88254199999994</v>
      </c>
      <c r="GM2513" s="81">
        <v>2022</v>
      </c>
      <c r="GN2513" s="81" t="s">
        <v>173</v>
      </c>
      <c r="GO2513" s="81">
        <v>1.1148832299820636E-2</v>
      </c>
      <c r="GP2513" s="81">
        <v>10</v>
      </c>
      <c r="GQ2513" s="81">
        <v>0</v>
      </c>
      <c r="GR2513" s="81" t="s">
        <v>448</v>
      </c>
      <c r="GS2513" s="81">
        <v>1.1148832299820636E-2</v>
      </c>
      <c r="GT2513" s="81">
        <v>4.5623668037678833</v>
      </c>
      <c r="GU2513" s="81">
        <v>1.1148832299820636E-2</v>
      </c>
      <c r="GV2513" s="81">
        <v>4.5623668037678833</v>
      </c>
      <c r="GW2513" s="81">
        <v>1.1148832299820636E-2</v>
      </c>
      <c r="GX2513" s="81">
        <v>4.5623668037678833</v>
      </c>
      <c r="GY2513" s="81">
        <v>0</v>
      </c>
      <c r="GZ2513" s="81">
        <v>0</v>
      </c>
    </row>
    <row r="2514" spans="187:208" x14ac:dyDescent="0.25">
      <c r="GE2514" s="81" t="s">
        <v>449</v>
      </c>
      <c r="GF2514" s="81" t="s">
        <v>155</v>
      </c>
      <c r="GG2514" s="81" t="s">
        <v>468</v>
      </c>
      <c r="GH2514" s="81" t="s">
        <v>454</v>
      </c>
      <c r="GI2514" s="81">
        <v>2023</v>
      </c>
      <c r="GJ2514" s="81" t="s">
        <v>201</v>
      </c>
      <c r="GK2514" s="81">
        <v>428.60232122026167</v>
      </c>
      <c r="GL2514" s="81">
        <v>700.88254199999994</v>
      </c>
      <c r="GM2514" s="81">
        <v>2023</v>
      </c>
      <c r="GN2514" s="81" t="s">
        <v>173</v>
      </c>
      <c r="GO2514" s="81">
        <v>1.1148832299820636E-2</v>
      </c>
      <c r="GP2514" s="81">
        <v>10</v>
      </c>
      <c r="GQ2514" s="81">
        <v>0</v>
      </c>
      <c r="GR2514" s="81" t="s">
        <v>448</v>
      </c>
      <c r="GS2514" s="81">
        <v>1.1148832299820636E-2</v>
      </c>
      <c r="GT2514" s="81">
        <v>4.7784154025985526</v>
      </c>
      <c r="GU2514" s="81">
        <v>1.1148832299820636E-2</v>
      </c>
      <c r="GV2514" s="81">
        <v>4.7784154025985526</v>
      </c>
      <c r="GW2514" s="81">
        <v>1.1148832299820636E-2</v>
      </c>
      <c r="GX2514" s="81">
        <v>4.7784154025985526</v>
      </c>
      <c r="GY2514" s="81">
        <v>1.1148832299820636E-2</v>
      </c>
      <c r="GZ2514" s="81">
        <v>4.7784154025985526</v>
      </c>
    </row>
    <row r="2515" spans="187:208" x14ac:dyDescent="0.25">
      <c r="GE2515" s="81" t="s">
        <v>449</v>
      </c>
      <c r="GF2515" s="81" t="s">
        <v>155</v>
      </c>
      <c r="GG2515" s="81" t="s">
        <v>468</v>
      </c>
      <c r="GH2515" s="81" t="s">
        <v>454</v>
      </c>
      <c r="GI2515" s="81">
        <v>2024</v>
      </c>
      <c r="GJ2515" s="81" t="s">
        <v>201</v>
      </c>
      <c r="GK2515" s="81">
        <v>428.60232122026167</v>
      </c>
      <c r="GL2515" s="81">
        <v>700.88254199999994</v>
      </c>
      <c r="GM2515" s="81">
        <v>2024</v>
      </c>
      <c r="GN2515" s="81" t="s">
        <v>173</v>
      </c>
      <c r="GO2515" s="81">
        <v>1.1148832299820636E-2</v>
      </c>
      <c r="GP2515" s="81">
        <v>10</v>
      </c>
      <c r="GQ2515" s="81">
        <v>0</v>
      </c>
      <c r="GR2515" s="81" t="s">
        <v>448</v>
      </c>
      <c r="GS2515" s="81">
        <v>1.1148832299820636E-2</v>
      </c>
      <c r="GT2515" s="81">
        <v>4.7784154025985526</v>
      </c>
      <c r="GU2515" s="81">
        <v>1.1148832299820636E-2</v>
      </c>
      <c r="GV2515" s="81">
        <v>4.7784154025985526</v>
      </c>
      <c r="GW2515" s="81">
        <v>1.1148832299820636E-2</v>
      </c>
      <c r="GX2515" s="81">
        <v>4.7784154025985526</v>
      </c>
      <c r="GY2515" s="81">
        <v>1.1148832299820636E-2</v>
      </c>
      <c r="GZ2515" s="81">
        <v>4.7784154025985526</v>
      </c>
    </row>
    <row r="2516" spans="187:208" x14ac:dyDescent="0.25">
      <c r="GE2516" s="81" t="s">
        <v>449</v>
      </c>
      <c r="GF2516" s="81" t="s">
        <v>155</v>
      </c>
      <c r="GG2516" s="81" t="s">
        <v>468</v>
      </c>
      <c r="GH2516" s="81" t="s">
        <v>454</v>
      </c>
      <c r="GI2516" s="81">
        <v>2025</v>
      </c>
      <c r="GJ2516" s="81" t="s">
        <v>201</v>
      </c>
      <c r="GK2516" s="81">
        <v>428.60232122026167</v>
      </c>
      <c r="GL2516" s="81">
        <v>700.88254199999994</v>
      </c>
      <c r="GM2516" s="81">
        <v>2025</v>
      </c>
      <c r="GN2516" s="81" t="s">
        <v>173</v>
      </c>
      <c r="GO2516" s="81">
        <v>1.1148832299820636E-2</v>
      </c>
      <c r="GP2516" s="81">
        <v>10</v>
      </c>
      <c r="GQ2516" s="81">
        <v>0</v>
      </c>
      <c r="GR2516" s="81" t="s">
        <v>448</v>
      </c>
      <c r="GS2516" s="81">
        <v>1.1148832299820636E-2</v>
      </c>
      <c r="GT2516" s="81">
        <v>4.7784154025985526</v>
      </c>
      <c r="GU2516" s="81">
        <v>1.1148832299820636E-2</v>
      </c>
      <c r="GV2516" s="81">
        <v>4.7784154025985526</v>
      </c>
      <c r="GW2516" s="81">
        <v>1.1148832299820636E-2</v>
      </c>
      <c r="GX2516" s="81">
        <v>4.7784154025985526</v>
      </c>
      <c r="GY2516" s="81">
        <v>1.1148832299820636E-2</v>
      </c>
      <c r="GZ2516" s="81">
        <v>4.7784154025985526</v>
      </c>
    </row>
    <row r="2517" spans="187:208" x14ac:dyDescent="0.25">
      <c r="GE2517" s="81" t="s">
        <v>449</v>
      </c>
      <c r="GF2517" s="81" t="s">
        <v>155</v>
      </c>
      <c r="GG2517" s="81" t="s">
        <v>468</v>
      </c>
      <c r="GH2517" s="81" t="s">
        <v>454</v>
      </c>
      <c r="GI2517" s="81">
        <v>2026</v>
      </c>
      <c r="GJ2517" s="81" t="s">
        <v>201</v>
      </c>
      <c r="GK2517" s="81">
        <v>428.60232122026167</v>
      </c>
      <c r="GL2517" s="81">
        <v>700.88254199999994</v>
      </c>
      <c r="GM2517" s="81">
        <v>2026</v>
      </c>
      <c r="GN2517" s="81" t="s">
        <v>173</v>
      </c>
      <c r="GO2517" s="81">
        <v>1.1148832299820636E-2</v>
      </c>
      <c r="GP2517" s="81">
        <v>10</v>
      </c>
      <c r="GQ2517" s="81">
        <v>0</v>
      </c>
      <c r="GR2517" s="81" t="s">
        <v>448</v>
      </c>
      <c r="GS2517" s="81">
        <v>1.1148832299820636E-2</v>
      </c>
      <c r="GT2517" s="81">
        <v>4.7784154025985526</v>
      </c>
      <c r="GU2517" s="81">
        <v>1.1148832299820636E-2</v>
      </c>
      <c r="GV2517" s="81">
        <v>4.7784154025985526</v>
      </c>
      <c r="GW2517" s="81">
        <v>1.1148832299820636E-2</v>
      </c>
      <c r="GX2517" s="81">
        <v>4.7784154025985526</v>
      </c>
      <c r="GY2517" s="81">
        <v>1.1148832299820636E-2</v>
      </c>
      <c r="GZ2517" s="81">
        <v>4.7784154025985526</v>
      </c>
    </row>
    <row r="2518" spans="187:208" x14ac:dyDescent="0.25">
      <c r="GE2518" s="81" t="s">
        <v>449</v>
      </c>
      <c r="GF2518" s="81" t="s">
        <v>155</v>
      </c>
      <c r="GG2518" s="81" t="s">
        <v>468</v>
      </c>
      <c r="GH2518" s="81" t="s">
        <v>454</v>
      </c>
      <c r="GI2518" s="81">
        <v>2027</v>
      </c>
      <c r="GJ2518" s="81" t="s">
        <v>201</v>
      </c>
      <c r="GK2518" s="81">
        <v>428.60232122026167</v>
      </c>
      <c r="GL2518" s="81">
        <v>700.88254199999994</v>
      </c>
      <c r="GM2518" s="81">
        <v>2027</v>
      </c>
      <c r="GN2518" s="81" t="s">
        <v>173</v>
      </c>
      <c r="GO2518" s="81">
        <v>1.1148832299820636E-2</v>
      </c>
      <c r="GP2518" s="81">
        <v>10</v>
      </c>
      <c r="GQ2518" s="81">
        <v>0</v>
      </c>
      <c r="GR2518" s="81" t="s">
        <v>448</v>
      </c>
      <c r="GS2518" s="81">
        <v>1.1148832299820636E-2</v>
      </c>
      <c r="GT2518" s="81">
        <v>4.7784154025985526</v>
      </c>
      <c r="GU2518" s="81">
        <v>1.1148832299820636E-2</v>
      </c>
      <c r="GV2518" s="81">
        <v>4.7784154025985526</v>
      </c>
      <c r="GW2518" s="81">
        <v>1.1148832299820636E-2</v>
      </c>
      <c r="GX2518" s="81">
        <v>4.7784154025985526</v>
      </c>
      <c r="GY2518" s="81">
        <v>1.1148832299820636E-2</v>
      </c>
      <c r="GZ2518" s="81">
        <v>4.7784154025985526</v>
      </c>
    </row>
    <row r="2519" spans="187:208" x14ac:dyDescent="0.25">
      <c r="GE2519" s="81" t="s">
        <v>449</v>
      </c>
      <c r="GF2519" s="81" t="s">
        <v>155</v>
      </c>
      <c r="GG2519" s="81" t="s">
        <v>468</v>
      </c>
      <c r="GH2519" s="81" t="s">
        <v>454</v>
      </c>
      <c r="GI2519" s="81">
        <v>2028</v>
      </c>
      <c r="GJ2519" s="81" t="s">
        <v>201</v>
      </c>
      <c r="GK2519" s="81">
        <v>453.26096055713839</v>
      </c>
      <c r="GL2519" s="81">
        <v>700.88254199999994</v>
      </c>
      <c r="GM2519" s="81">
        <v>2028</v>
      </c>
      <c r="GN2519" s="81" t="s">
        <v>173</v>
      </c>
      <c r="GO2519" s="81">
        <v>1.1148832299820636E-2</v>
      </c>
      <c r="GP2519" s="81">
        <v>10</v>
      </c>
      <c r="GQ2519" s="81">
        <v>0</v>
      </c>
      <c r="GR2519" s="81" t="s">
        <v>448</v>
      </c>
      <c r="GS2519" s="81">
        <v>1.1148832299820636E-2</v>
      </c>
      <c r="GT2519" s="81">
        <v>5.0533304373071521</v>
      </c>
      <c r="GU2519" s="81">
        <v>1.1148832299820636E-2</v>
      </c>
      <c r="GV2519" s="81">
        <v>5.0533304373071521</v>
      </c>
      <c r="GW2519" s="81">
        <v>1.1148832299820636E-2</v>
      </c>
      <c r="GX2519" s="81">
        <v>5.0533304373071521</v>
      </c>
      <c r="GY2519" s="81">
        <v>1.1148832299820636E-2</v>
      </c>
      <c r="GZ2519" s="81">
        <v>5.0533304373071521</v>
      </c>
    </row>
    <row r="2520" spans="187:208" x14ac:dyDescent="0.25">
      <c r="GE2520" s="81" t="s">
        <v>449</v>
      </c>
      <c r="GF2520" s="81" t="s">
        <v>155</v>
      </c>
      <c r="GG2520" s="81" t="s">
        <v>468</v>
      </c>
      <c r="GH2520" s="81" t="s">
        <v>454</v>
      </c>
      <c r="GI2520" s="81">
        <v>2029</v>
      </c>
      <c r="GJ2520" s="81" t="s">
        <v>201</v>
      </c>
      <c r="GK2520" s="81">
        <v>453.26096055713839</v>
      </c>
      <c r="GL2520" s="81">
        <v>700.88254199999994</v>
      </c>
      <c r="GM2520" s="81">
        <v>2029</v>
      </c>
      <c r="GN2520" s="81" t="s">
        <v>173</v>
      </c>
      <c r="GO2520" s="81">
        <v>1.1148832299820636E-2</v>
      </c>
      <c r="GP2520" s="81">
        <v>10</v>
      </c>
      <c r="GQ2520" s="81">
        <v>0</v>
      </c>
      <c r="GR2520" s="81" t="s">
        <v>448</v>
      </c>
      <c r="GS2520" s="81">
        <v>1.1148832299820636E-2</v>
      </c>
      <c r="GT2520" s="81">
        <v>5.0533304373071521</v>
      </c>
      <c r="GU2520" s="81">
        <v>1.1148832299820636E-2</v>
      </c>
      <c r="GV2520" s="81">
        <v>5.0533304373071521</v>
      </c>
      <c r="GW2520" s="81">
        <v>1.1148832299820636E-2</v>
      </c>
      <c r="GX2520" s="81">
        <v>5.0533304373071521</v>
      </c>
      <c r="GY2520" s="81">
        <v>1.1148832299820636E-2</v>
      </c>
      <c r="GZ2520" s="81">
        <v>5.0533304373071521</v>
      </c>
    </row>
    <row r="2521" spans="187:208" x14ac:dyDescent="0.25">
      <c r="GE2521" s="81" t="s">
        <v>449</v>
      </c>
      <c r="GF2521" s="81" t="s">
        <v>155</v>
      </c>
      <c r="GG2521" s="81" t="s">
        <v>468</v>
      </c>
      <c r="GH2521" s="81" t="s">
        <v>454</v>
      </c>
      <c r="GI2521" s="81">
        <v>2030</v>
      </c>
      <c r="GJ2521" s="81" t="s">
        <v>201</v>
      </c>
      <c r="GK2521" s="81">
        <v>453.26096055713839</v>
      </c>
      <c r="GL2521" s="81">
        <v>700.88254199999994</v>
      </c>
      <c r="GM2521" s="81">
        <v>2030</v>
      </c>
      <c r="GN2521" s="81" t="s">
        <v>173</v>
      </c>
      <c r="GO2521" s="81">
        <v>1.1148832299820636E-2</v>
      </c>
      <c r="GP2521" s="81">
        <v>10</v>
      </c>
      <c r="GQ2521" s="81">
        <v>0</v>
      </c>
      <c r="GR2521" s="81" t="s">
        <v>448</v>
      </c>
      <c r="GS2521" s="81">
        <v>0</v>
      </c>
      <c r="GT2521" s="81">
        <v>0</v>
      </c>
      <c r="GU2521" s="81">
        <v>1.1148832299820636E-2</v>
      </c>
      <c r="GV2521" s="81">
        <v>5.0533304373071521</v>
      </c>
      <c r="GW2521" s="81">
        <v>1.1148832299820636E-2</v>
      </c>
      <c r="GX2521" s="81">
        <v>5.0533304373071521</v>
      </c>
      <c r="GY2521" s="81">
        <v>1.1148832299820636E-2</v>
      </c>
      <c r="GZ2521" s="81">
        <v>5.0533304373071521</v>
      </c>
    </row>
    <row r="2522" spans="187:208" x14ac:dyDescent="0.25">
      <c r="GE2522" s="81" t="s">
        <v>449</v>
      </c>
      <c r="GF2522" s="81" t="s">
        <v>155</v>
      </c>
      <c r="GG2522" s="81" t="s">
        <v>468</v>
      </c>
      <c r="GH2522" s="81" t="s">
        <v>454</v>
      </c>
      <c r="GI2522" s="81">
        <v>2031</v>
      </c>
      <c r="GJ2522" s="81" t="s">
        <v>201</v>
      </c>
      <c r="GK2522" s="81">
        <v>453.26096055713839</v>
      </c>
      <c r="GL2522" s="81">
        <v>700.88254199999994</v>
      </c>
      <c r="GM2522" s="81">
        <v>2031</v>
      </c>
      <c r="GN2522" s="81" t="s">
        <v>173</v>
      </c>
      <c r="GO2522" s="81">
        <v>1.1148832299820636E-2</v>
      </c>
      <c r="GP2522" s="81">
        <v>10</v>
      </c>
      <c r="GQ2522" s="81">
        <v>0</v>
      </c>
      <c r="GR2522" s="81" t="s">
        <v>448</v>
      </c>
      <c r="GS2522" s="81">
        <v>0</v>
      </c>
      <c r="GT2522" s="81">
        <v>0</v>
      </c>
      <c r="GU2522" s="81">
        <v>0</v>
      </c>
      <c r="GV2522" s="81">
        <v>0</v>
      </c>
      <c r="GW2522" s="81">
        <v>1.1148832299820636E-2</v>
      </c>
      <c r="GX2522" s="81">
        <v>5.0533304373071521</v>
      </c>
      <c r="GY2522" s="81">
        <v>1.1148832299820636E-2</v>
      </c>
      <c r="GZ2522" s="81">
        <v>5.0533304373071521</v>
      </c>
    </row>
    <row r="2523" spans="187:208" x14ac:dyDescent="0.25">
      <c r="GE2523" s="81" t="s">
        <v>449</v>
      </c>
      <c r="GF2523" s="81" t="s">
        <v>155</v>
      </c>
      <c r="GG2523" s="81" t="s">
        <v>468</v>
      </c>
      <c r="GH2523" s="81" t="s">
        <v>454</v>
      </c>
      <c r="GI2523" s="81">
        <v>2032</v>
      </c>
      <c r="GJ2523" s="81" t="s">
        <v>201</v>
      </c>
      <c r="GK2523" s="81">
        <v>453.26096055713839</v>
      </c>
      <c r="GL2523" s="81">
        <v>700.88254199999994</v>
      </c>
      <c r="GM2523" s="81">
        <v>2032</v>
      </c>
      <c r="GN2523" s="81" t="s">
        <v>173</v>
      </c>
      <c r="GO2523" s="81">
        <v>1.1148832299820636E-2</v>
      </c>
      <c r="GP2523" s="81">
        <v>10</v>
      </c>
      <c r="GQ2523" s="81">
        <v>0</v>
      </c>
      <c r="GR2523" s="81" t="s">
        <v>448</v>
      </c>
      <c r="GS2523" s="81">
        <v>0</v>
      </c>
      <c r="GT2523" s="81">
        <v>0</v>
      </c>
      <c r="GU2523" s="81">
        <v>0</v>
      </c>
      <c r="GV2523" s="81">
        <v>0</v>
      </c>
      <c r="GW2523" s="81">
        <v>0</v>
      </c>
      <c r="GX2523" s="81">
        <v>0</v>
      </c>
      <c r="GY2523" s="81">
        <v>1.1148832299820636E-2</v>
      </c>
      <c r="GZ2523" s="81">
        <v>5.0533304373071521</v>
      </c>
    </row>
    <row r="2524" spans="187:208" x14ac:dyDescent="0.25">
      <c r="GE2524" s="81" t="s">
        <v>449</v>
      </c>
      <c r="GF2524" s="81" t="s">
        <v>155</v>
      </c>
      <c r="GG2524" s="81" t="s">
        <v>468</v>
      </c>
      <c r="GH2524" s="81" t="s">
        <v>455</v>
      </c>
      <c r="GI2524" s="81">
        <v>2021</v>
      </c>
      <c r="GJ2524" s="81" t="s">
        <v>201</v>
      </c>
      <c r="GK2524" s="81">
        <v>409.22373582044048</v>
      </c>
      <c r="GL2524" s="81">
        <v>700.88254199999994</v>
      </c>
      <c r="GM2524" s="81">
        <v>2021</v>
      </c>
      <c r="GN2524" s="81" t="s">
        <v>173</v>
      </c>
      <c r="GO2524" s="81">
        <v>1.1148832299820636E-2</v>
      </c>
      <c r="GP2524" s="81">
        <v>10</v>
      </c>
      <c r="GQ2524" s="81">
        <v>0</v>
      </c>
      <c r="GR2524" s="81" t="s">
        <v>448</v>
      </c>
      <c r="GS2524" s="81">
        <v>1.1148832299820636E-2</v>
      </c>
      <c r="GT2524" s="81">
        <v>4.5623668037681941</v>
      </c>
      <c r="GU2524" s="81">
        <v>1.1148832299820636E-2</v>
      </c>
      <c r="GV2524" s="81">
        <v>4.5623668037681941</v>
      </c>
      <c r="GW2524" s="81">
        <v>0</v>
      </c>
      <c r="GX2524" s="81">
        <v>0</v>
      </c>
      <c r="GY2524" s="81">
        <v>0</v>
      </c>
      <c r="GZ2524" s="81">
        <v>0</v>
      </c>
    </row>
    <row r="2525" spans="187:208" x14ac:dyDescent="0.25">
      <c r="GE2525" s="81" t="s">
        <v>449</v>
      </c>
      <c r="GF2525" s="81" t="s">
        <v>155</v>
      </c>
      <c r="GG2525" s="81" t="s">
        <v>468</v>
      </c>
      <c r="GH2525" s="81" t="s">
        <v>455</v>
      </c>
      <c r="GI2525" s="81">
        <v>2022</v>
      </c>
      <c r="GJ2525" s="81" t="s">
        <v>201</v>
      </c>
      <c r="GK2525" s="81">
        <v>409.22373582044048</v>
      </c>
      <c r="GL2525" s="81">
        <v>700.88254199999994</v>
      </c>
      <c r="GM2525" s="81">
        <v>2022</v>
      </c>
      <c r="GN2525" s="81" t="s">
        <v>173</v>
      </c>
      <c r="GO2525" s="81">
        <v>1.1148832299820636E-2</v>
      </c>
      <c r="GP2525" s="81">
        <v>10</v>
      </c>
      <c r="GQ2525" s="81">
        <v>0</v>
      </c>
      <c r="GR2525" s="81" t="s">
        <v>448</v>
      </c>
      <c r="GS2525" s="81">
        <v>1.1148832299820636E-2</v>
      </c>
      <c r="GT2525" s="81">
        <v>4.5623668037681941</v>
      </c>
      <c r="GU2525" s="81">
        <v>1.1148832299820636E-2</v>
      </c>
      <c r="GV2525" s="81">
        <v>4.5623668037681941</v>
      </c>
      <c r="GW2525" s="81">
        <v>1.1148832299820636E-2</v>
      </c>
      <c r="GX2525" s="81">
        <v>4.5623668037681941</v>
      </c>
      <c r="GY2525" s="81">
        <v>0</v>
      </c>
      <c r="GZ2525" s="81">
        <v>0</v>
      </c>
    </row>
    <row r="2526" spans="187:208" x14ac:dyDescent="0.25">
      <c r="GE2526" s="81" t="s">
        <v>449</v>
      </c>
      <c r="GF2526" s="81" t="s">
        <v>155</v>
      </c>
      <c r="GG2526" s="81" t="s">
        <v>468</v>
      </c>
      <c r="GH2526" s="81" t="s">
        <v>455</v>
      </c>
      <c r="GI2526" s="81">
        <v>2023</v>
      </c>
      <c r="GJ2526" s="81" t="s">
        <v>201</v>
      </c>
      <c r="GK2526" s="81">
        <v>428.60232122030749</v>
      </c>
      <c r="GL2526" s="81">
        <v>700.88254199999994</v>
      </c>
      <c r="GM2526" s="81">
        <v>2023</v>
      </c>
      <c r="GN2526" s="81" t="s">
        <v>173</v>
      </c>
      <c r="GO2526" s="81">
        <v>1.1148832299820636E-2</v>
      </c>
      <c r="GP2526" s="81">
        <v>10</v>
      </c>
      <c r="GQ2526" s="81">
        <v>0</v>
      </c>
      <c r="GR2526" s="81" t="s">
        <v>448</v>
      </c>
      <c r="GS2526" s="81">
        <v>1.1148832299820636E-2</v>
      </c>
      <c r="GT2526" s="81">
        <v>4.7784154025990642</v>
      </c>
      <c r="GU2526" s="81">
        <v>1.1148832299820636E-2</v>
      </c>
      <c r="GV2526" s="81">
        <v>4.7784154025990642</v>
      </c>
      <c r="GW2526" s="81">
        <v>1.1148832299820636E-2</v>
      </c>
      <c r="GX2526" s="81">
        <v>4.7784154025990642</v>
      </c>
      <c r="GY2526" s="81">
        <v>1.1148832299820636E-2</v>
      </c>
      <c r="GZ2526" s="81">
        <v>4.7784154025990642</v>
      </c>
    </row>
    <row r="2527" spans="187:208" x14ac:dyDescent="0.25">
      <c r="GE2527" s="81" t="s">
        <v>449</v>
      </c>
      <c r="GF2527" s="81" t="s">
        <v>155</v>
      </c>
      <c r="GG2527" s="81" t="s">
        <v>468</v>
      </c>
      <c r="GH2527" s="81" t="s">
        <v>455</v>
      </c>
      <c r="GI2527" s="81">
        <v>2024</v>
      </c>
      <c r="GJ2527" s="81" t="s">
        <v>201</v>
      </c>
      <c r="GK2527" s="81">
        <v>428.60232122030749</v>
      </c>
      <c r="GL2527" s="81">
        <v>700.88254199999994</v>
      </c>
      <c r="GM2527" s="81">
        <v>2024</v>
      </c>
      <c r="GN2527" s="81" t="s">
        <v>173</v>
      </c>
      <c r="GO2527" s="81">
        <v>1.1148832299820636E-2</v>
      </c>
      <c r="GP2527" s="81">
        <v>10</v>
      </c>
      <c r="GQ2527" s="81">
        <v>0</v>
      </c>
      <c r="GR2527" s="81" t="s">
        <v>448</v>
      </c>
      <c r="GS2527" s="81">
        <v>1.1148832299820636E-2</v>
      </c>
      <c r="GT2527" s="81">
        <v>4.7784154025990642</v>
      </c>
      <c r="GU2527" s="81">
        <v>1.1148832299820636E-2</v>
      </c>
      <c r="GV2527" s="81">
        <v>4.7784154025990642</v>
      </c>
      <c r="GW2527" s="81">
        <v>1.1148832299820636E-2</v>
      </c>
      <c r="GX2527" s="81">
        <v>4.7784154025990642</v>
      </c>
      <c r="GY2527" s="81">
        <v>1.1148832299820636E-2</v>
      </c>
      <c r="GZ2527" s="81">
        <v>4.7784154025990642</v>
      </c>
    </row>
    <row r="2528" spans="187:208" x14ac:dyDescent="0.25">
      <c r="GE2528" s="81" t="s">
        <v>449</v>
      </c>
      <c r="GF2528" s="81" t="s">
        <v>155</v>
      </c>
      <c r="GG2528" s="81" t="s">
        <v>468</v>
      </c>
      <c r="GH2528" s="81" t="s">
        <v>455</v>
      </c>
      <c r="GI2528" s="81">
        <v>2025</v>
      </c>
      <c r="GJ2528" s="81" t="s">
        <v>201</v>
      </c>
      <c r="GK2528" s="81">
        <v>428.60232122030749</v>
      </c>
      <c r="GL2528" s="81">
        <v>700.88254199999994</v>
      </c>
      <c r="GM2528" s="81">
        <v>2025</v>
      </c>
      <c r="GN2528" s="81" t="s">
        <v>173</v>
      </c>
      <c r="GO2528" s="81">
        <v>1.1148832299820636E-2</v>
      </c>
      <c r="GP2528" s="81">
        <v>10</v>
      </c>
      <c r="GQ2528" s="81">
        <v>0</v>
      </c>
      <c r="GR2528" s="81" t="s">
        <v>448</v>
      </c>
      <c r="GS2528" s="81">
        <v>1.1148832299820636E-2</v>
      </c>
      <c r="GT2528" s="81">
        <v>4.7784154025990642</v>
      </c>
      <c r="GU2528" s="81">
        <v>1.1148832299820636E-2</v>
      </c>
      <c r="GV2528" s="81">
        <v>4.7784154025990642</v>
      </c>
      <c r="GW2528" s="81">
        <v>1.1148832299820636E-2</v>
      </c>
      <c r="GX2528" s="81">
        <v>4.7784154025990642</v>
      </c>
      <c r="GY2528" s="81">
        <v>1.1148832299820636E-2</v>
      </c>
      <c r="GZ2528" s="81">
        <v>4.7784154025990642</v>
      </c>
    </row>
    <row r="2529" spans="187:208" x14ac:dyDescent="0.25">
      <c r="GE2529" s="81" t="s">
        <v>449</v>
      </c>
      <c r="GF2529" s="81" t="s">
        <v>155</v>
      </c>
      <c r="GG2529" s="81" t="s">
        <v>468</v>
      </c>
      <c r="GH2529" s="81" t="s">
        <v>455</v>
      </c>
      <c r="GI2529" s="81">
        <v>2026</v>
      </c>
      <c r="GJ2529" s="81" t="s">
        <v>201</v>
      </c>
      <c r="GK2529" s="81">
        <v>428.60232122030749</v>
      </c>
      <c r="GL2529" s="81">
        <v>700.88254199999994</v>
      </c>
      <c r="GM2529" s="81">
        <v>2026</v>
      </c>
      <c r="GN2529" s="81" t="s">
        <v>173</v>
      </c>
      <c r="GO2529" s="81">
        <v>1.1148832299820636E-2</v>
      </c>
      <c r="GP2529" s="81">
        <v>10</v>
      </c>
      <c r="GQ2529" s="81">
        <v>0</v>
      </c>
      <c r="GR2529" s="81" t="s">
        <v>448</v>
      </c>
      <c r="GS2529" s="81">
        <v>1.1148832299820636E-2</v>
      </c>
      <c r="GT2529" s="81">
        <v>4.7784154025990642</v>
      </c>
      <c r="GU2529" s="81">
        <v>1.1148832299820636E-2</v>
      </c>
      <c r="GV2529" s="81">
        <v>4.7784154025990642</v>
      </c>
      <c r="GW2529" s="81">
        <v>1.1148832299820636E-2</v>
      </c>
      <c r="GX2529" s="81">
        <v>4.7784154025990642</v>
      </c>
      <c r="GY2529" s="81">
        <v>1.1148832299820636E-2</v>
      </c>
      <c r="GZ2529" s="81">
        <v>4.7784154025990642</v>
      </c>
    </row>
    <row r="2530" spans="187:208" x14ac:dyDescent="0.25">
      <c r="GE2530" s="81" t="s">
        <v>449</v>
      </c>
      <c r="GF2530" s="81" t="s">
        <v>155</v>
      </c>
      <c r="GG2530" s="81" t="s">
        <v>468</v>
      </c>
      <c r="GH2530" s="81" t="s">
        <v>455</v>
      </c>
      <c r="GI2530" s="81">
        <v>2027</v>
      </c>
      <c r="GJ2530" s="81" t="s">
        <v>201</v>
      </c>
      <c r="GK2530" s="81">
        <v>428.60232122030749</v>
      </c>
      <c r="GL2530" s="81">
        <v>700.88254199999994</v>
      </c>
      <c r="GM2530" s="81">
        <v>2027</v>
      </c>
      <c r="GN2530" s="81" t="s">
        <v>173</v>
      </c>
      <c r="GO2530" s="81">
        <v>1.1148832299820636E-2</v>
      </c>
      <c r="GP2530" s="81">
        <v>10</v>
      </c>
      <c r="GQ2530" s="81">
        <v>0</v>
      </c>
      <c r="GR2530" s="81" t="s">
        <v>448</v>
      </c>
      <c r="GS2530" s="81">
        <v>1.1148832299820636E-2</v>
      </c>
      <c r="GT2530" s="81">
        <v>4.7784154025990642</v>
      </c>
      <c r="GU2530" s="81">
        <v>1.1148832299820636E-2</v>
      </c>
      <c r="GV2530" s="81">
        <v>4.7784154025990642</v>
      </c>
      <c r="GW2530" s="81">
        <v>1.1148832299820636E-2</v>
      </c>
      <c r="GX2530" s="81">
        <v>4.7784154025990642</v>
      </c>
      <c r="GY2530" s="81">
        <v>1.1148832299820636E-2</v>
      </c>
      <c r="GZ2530" s="81">
        <v>4.7784154025990642</v>
      </c>
    </row>
    <row r="2531" spans="187:208" x14ac:dyDescent="0.25">
      <c r="GE2531" s="81" t="s">
        <v>449</v>
      </c>
      <c r="GF2531" s="81" t="s">
        <v>155</v>
      </c>
      <c r="GG2531" s="81" t="s">
        <v>468</v>
      </c>
      <c r="GH2531" s="81" t="s">
        <v>455</v>
      </c>
      <c r="GI2531" s="81">
        <v>2028</v>
      </c>
      <c r="GJ2531" s="81" t="s">
        <v>201</v>
      </c>
      <c r="GK2531" s="81">
        <v>453.26096055717102</v>
      </c>
      <c r="GL2531" s="81">
        <v>700.88254199999994</v>
      </c>
      <c r="GM2531" s="81">
        <v>2028</v>
      </c>
      <c r="GN2531" s="81" t="s">
        <v>173</v>
      </c>
      <c r="GO2531" s="81">
        <v>1.1148832299820636E-2</v>
      </c>
      <c r="GP2531" s="81">
        <v>10</v>
      </c>
      <c r="GQ2531" s="81">
        <v>0</v>
      </c>
      <c r="GR2531" s="81" t="s">
        <v>448</v>
      </c>
      <c r="GS2531" s="81">
        <v>1.1148832299820636E-2</v>
      </c>
      <c r="GT2531" s="81">
        <v>5.0533304373075154</v>
      </c>
      <c r="GU2531" s="81">
        <v>1.1148832299820636E-2</v>
      </c>
      <c r="GV2531" s="81">
        <v>5.0533304373075154</v>
      </c>
      <c r="GW2531" s="81">
        <v>1.1148832299820636E-2</v>
      </c>
      <c r="GX2531" s="81">
        <v>5.0533304373075154</v>
      </c>
      <c r="GY2531" s="81">
        <v>1.1148832299820636E-2</v>
      </c>
      <c r="GZ2531" s="81">
        <v>5.0533304373075154</v>
      </c>
    </row>
    <row r="2532" spans="187:208" x14ac:dyDescent="0.25">
      <c r="GE2532" s="81" t="s">
        <v>449</v>
      </c>
      <c r="GF2532" s="81" t="s">
        <v>155</v>
      </c>
      <c r="GG2532" s="81" t="s">
        <v>468</v>
      </c>
      <c r="GH2532" s="81" t="s">
        <v>455</v>
      </c>
      <c r="GI2532" s="81">
        <v>2029</v>
      </c>
      <c r="GJ2532" s="81" t="s">
        <v>201</v>
      </c>
      <c r="GK2532" s="81">
        <v>453.26096055717102</v>
      </c>
      <c r="GL2532" s="81">
        <v>700.88254199999994</v>
      </c>
      <c r="GM2532" s="81">
        <v>2029</v>
      </c>
      <c r="GN2532" s="81" t="s">
        <v>173</v>
      </c>
      <c r="GO2532" s="81">
        <v>1.1148832299820636E-2</v>
      </c>
      <c r="GP2532" s="81">
        <v>10</v>
      </c>
      <c r="GQ2532" s="81">
        <v>0</v>
      </c>
      <c r="GR2532" s="81" t="s">
        <v>448</v>
      </c>
      <c r="GS2532" s="81">
        <v>1.1148832299820636E-2</v>
      </c>
      <c r="GT2532" s="81">
        <v>5.0533304373075154</v>
      </c>
      <c r="GU2532" s="81">
        <v>1.1148832299820636E-2</v>
      </c>
      <c r="GV2532" s="81">
        <v>5.0533304373075154</v>
      </c>
      <c r="GW2532" s="81">
        <v>1.1148832299820636E-2</v>
      </c>
      <c r="GX2532" s="81">
        <v>5.0533304373075154</v>
      </c>
      <c r="GY2532" s="81">
        <v>1.1148832299820636E-2</v>
      </c>
      <c r="GZ2532" s="81">
        <v>5.0533304373075154</v>
      </c>
    </row>
    <row r="2533" spans="187:208" x14ac:dyDescent="0.25">
      <c r="GE2533" s="81" t="s">
        <v>449</v>
      </c>
      <c r="GF2533" s="81" t="s">
        <v>155</v>
      </c>
      <c r="GG2533" s="81" t="s">
        <v>468</v>
      </c>
      <c r="GH2533" s="81" t="s">
        <v>455</v>
      </c>
      <c r="GI2533" s="81">
        <v>2030</v>
      </c>
      <c r="GJ2533" s="81" t="s">
        <v>201</v>
      </c>
      <c r="GK2533" s="81">
        <v>453.26096055717102</v>
      </c>
      <c r="GL2533" s="81">
        <v>700.88254199999994</v>
      </c>
      <c r="GM2533" s="81">
        <v>2030</v>
      </c>
      <c r="GN2533" s="81" t="s">
        <v>173</v>
      </c>
      <c r="GO2533" s="81">
        <v>1.1148832299820636E-2</v>
      </c>
      <c r="GP2533" s="81">
        <v>10</v>
      </c>
      <c r="GQ2533" s="81">
        <v>0</v>
      </c>
      <c r="GR2533" s="81" t="s">
        <v>448</v>
      </c>
      <c r="GS2533" s="81">
        <v>0</v>
      </c>
      <c r="GT2533" s="81">
        <v>0</v>
      </c>
      <c r="GU2533" s="81">
        <v>1.1148832299820636E-2</v>
      </c>
      <c r="GV2533" s="81">
        <v>5.0533304373075154</v>
      </c>
      <c r="GW2533" s="81">
        <v>1.1148832299820636E-2</v>
      </c>
      <c r="GX2533" s="81">
        <v>5.0533304373075154</v>
      </c>
      <c r="GY2533" s="81">
        <v>1.1148832299820636E-2</v>
      </c>
      <c r="GZ2533" s="81">
        <v>5.0533304373075154</v>
      </c>
    </row>
    <row r="2534" spans="187:208" x14ac:dyDescent="0.25">
      <c r="GE2534" s="81" t="s">
        <v>449</v>
      </c>
      <c r="GF2534" s="81" t="s">
        <v>155</v>
      </c>
      <c r="GG2534" s="81" t="s">
        <v>468</v>
      </c>
      <c r="GH2534" s="81" t="s">
        <v>455</v>
      </c>
      <c r="GI2534" s="81">
        <v>2031</v>
      </c>
      <c r="GJ2534" s="81" t="s">
        <v>201</v>
      </c>
      <c r="GK2534" s="81">
        <v>453.26096055717102</v>
      </c>
      <c r="GL2534" s="81">
        <v>700.88254199999994</v>
      </c>
      <c r="GM2534" s="81">
        <v>2031</v>
      </c>
      <c r="GN2534" s="81" t="s">
        <v>173</v>
      </c>
      <c r="GO2534" s="81">
        <v>1.1148832299820636E-2</v>
      </c>
      <c r="GP2534" s="81">
        <v>10</v>
      </c>
      <c r="GQ2534" s="81">
        <v>0</v>
      </c>
      <c r="GR2534" s="81" t="s">
        <v>448</v>
      </c>
      <c r="GS2534" s="81">
        <v>0</v>
      </c>
      <c r="GT2534" s="81">
        <v>0</v>
      </c>
      <c r="GU2534" s="81">
        <v>0</v>
      </c>
      <c r="GV2534" s="81">
        <v>0</v>
      </c>
      <c r="GW2534" s="81">
        <v>1.1148832299820636E-2</v>
      </c>
      <c r="GX2534" s="81">
        <v>5.0533304373075154</v>
      </c>
      <c r="GY2534" s="81">
        <v>1.1148832299820636E-2</v>
      </c>
      <c r="GZ2534" s="81">
        <v>5.0533304373075154</v>
      </c>
    </row>
    <row r="2535" spans="187:208" x14ac:dyDescent="0.25">
      <c r="GE2535" s="81" t="s">
        <v>449</v>
      </c>
      <c r="GF2535" s="81" t="s">
        <v>155</v>
      </c>
      <c r="GG2535" s="81" t="s">
        <v>468</v>
      </c>
      <c r="GH2535" s="81" t="s">
        <v>455</v>
      </c>
      <c r="GI2535" s="81">
        <v>2032</v>
      </c>
      <c r="GJ2535" s="81" t="s">
        <v>201</v>
      </c>
      <c r="GK2535" s="81">
        <v>453.26096055717102</v>
      </c>
      <c r="GL2535" s="81">
        <v>700.88254199999994</v>
      </c>
      <c r="GM2535" s="81">
        <v>2032</v>
      </c>
      <c r="GN2535" s="81" t="s">
        <v>173</v>
      </c>
      <c r="GO2535" s="81">
        <v>1.1148832299820636E-2</v>
      </c>
      <c r="GP2535" s="81">
        <v>10</v>
      </c>
      <c r="GQ2535" s="81">
        <v>0</v>
      </c>
      <c r="GR2535" s="81" t="s">
        <v>448</v>
      </c>
      <c r="GS2535" s="81">
        <v>0</v>
      </c>
      <c r="GT2535" s="81">
        <v>0</v>
      </c>
      <c r="GU2535" s="81">
        <v>0</v>
      </c>
      <c r="GV2535" s="81">
        <v>0</v>
      </c>
      <c r="GW2535" s="81">
        <v>0</v>
      </c>
      <c r="GX2535" s="81">
        <v>0</v>
      </c>
      <c r="GY2535" s="81">
        <v>1.1148832299820636E-2</v>
      </c>
      <c r="GZ2535" s="81">
        <v>5.0533304373075154</v>
      </c>
    </row>
    <row r="2536" spans="187:208" x14ac:dyDescent="0.25">
      <c r="GE2536" s="81" t="s">
        <v>449</v>
      </c>
      <c r="GF2536" s="81" t="s">
        <v>155</v>
      </c>
      <c r="GG2536" s="81" t="s">
        <v>469</v>
      </c>
      <c r="GH2536" s="81" t="s">
        <v>457</v>
      </c>
      <c r="GI2536" s="81">
        <v>2021</v>
      </c>
      <c r="GJ2536" s="81" t="s">
        <v>201</v>
      </c>
      <c r="GK2536" s="81">
        <v>222.22942162783019</v>
      </c>
      <c r="GL2536" s="81">
        <v>774.34978000000001</v>
      </c>
      <c r="GM2536" s="81">
        <v>2021</v>
      </c>
      <c r="GN2536" s="81" t="s">
        <v>173</v>
      </c>
      <c r="GO2536" s="81">
        <v>1.1148832299820636E-2</v>
      </c>
      <c r="GP2536" s="81">
        <v>10</v>
      </c>
      <c r="GQ2536" s="81">
        <v>0</v>
      </c>
      <c r="GR2536" s="81" t="s">
        <v>448</v>
      </c>
      <c r="GS2536" s="81">
        <v>1.1148832299820634E-2</v>
      </c>
      <c r="GT2536" s="81">
        <v>2.4775985538148113</v>
      </c>
      <c r="GU2536" s="81">
        <v>1.1148832299820634E-2</v>
      </c>
      <c r="GV2536" s="81">
        <v>2.4775985538148113</v>
      </c>
      <c r="GW2536" s="81">
        <v>0</v>
      </c>
      <c r="GX2536" s="81">
        <v>0</v>
      </c>
      <c r="GY2536" s="81">
        <v>0</v>
      </c>
      <c r="GZ2536" s="81">
        <v>0</v>
      </c>
    </row>
    <row r="2537" spans="187:208" x14ac:dyDescent="0.25">
      <c r="GE2537" s="81" t="s">
        <v>449</v>
      </c>
      <c r="GF2537" s="81" t="s">
        <v>155</v>
      </c>
      <c r="GG2537" s="81" t="s">
        <v>469</v>
      </c>
      <c r="GH2537" s="81" t="s">
        <v>457</v>
      </c>
      <c r="GI2537" s="81">
        <v>2022</v>
      </c>
      <c r="GJ2537" s="81" t="s">
        <v>201</v>
      </c>
      <c r="GK2537" s="81">
        <v>222.22942162783019</v>
      </c>
      <c r="GL2537" s="81">
        <v>774.34978000000001</v>
      </c>
      <c r="GM2537" s="81">
        <v>2022</v>
      </c>
      <c r="GN2537" s="81" t="s">
        <v>173</v>
      </c>
      <c r="GO2537" s="81">
        <v>1.1148832299820636E-2</v>
      </c>
      <c r="GP2537" s="81">
        <v>10</v>
      </c>
      <c r="GQ2537" s="81">
        <v>0</v>
      </c>
      <c r="GR2537" s="81" t="s">
        <v>448</v>
      </c>
      <c r="GS2537" s="81">
        <v>1.1148832299820634E-2</v>
      </c>
      <c r="GT2537" s="81">
        <v>2.4775985538148113</v>
      </c>
      <c r="GU2537" s="81">
        <v>1.1148832299820634E-2</v>
      </c>
      <c r="GV2537" s="81">
        <v>2.4775985538148113</v>
      </c>
      <c r="GW2537" s="81">
        <v>1.1148832299820634E-2</v>
      </c>
      <c r="GX2537" s="81">
        <v>2.4775985538148113</v>
      </c>
      <c r="GY2537" s="81">
        <v>0</v>
      </c>
      <c r="GZ2537" s="81">
        <v>0</v>
      </c>
    </row>
    <row r="2538" spans="187:208" x14ac:dyDescent="0.25">
      <c r="GE2538" s="81" t="s">
        <v>449</v>
      </c>
      <c r="GF2538" s="81" t="s">
        <v>155</v>
      </c>
      <c r="GG2538" s="81" t="s">
        <v>469</v>
      </c>
      <c r="GH2538" s="81" t="s">
        <v>457</v>
      </c>
      <c r="GI2538" s="81">
        <v>2023</v>
      </c>
      <c r="GJ2538" s="81" t="s">
        <v>201</v>
      </c>
      <c r="GK2538" s="81">
        <v>233.23007680793901</v>
      </c>
      <c r="GL2538" s="81">
        <v>774.34978000000001</v>
      </c>
      <c r="GM2538" s="81">
        <v>2023</v>
      </c>
      <c r="GN2538" s="81" t="s">
        <v>173</v>
      </c>
      <c r="GO2538" s="81">
        <v>1.1148832299820636E-2</v>
      </c>
      <c r="GP2538" s="81">
        <v>10</v>
      </c>
      <c r="GQ2538" s="81">
        <v>0</v>
      </c>
      <c r="GR2538" s="81" t="s">
        <v>448</v>
      </c>
      <c r="GS2538" s="81">
        <v>1.1148832299820634E-2</v>
      </c>
      <c r="GT2538" s="81">
        <v>2.600243013605998</v>
      </c>
      <c r="GU2538" s="81">
        <v>1.1148832299820634E-2</v>
      </c>
      <c r="GV2538" s="81">
        <v>2.600243013605998</v>
      </c>
      <c r="GW2538" s="81">
        <v>1.1148832299820634E-2</v>
      </c>
      <c r="GX2538" s="81">
        <v>2.600243013605998</v>
      </c>
      <c r="GY2538" s="81">
        <v>1.1148832299820634E-2</v>
      </c>
      <c r="GZ2538" s="81">
        <v>2.600243013605998</v>
      </c>
    </row>
    <row r="2539" spans="187:208" x14ac:dyDescent="0.25">
      <c r="GE2539" s="81" t="s">
        <v>449</v>
      </c>
      <c r="GF2539" s="81" t="s">
        <v>155</v>
      </c>
      <c r="GG2539" s="81" t="s">
        <v>469</v>
      </c>
      <c r="GH2539" s="81" t="s">
        <v>457</v>
      </c>
      <c r="GI2539" s="81">
        <v>2024</v>
      </c>
      <c r="GJ2539" s="81" t="s">
        <v>201</v>
      </c>
      <c r="GK2539" s="81">
        <v>233.23007680793901</v>
      </c>
      <c r="GL2539" s="81">
        <v>774.34978000000001</v>
      </c>
      <c r="GM2539" s="81">
        <v>2024</v>
      </c>
      <c r="GN2539" s="81" t="s">
        <v>173</v>
      </c>
      <c r="GO2539" s="81">
        <v>1.1148832299820636E-2</v>
      </c>
      <c r="GP2539" s="81">
        <v>10</v>
      </c>
      <c r="GQ2539" s="81">
        <v>0</v>
      </c>
      <c r="GR2539" s="81" t="s">
        <v>448</v>
      </c>
      <c r="GS2539" s="81">
        <v>1.1148832299820634E-2</v>
      </c>
      <c r="GT2539" s="81">
        <v>2.600243013605998</v>
      </c>
      <c r="GU2539" s="81">
        <v>1.1148832299820634E-2</v>
      </c>
      <c r="GV2539" s="81">
        <v>2.600243013605998</v>
      </c>
      <c r="GW2539" s="81">
        <v>1.1148832299820634E-2</v>
      </c>
      <c r="GX2539" s="81">
        <v>2.600243013605998</v>
      </c>
      <c r="GY2539" s="81">
        <v>1.1148832299820634E-2</v>
      </c>
      <c r="GZ2539" s="81">
        <v>2.600243013605998</v>
      </c>
    </row>
    <row r="2540" spans="187:208" x14ac:dyDescent="0.25">
      <c r="GE2540" s="81" t="s">
        <v>449</v>
      </c>
      <c r="GF2540" s="81" t="s">
        <v>155</v>
      </c>
      <c r="GG2540" s="81" t="s">
        <v>469</v>
      </c>
      <c r="GH2540" s="81" t="s">
        <v>457</v>
      </c>
      <c r="GI2540" s="81">
        <v>2025</v>
      </c>
      <c r="GJ2540" s="81" t="s">
        <v>201</v>
      </c>
      <c r="GK2540" s="81">
        <v>233.23007680793901</v>
      </c>
      <c r="GL2540" s="81">
        <v>774.34978000000001</v>
      </c>
      <c r="GM2540" s="81">
        <v>2025</v>
      </c>
      <c r="GN2540" s="81" t="s">
        <v>173</v>
      </c>
      <c r="GO2540" s="81">
        <v>1.1148832299820636E-2</v>
      </c>
      <c r="GP2540" s="81">
        <v>10</v>
      </c>
      <c r="GQ2540" s="81">
        <v>0</v>
      </c>
      <c r="GR2540" s="81" t="s">
        <v>448</v>
      </c>
      <c r="GS2540" s="81">
        <v>1.1148832299820634E-2</v>
      </c>
      <c r="GT2540" s="81">
        <v>2.600243013605998</v>
      </c>
      <c r="GU2540" s="81">
        <v>1.1148832299820634E-2</v>
      </c>
      <c r="GV2540" s="81">
        <v>2.600243013605998</v>
      </c>
      <c r="GW2540" s="81">
        <v>1.1148832299820634E-2</v>
      </c>
      <c r="GX2540" s="81">
        <v>2.600243013605998</v>
      </c>
      <c r="GY2540" s="81">
        <v>1.1148832299820634E-2</v>
      </c>
      <c r="GZ2540" s="81">
        <v>2.600243013605998</v>
      </c>
    </row>
    <row r="2541" spans="187:208" x14ac:dyDescent="0.25">
      <c r="GE2541" s="81" t="s">
        <v>449</v>
      </c>
      <c r="GF2541" s="81" t="s">
        <v>155</v>
      </c>
      <c r="GG2541" s="81" t="s">
        <v>469</v>
      </c>
      <c r="GH2541" s="81" t="s">
        <v>457</v>
      </c>
      <c r="GI2541" s="81">
        <v>2026</v>
      </c>
      <c r="GJ2541" s="81" t="s">
        <v>201</v>
      </c>
      <c r="GK2541" s="81">
        <v>233.23007680793901</v>
      </c>
      <c r="GL2541" s="81">
        <v>774.34978000000001</v>
      </c>
      <c r="GM2541" s="81">
        <v>2026</v>
      </c>
      <c r="GN2541" s="81" t="s">
        <v>173</v>
      </c>
      <c r="GO2541" s="81">
        <v>1.1148832299820636E-2</v>
      </c>
      <c r="GP2541" s="81">
        <v>10</v>
      </c>
      <c r="GQ2541" s="81">
        <v>0</v>
      </c>
      <c r="GR2541" s="81" t="s">
        <v>448</v>
      </c>
      <c r="GS2541" s="81">
        <v>1.1148832299820634E-2</v>
      </c>
      <c r="GT2541" s="81">
        <v>2.600243013605998</v>
      </c>
      <c r="GU2541" s="81">
        <v>1.1148832299820634E-2</v>
      </c>
      <c r="GV2541" s="81">
        <v>2.600243013605998</v>
      </c>
      <c r="GW2541" s="81">
        <v>1.1148832299820634E-2</v>
      </c>
      <c r="GX2541" s="81">
        <v>2.600243013605998</v>
      </c>
      <c r="GY2541" s="81">
        <v>1.1148832299820634E-2</v>
      </c>
      <c r="GZ2541" s="81">
        <v>2.600243013605998</v>
      </c>
    </row>
    <row r="2542" spans="187:208" x14ac:dyDescent="0.25">
      <c r="GE2542" s="81" t="s">
        <v>449</v>
      </c>
      <c r="GF2542" s="81" t="s">
        <v>155</v>
      </c>
      <c r="GG2542" s="81" t="s">
        <v>469</v>
      </c>
      <c r="GH2542" s="81" t="s">
        <v>457</v>
      </c>
      <c r="GI2542" s="81">
        <v>2027</v>
      </c>
      <c r="GJ2542" s="81" t="s">
        <v>201</v>
      </c>
      <c r="GK2542" s="81">
        <v>233.23007680793901</v>
      </c>
      <c r="GL2542" s="81">
        <v>774.34978000000001</v>
      </c>
      <c r="GM2542" s="81">
        <v>2027</v>
      </c>
      <c r="GN2542" s="81" t="s">
        <v>173</v>
      </c>
      <c r="GO2542" s="81">
        <v>1.1148832299820636E-2</v>
      </c>
      <c r="GP2542" s="81">
        <v>10</v>
      </c>
      <c r="GQ2542" s="81">
        <v>0</v>
      </c>
      <c r="GR2542" s="81" t="s">
        <v>448</v>
      </c>
      <c r="GS2542" s="81">
        <v>1.1148832299820634E-2</v>
      </c>
      <c r="GT2542" s="81">
        <v>2.600243013605998</v>
      </c>
      <c r="GU2542" s="81">
        <v>1.1148832299820634E-2</v>
      </c>
      <c r="GV2542" s="81">
        <v>2.600243013605998</v>
      </c>
      <c r="GW2542" s="81">
        <v>1.1148832299820634E-2</v>
      </c>
      <c r="GX2542" s="81">
        <v>2.600243013605998</v>
      </c>
      <c r="GY2542" s="81">
        <v>1.1148832299820634E-2</v>
      </c>
      <c r="GZ2542" s="81">
        <v>2.600243013605998</v>
      </c>
    </row>
    <row r="2543" spans="187:208" x14ac:dyDescent="0.25">
      <c r="GE2543" s="81" t="s">
        <v>449</v>
      </c>
      <c r="GF2543" s="81" t="s">
        <v>155</v>
      </c>
      <c r="GG2543" s="81" t="s">
        <v>469</v>
      </c>
      <c r="GH2543" s="81" t="s">
        <v>457</v>
      </c>
      <c r="GI2543" s="81">
        <v>2028</v>
      </c>
      <c r="GJ2543" s="81" t="s">
        <v>201</v>
      </c>
      <c r="GK2543" s="81">
        <v>247.27299216494669</v>
      </c>
      <c r="GL2543" s="81">
        <v>774.34978000000001</v>
      </c>
      <c r="GM2543" s="81">
        <v>2028</v>
      </c>
      <c r="GN2543" s="81" t="s">
        <v>173</v>
      </c>
      <c r="GO2543" s="81">
        <v>1.1148832299820636E-2</v>
      </c>
      <c r="GP2543" s="81">
        <v>10</v>
      </c>
      <c r="GQ2543" s="81">
        <v>0</v>
      </c>
      <c r="GR2543" s="81" t="s">
        <v>448</v>
      </c>
      <c r="GS2543" s="81">
        <v>1.1148832299820634E-2</v>
      </c>
      <c r="GT2543" s="81">
        <v>2.7568051219218521</v>
      </c>
      <c r="GU2543" s="81">
        <v>1.1148832299820634E-2</v>
      </c>
      <c r="GV2543" s="81">
        <v>2.7568051219218521</v>
      </c>
      <c r="GW2543" s="81">
        <v>1.1148832299820634E-2</v>
      </c>
      <c r="GX2543" s="81">
        <v>2.7568051219218521</v>
      </c>
      <c r="GY2543" s="81">
        <v>1.1148832299820634E-2</v>
      </c>
      <c r="GZ2543" s="81">
        <v>2.7568051219218521</v>
      </c>
    </row>
    <row r="2544" spans="187:208" x14ac:dyDescent="0.25">
      <c r="GE2544" s="81" t="s">
        <v>449</v>
      </c>
      <c r="GF2544" s="81" t="s">
        <v>155</v>
      </c>
      <c r="GG2544" s="81" t="s">
        <v>469</v>
      </c>
      <c r="GH2544" s="81" t="s">
        <v>457</v>
      </c>
      <c r="GI2544" s="81">
        <v>2029</v>
      </c>
      <c r="GJ2544" s="81" t="s">
        <v>201</v>
      </c>
      <c r="GK2544" s="81">
        <v>247.27299216494669</v>
      </c>
      <c r="GL2544" s="81">
        <v>774.34978000000001</v>
      </c>
      <c r="GM2544" s="81">
        <v>2029</v>
      </c>
      <c r="GN2544" s="81" t="s">
        <v>173</v>
      </c>
      <c r="GO2544" s="81">
        <v>1.1148832299820636E-2</v>
      </c>
      <c r="GP2544" s="81">
        <v>10</v>
      </c>
      <c r="GQ2544" s="81">
        <v>0</v>
      </c>
      <c r="GR2544" s="81" t="s">
        <v>448</v>
      </c>
      <c r="GS2544" s="81">
        <v>1.1148832299820634E-2</v>
      </c>
      <c r="GT2544" s="81">
        <v>2.7568051219218521</v>
      </c>
      <c r="GU2544" s="81">
        <v>1.1148832299820634E-2</v>
      </c>
      <c r="GV2544" s="81">
        <v>2.7568051219218521</v>
      </c>
      <c r="GW2544" s="81">
        <v>1.1148832299820634E-2</v>
      </c>
      <c r="GX2544" s="81">
        <v>2.7568051219218521</v>
      </c>
      <c r="GY2544" s="81">
        <v>1.1148832299820634E-2</v>
      </c>
      <c r="GZ2544" s="81">
        <v>2.7568051219218521</v>
      </c>
    </row>
    <row r="2545" spans="187:208" x14ac:dyDescent="0.25">
      <c r="GE2545" s="81" t="s">
        <v>449</v>
      </c>
      <c r="GF2545" s="81" t="s">
        <v>155</v>
      </c>
      <c r="GG2545" s="81" t="s">
        <v>469</v>
      </c>
      <c r="GH2545" s="81" t="s">
        <v>457</v>
      </c>
      <c r="GI2545" s="81">
        <v>2030</v>
      </c>
      <c r="GJ2545" s="81" t="s">
        <v>201</v>
      </c>
      <c r="GK2545" s="81">
        <v>247.27299216494669</v>
      </c>
      <c r="GL2545" s="81">
        <v>774.34978000000001</v>
      </c>
      <c r="GM2545" s="81">
        <v>2030</v>
      </c>
      <c r="GN2545" s="81" t="s">
        <v>173</v>
      </c>
      <c r="GO2545" s="81">
        <v>1.1148832299820636E-2</v>
      </c>
      <c r="GP2545" s="81">
        <v>10</v>
      </c>
      <c r="GQ2545" s="81">
        <v>0</v>
      </c>
      <c r="GR2545" s="81" t="s">
        <v>448</v>
      </c>
      <c r="GS2545" s="81">
        <v>0</v>
      </c>
      <c r="GT2545" s="81">
        <v>0</v>
      </c>
      <c r="GU2545" s="81">
        <v>1.1148832299820634E-2</v>
      </c>
      <c r="GV2545" s="81">
        <v>2.7568051219218521</v>
      </c>
      <c r="GW2545" s="81">
        <v>1.1148832299820634E-2</v>
      </c>
      <c r="GX2545" s="81">
        <v>2.7568051219218521</v>
      </c>
      <c r="GY2545" s="81">
        <v>1.1148832299820634E-2</v>
      </c>
      <c r="GZ2545" s="81">
        <v>2.7568051219218521</v>
      </c>
    </row>
    <row r="2546" spans="187:208" x14ac:dyDescent="0.25">
      <c r="GE2546" s="81" t="s">
        <v>449</v>
      </c>
      <c r="GF2546" s="81" t="s">
        <v>155</v>
      </c>
      <c r="GG2546" s="81" t="s">
        <v>469</v>
      </c>
      <c r="GH2546" s="81" t="s">
        <v>457</v>
      </c>
      <c r="GI2546" s="81">
        <v>2031</v>
      </c>
      <c r="GJ2546" s="81" t="s">
        <v>201</v>
      </c>
      <c r="GK2546" s="81">
        <v>247.27299216494669</v>
      </c>
      <c r="GL2546" s="81">
        <v>774.34978000000001</v>
      </c>
      <c r="GM2546" s="81">
        <v>2031</v>
      </c>
      <c r="GN2546" s="81" t="s">
        <v>173</v>
      </c>
      <c r="GO2546" s="81">
        <v>1.1148832299820636E-2</v>
      </c>
      <c r="GP2546" s="81">
        <v>10</v>
      </c>
      <c r="GQ2546" s="81">
        <v>0</v>
      </c>
      <c r="GR2546" s="81" t="s">
        <v>448</v>
      </c>
      <c r="GS2546" s="81">
        <v>0</v>
      </c>
      <c r="GT2546" s="81">
        <v>0</v>
      </c>
      <c r="GU2546" s="81">
        <v>0</v>
      </c>
      <c r="GV2546" s="81">
        <v>0</v>
      </c>
      <c r="GW2546" s="81">
        <v>1.1148832299820634E-2</v>
      </c>
      <c r="GX2546" s="81">
        <v>2.7568051219218521</v>
      </c>
      <c r="GY2546" s="81">
        <v>1.1148832299820634E-2</v>
      </c>
      <c r="GZ2546" s="81">
        <v>2.7568051219218521</v>
      </c>
    </row>
    <row r="2547" spans="187:208" x14ac:dyDescent="0.25">
      <c r="GE2547" s="81" t="s">
        <v>449</v>
      </c>
      <c r="GF2547" s="81" t="s">
        <v>155</v>
      </c>
      <c r="GG2547" s="81" t="s">
        <v>469</v>
      </c>
      <c r="GH2547" s="81" t="s">
        <v>457</v>
      </c>
      <c r="GI2547" s="81">
        <v>2032</v>
      </c>
      <c r="GJ2547" s="81" t="s">
        <v>201</v>
      </c>
      <c r="GK2547" s="81">
        <v>247.27299216494669</v>
      </c>
      <c r="GL2547" s="81">
        <v>774.34978000000001</v>
      </c>
      <c r="GM2547" s="81">
        <v>2032</v>
      </c>
      <c r="GN2547" s="81" t="s">
        <v>173</v>
      </c>
      <c r="GO2547" s="81">
        <v>1.1148832299820636E-2</v>
      </c>
      <c r="GP2547" s="81">
        <v>10</v>
      </c>
      <c r="GQ2547" s="81">
        <v>0</v>
      </c>
      <c r="GR2547" s="81" t="s">
        <v>448</v>
      </c>
      <c r="GS2547" s="81">
        <v>0</v>
      </c>
      <c r="GT2547" s="81">
        <v>0</v>
      </c>
      <c r="GU2547" s="81">
        <v>0</v>
      </c>
      <c r="GV2547" s="81">
        <v>0</v>
      </c>
      <c r="GW2547" s="81">
        <v>0</v>
      </c>
      <c r="GX2547" s="81">
        <v>0</v>
      </c>
      <c r="GY2547" s="81">
        <v>1.1148832299820634E-2</v>
      </c>
      <c r="GZ2547" s="81">
        <v>2.7568051219218521</v>
      </c>
    </row>
    <row r="2548" spans="187:208" x14ac:dyDescent="0.25">
      <c r="GE2548" s="81" t="s">
        <v>449</v>
      </c>
      <c r="GF2548" s="81" t="s">
        <v>155</v>
      </c>
      <c r="GG2548" s="81" t="s">
        <v>469</v>
      </c>
      <c r="GH2548" s="81" t="s">
        <v>458</v>
      </c>
      <c r="GI2548" s="81">
        <v>2021</v>
      </c>
      <c r="GJ2548" s="81" t="s">
        <v>201</v>
      </c>
      <c r="GK2548" s="81">
        <v>222.22942162784159</v>
      </c>
      <c r="GL2548" s="81">
        <v>774.34978000000001</v>
      </c>
      <c r="GM2548" s="81">
        <v>2021</v>
      </c>
      <c r="GN2548" s="81" t="s">
        <v>173</v>
      </c>
      <c r="GO2548" s="81">
        <v>1.1148832299820636E-2</v>
      </c>
      <c r="GP2548" s="81">
        <v>10</v>
      </c>
      <c r="GQ2548" s="81">
        <v>0</v>
      </c>
      <c r="GR2548" s="81" t="s">
        <v>448</v>
      </c>
      <c r="GS2548" s="81">
        <v>1.1148832299820634E-2</v>
      </c>
      <c r="GT2548" s="81">
        <v>2.4775985538149388</v>
      </c>
      <c r="GU2548" s="81">
        <v>1.1148832299820634E-2</v>
      </c>
      <c r="GV2548" s="81">
        <v>2.4775985538149388</v>
      </c>
      <c r="GW2548" s="81">
        <v>0</v>
      </c>
      <c r="GX2548" s="81">
        <v>0</v>
      </c>
      <c r="GY2548" s="81">
        <v>0</v>
      </c>
      <c r="GZ2548" s="81">
        <v>0</v>
      </c>
    </row>
    <row r="2549" spans="187:208" x14ac:dyDescent="0.25">
      <c r="GE2549" s="81" t="s">
        <v>449</v>
      </c>
      <c r="GF2549" s="81" t="s">
        <v>155</v>
      </c>
      <c r="GG2549" s="81" t="s">
        <v>469</v>
      </c>
      <c r="GH2549" s="81" t="s">
        <v>458</v>
      </c>
      <c r="GI2549" s="81">
        <v>2022</v>
      </c>
      <c r="GJ2549" s="81" t="s">
        <v>201</v>
      </c>
      <c r="GK2549" s="81">
        <v>222.22942162784159</v>
      </c>
      <c r="GL2549" s="81">
        <v>774.34978000000001</v>
      </c>
      <c r="GM2549" s="81">
        <v>2022</v>
      </c>
      <c r="GN2549" s="81" t="s">
        <v>173</v>
      </c>
      <c r="GO2549" s="81">
        <v>1.1148832299820636E-2</v>
      </c>
      <c r="GP2549" s="81">
        <v>10</v>
      </c>
      <c r="GQ2549" s="81">
        <v>0</v>
      </c>
      <c r="GR2549" s="81" t="s">
        <v>448</v>
      </c>
      <c r="GS2549" s="81">
        <v>1.1148832299820634E-2</v>
      </c>
      <c r="GT2549" s="81">
        <v>2.4775985538149388</v>
      </c>
      <c r="GU2549" s="81">
        <v>1.1148832299820634E-2</v>
      </c>
      <c r="GV2549" s="81">
        <v>2.4775985538149388</v>
      </c>
      <c r="GW2549" s="81">
        <v>1.1148832299820634E-2</v>
      </c>
      <c r="GX2549" s="81">
        <v>2.4775985538149388</v>
      </c>
      <c r="GY2549" s="81">
        <v>0</v>
      </c>
      <c r="GZ2549" s="81">
        <v>0</v>
      </c>
    </row>
    <row r="2550" spans="187:208" x14ac:dyDescent="0.25">
      <c r="GE2550" s="81" t="s">
        <v>449</v>
      </c>
      <c r="GF2550" s="81" t="s">
        <v>155</v>
      </c>
      <c r="GG2550" s="81" t="s">
        <v>469</v>
      </c>
      <c r="GH2550" s="81" t="s">
        <v>458</v>
      </c>
      <c r="GI2550" s="81">
        <v>2023</v>
      </c>
      <c r="GJ2550" s="81" t="s">
        <v>201</v>
      </c>
      <c r="GK2550" s="81">
        <v>233.23007680795081</v>
      </c>
      <c r="GL2550" s="81">
        <v>774.34978000000001</v>
      </c>
      <c r="GM2550" s="81">
        <v>2023</v>
      </c>
      <c r="GN2550" s="81" t="s">
        <v>173</v>
      </c>
      <c r="GO2550" s="81">
        <v>1.1148832299820636E-2</v>
      </c>
      <c r="GP2550" s="81">
        <v>10</v>
      </c>
      <c r="GQ2550" s="81">
        <v>0</v>
      </c>
      <c r="GR2550" s="81" t="s">
        <v>448</v>
      </c>
      <c r="GS2550" s="81">
        <v>1.1148832299820634E-2</v>
      </c>
      <c r="GT2550" s="81">
        <v>2.6002430136061294</v>
      </c>
      <c r="GU2550" s="81">
        <v>1.1148832299820634E-2</v>
      </c>
      <c r="GV2550" s="81">
        <v>2.6002430136061294</v>
      </c>
      <c r="GW2550" s="81">
        <v>1.1148832299820634E-2</v>
      </c>
      <c r="GX2550" s="81">
        <v>2.6002430136061294</v>
      </c>
      <c r="GY2550" s="81">
        <v>1.1148832299820634E-2</v>
      </c>
      <c r="GZ2550" s="81">
        <v>2.6002430136061294</v>
      </c>
    </row>
    <row r="2551" spans="187:208" x14ac:dyDescent="0.25">
      <c r="GE2551" s="81" t="s">
        <v>449</v>
      </c>
      <c r="GF2551" s="81" t="s">
        <v>155</v>
      </c>
      <c r="GG2551" s="81" t="s">
        <v>469</v>
      </c>
      <c r="GH2551" s="81" t="s">
        <v>458</v>
      </c>
      <c r="GI2551" s="81">
        <v>2024</v>
      </c>
      <c r="GJ2551" s="81" t="s">
        <v>201</v>
      </c>
      <c r="GK2551" s="81">
        <v>233.23007680795081</v>
      </c>
      <c r="GL2551" s="81">
        <v>774.34978000000001</v>
      </c>
      <c r="GM2551" s="81">
        <v>2024</v>
      </c>
      <c r="GN2551" s="81" t="s">
        <v>173</v>
      </c>
      <c r="GO2551" s="81">
        <v>1.1148832299820636E-2</v>
      </c>
      <c r="GP2551" s="81">
        <v>10</v>
      </c>
      <c r="GQ2551" s="81">
        <v>0</v>
      </c>
      <c r="GR2551" s="81" t="s">
        <v>448</v>
      </c>
      <c r="GS2551" s="81">
        <v>1.1148832299820634E-2</v>
      </c>
      <c r="GT2551" s="81">
        <v>2.6002430136061294</v>
      </c>
      <c r="GU2551" s="81">
        <v>1.1148832299820634E-2</v>
      </c>
      <c r="GV2551" s="81">
        <v>2.6002430136061294</v>
      </c>
      <c r="GW2551" s="81">
        <v>1.1148832299820634E-2</v>
      </c>
      <c r="GX2551" s="81">
        <v>2.6002430136061294</v>
      </c>
      <c r="GY2551" s="81">
        <v>1.1148832299820634E-2</v>
      </c>
      <c r="GZ2551" s="81">
        <v>2.6002430136061294</v>
      </c>
    </row>
    <row r="2552" spans="187:208" x14ac:dyDescent="0.25">
      <c r="GE2552" s="81" t="s">
        <v>449</v>
      </c>
      <c r="GF2552" s="81" t="s">
        <v>155</v>
      </c>
      <c r="GG2552" s="81" t="s">
        <v>469</v>
      </c>
      <c r="GH2552" s="81" t="s">
        <v>458</v>
      </c>
      <c r="GI2552" s="81">
        <v>2025</v>
      </c>
      <c r="GJ2552" s="81" t="s">
        <v>201</v>
      </c>
      <c r="GK2552" s="81">
        <v>233.23007680795081</v>
      </c>
      <c r="GL2552" s="81">
        <v>774.34978000000001</v>
      </c>
      <c r="GM2552" s="81">
        <v>2025</v>
      </c>
      <c r="GN2552" s="81" t="s">
        <v>173</v>
      </c>
      <c r="GO2552" s="81">
        <v>1.1148832299820636E-2</v>
      </c>
      <c r="GP2552" s="81">
        <v>10</v>
      </c>
      <c r="GQ2552" s="81">
        <v>0</v>
      </c>
      <c r="GR2552" s="81" t="s">
        <v>448</v>
      </c>
      <c r="GS2552" s="81">
        <v>1.1148832299820634E-2</v>
      </c>
      <c r="GT2552" s="81">
        <v>2.6002430136061294</v>
      </c>
      <c r="GU2552" s="81">
        <v>1.1148832299820634E-2</v>
      </c>
      <c r="GV2552" s="81">
        <v>2.6002430136061294</v>
      </c>
      <c r="GW2552" s="81">
        <v>1.1148832299820634E-2</v>
      </c>
      <c r="GX2552" s="81">
        <v>2.6002430136061294</v>
      </c>
      <c r="GY2552" s="81">
        <v>1.1148832299820634E-2</v>
      </c>
      <c r="GZ2552" s="81">
        <v>2.6002430136061294</v>
      </c>
    </row>
    <row r="2553" spans="187:208" x14ac:dyDescent="0.25">
      <c r="GE2553" s="81" t="s">
        <v>449</v>
      </c>
      <c r="GF2553" s="81" t="s">
        <v>155</v>
      </c>
      <c r="GG2553" s="81" t="s">
        <v>469</v>
      </c>
      <c r="GH2553" s="81" t="s">
        <v>458</v>
      </c>
      <c r="GI2553" s="81">
        <v>2026</v>
      </c>
      <c r="GJ2553" s="81" t="s">
        <v>201</v>
      </c>
      <c r="GK2553" s="81">
        <v>233.23007680795081</v>
      </c>
      <c r="GL2553" s="81">
        <v>774.34978000000001</v>
      </c>
      <c r="GM2553" s="81">
        <v>2026</v>
      </c>
      <c r="GN2553" s="81" t="s">
        <v>173</v>
      </c>
      <c r="GO2553" s="81">
        <v>1.1148832299820636E-2</v>
      </c>
      <c r="GP2553" s="81">
        <v>10</v>
      </c>
      <c r="GQ2553" s="81">
        <v>0</v>
      </c>
      <c r="GR2553" s="81" t="s">
        <v>448</v>
      </c>
      <c r="GS2553" s="81">
        <v>1.1148832299820634E-2</v>
      </c>
      <c r="GT2553" s="81">
        <v>2.6002430136061294</v>
      </c>
      <c r="GU2553" s="81">
        <v>1.1148832299820634E-2</v>
      </c>
      <c r="GV2553" s="81">
        <v>2.6002430136061294</v>
      </c>
      <c r="GW2553" s="81">
        <v>1.1148832299820634E-2</v>
      </c>
      <c r="GX2553" s="81">
        <v>2.6002430136061294</v>
      </c>
      <c r="GY2553" s="81">
        <v>1.1148832299820634E-2</v>
      </c>
      <c r="GZ2553" s="81">
        <v>2.6002430136061294</v>
      </c>
    </row>
    <row r="2554" spans="187:208" x14ac:dyDescent="0.25">
      <c r="GE2554" s="81" t="s">
        <v>449</v>
      </c>
      <c r="GF2554" s="81" t="s">
        <v>155</v>
      </c>
      <c r="GG2554" s="81" t="s">
        <v>469</v>
      </c>
      <c r="GH2554" s="81" t="s">
        <v>458</v>
      </c>
      <c r="GI2554" s="81">
        <v>2027</v>
      </c>
      <c r="GJ2554" s="81" t="s">
        <v>201</v>
      </c>
      <c r="GK2554" s="81">
        <v>233.23007680795081</v>
      </c>
      <c r="GL2554" s="81">
        <v>774.34978000000001</v>
      </c>
      <c r="GM2554" s="81">
        <v>2027</v>
      </c>
      <c r="GN2554" s="81" t="s">
        <v>173</v>
      </c>
      <c r="GO2554" s="81">
        <v>1.1148832299820636E-2</v>
      </c>
      <c r="GP2554" s="81">
        <v>10</v>
      </c>
      <c r="GQ2554" s="81">
        <v>0</v>
      </c>
      <c r="GR2554" s="81" t="s">
        <v>448</v>
      </c>
      <c r="GS2554" s="81">
        <v>1.1148832299820634E-2</v>
      </c>
      <c r="GT2554" s="81">
        <v>2.6002430136061294</v>
      </c>
      <c r="GU2554" s="81">
        <v>1.1148832299820634E-2</v>
      </c>
      <c r="GV2554" s="81">
        <v>2.6002430136061294</v>
      </c>
      <c r="GW2554" s="81">
        <v>1.1148832299820634E-2</v>
      </c>
      <c r="GX2554" s="81">
        <v>2.6002430136061294</v>
      </c>
      <c r="GY2554" s="81">
        <v>1.1148832299820634E-2</v>
      </c>
      <c r="GZ2554" s="81">
        <v>2.6002430136061294</v>
      </c>
    </row>
    <row r="2555" spans="187:208" x14ac:dyDescent="0.25">
      <c r="GE2555" s="81" t="s">
        <v>449</v>
      </c>
      <c r="GF2555" s="81" t="s">
        <v>155</v>
      </c>
      <c r="GG2555" s="81" t="s">
        <v>469</v>
      </c>
      <c r="GH2555" s="81" t="s">
        <v>458</v>
      </c>
      <c r="GI2555" s="81">
        <v>2028</v>
      </c>
      <c r="GJ2555" s="81" t="s">
        <v>201</v>
      </c>
      <c r="GK2555" s="81">
        <v>247.27299216495891</v>
      </c>
      <c r="GL2555" s="81">
        <v>774.34978000000001</v>
      </c>
      <c r="GM2555" s="81">
        <v>2028</v>
      </c>
      <c r="GN2555" s="81" t="s">
        <v>173</v>
      </c>
      <c r="GO2555" s="81">
        <v>1.1148832299820636E-2</v>
      </c>
      <c r="GP2555" s="81">
        <v>10</v>
      </c>
      <c r="GQ2555" s="81">
        <v>0</v>
      </c>
      <c r="GR2555" s="81" t="s">
        <v>448</v>
      </c>
      <c r="GS2555" s="81">
        <v>1.1148832299820634E-2</v>
      </c>
      <c r="GT2555" s="81">
        <v>2.7568051219219885</v>
      </c>
      <c r="GU2555" s="81">
        <v>1.1148832299820634E-2</v>
      </c>
      <c r="GV2555" s="81">
        <v>2.7568051219219885</v>
      </c>
      <c r="GW2555" s="81">
        <v>1.1148832299820634E-2</v>
      </c>
      <c r="GX2555" s="81">
        <v>2.7568051219219885</v>
      </c>
      <c r="GY2555" s="81">
        <v>1.1148832299820634E-2</v>
      </c>
      <c r="GZ2555" s="81">
        <v>2.7568051219219885</v>
      </c>
    </row>
    <row r="2556" spans="187:208" x14ac:dyDescent="0.25">
      <c r="GE2556" s="81" t="s">
        <v>449</v>
      </c>
      <c r="GF2556" s="81" t="s">
        <v>155</v>
      </c>
      <c r="GG2556" s="81" t="s">
        <v>469</v>
      </c>
      <c r="GH2556" s="81" t="s">
        <v>458</v>
      </c>
      <c r="GI2556" s="81">
        <v>2029</v>
      </c>
      <c r="GJ2556" s="81" t="s">
        <v>201</v>
      </c>
      <c r="GK2556" s="81">
        <v>247.27299216495891</v>
      </c>
      <c r="GL2556" s="81">
        <v>774.34978000000001</v>
      </c>
      <c r="GM2556" s="81">
        <v>2029</v>
      </c>
      <c r="GN2556" s="81" t="s">
        <v>173</v>
      </c>
      <c r="GO2556" s="81">
        <v>1.1148832299820636E-2</v>
      </c>
      <c r="GP2556" s="81">
        <v>10</v>
      </c>
      <c r="GQ2556" s="81">
        <v>0</v>
      </c>
      <c r="GR2556" s="81" t="s">
        <v>448</v>
      </c>
      <c r="GS2556" s="81">
        <v>1.1148832299820634E-2</v>
      </c>
      <c r="GT2556" s="81">
        <v>2.7568051219219885</v>
      </c>
      <c r="GU2556" s="81">
        <v>1.1148832299820634E-2</v>
      </c>
      <c r="GV2556" s="81">
        <v>2.7568051219219885</v>
      </c>
      <c r="GW2556" s="81">
        <v>1.1148832299820634E-2</v>
      </c>
      <c r="GX2556" s="81">
        <v>2.7568051219219885</v>
      </c>
      <c r="GY2556" s="81">
        <v>1.1148832299820634E-2</v>
      </c>
      <c r="GZ2556" s="81">
        <v>2.7568051219219885</v>
      </c>
    </row>
    <row r="2557" spans="187:208" x14ac:dyDescent="0.25">
      <c r="GE2557" s="81" t="s">
        <v>449</v>
      </c>
      <c r="GF2557" s="81" t="s">
        <v>155</v>
      </c>
      <c r="GG2557" s="81" t="s">
        <v>469</v>
      </c>
      <c r="GH2557" s="81" t="s">
        <v>458</v>
      </c>
      <c r="GI2557" s="81">
        <v>2030</v>
      </c>
      <c r="GJ2557" s="81" t="s">
        <v>201</v>
      </c>
      <c r="GK2557" s="81">
        <v>247.27299216495891</v>
      </c>
      <c r="GL2557" s="81">
        <v>774.34978000000001</v>
      </c>
      <c r="GM2557" s="81">
        <v>2030</v>
      </c>
      <c r="GN2557" s="81" t="s">
        <v>173</v>
      </c>
      <c r="GO2557" s="81">
        <v>1.1148832299820636E-2</v>
      </c>
      <c r="GP2557" s="81">
        <v>10</v>
      </c>
      <c r="GQ2557" s="81">
        <v>0</v>
      </c>
      <c r="GR2557" s="81" t="s">
        <v>448</v>
      </c>
      <c r="GS2557" s="81">
        <v>0</v>
      </c>
      <c r="GT2557" s="81">
        <v>0</v>
      </c>
      <c r="GU2557" s="81">
        <v>1.1148832299820634E-2</v>
      </c>
      <c r="GV2557" s="81">
        <v>2.7568051219219885</v>
      </c>
      <c r="GW2557" s="81">
        <v>1.1148832299820634E-2</v>
      </c>
      <c r="GX2557" s="81">
        <v>2.7568051219219885</v>
      </c>
      <c r="GY2557" s="81">
        <v>1.1148832299820634E-2</v>
      </c>
      <c r="GZ2557" s="81">
        <v>2.7568051219219885</v>
      </c>
    </row>
    <row r="2558" spans="187:208" x14ac:dyDescent="0.25">
      <c r="GE2558" s="81" t="s">
        <v>449</v>
      </c>
      <c r="GF2558" s="81" t="s">
        <v>155</v>
      </c>
      <c r="GG2558" s="81" t="s">
        <v>469</v>
      </c>
      <c r="GH2558" s="81" t="s">
        <v>458</v>
      </c>
      <c r="GI2558" s="81">
        <v>2031</v>
      </c>
      <c r="GJ2558" s="81" t="s">
        <v>201</v>
      </c>
      <c r="GK2558" s="81">
        <v>247.27299216495891</v>
      </c>
      <c r="GL2558" s="81">
        <v>774.34978000000001</v>
      </c>
      <c r="GM2558" s="81">
        <v>2031</v>
      </c>
      <c r="GN2558" s="81" t="s">
        <v>173</v>
      </c>
      <c r="GO2558" s="81">
        <v>1.1148832299820636E-2</v>
      </c>
      <c r="GP2558" s="81">
        <v>10</v>
      </c>
      <c r="GQ2558" s="81">
        <v>0</v>
      </c>
      <c r="GR2558" s="81" t="s">
        <v>448</v>
      </c>
      <c r="GS2558" s="81">
        <v>0</v>
      </c>
      <c r="GT2558" s="81">
        <v>0</v>
      </c>
      <c r="GU2558" s="81">
        <v>0</v>
      </c>
      <c r="GV2558" s="81">
        <v>0</v>
      </c>
      <c r="GW2558" s="81">
        <v>1.1148832299820634E-2</v>
      </c>
      <c r="GX2558" s="81">
        <v>2.7568051219219885</v>
      </c>
      <c r="GY2558" s="81">
        <v>1.1148832299820634E-2</v>
      </c>
      <c r="GZ2558" s="81">
        <v>2.7568051219219885</v>
      </c>
    </row>
    <row r="2559" spans="187:208" x14ac:dyDescent="0.25">
      <c r="GE2559" s="81" t="s">
        <v>449</v>
      </c>
      <c r="GF2559" s="81" t="s">
        <v>155</v>
      </c>
      <c r="GG2559" s="81" t="s">
        <v>469</v>
      </c>
      <c r="GH2559" s="81" t="s">
        <v>458</v>
      </c>
      <c r="GI2559" s="81">
        <v>2032</v>
      </c>
      <c r="GJ2559" s="81" t="s">
        <v>201</v>
      </c>
      <c r="GK2559" s="81">
        <v>247.27299216495891</v>
      </c>
      <c r="GL2559" s="81">
        <v>774.34978000000001</v>
      </c>
      <c r="GM2559" s="81">
        <v>2032</v>
      </c>
      <c r="GN2559" s="81" t="s">
        <v>173</v>
      </c>
      <c r="GO2559" s="81">
        <v>1.1148832299820636E-2</v>
      </c>
      <c r="GP2559" s="81">
        <v>10</v>
      </c>
      <c r="GQ2559" s="81">
        <v>0</v>
      </c>
      <c r="GR2559" s="81" t="s">
        <v>448</v>
      </c>
      <c r="GS2559" s="81">
        <v>0</v>
      </c>
      <c r="GT2559" s="81">
        <v>0</v>
      </c>
      <c r="GU2559" s="81">
        <v>0</v>
      </c>
      <c r="GV2559" s="81">
        <v>0</v>
      </c>
      <c r="GW2559" s="81">
        <v>0</v>
      </c>
      <c r="GX2559" s="81">
        <v>0</v>
      </c>
      <c r="GY2559" s="81">
        <v>1.1148832299820634E-2</v>
      </c>
      <c r="GZ2559" s="81">
        <v>2.7568051219219885</v>
      </c>
    </row>
    <row r="2560" spans="187:208" x14ac:dyDescent="0.25">
      <c r="GE2560" s="81" t="s">
        <v>449</v>
      </c>
      <c r="GF2560" s="81" t="s">
        <v>155</v>
      </c>
      <c r="GG2560" s="81" t="s">
        <v>469</v>
      </c>
      <c r="GH2560" s="81" t="s">
        <v>459</v>
      </c>
      <c r="GI2560" s="81">
        <v>2021</v>
      </c>
      <c r="GJ2560" s="81" t="s">
        <v>201</v>
      </c>
      <c r="GK2560" s="81">
        <v>0.69641821681223093</v>
      </c>
      <c r="GL2560" s="81">
        <v>774.34978000000001</v>
      </c>
      <c r="GM2560" s="81">
        <v>2021</v>
      </c>
      <c r="GN2560" s="81" t="s">
        <v>173</v>
      </c>
      <c r="GO2560" s="81">
        <v>1.1148832299820636E-2</v>
      </c>
      <c r="GP2560" s="81">
        <v>10</v>
      </c>
      <c r="GQ2560" s="81">
        <v>0</v>
      </c>
      <c r="GR2560" s="81" t="s">
        <v>448</v>
      </c>
      <c r="GS2560" s="81">
        <v>1.1148832299820634E-2</v>
      </c>
      <c r="GT2560" s="81">
        <v>7.7642499097796899E-3</v>
      </c>
      <c r="GU2560" s="81">
        <v>1.1148832299820634E-2</v>
      </c>
      <c r="GV2560" s="81">
        <v>7.7642499097796899E-3</v>
      </c>
      <c r="GW2560" s="81">
        <v>0</v>
      </c>
      <c r="GX2560" s="81">
        <v>0</v>
      </c>
      <c r="GY2560" s="81">
        <v>0</v>
      </c>
      <c r="GZ2560" s="81">
        <v>0</v>
      </c>
    </row>
    <row r="2561" spans="187:208" x14ac:dyDescent="0.25">
      <c r="GE2561" s="81" t="s">
        <v>449</v>
      </c>
      <c r="GF2561" s="81" t="s">
        <v>155</v>
      </c>
      <c r="GG2561" s="81" t="s">
        <v>469</v>
      </c>
      <c r="GH2561" s="81" t="s">
        <v>459</v>
      </c>
      <c r="GI2561" s="81">
        <v>2022</v>
      </c>
      <c r="GJ2561" s="81" t="s">
        <v>201</v>
      </c>
      <c r="GK2561" s="81">
        <v>0.69641821681223093</v>
      </c>
      <c r="GL2561" s="81">
        <v>774.34978000000001</v>
      </c>
      <c r="GM2561" s="81">
        <v>2022</v>
      </c>
      <c r="GN2561" s="81" t="s">
        <v>173</v>
      </c>
      <c r="GO2561" s="81">
        <v>1.1148832299820636E-2</v>
      </c>
      <c r="GP2561" s="81">
        <v>10</v>
      </c>
      <c r="GQ2561" s="81">
        <v>0</v>
      </c>
      <c r="GR2561" s="81" t="s">
        <v>448</v>
      </c>
      <c r="GS2561" s="81">
        <v>1.1148832299820634E-2</v>
      </c>
      <c r="GT2561" s="81">
        <v>7.7642499097796899E-3</v>
      </c>
      <c r="GU2561" s="81">
        <v>1.1148832299820634E-2</v>
      </c>
      <c r="GV2561" s="81">
        <v>7.7642499097796899E-3</v>
      </c>
      <c r="GW2561" s="81">
        <v>1.1148832299820634E-2</v>
      </c>
      <c r="GX2561" s="81">
        <v>7.7642499097796899E-3</v>
      </c>
      <c r="GY2561" s="81">
        <v>0</v>
      </c>
      <c r="GZ2561" s="81">
        <v>0</v>
      </c>
    </row>
    <row r="2562" spans="187:208" x14ac:dyDescent="0.25">
      <c r="GE2562" s="81" t="s">
        <v>449</v>
      </c>
      <c r="GF2562" s="81" t="s">
        <v>155</v>
      </c>
      <c r="GG2562" s="81" t="s">
        <v>469</v>
      </c>
      <c r="GH2562" s="81" t="s">
        <v>459</v>
      </c>
      <c r="GI2562" s="81">
        <v>2023</v>
      </c>
      <c r="GJ2562" s="81" t="s">
        <v>201</v>
      </c>
      <c r="GK2562" s="81">
        <v>0.71896016785821271</v>
      </c>
      <c r="GL2562" s="81">
        <v>774.34978000000001</v>
      </c>
      <c r="GM2562" s="81">
        <v>2023</v>
      </c>
      <c r="GN2562" s="81" t="s">
        <v>173</v>
      </c>
      <c r="GO2562" s="81">
        <v>1.1148832299820636E-2</v>
      </c>
      <c r="GP2562" s="81">
        <v>10</v>
      </c>
      <c r="GQ2562" s="81">
        <v>0</v>
      </c>
      <c r="GR2562" s="81" t="s">
        <v>448</v>
      </c>
      <c r="GS2562" s="81">
        <v>1.1148832299820634E-2</v>
      </c>
      <c r="GT2562" s="81">
        <v>8.0155663417021076E-3</v>
      </c>
      <c r="GU2562" s="81">
        <v>1.1148832299820634E-2</v>
      </c>
      <c r="GV2562" s="81">
        <v>8.0155663417021076E-3</v>
      </c>
      <c r="GW2562" s="81">
        <v>1.1148832299820634E-2</v>
      </c>
      <c r="GX2562" s="81">
        <v>8.0155663417021076E-3</v>
      </c>
      <c r="GY2562" s="81">
        <v>1.1148832299820634E-2</v>
      </c>
      <c r="GZ2562" s="81">
        <v>8.0155663417021076E-3</v>
      </c>
    </row>
    <row r="2563" spans="187:208" x14ac:dyDescent="0.25">
      <c r="GE2563" s="81" t="s">
        <v>449</v>
      </c>
      <c r="GF2563" s="81" t="s">
        <v>155</v>
      </c>
      <c r="GG2563" s="81" t="s">
        <v>469</v>
      </c>
      <c r="GH2563" s="81" t="s">
        <v>459</v>
      </c>
      <c r="GI2563" s="81">
        <v>2024</v>
      </c>
      <c r="GJ2563" s="81" t="s">
        <v>201</v>
      </c>
      <c r="GK2563" s="81">
        <v>0.71896016785821271</v>
      </c>
      <c r="GL2563" s="81">
        <v>774.34978000000001</v>
      </c>
      <c r="GM2563" s="81">
        <v>2024</v>
      </c>
      <c r="GN2563" s="81" t="s">
        <v>173</v>
      </c>
      <c r="GO2563" s="81">
        <v>1.1148832299820636E-2</v>
      </c>
      <c r="GP2563" s="81">
        <v>10</v>
      </c>
      <c r="GQ2563" s="81">
        <v>0</v>
      </c>
      <c r="GR2563" s="81" t="s">
        <v>448</v>
      </c>
      <c r="GS2563" s="81">
        <v>1.1148832299820634E-2</v>
      </c>
      <c r="GT2563" s="81">
        <v>8.0155663417021076E-3</v>
      </c>
      <c r="GU2563" s="81">
        <v>1.1148832299820634E-2</v>
      </c>
      <c r="GV2563" s="81">
        <v>8.0155663417021076E-3</v>
      </c>
      <c r="GW2563" s="81">
        <v>1.1148832299820634E-2</v>
      </c>
      <c r="GX2563" s="81">
        <v>8.0155663417021076E-3</v>
      </c>
      <c r="GY2563" s="81">
        <v>1.1148832299820634E-2</v>
      </c>
      <c r="GZ2563" s="81">
        <v>8.0155663417021076E-3</v>
      </c>
    </row>
    <row r="2564" spans="187:208" x14ac:dyDescent="0.25">
      <c r="GE2564" s="81" t="s">
        <v>449</v>
      </c>
      <c r="GF2564" s="81" t="s">
        <v>155</v>
      </c>
      <c r="GG2564" s="81" t="s">
        <v>469</v>
      </c>
      <c r="GH2564" s="81" t="s">
        <v>459</v>
      </c>
      <c r="GI2564" s="81">
        <v>2025</v>
      </c>
      <c r="GJ2564" s="81" t="s">
        <v>201</v>
      </c>
      <c r="GK2564" s="81">
        <v>0.71896016785821271</v>
      </c>
      <c r="GL2564" s="81">
        <v>774.34978000000001</v>
      </c>
      <c r="GM2564" s="81">
        <v>2025</v>
      </c>
      <c r="GN2564" s="81" t="s">
        <v>173</v>
      </c>
      <c r="GO2564" s="81">
        <v>1.1148832299820636E-2</v>
      </c>
      <c r="GP2564" s="81">
        <v>10</v>
      </c>
      <c r="GQ2564" s="81">
        <v>0</v>
      </c>
      <c r="GR2564" s="81" t="s">
        <v>448</v>
      </c>
      <c r="GS2564" s="81">
        <v>1.1148832299820634E-2</v>
      </c>
      <c r="GT2564" s="81">
        <v>8.0155663417021076E-3</v>
      </c>
      <c r="GU2564" s="81">
        <v>1.1148832299820634E-2</v>
      </c>
      <c r="GV2564" s="81">
        <v>8.0155663417021076E-3</v>
      </c>
      <c r="GW2564" s="81">
        <v>1.1148832299820634E-2</v>
      </c>
      <c r="GX2564" s="81">
        <v>8.0155663417021076E-3</v>
      </c>
      <c r="GY2564" s="81">
        <v>1.1148832299820634E-2</v>
      </c>
      <c r="GZ2564" s="81">
        <v>8.0155663417021076E-3</v>
      </c>
    </row>
    <row r="2565" spans="187:208" x14ac:dyDescent="0.25">
      <c r="GE2565" s="81" t="s">
        <v>449</v>
      </c>
      <c r="GF2565" s="81" t="s">
        <v>155</v>
      </c>
      <c r="GG2565" s="81" t="s">
        <v>469</v>
      </c>
      <c r="GH2565" s="81" t="s">
        <v>459</v>
      </c>
      <c r="GI2565" s="81">
        <v>2026</v>
      </c>
      <c r="GJ2565" s="81" t="s">
        <v>201</v>
      </c>
      <c r="GK2565" s="81">
        <v>0.71896016785821271</v>
      </c>
      <c r="GL2565" s="81">
        <v>774.34978000000001</v>
      </c>
      <c r="GM2565" s="81">
        <v>2026</v>
      </c>
      <c r="GN2565" s="81" t="s">
        <v>173</v>
      </c>
      <c r="GO2565" s="81">
        <v>1.1148832299820636E-2</v>
      </c>
      <c r="GP2565" s="81">
        <v>10</v>
      </c>
      <c r="GQ2565" s="81">
        <v>0</v>
      </c>
      <c r="GR2565" s="81" t="s">
        <v>448</v>
      </c>
      <c r="GS2565" s="81">
        <v>1.1148832299820634E-2</v>
      </c>
      <c r="GT2565" s="81">
        <v>8.0155663417021076E-3</v>
      </c>
      <c r="GU2565" s="81">
        <v>1.1148832299820634E-2</v>
      </c>
      <c r="GV2565" s="81">
        <v>8.0155663417021076E-3</v>
      </c>
      <c r="GW2565" s="81">
        <v>1.1148832299820634E-2</v>
      </c>
      <c r="GX2565" s="81">
        <v>8.0155663417021076E-3</v>
      </c>
      <c r="GY2565" s="81">
        <v>1.1148832299820634E-2</v>
      </c>
      <c r="GZ2565" s="81">
        <v>8.0155663417021076E-3</v>
      </c>
    </row>
    <row r="2566" spans="187:208" x14ac:dyDescent="0.25">
      <c r="GE2566" s="81" t="s">
        <v>449</v>
      </c>
      <c r="GF2566" s="81" t="s">
        <v>155</v>
      </c>
      <c r="GG2566" s="81" t="s">
        <v>469</v>
      </c>
      <c r="GH2566" s="81" t="s">
        <v>459</v>
      </c>
      <c r="GI2566" s="81">
        <v>2027</v>
      </c>
      <c r="GJ2566" s="81" t="s">
        <v>201</v>
      </c>
      <c r="GK2566" s="81">
        <v>0.71896016785821271</v>
      </c>
      <c r="GL2566" s="81">
        <v>774.34978000000001</v>
      </c>
      <c r="GM2566" s="81">
        <v>2027</v>
      </c>
      <c r="GN2566" s="81" t="s">
        <v>173</v>
      </c>
      <c r="GO2566" s="81">
        <v>1.1148832299820636E-2</v>
      </c>
      <c r="GP2566" s="81">
        <v>10</v>
      </c>
      <c r="GQ2566" s="81">
        <v>0</v>
      </c>
      <c r="GR2566" s="81" t="s">
        <v>448</v>
      </c>
      <c r="GS2566" s="81">
        <v>1.1148832299820634E-2</v>
      </c>
      <c r="GT2566" s="81">
        <v>8.0155663417021076E-3</v>
      </c>
      <c r="GU2566" s="81">
        <v>1.1148832299820634E-2</v>
      </c>
      <c r="GV2566" s="81">
        <v>8.0155663417021076E-3</v>
      </c>
      <c r="GW2566" s="81">
        <v>1.1148832299820634E-2</v>
      </c>
      <c r="GX2566" s="81">
        <v>8.0155663417021076E-3</v>
      </c>
      <c r="GY2566" s="81">
        <v>1.1148832299820634E-2</v>
      </c>
      <c r="GZ2566" s="81">
        <v>8.0155663417021076E-3</v>
      </c>
    </row>
    <row r="2567" spans="187:208" x14ac:dyDescent="0.25">
      <c r="GE2567" s="81" t="s">
        <v>449</v>
      </c>
      <c r="GF2567" s="81" t="s">
        <v>155</v>
      </c>
      <c r="GG2567" s="81" t="s">
        <v>469</v>
      </c>
      <c r="GH2567" s="81" t="s">
        <v>459</v>
      </c>
      <c r="GI2567" s="81">
        <v>2028</v>
      </c>
      <c r="GJ2567" s="81" t="s">
        <v>201</v>
      </c>
      <c r="GK2567" s="81">
        <v>0.74733835430388906</v>
      </c>
      <c r="GL2567" s="81">
        <v>774.34978000000001</v>
      </c>
      <c r="GM2567" s="81">
        <v>2028</v>
      </c>
      <c r="GN2567" s="81" t="s">
        <v>173</v>
      </c>
      <c r="GO2567" s="81">
        <v>1.1148832299820636E-2</v>
      </c>
      <c r="GP2567" s="81">
        <v>10</v>
      </c>
      <c r="GQ2567" s="81">
        <v>0</v>
      </c>
      <c r="GR2567" s="81" t="s">
        <v>448</v>
      </c>
      <c r="GS2567" s="81">
        <v>1.1148832299820634E-2</v>
      </c>
      <c r="GT2567" s="81">
        <v>8.3319499833579957E-3</v>
      </c>
      <c r="GU2567" s="81">
        <v>1.1148832299820634E-2</v>
      </c>
      <c r="GV2567" s="81">
        <v>8.3319499833579957E-3</v>
      </c>
      <c r="GW2567" s="81">
        <v>1.1148832299820634E-2</v>
      </c>
      <c r="GX2567" s="81">
        <v>8.3319499833579957E-3</v>
      </c>
      <c r="GY2567" s="81">
        <v>1.1148832299820634E-2</v>
      </c>
      <c r="GZ2567" s="81">
        <v>8.3319499833579957E-3</v>
      </c>
    </row>
    <row r="2568" spans="187:208" x14ac:dyDescent="0.25">
      <c r="GE2568" s="81" t="s">
        <v>449</v>
      </c>
      <c r="GF2568" s="81" t="s">
        <v>155</v>
      </c>
      <c r="GG2568" s="81" t="s">
        <v>469</v>
      </c>
      <c r="GH2568" s="81" t="s">
        <v>459</v>
      </c>
      <c r="GI2568" s="81">
        <v>2029</v>
      </c>
      <c r="GJ2568" s="81" t="s">
        <v>201</v>
      </c>
      <c r="GK2568" s="81">
        <v>0.74733835430388906</v>
      </c>
      <c r="GL2568" s="81">
        <v>774.34978000000001</v>
      </c>
      <c r="GM2568" s="81">
        <v>2029</v>
      </c>
      <c r="GN2568" s="81" t="s">
        <v>173</v>
      </c>
      <c r="GO2568" s="81">
        <v>1.1148832299820636E-2</v>
      </c>
      <c r="GP2568" s="81">
        <v>10</v>
      </c>
      <c r="GQ2568" s="81">
        <v>0</v>
      </c>
      <c r="GR2568" s="81" t="s">
        <v>448</v>
      </c>
      <c r="GS2568" s="81">
        <v>1.1148832299820634E-2</v>
      </c>
      <c r="GT2568" s="81">
        <v>8.3319499833579957E-3</v>
      </c>
      <c r="GU2568" s="81">
        <v>1.1148832299820634E-2</v>
      </c>
      <c r="GV2568" s="81">
        <v>8.3319499833579957E-3</v>
      </c>
      <c r="GW2568" s="81">
        <v>1.1148832299820634E-2</v>
      </c>
      <c r="GX2568" s="81">
        <v>8.3319499833579957E-3</v>
      </c>
      <c r="GY2568" s="81">
        <v>1.1148832299820634E-2</v>
      </c>
      <c r="GZ2568" s="81">
        <v>8.3319499833579957E-3</v>
      </c>
    </row>
    <row r="2569" spans="187:208" x14ac:dyDescent="0.25">
      <c r="GE2569" s="81" t="s">
        <v>449</v>
      </c>
      <c r="GF2569" s="81" t="s">
        <v>155</v>
      </c>
      <c r="GG2569" s="81" t="s">
        <v>469</v>
      </c>
      <c r="GH2569" s="81" t="s">
        <v>459</v>
      </c>
      <c r="GI2569" s="81">
        <v>2030</v>
      </c>
      <c r="GJ2569" s="81" t="s">
        <v>201</v>
      </c>
      <c r="GK2569" s="81">
        <v>0.74733835430388906</v>
      </c>
      <c r="GL2569" s="81">
        <v>774.34978000000001</v>
      </c>
      <c r="GM2569" s="81">
        <v>2030</v>
      </c>
      <c r="GN2569" s="81" t="s">
        <v>173</v>
      </c>
      <c r="GO2569" s="81">
        <v>1.1148832299820636E-2</v>
      </c>
      <c r="GP2569" s="81">
        <v>10</v>
      </c>
      <c r="GQ2569" s="81">
        <v>0</v>
      </c>
      <c r="GR2569" s="81" t="s">
        <v>448</v>
      </c>
      <c r="GS2569" s="81">
        <v>0</v>
      </c>
      <c r="GT2569" s="81">
        <v>0</v>
      </c>
      <c r="GU2569" s="81">
        <v>1.1148832299820634E-2</v>
      </c>
      <c r="GV2569" s="81">
        <v>8.3319499833579957E-3</v>
      </c>
      <c r="GW2569" s="81">
        <v>1.1148832299820634E-2</v>
      </c>
      <c r="GX2569" s="81">
        <v>8.3319499833579957E-3</v>
      </c>
      <c r="GY2569" s="81">
        <v>1.1148832299820634E-2</v>
      </c>
      <c r="GZ2569" s="81">
        <v>8.3319499833579957E-3</v>
      </c>
    </row>
    <row r="2570" spans="187:208" x14ac:dyDescent="0.25">
      <c r="GE2570" s="81" t="s">
        <v>449</v>
      </c>
      <c r="GF2570" s="81" t="s">
        <v>155</v>
      </c>
      <c r="GG2570" s="81" t="s">
        <v>469</v>
      </c>
      <c r="GH2570" s="81" t="s">
        <v>459</v>
      </c>
      <c r="GI2570" s="81">
        <v>2031</v>
      </c>
      <c r="GJ2570" s="81" t="s">
        <v>201</v>
      </c>
      <c r="GK2570" s="81">
        <v>0.74733835430388906</v>
      </c>
      <c r="GL2570" s="81">
        <v>774.34978000000001</v>
      </c>
      <c r="GM2570" s="81">
        <v>2031</v>
      </c>
      <c r="GN2570" s="81" t="s">
        <v>173</v>
      </c>
      <c r="GO2570" s="81">
        <v>1.1148832299820636E-2</v>
      </c>
      <c r="GP2570" s="81">
        <v>10</v>
      </c>
      <c r="GQ2570" s="81">
        <v>0</v>
      </c>
      <c r="GR2570" s="81" t="s">
        <v>448</v>
      </c>
      <c r="GS2570" s="81">
        <v>0</v>
      </c>
      <c r="GT2570" s="81">
        <v>0</v>
      </c>
      <c r="GU2570" s="81">
        <v>0</v>
      </c>
      <c r="GV2570" s="81">
        <v>0</v>
      </c>
      <c r="GW2570" s="81">
        <v>1.1148832299820634E-2</v>
      </c>
      <c r="GX2570" s="81">
        <v>8.3319499833579957E-3</v>
      </c>
      <c r="GY2570" s="81">
        <v>1.1148832299820634E-2</v>
      </c>
      <c r="GZ2570" s="81">
        <v>8.3319499833579957E-3</v>
      </c>
    </row>
    <row r="2571" spans="187:208" x14ac:dyDescent="0.25">
      <c r="GE2571" s="81" t="s">
        <v>449</v>
      </c>
      <c r="GF2571" s="81" t="s">
        <v>155</v>
      </c>
      <c r="GG2571" s="81" t="s">
        <v>469</v>
      </c>
      <c r="GH2571" s="81" t="s">
        <v>459</v>
      </c>
      <c r="GI2571" s="81">
        <v>2032</v>
      </c>
      <c r="GJ2571" s="81" t="s">
        <v>201</v>
      </c>
      <c r="GK2571" s="81">
        <v>0.74733835430388906</v>
      </c>
      <c r="GL2571" s="81">
        <v>774.34978000000001</v>
      </c>
      <c r="GM2571" s="81">
        <v>2032</v>
      </c>
      <c r="GN2571" s="81" t="s">
        <v>173</v>
      </c>
      <c r="GO2571" s="81">
        <v>1.1148832299820636E-2</v>
      </c>
      <c r="GP2571" s="81">
        <v>10</v>
      </c>
      <c r="GQ2571" s="81">
        <v>0</v>
      </c>
      <c r="GR2571" s="81" t="s">
        <v>448</v>
      </c>
      <c r="GS2571" s="81">
        <v>0</v>
      </c>
      <c r="GT2571" s="81">
        <v>0</v>
      </c>
      <c r="GU2571" s="81">
        <v>0</v>
      </c>
      <c r="GV2571" s="81">
        <v>0</v>
      </c>
      <c r="GW2571" s="81">
        <v>0</v>
      </c>
      <c r="GX2571" s="81">
        <v>0</v>
      </c>
      <c r="GY2571" s="81">
        <v>1.1148832299820634E-2</v>
      </c>
      <c r="GZ2571" s="81">
        <v>8.3319499833579957E-3</v>
      </c>
    </row>
    <row r="2572" spans="187:208" x14ac:dyDescent="0.25">
      <c r="GE2572" s="81" t="s">
        <v>449</v>
      </c>
      <c r="GF2572" s="81" t="s">
        <v>155</v>
      </c>
      <c r="GG2572" s="81" t="s">
        <v>469</v>
      </c>
      <c r="GH2572" s="81" t="s">
        <v>460</v>
      </c>
      <c r="GI2572" s="81">
        <v>2021</v>
      </c>
      <c r="GJ2572" s="81" t="s">
        <v>201</v>
      </c>
      <c r="GK2572" s="81">
        <v>3.6425060683954499E-2</v>
      </c>
      <c r="GL2572" s="81">
        <v>774.34978000000001</v>
      </c>
      <c r="GM2572" s="81">
        <v>2021</v>
      </c>
      <c r="GN2572" s="81" t="s">
        <v>173</v>
      </c>
      <c r="GO2572" s="81">
        <v>1.1148832299820636E-2</v>
      </c>
      <c r="GP2572" s="81">
        <v>10</v>
      </c>
      <c r="GQ2572" s="81">
        <v>0</v>
      </c>
      <c r="GR2572" s="81" t="s">
        <v>448</v>
      </c>
      <c r="GS2572" s="81">
        <v>1.1148832299820634E-2</v>
      </c>
      <c r="GT2572" s="81">
        <v>4.060968930761986E-4</v>
      </c>
      <c r="GU2572" s="81">
        <v>1.1148832299820634E-2</v>
      </c>
      <c r="GV2572" s="81">
        <v>4.060968930761986E-4</v>
      </c>
      <c r="GW2572" s="81">
        <v>0</v>
      </c>
      <c r="GX2572" s="81">
        <v>0</v>
      </c>
      <c r="GY2572" s="81">
        <v>0</v>
      </c>
      <c r="GZ2572" s="81">
        <v>0</v>
      </c>
    </row>
    <row r="2573" spans="187:208" x14ac:dyDescent="0.25">
      <c r="GE2573" s="81" t="s">
        <v>449</v>
      </c>
      <c r="GF2573" s="81" t="s">
        <v>155</v>
      </c>
      <c r="GG2573" s="81" t="s">
        <v>469</v>
      </c>
      <c r="GH2573" s="81" t="s">
        <v>460</v>
      </c>
      <c r="GI2573" s="81">
        <v>2022</v>
      </c>
      <c r="GJ2573" s="81" t="s">
        <v>201</v>
      </c>
      <c r="GK2573" s="81">
        <v>3.6425060683954499E-2</v>
      </c>
      <c r="GL2573" s="81">
        <v>774.34978000000001</v>
      </c>
      <c r="GM2573" s="81">
        <v>2022</v>
      </c>
      <c r="GN2573" s="81" t="s">
        <v>173</v>
      </c>
      <c r="GO2573" s="81">
        <v>1.1148832299820636E-2</v>
      </c>
      <c r="GP2573" s="81">
        <v>10</v>
      </c>
      <c r="GQ2573" s="81">
        <v>0</v>
      </c>
      <c r="GR2573" s="81" t="s">
        <v>448</v>
      </c>
      <c r="GS2573" s="81">
        <v>1.1148832299820634E-2</v>
      </c>
      <c r="GT2573" s="81">
        <v>4.060968930761986E-4</v>
      </c>
      <c r="GU2573" s="81">
        <v>1.1148832299820634E-2</v>
      </c>
      <c r="GV2573" s="81">
        <v>4.060968930761986E-4</v>
      </c>
      <c r="GW2573" s="81">
        <v>1.1148832299820634E-2</v>
      </c>
      <c r="GX2573" s="81">
        <v>4.060968930761986E-4</v>
      </c>
      <c r="GY2573" s="81">
        <v>0</v>
      </c>
      <c r="GZ2573" s="81">
        <v>0</v>
      </c>
    </row>
    <row r="2574" spans="187:208" x14ac:dyDescent="0.25">
      <c r="GE2574" s="81" t="s">
        <v>449</v>
      </c>
      <c r="GF2574" s="81" t="s">
        <v>155</v>
      </c>
      <c r="GG2574" s="81" t="s">
        <v>469</v>
      </c>
      <c r="GH2574" s="81" t="s">
        <v>460</v>
      </c>
      <c r="GI2574" s="81">
        <v>2023</v>
      </c>
      <c r="GJ2574" s="81" t="s">
        <v>201</v>
      </c>
      <c r="GK2574" s="81">
        <v>3.7590224611390763E-2</v>
      </c>
      <c r="GL2574" s="81">
        <v>774.34978000000001</v>
      </c>
      <c r="GM2574" s="81">
        <v>2023</v>
      </c>
      <c r="GN2574" s="81" t="s">
        <v>173</v>
      </c>
      <c r="GO2574" s="81">
        <v>1.1148832299820636E-2</v>
      </c>
      <c r="GP2574" s="81">
        <v>10</v>
      </c>
      <c r="GQ2574" s="81">
        <v>0</v>
      </c>
      <c r="GR2574" s="81" t="s">
        <v>448</v>
      </c>
      <c r="GS2574" s="81">
        <v>1.1148832299820634E-2</v>
      </c>
      <c r="GT2574" s="81">
        <v>4.1908711030498591E-4</v>
      </c>
      <c r="GU2574" s="81">
        <v>1.1148832299820634E-2</v>
      </c>
      <c r="GV2574" s="81">
        <v>4.1908711030498591E-4</v>
      </c>
      <c r="GW2574" s="81">
        <v>1.1148832299820634E-2</v>
      </c>
      <c r="GX2574" s="81">
        <v>4.1908711030498591E-4</v>
      </c>
      <c r="GY2574" s="81">
        <v>1.1148832299820634E-2</v>
      </c>
      <c r="GZ2574" s="81">
        <v>4.1908711030498591E-4</v>
      </c>
    </row>
    <row r="2575" spans="187:208" x14ac:dyDescent="0.25">
      <c r="GE2575" s="81" t="s">
        <v>449</v>
      </c>
      <c r="GF2575" s="81" t="s">
        <v>155</v>
      </c>
      <c r="GG2575" s="81" t="s">
        <v>469</v>
      </c>
      <c r="GH2575" s="81" t="s">
        <v>460</v>
      </c>
      <c r="GI2575" s="81">
        <v>2024</v>
      </c>
      <c r="GJ2575" s="81" t="s">
        <v>201</v>
      </c>
      <c r="GK2575" s="81">
        <v>3.7590224611390763E-2</v>
      </c>
      <c r="GL2575" s="81">
        <v>774.34978000000001</v>
      </c>
      <c r="GM2575" s="81">
        <v>2024</v>
      </c>
      <c r="GN2575" s="81" t="s">
        <v>173</v>
      </c>
      <c r="GO2575" s="81">
        <v>1.1148832299820636E-2</v>
      </c>
      <c r="GP2575" s="81">
        <v>10</v>
      </c>
      <c r="GQ2575" s="81">
        <v>0</v>
      </c>
      <c r="GR2575" s="81" t="s">
        <v>448</v>
      </c>
      <c r="GS2575" s="81">
        <v>1.1148832299820634E-2</v>
      </c>
      <c r="GT2575" s="81">
        <v>4.1908711030498591E-4</v>
      </c>
      <c r="GU2575" s="81">
        <v>1.1148832299820634E-2</v>
      </c>
      <c r="GV2575" s="81">
        <v>4.1908711030498591E-4</v>
      </c>
      <c r="GW2575" s="81">
        <v>1.1148832299820634E-2</v>
      </c>
      <c r="GX2575" s="81">
        <v>4.1908711030498591E-4</v>
      </c>
      <c r="GY2575" s="81">
        <v>1.1148832299820634E-2</v>
      </c>
      <c r="GZ2575" s="81">
        <v>4.1908711030498591E-4</v>
      </c>
    </row>
    <row r="2576" spans="187:208" x14ac:dyDescent="0.25">
      <c r="GE2576" s="81" t="s">
        <v>449</v>
      </c>
      <c r="GF2576" s="81" t="s">
        <v>155</v>
      </c>
      <c r="GG2576" s="81" t="s">
        <v>469</v>
      </c>
      <c r="GH2576" s="81" t="s">
        <v>460</v>
      </c>
      <c r="GI2576" s="81">
        <v>2025</v>
      </c>
      <c r="GJ2576" s="81" t="s">
        <v>201</v>
      </c>
      <c r="GK2576" s="81">
        <v>3.7590224611390763E-2</v>
      </c>
      <c r="GL2576" s="81">
        <v>774.34978000000001</v>
      </c>
      <c r="GM2576" s="81">
        <v>2025</v>
      </c>
      <c r="GN2576" s="81" t="s">
        <v>173</v>
      </c>
      <c r="GO2576" s="81">
        <v>1.1148832299820636E-2</v>
      </c>
      <c r="GP2576" s="81">
        <v>10</v>
      </c>
      <c r="GQ2576" s="81">
        <v>0</v>
      </c>
      <c r="GR2576" s="81" t="s">
        <v>448</v>
      </c>
      <c r="GS2576" s="81">
        <v>1.1148832299820634E-2</v>
      </c>
      <c r="GT2576" s="81">
        <v>4.1908711030498591E-4</v>
      </c>
      <c r="GU2576" s="81">
        <v>1.1148832299820634E-2</v>
      </c>
      <c r="GV2576" s="81">
        <v>4.1908711030498591E-4</v>
      </c>
      <c r="GW2576" s="81">
        <v>1.1148832299820634E-2</v>
      </c>
      <c r="GX2576" s="81">
        <v>4.1908711030498591E-4</v>
      </c>
      <c r="GY2576" s="81">
        <v>1.1148832299820634E-2</v>
      </c>
      <c r="GZ2576" s="81">
        <v>4.1908711030498591E-4</v>
      </c>
    </row>
    <row r="2577" spans="187:208" x14ac:dyDescent="0.25">
      <c r="GE2577" s="81" t="s">
        <v>449</v>
      </c>
      <c r="GF2577" s="81" t="s">
        <v>155</v>
      </c>
      <c r="GG2577" s="81" t="s">
        <v>469</v>
      </c>
      <c r="GH2577" s="81" t="s">
        <v>460</v>
      </c>
      <c r="GI2577" s="81">
        <v>2026</v>
      </c>
      <c r="GJ2577" s="81" t="s">
        <v>201</v>
      </c>
      <c r="GK2577" s="81">
        <v>3.7590224611390763E-2</v>
      </c>
      <c r="GL2577" s="81">
        <v>774.34978000000001</v>
      </c>
      <c r="GM2577" s="81">
        <v>2026</v>
      </c>
      <c r="GN2577" s="81" t="s">
        <v>173</v>
      </c>
      <c r="GO2577" s="81">
        <v>1.1148832299820636E-2</v>
      </c>
      <c r="GP2577" s="81">
        <v>10</v>
      </c>
      <c r="GQ2577" s="81">
        <v>0</v>
      </c>
      <c r="GR2577" s="81" t="s">
        <v>448</v>
      </c>
      <c r="GS2577" s="81">
        <v>1.1148832299820634E-2</v>
      </c>
      <c r="GT2577" s="81">
        <v>4.1908711030498591E-4</v>
      </c>
      <c r="GU2577" s="81">
        <v>1.1148832299820634E-2</v>
      </c>
      <c r="GV2577" s="81">
        <v>4.1908711030498591E-4</v>
      </c>
      <c r="GW2577" s="81">
        <v>1.1148832299820634E-2</v>
      </c>
      <c r="GX2577" s="81">
        <v>4.1908711030498591E-4</v>
      </c>
      <c r="GY2577" s="81">
        <v>1.1148832299820634E-2</v>
      </c>
      <c r="GZ2577" s="81">
        <v>4.1908711030498591E-4</v>
      </c>
    </row>
    <row r="2578" spans="187:208" x14ac:dyDescent="0.25">
      <c r="GE2578" s="81" t="s">
        <v>449</v>
      </c>
      <c r="GF2578" s="81" t="s">
        <v>155</v>
      </c>
      <c r="GG2578" s="81" t="s">
        <v>469</v>
      </c>
      <c r="GH2578" s="81" t="s">
        <v>460</v>
      </c>
      <c r="GI2578" s="81">
        <v>2027</v>
      </c>
      <c r="GJ2578" s="81" t="s">
        <v>201</v>
      </c>
      <c r="GK2578" s="81">
        <v>3.7590224611390763E-2</v>
      </c>
      <c r="GL2578" s="81">
        <v>774.34978000000001</v>
      </c>
      <c r="GM2578" s="81">
        <v>2027</v>
      </c>
      <c r="GN2578" s="81" t="s">
        <v>173</v>
      </c>
      <c r="GO2578" s="81">
        <v>1.1148832299820636E-2</v>
      </c>
      <c r="GP2578" s="81">
        <v>10</v>
      </c>
      <c r="GQ2578" s="81">
        <v>0</v>
      </c>
      <c r="GR2578" s="81" t="s">
        <v>448</v>
      </c>
      <c r="GS2578" s="81">
        <v>1.1148832299820634E-2</v>
      </c>
      <c r="GT2578" s="81">
        <v>4.1908711030498591E-4</v>
      </c>
      <c r="GU2578" s="81">
        <v>1.1148832299820634E-2</v>
      </c>
      <c r="GV2578" s="81">
        <v>4.1908711030498591E-4</v>
      </c>
      <c r="GW2578" s="81">
        <v>1.1148832299820634E-2</v>
      </c>
      <c r="GX2578" s="81">
        <v>4.1908711030498591E-4</v>
      </c>
      <c r="GY2578" s="81">
        <v>1.1148832299820634E-2</v>
      </c>
      <c r="GZ2578" s="81">
        <v>4.1908711030498591E-4</v>
      </c>
    </row>
    <row r="2579" spans="187:208" x14ac:dyDescent="0.25">
      <c r="GE2579" s="81" t="s">
        <v>449</v>
      </c>
      <c r="GF2579" s="81" t="s">
        <v>155</v>
      </c>
      <c r="GG2579" s="81" t="s">
        <v>469</v>
      </c>
      <c r="GH2579" s="81" t="s">
        <v>460</v>
      </c>
      <c r="GI2579" s="81">
        <v>2028</v>
      </c>
      <c r="GJ2579" s="81" t="s">
        <v>201</v>
      </c>
      <c r="GK2579" s="81">
        <v>3.9055083184886277E-2</v>
      </c>
      <c r="GL2579" s="81">
        <v>774.34978000000001</v>
      </c>
      <c r="GM2579" s="81">
        <v>2028</v>
      </c>
      <c r="GN2579" s="81" t="s">
        <v>173</v>
      </c>
      <c r="GO2579" s="81">
        <v>1.1148832299820636E-2</v>
      </c>
      <c r="GP2579" s="81">
        <v>10</v>
      </c>
      <c r="GQ2579" s="81">
        <v>0</v>
      </c>
      <c r="GR2579" s="81" t="s">
        <v>448</v>
      </c>
      <c r="GS2579" s="81">
        <v>1.1148832299820634E-2</v>
      </c>
      <c r="GT2579" s="81">
        <v>4.3541857288384184E-4</v>
      </c>
      <c r="GU2579" s="81">
        <v>1.1148832299820634E-2</v>
      </c>
      <c r="GV2579" s="81">
        <v>4.3541857288384184E-4</v>
      </c>
      <c r="GW2579" s="81">
        <v>1.1148832299820634E-2</v>
      </c>
      <c r="GX2579" s="81">
        <v>4.3541857288384184E-4</v>
      </c>
      <c r="GY2579" s="81">
        <v>1.1148832299820634E-2</v>
      </c>
      <c r="GZ2579" s="81">
        <v>4.3541857288384184E-4</v>
      </c>
    </row>
    <row r="2580" spans="187:208" x14ac:dyDescent="0.25">
      <c r="GE2580" s="81" t="s">
        <v>449</v>
      </c>
      <c r="GF2580" s="81" t="s">
        <v>155</v>
      </c>
      <c r="GG2580" s="81" t="s">
        <v>469</v>
      </c>
      <c r="GH2580" s="81" t="s">
        <v>460</v>
      </c>
      <c r="GI2580" s="81">
        <v>2029</v>
      </c>
      <c r="GJ2580" s="81" t="s">
        <v>201</v>
      </c>
      <c r="GK2580" s="81">
        <v>3.9055083184886277E-2</v>
      </c>
      <c r="GL2580" s="81">
        <v>774.34978000000001</v>
      </c>
      <c r="GM2580" s="81">
        <v>2029</v>
      </c>
      <c r="GN2580" s="81" t="s">
        <v>173</v>
      </c>
      <c r="GO2580" s="81">
        <v>1.1148832299820636E-2</v>
      </c>
      <c r="GP2580" s="81">
        <v>10</v>
      </c>
      <c r="GQ2580" s="81">
        <v>0</v>
      </c>
      <c r="GR2580" s="81" t="s">
        <v>448</v>
      </c>
      <c r="GS2580" s="81">
        <v>1.1148832299820634E-2</v>
      </c>
      <c r="GT2580" s="81">
        <v>4.3541857288384184E-4</v>
      </c>
      <c r="GU2580" s="81">
        <v>1.1148832299820634E-2</v>
      </c>
      <c r="GV2580" s="81">
        <v>4.3541857288384184E-4</v>
      </c>
      <c r="GW2580" s="81">
        <v>1.1148832299820634E-2</v>
      </c>
      <c r="GX2580" s="81">
        <v>4.3541857288384184E-4</v>
      </c>
      <c r="GY2580" s="81">
        <v>1.1148832299820634E-2</v>
      </c>
      <c r="GZ2580" s="81">
        <v>4.3541857288384184E-4</v>
      </c>
    </row>
    <row r="2581" spans="187:208" x14ac:dyDescent="0.25">
      <c r="GE2581" s="81" t="s">
        <v>449</v>
      </c>
      <c r="GF2581" s="81" t="s">
        <v>155</v>
      </c>
      <c r="GG2581" s="81" t="s">
        <v>469</v>
      </c>
      <c r="GH2581" s="81" t="s">
        <v>460</v>
      </c>
      <c r="GI2581" s="81">
        <v>2030</v>
      </c>
      <c r="GJ2581" s="81" t="s">
        <v>201</v>
      </c>
      <c r="GK2581" s="81">
        <v>3.9055083184886277E-2</v>
      </c>
      <c r="GL2581" s="81">
        <v>774.34978000000001</v>
      </c>
      <c r="GM2581" s="81">
        <v>2030</v>
      </c>
      <c r="GN2581" s="81" t="s">
        <v>173</v>
      </c>
      <c r="GO2581" s="81">
        <v>1.1148832299820636E-2</v>
      </c>
      <c r="GP2581" s="81">
        <v>10</v>
      </c>
      <c r="GQ2581" s="81">
        <v>0</v>
      </c>
      <c r="GR2581" s="81" t="s">
        <v>448</v>
      </c>
      <c r="GS2581" s="81">
        <v>0</v>
      </c>
      <c r="GT2581" s="81">
        <v>0</v>
      </c>
      <c r="GU2581" s="81">
        <v>1.1148832299820634E-2</v>
      </c>
      <c r="GV2581" s="81">
        <v>4.3541857288384184E-4</v>
      </c>
      <c r="GW2581" s="81">
        <v>1.1148832299820634E-2</v>
      </c>
      <c r="GX2581" s="81">
        <v>4.3541857288384184E-4</v>
      </c>
      <c r="GY2581" s="81">
        <v>1.1148832299820634E-2</v>
      </c>
      <c r="GZ2581" s="81">
        <v>4.3541857288384184E-4</v>
      </c>
    </row>
    <row r="2582" spans="187:208" x14ac:dyDescent="0.25">
      <c r="GE2582" s="81" t="s">
        <v>449</v>
      </c>
      <c r="GF2582" s="81" t="s">
        <v>155</v>
      </c>
      <c r="GG2582" s="81" t="s">
        <v>469</v>
      </c>
      <c r="GH2582" s="81" t="s">
        <v>460</v>
      </c>
      <c r="GI2582" s="81">
        <v>2031</v>
      </c>
      <c r="GJ2582" s="81" t="s">
        <v>201</v>
      </c>
      <c r="GK2582" s="81">
        <v>3.9055083184886277E-2</v>
      </c>
      <c r="GL2582" s="81">
        <v>774.34978000000001</v>
      </c>
      <c r="GM2582" s="81">
        <v>2031</v>
      </c>
      <c r="GN2582" s="81" t="s">
        <v>173</v>
      </c>
      <c r="GO2582" s="81">
        <v>1.1148832299820636E-2</v>
      </c>
      <c r="GP2582" s="81">
        <v>10</v>
      </c>
      <c r="GQ2582" s="81">
        <v>0</v>
      </c>
      <c r="GR2582" s="81" t="s">
        <v>448</v>
      </c>
      <c r="GS2582" s="81">
        <v>0</v>
      </c>
      <c r="GT2582" s="81">
        <v>0</v>
      </c>
      <c r="GU2582" s="81">
        <v>0</v>
      </c>
      <c r="GV2582" s="81">
        <v>0</v>
      </c>
      <c r="GW2582" s="81">
        <v>1.1148832299820634E-2</v>
      </c>
      <c r="GX2582" s="81">
        <v>4.3541857288384184E-4</v>
      </c>
      <c r="GY2582" s="81">
        <v>1.1148832299820634E-2</v>
      </c>
      <c r="GZ2582" s="81">
        <v>4.3541857288384184E-4</v>
      </c>
    </row>
    <row r="2583" spans="187:208" x14ac:dyDescent="0.25">
      <c r="GE2583" s="81" t="s">
        <v>449</v>
      </c>
      <c r="GF2583" s="81" t="s">
        <v>155</v>
      </c>
      <c r="GG2583" s="81" t="s">
        <v>469</v>
      </c>
      <c r="GH2583" s="81" t="s">
        <v>460</v>
      </c>
      <c r="GI2583" s="81">
        <v>2032</v>
      </c>
      <c r="GJ2583" s="81" t="s">
        <v>201</v>
      </c>
      <c r="GK2583" s="81">
        <v>3.9055083184886277E-2</v>
      </c>
      <c r="GL2583" s="81">
        <v>774.34978000000001</v>
      </c>
      <c r="GM2583" s="81">
        <v>2032</v>
      </c>
      <c r="GN2583" s="81" t="s">
        <v>173</v>
      </c>
      <c r="GO2583" s="81">
        <v>1.1148832299820636E-2</v>
      </c>
      <c r="GP2583" s="81">
        <v>10</v>
      </c>
      <c r="GQ2583" s="81">
        <v>0</v>
      </c>
      <c r="GR2583" s="81" t="s">
        <v>448</v>
      </c>
      <c r="GS2583" s="81">
        <v>0</v>
      </c>
      <c r="GT2583" s="81">
        <v>0</v>
      </c>
      <c r="GU2583" s="81">
        <v>0</v>
      </c>
      <c r="GV2583" s="81">
        <v>0</v>
      </c>
      <c r="GW2583" s="81">
        <v>0</v>
      </c>
      <c r="GX2583" s="81">
        <v>0</v>
      </c>
      <c r="GY2583" s="81">
        <v>1.1148832299820634E-2</v>
      </c>
      <c r="GZ2583" s="81">
        <v>4.3541857288384184E-4</v>
      </c>
    </row>
    <row r="2584" spans="187:208" x14ac:dyDescent="0.25">
      <c r="GE2584" s="81" t="s">
        <v>449</v>
      </c>
      <c r="GF2584" s="81" t="s">
        <v>155</v>
      </c>
      <c r="GG2584" s="81" t="s">
        <v>469</v>
      </c>
      <c r="GH2584" s="81" t="s">
        <v>461</v>
      </c>
      <c r="GI2584" s="81">
        <v>2021</v>
      </c>
      <c r="GJ2584" s="81" t="s">
        <v>201</v>
      </c>
      <c r="GK2584" s="81">
        <v>222.22942162784099</v>
      </c>
      <c r="GL2584" s="81">
        <v>774.34978000000001</v>
      </c>
      <c r="GM2584" s="81">
        <v>2021</v>
      </c>
      <c r="GN2584" s="81" t="s">
        <v>173</v>
      </c>
      <c r="GO2584" s="81">
        <v>1.1148832299820636E-2</v>
      </c>
      <c r="GP2584" s="81">
        <v>10</v>
      </c>
      <c r="GQ2584" s="81">
        <v>0</v>
      </c>
      <c r="GR2584" s="81" t="s">
        <v>448</v>
      </c>
      <c r="GS2584" s="81">
        <v>1.1148832299820634E-2</v>
      </c>
      <c r="GT2584" s="81">
        <v>2.4775985538149321</v>
      </c>
      <c r="GU2584" s="81">
        <v>1.1148832299820634E-2</v>
      </c>
      <c r="GV2584" s="81">
        <v>2.4775985538149321</v>
      </c>
      <c r="GW2584" s="81">
        <v>0</v>
      </c>
      <c r="GX2584" s="81">
        <v>0</v>
      </c>
      <c r="GY2584" s="81">
        <v>0</v>
      </c>
      <c r="GZ2584" s="81">
        <v>0</v>
      </c>
    </row>
    <row r="2585" spans="187:208" x14ac:dyDescent="0.25">
      <c r="GE2585" s="81" t="s">
        <v>449</v>
      </c>
      <c r="GF2585" s="81" t="s">
        <v>155</v>
      </c>
      <c r="GG2585" s="81" t="s">
        <v>469</v>
      </c>
      <c r="GH2585" s="81" t="s">
        <v>461</v>
      </c>
      <c r="GI2585" s="81">
        <v>2022</v>
      </c>
      <c r="GJ2585" s="81" t="s">
        <v>201</v>
      </c>
      <c r="GK2585" s="81">
        <v>222.22942162784099</v>
      </c>
      <c r="GL2585" s="81">
        <v>774.34978000000001</v>
      </c>
      <c r="GM2585" s="81">
        <v>2022</v>
      </c>
      <c r="GN2585" s="81" t="s">
        <v>173</v>
      </c>
      <c r="GO2585" s="81">
        <v>1.1148832299820636E-2</v>
      </c>
      <c r="GP2585" s="81">
        <v>10</v>
      </c>
      <c r="GQ2585" s="81">
        <v>0</v>
      </c>
      <c r="GR2585" s="81" t="s">
        <v>448</v>
      </c>
      <c r="GS2585" s="81">
        <v>1.1148832299820634E-2</v>
      </c>
      <c r="GT2585" s="81">
        <v>2.4775985538149321</v>
      </c>
      <c r="GU2585" s="81">
        <v>1.1148832299820634E-2</v>
      </c>
      <c r="GV2585" s="81">
        <v>2.4775985538149321</v>
      </c>
      <c r="GW2585" s="81">
        <v>1.1148832299820634E-2</v>
      </c>
      <c r="GX2585" s="81">
        <v>2.4775985538149321</v>
      </c>
      <c r="GY2585" s="81">
        <v>0</v>
      </c>
      <c r="GZ2585" s="81">
        <v>0</v>
      </c>
    </row>
    <row r="2586" spans="187:208" x14ac:dyDescent="0.25">
      <c r="GE2586" s="81" t="s">
        <v>449</v>
      </c>
      <c r="GF2586" s="81" t="s">
        <v>155</v>
      </c>
      <c r="GG2586" s="81" t="s">
        <v>469</v>
      </c>
      <c r="GH2586" s="81" t="s">
        <v>461</v>
      </c>
      <c r="GI2586" s="81">
        <v>2023</v>
      </c>
      <c r="GJ2586" s="81" t="s">
        <v>201</v>
      </c>
      <c r="GK2586" s="81">
        <v>233.23007680795021</v>
      </c>
      <c r="GL2586" s="81">
        <v>774.34978000000001</v>
      </c>
      <c r="GM2586" s="81">
        <v>2023</v>
      </c>
      <c r="GN2586" s="81" t="s">
        <v>173</v>
      </c>
      <c r="GO2586" s="81">
        <v>1.1148832299820636E-2</v>
      </c>
      <c r="GP2586" s="81">
        <v>10</v>
      </c>
      <c r="GQ2586" s="81">
        <v>0</v>
      </c>
      <c r="GR2586" s="81" t="s">
        <v>448</v>
      </c>
      <c r="GS2586" s="81">
        <v>1.1148832299820634E-2</v>
      </c>
      <c r="GT2586" s="81">
        <v>2.6002430136061228</v>
      </c>
      <c r="GU2586" s="81">
        <v>1.1148832299820634E-2</v>
      </c>
      <c r="GV2586" s="81">
        <v>2.6002430136061228</v>
      </c>
      <c r="GW2586" s="81">
        <v>1.1148832299820634E-2</v>
      </c>
      <c r="GX2586" s="81">
        <v>2.6002430136061228</v>
      </c>
      <c r="GY2586" s="81">
        <v>1.1148832299820634E-2</v>
      </c>
      <c r="GZ2586" s="81">
        <v>2.6002430136061228</v>
      </c>
    </row>
    <row r="2587" spans="187:208" x14ac:dyDescent="0.25">
      <c r="GE2587" s="81" t="s">
        <v>449</v>
      </c>
      <c r="GF2587" s="81" t="s">
        <v>155</v>
      </c>
      <c r="GG2587" s="81" t="s">
        <v>469</v>
      </c>
      <c r="GH2587" s="81" t="s">
        <v>461</v>
      </c>
      <c r="GI2587" s="81">
        <v>2024</v>
      </c>
      <c r="GJ2587" s="81" t="s">
        <v>201</v>
      </c>
      <c r="GK2587" s="81">
        <v>233.23007680795021</v>
      </c>
      <c r="GL2587" s="81">
        <v>774.34978000000001</v>
      </c>
      <c r="GM2587" s="81">
        <v>2024</v>
      </c>
      <c r="GN2587" s="81" t="s">
        <v>173</v>
      </c>
      <c r="GO2587" s="81">
        <v>1.1148832299820636E-2</v>
      </c>
      <c r="GP2587" s="81">
        <v>10</v>
      </c>
      <c r="GQ2587" s="81">
        <v>0</v>
      </c>
      <c r="GR2587" s="81" t="s">
        <v>448</v>
      </c>
      <c r="GS2587" s="81">
        <v>1.1148832299820634E-2</v>
      </c>
      <c r="GT2587" s="81">
        <v>2.6002430136061228</v>
      </c>
      <c r="GU2587" s="81">
        <v>1.1148832299820634E-2</v>
      </c>
      <c r="GV2587" s="81">
        <v>2.6002430136061228</v>
      </c>
      <c r="GW2587" s="81">
        <v>1.1148832299820634E-2</v>
      </c>
      <c r="GX2587" s="81">
        <v>2.6002430136061228</v>
      </c>
      <c r="GY2587" s="81">
        <v>1.1148832299820634E-2</v>
      </c>
      <c r="GZ2587" s="81">
        <v>2.6002430136061228</v>
      </c>
    </row>
    <row r="2588" spans="187:208" x14ac:dyDescent="0.25">
      <c r="GE2588" s="81" t="s">
        <v>449</v>
      </c>
      <c r="GF2588" s="81" t="s">
        <v>155</v>
      </c>
      <c r="GG2588" s="81" t="s">
        <v>469</v>
      </c>
      <c r="GH2588" s="81" t="s">
        <v>461</v>
      </c>
      <c r="GI2588" s="81">
        <v>2025</v>
      </c>
      <c r="GJ2588" s="81" t="s">
        <v>201</v>
      </c>
      <c r="GK2588" s="81">
        <v>233.23007680795021</v>
      </c>
      <c r="GL2588" s="81">
        <v>774.34978000000001</v>
      </c>
      <c r="GM2588" s="81">
        <v>2025</v>
      </c>
      <c r="GN2588" s="81" t="s">
        <v>173</v>
      </c>
      <c r="GO2588" s="81">
        <v>1.1148832299820636E-2</v>
      </c>
      <c r="GP2588" s="81">
        <v>10</v>
      </c>
      <c r="GQ2588" s="81">
        <v>0</v>
      </c>
      <c r="GR2588" s="81" t="s">
        <v>448</v>
      </c>
      <c r="GS2588" s="81">
        <v>1.1148832299820634E-2</v>
      </c>
      <c r="GT2588" s="81">
        <v>2.6002430136061228</v>
      </c>
      <c r="GU2588" s="81">
        <v>1.1148832299820634E-2</v>
      </c>
      <c r="GV2588" s="81">
        <v>2.6002430136061228</v>
      </c>
      <c r="GW2588" s="81">
        <v>1.1148832299820634E-2</v>
      </c>
      <c r="GX2588" s="81">
        <v>2.6002430136061228</v>
      </c>
      <c r="GY2588" s="81">
        <v>1.1148832299820634E-2</v>
      </c>
      <c r="GZ2588" s="81">
        <v>2.6002430136061228</v>
      </c>
    </row>
    <row r="2589" spans="187:208" x14ac:dyDescent="0.25">
      <c r="GE2589" s="81" t="s">
        <v>449</v>
      </c>
      <c r="GF2589" s="81" t="s">
        <v>155</v>
      </c>
      <c r="GG2589" s="81" t="s">
        <v>469</v>
      </c>
      <c r="GH2589" s="81" t="s">
        <v>461</v>
      </c>
      <c r="GI2589" s="81">
        <v>2026</v>
      </c>
      <c r="GJ2589" s="81" t="s">
        <v>201</v>
      </c>
      <c r="GK2589" s="81">
        <v>233.23007680795021</v>
      </c>
      <c r="GL2589" s="81">
        <v>774.34978000000001</v>
      </c>
      <c r="GM2589" s="81">
        <v>2026</v>
      </c>
      <c r="GN2589" s="81" t="s">
        <v>173</v>
      </c>
      <c r="GO2589" s="81">
        <v>1.1148832299820636E-2</v>
      </c>
      <c r="GP2589" s="81">
        <v>10</v>
      </c>
      <c r="GQ2589" s="81">
        <v>0</v>
      </c>
      <c r="GR2589" s="81" t="s">
        <v>448</v>
      </c>
      <c r="GS2589" s="81">
        <v>1.1148832299820634E-2</v>
      </c>
      <c r="GT2589" s="81">
        <v>2.6002430136061228</v>
      </c>
      <c r="GU2589" s="81">
        <v>1.1148832299820634E-2</v>
      </c>
      <c r="GV2589" s="81">
        <v>2.6002430136061228</v>
      </c>
      <c r="GW2589" s="81">
        <v>1.1148832299820634E-2</v>
      </c>
      <c r="GX2589" s="81">
        <v>2.6002430136061228</v>
      </c>
      <c r="GY2589" s="81">
        <v>1.1148832299820634E-2</v>
      </c>
      <c r="GZ2589" s="81">
        <v>2.6002430136061228</v>
      </c>
    </row>
    <row r="2590" spans="187:208" x14ac:dyDescent="0.25">
      <c r="GE2590" s="81" t="s">
        <v>449</v>
      </c>
      <c r="GF2590" s="81" t="s">
        <v>155</v>
      </c>
      <c r="GG2590" s="81" t="s">
        <v>469</v>
      </c>
      <c r="GH2590" s="81" t="s">
        <v>461</v>
      </c>
      <c r="GI2590" s="81">
        <v>2027</v>
      </c>
      <c r="GJ2590" s="81" t="s">
        <v>201</v>
      </c>
      <c r="GK2590" s="81">
        <v>233.23007680795021</v>
      </c>
      <c r="GL2590" s="81">
        <v>774.34978000000001</v>
      </c>
      <c r="GM2590" s="81">
        <v>2027</v>
      </c>
      <c r="GN2590" s="81" t="s">
        <v>173</v>
      </c>
      <c r="GO2590" s="81">
        <v>1.1148832299820636E-2</v>
      </c>
      <c r="GP2590" s="81">
        <v>10</v>
      </c>
      <c r="GQ2590" s="81">
        <v>0</v>
      </c>
      <c r="GR2590" s="81" t="s">
        <v>448</v>
      </c>
      <c r="GS2590" s="81">
        <v>1.1148832299820634E-2</v>
      </c>
      <c r="GT2590" s="81">
        <v>2.6002430136061228</v>
      </c>
      <c r="GU2590" s="81">
        <v>1.1148832299820634E-2</v>
      </c>
      <c r="GV2590" s="81">
        <v>2.6002430136061228</v>
      </c>
      <c r="GW2590" s="81">
        <v>1.1148832299820634E-2</v>
      </c>
      <c r="GX2590" s="81">
        <v>2.6002430136061228</v>
      </c>
      <c r="GY2590" s="81">
        <v>1.1148832299820634E-2</v>
      </c>
      <c r="GZ2590" s="81">
        <v>2.6002430136061228</v>
      </c>
    </row>
    <row r="2591" spans="187:208" x14ac:dyDescent="0.25">
      <c r="GE2591" s="81" t="s">
        <v>449</v>
      </c>
      <c r="GF2591" s="81" t="s">
        <v>155</v>
      </c>
      <c r="GG2591" s="81" t="s">
        <v>469</v>
      </c>
      <c r="GH2591" s="81" t="s">
        <v>461</v>
      </c>
      <c r="GI2591" s="81">
        <v>2028</v>
      </c>
      <c r="GJ2591" s="81" t="s">
        <v>201</v>
      </c>
      <c r="GK2591" s="81">
        <v>247.27299216495859</v>
      </c>
      <c r="GL2591" s="81">
        <v>774.34978000000001</v>
      </c>
      <c r="GM2591" s="81">
        <v>2028</v>
      </c>
      <c r="GN2591" s="81" t="s">
        <v>173</v>
      </c>
      <c r="GO2591" s="81">
        <v>1.1148832299820636E-2</v>
      </c>
      <c r="GP2591" s="81">
        <v>10</v>
      </c>
      <c r="GQ2591" s="81">
        <v>0</v>
      </c>
      <c r="GR2591" s="81" t="s">
        <v>448</v>
      </c>
      <c r="GS2591" s="81">
        <v>1.1148832299820634E-2</v>
      </c>
      <c r="GT2591" s="81">
        <v>2.7568051219219849</v>
      </c>
      <c r="GU2591" s="81">
        <v>1.1148832299820634E-2</v>
      </c>
      <c r="GV2591" s="81">
        <v>2.7568051219219849</v>
      </c>
      <c r="GW2591" s="81">
        <v>1.1148832299820634E-2</v>
      </c>
      <c r="GX2591" s="81">
        <v>2.7568051219219849</v>
      </c>
      <c r="GY2591" s="81">
        <v>1.1148832299820634E-2</v>
      </c>
      <c r="GZ2591" s="81">
        <v>2.7568051219219849</v>
      </c>
    </row>
    <row r="2592" spans="187:208" x14ac:dyDescent="0.25">
      <c r="GE2592" s="81" t="s">
        <v>449</v>
      </c>
      <c r="GF2592" s="81" t="s">
        <v>155</v>
      </c>
      <c r="GG2592" s="81" t="s">
        <v>469</v>
      </c>
      <c r="GH2592" s="81" t="s">
        <v>461</v>
      </c>
      <c r="GI2592" s="81">
        <v>2029</v>
      </c>
      <c r="GJ2592" s="81" t="s">
        <v>201</v>
      </c>
      <c r="GK2592" s="81">
        <v>247.27299216495859</v>
      </c>
      <c r="GL2592" s="81">
        <v>774.34978000000001</v>
      </c>
      <c r="GM2592" s="81">
        <v>2029</v>
      </c>
      <c r="GN2592" s="81" t="s">
        <v>173</v>
      </c>
      <c r="GO2592" s="81">
        <v>1.1148832299820636E-2</v>
      </c>
      <c r="GP2592" s="81">
        <v>10</v>
      </c>
      <c r="GQ2592" s="81">
        <v>0</v>
      </c>
      <c r="GR2592" s="81" t="s">
        <v>448</v>
      </c>
      <c r="GS2592" s="81">
        <v>1.1148832299820634E-2</v>
      </c>
      <c r="GT2592" s="81">
        <v>2.7568051219219849</v>
      </c>
      <c r="GU2592" s="81">
        <v>1.1148832299820634E-2</v>
      </c>
      <c r="GV2592" s="81">
        <v>2.7568051219219849</v>
      </c>
      <c r="GW2592" s="81">
        <v>1.1148832299820634E-2</v>
      </c>
      <c r="GX2592" s="81">
        <v>2.7568051219219849</v>
      </c>
      <c r="GY2592" s="81">
        <v>1.1148832299820634E-2</v>
      </c>
      <c r="GZ2592" s="81">
        <v>2.7568051219219849</v>
      </c>
    </row>
    <row r="2593" spans="187:208" x14ac:dyDescent="0.25">
      <c r="GE2593" s="81" t="s">
        <v>449</v>
      </c>
      <c r="GF2593" s="81" t="s">
        <v>155</v>
      </c>
      <c r="GG2593" s="81" t="s">
        <v>469</v>
      </c>
      <c r="GH2593" s="81" t="s">
        <v>461</v>
      </c>
      <c r="GI2593" s="81">
        <v>2030</v>
      </c>
      <c r="GJ2593" s="81" t="s">
        <v>201</v>
      </c>
      <c r="GK2593" s="81">
        <v>247.27299216495859</v>
      </c>
      <c r="GL2593" s="81">
        <v>774.34978000000001</v>
      </c>
      <c r="GM2593" s="81">
        <v>2030</v>
      </c>
      <c r="GN2593" s="81" t="s">
        <v>173</v>
      </c>
      <c r="GO2593" s="81">
        <v>1.1148832299820636E-2</v>
      </c>
      <c r="GP2593" s="81">
        <v>10</v>
      </c>
      <c r="GQ2593" s="81">
        <v>0</v>
      </c>
      <c r="GR2593" s="81" t="s">
        <v>448</v>
      </c>
      <c r="GS2593" s="81">
        <v>0</v>
      </c>
      <c r="GT2593" s="81">
        <v>0</v>
      </c>
      <c r="GU2593" s="81">
        <v>1.1148832299820634E-2</v>
      </c>
      <c r="GV2593" s="81">
        <v>2.7568051219219849</v>
      </c>
      <c r="GW2593" s="81">
        <v>1.1148832299820634E-2</v>
      </c>
      <c r="GX2593" s="81">
        <v>2.7568051219219849</v>
      </c>
      <c r="GY2593" s="81">
        <v>1.1148832299820634E-2</v>
      </c>
      <c r="GZ2593" s="81">
        <v>2.7568051219219849</v>
      </c>
    </row>
    <row r="2594" spans="187:208" x14ac:dyDescent="0.25">
      <c r="GE2594" s="81" t="s">
        <v>449</v>
      </c>
      <c r="GF2594" s="81" t="s">
        <v>155</v>
      </c>
      <c r="GG2594" s="81" t="s">
        <v>469</v>
      </c>
      <c r="GH2594" s="81" t="s">
        <v>461</v>
      </c>
      <c r="GI2594" s="81">
        <v>2031</v>
      </c>
      <c r="GJ2594" s="81" t="s">
        <v>201</v>
      </c>
      <c r="GK2594" s="81">
        <v>247.27299216495859</v>
      </c>
      <c r="GL2594" s="81">
        <v>774.34978000000001</v>
      </c>
      <c r="GM2594" s="81">
        <v>2031</v>
      </c>
      <c r="GN2594" s="81" t="s">
        <v>173</v>
      </c>
      <c r="GO2594" s="81">
        <v>1.1148832299820636E-2</v>
      </c>
      <c r="GP2594" s="81">
        <v>10</v>
      </c>
      <c r="GQ2594" s="81">
        <v>0</v>
      </c>
      <c r="GR2594" s="81" t="s">
        <v>448</v>
      </c>
      <c r="GS2594" s="81">
        <v>0</v>
      </c>
      <c r="GT2594" s="81">
        <v>0</v>
      </c>
      <c r="GU2594" s="81">
        <v>0</v>
      </c>
      <c r="GV2594" s="81">
        <v>0</v>
      </c>
      <c r="GW2594" s="81">
        <v>1.1148832299820634E-2</v>
      </c>
      <c r="GX2594" s="81">
        <v>2.7568051219219849</v>
      </c>
      <c r="GY2594" s="81">
        <v>1.1148832299820634E-2</v>
      </c>
      <c r="GZ2594" s="81">
        <v>2.7568051219219849</v>
      </c>
    </row>
    <row r="2595" spans="187:208" x14ac:dyDescent="0.25">
      <c r="GE2595" s="81" t="s">
        <v>449</v>
      </c>
      <c r="GF2595" s="81" t="s">
        <v>155</v>
      </c>
      <c r="GG2595" s="81" t="s">
        <v>469</v>
      </c>
      <c r="GH2595" s="81" t="s">
        <v>461</v>
      </c>
      <c r="GI2595" s="81">
        <v>2032</v>
      </c>
      <c r="GJ2595" s="81" t="s">
        <v>201</v>
      </c>
      <c r="GK2595" s="81">
        <v>247.27299216495859</v>
      </c>
      <c r="GL2595" s="81">
        <v>774.34978000000001</v>
      </c>
      <c r="GM2595" s="81">
        <v>2032</v>
      </c>
      <c r="GN2595" s="81" t="s">
        <v>173</v>
      </c>
      <c r="GO2595" s="81">
        <v>1.1148832299820636E-2</v>
      </c>
      <c r="GP2595" s="81">
        <v>10</v>
      </c>
      <c r="GQ2595" s="81">
        <v>0</v>
      </c>
      <c r="GR2595" s="81" t="s">
        <v>448</v>
      </c>
      <c r="GS2595" s="81">
        <v>0</v>
      </c>
      <c r="GT2595" s="81">
        <v>0</v>
      </c>
      <c r="GU2595" s="81">
        <v>0</v>
      </c>
      <c r="GV2595" s="81">
        <v>0</v>
      </c>
      <c r="GW2595" s="81">
        <v>0</v>
      </c>
      <c r="GX2595" s="81">
        <v>0</v>
      </c>
      <c r="GY2595" s="81">
        <v>1.1148832299820634E-2</v>
      </c>
      <c r="GZ2595" s="81">
        <v>2.7568051219219849</v>
      </c>
    </row>
    <row r="2596" spans="187:208" x14ac:dyDescent="0.25">
      <c r="GE2596" s="81" t="s">
        <v>449</v>
      </c>
      <c r="GF2596" s="81" t="s">
        <v>155</v>
      </c>
      <c r="GG2596" s="81" t="s">
        <v>469</v>
      </c>
      <c r="GH2596" s="81" t="s">
        <v>451</v>
      </c>
      <c r="GI2596" s="81">
        <v>2021</v>
      </c>
      <c r="GJ2596" s="81" t="s">
        <v>201</v>
      </c>
      <c r="GK2596" s="81">
        <v>222.2294216278321</v>
      </c>
      <c r="GL2596" s="81">
        <v>774.34978000000001</v>
      </c>
      <c r="GM2596" s="81">
        <v>2021</v>
      </c>
      <c r="GN2596" s="81" t="s">
        <v>173</v>
      </c>
      <c r="GO2596" s="81">
        <v>1.1148832299820636E-2</v>
      </c>
      <c r="GP2596" s="81">
        <v>10</v>
      </c>
      <c r="GQ2596" s="81">
        <v>0</v>
      </c>
      <c r="GR2596" s="81" t="s">
        <v>448</v>
      </c>
      <c r="GS2596" s="81">
        <v>1.1148832299820634E-2</v>
      </c>
      <c r="GT2596" s="81">
        <v>2.4775985538148326</v>
      </c>
      <c r="GU2596" s="81">
        <v>1.1148832299820634E-2</v>
      </c>
      <c r="GV2596" s="81">
        <v>2.4775985538148326</v>
      </c>
      <c r="GW2596" s="81">
        <v>0</v>
      </c>
      <c r="GX2596" s="81">
        <v>0</v>
      </c>
      <c r="GY2596" s="81">
        <v>0</v>
      </c>
      <c r="GZ2596" s="81">
        <v>0</v>
      </c>
    </row>
    <row r="2597" spans="187:208" x14ac:dyDescent="0.25">
      <c r="GE2597" s="81" t="s">
        <v>449</v>
      </c>
      <c r="GF2597" s="81" t="s">
        <v>155</v>
      </c>
      <c r="GG2597" s="81" t="s">
        <v>469</v>
      </c>
      <c r="GH2597" s="81" t="s">
        <v>451</v>
      </c>
      <c r="GI2597" s="81">
        <v>2022</v>
      </c>
      <c r="GJ2597" s="81" t="s">
        <v>201</v>
      </c>
      <c r="GK2597" s="81">
        <v>222.2294216278321</v>
      </c>
      <c r="GL2597" s="81">
        <v>774.34978000000001</v>
      </c>
      <c r="GM2597" s="81">
        <v>2022</v>
      </c>
      <c r="GN2597" s="81" t="s">
        <v>173</v>
      </c>
      <c r="GO2597" s="81">
        <v>1.1148832299820636E-2</v>
      </c>
      <c r="GP2597" s="81">
        <v>10</v>
      </c>
      <c r="GQ2597" s="81">
        <v>0</v>
      </c>
      <c r="GR2597" s="81" t="s">
        <v>448</v>
      </c>
      <c r="GS2597" s="81">
        <v>1.1148832299820634E-2</v>
      </c>
      <c r="GT2597" s="81">
        <v>2.4775985538148326</v>
      </c>
      <c r="GU2597" s="81">
        <v>1.1148832299820634E-2</v>
      </c>
      <c r="GV2597" s="81">
        <v>2.4775985538148326</v>
      </c>
      <c r="GW2597" s="81">
        <v>1.1148832299820634E-2</v>
      </c>
      <c r="GX2597" s="81">
        <v>2.4775985538148326</v>
      </c>
      <c r="GY2597" s="81">
        <v>0</v>
      </c>
      <c r="GZ2597" s="81">
        <v>0</v>
      </c>
    </row>
    <row r="2598" spans="187:208" x14ac:dyDescent="0.25">
      <c r="GE2598" s="81" t="s">
        <v>449</v>
      </c>
      <c r="GF2598" s="81" t="s">
        <v>155</v>
      </c>
      <c r="GG2598" s="81" t="s">
        <v>469</v>
      </c>
      <c r="GH2598" s="81" t="s">
        <v>451</v>
      </c>
      <c r="GI2598" s="81">
        <v>2023</v>
      </c>
      <c r="GJ2598" s="81" t="s">
        <v>201</v>
      </c>
      <c r="GK2598" s="81">
        <v>233.2300768079408</v>
      </c>
      <c r="GL2598" s="81">
        <v>774.34978000000001</v>
      </c>
      <c r="GM2598" s="81">
        <v>2023</v>
      </c>
      <c r="GN2598" s="81" t="s">
        <v>173</v>
      </c>
      <c r="GO2598" s="81">
        <v>1.1148832299820636E-2</v>
      </c>
      <c r="GP2598" s="81">
        <v>10</v>
      </c>
      <c r="GQ2598" s="81">
        <v>0</v>
      </c>
      <c r="GR2598" s="81" t="s">
        <v>448</v>
      </c>
      <c r="GS2598" s="81">
        <v>1.1148832299820634E-2</v>
      </c>
      <c r="GT2598" s="81">
        <v>2.6002430136060179</v>
      </c>
      <c r="GU2598" s="81">
        <v>1.1148832299820634E-2</v>
      </c>
      <c r="GV2598" s="81">
        <v>2.6002430136060179</v>
      </c>
      <c r="GW2598" s="81">
        <v>1.1148832299820634E-2</v>
      </c>
      <c r="GX2598" s="81">
        <v>2.6002430136060179</v>
      </c>
      <c r="GY2598" s="81">
        <v>1.1148832299820634E-2</v>
      </c>
      <c r="GZ2598" s="81">
        <v>2.6002430136060179</v>
      </c>
    </row>
    <row r="2599" spans="187:208" x14ac:dyDescent="0.25">
      <c r="GE2599" s="81" t="s">
        <v>449</v>
      </c>
      <c r="GF2599" s="81" t="s">
        <v>155</v>
      </c>
      <c r="GG2599" s="81" t="s">
        <v>469</v>
      </c>
      <c r="GH2599" s="81" t="s">
        <v>451</v>
      </c>
      <c r="GI2599" s="81">
        <v>2024</v>
      </c>
      <c r="GJ2599" s="81" t="s">
        <v>201</v>
      </c>
      <c r="GK2599" s="81">
        <v>233.2300768079408</v>
      </c>
      <c r="GL2599" s="81">
        <v>774.34978000000001</v>
      </c>
      <c r="GM2599" s="81">
        <v>2024</v>
      </c>
      <c r="GN2599" s="81" t="s">
        <v>173</v>
      </c>
      <c r="GO2599" s="81">
        <v>1.1148832299820636E-2</v>
      </c>
      <c r="GP2599" s="81">
        <v>10</v>
      </c>
      <c r="GQ2599" s="81">
        <v>0</v>
      </c>
      <c r="GR2599" s="81" t="s">
        <v>448</v>
      </c>
      <c r="GS2599" s="81">
        <v>1.1148832299820634E-2</v>
      </c>
      <c r="GT2599" s="81">
        <v>2.6002430136060179</v>
      </c>
      <c r="GU2599" s="81">
        <v>1.1148832299820634E-2</v>
      </c>
      <c r="GV2599" s="81">
        <v>2.6002430136060179</v>
      </c>
      <c r="GW2599" s="81">
        <v>1.1148832299820634E-2</v>
      </c>
      <c r="GX2599" s="81">
        <v>2.6002430136060179</v>
      </c>
      <c r="GY2599" s="81">
        <v>1.1148832299820634E-2</v>
      </c>
      <c r="GZ2599" s="81">
        <v>2.6002430136060179</v>
      </c>
    </row>
    <row r="2600" spans="187:208" x14ac:dyDescent="0.25">
      <c r="GE2600" s="81" t="s">
        <v>449</v>
      </c>
      <c r="GF2600" s="81" t="s">
        <v>155</v>
      </c>
      <c r="GG2600" s="81" t="s">
        <v>469</v>
      </c>
      <c r="GH2600" s="81" t="s">
        <v>451</v>
      </c>
      <c r="GI2600" s="81">
        <v>2025</v>
      </c>
      <c r="GJ2600" s="81" t="s">
        <v>201</v>
      </c>
      <c r="GK2600" s="81">
        <v>233.2300768079408</v>
      </c>
      <c r="GL2600" s="81">
        <v>774.34978000000001</v>
      </c>
      <c r="GM2600" s="81">
        <v>2025</v>
      </c>
      <c r="GN2600" s="81" t="s">
        <v>173</v>
      </c>
      <c r="GO2600" s="81">
        <v>1.1148832299820636E-2</v>
      </c>
      <c r="GP2600" s="81">
        <v>10</v>
      </c>
      <c r="GQ2600" s="81">
        <v>0</v>
      </c>
      <c r="GR2600" s="81" t="s">
        <v>448</v>
      </c>
      <c r="GS2600" s="81">
        <v>1.1148832299820634E-2</v>
      </c>
      <c r="GT2600" s="81">
        <v>2.6002430136060179</v>
      </c>
      <c r="GU2600" s="81">
        <v>1.1148832299820634E-2</v>
      </c>
      <c r="GV2600" s="81">
        <v>2.6002430136060179</v>
      </c>
      <c r="GW2600" s="81">
        <v>1.1148832299820634E-2</v>
      </c>
      <c r="GX2600" s="81">
        <v>2.6002430136060179</v>
      </c>
      <c r="GY2600" s="81">
        <v>1.1148832299820634E-2</v>
      </c>
      <c r="GZ2600" s="81">
        <v>2.6002430136060179</v>
      </c>
    </row>
    <row r="2601" spans="187:208" x14ac:dyDescent="0.25">
      <c r="GE2601" s="81" t="s">
        <v>449</v>
      </c>
      <c r="GF2601" s="81" t="s">
        <v>155</v>
      </c>
      <c r="GG2601" s="81" t="s">
        <v>469</v>
      </c>
      <c r="GH2601" s="81" t="s">
        <v>451</v>
      </c>
      <c r="GI2601" s="81">
        <v>2026</v>
      </c>
      <c r="GJ2601" s="81" t="s">
        <v>201</v>
      </c>
      <c r="GK2601" s="81">
        <v>233.2300768079408</v>
      </c>
      <c r="GL2601" s="81">
        <v>774.34978000000001</v>
      </c>
      <c r="GM2601" s="81">
        <v>2026</v>
      </c>
      <c r="GN2601" s="81" t="s">
        <v>173</v>
      </c>
      <c r="GO2601" s="81">
        <v>1.1148832299820636E-2</v>
      </c>
      <c r="GP2601" s="81">
        <v>10</v>
      </c>
      <c r="GQ2601" s="81">
        <v>0</v>
      </c>
      <c r="GR2601" s="81" t="s">
        <v>448</v>
      </c>
      <c r="GS2601" s="81">
        <v>1.1148832299820634E-2</v>
      </c>
      <c r="GT2601" s="81">
        <v>2.6002430136060179</v>
      </c>
      <c r="GU2601" s="81">
        <v>1.1148832299820634E-2</v>
      </c>
      <c r="GV2601" s="81">
        <v>2.6002430136060179</v>
      </c>
      <c r="GW2601" s="81">
        <v>1.1148832299820634E-2</v>
      </c>
      <c r="GX2601" s="81">
        <v>2.6002430136060179</v>
      </c>
      <c r="GY2601" s="81">
        <v>1.1148832299820634E-2</v>
      </c>
      <c r="GZ2601" s="81">
        <v>2.6002430136060179</v>
      </c>
    </row>
    <row r="2602" spans="187:208" x14ac:dyDescent="0.25">
      <c r="GE2602" s="81" t="s">
        <v>449</v>
      </c>
      <c r="GF2602" s="81" t="s">
        <v>155</v>
      </c>
      <c r="GG2602" s="81" t="s">
        <v>469</v>
      </c>
      <c r="GH2602" s="81" t="s">
        <v>451</v>
      </c>
      <c r="GI2602" s="81">
        <v>2027</v>
      </c>
      <c r="GJ2602" s="81" t="s">
        <v>201</v>
      </c>
      <c r="GK2602" s="81">
        <v>233.2300768079408</v>
      </c>
      <c r="GL2602" s="81">
        <v>774.34978000000001</v>
      </c>
      <c r="GM2602" s="81">
        <v>2027</v>
      </c>
      <c r="GN2602" s="81" t="s">
        <v>173</v>
      </c>
      <c r="GO2602" s="81">
        <v>1.1148832299820636E-2</v>
      </c>
      <c r="GP2602" s="81">
        <v>10</v>
      </c>
      <c r="GQ2602" s="81">
        <v>0</v>
      </c>
      <c r="GR2602" s="81" t="s">
        <v>448</v>
      </c>
      <c r="GS2602" s="81">
        <v>1.1148832299820634E-2</v>
      </c>
      <c r="GT2602" s="81">
        <v>2.6002430136060179</v>
      </c>
      <c r="GU2602" s="81">
        <v>1.1148832299820634E-2</v>
      </c>
      <c r="GV2602" s="81">
        <v>2.6002430136060179</v>
      </c>
      <c r="GW2602" s="81">
        <v>1.1148832299820634E-2</v>
      </c>
      <c r="GX2602" s="81">
        <v>2.6002430136060179</v>
      </c>
      <c r="GY2602" s="81">
        <v>1.1148832299820634E-2</v>
      </c>
      <c r="GZ2602" s="81">
        <v>2.6002430136060179</v>
      </c>
    </row>
    <row r="2603" spans="187:208" x14ac:dyDescent="0.25">
      <c r="GE2603" s="81" t="s">
        <v>449</v>
      </c>
      <c r="GF2603" s="81" t="s">
        <v>155</v>
      </c>
      <c r="GG2603" s="81" t="s">
        <v>469</v>
      </c>
      <c r="GH2603" s="81" t="s">
        <v>451</v>
      </c>
      <c r="GI2603" s="81">
        <v>2028</v>
      </c>
      <c r="GJ2603" s="81" t="s">
        <v>201</v>
      </c>
      <c r="GK2603" s="81">
        <v>247.2729921649489</v>
      </c>
      <c r="GL2603" s="81">
        <v>774.34978000000001</v>
      </c>
      <c r="GM2603" s="81">
        <v>2028</v>
      </c>
      <c r="GN2603" s="81" t="s">
        <v>173</v>
      </c>
      <c r="GO2603" s="81">
        <v>1.1148832299820636E-2</v>
      </c>
      <c r="GP2603" s="81">
        <v>10</v>
      </c>
      <c r="GQ2603" s="81">
        <v>0</v>
      </c>
      <c r="GR2603" s="81" t="s">
        <v>448</v>
      </c>
      <c r="GS2603" s="81">
        <v>1.1148832299820634E-2</v>
      </c>
      <c r="GT2603" s="81">
        <v>2.756805121921877</v>
      </c>
      <c r="GU2603" s="81">
        <v>1.1148832299820634E-2</v>
      </c>
      <c r="GV2603" s="81">
        <v>2.756805121921877</v>
      </c>
      <c r="GW2603" s="81">
        <v>1.1148832299820634E-2</v>
      </c>
      <c r="GX2603" s="81">
        <v>2.756805121921877</v>
      </c>
      <c r="GY2603" s="81">
        <v>1.1148832299820634E-2</v>
      </c>
      <c r="GZ2603" s="81">
        <v>2.756805121921877</v>
      </c>
    </row>
    <row r="2604" spans="187:208" x14ac:dyDescent="0.25">
      <c r="GE2604" s="81" t="s">
        <v>449</v>
      </c>
      <c r="GF2604" s="81" t="s">
        <v>155</v>
      </c>
      <c r="GG2604" s="81" t="s">
        <v>469</v>
      </c>
      <c r="GH2604" s="81" t="s">
        <v>451</v>
      </c>
      <c r="GI2604" s="81">
        <v>2029</v>
      </c>
      <c r="GJ2604" s="81" t="s">
        <v>201</v>
      </c>
      <c r="GK2604" s="81">
        <v>247.2729921649489</v>
      </c>
      <c r="GL2604" s="81">
        <v>774.34978000000001</v>
      </c>
      <c r="GM2604" s="81">
        <v>2029</v>
      </c>
      <c r="GN2604" s="81" t="s">
        <v>173</v>
      </c>
      <c r="GO2604" s="81">
        <v>1.1148832299820636E-2</v>
      </c>
      <c r="GP2604" s="81">
        <v>10</v>
      </c>
      <c r="GQ2604" s="81">
        <v>0</v>
      </c>
      <c r="GR2604" s="81" t="s">
        <v>448</v>
      </c>
      <c r="GS2604" s="81">
        <v>1.1148832299820634E-2</v>
      </c>
      <c r="GT2604" s="81">
        <v>2.756805121921877</v>
      </c>
      <c r="GU2604" s="81">
        <v>1.1148832299820634E-2</v>
      </c>
      <c r="GV2604" s="81">
        <v>2.756805121921877</v>
      </c>
      <c r="GW2604" s="81">
        <v>1.1148832299820634E-2</v>
      </c>
      <c r="GX2604" s="81">
        <v>2.756805121921877</v>
      </c>
      <c r="GY2604" s="81">
        <v>1.1148832299820634E-2</v>
      </c>
      <c r="GZ2604" s="81">
        <v>2.756805121921877</v>
      </c>
    </row>
    <row r="2605" spans="187:208" x14ac:dyDescent="0.25">
      <c r="GE2605" s="81" t="s">
        <v>449</v>
      </c>
      <c r="GF2605" s="81" t="s">
        <v>155</v>
      </c>
      <c r="GG2605" s="81" t="s">
        <v>469</v>
      </c>
      <c r="GH2605" s="81" t="s">
        <v>451</v>
      </c>
      <c r="GI2605" s="81">
        <v>2030</v>
      </c>
      <c r="GJ2605" s="81" t="s">
        <v>201</v>
      </c>
      <c r="GK2605" s="81">
        <v>247.2729921649489</v>
      </c>
      <c r="GL2605" s="81">
        <v>774.34978000000001</v>
      </c>
      <c r="GM2605" s="81">
        <v>2030</v>
      </c>
      <c r="GN2605" s="81" t="s">
        <v>173</v>
      </c>
      <c r="GO2605" s="81">
        <v>1.1148832299820636E-2</v>
      </c>
      <c r="GP2605" s="81">
        <v>10</v>
      </c>
      <c r="GQ2605" s="81">
        <v>0</v>
      </c>
      <c r="GR2605" s="81" t="s">
        <v>448</v>
      </c>
      <c r="GS2605" s="81">
        <v>0</v>
      </c>
      <c r="GT2605" s="81">
        <v>0</v>
      </c>
      <c r="GU2605" s="81">
        <v>1.1148832299820634E-2</v>
      </c>
      <c r="GV2605" s="81">
        <v>2.756805121921877</v>
      </c>
      <c r="GW2605" s="81">
        <v>1.1148832299820634E-2</v>
      </c>
      <c r="GX2605" s="81">
        <v>2.756805121921877</v>
      </c>
      <c r="GY2605" s="81">
        <v>1.1148832299820634E-2</v>
      </c>
      <c r="GZ2605" s="81">
        <v>2.756805121921877</v>
      </c>
    </row>
    <row r="2606" spans="187:208" x14ac:dyDescent="0.25">
      <c r="GE2606" s="81" t="s">
        <v>449</v>
      </c>
      <c r="GF2606" s="81" t="s">
        <v>155</v>
      </c>
      <c r="GG2606" s="81" t="s">
        <v>469</v>
      </c>
      <c r="GH2606" s="81" t="s">
        <v>451</v>
      </c>
      <c r="GI2606" s="81">
        <v>2031</v>
      </c>
      <c r="GJ2606" s="81" t="s">
        <v>201</v>
      </c>
      <c r="GK2606" s="81">
        <v>247.2729921649489</v>
      </c>
      <c r="GL2606" s="81">
        <v>774.34978000000001</v>
      </c>
      <c r="GM2606" s="81">
        <v>2031</v>
      </c>
      <c r="GN2606" s="81" t="s">
        <v>173</v>
      </c>
      <c r="GO2606" s="81">
        <v>1.1148832299820636E-2</v>
      </c>
      <c r="GP2606" s="81">
        <v>10</v>
      </c>
      <c r="GQ2606" s="81">
        <v>0</v>
      </c>
      <c r="GR2606" s="81" t="s">
        <v>448</v>
      </c>
      <c r="GS2606" s="81">
        <v>0</v>
      </c>
      <c r="GT2606" s="81">
        <v>0</v>
      </c>
      <c r="GU2606" s="81">
        <v>0</v>
      </c>
      <c r="GV2606" s="81">
        <v>0</v>
      </c>
      <c r="GW2606" s="81">
        <v>1.1148832299820634E-2</v>
      </c>
      <c r="GX2606" s="81">
        <v>2.756805121921877</v>
      </c>
      <c r="GY2606" s="81">
        <v>1.1148832299820634E-2</v>
      </c>
      <c r="GZ2606" s="81">
        <v>2.756805121921877</v>
      </c>
    </row>
    <row r="2607" spans="187:208" x14ac:dyDescent="0.25">
      <c r="GE2607" s="81" t="s">
        <v>449</v>
      </c>
      <c r="GF2607" s="81" t="s">
        <v>155</v>
      </c>
      <c r="GG2607" s="81" t="s">
        <v>469</v>
      </c>
      <c r="GH2607" s="81" t="s">
        <v>451</v>
      </c>
      <c r="GI2607" s="81">
        <v>2032</v>
      </c>
      <c r="GJ2607" s="81" t="s">
        <v>201</v>
      </c>
      <c r="GK2607" s="81">
        <v>247.2729921649489</v>
      </c>
      <c r="GL2607" s="81">
        <v>774.34978000000001</v>
      </c>
      <c r="GM2607" s="81">
        <v>2032</v>
      </c>
      <c r="GN2607" s="81" t="s">
        <v>173</v>
      </c>
      <c r="GO2607" s="81">
        <v>1.1148832299820636E-2</v>
      </c>
      <c r="GP2607" s="81">
        <v>10</v>
      </c>
      <c r="GQ2607" s="81">
        <v>0</v>
      </c>
      <c r="GR2607" s="81" t="s">
        <v>448</v>
      </c>
      <c r="GS2607" s="81">
        <v>0</v>
      </c>
      <c r="GT2607" s="81">
        <v>0</v>
      </c>
      <c r="GU2607" s="81">
        <v>0</v>
      </c>
      <c r="GV2607" s="81">
        <v>0</v>
      </c>
      <c r="GW2607" s="81">
        <v>0</v>
      </c>
      <c r="GX2607" s="81">
        <v>0</v>
      </c>
      <c r="GY2607" s="81">
        <v>1.1148832299820634E-2</v>
      </c>
      <c r="GZ2607" s="81">
        <v>2.756805121921877</v>
      </c>
    </row>
    <row r="2608" spans="187:208" x14ac:dyDescent="0.25">
      <c r="GE2608" s="81" t="s">
        <v>449</v>
      </c>
      <c r="GF2608" s="81" t="s">
        <v>155</v>
      </c>
      <c r="GG2608" s="81" t="s">
        <v>469</v>
      </c>
      <c r="GH2608" s="81" t="s">
        <v>452</v>
      </c>
      <c r="GI2608" s="81">
        <v>2021</v>
      </c>
      <c r="GJ2608" s="81" t="s">
        <v>201</v>
      </c>
      <c r="GK2608" s="81">
        <v>0.69641821681223093</v>
      </c>
      <c r="GL2608" s="81">
        <v>774.34978000000001</v>
      </c>
      <c r="GM2608" s="81">
        <v>2021</v>
      </c>
      <c r="GN2608" s="81" t="s">
        <v>173</v>
      </c>
      <c r="GO2608" s="81">
        <v>1.1148832299820636E-2</v>
      </c>
      <c r="GP2608" s="81">
        <v>10</v>
      </c>
      <c r="GQ2608" s="81">
        <v>0</v>
      </c>
      <c r="GR2608" s="81" t="s">
        <v>448</v>
      </c>
      <c r="GS2608" s="81">
        <v>1.1148832299820634E-2</v>
      </c>
      <c r="GT2608" s="81">
        <v>7.7642499097796899E-3</v>
      </c>
      <c r="GU2608" s="81">
        <v>1.1148832299820634E-2</v>
      </c>
      <c r="GV2608" s="81">
        <v>7.7642499097796899E-3</v>
      </c>
      <c r="GW2608" s="81">
        <v>0</v>
      </c>
      <c r="GX2608" s="81">
        <v>0</v>
      </c>
      <c r="GY2608" s="81">
        <v>0</v>
      </c>
      <c r="GZ2608" s="81">
        <v>0</v>
      </c>
    </row>
    <row r="2609" spans="187:208" x14ac:dyDescent="0.25">
      <c r="GE2609" s="81" t="s">
        <v>449</v>
      </c>
      <c r="GF2609" s="81" t="s">
        <v>155</v>
      </c>
      <c r="GG2609" s="81" t="s">
        <v>469</v>
      </c>
      <c r="GH2609" s="81" t="s">
        <v>452</v>
      </c>
      <c r="GI2609" s="81">
        <v>2022</v>
      </c>
      <c r="GJ2609" s="81" t="s">
        <v>201</v>
      </c>
      <c r="GK2609" s="81">
        <v>0.69641821681223093</v>
      </c>
      <c r="GL2609" s="81">
        <v>774.34978000000001</v>
      </c>
      <c r="GM2609" s="81">
        <v>2022</v>
      </c>
      <c r="GN2609" s="81" t="s">
        <v>173</v>
      </c>
      <c r="GO2609" s="81">
        <v>1.1148832299820636E-2</v>
      </c>
      <c r="GP2609" s="81">
        <v>10</v>
      </c>
      <c r="GQ2609" s="81">
        <v>0</v>
      </c>
      <c r="GR2609" s="81" t="s">
        <v>448</v>
      </c>
      <c r="GS2609" s="81">
        <v>1.1148832299820634E-2</v>
      </c>
      <c r="GT2609" s="81">
        <v>7.7642499097796899E-3</v>
      </c>
      <c r="GU2609" s="81">
        <v>1.1148832299820634E-2</v>
      </c>
      <c r="GV2609" s="81">
        <v>7.7642499097796899E-3</v>
      </c>
      <c r="GW2609" s="81">
        <v>1.1148832299820634E-2</v>
      </c>
      <c r="GX2609" s="81">
        <v>7.7642499097796899E-3</v>
      </c>
      <c r="GY2609" s="81">
        <v>0</v>
      </c>
      <c r="GZ2609" s="81">
        <v>0</v>
      </c>
    </row>
    <row r="2610" spans="187:208" x14ac:dyDescent="0.25">
      <c r="GE2610" s="81" t="s">
        <v>449</v>
      </c>
      <c r="GF2610" s="81" t="s">
        <v>155</v>
      </c>
      <c r="GG2610" s="81" t="s">
        <v>469</v>
      </c>
      <c r="GH2610" s="81" t="s">
        <v>452</v>
      </c>
      <c r="GI2610" s="81">
        <v>2023</v>
      </c>
      <c r="GJ2610" s="81" t="s">
        <v>201</v>
      </c>
      <c r="GK2610" s="81">
        <v>0.71896016785821359</v>
      </c>
      <c r="GL2610" s="81">
        <v>774.34978000000001</v>
      </c>
      <c r="GM2610" s="81">
        <v>2023</v>
      </c>
      <c r="GN2610" s="81" t="s">
        <v>173</v>
      </c>
      <c r="GO2610" s="81">
        <v>1.1148832299820636E-2</v>
      </c>
      <c r="GP2610" s="81">
        <v>10</v>
      </c>
      <c r="GQ2610" s="81">
        <v>0</v>
      </c>
      <c r="GR2610" s="81" t="s">
        <v>448</v>
      </c>
      <c r="GS2610" s="81">
        <v>1.1148832299820634E-2</v>
      </c>
      <c r="GT2610" s="81">
        <v>8.0155663417021163E-3</v>
      </c>
      <c r="GU2610" s="81">
        <v>1.1148832299820634E-2</v>
      </c>
      <c r="GV2610" s="81">
        <v>8.0155663417021163E-3</v>
      </c>
      <c r="GW2610" s="81">
        <v>1.1148832299820634E-2</v>
      </c>
      <c r="GX2610" s="81">
        <v>8.0155663417021163E-3</v>
      </c>
      <c r="GY2610" s="81">
        <v>1.1148832299820634E-2</v>
      </c>
      <c r="GZ2610" s="81">
        <v>8.0155663417021163E-3</v>
      </c>
    </row>
    <row r="2611" spans="187:208" x14ac:dyDescent="0.25">
      <c r="GE2611" s="81" t="s">
        <v>449</v>
      </c>
      <c r="GF2611" s="81" t="s">
        <v>155</v>
      </c>
      <c r="GG2611" s="81" t="s">
        <v>469</v>
      </c>
      <c r="GH2611" s="81" t="s">
        <v>452</v>
      </c>
      <c r="GI2611" s="81">
        <v>2024</v>
      </c>
      <c r="GJ2611" s="81" t="s">
        <v>201</v>
      </c>
      <c r="GK2611" s="81">
        <v>0.71896016785821359</v>
      </c>
      <c r="GL2611" s="81">
        <v>774.34978000000001</v>
      </c>
      <c r="GM2611" s="81">
        <v>2024</v>
      </c>
      <c r="GN2611" s="81" t="s">
        <v>173</v>
      </c>
      <c r="GO2611" s="81">
        <v>1.1148832299820636E-2</v>
      </c>
      <c r="GP2611" s="81">
        <v>10</v>
      </c>
      <c r="GQ2611" s="81">
        <v>0</v>
      </c>
      <c r="GR2611" s="81" t="s">
        <v>448</v>
      </c>
      <c r="GS2611" s="81">
        <v>1.1148832299820634E-2</v>
      </c>
      <c r="GT2611" s="81">
        <v>8.0155663417021163E-3</v>
      </c>
      <c r="GU2611" s="81">
        <v>1.1148832299820634E-2</v>
      </c>
      <c r="GV2611" s="81">
        <v>8.0155663417021163E-3</v>
      </c>
      <c r="GW2611" s="81">
        <v>1.1148832299820634E-2</v>
      </c>
      <c r="GX2611" s="81">
        <v>8.0155663417021163E-3</v>
      </c>
      <c r="GY2611" s="81">
        <v>1.1148832299820634E-2</v>
      </c>
      <c r="GZ2611" s="81">
        <v>8.0155663417021163E-3</v>
      </c>
    </row>
    <row r="2612" spans="187:208" x14ac:dyDescent="0.25">
      <c r="GE2612" s="81" t="s">
        <v>449</v>
      </c>
      <c r="GF2612" s="81" t="s">
        <v>155</v>
      </c>
      <c r="GG2612" s="81" t="s">
        <v>469</v>
      </c>
      <c r="GH2612" s="81" t="s">
        <v>452</v>
      </c>
      <c r="GI2612" s="81">
        <v>2025</v>
      </c>
      <c r="GJ2612" s="81" t="s">
        <v>201</v>
      </c>
      <c r="GK2612" s="81">
        <v>0.71896016785821359</v>
      </c>
      <c r="GL2612" s="81">
        <v>774.34978000000001</v>
      </c>
      <c r="GM2612" s="81">
        <v>2025</v>
      </c>
      <c r="GN2612" s="81" t="s">
        <v>173</v>
      </c>
      <c r="GO2612" s="81">
        <v>1.1148832299820636E-2</v>
      </c>
      <c r="GP2612" s="81">
        <v>10</v>
      </c>
      <c r="GQ2612" s="81">
        <v>0</v>
      </c>
      <c r="GR2612" s="81" t="s">
        <v>448</v>
      </c>
      <c r="GS2612" s="81">
        <v>1.1148832299820634E-2</v>
      </c>
      <c r="GT2612" s="81">
        <v>8.0155663417021163E-3</v>
      </c>
      <c r="GU2612" s="81">
        <v>1.1148832299820634E-2</v>
      </c>
      <c r="GV2612" s="81">
        <v>8.0155663417021163E-3</v>
      </c>
      <c r="GW2612" s="81">
        <v>1.1148832299820634E-2</v>
      </c>
      <c r="GX2612" s="81">
        <v>8.0155663417021163E-3</v>
      </c>
      <c r="GY2612" s="81">
        <v>1.1148832299820634E-2</v>
      </c>
      <c r="GZ2612" s="81">
        <v>8.0155663417021163E-3</v>
      </c>
    </row>
    <row r="2613" spans="187:208" x14ac:dyDescent="0.25">
      <c r="GE2613" s="81" t="s">
        <v>449</v>
      </c>
      <c r="GF2613" s="81" t="s">
        <v>155</v>
      </c>
      <c r="GG2613" s="81" t="s">
        <v>469</v>
      </c>
      <c r="GH2613" s="81" t="s">
        <v>452</v>
      </c>
      <c r="GI2613" s="81">
        <v>2026</v>
      </c>
      <c r="GJ2613" s="81" t="s">
        <v>201</v>
      </c>
      <c r="GK2613" s="81">
        <v>0.71896016785821359</v>
      </c>
      <c r="GL2613" s="81">
        <v>774.34978000000001</v>
      </c>
      <c r="GM2613" s="81">
        <v>2026</v>
      </c>
      <c r="GN2613" s="81" t="s">
        <v>173</v>
      </c>
      <c r="GO2613" s="81">
        <v>1.1148832299820636E-2</v>
      </c>
      <c r="GP2613" s="81">
        <v>10</v>
      </c>
      <c r="GQ2613" s="81">
        <v>0</v>
      </c>
      <c r="GR2613" s="81" t="s">
        <v>448</v>
      </c>
      <c r="GS2613" s="81">
        <v>1.1148832299820634E-2</v>
      </c>
      <c r="GT2613" s="81">
        <v>8.0155663417021163E-3</v>
      </c>
      <c r="GU2613" s="81">
        <v>1.1148832299820634E-2</v>
      </c>
      <c r="GV2613" s="81">
        <v>8.0155663417021163E-3</v>
      </c>
      <c r="GW2613" s="81">
        <v>1.1148832299820634E-2</v>
      </c>
      <c r="GX2613" s="81">
        <v>8.0155663417021163E-3</v>
      </c>
      <c r="GY2613" s="81">
        <v>1.1148832299820634E-2</v>
      </c>
      <c r="GZ2613" s="81">
        <v>8.0155663417021163E-3</v>
      </c>
    </row>
    <row r="2614" spans="187:208" x14ac:dyDescent="0.25">
      <c r="GE2614" s="81" t="s">
        <v>449</v>
      </c>
      <c r="GF2614" s="81" t="s">
        <v>155</v>
      </c>
      <c r="GG2614" s="81" t="s">
        <v>469</v>
      </c>
      <c r="GH2614" s="81" t="s">
        <v>452</v>
      </c>
      <c r="GI2614" s="81">
        <v>2027</v>
      </c>
      <c r="GJ2614" s="81" t="s">
        <v>201</v>
      </c>
      <c r="GK2614" s="81">
        <v>0.71896016785821359</v>
      </c>
      <c r="GL2614" s="81">
        <v>774.34978000000001</v>
      </c>
      <c r="GM2614" s="81">
        <v>2027</v>
      </c>
      <c r="GN2614" s="81" t="s">
        <v>173</v>
      </c>
      <c r="GO2614" s="81">
        <v>1.1148832299820636E-2</v>
      </c>
      <c r="GP2614" s="81">
        <v>10</v>
      </c>
      <c r="GQ2614" s="81">
        <v>0</v>
      </c>
      <c r="GR2614" s="81" t="s">
        <v>448</v>
      </c>
      <c r="GS2614" s="81">
        <v>1.1148832299820634E-2</v>
      </c>
      <c r="GT2614" s="81">
        <v>8.0155663417021163E-3</v>
      </c>
      <c r="GU2614" s="81">
        <v>1.1148832299820634E-2</v>
      </c>
      <c r="GV2614" s="81">
        <v>8.0155663417021163E-3</v>
      </c>
      <c r="GW2614" s="81">
        <v>1.1148832299820634E-2</v>
      </c>
      <c r="GX2614" s="81">
        <v>8.0155663417021163E-3</v>
      </c>
      <c r="GY2614" s="81">
        <v>1.1148832299820634E-2</v>
      </c>
      <c r="GZ2614" s="81">
        <v>8.0155663417021163E-3</v>
      </c>
    </row>
    <row r="2615" spans="187:208" x14ac:dyDescent="0.25">
      <c r="GE2615" s="81" t="s">
        <v>449</v>
      </c>
      <c r="GF2615" s="81" t="s">
        <v>155</v>
      </c>
      <c r="GG2615" s="81" t="s">
        <v>469</v>
      </c>
      <c r="GH2615" s="81" t="s">
        <v>452</v>
      </c>
      <c r="GI2615" s="81">
        <v>2028</v>
      </c>
      <c r="GJ2615" s="81" t="s">
        <v>201</v>
      </c>
      <c r="GK2615" s="81">
        <v>0.74733835430388873</v>
      </c>
      <c r="GL2615" s="81">
        <v>774.34978000000001</v>
      </c>
      <c r="GM2615" s="81">
        <v>2028</v>
      </c>
      <c r="GN2615" s="81" t="s">
        <v>173</v>
      </c>
      <c r="GO2615" s="81">
        <v>1.1148832299820636E-2</v>
      </c>
      <c r="GP2615" s="81">
        <v>10</v>
      </c>
      <c r="GQ2615" s="81">
        <v>0</v>
      </c>
      <c r="GR2615" s="81" t="s">
        <v>448</v>
      </c>
      <c r="GS2615" s="81">
        <v>1.1148832299820634E-2</v>
      </c>
      <c r="GT2615" s="81">
        <v>8.3319499833579922E-3</v>
      </c>
      <c r="GU2615" s="81">
        <v>1.1148832299820634E-2</v>
      </c>
      <c r="GV2615" s="81">
        <v>8.3319499833579922E-3</v>
      </c>
      <c r="GW2615" s="81">
        <v>1.1148832299820634E-2</v>
      </c>
      <c r="GX2615" s="81">
        <v>8.3319499833579922E-3</v>
      </c>
      <c r="GY2615" s="81">
        <v>1.1148832299820634E-2</v>
      </c>
      <c r="GZ2615" s="81">
        <v>8.3319499833579922E-3</v>
      </c>
    </row>
    <row r="2616" spans="187:208" x14ac:dyDescent="0.25">
      <c r="GE2616" s="81" t="s">
        <v>449</v>
      </c>
      <c r="GF2616" s="81" t="s">
        <v>155</v>
      </c>
      <c r="GG2616" s="81" t="s">
        <v>469</v>
      </c>
      <c r="GH2616" s="81" t="s">
        <v>452</v>
      </c>
      <c r="GI2616" s="81">
        <v>2029</v>
      </c>
      <c r="GJ2616" s="81" t="s">
        <v>201</v>
      </c>
      <c r="GK2616" s="81">
        <v>0.74733835430388873</v>
      </c>
      <c r="GL2616" s="81">
        <v>774.34978000000001</v>
      </c>
      <c r="GM2616" s="81">
        <v>2029</v>
      </c>
      <c r="GN2616" s="81" t="s">
        <v>173</v>
      </c>
      <c r="GO2616" s="81">
        <v>1.1148832299820636E-2</v>
      </c>
      <c r="GP2616" s="81">
        <v>10</v>
      </c>
      <c r="GQ2616" s="81">
        <v>0</v>
      </c>
      <c r="GR2616" s="81" t="s">
        <v>448</v>
      </c>
      <c r="GS2616" s="81">
        <v>1.1148832299820634E-2</v>
      </c>
      <c r="GT2616" s="81">
        <v>8.3319499833579922E-3</v>
      </c>
      <c r="GU2616" s="81">
        <v>1.1148832299820634E-2</v>
      </c>
      <c r="GV2616" s="81">
        <v>8.3319499833579922E-3</v>
      </c>
      <c r="GW2616" s="81">
        <v>1.1148832299820634E-2</v>
      </c>
      <c r="GX2616" s="81">
        <v>8.3319499833579922E-3</v>
      </c>
      <c r="GY2616" s="81">
        <v>1.1148832299820634E-2</v>
      </c>
      <c r="GZ2616" s="81">
        <v>8.3319499833579922E-3</v>
      </c>
    </row>
    <row r="2617" spans="187:208" x14ac:dyDescent="0.25">
      <c r="GE2617" s="81" t="s">
        <v>449</v>
      </c>
      <c r="GF2617" s="81" t="s">
        <v>155</v>
      </c>
      <c r="GG2617" s="81" t="s">
        <v>469</v>
      </c>
      <c r="GH2617" s="81" t="s">
        <v>452</v>
      </c>
      <c r="GI2617" s="81">
        <v>2030</v>
      </c>
      <c r="GJ2617" s="81" t="s">
        <v>201</v>
      </c>
      <c r="GK2617" s="81">
        <v>0.74733835430388873</v>
      </c>
      <c r="GL2617" s="81">
        <v>774.34978000000001</v>
      </c>
      <c r="GM2617" s="81">
        <v>2030</v>
      </c>
      <c r="GN2617" s="81" t="s">
        <v>173</v>
      </c>
      <c r="GO2617" s="81">
        <v>1.1148832299820636E-2</v>
      </c>
      <c r="GP2617" s="81">
        <v>10</v>
      </c>
      <c r="GQ2617" s="81">
        <v>0</v>
      </c>
      <c r="GR2617" s="81" t="s">
        <v>448</v>
      </c>
      <c r="GS2617" s="81">
        <v>0</v>
      </c>
      <c r="GT2617" s="81">
        <v>0</v>
      </c>
      <c r="GU2617" s="81">
        <v>1.1148832299820634E-2</v>
      </c>
      <c r="GV2617" s="81">
        <v>8.3319499833579922E-3</v>
      </c>
      <c r="GW2617" s="81">
        <v>1.1148832299820634E-2</v>
      </c>
      <c r="GX2617" s="81">
        <v>8.3319499833579922E-3</v>
      </c>
      <c r="GY2617" s="81">
        <v>1.1148832299820634E-2</v>
      </c>
      <c r="GZ2617" s="81">
        <v>8.3319499833579922E-3</v>
      </c>
    </row>
    <row r="2618" spans="187:208" x14ac:dyDescent="0.25">
      <c r="GE2618" s="81" t="s">
        <v>449</v>
      </c>
      <c r="GF2618" s="81" t="s">
        <v>155</v>
      </c>
      <c r="GG2618" s="81" t="s">
        <v>469</v>
      </c>
      <c r="GH2618" s="81" t="s">
        <v>452</v>
      </c>
      <c r="GI2618" s="81">
        <v>2031</v>
      </c>
      <c r="GJ2618" s="81" t="s">
        <v>201</v>
      </c>
      <c r="GK2618" s="81">
        <v>0.74733835430388873</v>
      </c>
      <c r="GL2618" s="81">
        <v>774.34978000000001</v>
      </c>
      <c r="GM2618" s="81">
        <v>2031</v>
      </c>
      <c r="GN2618" s="81" t="s">
        <v>173</v>
      </c>
      <c r="GO2618" s="81">
        <v>1.1148832299820636E-2</v>
      </c>
      <c r="GP2618" s="81">
        <v>10</v>
      </c>
      <c r="GQ2618" s="81">
        <v>0</v>
      </c>
      <c r="GR2618" s="81" t="s">
        <v>448</v>
      </c>
      <c r="GS2618" s="81">
        <v>0</v>
      </c>
      <c r="GT2618" s="81">
        <v>0</v>
      </c>
      <c r="GU2618" s="81">
        <v>0</v>
      </c>
      <c r="GV2618" s="81">
        <v>0</v>
      </c>
      <c r="GW2618" s="81">
        <v>1.1148832299820634E-2</v>
      </c>
      <c r="GX2618" s="81">
        <v>8.3319499833579922E-3</v>
      </c>
      <c r="GY2618" s="81">
        <v>1.1148832299820634E-2</v>
      </c>
      <c r="GZ2618" s="81">
        <v>8.3319499833579922E-3</v>
      </c>
    </row>
    <row r="2619" spans="187:208" x14ac:dyDescent="0.25">
      <c r="GE2619" s="81" t="s">
        <v>449</v>
      </c>
      <c r="GF2619" s="81" t="s">
        <v>155</v>
      </c>
      <c r="GG2619" s="81" t="s">
        <v>469</v>
      </c>
      <c r="GH2619" s="81" t="s">
        <v>452</v>
      </c>
      <c r="GI2619" s="81">
        <v>2032</v>
      </c>
      <c r="GJ2619" s="81" t="s">
        <v>201</v>
      </c>
      <c r="GK2619" s="81">
        <v>0.74733835430388873</v>
      </c>
      <c r="GL2619" s="81">
        <v>774.34978000000001</v>
      </c>
      <c r="GM2619" s="81">
        <v>2032</v>
      </c>
      <c r="GN2619" s="81" t="s">
        <v>173</v>
      </c>
      <c r="GO2619" s="81">
        <v>1.1148832299820636E-2</v>
      </c>
      <c r="GP2619" s="81">
        <v>10</v>
      </c>
      <c r="GQ2619" s="81">
        <v>0</v>
      </c>
      <c r="GR2619" s="81" t="s">
        <v>448</v>
      </c>
      <c r="GS2619" s="81">
        <v>0</v>
      </c>
      <c r="GT2619" s="81">
        <v>0</v>
      </c>
      <c r="GU2619" s="81">
        <v>0</v>
      </c>
      <c r="GV2619" s="81">
        <v>0</v>
      </c>
      <c r="GW2619" s="81">
        <v>0</v>
      </c>
      <c r="GX2619" s="81">
        <v>0</v>
      </c>
      <c r="GY2619" s="81">
        <v>1.1148832299820634E-2</v>
      </c>
      <c r="GZ2619" s="81">
        <v>8.3319499833579922E-3</v>
      </c>
    </row>
    <row r="2620" spans="187:208" x14ac:dyDescent="0.25">
      <c r="GE2620" s="81" t="s">
        <v>449</v>
      </c>
      <c r="GF2620" s="81" t="s">
        <v>155</v>
      </c>
      <c r="GG2620" s="81" t="s">
        <v>469</v>
      </c>
      <c r="GH2620" s="81" t="s">
        <v>453</v>
      </c>
      <c r="GI2620" s="81">
        <v>2021</v>
      </c>
      <c r="GJ2620" s="81" t="s">
        <v>201</v>
      </c>
      <c r="GK2620" s="81">
        <v>3.6425060683954409E-2</v>
      </c>
      <c r="GL2620" s="81">
        <v>774.34978000000001</v>
      </c>
      <c r="GM2620" s="81">
        <v>2021</v>
      </c>
      <c r="GN2620" s="81" t="s">
        <v>173</v>
      </c>
      <c r="GO2620" s="81">
        <v>1.1148832299820636E-2</v>
      </c>
      <c r="GP2620" s="81">
        <v>10</v>
      </c>
      <c r="GQ2620" s="81">
        <v>0</v>
      </c>
      <c r="GR2620" s="81" t="s">
        <v>448</v>
      </c>
      <c r="GS2620" s="81">
        <v>1.1148832299820634E-2</v>
      </c>
      <c r="GT2620" s="81">
        <v>4.0609689307619763E-4</v>
      </c>
      <c r="GU2620" s="81">
        <v>1.1148832299820634E-2</v>
      </c>
      <c r="GV2620" s="81">
        <v>4.0609689307619763E-4</v>
      </c>
      <c r="GW2620" s="81">
        <v>0</v>
      </c>
      <c r="GX2620" s="81">
        <v>0</v>
      </c>
      <c r="GY2620" s="81">
        <v>0</v>
      </c>
      <c r="GZ2620" s="81">
        <v>0</v>
      </c>
    </row>
    <row r="2621" spans="187:208" x14ac:dyDescent="0.25">
      <c r="GE2621" s="81" t="s">
        <v>449</v>
      </c>
      <c r="GF2621" s="81" t="s">
        <v>155</v>
      </c>
      <c r="GG2621" s="81" t="s">
        <v>469</v>
      </c>
      <c r="GH2621" s="81" t="s">
        <v>453</v>
      </c>
      <c r="GI2621" s="81">
        <v>2022</v>
      </c>
      <c r="GJ2621" s="81" t="s">
        <v>201</v>
      </c>
      <c r="GK2621" s="81">
        <v>3.6425060683954409E-2</v>
      </c>
      <c r="GL2621" s="81">
        <v>774.34978000000001</v>
      </c>
      <c r="GM2621" s="81">
        <v>2022</v>
      </c>
      <c r="GN2621" s="81" t="s">
        <v>173</v>
      </c>
      <c r="GO2621" s="81">
        <v>1.1148832299820636E-2</v>
      </c>
      <c r="GP2621" s="81">
        <v>10</v>
      </c>
      <c r="GQ2621" s="81">
        <v>0</v>
      </c>
      <c r="GR2621" s="81" t="s">
        <v>448</v>
      </c>
      <c r="GS2621" s="81">
        <v>1.1148832299820634E-2</v>
      </c>
      <c r="GT2621" s="81">
        <v>4.0609689307619763E-4</v>
      </c>
      <c r="GU2621" s="81">
        <v>1.1148832299820634E-2</v>
      </c>
      <c r="GV2621" s="81">
        <v>4.0609689307619763E-4</v>
      </c>
      <c r="GW2621" s="81">
        <v>1.1148832299820634E-2</v>
      </c>
      <c r="GX2621" s="81">
        <v>4.0609689307619763E-4</v>
      </c>
      <c r="GY2621" s="81">
        <v>0</v>
      </c>
      <c r="GZ2621" s="81">
        <v>0</v>
      </c>
    </row>
    <row r="2622" spans="187:208" x14ac:dyDescent="0.25">
      <c r="GE2622" s="81" t="s">
        <v>449</v>
      </c>
      <c r="GF2622" s="81" t="s">
        <v>155</v>
      </c>
      <c r="GG2622" s="81" t="s">
        <v>469</v>
      </c>
      <c r="GH2622" s="81" t="s">
        <v>453</v>
      </c>
      <c r="GI2622" s="81">
        <v>2023</v>
      </c>
      <c r="GJ2622" s="81" t="s">
        <v>201</v>
      </c>
      <c r="GK2622" s="81">
        <v>3.7590224611390763E-2</v>
      </c>
      <c r="GL2622" s="81">
        <v>774.34978000000001</v>
      </c>
      <c r="GM2622" s="81">
        <v>2023</v>
      </c>
      <c r="GN2622" s="81" t="s">
        <v>173</v>
      </c>
      <c r="GO2622" s="81">
        <v>1.1148832299820636E-2</v>
      </c>
      <c r="GP2622" s="81">
        <v>10</v>
      </c>
      <c r="GQ2622" s="81">
        <v>0</v>
      </c>
      <c r="GR2622" s="81" t="s">
        <v>448</v>
      </c>
      <c r="GS2622" s="81">
        <v>1.1148832299820634E-2</v>
      </c>
      <c r="GT2622" s="81">
        <v>4.1908711030498591E-4</v>
      </c>
      <c r="GU2622" s="81">
        <v>1.1148832299820634E-2</v>
      </c>
      <c r="GV2622" s="81">
        <v>4.1908711030498591E-4</v>
      </c>
      <c r="GW2622" s="81">
        <v>1.1148832299820634E-2</v>
      </c>
      <c r="GX2622" s="81">
        <v>4.1908711030498591E-4</v>
      </c>
      <c r="GY2622" s="81">
        <v>1.1148832299820634E-2</v>
      </c>
      <c r="GZ2622" s="81">
        <v>4.1908711030498591E-4</v>
      </c>
    </row>
    <row r="2623" spans="187:208" x14ac:dyDescent="0.25">
      <c r="GE2623" s="81" t="s">
        <v>449</v>
      </c>
      <c r="GF2623" s="81" t="s">
        <v>155</v>
      </c>
      <c r="GG2623" s="81" t="s">
        <v>469</v>
      </c>
      <c r="GH2623" s="81" t="s">
        <v>453</v>
      </c>
      <c r="GI2623" s="81">
        <v>2024</v>
      </c>
      <c r="GJ2623" s="81" t="s">
        <v>201</v>
      </c>
      <c r="GK2623" s="81">
        <v>3.7590224611390763E-2</v>
      </c>
      <c r="GL2623" s="81">
        <v>774.34978000000001</v>
      </c>
      <c r="GM2623" s="81">
        <v>2024</v>
      </c>
      <c r="GN2623" s="81" t="s">
        <v>173</v>
      </c>
      <c r="GO2623" s="81">
        <v>1.1148832299820636E-2</v>
      </c>
      <c r="GP2623" s="81">
        <v>10</v>
      </c>
      <c r="GQ2623" s="81">
        <v>0</v>
      </c>
      <c r="GR2623" s="81" t="s">
        <v>448</v>
      </c>
      <c r="GS2623" s="81">
        <v>1.1148832299820634E-2</v>
      </c>
      <c r="GT2623" s="81">
        <v>4.1908711030498591E-4</v>
      </c>
      <c r="GU2623" s="81">
        <v>1.1148832299820634E-2</v>
      </c>
      <c r="GV2623" s="81">
        <v>4.1908711030498591E-4</v>
      </c>
      <c r="GW2623" s="81">
        <v>1.1148832299820634E-2</v>
      </c>
      <c r="GX2623" s="81">
        <v>4.1908711030498591E-4</v>
      </c>
      <c r="GY2623" s="81">
        <v>1.1148832299820634E-2</v>
      </c>
      <c r="GZ2623" s="81">
        <v>4.1908711030498591E-4</v>
      </c>
    </row>
    <row r="2624" spans="187:208" x14ac:dyDescent="0.25">
      <c r="GE2624" s="81" t="s">
        <v>449</v>
      </c>
      <c r="GF2624" s="81" t="s">
        <v>155</v>
      </c>
      <c r="GG2624" s="81" t="s">
        <v>469</v>
      </c>
      <c r="GH2624" s="81" t="s">
        <v>453</v>
      </c>
      <c r="GI2624" s="81">
        <v>2025</v>
      </c>
      <c r="GJ2624" s="81" t="s">
        <v>201</v>
      </c>
      <c r="GK2624" s="81">
        <v>3.7590224611390763E-2</v>
      </c>
      <c r="GL2624" s="81">
        <v>774.34978000000001</v>
      </c>
      <c r="GM2624" s="81">
        <v>2025</v>
      </c>
      <c r="GN2624" s="81" t="s">
        <v>173</v>
      </c>
      <c r="GO2624" s="81">
        <v>1.1148832299820636E-2</v>
      </c>
      <c r="GP2624" s="81">
        <v>10</v>
      </c>
      <c r="GQ2624" s="81">
        <v>0</v>
      </c>
      <c r="GR2624" s="81" t="s">
        <v>448</v>
      </c>
      <c r="GS2624" s="81">
        <v>1.1148832299820634E-2</v>
      </c>
      <c r="GT2624" s="81">
        <v>4.1908711030498591E-4</v>
      </c>
      <c r="GU2624" s="81">
        <v>1.1148832299820634E-2</v>
      </c>
      <c r="GV2624" s="81">
        <v>4.1908711030498591E-4</v>
      </c>
      <c r="GW2624" s="81">
        <v>1.1148832299820634E-2</v>
      </c>
      <c r="GX2624" s="81">
        <v>4.1908711030498591E-4</v>
      </c>
      <c r="GY2624" s="81">
        <v>1.1148832299820634E-2</v>
      </c>
      <c r="GZ2624" s="81">
        <v>4.1908711030498591E-4</v>
      </c>
    </row>
    <row r="2625" spans="187:208" x14ac:dyDescent="0.25">
      <c r="GE2625" s="81" t="s">
        <v>449</v>
      </c>
      <c r="GF2625" s="81" t="s">
        <v>155</v>
      </c>
      <c r="GG2625" s="81" t="s">
        <v>469</v>
      </c>
      <c r="GH2625" s="81" t="s">
        <v>453</v>
      </c>
      <c r="GI2625" s="81">
        <v>2026</v>
      </c>
      <c r="GJ2625" s="81" t="s">
        <v>201</v>
      </c>
      <c r="GK2625" s="81">
        <v>3.7590224611390763E-2</v>
      </c>
      <c r="GL2625" s="81">
        <v>774.34978000000001</v>
      </c>
      <c r="GM2625" s="81">
        <v>2026</v>
      </c>
      <c r="GN2625" s="81" t="s">
        <v>173</v>
      </c>
      <c r="GO2625" s="81">
        <v>1.1148832299820636E-2</v>
      </c>
      <c r="GP2625" s="81">
        <v>10</v>
      </c>
      <c r="GQ2625" s="81">
        <v>0</v>
      </c>
      <c r="GR2625" s="81" t="s">
        <v>448</v>
      </c>
      <c r="GS2625" s="81">
        <v>1.1148832299820634E-2</v>
      </c>
      <c r="GT2625" s="81">
        <v>4.1908711030498591E-4</v>
      </c>
      <c r="GU2625" s="81">
        <v>1.1148832299820634E-2</v>
      </c>
      <c r="GV2625" s="81">
        <v>4.1908711030498591E-4</v>
      </c>
      <c r="GW2625" s="81">
        <v>1.1148832299820634E-2</v>
      </c>
      <c r="GX2625" s="81">
        <v>4.1908711030498591E-4</v>
      </c>
      <c r="GY2625" s="81">
        <v>1.1148832299820634E-2</v>
      </c>
      <c r="GZ2625" s="81">
        <v>4.1908711030498591E-4</v>
      </c>
    </row>
    <row r="2626" spans="187:208" x14ac:dyDescent="0.25">
      <c r="GE2626" s="81" t="s">
        <v>449</v>
      </c>
      <c r="GF2626" s="81" t="s">
        <v>155</v>
      </c>
      <c r="GG2626" s="81" t="s">
        <v>469</v>
      </c>
      <c r="GH2626" s="81" t="s">
        <v>453</v>
      </c>
      <c r="GI2626" s="81">
        <v>2027</v>
      </c>
      <c r="GJ2626" s="81" t="s">
        <v>201</v>
      </c>
      <c r="GK2626" s="81">
        <v>3.7590224611390763E-2</v>
      </c>
      <c r="GL2626" s="81">
        <v>774.34978000000001</v>
      </c>
      <c r="GM2626" s="81">
        <v>2027</v>
      </c>
      <c r="GN2626" s="81" t="s">
        <v>173</v>
      </c>
      <c r="GO2626" s="81">
        <v>1.1148832299820636E-2</v>
      </c>
      <c r="GP2626" s="81">
        <v>10</v>
      </c>
      <c r="GQ2626" s="81">
        <v>0</v>
      </c>
      <c r="GR2626" s="81" t="s">
        <v>448</v>
      </c>
      <c r="GS2626" s="81">
        <v>1.1148832299820634E-2</v>
      </c>
      <c r="GT2626" s="81">
        <v>4.1908711030498591E-4</v>
      </c>
      <c r="GU2626" s="81">
        <v>1.1148832299820634E-2</v>
      </c>
      <c r="GV2626" s="81">
        <v>4.1908711030498591E-4</v>
      </c>
      <c r="GW2626" s="81">
        <v>1.1148832299820634E-2</v>
      </c>
      <c r="GX2626" s="81">
        <v>4.1908711030498591E-4</v>
      </c>
      <c r="GY2626" s="81">
        <v>1.1148832299820634E-2</v>
      </c>
      <c r="GZ2626" s="81">
        <v>4.1908711030498591E-4</v>
      </c>
    </row>
    <row r="2627" spans="187:208" x14ac:dyDescent="0.25">
      <c r="GE2627" s="81" t="s">
        <v>449</v>
      </c>
      <c r="GF2627" s="81" t="s">
        <v>155</v>
      </c>
      <c r="GG2627" s="81" t="s">
        <v>469</v>
      </c>
      <c r="GH2627" s="81" t="s">
        <v>453</v>
      </c>
      <c r="GI2627" s="81">
        <v>2028</v>
      </c>
      <c r="GJ2627" s="81" t="s">
        <v>201</v>
      </c>
      <c r="GK2627" s="81">
        <v>3.9055083184886159E-2</v>
      </c>
      <c r="GL2627" s="81">
        <v>774.34978000000001</v>
      </c>
      <c r="GM2627" s="81">
        <v>2028</v>
      </c>
      <c r="GN2627" s="81" t="s">
        <v>173</v>
      </c>
      <c r="GO2627" s="81">
        <v>1.1148832299820636E-2</v>
      </c>
      <c r="GP2627" s="81">
        <v>10</v>
      </c>
      <c r="GQ2627" s="81">
        <v>0</v>
      </c>
      <c r="GR2627" s="81" t="s">
        <v>448</v>
      </c>
      <c r="GS2627" s="81">
        <v>1.1148832299820634E-2</v>
      </c>
      <c r="GT2627" s="81">
        <v>4.3541857288384054E-4</v>
      </c>
      <c r="GU2627" s="81">
        <v>1.1148832299820634E-2</v>
      </c>
      <c r="GV2627" s="81">
        <v>4.3541857288384054E-4</v>
      </c>
      <c r="GW2627" s="81">
        <v>1.1148832299820634E-2</v>
      </c>
      <c r="GX2627" s="81">
        <v>4.3541857288384054E-4</v>
      </c>
      <c r="GY2627" s="81">
        <v>1.1148832299820634E-2</v>
      </c>
      <c r="GZ2627" s="81">
        <v>4.3541857288384054E-4</v>
      </c>
    </row>
    <row r="2628" spans="187:208" x14ac:dyDescent="0.25">
      <c r="GE2628" s="81" t="s">
        <v>449</v>
      </c>
      <c r="GF2628" s="81" t="s">
        <v>155</v>
      </c>
      <c r="GG2628" s="81" t="s">
        <v>469</v>
      </c>
      <c r="GH2628" s="81" t="s">
        <v>453</v>
      </c>
      <c r="GI2628" s="81">
        <v>2029</v>
      </c>
      <c r="GJ2628" s="81" t="s">
        <v>201</v>
      </c>
      <c r="GK2628" s="81">
        <v>3.9055083184886159E-2</v>
      </c>
      <c r="GL2628" s="81">
        <v>774.34978000000001</v>
      </c>
      <c r="GM2628" s="81">
        <v>2029</v>
      </c>
      <c r="GN2628" s="81" t="s">
        <v>173</v>
      </c>
      <c r="GO2628" s="81">
        <v>1.1148832299820636E-2</v>
      </c>
      <c r="GP2628" s="81">
        <v>10</v>
      </c>
      <c r="GQ2628" s="81">
        <v>0</v>
      </c>
      <c r="GR2628" s="81" t="s">
        <v>448</v>
      </c>
      <c r="GS2628" s="81">
        <v>1.1148832299820634E-2</v>
      </c>
      <c r="GT2628" s="81">
        <v>4.3541857288384054E-4</v>
      </c>
      <c r="GU2628" s="81">
        <v>1.1148832299820634E-2</v>
      </c>
      <c r="GV2628" s="81">
        <v>4.3541857288384054E-4</v>
      </c>
      <c r="GW2628" s="81">
        <v>1.1148832299820634E-2</v>
      </c>
      <c r="GX2628" s="81">
        <v>4.3541857288384054E-4</v>
      </c>
      <c r="GY2628" s="81">
        <v>1.1148832299820634E-2</v>
      </c>
      <c r="GZ2628" s="81">
        <v>4.3541857288384054E-4</v>
      </c>
    </row>
    <row r="2629" spans="187:208" x14ac:dyDescent="0.25">
      <c r="GE2629" s="81" t="s">
        <v>449</v>
      </c>
      <c r="GF2629" s="81" t="s">
        <v>155</v>
      </c>
      <c r="GG2629" s="81" t="s">
        <v>469</v>
      </c>
      <c r="GH2629" s="81" t="s">
        <v>453</v>
      </c>
      <c r="GI2629" s="81">
        <v>2030</v>
      </c>
      <c r="GJ2629" s="81" t="s">
        <v>201</v>
      </c>
      <c r="GK2629" s="81">
        <v>3.9055083184886159E-2</v>
      </c>
      <c r="GL2629" s="81">
        <v>774.34978000000001</v>
      </c>
      <c r="GM2629" s="81">
        <v>2030</v>
      </c>
      <c r="GN2629" s="81" t="s">
        <v>173</v>
      </c>
      <c r="GO2629" s="81">
        <v>1.1148832299820636E-2</v>
      </c>
      <c r="GP2629" s="81">
        <v>10</v>
      </c>
      <c r="GQ2629" s="81">
        <v>0</v>
      </c>
      <c r="GR2629" s="81" t="s">
        <v>448</v>
      </c>
      <c r="GS2629" s="81">
        <v>0</v>
      </c>
      <c r="GT2629" s="81">
        <v>0</v>
      </c>
      <c r="GU2629" s="81">
        <v>1.1148832299820634E-2</v>
      </c>
      <c r="GV2629" s="81">
        <v>4.3541857288384054E-4</v>
      </c>
      <c r="GW2629" s="81">
        <v>1.1148832299820634E-2</v>
      </c>
      <c r="GX2629" s="81">
        <v>4.3541857288384054E-4</v>
      </c>
      <c r="GY2629" s="81">
        <v>1.1148832299820634E-2</v>
      </c>
      <c r="GZ2629" s="81">
        <v>4.3541857288384054E-4</v>
      </c>
    </row>
    <row r="2630" spans="187:208" x14ac:dyDescent="0.25">
      <c r="GE2630" s="81" t="s">
        <v>449</v>
      </c>
      <c r="GF2630" s="81" t="s">
        <v>155</v>
      </c>
      <c r="GG2630" s="81" t="s">
        <v>469</v>
      </c>
      <c r="GH2630" s="81" t="s">
        <v>453</v>
      </c>
      <c r="GI2630" s="81">
        <v>2031</v>
      </c>
      <c r="GJ2630" s="81" t="s">
        <v>201</v>
      </c>
      <c r="GK2630" s="81">
        <v>3.9055083184886159E-2</v>
      </c>
      <c r="GL2630" s="81">
        <v>774.34978000000001</v>
      </c>
      <c r="GM2630" s="81">
        <v>2031</v>
      </c>
      <c r="GN2630" s="81" t="s">
        <v>173</v>
      </c>
      <c r="GO2630" s="81">
        <v>1.1148832299820636E-2</v>
      </c>
      <c r="GP2630" s="81">
        <v>10</v>
      </c>
      <c r="GQ2630" s="81">
        <v>0</v>
      </c>
      <c r="GR2630" s="81" t="s">
        <v>448</v>
      </c>
      <c r="GS2630" s="81">
        <v>0</v>
      </c>
      <c r="GT2630" s="81">
        <v>0</v>
      </c>
      <c r="GU2630" s="81">
        <v>0</v>
      </c>
      <c r="GV2630" s="81">
        <v>0</v>
      </c>
      <c r="GW2630" s="81">
        <v>1.1148832299820634E-2</v>
      </c>
      <c r="GX2630" s="81">
        <v>4.3541857288384054E-4</v>
      </c>
      <c r="GY2630" s="81">
        <v>1.1148832299820634E-2</v>
      </c>
      <c r="GZ2630" s="81">
        <v>4.3541857288384054E-4</v>
      </c>
    </row>
    <row r="2631" spans="187:208" x14ac:dyDescent="0.25">
      <c r="GE2631" s="81" t="s">
        <v>449</v>
      </c>
      <c r="GF2631" s="81" t="s">
        <v>155</v>
      </c>
      <c r="GG2631" s="81" t="s">
        <v>469</v>
      </c>
      <c r="GH2631" s="81" t="s">
        <v>453</v>
      </c>
      <c r="GI2631" s="81">
        <v>2032</v>
      </c>
      <c r="GJ2631" s="81" t="s">
        <v>201</v>
      </c>
      <c r="GK2631" s="81">
        <v>3.9055083184886159E-2</v>
      </c>
      <c r="GL2631" s="81">
        <v>774.34978000000001</v>
      </c>
      <c r="GM2631" s="81">
        <v>2032</v>
      </c>
      <c r="GN2631" s="81" t="s">
        <v>173</v>
      </c>
      <c r="GO2631" s="81">
        <v>1.1148832299820636E-2</v>
      </c>
      <c r="GP2631" s="81">
        <v>10</v>
      </c>
      <c r="GQ2631" s="81">
        <v>0</v>
      </c>
      <c r="GR2631" s="81" t="s">
        <v>448</v>
      </c>
      <c r="GS2631" s="81">
        <v>0</v>
      </c>
      <c r="GT2631" s="81">
        <v>0</v>
      </c>
      <c r="GU2631" s="81">
        <v>0</v>
      </c>
      <c r="GV2631" s="81">
        <v>0</v>
      </c>
      <c r="GW2631" s="81">
        <v>0</v>
      </c>
      <c r="GX2631" s="81">
        <v>0</v>
      </c>
      <c r="GY2631" s="81">
        <v>1.1148832299820634E-2</v>
      </c>
      <c r="GZ2631" s="81">
        <v>4.3541857288384054E-4</v>
      </c>
    </row>
    <row r="2632" spans="187:208" x14ac:dyDescent="0.25">
      <c r="GE2632" s="81" t="s">
        <v>449</v>
      </c>
      <c r="GF2632" s="81" t="s">
        <v>155</v>
      </c>
      <c r="GG2632" s="81" t="s">
        <v>469</v>
      </c>
      <c r="GH2632" s="81" t="s">
        <v>454</v>
      </c>
      <c r="GI2632" s="81">
        <v>2021</v>
      </c>
      <c r="GJ2632" s="81" t="s">
        <v>201</v>
      </c>
      <c r="GK2632" s="81">
        <v>409.22373582034243</v>
      </c>
      <c r="GL2632" s="81">
        <v>774.34978000000001</v>
      </c>
      <c r="GM2632" s="81">
        <v>2021</v>
      </c>
      <c r="GN2632" s="81" t="s">
        <v>173</v>
      </c>
      <c r="GO2632" s="81">
        <v>1.1148832299820636E-2</v>
      </c>
      <c r="GP2632" s="81">
        <v>10</v>
      </c>
      <c r="GQ2632" s="81">
        <v>0</v>
      </c>
      <c r="GR2632" s="81" t="s">
        <v>448</v>
      </c>
      <c r="GS2632" s="81">
        <v>1.1148832299820634E-2</v>
      </c>
      <c r="GT2632" s="81">
        <v>4.5623668037670999</v>
      </c>
      <c r="GU2632" s="81">
        <v>1.1148832299820634E-2</v>
      </c>
      <c r="GV2632" s="81">
        <v>4.5623668037670999</v>
      </c>
      <c r="GW2632" s="81">
        <v>0</v>
      </c>
      <c r="GX2632" s="81">
        <v>0</v>
      </c>
      <c r="GY2632" s="81">
        <v>0</v>
      </c>
      <c r="GZ2632" s="81">
        <v>0</v>
      </c>
    </row>
    <row r="2633" spans="187:208" x14ac:dyDescent="0.25">
      <c r="GE2633" s="81" t="s">
        <v>449</v>
      </c>
      <c r="GF2633" s="81" t="s">
        <v>155</v>
      </c>
      <c r="GG2633" s="81" t="s">
        <v>469</v>
      </c>
      <c r="GH2633" s="81" t="s">
        <v>454</v>
      </c>
      <c r="GI2633" s="81">
        <v>2022</v>
      </c>
      <c r="GJ2633" s="81" t="s">
        <v>201</v>
      </c>
      <c r="GK2633" s="81">
        <v>409.22373582034243</v>
      </c>
      <c r="GL2633" s="81">
        <v>774.34978000000001</v>
      </c>
      <c r="GM2633" s="81">
        <v>2022</v>
      </c>
      <c r="GN2633" s="81" t="s">
        <v>173</v>
      </c>
      <c r="GO2633" s="81">
        <v>1.1148832299820636E-2</v>
      </c>
      <c r="GP2633" s="81">
        <v>10</v>
      </c>
      <c r="GQ2633" s="81">
        <v>0</v>
      </c>
      <c r="GR2633" s="81" t="s">
        <v>448</v>
      </c>
      <c r="GS2633" s="81">
        <v>1.1148832299820634E-2</v>
      </c>
      <c r="GT2633" s="81">
        <v>4.5623668037670999</v>
      </c>
      <c r="GU2633" s="81">
        <v>1.1148832299820634E-2</v>
      </c>
      <c r="GV2633" s="81">
        <v>4.5623668037670999</v>
      </c>
      <c r="GW2633" s="81">
        <v>1.1148832299820634E-2</v>
      </c>
      <c r="GX2633" s="81">
        <v>4.5623668037670999</v>
      </c>
      <c r="GY2633" s="81">
        <v>0</v>
      </c>
      <c r="GZ2633" s="81">
        <v>0</v>
      </c>
    </row>
    <row r="2634" spans="187:208" x14ac:dyDescent="0.25">
      <c r="GE2634" s="81" t="s">
        <v>449</v>
      </c>
      <c r="GF2634" s="81" t="s">
        <v>155</v>
      </c>
      <c r="GG2634" s="81" t="s">
        <v>469</v>
      </c>
      <c r="GH2634" s="81" t="s">
        <v>454</v>
      </c>
      <c r="GI2634" s="81">
        <v>2023</v>
      </c>
      <c r="GJ2634" s="81" t="s">
        <v>201</v>
      </c>
      <c r="GK2634" s="81">
        <v>428.60232122020051</v>
      </c>
      <c r="GL2634" s="81">
        <v>774.34978000000001</v>
      </c>
      <c r="GM2634" s="81">
        <v>2023</v>
      </c>
      <c r="GN2634" s="81" t="s">
        <v>173</v>
      </c>
      <c r="GO2634" s="81">
        <v>1.1148832299820636E-2</v>
      </c>
      <c r="GP2634" s="81">
        <v>10</v>
      </c>
      <c r="GQ2634" s="81">
        <v>0</v>
      </c>
      <c r="GR2634" s="81" t="s">
        <v>448</v>
      </c>
      <c r="GS2634" s="81">
        <v>1.1148832299820634E-2</v>
      </c>
      <c r="GT2634" s="81">
        <v>4.7784154025978705</v>
      </c>
      <c r="GU2634" s="81">
        <v>1.1148832299820634E-2</v>
      </c>
      <c r="GV2634" s="81">
        <v>4.7784154025978705</v>
      </c>
      <c r="GW2634" s="81">
        <v>1.1148832299820634E-2</v>
      </c>
      <c r="GX2634" s="81">
        <v>4.7784154025978705</v>
      </c>
      <c r="GY2634" s="81">
        <v>1.1148832299820634E-2</v>
      </c>
      <c r="GZ2634" s="81">
        <v>4.7784154025978705</v>
      </c>
    </row>
    <row r="2635" spans="187:208" x14ac:dyDescent="0.25">
      <c r="GE2635" s="81" t="s">
        <v>449</v>
      </c>
      <c r="GF2635" s="81" t="s">
        <v>155</v>
      </c>
      <c r="GG2635" s="81" t="s">
        <v>469</v>
      </c>
      <c r="GH2635" s="81" t="s">
        <v>454</v>
      </c>
      <c r="GI2635" s="81">
        <v>2024</v>
      </c>
      <c r="GJ2635" s="81" t="s">
        <v>201</v>
      </c>
      <c r="GK2635" s="81">
        <v>428.60232122020051</v>
      </c>
      <c r="GL2635" s="81">
        <v>774.34978000000001</v>
      </c>
      <c r="GM2635" s="81">
        <v>2024</v>
      </c>
      <c r="GN2635" s="81" t="s">
        <v>173</v>
      </c>
      <c r="GO2635" s="81">
        <v>1.1148832299820636E-2</v>
      </c>
      <c r="GP2635" s="81">
        <v>10</v>
      </c>
      <c r="GQ2635" s="81">
        <v>0</v>
      </c>
      <c r="GR2635" s="81" t="s">
        <v>448</v>
      </c>
      <c r="GS2635" s="81">
        <v>1.1148832299820634E-2</v>
      </c>
      <c r="GT2635" s="81">
        <v>4.7784154025978705</v>
      </c>
      <c r="GU2635" s="81">
        <v>1.1148832299820634E-2</v>
      </c>
      <c r="GV2635" s="81">
        <v>4.7784154025978705</v>
      </c>
      <c r="GW2635" s="81">
        <v>1.1148832299820634E-2</v>
      </c>
      <c r="GX2635" s="81">
        <v>4.7784154025978705</v>
      </c>
      <c r="GY2635" s="81">
        <v>1.1148832299820634E-2</v>
      </c>
      <c r="GZ2635" s="81">
        <v>4.7784154025978705</v>
      </c>
    </row>
    <row r="2636" spans="187:208" x14ac:dyDescent="0.25">
      <c r="GE2636" s="81" t="s">
        <v>449</v>
      </c>
      <c r="GF2636" s="81" t="s">
        <v>155</v>
      </c>
      <c r="GG2636" s="81" t="s">
        <v>469</v>
      </c>
      <c r="GH2636" s="81" t="s">
        <v>454</v>
      </c>
      <c r="GI2636" s="81">
        <v>2025</v>
      </c>
      <c r="GJ2636" s="81" t="s">
        <v>201</v>
      </c>
      <c r="GK2636" s="81">
        <v>428.60232122020051</v>
      </c>
      <c r="GL2636" s="81">
        <v>774.34978000000001</v>
      </c>
      <c r="GM2636" s="81">
        <v>2025</v>
      </c>
      <c r="GN2636" s="81" t="s">
        <v>173</v>
      </c>
      <c r="GO2636" s="81">
        <v>1.1148832299820636E-2</v>
      </c>
      <c r="GP2636" s="81">
        <v>10</v>
      </c>
      <c r="GQ2636" s="81">
        <v>0</v>
      </c>
      <c r="GR2636" s="81" t="s">
        <v>448</v>
      </c>
      <c r="GS2636" s="81">
        <v>1.1148832299820634E-2</v>
      </c>
      <c r="GT2636" s="81">
        <v>4.7784154025978705</v>
      </c>
      <c r="GU2636" s="81">
        <v>1.1148832299820634E-2</v>
      </c>
      <c r="GV2636" s="81">
        <v>4.7784154025978705</v>
      </c>
      <c r="GW2636" s="81">
        <v>1.1148832299820634E-2</v>
      </c>
      <c r="GX2636" s="81">
        <v>4.7784154025978705</v>
      </c>
      <c r="GY2636" s="81">
        <v>1.1148832299820634E-2</v>
      </c>
      <c r="GZ2636" s="81">
        <v>4.7784154025978705</v>
      </c>
    </row>
    <row r="2637" spans="187:208" x14ac:dyDescent="0.25">
      <c r="GE2637" s="81" t="s">
        <v>449</v>
      </c>
      <c r="GF2637" s="81" t="s">
        <v>155</v>
      </c>
      <c r="GG2637" s="81" t="s">
        <v>469</v>
      </c>
      <c r="GH2637" s="81" t="s">
        <v>454</v>
      </c>
      <c r="GI2637" s="81">
        <v>2026</v>
      </c>
      <c r="GJ2637" s="81" t="s">
        <v>201</v>
      </c>
      <c r="GK2637" s="81">
        <v>428.60232122020051</v>
      </c>
      <c r="GL2637" s="81">
        <v>774.34978000000001</v>
      </c>
      <c r="GM2637" s="81">
        <v>2026</v>
      </c>
      <c r="GN2637" s="81" t="s">
        <v>173</v>
      </c>
      <c r="GO2637" s="81">
        <v>1.1148832299820636E-2</v>
      </c>
      <c r="GP2637" s="81">
        <v>10</v>
      </c>
      <c r="GQ2637" s="81">
        <v>0</v>
      </c>
      <c r="GR2637" s="81" t="s">
        <v>448</v>
      </c>
      <c r="GS2637" s="81">
        <v>1.1148832299820634E-2</v>
      </c>
      <c r="GT2637" s="81">
        <v>4.7784154025978705</v>
      </c>
      <c r="GU2637" s="81">
        <v>1.1148832299820634E-2</v>
      </c>
      <c r="GV2637" s="81">
        <v>4.7784154025978705</v>
      </c>
      <c r="GW2637" s="81">
        <v>1.1148832299820634E-2</v>
      </c>
      <c r="GX2637" s="81">
        <v>4.7784154025978705</v>
      </c>
      <c r="GY2637" s="81">
        <v>1.1148832299820634E-2</v>
      </c>
      <c r="GZ2637" s="81">
        <v>4.7784154025978705</v>
      </c>
    </row>
    <row r="2638" spans="187:208" x14ac:dyDescent="0.25">
      <c r="GE2638" s="81" t="s">
        <v>449</v>
      </c>
      <c r="GF2638" s="81" t="s">
        <v>155</v>
      </c>
      <c r="GG2638" s="81" t="s">
        <v>469</v>
      </c>
      <c r="GH2638" s="81" t="s">
        <v>454</v>
      </c>
      <c r="GI2638" s="81">
        <v>2027</v>
      </c>
      <c r="GJ2638" s="81" t="s">
        <v>201</v>
      </c>
      <c r="GK2638" s="81">
        <v>428.60232122020051</v>
      </c>
      <c r="GL2638" s="81">
        <v>774.34978000000001</v>
      </c>
      <c r="GM2638" s="81">
        <v>2027</v>
      </c>
      <c r="GN2638" s="81" t="s">
        <v>173</v>
      </c>
      <c r="GO2638" s="81">
        <v>1.1148832299820636E-2</v>
      </c>
      <c r="GP2638" s="81">
        <v>10</v>
      </c>
      <c r="GQ2638" s="81">
        <v>0</v>
      </c>
      <c r="GR2638" s="81" t="s">
        <v>448</v>
      </c>
      <c r="GS2638" s="81">
        <v>1.1148832299820634E-2</v>
      </c>
      <c r="GT2638" s="81">
        <v>4.7784154025978705</v>
      </c>
      <c r="GU2638" s="81">
        <v>1.1148832299820634E-2</v>
      </c>
      <c r="GV2638" s="81">
        <v>4.7784154025978705</v>
      </c>
      <c r="GW2638" s="81">
        <v>1.1148832299820634E-2</v>
      </c>
      <c r="GX2638" s="81">
        <v>4.7784154025978705</v>
      </c>
      <c r="GY2638" s="81">
        <v>1.1148832299820634E-2</v>
      </c>
      <c r="GZ2638" s="81">
        <v>4.7784154025978705</v>
      </c>
    </row>
    <row r="2639" spans="187:208" x14ac:dyDescent="0.25">
      <c r="GE2639" s="81" t="s">
        <v>449</v>
      </c>
      <c r="GF2639" s="81" t="s">
        <v>155</v>
      </c>
      <c r="GG2639" s="81" t="s">
        <v>469</v>
      </c>
      <c r="GH2639" s="81" t="s">
        <v>454</v>
      </c>
      <c r="GI2639" s="81">
        <v>2028</v>
      </c>
      <c r="GJ2639" s="81" t="s">
        <v>201</v>
      </c>
      <c r="GK2639" s="81">
        <v>453.26096055709831</v>
      </c>
      <c r="GL2639" s="81">
        <v>774.34978000000001</v>
      </c>
      <c r="GM2639" s="81">
        <v>2028</v>
      </c>
      <c r="GN2639" s="81" t="s">
        <v>173</v>
      </c>
      <c r="GO2639" s="81">
        <v>1.1148832299820636E-2</v>
      </c>
      <c r="GP2639" s="81">
        <v>10</v>
      </c>
      <c r="GQ2639" s="81">
        <v>0</v>
      </c>
      <c r="GR2639" s="81" t="s">
        <v>448</v>
      </c>
      <c r="GS2639" s="81">
        <v>1.1148832299820634E-2</v>
      </c>
      <c r="GT2639" s="81">
        <v>5.0533304373067045</v>
      </c>
      <c r="GU2639" s="81">
        <v>1.1148832299820634E-2</v>
      </c>
      <c r="GV2639" s="81">
        <v>5.0533304373067045</v>
      </c>
      <c r="GW2639" s="81">
        <v>1.1148832299820634E-2</v>
      </c>
      <c r="GX2639" s="81">
        <v>5.0533304373067045</v>
      </c>
      <c r="GY2639" s="81">
        <v>1.1148832299820634E-2</v>
      </c>
      <c r="GZ2639" s="81">
        <v>5.0533304373067045</v>
      </c>
    </row>
    <row r="2640" spans="187:208" x14ac:dyDescent="0.25">
      <c r="GE2640" s="81" t="s">
        <v>449</v>
      </c>
      <c r="GF2640" s="81" t="s">
        <v>155</v>
      </c>
      <c r="GG2640" s="81" t="s">
        <v>469</v>
      </c>
      <c r="GH2640" s="81" t="s">
        <v>454</v>
      </c>
      <c r="GI2640" s="81">
        <v>2029</v>
      </c>
      <c r="GJ2640" s="81" t="s">
        <v>201</v>
      </c>
      <c r="GK2640" s="81">
        <v>453.26096055709831</v>
      </c>
      <c r="GL2640" s="81">
        <v>774.34978000000001</v>
      </c>
      <c r="GM2640" s="81">
        <v>2029</v>
      </c>
      <c r="GN2640" s="81" t="s">
        <v>173</v>
      </c>
      <c r="GO2640" s="81">
        <v>1.1148832299820636E-2</v>
      </c>
      <c r="GP2640" s="81">
        <v>10</v>
      </c>
      <c r="GQ2640" s="81">
        <v>0</v>
      </c>
      <c r="GR2640" s="81" t="s">
        <v>448</v>
      </c>
      <c r="GS2640" s="81">
        <v>1.1148832299820634E-2</v>
      </c>
      <c r="GT2640" s="81">
        <v>5.0533304373067045</v>
      </c>
      <c r="GU2640" s="81">
        <v>1.1148832299820634E-2</v>
      </c>
      <c r="GV2640" s="81">
        <v>5.0533304373067045</v>
      </c>
      <c r="GW2640" s="81">
        <v>1.1148832299820634E-2</v>
      </c>
      <c r="GX2640" s="81">
        <v>5.0533304373067045</v>
      </c>
      <c r="GY2640" s="81">
        <v>1.1148832299820634E-2</v>
      </c>
      <c r="GZ2640" s="81">
        <v>5.0533304373067045</v>
      </c>
    </row>
    <row r="2641" spans="187:208" x14ac:dyDescent="0.25">
      <c r="GE2641" s="81" t="s">
        <v>449</v>
      </c>
      <c r="GF2641" s="81" t="s">
        <v>155</v>
      </c>
      <c r="GG2641" s="81" t="s">
        <v>469</v>
      </c>
      <c r="GH2641" s="81" t="s">
        <v>454</v>
      </c>
      <c r="GI2641" s="81">
        <v>2030</v>
      </c>
      <c r="GJ2641" s="81" t="s">
        <v>201</v>
      </c>
      <c r="GK2641" s="81">
        <v>453.26096055709831</v>
      </c>
      <c r="GL2641" s="81">
        <v>774.34978000000001</v>
      </c>
      <c r="GM2641" s="81">
        <v>2030</v>
      </c>
      <c r="GN2641" s="81" t="s">
        <v>173</v>
      </c>
      <c r="GO2641" s="81">
        <v>1.1148832299820636E-2</v>
      </c>
      <c r="GP2641" s="81">
        <v>10</v>
      </c>
      <c r="GQ2641" s="81">
        <v>0</v>
      </c>
      <c r="GR2641" s="81" t="s">
        <v>448</v>
      </c>
      <c r="GS2641" s="81">
        <v>0</v>
      </c>
      <c r="GT2641" s="81">
        <v>0</v>
      </c>
      <c r="GU2641" s="81">
        <v>1.1148832299820634E-2</v>
      </c>
      <c r="GV2641" s="81">
        <v>5.0533304373067045</v>
      </c>
      <c r="GW2641" s="81">
        <v>1.1148832299820634E-2</v>
      </c>
      <c r="GX2641" s="81">
        <v>5.0533304373067045</v>
      </c>
      <c r="GY2641" s="81">
        <v>1.1148832299820634E-2</v>
      </c>
      <c r="GZ2641" s="81">
        <v>5.0533304373067045</v>
      </c>
    </row>
    <row r="2642" spans="187:208" x14ac:dyDescent="0.25">
      <c r="GE2642" s="81" t="s">
        <v>449</v>
      </c>
      <c r="GF2642" s="81" t="s">
        <v>155</v>
      </c>
      <c r="GG2642" s="81" t="s">
        <v>469</v>
      </c>
      <c r="GH2642" s="81" t="s">
        <v>454</v>
      </c>
      <c r="GI2642" s="81">
        <v>2031</v>
      </c>
      <c r="GJ2642" s="81" t="s">
        <v>201</v>
      </c>
      <c r="GK2642" s="81">
        <v>453.26096055709831</v>
      </c>
      <c r="GL2642" s="81">
        <v>774.34978000000001</v>
      </c>
      <c r="GM2642" s="81">
        <v>2031</v>
      </c>
      <c r="GN2642" s="81" t="s">
        <v>173</v>
      </c>
      <c r="GO2642" s="81">
        <v>1.1148832299820636E-2</v>
      </c>
      <c r="GP2642" s="81">
        <v>10</v>
      </c>
      <c r="GQ2642" s="81">
        <v>0</v>
      </c>
      <c r="GR2642" s="81" t="s">
        <v>448</v>
      </c>
      <c r="GS2642" s="81">
        <v>0</v>
      </c>
      <c r="GT2642" s="81">
        <v>0</v>
      </c>
      <c r="GU2642" s="81">
        <v>0</v>
      </c>
      <c r="GV2642" s="81">
        <v>0</v>
      </c>
      <c r="GW2642" s="81">
        <v>1.1148832299820634E-2</v>
      </c>
      <c r="GX2642" s="81">
        <v>5.0533304373067045</v>
      </c>
      <c r="GY2642" s="81">
        <v>1.1148832299820634E-2</v>
      </c>
      <c r="GZ2642" s="81">
        <v>5.0533304373067045</v>
      </c>
    </row>
    <row r="2643" spans="187:208" x14ac:dyDescent="0.25">
      <c r="GE2643" s="81" t="s">
        <v>449</v>
      </c>
      <c r="GF2643" s="81" t="s">
        <v>155</v>
      </c>
      <c r="GG2643" s="81" t="s">
        <v>469</v>
      </c>
      <c r="GH2643" s="81" t="s">
        <v>454</v>
      </c>
      <c r="GI2643" s="81">
        <v>2032</v>
      </c>
      <c r="GJ2643" s="81" t="s">
        <v>201</v>
      </c>
      <c r="GK2643" s="81">
        <v>453.26096055709831</v>
      </c>
      <c r="GL2643" s="81">
        <v>774.34978000000001</v>
      </c>
      <c r="GM2643" s="81">
        <v>2032</v>
      </c>
      <c r="GN2643" s="81" t="s">
        <v>173</v>
      </c>
      <c r="GO2643" s="81">
        <v>1.1148832299820636E-2</v>
      </c>
      <c r="GP2643" s="81">
        <v>10</v>
      </c>
      <c r="GQ2643" s="81">
        <v>0</v>
      </c>
      <c r="GR2643" s="81" t="s">
        <v>448</v>
      </c>
      <c r="GS2643" s="81">
        <v>0</v>
      </c>
      <c r="GT2643" s="81">
        <v>0</v>
      </c>
      <c r="GU2643" s="81">
        <v>0</v>
      </c>
      <c r="GV2643" s="81">
        <v>0</v>
      </c>
      <c r="GW2643" s="81">
        <v>0</v>
      </c>
      <c r="GX2643" s="81">
        <v>0</v>
      </c>
      <c r="GY2643" s="81">
        <v>1.1148832299820634E-2</v>
      </c>
      <c r="GZ2643" s="81">
        <v>5.0533304373067045</v>
      </c>
    </row>
    <row r="2644" spans="187:208" x14ac:dyDescent="0.25">
      <c r="GE2644" s="81" t="s">
        <v>449</v>
      </c>
      <c r="GF2644" s="81" t="s">
        <v>155</v>
      </c>
      <c r="GG2644" s="81" t="s">
        <v>469</v>
      </c>
      <c r="GH2644" s="81" t="s">
        <v>455</v>
      </c>
      <c r="GI2644" s="81">
        <v>2021</v>
      </c>
      <c r="GJ2644" s="81" t="s">
        <v>201</v>
      </c>
      <c r="GK2644" s="81">
        <v>409.22373582043821</v>
      </c>
      <c r="GL2644" s="81">
        <v>774.34978000000001</v>
      </c>
      <c r="GM2644" s="81">
        <v>2021</v>
      </c>
      <c r="GN2644" s="81" t="s">
        <v>173</v>
      </c>
      <c r="GO2644" s="81">
        <v>1.1148832299820636E-2</v>
      </c>
      <c r="GP2644" s="81">
        <v>10</v>
      </c>
      <c r="GQ2644" s="81">
        <v>0</v>
      </c>
      <c r="GR2644" s="81" t="s">
        <v>448</v>
      </c>
      <c r="GS2644" s="81">
        <v>1.1148832299820634E-2</v>
      </c>
      <c r="GT2644" s="81">
        <v>4.5623668037681675</v>
      </c>
      <c r="GU2644" s="81">
        <v>1.1148832299820634E-2</v>
      </c>
      <c r="GV2644" s="81">
        <v>4.5623668037681675</v>
      </c>
      <c r="GW2644" s="81">
        <v>0</v>
      </c>
      <c r="GX2644" s="81">
        <v>0</v>
      </c>
      <c r="GY2644" s="81">
        <v>0</v>
      </c>
      <c r="GZ2644" s="81">
        <v>0</v>
      </c>
    </row>
    <row r="2645" spans="187:208" x14ac:dyDescent="0.25">
      <c r="GE2645" s="81" t="s">
        <v>449</v>
      </c>
      <c r="GF2645" s="81" t="s">
        <v>155</v>
      </c>
      <c r="GG2645" s="81" t="s">
        <v>469</v>
      </c>
      <c r="GH2645" s="81" t="s">
        <v>455</v>
      </c>
      <c r="GI2645" s="81">
        <v>2022</v>
      </c>
      <c r="GJ2645" s="81" t="s">
        <v>201</v>
      </c>
      <c r="GK2645" s="81">
        <v>409.22373582043821</v>
      </c>
      <c r="GL2645" s="81">
        <v>774.34978000000001</v>
      </c>
      <c r="GM2645" s="81">
        <v>2022</v>
      </c>
      <c r="GN2645" s="81" t="s">
        <v>173</v>
      </c>
      <c r="GO2645" s="81">
        <v>1.1148832299820636E-2</v>
      </c>
      <c r="GP2645" s="81">
        <v>10</v>
      </c>
      <c r="GQ2645" s="81">
        <v>0</v>
      </c>
      <c r="GR2645" s="81" t="s">
        <v>448</v>
      </c>
      <c r="GS2645" s="81">
        <v>1.1148832299820634E-2</v>
      </c>
      <c r="GT2645" s="81">
        <v>4.5623668037681675</v>
      </c>
      <c r="GU2645" s="81">
        <v>1.1148832299820634E-2</v>
      </c>
      <c r="GV2645" s="81">
        <v>4.5623668037681675</v>
      </c>
      <c r="GW2645" s="81">
        <v>1.1148832299820634E-2</v>
      </c>
      <c r="GX2645" s="81">
        <v>4.5623668037681675</v>
      </c>
      <c r="GY2645" s="81">
        <v>0</v>
      </c>
      <c r="GZ2645" s="81">
        <v>0</v>
      </c>
    </row>
    <row r="2646" spans="187:208" x14ac:dyDescent="0.25">
      <c r="GE2646" s="81" t="s">
        <v>449</v>
      </c>
      <c r="GF2646" s="81" t="s">
        <v>155</v>
      </c>
      <c r="GG2646" s="81" t="s">
        <v>469</v>
      </c>
      <c r="GH2646" s="81" t="s">
        <v>455</v>
      </c>
      <c r="GI2646" s="81">
        <v>2023</v>
      </c>
      <c r="GJ2646" s="81" t="s">
        <v>201</v>
      </c>
      <c r="GK2646" s="81">
        <v>428.60232122030629</v>
      </c>
      <c r="GL2646" s="81">
        <v>774.34978000000001</v>
      </c>
      <c r="GM2646" s="81">
        <v>2023</v>
      </c>
      <c r="GN2646" s="81" t="s">
        <v>173</v>
      </c>
      <c r="GO2646" s="81">
        <v>1.1148832299820636E-2</v>
      </c>
      <c r="GP2646" s="81">
        <v>10</v>
      </c>
      <c r="GQ2646" s="81">
        <v>0</v>
      </c>
      <c r="GR2646" s="81" t="s">
        <v>448</v>
      </c>
      <c r="GS2646" s="81">
        <v>1.1148832299820634E-2</v>
      </c>
      <c r="GT2646" s="81">
        <v>4.77841540259905</v>
      </c>
      <c r="GU2646" s="81">
        <v>1.1148832299820634E-2</v>
      </c>
      <c r="GV2646" s="81">
        <v>4.77841540259905</v>
      </c>
      <c r="GW2646" s="81">
        <v>1.1148832299820634E-2</v>
      </c>
      <c r="GX2646" s="81">
        <v>4.77841540259905</v>
      </c>
      <c r="GY2646" s="81">
        <v>1.1148832299820634E-2</v>
      </c>
      <c r="GZ2646" s="81">
        <v>4.77841540259905</v>
      </c>
    </row>
    <row r="2647" spans="187:208" x14ac:dyDescent="0.25">
      <c r="GE2647" s="81" t="s">
        <v>449</v>
      </c>
      <c r="GF2647" s="81" t="s">
        <v>155</v>
      </c>
      <c r="GG2647" s="81" t="s">
        <v>469</v>
      </c>
      <c r="GH2647" s="81" t="s">
        <v>455</v>
      </c>
      <c r="GI2647" s="81">
        <v>2024</v>
      </c>
      <c r="GJ2647" s="81" t="s">
        <v>201</v>
      </c>
      <c r="GK2647" s="81">
        <v>428.60232122030629</v>
      </c>
      <c r="GL2647" s="81">
        <v>774.34978000000001</v>
      </c>
      <c r="GM2647" s="81">
        <v>2024</v>
      </c>
      <c r="GN2647" s="81" t="s">
        <v>173</v>
      </c>
      <c r="GO2647" s="81">
        <v>1.1148832299820636E-2</v>
      </c>
      <c r="GP2647" s="81">
        <v>10</v>
      </c>
      <c r="GQ2647" s="81">
        <v>0</v>
      </c>
      <c r="GR2647" s="81" t="s">
        <v>448</v>
      </c>
      <c r="GS2647" s="81">
        <v>1.1148832299820634E-2</v>
      </c>
      <c r="GT2647" s="81">
        <v>4.77841540259905</v>
      </c>
      <c r="GU2647" s="81">
        <v>1.1148832299820634E-2</v>
      </c>
      <c r="GV2647" s="81">
        <v>4.77841540259905</v>
      </c>
      <c r="GW2647" s="81">
        <v>1.1148832299820634E-2</v>
      </c>
      <c r="GX2647" s="81">
        <v>4.77841540259905</v>
      </c>
      <c r="GY2647" s="81">
        <v>1.1148832299820634E-2</v>
      </c>
      <c r="GZ2647" s="81">
        <v>4.77841540259905</v>
      </c>
    </row>
    <row r="2648" spans="187:208" x14ac:dyDescent="0.25">
      <c r="GE2648" s="81" t="s">
        <v>449</v>
      </c>
      <c r="GF2648" s="81" t="s">
        <v>155</v>
      </c>
      <c r="GG2648" s="81" t="s">
        <v>469</v>
      </c>
      <c r="GH2648" s="81" t="s">
        <v>455</v>
      </c>
      <c r="GI2648" s="81">
        <v>2025</v>
      </c>
      <c r="GJ2648" s="81" t="s">
        <v>201</v>
      </c>
      <c r="GK2648" s="81">
        <v>428.60232122030629</v>
      </c>
      <c r="GL2648" s="81">
        <v>774.34978000000001</v>
      </c>
      <c r="GM2648" s="81">
        <v>2025</v>
      </c>
      <c r="GN2648" s="81" t="s">
        <v>173</v>
      </c>
      <c r="GO2648" s="81">
        <v>1.1148832299820636E-2</v>
      </c>
      <c r="GP2648" s="81">
        <v>10</v>
      </c>
      <c r="GQ2648" s="81">
        <v>0</v>
      </c>
      <c r="GR2648" s="81" t="s">
        <v>448</v>
      </c>
      <c r="GS2648" s="81">
        <v>1.1148832299820634E-2</v>
      </c>
      <c r="GT2648" s="81">
        <v>4.77841540259905</v>
      </c>
      <c r="GU2648" s="81">
        <v>1.1148832299820634E-2</v>
      </c>
      <c r="GV2648" s="81">
        <v>4.77841540259905</v>
      </c>
      <c r="GW2648" s="81">
        <v>1.1148832299820634E-2</v>
      </c>
      <c r="GX2648" s="81">
        <v>4.77841540259905</v>
      </c>
      <c r="GY2648" s="81">
        <v>1.1148832299820634E-2</v>
      </c>
      <c r="GZ2648" s="81">
        <v>4.77841540259905</v>
      </c>
    </row>
    <row r="2649" spans="187:208" x14ac:dyDescent="0.25">
      <c r="GE2649" s="81" t="s">
        <v>449</v>
      </c>
      <c r="GF2649" s="81" t="s">
        <v>155</v>
      </c>
      <c r="GG2649" s="81" t="s">
        <v>469</v>
      </c>
      <c r="GH2649" s="81" t="s">
        <v>455</v>
      </c>
      <c r="GI2649" s="81">
        <v>2026</v>
      </c>
      <c r="GJ2649" s="81" t="s">
        <v>201</v>
      </c>
      <c r="GK2649" s="81">
        <v>428.60232122030629</v>
      </c>
      <c r="GL2649" s="81">
        <v>774.34978000000001</v>
      </c>
      <c r="GM2649" s="81">
        <v>2026</v>
      </c>
      <c r="GN2649" s="81" t="s">
        <v>173</v>
      </c>
      <c r="GO2649" s="81">
        <v>1.1148832299820636E-2</v>
      </c>
      <c r="GP2649" s="81">
        <v>10</v>
      </c>
      <c r="GQ2649" s="81">
        <v>0</v>
      </c>
      <c r="GR2649" s="81" t="s">
        <v>448</v>
      </c>
      <c r="GS2649" s="81">
        <v>1.1148832299820634E-2</v>
      </c>
      <c r="GT2649" s="81">
        <v>4.77841540259905</v>
      </c>
      <c r="GU2649" s="81">
        <v>1.1148832299820634E-2</v>
      </c>
      <c r="GV2649" s="81">
        <v>4.77841540259905</v>
      </c>
      <c r="GW2649" s="81">
        <v>1.1148832299820634E-2</v>
      </c>
      <c r="GX2649" s="81">
        <v>4.77841540259905</v>
      </c>
      <c r="GY2649" s="81">
        <v>1.1148832299820634E-2</v>
      </c>
      <c r="GZ2649" s="81">
        <v>4.77841540259905</v>
      </c>
    </row>
    <row r="2650" spans="187:208" x14ac:dyDescent="0.25">
      <c r="GE2650" s="81" t="s">
        <v>449</v>
      </c>
      <c r="GF2650" s="81" t="s">
        <v>155</v>
      </c>
      <c r="GG2650" s="81" t="s">
        <v>469</v>
      </c>
      <c r="GH2650" s="81" t="s">
        <v>455</v>
      </c>
      <c r="GI2650" s="81">
        <v>2027</v>
      </c>
      <c r="GJ2650" s="81" t="s">
        <v>201</v>
      </c>
      <c r="GK2650" s="81">
        <v>428.60232122030629</v>
      </c>
      <c r="GL2650" s="81">
        <v>774.34978000000001</v>
      </c>
      <c r="GM2650" s="81">
        <v>2027</v>
      </c>
      <c r="GN2650" s="81" t="s">
        <v>173</v>
      </c>
      <c r="GO2650" s="81">
        <v>1.1148832299820636E-2</v>
      </c>
      <c r="GP2650" s="81">
        <v>10</v>
      </c>
      <c r="GQ2650" s="81">
        <v>0</v>
      </c>
      <c r="GR2650" s="81" t="s">
        <v>448</v>
      </c>
      <c r="GS2650" s="81">
        <v>1.1148832299820634E-2</v>
      </c>
      <c r="GT2650" s="81">
        <v>4.77841540259905</v>
      </c>
      <c r="GU2650" s="81">
        <v>1.1148832299820634E-2</v>
      </c>
      <c r="GV2650" s="81">
        <v>4.77841540259905</v>
      </c>
      <c r="GW2650" s="81">
        <v>1.1148832299820634E-2</v>
      </c>
      <c r="GX2650" s="81">
        <v>4.77841540259905</v>
      </c>
      <c r="GY2650" s="81">
        <v>1.1148832299820634E-2</v>
      </c>
      <c r="GZ2650" s="81">
        <v>4.77841540259905</v>
      </c>
    </row>
    <row r="2651" spans="187:208" x14ac:dyDescent="0.25">
      <c r="GE2651" s="81" t="s">
        <v>449</v>
      </c>
      <c r="GF2651" s="81" t="s">
        <v>155</v>
      </c>
      <c r="GG2651" s="81" t="s">
        <v>469</v>
      </c>
      <c r="GH2651" s="81" t="s">
        <v>455</v>
      </c>
      <c r="GI2651" s="81">
        <v>2028</v>
      </c>
      <c r="GJ2651" s="81" t="s">
        <v>201</v>
      </c>
      <c r="GK2651" s="81">
        <v>453.26096055717079</v>
      </c>
      <c r="GL2651" s="81">
        <v>774.34978000000001</v>
      </c>
      <c r="GM2651" s="81">
        <v>2028</v>
      </c>
      <c r="GN2651" s="81" t="s">
        <v>173</v>
      </c>
      <c r="GO2651" s="81">
        <v>1.1148832299820636E-2</v>
      </c>
      <c r="GP2651" s="81">
        <v>10</v>
      </c>
      <c r="GQ2651" s="81">
        <v>0</v>
      </c>
      <c r="GR2651" s="81" t="s">
        <v>448</v>
      </c>
      <c r="GS2651" s="81">
        <v>1.1148832299820634E-2</v>
      </c>
      <c r="GT2651" s="81">
        <v>5.0533304373075127</v>
      </c>
      <c r="GU2651" s="81">
        <v>1.1148832299820634E-2</v>
      </c>
      <c r="GV2651" s="81">
        <v>5.0533304373075127</v>
      </c>
      <c r="GW2651" s="81">
        <v>1.1148832299820634E-2</v>
      </c>
      <c r="GX2651" s="81">
        <v>5.0533304373075127</v>
      </c>
      <c r="GY2651" s="81">
        <v>1.1148832299820634E-2</v>
      </c>
      <c r="GZ2651" s="81">
        <v>5.0533304373075127</v>
      </c>
    </row>
    <row r="2652" spans="187:208" x14ac:dyDescent="0.25">
      <c r="GE2652" s="81" t="s">
        <v>449</v>
      </c>
      <c r="GF2652" s="81" t="s">
        <v>155</v>
      </c>
      <c r="GG2652" s="81" t="s">
        <v>469</v>
      </c>
      <c r="GH2652" s="81" t="s">
        <v>455</v>
      </c>
      <c r="GI2652" s="81">
        <v>2029</v>
      </c>
      <c r="GJ2652" s="81" t="s">
        <v>201</v>
      </c>
      <c r="GK2652" s="81">
        <v>453.26096055717079</v>
      </c>
      <c r="GL2652" s="81">
        <v>774.34978000000001</v>
      </c>
      <c r="GM2652" s="81">
        <v>2029</v>
      </c>
      <c r="GN2652" s="81" t="s">
        <v>173</v>
      </c>
      <c r="GO2652" s="81">
        <v>1.1148832299820636E-2</v>
      </c>
      <c r="GP2652" s="81">
        <v>10</v>
      </c>
      <c r="GQ2652" s="81">
        <v>0</v>
      </c>
      <c r="GR2652" s="81" t="s">
        <v>448</v>
      </c>
      <c r="GS2652" s="81">
        <v>1.1148832299820634E-2</v>
      </c>
      <c r="GT2652" s="81">
        <v>5.0533304373075127</v>
      </c>
      <c r="GU2652" s="81">
        <v>1.1148832299820634E-2</v>
      </c>
      <c r="GV2652" s="81">
        <v>5.0533304373075127</v>
      </c>
      <c r="GW2652" s="81">
        <v>1.1148832299820634E-2</v>
      </c>
      <c r="GX2652" s="81">
        <v>5.0533304373075127</v>
      </c>
      <c r="GY2652" s="81">
        <v>1.1148832299820634E-2</v>
      </c>
      <c r="GZ2652" s="81">
        <v>5.0533304373075127</v>
      </c>
    </row>
    <row r="2653" spans="187:208" x14ac:dyDescent="0.25">
      <c r="GE2653" s="81" t="s">
        <v>449</v>
      </c>
      <c r="GF2653" s="81" t="s">
        <v>155</v>
      </c>
      <c r="GG2653" s="81" t="s">
        <v>469</v>
      </c>
      <c r="GH2653" s="81" t="s">
        <v>455</v>
      </c>
      <c r="GI2653" s="81">
        <v>2030</v>
      </c>
      <c r="GJ2653" s="81" t="s">
        <v>201</v>
      </c>
      <c r="GK2653" s="81">
        <v>453.26096055717079</v>
      </c>
      <c r="GL2653" s="81">
        <v>774.34978000000001</v>
      </c>
      <c r="GM2653" s="81">
        <v>2030</v>
      </c>
      <c r="GN2653" s="81" t="s">
        <v>173</v>
      </c>
      <c r="GO2653" s="81">
        <v>1.1148832299820636E-2</v>
      </c>
      <c r="GP2653" s="81">
        <v>10</v>
      </c>
      <c r="GQ2653" s="81">
        <v>0</v>
      </c>
      <c r="GR2653" s="81" t="s">
        <v>448</v>
      </c>
      <c r="GS2653" s="81">
        <v>0</v>
      </c>
      <c r="GT2653" s="81">
        <v>0</v>
      </c>
      <c r="GU2653" s="81">
        <v>1.1148832299820634E-2</v>
      </c>
      <c r="GV2653" s="81">
        <v>5.0533304373075127</v>
      </c>
      <c r="GW2653" s="81">
        <v>1.1148832299820634E-2</v>
      </c>
      <c r="GX2653" s="81">
        <v>5.0533304373075127</v>
      </c>
      <c r="GY2653" s="81">
        <v>1.1148832299820634E-2</v>
      </c>
      <c r="GZ2653" s="81">
        <v>5.0533304373075127</v>
      </c>
    </row>
    <row r="2654" spans="187:208" x14ac:dyDescent="0.25">
      <c r="GE2654" s="81" t="s">
        <v>449</v>
      </c>
      <c r="GF2654" s="81" t="s">
        <v>155</v>
      </c>
      <c r="GG2654" s="81" t="s">
        <v>469</v>
      </c>
      <c r="GH2654" s="81" t="s">
        <v>455</v>
      </c>
      <c r="GI2654" s="81">
        <v>2031</v>
      </c>
      <c r="GJ2654" s="81" t="s">
        <v>201</v>
      </c>
      <c r="GK2654" s="81">
        <v>453.26096055717079</v>
      </c>
      <c r="GL2654" s="81">
        <v>774.34978000000001</v>
      </c>
      <c r="GM2654" s="81">
        <v>2031</v>
      </c>
      <c r="GN2654" s="81" t="s">
        <v>173</v>
      </c>
      <c r="GO2654" s="81">
        <v>1.1148832299820636E-2</v>
      </c>
      <c r="GP2654" s="81">
        <v>10</v>
      </c>
      <c r="GQ2654" s="81">
        <v>0</v>
      </c>
      <c r="GR2654" s="81" t="s">
        <v>448</v>
      </c>
      <c r="GS2654" s="81">
        <v>0</v>
      </c>
      <c r="GT2654" s="81">
        <v>0</v>
      </c>
      <c r="GU2654" s="81">
        <v>0</v>
      </c>
      <c r="GV2654" s="81">
        <v>0</v>
      </c>
      <c r="GW2654" s="81">
        <v>1.1148832299820634E-2</v>
      </c>
      <c r="GX2654" s="81">
        <v>5.0533304373075127</v>
      </c>
      <c r="GY2654" s="81">
        <v>1.1148832299820634E-2</v>
      </c>
      <c r="GZ2654" s="81">
        <v>5.0533304373075127</v>
      </c>
    </row>
    <row r="2655" spans="187:208" x14ac:dyDescent="0.25">
      <c r="GE2655" s="81" t="s">
        <v>449</v>
      </c>
      <c r="GF2655" s="81" t="s">
        <v>155</v>
      </c>
      <c r="GG2655" s="81" t="s">
        <v>469</v>
      </c>
      <c r="GH2655" s="81" t="s">
        <v>455</v>
      </c>
      <c r="GI2655" s="81">
        <v>2032</v>
      </c>
      <c r="GJ2655" s="81" t="s">
        <v>201</v>
      </c>
      <c r="GK2655" s="81">
        <v>453.26096055717079</v>
      </c>
      <c r="GL2655" s="81">
        <v>774.34978000000001</v>
      </c>
      <c r="GM2655" s="81">
        <v>2032</v>
      </c>
      <c r="GN2655" s="81" t="s">
        <v>173</v>
      </c>
      <c r="GO2655" s="81">
        <v>1.1148832299820636E-2</v>
      </c>
      <c r="GP2655" s="81">
        <v>10</v>
      </c>
      <c r="GQ2655" s="81">
        <v>0</v>
      </c>
      <c r="GR2655" s="81" t="s">
        <v>448</v>
      </c>
      <c r="GS2655" s="81">
        <v>0</v>
      </c>
      <c r="GT2655" s="81">
        <v>0</v>
      </c>
      <c r="GU2655" s="81">
        <v>0</v>
      </c>
      <c r="GV2655" s="81">
        <v>0</v>
      </c>
      <c r="GW2655" s="81">
        <v>0</v>
      </c>
      <c r="GX2655" s="81">
        <v>0</v>
      </c>
      <c r="GY2655" s="81">
        <v>1.1148832299820634E-2</v>
      </c>
      <c r="GZ2655" s="81">
        <v>5.0533304373075127</v>
      </c>
    </row>
    <row r="2656" spans="187:208" x14ac:dyDescent="0.25">
      <c r="GE2656" s="81" t="s">
        <v>449</v>
      </c>
      <c r="GF2656" s="81" t="s">
        <v>155</v>
      </c>
      <c r="GG2656" s="81" t="s">
        <v>470</v>
      </c>
      <c r="GH2656" s="81" t="s">
        <v>457</v>
      </c>
      <c r="GI2656" s="81">
        <v>2021</v>
      </c>
      <c r="GJ2656" s="81" t="s">
        <v>201</v>
      </c>
      <c r="GK2656" s="81">
        <v>222.22942162782891</v>
      </c>
      <c r="GL2656" s="81">
        <v>487.92267199999998</v>
      </c>
      <c r="GM2656" s="81">
        <v>2021</v>
      </c>
      <c r="GN2656" s="81" t="s">
        <v>173</v>
      </c>
      <c r="GO2656" s="81">
        <v>1.1148832299820636E-2</v>
      </c>
      <c r="GP2656" s="81">
        <v>10</v>
      </c>
      <c r="GQ2656" s="81">
        <v>0</v>
      </c>
      <c r="GR2656" s="81" t="s">
        <v>448</v>
      </c>
      <c r="GS2656" s="81">
        <v>1.1148832299820636E-2</v>
      </c>
      <c r="GT2656" s="81">
        <v>2.4775985538147975</v>
      </c>
      <c r="GU2656" s="81">
        <v>1.1148832299820636E-2</v>
      </c>
      <c r="GV2656" s="81">
        <v>2.4775985538147975</v>
      </c>
      <c r="GW2656" s="81">
        <v>0</v>
      </c>
      <c r="GX2656" s="81">
        <v>0</v>
      </c>
      <c r="GY2656" s="81">
        <v>0</v>
      </c>
      <c r="GZ2656" s="81">
        <v>0</v>
      </c>
    </row>
    <row r="2657" spans="187:208" x14ac:dyDescent="0.25">
      <c r="GE2657" s="81" t="s">
        <v>449</v>
      </c>
      <c r="GF2657" s="81" t="s">
        <v>155</v>
      </c>
      <c r="GG2657" s="81" t="s">
        <v>470</v>
      </c>
      <c r="GH2657" s="81" t="s">
        <v>457</v>
      </c>
      <c r="GI2657" s="81">
        <v>2022</v>
      </c>
      <c r="GJ2657" s="81" t="s">
        <v>201</v>
      </c>
      <c r="GK2657" s="81">
        <v>222.22942162782891</v>
      </c>
      <c r="GL2657" s="81">
        <v>487.92267199999998</v>
      </c>
      <c r="GM2657" s="81">
        <v>2022</v>
      </c>
      <c r="GN2657" s="81" t="s">
        <v>173</v>
      </c>
      <c r="GO2657" s="81">
        <v>1.1148832299820636E-2</v>
      </c>
      <c r="GP2657" s="81">
        <v>10</v>
      </c>
      <c r="GQ2657" s="81">
        <v>0</v>
      </c>
      <c r="GR2657" s="81" t="s">
        <v>448</v>
      </c>
      <c r="GS2657" s="81">
        <v>1.1148832299820636E-2</v>
      </c>
      <c r="GT2657" s="81">
        <v>2.4775985538147975</v>
      </c>
      <c r="GU2657" s="81">
        <v>1.1148832299820636E-2</v>
      </c>
      <c r="GV2657" s="81">
        <v>2.4775985538147975</v>
      </c>
      <c r="GW2657" s="81">
        <v>1.1148832299820636E-2</v>
      </c>
      <c r="GX2657" s="81">
        <v>2.4775985538147975</v>
      </c>
      <c r="GY2657" s="81">
        <v>0</v>
      </c>
      <c r="GZ2657" s="81">
        <v>0</v>
      </c>
    </row>
    <row r="2658" spans="187:208" x14ac:dyDescent="0.25">
      <c r="GE2658" s="81" t="s">
        <v>449</v>
      </c>
      <c r="GF2658" s="81" t="s">
        <v>155</v>
      </c>
      <c r="GG2658" s="81" t="s">
        <v>470</v>
      </c>
      <c r="GH2658" s="81" t="s">
        <v>457</v>
      </c>
      <c r="GI2658" s="81">
        <v>2023</v>
      </c>
      <c r="GJ2658" s="81" t="s">
        <v>201</v>
      </c>
      <c r="GK2658" s="81">
        <v>233.23007680793651</v>
      </c>
      <c r="GL2658" s="81">
        <v>487.92267199999998</v>
      </c>
      <c r="GM2658" s="81">
        <v>2023</v>
      </c>
      <c r="GN2658" s="81" t="s">
        <v>173</v>
      </c>
      <c r="GO2658" s="81">
        <v>1.1148832299820636E-2</v>
      </c>
      <c r="GP2658" s="81">
        <v>10</v>
      </c>
      <c r="GQ2658" s="81">
        <v>0</v>
      </c>
      <c r="GR2658" s="81" t="s">
        <v>448</v>
      </c>
      <c r="GS2658" s="81">
        <v>1.1148832299820636E-2</v>
      </c>
      <c r="GT2658" s="81">
        <v>2.6002430136059704</v>
      </c>
      <c r="GU2658" s="81">
        <v>1.1148832299820636E-2</v>
      </c>
      <c r="GV2658" s="81">
        <v>2.6002430136059704</v>
      </c>
      <c r="GW2658" s="81">
        <v>1.1148832299820636E-2</v>
      </c>
      <c r="GX2658" s="81">
        <v>2.6002430136059704</v>
      </c>
      <c r="GY2658" s="81">
        <v>1.1148832299820636E-2</v>
      </c>
      <c r="GZ2658" s="81">
        <v>2.6002430136059704</v>
      </c>
    </row>
    <row r="2659" spans="187:208" x14ac:dyDescent="0.25">
      <c r="GE2659" s="81" t="s">
        <v>449</v>
      </c>
      <c r="GF2659" s="81" t="s">
        <v>155</v>
      </c>
      <c r="GG2659" s="81" t="s">
        <v>470</v>
      </c>
      <c r="GH2659" s="81" t="s">
        <v>457</v>
      </c>
      <c r="GI2659" s="81">
        <v>2024</v>
      </c>
      <c r="GJ2659" s="81" t="s">
        <v>201</v>
      </c>
      <c r="GK2659" s="81">
        <v>233.23007680793651</v>
      </c>
      <c r="GL2659" s="81">
        <v>487.92267199999998</v>
      </c>
      <c r="GM2659" s="81">
        <v>2024</v>
      </c>
      <c r="GN2659" s="81" t="s">
        <v>173</v>
      </c>
      <c r="GO2659" s="81">
        <v>1.1148832299820636E-2</v>
      </c>
      <c r="GP2659" s="81">
        <v>10</v>
      </c>
      <c r="GQ2659" s="81">
        <v>0</v>
      </c>
      <c r="GR2659" s="81" t="s">
        <v>448</v>
      </c>
      <c r="GS2659" s="81">
        <v>1.1148832299820636E-2</v>
      </c>
      <c r="GT2659" s="81">
        <v>2.6002430136059704</v>
      </c>
      <c r="GU2659" s="81">
        <v>1.1148832299820636E-2</v>
      </c>
      <c r="GV2659" s="81">
        <v>2.6002430136059704</v>
      </c>
      <c r="GW2659" s="81">
        <v>1.1148832299820636E-2</v>
      </c>
      <c r="GX2659" s="81">
        <v>2.6002430136059704</v>
      </c>
      <c r="GY2659" s="81">
        <v>1.1148832299820636E-2</v>
      </c>
      <c r="GZ2659" s="81">
        <v>2.6002430136059704</v>
      </c>
    </row>
    <row r="2660" spans="187:208" x14ac:dyDescent="0.25">
      <c r="GE2660" s="81" t="s">
        <v>449</v>
      </c>
      <c r="GF2660" s="81" t="s">
        <v>155</v>
      </c>
      <c r="GG2660" s="81" t="s">
        <v>470</v>
      </c>
      <c r="GH2660" s="81" t="s">
        <v>457</v>
      </c>
      <c r="GI2660" s="81">
        <v>2025</v>
      </c>
      <c r="GJ2660" s="81" t="s">
        <v>201</v>
      </c>
      <c r="GK2660" s="81">
        <v>233.23007680793651</v>
      </c>
      <c r="GL2660" s="81">
        <v>487.92267199999998</v>
      </c>
      <c r="GM2660" s="81">
        <v>2025</v>
      </c>
      <c r="GN2660" s="81" t="s">
        <v>173</v>
      </c>
      <c r="GO2660" s="81">
        <v>1.1148832299820636E-2</v>
      </c>
      <c r="GP2660" s="81">
        <v>10</v>
      </c>
      <c r="GQ2660" s="81">
        <v>0</v>
      </c>
      <c r="GR2660" s="81" t="s">
        <v>448</v>
      </c>
      <c r="GS2660" s="81">
        <v>1.1148832299820636E-2</v>
      </c>
      <c r="GT2660" s="81">
        <v>2.6002430136059704</v>
      </c>
      <c r="GU2660" s="81">
        <v>1.1148832299820636E-2</v>
      </c>
      <c r="GV2660" s="81">
        <v>2.6002430136059704</v>
      </c>
      <c r="GW2660" s="81">
        <v>1.1148832299820636E-2</v>
      </c>
      <c r="GX2660" s="81">
        <v>2.6002430136059704</v>
      </c>
      <c r="GY2660" s="81">
        <v>1.1148832299820636E-2</v>
      </c>
      <c r="GZ2660" s="81">
        <v>2.6002430136059704</v>
      </c>
    </row>
    <row r="2661" spans="187:208" x14ac:dyDescent="0.25">
      <c r="GE2661" s="81" t="s">
        <v>449</v>
      </c>
      <c r="GF2661" s="81" t="s">
        <v>155</v>
      </c>
      <c r="GG2661" s="81" t="s">
        <v>470</v>
      </c>
      <c r="GH2661" s="81" t="s">
        <v>457</v>
      </c>
      <c r="GI2661" s="81">
        <v>2026</v>
      </c>
      <c r="GJ2661" s="81" t="s">
        <v>201</v>
      </c>
      <c r="GK2661" s="81">
        <v>233.23007680793651</v>
      </c>
      <c r="GL2661" s="81">
        <v>487.92267199999998</v>
      </c>
      <c r="GM2661" s="81">
        <v>2026</v>
      </c>
      <c r="GN2661" s="81" t="s">
        <v>173</v>
      </c>
      <c r="GO2661" s="81">
        <v>1.1148832299820636E-2</v>
      </c>
      <c r="GP2661" s="81">
        <v>10</v>
      </c>
      <c r="GQ2661" s="81">
        <v>0</v>
      </c>
      <c r="GR2661" s="81" t="s">
        <v>448</v>
      </c>
      <c r="GS2661" s="81">
        <v>1.1148832299820636E-2</v>
      </c>
      <c r="GT2661" s="81">
        <v>2.6002430136059704</v>
      </c>
      <c r="GU2661" s="81">
        <v>1.1148832299820636E-2</v>
      </c>
      <c r="GV2661" s="81">
        <v>2.6002430136059704</v>
      </c>
      <c r="GW2661" s="81">
        <v>1.1148832299820636E-2</v>
      </c>
      <c r="GX2661" s="81">
        <v>2.6002430136059704</v>
      </c>
      <c r="GY2661" s="81">
        <v>1.1148832299820636E-2</v>
      </c>
      <c r="GZ2661" s="81">
        <v>2.6002430136059704</v>
      </c>
    </row>
    <row r="2662" spans="187:208" x14ac:dyDescent="0.25">
      <c r="GE2662" s="81" t="s">
        <v>449</v>
      </c>
      <c r="GF2662" s="81" t="s">
        <v>155</v>
      </c>
      <c r="GG2662" s="81" t="s">
        <v>470</v>
      </c>
      <c r="GH2662" s="81" t="s">
        <v>457</v>
      </c>
      <c r="GI2662" s="81">
        <v>2027</v>
      </c>
      <c r="GJ2662" s="81" t="s">
        <v>201</v>
      </c>
      <c r="GK2662" s="81">
        <v>233.23007680793651</v>
      </c>
      <c r="GL2662" s="81">
        <v>487.92267199999998</v>
      </c>
      <c r="GM2662" s="81">
        <v>2027</v>
      </c>
      <c r="GN2662" s="81" t="s">
        <v>173</v>
      </c>
      <c r="GO2662" s="81">
        <v>1.1148832299820636E-2</v>
      </c>
      <c r="GP2662" s="81">
        <v>10</v>
      </c>
      <c r="GQ2662" s="81">
        <v>0</v>
      </c>
      <c r="GR2662" s="81" t="s">
        <v>448</v>
      </c>
      <c r="GS2662" s="81">
        <v>1.1148832299820636E-2</v>
      </c>
      <c r="GT2662" s="81">
        <v>2.6002430136059704</v>
      </c>
      <c r="GU2662" s="81">
        <v>1.1148832299820636E-2</v>
      </c>
      <c r="GV2662" s="81">
        <v>2.6002430136059704</v>
      </c>
      <c r="GW2662" s="81">
        <v>1.1148832299820636E-2</v>
      </c>
      <c r="GX2662" s="81">
        <v>2.6002430136059704</v>
      </c>
      <c r="GY2662" s="81">
        <v>1.1148832299820636E-2</v>
      </c>
      <c r="GZ2662" s="81">
        <v>2.6002430136059704</v>
      </c>
    </row>
    <row r="2663" spans="187:208" x14ac:dyDescent="0.25">
      <c r="GE2663" s="81" t="s">
        <v>449</v>
      </c>
      <c r="GF2663" s="81" t="s">
        <v>155</v>
      </c>
      <c r="GG2663" s="81" t="s">
        <v>470</v>
      </c>
      <c r="GH2663" s="81" t="s">
        <v>457</v>
      </c>
      <c r="GI2663" s="81">
        <v>2028</v>
      </c>
      <c r="GJ2663" s="81" t="s">
        <v>201</v>
      </c>
      <c r="GK2663" s="81">
        <v>247.2729921649443</v>
      </c>
      <c r="GL2663" s="81">
        <v>487.92267199999998</v>
      </c>
      <c r="GM2663" s="81">
        <v>2028</v>
      </c>
      <c r="GN2663" s="81" t="s">
        <v>173</v>
      </c>
      <c r="GO2663" s="81">
        <v>1.1148832299820636E-2</v>
      </c>
      <c r="GP2663" s="81">
        <v>10</v>
      </c>
      <c r="GQ2663" s="81">
        <v>0</v>
      </c>
      <c r="GR2663" s="81" t="s">
        <v>448</v>
      </c>
      <c r="GS2663" s="81">
        <v>1.1148832299820636E-2</v>
      </c>
      <c r="GT2663" s="81">
        <v>2.7568051219218259</v>
      </c>
      <c r="GU2663" s="81">
        <v>1.1148832299820636E-2</v>
      </c>
      <c r="GV2663" s="81">
        <v>2.7568051219218259</v>
      </c>
      <c r="GW2663" s="81">
        <v>1.1148832299820636E-2</v>
      </c>
      <c r="GX2663" s="81">
        <v>2.7568051219218259</v>
      </c>
      <c r="GY2663" s="81">
        <v>1.1148832299820636E-2</v>
      </c>
      <c r="GZ2663" s="81">
        <v>2.7568051219218259</v>
      </c>
    </row>
    <row r="2664" spans="187:208" x14ac:dyDescent="0.25">
      <c r="GE2664" s="81" t="s">
        <v>449</v>
      </c>
      <c r="GF2664" s="81" t="s">
        <v>155</v>
      </c>
      <c r="GG2664" s="81" t="s">
        <v>470</v>
      </c>
      <c r="GH2664" s="81" t="s">
        <v>457</v>
      </c>
      <c r="GI2664" s="81">
        <v>2029</v>
      </c>
      <c r="GJ2664" s="81" t="s">
        <v>201</v>
      </c>
      <c r="GK2664" s="81">
        <v>247.2729921649443</v>
      </c>
      <c r="GL2664" s="81">
        <v>487.92267199999998</v>
      </c>
      <c r="GM2664" s="81">
        <v>2029</v>
      </c>
      <c r="GN2664" s="81" t="s">
        <v>173</v>
      </c>
      <c r="GO2664" s="81">
        <v>1.1148832299820636E-2</v>
      </c>
      <c r="GP2664" s="81">
        <v>10</v>
      </c>
      <c r="GQ2664" s="81">
        <v>0</v>
      </c>
      <c r="GR2664" s="81" t="s">
        <v>448</v>
      </c>
      <c r="GS2664" s="81">
        <v>1.1148832299820636E-2</v>
      </c>
      <c r="GT2664" s="81">
        <v>2.7568051219218259</v>
      </c>
      <c r="GU2664" s="81">
        <v>1.1148832299820636E-2</v>
      </c>
      <c r="GV2664" s="81">
        <v>2.7568051219218259</v>
      </c>
      <c r="GW2664" s="81">
        <v>1.1148832299820636E-2</v>
      </c>
      <c r="GX2664" s="81">
        <v>2.7568051219218259</v>
      </c>
      <c r="GY2664" s="81">
        <v>1.1148832299820636E-2</v>
      </c>
      <c r="GZ2664" s="81">
        <v>2.7568051219218259</v>
      </c>
    </row>
    <row r="2665" spans="187:208" x14ac:dyDescent="0.25">
      <c r="GE2665" s="81" t="s">
        <v>449</v>
      </c>
      <c r="GF2665" s="81" t="s">
        <v>155</v>
      </c>
      <c r="GG2665" s="81" t="s">
        <v>470</v>
      </c>
      <c r="GH2665" s="81" t="s">
        <v>457</v>
      </c>
      <c r="GI2665" s="81">
        <v>2030</v>
      </c>
      <c r="GJ2665" s="81" t="s">
        <v>201</v>
      </c>
      <c r="GK2665" s="81">
        <v>247.2729921649443</v>
      </c>
      <c r="GL2665" s="81">
        <v>487.92267199999998</v>
      </c>
      <c r="GM2665" s="81">
        <v>2030</v>
      </c>
      <c r="GN2665" s="81" t="s">
        <v>173</v>
      </c>
      <c r="GO2665" s="81">
        <v>1.1148832299820636E-2</v>
      </c>
      <c r="GP2665" s="81">
        <v>10</v>
      </c>
      <c r="GQ2665" s="81">
        <v>0</v>
      </c>
      <c r="GR2665" s="81" t="s">
        <v>448</v>
      </c>
      <c r="GS2665" s="81">
        <v>0</v>
      </c>
      <c r="GT2665" s="81">
        <v>0</v>
      </c>
      <c r="GU2665" s="81">
        <v>1.1148832299820636E-2</v>
      </c>
      <c r="GV2665" s="81">
        <v>2.7568051219218259</v>
      </c>
      <c r="GW2665" s="81">
        <v>1.1148832299820636E-2</v>
      </c>
      <c r="GX2665" s="81">
        <v>2.7568051219218259</v>
      </c>
      <c r="GY2665" s="81">
        <v>1.1148832299820636E-2</v>
      </c>
      <c r="GZ2665" s="81">
        <v>2.7568051219218259</v>
      </c>
    </row>
    <row r="2666" spans="187:208" x14ac:dyDescent="0.25">
      <c r="GE2666" s="81" t="s">
        <v>449</v>
      </c>
      <c r="GF2666" s="81" t="s">
        <v>155</v>
      </c>
      <c r="GG2666" s="81" t="s">
        <v>470</v>
      </c>
      <c r="GH2666" s="81" t="s">
        <v>457</v>
      </c>
      <c r="GI2666" s="81">
        <v>2031</v>
      </c>
      <c r="GJ2666" s="81" t="s">
        <v>201</v>
      </c>
      <c r="GK2666" s="81">
        <v>247.2729921649443</v>
      </c>
      <c r="GL2666" s="81">
        <v>487.92267199999998</v>
      </c>
      <c r="GM2666" s="81">
        <v>2031</v>
      </c>
      <c r="GN2666" s="81" t="s">
        <v>173</v>
      </c>
      <c r="GO2666" s="81">
        <v>1.1148832299820636E-2</v>
      </c>
      <c r="GP2666" s="81">
        <v>10</v>
      </c>
      <c r="GQ2666" s="81">
        <v>0</v>
      </c>
      <c r="GR2666" s="81" t="s">
        <v>448</v>
      </c>
      <c r="GS2666" s="81">
        <v>0</v>
      </c>
      <c r="GT2666" s="81">
        <v>0</v>
      </c>
      <c r="GU2666" s="81">
        <v>0</v>
      </c>
      <c r="GV2666" s="81">
        <v>0</v>
      </c>
      <c r="GW2666" s="81">
        <v>1.1148832299820636E-2</v>
      </c>
      <c r="GX2666" s="81">
        <v>2.7568051219218259</v>
      </c>
      <c r="GY2666" s="81">
        <v>1.1148832299820636E-2</v>
      </c>
      <c r="GZ2666" s="81">
        <v>2.7568051219218259</v>
      </c>
    </row>
    <row r="2667" spans="187:208" x14ac:dyDescent="0.25">
      <c r="GE2667" s="81" t="s">
        <v>449</v>
      </c>
      <c r="GF2667" s="81" t="s">
        <v>155</v>
      </c>
      <c r="GG2667" s="81" t="s">
        <v>470</v>
      </c>
      <c r="GH2667" s="81" t="s">
        <v>457</v>
      </c>
      <c r="GI2667" s="81">
        <v>2032</v>
      </c>
      <c r="GJ2667" s="81" t="s">
        <v>201</v>
      </c>
      <c r="GK2667" s="81">
        <v>247.2729921649443</v>
      </c>
      <c r="GL2667" s="81">
        <v>487.92267199999998</v>
      </c>
      <c r="GM2667" s="81">
        <v>2032</v>
      </c>
      <c r="GN2667" s="81" t="s">
        <v>173</v>
      </c>
      <c r="GO2667" s="81">
        <v>1.1148832299820636E-2</v>
      </c>
      <c r="GP2667" s="81">
        <v>10</v>
      </c>
      <c r="GQ2667" s="81">
        <v>0</v>
      </c>
      <c r="GR2667" s="81" t="s">
        <v>448</v>
      </c>
      <c r="GS2667" s="81">
        <v>0</v>
      </c>
      <c r="GT2667" s="81">
        <v>0</v>
      </c>
      <c r="GU2667" s="81">
        <v>0</v>
      </c>
      <c r="GV2667" s="81">
        <v>0</v>
      </c>
      <c r="GW2667" s="81">
        <v>0</v>
      </c>
      <c r="GX2667" s="81">
        <v>0</v>
      </c>
      <c r="GY2667" s="81">
        <v>1.1148832299820636E-2</v>
      </c>
      <c r="GZ2667" s="81">
        <v>2.7568051219218259</v>
      </c>
    </row>
    <row r="2668" spans="187:208" x14ac:dyDescent="0.25">
      <c r="GE2668" s="81" t="s">
        <v>449</v>
      </c>
      <c r="GF2668" s="81" t="s">
        <v>155</v>
      </c>
      <c r="GG2668" s="81" t="s">
        <v>470</v>
      </c>
      <c r="GH2668" s="81" t="s">
        <v>458</v>
      </c>
      <c r="GI2668" s="81">
        <v>2021</v>
      </c>
      <c r="GJ2668" s="81" t="s">
        <v>201</v>
      </c>
      <c r="GK2668" s="81">
        <v>222.22942162783031</v>
      </c>
      <c r="GL2668" s="81">
        <v>487.92267199999998</v>
      </c>
      <c r="GM2668" s="81">
        <v>2021</v>
      </c>
      <c r="GN2668" s="81" t="s">
        <v>173</v>
      </c>
      <c r="GO2668" s="81">
        <v>1.1148832299820636E-2</v>
      </c>
      <c r="GP2668" s="81">
        <v>10</v>
      </c>
      <c r="GQ2668" s="81">
        <v>0</v>
      </c>
      <c r="GR2668" s="81" t="s">
        <v>448</v>
      </c>
      <c r="GS2668" s="81">
        <v>1.1148832299820636E-2</v>
      </c>
      <c r="GT2668" s="81">
        <v>2.4775985538148131</v>
      </c>
      <c r="GU2668" s="81">
        <v>1.1148832299820636E-2</v>
      </c>
      <c r="GV2668" s="81">
        <v>2.4775985538148131</v>
      </c>
      <c r="GW2668" s="81">
        <v>0</v>
      </c>
      <c r="GX2668" s="81">
        <v>0</v>
      </c>
      <c r="GY2668" s="81">
        <v>0</v>
      </c>
      <c r="GZ2668" s="81">
        <v>0</v>
      </c>
    </row>
    <row r="2669" spans="187:208" x14ac:dyDescent="0.25">
      <c r="GE2669" s="81" t="s">
        <v>449</v>
      </c>
      <c r="GF2669" s="81" t="s">
        <v>155</v>
      </c>
      <c r="GG2669" s="81" t="s">
        <v>470</v>
      </c>
      <c r="GH2669" s="81" t="s">
        <v>458</v>
      </c>
      <c r="GI2669" s="81">
        <v>2022</v>
      </c>
      <c r="GJ2669" s="81" t="s">
        <v>201</v>
      </c>
      <c r="GK2669" s="81">
        <v>222.22942162783031</v>
      </c>
      <c r="GL2669" s="81">
        <v>487.92267199999998</v>
      </c>
      <c r="GM2669" s="81">
        <v>2022</v>
      </c>
      <c r="GN2669" s="81" t="s">
        <v>173</v>
      </c>
      <c r="GO2669" s="81">
        <v>1.1148832299820636E-2</v>
      </c>
      <c r="GP2669" s="81">
        <v>10</v>
      </c>
      <c r="GQ2669" s="81">
        <v>0</v>
      </c>
      <c r="GR2669" s="81" t="s">
        <v>448</v>
      </c>
      <c r="GS2669" s="81">
        <v>1.1148832299820636E-2</v>
      </c>
      <c r="GT2669" s="81">
        <v>2.4775985538148131</v>
      </c>
      <c r="GU2669" s="81">
        <v>1.1148832299820636E-2</v>
      </c>
      <c r="GV2669" s="81">
        <v>2.4775985538148131</v>
      </c>
      <c r="GW2669" s="81">
        <v>1.1148832299820636E-2</v>
      </c>
      <c r="GX2669" s="81">
        <v>2.4775985538148131</v>
      </c>
      <c r="GY2669" s="81">
        <v>0</v>
      </c>
      <c r="GZ2669" s="81">
        <v>0</v>
      </c>
    </row>
    <row r="2670" spans="187:208" x14ac:dyDescent="0.25">
      <c r="GE2670" s="81" t="s">
        <v>449</v>
      </c>
      <c r="GF2670" s="81" t="s">
        <v>155</v>
      </c>
      <c r="GG2670" s="81" t="s">
        <v>470</v>
      </c>
      <c r="GH2670" s="81" t="s">
        <v>458</v>
      </c>
      <c r="GI2670" s="81">
        <v>2023</v>
      </c>
      <c r="GJ2670" s="81" t="s">
        <v>201</v>
      </c>
      <c r="GK2670" s="81">
        <v>233.23007680793731</v>
      </c>
      <c r="GL2670" s="81">
        <v>487.92267199999998</v>
      </c>
      <c r="GM2670" s="81">
        <v>2023</v>
      </c>
      <c r="GN2670" s="81" t="s">
        <v>173</v>
      </c>
      <c r="GO2670" s="81">
        <v>1.1148832299820636E-2</v>
      </c>
      <c r="GP2670" s="81">
        <v>10</v>
      </c>
      <c r="GQ2670" s="81">
        <v>0</v>
      </c>
      <c r="GR2670" s="81" t="s">
        <v>448</v>
      </c>
      <c r="GS2670" s="81">
        <v>1.1148832299820636E-2</v>
      </c>
      <c r="GT2670" s="81">
        <v>2.6002430136059793</v>
      </c>
      <c r="GU2670" s="81">
        <v>1.1148832299820636E-2</v>
      </c>
      <c r="GV2670" s="81">
        <v>2.6002430136059793</v>
      </c>
      <c r="GW2670" s="81">
        <v>1.1148832299820636E-2</v>
      </c>
      <c r="GX2670" s="81">
        <v>2.6002430136059793</v>
      </c>
      <c r="GY2670" s="81">
        <v>1.1148832299820636E-2</v>
      </c>
      <c r="GZ2670" s="81">
        <v>2.6002430136059793</v>
      </c>
    </row>
    <row r="2671" spans="187:208" x14ac:dyDescent="0.25">
      <c r="GE2671" s="81" t="s">
        <v>449</v>
      </c>
      <c r="GF2671" s="81" t="s">
        <v>155</v>
      </c>
      <c r="GG2671" s="81" t="s">
        <v>470</v>
      </c>
      <c r="GH2671" s="81" t="s">
        <v>458</v>
      </c>
      <c r="GI2671" s="81">
        <v>2024</v>
      </c>
      <c r="GJ2671" s="81" t="s">
        <v>201</v>
      </c>
      <c r="GK2671" s="81">
        <v>233.23007680793731</v>
      </c>
      <c r="GL2671" s="81">
        <v>487.92267199999998</v>
      </c>
      <c r="GM2671" s="81">
        <v>2024</v>
      </c>
      <c r="GN2671" s="81" t="s">
        <v>173</v>
      </c>
      <c r="GO2671" s="81">
        <v>1.1148832299820636E-2</v>
      </c>
      <c r="GP2671" s="81">
        <v>10</v>
      </c>
      <c r="GQ2671" s="81">
        <v>0</v>
      </c>
      <c r="GR2671" s="81" t="s">
        <v>448</v>
      </c>
      <c r="GS2671" s="81">
        <v>1.1148832299820636E-2</v>
      </c>
      <c r="GT2671" s="81">
        <v>2.6002430136059793</v>
      </c>
      <c r="GU2671" s="81">
        <v>1.1148832299820636E-2</v>
      </c>
      <c r="GV2671" s="81">
        <v>2.6002430136059793</v>
      </c>
      <c r="GW2671" s="81">
        <v>1.1148832299820636E-2</v>
      </c>
      <c r="GX2671" s="81">
        <v>2.6002430136059793</v>
      </c>
      <c r="GY2671" s="81">
        <v>1.1148832299820636E-2</v>
      </c>
      <c r="GZ2671" s="81">
        <v>2.6002430136059793</v>
      </c>
    </row>
    <row r="2672" spans="187:208" x14ac:dyDescent="0.25">
      <c r="GE2672" s="81" t="s">
        <v>449</v>
      </c>
      <c r="GF2672" s="81" t="s">
        <v>155</v>
      </c>
      <c r="GG2672" s="81" t="s">
        <v>470</v>
      </c>
      <c r="GH2672" s="81" t="s">
        <v>458</v>
      </c>
      <c r="GI2672" s="81">
        <v>2025</v>
      </c>
      <c r="GJ2672" s="81" t="s">
        <v>201</v>
      </c>
      <c r="GK2672" s="81">
        <v>233.23007680793731</v>
      </c>
      <c r="GL2672" s="81">
        <v>487.92267199999998</v>
      </c>
      <c r="GM2672" s="81">
        <v>2025</v>
      </c>
      <c r="GN2672" s="81" t="s">
        <v>173</v>
      </c>
      <c r="GO2672" s="81">
        <v>1.1148832299820636E-2</v>
      </c>
      <c r="GP2672" s="81">
        <v>10</v>
      </c>
      <c r="GQ2672" s="81">
        <v>0</v>
      </c>
      <c r="GR2672" s="81" t="s">
        <v>448</v>
      </c>
      <c r="GS2672" s="81">
        <v>1.1148832299820636E-2</v>
      </c>
      <c r="GT2672" s="81">
        <v>2.6002430136059793</v>
      </c>
      <c r="GU2672" s="81">
        <v>1.1148832299820636E-2</v>
      </c>
      <c r="GV2672" s="81">
        <v>2.6002430136059793</v>
      </c>
      <c r="GW2672" s="81">
        <v>1.1148832299820636E-2</v>
      </c>
      <c r="GX2672" s="81">
        <v>2.6002430136059793</v>
      </c>
      <c r="GY2672" s="81">
        <v>1.1148832299820636E-2</v>
      </c>
      <c r="GZ2672" s="81">
        <v>2.6002430136059793</v>
      </c>
    </row>
    <row r="2673" spans="187:208" x14ac:dyDescent="0.25">
      <c r="GE2673" s="81" t="s">
        <v>449</v>
      </c>
      <c r="GF2673" s="81" t="s">
        <v>155</v>
      </c>
      <c r="GG2673" s="81" t="s">
        <v>470</v>
      </c>
      <c r="GH2673" s="81" t="s">
        <v>458</v>
      </c>
      <c r="GI2673" s="81">
        <v>2026</v>
      </c>
      <c r="GJ2673" s="81" t="s">
        <v>201</v>
      </c>
      <c r="GK2673" s="81">
        <v>233.23007680793731</v>
      </c>
      <c r="GL2673" s="81">
        <v>487.92267199999998</v>
      </c>
      <c r="GM2673" s="81">
        <v>2026</v>
      </c>
      <c r="GN2673" s="81" t="s">
        <v>173</v>
      </c>
      <c r="GO2673" s="81">
        <v>1.1148832299820636E-2</v>
      </c>
      <c r="GP2673" s="81">
        <v>10</v>
      </c>
      <c r="GQ2673" s="81">
        <v>0</v>
      </c>
      <c r="GR2673" s="81" t="s">
        <v>448</v>
      </c>
      <c r="GS2673" s="81">
        <v>1.1148832299820636E-2</v>
      </c>
      <c r="GT2673" s="81">
        <v>2.6002430136059793</v>
      </c>
      <c r="GU2673" s="81">
        <v>1.1148832299820636E-2</v>
      </c>
      <c r="GV2673" s="81">
        <v>2.6002430136059793</v>
      </c>
      <c r="GW2673" s="81">
        <v>1.1148832299820636E-2</v>
      </c>
      <c r="GX2673" s="81">
        <v>2.6002430136059793</v>
      </c>
      <c r="GY2673" s="81">
        <v>1.1148832299820636E-2</v>
      </c>
      <c r="GZ2673" s="81">
        <v>2.6002430136059793</v>
      </c>
    </row>
    <row r="2674" spans="187:208" x14ac:dyDescent="0.25">
      <c r="GE2674" s="81" t="s">
        <v>449</v>
      </c>
      <c r="GF2674" s="81" t="s">
        <v>155</v>
      </c>
      <c r="GG2674" s="81" t="s">
        <v>470</v>
      </c>
      <c r="GH2674" s="81" t="s">
        <v>458</v>
      </c>
      <c r="GI2674" s="81">
        <v>2027</v>
      </c>
      <c r="GJ2674" s="81" t="s">
        <v>201</v>
      </c>
      <c r="GK2674" s="81">
        <v>233.23007680793731</v>
      </c>
      <c r="GL2674" s="81">
        <v>487.92267199999998</v>
      </c>
      <c r="GM2674" s="81">
        <v>2027</v>
      </c>
      <c r="GN2674" s="81" t="s">
        <v>173</v>
      </c>
      <c r="GO2674" s="81">
        <v>1.1148832299820636E-2</v>
      </c>
      <c r="GP2674" s="81">
        <v>10</v>
      </c>
      <c r="GQ2674" s="81">
        <v>0</v>
      </c>
      <c r="GR2674" s="81" t="s">
        <v>448</v>
      </c>
      <c r="GS2674" s="81">
        <v>1.1148832299820636E-2</v>
      </c>
      <c r="GT2674" s="81">
        <v>2.6002430136059793</v>
      </c>
      <c r="GU2674" s="81">
        <v>1.1148832299820636E-2</v>
      </c>
      <c r="GV2674" s="81">
        <v>2.6002430136059793</v>
      </c>
      <c r="GW2674" s="81">
        <v>1.1148832299820636E-2</v>
      </c>
      <c r="GX2674" s="81">
        <v>2.6002430136059793</v>
      </c>
      <c r="GY2674" s="81">
        <v>1.1148832299820636E-2</v>
      </c>
      <c r="GZ2674" s="81">
        <v>2.6002430136059793</v>
      </c>
    </row>
    <row r="2675" spans="187:208" x14ac:dyDescent="0.25">
      <c r="GE2675" s="81" t="s">
        <v>449</v>
      </c>
      <c r="GF2675" s="81" t="s">
        <v>155</v>
      </c>
      <c r="GG2675" s="81" t="s">
        <v>470</v>
      </c>
      <c r="GH2675" s="81" t="s">
        <v>458</v>
      </c>
      <c r="GI2675" s="81">
        <v>2028</v>
      </c>
      <c r="GJ2675" s="81" t="s">
        <v>201</v>
      </c>
      <c r="GK2675" s="81">
        <v>247.27299216494669</v>
      </c>
      <c r="GL2675" s="81">
        <v>487.92267199999998</v>
      </c>
      <c r="GM2675" s="81">
        <v>2028</v>
      </c>
      <c r="GN2675" s="81" t="s">
        <v>173</v>
      </c>
      <c r="GO2675" s="81">
        <v>1.1148832299820636E-2</v>
      </c>
      <c r="GP2675" s="81">
        <v>10</v>
      </c>
      <c r="GQ2675" s="81">
        <v>0</v>
      </c>
      <c r="GR2675" s="81" t="s">
        <v>448</v>
      </c>
      <c r="GS2675" s="81">
        <v>1.1148832299820636E-2</v>
      </c>
      <c r="GT2675" s="81">
        <v>2.7568051219218526</v>
      </c>
      <c r="GU2675" s="81">
        <v>1.1148832299820636E-2</v>
      </c>
      <c r="GV2675" s="81">
        <v>2.7568051219218526</v>
      </c>
      <c r="GW2675" s="81">
        <v>1.1148832299820636E-2</v>
      </c>
      <c r="GX2675" s="81">
        <v>2.7568051219218526</v>
      </c>
      <c r="GY2675" s="81">
        <v>1.1148832299820636E-2</v>
      </c>
      <c r="GZ2675" s="81">
        <v>2.7568051219218526</v>
      </c>
    </row>
    <row r="2676" spans="187:208" x14ac:dyDescent="0.25">
      <c r="GE2676" s="81" t="s">
        <v>449</v>
      </c>
      <c r="GF2676" s="81" t="s">
        <v>155</v>
      </c>
      <c r="GG2676" s="81" t="s">
        <v>470</v>
      </c>
      <c r="GH2676" s="81" t="s">
        <v>458</v>
      </c>
      <c r="GI2676" s="81">
        <v>2029</v>
      </c>
      <c r="GJ2676" s="81" t="s">
        <v>201</v>
      </c>
      <c r="GK2676" s="81">
        <v>247.27299216494669</v>
      </c>
      <c r="GL2676" s="81">
        <v>487.92267199999998</v>
      </c>
      <c r="GM2676" s="81">
        <v>2029</v>
      </c>
      <c r="GN2676" s="81" t="s">
        <v>173</v>
      </c>
      <c r="GO2676" s="81">
        <v>1.1148832299820636E-2</v>
      </c>
      <c r="GP2676" s="81">
        <v>10</v>
      </c>
      <c r="GQ2676" s="81">
        <v>0</v>
      </c>
      <c r="GR2676" s="81" t="s">
        <v>448</v>
      </c>
      <c r="GS2676" s="81">
        <v>1.1148832299820636E-2</v>
      </c>
      <c r="GT2676" s="81">
        <v>2.7568051219218526</v>
      </c>
      <c r="GU2676" s="81">
        <v>1.1148832299820636E-2</v>
      </c>
      <c r="GV2676" s="81">
        <v>2.7568051219218526</v>
      </c>
      <c r="GW2676" s="81">
        <v>1.1148832299820636E-2</v>
      </c>
      <c r="GX2676" s="81">
        <v>2.7568051219218526</v>
      </c>
      <c r="GY2676" s="81">
        <v>1.1148832299820636E-2</v>
      </c>
      <c r="GZ2676" s="81">
        <v>2.7568051219218526</v>
      </c>
    </row>
    <row r="2677" spans="187:208" x14ac:dyDescent="0.25">
      <c r="GE2677" s="81" t="s">
        <v>449</v>
      </c>
      <c r="GF2677" s="81" t="s">
        <v>155</v>
      </c>
      <c r="GG2677" s="81" t="s">
        <v>470</v>
      </c>
      <c r="GH2677" s="81" t="s">
        <v>458</v>
      </c>
      <c r="GI2677" s="81">
        <v>2030</v>
      </c>
      <c r="GJ2677" s="81" t="s">
        <v>201</v>
      </c>
      <c r="GK2677" s="81">
        <v>247.27299216494669</v>
      </c>
      <c r="GL2677" s="81">
        <v>487.92267199999998</v>
      </c>
      <c r="GM2677" s="81">
        <v>2030</v>
      </c>
      <c r="GN2677" s="81" t="s">
        <v>173</v>
      </c>
      <c r="GO2677" s="81">
        <v>1.1148832299820636E-2</v>
      </c>
      <c r="GP2677" s="81">
        <v>10</v>
      </c>
      <c r="GQ2677" s="81">
        <v>0</v>
      </c>
      <c r="GR2677" s="81" t="s">
        <v>448</v>
      </c>
      <c r="GS2677" s="81">
        <v>0</v>
      </c>
      <c r="GT2677" s="81">
        <v>0</v>
      </c>
      <c r="GU2677" s="81">
        <v>1.1148832299820636E-2</v>
      </c>
      <c r="GV2677" s="81">
        <v>2.7568051219218526</v>
      </c>
      <c r="GW2677" s="81">
        <v>1.1148832299820636E-2</v>
      </c>
      <c r="GX2677" s="81">
        <v>2.7568051219218526</v>
      </c>
      <c r="GY2677" s="81">
        <v>1.1148832299820636E-2</v>
      </c>
      <c r="GZ2677" s="81">
        <v>2.7568051219218526</v>
      </c>
    </row>
    <row r="2678" spans="187:208" x14ac:dyDescent="0.25">
      <c r="GE2678" s="81" t="s">
        <v>449</v>
      </c>
      <c r="GF2678" s="81" t="s">
        <v>155</v>
      </c>
      <c r="GG2678" s="81" t="s">
        <v>470</v>
      </c>
      <c r="GH2678" s="81" t="s">
        <v>458</v>
      </c>
      <c r="GI2678" s="81">
        <v>2031</v>
      </c>
      <c r="GJ2678" s="81" t="s">
        <v>201</v>
      </c>
      <c r="GK2678" s="81">
        <v>247.27299216494669</v>
      </c>
      <c r="GL2678" s="81">
        <v>487.92267199999998</v>
      </c>
      <c r="GM2678" s="81">
        <v>2031</v>
      </c>
      <c r="GN2678" s="81" t="s">
        <v>173</v>
      </c>
      <c r="GO2678" s="81">
        <v>1.1148832299820636E-2</v>
      </c>
      <c r="GP2678" s="81">
        <v>10</v>
      </c>
      <c r="GQ2678" s="81">
        <v>0</v>
      </c>
      <c r="GR2678" s="81" t="s">
        <v>448</v>
      </c>
      <c r="GS2678" s="81">
        <v>0</v>
      </c>
      <c r="GT2678" s="81">
        <v>0</v>
      </c>
      <c r="GU2678" s="81">
        <v>0</v>
      </c>
      <c r="GV2678" s="81">
        <v>0</v>
      </c>
      <c r="GW2678" s="81">
        <v>1.1148832299820636E-2</v>
      </c>
      <c r="GX2678" s="81">
        <v>2.7568051219218526</v>
      </c>
      <c r="GY2678" s="81">
        <v>1.1148832299820636E-2</v>
      </c>
      <c r="GZ2678" s="81">
        <v>2.7568051219218526</v>
      </c>
    </row>
    <row r="2679" spans="187:208" x14ac:dyDescent="0.25">
      <c r="GE2679" s="81" t="s">
        <v>449</v>
      </c>
      <c r="GF2679" s="81" t="s">
        <v>155</v>
      </c>
      <c r="GG2679" s="81" t="s">
        <v>470</v>
      </c>
      <c r="GH2679" s="81" t="s">
        <v>458</v>
      </c>
      <c r="GI2679" s="81">
        <v>2032</v>
      </c>
      <c r="GJ2679" s="81" t="s">
        <v>201</v>
      </c>
      <c r="GK2679" s="81">
        <v>247.27299216494669</v>
      </c>
      <c r="GL2679" s="81">
        <v>487.92267199999998</v>
      </c>
      <c r="GM2679" s="81">
        <v>2032</v>
      </c>
      <c r="GN2679" s="81" t="s">
        <v>173</v>
      </c>
      <c r="GO2679" s="81">
        <v>1.1148832299820636E-2</v>
      </c>
      <c r="GP2679" s="81">
        <v>10</v>
      </c>
      <c r="GQ2679" s="81">
        <v>0</v>
      </c>
      <c r="GR2679" s="81" t="s">
        <v>448</v>
      </c>
      <c r="GS2679" s="81">
        <v>0</v>
      </c>
      <c r="GT2679" s="81">
        <v>0</v>
      </c>
      <c r="GU2679" s="81">
        <v>0</v>
      </c>
      <c r="GV2679" s="81">
        <v>0</v>
      </c>
      <c r="GW2679" s="81">
        <v>0</v>
      </c>
      <c r="GX2679" s="81">
        <v>0</v>
      </c>
      <c r="GY2679" s="81">
        <v>1.1148832299820636E-2</v>
      </c>
      <c r="GZ2679" s="81">
        <v>2.7568051219218526</v>
      </c>
    </row>
    <row r="2680" spans="187:208" x14ac:dyDescent="0.25">
      <c r="GE2680" s="81" t="s">
        <v>449</v>
      </c>
      <c r="GF2680" s="81" t="s">
        <v>155</v>
      </c>
      <c r="GG2680" s="81" t="s">
        <v>470</v>
      </c>
      <c r="GH2680" s="81" t="s">
        <v>459</v>
      </c>
      <c r="GI2680" s="81">
        <v>2021</v>
      </c>
      <c r="GJ2680" s="81" t="s">
        <v>201</v>
      </c>
      <c r="GK2680" s="81">
        <v>0.69641821681222593</v>
      </c>
      <c r="GL2680" s="81">
        <v>487.92267199999998</v>
      </c>
      <c r="GM2680" s="81">
        <v>2021</v>
      </c>
      <c r="GN2680" s="81" t="s">
        <v>173</v>
      </c>
      <c r="GO2680" s="81">
        <v>1.1148832299820636E-2</v>
      </c>
      <c r="GP2680" s="81">
        <v>10</v>
      </c>
      <c r="GQ2680" s="81">
        <v>0</v>
      </c>
      <c r="GR2680" s="81" t="s">
        <v>448</v>
      </c>
      <c r="GS2680" s="81">
        <v>1.1148832299820636E-2</v>
      </c>
      <c r="GT2680" s="81">
        <v>7.7642499097796353E-3</v>
      </c>
      <c r="GU2680" s="81">
        <v>1.1148832299820636E-2</v>
      </c>
      <c r="GV2680" s="81">
        <v>7.7642499097796353E-3</v>
      </c>
      <c r="GW2680" s="81">
        <v>0</v>
      </c>
      <c r="GX2680" s="81">
        <v>0</v>
      </c>
      <c r="GY2680" s="81">
        <v>0</v>
      </c>
      <c r="GZ2680" s="81">
        <v>0</v>
      </c>
    </row>
    <row r="2681" spans="187:208" x14ac:dyDescent="0.25">
      <c r="GE2681" s="81" t="s">
        <v>449</v>
      </c>
      <c r="GF2681" s="81" t="s">
        <v>155</v>
      </c>
      <c r="GG2681" s="81" t="s">
        <v>470</v>
      </c>
      <c r="GH2681" s="81" t="s">
        <v>459</v>
      </c>
      <c r="GI2681" s="81">
        <v>2022</v>
      </c>
      <c r="GJ2681" s="81" t="s">
        <v>201</v>
      </c>
      <c r="GK2681" s="81">
        <v>0.69641821681222593</v>
      </c>
      <c r="GL2681" s="81">
        <v>487.92267199999998</v>
      </c>
      <c r="GM2681" s="81">
        <v>2022</v>
      </c>
      <c r="GN2681" s="81" t="s">
        <v>173</v>
      </c>
      <c r="GO2681" s="81">
        <v>1.1148832299820636E-2</v>
      </c>
      <c r="GP2681" s="81">
        <v>10</v>
      </c>
      <c r="GQ2681" s="81">
        <v>0</v>
      </c>
      <c r="GR2681" s="81" t="s">
        <v>448</v>
      </c>
      <c r="GS2681" s="81">
        <v>1.1148832299820636E-2</v>
      </c>
      <c r="GT2681" s="81">
        <v>7.7642499097796353E-3</v>
      </c>
      <c r="GU2681" s="81">
        <v>1.1148832299820636E-2</v>
      </c>
      <c r="GV2681" s="81">
        <v>7.7642499097796353E-3</v>
      </c>
      <c r="GW2681" s="81">
        <v>1.1148832299820636E-2</v>
      </c>
      <c r="GX2681" s="81">
        <v>7.7642499097796353E-3</v>
      </c>
      <c r="GY2681" s="81">
        <v>0</v>
      </c>
      <c r="GZ2681" s="81">
        <v>0</v>
      </c>
    </row>
    <row r="2682" spans="187:208" x14ac:dyDescent="0.25">
      <c r="GE2682" s="81" t="s">
        <v>449</v>
      </c>
      <c r="GF2682" s="81" t="s">
        <v>155</v>
      </c>
      <c r="GG2682" s="81" t="s">
        <v>470</v>
      </c>
      <c r="GH2682" s="81" t="s">
        <v>459</v>
      </c>
      <c r="GI2682" s="81">
        <v>2023</v>
      </c>
      <c r="GJ2682" s="81" t="s">
        <v>201</v>
      </c>
      <c r="GK2682" s="81">
        <v>0.71896016785821737</v>
      </c>
      <c r="GL2682" s="81">
        <v>487.92267199999998</v>
      </c>
      <c r="GM2682" s="81">
        <v>2023</v>
      </c>
      <c r="GN2682" s="81" t="s">
        <v>173</v>
      </c>
      <c r="GO2682" s="81">
        <v>1.1148832299820636E-2</v>
      </c>
      <c r="GP2682" s="81">
        <v>10</v>
      </c>
      <c r="GQ2682" s="81">
        <v>0</v>
      </c>
      <c r="GR2682" s="81" t="s">
        <v>448</v>
      </c>
      <c r="GS2682" s="81">
        <v>1.1148832299820636E-2</v>
      </c>
      <c r="GT2682" s="81">
        <v>8.0155663417021596E-3</v>
      </c>
      <c r="GU2682" s="81">
        <v>1.1148832299820636E-2</v>
      </c>
      <c r="GV2682" s="81">
        <v>8.0155663417021596E-3</v>
      </c>
      <c r="GW2682" s="81">
        <v>1.1148832299820636E-2</v>
      </c>
      <c r="GX2682" s="81">
        <v>8.0155663417021596E-3</v>
      </c>
      <c r="GY2682" s="81">
        <v>1.1148832299820636E-2</v>
      </c>
      <c r="GZ2682" s="81">
        <v>8.0155663417021596E-3</v>
      </c>
    </row>
    <row r="2683" spans="187:208" x14ac:dyDescent="0.25">
      <c r="GE2683" s="81" t="s">
        <v>449</v>
      </c>
      <c r="GF2683" s="81" t="s">
        <v>155</v>
      </c>
      <c r="GG2683" s="81" t="s">
        <v>470</v>
      </c>
      <c r="GH2683" s="81" t="s">
        <v>459</v>
      </c>
      <c r="GI2683" s="81">
        <v>2024</v>
      </c>
      <c r="GJ2683" s="81" t="s">
        <v>201</v>
      </c>
      <c r="GK2683" s="81">
        <v>0.71896016785821737</v>
      </c>
      <c r="GL2683" s="81">
        <v>487.92267199999998</v>
      </c>
      <c r="GM2683" s="81">
        <v>2024</v>
      </c>
      <c r="GN2683" s="81" t="s">
        <v>173</v>
      </c>
      <c r="GO2683" s="81">
        <v>1.1148832299820636E-2</v>
      </c>
      <c r="GP2683" s="81">
        <v>10</v>
      </c>
      <c r="GQ2683" s="81">
        <v>0</v>
      </c>
      <c r="GR2683" s="81" t="s">
        <v>448</v>
      </c>
      <c r="GS2683" s="81">
        <v>1.1148832299820636E-2</v>
      </c>
      <c r="GT2683" s="81">
        <v>8.0155663417021596E-3</v>
      </c>
      <c r="GU2683" s="81">
        <v>1.1148832299820636E-2</v>
      </c>
      <c r="GV2683" s="81">
        <v>8.0155663417021596E-3</v>
      </c>
      <c r="GW2683" s="81">
        <v>1.1148832299820636E-2</v>
      </c>
      <c r="GX2683" s="81">
        <v>8.0155663417021596E-3</v>
      </c>
      <c r="GY2683" s="81">
        <v>1.1148832299820636E-2</v>
      </c>
      <c r="GZ2683" s="81">
        <v>8.0155663417021596E-3</v>
      </c>
    </row>
    <row r="2684" spans="187:208" x14ac:dyDescent="0.25">
      <c r="GE2684" s="81" t="s">
        <v>449</v>
      </c>
      <c r="GF2684" s="81" t="s">
        <v>155</v>
      </c>
      <c r="GG2684" s="81" t="s">
        <v>470</v>
      </c>
      <c r="GH2684" s="81" t="s">
        <v>459</v>
      </c>
      <c r="GI2684" s="81">
        <v>2025</v>
      </c>
      <c r="GJ2684" s="81" t="s">
        <v>201</v>
      </c>
      <c r="GK2684" s="81">
        <v>0.71896016785821737</v>
      </c>
      <c r="GL2684" s="81">
        <v>487.92267199999998</v>
      </c>
      <c r="GM2684" s="81">
        <v>2025</v>
      </c>
      <c r="GN2684" s="81" t="s">
        <v>173</v>
      </c>
      <c r="GO2684" s="81">
        <v>1.1148832299820636E-2</v>
      </c>
      <c r="GP2684" s="81">
        <v>10</v>
      </c>
      <c r="GQ2684" s="81">
        <v>0</v>
      </c>
      <c r="GR2684" s="81" t="s">
        <v>448</v>
      </c>
      <c r="GS2684" s="81">
        <v>1.1148832299820636E-2</v>
      </c>
      <c r="GT2684" s="81">
        <v>8.0155663417021596E-3</v>
      </c>
      <c r="GU2684" s="81">
        <v>1.1148832299820636E-2</v>
      </c>
      <c r="GV2684" s="81">
        <v>8.0155663417021596E-3</v>
      </c>
      <c r="GW2684" s="81">
        <v>1.1148832299820636E-2</v>
      </c>
      <c r="GX2684" s="81">
        <v>8.0155663417021596E-3</v>
      </c>
      <c r="GY2684" s="81">
        <v>1.1148832299820636E-2</v>
      </c>
      <c r="GZ2684" s="81">
        <v>8.0155663417021596E-3</v>
      </c>
    </row>
    <row r="2685" spans="187:208" x14ac:dyDescent="0.25">
      <c r="GE2685" s="81" t="s">
        <v>449</v>
      </c>
      <c r="GF2685" s="81" t="s">
        <v>155</v>
      </c>
      <c r="GG2685" s="81" t="s">
        <v>470</v>
      </c>
      <c r="GH2685" s="81" t="s">
        <v>459</v>
      </c>
      <c r="GI2685" s="81">
        <v>2026</v>
      </c>
      <c r="GJ2685" s="81" t="s">
        <v>201</v>
      </c>
      <c r="GK2685" s="81">
        <v>0.71896016785821737</v>
      </c>
      <c r="GL2685" s="81">
        <v>487.92267199999998</v>
      </c>
      <c r="GM2685" s="81">
        <v>2026</v>
      </c>
      <c r="GN2685" s="81" t="s">
        <v>173</v>
      </c>
      <c r="GO2685" s="81">
        <v>1.1148832299820636E-2</v>
      </c>
      <c r="GP2685" s="81">
        <v>10</v>
      </c>
      <c r="GQ2685" s="81">
        <v>0</v>
      </c>
      <c r="GR2685" s="81" t="s">
        <v>448</v>
      </c>
      <c r="GS2685" s="81">
        <v>1.1148832299820636E-2</v>
      </c>
      <c r="GT2685" s="81">
        <v>8.0155663417021596E-3</v>
      </c>
      <c r="GU2685" s="81">
        <v>1.1148832299820636E-2</v>
      </c>
      <c r="GV2685" s="81">
        <v>8.0155663417021596E-3</v>
      </c>
      <c r="GW2685" s="81">
        <v>1.1148832299820636E-2</v>
      </c>
      <c r="GX2685" s="81">
        <v>8.0155663417021596E-3</v>
      </c>
      <c r="GY2685" s="81">
        <v>1.1148832299820636E-2</v>
      </c>
      <c r="GZ2685" s="81">
        <v>8.0155663417021596E-3</v>
      </c>
    </row>
    <row r="2686" spans="187:208" x14ac:dyDescent="0.25">
      <c r="GE2686" s="81" t="s">
        <v>449</v>
      </c>
      <c r="GF2686" s="81" t="s">
        <v>155</v>
      </c>
      <c r="GG2686" s="81" t="s">
        <v>470</v>
      </c>
      <c r="GH2686" s="81" t="s">
        <v>459</v>
      </c>
      <c r="GI2686" s="81">
        <v>2027</v>
      </c>
      <c r="GJ2686" s="81" t="s">
        <v>201</v>
      </c>
      <c r="GK2686" s="81">
        <v>0.71896016785821737</v>
      </c>
      <c r="GL2686" s="81">
        <v>487.92267199999998</v>
      </c>
      <c r="GM2686" s="81">
        <v>2027</v>
      </c>
      <c r="GN2686" s="81" t="s">
        <v>173</v>
      </c>
      <c r="GO2686" s="81">
        <v>1.1148832299820636E-2</v>
      </c>
      <c r="GP2686" s="81">
        <v>10</v>
      </c>
      <c r="GQ2686" s="81">
        <v>0</v>
      </c>
      <c r="GR2686" s="81" t="s">
        <v>448</v>
      </c>
      <c r="GS2686" s="81">
        <v>1.1148832299820636E-2</v>
      </c>
      <c r="GT2686" s="81">
        <v>8.0155663417021596E-3</v>
      </c>
      <c r="GU2686" s="81">
        <v>1.1148832299820636E-2</v>
      </c>
      <c r="GV2686" s="81">
        <v>8.0155663417021596E-3</v>
      </c>
      <c r="GW2686" s="81">
        <v>1.1148832299820636E-2</v>
      </c>
      <c r="GX2686" s="81">
        <v>8.0155663417021596E-3</v>
      </c>
      <c r="GY2686" s="81">
        <v>1.1148832299820636E-2</v>
      </c>
      <c r="GZ2686" s="81">
        <v>8.0155663417021596E-3</v>
      </c>
    </row>
    <row r="2687" spans="187:208" x14ac:dyDescent="0.25">
      <c r="GE2687" s="81" t="s">
        <v>449</v>
      </c>
      <c r="GF2687" s="81" t="s">
        <v>155</v>
      </c>
      <c r="GG2687" s="81" t="s">
        <v>470</v>
      </c>
      <c r="GH2687" s="81" t="s">
        <v>459</v>
      </c>
      <c r="GI2687" s="81">
        <v>2028</v>
      </c>
      <c r="GJ2687" s="81" t="s">
        <v>201</v>
      </c>
      <c r="GK2687" s="81">
        <v>0.74733835430387963</v>
      </c>
      <c r="GL2687" s="81">
        <v>487.92267199999998</v>
      </c>
      <c r="GM2687" s="81">
        <v>2028</v>
      </c>
      <c r="GN2687" s="81" t="s">
        <v>173</v>
      </c>
      <c r="GO2687" s="81">
        <v>1.1148832299820636E-2</v>
      </c>
      <c r="GP2687" s="81">
        <v>10</v>
      </c>
      <c r="GQ2687" s="81">
        <v>0</v>
      </c>
      <c r="GR2687" s="81" t="s">
        <v>448</v>
      </c>
      <c r="GS2687" s="81">
        <v>1.1148832299820636E-2</v>
      </c>
      <c r="GT2687" s="81">
        <v>8.3319499833578916E-3</v>
      </c>
      <c r="GU2687" s="81">
        <v>1.1148832299820636E-2</v>
      </c>
      <c r="GV2687" s="81">
        <v>8.3319499833578916E-3</v>
      </c>
      <c r="GW2687" s="81">
        <v>1.1148832299820636E-2</v>
      </c>
      <c r="GX2687" s="81">
        <v>8.3319499833578916E-3</v>
      </c>
      <c r="GY2687" s="81">
        <v>1.1148832299820636E-2</v>
      </c>
      <c r="GZ2687" s="81">
        <v>8.3319499833578916E-3</v>
      </c>
    </row>
    <row r="2688" spans="187:208" x14ac:dyDescent="0.25">
      <c r="GE2688" s="81" t="s">
        <v>449</v>
      </c>
      <c r="GF2688" s="81" t="s">
        <v>155</v>
      </c>
      <c r="GG2688" s="81" t="s">
        <v>470</v>
      </c>
      <c r="GH2688" s="81" t="s">
        <v>459</v>
      </c>
      <c r="GI2688" s="81">
        <v>2029</v>
      </c>
      <c r="GJ2688" s="81" t="s">
        <v>201</v>
      </c>
      <c r="GK2688" s="81">
        <v>0.74733835430387963</v>
      </c>
      <c r="GL2688" s="81">
        <v>487.92267199999998</v>
      </c>
      <c r="GM2688" s="81">
        <v>2029</v>
      </c>
      <c r="GN2688" s="81" t="s">
        <v>173</v>
      </c>
      <c r="GO2688" s="81">
        <v>1.1148832299820636E-2</v>
      </c>
      <c r="GP2688" s="81">
        <v>10</v>
      </c>
      <c r="GQ2688" s="81">
        <v>0</v>
      </c>
      <c r="GR2688" s="81" t="s">
        <v>448</v>
      </c>
      <c r="GS2688" s="81">
        <v>1.1148832299820636E-2</v>
      </c>
      <c r="GT2688" s="81">
        <v>8.3319499833578916E-3</v>
      </c>
      <c r="GU2688" s="81">
        <v>1.1148832299820636E-2</v>
      </c>
      <c r="GV2688" s="81">
        <v>8.3319499833578916E-3</v>
      </c>
      <c r="GW2688" s="81">
        <v>1.1148832299820636E-2</v>
      </c>
      <c r="GX2688" s="81">
        <v>8.3319499833578916E-3</v>
      </c>
      <c r="GY2688" s="81">
        <v>1.1148832299820636E-2</v>
      </c>
      <c r="GZ2688" s="81">
        <v>8.3319499833578916E-3</v>
      </c>
    </row>
    <row r="2689" spans="187:208" x14ac:dyDescent="0.25">
      <c r="GE2689" s="81" t="s">
        <v>449</v>
      </c>
      <c r="GF2689" s="81" t="s">
        <v>155</v>
      </c>
      <c r="GG2689" s="81" t="s">
        <v>470</v>
      </c>
      <c r="GH2689" s="81" t="s">
        <v>459</v>
      </c>
      <c r="GI2689" s="81">
        <v>2030</v>
      </c>
      <c r="GJ2689" s="81" t="s">
        <v>201</v>
      </c>
      <c r="GK2689" s="81">
        <v>0.74733835430387963</v>
      </c>
      <c r="GL2689" s="81">
        <v>487.92267199999998</v>
      </c>
      <c r="GM2689" s="81">
        <v>2030</v>
      </c>
      <c r="GN2689" s="81" t="s">
        <v>173</v>
      </c>
      <c r="GO2689" s="81">
        <v>1.1148832299820636E-2</v>
      </c>
      <c r="GP2689" s="81">
        <v>10</v>
      </c>
      <c r="GQ2689" s="81">
        <v>0</v>
      </c>
      <c r="GR2689" s="81" t="s">
        <v>448</v>
      </c>
      <c r="GS2689" s="81">
        <v>0</v>
      </c>
      <c r="GT2689" s="81">
        <v>0</v>
      </c>
      <c r="GU2689" s="81">
        <v>1.1148832299820636E-2</v>
      </c>
      <c r="GV2689" s="81">
        <v>8.3319499833578916E-3</v>
      </c>
      <c r="GW2689" s="81">
        <v>1.1148832299820636E-2</v>
      </c>
      <c r="GX2689" s="81">
        <v>8.3319499833578916E-3</v>
      </c>
      <c r="GY2689" s="81">
        <v>1.1148832299820636E-2</v>
      </c>
      <c r="GZ2689" s="81">
        <v>8.3319499833578916E-3</v>
      </c>
    </row>
    <row r="2690" spans="187:208" x14ac:dyDescent="0.25">
      <c r="GE2690" s="81" t="s">
        <v>449</v>
      </c>
      <c r="GF2690" s="81" t="s">
        <v>155</v>
      </c>
      <c r="GG2690" s="81" t="s">
        <v>470</v>
      </c>
      <c r="GH2690" s="81" t="s">
        <v>459</v>
      </c>
      <c r="GI2690" s="81">
        <v>2031</v>
      </c>
      <c r="GJ2690" s="81" t="s">
        <v>201</v>
      </c>
      <c r="GK2690" s="81">
        <v>0.74733835430387963</v>
      </c>
      <c r="GL2690" s="81">
        <v>487.92267199999998</v>
      </c>
      <c r="GM2690" s="81">
        <v>2031</v>
      </c>
      <c r="GN2690" s="81" t="s">
        <v>173</v>
      </c>
      <c r="GO2690" s="81">
        <v>1.1148832299820636E-2</v>
      </c>
      <c r="GP2690" s="81">
        <v>10</v>
      </c>
      <c r="GQ2690" s="81">
        <v>0</v>
      </c>
      <c r="GR2690" s="81" t="s">
        <v>448</v>
      </c>
      <c r="GS2690" s="81">
        <v>0</v>
      </c>
      <c r="GT2690" s="81">
        <v>0</v>
      </c>
      <c r="GU2690" s="81">
        <v>0</v>
      </c>
      <c r="GV2690" s="81">
        <v>0</v>
      </c>
      <c r="GW2690" s="81">
        <v>1.1148832299820636E-2</v>
      </c>
      <c r="GX2690" s="81">
        <v>8.3319499833578916E-3</v>
      </c>
      <c r="GY2690" s="81">
        <v>1.1148832299820636E-2</v>
      </c>
      <c r="GZ2690" s="81">
        <v>8.3319499833578916E-3</v>
      </c>
    </row>
    <row r="2691" spans="187:208" x14ac:dyDescent="0.25">
      <c r="GE2691" s="81" t="s">
        <v>449</v>
      </c>
      <c r="GF2691" s="81" t="s">
        <v>155</v>
      </c>
      <c r="GG2691" s="81" t="s">
        <v>470</v>
      </c>
      <c r="GH2691" s="81" t="s">
        <v>459</v>
      </c>
      <c r="GI2691" s="81">
        <v>2032</v>
      </c>
      <c r="GJ2691" s="81" t="s">
        <v>201</v>
      </c>
      <c r="GK2691" s="81">
        <v>0.74733835430387963</v>
      </c>
      <c r="GL2691" s="81">
        <v>487.92267199999998</v>
      </c>
      <c r="GM2691" s="81">
        <v>2032</v>
      </c>
      <c r="GN2691" s="81" t="s">
        <v>173</v>
      </c>
      <c r="GO2691" s="81">
        <v>1.1148832299820636E-2</v>
      </c>
      <c r="GP2691" s="81">
        <v>10</v>
      </c>
      <c r="GQ2691" s="81">
        <v>0</v>
      </c>
      <c r="GR2691" s="81" t="s">
        <v>448</v>
      </c>
      <c r="GS2691" s="81">
        <v>0</v>
      </c>
      <c r="GT2691" s="81">
        <v>0</v>
      </c>
      <c r="GU2691" s="81">
        <v>0</v>
      </c>
      <c r="GV2691" s="81">
        <v>0</v>
      </c>
      <c r="GW2691" s="81">
        <v>0</v>
      </c>
      <c r="GX2691" s="81">
        <v>0</v>
      </c>
      <c r="GY2691" s="81">
        <v>1.1148832299820636E-2</v>
      </c>
      <c r="GZ2691" s="81">
        <v>8.3319499833578916E-3</v>
      </c>
    </row>
    <row r="2692" spans="187:208" x14ac:dyDescent="0.25">
      <c r="GE2692" s="81" t="s">
        <v>449</v>
      </c>
      <c r="GF2692" s="81" t="s">
        <v>155</v>
      </c>
      <c r="GG2692" s="81" t="s">
        <v>470</v>
      </c>
      <c r="GH2692" s="81" t="s">
        <v>460</v>
      </c>
      <c r="GI2692" s="81">
        <v>2021</v>
      </c>
      <c r="GJ2692" s="81" t="s">
        <v>201</v>
      </c>
      <c r="GK2692" s="81">
        <v>3.6425060683954492E-2</v>
      </c>
      <c r="GL2692" s="81">
        <v>487.92267199999998</v>
      </c>
      <c r="GM2692" s="81">
        <v>2021</v>
      </c>
      <c r="GN2692" s="81" t="s">
        <v>173</v>
      </c>
      <c r="GO2692" s="81">
        <v>1.1148832299820636E-2</v>
      </c>
      <c r="GP2692" s="81">
        <v>10</v>
      </c>
      <c r="GQ2692" s="81">
        <v>0</v>
      </c>
      <c r="GR2692" s="81" t="s">
        <v>448</v>
      </c>
      <c r="GS2692" s="81">
        <v>1.1148832299820636E-2</v>
      </c>
      <c r="GT2692" s="81">
        <v>4.060968930761986E-4</v>
      </c>
      <c r="GU2692" s="81">
        <v>1.1148832299820636E-2</v>
      </c>
      <c r="GV2692" s="81">
        <v>4.060968930761986E-4</v>
      </c>
      <c r="GW2692" s="81">
        <v>0</v>
      </c>
      <c r="GX2692" s="81">
        <v>0</v>
      </c>
      <c r="GY2692" s="81">
        <v>0</v>
      </c>
      <c r="GZ2692" s="81">
        <v>0</v>
      </c>
    </row>
    <row r="2693" spans="187:208" x14ac:dyDescent="0.25">
      <c r="GE2693" s="81" t="s">
        <v>449</v>
      </c>
      <c r="GF2693" s="81" t="s">
        <v>155</v>
      </c>
      <c r="GG2693" s="81" t="s">
        <v>470</v>
      </c>
      <c r="GH2693" s="81" t="s">
        <v>460</v>
      </c>
      <c r="GI2693" s="81">
        <v>2022</v>
      </c>
      <c r="GJ2693" s="81" t="s">
        <v>201</v>
      </c>
      <c r="GK2693" s="81">
        <v>3.6425060683954492E-2</v>
      </c>
      <c r="GL2693" s="81">
        <v>487.92267199999998</v>
      </c>
      <c r="GM2693" s="81">
        <v>2022</v>
      </c>
      <c r="GN2693" s="81" t="s">
        <v>173</v>
      </c>
      <c r="GO2693" s="81">
        <v>1.1148832299820636E-2</v>
      </c>
      <c r="GP2693" s="81">
        <v>10</v>
      </c>
      <c r="GQ2693" s="81">
        <v>0</v>
      </c>
      <c r="GR2693" s="81" t="s">
        <v>448</v>
      </c>
      <c r="GS2693" s="81">
        <v>1.1148832299820636E-2</v>
      </c>
      <c r="GT2693" s="81">
        <v>4.060968930761986E-4</v>
      </c>
      <c r="GU2693" s="81">
        <v>1.1148832299820636E-2</v>
      </c>
      <c r="GV2693" s="81">
        <v>4.060968930761986E-4</v>
      </c>
      <c r="GW2693" s="81">
        <v>1.1148832299820636E-2</v>
      </c>
      <c r="GX2693" s="81">
        <v>4.060968930761986E-4</v>
      </c>
      <c r="GY2693" s="81">
        <v>0</v>
      </c>
      <c r="GZ2693" s="81">
        <v>0</v>
      </c>
    </row>
    <row r="2694" spans="187:208" x14ac:dyDescent="0.25">
      <c r="GE2694" s="81" t="s">
        <v>449</v>
      </c>
      <c r="GF2694" s="81" t="s">
        <v>155</v>
      </c>
      <c r="GG2694" s="81" t="s">
        <v>470</v>
      </c>
      <c r="GH2694" s="81" t="s">
        <v>460</v>
      </c>
      <c r="GI2694" s="81">
        <v>2023</v>
      </c>
      <c r="GJ2694" s="81" t="s">
        <v>201</v>
      </c>
      <c r="GK2694" s="81">
        <v>3.7590224611390742E-2</v>
      </c>
      <c r="GL2694" s="81">
        <v>487.92267199999998</v>
      </c>
      <c r="GM2694" s="81">
        <v>2023</v>
      </c>
      <c r="GN2694" s="81" t="s">
        <v>173</v>
      </c>
      <c r="GO2694" s="81">
        <v>1.1148832299820636E-2</v>
      </c>
      <c r="GP2694" s="81">
        <v>10</v>
      </c>
      <c r="GQ2694" s="81">
        <v>0</v>
      </c>
      <c r="GR2694" s="81" t="s">
        <v>448</v>
      </c>
      <c r="GS2694" s="81">
        <v>1.1148832299820636E-2</v>
      </c>
      <c r="GT2694" s="81">
        <v>4.1908711030498575E-4</v>
      </c>
      <c r="GU2694" s="81">
        <v>1.1148832299820636E-2</v>
      </c>
      <c r="GV2694" s="81">
        <v>4.1908711030498575E-4</v>
      </c>
      <c r="GW2694" s="81">
        <v>1.1148832299820636E-2</v>
      </c>
      <c r="GX2694" s="81">
        <v>4.1908711030498575E-4</v>
      </c>
      <c r="GY2694" s="81">
        <v>1.1148832299820636E-2</v>
      </c>
      <c r="GZ2694" s="81">
        <v>4.1908711030498575E-4</v>
      </c>
    </row>
    <row r="2695" spans="187:208" x14ac:dyDescent="0.25">
      <c r="GE2695" s="81" t="s">
        <v>449</v>
      </c>
      <c r="GF2695" s="81" t="s">
        <v>155</v>
      </c>
      <c r="GG2695" s="81" t="s">
        <v>470</v>
      </c>
      <c r="GH2695" s="81" t="s">
        <v>460</v>
      </c>
      <c r="GI2695" s="81">
        <v>2024</v>
      </c>
      <c r="GJ2695" s="81" t="s">
        <v>201</v>
      </c>
      <c r="GK2695" s="81">
        <v>3.7590224611390742E-2</v>
      </c>
      <c r="GL2695" s="81">
        <v>487.92267199999998</v>
      </c>
      <c r="GM2695" s="81">
        <v>2024</v>
      </c>
      <c r="GN2695" s="81" t="s">
        <v>173</v>
      </c>
      <c r="GO2695" s="81">
        <v>1.1148832299820636E-2</v>
      </c>
      <c r="GP2695" s="81">
        <v>10</v>
      </c>
      <c r="GQ2695" s="81">
        <v>0</v>
      </c>
      <c r="GR2695" s="81" t="s">
        <v>448</v>
      </c>
      <c r="GS2695" s="81">
        <v>1.1148832299820636E-2</v>
      </c>
      <c r="GT2695" s="81">
        <v>4.1908711030498575E-4</v>
      </c>
      <c r="GU2695" s="81">
        <v>1.1148832299820636E-2</v>
      </c>
      <c r="GV2695" s="81">
        <v>4.1908711030498575E-4</v>
      </c>
      <c r="GW2695" s="81">
        <v>1.1148832299820636E-2</v>
      </c>
      <c r="GX2695" s="81">
        <v>4.1908711030498575E-4</v>
      </c>
      <c r="GY2695" s="81">
        <v>1.1148832299820636E-2</v>
      </c>
      <c r="GZ2695" s="81">
        <v>4.1908711030498575E-4</v>
      </c>
    </row>
    <row r="2696" spans="187:208" x14ac:dyDescent="0.25">
      <c r="GE2696" s="81" t="s">
        <v>449</v>
      </c>
      <c r="GF2696" s="81" t="s">
        <v>155</v>
      </c>
      <c r="GG2696" s="81" t="s">
        <v>470</v>
      </c>
      <c r="GH2696" s="81" t="s">
        <v>460</v>
      </c>
      <c r="GI2696" s="81">
        <v>2025</v>
      </c>
      <c r="GJ2696" s="81" t="s">
        <v>201</v>
      </c>
      <c r="GK2696" s="81">
        <v>3.7590224611390742E-2</v>
      </c>
      <c r="GL2696" s="81">
        <v>487.92267199999998</v>
      </c>
      <c r="GM2696" s="81">
        <v>2025</v>
      </c>
      <c r="GN2696" s="81" t="s">
        <v>173</v>
      </c>
      <c r="GO2696" s="81">
        <v>1.1148832299820636E-2</v>
      </c>
      <c r="GP2696" s="81">
        <v>10</v>
      </c>
      <c r="GQ2696" s="81">
        <v>0</v>
      </c>
      <c r="GR2696" s="81" t="s">
        <v>448</v>
      </c>
      <c r="GS2696" s="81">
        <v>1.1148832299820636E-2</v>
      </c>
      <c r="GT2696" s="81">
        <v>4.1908711030498575E-4</v>
      </c>
      <c r="GU2696" s="81">
        <v>1.1148832299820636E-2</v>
      </c>
      <c r="GV2696" s="81">
        <v>4.1908711030498575E-4</v>
      </c>
      <c r="GW2696" s="81">
        <v>1.1148832299820636E-2</v>
      </c>
      <c r="GX2696" s="81">
        <v>4.1908711030498575E-4</v>
      </c>
      <c r="GY2696" s="81">
        <v>1.1148832299820636E-2</v>
      </c>
      <c r="GZ2696" s="81">
        <v>4.1908711030498575E-4</v>
      </c>
    </row>
    <row r="2697" spans="187:208" x14ac:dyDescent="0.25">
      <c r="GE2697" s="81" t="s">
        <v>449</v>
      </c>
      <c r="GF2697" s="81" t="s">
        <v>155</v>
      </c>
      <c r="GG2697" s="81" t="s">
        <v>470</v>
      </c>
      <c r="GH2697" s="81" t="s">
        <v>460</v>
      </c>
      <c r="GI2697" s="81">
        <v>2026</v>
      </c>
      <c r="GJ2697" s="81" t="s">
        <v>201</v>
      </c>
      <c r="GK2697" s="81">
        <v>3.7590224611390742E-2</v>
      </c>
      <c r="GL2697" s="81">
        <v>487.92267199999998</v>
      </c>
      <c r="GM2697" s="81">
        <v>2026</v>
      </c>
      <c r="GN2697" s="81" t="s">
        <v>173</v>
      </c>
      <c r="GO2697" s="81">
        <v>1.1148832299820636E-2</v>
      </c>
      <c r="GP2697" s="81">
        <v>10</v>
      </c>
      <c r="GQ2697" s="81">
        <v>0</v>
      </c>
      <c r="GR2697" s="81" t="s">
        <v>448</v>
      </c>
      <c r="GS2697" s="81">
        <v>1.1148832299820636E-2</v>
      </c>
      <c r="GT2697" s="81">
        <v>4.1908711030498575E-4</v>
      </c>
      <c r="GU2697" s="81">
        <v>1.1148832299820636E-2</v>
      </c>
      <c r="GV2697" s="81">
        <v>4.1908711030498575E-4</v>
      </c>
      <c r="GW2697" s="81">
        <v>1.1148832299820636E-2</v>
      </c>
      <c r="GX2697" s="81">
        <v>4.1908711030498575E-4</v>
      </c>
      <c r="GY2697" s="81">
        <v>1.1148832299820636E-2</v>
      </c>
      <c r="GZ2697" s="81">
        <v>4.1908711030498575E-4</v>
      </c>
    </row>
    <row r="2698" spans="187:208" x14ac:dyDescent="0.25">
      <c r="GE2698" s="81" t="s">
        <v>449</v>
      </c>
      <c r="GF2698" s="81" t="s">
        <v>155</v>
      </c>
      <c r="GG2698" s="81" t="s">
        <v>470</v>
      </c>
      <c r="GH2698" s="81" t="s">
        <v>460</v>
      </c>
      <c r="GI2698" s="81">
        <v>2027</v>
      </c>
      <c r="GJ2698" s="81" t="s">
        <v>201</v>
      </c>
      <c r="GK2698" s="81">
        <v>3.7590224611390742E-2</v>
      </c>
      <c r="GL2698" s="81">
        <v>487.92267199999998</v>
      </c>
      <c r="GM2698" s="81">
        <v>2027</v>
      </c>
      <c r="GN2698" s="81" t="s">
        <v>173</v>
      </c>
      <c r="GO2698" s="81">
        <v>1.1148832299820636E-2</v>
      </c>
      <c r="GP2698" s="81">
        <v>10</v>
      </c>
      <c r="GQ2698" s="81">
        <v>0</v>
      </c>
      <c r="GR2698" s="81" t="s">
        <v>448</v>
      </c>
      <c r="GS2698" s="81">
        <v>1.1148832299820636E-2</v>
      </c>
      <c r="GT2698" s="81">
        <v>4.1908711030498575E-4</v>
      </c>
      <c r="GU2698" s="81">
        <v>1.1148832299820636E-2</v>
      </c>
      <c r="GV2698" s="81">
        <v>4.1908711030498575E-4</v>
      </c>
      <c r="GW2698" s="81">
        <v>1.1148832299820636E-2</v>
      </c>
      <c r="GX2698" s="81">
        <v>4.1908711030498575E-4</v>
      </c>
      <c r="GY2698" s="81">
        <v>1.1148832299820636E-2</v>
      </c>
      <c r="GZ2698" s="81">
        <v>4.1908711030498575E-4</v>
      </c>
    </row>
    <row r="2699" spans="187:208" x14ac:dyDescent="0.25">
      <c r="GE2699" s="81" t="s">
        <v>449</v>
      </c>
      <c r="GF2699" s="81" t="s">
        <v>155</v>
      </c>
      <c r="GG2699" s="81" t="s">
        <v>470</v>
      </c>
      <c r="GH2699" s="81" t="s">
        <v>460</v>
      </c>
      <c r="GI2699" s="81">
        <v>2028</v>
      </c>
      <c r="GJ2699" s="81" t="s">
        <v>201</v>
      </c>
      <c r="GK2699" s="81">
        <v>3.9055083184886277E-2</v>
      </c>
      <c r="GL2699" s="81">
        <v>487.92267199999998</v>
      </c>
      <c r="GM2699" s="81">
        <v>2028</v>
      </c>
      <c r="GN2699" s="81" t="s">
        <v>173</v>
      </c>
      <c r="GO2699" s="81">
        <v>1.1148832299820636E-2</v>
      </c>
      <c r="GP2699" s="81">
        <v>10</v>
      </c>
      <c r="GQ2699" s="81">
        <v>0</v>
      </c>
      <c r="GR2699" s="81" t="s">
        <v>448</v>
      </c>
      <c r="GS2699" s="81">
        <v>1.1148832299820636E-2</v>
      </c>
      <c r="GT2699" s="81">
        <v>4.3541857288384195E-4</v>
      </c>
      <c r="GU2699" s="81">
        <v>1.1148832299820636E-2</v>
      </c>
      <c r="GV2699" s="81">
        <v>4.3541857288384195E-4</v>
      </c>
      <c r="GW2699" s="81">
        <v>1.1148832299820636E-2</v>
      </c>
      <c r="GX2699" s="81">
        <v>4.3541857288384195E-4</v>
      </c>
      <c r="GY2699" s="81">
        <v>1.1148832299820636E-2</v>
      </c>
      <c r="GZ2699" s="81">
        <v>4.3541857288384195E-4</v>
      </c>
    </row>
    <row r="2700" spans="187:208" x14ac:dyDescent="0.25">
      <c r="GE2700" s="81" t="s">
        <v>449</v>
      </c>
      <c r="GF2700" s="81" t="s">
        <v>155</v>
      </c>
      <c r="GG2700" s="81" t="s">
        <v>470</v>
      </c>
      <c r="GH2700" s="81" t="s">
        <v>460</v>
      </c>
      <c r="GI2700" s="81">
        <v>2029</v>
      </c>
      <c r="GJ2700" s="81" t="s">
        <v>201</v>
      </c>
      <c r="GK2700" s="81">
        <v>3.9055083184886277E-2</v>
      </c>
      <c r="GL2700" s="81">
        <v>487.92267199999998</v>
      </c>
      <c r="GM2700" s="81">
        <v>2029</v>
      </c>
      <c r="GN2700" s="81" t="s">
        <v>173</v>
      </c>
      <c r="GO2700" s="81">
        <v>1.1148832299820636E-2</v>
      </c>
      <c r="GP2700" s="81">
        <v>10</v>
      </c>
      <c r="GQ2700" s="81">
        <v>0</v>
      </c>
      <c r="GR2700" s="81" t="s">
        <v>448</v>
      </c>
      <c r="GS2700" s="81">
        <v>1.1148832299820636E-2</v>
      </c>
      <c r="GT2700" s="81">
        <v>4.3541857288384195E-4</v>
      </c>
      <c r="GU2700" s="81">
        <v>1.1148832299820636E-2</v>
      </c>
      <c r="GV2700" s="81">
        <v>4.3541857288384195E-4</v>
      </c>
      <c r="GW2700" s="81">
        <v>1.1148832299820636E-2</v>
      </c>
      <c r="GX2700" s="81">
        <v>4.3541857288384195E-4</v>
      </c>
      <c r="GY2700" s="81">
        <v>1.1148832299820636E-2</v>
      </c>
      <c r="GZ2700" s="81">
        <v>4.3541857288384195E-4</v>
      </c>
    </row>
    <row r="2701" spans="187:208" x14ac:dyDescent="0.25">
      <c r="GE2701" s="81" t="s">
        <v>449</v>
      </c>
      <c r="GF2701" s="81" t="s">
        <v>155</v>
      </c>
      <c r="GG2701" s="81" t="s">
        <v>470</v>
      </c>
      <c r="GH2701" s="81" t="s">
        <v>460</v>
      </c>
      <c r="GI2701" s="81">
        <v>2030</v>
      </c>
      <c r="GJ2701" s="81" t="s">
        <v>201</v>
      </c>
      <c r="GK2701" s="81">
        <v>3.9055083184886277E-2</v>
      </c>
      <c r="GL2701" s="81">
        <v>487.92267199999998</v>
      </c>
      <c r="GM2701" s="81">
        <v>2030</v>
      </c>
      <c r="GN2701" s="81" t="s">
        <v>173</v>
      </c>
      <c r="GO2701" s="81">
        <v>1.1148832299820636E-2</v>
      </c>
      <c r="GP2701" s="81">
        <v>10</v>
      </c>
      <c r="GQ2701" s="81">
        <v>0</v>
      </c>
      <c r="GR2701" s="81" t="s">
        <v>448</v>
      </c>
      <c r="GS2701" s="81">
        <v>0</v>
      </c>
      <c r="GT2701" s="81">
        <v>0</v>
      </c>
      <c r="GU2701" s="81">
        <v>1.1148832299820636E-2</v>
      </c>
      <c r="GV2701" s="81">
        <v>4.3541857288384195E-4</v>
      </c>
      <c r="GW2701" s="81">
        <v>1.1148832299820636E-2</v>
      </c>
      <c r="GX2701" s="81">
        <v>4.3541857288384195E-4</v>
      </c>
      <c r="GY2701" s="81">
        <v>1.1148832299820636E-2</v>
      </c>
      <c r="GZ2701" s="81">
        <v>4.3541857288384195E-4</v>
      </c>
    </row>
    <row r="2702" spans="187:208" x14ac:dyDescent="0.25">
      <c r="GE2702" s="81" t="s">
        <v>449</v>
      </c>
      <c r="GF2702" s="81" t="s">
        <v>155</v>
      </c>
      <c r="GG2702" s="81" t="s">
        <v>470</v>
      </c>
      <c r="GH2702" s="81" t="s">
        <v>460</v>
      </c>
      <c r="GI2702" s="81">
        <v>2031</v>
      </c>
      <c r="GJ2702" s="81" t="s">
        <v>201</v>
      </c>
      <c r="GK2702" s="81">
        <v>3.9055083184886277E-2</v>
      </c>
      <c r="GL2702" s="81">
        <v>487.92267199999998</v>
      </c>
      <c r="GM2702" s="81">
        <v>2031</v>
      </c>
      <c r="GN2702" s="81" t="s">
        <v>173</v>
      </c>
      <c r="GO2702" s="81">
        <v>1.1148832299820636E-2</v>
      </c>
      <c r="GP2702" s="81">
        <v>10</v>
      </c>
      <c r="GQ2702" s="81">
        <v>0</v>
      </c>
      <c r="GR2702" s="81" t="s">
        <v>448</v>
      </c>
      <c r="GS2702" s="81">
        <v>0</v>
      </c>
      <c r="GT2702" s="81">
        <v>0</v>
      </c>
      <c r="GU2702" s="81">
        <v>0</v>
      </c>
      <c r="GV2702" s="81">
        <v>0</v>
      </c>
      <c r="GW2702" s="81">
        <v>1.1148832299820636E-2</v>
      </c>
      <c r="GX2702" s="81">
        <v>4.3541857288384195E-4</v>
      </c>
      <c r="GY2702" s="81">
        <v>1.1148832299820636E-2</v>
      </c>
      <c r="GZ2702" s="81">
        <v>4.3541857288384195E-4</v>
      </c>
    </row>
    <row r="2703" spans="187:208" x14ac:dyDescent="0.25">
      <c r="GE2703" s="81" t="s">
        <v>449</v>
      </c>
      <c r="GF2703" s="81" t="s">
        <v>155</v>
      </c>
      <c r="GG2703" s="81" t="s">
        <v>470</v>
      </c>
      <c r="GH2703" s="81" t="s">
        <v>460</v>
      </c>
      <c r="GI2703" s="81">
        <v>2032</v>
      </c>
      <c r="GJ2703" s="81" t="s">
        <v>201</v>
      </c>
      <c r="GK2703" s="81">
        <v>3.9055083184886277E-2</v>
      </c>
      <c r="GL2703" s="81">
        <v>487.92267199999998</v>
      </c>
      <c r="GM2703" s="81">
        <v>2032</v>
      </c>
      <c r="GN2703" s="81" t="s">
        <v>173</v>
      </c>
      <c r="GO2703" s="81">
        <v>1.1148832299820636E-2</v>
      </c>
      <c r="GP2703" s="81">
        <v>10</v>
      </c>
      <c r="GQ2703" s="81">
        <v>0</v>
      </c>
      <c r="GR2703" s="81" t="s">
        <v>448</v>
      </c>
      <c r="GS2703" s="81">
        <v>0</v>
      </c>
      <c r="GT2703" s="81">
        <v>0</v>
      </c>
      <c r="GU2703" s="81">
        <v>0</v>
      </c>
      <c r="GV2703" s="81">
        <v>0</v>
      </c>
      <c r="GW2703" s="81">
        <v>0</v>
      </c>
      <c r="GX2703" s="81">
        <v>0</v>
      </c>
      <c r="GY2703" s="81">
        <v>1.1148832299820636E-2</v>
      </c>
      <c r="GZ2703" s="81">
        <v>4.3541857288384195E-4</v>
      </c>
    </row>
    <row r="2704" spans="187:208" x14ac:dyDescent="0.25">
      <c r="GE2704" s="81" t="s">
        <v>449</v>
      </c>
      <c r="GF2704" s="81" t="s">
        <v>155</v>
      </c>
      <c r="GG2704" s="81" t="s">
        <v>470</v>
      </c>
      <c r="GH2704" s="81" t="s">
        <v>461</v>
      </c>
      <c r="GI2704" s="81">
        <v>2021</v>
      </c>
      <c r="GJ2704" s="81" t="s">
        <v>201</v>
      </c>
      <c r="GK2704" s="81">
        <v>222.2294216278535</v>
      </c>
      <c r="GL2704" s="81">
        <v>487.92267199999998</v>
      </c>
      <c r="GM2704" s="81">
        <v>2021</v>
      </c>
      <c r="GN2704" s="81" t="s">
        <v>173</v>
      </c>
      <c r="GO2704" s="81">
        <v>1.1148832299820636E-2</v>
      </c>
      <c r="GP2704" s="81">
        <v>10</v>
      </c>
      <c r="GQ2704" s="81">
        <v>0</v>
      </c>
      <c r="GR2704" s="81" t="s">
        <v>448</v>
      </c>
      <c r="GS2704" s="81">
        <v>1.1148832299820636E-2</v>
      </c>
      <c r="GT2704" s="81">
        <v>2.4775985538150715</v>
      </c>
      <c r="GU2704" s="81">
        <v>1.1148832299820636E-2</v>
      </c>
      <c r="GV2704" s="81">
        <v>2.4775985538150715</v>
      </c>
      <c r="GW2704" s="81">
        <v>0</v>
      </c>
      <c r="GX2704" s="81">
        <v>0</v>
      </c>
      <c r="GY2704" s="81">
        <v>0</v>
      </c>
      <c r="GZ2704" s="81">
        <v>0</v>
      </c>
    </row>
    <row r="2705" spans="187:208" x14ac:dyDescent="0.25">
      <c r="GE2705" s="81" t="s">
        <v>449</v>
      </c>
      <c r="GF2705" s="81" t="s">
        <v>155</v>
      </c>
      <c r="GG2705" s="81" t="s">
        <v>470</v>
      </c>
      <c r="GH2705" s="81" t="s">
        <v>461</v>
      </c>
      <c r="GI2705" s="81">
        <v>2022</v>
      </c>
      <c r="GJ2705" s="81" t="s">
        <v>201</v>
      </c>
      <c r="GK2705" s="81">
        <v>222.2294216278535</v>
      </c>
      <c r="GL2705" s="81">
        <v>487.92267199999998</v>
      </c>
      <c r="GM2705" s="81">
        <v>2022</v>
      </c>
      <c r="GN2705" s="81" t="s">
        <v>173</v>
      </c>
      <c r="GO2705" s="81">
        <v>1.1148832299820636E-2</v>
      </c>
      <c r="GP2705" s="81">
        <v>10</v>
      </c>
      <c r="GQ2705" s="81">
        <v>0</v>
      </c>
      <c r="GR2705" s="81" t="s">
        <v>448</v>
      </c>
      <c r="GS2705" s="81">
        <v>1.1148832299820636E-2</v>
      </c>
      <c r="GT2705" s="81">
        <v>2.4775985538150715</v>
      </c>
      <c r="GU2705" s="81">
        <v>1.1148832299820636E-2</v>
      </c>
      <c r="GV2705" s="81">
        <v>2.4775985538150715</v>
      </c>
      <c r="GW2705" s="81">
        <v>1.1148832299820636E-2</v>
      </c>
      <c r="GX2705" s="81">
        <v>2.4775985538150715</v>
      </c>
      <c r="GY2705" s="81">
        <v>0</v>
      </c>
      <c r="GZ2705" s="81">
        <v>0</v>
      </c>
    </row>
    <row r="2706" spans="187:208" x14ac:dyDescent="0.25">
      <c r="GE2706" s="81" t="s">
        <v>449</v>
      </c>
      <c r="GF2706" s="81" t="s">
        <v>155</v>
      </c>
      <c r="GG2706" s="81" t="s">
        <v>470</v>
      </c>
      <c r="GH2706" s="81" t="s">
        <v>461</v>
      </c>
      <c r="GI2706" s="81">
        <v>2023</v>
      </c>
      <c r="GJ2706" s="81" t="s">
        <v>201</v>
      </c>
      <c r="GK2706" s="81">
        <v>233.23007680796329</v>
      </c>
      <c r="GL2706" s="81">
        <v>487.92267199999998</v>
      </c>
      <c r="GM2706" s="81">
        <v>2023</v>
      </c>
      <c r="GN2706" s="81" t="s">
        <v>173</v>
      </c>
      <c r="GO2706" s="81">
        <v>1.1148832299820636E-2</v>
      </c>
      <c r="GP2706" s="81">
        <v>10</v>
      </c>
      <c r="GQ2706" s="81">
        <v>0</v>
      </c>
      <c r="GR2706" s="81" t="s">
        <v>448</v>
      </c>
      <c r="GS2706" s="81">
        <v>1.1148832299820636E-2</v>
      </c>
      <c r="GT2706" s="81">
        <v>2.6002430136062689</v>
      </c>
      <c r="GU2706" s="81">
        <v>1.1148832299820636E-2</v>
      </c>
      <c r="GV2706" s="81">
        <v>2.6002430136062689</v>
      </c>
      <c r="GW2706" s="81">
        <v>1.1148832299820636E-2</v>
      </c>
      <c r="GX2706" s="81">
        <v>2.6002430136062689</v>
      </c>
      <c r="GY2706" s="81">
        <v>1.1148832299820636E-2</v>
      </c>
      <c r="GZ2706" s="81">
        <v>2.6002430136062689</v>
      </c>
    </row>
    <row r="2707" spans="187:208" x14ac:dyDescent="0.25">
      <c r="GE2707" s="81" t="s">
        <v>449</v>
      </c>
      <c r="GF2707" s="81" t="s">
        <v>155</v>
      </c>
      <c r="GG2707" s="81" t="s">
        <v>470</v>
      </c>
      <c r="GH2707" s="81" t="s">
        <v>461</v>
      </c>
      <c r="GI2707" s="81">
        <v>2024</v>
      </c>
      <c r="GJ2707" s="81" t="s">
        <v>201</v>
      </c>
      <c r="GK2707" s="81">
        <v>233.23007680796329</v>
      </c>
      <c r="GL2707" s="81">
        <v>487.92267199999998</v>
      </c>
      <c r="GM2707" s="81">
        <v>2024</v>
      </c>
      <c r="GN2707" s="81" t="s">
        <v>173</v>
      </c>
      <c r="GO2707" s="81">
        <v>1.1148832299820636E-2</v>
      </c>
      <c r="GP2707" s="81">
        <v>10</v>
      </c>
      <c r="GQ2707" s="81">
        <v>0</v>
      </c>
      <c r="GR2707" s="81" t="s">
        <v>448</v>
      </c>
      <c r="GS2707" s="81">
        <v>1.1148832299820636E-2</v>
      </c>
      <c r="GT2707" s="81">
        <v>2.6002430136062689</v>
      </c>
      <c r="GU2707" s="81">
        <v>1.1148832299820636E-2</v>
      </c>
      <c r="GV2707" s="81">
        <v>2.6002430136062689</v>
      </c>
      <c r="GW2707" s="81">
        <v>1.1148832299820636E-2</v>
      </c>
      <c r="GX2707" s="81">
        <v>2.6002430136062689</v>
      </c>
      <c r="GY2707" s="81">
        <v>1.1148832299820636E-2</v>
      </c>
      <c r="GZ2707" s="81">
        <v>2.6002430136062689</v>
      </c>
    </row>
    <row r="2708" spans="187:208" x14ac:dyDescent="0.25">
      <c r="GE2708" s="81" t="s">
        <v>449</v>
      </c>
      <c r="GF2708" s="81" t="s">
        <v>155</v>
      </c>
      <c r="GG2708" s="81" t="s">
        <v>470</v>
      </c>
      <c r="GH2708" s="81" t="s">
        <v>461</v>
      </c>
      <c r="GI2708" s="81">
        <v>2025</v>
      </c>
      <c r="GJ2708" s="81" t="s">
        <v>201</v>
      </c>
      <c r="GK2708" s="81">
        <v>233.23007680796329</v>
      </c>
      <c r="GL2708" s="81">
        <v>487.92267199999998</v>
      </c>
      <c r="GM2708" s="81">
        <v>2025</v>
      </c>
      <c r="GN2708" s="81" t="s">
        <v>173</v>
      </c>
      <c r="GO2708" s="81">
        <v>1.1148832299820636E-2</v>
      </c>
      <c r="GP2708" s="81">
        <v>10</v>
      </c>
      <c r="GQ2708" s="81">
        <v>0</v>
      </c>
      <c r="GR2708" s="81" t="s">
        <v>448</v>
      </c>
      <c r="GS2708" s="81">
        <v>1.1148832299820636E-2</v>
      </c>
      <c r="GT2708" s="81">
        <v>2.6002430136062689</v>
      </c>
      <c r="GU2708" s="81">
        <v>1.1148832299820636E-2</v>
      </c>
      <c r="GV2708" s="81">
        <v>2.6002430136062689</v>
      </c>
      <c r="GW2708" s="81">
        <v>1.1148832299820636E-2</v>
      </c>
      <c r="GX2708" s="81">
        <v>2.6002430136062689</v>
      </c>
      <c r="GY2708" s="81">
        <v>1.1148832299820636E-2</v>
      </c>
      <c r="GZ2708" s="81">
        <v>2.6002430136062689</v>
      </c>
    </row>
    <row r="2709" spans="187:208" x14ac:dyDescent="0.25">
      <c r="GE2709" s="81" t="s">
        <v>449</v>
      </c>
      <c r="GF2709" s="81" t="s">
        <v>155</v>
      </c>
      <c r="GG2709" s="81" t="s">
        <v>470</v>
      </c>
      <c r="GH2709" s="81" t="s">
        <v>461</v>
      </c>
      <c r="GI2709" s="81">
        <v>2026</v>
      </c>
      <c r="GJ2709" s="81" t="s">
        <v>201</v>
      </c>
      <c r="GK2709" s="81">
        <v>233.23007680796329</v>
      </c>
      <c r="GL2709" s="81">
        <v>487.92267199999998</v>
      </c>
      <c r="GM2709" s="81">
        <v>2026</v>
      </c>
      <c r="GN2709" s="81" t="s">
        <v>173</v>
      </c>
      <c r="GO2709" s="81">
        <v>1.1148832299820636E-2</v>
      </c>
      <c r="GP2709" s="81">
        <v>10</v>
      </c>
      <c r="GQ2709" s="81">
        <v>0</v>
      </c>
      <c r="GR2709" s="81" t="s">
        <v>448</v>
      </c>
      <c r="GS2709" s="81">
        <v>1.1148832299820636E-2</v>
      </c>
      <c r="GT2709" s="81">
        <v>2.6002430136062689</v>
      </c>
      <c r="GU2709" s="81">
        <v>1.1148832299820636E-2</v>
      </c>
      <c r="GV2709" s="81">
        <v>2.6002430136062689</v>
      </c>
      <c r="GW2709" s="81">
        <v>1.1148832299820636E-2</v>
      </c>
      <c r="GX2709" s="81">
        <v>2.6002430136062689</v>
      </c>
      <c r="GY2709" s="81">
        <v>1.1148832299820636E-2</v>
      </c>
      <c r="GZ2709" s="81">
        <v>2.6002430136062689</v>
      </c>
    </row>
    <row r="2710" spans="187:208" x14ac:dyDescent="0.25">
      <c r="GE2710" s="81" t="s">
        <v>449</v>
      </c>
      <c r="GF2710" s="81" t="s">
        <v>155</v>
      </c>
      <c r="GG2710" s="81" t="s">
        <v>470</v>
      </c>
      <c r="GH2710" s="81" t="s">
        <v>461</v>
      </c>
      <c r="GI2710" s="81">
        <v>2027</v>
      </c>
      <c r="GJ2710" s="81" t="s">
        <v>201</v>
      </c>
      <c r="GK2710" s="81">
        <v>233.23007680796329</v>
      </c>
      <c r="GL2710" s="81">
        <v>487.92267199999998</v>
      </c>
      <c r="GM2710" s="81">
        <v>2027</v>
      </c>
      <c r="GN2710" s="81" t="s">
        <v>173</v>
      </c>
      <c r="GO2710" s="81">
        <v>1.1148832299820636E-2</v>
      </c>
      <c r="GP2710" s="81">
        <v>10</v>
      </c>
      <c r="GQ2710" s="81">
        <v>0</v>
      </c>
      <c r="GR2710" s="81" t="s">
        <v>448</v>
      </c>
      <c r="GS2710" s="81">
        <v>1.1148832299820636E-2</v>
      </c>
      <c r="GT2710" s="81">
        <v>2.6002430136062689</v>
      </c>
      <c r="GU2710" s="81">
        <v>1.1148832299820636E-2</v>
      </c>
      <c r="GV2710" s="81">
        <v>2.6002430136062689</v>
      </c>
      <c r="GW2710" s="81">
        <v>1.1148832299820636E-2</v>
      </c>
      <c r="GX2710" s="81">
        <v>2.6002430136062689</v>
      </c>
      <c r="GY2710" s="81">
        <v>1.1148832299820636E-2</v>
      </c>
      <c r="GZ2710" s="81">
        <v>2.6002430136062689</v>
      </c>
    </row>
    <row r="2711" spans="187:208" x14ac:dyDescent="0.25">
      <c r="GE2711" s="81" t="s">
        <v>449</v>
      </c>
      <c r="GF2711" s="81" t="s">
        <v>155</v>
      </c>
      <c r="GG2711" s="81" t="s">
        <v>470</v>
      </c>
      <c r="GH2711" s="81" t="s">
        <v>461</v>
      </c>
      <c r="GI2711" s="81">
        <v>2028</v>
      </c>
      <c r="GJ2711" s="81" t="s">
        <v>201</v>
      </c>
      <c r="GK2711" s="81">
        <v>247.27299216497261</v>
      </c>
      <c r="GL2711" s="81">
        <v>487.92267199999998</v>
      </c>
      <c r="GM2711" s="81">
        <v>2028</v>
      </c>
      <c r="GN2711" s="81" t="s">
        <v>173</v>
      </c>
      <c r="GO2711" s="81">
        <v>1.1148832299820636E-2</v>
      </c>
      <c r="GP2711" s="81">
        <v>10</v>
      </c>
      <c r="GQ2711" s="81">
        <v>0</v>
      </c>
      <c r="GR2711" s="81" t="s">
        <v>448</v>
      </c>
      <c r="GS2711" s="81">
        <v>1.1148832299820636E-2</v>
      </c>
      <c r="GT2711" s="81">
        <v>2.7568051219221417</v>
      </c>
      <c r="GU2711" s="81">
        <v>1.1148832299820636E-2</v>
      </c>
      <c r="GV2711" s="81">
        <v>2.7568051219221417</v>
      </c>
      <c r="GW2711" s="81">
        <v>1.1148832299820636E-2</v>
      </c>
      <c r="GX2711" s="81">
        <v>2.7568051219221417</v>
      </c>
      <c r="GY2711" s="81">
        <v>1.1148832299820636E-2</v>
      </c>
      <c r="GZ2711" s="81">
        <v>2.7568051219221417</v>
      </c>
    </row>
    <row r="2712" spans="187:208" x14ac:dyDescent="0.25">
      <c r="GE2712" s="81" t="s">
        <v>449</v>
      </c>
      <c r="GF2712" s="81" t="s">
        <v>155</v>
      </c>
      <c r="GG2712" s="81" t="s">
        <v>470</v>
      </c>
      <c r="GH2712" s="81" t="s">
        <v>461</v>
      </c>
      <c r="GI2712" s="81">
        <v>2029</v>
      </c>
      <c r="GJ2712" s="81" t="s">
        <v>201</v>
      </c>
      <c r="GK2712" s="81">
        <v>247.27299216497261</v>
      </c>
      <c r="GL2712" s="81">
        <v>487.92267199999998</v>
      </c>
      <c r="GM2712" s="81">
        <v>2029</v>
      </c>
      <c r="GN2712" s="81" t="s">
        <v>173</v>
      </c>
      <c r="GO2712" s="81">
        <v>1.1148832299820636E-2</v>
      </c>
      <c r="GP2712" s="81">
        <v>10</v>
      </c>
      <c r="GQ2712" s="81">
        <v>0</v>
      </c>
      <c r="GR2712" s="81" t="s">
        <v>448</v>
      </c>
      <c r="GS2712" s="81">
        <v>1.1148832299820636E-2</v>
      </c>
      <c r="GT2712" s="81">
        <v>2.7568051219221417</v>
      </c>
      <c r="GU2712" s="81">
        <v>1.1148832299820636E-2</v>
      </c>
      <c r="GV2712" s="81">
        <v>2.7568051219221417</v>
      </c>
      <c r="GW2712" s="81">
        <v>1.1148832299820636E-2</v>
      </c>
      <c r="GX2712" s="81">
        <v>2.7568051219221417</v>
      </c>
      <c r="GY2712" s="81">
        <v>1.1148832299820636E-2</v>
      </c>
      <c r="GZ2712" s="81">
        <v>2.7568051219221417</v>
      </c>
    </row>
    <row r="2713" spans="187:208" x14ac:dyDescent="0.25">
      <c r="GE2713" s="81" t="s">
        <v>449</v>
      </c>
      <c r="GF2713" s="81" t="s">
        <v>155</v>
      </c>
      <c r="GG2713" s="81" t="s">
        <v>470</v>
      </c>
      <c r="GH2713" s="81" t="s">
        <v>461</v>
      </c>
      <c r="GI2713" s="81">
        <v>2030</v>
      </c>
      <c r="GJ2713" s="81" t="s">
        <v>201</v>
      </c>
      <c r="GK2713" s="81">
        <v>247.27299216497261</v>
      </c>
      <c r="GL2713" s="81">
        <v>487.92267199999998</v>
      </c>
      <c r="GM2713" s="81">
        <v>2030</v>
      </c>
      <c r="GN2713" s="81" t="s">
        <v>173</v>
      </c>
      <c r="GO2713" s="81">
        <v>1.1148832299820636E-2</v>
      </c>
      <c r="GP2713" s="81">
        <v>10</v>
      </c>
      <c r="GQ2713" s="81">
        <v>0</v>
      </c>
      <c r="GR2713" s="81" t="s">
        <v>448</v>
      </c>
      <c r="GS2713" s="81">
        <v>0</v>
      </c>
      <c r="GT2713" s="81">
        <v>0</v>
      </c>
      <c r="GU2713" s="81">
        <v>1.1148832299820636E-2</v>
      </c>
      <c r="GV2713" s="81">
        <v>2.7568051219221417</v>
      </c>
      <c r="GW2713" s="81">
        <v>1.1148832299820636E-2</v>
      </c>
      <c r="GX2713" s="81">
        <v>2.7568051219221417</v>
      </c>
      <c r="GY2713" s="81">
        <v>1.1148832299820636E-2</v>
      </c>
      <c r="GZ2713" s="81">
        <v>2.7568051219221417</v>
      </c>
    </row>
    <row r="2714" spans="187:208" x14ac:dyDescent="0.25">
      <c r="GE2714" s="81" t="s">
        <v>449</v>
      </c>
      <c r="GF2714" s="81" t="s">
        <v>155</v>
      </c>
      <c r="GG2714" s="81" t="s">
        <v>470</v>
      </c>
      <c r="GH2714" s="81" t="s">
        <v>461</v>
      </c>
      <c r="GI2714" s="81">
        <v>2031</v>
      </c>
      <c r="GJ2714" s="81" t="s">
        <v>201</v>
      </c>
      <c r="GK2714" s="81">
        <v>247.27299216497261</v>
      </c>
      <c r="GL2714" s="81">
        <v>487.92267199999998</v>
      </c>
      <c r="GM2714" s="81">
        <v>2031</v>
      </c>
      <c r="GN2714" s="81" t="s">
        <v>173</v>
      </c>
      <c r="GO2714" s="81">
        <v>1.1148832299820636E-2</v>
      </c>
      <c r="GP2714" s="81">
        <v>10</v>
      </c>
      <c r="GQ2714" s="81">
        <v>0</v>
      </c>
      <c r="GR2714" s="81" t="s">
        <v>448</v>
      </c>
      <c r="GS2714" s="81">
        <v>0</v>
      </c>
      <c r="GT2714" s="81">
        <v>0</v>
      </c>
      <c r="GU2714" s="81">
        <v>0</v>
      </c>
      <c r="GV2714" s="81">
        <v>0</v>
      </c>
      <c r="GW2714" s="81">
        <v>1.1148832299820636E-2</v>
      </c>
      <c r="GX2714" s="81">
        <v>2.7568051219221417</v>
      </c>
      <c r="GY2714" s="81">
        <v>1.1148832299820636E-2</v>
      </c>
      <c r="GZ2714" s="81">
        <v>2.7568051219221417</v>
      </c>
    </row>
    <row r="2715" spans="187:208" x14ac:dyDescent="0.25">
      <c r="GE2715" s="81" t="s">
        <v>449</v>
      </c>
      <c r="GF2715" s="81" t="s">
        <v>155</v>
      </c>
      <c r="GG2715" s="81" t="s">
        <v>470</v>
      </c>
      <c r="GH2715" s="81" t="s">
        <v>461</v>
      </c>
      <c r="GI2715" s="81">
        <v>2032</v>
      </c>
      <c r="GJ2715" s="81" t="s">
        <v>201</v>
      </c>
      <c r="GK2715" s="81">
        <v>247.27299216497261</v>
      </c>
      <c r="GL2715" s="81">
        <v>487.92267199999998</v>
      </c>
      <c r="GM2715" s="81">
        <v>2032</v>
      </c>
      <c r="GN2715" s="81" t="s">
        <v>173</v>
      </c>
      <c r="GO2715" s="81">
        <v>1.1148832299820636E-2</v>
      </c>
      <c r="GP2715" s="81">
        <v>10</v>
      </c>
      <c r="GQ2715" s="81">
        <v>0</v>
      </c>
      <c r="GR2715" s="81" t="s">
        <v>448</v>
      </c>
      <c r="GS2715" s="81">
        <v>0</v>
      </c>
      <c r="GT2715" s="81">
        <v>0</v>
      </c>
      <c r="GU2715" s="81">
        <v>0</v>
      </c>
      <c r="GV2715" s="81">
        <v>0</v>
      </c>
      <c r="GW2715" s="81">
        <v>0</v>
      </c>
      <c r="GX2715" s="81">
        <v>0</v>
      </c>
      <c r="GY2715" s="81">
        <v>1.1148832299820636E-2</v>
      </c>
      <c r="GZ2715" s="81">
        <v>2.7568051219221417</v>
      </c>
    </row>
    <row r="2716" spans="187:208" x14ac:dyDescent="0.25">
      <c r="GE2716" s="81" t="s">
        <v>449</v>
      </c>
      <c r="GF2716" s="81" t="s">
        <v>155</v>
      </c>
      <c r="GG2716" s="81" t="s">
        <v>470</v>
      </c>
      <c r="GH2716" s="81" t="s">
        <v>451</v>
      </c>
      <c r="GI2716" s="81">
        <v>2021</v>
      </c>
      <c r="GJ2716" s="81" t="s">
        <v>201</v>
      </c>
      <c r="GK2716" s="81">
        <v>222.22942162794959</v>
      </c>
      <c r="GL2716" s="81">
        <v>487.92267199999998</v>
      </c>
      <c r="GM2716" s="81">
        <v>2021</v>
      </c>
      <c r="GN2716" s="81" t="s">
        <v>173</v>
      </c>
      <c r="GO2716" s="81">
        <v>1.1148832299820636E-2</v>
      </c>
      <c r="GP2716" s="81">
        <v>10</v>
      </c>
      <c r="GQ2716" s="81">
        <v>0</v>
      </c>
      <c r="GR2716" s="81" t="s">
        <v>448</v>
      </c>
      <c r="GS2716" s="81">
        <v>1.1148832299820636E-2</v>
      </c>
      <c r="GT2716" s="81">
        <v>2.4775985538161431</v>
      </c>
      <c r="GU2716" s="81">
        <v>1.1148832299820636E-2</v>
      </c>
      <c r="GV2716" s="81">
        <v>2.4775985538161431</v>
      </c>
      <c r="GW2716" s="81">
        <v>0</v>
      </c>
      <c r="GX2716" s="81">
        <v>0</v>
      </c>
      <c r="GY2716" s="81">
        <v>0</v>
      </c>
      <c r="GZ2716" s="81">
        <v>0</v>
      </c>
    </row>
    <row r="2717" spans="187:208" x14ac:dyDescent="0.25">
      <c r="GE2717" s="81" t="s">
        <v>449</v>
      </c>
      <c r="GF2717" s="81" t="s">
        <v>155</v>
      </c>
      <c r="GG2717" s="81" t="s">
        <v>470</v>
      </c>
      <c r="GH2717" s="81" t="s">
        <v>451</v>
      </c>
      <c r="GI2717" s="81">
        <v>2022</v>
      </c>
      <c r="GJ2717" s="81" t="s">
        <v>201</v>
      </c>
      <c r="GK2717" s="81">
        <v>222.22942162794959</v>
      </c>
      <c r="GL2717" s="81">
        <v>487.92267199999998</v>
      </c>
      <c r="GM2717" s="81">
        <v>2022</v>
      </c>
      <c r="GN2717" s="81" t="s">
        <v>173</v>
      </c>
      <c r="GO2717" s="81">
        <v>1.1148832299820636E-2</v>
      </c>
      <c r="GP2717" s="81">
        <v>10</v>
      </c>
      <c r="GQ2717" s="81">
        <v>0</v>
      </c>
      <c r="GR2717" s="81" t="s">
        <v>448</v>
      </c>
      <c r="GS2717" s="81">
        <v>1.1148832299820636E-2</v>
      </c>
      <c r="GT2717" s="81">
        <v>2.4775985538161431</v>
      </c>
      <c r="GU2717" s="81">
        <v>1.1148832299820636E-2</v>
      </c>
      <c r="GV2717" s="81">
        <v>2.4775985538161431</v>
      </c>
      <c r="GW2717" s="81">
        <v>1.1148832299820636E-2</v>
      </c>
      <c r="GX2717" s="81">
        <v>2.4775985538161431</v>
      </c>
      <c r="GY2717" s="81">
        <v>0</v>
      </c>
      <c r="GZ2717" s="81">
        <v>0</v>
      </c>
    </row>
    <row r="2718" spans="187:208" x14ac:dyDescent="0.25">
      <c r="GE2718" s="81" t="s">
        <v>449</v>
      </c>
      <c r="GF2718" s="81" t="s">
        <v>155</v>
      </c>
      <c r="GG2718" s="81" t="s">
        <v>470</v>
      </c>
      <c r="GH2718" s="81" t="s">
        <v>451</v>
      </c>
      <c r="GI2718" s="81">
        <v>2023</v>
      </c>
      <c r="GJ2718" s="81" t="s">
        <v>201</v>
      </c>
      <c r="GK2718" s="81">
        <v>233.23007680806481</v>
      </c>
      <c r="GL2718" s="81">
        <v>487.92267199999998</v>
      </c>
      <c r="GM2718" s="81">
        <v>2023</v>
      </c>
      <c r="GN2718" s="81" t="s">
        <v>173</v>
      </c>
      <c r="GO2718" s="81">
        <v>1.1148832299820636E-2</v>
      </c>
      <c r="GP2718" s="81">
        <v>10</v>
      </c>
      <c r="GQ2718" s="81">
        <v>0</v>
      </c>
      <c r="GR2718" s="81" t="s">
        <v>448</v>
      </c>
      <c r="GS2718" s="81">
        <v>1.1148832299820636E-2</v>
      </c>
      <c r="GT2718" s="81">
        <v>2.6002430136074008</v>
      </c>
      <c r="GU2718" s="81">
        <v>1.1148832299820636E-2</v>
      </c>
      <c r="GV2718" s="81">
        <v>2.6002430136074008</v>
      </c>
      <c r="GW2718" s="81">
        <v>1.1148832299820636E-2</v>
      </c>
      <c r="GX2718" s="81">
        <v>2.6002430136074008</v>
      </c>
      <c r="GY2718" s="81">
        <v>1.1148832299820636E-2</v>
      </c>
      <c r="GZ2718" s="81">
        <v>2.6002430136074008</v>
      </c>
    </row>
    <row r="2719" spans="187:208" x14ac:dyDescent="0.25">
      <c r="GE2719" s="81" t="s">
        <v>449</v>
      </c>
      <c r="GF2719" s="81" t="s">
        <v>155</v>
      </c>
      <c r="GG2719" s="81" t="s">
        <v>470</v>
      </c>
      <c r="GH2719" s="81" t="s">
        <v>451</v>
      </c>
      <c r="GI2719" s="81">
        <v>2024</v>
      </c>
      <c r="GJ2719" s="81" t="s">
        <v>201</v>
      </c>
      <c r="GK2719" s="81">
        <v>233.23007680806481</v>
      </c>
      <c r="GL2719" s="81">
        <v>487.92267199999998</v>
      </c>
      <c r="GM2719" s="81">
        <v>2024</v>
      </c>
      <c r="GN2719" s="81" t="s">
        <v>173</v>
      </c>
      <c r="GO2719" s="81">
        <v>1.1148832299820636E-2</v>
      </c>
      <c r="GP2719" s="81">
        <v>10</v>
      </c>
      <c r="GQ2719" s="81">
        <v>0</v>
      </c>
      <c r="GR2719" s="81" t="s">
        <v>448</v>
      </c>
      <c r="GS2719" s="81">
        <v>1.1148832299820636E-2</v>
      </c>
      <c r="GT2719" s="81">
        <v>2.6002430136074008</v>
      </c>
      <c r="GU2719" s="81">
        <v>1.1148832299820636E-2</v>
      </c>
      <c r="GV2719" s="81">
        <v>2.6002430136074008</v>
      </c>
      <c r="GW2719" s="81">
        <v>1.1148832299820636E-2</v>
      </c>
      <c r="GX2719" s="81">
        <v>2.6002430136074008</v>
      </c>
      <c r="GY2719" s="81">
        <v>1.1148832299820636E-2</v>
      </c>
      <c r="GZ2719" s="81">
        <v>2.6002430136074008</v>
      </c>
    </row>
    <row r="2720" spans="187:208" x14ac:dyDescent="0.25">
      <c r="GE2720" s="81" t="s">
        <v>449</v>
      </c>
      <c r="GF2720" s="81" t="s">
        <v>155</v>
      </c>
      <c r="GG2720" s="81" t="s">
        <v>470</v>
      </c>
      <c r="GH2720" s="81" t="s">
        <v>451</v>
      </c>
      <c r="GI2720" s="81">
        <v>2025</v>
      </c>
      <c r="GJ2720" s="81" t="s">
        <v>201</v>
      </c>
      <c r="GK2720" s="81">
        <v>233.23007680806481</v>
      </c>
      <c r="GL2720" s="81">
        <v>487.92267199999998</v>
      </c>
      <c r="GM2720" s="81">
        <v>2025</v>
      </c>
      <c r="GN2720" s="81" t="s">
        <v>173</v>
      </c>
      <c r="GO2720" s="81">
        <v>1.1148832299820636E-2</v>
      </c>
      <c r="GP2720" s="81">
        <v>10</v>
      </c>
      <c r="GQ2720" s="81">
        <v>0</v>
      </c>
      <c r="GR2720" s="81" t="s">
        <v>448</v>
      </c>
      <c r="GS2720" s="81">
        <v>1.1148832299820636E-2</v>
      </c>
      <c r="GT2720" s="81">
        <v>2.6002430136074008</v>
      </c>
      <c r="GU2720" s="81">
        <v>1.1148832299820636E-2</v>
      </c>
      <c r="GV2720" s="81">
        <v>2.6002430136074008</v>
      </c>
      <c r="GW2720" s="81">
        <v>1.1148832299820636E-2</v>
      </c>
      <c r="GX2720" s="81">
        <v>2.6002430136074008</v>
      </c>
      <c r="GY2720" s="81">
        <v>1.1148832299820636E-2</v>
      </c>
      <c r="GZ2720" s="81">
        <v>2.6002430136074008</v>
      </c>
    </row>
    <row r="2721" spans="187:208" x14ac:dyDescent="0.25">
      <c r="GE2721" s="81" t="s">
        <v>449</v>
      </c>
      <c r="GF2721" s="81" t="s">
        <v>155</v>
      </c>
      <c r="GG2721" s="81" t="s">
        <v>470</v>
      </c>
      <c r="GH2721" s="81" t="s">
        <v>451</v>
      </c>
      <c r="GI2721" s="81">
        <v>2026</v>
      </c>
      <c r="GJ2721" s="81" t="s">
        <v>201</v>
      </c>
      <c r="GK2721" s="81">
        <v>233.23007680806481</v>
      </c>
      <c r="GL2721" s="81">
        <v>487.92267199999998</v>
      </c>
      <c r="GM2721" s="81">
        <v>2026</v>
      </c>
      <c r="GN2721" s="81" t="s">
        <v>173</v>
      </c>
      <c r="GO2721" s="81">
        <v>1.1148832299820636E-2</v>
      </c>
      <c r="GP2721" s="81">
        <v>10</v>
      </c>
      <c r="GQ2721" s="81">
        <v>0</v>
      </c>
      <c r="GR2721" s="81" t="s">
        <v>448</v>
      </c>
      <c r="GS2721" s="81">
        <v>1.1148832299820636E-2</v>
      </c>
      <c r="GT2721" s="81">
        <v>2.6002430136074008</v>
      </c>
      <c r="GU2721" s="81">
        <v>1.1148832299820636E-2</v>
      </c>
      <c r="GV2721" s="81">
        <v>2.6002430136074008</v>
      </c>
      <c r="GW2721" s="81">
        <v>1.1148832299820636E-2</v>
      </c>
      <c r="GX2721" s="81">
        <v>2.6002430136074008</v>
      </c>
      <c r="GY2721" s="81">
        <v>1.1148832299820636E-2</v>
      </c>
      <c r="GZ2721" s="81">
        <v>2.6002430136074008</v>
      </c>
    </row>
    <row r="2722" spans="187:208" x14ac:dyDescent="0.25">
      <c r="GE2722" s="81" t="s">
        <v>449</v>
      </c>
      <c r="GF2722" s="81" t="s">
        <v>155</v>
      </c>
      <c r="GG2722" s="81" t="s">
        <v>470</v>
      </c>
      <c r="GH2722" s="81" t="s">
        <v>451</v>
      </c>
      <c r="GI2722" s="81">
        <v>2027</v>
      </c>
      <c r="GJ2722" s="81" t="s">
        <v>201</v>
      </c>
      <c r="GK2722" s="81">
        <v>233.23007680806481</v>
      </c>
      <c r="GL2722" s="81">
        <v>487.92267199999998</v>
      </c>
      <c r="GM2722" s="81">
        <v>2027</v>
      </c>
      <c r="GN2722" s="81" t="s">
        <v>173</v>
      </c>
      <c r="GO2722" s="81">
        <v>1.1148832299820636E-2</v>
      </c>
      <c r="GP2722" s="81">
        <v>10</v>
      </c>
      <c r="GQ2722" s="81">
        <v>0</v>
      </c>
      <c r="GR2722" s="81" t="s">
        <v>448</v>
      </c>
      <c r="GS2722" s="81">
        <v>1.1148832299820636E-2</v>
      </c>
      <c r="GT2722" s="81">
        <v>2.6002430136074008</v>
      </c>
      <c r="GU2722" s="81">
        <v>1.1148832299820636E-2</v>
      </c>
      <c r="GV2722" s="81">
        <v>2.6002430136074008</v>
      </c>
      <c r="GW2722" s="81">
        <v>1.1148832299820636E-2</v>
      </c>
      <c r="GX2722" s="81">
        <v>2.6002430136074008</v>
      </c>
      <c r="GY2722" s="81">
        <v>1.1148832299820636E-2</v>
      </c>
      <c r="GZ2722" s="81">
        <v>2.6002430136074008</v>
      </c>
    </row>
    <row r="2723" spans="187:208" x14ac:dyDescent="0.25">
      <c r="GE2723" s="81" t="s">
        <v>449</v>
      </c>
      <c r="GF2723" s="81" t="s">
        <v>155</v>
      </c>
      <c r="GG2723" s="81" t="s">
        <v>470</v>
      </c>
      <c r="GH2723" s="81" t="s">
        <v>451</v>
      </c>
      <c r="GI2723" s="81">
        <v>2028</v>
      </c>
      <c r="GJ2723" s="81" t="s">
        <v>201</v>
      </c>
      <c r="GK2723" s="81">
        <v>247.2729921650803</v>
      </c>
      <c r="GL2723" s="81">
        <v>487.92267199999998</v>
      </c>
      <c r="GM2723" s="81">
        <v>2028</v>
      </c>
      <c r="GN2723" s="81" t="s">
        <v>173</v>
      </c>
      <c r="GO2723" s="81">
        <v>1.1148832299820636E-2</v>
      </c>
      <c r="GP2723" s="81">
        <v>10</v>
      </c>
      <c r="GQ2723" s="81">
        <v>0</v>
      </c>
      <c r="GR2723" s="81" t="s">
        <v>448</v>
      </c>
      <c r="GS2723" s="81">
        <v>1.1148832299820636E-2</v>
      </c>
      <c r="GT2723" s="81">
        <v>2.7568051219233425</v>
      </c>
      <c r="GU2723" s="81">
        <v>1.1148832299820636E-2</v>
      </c>
      <c r="GV2723" s="81">
        <v>2.7568051219233425</v>
      </c>
      <c r="GW2723" s="81">
        <v>1.1148832299820636E-2</v>
      </c>
      <c r="GX2723" s="81">
        <v>2.7568051219233425</v>
      </c>
      <c r="GY2723" s="81">
        <v>1.1148832299820636E-2</v>
      </c>
      <c r="GZ2723" s="81">
        <v>2.7568051219233425</v>
      </c>
    </row>
    <row r="2724" spans="187:208" x14ac:dyDescent="0.25">
      <c r="GE2724" s="81" t="s">
        <v>449</v>
      </c>
      <c r="GF2724" s="81" t="s">
        <v>155</v>
      </c>
      <c r="GG2724" s="81" t="s">
        <v>470</v>
      </c>
      <c r="GH2724" s="81" t="s">
        <v>451</v>
      </c>
      <c r="GI2724" s="81">
        <v>2029</v>
      </c>
      <c r="GJ2724" s="81" t="s">
        <v>201</v>
      </c>
      <c r="GK2724" s="81">
        <v>247.2729921650803</v>
      </c>
      <c r="GL2724" s="81">
        <v>487.92267199999998</v>
      </c>
      <c r="GM2724" s="81">
        <v>2029</v>
      </c>
      <c r="GN2724" s="81" t="s">
        <v>173</v>
      </c>
      <c r="GO2724" s="81">
        <v>1.1148832299820636E-2</v>
      </c>
      <c r="GP2724" s="81">
        <v>10</v>
      </c>
      <c r="GQ2724" s="81">
        <v>0</v>
      </c>
      <c r="GR2724" s="81" t="s">
        <v>448</v>
      </c>
      <c r="GS2724" s="81">
        <v>1.1148832299820636E-2</v>
      </c>
      <c r="GT2724" s="81">
        <v>2.7568051219233425</v>
      </c>
      <c r="GU2724" s="81">
        <v>1.1148832299820636E-2</v>
      </c>
      <c r="GV2724" s="81">
        <v>2.7568051219233425</v>
      </c>
      <c r="GW2724" s="81">
        <v>1.1148832299820636E-2</v>
      </c>
      <c r="GX2724" s="81">
        <v>2.7568051219233425</v>
      </c>
      <c r="GY2724" s="81">
        <v>1.1148832299820636E-2</v>
      </c>
      <c r="GZ2724" s="81">
        <v>2.7568051219233425</v>
      </c>
    </row>
    <row r="2725" spans="187:208" x14ac:dyDescent="0.25">
      <c r="GE2725" s="81" t="s">
        <v>449</v>
      </c>
      <c r="GF2725" s="81" t="s">
        <v>155</v>
      </c>
      <c r="GG2725" s="81" t="s">
        <v>470</v>
      </c>
      <c r="GH2725" s="81" t="s">
        <v>451</v>
      </c>
      <c r="GI2725" s="81">
        <v>2030</v>
      </c>
      <c r="GJ2725" s="81" t="s">
        <v>201</v>
      </c>
      <c r="GK2725" s="81">
        <v>247.2729921650803</v>
      </c>
      <c r="GL2725" s="81">
        <v>487.92267199999998</v>
      </c>
      <c r="GM2725" s="81">
        <v>2030</v>
      </c>
      <c r="GN2725" s="81" t="s">
        <v>173</v>
      </c>
      <c r="GO2725" s="81">
        <v>1.1148832299820636E-2</v>
      </c>
      <c r="GP2725" s="81">
        <v>10</v>
      </c>
      <c r="GQ2725" s="81">
        <v>0</v>
      </c>
      <c r="GR2725" s="81" t="s">
        <v>448</v>
      </c>
      <c r="GS2725" s="81">
        <v>0</v>
      </c>
      <c r="GT2725" s="81">
        <v>0</v>
      </c>
      <c r="GU2725" s="81">
        <v>1.1148832299820636E-2</v>
      </c>
      <c r="GV2725" s="81">
        <v>2.7568051219233425</v>
      </c>
      <c r="GW2725" s="81">
        <v>1.1148832299820636E-2</v>
      </c>
      <c r="GX2725" s="81">
        <v>2.7568051219233425</v>
      </c>
      <c r="GY2725" s="81">
        <v>1.1148832299820636E-2</v>
      </c>
      <c r="GZ2725" s="81">
        <v>2.7568051219233425</v>
      </c>
    </row>
    <row r="2726" spans="187:208" x14ac:dyDescent="0.25">
      <c r="GE2726" s="81" t="s">
        <v>449</v>
      </c>
      <c r="GF2726" s="81" t="s">
        <v>155</v>
      </c>
      <c r="GG2726" s="81" t="s">
        <v>470</v>
      </c>
      <c r="GH2726" s="81" t="s">
        <v>451</v>
      </c>
      <c r="GI2726" s="81">
        <v>2031</v>
      </c>
      <c r="GJ2726" s="81" t="s">
        <v>201</v>
      </c>
      <c r="GK2726" s="81">
        <v>247.2729921650803</v>
      </c>
      <c r="GL2726" s="81">
        <v>487.92267199999998</v>
      </c>
      <c r="GM2726" s="81">
        <v>2031</v>
      </c>
      <c r="GN2726" s="81" t="s">
        <v>173</v>
      </c>
      <c r="GO2726" s="81">
        <v>1.1148832299820636E-2</v>
      </c>
      <c r="GP2726" s="81">
        <v>10</v>
      </c>
      <c r="GQ2726" s="81">
        <v>0</v>
      </c>
      <c r="GR2726" s="81" t="s">
        <v>448</v>
      </c>
      <c r="GS2726" s="81">
        <v>0</v>
      </c>
      <c r="GT2726" s="81">
        <v>0</v>
      </c>
      <c r="GU2726" s="81">
        <v>0</v>
      </c>
      <c r="GV2726" s="81">
        <v>0</v>
      </c>
      <c r="GW2726" s="81">
        <v>1.1148832299820636E-2</v>
      </c>
      <c r="GX2726" s="81">
        <v>2.7568051219233425</v>
      </c>
      <c r="GY2726" s="81">
        <v>1.1148832299820636E-2</v>
      </c>
      <c r="GZ2726" s="81">
        <v>2.7568051219233425</v>
      </c>
    </row>
    <row r="2727" spans="187:208" x14ac:dyDescent="0.25">
      <c r="GE2727" s="81" t="s">
        <v>449</v>
      </c>
      <c r="GF2727" s="81" t="s">
        <v>155</v>
      </c>
      <c r="GG2727" s="81" t="s">
        <v>470</v>
      </c>
      <c r="GH2727" s="81" t="s">
        <v>451</v>
      </c>
      <c r="GI2727" s="81">
        <v>2032</v>
      </c>
      <c r="GJ2727" s="81" t="s">
        <v>201</v>
      </c>
      <c r="GK2727" s="81">
        <v>247.2729921650803</v>
      </c>
      <c r="GL2727" s="81">
        <v>487.92267199999998</v>
      </c>
      <c r="GM2727" s="81">
        <v>2032</v>
      </c>
      <c r="GN2727" s="81" t="s">
        <v>173</v>
      </c>
      <c r="GO2727" s="81">
        <v>1.1148832299820636E-2</v>
      </c>
      <c r="GP2727" s="81">
        <v>10</v>
      </c>
      <c r="GQ2727" s="81">
        <v>0</v>
      </c>
      <c r="GR2727" s="81" t="s">
        <v>448</v>
      </c>
      <c r="GS2727" s="81">
        <v>0</v>
      </c>
      <c r="GT2727" s="81">
        <v>0</v>
      </c>
      <c r="GU2727" s="81">
        <v>0</v>
      </c>
      <c r="GV2727" s="81">
        <v>0</v>
      </c>
      <c r="GW2727" s="81">
        <v>0</v>
      </c>
      <c r="GX2727" s="81">
        <v>0</v>
      </c>
      <c r="GY2727" s="81">
        <v>1.1148832299820636E-2</v>
      </c>
      <c r="GZ2727" s="81">
        <v>2.7568051219233425</v>
      </c>
    </row>
    <row r="2728" spans="187:208" x14ac:dyDescent="0.25">
      <c r="GE2728" s="81" t="s">
        <v>449</v>
      </c>
      <c r="GF2728" s="81" t="s">
        <v>155</v>
      </c>
      <c r="GG2728" s="81" t="s">
        <v>470</v>
      </c>
      <c r="GH2728" s="81" t="s">
        <v>452</v>
      </c>
      <c r="GI2728" s="81">
        <v>2021</v>
      </c>
      <c r="GJ2728" s="81" t="s">
        <v>201</v>
      </c>
      <c r="GK2728" s="81">
        <v>0.69641821681223171</v>
      </c>
      <c r="GL2728" s="81">
        <v>487.92267199999998</v>
      </c>
      <c r="GM2728" s="81">
        <v>2021</v>
      </c>
      <c r="GN2728" s="81" t="s">
        <v>173</v>
      </c>
      <c r="GO2728" s="81">
        <v>1.1148832299820636E-2</v>
      </c>
      <c r="GP2728" s="81">
        <v>10</v>
      </c>
      <c r="GQ2728" s="81">
        <v>0</v>
      </c>
      <c r="GR2728" s="81" t="s">
        <v>448</v>
      </c>
      <c r="GS2728" s="81">
        <v>1.1148832299820636E-2</v>
      </c>
      <c r="GT2728" s="81">
        <v>7.7642499097796995E-3</v>
      </c>
      <c r="GU2728" s="81">
        <v>1.1148832299820636E-2</v>
      </c>
      <c r="GV2728" s="81">
        <v>7.7642499097796995E-3</v>
      </c>
      <c r="GW2728" s="81">
        <v>0</v>
      </c>
      <c r="GX2728" s="81">
        <v>0</v>
      </c>
      <c r="GY2728" s="81">
        <v>0</v>
      </c>
      <c r="GZ2728" s="81">
        <v>0</v>
      </c>
    </row>
    <row r="2729" spans="187:208" x14ac:dyDescent="0.25">
      <c r="GE2729" s="81" t="s">
        <v>449</v>
      </c>
      <c r="GF2729" s="81" t="s">
        <v>155</v>
      </c>
      <c r="GG2729" s="81" t="s">
        <v>470</v>
      </c>
      <c r="GH2729" s="81" t="s">
        <v>452</v>
      </c>
      <c r="GI2729" s="81">
        <v>2022</v>
      </c>
      <c r="GJ2729" s="81" t="s">
        <v>201</v>
      </c>
      <c r="GK2729" s="81">
        <v>0.69641821681223171</v>
      </c>
      <c r="GL2729" s="81">
        <v>487.92267199999998</v>
      </c>
      <c r="GM2729" s="81">
        <v>2022</v>
      </c>
      <c r="GN2729" s="81" t="s">
        <v>173</v>
      </c>
      <c r="GO2729" s="81">
        <v>1.1148832299820636E-2</v>
      </c>
      <c r="GP2729" s="81">
        <v>10</v>
      </c>
      <c r="GQ2729" s="81">
        <v>0</v>
      </c>
      <c r="GR2729" s="81" t="s">
        <v>448</v>
      </c>
      <c r="GS2729" s="81">
        <v>1.1148832299820636E-2</v>
      </c>
      <c r="GT2729" s="81">
        <v>7.7642499097796995E-3</v>
      </c>
      <c r="GU2729" s="81">
        <v>1.1148832299820636E-2</v>
      </c>
      <c r="GV2729" s="81">
        <v>7.7642499097796995E-3</v>
      </c>
      <c r="GW2729" s="81">
        <v>1.1148832299820636E-2</v>
      </c>
      <c r="GX2729" s="81">
        <v>7.7642499097796995E-3</v>
      </c>
      <c r="GY2729" s="81">
        <v>0</v>
      </c>
      <c r="GZ2729" s="81">
        <v>0</v>
      </c>
    </row>
    <row r="2730" spans="187:208" x14ac:dyDescent="0.25">
      <c r="GE2730" s="81" t="s">
        <v>449</v>
      </c>
      <c r="GF2730" s="81" t="s">
        <v>155</v>
      </c>
      <c r="GG2730" s="81" t="s">
        <v>470</v>
      </c>
      <c r="GH2730" s="81" t="s">
        <v>452</v>
      </c>
      <c r="GI2730" s="81">
        <v>2023</v>
      </c>
      <c r="GJ2730" s="81" t="s">
        <v>201</v>
      </c>
      <c r="GK2730" s="81">
        <v>0.71896016785821693</v>
      </c>
      <c r="GL2730" s="81">
        <v>487.92267199999998</v>
      </c>
      <c r="GM2730" s="81">
        <v>2023</v>
      </c>
      <c r="GN2730" s="81" t="s">
        <v>173</v>
      </c>
      <c r="GO2730" s="81">
        <v>1.1148832299820636E-2</v>
      </c>
      <c r="GP2730" s="81">
        <v>10</v>
      </c>
      <c r="GQ2730" s="81">
        <v>0</v>
      </c>
      <c r="GR2730" s="81" t="s">
        <v>448</v>
      </c>
      <c r="GS2730" s="81">
        <v>1.1148832299820636E-2</v>
      </c>
      <c r="GT2730" s="81">
        <v>8.0155663417021544E-3</v>
      </c>
      <c r="GU2730" s="81">
        <v>1.1148832299820636E-2</v>
      </c>
      <c r="GV2730" s="81">
        <v>8.0155663417021544E-3</v>
      </c>
      <c r="GW2730" s="81">
        <v>1.1148832299820636E-2</v>
      </c>
      <c r="GX2730" s="81">
        <v>8.0155663417021544E-3</v>
      </c>
      <c r="GY2730" s="81">
        <v>1.1148832299820636E-2</v>
      </c>
      <c r="GZ2730" s="81">
        <v>8.0155663417021544E-3</v>
      </c>
    </row>
    <row r="2731" spans="187:208" x14ac:dyDescent="0.25">
      <c r="GE2731" s="81" t="s">
        <v>449</v>
      </c>
      <c r="GF2731" s="81" t="s">
        <v>155</v>
      </c>
      <c r="GG2731" s="81" t="s">
        <v>470</v>
      </c>
      <c r="GH2731" s="81" t="s">
        <v>452</v>
      </c>
      <c r="GI2731" s="81">
        <v>2024</v>
      </c>
      <c r="GJ2731" s="81" t="s">
        <v>201</v>
      </c>
      <c r="GK2731" s="81">
        <v>0.71896016785821693</v>
      </c>
      <c r="GL2731" s="81">
        <v>487.92267199999998</v>
      </c>
      <c r="GM2731" s="81">
        <v>2024</v>
      </c>
      <c r="GN2731" s="81" t="s">
        <v>173</v>
      </c>
      <c r="GO2731" s="81">
        <v>1.1148832299820636E-2</v>
      </c>
      <c r="GP2731" s="81">
        <v>10</v>
      </c>
      <c r="GQ2731" s="81">
        <v>0</v>
      </c>
      <c r="GR2731" s="81" t="s">
        <v>448</v>
      </c>
      <c r="GS2731" s="81">
        <v>1.1148832299820636E-2</v>
      </c>
      <c r="GT2731" s="81">
        <v>8.0155663417021544E-3</v>
      </c>
      <c r="GU2731" s="81">
        <v>1.1148832299820636E-2</v>
      </c>
      <c r="GV2731" s="81">
        <v>8.0155663417021544E-3</v>
      </c>
      <c r="GW2731" s="81">
        <v>1.1148832299820636E-2</v>
      </c>
      <c r="GX2731" s="81">
        <v>8.0155663417021544E-3</v>
      </c>
      <c r="GY2731" s="81">
        <v>1.1148832299820636E-2</v>
      </c>
      <c r="GZ2731" s="81">
        <v>8.0155663417021544E-3</v>
      </c>
    </row>
    <row r="2732" spans="187:208" x14ac:dyDescent="0.25">
      <c r="GE2732" s="81" t="s">
        <v>449</v>
      </c>
      <c r="GF2732" s="81" t="s">
        <v>155</v>
      </c>
      <c r="GG2732" s="81" t="s">
        <v>470</v>
      </c>
      <c r="GH2732" s="81" t="s">
        <v>452</v>
      </c>
      <c r="GI2732" s="81">
        <v>2025</v>
      </c>
      <c r="GJ2732" s="81" t="s">
        <v>201</v>
      </c>
      <c r="GK2732" s="81">
        <v>0.71896016785821693</v>
      </c>
      <c r="GL2732" s="81">
        <v>487.92267199999998</v>
      </c>
      <c r="GM2732" s="81">
        <v>2025</v>
      </c>
      <c r="GN2732" s="81" t="s">
        <v>173</v>
      </c>
      <c r="GO2732" s="81">
        <v>1.1148832299820636E-2</v>
      </c>
      <c r="GP2732" s="81">
        <v>10</v>
      </c>
      <c r="GQ2732" s="81">
        <v>0</v>
      </c>
      <c r="GR2732" s="81" t="s">
        <v>448</v>
      </c>
      <c r="GS2732" s="81">
        <v>1.1148832299820636E-2</v>
      </c>
      <c r="GT2732" s="81">
        <v>8.0155663417021544E-3</v>
      </c>
      <c r="GU2732" s="81">
        <v>1.1148832299820636E-2</v>
      </c>
      <c r="GV2732" s="81">
        <v>8.0155663417021544E-3</v>
      </c>
      <c r="GW2732" s="81">
        <v>1.1148832299820636E-2</v>
      </c>
      <c r="GX2732" s="81">
        <v>8.0155663417021544E-3</v>
      </c>
      <c r="GY2732" s="81">
        <v>1.1148832299820636E-2</v>
      </c>
      <c r="GZ2732" s="81">
        <v>8.0155663417021544E-3</v>
      </c>
    </row>
    <row r="2733" spans="187:208" x14ac:dyDescent="0.25">
      <c r="GE2733" s="81" t="s">
        <v>449</v>
      </c>
      <c r="GF2733" s="81" t="s">
        <v>155</v>
      </c>
      <c r="GG2733" s="81" t="s">
        <v>470</v>
      </c>
      <c r="GH2733" s="81" t="s">
        <v>452</v>
      </c>
      <c r="GI2733" s="81">
        <v>2026</v>
      </c>
      <c r="GJ2733" s="81" t="s">
        <v>201</v>
      </c>
      <c r="GK2733" s="81">
        <v>0.71896016785821693</v>
      </c>
      <c r="GL2733" s="81">
        <v>487.92267199999998</v>
      </c>
      <c r="GM2733" s="81">
        <v>2026</v>
      </c>
      <c r="GN2733" s="81" t="s">
        <v>173</v>
      </c>
      <c r="GO2733" s="81">
        <v>1.1148832299820636E-2</v>
      </c>
      <c r="GP2733" s="81">
        <v>10</v>
      </c>
      <c r="GQ2733" s="81">
        <v>0</v>
      </c>
      <c r="GR2733" s="81" t="s">
        <v>448</v>
      </c>
      <c r="GS2733" s="81">
        <v>1.1148832299820636E-2</v>
      </c>
      <c r="GT2733" s="81">
        <v>8.0155663417021544E-3</v>
      </c>
      <c r="GU2733" s="81">
        <v>1.1148832299820636E-2</v>
      </c>
      <c r="GV2733" s="81">
        <v>8.0155663417021544E-3</v>
      </c>
      <c r="GW2733" s="81">
        <v>1.1148832299820636E-2</v>
      </c>
      <c r="GX2733" s="81">
        <v>8.0155663417021544E-3</v>
      </c>
      <c r="GY2733" s="81">
        <v>1.1148832299820636E-2</v>
      </c>
      <c r="GZ2733" s="81">
        <v>8.0155663417021544E-3</v>
      </c>
    </row>
    <row r="2734" spans="187:208" x14ac:dyDescent="0.25">
      <c r="GE2734" s="81" t="s">
        <v>449</v>
      </c>
      <c r="GF2734" s="81" t="s">
        <v>155</v>
      </c>
      <c r="GG2734" s="81" t="s">
        <v>470</v>
      </c>
      <c r="GH2734" s="81" t="s">
        <v>452</v>
      </c>
      <c r="GI2734" s="81">
        <v>2027</v>
      </c>
      <c r="GJ2734" s="81" t="s">
        <v>201</v>
      </c>
      <c r="GK2734" s="81">
        <v>0.71896016785821693</v>
      </c>
      <c r="GL2734" s="81">
        <v>487.92267199999998</v>
      </c>
      <c r="GM2734" s="81">
        <v>2027</v>
      </c>
      <c r="GN2734" s="81" t="s">
        <v>173</v>
      </c>
      <c r="GO2734" s="81">
        <v>1.1148832299820636E-2</v>
      </c>
      <c r="GP2734" s="81">
        <v>10</v>
      </c>
      <c r="GQ2734" s="81">
        <v>0</v>
      </c>
      <c r="GR2734" s="81" t="s">
        <v>448</v>
      </c>
      <c r="GS2734" s="81">
        <v>1.1148832299820636E-2</v>
      </c>
      <c r="GT2734" s="81">
        <v>8.0155663417021544E-3</v>
      </c>
      <c r="GU2734" s="81">
        <v>1.1148832299820636E-2</v>
      </c>
      <c r="GV2734" s="81">
        <v>8.0155663417021544E-3</v>
      </c>
      <c r="GW2734" s="81">
        <v>1.1148832299820636E-2</v>
      </c>
      <c r="GX2734" s="81">
        <v>8.0155663417021544E-3</v>
      </c>
      <c r="GY2734" s="81">
        <v>1.1148832299820636E-2</v>
      </c>
      <c r="GZ2734" s="81">
        <v>8.0155663417021544E-3</v>
      </c>
    </row>
    <row r="2735" spans="187:208" x14ac:dyDescent="0.25">
      <c r="GE2735" s="81" t="s">
        <v>449</v>
      </c>
      <c r="GF2735" s="81" t="s">
        <v>155</v>
      </c>
      <c r="GG2735" s="81" t="s">
        <v>470</v>
      </c>
      <c r="GH2735" s="81" t="s">
        <v>452</v>
      </c>
      <c r="GI2735" s="81">
        <v>2028</v>
      </c>
      <c r="GJ2735" s="81" t="s">
        <v>201</v>
      </c>
      <c r="GK2735" s="81">
        <v>0.74733835430389206</v>
      </c>
      <c r="GL2735" s="81">
        <v>487.92267199999998</v>
      </c>
      <c r="GM2735" s="81">
        <v>2028</v>
      </c>
      <c r="GN2735" s="81" t="s">
        <v>173</v>
      </c>
      <c r="GO2735" s="81">
        <v>1.1148832299820636E-2</v>
      </c>
      <c r="GP2735" s="81">
        <v>10</v>
      </c>
      <c r="GQ2735" s="81">
        <v>0</v>
      </c>
      <c r="GR2735" s="81" t="s">
        <v>448</v>
      </c>
      <c r="GS2735" s="81">
        <v>1.1148832299820636E-2</v>
      </c>
      <c r="GT2735" s="81">
        <v>8.3319499833580304E-3</v>
      </c>
      <c r="GU2735" s="81">
        <v>1.1148832299820636E-2</v>
      </c>
      <c r="GV2735" s="81">
        <v>8.3319499833580304E-3</v>
      </c>
      <c r="GW2735" s="81">
        <v>1.1148832299820636E-2</v>
      </c>
      <c r="GX2735" s="81">
        <v>8.3319499833580304E-3</v>
      </c>
      <c r="GY2735" s="81">
        <v>1.1148832299820636E-2</v>
      </c>
      <c r="GZ2735" s="81">
        <v>8.3319499833580304E-3</v>
      </c>
    </row>
    <row r="2736" spans="187:208" x14ac:dyDescent="0.25">
      <c r="GE2736" s="81" t="s">
        <v>449</v>
      </c>
      <c r="GF2736" s="81" t="s">
        <v>155</v>
      </c>
      <c r="GG2736" s="81" t="s">
        <v>470</v>
      </c>
      <c r="GH2736" s="81" t="s">
        <v>452</v>
      </c>
      <c r="GI2736" s="81">
        <v>2029</v>
      </c>
      <c r="GJ2736" s="81" t="s">
        <v>201</v>
      </c>
      <c r="GK2736" s="81">
        <v>0.74733835430389206</v>
      </c>
      <c r="GL2736" s="81">
        <v>487.92267199999998</v>
      </c>
      <c r="GM2736" s="81">
        <v>2029</v>
      </c>
      <c r="GN2736" s="81" t="s">
        <v>173</v>
      </c>
      <c r="GO2736" s="81">
        <v>1.1148832299820636E-2</v>
      </c>
      <c r="GP2736" s="81">
        <v>10</v>
      </c>
      <c r="GQ2736" s="81">
        <v>0</v>
      </c>
      <c r="GR2736" s="81" t="s">
        <v>448</v>
      </c>
      <c r="GS2736" s="81">
        <v>1.1148832299820636E-2</v>
      </c>
      <c r="GT2736" s="81">
        <v>8.3319499833580304E-3</v>
      </c>
      <c r="GU2736" s="81">
        <v>1.1148832299820636E-2</v>
      </c>
      <c r="GV2736" s="81">
        <v>8.3319499833580304E-3</v>
      </c>
      <c r="GW2736" s="81">
        <v>1.1148832299820636E-2</v>
      </c>
      <c r="GX2736" s="81">
        <v>8.3319499833580304E-3</v>
      </c>
      <c r="GY2736" s="81">
        <v>1.1148832299820636E-2</v>
      </c>
      <c r="GZ2736" s="81">
        <v>8.3319499833580304E-3</v>
      </c>
    </row>
    <row r="2737" spans="187:208" x14ac:dyDescent="0.25">
      <c r="GE2737" s="81" t="s">
        <v>449</v>
      </c>
      <c r="GF2737" s="81" t="s">
        <v>155</v>
      </c>
      <c r="GG2737" s="81" t="s">
        <v>470</v>
      </c>
      <c r="GH2737" s="81" t="s">
        <v>452</v>
      </c>
      <c r="GI2737" s="81">
        <v>2030</v>
      </c>
      <c r="GJ2737" s="81" t="s">
        <v>201</v>
      </c>
      <c r="GK2737" s="81">
        <v>0.74733835430389206</v>
      </c>
      <c r="GL2737" s="81">
        <v>487.92267199999998</v>
      </c>
      <c r="GM2737" s="81">
        <v>2030</v>
      </c>
      <c r="GN2737" s="81" t="s">
        <v>173</v>
      </c>
      <c r="GO2737" s="81">
        <v>1.1148832299820636E-2</v>
      </c>
      <c r="GP2737" s="81">
        <v>10</v>
      </c>
      <c r="GQ2737" s="81">
        <v>0</v>
      </c>
      <c r="GR2737" s="81" t="s">
        <v>448</v>
      </c>
      <c r="GS2737" s="81">
        <v>0</v>
      </c>
      <c r="GT2737" s="81">
        <v>0</v>
      </c>
      <c r="GU2737" s="81">
        <v>1.1148832299820636E-2</v>
      </c>
      <c r="GV2737" s="81">
        <v>8.3319499833580304E-3</v>
      </c>
      <c r="GW2737" s="81">
        <v>1.1148832299820636E-2</v>
      </c>
      <c r="GX2737" s="81">
        <v>8.3319499833580304E-3</v>
      </c>
      <c r="GY2737" s="81">
        <v>1.1148832299820636E-2</v>
      </c>
      <c r="GZ2737" s="81">
        <v>8.3319499833580304E-3</v>
      </c>
    </row>
    <row r="2738" spans="187:208" x14ac:dyDescent="0.25">
      <c r="GE2738" s="81" t="s">
        <v>449</v>
      </c>
      <c r="GF2738" s="81" t="s">
        <v>155</v>
      </c>
      <c r="GG2738" s="81" t="s">
        <v>470</v>
      </c>
      <c r="GH2738" s="81" t="s">
        <v>452</v>
      </c>
      <c r="GI2738" s="81">
        <v>2031</v>
      </c>
      <c r="GJ2738" s="81" t="s">
        <v>201</v>
      </c>
      <c r="GK2738" s="81">
        <v>0.74733835430389206</v>
      </c>
      <c r="GL2738" s="81">
        <v>487.92267199999998</v>
      </c>
      <c r="GM2738" s="81">
        <v>2031</v>
      </c>
      <c r="GN2738" s="81" t="s">
        <v>173</v>
      </c>
      <c r="GO2738" s="81">
        <v>1.1148832299820636E-2</v>
      </c>
      <c r="GP2738" s="81">
        <v>10</v>
      </c>
      <c r="GQ2738" s="81">
        <v>0</v>
      </c>
      <c r="GR2738" s="81" t="s">
        <v>448</v>
      </c>
      <c r="GS2738" s="81">
        <v>0</v>
      </c>
      <c r="GT2738" s="81">
        <v>0</v>
      </c>
      <c r="GU2738" s="81">
        <v>0</v>
      </c>
      <c r="GV2738" s="81">
        <v>0</v>
      </c>
      <c r="GW2738" s="81">
        <v>1.1148832299820636E-2</v>
      </c>
      <c r="GX2738" s="81">
        <v>8.3319499833580304E-3</v>
      </c>
      <c r="GY2738" s="81">
        <v>1.1148832299820636E-2</v>
      </c>
      <c r="GZ2738" s="81">
        <v>8.3319499833580304E-3</v>
      </c>
    </row>
    <row r="2739" spans="187:208" x14ac:dyDescent="0.25">
      <c r="GE2739" s="81" t="s">
        <v>449</v>
      </c>
      <c r="GF2739" s="81" t="s">
        <v>155</v>
      </c>
      <c r="GG2739" s="81" t="s">
        <v>470</v>
      </c>
      <c r="GH2739" s="81" t="s">
        <v>452</v>
      </c>
      <c r="GI2739" s="81">
        <v>2032</v>
      </c>
      <c r="GJ2739" s="81" t="s">
        <v>201</v>
      </c>
      <c r="GK2739" s="81">
        <v>0.74733835430389206</v>
      </c>
      <c r="GL2739" s="81">
        <v>487.92267199999998</v>
      </c>
      <c r="GM2739" s="81">
        <v>2032</v>
      </c>
      <c r="GN2739" s="81" t="s">
        <v>173</v>
      </c>
      <c r="GO2739" s="81">
        <v>1.1148832299820636E-2</v>
      </c>
      <c r="GP2739" s="81">
        <v>10</v>
      </c>
      <c r="GQ2739" s="81">
        <v>0</v>
      </c>
      <c r="GR2739" s="81" t="s">
        <v>448</v>
      </c>
      <c r="GS2739" s="81">
        <v>0</v>
      </c>
      <c r="GT2739" s="81">
        <v>0</v>
      </c>
      <c r="GU2739" s="81">
        <v>0</v>
      </c>
      <c r="GV2739" s="81">
        <v>0</v>
      </c>
      <c r="GW2739" s="81">
        <v>0</v>
      </c>
      <c r="GX2739" s="81">
        <v>0</v>
      </c>
      <c r="GY2739" s="81">
        <v>1.1148832299820636E-2</v>
      </c>
      <c r="GZ2739" s="81">
        <v>8.3319499833580304E-3</v>
      </c>
    </row>
    <row r="2740" spans="187:208" x14ac:dyDescent="0.25">
      <c r="GE2740" s="81" t="s">
        <v>449</v>
      </c>
      <c r="GF2740" s="81" t="s">
        <v>155</v>
      </c>
      <c r="GG2740" s="81" t="s">
        <v>470</v>
      </c>
      <c r="GH2740" s="81" t="s">
        <v>453</v>
      </c>
      <c r="GI2740" s="81">
        <v>2021</v>
      </c>
      <c r="GJ2740" s="81" t="s">
        <v>201</v>
      </c>
      <c r="GK2740" s="81">
        <v>3.6425060683954437E-2</v>
      </c>
      <c r="GL2740" s="81">
        <v>487.92267199999998</v>
      </c>
      <c r="GM2740" s="81">
        <v>2021</v>
      </c>
      <c r="GN2740" s="81" t="s">
        <v>173</v>
      </c>
      <c r="GO2740" s="81">
        <v>1.1148832299820636E-2</v>
      </c>
      <c r="GP2740" s="81">
        <v>10</v>
      </c>
      <c r="GQ2740" s="81">
        <v>0</v>
      </c>
      <c r="GR2740" s="81" t="s">
        <v>448</v>
      </c>
      <c r="GS2740" s="81">
        <v>1.1148832299820636E-2</v>
      </c>
      <c r="GT2740" s="81">
        <v>4.0609689307619801E-4</v>
      </c>
      <c r="GU2740" s="81">
        <v>1.1148832299820636E-2</v>
      </c>
      <c r="GV2740" s="81">
        <v>4.0609689307619801E-4</v>
      </c>
      <c r="GW2740" s="81">
        <v>0</v>
      </c>
      <c r="GX2740" s="81">
        <v>0</v>
      </c>
      <c r="GY2740" s="81">
        <v>0</v>
      </c>
      <c r="GZ2740" s="81">
        <v>0</v>
      </c>
    </row>
    <row r="2741" spans="187:208" x14ac:dyDescent="0.25">
      <c r="GE2741" s="81" t="s">
        <v>449</v>
      </c>
      <c r="GF2741" s="81" t="s">
        <v>155</v>
      </c>
      <c r="GG2741" s="81" t="s">
        <v>470</v>
      </c>
      <c r="GH2741" s="81" t="s">
        <v>453</v>
      </c>
      <c r="GI2741" s="81">
        <v>2022</v>
      </c>
      <c r="GJ2741" s="81" t="s">
        <v>201</v>
      </c>
      <c r="GK2741" s="81">
        <v>3.6425060683954437E-2</v>
      </c>
      <c r="GL2741" s="81">
        <v>487.92267199999998</v>
      </c>
      <c r="GM2741" s="81">
        <v>2022</v>
      </c>
      <c r="GN2741" s="81" t="s">
        <v>173</v>
      </c>
      <c r="GO2741" s="81">
        <v>1.1148832299820636E-2</v>
      </c>
      <c r="GP2741" s="81">
        <v>10</v>
      </c>
      <c r="GQ2741" s="81">
        <v>0</v>
      </c>
      <c r="GR2741" s="81" t="s">
        <v>448</v>
      </c>
      <c r="GS2741" s="81">
        <v>1.1148832299820636E-2</v>
      </c>
      <c r="GT2741" s="81">
        <v>4.0609689307619801E-4</v>
      </c>
      <c r="GU2741" s="81">
        <v>1.1148832299820636E-2</v>
      </c>
      <c r="GV2741" s="81">
        <v>4.0609689307619801E-4</v>
      </c>
      <c r="GW2741" s="81">
        <v>1.1148832299820636E-2</v>
      </c>
      <c r="GX2741" s="81">
        <v>4.0609689307619801E-4</v>
      </c>
      <c r="GY2741" s="81">
        <v>0</v>
      </c>
      <c r="GZ2741" s="81">
        <v>0</v>
      </c>
    </row>
    <row r="2742" spans="187:208" x14ac:dyDescent="0.25">
      <c r="GE2742" s="81" t="s">
        <v>449</v>
      </c>
      <c r="GF2742" s="81" t="s">
        <v>155</v>
      </c>
      <c r="GG2742" s="81" t="s">
        <v>470</v>
      </c>
      <c r="GH2742" s="81" t="s">
        <v>453</v>
      </c>
      <c r="GI2742" s="81">
        <v>2023</v>
      </c>
      <c r="GJ2742" s="81" t="s">
        <v>201</v>
      </c>
      <c r="GK2742" s="81">
        <v>3.7590224611390582E-2</v>
      </c>
      <c r="GL2742" s="81">
        <v>487.92267199999998</v>
      </c>
      <c r="GM2742" s="81">
        <v>2023</v>
      </c>
      <c r="GN2742" s="81" t="s">
        <v>173</v>
      </c>
      <c r="GO2742" s="81">
        <v>1.1148832299820636E-2</v>
      </c>
      <c r="GP2742" s="81">
        <v>10</v>
      </c>
      <c r="GQ2742" s="81">
        <v>0</v>
      </c>
      <c r="GR2742" s="81" t="s">
        <v>448</v>
      </c>
      <c r="GS2742" s="81">
        <v>1.1148832299820636E-2</v>
      </c>
      <c r="GT2742" s="81">
        <v>4.1908711030498396E-4</v>
      </c>
      <c r="GU2742" s="81">
        <v>1.1148832299820636E-2</v>
      </c>
      <c r="GV2742" s="81">
        <v>4.1908711030498396E-4</v>
      </c>
      <c r="GW2742" s="81">
        <v>1.1148832299820636E-2</v>
      </c>
      <c r="GX2742" s="81">
        <v>4.1908711030498396E-4</v>
      </c>
      <c r="GY2742" s="81">
        <v>1.1148832299820636E-2</v>
      </c>
      <c r="GZ2742" s="81">
        <v>4.1908711030498396E-4</v>
      </c>
    </row>
    <row r="2743" spans="187:208" x14ac:dyDescent="0.25">
      <c r="GE2743" s="81" t="s">
        <v>449</v>
      </c>
      <c r="GF2743" s="81" t="s">
        <v>155</v>
      </c>
      <c r="GG2743" s="81" t="s">
        <v>470</v>
      </c>
      <c r="GH2743" s="81" t="s">
        <v>453</v>
      </c>
      <c r="GI2743" s="81">
        <v>2024</v>
      </c>
      <c r="GJ2743" s="81" t="s">
        <v>201</v>
      </c>
      <c r="GK2743" s="81">
        <v>3.7590224611390582E-2</v>
      </c>
      <c r="GL2743" s="81">
        <v>487.92267199999998</v>
      </c>
      <c r="GM2743" s="81">
        <v>2024</v>
      </c>
      <c r="GN2743" s="81" t="s">
        <v>173</v>
      </c>
      <c r="GO2743" s="81">
        <v>1.1148832299820636E-2</v>
      </c>
      <c r="GP2743" s="81">
        <v>10</v>
      </c>
      <c r="GQ2743" s="81">
        <v>0</v>
      </c>
      <c r="GR2743" s="81" t="s">
        <v>448</v>
      </c>
      <c r="GS2743" s="81">
        <v>1.1148832299820636E-2</v>
      </c>
      <c r="GT2743" s="81">
        <v>4.1908711030498396E-4</v>
      </c>
      <c r="GU2743" s="81">
        <v>1.1148832299820636E-2</v>
      </c>
      <c r="GV2743" s="81">
        <v>4.1908711030498396E-4</v>
      </c>
      <c r="GW2743" s="81">
        <v>1.1148832299820636E-2</v>
      </c>
      <c r="GX2743" s="81">
        <v>4.1908711030498396E-4</v>
      </c>
      <c r="GY2743" s="81">
        <v>1.1148832299820636E-2</v>
      </c>
      <c r="GZ2743" s="81">
        <v>4.1908711030498396E-4</v>
      </c>
    </row>
    <row r="2744" spans="187:208" x14ac:dyDescent="0.25">
      <c r="GE2744" s="81" t="s">
        <v>449</v>
      </c>
      <c r="GF2744" s="81" t="s">
        <v>155</v>
      </c>
      <c r="GG2744" s="81" t="s">
        <v>470</v>
      </c>
      <c r="GH2744" s="81" t="s">
        <v>453</v>
      </c>
      <c r="GI2744" s="81">
        <v>2025</v>
      </c>
      <c r="GJ2744" s="81" t="s">
        <v>201</v>
      </c>
      <c r="GK2744" s="81">
        <v>3.7590224611390582E-2</v>
      </c>
      <c r="GL2744" s="81">
        <v>487.92267199999998</v>
      </c>
      <c r="GM2744" s="81">
        <v>2025</v>
      </c>
      <c r="GN2744" s="81" t="s">
        <v>173</v>
      </c>
      <c r="GO2744" s="81">
        <v>1.1148832299820636E-2</v>
      </c>
      <c r="GP2744" s="81">
        <v>10</v>
      </c>
      <c r="GQ2744" s="81">
        <v>0</v>
      </c>
      <c r="GR2744" s="81" t="s">
        <v>448</v>
      </c>
      <c r="GS2744" s="81">
        <v>1.1148832299820636E-2</v>
      </c>
      <c r="GT2744" s="81">
        <v>4.1908711030498396E-4</v>
      </c>
      <c r="GU2744" s="81">
        <v>1.1148832299820636E-2</v>
      </c>
      <c r="GV2744" s="81">
        <v>4.1908711030498396E-4</v>
      </c>
      <c r="GW2744" s="81">
        <v>1.1148832299820636E-2</v>
      </c>
      <c r="GX2744" s="81">
        <v>4.1908711030498396E-4</v>
      </c>
      <c r="GY2744" s="81">
        <v>1.1148832299820636E-2</v>
      </c>
      <c r="GZ2744" s="81">
        <v>4.1908711030498396E-4</v>
      </c>
    </row>
    <row r="2745" spans="187:208" x14ac:dyDescent="0.25">
      <c r="GE2745" s="81" t="s">
        <v>449</v>
      </c>
      <c r="GF2745" s="81" t="s">
        <v>155</v>
      </c>
      <c r="GG2745" s="81" t="s">
        <v>470</v>
      </c>
      <c r="GH2745" s="81" t="s">
        <v>453</v>
      </c>
      <c r="GI2745" s="81">
        <v>2026</v>
      </c>
      <c r="GJ2745" s="81" t="s">
        <v>201</v>
      </c>
      <c r="GK2745" s="81">
        <v>3.7590224611390582E-2</v>
      </c>
      <c r="GL2745" s="81">
        <v>487.92267199999998</v>
      </c>
      <c r="GM2745" s="81">
        <v>2026</v>
      </c>
      <c r="GN2745" s="81" t="s">
        <v>173</v>
      </c>
      <c r="GO2745" s="81">
        <v>1.1148832299820636E-2</v>
      </c>
      <c r="GP2745" s="81">
        <v>10</v>
      </c>
      <c r="GQ2745" s="81">
        <v>0</v>
      </c>
      <c r="GR2745" s="81" t="s">
        <v>448</v>
      </c>
      <c r="GS2745" s="81">
        <v>1.1148832299820636E-2</v>
      </c>
      <c r="GT2745" s="81">
        <v>4.1908711030498396E-4</v>
      </c>
      <c r="GU2745" s="81">
        <v>1.1148832299820636E-2</v>
      </c>
      <c r="GV2745" s="81">
        <v>4.1908711030498396E-4</v>
      </c>
      <c r="GW2745" s="81">
        <v>1.1148832299820636E-2</v>
      </c>
      <c r="GX2745" s="81">
        <v>4.1908711030498396E-4</v>
      </c>
      <c r="GY2745" s="81">
        <v>1.1148832299820636E-2</v>
      </c>
      <c r="GZ2745" s="81">
        <v>4.1908711030498396E-4</v>
      </c>
    </row>
    <row r="2746" spans="187:208" x14ac:dyDescent="0.25">
      <c r="GE2746" s="81" t="s">
        <v>449</v>
      </c>
      <c r="GF2746" s="81" t="s">
        <v>155</v>
      </c>
      <c r="GG2746" s="81" t="s">
        <v>470</v>
      </c>
      <c r="GH2746" s="81" t="s">
        <v>453</v>
      </c>
      <c r="GI2746" s="81">
        <v>2027</v>
      </c>
      <c r="GJ2746" s="81" t="s">
        <v>201</v>
      </c>
      <c r="GK2746" s="81">
        <v>3.7590224611390582E-2</v>
      </c>
      <c r="GL2746" s="81">
        <v>487.92267199999998</v>
      </c>
      <c r="GM2746" s="81">
        <v>2027</v>
      </c>
      <c r="GN2746" s="81" t="s">
        <v>173</v>
      </c>
      <c r="GO2746" s="81">
        <v>1.1148832299820636E-2</v>
      </c>
      <c r="GP2746" s="81">
        <v>10</v>
      </c>
      <c r="GQ2746" s="81">
        <v>0</v>
      </c>
      <c r="GR2746" s="81" t="s">
        <v>448</v>
      </c>
      <c r="GS2746" s="81">
        <v>1.1148832299820636E-2</v>
      </c>
      <c r="GT2746" s="81">
        <v>4.1908711030498396E-4</v>
      </c>
      <c r="GU2746" s="81">
        <v>1.1148832299820636E-2</v>
      </c>
      <c r="GV2746" s="81">
        <v>4.1908711030498396E-4</v>
      </c>
      <c r="GW2746" s="81">
        <v>1.1148832299820636E-2</v>
      </c>
      <c r="GX2746" s="81">
        <v>4.1908711030498396E-4</v>
      </c>
      <c r="GY2746" s="81">
        <v>1.1148832299820636E-2</v>
      </c>
      <c r="GZ2746" s="81">
        <v>4.1908711030498396E-4</v>
      </c>
    </row>
    <row r="2747" spans="187:208" x14ac:dyDescent="0.25">
      <c r="GE2747" s="81" t="s">
        <v>449</v>
      </c>
      <c r="GF2747" s="81" t="s">
        <v>155</v>
      </c>
      <c r="GG2747" s="81" t="s">
        <v>470</v>
      </c>
      <c r="GH2747" s="81" t="s">
        <v>453</v>
      </c>
      <c r="GI2747" s="81">
        <v>2028</v>
      </c>
      <c r="GJ2747" s="81" t="s">
        <v>201</v>
      </c>
      <c r="GK2747" s="81">
        <v>3.9055083184885972E-2</v>
      </c>
      <c r="GL2747" s="81">
        <v>487.92267199999998</v>
      </c>
      <c r="GM2747" s="81">
        <v>2028</v>
      </c>
      <c r="GN2747" s="81" t="s">
        <v>173</v>
      </c>
      <c r="GO2747" s="81">
        <v>1.1148832299820636E-2</v>
      </c>
      <c r="GP2747" s="81">
        <v>10</v>
      </c>
      <c r="GQ2747" s="81">
        <v>0</v>
      </c>
      <c r="GR2747" s="81" t="s">
        <v>448</v>
      </c>
      <c r="GS2747" s="81">
        <v>1.1148832299820636E-2</v>
      </c>
      <c r="GT2747" s="81">
        <v>4.3541857288383854E-4</v>
      </c>
      <c r="GU2747" s="81">
        <v>1.1148832299820636E-2</v>
      </c>
      <c r="GV2747" s="81">
        <v>4.3541857288383854E-4</v>
      </c>
      <c r="GW2747" s="81">
        <v>1.1148832299820636E-2</v>
      </c>
      <c r="GX2747" s="81">
        <v>4.3541857288383854E-4</v>
      </c>
      <c r="GY2747" s="81">
        <v>1.1148832299820636E-2</v>
      </c>
      <c r="GZ2747" s="81">
        <v>4.3541857288383854E-4</v>
      </c>
    </row>
    <row r="2748" spans="187:208" x14ac:dyDescent="0.25">
      <c r="GE2748" s="81" t="s">
        <v>449</v>
      </c>
      <c r="GF2748" s="81" t="s">
        <v>155</v>
      </c>
      <c r="GG2748" s="81" t="s">
        <v>470</v>
      </c>
      <c r="GH2748" s="81" t="s">
        <v>453</v>
      </c>
      <c r="GI2748" s="81">
        <v>2029</v>
      </c>
      <c r="GJ2748" s="81" t="s">
        <v>201</v>
      </c>
      <c r="GK2748" s="81">
        <v>3.9055083184885972E-2</v>
      </c>
      <c r="GL2748" s="81">
        <v>487.92267199999998</v>
      </c>
      <c r="GM2748" s="81">
        <v>2029</v>
      </c>
      <c r="GN2748" s="81" t="s">
        <v>173</v>
      </c>
      <c r="GO2748" s="81">
        <v>1.1148832299820636E-2</v>
      </c>
      <c r="GP2748" s="81">
        <v>10</v>
      </c>
      <c r="GQ2748" s="81">
        <v>0</v>
      </c>
      <c r="GR2748" s="81" t="s">
        <v>448</v>
      </c>
      <c r="GS2748" s="81">
        <v>1.1148832299820636E-2</v>
      </c>
      <c r="GT2748" s="81">
        <v>4.3541857288383854E-4</v>
      </c>
      <c r="GU2748" s="81">
        <v>1.1148832299820636E-2</v>
      </c>
      <c r="GV2748" s="81">
        <v>4.3541857288383854E-4</v>
      </c>
      <c r="GW2748" s="81">
        <v>1.1148832299820636E-2</v>
      </c>
      <c r="GX2748" s="81">
        <v>4.3541857288383854E-4</v>
      </c>
      <c r="GY2748" s="81">
        <v>1.1148832299820636E-2</v>
      </c>
      <c r="GZ2748" s="81">
        <v>4.3541857288383854E-4</v>
      </c>
    </row>
    <row r="2749" spans="187:208" x14ac:dyDescent="0.25">
      <c r="GE2749" s="81" t="s">
        <v>449</v>
      </c>
      <c r="GF2749" s="81" t="s">
        <v>155</v>
      </c>
      <c r="GG2749" s="81" t="s">
        <v>470</v>
      </c>
      <c r="GH2749" s="81" t="s">
        <v>453</v>
      </c>
      <c r="GI2749" s="81">
        <v>2030</v>
      </c>
      <c r="GJ2749" s="81" t="s">
        <v>201</v>
      </c>
      <c r="GK2749" s="81">
        <v>3.9055083184885972E-2</v>
      </c>
      <c r="GL2749" s="81">
        <v>487.92267199999998</v>
      </c>
      <c r="GM2749" s="81">
        <v>2030</v>
      </c>
      <c r="GN2749" s="81" t="s">
        <v>173</v>
      </c>
      <c r="GO2749" s="81">
        <v>1.1148832299820636E-2</v>
      </c>
      <c r="GP2749" s="81">
        <v>10</v>
      </c>
      <c r="GQ2749" s="81">
        <v>0</v>
      </c>
      <c r="GR2749" s="81" t="s">
        <v>448</v>
      </c>
      <c r="GS2749" s="81">
        <v>0</v>
      </c>
      <c r="GT2749" s="81">
        <v>0</v>
      </c>
      <c r="GU2749" s="81">
        <v>1.1148832299820636E-2</v>
      </c>
      <c r="GV2749" s="81">
        <v>4.3541857288383854E-4</v>
      </c>
      <c r="GW2749" s="81">
        <v>1.1148832299820636E-2</v>
      </c>
      <c r="GX2749" s="81">
        <v>4.3541857288383854E-4</v>
      </c>
      <c r="GY2749" s="81">
        <v>1.1148832299820636E-2</v>
      </c>
      <c r="GZ2749" s="81">
        <v>4.3541857288383854E-4</v>
      </c>
    </row>
    <row r="2750" spans="187:208" x14ac:dyDescent="0.25">
      <c r="GE2750" s="81" t="s">
        <v>449</v>
      </c>
      <c r="GF2750" s="81" t="s">
        <v>155</v>
      </c>
      <c r="GG2750" s="81" t="s">
        <v>470</v>
      </c>
      <c r="GH2750" s="81" t="s">
        <v>453</v>
      </c>
      <c r="GI2750" s="81">
        <v>2031</v>
      </c>
      <c r="GJ2750" s="81" t="s">
        <v>201</v>
      </c>
      <c r="GK2750" s="81">
        <v>3.9055083184885972E-2</v>
      </c>
      <c r="GL2750" s="81">
        <v>487.92267199999998</v>
      </c>
      <c r="GM2750" s="81">
        <v>2031</v>
      </c>
      <c r="GN2750" s="81" t="s">
        <v>173</v>
      </c>
      <c r="GO2750" s="81">
        <v>1.1148832299820636E-2</v>
      </c>
      <c r="GP2750" s="81">
        <v>10</v>
      </c>
      <c r="GQ2750" s="81">
        <v>0</v>
      </c>
      <c r="GR2750" s="81" t="s">
        <v>448</v>
      </c>
      <c r="GS2750" s="81">
        <v>0</v>
      </c>
      <c r="GT2750" s="81">
        <v>0</v>
      </c>
      <c r="GU2750" s="81">
        <v>0</v>
      </c>
      <c r="GV2750" s="81">
        <v>0</v>
      </c>
      <c r="GW2750" s="81">
        <v>1.1148832299820636E-2</v>
      </c>
      <c r="GX2750" s="81">
        <v>4.3541857288383854E-4</v>
      </c>
      <c r="GY2750" s="81">
        <v>1.1148832299820636E-2</v>
      </c>
      <c r="GZ2750" s="81">
        <v>4.3541857288383854E-4</v>
      </c>
    </row>
    <row r="2751" spans="187:208" x14ac:dyDescent="0.25">
      <c r="GE2751" s="81" t="s">
        <v>449</v>
      </c>
      <c r="GF2751" s="81" t="s">
        <v>155</v>
      </c>
      <c r="GG2751" s="81" t="s">
        <v>470</v>
      </c>
      <c r="GH2751" s="81" t="s">
        <v>453</v>
      </c>
      <c r="GI2751" s="81">
        <v>2032</v>
      </c>
      <c r="GJ2751" s="81" t="s">
        <v>201</v>
      </c>
      <c r="GK2751" s="81">
        <v>3.9055083184885972E-2</v>
      </c>
      <c r="GL2751" s="81">
        <v>487.92267199999998</v>
      </c>
      <c r="GM2751" s="81">
        <v>2032</v>
      </c>
      <c r="GN2751" s="81" t="s">
        <v>173</v>
      </c>
      <c r="GO2751" s="81">
        <v>1.1148832299820636E-2</v>
      </c>
      <c r="GP2751" s="81">
        <v>10</v>
      </c>
      <c r="GQ2751" s="81">
        <v>0</v>
      </c>
      <c r="GR2751" s="81" t="s">
        <v>448</v>
      </c>
      <c r="GS2751" s="81">
        <v>0</v>
      </c>
      <c r="GT2751" s="81">
        <v>0</v>
      </c>
      <c r="GU2751" s="81">
        <v>0</v>
      </c>
      <c r="GV2751" s="81">
        <v>0</v>
      </c>
      <c r="GW2751" s="81">
        <v>0</v>
      </c>
      <c r="GX2751" s="81">
        <v>0</v>
      </c>
      <c r="GY2751" s="81">
        <v>1.1148832299820636E-2</v>
      </c>
      <c r="GZ2751" s="81">
        <v>4.3541857288383854E-4</v>
      </c>
    </row>
    <row r="2752" spans="187:208" x14ac:dyDescent="0.25">
      <c r="GE2752" s="81" t="s">
        <v>449</v>
      </c>
      <c r="GF2752" s="81" t="s">
        <v>155</v>
      </c>
      <c r="GG2752" s="81" t="s">
        <v>470</v>
      </c>
      <c r="GH2752" s="81" t="s">
        <v>454</v>
      </c>
      <c r="GI2752" s="81">
        <v>2021</v>
      </c>
      <c r="GJ2752" s="81" t="s">
        <v>201</v>
      </c>
      <c r="GK2752" s="81">
        <v>409.22373582041428</v>
      </c>
      <c r="GL2752" s="81">
        <v>487.92267199999998</v>
      </c>
      <c r="GM2752" s="81">
        <v>2021</v>
      </c>
      <c r="GN2752" s="81" t="s">
        <v>173</v>
      </c>
      <c r="GO2752" s="81">
        <v>1.1148832299820636E-2</v>
      </c>
      <c r="GP2752" s="81">
        <v>10</v>
      </c>
      <c r="GQ2752" s="81">
        <v>0</v>
      </c>
      <c r="GR2752" s="81" t="s">
        <v>448</v>
      </c>
      <c r="GS2752" s="81">
        <v>1.1148832299820636E-2</v>
      </c>
      <c r="GT2752" s="81">
        <v>4.5623668037679019</v>
      </c>
      <c r="GU2752" s="81">
        <v>1.1148832299820636E-2</v>
      </c>
      <c r="GV2752" s="81">
        <v>4.5623668037679019</v>
      </c>
      <c r="GW2752" s="81">
        <v>0</v>
      </c>
      <c r="GX2752" s="81">
        <v>0</v>
      </c>
      <c r="GY2752" s="81">
        <v>0</v>
      </c>
      <c r="GZ2752" s="81">
        <v>0</v>
      </c>
    </row>
    <row r="2753" spans="187:208" x14ac:dyDescent="0.25">
      <c r="GE2753" s="81" t="s">
        <v>449</v>
      </c>
      <c r="GF2753" s="81" t="s">
        <v>155</v>
      </c>
      <c r="GG2753" s="81" t="s">
        <v>470</v>
      </c>
      <c r="GH2753" s="81" t="s">
        <v>454</v>
      </c>
      <c r="GI2753" s="81">
        <v>2022</v>
      </c>
      <c r="GJ2753" s="81" t="s">
        <v>201</v>
      </c>
      <c r="GK2753" s="81">
        <v>409.22373582041428</v>
      </c>
      <c r="GL2753" s="81">
        <v>487.92267199999998</v>
      </c>
      <c r="GM2753" s="81">
        <v>2022</v>
      </c>
      <c r="GN2753" s="81" t="s">
        <v>173</v>
      </c>
      <c r="GO2753" s="81">
        <v>1.1148832299820636E-2</v>
      </c>
      <c r="GP2753" s="81">
        <v>10</v>
      </c>
      <c r="GQ2753" s="81">
        <v>0</v>
      </c>
      <c r="GR2753" s="81" t="s">
        <v>448</v>
      </c>
      <c r="GS2753" s="81">
        <v>1.1148832299820636E-2</v>
      </c>
      <c r="GT2753" s="81">
        <v>4.5623668037679019</v>
      </c>
      <c r="GU2753" s="81">
        <v>1.1148832299820636E-2</v>
      </c>
      <c r="GV2753" s="81">
        <v>4.5623668037679019</v>
      </c>
      <c r="GW2753" s="81">
        <v>1.1148832299820636E-2</v>
      </c>
      <c r="GX2753" s="81">
        <v>4.5623668037679019</v>
      </c>
      <c r="GY2753" s="81">
        <v>0</v>
      </c>
      <c r="GZ2753" s="81">
        <v>0</v>
      </c>
    </row>
    <row r="2754" spans="187:208" x14ac:dyDescent="0.25">
      <c r="GE2754" s="81" t="s">
        <v>449</v>
      </c>
      <c r="GF2754" s="81" t="s">
        <v>155</v>
      </c>
      <c r="GG2754" s="81" t="s">
        <v>470</v>
      </c>
      <c r="GH2754" s="81" t="s">
        <v>454</v>
      </c>
      <c r="GI2754" s="81">
        <v>2023</v>
      </c>
      <c r="GJ2754" s="81" t="s">
        <v>201</v>
      </c>
      <c r="GK2754" s="81">
        <v>428.60232122017089</v>
      </c>
      <c r="GL2754" s="81">
        <v>487.92267199999998</v>
      </c>
      <c r="GM2754" s="81">
        <v>2023</v>
      </c>
      <c r="GN2754" s="81" t="s">
        <v>173</v>
      </c>
      <c r="GO2754" s="81">
        <v>1.1148832299820636E-2</v>
      </c>
      <c r="GP2754" s="81">
        <v>10</v>
      </c>
      <c r="GQ2754" s="81">
        <v>0</v>
      </c>
      <c r="GR2754" s="81" t="s">
        <v>448</v>
      </c>
      <c r="GS2754" s="81">
        <v>1.1148832299820636E-2</v>
      </c>
      <c r="GT2754" s="81">
        <v>4.7784154025975409</v>
      </c>
      <c r="GU2754" s="81">
        <v>1.1148832299820636E-2</v>
      </c>
      <c r="GV2754" s="81">
        <v>4.7784154025975409</v>
      </c>
      <c r="GW2754" s="81">
        <v>1.1148832299820636E-2</v>
      </c>
      <c r="GX2754" s="81">
        <v>4.7784154025975409</v>
      </c>
      <c r="GY2754" s="81">
        <v>1.1148832299820636E-2</v>
      </c>
      <c r="GZ2754" s="81">
        <v>4.7784154025975409</v>
      </c>
    </row>
    <row r="2755" spans="187:208" x14ac:dyDescent="0.25">
      <c r="GE2755" s="81" t="s">
        <v>449</v>
      </c>
      <c r="GF2755" s="81" t="s">
        <v>155</v>
      </c>
      <c r="GG2755" s="81" t="s">
        <v>470</v>
      </c>
      <c r="GH2755" s="81" t="s">
        <v>454</v>
      </c>
      <c r="GI2755" s="81">
        <v>2024</v>
      </c>
      <c r="GJ2755" s="81" t="s">
        <v>201</v>
      </c>
      <c r="GK2755" s="81">
        <v>428.60232122017089</v>
      </c>
      <c r="GL2755" s="81">
        <v>487.92267199999998</v>
      </c>
      <c r="GM2755" s="81">
        <v>2024</v>
      </c>
      <c r="GN2755" s="81" t="s">
        <v>173</v>
      </c>
      <c r="GO2755" s="81">
        <v>1.1148832299820636E-2</v>
      </c>
      <c r="GP2755" s="81">
        <v>10</v>
      </c>
      <c r="GQ2755" s="81">
        <v>0</v>
      </c>
      <c r="GR2755" s="81" t="s">
        <v>448</v>
      </c>
      <c r="GS2755" s="81">
        <v>1.1148832299820636E-2</v>
      </c>
      <c r="GT2755" s="81">
        <v>4.7784154025975409</v>
      </c>
      <c r="GU2755" s="81">
        <v>1.1148832299820636E-2</v>
      </c>
      <c r="GV2755" s="81">
        <v>4.7784154025975409</v>
      </c>
      <c r="GW2755" s="81">
        <v>1.1148832299820636E-2</v>
      </c>
      <c r="GX2755" s="81">
        <v>4.7784154025975409</v>
      </c>
      <c r="GY2755" s="81">
        <v>1.1148832299820636E-2</v>
      </c>
      <c r="GZ2755" s="81">
        <v>4.7784154025975409</v>
      </c>
    </row>
    <row r="2756" spans="187:208" x14ac:dyDescent="0.25">
      <c r="GE2756" s="81" t="s">
        <v>449</v>
      </c>
      <c r="GF2756" s="81" t="s">
        <v>155</v>
      </c>
      <c r="GG2756" s="81" t="s">
        <v>470</v>
      </c>
      <c r="GH2756" s="81" t="s">
        <v>454</v>
      </c>
      <c r="GI2756" s="81">
        <v>2025</v>
      </c>
      <c r="GJ2756" s="81" t="s">
        <v>201</v>
      </c>
      <c r="GK2756" s="81">
        <v>428.60232122017089</v>
      </c>
      <c r="GL2756" s="81">
        <v>487.92267199999998</v>
      </c>
      <c r="GM2756" s="81">
        <v>2025</v>
      </c>
      <c r="GN2756" s="81" t="s">
        <v>173</v>
      </c>
      <c r="GO2756" s="81">
        <v>1.1148832299820636E-2</v>
      </c>
      <c r="GP2756" s="81">
        <v>10</v>
      </c>
      <c r="GQ2756" s="81">
        <v>0</v>
      </c>
      <c r="GR2756" s="81" t="s">
        <v>448</v>
      </c>
      <c r="GS2756" s="81">
        <v>1.1148832299820636E-2</v>
      </c>
      <c r="GT2756" s="81">
        <v>4.7784154025975409</v>
      </c>
      <c r="GU2756" s="81">
        <v>1.1148832299820636E-2</v>
      </c>
      <c r="GV2756" s="81">
        <v>4.7784154025975409</v>
      </c>
      <c r="GW2756" s="81">
        <v>1.1148832299820636E-2</v>
      </c>
      <c r="GX2756" s="81">
        <v>4.7784154025975409</v>
      </c>
      <c r="GY2756" s="81">
        <v>1.1148832299820636E-2</v>
      </c>
      <c r="GZ2756" s="81">
        <v>4.7784154025975409</v>
      </c>
    </row>
    <row r="2757" spans="187:208" x14ac:dyDescent="0.25">
      <c r="GE2757" s="81" t="s">
        <v>449</v>
      </c>
      <c r="GF2757" s="81" t="s">
        <v>155</v>
      </c>
      <c r="GG2757" s="81" t="s">
        <v>470</v>
      </c>
      <c r="GH2757" s="81" t="s">
        <v>454</v>
      </c>
      <c r="GI2757" s="81">
        <v>2026</v>
      </c>
      <c r="GJ2757" s="81" t="s">
        <v>201</v>
      </c>
      <c r="GK2757" s="81">
        <v>428.60232122017089</v>
      </c>
      <c r="GL2757" s="81">
        <v>487.92267199999998</v>
      </c>
      <c r="GM2757" s="81">
        <v>2026</v>
      </c>
      <c r="GN2757" s="81" t="s">
        <v>173</v>
      </c>
      <c r="GO2757" s="81">
        <v>1.1148832299820636E-2</v>
      </c>
      <c r="GP2757" s="81">
        <v>10</v>
      </c>
      <c r="GQ2757" s="81">
        <v>0</v>
      </c>
      <c r="GR2757" s="81" t="s">
        <v>448</v>
      </c>
      <c r="GS2757" s="81">
        <v>1.1148832299820636E-2</v>
      </c>
      <c r="GT2757" s="81">
        <v>4.7784154025975409</v>
      </c>
      <c r="GU2757" s="81">
        <v>1.1148832299820636E-2</v>
      </c>
      <c r="GV2757" s="81">
        <v>4.7784154025975409</v>
      </c>
      <c r="GW2757" s="81">
        <v>1.1148832299820636E-2</v>
      </c>
      <c r="GX2757" s="81">
        <v>4.7784154025975409</v>
      </c>
      <c r="GY2757" s="81">
        <v>1.1148832299820636E-2</v>
      </c>
      <c r="GZ2757" s="81">
        <v>4.7784154025975409</v>
      </c>
    </row>
    <row r="2758" spans="187:208" x14ac:dyDescent="0.25">
      <c r="GE2758" s="81" t="s">
        <v>449</v>
      </c>
      <c r="GF2758" s="81" t="s">
        <v>155</v>
      </c>
      <c r="GG2758" s="81" t="s">
        <v>470</v>
      </c>
      <c r="GH2758" s="81" t="s">
        <v>454</v>
      </c>
      <c r="GI2758" s="81">
        <v>2027</v>
      </c>
      <c r="GJ2758" s="81" t="s">
        <v>201</v>
      </c>
      <c r="GK2758" s="81">
        <v>428.60232122017089</v>
      </c>
      <c r="GL2758" s="81">
        <v>487.92267199999998</v>
      </c>
      <c r="GM2758" s="81">
        <v>2027</v>
      </c>
      <c r="GN2758" s="81" t="s">
        <v>173</v>
      </c>
      <c r="GO2758" s="81">
        <v>1.1148832299820636E-2</v>
      </c>
      <c r="GP2758" s="81">
        <v>10</v>
      </c>
      <c r="GQ2758" s="81">
        <v>0</v>
      </c>
      <c r="GR2758" s="81" t="s">
        <v>448</v>
      </c>
      <c r="GS2758" s="81">
        <v>1.1148832299820636E-2</v>
      </c>
      <c r="GT2758" s="81">
        <v>4.7784154025975409</v>
      </c>
      <c r="GU2758" s="81">
        <v>1.1148832299820636E-2</v>
      </c>
      <c r="GV2758" s="81">
        <v>4.7784154025975409</v>
      </c>
      <c r="GW2758" s="81">
        <v>1.1148832299820636E-2</v>
      </c>
      <c r="GX2758" s="81">
        <v>4.7784154025975409</v>
      </c>
      <c r="GY2758" s="81">
        <v>1.1148832299820636E-2</v>
      </c>
      <c r="GZ2758" s="81">
        <v>4.7784154025975409</v>
      </c>
    </row>
    <row r="2759" spans="187:208" x14ac:dyDescent="0.25">
      <c r="GE2759" s="81" t="s">
        <v>449</v>
      </c>
      <c r="GF2759" s="81" t="s">
        <v>155</v>
      </c>
      <c r="GG2759" s="81" t="s">
        <v>470</v>
      </c>
      <c r="GH2759" s="81" t="s">
        <v>454</v>
      </c>
      <c r="GI2759" s="81">
        <v>2028</v>
      </c>
      <c r="GJ2759" s="81" t="s">
        <v>201</v>
      </c>
      <c r="GK2759" s="81">
        <v>453.26096055700549</v>
      </c>
      <c r="GL2759" s="81">
        <v>487.92267199999998</v>
      </c>
      <c r="GM2759" s="81">
        <v>2028</v>
      </c>
      <c r="GN2759" s="81" t="s">
        <v>173</v>
      </c>
      <c r="GO2759" s="81">
        <v>1.1148832299820636E-2</v>
      </c>
      <c r="GP2759" s="81">
        <v>10</v>
      </c>
      <c r="GQ2759" s="81">
        <v>0</v>
      </c>
      <c r="GR2759" s="81" t="s">
        <v>448</v>
      </c>
      <c r="GS2759" s="81">
        <v>1.1148832299820636E-2</v>
      </c>
      <c r="GT2759" s="81">
        <v>5.0533304373056698</v>
      </c>
      <c r="GU2759" s="81">
        <v>1.1148832299820636E-2</v>
      </c>
      <c r="GV2759" s="81">
        <v>5.0533304373056698</v>
      </c>
      <c r="GW2759" s="81">
        <v>1.1148832299820636E-2</v>
      </c>
      <c r="GX2759" s="81">
        <v>5.0533304373056698</v>
      </c>
      <c r="GY2759" s="81">
        <v>1.1148832299820636E-2</v>
      </c>
      <c r="GZ2759" s="81">
        <v>5.0533304373056698</v>
      </c>
    </row>
    <row r="2760" spans="187:208" x14ac:dyDescent="0.25">
      <c r="GE2760" s="81" t="s">
        <v>449</v>
      </c>
      <c r="GF2760" s="81" t="s">
        <v>155</v>
      </c>
      <c r="GG2760" s="81" t="s">
        <v>470</v>
      </c>
      <c r="GH2760" s="81" t="s">
        <v>454</v>
      </c>
      <c r="GI2760" s="81">
        <v>2029</v>
      </c>
      <c r="GJ2760" s="81" t="s">
        <v>201</v>
      </c>
      <c r="GK2760" s="81">
        <v>453.26096055700549</v>
      </c>
      <c r="GL2760" s="81">
        <v>487.92267199999998</v>
      </c>
      <c r="GM2760" s="81">
        <v>2029</v>
      </c>
      <c r="GN2760" s="81" t="s">
        <v>173</v>
      </c>
      <c r="GO2760" s="81">
        <v>1.1148832299820636E-2</v>
      </c>
      <c r="GP2760" s="81">
        <v>10</v>
      </c>
      <c r="GQ2760" s="81">
        <v>0</v>
      </c>
      <c r="GR2760" s="81" t="s">
        <v>448</v>
      </c>
      <c r="GS2760" s="81">
        <v>1.1148832299820636E-2</v>
      </c>
      <c r="GT2760" s="81">
        <v>5.0533304373056698</v>
      </c>
      <c r="GU2760" s="81">
        <v>1.1148832299820636E-2</v>
      </c>
      <c r="GV2760" s="81">
        <v>5.0533304373056698</v>
      </c>
      <c r="GW2760" s="81">
        <v>1.1148832299820636E-2</v>
      </c>
      <c r="GX2760" s="81">
        <v>5.0533304373056698</v>
      </c>
      <c r="GY2760" s="81">
        <v>1.1148832299820636E-2</v>
      </c>
      <c r="GZ2760" s="81">
        <v>5.0533304373056698</v>
      </c>
    </row>
    <row r="2761" spans="187:208" x14ac:dyDescent="0.25">
      <c r="GE2761" s="81" t="s">
        <v>449</v>
      </c>
      <c r="GF2761" s="81" t="s">
        <v>155</v>
      </c>
      <c r="GG2761" s="81" t="s">
        <v>470</v>
      </c>
      <c r="GH2761" s="81" t="s">
        <v>454</v>
      </c>
      <c r="GI2761" s="81">
        <v>2030</v>
      </c>
      <c r="GJ2761" s="81" t="s">
        <v>201</v>
      </c>
      <c r="GK2761" s="81">
        <v>453.26096055700549</v>
      </c>
      <c r="GL2761" s="81">
        <v>487.92267199999998</v>
      </c>
      <c r="GM2761" s="81">
        <v>2030</v>
      </c>
      <c r="GN2761" s="81" t="s">
        <v>173</v>
      </c>
      <c r="GO2761" s="81">
        <v>1.1148832299820636E-2</v>
      </c>
      <c r="GP2761" s="81">
        <v>10</v>
      </c>
      <c r="GQ2761" s="81">
        <v>0</v>
      </c>
      <c r="GR2761" s="81" t="s">
        <v>448</v>
      </c>
      <c r="GS2761" s="81">
        <v>0</v>
      </c>
      <c r="GT2761" s="81">
        <v>0</v>
      </c>
      <c r="GU2761" s="81">
        <v>1.1148832299820636E-2</v>
      </c>
      <c r="GV2761" s="81">
        <v>5.0533304373056698</v>
      </c>
      <c r="GW2761" s="81">
        <v>1.1148832299820636E-2</v>
      </c>
      <c r="GX2761" s="81">
        <v>5.0533304373056698</v>
      </c>
      <c r="GY2761" s="81">
        <v>1.1148832299820636E-2</v>
      </c>
      <c r="GZ2761" s="81">
        <v>5.0533304373056698</v>
      </c>
    </row>
    <row r="2762" spans="187:208" x14ac:dyDescent="0.25">
      <c r="GE2762" s="81" t="s">
        <v>449</v>
      </c>
      <c r="GF2762" s="81" t="s">
        <v>155</v>
      </c>
      <c r="GG2762" s="81" t="s">
        <v>470</v>
      </c>
      <c r="GH2762" s="81" t="s">
        <v>454</v>
      </c>
      <c r="GI2762" s="81">
        <v>2031</v>
      </c>
      <c r="GJ2762" s="81" t="s">
        <v>201</v>
      </c>
      <c r="GK2762" s="81">
        <v>453.26096055700549</v>
      </c>
      <c r="GL2762" s="81">
        <v>487.92267199999998</v>
      </c>
      <c r="GM2762" s="81">
        <v>2031</v>
      </c>
      <c r="GN2762" s="81" t="s">
        <v>173</v>
      </c>
      <c r="GO2762" s="81">
        <v>1.1148832299820636E-2</v>
      </c>
      <c r="GP2762" s="81">
        <v>10</v>
      </c>
      <c r="GQ2762" s="81">
        <v>0</v>
      </c>
      <c r="GR2762" s="81" t="s">
        <v>448</v>
      </c>
      <c r="GS2762" s="81">
        <v>0</v>
      </c>
      <c r="GT2762" s="81">
        <v>0</v>
      </c>
      <c r="GU2762" s="81">
        <v>0</v>
      </c>
      <c r="GV2762" s="81">
        <v>0</v>
      </c>
      <c r="GW2762" s="81">
        <v>1.1148832299820636E-2</v>
      </c>
      <c r="GX2762" s="81">
        <v>5.0533304373056698</v>
      </c>
      <c r="GY2762" s="81">
        <v>1.1148832299820636E-2</v>
      </c>
      <c r="GZ2762" s="81">
        <v>5.0533304373056698</v>
      </c>
    </row>
    <row r="2763" spans="187:208" x14ac:dyDescent="0.25">
      <c r="GE2763" s="81" t="s">
        <v>449</v>
      </c>
      <c r="GF2763" s="81" t="s">
        <v>155</v>
      </c>
      <c r="GG2763" s="81" t="s">
        <v>470</v>
      </c>
      <c r="GH2763" s="81" t="s">
        <v>454</v>
      </c>
      <c r="GI2763" s="81">
        <v>2032</v>
      </c>
      <c r="GJ2763" s="81" t="s">
        <v>201</v>
      </c>
      <c r="GK2763" s="81">
        <v>453.26096055700549</v>
      </c>
      <c r="GL2763" s="81">
        <v>487.92267199999998</v>
      </c>
      <c r="GM2763" s="81">
        <v>2032</v>
      </c>
      <c r="GN2763" s="81" t="s">
        <v>173</v>
      </c>
      <c r="GO2763" s="81">
        <v>1.1148832299820636E-2</v>
      </c>
      <c r="GP2763" s="81">
        <v>10</v>
      </c>
      <c r="GQ2763" s="81">
        <v>0</v>
      </c>
      <c r="GR2763" s="81" t="s">
        <v>448</v>
      </c>
      <c r="GS2763" s="81">
        <v>0</v>
      </c>
      <c r="GT2763" s="81">
        <v>0</v>
      </c>
      <c r="GU2763" s="81">
        <v>0</v>
      </c>
      <c r="GV2763" s="81">
        <v>0</v>
      </c>
      <c r="GW2763" s="81">
        <v>0</v>
      </c>
      <c r="GX2763" s="81">
        <v>0</v>
      </c>
      <c r="GY2763" s="81">
        <v>1.1148832299820636E-2</v>
      </c>
      <c r="GZ2763" s="81">
        <v>5.0533304373056698</v>
      </c>
    </row>
    <row r="2764" spans="187:208" x14ac:dyDescent="0.25">
      <c r="GE2764" s="81" t="s">
        <v>449</v>
      </c>
      <c r="GF2764" s="81" t="s">
        <v>155</v>
      </c>
      <c r="GG2764" s="81" t="s">
        <v>470</v>
      </c>
      <c r="GH2764" s="81" t="s">
        <v>455</v>
      </c>
      <c r="GI2764" s="81">
        <v>2021</v>
      </c>
      <c r="GJ2764" s="81" t="s">
        <v>201</v>
      </c>
      <c r="GK2764" s="81">
        <v>409.22373582043832</v>
      </c>
      <c r="GL2764" s="81">
        <v>487.92267199999998</v>
      </c>
      <c r="GM2764" s="81">
        <v>2021</v>
      </c>
      <c r="GN2764" s="81" t="s">
        <v>173</v>
      </c>
      <c r="GO2764" s="81">
        <v>1.1148832299820636E-2</v>
      </c>
      <c r="GP2764" s="81">
        <v>10</v>
      </c>
      <c r="GQ2764" s="81">
        <v>0</v>
      </c>
      <c r="GR2764" s="81" t="s">
        <v>448</v>
      </c>
      <c r="GS2764" s="81">
        <v>1.1148832299820636E-2</v>
      </c>
      <c r="GT2764" s="81">
        <v>4.5623668037681702</v>
      </c>
      <c r="GU2764" s="81">
        <v>1.1148832299820636E-2</v>
      </c>
      <c r="GV2764" s="81">
        <v>4.5623668037681702</v>
      </c>
      <c r="GW2764" s="81">
        <v>0</v>
      </c>
      <c r="GX2764" s="81">
        <v>0</v>
      </c>
      <c r="GY2764" s="81">
        <v>0</v>
      </c>
      <c r="GZ2764" s="81">
        <v>0</v>
      </c>
    </row>
    <row r="2765" spans="187:208" x14ac:dyDescent="0.25">
      <c r="GE2765" s="81" t="s">
        <v>449</v>
      </c>
      <c r="GF2765" s="81" t="s">
        <v>155</v>
      </c>
      <c r="GG2765" s="81" t="s">
        <v>470</v>
      </c>
      <c r="GH2765" s="81" t="s">
        <v>455</v>
      </c>
      <c r="GI2765" s="81">
        <v>2022</v>
      </c>
      <c r="GJ2765" s="81" t="s">
        <v>201</v>
      </c>
      <c r="GK2765" s="81">
        <v>409.22373582043832</v>
      </c>
      <c r="GL2765" s="81">
        <v>487.92267199999998</v>
      </c>
      <c r="GM2765" s="81">
        <v>2022</v>
      </c>
      <c r="GN2765" s="81" t="s">
        <v>173</v>
      </c>
      <c r="GO2765" s="81">
        <v>1.1148832299820636E-2</v>
      </c>
      <c r="GP2765" s="81">
        <v>10</v>
      </c>
      <c r="GQ2765" s="81">
        <v>0</v>
      </c>
      <c r="GR2765" s="81" t="s">
        <v>448</v>
      </c>
      <c r="GS2765" s="81">
        <v>1.1148832299820636E-2</v>
      </c>
      <c r="GT2765" s="81">
        <v>4.5623668037681702</v>
      </c>
      <c r="GU2765" s="81">
        <v>1.1148832299820636E-2</v>
      </c>
      <c r="GV2765" s="81">
        <v>4.5623668037681702</v>
      </c>
      <c r="GW2765" s="81">
        <v>1.1148832299820636E-2</v>
      </c>
      <c r="GX2765" s="81">
        <v>4.5623668037681702</v>
      </c>
      <c r="GY2765" s="81">
        <v>0</v>
      </c>
      <c r="GZ2765" s="81">
        <v>0</v>
      </c>
    </row>
    <row r="2766" spans="187:208" x14ac:dyDescent="0.25">
      <c r="GE2766" s="81" t="s">
        <v>449</v>
      </c>
      <c r="GF2766" s="81" t="s">
        <v>155</v>
      </c>
      <c r="GG2766" s="81" t="s">
        <v>470</v>
      </c>
      <c r="GH2766" s="81" t="s">
        <v>455</v>
      </c>
      <c r="GI2766" s="81">
        <v>2023</v>
      </c>
      <c r="GJ2766" s="81" t="s">
        <v>201</v>
      </c>
      <c r="GK2766" s="81">
        <v>428.60232122030419</v>
      </c>
      <c r="GL2766" s="81">
        <v>487.92267199999998</v>
      </c>
      <c r="GM2766" s="81">
        <v>2023</v>
      </c>
      <c r="GN2766" s="81" t="s">
        <v>173</v>
      </c>
      <c r="GO2766" s="81">
        <v>1.1148832299820636E-2</v>
      </c>
      <c r="GP2766" s="81">
        <v>10</v>
      </c>
      <c r="GQ2766" s="81">
        <v>0</v>
      </c>
      <c r="GR2766" s="81" t="s">
        <v>448</v>
      </c>
      <c r="GS2766" s="81">
        <v>1.1148832299820636E-2</v>
      </c>
      <c r="GT2766" s="81">
        <v>4.7784154025990269</v>
      </c>
      <c r="GU2766" s="81">
        <v>1.1148832299820636E-2</v>
      </c>
      <c r="GV2766" s="81">
        <v>4.7784154025990269</v>
      </c>
      <c r="GW2766" s="81">
        <v>1.1148832299820636E-2</v>
      </c>
      <c r="GX2766" s="81">
        <v>4.7784154025990269</v>
      </c>
      <c r="GY2766" s="81">
        <v>1.1148832299820636E-2</v>
      </c>
      <c r="GZ2766" s="81">
        <v>4.7784154025990269</v>
      </c>
    </row>
    <row r="2767" spans="187:208" x14ac:dyDescent="0.25">
      <c r="GE2767" s="81" t="s">
        <v>449</v>
      </c>
      <c r="GF2767" s="81" t="s">
        <v>155</v>
      </c>
      <c r="GG2767" s="81" t="s">
        <v>470</v>
      </c>
      <c r="GH2767" s="81" t="s">
        <v>455</v>
      </c>
      <c r="GI2767" s="81">
        <v>2024</v>
      </c>
      <c r="GJ2767" s="81" t="s">
        <v>201</v>
      </c>
      <c r="GK2767" s="81">
        <v>428.60232122030419</v>
      </c>
      <c r="GL2767" s="81">
        <v>487.92267199999998</v>
      </c>
      <c r="GM2767" s="81">
        <v>2024</v>
      </c>
      <c r="GN2767" s="81" t="s">
        <v>173</v>
      </c>
      <c r="GO2767" s="81">
        <v>1.1148832299820636E-2</v>
      </c>
      <c r="GP2767" s="81">
        <v>10</v>
      </c>
      <c r="GQ2767" s="81">
        <v>0</v>
      </c>
      <c r="GR2767" s="81" t="s">
        <v>448</v>
      </c>
      <c r="GS2767" s="81">
        <v>1.1148832299820636E-2</v>
      </c>
      <c r="GT2767" s="81">
        <v>4.7784154025990269</v>
      </c>
      <c r="GU2767" s="81">
        <v>1.1148832299820636E-2</v>
      </c>
      <c r="GV2767" s="81">
        <v>4.7784154025990269</v>
      </c>
      <c r="GW2767" s="81">
        <v>1.1148832299820636E-2</v>
      </c>
      <c r="GX2767" s="81">
        <v>4.7784154025990269</v>
      </c>
      <c r="GY2767" s="81">
        <v>1.1148832299820636E-2</v>
      </c>
      <c r="GZ2767" s="81">
        <v>4.7784154025990269</v>
      </c>
    </row>
    <row r="2768" spans="187:208" x14ac:dyDescent="0.25">
      <c r="GE2768" s="81" t="s">
        <v>449</v>
      </c>
      <c r="GF2768" s="81" t="s">
        <v>155</v>
      </c>
      <c r="GG2768" s="81" t="s">
        <v>470</v>
      </c>
      <c r="GH2768" s="81" t="s">
        <v>455</v>
      </c>
      <c r="GI2768" s="81">
        <v>2025</v>
      </c>
      <c r="GJ2768" s="81" t="s">
        <v>201</v>
      </c>
      <c r="GK2768" s="81">
        <v>428.60232122030419</v>
      </c>
      <c r="GL2768" s="81">
        <v>487.92267199999998</v>
      </c>
      <c r="GM2768" s="81">
        <v>2025</v>
      </c>
      <c r="GN2768" s="81" t="s">
        <v>173</v>
      </c>
      <c r="GO2768" s="81">
        <v>1.1148832299820636E-2</v>
      </c>
      <c r="GP2768" s="81">
        <v>10</v>
      </c>
      <c r="GQ2768" s="81">
        <v>0</v>
      </c>
      <c r="GR2768" s="81" t="s">
        <v>448</v>
      </c>
      <c r="GS2768" s="81">
        <v>1.1148832299820636E-2</v>
      </c>
      <c r="GT2768" s="81">
        <v>4.7784154025990269</v>
      </c>
      <c r="GU2768" s="81">
        <v>1.1148832299820636E-2</v>
      </c>
      <c r="GV2768" s="81">
        <v>4.7784154025990269</v>
      </c>
      <c r="GW2768" s="81">
        <v>1.1148832299820636E-2</v>
      </c>
      <c r="GX2768" s="81">
        <v>4.7784154025990269</v>
      </c>
      <c r="GY2768" s="81">
        <v>1.1148832299820636E-2</v>
      </c>
      <c r="GZ2768" s="81">
        <v>4.7784154025990269</v>
      </c>
    </row>
    <row r="2769" spans="187:208" x14ac:dyDescent="0.25">
      <c r="GE2769" s="81" t="s">
        <v>449</v>
      </c>
      <c r="GF2769" s="81" t="s">
        <v>155</v>
      </c>
      <c r="GG2769" s="81" t="s">
        <v>470</v>
      </c>
      <c r="GH2769" s="81" t="s">
        <v>455</v>
      </c>
      <c r="GI2769" s="81">
        <v>2026</v>
      </c>
      <c r="GJ2769" s="81" t="s">
        <v>201</v>
      </c>
      <c r="GK2769" s="81">
        <v>428.60232122030419</v>
      </c>
      <c r="GL2769" s="81">
        <v>487.92267199999998</v>
      </c>
      <c r="GM2769" s="81">
        <v>2026</v>
      </c>
      <c r="GN2769" s="81" t="s">
        <v>173</v>
      </c>
      <c r="GO2769" s="81">
        <v>1.1148832299820636E-2</v>
      </c>
      <c r="GP2769" s="81">
        <v>10</v>
      </c>
      <c r="GQ2769" s="81">
        <v>0</v>
      </c>
      <c r="GR2769" s="81" t="s">
        <v>448</v>
      </c>
      <c r="GS2769" s="81">
        <v>1.1148832299820636E-2</v>
      </c>
      <c r="GT2769" s="81">
        <v>4.7784154025990269</v>
      </c>
      <c r="GU2769" s="81">
        <v>1.1148832299820636E-2</v>
      </c>
      <c r="GV2769" s="81">
        <v>4.7784154025990269</v>
      </c>
      <c r="GW2769" s="81">
        <v>1.1148832299820636E-2</v>
      </c>
      <c r="GX2769" s="81">
        <v>4.7784154025990269</v>
      </c>
      <c r="GY2769" s="81">
        <v>1.1148832299820636E-2</v>
      </c>
      <c r="GZ2769" s="81">
        <v>4.7784154025990269</v>
      </c>
    </row>
    <row r="2770" spans="187:208" x14ac:dyDescent="0.25">
      <c r="GE2770" s="81" t="s">
        <v>449</v>
      </c>
      <c r="GF2770" s="81" t="s">
        <v>155</v>
      </c>
      <c r="GG2770" s="81" t="s">
        <v>470</v>
      </c>
      <c r="GH2770" s="81" t="s">
        <v>455</v>
      </c>
      <c r="GI2770" s="81">
        <v>2027</v>
      </c>
      <c r="GJ2770" s="81" t="s">
        <v>201</v>
      </c>
      <c r="GK2770" s="81">
        <v>428.60232122030419</v>
      </c>
      <c r="GL2770" s="81">
        <v>487.92267199999998</v>
      </c>
      <c r="GM2770" s="81">
        <v>2027</v>
      </c>
      <c r="GN2770" s="81" t="s">
        <v>173</v>
      </c>
      <c r="GO2770" s="81">
        <v>1.1148832299820636E-2</v>
      </c>
      <c r="GP2770" s="81">
        <v>10</v>
      </c>
      <c r="GQ2770" s="81">
        <v>0</v>
      </c>
      <c r="GR2770" s="81" t="s">
        <v>448</v>
      </c>
      <c r="GS2770" s="81">
        <v>1.1148832299820636E-2</v>
      </c>
      <c r="GT2770" s="81">
        <v>4.7784154025990269</v>
      </c>
      <c r="GU2770" s="81">
        <v>1.1148832299820636E-2</v>
      </c>
      <c r="GV2770" s="81">
        <v>4.7784154025990269</v>
      </c>
      <c r="GW2770" s="81">
        <v>1.1148832299820636E-2</v>
      </c>
      <c r="GX2770" s="81">
        <v>4.7784154025990269</v>
      </c>
      <c r="GY2770" s="81">
        <v>1.1148832299820636E-2</v>
      </c>
      <c r="GZ2770" s="81">
        <v>4.7784154025990269</v>
      </c>
    </row>
    <row r="2771" spans="187:208" x14ac:dyDescent="0.25">
      <c r="GE2771" s="81" t="s">
        <v>449</v>
      </c>
      <c r="GF2771" s="81" t="s">
        <v>155</v>
      </c>
      <c r="GG2771" s="81" t="s">
        <v>470</v>
      </c>
      <c r="GH2771" s="81" t="s">
        <v>455</v>
      </c>
      <c r="GI2771" s="81">
        <v>2028</v>
      </c>
      <c r="GJ2771" s="81" t="s">
        <v>201</v>
      </c>
      <c r="GK2771" s="81">
        <v>453.26096055717142</v>
      </c>
      <c r="GL2771" s="81">
        <v>487.92267199999998</v>
      </c>
      <c r="GM2771" s="81">
        <v>2028</v>
      </c>
      <c r="GN2771" s="81" t="s">
        <v>173</v>
      </c>
      <c r="GO2771" s="81">
        <v>1.1148832299820636E-2</v>
      </c>
      <c r="GP2771" s="81">
        <v>10</v>
      </c>
      <c r="GQ2771" s="81">
        <v>0</v>
      </c>
      <c r="GR2771" s="81" t="s">
        <v>448</v>
      </c>
      <c r="GS2771" s="81">
        <v>1.1148832299820636E-2</v>
      </c>
      <c r="GT2771" s="81">
        <v>5.0533304373075199</v>
      </c>
      <c r="GU2771" s="81">
        <v>1.1148832299820636E-2</v>
      </c>
      <c r="GV2771" s="81">
        <v>5.0533304373075199</v>
      </c>
      <c r="GW2771" s="81">
        <v>1.1148832299820636E-2</v>
      </c>
      <c r="GX2771" s="81">
        <v>5.0533304373075199</v>
      </c>
      <c r="GY2771" s="81">
        <v>1.1148832299820636E-2</v>
      </c>
      <c r="GZ2771" s="81">
        <v>5.0533304373075199</v>
      </c>
    </row>
    <row r="2772" spans="187:208" x14ac:dyDescent="0.25">
      <c r="GE2772" s="81" t="s">
        <v>449</v>
      </c>
      <c r="GF2772" s="81" t="s">
        <v>155</v>
      </c>
      <c r="GG2772" s="81" t="s">
        <v>470</v>
      </c>
      <c r="GH2772" s="81" t="s">
        <v>455</v>
      </c>
      <c r="GI2772" s="81">
        <v>2029</v>
      </c>
      <c r="GJ2772" s="81" t="s">
        <v>201</v>
      </c>
      <c r="GK2772" s="81">
        <v>453.26096055717142</v>
      </c>
      <c r="GL2772" s="81">
        <v>487.92267199999998</v>
      </c>
      <c r="GM2772" s="81">
        <v>2029</v>
      </c>
      <c r="GN2772" s="81" t="s">
        <v>173</v>
      </c>
      <c r="GO2772" s="81">
        <v>1.1148832299820636E-2</v>
      </c>
      <c r="GP2772" s="81">
        <v>10</v>
      </c>
      <c r="GQ2772" s="81">
        <v>0</v>
      </c>
      <c r="GR2772" s="81" t="s">
        <v>448</v>
      </c>
      <c r="GS2772" s="81">
        <v>1.1148832299820636E-2</v>
      </c>
      <c r="GT2772" s="81">
        <v>5.0533304373075199</v>
      </c>
      <c r="GU2772" s="81">
        <v>1.1148832299820636E-2</v>
      </c>
      <c r="GV2772" s="81">
        <v>5.0533304373075199</v>
      </c>
      <c r="GW2772" s="81">
        <v>1.1148832299820636E-2</v>
      </c>
      <c r="GX2772" s="81">
        <v>5.0533304373075199</v>
      </c>
      <c r="GY2772" s="81">
        <v>1.1148832299820636E-2</v>
      </c>
      <c r="GZ2772" s="81">
        <v>5.0533304373075199</v>
      </c>
    </row>
    <row r="2773" spans="187:208" x14ac:dyDescent="0.25">
      <c r="GE2773" s="81" t="s">
        <v>449</v>
      </c>
      <c r="GF2773" s="81" t="s">
        <v>155</v>
      </c>
      <c r="GG2773" s="81" t="s">
        <v>470</v>
      </c>
      <c r="GH2773" s="81" t="s">
        <v>455</v>
      </c>
      <c r="GI2773" s="81">
        <v>2030</v>
      </c>
      <c r="GJ2773" s="81" t="s">
        <v>201</v>
      </c>
      <c r="GK2773" s="81">
        <v>453.26096055717142</v>
      </c>
      <c r="GL2773" s="81">
        <v>487.92267199999998</v>
      </c>
      <c r="GM2773" s="81">
        <v>2030</v>
      </c>
      <c r="GN2773" s="81" t="s">
        <v>173</v>
      </c>
      <c r="GO2773" s="81">
        <v>1.1148832299820636E-2</v>
      </c>
      <c r="GP2773" s="81">
        <v>10</v>
      </c>
      <c r="GQ2773" s="81">
        <v>0</v>
      </c>
      <c r="GR2773" s="81" t="s">
        <v>448</v>
      </c>
      <c r="GS2773" s="81">
        <v>0</v>
      </c>
      <c r="GT2773" s="81">
        <v>0</v>
      </c>
      <c r="GU2773" s="81">
        <v>1.1148832299820636E-2</v>
      </c>
      <c r="GV2773" s="81">
        <v>5.0533304373075199</v>
      </c>
      <c r="GW2773" s="81">
        <v>1.1148832299820636E-2</v>
      </c>
      <c r="GX2773" s="81">
        <v>5.0533304373075199</v>
      </c>
      <c r="GY2773" s="81">
        <v>1.1148832299820636E-2</v>
      </c>
      <c r="GZ2773" s="81">
        <v>5.0533304373075199</v>
      </c>
    </row>
    <row r="2774" spans="187:208" x14ac:dyDescent="0.25">
      <c r="GE2774" s="81" t="s">
        <v>449</v>
      </c>
      <c r="GF2774" s="81" t="s">
        <v>155</v>
      </c>
      <c r="GG2774" s="81" t="s">
        <v>470</v>
      </c>
      <c r="GH2774" s="81" t="s">
        <v>455</v>
      </c>
      <c r="GI2774" s="81">
        <v>2031</v>
      </c>
      <c r="GJ2774" s="81" t="s">
        <v>201</v>
      </c>
      <c r="GK2774" s="81">
        <v>453.26096055717142</v>
      </c>
      <c r="GL2774" s="81">
        <v>487.92267199999998</v>
      </c>
      <c r="GM2774" s="81">
        <v>2031</v>
      </c>
      <c r="GN2774" s="81" t="s">
        <v>173</v>
      </c>
      <c r="GO2774" s="81">
        <v>1.1148832299820636E-2</v>
      </c>
      <c r="GP2774" s="81">
        <v>10</v>
      </c>
      <c r="GQ2774" s="81">
        <v>0</v>
      </c>
      <c r="GR2774" s="81" t="s">
        <v>448</v>
      </c>
      <c r="GS2774" s="81">
        <v>0</v>
      </c>
      <c r="GT2774" s="81">
        <v>0</v>
      </c>
      <c r="GU2774" s="81">
        <v>0</v>
      </c>
      <c r="GV2774" s="81">
        <v>0</v>
      </c>
      <c r="GW2774" s="81">
        <v>1.1148832299820636E-2</v>
      </c>
      <c r="GX2774" s="81">
        <v>5.0533304373075199</v>
      </c>
      <c r="GY2774" s="81">
        <v>1.1148832299820636E-2</v>
      </c>
      <c r="GZ2774" s="81">
        <v>5.0533304373075199</v>
      </c>
    </row>
    <row r="2775" spans="187:208" x14ac:dyDescent="0.25">
      <c r="GE2775" s="81" t="s">
        <v>449</v>
      </c>
      <c r="GF2775" s="81" t="s">
        <v>155</v>
      </c>
      <c r="GG2775" s="81" t="s">
        <v>470</v>
      </c>
      <c r="GH2775" s="81" t="s">
        <v>455</v>
      </c>
      <c r="GI2775" s="81">
        <v>2032</v>
      </c>
      <c r="GJ2775" s="81" t="s">
        <v>201</v>
      </c>
      <c r="GK2775" s="81">
        <v>453.26096055717142</v>
      </c>
      <c r="GL2775" s="81">
        <v>487.92267199999998</v>
      </c>
      <c r="GM2775" s="81">
        <v>2032</v>
      </c>
      <c r="GN2775" s="81" t="s">
        <v>173</v>
      </c>
      <c r="GO2775" s="81">
        <v>1.1148832299820636E-2</v>
      </c>
      <c r="GP2775" s="81">
        <v>10</v>
      </c>
      <c r="GQ2775" s="81">
        <v>0</v>
      </c>
      <c r="GR2775" s="81" t="s">
        <v>448</v>
      </c>
      <c r="GS2775" s="81">
        <v>0</v>
      </c>
      <c r="GT2775" s="81">
        <v>0</v>
      </c>
      <c r="GU2775" s="81">
        <v>0</v>
      </c>
      <c r="GV2775" s="81">
        <v>0</v>
      </c>
      <c r="GW2775" s="81">
        <v>0</v>
      </c>
      <c r="GX2775" s="81">
        <v>0</v>
      </c>
      <c r="GY2775" s="81">
        <v>1.1148832299820636E-2</v>
      </c>
      <c r="GZ2775" s="81">
        <v>5.0533304373075199</v>
      </c>
    </row>
    <row r="2776" spans="187:208" x14ac:dyDescent="0.25">
      <c r="GE2776" s="81" t="s">
        <v>449</v>
      </c>
      <c r="GF2776" s="81" t="s">
        <v>155</v>
      </c>
      <c r="GG2776" s="81" t="s">
        <v>471</v>
      </c>
      <c r="GH2776" s="81" t="s">
        <v>457</v>
      </c>
      <c r="GI2776" s="81">
        <v>2021</v>
      </c>
      <c r="GJ2776" s="81" t="s">
        <v>201</v>
      </c>
      <c r="GK2776" s="81">
        <v>222.22942162782871</v>
      </c>
      <c r="GL2776" s="81">
        <v>375.64590099999998</v>
      </c>
      <c r="GM2776" s="81">
        <v>2021</v>
      </c>
      <c r="GN2776" s="81" t="s">
        <v>173</v>
      </c>
      <c r="GO2776" s="81">
        <v>1.1148832299820636E-2</v>
      </c>
      <c r="GP2776" s="81">
        <v>10</v>
      </c>
      <c r="GQ2776" s="81">
        <v>0</v>
      </c>
      <c r="GR2776" s="81" t="s">
        <v>448</v>
      </c>
      <c r="GS2776" s="81">
        <v>1.1148832299820634E-2</v>
      </c>
      <c r="GT2776" s="81">
        <v>2.4775985538147949</v>
      </c>
      <c r="GU2776" s="81">
        <v>1.1148832299820634E-2</v>
      </c>
      <c r="GV2776" s="81">
        <v>2.4775985538147949</v>
      </c>
      <c r="GW2776" s="81">
        <v>0</v>
      </c>
      <c r="GX2776" s="81">
        <v>0</v>
      </c>
      <c r="GY2776" s="81">
        <v>0</v>
      </c>
      <c r="GZ2776" s="81">
        <v>0</v>
      </c>
    </row>
    <row r="2777" spans="187:208" x14ac:dyDescent="0.25">
      <c r="GE2777" s="81" t="s">
        <v>449</v>
      </c>
      <c r="GF2777" s="81" t="s">
        <v>155</v>
      </c>
      <c r="GG2777" s="81" t="s">
        <v>471</v>
      </c>
      <c r="GH2777" s="81" t="s">
        <v>457</v>
      </c>
      <c r="GI2777" s="81">
        <v>2022</v>
      </c>
      <c r="GJ2777" s="81" t="s">
        <v>201</v>
      </c>
      <c r="GK2777" s="81">
        <v>222.22942162782871</v>
      </c>
      <c r="GL2777" s="81">
        <v>375.64590099999998</v>
      </c>
      <c r="GM2777" s="81">
        <v>2022</v>
      </c>
      <c r="GN2777" s="81" t="s">
        <v>173</v>
      </c>
      <c r="GO2777" s="81">
        <v>1.1148832299820636E-2</v>
      </c>
      <c r="GP2777" s="81">
        <v>10</v>
      </c>
      <c r="GQ2777" s="81">
        <v>0</v>
      </c>
      <c r="GR2777" s="81" t="s">
        <v>448</v>
      </c>
      <c r="GS2777" s="81">
        <v>1.1148832299820634E-2</v>
      </c>
      <c r="GT2777" s="81">
        <v>2.4775985538147949</v>
      </c>
      <c r="GU2777" s="81">
        <v>1.1148832299820634E-2</v>
      </c>
      <c r="GV2777" s="81">
        <v>2.4775985538147949</v>
      </c>
      <c r="GW2777" s="81">
        <v>1.1148832299820634E-2</v>
      </c>
      <c r="GX2777" s="81">
        <v>2.4775985538147949</v>
      </c>
      <c r="GY2777" s="81">
        <v>0</v>
      </c>
      <c r="GZ2777" s="81">
        <v>0</v>
      </c>
    </row>
    <row r="2778" spans="187:208" x14ac:dyDescent="0.25">
      <c r="GE2778" s="81" t="s">
        <v>449</v>
      </c>
      <c r="GF2778" s="81" t="s">
        <v>155</v>
      </c>
      <c r="GG2778" s="81" t="s">
        <v>471</v>
      </c>
      <c r="GH2778" s="81" t="s">
        <v>457</v>
      </c>
      <c r="GI2778" s="81">
        <v>2023</v>
      </c>
      <c r="GJ2778" s="81" t="s">
        <v>201</v>
      </c>
      <c r="GK2778" s="81">
        <v>233.2300768079383</v>
      </c>
      <c r="GL2778" s="81">
        <v>375.64590099999998</v>
      </c>
      <c r="GM2778" s="81">
        <v>2023</v>
      </c>
      <c r="GN2778" s="81" t="s">
        <v>173</v>
      </c>
      <c r="GO2778" s="81">
        <v>1.1148832299820636E-2</v>
      </c>
      <c r="GP2778" s="81">
        <v>10</v>
      </c>
      <c r="GQ2778" s="81">
        <v>0</v>
      </c>
      <c r="GR2778" s="81" t="s">
        <v>448</v>
      </c>
      <c r="GS2778" s="81">
        <v>1.1148832299820634E-2</v>
      </c>
      <c r="GT2778" s="81">
        <v>2.60024301360599</v>
      </c>
      <c r="GU2778" s="81">
        <v>1.1148832299820634E-2</v>
      </c>
      <c r="GV2778" s="81">
        <v>2.60024301360599</v>
      </c>
      <c r="GW2778" s="81">
        <v>1.1148832299820634E-2</v>
      </c>
      <c r="GX2778" s="81">
        <v>2.60024301360599</v>
      </c>
      <c r="GY2778" s="81">
        <v>1.1148832299820634E-2</v>
      </c>
      <c r="GZ2778" s="81">
        <v>2.60024301360599</v>
      </c>
    </row>
    <row r="2779" spans="187:208" x14ac:dyDescent="0.25">
      <c r="GE2779" s="81" t="s">
        <v>449</v>
      </c>
      <c r="GF2779" s="81" t="s">
        <v>155</v>
      </c>
      <c r="GG2779" s="81" t="s">
        <v>471</v>
      </c>
      <c r="GH2779" s="81" t="s">
        <v>457</v>
      </c>
      <c r="GI2779" s="81">
        <v>2024</v>
      </c>
      <c r="GJ2779" s="81" t="s">
        <v>201</v>
      </c>
      <c r="GK2779" s="81">
        <v>233.2300768079383</v>
      </c>
      <c r="GL2779" s="81">
        <v>375.64590099999998</v>
      </c>
      <c r="GM2779" s="81">
        <v>2024</v>
      </c>
      <c r="GN2779" s="81" t="s">
        <v>173</v>
      </c>
      <c r="GO2779" s="81">
        <v>1.1148832299820636E-2</v>
      </c>
      <c r="GP2779" s="81">
        <v>10</v>
      </c>
      <c r="GQ2779" s="81">
        <v>0</v>
      </c>
      <c r="GR2779" s="81" t="s">
        <v>448</v>
      </c>
      <c r="GS2779" s="81">
        <v>1.1148832299820634E-2</v>
      </c>
      <c r="GT2779" s="81">
        <v>2.60024301360599</v>
      </c>
      <c r="GU2779" s="81">
        <v>1.1148832299820634E-2</v>
      </c>
      <c r="GV2779" s="81">
        <v>2.60024301360599</v>
      </c>
      <c r="GW2779" s="81">
        <v>1.1148832299820634E-2</v>
      </c>
      <c r="GX2779" s="81">
        <v>2.60024301360599</v>
      </c>
      <c r="GY2779" s="81">
        <v>1.1148832299820634E-2</v>
      </c>
      <c r="GZ2779" s="81">
        <v>2.60024301360599</v>
      </c>
    </row>
    <row r="2780" spans="187:208" x14ac:dyDescent="0.25">
      <c r="GE2780" s="81" t="s">
        <v>449</v>
      </c>
      <c r="GF2780" s="81" t="s">
        <v>155</v>
      </c>
      <c r="GG2780" s="81" t="s">
        <v>471</v>
      </c>
      <c r="GH2780" s="81" t="s">
        <v>457</v>
      </c>
      <c r="GI2780" s="81">
        <v>2025</v>
      </c>
      <c r="GJ2780" s="81" t="s">
        <v>201</v>
      </c>
      <c r="GK2780" s="81">
        <v>233.2300768079383</v>
      </c>
      <c r="GL2780" s="81">
        <v>375.64590099999998</v>
      </c>
      <c r="GM2780" s="81">
        <v>2025</v>
      </c>
      <c r="GN2780" s="81" t="s">
        <v>173</v>
      </c>
      <c r="GO2780" s="81">
        <v>1.1148832299820636E-2</v>
      </c>
      <c r="GP2780" s="81">
        <v>10</v>
      </c>
      <c r="GQ2780" s="81">
        <v>0</v>
      </c>
      <c r="GR2780" s="81" t="s">
        <v>448</v>
      </c>
      <c r="GS2780" s="81">
        <v>1.1148832299820634E-2</v>
      </c>
      <c r="GT2780" s="81">
        <v>2.60024301360599</v>
      </c>
      <c r="GU2780" s="81">
        <v>1.1148832299820634E-2</v>
      </c>
      <c r="GV2780" s="81">
        <v>2.60024301360599</v>
      </c>
      <c r="GW2780" s="81">
        <v>1.1148832299820634E-2</v>
      </c>
      <c r="GX2780" s="81">
        <v>2.60024301360599</v>
      </c>
      <c r="GY2780" s="81">
        <v>1.1148832299820634E-2</v>
      </c>
      <c r="GZ2780" s="81">
        <v>2.60024301360599</v>
      </c>
    </row>
    <row r="2781" spans="187:208" x14ac:dyDescent="0.25">
      <c r="GE2781" s="81" t="s">
        <v>449</v>
      </c>
      <c r="GF2781" s="81" t="s">
        <v>155</v>
      </c>
      <c r="GG2781" s="81" t="s">
        <v>471</v>
      </c>
      <c r="GH2781" s="81" t="s">
        <v>457</v>
      </c>
      <c r="GI2781" s="81">
        <v>2026</v>
      </c>
      <c r="GJ2781" s="81" t="s">
        <v>201</v>
      </c>
      <c r="GK2781" s="81">
        <v>233.2300768079383</v>
      </c>
      <c r="GL2781" s="81">
        <v>375.64590099999998</v>
      </c>
      <c r="GM2781" s="81">
        <v>2026</v>
      </c>
      <c r="GN2781" s="81" t="s">
        <v>173</v>
      </c>
      <c r="GO2781" s="81">
        <v>1.1148832299820636E-2</v>
      </c>
      <c r="GP2781" s="81">
        <v>10</v>
      </c>
      <c r="GQ2781" s="81">
        <v>0</v>
      </c>
      <c r="GR2781" s="81" t="s">
        <v>448</v>
      </c>
      <c r="GS2781" s="81">
        <v>1.1148832299820634E-2</v>
      </c>
      <c r="GT2781" s="81">
        <v>2.60024301360599</v>
      </c>
      <c r="GU2781" s="81">
        <v>1.1148832299820634E-2</v>
      </c>
      <c r="GV2781" s="81">
        <v>2.60024301360599</v>
      </c>
      <c r="GW2781" s="81">
        <v>1.1148832299820634E-2</v>
      </c>
      <c r="GX2781" s="81">
        <v>2.60024301360599</v>
      </c>
      <c r="GY2781" s="81">
        <v>1.1148832299820634E-2</v>
      </c>
      <c r="GZ2781" s="81">
        <v>2.60024301360599</v>
      </c>
    </row>
    <row r="2782" spans="187:208" x14ac:dyDescent="0.25">
      <c r="GE2782" s="81" t="s">
        <v>449</v>
      </c>
      <c r="GF2782" s="81" t="s">
        <v>155</v>
      </c>
      <c r="GG2782" s="81" t="s">
        <v>471</v>
      </c>
      <c r="GH2782" s="81" t="s">
        <v>457</v>
      </c>
      <c r="GI2782" s="81">
        <v>2027</v>
      </c>
      <c r="GJ2782" s="81" t="s">
        <v>201</v>
      </c>
      <c r="GK2782" s="81">
        <v>233.2300768079383</v>
      </c>
      <c r="GL2782" s="81">
        <v>375.64590099999998</v>
      </c>
      <c r="GM2782" s="81">
        <v>2027</v>
      </c>
      <c r="GN2782" s="81" t="s">
        <v>173</v>
      </c>
      <c r="GO2782" s="81">
        <v>1.1148832299820636E-2</v>
      </c>
      <c r="GP2782" s="81">
        <v>10</v>
      </c>
      <c r="GQ2782" s="81">
        <v>0</v>
      </c>
      <c r="GR2782" s="81" t="s">
        <v>448</v>
      </c>
      <c r="GS2782" s="81">
        <v>1.1148832299820634E-2</v>
      </c>
      <c r="GT2782" s="81">
        <v>2.60024301360599</v>
      </c>
      <c r="GU2782" s="81">
        <v>1.1148832299820634E-2</v>
      </c>
      <c r="GV2782" s="81">
        <v>2.60024301360599</v>
      </c>
      <c r="GW2782" s="81">
        <v>1.1148832299820634E-2</v>
      </c>
      <c r="GX2782" s="81">
        <v>2.60024301360599</v>
      </c>
      <c r="GY2782" s="81">
        <v>1.1148832299820634E-2</v>
      </c>
      <c r="GZ2782" s="81">
        <v>2.60024301360599</v>
      </c>
    </row>
    <row r="2783" spans="187:208" x14ac:dyDescent="0.25">
      <c r="GE2783" s="81" t="s">
        <v>449</v>
      </c>
      <c r="GF2783" s="81" t="s">
        <v>155</v>
      </c>
      <c r="GG2783" s="81" t="s">
        <v>471</v>
      </c>
      <c r="GH2783" s="81" t="s">
        <v>457</v>
      </c>
      <c r="GI2783" s="81">
        <v>2028</v>
      </c>
      <c r="GJ2783" s="81" t="s">
        <v>201</v>
      </c>
      <c r="GK2783" s="81">
        <v>247.2729921649449</v>
      </c>
      <c r="GL2783" s="81">
        <v>375.64590099999998</v>
      </c>
      <c r="GM2783" s="81">
        <v>2028</v>
      </c>
      <c r="GN2783" s="81" t="s">
        <v>173</v>
      </c>
      <c r="GO2783" s="81">
        <v>1.1148832299820636E-2</v>
      </c>
      <c r="GP2783" s="81">
        <v>10</v>
      </c>
      <c r="GQ2783" s="81">
        <v>0</v>
      </c>
      <c r="GR2783" s="81" t="s">
        <v>448</v>
      </c>
      <c r="GS2783" s="81">
        <v>1.1148832299820634E-2</v>
      </c>
      <c r="GT2783" s="81">
        <v>2.7568051219218321</v>
      </c>
      <c r="GU2783" s="81">
        <v>1.1148832299820634E-2</v>
      </c>
      <c r="GV2783" s="81">
        <v>2.7568051219218321</v>
      </c>
      <c r="GW2783" s="81">
        <v>1.1148832299820634E-2</v>
      </c>
      <c r="GX2783" s="81">
        <v>2.7568051219218321</v>
      </c>
      <c r="GY2783" s="81">
        <v>1.1148832299820634E-2</v>
      </c>
      <c r="GZ2783" s="81">
        <v>2.7568051219218321</v>
      </c>
    </row>
    <row r="2784" spans="187:208" x14ac:dyDescent="0.25">
      <c r="GE2784" s="81" t="s">
        <v>449</v>
      </c>
      <c r="GF2784" s="81" t="s">
        <v>155</v>
      </c>
      <c r="GG2784" s="81" t="s">
        <v>471</v>
      </c>
      <c r="GH2784" s="81" t="s">
        <v>457</v>
      </c>
      <c r="GI2784" s="81">
        <v>2029</v>
      </c>
      <c r="GJ2784" s="81" t="s">
        <v>201</v>
      </c>
      <c r="GK2784" s="81">
        <v>247.2729921649449</v>
      </c>
      <c r="GL2784" s="81">
        <v>375.64590099999998</v>
      </c>
      <c r="GM2784" s="81">
        <v>2029</v>
      </c>
      <c r="GN2784" s="81" t="s">
        <v>173</v>
      </c>
      <c r="GO2784" s="81">
        <v>1.1148832299820636E-2</v>
      </c>
      <c r="GP2784" s="81">
        <v>10</v>
      </c>
      <c r="GQ2784" s="81">
        <v>0</v>
      </c>
      <c r="GR2784" s="81" t="s">
        <v>448</v>
      </c>
      <c r="GS2784" s="81">
        <v>1.1148832299820634E-2</v>
      </c>
      <c r="GT2784" s="81">
        <v>2.7568051219218321</v>
      </c>
      <c r="GU2784" s="81">
        <v>1.1148832299820634E-2</v>
      </c>
      <c r="GV2784" s="81">
        <v>2.7568051219218321</v>
      </c>
      <c r="GW2784" s="81">
        <v>1.1148832299820634E-2</v>
      </c>
      <c r="GX2784" s="81">
        <v>2.7568051219218321</v>
      </c>
      <c r="GY2784" s="81">
        <v>1.1148832299820634E-2</v>
      </c>
      <c r="GZ2784" s="81">
        <v>2.7568051219218321</v>
      </c>
    </row>
    <row r="2785" spans="187:208" x14ac:dyDescent="0.25">
      <c r="GE2785" s="81" t="s">
        <v>449</v>
      </c>
      <c r="GF2785" s="81" t="s">
        <v>155</v>
      </c>
      <c r="GG2785" s="81" t="s">
        <v>471</v>
      </c>
      <c r="GH2785" s="81" t="s">
        <v>457</v>
      </c>
      <c r="GI2785" s="81">
        <v>2030</v>
      </c>
      <c r="GJ2785" s="81" t="s">
        <v>201</v>
      </c>
      <c r="GK2785" s="81">
        <v>247.2729921649449</v>
      </c>
      <c r="GL2785" s="81">
        <v>375.64590099999998</v>
      </c>
      <c r="GM2785" s="81">
        <v>2030</v>
      </c>
      <c r="GN2785" s="81" t="s">
        <v>173</v>
      </c>
      <c r="GO2785" s="81">
        <v>1.1148832299820636E-2</v>
      </c>
      <c r="GP2785" s="81">
        <v>10</v>
      </c>
      <c r="GQ2785" s="81">
        <v>0</v>
      </c>
      <c r="GR2785" s="81" t="s">
        <v>448</v>
      </c>
      <c r="GS2785" s="81">
        <v>0</v>
      </c>
      <c r="GT2785" s="81">
        <v>0</v>
      </c>
      <c r="GU2785" s="81">
        <v>1.1148832299820634E-2</v>
      </c>
      <c r="GV2785" s="81">
        <v>2.7568051219218321</v>
      </c>
      <c r="GW2785" s="81">
        <v>1.1148832299820634E-2</v>
      </c>
      <c r="GX2785" s="81">
        <v>2.7568051219218321</v>
      </c>
      <c r="GY2785" s="81">
        <v>1.1148832299820634E-2</v>
      </c>
      <c r="GZ2785" s="81">
        <v>2.7568051219218321</v>
      </c>
    </row>
    <row r="2786" spans="187:208" x14ac:dyDescent="0.25">
      <c r="GE2786" s="81" t="s">
        <v>449</v>
      </c>
      <c r="GF2786" s="81" t="s">
        <v>155</v>
      </c>
      <c r="GG2786" s="81" t="s">
        <v>471</v>
      </c>
      <c r="GH2786" s="81" t="s">
        <v>457</v>
      </c>
      <c r="GI2786" s="81">
        <v>2031</v>
      </c>
      <c r="GJ2786" s="81" t="s">
        <v>201</v>
      </c>
      <c r="GK2786" s="81">
        <v>247.2729921649449</v>
      </c>
      <c r="GL2786" s="81">
        <v>375.64590099999998</v>
      </c>
      <c r="GM2786" s="81">
        <v>2031</v>
      </c>
      <c r="GN2786" s="81" t="s">
        <v>173</v>
      </c>
      <c r="GO2786" s="81">
        <v>1.1148832299820636E-2</v>
      </c>
      <c r="GP2786" s="81">
        <v>10</v>
      </c>
      <c r="GQ2786" s="81">
        <v>0</v>
      </c>
      <c r="GR2786" s="81" t="s">
        <v>448</v>
      </c>
      <c r="GS2786" s="81">
        <v>0</v>
      </c>
      <c r="GT2786" s="81">
        <v>0</v>
      </c>
      <c r="GU2786" s="81">
        <v>0</v>
      </c>
      <c r="GV2786" s="81">
        <v>0</v>
      </c>
      <c r="GW2786" s="81">
        <v>1.1148832299820634E-2</v>
      </c>
      <c r="GX2786" s="81">
        <v>2.7568051219218321</v>
      </c>
      <c r="GY2786" s="81">
        <v>1.1148832299820634E-2</v>
      </c>
      <c r="GZ2786" s="81">
        <v>2.7568051219218321</v>
      </c>
    </row>
    <row r="2787" spans="187:208" x14ac:dyDescent="0.25">
      <c r="GE2787" s="81" t="s">
        <v>449</v>
      </c>
      <c r="GF2787" s="81" t="s">
        <v>155</v>
      </c>
      <c r="GG2787" s="81" t="s">
        <v>471</v>
      </c>
      <c r="GH2787" s="81" t="s">
        <v>457</v>
      </c>
      <c r="GI2787" s="81">
        <v>2032</v>
      </c>
      <c r="GJ2787" s="81" t="s">
        <v>201</v>
      </c>
      <c r="GK2787" s="81">
        <v>247.2729921649449</v>
      </c>
      <c r="GL2787" s="81">
        <v>375.64590099999998</v>
      </c>
      <c r="GM2787" s="81">
        <v>2032</v>
      </c>
      <c r="GN2787" s="81" t="s">
        <v>173</v>
      </c>
      <c r="GO2787" s="81">
        <v>1.1148832299820636E-2</v>
      </c>
      <c r="GP2787" s="81">
        <v>10</v>
      </c>
      <c r="GQ2787" s="81">
        <v>0</v>
      </c>
      <c r="GR2787" s="81" t="s">
        <v>448</v>
      </c>
      <c r="GS2787" s="81">
        <v>0</v>
      </c>
      <c r="GT2787" s="81">
        <v>0</v>
      </c>
      <c r="GU2787" s="81">
        <v>0</v>
      </c>
      <c r="GV2787" s="81">
        <v>0</v>
      </c>
      <c r="GW2787" s="81">
        <v>0</v>
      </c>
      <c r="GX2787" s="81">
        <v>0</v>
      </c>
      <c r="GY2787" s="81">
        <v>1.1148832299820634E-2</v>
      </c>
      <c r="GZ2787" s="81">
        <v>2.7568051219218321</v>
      </c>
    </row>
    <row r="2788" spans="187:208" x14ac:dyDescent="0.25">
      <c r="GE2788" s="81" t="s">
        <v>449</v>
      </c>
      <c r="GF2788" s="81" t="s">
        <v>155</v>
      </c>
      <c r="GG2788" s="81" t="s">
        <v>471</v>
      </c>
      <c r="GH2788" s="81" t="s">
        <v>458</v>
      </c>
      <c r="GI2788" s="81">
        <v>2021</v>
      </c>
      <c r="GJ2788" s="81" t="s">
        <v>201</v>
      </c>
      <c r="GK2788" s="81">
        <v>222.22942162783031</v>
      </c>
      <c r="GL2788" s="81">
        <v>375.64590099999998</v>
      </c>
      <c r="GM2788" s="81">
        <v>2021</v>
      </c>
      <c r="GN2788" s="81" t="s">
        <v>173</v>
      </c>
      <c r="GO2788" s="81">
        <v>1.1148832299820636E-2</v>
      </c>
      <c r="GP2788" s="81">
        <v>10</v>
      </c>
      <c r="GQ2788" s="81">
        <v>0</v>
      </c>
      <c r="GR2788" s="81" t="s">
        <v>448</v>
      </c>
      <c r="GS2788" s="81">
        <v>1.1148832299820634E-2</v>
      </c>
      <c r="GT2788" s="81">
        <v>2.4775985538148126</v>
      </c>
      <c r="GU2788" s="81">
        <v>1.1148832299820634E-2</v>
      </c>
      <c r="GV2788" s="81">
        <v>2.4775985538148126</v>
      </c>
      <c r="GW2788" s="81">
        <v>0</v>
      </c>
      <c r="GX2788" s="81">
        <v>0</v>
      </c>
      <c r="GY2788" s="81">
        <v>0</v>
      </c>
      <c r="GZ2788" s="81">
        <v>0</v>
      </c>
    </row>
    <row r="2789" spans="187:208" x14ac:dyDescent="0.25">
      <c r="GE2789" s="81" t="s">
        <v>449</v>
      </c>
      <c r="GF2789" s="81" t="s">
        <v>155</v>
      </c>
      <c r="GG2789" s="81" t="s">
        <v>471</v>
      </c>
      <c r="GH2789" s="81" t="s">
        <v>458</v>
      </c>
      <c r="GI2789" s="81">
        <v>2022</v>
      </c>
      <c r="GJ2789" s="81" t="s">
        <v>201</v>
      </c>
      <c r="GK2789" s="81">
        <v>222.22942162783031</v>
      </c>
      <c r="GL2789" s="81">
        <v>375.64590099999998</v>
      </c>
      <c r="GM2789" s="81">
        <v>2022</v>
      </c>
      <c r="GN2789" s="81" t="s">
        <v>173</v>
      </c>
      <c r="GO2789" s="81">
        <v>1.1148832299820636E-2</v>
      </c>
      <c r="GP2789" s="81">
        <v>10</v>
      </c>
      <c r="GQ2789" s="81">
        <v>0</v>
      </c>
      <c r="GR2789" s="81" t="s">
        <v>448</v>
      </c>
      <c r="GS2789" s="81">
        <v>1.1148832299820634E-2</v>
      </c>
      <c r="GT2789" s="81">
        <v>2.4775985538148126</v>
      </c>
      <c r="GU2789" s="81">
        <v>1.1148832299820634E-2</v>
      </c>
      <c r="GV2789" s="81">
        <v>2.4775985538148126</v>
      </c>
      <c r="GW2789" s="81">
        <v>1.1148832299820634E-2</v>
      </c>
      <c r="GX2789" s="81">
        <v>2.4775985538148126</v>
      </c>
      <c r="GY2789" s="81">
        <v>0</v>
      </c>
      <c r="GZ2789" s="81">
        <v>0</v>
      </c>
    </row>
    <row r="2790" spans="187:208" x14ac:dyDescent="0.25">
      <c r="GE2790" s="81" t="s">
        <v>449</v>
      </c>
      <c r="GF2790" s="81" t="s">
        <v>155</v>
      </c>
      <c r="GG2790" s="81" t="s">
        <v>471</v>
      </c>
      <c r="GH2790" s="81" t="s">
        <v>458</v>
      </c>
      <c r="GI2790" s="81">
        <v>2023</v>
      </c>
      <c r="GJ2790" s="81" t="s">
        <v>201</v>
      </c>
      <c r="GK2790" s="81">
        <v>233.23007680793671</v>
      </c>
      <c r="GL2790" s="81">
        <v>375.64590099999998</v>
      </c>
      <c r="GM2790" s="81">
        <v>2023</v>
      </c>
      <c r="GN2790" s="81" t="s">
        <v>173</v>
      </c>
      <c r="GO2790" s="81">
        <v>1.1148832299820636E-2</v>
      </c>
      <c r="GP2790" s="81">
        <v>10</v>
      </c>
      <c r="GQ2790" s="81">
        <v>0</v>
      </c>
      <c r="GR2790" s="81" t="s">
        <v>448</v>
      </c>
      <c r="GS2790" s="81">
        <v>1.1148832299820634E-2</v>
      </c>
      <c r="GT2790" s="81">
        <v>2.6002430136059722</v>
      </c>
      <c r="GU2790" s="81">
        <v>1.1148832299820634E-2</v>
      </c>
      <c r="GV2790" s="81">
        <v>2.6002430136059722</v>
      </c>
      <c r="GW2790" s="81">
        <v>1.1148832299820634E-2</v>
      </c>
      <c r="GX2790" s="81">
        <v>2.6002430136059722</v>
      </c>
      <c r="GY2790" s="81">
        <v>1.1148832299820634E-2</v>
      </c>
      <c r="GZ2790" s="81">
        <v>2.6002430136059722</v>
      </c>
    </row>
    <row r="2791" spans="187:208" x14ac:dyDescent="0.25">
      <c r="GE2791" s="81" t="s">
        <v>449</v>
      </c>
      <c r="GF2791" s="81" t="s">
        <v>155</v>
      </c>
      <c r="GG2791" s="81" t="s">
        <v>471</v>
      </c>
      <c r="GH2791" s="81" t="s">
        <v>458</v>
      </c>
      <c r="GI2791" s="81">
        <v>2024</v>
      </c>
      <c r="GJ2791" s="81" t="s">
        <v>201</v>
      </c>
      <c r="GK2791" s="81">
        <v>233.23007680793671</v>
      </c>
      <c r="GL2791" s="81">
        <v>375.64590099999998</v>
      </c>
      <c r="GM2791" s="81">
        <v>2024</v>
      </c>
      <c r="GN2791" s="81" t="s">
        <v>173</v>
      </c>
      <c r="GO2791" s="81">
        <v>1.1148832299820636E-2</v>
      </c>
      <c r="GP2791" s="81">
        <v>10</v>
      </c>
      <c r="GQ2791" s="81">
        <v>0</v>
      </c>
      <c r="GR2791" s="81" t="s">
        <v>448</v>
      </c>
      <c r="GS2791" s="81">
        <v>1.1148832299820634E-2</v>
      </c>
      <c r="GT2791" s="81">
        <v>2.6002430136059722</v>
      </c>
      <c r="GU2791" s="81">
        <v>1.1148832299820634E-2</v>
      </c>
      <c r="GV2791" s="81">
        <v>2.6002430136059722</v>
      </c>
      <c r="GW2791" s="81">
        <v>1.1148832299820634E-2</v>
      </c>
      <c r="GX2791" s="81">
        <v>2.6002430136059722</v>
      </c>
      <c r="GY2791" s="81">
        <v>1.1148832299820634E-2</v>
      </c>
      <c r="GZ2791" s="81">
        <v>2.6002430136059722</v>
      </c>
    </row>
    <row r="2792" spans="187:208" x14ac:dyDescent="0.25">
      <c r="GE2792" s="81" t="s">
        <v>449</v>
      </c>
      <c r="GF2792" s="81" t="s">
        <v>155</v>
      </c>
      <c r="GG2792" s="81" t="s">
        <v>471</v>
      </c>
      <c r="GH2792" s="81" t="s">
        <v>458</v>
      </c>
      <c r="GI2792" s="81">
        <v>2025</v>
      </c>
      <c r="GJ2792" s="81" t="s">
        <v>201</v>
      </c>
      <c r="GK2792" s="81">
        <v>233.23007680793671</v>
      </c>
      <c r="GL2792" s="81">
        <v>375.64590099999998</v>
      </c>
      <c r="GM2792" s="81">
        <v>2025</v>
      </c>
      <c r="GN2792" s="81" t="s">
        <v>173</v>
      </c>
      <c r="GO2792" s="81">
        <v>1.1148832299820636E-2</v>
      </c>
      <c r="GP2792" s="81">
        <v>10</v>
      </c>
      <c r="GQ2792" s="81">
        <v>0</v>
      </c>
      <c r="GR2792" s="81" t="s">
        <v>448</v>
      </c>
      <c r="GS2792" s="81">
        <v>1.1148832299820634E-2</v>
      </c>
      <c r="GT2792" s="81">
        <v>2.6002430136059722</v>
      </c>
      <c r="GU2792" s="81">
        <v>1.1148832299820634E-2</v>
      </c>
      <c r="GV2792" s="81">
        <v>2.6002430136059722</v>
      </c>
      <c r="GW2792" s="81">
        <v>1.1148832299820634E-2</v>
      </c>
      <c r="GX2792" s="81">
        <v>2.6002430136059722</v>
      </c>
      <c r="GY2792" s="81">
        <v>1.1148832299820634E-2</v>
      </c>
      <c r="GZ2792" s="81">
        <v>2.6002430136059722</v>
      </c>
    </row>
    <row r="2793" spans="187:208" x14ac:dyDescent="0.25">
      <c r="GE2793" s="81" t="s">
        <v>449</v>
      </c>
      <c r="GF2793" s="81" t="s">
        <v>155</v>
      </c>
      <c r="GG2793" s="81" t="s">
        <v>471</v>
      </c>
      <c r="GH2793" s="81" t="s">
        <v>458</v>
      </c>
      <c r="GI2793" s="81">
        <v>2026</v>
      </c>
      <c r="GJ2793" s="81" t="s">
        <v>201</v>
      </c>
      <c r="GK2793" s="81">
        <v>233.23007680793671</v>
      </c>
      <c r="GL2793" s="81">
        <v>375.64590099999998</v>
      </c>
      <c r="GM2793" s="81">
        <v>2026</v>
      </c>
      <c r="GN2793" s="81" t="s">
        <v>173</v>
      </c>
      <c r="GO2793" s="81">
        <v>1.1148832299820636E-2</v>
      </c>
      <c r="GP2793" s="81">
        <v>10</v>
      </c>
      <c r="GQ2793" s="81">
        <v>0</v>
      </c>
      <c r="GR2793" s="81" t="s">
        <v>448</v>
      </c>
      <c r="GS2793" s="81">
        <v>1.1148832299820634E-2</v>
      </c>
      <c r="GT2793" s="81">
        <v>2.6002430136059722</v>
      </c>
      <c r="GU2793" s="81">
        <v>1.1148832299820634E-2</v>
      </c>
      <c r="GV2793" s="81">
        <v>2.6002430136059722</v>
      </c>
      <c r="GW2793" s="81">
        <v>1.1148832299820634E-2</v>
      </c>
      <c r="GX2793" s="81">
        <v>2.6002430136059722</v>
      </c>
      <c r="GY2793" s="81">
        <v>1.1148832299820634E-2</v>
      </c>
      <c r="GZ2793" s="81">
        <v>2.6002430136059722</v>
      </c>
    </row>
    <row r="2794" spans="187:208" x14ac:dyDescent="0.25">
      <c r="GE2794" s="81" t="s">
        <v>449</v>
      </c>
      <c r="GF2794" s="81" t="s">
        <v>155</v>
      </c>
      <c r="GG2794" s="81" t="s">
        <v>471</v>
      </c>
      <c r="GH2794" s="81" t="s">
        <v>458</v>
      </c>
      <c r="GI2794" s="81">
        <v>2027</v>
      </c>
      <c r="GJ2794" s="81" t="s">
        <v>201</v>
      </c>
      <c r="GK2794" s="81">
        <v>233.23007680793671</v>
      </c>
      <c r="GL2794" s="81">
        <v>375.64590099999998</v>
      </c>
      <c r="GM2794" s="81">
        <v>2027</v>
      </c>
      <c r="GN2794" s="81" t="s">
        <v>173</v>
      </c>
      <c r="GO2794" s="81">
        <v>1.1148832299820636E-2</v>
      </c>
      <c r="GP2794" s="81">
        <v>10</v>
      </c>
      <c r="GQ2794" s="81">
        <v>0</v>
      </c>
      <c r="GR2794" s="81" t="s">
        <v>448</v>
      </c>
      <c r="GS2794" s="81">
        <v>1.1148832299820634E-2</v>
      </c>
      <c r="GT2794" s="81">
        <v>2.6002430136059722</v>
      </c>
      <c r="GU2794" s="81">
        <v>1.1148832299820634E-2</v>
      </c>
      <c r="GV2794" s="81">
        <v>2.6002430136059722</v>
      </c>
      <c r="GW2794" s="81">
        <v>1.1148832299820634E-2</v>
      </c>
      <c r="GX2794" s="81">
        <v>2.6002430136059722</v>
      </c>
      <c r="GY2794" s="81">
        <v>1.1148832299820634E-2</v>
      </c>
      <c r="GZ2794" s="81">
        <v>2.6002430136059722</v>
      </c>
    </row>
    <row r="2795" spans="187:208" x14ac:dyDescent="0.25">
      <c r="GE2795" s="81" t="s">
        <v>449</v>
      </c>
      <c r="GF2795" s="81" t="s">
        <v>155</v>
      </c>
      <c r="GG2795" s="81" t="s">
        <v>471</v>
      </c>
      <c r="GH2795" s="81" t="s">
        <v>458</v>
      </c>
      <c r="GI2795" s="81">
        <v>2028</v>
      </c>
      <c r="GJ2795" s="81" t="s">
        <v>201</v>
      </c>
      <c r="GK2795" s="81">
        <v>247.2729921649449</v>
      </c>
      <c r="GL2795" s="81">
        <v>375.64590099999998</v>
      </c>
      <c r="GM2795" s="81">
        <v>2028</v>
      </c>
      <c r="GN2795" s="81" t="s">
        <v>173</v>
      </c>
      <c r="GO2795" s="81">
        <v>1.1148832299820636E-2</v>
      </c>
      <c r="GP2795" s="81">
        <v>10</v>
      </c>
      <c r="GQ2795" s="81">
        <v>0</v>
      </c>
      <c r="GR2795" s="81" t="s">
        <v>448</v>
      </c>
      <c r="GS2795" s="81">
        <v>1.1148832299820634E-2</v>
      </c>
      <c r="GT2795" s="81">
        <v>2.7568051219218321</v>
      </c>
      <c r="GU2795" s="81">
        <v>1.1148832299820634E-2</v>
      </c>
      <c r="GV2795" s="81">
        <v>2.7568051219218321</v>
      </c>
      <c r="GW2795" s="81">
        <v>1.1148832299820634E-2</v>
      </c>
      <c r="GX2795" s="81">
        <v>2.7568051219218321</v>
      </c>
      <c r="GY2795" s="81">
        <v>1.1148832299820634E-2</v>
      </c>
      <c r="GZ2795" s="81">
        <v>2.7568051219218321</v>
      </c>
    </row>
    <row r="2796" spans="187:208" x14ac:dyDescent="0.25">
      <c r="GE2796" s="81" t="s">
        <v>449</v>
      </c>
      <c r="GF2796" s="81" t="s">
        <v>155</v>
      </c>
      <c r="GG2796" s="81" t="s">
        <v>471</v>
      </c>
      <c r="GH2796" s="81" t="s">
        <v>458</v>
      </c>
      <c r="GI2796" s="81">
        <v>2029</v>
      </c>
      <c r="GJ2796" s="81" t="s">
        <v>201</v>
      </c>
      <c r="GK2796" s="81">
        <v>247.2729921649449</v>
      </c>
      <c r="GL2796" s="81">
        <v>375.64590099999998</v>
      </c>
      <c r="GM2796" s="81">
        <v>2029</v>
      </c>
      <c r="GN2796" s="81" t="s">
        <v>173</v>
      </c>
      <c r="GO2796" s="81">
        <v>1.1148832299820636E-2</v>
      </c>
      <c r="GP2796" s="81">
        <v>10</v>
      </c>
      <c r="GQ2796" s="81">
        <v>0</v>
      </c>
      <c r="GR2796" s="81" t="s">
        <v>448</v>
      </c>
      <c r="GS2796" s="81">
        <v>1.1148832299820634E-2</v>
      </c>
      <c r="GT2796" s="81">
        <v>2.7568051219218321</v>
      </c>
      <c r="GU2796" s="81">
        <v>1.1148832299820634E-2</v>
      </c>
      <c r="GV2796" s="81">
        <v>2.7568051219218321</v>
      </c>
      <c r="GW2796" s="81">
        <v>1.1148832299820634E-2</v>
      </c>
      <c r="GX2796" s="81">
        <v>2.7568051219218321</v>
      </c>
      <c r="GY2796" s="81">
        <v>1.1148832299820634E-2</v>
      </c>
      <c r="GZ2796" s="81">
        <v>2.7568051219218321</v>
      </c>
    </row>
    <row r="2797" spans="187:208" x14ac:dyDescent="0.25">
      <c r="GE2797" s="81" t="s">
        <v>449</v>
      </c>
      <c r="GF2797" s="81" t="s">
        <v>155</v>
      </c>
      <c r="GG2797" s="81" t="s">
        <v>471</v>
      </c>
      <c r="GH2797" s="81" t="s">
        <v>458</v>
      </c>
      <c r="GI2797" s="81">
        <v>2030</v>
      </c>
      <c r="GJ2797" s="81" t="s">
        <v>201</v>
      </c>
      <c r="GK2797" s="81">
        <v>247.2729921649449</v>
      </c>
      <c r="GL2797" s="81">
        <v>375.64590099999998</v>
      </c>
      <c r="GM2797" s="81">
        <v>2030</v>
      </c>
      <c r="GN2797" s="81" t="s">
        <v>173</v>
      </c>
      <c r="GO2797" s="81">
        <v>1.1148832299820636E-2</v>
      </c>
      <c r="GP2797" s="81">
        <v>10</v>
      </c>
      <c r="GQ2797" s="81">
        <v>0</v>
      </c>
      <c r="GR2797" s="81" t="s">
        <v>448</v>
      </c>
      <c r="GS2797" s="81">
        <v>0</v>
      </c>
      <c r="GT2797" s="81">
        <v>0</v>
      </c>
      <c r="GU2797" s="81">
        <v>1.1148832299820634E-2</v>
      </c>
      <c r="GV2797" s="81">
        <v>2.7568051219218321</v>
      </c>
      <c r="GW2797" s="81">
        <v>1.1148832299820634E-2</v>
      </c>
      <c r="GX2797" s="81">
        <v>2.7568051219218321</v>
      </c>
      <c r="GY2797" s="81">
        <v>1.1148832299820634E-2</v>
      </c>
      <c r="GZ2797" s="81">
        <v>2.7568051219218321</v>
      </c>
    </row>
    <row r="2798" spans="187:208" x14ac:dyDescent="0.25">
      <c r="GE2798" s="81" t="s">
        <v>449</v>
      </c>
      <c r="GF2798" s="81" t="s">
        <v>155</v>
      </c>
      <c r="GG2798" s="81" t="s">
        <v>471</v>
      </c>
      <c r="GH2798" s="81" t="s">
        <v>458</v>
      </c>
      <c r="GI2798" s="81">
        <v>2031</v>
      </c>
      <c r="GJ2798" s="81" t="s">
        <v>201</v>
      </c>
      <c r="GK2798" s="81">
        <v>247.2729921649449</v>
      </c>
      <c r="GL2798" s="81">
        <v>375.64590099999998</v>
      </c>
      <c r="GM2798" s="81">
        <v>2031</v>
      </c>
      <c r="GN2798" s="81" t="s">
        <v>173</v>
      </c>
      <c r="GO2798" s="81">
        <v>1.1148832299820636E-2</v>
      </c>
      <c r="GP2798" s="81">
        <v>10</v>
      </c>
      <c r="GQ2798" s="81">
        <v>0</v>
      </c>
      <c r="GR2798" s="81" t="s">
        <v>448</v>
      </c>
      <c r="GS2798" s="81">
        <v>0</v>
      </c>
      <c r="GT2798" s="81">
        <v>0</v>
      </c>
      <c r="GU2798" s="81">
        <v>0</v>
      </c>
      <c r="GV2798" s="81">
        <v>0</v>
      </c>
      <c r="GW2798" s="81">
        <v>1.1148832299820634E-2</v>
      </c>
      <c r="GX2798" s="81">
        <v>2.7568051219218321</v>
      </c>
      <c r="GY2798" s="81">
        <v>1.1148832299820634E-2</v>
      </c>
      <c r="GZ2798" s="81">
        <v>2.7568051219218321</v>
      </c>
    </row>
    <row r="2799" spans="187:208" x14ac:dyDescent="0.25">
      <c r="GE2799" s="81" t="s">
        <v>449</v>
      </c>
      <c r="GF2799" s="81" t="s">
        <v>155</v>
      </c>
      <c r="GG2799" s="81" t="s">
        <v>471</v>
      </c>
      <c r="GH2799" s="81" t="s">
        <v>458</v>
      </c>
      <c r="GI2799" s="81">
        <v>2032</v>
      </c>
      <c r="GJ2799" s="81" t="s">
        <v>201</v>
      </c>
      <c r="GK2799" s="81">
        <v>247.2729921649449</v>
      </c>
      <c r="GL2799" s="81">
        <v>375.64590099999998</v>
      </c>
      <c r="GM2799" s="81">
        <v>2032</v>
      </c>
      <c r="GN2799" s="81" t="s">
        <v>173</v>
      </c>
      <c r="GO2799" s="81">
        <v>1.1148832299820636E-2</v>
      </c>
      <c r="GP2799" s="81">
        <v>10</v>
      </c>
      <c r="GQ2799" s="81">
        <v>0</v>
      </c>
      <c r="GR2799" s="81" t="s">
        <v>448</v>
      </c>
      <c r="GS2799" s="81">
        <v>0</v>
      </c>
      <c r="GT2799" s="81">
        <v>0</v>
      </c>
      <c r="GU2799" s="81">
        <v>0</v>
      </c>
      <c r="GV2799" s="81">
        <v>0</v>
      </c>
      <c r="GW2799" s="81">
        <v>0</v>
      </c>
      <c r="GX2799" s="81">
        <v>0</v>
      </c>
      <c r="GY2799" s="81">
        <v>1.1148832299820634E-2</v>
      </c>
      <c r="GZ2799" s="81">
        <v>2.7568051219218321</v>
      </c>
    </row>
    <row r="2800" spans="187:208" x14ac:dyDescent="0.25">
      <c r="GE2800" s="81" t="s">
        <v>449</v>
      </c>
      <c r="GF2800" s="81" t="s">
        <v>155</v>
      </c>
      <c r="GG2800" s="81" t="s">
        <v>471</v>
      </c>
      <c r="GH2800" s="81" t="s">
        <v>459</v>
      </c>
      <c r="GI2800" s="81">
        <v>2021</v>
      </c>
      <c r="GJ2800" s="81" t="s">
        <v>201</v>
      </c>
      <c r="GK2800" s="81">
        <v>0.69641821681223015</v>
      </c>
      <c r="GL2800" s="81">
        <v>375.64590099999998</v>
      </c>
      <c r="GM2800" s="81">
        <v>2021</v>
      </c>
      <c r="GN2800" s="81" t="s">
        <v>173</v>
      </c>
      <c r="GO2800" s="81">
        <v>1.1148832299820636E-2</v>
      </c>
      <c r="GP2800" s="81">
        <v>10</v>
      </c>
      <c r="GQ2800" s="81">
        <v>0</v>
      </c>
      <c r="GR2800" s="81" t="s">
        <v>448</v>
      </c>
      <c r="GS2800" s="81">
        <v>1.1148832299820634E-2</v>
      </c>
      <c r="GT2800" s="81">
        <v>7.7642499097796813E-3</v>
      </c>
      <c r="GU2800" s="81">
        <v>1.1148832299820634E-2</v>
      </c>
      <c r="GV2800" s="81">
        <v>7.7642499097796813E-3</v>
      </c>
      <c r="GW2800" s="81">
        <v>0</v>
      </c>
      <c r="GX2800" s="81">
        <v>0</v>
      </c>
      <c r="GY2800" s="81">
        <v>0</v>
      </c>
      <c r="GZ2800" s="81">
        <v>0</v>
      </c>
    </row>
    <row r="2801" spans="187:208" x14ac:dyDescent="0.25">
      <c r="GE2801" s="81" t="s">
        <v>449</v>
      </c>
      <c r="GF2801" s="81" t="s">
        <v>155</v>
      </c>
      <c r="GG2801" s="81" t="s">
        <v>471</v>
      </c>
      <c r="GH2801" s="81" t="s">
        <v>459</v>
      </c>
      <c r="GI2801" s="81">
        <v>2022</v>
      </c>
      <c r="GJ2801" s="81" t="s">
        <v>201</v>
      </c>
      <c r="GK2801" s="81">
        <v>0.69641821681223015</v>
      </c>
      <c r="GL2801" s="81">
        <v>375.64590099999998</v>
      </c>
      <c r="GM2801" s="81">
        <v>2022</v>
      </c>
      <c r="GN2801" s="81" t="s">
        <v>173</v>
      </c>
      <c r="GO2801" s="81">
        <v>1.1148832299820636E-2</v>
      </c>
      <c r="GP2801" s="81">
        <v>10</v>
      </c>
      <c r="GQ2801" s="81">
        <v>0</v>
      </c>
      <c r="GR2801" s="81" t="s">
        <v>448</v>
      </c>
      <c r="GS2801" s="81">
        <v>1.1148832299820634E-2</v>
      </c>
      <c r="GT2801" s="81">
        <v>7.7642499097796813E-3</v>
      </c>
      <c r="GU2801" s="81">
        <v>1.1148832299820634E-2</v>
      </c>
      <c r="GV2801" s="81">
        <v>7.7642499097796813E-3</v>
      </c>
      <c r="GW2801" s="81">
        <v>1.1148832299820634E-2</v>
      </c>
      <c r="GX2801" s="81">
        <v>7.7642499097796813E-3</v>
      </c>
      <c r="GY2801" s="81">
        <v>0</v>
      </c>
      <c r="GZ2801" s="81">
        <v>0</v>
      </c>
    </row>
    <row r="2802" spans="187:208" x14ac:dyDescent="0.25">
      <c r="GE2802" s="81" t="s">
        <v>449</v>
      </c>
      <c r="GF2802" s="81" t="s">
        <v>155</v>
      </c>
      <c r="GG2802" s="81" t="s">
        <v>471</v>
      </c>
      <c r="GH2802" s="81" t="s">
        <v>459</v>
      </c>
      <c r="GI2802" s="81">
        <v>2023</v>
      </c>
      <c r="GJ2802" s="81" t="s">
        <v>201</v>
      </c>
      <c r="GK2802" s="81">
        <v>0.71896016785820938</v>
      </c>
      <c r="GL2802" s="81">
        <v>375.64590099999998</v>
      </c>
      <c r="GM2802" s="81">
        <v>2023</v>
      </c>
      <c r="GN2802" s="81" t="s">
        <v>173</v>
      </c>
      <c r="GO2802" s="81">
        <v>1.1148832299820636E-2</v>
      </c>
      <c r="GP2802" s="81">
        <v>10</v>
      </c>
      <c r="GQ2802" s="81">
        <v>0</v>
      </c>
      <c r="GR2802" s="81" t="s">
        <v>448</v>
      </c>
      <c r="GS2802" s="81">
        <v>1.1148832299820634E-2</v>
      </c>
      <c r="GT2802" s="81">
        <v>8.0155663417020694E-3</v>
      </c>
      <c r="GU2802" s="81">
        <v>1.1148832299820634E-2</v>
      </c>
      <c r="GV2802" s="81">
        <v>8.0155663417020694E-3</v>
      </c>
      <c r="GW2802" s="81">
        <v>1.1148832299820634E-2</v>
      </c>
      <c r="GX2802" s="81">
        <v>8.0155663417020694E-3</v>
      </c>
      <c r="GY2802" s="81">
        <v>1.1148832299820634E-2</v>
      </c>
      <c r="GZ2802" s="81">
        <v>8.0155663417020694E-3</v>
      </c>
    </row>
    <row r="2803" spans="187:208" x14ac:dyDescent="0.25">
      <c r="GE2803" s="81" t="s">
        <v>449</v>
      </c>
      <c r="GF2803" s="81" t="s">
        <v>155</v>
      </c>
      <c r="GG2803" s="81" t="s">
        <v>471</v>
      </c>
      <c r="GH2803" s="81" t="s">
        <v>459</v>
      </c>
      <c r="GI2803" s="81">
        <v>2024</v>
      </c>
      <c r="GJ2803" s="81" t="s">
        <v>201</v>
      </c>
      <c r="GK2803" s="81">
        <v>0.71896016785820938</v>
      </c>
      <c r="GL2803" s="81">
        <v>375.64590099999998</v>
      </c>
      <c r="GM2803" s="81">
        <v>2024</v>
      </c>
      <c r="GN2803" s="81" t="s">
        <v>173</v>
      </c>
      <c r="GO2803" s="81">
        <v>1.1148832299820636E-2</v>
      </c>
      <c r="GP2803" s="81">
        <v>10</v>
      </c>
      <c r="GQ2803" s="81">
        <v>0</v>
      </c>
      <c r="GR2803" s="81" t="s">
        <v>448</v>
      </c>
      <c r="GS2803" s="81">
        <v>1.1148832299820634E-2</v>
      </c>
      <c r="GT2803" s="81">
        <v>8.0155663417020694E-3</v>
      </c>
      <c r="GU2803" s="81">
        <v>1.1148832299820634E-2</v>
      </c>
      <c r="GV2803" s="81">
        <v>8.0155663417020694E-3</v>
      </c>
      <c r="GW2803" s="81">
        <v>1.1148832299820634E-2</v>
      </c>
      <c r="GX2803" s="81">
        <v>8.0155663417020694E-3</v>
      </c>
      <c r="GY2803" s="81">
        <v>1.1148832299820634E-2</v>
      </c>
      <c r="GZ2803" s="81">
        <v>8.0155663417020694E-3</v>
      </c>
    </row>
    <row r="2804" spans="187:208" x14ac:dyDescent="0.25">
      <c r="GE2804" s="81" t="s">
        <v>449</v>
      </c>
      <c r="GF2804" s="81" t="s">
        <v>155</v>
      </c>
      <c r="GG2804" s="81" t="s">
        <v>471</v>
      </c>
      <c r="GH2804" s="81" t="s">
        <v>459</v>
      </c>
      <c r="GI2804" s="81">
        <v>2025</v>
      </c>
      <c r="GJ2804" s="81" t="s">
        <v>201</v>
      </c>
      <c r="GK2804" s="81">
        <v>0.71896016785820938</v>
      </c>
      <c r="GL2804" s="81">
        <v>375.64590099999998</v>
      </c>
      <c r="GM2804" s="81">
        <v>2025</v>
      </c>
      <c r="GN2804" s="81" t="s">
        <v>173</v>
      </c>
      <c r="GO2804" s="81">
        <v>1.1148832299820636E-2</v>
      </c>
      <c r="GP2804" s="81">
        <v>10</v>
      </c>
      <c r="GQ2804" s="81">
        <v>0</v>
      </c>
      <c r="GR2804" s="81" t="s">
        <v>448</v>
      </c>
      <c r="GS2804" s="81">
        <v>1.1148832299820634E-2</v>
      </c>
      <c r="GT2804" s="81">
        <v>8.0155663417020694E-3</v>
      </c>
      <c r="GU2804" s="81">
        <v>1.1148832299820634E-2</v>
      </c>
      <c r="GV2804" s="81">
        <v>8.0155663417020694E-3</v>
      </c>
      <c r="GW2804" s="81">
        <v>1.1148832299820634E-2</v>
      </c>
      <c r="GX2804" s="81">
        <v>8.0155663417020694E-3</v>
      </c>
      <c r="GY2804" s="81">
        <v>1.1148832299820634E-2</v>
      </c>
      <c r="GZ2804" s="81">
        <v>8.0155663417020694E-3</v>
      </c>
    </row>
    <row r="2805" spans="187:208" x14ac:dyDescent="0.25">
      <c r="GE2805" s="81" t="s">
        <v>449</v>
      </c>
      <c r="GF2805" s="81" t="s">
        <v>155</v>
      </c>
      <c r="GG2805" s="81" t="s">
        <v>471</v>
      </c>
      <c r="GH2805" s="81" t="s">
        <v>459</v>
      </c>
      <c r="GI2805" s="81">
        <v>2026</v>
      </c>
      <c r="GJ2805" s="81" t="s">
        <v>201</v>
      </c>
      <c r="GK2805" s="81">
        <v>0.71896016785820938</v>
      </c>
      <c r="GL2805" s="81">
        <v>375.64590099999998</v>
      </c>
      <c r="GM2805" s="81">
        <v>2026</v>
      </c>
      <c r="GN2805" s="81" t="s">
        <v>173</v>
      </c>
      <c r="GO2805" s="81">
        <v>1.1148832299820636E-2</v>
      </c>
      <c r="GP2805" s="81">
        <v>10</v>
      </c>
      <c r="GQ2805" s="81">
        <v>0</v>
      </c>
      <c r="GR2805" s="81" t="s">
        <v>448</v>
      </c>
      <c r="GS2805" s="81">
        <v>1.1148832299820634E-2</v>
      </c>
      <c r="GT2805" s="81">
        <v>8.0155663417020694E-3</v>
      </c>
      <c r="GU2805" s="81">
        <v>1.1148832299820634E-2</v>
      </c>
      <c r="GV2805" s="81">
        <v>8.0155663417020694E-3</v>
      </c>
      <c r="GW2805" s="81">
        <v>1.1148832299820634E-2</v>
      </c>
      <c r="GX2805" s="81">
        <v>8.0155663417020694E-3</v>
      </c>
      <c r="GY2805" s="81">
        <v>1.1148832299820634E-2</v>
      </c>
      <c r="GZ2805" s="81">
        <v>8.0155663417020694E-3</v>
      </c>
    </row>
    <row r="2806" spans="187:208" x14ac:dyDescent="0.25">
      <c r="GE2806" s="81" t="s">
        <v>449</v>
      </c>
      <c r="GF2806" s="81" t="s">
        <v>155</v>
      </c>
      <c r="GG2806" s="81" t="s">
        <v>471</v>
      </c>
      <c r="GH2806" s="81" t="s">
        <v>459</v>
      </c>
      <c r="GI2806" s="81">
        <v>2027</v>
      </c>
      <c r="GJ2806" s="81" t="s">
        <v>201</v>
      </c>
      <c r="GK2806" s="81">
        <v>0.71896016785820938</v>
      </c>
      <c r="GL2806" s="81">
        <v>375.64590099999998</v>
      </c>
      <c r="GM2806" s="81">
        <v>2027</v>
      </c>
      <c r="GN2806" s="81" t="s">
        <v>173</v>
      </c>
      <c r="GO2806" s="81">
        <v>1.1148832299820636E-2</v>
      </c>
      <c r="GP2806" s="81">
        <v>10</v>
      </c>
      <c r="GQ2806" s="81">
        <v>0</v>
      </c>
      <c r="GR2806" s="81" t="s">
        <v>448</v>
      </c>
      <c r="GS2806" s="81">
        <v>1.1148832299820634E-2</v>
      </c>
      <c r="GT2806" s="81">
        <v>8.0155663417020694E-3</v>
      </c>
      <c r="GU2806" s="81">
        <v>1.1148832299820634E-2</v>
      </c>
      <c r="GV2806" s="81">
        <v>8.0155663417020694E-3</v>
      </c>
      <c r="GW2806" s="81">
        <v>1.1148832299820634E-2</v>
      </c>
      <c r="GX2806" s="81">
        <v>8.0155663417020694E-3</v>
      </c>
      <c r="GY2806" s="81">
        <v>1.1148832299820634E-2</v>
      </c>
      <c r="GZ2806" s="81">
        <v>8.0155663417020694E-3</v>
      </c>
    </row>
    <row r="2807" spans="187:208" x14ac:dyDescent="0.25">
      <c r="GE2807" s="81" t="s">
        <v>449</v>
      </c>
      <c r="GF2807" s="81" t="s">
        <v>155</v>
      </c>
      <c r="GG2807" s="81" t="s">
        <v>471</v>
      </c>
      <c r="GH2807" s="81" t="s">
        <v>459</v>
      </c>
      <c r="GI2807" s="81">
        <v>2028</v>
      </c>
      <c r="GJ2807" s="81" t="s">
        <v>201</v>
      </c>
      <c r="GK2807" s="81">
        <v>0.74733835430390194</v>
      </c>
      <c r="GL2807" s="81">
        <v>375.64590099999998</v>
      </c>
      <c r="GM2807" s="81">
        <v>2028</v>
      </c>
      <c r="GN2807" s="81" t="s">
        <v>173</v>
      </c>
      <c r="GO2807" s="81">
        <v>1.1148832299820636E-2</v>
      </c>
      <c r="GP2807" s="81">
        <v>10</v>
      </c>
      <c r="GQ2807" s="81">
        <v>0</v>
      </c>
      <c r="GR2807" s="81" t="s">
        <v>448</v>
      </c>
      <c r="GS2807" s="81">
        <v>1.1148832299820634E-2</v>
      </c>
      <c r="GT2807" s="81">
        <v>8.3319499833581397E-3</v>
      </c>
      <c r="GU2807" s="81">
        <v>1.1148832299820634E-2</v>
      </c>
      <c r="GV2807" s="81">
        <v>8.3319499833581397E-3</v>
      </c>
      <c r="GW2807" s="81">
        <v>1.1148832299820634E-2</v>
      </c>
      <c r="GX2807" s="81">
        <v>8.3319499833581397E-3</v>
      </c>
      <c r="GY2807" s="81">
        <v>1.1148832299820634E-2</v>
      </c>
      <c r="GZ2807" s="81">
        <v>8.3319499833581397E-3</v>
      </c>
    </row>
    <row r="2808" spans="187:208" x14ac:dyDescent="0.25">
      <c r="GE2808" s="81" t="s">
        <v>449</v>
      </c>
      <c r="GF2808" s="81" t="s">
        <v>155</v>
      </c>
      <c r="GG2808" s="81" t="s">
        <v>471</v>
      </c>
      <c r="GH2808" s="81" t="s">
        <v>459</v>
      </c>
      <c r="GI2808" s="81">
        <v>2029</v>
      </c>
      <c r="GJ2808" s="81" t="s">
        <v>201</v>
      </c>
      <c r="GK2808" s="81">
        <v>0.74733835430390194</v>
      </c>
      <c r="GL2808" s="81">
        <v>375.64590099999998</v>
      </c>
      <c r="GM2808" s="81">
        <v>2029</v>
      </c>
      <c r="GN2808" s="81" t="s">
        <v>173</v>
      </c>
      <c r="GO2808" s="81">
        <v>1.1148832299820636E-2</v>
      </c>
      <c r="GP2808" s="81">
        <v>10</v>
      </c>
      <c r="GQ2808" s="81">
        <v>0</v>
      </c>
      <c r="GR2808" s="81" t="s">
        <v>448</v>
      </c>
      <c r="GS2808" s="81">
        <v>1.1148832299820634E-2</v>
      </c>
      <c r="GT2808" s="81">
        <v>8.3319499833581397E-3</v>
      </c>
      <c r="GU2808" s="81">
        <v>1.1148832299820634E-2</v>
      </c>
      <c r="GV2808" s="81">
        <v>8.3319499833581397E-3</v>
      </c>
      <c r="GW2808" s="81">
        <v>1.1148832299820634E-2</v>
      </c>
      <c r="GX2808" s="81">
        <v>8.3319499833581397E-3</v>
      </c>
      <c r="GY2808" s="81">
        <v>1.1148832299820634E-2</v>
      </c>
      <c r="GZ2808" s="81">
        <v>8.3319499833581397E-3</v>
      </c>
    </row>
    <row r="2809" spans="187:208" x14ac:dyDescent="0.25">
      <c r="GE2809" s="81" t="s">
        <v>449</v>
      </c>
      <c r="GF2809" s="81" t="s">
        <v>155</v>
      </c>
      <c r="GG2809" s="81" t="s">
        <v>471</v>
      </c>
      <c r="GH2809" s="81" t="s">
        <v>459</v>
      </c>
      <c r="GI2809" s="81">
        <v>2030</v>
      </c>
      <c r="GJ2809" s="81" t="s">
        <v>201</v>
      </c>
      <c r="GK2809" s="81">
        <v>0.74733835430390194</v>
      </c>
      <c r="GL2809" s="81">
        <v>375.64590099999998</v>
      </c>
      <c r="GM2809" s="81">
        <v>2030</v>
      </c>
      <c r="GN2809" s="81" t="s">
        <v>173</v>
      </c>
      <c r="GO2809" s="81">
        <v>1.1148832299820636E-2</v>
      </c>
      <c r="GP2809" s="81">
        <v>10</v>
      </c>
      <c r="GQ2809" s="81">
        <v>0</v>
      </c>
      <c r="GR2809" s="81" t="s">
        <v>448</v>
      </c>
      <c r="GS2809" s="81">
        <v>0</v>
      </c>
      <c r="GT2809" s="81">
        <v>0</v>
      </c>
      <c r="GU2809" s="81">
        <v>1.1148832299820634E-2</v>
      </c>
      <c r="GV2809" s="81">
        <v>8.3319499833581397E-3</v>
      </c>
      <c r="GW2809" s="81">
        <v>1.1148832299820634E-2</v>
      </c>
      <c r="GX2809" s="81">
        <v>8.3319499833581397E-3</v>
      </c>
      <c r="GY2809" s="81">
        <v>1.1148832299820634E-2</v>
      </c>
      <c r="GZ2809" s="81">
        <v>8.3319499833581397E-3</v>
      </c>
    </row>
    <row r="2810" spans="187:208" x14ac:dyDescent="0.25">
      <c r="GE2810" s="81" t="s">
        <v>449</v>
      </c>
      <c r="GF2810" s="81" t="s">
        <v>155</v>
      </c>
      <c r="GG2810" s="81" t="s">
        <v>471</v>
      </c>
      <c r="GH2810" s="81" t="s">
        <v>459</v>
      </c>
      <c r="GI2810" s="81">
        <v>2031</v>
      </c>
      <c r="GJ2810" s="81" t="s">
        <v>201</v>
      </c>
      <c r="GK2810" s="81">
        <v>0.74733835430390194</v>
      </c>
      <c r="GL2810" s="81">
        <v>375.64590099999998</v>
      </c>
      <c r="GM2810" s="81">
        <v>2031</v>
      </c>
      <c r="GN2810" s="81" t="s">
        <v>173</v>
      </c>
      <c r="GO2810" s="81">
        <v>1.1148832299820636E-2</v>
      </c>
      <c r="GP2810" s="81">
        <v>10</v>
      </c>
      <c r="GQ2810" s="81">
        <v>0</v>
      </c>
      <c r="GR2810" s="81" t="s">
        <v>448</v>
      </c>
      <c r="GS2810" s="81">
        <v>0</v>
      </c>
      <c r="GT2810" s="81">
        <v>0</v>
      </c>
      <c r="GU2810" s="81">
        <v>0</v>
      </c>
      <c r="GV2810" s="81">
        <v>0</v>
      </c>
      <c r="GW2810" s="81">
        <v>1.1148832299820634E-2</v>
      </c>
      <c r="GX2810" s="81">
        <v>8.3319499833581397E-3</v>
      </c>
      <c r="GY2810" s="81">
        <v>1.1148832299820634E-2</v>
      </c>
      <c r="GZ2810" s="81">
        <v>8.3319499833581397E-3</v>
      </c>
    </row>
    <row r="2811" spans="187:208" x14ac:dyDescent="0.25">
      <c r="GE2811" s="81" t="s">
        <v>449</v>
      </c>
      <c r="GF2811" s="81" t="s">
        <v>155</v>
      </c>
      <c r="GG2811" s="81" t="s">
        <v>471</v>
      </c>
      <c r="GH2811" s="81" t="s">
        <v>459</v>
      </c>
      <c r="GI2811" s="81">
        <v>2032</v>
      </c>
      <c r="GJ2811" s="81" t="s">
        <v>201</v>
      </c>
      <c r="GK2811" s="81">
        <v>0.74733835430390194</v>
      </c>
      <c r="GL2811" s="81">
        <v>375.64590099999998</v>
      </c>
      <c r="GM2811" s="81">
        <v>2032</v>
      </c>
      <c r="GN2811" s="81" t="s">
        <v>173</v>
      </c>
      <c r="GO2811" s="81">
        <v>1.1148832299820636E-2</v>
      </c>
      <c r="GP2811" s="81">
        <v>10</v>
      </c>
      <c r="GQ2811" s="81">
        <v>0</v>
      </c>
      <c r="GR2811" s="81" t="s">
        <v>448</v>
      </c>
      <c r="GS2811" s="81">
        <v>0</v>
      </c>
      <c r="GT2811" s="81">
        <v>0</v>
      </c>
      <c r="GU2811" s="81">
        <v>0</v>
      </c>
      <c r="GV2811" s="81">
        <v>0</v>
      </c>
      <c r="GW2811" s="81">
        <v>0</v>
      </c>
      <c r="GX2811" s="81">
        <v>0</v>
      </c>
      <c r="GY2811" s="81">
        <v>1.1148832299820634E-2</v>
      </c>
      <c r="GZ2811" s="81">
        <v>8.3319499833581397E-3</v>
      </c>
    </row>
    <row r="2812" spans="187:208" x14ac:dyDescent="0.25">
      <c r="GE2812" s="81" t="s">
        <v>449</v>
      </c>
      <c r="GF2812" s="81" t="s">
        <v>155</v>
      </c>
      <c r="GG2812" s="81" t="s">
        <v>471</v>
      </c>
      <c r="GH2812" s="81" t="s">
        <v>460</v>
      </c>
      <c r="GI2812" s="81">
        <v>2021</v>
      </c>
      <c r="GJ2812" s="81" t="s">
        <v>201</v>
      </c>
      <c r="GK2812" s="81">
        <v>3.6425060683954492E-2</v>
      </c>
      <c r="GL2812" s="81">
        <v>375.64590099999998</v>
      </c>
      <c r="GM2812" s="81">
        <v>2021</v>
      </c>
      <c r="GN2812" s="81" t="s">
        <v>173</v>
      </c>
      <c r="GO2812" s="81">
        <v>1.1148832299820636E-2</v>
      </c>
      <c r="GP2812" s="81">
        <v>10</v>
      </c>
      <c r="GQ2812" s="81">
        <v>0</v>
      </c>
      <c r="GR2812" s="81" t="s">
        <v>448</v>
      </c>
      <c r="GS2812" s="81">
        <v>1.1148832299820634E-2</v>
      </c>
      <c r="GT2812" s="81">
        <v>4.0609689307619855E-4</v>
      </c>
      <c r="GU2812" s="81">
        <v>1.1148832299820634E-2</v>
      </c>
      <c r="GV2812" s="81">
        <v>4.0609689307619855E-4</v>
      </c>
      <c r="GW2812" s="81">
        <v>0</v>
      </c>
      <c r="GX2812" s="81">
        <v>0</v>
      </c>
      <c r="GY2812" s="81">
        <v>0</v>
      </c>
      <c r="GZ2812" s="81">
        <v>0</v>
      </c>
    </row>
    <row r="2813" spans="187:208" x14ac:dyDescent="0.25">
      <c r="GE2813" s="81" t="s">
        <v>449</v>
      </c>
      <c r="GF2813" s="81" t="s">
        <v>155</v>
      </c>
      <c r="GG2813" s="81" t="s">
        <v>471</v>
      </c>
      <c r="GH2813" s="81" t="s">
        <v>460</v>
      </c>
      <c r="GI2813" s="81">
        <v>2022</v>
      </c>
      <c r="GJ2813" s="81" t="s">
        <v>201</v>
      </c>
      <c r="GK2813" s="81">
        <v>3.6425060683954492E-2</v>
      </c>
      <c r="GL2813" s="81">
        <v>375.64590099999998</v>
      </c>
      <c r="GM2813" s="81">
        <v>2022</v>
      </c>
      <c r="GN2813" s="81" t="s">
        <v>173</v>
      </c>
      <c r="GO2813" s="81">
        <v>1.1148832299820636E-2</v>
      </c>
      <c r="GP2813" s="81">
        <v>10</v>
      </c>
      <c r="GQ2813" s="81">
        <v>0</v>
      </c>
      <c r="GR2813" s="81" t="s">
        <v>448</v>
      </c>
      <c r="GS2813" s="81">
        <v>1.1148832299820634E-2</v>
      </c>
      <c r="GT2813" s="81">
        <v>4.0609689307619855E-4</v>
      </c>
      <c r="GU2813" s="81">
        <v>1.1148832299820634E-2</v>
      </c>
      <c r="GV2813" s="81">
        <v>4.0609689307619855E-4</v>
      </c>
      <c r="GW2813" s="81">
        <v>1.1148832299820634E-2</v>
      </c>
      <c r="GX2813" s="81">
        <v>4.0609689307619855E-4</v>
      </c>
      <c r="GY2813" s="81">
        <v>0</v>
      </c>
      <c r="GZ2813" s="81">
        <v>0</v>
      </c>
    </row>
    <row r="2814" spans="187:208" x14ac:dyDescent="0.25">
      <c r="GE2814" s="81" t="s">
        <v>449</v>
      </c>
      <c r="GF2814" s="81" t="s">
        <v>155</v>
      </c>
      <c r="GG2814" s="81" t="s">
        <v>471</v>
      </c>
      <c r="GH2814" s="81" t="s">
        <v>460</v>
      </c>
      <c r="GI2814" s="81">
        <v>2023</v>
      </c>
      <c r="GJ2814" s="81" t="s">
        <v>201</v>
      </c>
      <c r="GK2814" s="81">
        <v>3.7590224611390707E-2</v>
      </c>
      <c r="GL2814" s="81">
        <v>375.64590099999998</v>
      </c>
      <c r="GM2814" s="81">
        <v>2023</v>
      </c>
      <c r="GN2814" s="81" t="s">
        <v>173</v>
      </c>
      <c r="GO2814" s="81">
        <v>1.1148832299820636E-2</v>
      </c>
      <c r="GP2814" s="81">
        <v>10</v>
      </c>
      <c r="GQ2814" s="81">
        <v>0</v>
      </c>
      <c r="GR2814" s="81" t="s">
        <v>448</v>
      </c>
      <c r="GS2814" s="81">
        <v>1.1148832299820634E-2</v>
      </c>
      <c r="GT2814" s="81">
        <v>4.1908711030498526E-4</v>
      </c>
      <c r="GU2814" s="81">
        <v>1.1148832299820634E-2</v>
      </c>
      <c r="GV2814" s="81">
        <v>4.1908711030498526E-4</v>
      </c>
      <c r="GW2814" s="81">
        <v>1.1148832299820634E-2</v>
      </c>
      <c r="GX2814" s="81">
        <v>4.1908711030498526E-4</v>
      </c>
      <c r="GY2814" s="81">
        <v>1.1148832299820634E-2</v>
      </c>
      <c r="GZ2814" s="81">
        <v>4.1908711030498526E-4</v>
      </c>
    </row>
    <row r="2815" spans="187:208" x14ac:dyDescent="0.25">
      <c r="GE2815" s="81" t="s">
        <v>449</v>
      </c>
      <c r="GF2815" s="81" t="s">
        <v>155</v>
      </c>
      <c r="GG2815" s="81" t="s">
        <v>471</v>
      </c>
      <c r="GH2815" s="81" t="s">
        <v>460</v>
      </c>
      <c r="GI2815" s="81">
        <v>2024</v>
      </c>
      <c r="GJ2815" s="81" t="s">
        <v>201</v>
      </c>
      <c r="GK2815" s="81">
        <v>3.7590224611390707E-2</v>
      </c>
      <c r="GL2815" s="81">
        <v>375.64590099999998</v>
      </c>
      <c r="GM2815" s="81">
        <v>2024</v>
      </c>
      <c r="GN2815" s="81" t="s">
        <v>173</v>
      </c>
      <c r="GO2815" s="81">
        <v>1.1148832299820636E-2</v>
      </c>
      <c r="GP2815" s="81">
        <v>10</v>
      </c>
      <c r="GQ2815" s="81">
        <v>0</v>
      </c>
      <c r="GR2815" s="81" t="s">
        <v>448</v>
      </c>
      <c r="GS2815" s="81">
        <v>1.1148832299820634E-2</v>
      </c>
      <c r="GT2815" s="81">
        <v>4.1908711030498526E-4</v>
      </c>
      <c r="GU2815" s="81">
        <v>1.1148832299820634E-2</v>
      </c>
      <c r="GV2815" s="81">
        <v>4.1908711030498526E-4</v>
      </c>
      <c r="GW2815" s="81">
        <v>1.1148832299820634E-2</v>
      </c>
      <c r="GX2815" s="81">
        <v>4.1908711030498526E-4</v>
      </c>
      <c r="GY2815" s="81">
        <v>1.1148832299820634E-2</v>
      </c>
      <c r="GZ2815" s="81">
        <v>4.1908711030498526E-4</v>
      </c>
    </row>
    <row r="2816" spans="187:208" x14ac:dyDescent="0.25">
      <c r="GE2816" s="81" t="s">
        <v>449</v>
      </c>
      <c r="GF2816" s="81" t="s">
        <v>155</v>
      </c>
      <c r="GG2816" s="81" t="s">
        <v>471</v>
      </c>
      <c r="GH2816" s="81" t="s">
        <v>460</v>
      </c>
      <c r="GI2816" s="81">
        <v>2025</v>
      </c>
      <c r="GJ2816" s="81" t="s">
        <v>201</v>
      </c>
      <c r="GK2816" s="81">
        <v>3.7590224611390707E-2</v>
      </c>
      <c r="GL2816" s="81">
        <v>375.64590099999998</v>
      </c>
      <c r="GM2816" s="81">
        <v>2025</v>
      </c>
      <c r="GN2816" s="81" t="s">
        <v>173</v>
      </c>
      <c r="GO2816" s="81">
        <v>1.1148832299820636E-2</v>
      </c>
      <c r="GP2816" s="81">
        <v>10</v>
      </c>
      <c r="GQ2816" s="81">
        <v>0</v>
      </c>
      <c r="GR2816" s="81" t="s">
        <v>448</v>
      </c>
      <c r="GS2816" s="81">
        <v>1.1148832299820634E-2</v>
      </c>
      <c r="GT2816" s="81">
        <v>4.1908711030498526E-4</v>
      </c>
      <c r="GU2816" s="81">
        <v>1.1148832299820634E-2</v>
      </c>
      <c r="GV2816" s="81">
        <v>4.1908711030498526E-4</v>
      </c>
      <c r="GW2816" s="81">
        <v>1.1148832299820634E-2</v>
      </c>
      <c r="GX2816" s="81">
        <v>4.1908711030498526E-4</v>
      </c>
      <c r="GY2816" s="81">
        <v>1.1148832299820634E-2</v>
      </c>
      <c r="GZ2816" s="81">
        <v>4.1908711030498526E-4</v>
      </c>
    </row>
    <row r="2817" spans="187:208" x14ac:dyDescent="0.25">
      <c r="GE2817" s="81" t="s">
        <v>449</v>
      </c>
      <c r="GF2817" s="81" t="s">
        <v>155</v>
      </c>
      <c r="GG2817" s="81" t="s">
        <v>471</v>
      </c>
      <c r="GH2817" s="81" t="s">
        <v>460</v>
      </c>
      <c r="GI2817" s="81">
        <v>2026</v>
      </c>
      <c r="GJ2817" s="81" t="s">
        <v>201</v>
      </c>
      <c r="GK2817" s="81">
        <v>3.7590224611390707E-2</v>
      </c>
      <c r="GL2817" s="81">
        <v>375.64590099999998</v>
      </c>
      <c r="GM2817" s="81">
        <v>2026</v>
      </c>
      <c r="GN2817" s="81" t="s">
        <v>173</v>
      </c>
      <c r="GO2817" s="81">
        <v>1.1148832299820636E-2</v>
      </c>
      <c r="GP2817" s="81">
        <v>10</v>
      </c>
      <c r="GQ2817" s="81">
        <v>0</v>
      </c>
      <c r="GR2817" s="81" t="s">
        <v>448</v>
      </c>
      <c r="GS2817" s="81">
        <v>1.1148832299820634E-2</v>
      </c>
      <c r="GT2817" s="81">
        <v>4.1908711030498526E-4</v>
      </c>
      <c r="GU2817" s="81">
        <v>1.1148832299820634E-2</v>
      </c>
      <c r="GV2817" s="81">
        <v>4.1908711030498526E-4</v>
      </c>
      <c r="GW2817" s="81">
        <v>1.1148832299820634E-2</v>
      </c>
      <c r="GX2817" s="81">
        <v>4.1908711030498526E-4</v>
      </c>
      <c r="GY2817" s="81">
        <v>1.1148832299820634E-2</v>
      </c>
      <c r="GZ2817" s="81">
        <v>4.1908711030498526E-4</v>
      </c>
    </row>
    <row r="2818" spans="187:208" x14ac:dyDescent="0.25">
      <c r="GE2818" s="81" t="s">
        <v>449</v>
      </c>
      <c r="GF2818" s="81" t="s">
        <v>155</v>
      </c>
      <c r="GG2818" s="81" t="s">
        <v>471</v>
      </c>
      <c r="GH2818" s="81" t="s">
        <v>460</v>
      </c>
      <c r="GI2818" s="81">
        <v>2027</v>
      </c>
      <c r="GJ2818" s="81" t="s">
        <v>201</v>
      </c>
      <c r="GK2818" s="81">
        <v>3.7590224611390707E-2</v>
      </c>
      <c r="GL2818" s="81">
        <v>375.64590099999998</v>
      </c>
      <c r="GM2818" s="81">
        <v>2027</v>
      </c>
      <c r="GN2818" s="81" t="s">
        <v>173</v>
      </c>
      <c r="GO2818" s="81">
        <v>1.1148832299820636E-2</v>
      </c>
      <c r="GP2818" s="81">
        <v>10</v>
      </c>
      <c r="GQ2818" s="81">
        <v>0</v>
      </c>
      <c r="GR2818" s="81" t="s">
        <v>448</v>
      </c>
      <c r="GS2818" s="81">
        <v>1.1148832299820634E-2</v>
      </c>
      <c r="GT2818" s="81">
        <v>4.1908711030498526E-4</v>
      </c>
      <c r="GU2818" s="81">
        <v>1.1148832299820634E-2</v>
      </c>
      <c r="GV2818" s="81">
        <v>4.1908711030498526E-4</v>
      </c>
      <c r="GW2818" s="81">
        <v>1.1148832299820634E-2</v>
      </c>
      <c r="GX2818" s="81">
        <v>4.1908711030498526E-4</v>
      </c>
      <c r="GY2818" s="81">
        <v>1.1148832299820634E-2</v>
      </c>
      <c r="GZ2818" s="81">
        <v>4.1908711030498526E-4</v>
      </c>
    </row>
    <row r="2819" spans="187:208" x14ac:dyDescent="0.25">
      <c r="GE2819" s="81" t="s">
        <v>449</v>
      </c>
      <c r="GF2819" s="81" t="s">
        <v>155</v>
      </c>
      <c r="GG2819" s="81" t="s">
        <v>471</v>
      </c>
      <c r="GH2819" s="81" t="s">
        <v>460</v>
      </c>
      <c r="GI2819" s="81">
        <v>2028</v>
      </c>
      <c r="GJ2819" s="81" t="s">
        <v>201</v>
      </c>
      <c r="GK2819" s="81">
        <v>3.9055083184886222E-2</v>
      </c>
      <c r="GL2819" s="81">
        <v>375.64590099999998</v>
      </c>
      <c r="GM2819" s="81">
        <v>2028</v>
      </c>
      <c r="GN2819" s="81" t="s">
        <v>173</v>
      </c>
      <c r="GO2819" s="81">
        <v>1.1148832299820636E-2</v>
      </c>
      <c r="GP2819" s="81">
        <v>10</v>
      </c>
      <c r="GQ2819" s="81">
        <v>0</v>
      </c>
      <c r="GR2819" s="81" t="s">
        <v>448</v>
      </c>
      <c r="GS2819" s="81">
        <v>1.1148832299820634E-2</v>
      </c>
      <c r="GT2819" s="81">
        <v>4.3541857288384125E-4</v>
      </c>
      <c r="GU2819" s="81">
        <v>1.1148832299820634E-2</v>
      </c>
      <c r="GV2819" s="81">
        <v>4.3541857288384125E-4</v>
      </c>
      <c r="GW2819" s="81">
        <v>1.1148832299820634E-2</v>
      </c>
      <c r="GX2819" s="81">
        <v>4.3541857288384125E-4</v>
      </c>
      <c r="GY2819" s="81">
        <v>1.1148832299820634E-2</v>
      </c>
      <c r="GZ2819" s="81">
        <v>4.3541857288384125E-4</v>
      </c>
    </row>
    <row r="2820" spans="187:208" x14ac:dyDescent="0.25">
      <c r="GE2820" s="81" t="s">
        <v>449</v>
      </c>
      <c r="GF2820" s="81" t="s">
        <v>155</v>
      </c>
      <c r="GG2820" s="81" t="s">
        <v>471</v>
      </c>
      <c r="GH2820" s="81" t="s">
        <v>460</v>
      </c>
      <c r="GI2820" s="81">
        <v>2029</v>
      </c>
      <c r="GJ2820" s="81" t="s">
        <v>201</v>
      </c>
      <c r="GK2820" s="81">
        <v>3.9055083184886222E-2</v>
      </c>
      <c r="GL2820" s="81">
        <v>375.64590099999998</v>
      </c>
      <c r="GM2820" s="81">
        <v>2029</v>
      </c>
      <c r="GN2820" s="81" t="s">
        <v>173</v>
      </c>
      <c r="GO2820" s="81">
        <v>1.1148832299820636E-2</v>
      </c>
      <c r="GP2820" s="81">
        <v>10</v>
      </c>
      <c r="GQ2820" s="81">
        <v>0</v>
      </c>
      <c r="GR2820" s="81" t="s">
        <v>448</v>
      </c>
      <c r="GS2820" s="81">
        <v>1.1148832299820634E-2</v>
      </c>
      <c r="GT2820" s="81">
        <v>4.3541857288384125E-4</v>
      </c>
      <c r="GU2820" s="81">
        <v>1.1148832299820634E-2</v>
      </c>
      <c r="GV2820" s="81">
        <v>4.3541857288384125E-4</v>
      </c>
      <c r="GW2820" s="81">
        <v>1.1148832299820634E-2</v>
      </c>
      <c r="GX2820" s="81">
        <v>4.3541857288384125E-4</v>
      </c>
      <c r="GY2820" s="81">
        <v>1.1148832299820634E-2</v>
      </c>
      <c r="GZ2820" s="81">
        <v>4.3541857288384125E-4</v>
      </c>
    </row>
    <row r="2821" spans="187:208" x14ac:dyDescent="0.25">
      <c r="GE2821" s="81" t="s">
        <v>449</v>
      </c>
      <c r="GF2821" s="81" t="s">
        <v>155</v>
      </c>
      <c r="GG2821" s="81" t="s">
        <v>471</v>
      </c>
      <c r="GH2821" s="81" t="s">
        <v>460</v>
      </c>
      <c r="GI2821" s="81">
        <v>2030</v>
      </c>
      <c r="GJ2821" s="81" t="s">
        <v>201</v>
      </c>
      <c r="GK2821" s="81">
        <v>3.9055083184886222E-2</v>
      </c>
      <c r="GL2821" s="81">
        <v>375.64590099999998</v>
      </c>
      <c r="GM2821" s="81">
        <v>2030</v>
      </c>
      <c r="GN2821" s="81" t="s">
        <v>173</v>
      </c>
      <c r="GO2821" s="81">
        <v>1.1148832299820636E-2</v>
      </c>
      <c r="GP2821" s="81">
        <v>10</v>
      </c>
      <c r="GQ2821" s="81">
        <v>0</v>
      </c>
      <c r="GR2821" s="81" t="s">
        <v>448</v>
      </c>
      <c r="GS2821" s="81">
        <v>0</v>
      </c>
      <c r="GT2821" s="81">
        <v>0</v>
      </c>
      <c r="GU2821" s="81">
        <v>1.1148832299820634E-2</v>
      </c>
      <c r="GV2821" s="81">
        <v>4.3541857288384125E-4</v>
      </c>
      <c r="GW2821" s="81">
        <v>1.1148832299820634E-2</v>
      </c>
      <c r="GX2821" s="81">
        <v>4.3541857288384125E-4</v>
      </c>
      <c r="GY2821" s="81">
        <v>1.1148832299820634E-2</v>
      </c>
      <c r="GZ2821" s="81">
        <v>4.3541857288384125E-4</v>
      </c>
    </row>
    <row r="2822" spans="187:208" x14ac:dyDescent="0.25">
      <c r="GE2822" s="81" t="s">
        <v>449</v>
      </c>
      <c r="GF2822" s="81" t="s">
        <v>155</v>
      </c>
      <c r="GG2822" s="81" t="s">
        <v>471</v>
      </c>
      <c r="GH2822" s="81" t="s">
        <v>460</v>
      </c>
      <c r="GI2822" s="81">
        <v>2031</v>
      </c>
      <c r="GJ2822" s="81" t="s">
        <v>201</v>
      </c>
      <c r="GK2822" s="81">
        <v>3.9055083184886222E-2</v>
      </c>
      <c r="GL2822" s="81">
        <v>375.64590099999998</v>
      </c>
      <c r="GM2822" s="81">
        <v>2031</v>
      </c>
      <c r="GN2822" s="81" t="s">
        <v>173</v>
      </c>
      <c r="GO2822" s="81">
        <v>1.1148832299820636E-2</v>
      </c>
      <c r="GP2822" s="81">
        <v>10</v>
      </c>
      <c r="GQ2822" s="81">
        <v>0</v>
      </c>
      <c r="GR2822" s="81" t="s">
        <v>448</v>
      </c>
      <c r="GS2822" s="81">
        <v>0</v>
      </c>
      <c r="GT2822" s="81">
        <v>0</v>
      </c>
      <c r="GU2822" s="81">
        <v>0</v>
      </c>
      <c r="GV2822" s="81">
        <v>0</v>
      </c>
      <c r="GW2822" s="81">
        <v>1.1148832299820634E-2</v>
      </c>
      <c r="GX2822" s="81">
        <v>4.3541857288384125E-4</v>
      </c>
      <c r="GY2822" s="81">
        <v>1.1148832299820634E-2</v>
      </c>
      <c r="GZ2822" s="81">
        <v>4.3541857288384125E-4</v>
      </c>
    </row>
    <row r="2823" spans="187:208" x14ac:dyDescent="0.25">
      <c r="GE2823" s="81" t="s">
        <v>449</v>
      </c>
      <c r="GF2823" s="81" t="s">
        <v>155</v>
      </c>
      <c r="GG2823" s="81" t="s">
        <v>471</v>
      </c>
      <c r="GH2823" s="81" t="s">
        <v>460</v>
      </c>
      <c r="GI2823" s="81">
        <v>2032</v>
      </c>
      <c r="GJ2823" s="81" t="s">
        <v>201</v>
      </c>
      <c r="GK2823" s="81">
        <v>3.9055083184886222E-2</v>
      </c>
      <c r="GL2823" s="81">
        <v>375.64590099999998</v>
      </c>
      <c r="GM2823" s="81">
        <v>2032</v>
      </c>
      <c r="GN2823" s="81" t="s">
        <v>173</v>
      </c>
      <c r="GO2823" s="81">
        <v>1.1148832299820636E-2</v>
      </c>
      <c r="GP2823" s="81">
        <v>10</v>
      </c>
      <c r="GQ2823" s="81">
        <v>0</v>
      </c>
      <c r="GR2823" s="81" t="s">
        <v>448</v>
      </c>
      <c r="GS2823" s="81">
        <v>0</v>
      </c>
      <c r="GT2823" s="81">
        <v>0</v>
      </c>
      <c r="GU2823" s="81">
        <v>0</v>
      </c>
      <c r="GV2823" s="81">
        <v>0</v>
      </c>
      <c r="GW2823" s="81">
        <v>0</v>
      </c>
      <c r="GX2823" s="81">
        <v>0</v>
      </c>
      <c r="GY2823" s="81">
        <v>1.1148832299820634E-2</v>
      </c>
      <c r="GZ2823" s="81">
        <v>4.3541857288384125E-4</v>
      </c>
    </row>
    <row r="2824" spans="187:208" x14ac:dyDescent="0.25">
      <c r="GE2824" s="81" t="s">
        <v>449</v>
      </c>
      <c r="GF2824" s="81" t="s">
        <v>155</v>
      </c>
      <c r="GG2824" s="81" t="s">
        <v>471</v>
      </c>
      <c r="GH2824" s="81" t="s">
        <v>461</v>
      </c>
      <c r="GI2824" s="81">
        <v>2021</v>
      </c>
      <c r="GJ2824" s="81" t="s">
        <v>201</v>
      </c>
      <c r="GK2824" s="81">
        <v>222.22942162785591</v>
      </c>
      <c r="GL2824" s="81">
        <v>375.64590099999998</v>
      </c>
      <c r="GM2824" s="81">
        <v>2021</v>
      </c>
      <c r="GN2824" s="81" t="s">
        <v>173</v>
      </c>
      <c r="GO2824" s="81">
        <v>1.1148832299820636E-2</v>
      </c>
      <c r="GP2824" s="81">
        <v>10</v>
      </c>
      <c r="GQ2824" s="81">
        <v>0</v>
      </c>
      <c r="GR2824" s="81" t="s">
        <v>448</v>
      </c>
      <c r="GS2824" s="81">
        <v>1.1148832299820634E-2</v>
      </c>
      <c r="GT2824" s="81">
        <v>2.4775985538150982</v>
      </c>
      <c r="GU2824" s="81">
        <v>1.1148832299820634E-2</v>
      </c>
      <c r="GV2824" s="81">
        <v>2.4775985538150982</v>
      </c>
      <c r="GW2824" s="81">
        <v>0</v>
      </c>
      <c r="GX2824" s="81">
        <v>0</v>
      </c>
      <c r="GY2824" s="81">
        <v>0</v>
      </c>
      <c r="GZ2824" s="81">
        <v>0</v>
      </c>
    </row>
    <row r="2825" spans="187:208" x14ac:dyDescent="0.25">
      <c r="GE2825" s="81" t="s">
        <v>449</v>
      </c>
      <c r="GF2825" s="81" t="s">
        <v>155</v>
      </c>
      <c r="GG2825" s="81" t="s">
        <v>471</v>
      </c>
      <c r="GH2825" s="81" t="s">
        <v>461</v>
      </c>
      <c r="GI2825" s="81">
        <v>2022</v>
      </c>
      <c r="GJ2825" s="81" t="s">
        <v>201</v>
      </c>
      <c r="GK2825" s="81">
        <v>222.22942162785591</v>
      </c>
      <c r="GL2825" s="81">
        <v>375.64590099999998</v>
      </c>
      <c r="GM2825" s="81">
        <v>2022</v>
      </c>
      <c r="GN2825" s="81" t="s">
        <v>173</v>
      </c>
      <c r="GO2825" s="81">
        <v>1.1148832299820636E-2</v>
      </c>
      <c r="GP2825" s="81">
        <v>10</v>
      </c>
      <c r="GQ2825" s="81">
        <v>0</v>
      </c>
      <c r="GR2825" s="81" t="s">
        <v>448</v>
      </c>
      <c r="GS2825" s="81">
        <v>1.1148832299820634E-2</v>
      </c>
      <c r="GT2825" s="81">
        <v>2.4775985538150982</v>
      </c>
      <c r="GU2825" s="81">
        <v>1.1148832299820634E-2</v>
      </c>
      <c r="GV2825" s="81">
        <v>2.4775985538150982</v>
      </c>
      <c r="GW2825" s="81">
        <v>1.1148832299820634E-2</v>
      </c>
      <c r="GX2825" s="81">
        <v>2.4775985538150982</v>
      </c>
      <c r="GY2825" s="81">
        <v>0</v>
      </c>
      <c r="GZ2825" s="81">
        <v>0</v>
      </c>
    </row>
    <row r="2826" spans="187:208" x14ac:dyDescent="0.25">
      <c r="GE2826" s="81" t="s">
        <v>449</v>
      </c>
      <c r="GF2826" s="81" t="s">
        <v>155</v>
      </c>
      <c r="GG2826" s="81" t="s">
        <v>471</v>
      </c>
      <c r="GH2826" s="81" t="s">
        <v>461</v>
      </c>
      <c r="GI2826" s="81">
        <v>2023</v>
      </c>
      <c r="GJ2826" s="81" t="s">
        <v>201</v>
      </c>
      <c r="GK2826" s="81">
        <v>233.23007680796579</v>
      </c>
      <c r="GL2826" s="81">
        <v>375.64590099999998</v>
      </c>
      <c r="GM2826" s="81">
        <v>2023</v>
      </c>
      <c r="GN2826" s="81" t="s">
        <v>173</v>
      </c>
      <c r="GO2826" s="81">
        <v>1.1148832299820636E-2</v>
      </c>
      <c r="GP2826" s="81">
        <v>10</v>
      </c>
      <c r="GQ2826" s="81">
        <v>0</v>
      </c>
      <c r="GR2826" s="81" t="s">
        <v>448</v>
      </c>
      <c r="GS2826" s="81">
        <v>1.1148832299820634E-2</v>
      </c>
      <c r="GT2826" s="81">
        <v>2.6002430136062964</v>
      </c>
      <c r="GU2826" s="81">
        <v>1.1148832299820634E-2</v>
      </c>
      <c r="GV2826" s="81">
        <v>2.6002430136062964</v>
      </c>
      <c r="GW2826" s="81">
        <v>1.1148832299820634E-2</v>
      </c>
      <c r="GX2826" s="81">
        <v>2.6002430136062964</v>
      </c>
      <c r="GY2826" s="81">
        <v>1.1148832299820634E-2</v>
      </c>
      <c r="GZ2826" s="81">
        <v>2.6002430136062964</v>
      </c>
    </row>
    <row r="2827" spans="187:208" x14ac:dyDescent="0.25">
      <c r="GE2827" s="81" t="s">
        <v>449</v>
      </c>
      <c r="GF2827" s="81" t="s">
        <v>155</v>
      </c>
      <c r="GG2827" s="81" t="s">
        <v>471</v>
      </c>
      <c r="GH2827" s="81" t="s">
        <v>461</v>
      </c>
      <c r="GI2827" s="81">
        <v>2024</v>
      </c>
      <c r="GJ2827" s="81" t="s">
        <v>201</v>
      </c>
      <c r="GK2827" s="81">
        <v>233.23007680796579</v>
      </c>
      <c r="GL2827" s="81">
        <v>375.64590099999998</v>
      </c>
      <c r="GM2827" s="81">
        <v>2024</v>
      </c>
      <c r="GN2827" s="81" t="s">
        <v>173</v>
      </c>
      <c r="GO2827" s="81">
        <v>1.1148832299820636E-2</v>
      </c>
      <c r="GP2827" s="81">
        <v>10</v>
      </c>
      <c r="GQ2827" s="81">
        <v>0</v>
      </c>
      <c r="GR2827" s="81" t="s">
        <v>448</v>
      </c>
      <c r="GS2827" s="81">
        <v>1.1148832299820634E-2</v>
      </c>
      <c r="GT2827" s="81">
        <v>2.6002430136062964</v>
      </c>
      <c r="GU2827" s="81">
        <v>1.1148832299820634E-2</v>
      </c>
      <c r="GV2827" s="81">
        <v>2.6002430136062964</v>
      </c>
      <c r="GW2827" s="81">
        <v>1.1148832299820634E-2</v>
      </c>
      <c r="GX2827" s="81">
        <v>2.6002430136062964</v>
      </c>
      <c r="GY2827" s="81">
        <v>1.1148832299820634E-2</v>
      </c>
      <c r="GZ2827" s="81">
        <v>2.6002430136062964</v>
      </c>
    </row>
    <row r="2828" spans="187:208" x14ac:dyDescent="0.25">
      <c r="GE2828" s="81" t="s">
        <v>449</v>
      </c>
      <c r="GF2828" s="81" t="s">
        <v>155</v>
      </c>
      <c r="GG2828" s="81" t="s">
        <v>471</v>
      </c>
      <c r="GH2828" s="81" t="s">
        <v>461</v>
      </c>
      <c r="GI2828" s="81">
        <v>2025</v>
      </c>
      <c r="GJ2828" s="81" t="s">
        <v>201</v>
      </c>
      <c r="GK2828" s="81">
        <v>233.23007680796579</v>
      </c>
      <c r="GL2828" s="81">
        <v>375.64590099999998</v>
      </c>
      <c r="GM2828" s="81">
        <v>2025</v>
      </c>
      <c r="GN2828" s="81" t="s">
        <v>173</v>
      </c>
      <c r="GO2828" s="81">
        <v>1.1148832299820636E-2</v>
      </c>
      <c r="GP2828" s="81">
        <v>10</v>
      </c>
      <c r="GQ2828" s="81">
        <v>0</v>
      </c>
      <c r="GR2828" s="81" t="s">
        <v>448</v>
      </c>
      <c r="GS2828" s="81">
        <v>1.1148832299820634E-2</v>
      </c>
      <c r="GT2828" s="81">
        <v>2.6002430136062964</v>
      </c>
      <c r="GU2828" s="81">
        <v>1.1148832299820634E-2</v>
      </c>
      <c r="GV2828" s="81">
        <v>2.6002430136062964</v>
      </c>
      <c r="GW2828" s="81">
        <v>1.1148832299820634E-2</v>
      </c>
      <c r="GX2828" s="81">
        <v>2.6002430136062964</v>
      </c>
      <c r="GY2828" s="81">
        <v>1.1148832299820634E-2</v>
      </c>
      <c r="GZ2828" s="81">
        <v>2.6002430136062964</v>
      </c>
    </row>
    <row r="2829" spans="187:208" x14ac:dyDescent="0.25">
      <c r="GE2829" s="81" t="s">
        <v>449</v>
      </c>
      <c r="GF2829" s="81" t="s">
        <v>155</v>
      </c>
      <c r="GG2829" s="81" t="s">
        <v>471</v>
      </c>
      <c r="GH2829" s="81" t="s">
        <v>461</v>
      </c>
      <c r="GI2829" s="81">
        <v>2026</v>
      </c>
      <c r="GJ2829" s="81" t="s">
        <v>201</v>
      </c>
      <c r="GK2829" s="81">
        <v>233.23007680796579</v>
      </c>
      <c r="GL2829" s="81">
        <v>375.64590099999998</v>
      </c>
      <c r="GM2829" s="81">
        <v>2026</v>
      </c>
      <c r="GN2829" s="81" t="s">
        <v>173</v>
      </c>
      <c r="GO2829" s="81">
        <v>1.1148832299820636E-2</v>
      </c>
      <c r="GP2829" s="81">
        <v>10</v>
      </c>
      <c r="GQ2829" s="81">
        <v>0</v>
      </c>
      <c r="GR2829" s="81" t="s">
        <v>448</v>
      </c>
      <c r="GS2829" s="81">
        <v>1.1148832299820634E-2</v>
      </c>
      <c r="GT2829" s="81">
        <v>2.6002430136062964</v>
      </c>
      <c r="GU2829" s="81">
        <v>1.1148832299820634E-2</v>
      </c>
      <c r="GV2829" s="81">
        <v>2.6002430136062964</v>
      </c>
      <c r="GW2829" s="81">
        <v>1.1148832299820634E-2</v>
      </c>
      <c r="GX2829" s="81">
        <v>2.6002430136062964</v>
      </c>
      <c r="GY2829" s="81">
        <v>1.1148832299820634E-2</v>
      </c>
      <c r="GZ2829" s="81">
        <v>2.6002430136062964</v>
      </c>
    </row>
    <row r="2830" spans="187:208" x14ac:dyDescent="0.25">
      <c r="GE2830" s="81" t="s">
        <v>449</v>
      </c>
      <c r="GF2830" s="81" t="s">
        <v>155</v>
      </c>
      <c r="GG2830" s="81" t="s">
        <v>471</v>
      </c>
      <c r="GH2830" s="81" t="s">
        <v>461</v>
      </c>
      <c r="GI2830" s="81">
        <v>2027</v>
      </c>
      <c r="GJ2830" s="81" t="s">
        <v>201</v>
      </c>
      <c r="GK2830" s="81">
        <v>233.23007680796579</v>
      </c>
      <c r="GL2830" s="81">
        <v>375.64590099999998</v>
      </c>
      <c r="GM2830" s="81">
        <v>2027</v>
      </c>
      <c r="GN2830" s="81" t="s">
        <v>173</v>
      </c>
      <c r="GO2830" s="81">
        <v>1.1148832299820636E-2</v>
      </c>
      <c r="GP2830" s="81">
        <v>10</v>
      </c>
      <c r="GQ2830" s="81">
        <v>0</v>
      </c>
      <c r="GR2830" s="81" t="s">
        <v>448</v>
      </c>
      <c r="GS2830" s="81">
        <v>1.1148832299820634E-2</v>
      </c>
      <c r="GT2830" s="81">
        <v>2.6002430136062964</v>
      </c>
      <c r="GU2830" s="81">
        <v>1.1148832299820634E-2</v>
      </c>
      <c r="GV2830" s="81">
        <v>2.6002430136062964</v>
      </c>
      <c r="GW2830" s="81">
        <v>1.1148832299820634E-2</v>
      </c>
      <c r="GX2830" s="81">
        <v>2.6002430136062964</v>
      </c>
      <c r="GY2830" s="81">
        <v>1.1148832299820634E-2</v>
      </c>
      <c r="GZ2830" s="81">
        <v>2.6002430136062964</v>
      </c>
    </row>
    <row r="2831" spans="187:208" x14ac:dyDescent="0.25">
      <c r="GE2831" s="81" t="s">
        <v>449</v>
      </c>
      <c r="GF2831" s="81" t="s">
        <v>155</v>
      </c>
      <c r="GG2831" s="81" t="s">
        <v>471</v>
      </c>
      <c r="GH2831" s="81" t="s">
        <v>461</v>
      </c>
      <c r="GI2831" s="81">
        <v>2028</v>
      </c>
      <c r="GJ2831" s="81" t="s">
        <v>201</v>
      </c>
      <c r="GK2831" s="81">
        <v>247.27299216497519</v>
      </c>
      <c r="GL2831" s="81">
        <v>375.64590099999998</v>
      </c>
      <c r="GM2831" s="81">
        <v>2028</v>
      </c>
      <c r="GN2831" s="81" t="s">
        <v>173</v>
      </c>
      <c r="GO2831" s="81">
        <v>1.1148832299820636E-2</v>
      </c>
      <c r="GP2831" s="81">
        <v>10</v>
      </c>
      <c r="GQ2831" s="81">
        <v>0</v>
      </c>
      <c r="GR2831" s="81" t="s">
        <v>448</v>
      </c>
      <c r="GS2831" s="81">
        <v>1.1148832299820634E-2</v>
      </c>
      <c r="GT2831" s="81">
        <v>2.7568051219221701</v>
      </c>
      <c r="GU2831" s="81">
        <v>1.1148832299820634E-2</v>
      </c>
      <c r="GV2831" s="81">
        <v>2.7568051219221701</v>
      </c>
      <c r="GW2831" s="81">
        <v>1.1148832299820634E-2</v>
      </c>
      <c r="GX2831" s="81">
        <v>2.7568051219221701</v>
      </c>
      <c r="GY2831" s="81">
        <v>1.1148832299820634E-2</v>
      </c>
      <c r="GZ2831" s="81">
        <v>2.7568051219221701</v>
      </c>
    </row>
    <row r="2832" spans="187:208" x14ac:dyDescent="0.25">
      <c r="GE2832" s="81" t="s">
        <v>449</v>
      </c>
      <c r="GF2832" s="81" t="s">
        <v>155</v>
      </c>
      <c r="GG2832" s="81" t="s">
        <v>471</v>
      </c>
      <c r="GH2832" s="81" t="s">
        <v>461</v>
      </c>
      <c r="GI2832" s="81">
        <v>2029</v>
      </c>
      <c r="GJ2832" s="81" t="s">
        <v>201</v>
      </c>
      <c r="GK2832" s="81">
        <v>247.27299216497519</v>
      </c>
      <c r="GL2832" s="81">
        <v>375.64590099999998</v>
      </c>
      <c r="GM2832" s="81">
        <v>2029</v>
      </c>
      <c r="GN2832" s="81" t="s">
        <v>173</v>
      </c>
      <c r="GO2832" s="81">
        <v>1.1148832299820636E-2</v>
      </c>
      <c r="GP2832" s="81">
        <v>10</v>
      </c>
      <c r="GQ2832" s="81">
        <v>0</v>
      </c>
      <c r="GR2832" s="81" t="s">
        <v>448</v>
      </c>
      <c r="GS2832" s="81">
        <v>1.1148832299820634E-2</v>
      </c>
      <c r="GT2832" s="81">
        <v>2.7568051219221701</v>
      </c>
      <c r="GU2832" s="81">
        <v>1.1148832299820634E-2</v>
      </c>
      <c r="GV2832" s="81">
        <v>2.7568051219221701</v>
      </c>
      <c r="GW2832" s="81">
        <v>1.1148832299820634E-2</v>
      </c>
      <c r="GX2832" s="81">
        <v>2.7568051219221701</v>
      </c>
      <c r="GY2832" s="81">
        <v>1.1148832299820634E-2</v>
      </c>
      <c r="GZ2832" s="81">
        <v>2.7568051219221701</v>
      </c>
    </row>
    <row r="2833" spans="187:208" x14ac:dyDescent="0.25">
      <c r="GE2833" s="81" t="s">
        <v>449</v>
      </c>
      <c r="GF2833" s="81" t="s">
        <v>155</v>
      </c>
      <c r="GG2833" s="81" t="s">
        <v>471</v>
      </c>
      <c r="GH2833" s="81" t="s">
        <v>461</v>
      </c>
      <c r="GI2833" s="81">
        <v>2030</v>
      </c>
      <c r="GJ2833" s="81" t="s">
        <v>201</v>
      </c>
      <c r="GK2833" s="81">
        <v>247.27299216497519</v>
      </c>
      <c r="GL2833" s="81">
        <v>375.64590099999998</v>
      </c>
      <c r="GM2833" s="81">
        <v>2030</v>
      </c>
      <c r="GN2833" s="81" t="s">
        <v>173</v>
      </c>
      <c r="GO2833" s="81">
        <v>1.1148832299820636E-2</v>
      </c>
      <c r="GP2833" s="81">
        <v>10</v>
      </c>
      <c r="GQ2833" s="81">
        <v>0</v>
      </c>
      <c r="GR2833" s="81" t="s">
        <v>448</v>
      </c>
      <c r="GS2833" s="81">
        <v>0</v>
      </c>
      <c r="GT2833" s="81">
        <v>0</v>
      </c>
      <c r="GU2833" s="81">
        <v>1.1148832299820634E-2</v>
      </c>
      <c r="GV2833" s="81">
        <v>2.7568051219221701</v>
      </c>
      <c r="GW2833" s="81">
        <v>1.1148832299820634E-2</v>
      </c>
      <c r="GX2833" s="81">
        <v>2.7568051219221701</v>
      </c>
      <c r="GY2833" s="81">
        <v>1.1148832299820634E-2</v>
      </c>
      <c r="GZ2833" s="81">
        <v>2.7568051219221701</v>
      </c>
    </row>
    <row r="2834" spans="187:208" x14ac:dyDescent="0.25">
      <c r="GE2834" s="81" t="s">
        <v>449</v>
      </c>
      <c r="GF2834" s="81" t="s">
        <v>155</v>
      </c>
      <c r="GG2834" s="81" t="s">
        <v>471</v>
      </c>
      <c r="GH2834" s="81" t="s">
        <v>461</v>
      </c>
      <c r="GI2834" s="81">
        <v>2031</v>
      </c>
      <c r="GJ2834" s="81" t="s">
        <v>201</v>
      </c>
      <c r="GK2834" s="81">
        <v>247.27299216497519</v>
      </c>
      <c r="GL2834" s="81">
        <v>375.64590099999998</v>
      </c>
      <c r="GM2834" s="81">
        <v>2031</v>
      </c>
      <c r="GN2834" s="81" t="s">
        <v>173</v>
      </c>
      <c r="GO2834" s="81">
        <v>1.1148832299820636E-2</v>
      </c>
      <c r="GP2834" s="81">
        <v>10</v>
      </c>
      <c r="GQ2834" s="81">
        <v>0</v>
      </c>
      <c r="GR2834" s="81" t="s">
        <v>448</v>
      </c>
      <c r="GS2834" s="81">
        <v>0</v>
      </c>
      <c r="GT2834" s="81">
        <v>0</v>
      </c>
      <c r="GU2834" s="81">
        <v>0</v>
      </c>
      <c r="GV2834" s="81">
        <v>0</v>
      </c>
      <c r="GW2834" s="81">
        <v>1.1148832299820634E-2</v>
      </c>
      <c r="GX2834" s="81">
        <v>2.7568051219221701</v>
      </c>
      <c r="GY2834" s="81">
        <v>1.1148832299820634E-2</v>
      </c>
      <c r="GZ2834" s="81">
        <v>2.7568051219221701</v>
      </c>
    </row>
    <row r="2835" spans="187:208" x14ac:dyDescent="0.25">
      <c r="GE2835" s="81" t="s">
        <v>449</v>
      </c>
      <c r="GF2835" s="81" t="s">
        <v>155</v>
      </c>
      <c r="GG2835" s="81" t="s">
        <v>471</v>
      </c>
      <c r="GH2835" s="81" t="s">
        <v>461</v>
      </c>
      <c r="GI2835" s="81">
        <v>2032</v>
      </c>
      <c r="GJ2835" s="81" t="s">
        <v>201</v>
      </c>
      <c r="GK2835" s="81">
        <v>247.27299216497519</v>
      </c>
      <c r="GL2835" s="81">
        <v>375.64590099999998</v>
      </c>
      <c r="GM2835" s="81">
        <v>2032</v>
      </c>
      <c r="GN2835" s="81" t="s">
        <v>173</v>
      </c>
      <c r="GO2835" s="81">
        <v>1.1148832299820636E-2</v>
      </c>
      <c r="GP2835" s="81">
        <v>10</v>
      </c>
      <c r="GQ2835" s="81">
        <v>0</v>
      </c>
      <c r="GR2835" s="81" t="s">
        <v>448</v>
      </c>
      <c r="GS2835" s="81">
        <v>0</v>
      </c>
      <c r="GT2835" s="81">
        <v>0</v>
      </c>
      <c r="GU2835" s="81">
        <v>0</v>
      </c>
      <c r="GV2835" s="81">
        <v>0</v>
      </c>
      <c r="GW2835" s="81">
        <v>0</v>
      </c>
      <c r="GX2835" s="81">
        <v>0</v>
      </c>
      <c r="GY2835" s="81">
        <v>1.1148832299820634E-2</v>
      </c>
      <c r="GZ2835" s="81">
        <v>2.7568051219221701</v>
      </c>
    </row>
    <row r="2836" spans="187:208" x14ac:dyDescent="0.25">
      <c r="GE2836" s="81" t="s">
        <v>449</v>
      </c>
      <c r="GF2836" s="81" t="s">
        <v>155</v>
      </c>
      <c r="GG2836" s="81" t="s">
        <v>471</v>
      </c>
      <c r="GH2836" s="81" t="s">
        <v>451</v>
      </c>
      <c r="GI2836" s="81">
        <v>2021</v>
      </c>
      <c r="GJ2836" s="81" t="s">
        <v>201</v>
      </c>
      <c r="GK2836" s="81">
        <v>222.22942162782991</v>
      </c>
      <c r="GL2836" s="81">
        <v>375.64590099999998</v>
      </c>
      <c r="GM2836" s="81">
        <v>2021</v>
      </c>
      <c r="GN2836" s="81" t="s">
        <v>173</v>
      </c>
      <c r="GO2836" s="81">
        <v>1.1148832299820636E-2</v>
      </c>
      <c r="GP2836" s="81">
        <v>10</v>
      </c>
      <c r="GQ2836" s="81">
        <v>0</v>
      </c>
      <c r="GR2836" s="81" t="s">
        <v>448</v>
      </c>
      <c r="GS2836" s="81">
        <v>1.1148832299820634E-2</v>
      </c>
      <c r="GT2836" s="81">
        <v>2.4775985538148082</v>
      </c>
      <c r="GU2836" s="81">
        <v>1.1148832299820634E-2</v>
      </c>
      <c r="GV2836" s="81">
        <v>2.4775985538148082</v>
      </c>
      <c r="GW2836" s="81">
        <v>0</v>
      </c>
      <c r="GX2836" s="81">
        <v>0</v>
      </c>
      <c r="GY2836" s="81">
        <v>0</v>
      </c>
      <c r="GZ2836" s="81">
        <v>0</v>
      </c>
    </row>
    <row r="2837" spans="187:208" x14ac:dyDescent="0.25">
      <c r="GE2837" s="81" t="s">
        <v>449</v>
      </c>
      <c r="GF2837" s="81" t="s">
        <v>155</v>
      </c>
      <c r="GG2837" s="81" t="s">
        <v>471</v>
      </c>
      <c r="GH2837" s="81" t="s">
        <v>451</v>
      </c>
      <c r="GI2837" s="81">
        <v>2022</v>
      </c>
      <c r="GJ2837" s="81" t="s">
        <v>201</v>
      </c>
      <c r="GK2837" s="81">
        <v>222.22942162782991</v>
      </c>
      <c r="GL2837" s="81">
        <v>375.64590099999998</v>
      </c>
      <c r="GM2837" s="81">
        <v>2022</v>
      </c>
      <c r="GN2837" s="81" t="s">
        <v>173</v>
      </c>
      <c r="GO2837" s="81">
        <v>1.1148832299820636E-2</v>
      </c>
      <c r="GP2837" s="81">
        <v>10</v>
      </c>
      <c r="GQ2837" s="81">
        <v>0</v>
      </c>
      <c r="GR2837" s="81" t="s">
        <v>448</v>
      </c>
      <c r="GS2837" s="81">
        <v>1.1148832299820634E-2</v>
      </c>
      <c r="GT2837" s="81">
        <v>2.4775985538148082</v>
      </c>
      <c r="GU2837" s="81">
        <v>1.1148832299820634E-2</v>
      </c>
      <c r="GV2837" s="81">
        <v>2.4775985538148082</v>
      </c>
      <c r="GW2837" s="81">
        <v>1.1148832299820634E-2</v>
      </c>
      <c r="GX2837" s="81">
        <v>2.4775985538148082</v>
      </c>
      <c r="GY2837" s="81">
        <v>0</v>
      </c>
      <c r="GZ2837" s="81">
        <v>0</v>
      </c>
    </row>
    <row r="2838" spans="187:208" x14ac:dyDescent="0.25">
      <c r="GE2838" s="81" t="s">
        <v>449</v>
      </c>
      <c r="GF2838" s="81" t="s">
        <v>155</v>
      </c>
      <c r="GG2838" s="81" t="s">
        <v>471</v>
      </c>
      <c r="GH2838" s="81" t="s">
        <v>451</v>
      </c>
      <c r="GI2838" s="81">
        <v>2023</v>
      </c>
      <c r="GJ2838" s="81" t="s">
        <v>201</v>
      </c>
      <c r="GK2838" s="81">
        <v>233.23007680793901</v>
      </c>
      <c r="GL2838" s="81">
        <v>375.64590099999998</v>
      </c>
      <c r="GM2838" s="81">
        <v>2023</v>
      </c>
      <c r="GN2838" s="81" t="s">
        <v>173</v>
      </c>
      <c r="GO2838" s="81">
        <v>1.1148832299820636E-2</v>
      </c>
      <c r="GP2838" s="81">
        <v>10</v>
      </c>
      <c r="GQ2838" s="81">
        <v>0</v>
      </c>
      <c r="GR2838" s="81" t="s">
        <v>448</v>
      </c>
      <c r="GS2838" s="81">
        <v>1.1148832299820634E-2</v>
      </c>
      <c r="GT2838" s="81">
        <v>2.600243013605998</v>
      </c>
      <c r="GU2838" s="81">
        <v>1.1148832299820634E-2</v>
      </c>
      <c r="GV2838" s="81">
        <v>2.600243013605998</v>
      </c>
      <c r="GW2838" s="81">
        <v>1.1148832299820634E-2</v>
      </c>
      <c r="GX2838" s="81">
        <v>2.600243013605998</v>
      </c>
      <c r="GY2838" s="81">
        <v>1.1148832299820634E-2</v>
      </c>
      <c r="GZ2838" s="81">
        <v>2.600243013605998</v>
      </c>
    </row>
    <row r="2839" spans="187:208" x14ac:dyDescent="0.25">
      <c r="GE2839" s="81" t="s">
        <v>449</v>
      </c>
      <c r="GF2839" s="81" t="s">
        <v>155</v>
      </c>
      <c r="GG2839" s="81" t="s">
        <v>471</v>
      </c>
      <c r="GH2839" s="81" t="s">
        <v>451</v>
      </c>
      <c r="GI2839" s="81">
        <v>2024</v>
      </c>
      <c r="GJ2839" s="81" t="s">
        <v>201</v>
      </c>
      <c r="GK2839" s="81">
        <v>233.23007680793901</v>
      </c>
      <c r="GL2839" s="81">
        <v>375.64590099999998</v>
      </c>
      <c r="GM2839" s="81">
        <v>2024</v>
      </c>
      <c r="GN2839" s="81" t="s">
        <v>173</v>
      </c>
      <c r="GO2839" s="81">
        <v>1.1148832299820636E-2</v>
      </c>
      <c r="GP2839" s="81">
        <v>10</v>
      </c>
      <c r="GQ2839" s="81">
        <v>0</v>
      </c>
      <c r="GR2839" s="81" t="s">
        <v>448</v>
      </c>
      <c r="GS2839" s="81">
        <v>1.1148832299820634E-2</v>
      </c>
      <c r="GT2839" s="81">
        <v>2.600243013605998</v>
      </c>
      <c r="GU2839" s="81">
        <v>1.1148832299820634E-2</v>
      </c>
      <c r="GV2839" s="81">
        <v>2.600243013605998</v>
      </c>
      <c r="GW2839" s="81">
        <v>1.1148832299820634E-2</v>
      </c>
      <c r="GX2839" s="81">
        <v>2.600243013605998</v>
      </c>
      <c r="GY2839" s="81">
        <v>1.1148832299820634E-2</v>
      </c>
      <c r="GZ2839" s="81">
        <v>2.600243013605998</v>
      </c>
    </row>
    <row r="2840" spans="187:208" x14ac:dyDescent="0.25">
      <c r="GE2840" s="81" t="s">
        <v>449</v>
      </c>
      <c r="GF2840" s="81" t="s">
        <v>155</v>
      </c>
      <c r="GG2840" s="81" t="s">
        <v>471</v>
      </c>
      <c r="GH2840" s="81" t="s">
        <v>451</v>
      </c>
      <c r="GI2840" s="81">
        <v>2025</v>
      </c>
      <c r="GJ2840" s="81" t="s">
        <v>201</v>
      </c>
      <c r="GK2840" s="81">
        <v>233.23007680793901</v>
      </c>
      <c r="GL2840" s="81">
        <v>375.64590099999998</v>
      </c>
      <c r="GM2840" s="81">
        <v>2025</v>
      </c>
      <c r="GN2840" s="81" t="s">
        <v>173</v>
      </c>
      <c r="GO2840" s="81">
        <v>1.1148832299820636E-2</v>
      </c>
      <c r="GP2840" s="81">
        <v>10</v>
      </c>
      <c r="GQ2840" s="81">
        <v>0</v>
      </c>
      <c r="GR2840" s="81" t="s">
        <v>448</v>
      </c>
      <c r="GS2840" s="81">
        <v>1.1148832299820634E-2</v>
      </c>
      <c r="GT2840" s="81">
        <v>2.600243013605998</v>
      </c>
      <c r="GU2840" s="81">
        <v>1.1148832299820634E-2</v>
      </c>
      <c r="GV2840" s="81">
        <v>2.600243013605998</v>
      </c>
      <c r="GW2840" s="81">
        <v>1.1148832299820634E-2</v>
      </c>
      <c r="GX2840" s="81">
        <v>2.600243013605998</v>
      </c>
      <c r="GY2840" s="81">
        <v>1.1148832299820634E-2</v>
      </c>
      <c r="GZ2840" s="81">
        <v>2.600243013605998</v>
      </c>
    </row>
    <row r="2841" spans="187:208" x14ac:dyDescent="0.25">
      <c r="GE2841" s="81" t="s">
        <v>449</v>
      </c>
      <c r="GF2841" s="81" t="s">
        <v>155</v>
      </c>
      <c r="GG2841" s="81" t="s">
        <v>471</v>
      </c>
      <c r="GH2841" s="81" t="s">
        <v>451</v>
      </c>
      <c r="GI2841" s="81">
        <v>2026</v>
      </c>
      <c r="GJ2841" s="81" t="s">
        <v>201</v>
      </c>
      <c r="GK2841" s="81">
        <v>233.23007680793901</v>
      </c>
      <c r="GL2841" s="81">
        <v>375.64590099999998</v>
      </c>
      <c r="GM2841" s="81">
        <v>2026</v>
      </c>
      <c r="GN2841" s="81" t="s">
        <v>173</v>
      </c>
      <c r="GO2841" s="81">
        <v>1.1148832299820636E-2</v>
      </c>
      <c r="GP2841" s="81">
        <v>10</v>
      </c>
      <c r="GQ2841" s="81">
        <v>0</v>
      </c>
      <c r="GR2841" s="81" t="s">
        <v>448</v>
      </c>
      <c r="GS2841" s="81">
        <v>1.1148832299820634E-2</v>
      </c>
      <c r="GT2841" s="81">
        <v>2.600243013605998</v>
      </c>
      <c r="GU2841" s="81">
        <v>1.1148832299820634E-2</v>
      </c>
      <c r="GV2841" s="81">
        <v>2.600243013605998</v>
      </c>
      <c r="GW2841" s="81">
        <v>1.1148832299820634E-2</v>
      </c>
      <c r="GX2841" s="81">
        <v>2.600243013605998</v>
      </c>
      <c r="GY2841" s="81">
        <v>1.1148832299820634E-2</v>
      </c>
      <c r="GZ2841" s="81">
        <v>2.600243013605998</v>
      </c>
    </row>
    <row r="2842" spans="187:208" x14ac:dyDescent="0.25">
      <c r="GE2842" s="81" t="s">
        <v>449</v>
      </c>
      <c r="GF2842" s="81" t="s">
        <v>155</v>
      </c>
      <c r="GG2842" s="81" t="s">
        <v>471</v>
      </c>
      <c r="GH2842" s="81" t="s">
        <v>451</v>
      </c>
      <c r="GI2842" s="81">
        <v>2027</v>
      </c>
      <c r="GJ2842" s="81" t="s">
        <v>201</v>
      </c>
      <c r="GK2842" s="81">
        <v>233.23007680793901</v>
      </c>
      <c r="GL2842" s="81">
        <v>375.64590099999998</v>
      </c>
      <c r="GM2842" s="81">
        <v>2027</v>
      </c>
      <c r="GN2842" s="81" t="s">
        <v>173</v>
      </c>
      <c r="GO2842" s="81">
        <v>1.1148832299820636E-2</v>
      </c>
      <c r="GP2842" s="81">
        <v>10</v>
      </c>
      <c r="GQ2842" s="81">
        <v>0</v>
      </c>
      <c r="GR2842" s="81" t="s">
        <v>448</v>
      </c>
      <c r="GS2842" s="81">
        <v>1.1148832299820634E-2</v>
      </c>
      <c r="GT2842" s="81">
        <v>2.600243013605998</v>
      </c>
      <c r="GU2842" s="81">
        <v>1.1148832299820634E-2</v>
      </c>
      <c r="GV2842" s="81">
        <v>2.600243013605998</v>
      </c>
      <c r="GW2842" s="81">
        <v>1.1148832299820634E-2</v>
      </c>
      <c r="GX2842" s="81">
        <v>2.600243013605998</v>
      </c>
      <c r="GY2842" s="81">
        <v>1.1148832299820634E-2</v>
      </c>
      <c r="GZ2842" s="81">
        <v>2.600243013605998</v>
      </c>
    </row>
    <row r="2843" spans="187:208" x14ac:dyDescent="0.25">
      <c r="GE2843" s="81" t="s">
        <v>449</v>
      </c>
      <c r="GF2843" s="81" t="s">
        <v>155</v>
      </c>
      <c r="GG2843" s="81" t="s">
        <v>471</v>
      </c>
      <c r="GH2843" s="81" t="s">
        <v>451</v>
      </c>
      <c r="GI2843" s="81">
        <v>2028</v>
      </c>
      <c r="GJ2843" s="81" t="s">
        <v>201</v>
      </c>
      <c r="GK2843" s="81">
        <v>247.27299216494609</v>
      </c>
      <c r="GL2843" s="81">
        <v>375.64590099999998</v>
      </c>
      <c r="GM2843" s="81">
        <v>2028</v>
      </c>
      <c r="GN2843" s="81" t="s">
        <v>173</v>
      </c>
      <c r="GO2843" s="81">
        <v>1.1148832299820636E-2</v>
      </c>
      <c r="GP2843" s="81">
        <v>10</v>
      </c>
      <c r="GQ2843" s="81">
        <v>0</v>
      </c>
      <c r="GR2843" s="81" t="s">
        <v>448</v>
      </c>
      <c r="GS2843" s="81">
        <v>1.1148832299820634E-2</v>
      </c>
      <c r="GT2843" s="81">
        <v>2.7568051219218455</v>
      </c>
      <c r="GU2843" s="81">
        <v>1.1148832299820634E-2</v>
      </c>
      <c r="GV2843" s="81">
        <v>2.7568051219218455</v>
      </c>
      <c r="GW2843" s="81">
        <v>1.1148832299820634E-2</v>
      </c>
      <c r="GX2843" s="81">
        <v>2.7568051219218455</v>
      </c>
      <c r="GY2843" s="81">
        <v>1.1148832299820634E-2</v>
      </c>
      <c r="GZ2843" s="81">
        <v>2.7568051219218455</v>
      </c>
    </row>
    <row r="2844" spans="187:208" x14ac:dyDescent="0.25">
      <c r="GE2844" s="81" t="s">
        <v>449</v>
      </c>
      <c r="GF2844" s="81" t="s">
        <v>155</v>
      </c>
      <c r="GG2844" s="81" t="s">
        <v>471</v>
      </c>
      <c r="GH2844" s="81" t="s">
        <v>451</v>
      </c>
      <c r="GI2844" s="81">
        <v>2029</v>
      </c>
      <c r="GJ2844" s="81" t="s">
        <v>201</v>
      </c>
      <c r="GK2844" s="81">
        <v>247.27299216494609</v>
      </c>
      <c r="GL2844" s="81">
        <v>375.64590099999998</v>
      </c>
      <c r="GM2844" s="81">
        <v>2029</v>
      </c>
      <c r="GN2844" s="81" t="s">
        <v>173</v>
      </c>
      <c r="GO2844" s="81">
        <v>1.1148832299820636E-2</v>
      </c>
      <c r="GP2844" s="81">
        <v>10</v>
      </c>
      <c r="GQ2844" s="81">
        <v>0</v>
      </c>
      <c r="GR2844" s="81" t="s">
        <v>448</v>
      </c>
      <c r="GS2844" s="81">
        <v>1.1148832299820634E-2</v>
      </c>
      <c r="GT2844" s="81">
        <v>2.7568051219218455</v>
      </c>
      <c r="GU2844" s="81">
        <v>1.1148832299820634E-2</v>
      </c>
      <c r="GV2844" s="81">
        <v>2.7568051219218455</v>
      </c>
      <c r="GW2844" s="81">
        <v>1.1148832299820634E-2</v>
      </c>
      <c r="GX2844" s="81">
        <v>2.7568051219218455</v>
      </c>
      <c r="GY2844" s="81">
        <v>1.1148832299820634E-2</v>
      </c>
      <c r="GZ2844" s="81">
        <v>2.7568051219218455</v>
      </c>
    </row>
    <row r="2845" spans="187:208" x14ac:dyDescent="0.25">
      <c r="GE2845" s="81" t="s">
        <v>449</v>
      </c>
      <c r="GF2845" s="81" t="s">
        <v>155</v>
      </c>
      <c r="GG2845" s="81" t="s">
        <v>471</v>
      </c>
      <c r="GH2845" s="81" t="s">
        <v>451</v>
      </c>
      <c r="GI2845" s="81">
        <v>2030</v>
      </c>
      <c r="GJ2845" s="81" t="s">
        <v>201</v>
      </c>
      <c r="GK2845" s="81">
        <v>247.27299216494609</v>
      </c>
      <c r="GL2845" s="81">
        <v>375.64590099999998</v>
      </c>
      <c r="GM2845" s="81">
        <v>2030</v>
      </c>
      <c r="GN2845" s="81" t="s">
        <v>173</v>
      </c>
      <c r="GO2845" s="81">
        <v>1.1148832299820636E-2</v>
      </c>
      <c r="GP2845" s="81">
        <v>10</v>
      </c>
      <c r="GQ2845" s="81">
        <v>0</v>
      </c>
      <c r="GR2845" s="81" t="s">
        <v>448</v>
      </c>
      <c r="GS2845" s="81">
        <v>0</v>
      </c>
      <c r="GT2845" s="81">
        <v>0</v>
      </c>
      <c r="GU2845" s="81">
        <v>1.1148832299820634E-2</v>
      </c>
      <c r="GV2845" s="81">
        <v>2.7568051219218455</v>
      </c>
      <c r="GW2845" s="81">
        <v>1.1148832299820634E-2</v>
      </c>
      <c r="GX2845" s="81">
        <v>2.7568051219218455</v>
      </c>
      <c r="GY2845" s="81">
        <v>1.1148832299820634E-2</v>
      </c>
      <c r="GZ2845" s="81">
        <v>2.7568051219218455</v>
      </c>
    </row>
    <row r="2846" spans="187:208" x14ac:dyDescent="0.25">
      <c r="GE2846" s="81" t="s">
        <v>449</v>
      </c>
      <c r="GF2846" s="81" t="s">
        <v>155</v>
      </c>
      <c r="GG2846" s="81" t="s">
        <v>471</v>
      </c>
      <c r="GH2846" s="81" t="s">
        <v>451</v>
      </c>
      <c r="GI2846" s="81">
        <v>2031</v>
      </c>
      <c r="GJ2846" s="81" t="s">
        <v>201</v>
      </c>
      <c r="GK2846" s="81">
        <v>247.27299216494609</v>
      </c>
      <c r="GL2846" s="81">
        <v>375.64590099999998</v>
      </c>
      <c r="GM2846" s="81">
        <v>2031</v>
      </c>
      <c r="GN2846" s="81" t="s">
        <v>173</v>
      </c>
      <c r="GO2846" s="81">
        <v>1.1148832299820636E-2</v>
      </c>
      <c r="GP2846" s="81">
        <v>10</v>
      </c>
      <c r="GQ2846" s="81">
        <v>0</v>
      </c>
      <c r="GR2846" s="81" t="s">
        <v>448</v>
      </c>
      <c r="GS2846" s="81">
        <v>0</v>
      </c>
      <c r="GT2846" s="81">
        <v>0</v>
      </c>
      <c r="GU2846" s="81">
        <v>0</v>
      </c>
      <c r="GV2846" s="81">
        <v>0</v>
      </c>
      <c r="GW2846" s="81">
        <v>1.1148832299820634E-2</v>
      </c>
      <c r="GX2846" s="81">
        <v>2.7568051219218455</v>
      </c>
      <c r="GY2846" s="81">
        <v>1.1148832299820634E-2</v>
      </c>
      <c r="GZ2846" s="81">
        <v>2.7568051219218455</v>
      </c>
    </row>
    <row r="2847" spans="187:208" x14ac:dyDescent="0.25">
      <c r="GE2847" s="81" t="s">
        <v>449</v>
      </c>
      <c r="GF2847" s="81" t="s">
        <v>155</v>
      </c>
      <c r="GG2847" s="81" t="s">
        <v>471</v>
      </c>
      <c r="GH2847" s="81" t="s">
        <v>451</v>
      </c>
      <c r="GI2847" s="81">
        <v>2032</v>
      </c>
      <c r="GJ2847" s="81" t="s">
        <v>201</v>
      </c>
      <c r="GK2847" s="81">
        <v>247.27299216494609</v>
      </c>
      <c r="GL2847" s="81">
        <v>375.64590099999998</v>
      </c>
      <c r="GM2847" s="81">
        <v>2032</v>
      </c>
      <c r="GN2847" s="81" t="s">
        <v>173</v>
      </c>
      <c r="GO2847" s="81">
        <v>1.1148832299820636E-2</v>
      </c>
      <c r="GP2847" s="81">
        <v>10</v>
      </c>
      <c r="GQ2847" s="81">
        <v>0</v>
      </c>
      <c r="GR2847" s="81" t="s">
        <v>448</v>
      </c>
      <c r="GS2847" s="81">
        <v>0</v>
      </c>
      <c r="GT2847" s="81">
        <v>0</v>
      </c>
      <c r="GU2847" s="81">
        <v>0</v>
      </c>
      <c r="GV2847" s="81">
        <v>0</v>
      </c>
      <c r="GW2847" s="81">
        <v>0</v>
      </c>
      <c r="GX2847" s="81">
        <v>0</v>
      </c>
      <c r="GY2847" s="81">
        <v>1.1148832299820634E-2</v>
      </c>
      <c r="GZ2847" s="81">
        <v>2.7568051219218455</v>
      </c>
    </row>
    <row r="2848" spans="187:208" x14ac:dyDescent="0.25">
      <c r="GE2848" s="81" t="s">
        <v>449</v>
      </c>
      <c r="GF2848" s="81" t="s">
        <v>155</v>
      </c>
      <c r="GG2848" s="81" t="s">
        <v>471</v>
      </c>
      <c r="GH2848" s="81" t="s">
        <v>452</v>
      </c>
      <c r="GI2848" s="81">
        <v>2021</v>
      </c>
      <c r="GJ2848" s="81" t="s">
        <v>201</v>
      </c>
      <c r="GK2848" s="81">
        <v>0.69641821681222749</v>
      </c>
      <c r="GL2848" s="81">
        <v>375.64590099999998</v>
      </c>
      <c r="GM2848" s="81">
        <v>2021</v>
      </c>
      <c r="GN2848" s="81" t="s">
        <v>173</v>
      </c>
      <c r="GO2848" s="81">
        <v>1.1148832299820636E-2</v>
      </c>
      <c r="GP2848" s="81">
        <v>10</v>
      </c>
      <c r="GQ2848" s="81">
        <v>0</v>
      </c>
      <c r="GR2848" s="81" t="s">
        <v>448</v>
      </c>
      <c r="GS2848" s="81">
        <v>1.1148832299820634E-2</v>
      </c>
      <c r="GT2848" s="81">
        <v>7.7642499097796518E-3</v>
      </c>
      <c r="GU2848" s="81">
        <v>1.1148832299820634E-2</v>
      </c>
      <c r="GV2848" s="81">
        <v>7.7642499097796518E-3</v>
      </c>
      <c r="GW2848" s="81">
        <v>0</v>
      </c>
      <c r="GX2848" s="81">
        <v>0</v>
      </c>
      <c r="GY2848" s="81">
        <v>0</v>
      </c>
      <c r="GZ2848" s="81">
        <v>0</v>
      </c>
    </row>
    <row r="2849" spans="187:208" x14ac:dyDescent="0.25">
      <c r="GE2849" s="81" t="s">
        <v>449</v>
      </c>
      <c r="GF2849" s="81" t="s">
        <v>155</v>
      </c>
      <c r="GG2849" s="81" t="s">
        <v>471</v>
      </c>
      <c r="GH2849" s="81" t="s">
        <v>452</v>
      </c>
      <c r="GI2849" s="81">
        <v>2022</v>
      </c>
      <c r="GJ2849" s="81" t="s">
        <v>201</v>
      </c>
      <c r="GK2849" s="81">
        <v>0.69641821681222749</v>
      </c>
      <c r="GL2849" s="81">
        <v>375.64590099999998</v>
      </c>
      <c r="GM2849" s="81">
        <v>2022</v>
      </c>
      <c r="GN2849" s="81" t="s">
        <v>173</v>
      </c>
      <c r="GO2849" s="81">
        <v>1.1148832299820636E-2</v>
      </c>
      <c r="GP2849" s="81">
        <v>10</v>
      </c>
      <c r="GQ2849" s="81">
        <v>0</v>
      </c>
      <c r="GR2849" s="81" t="s">
        <v>448</v>
      </c>
      <c r="GS2849" s="81">
        <v>1.1148832299820634E-2</v>
      </c>
      <c r="GT2849" s="81">
        <v>7.7642499097796518E-3</v>
      </c>
      <c r="GU2849" s="81">
        <v>1.1148832299820634E-2</v>
      </c>
      <c r="GV2849" s="81">
        <v>7.7642499097796518E-3</v>
      </c>
      <c r="GW2849" s="81">
        <v>1.1148832299820634E-2</v>
      </c>
      <c r="GX2849" s="81">
        <v>7.7642499097796518E-3</v>
      </c>
      <c r="GY2849" s="81">
        <v>0</v>
      </c>
      <c r="GZ2849" s="81">
        <v>0</v>
      </c>
    </row>
    <row r="2850" spans="187:208" x14ac:dyDescent="0.25">
      <c r="GE2850" s="81" t="s">
        <v>449</v>
      </c>
      <c r="GF2850" s="81" t="s">
        <v>155</v>
      </c>
      <c r="GG2850" s="81" t="s">
        <v>471</v>
      </c>
      <c r="GH2850" s="81" t="s">
        <v>452</v>
      </c>
      <c r="GI2850" s="81">
        <v>2023</v>
      </c>
      <c r="GJ2850" s="81" t="s">
        <v>201</v>
      </c>
      <c r="GK2850" s="81">
        <v>0.71896016785821171</v>
      </c>
      <c r="GL2850" s="81">
        <v>375.64590099999998</v>
      </c>
      <c r="GM2850" s="81">
        <v>2023</v>
      </c>
      <c r="GN2850" s="81" t="s">
        <v>173</v>
      </c>
      <c r="GO2850" s="81">
        <v>1.1148832299820636E-2</v>
      </c>
      <c r="GP2850" s="81">
        <v>10</v>
      </c>
      <c r="GQ2850" s="81">
        <v>0</v>
      </c>
      <c r="GR2850" s="81" t="s">
        <v>448</v>
      </c>
      <c r="GS2850" s="81">
        <v>1.1148832299820634E-2</v>
      </c>
      <c r="GT2850" s="81">
        <v>8.0155663417020954E-3</v>
      </c>
      <c r="GU2850" s="81">
        <v>1.1148832299820634E-2</v>
      </c>
      <c r="GV2850" s="81">
        <v>8.0155663417020954E-3</v>
      </c>
      <c r="GW2850" s="81">
        <v>1.1148832299820634E-2</v>
      </c>
      <c r="GX2850" s="81">
        <v>8.0155663417020954E-3</v>
      </c>
      <c r="GY2850" s="81">
        <v>1.1148832299820634E-2</v>
      </c>
      <c r="GZ2850" s="81">
        <v>8.0155663417020954E-3</v>
      </c>
    </row>
    <row r="2851" spans="187:208" x14ac:dyDescent="0.25">
      <c r="GE2851" s="81" t="s">
        <v>449</v>
      </c>
      <c r="GF2851" s="81" t="s">
        <v>155</v>
      </c>
      <c r="GG2851" s="81" t="s">
        <v>471</v>
      </c>
      <c r="GH2851" s="81" t="s">
        <v>452</v>
      </c>
      <c r="GI2851" s="81">
        <v>2024</v>
      </c>
      <c r="GJ2851" s="81" t="s">
        <v>201</v>
      </c>
      <c r="GK2851" s="81">
        <v>0.71896016785821171</v>
      </c>
      <c r="GL2851" s="81">
        <v>375.64590099999998</v>
      </c>
      <c r="GM2851" s="81">
        <v>2024</v>
      </c>
      <c r="GN2851" s="81" t="s">
        <v>173</v>
      </c>
      <c r="GO2851" s="81">
        <v>1.1148832299820636E-2</v>
      </c>
      <c r="GP2851" s="81">
        <v>10</v>
      </c>
      <c r="GQ2851" s="81">
        <v>0</v>
      </c>
      <c r="GR2851" s="81" t="s">
        <v>448</v>
      </c>
      <c r="GS2851" s="81">
        <v>1.1148832299820634E-2</v>
      </c>
      <c r="GT2851" s="81">
        <v>8.0155663417020954E-3</v>
      </c>
      <c r="GU2851" s="81">
        <v>1.1148832299820634E-2</v>
      </c>
      <c r="GV2851" s="81">
        <v>8.0155663417020954E-3</v>
      </c>
      <c r="GW2851" s="81">
        <v>1.1148832299820634E-2</v>
      </c>
      <c r="GX2851" s="81">
        <v>8.0155663417020954E-3</v>
      </c>
      <c r="GY2851" s="81">
        <v>1.1148832299820634E-2</v>
      </c>
      <c r="GZ2851" s="81">
        <v>8.0155663417020954E-3</v>
      </c>
    </row>
    <row r="2852" spans="187:208" x14ac:dyDescent="0.25">
      <c r="GE2852" s="81" t="s">
        <v>449</v>
      </c>
      <c r="GF2852" s="81" t="s">
        <v>155</v>
      </c>
      <c r="GG2852" s="81" t="s">
        <v>471</v>
      </c>
      <c r="GH2852" s="81" t="s">
        <v>452</v>
      </c>
      <c r="GI2852" s="81">
        <v>2025</v>
      </c>
      <c r="GJ2852" s="81" t="s">
        <v>201</v>
      </c>
      <c r="GK2852" s="81">
        <v>0.71896016785821171</v>
      </c>
      <c r="GL2852" s="81">
        <v>375.64590099999998</v>
      </c>
      <c r="GM2852" s="81">
        <v>2025</v>
      </c>
      <c r="GN2852" s="81" t="s">
        <v>173</v>
      </c>
      <c r="GO2852" s="81">
        <v>1.1148832299820636E-2</v>
      </c>
      <c r="GP2852" s="81">
        <v>10</v>
      </c>
      <c r="GQ2852" s="81">
        <v>0</v>
      </c>
      <c r="GR2852" s="81" t="s">
        <v>448</v>
      </c>
      <c r="GS2852" s="81">
        <v>1.1148832299820634E-2</v>
      </c>
      <c r="GT2852" s="81">
        <v>8.0155663417020954E-3</v>
      </c>
      <c r="GU2852" s="81">
        <v>1.1148832299820634E-2</v>
      </c>
      <c r="GV2852" s="81">
        <v>8.0155663417020954E-3</v>
      </c>
      <c r="GW2852" s="81">
        <v>1.1148832299820634E-2</v>
      </c>
      <c r="GX2852" s="81">
        <v>8.0155663417020954E-3</v>
      </c>
      <c r="GY2852" s="81">
        <v>1.1148832299820634E-2</v>
      </c>
      <c r="GZ2852" s="81">
        <v>8.0155663417020954E-3</v>
      </c>
    </row>
    <row r="2853" spans="187:208" x14ac:dyDescent="0.25">
      <c r="GE2853" s="81" t="s">
        <v>449</v>
      </c>
      <c r="GF2853" s="81" t="s">
        <v>155</v>
      </c>
      <c r="GG2853" s="81" t="s">
        <v>471</v>
      </c>
      <c r="GH2853" s="81" t="s">
        <v>452</v>
      </c>
      <c r="GI2853" s="81">
        <v>2026</v>
      </c>
      <c r="GJ2853" s="81" t="s">
        <v>201</v>
      </c>
      <c r="GK2853" s="81">
        <v>0.71896016785821171</v>
      </c>
      <c r="GL2853" s="81">
        <v>375.64590099999998</v>
      </c>
      <c r="GM2853" s="81">
        <v>2026</v>
      </c>
      <c r="GN2853" s="81" t="s">
        <v>173</v>
      </c>
      <c r="GO2853" s="81">
        <v>1.1148832299820636E-2</v>
      </c>
      <c r="GP2853" s="81">
        <v>10</v>
      </c>
      <c r="GQ2853" s="81">
        <v>0</v>
      </c>
      <c r="GR2853" s="81" t="s">
        <v>448</v>
      </c>
      <c r="GS2853" s="81">
        <v>1.1148832299820634E-2</v>
      </c>
      <c r="GT2853" s="81">
        <v>8.0155663417020954E-3</v>
      </c>
      <c r="GU2853" s="81">
        <v>1.1148832299820634E-2</v>
      </c>
      <c r="GV2853" s="81">
        <v>8.0155663417020954E-3</v>
      </c>
      <c r="GW2853" s="81">
        <v>1.1148832299820634E-2</v>
      </c>
      <c r="GX2853" s="81">
        <v>8.0155663417020954E-3</v>
      </c>
      <c r="GY2853" s="81">
        <v>1.1148832299820634E-2</v>
      </c>
      <c r="GZ2853" s="81">
        <v>8.0155663417020954E-3</v>
      </c>
    </row>
    <row r="2854" spans="187:208" x14ac:dyDescent="0.25">
      <c r="GE2854" s="81" t="s">
        <v>449</v>
      </c>
      <c r="GF2854" s="81" t="s">
        <v>155</v>
      </c>
      <c r="GG2854" s="81" t="s">
        <v>471</v>
      </c>
      <c r="GH2854" s="81" t="s">
        <v>452</v>
      </c>
      <c r="GI2854" s="81">
        <v>2027</v>
      </c>
      <c r="GJ2854" s="81" t="s">
        <v>201</v>
      </c>
      <c r="GK2854" s="81">
        <v>0.71896016785821171</v>
      </c>
      <c r="GL2854" s="81">
        <v>375.64590099999998</v>
      </c>
      <c r="GM2854" s="81">
        <v>2027</v>
      </c>
      <c r="GN2854" s="81" t="s">
        <v>173</v>
      </c>
      <c r="GO2854" s="81">
        <v>1.1148832299820636E-2</v>
      </c>
      <c r="GP2854" s="81">
        <v>10</v>
      </c>
      <c r="GQ2854" s="81">
        <v>0</v>
      </c>
      <c r="GR2854" s="81" t="s">
        <v>448</v>
      </c>
      <c r="GS2854" s="81">
        <v>1.1148832299820634E-2</v>
      </c>
      <c r="GT2854" s="81">
        <v>8.0155663417020954E-3</v>
      </c>
      <c r="GU2854" s="81">
        <v>1.1148832299820634E-2</v>
      </c>
      <c r="GV2854" s="81">
        <v>8.0155663417020954E-3</v>
      </c>
      <c r="GW2854" s="81">
        <v>1.1148832299820634E-2</v>
      </c>
      <c r="GX2854" s="81">
        <v>8.0155663417020954E-3</v>
      </c>
      <c r="GY2854" s="81">
        <v>1.1148832299820634E-2</v>
      </c>
      <c r="GZ2854" s="81">
        <v>8.0155663417020954E-3</v>
      </c>
    </row>
    <row r="2855" spans="187:208" x14ac:dyDescent="0.25">
      <c r="GE2855" s="81" t="s">
        <v>449</v>
      </c>
      <c r="GF2855" s="81" t="s">
        <v>155</v>
      </c>
      <c r="GG2855" s="81" t="s">
        <v>471</v>
      </c>
      <c r="GH2855" s="81" t="s">
        <v>452</v>
      </c>
      <c r="GI2855" s="81">
        <v>2028</v>
      </c>
      <c r="GJ2855" s="81" t="s">
        <v>201</v>
      </c>
      <c r="GK2855" s="81">
        <v>0.74733835430388929</v>
      </c>
      <c r="GL2855" s="81">
        <v>375.64590099999998</v>
      </c>
      <c r="GM2855" s="81">
        <v>2028</v>
      </c>
      <c r="GN2855" s="81" t="s">
        <v>173</v>
      </c>
      <c r="GO2855" s="81">
        <v>1.1148832299820636E-2</v>
      </c>
      <c r="GP2855" s="81">
        <v>10</v>
      </c>
      <c r="GQ2855" s="81">
        <v>0</v>
      </c>
      <c r="GR2855" s="81" t="s">
        <v>448</v>
      </c>
      <c r="GS2855" s="81">
        <v>1.1148832299820634E-2</v>
      </c>
      <c r="GT2855" s="81">
        <v>8.3319499833579974E-3</v>
      </c>
      <c r="GU2855" s="81">
        <v>1.1148832299820634E-2</v>
      </c>
      <c r="GV2855" s="81">
        <v>8.3319499833579974E-3</v>
      </c>
      <c r="GW2855" s="81">
        <v>1.1148832299820634E-2</v>
      </c>
      <c r="GX2855" s="81">
        <v>8.3319499833579974E-3</v>
      </c>
      <c r="GY2855" s="81">
        <v>1.1148832299820634E-2</v>
      </c>
      <c r="GZ2855" s="81">
        <v>8.3319499833579974E-3</v>
      </c>
    </row>
    <row r="2856" spans="187:208" x14ac:dyDescent="0.25">
      <c r="GE2856" s="81" t="s">
        <v>449</v>
      </c>
      <c r="GF2856" s="81" t="s">
        <v>155</v>
      </c>
      <c r="GG2856" s="81" t="s">
        <v>471</v>
      </c>
      <c r="GH2856" s="81" t="s">
        <v>452</v>
      </c>
      <c r="GI2856" s="81">
        <v>2029</v>
      </c>
      <c r="GJ2856" s="81" t="s">
        <v>201</v>
      </c>
      <c r="GK2856" s="81">
        <v>0.74733835430388929</v>
      </c>
      <c r="GL2856" s="81">
        <v>375.64590099999998</v>
      </c>
      <c r="GM2856" s="81">
        <v>2029</v>
      </c>
      <c r="GN2856" s="81" t="s">
        <v>173</v>
      </c>
      <c r="GO2856" s="81">
        <v>1.1148832299820636E-2</v>
      </c>
      <c r="GP2856" s="81">
        <v>10</v>
      </c>
      <c r="GQ2856" s="81">
        <v>0</v>
      </c>
      <c r="GR2856" s="81" t="s">
        <v>448</v>
      </c>
      <c r="GS2856" s="81">
        <v>1.1148832299820634E-2</v>
      </c>
      <c r="GT2856" s="81">
        <v>8.3319499833579974E-3</v>
      </c>
      <c r="GU2856" s="81">
        <v>1.1148832299820634E-2</v>
      </c>
      <c r="GV2856" s="81">
        <v>8.3319499833579974E-3</v>
      </c>
      <c r="GW2856" s="81">
        <v>1.1148832299820634E-2</v>
      </c>
      <c r="GX2856" s="81">
        <v>8.3319499833579974E-3</v>
      </c>
      <c r="GY2856" s="81">
        <v>1.1148832299820634E-2</v>
      </c>
      <c r="GZ2856" s="81">
        <v>8.3319499833579974E-3</v>
      </c>
    </row>
    <row r="2857" spans="187:208" x14ac:dyDescent="0.25">
      <c r="GE2857" s="81" t="s">
        <v>449</v>
      </c>
      <c r="GF2857" s="81" t="s">
        <v>155</v>
      </c>
      <c r="GG2857" s="81" t="s">
        <v>471</v>
      </c>
      <c r="GH2857" s="81" t="s">
        <v>452</v>
      </c>
      <c r="GI2857" s="81">
        <v>2030</v>
      </c>
      <c r="GJ2857" s="81" t="s">
        <v>201</v>
      </c>
      <c r="GK2857" s="81">
        <v>0.74733835430388929</v>
      </c>
      <c r="GL2857" s="81">
        <v>375.64590099999998</v>
      </c>
      <c r="GM2857" s="81">
        <v>2030</v>
      </c>
      <c r="GN2857" s="81" t="s">
        <v>173</v>
      </c>
      <c r="GO2857" s="81">
        <v>1.1148832299820636E-2</v>
      </c>
      <c r="GP2857" s="81">
        <v>10</v>
      </c>
      <c r="GQ2857" s="81">
        <v>0</v>
      </c>
      <c r="GR2857" s="81" t="s">
        <v>448</v>
      </c>
      <c r="GS2857" s="81">
        <v>0</v>
      </c>
      <c r="GT2857" s="81">
        <v>0</v>
      </c>
      <c r="GU2857" s="81">
        <v>1.1148832299820634E-2</v>
      </c>
      <c r="GV2857" s="81">
        <v>8.3319499833579974E-3</v>
      </c>
      <c r="GW2857" s="81">
        <v>1.1148832299820634E-2</v>
      </c>
      <c r="GX2857" s="81">
        <v>8.3319499833579974E-3</v>
      </c>
      <c r="GY2857" s="81">
        <v>1.1148832299820634E-2</v>
      </c>
      <c r="GZ2857" s="81">
        <v>8.3319499833579974E-3</v>
      </c>
    </row>
    <row r="2858" spans="187:208" x14ac:dyDescent="0.25">
      <c r="GE2858" s="81" t="s">
        <v>449</v>
      </c>
      <c r="GF2858" s="81" t="s">
        <v>155</v>
      </c>
      <c r="GG2858" s="81" t="s">
        <v>471</v>
      </c>
      <c r="GH2858" s="81" t="s">
        <v>452</v>
      </c>
      <c r="GI2858" s="81">
        <v>2031</v>
      </c>
      <c r="GJ2858" s="81" t="s">
        <v>201</v>
      </c>
      <c r="GK2858" s="81">
        <v>0.74733835430388929</v>
      </c>
      <c r="GL2858" s="81">
        <v>375.64590099999998</v>
      </c>
      <c r="GM2858" s="81">
        <v>2031</v>
      </c>
      <c r="GN2858" s="81" t="s">
        <v>173</v>
      </c>
      <c r="GO2858" s="81">
        <v>1.1148832299820636E-2</v>
      </c>
      <c r="GP2858" s="81">
        <v>10</v>
      </c>
      <c r="GQ2858" s="81">
        <v>0</v>
      </c>
      <c r="GR2858" s="81" t="s">
        <v>448</v>
      </c>
      <c r="GS2858" s="81">
        <v>0</v>
      </c>
      <c r="GT2858" s="81">
        <v>0</v>
      </c>
      <c r="GU2858" s="81">
        <v>0</v>
      </c>
      <c r="GV2858" s="81">
        <v>0</v>
      </c>
      <c r="GW2858" s="81">
        <v>1.1148832299820634E-2</v>
      </c>
      <c r="GX2858" s="81">
        <v>8.3319499833579974E-3</v>
      </c>
      <c r="GY2858" s="81">
        <v>1.1148832299820634E-2</v>
      </c>
      <c r="GZ2858" s="81">
        <v>8.3319499833579974E-3</v>
      </c>
    </row>
    <row r="2859" spans="187:208" x14ac:dyDescent="0.25">
      <c r="GE2859" s="81" t="s">
        <v>449</v>
      </c>
      <c r="GF2859" s="81" t="s">
        <v>155</v>
      </c>
      <c r="GG2859" s="81" t="s">
        <v>471</v>
      </c>
      <c r="GH2859" s="81" t="s">
        <v>452</v>
      </c>
      <c r="GI2859" s="81">
        <v>2032</v>
      </c>
      <c r="GJ2859" s="81" t="s">
        <v>201</v>
      </c>
      <c r="GK2859" s="81">
        <v>0.74733835430388929</v>
      </c>
      <c r="GL2859" s="81">
        <v>375.64590099999998</v>
      </c>
      <c r="GM2859" s="81">
        <v>2032</v>
      </c>
      <c r="GN2859" s="81" t="s">
        <v>173</v>
      </c>
      <c r="GO2859" s="81">
        <v>1.1148832299820636E-2</v>
      </c>
      <c r="GP2859" s="81">
        <v>10</v>
      </c>
      <c r="GQ2859" s="81">
        <v>0</v>
      </c>
      <c r="GR2859" s="81" t="s">
        <v>448</v>
      </c>
      <c r="GS2859" s="81">
        <v>0</v>
      </c>
      <c r="GT2859" s="81">
        <v>0</v>
      </c>
      <c r="GU2859" s="81">
        <v>0</v>
      </c>
      <c r="GV2859" s="81">
        <v>0</v>
      </c>
      <c r="GW2859" s="81">
        <v>0</v>
      </c>
      <c r="GX2859" s="81">
        <v>0</v>
      </c>
      <c r="GY2859" s="81">
        <v>1.1148832299820634E-2</v>
      </c>
      <c r="GZ2859" s="81">
        <v>8.3319499833579974E-3</v>
      </c>
    </row>
    <row r="2860" spans="187:208" x14ac:dyDescent="0.25">
      <c r="GE2860" s="81" t="s">
        <v>449</v>
      </c>
      <c r="GF2860" s="81" t="s">
        <v>155</v>
      </c>
      <c r="GG2860" s="81" t="s">
        <v>471</v>
      </c>
      <c r="GH2860" s="81" t="s">
        <v>453</v>
      </c>
      <c r="GI2860" s="81">
        <v>2021</v>
      </c>
      <c r="GJ2860" s="81" t="s">
        <v>201</v>
      </c>
      <c r="GK2860" s="81">
        <v>3.6425060683954097E-2</v>
      </c>
      <c r="GL2860" s="81">
        <v>375.64590099999998</v>
      </c>
      <c r="GM2860" s="81">
        <v>2021</v>
      </c>
      <c r="GN2860" s="81" t="s">
        <v>173</v>
      </c>
      <c r="GO2860" s="81">
        <v>1.1148832299820636E-2</v>
      </c>
      <c r="GP2860" s="81">
        <v>10</v>
      </c>
      <c r="GQ2860" s="81">
        <v>0</v>
      </c>
      <c r="GR2860" s="81" t="s">
        <v>448</v>
      </c>
      <c r="GS2860" s="81">
        <v>1.1148832299820634E-2</v>
      </c>
      <c r="GT2860" s="81">
        <v>4.060968930761941E-4</v>
      </c>
      <c r="GU2860" s="81">
        <v>1.1148832299820634E-2</v>
      </c>
      <c r="GV2860" s="81">
        <v>4.060968930761941E-4</v>
      </c>
      <c r="GW2860" s="81">
        <v>0</v>
      </c>
      <c r="GX2860" s="81">
        <v>0</v>
      </c>
      <c r="GY2860" s="81">
        <v>0</v>
      </c>
      <c r="GZ2860" s="81">
        <v>0</v>
      </c>
    </row>
    <row r="2861" spans="187:208" x14ac:dyDescent="0.25">
      <c r="GE2861" s="81" t="s">
        <v>449</v>
      </c>
      <c r="GF2861" s="81" t="s">
        <v>155</v>
      </c>
      <c r="GG2861" s="81" t="s">
        <v>471</v>
      </c>
      <c r="GH2861" s="81" t="s">
        <v>453</v>
      </c>
      <c r="GI2861" s="81">
        <v>2022</v>
      </c>
      <c r="GJ2861" s="81" t="s">
        <v>201</v>
      </c>
      <c r="GK2861" s="81">
        <v>3.6425060683954097E-2</v>
      </c>
      <c r="GL2861" s="81">
        <v>375.64590099999998</v>
      </c>
      <c r="GM2861" s="81">
        <v>2022</v>
      </c>
      <c r="GN2861" s="81" t="s">
        <v>173</v>
      </c>
      <c r="GO2861" s="81">
        <v>1.1148832299820636E-2</v>
      </c>
      <c r="GP2861" s="81">
        <v>10</v>
      </c>
      <c r="GQ2861" s="81">
        <v>0</v>
      </c>
      <c r="GR2861" s="81" t="s">
        <v>448</v>
      </c>
      <c r="GS2861" s="81">
        <v>1.1148832299820634E-2</v>
      </c>
      <c r="GT2861" s="81">
        <v>4.060968930761941E-4</v>
      </c>
      <c r="GU2861" s="81">
        <v>1.1148832299820634E-2</v>
      </c>
      <c r="GV2861" s="81">
        <v>4.060968930761941E-4</v>
      </c>
      <c r="GW2861" s="81">
        <v>1.1148832299820634E-2</v>
      </c>
      <c r="GX2861" s="81">
        <v>4.060968930761941E-4</v>
      </c>
      <c r="GY2861" s="81">
        <v>0</v>
      </c>
      <c r="GZ2861" s="81">
        <v>0</v>
      </c>
    </row>
    <row r="2862" spans="187:208" x14ac:dyDescent="0.25">
      <c r="GE2862" s="81" t="s">
        <v>449</v>
      </c>
      <c r="GF2862" s="81" t="s">
        <v>155</v>
      </c>
      <c r="GG2862" s="81" t="s">
        <v>471</v>
      </c>
      <c r="GH2862" s="81" t="s">
        <v>453</v>
      </c>
      <c r="GI2862" s="81">
        <v>2023</v>
      </c>
      <c r="GJ2862" s="81" t="s">
        <v>201</v>
      </c>
      <c r="GK2862" s="81">
        <v>3.7590224611390742E-2</v>
      </c>
      <c r="GL2862" s="81">
        <v>375.64590099999998</v>
      </c>
      <c r="GM2862" s="81">
        <v>2023</v>
      </c>
      <c r="GN2862" s="81" t="s">
        <v>173</v>
      </c>
      <c r="GO2862" s="81">
        <v>1.1148832299820636E-2</v>
      </c>
      <c r="GP2862" s="81">
        <v>10</v>
      </c>
      <c r="GQ2862" s="81">
        <v>0</v>
      </c>
      <c r="GR2862" s="81" t="s">
        <v>448</v>
      </c>
      <c r="GS2862" s="81">
        <v>1.1148832299820634E-2</v>
      </c>
      <c r="GT2862" s="81">
        <v>4.1908711030498564E-4</v>
      </c>
      <c r="GU2862" s="81">
        <v>1.1148832299820634E-2</v>
      </c>
      <c r="GV2862" s="81">
        <v>4.1908711030498564E-4</v>
      </c>
      <c r="GW2862" s="81">
        <v>1.1148832299820634E-2</v>
      </c>
      <c r="GX2862" s="81">
        <v>4.1908711030498564E-4</v>
      </c>
      <c r="GY2862" s="81">
        <v>1.1148832299820634E-2</v>
      </c>
      <c r="GZ2862" s="81">
        <v>4.1908711030498564E-4</v>
      </c>
    </row>
    <row r="2863" spans="187:208" x14ac:dyDescent="0.25">
      <c r="GE2863" s="81" t="s">
        <v>449</v>
      </c>
      <c r="GF2863" s="81" t="s">
        <v>155</v>
      </c>
      <c r="GG2863" s="81" t="s">
        <v>471</v>
      </c>
      <c r="GH2863" s="81" t="s">
        <v>453</v>
      </c>
      <c r="GI2863" s="81">
        <v>2024</v>
      </c>
      <c r="GJ2863" s="81" t="s">
        <v>201</v>
      </c>
      <c r="GK2863" s="81">
        <v>3.7590224611390742E-2</v>
      </c>
      <c r="GL2863" s="81">
        <v>375.64590099999998</v>
      </c>
      <c r="GM2863" s="81">
        <v>2024</v>
      </c>
      <c r="GN2863" s="81" t="s">
        <v>173</v>
      </c>
      <c r="GO2863" s="81">
        <v>1.1148832299820636E-2</v>
      </c>
      <c r="GP2863" s="81">
        <v>10</v>
      </c>
      <c r="GQ2863" s="81">
        <v>0</v>
      </c>
      <c r="GR2863" s="81" t="s">
        <v>448</v>
      </c>
      <c r="GS2863" s="81">
        <v>1.1148832299820634E-2</v>
      </c>
      <c r="GT2863" s="81">
        <v>4.1908711030498564E-4</v>
      </c>
      <c r="GU2863" s="81">
        <v>1.1148832299820634E-2</v>
      </c>
      <c r="GV2863" s="81">
        <v>4.1908711030498564E-4</v>
      </c>
      <c r="GW2863" s="81">
        <v>1.1148832299820634E-2</v>
      </c>
      <c r="GX2863" s="81">
        <v>4.1908711030498564E-4</v>
      </c>
      <c r="GY2863" s="81">
        <v>1.1148832299820634E-2</v>
      </c>
      <c r="GZ2863" s="81">
        <v>4.1908711030498564E-4</v>
      </c>
    </row>
    <row r="2864" spans="187:208" x14ac:dyDescent="0.25">
      <c r="GE2864" s="81" t="s">
        <v>449</v>
      </c>
      <c r="GF2864" s="81" t="s">
        <v>155</v>
      </c>
      <c r="GG2864" s="81" t="s">
        <v>471</v>
      </c>
      <c r="GH2864" s="81" t="s">
        <v>453</v>
      </c>
      <c r="GI2864" s="81">
        <v>2025</v>
      </c>
      <c r="GJ2864" s="81" t="s">
        <v>201</v>
      </c>
      <c r="GK2864" s="81">
        <v>3.7590224611390742E-2</v>
      </c>
      <c r="GL2864" s="81">
        <v>375.64590099999998</v>
      </c>
      <c r="GM2864" s="81">
        <v>2025</v>
      </c>
      <c r="GN2864" s="81" t="s">
        <v>173</v>
      </c>
      <c r="GO2864" s="81">
        <v>1.1148832299820636E-2</v>
      </c>
      <c r="GP2864" s="81">
        <v>10</v>
      </c>
      <c r="GQ2864" s="81">
        <v>0</v>
      </c>
      <c r="GR2864" s="81" t="s">
        <v>448</v>
      </c>
      <c r="GS2864" s="81">
        <v>1.1148832299820634E-2</v>
      </c>
      <c r="GT2864" s="81">
        <v>4.1908711030498564E-4</v>
      </c>
      <c r="GU2864" s="81">
        <v>1.1148832299820634E-2</v>
      </c>
      <c r="GV2864" s="81">
        <v>4.1908711030498564E-4</v>
      </c>
      <c r="GW2864" s="81">
        <v>1.1148832299820634E-2</v>
      </c>
      <c r="GX2864" s="81">
        <v>4.1908711030498564E-4</v>
      </c>
      <c r="GY2864" s="81">
        <v>1.1148832299820634E-2</v>
      </c>
      <c r="GZ2864" s="81">
        <v>4.1908711030498564E-4</v>
      </c>
    </row>
    <row r="2865" spans="98:208" x14ac:dyDescent="0.25">
      <c r="GE2865" s="81" t="s">
        <v>449</v>
      </c>
      <c r="GF2865" s="81" t="s">
        <v>155</v>
      </c>
      <c r="GG2865" s="81" t="s">
        <v>471</v>
      </c>
      <c r="GH2865" s="81" t="s">
        <v>453</v>
      </c>
      <c r="GI2865" s="81">
        <v>2026</v>
      </c>
      <c r="GJ2865" s="81" t="s">
        <v>201</v>
      </c>
      <c r="GK2865" s="81">
        <v>3.7590224611390742E-2</v>
      </c>
      <c r="GL2865" s="81">
        <v>375.64590099999998</v>
      </c>
      <c r="GM2865" s="81">
        <v>2026</v>
      </c>
      <c r="GN2865" s="81" t="s">
        <v>173</v>
      </c>
      <c r="GO2865" s="81">
        <v>1.1148832299820636E-2</v>
      </c>
      <c r="GP2865" s="81">
        <v>10</v>
      </c>
      <c r="GQ2865" s="81">
        <v>0</v>
      </c>
      <c r="GR2865" s="81" t="s">
        <v>448</v>
      </c>
      <c r="GS2865" s="81">
        <v>1.1148832299820634E-2</v>
      </c>
      <c r="GT2865" s="81">
        <v>4.1908711030498564E-4</v>
      </c>
      <c r="GU2865" s="81">
        <v>1.1148832299820634E-2</v>
      </c>
      <c r="GV2865" s="81">
        <v>4.1908711030498564E-4</v>
      </c>
      <c r="GW2865" s="81">
        <v>1.1148832299820634E-2</v>
      </c>
      <c r="GX2865" s="81">
        <v>4.1908711030498564E-4</v>
      </c>
      <c r="GY2865" s="81">
        <v>1.1148832299820634E-2</v>
      </c>
      <c r="GZ2865" s="81">
        <v>4.1908711030498564E-4</v>
      </c>
    </row>
    <row r="2866" spans="98:208" x14ac:dyDescent="0.25">
      <c r="GE2866" s="81" t="s">
        <v>449</v>
      </c>
      <c r="GF2866" s="81" t="s">
        <v>155</v>
      </c>
      <c r="GG2866" s="81" t="s">
        <v>471</v>
      </c>
      <c r="GH2866" s="81" t="s">
        <v>453</v>
      </c>
      <c r="GI2866" s="81">
        <v>2027</v>
      </c>
      <c r="GJ2866" s="81" t="s">
        <v>201</v>
      </c>
      <c r="GK2866" s="81">
        <v>3.7590224611390742E-2</v>
      </c>
      <c r="GL2866" s="81">
        <v>375.64590099999998</v>
      </c>
      <c r="GM2866" s="81">
        <v>2027</v>
      </c>
      <c r="GN2866" s="81" t="s">
        <v>173</v>
      </c>
      <c r="GO2866" s="81">
        <v>1.1148832299820636E-2</v>
      </c>
      <c r="GP2866" s="81">
        <v>10</v>
      </c>
      <c r="GQ2866" s="81">
        <v>0</v>
      </c>
      <c r="GR2866" s="81" t="s">
        <v>448</v>
      </c>
      <c r="GS2866" s="81">
        <v>1.1148832299820634E-2</v>
      </c>
      <c r="GT2866" s="81">
        <v>4.1908711030498564E-4</v>
      </c>
      <c r="GU2866" s="81">
        <v>1.1148832299820634E-2</v>
      </c>
      <c r="GV2866" s="81">
        <v>4.1908711030498564E-4</v>
      </c>
      <c r="GW2866" s="81">
        <v>1.1148832299820634E-2</v>
      </c>
      <c r="GX2866" s="81">
        <v>4.1908711030498564E-4</v>
      </c>
      <c r="GY2866" s="81">
        <v>1.1148832299820634E-2</v>
      </c>
      <c r="GZ2866" s="81">
        <v>4.1908711030498564E-4</v>
      </c>
    </row>
    <row r="2867" spans="98:208" x14ac:dyDescent="0.25">
      <c r="GE2867" s="81" t="s">
        <v>449</v>
      </c>
      <c r="GF2867" s="81" t="s">
        <v>155</v>
      </c>
      <c r="GG2867" s="81" t="s">
        <v>471</v>
      </c>
      <c r="GH2867" s="81" t="s">
        <v>453</v>
      </c>
      <c r="GI2867" s="81">
        <v>2028</v>
      </c>
      <c r="GJ2867" s="81" t="s">
        <v>201</v>
      </c>
      <c r="GK2867" s="81">
        <v>3.9055083184886097E-2</v>
      </c>
      <c r="GL2867" s="81">
        <v>375.64590099999998</v>
      </c>
      <c r="GM2867" s="81">
        <v>2028</v>
      </c>
      <c r="GN2867" s="81" t="s">
        <v>173</v>
      </c>
      <c r="GO2867" s="81">
        <v>1.1148832299820636E-2</v>
      </c>
      <c r="GP2867" s="81">
        <v>10</v>
      </c>
      <c r="GQ2867" s="81">
        <v>0</v>
      </c>
      <c r="GR2867" s="81" t="s">
        <v>448</v>
      </c>
      <c r="GS2867" s="81">
        <v>1.1148832299820634E-2</v>
      </c>
      <c r="GT2867" s="81">
        <v>4.3541857288383984E-4</v>
      </c>
      <c r="GU2867" s="81">
        <v>1.1148832299820634E-2</v>
      </c>
      <c r="GV2867" s="81">
        <v>4.3541857288383984E-4</v>
      </c>
      <c r="GW2867" s="81">
        <v>1.1148832299820634E-2</v>
      </c>
      <c r="GX2867" s="81">
        <v>4.3541857288383984E-4</v>
      </c>
      <c r="GY2867" s="81">
        <v>1.1148832299820634E-2</v>
      </c>
      <c r="GZ2867" s="81">
        <v>4.3541857288383984E-4</v>
      </c>
    </row>
    <row r="2868" spans="98:208" x14ac:dyDescent="0.25">
      <c r="GE2868" s="81" t="s">
        <v>449</v>
      </c>
      <c r="GF2868" s="81" t="s">
        <v>155</v>
      </c>
      <c r="GG2868" s="81" t="s">
        <v>471</v>
      </c>
      <c r="GH2868" s="81" t="s">
        <v>453</v>
      </c>
      <c r="GI2868" s="81">
        <v>2029</v>
      </c>
      <c r="GJ2868" s="81" t="s">
        <v>201</v>
      </c>
      <c r="GK2868" s="81">
        <v>3.9055083184886097E-2</v>
      </c>
      <c r="GL2868" s="81">
        <v>375.64590099999998</v>
      </c>
      <c r="GM2868" s="81">
        <v>2029</v>
      </c>
      <c r="GN2868" s="81" t="s">
        <v>173</v>
      </c>
      <c r="GO2868" s="81">
        <v>1.1148832299820636E-2</v>
      </c>
      <c r="GP2868" s="81">
        <v>10</v>
      </c>
      <c r="GQ2868" s="81">
        <v>0</v>
      </c>
      <c r="GR2868" s="81" t="s">
        <v>448</v>
      </c>
      <c r="GS2868" s="81">
        <v>1.1148832299820634E-2</v>
      </c>
      <c r="GT2868" s="81">
        <v>4.3541857288383984E-4</v>
      </c>
      <c r="GU2868" s="81">
        <v>1.1148832299820634E-2</v>
      </c>
      <c r="GV2868" s="81">
        <v>4.3541857288383984E-4</v>
      </c>
      <c r="GW2868" s="81">
        <v>1.1148832299820634E-2</v>
      </c>
      <c r="GX2868" s="81">
        <v>4.3541857288383984E-4</v>
      </c>
      <c r="GY2868" s="81">
        <v>1.1148832299820634E-2</v>
      </c>
      <c r="GZ2868" s="81">
        <v>4.3541857288383984E-4</v>
      </c>
    </row>
    <row r="2869" spans="98:208" x14ac:dyDescent="0.25">
      <c r="GE2869" s="81" t="s">
        <v>449</v>
      </c>
      <c r="GF2869" s="81" t="s">
        <v>155</v>
      </c>
      <c r="GG2869" s="81" t="s">
        <v>471</v>
      </c>
      <c r="GH2869" s="81" t="s">
        <v>453</v>
      </c>
      <c r="GI2869" s="81">
        <v>2030</v>
      </c>
      <c r="GJ2869" s="81" t="s">
        <v>201</v>
      </c>
      <c r="GK2869" s="81">
        <v>3.9055083184886097E-2</v>
      </c>
      <c r="GL2869" s="81">
        <v>375.64590099999998</v>
      </c>
      <c r="GM2869" s="81">
        <v>2030</v>
      </c>
      <c r="GN2869" s="81" t="s">
        <v>173</v>
      </c>
      <c r="GO2869" s="81">
        <v>1.1148832299820636E-2</v>
      </c>
      <c r="GP2869" s="81">
        <v>10</v>
      </c>
      <c r="GQ2869" s="81">
        <v>0</v>
      </c>
      <c r="GR2869" s="81" t="s">
        <v>448</v>
      </c>
      <c r="GS2869" s="81">
        <v>0</v>
      </c>
      <c r="GT2869" s="81">
        <v>0</v>
      </c>
      <c r="GU2869" s="81">
        <v>1.1148832299820634E-2</v>
      </c>
      <c r="GV2869" s="81">
        <v>4.3541857288383984E-4</v>
      </c>
      <c r="GW2869" s="81">
        <v>1.1148832299820634E-2</v>
      </c>
      <c r="GX2869" s="81">
        <v>4.3541857288383984E-4</v>
      </c>
      <c r="GY2869" s="81">
        <v>1.1148832299820634E-2</v>
      </c>
      <c r="GZ2869" s="81">
        <v>4.3541857288383984E-4</v>
      </c>
    </row>
    <row r="2870" spans="98:208" x14ac:dyDescent="0.25">
      <c r="GE2870" s="81" t="s">
        <v>449</v>
      </c>
      <c r="GF2870" s="81" t="s">
        <v>155</v>
      </c>
      <c r="GG2870" s="81" t="s">
        <v>471</v>
      </c>
      <c r="GH2870" s="81" t="s">
        <v>453</v>
      </c>
      <c r="GI2870" s="81">
        <v>2031</v>
      </c>
      <c r="GJ2870" s="81" t="s">
        <v>201</v>
      </c>
      <c r="GK2870" s="81">
        <v>3.9055083184886097E-2</v>
      </c>
      <c r="GL2870" s="81">
        <v>375.64590099999998</v>
      </c>
      <c r="GM2870" s="81">
        <v>2031</v>
      </c>
      <c r="GN2870" s="81" t="s">
        <v>173</v>
      </c>
      <c r="GO2870" s="81">
        <v>1.1148832299820636E-2</v>
      </c>
      <c r="GP2870" s="81">
        <v>10</v>
      </c>
      <c r="GQ2870" s="81">
        <v>0</v>
      </c>
      <c r="GR2870" s="81" t="s">
        <v>448</v>
      </c>
      <c r="GS2870" s="81">
        <v>0</v>
      </c>
      <c r="GT2870" s="81">
        <v>0</v>
      </c>
      <c r="GU2870" s="81">
        <v>0</v>
      </c>
      <c r="GV2870" s="81">
        <v>0</v>
      </c>
      <c r="GW2870" s="81">
        <v>1.1148832299820634E-2</v>
      </c>
      <c r="GX2870" s="81">
        <v>4.3541857288383984E-4</v>
      </c>
      <c r="GY2870" s="81">
        <v>1.1148832299820634E-2</v>
      </c>
      <c r="GZ2870" s="81">
        <v>4.3541857288383984E-4</v>
      </c>
    </row>
    <row r="2871" spans="98:208" x14ac:dyDescent="0.25">
      <c r="GE2871" s="81" t="s">
        <v>449</v>
      </c>
      <c r="GF2871" s="81" t="s">
        <v>155</v>
      </c>
      <c r="GG2871" s="81" t="s">
        <v>471</v>
      </c>
      <c r="GH2871" s="81" t="s">
        <v>453</v>
      </c>
      <c r="GI2871" s="81">
        <v>2032</v>
      </c>
      <c r="GJ2871" s="81" t="s">
        <v>201</v>
      </c>
      <c r="GK2871" s="81">
        <v>3.9055083184886097E-2</v>
      </c>
      <c r="GL2871" s="81">
        <v>375.64590099999998</v>
      </c>
      <c r="GM2871" s="81">
        <v>2032</v>
      </c>
      <c r="GN2871" s="81" t="s">
        <v>173</v>
      </c>
      <c r="GO2871" s="81">
        <v>1.1148832299820636E-2</v>
      </c>
      <c r="GP2871" s="81">
        <v>10</v>
      </c>
      <c r="GQ2871" s="81">
        <v>0</v>
      </c>
      <c r="GR2871" s="81" t="s">
        <v>448</v>
      </c>
      <c r="GS2871" s="81">
        <v>0</v>
      </c>
      <c r="GT2871" s="81">
        <v>0</v>
      </c>
      <c r="GU2871" s="81">
        <v>0</v>
      </c>
      <c r="GV2871" s="81">
        <v>0</v>
      </c>
      <c r="GW2871" s="81">
        <v>0</v>
      </c>
      <c r="GX2871" s="81">
        <v>0</v>
      </c>
      <c r="GY2871" s="81">
        <v>1.1148832299820634E-2</v>
      </c>
      <c r="GZ2871" s="81">
        <v>4.3541857288383984E-4</v>
      </c>
    </row>
    <row r="2872" spans="98:208" x14ac:dyDescent="0.25">
      <c r="GE2872" s="81" t="s">
        <v>449</v>
      </c>
      <c r="GF2872" s="81" t="s">
        <v>155</v>
      </c>
      <c r="GG2872" s="81" t="s">
        <v>471</v>
      </c>
      <c r="GH2872" s="81" t="s">
        <v>454</v>
      </c>
      <c r="GI2872" s="81">
        <v>2021</v>
      </c>
      <c r="GJ2872" s="81" t="s">
        <v>201</v>
      </c>
      <c r="GK2872" s="81">
        <v>409.22373582022738</v>
      </c>
      <c r="GL2872" s="81">
        <v>375.64590099999998</v>
      </c>
      <c r="GM2872" s="81">
        <v>2021</v>
      </c>
      <c r="GN2872" s="81" t="s">
        <v>173</v>
      </c>
      <c r="GO2872" s="81">
        <v>1.1148832299820636E-2</v>
      </c>
      <c r="GP2872" s="81">
        <v>10</v>
      </c>
      <c r="GQ2872" s="81">
        <v>0</v>
      </c>
      <c r="GR2872" s="81" t="s">
        <v>448</v>
      </c>
      <c r="GS2872" s="81">
        <v>1.1148832299820634E-2</v>
      </c>
      <c r="GT2872" s="81">
        <v>4.5623668037658174</v>
      </c>
      <c r="GU2872" s="81">
        <v>1.1148832299820634E-2</v>
      </c>
      <c r="GV2872" s="81">
        <v>4.5623668037658174</v>
      </c>
      <c r="GW2872" s="81">
        <v>0</v>
      </c>
      <c r="GX2872" s="81">
        <v>0</v>
      </c>
      <c r="GY2872" s="81">
        <v>0</v>
      </c>
      <c r="GZ2872" s="81">
        <v>0</v>
      </c>
    </row>
    <row r="2873" spans="98:208" x14ac:dyDescent="0.25">
      <c r="GE2873" s="81" t="s">
        <v>449</v>
      </c>
      <c r="GF2873" s="81" t="s">
        <v>155</v>
      </c>
      <c r="GG2873" s="81" t="s">
        <v>471</v>
      </c>
      <c r="GH2873" s="81" t="s">
        <v>454</v>
      </c>
      <c r="GI2873" s="81">
        <v>2022</v>
      </c>
      <c r="GJ2873" s="81" t="s">
        <v>201</v>
      </c>
      <c r="GK2873" s="81">
        <v>409.22373582022738</v>
      </c>
      <c r="GL2873" s="81">
        <v>375.64590099999998</v>
      </c>
      <c r="GM2873" s="81">
        <v>2022</v>
      </c>
      <c r="GN2873" s="81" t="s">
        <v>173</v>
      </c>
      <c r="GO2873" s="81">
        <v>1.1148832299820636E-2</v>
      </c>
      <c r="GP2873" s="81">
        <v>10</v>
      </c>
      <c r="GQ2873" s="81">
        <v>0</v>
      </c>
      <c r="GR2873" s="81" t="s">
        <v>448</v>
      </c>
      <c r="GS2873" s="81">
        <v>1.1148832299820634E-2</v>
      </c>
      <c r="GT2873" s="81">
        <v>4.5623668037658174</v>
      </c>
      <c r="GU2873" s="81">
        <v>1.1148832299820634E-2</v>
      </c>
      <c r="GV2873" s="81">
        <v>4.5623668037658174</v>
      </c>
      <c r="GW2873" s="81">
        <v>1.1148832299820634E-2</v>
      </c>
      <c r="GX2873" s="81">
        <v>4.5623668037658174</v>
      </c>
      <c r="GY2873" s="81">
        <v>0</v>
      </c>
      <c r="GZ2873" s="81">
        <v>0</v>
      </c>
    </row>
    <row r="2874" spans="98:208" x14ac:dyDescent="0.25">
      <c r="GE2874" s="81" t="s">
        <v>449</v>
      </c>
      <c r="GF2874" s="81" t="s">
        <v>155</v>
      </c>
      <c r="GG2874" s="81" t="s">
        <v>471</v>
      </c>
      <c r="GH2874" s="81" t="s">
        <v>454</v>
      </c>
      <c r="GI2874" s="81">
        <v>2023</v>
      </c>
      <c r="GJ2874" s="81" t="s">
        <v>201</v>
      </c>
      <c r="GK2874" s="81">
        <v>428.60232122026639</v>
      </c>
      <c r="GL2874" s="81">
        <v>375.64590099999998</v>
      </c>
      <c r="GM2874" s="81">
        <v>2023</v>
      </c>
      <c r="GN2874" s="81" t="s">
        <v>173</v>
      </c>
      <c r="GO2874" s="81">
        <v>1.1148832299820636E-2</v>
      </c>
      <c r="GP2874" s="81">
        <v>10</v>
      </c>
      <c r="GQ2874" s="81">
        <v>0</v>
      </c>
      <c r="GR2874" s="81" t="s">
        <v>448</v>
      </c>
      <c r="GS2874" s="81">
        <v>1.1148832299820634E-2</v>
      </c>
      <c r="GT2874" s="81">
        <v>4.778415402598605</v>
      </c>
      <c r="GU2874" s="81">
        <v>1.1148832299820634E-2</v>
      </c>
      <c r="GV2874" s="81">
        <v>4.778415402598605</v>
      </c>
      <c r="GW2874" s="81">
        <v>1.1148832299820634E-2</v>
      </c>
      <c r="GX2874" s="81">
        <v>4.778415402598605</v>
      </c>
      <c r="GY2874" s="81">
        <v>1.1148832299820634E-2</v>
      </c>
      <c r="GZ2874" s="81">
        <v>4.778415402598605</v>
      </c>
    </row>
    <row r="2875" spans="98:208" x14ac:dyDescent="0.25">
      <c r="GE2875" s="81" t="s">
        <v>449</v>
      </c>
      <c r="GF2875" s="81" t="s">
        <v>155</v>
      </c>
      <c r="GG2875" s="81" t="s">
        <v>471</v>
      </c>
      <c r="GH2875" s="81" t="s">
        <v>454</v>
      </c>
      <c r="GI2875" s="81">
        <v>2024</v>
      </c>
      <c r="GJ2875" s="81" t="s">
        <v>201</v>
      </c>
      <c r="GK2875" s="81">
        <v>428.60232122026639</v>
      </c>
      <c r="GL2875" s="81">
        <v>375.64590099999998</v>
      </c>
      <c r="GM2875" s="81">
        <v>2024</v>
      </c>
      <c r="GN2875" s="81" t="s">
        <v>173</v>
      </c>
      <c r="GO2875" s="81">
        <v>1.1148832299820636E-2</v>
      </c>
      <c r="GP2875" s="81">
        <v>10</v>
      </c>
      <c r="GQ2875" s="81">
        <v>0</v>
      </c>
      <c r="GR2875" s="81" t="s">
        <v>448</v>
      </c>
      <c r="GS2875" s="81">
        <v>1.1148832299820634E-2</v>
      </c>
      <c r="GT2875" s="81">
        <v>4.778415402598605</v>
      </c>
      <c r="GU2875" s="81">
        <v>1.1148832299820634E-2</v>
      </c>
      <c r="GV2875" s="81">
        <v>4.778415402598605</v>
      </c>
      <c r="GW2875" s="81">
        <v>1.1148832299820634E-2</v>
      </c>
      <c r="GX2875" s="81">
        <v>4.778415402598605</v>
      </c>
      <c r="GY2875" s="81">
        <v>1.1148832299820634E-2</v>
      </c>
      <c r="GZ2875" s="81">
        <v>4.778415402598605</v>
      </c>
    </row>
    <row r="2876" spans="98:208" x14ac:dyDescent="0.25">
      <c r="CT2876" s="81" t="s">
        <v>155</v>
      </c>
      <c r="CU2876" s="81" t="s">
        <v>470</v>
      </c>
      <c r="CV2876" s="81" t="s">
        <v>457</v>
      </c>
      <c r="CW2876" s="81">
        <v>2020</v>
      </c>
      <c r="CX2876" s="81">
        <v>0</v>
      </c>
      <c r="CY2876" s="81">
        <v>0</v>
      </c>
      <c r="CZ2876" s="81">
        <v>0</v>
      </c>
      <c r="DA2876" s="81">
        <v>0</v>
      </c>
      <c r="DB2876" s="81">
        <v>14146.130641332509</v>
      </c>
      <c r="DC2876" s="81">
        <v>222.22942162782891</v>
      </c>
      <c r="DD2876" s="81">
        <v>8585.7228092479399</v>
      </c>
      <c r="DE2876" s="81">
        <v>5338.1784104567414</v>
      </c>
      <c r="DF2876" s="81">
        <v>2.4775985538147975</v>
      </c>
      <c r="DG2876" s="81">
        <v>0</v>
      </c>
      <c r="DH2876" s="81">
        <v>0</v>
      </c>
      <c r="DI2876" s="81">
        <v>0</v>
      </c>
      <c r="DJ2876" s="81">
        <v>7.6996427226097615E-8</v>
      </c>
      <c r="DL2876" s="81">
        <v>0</v>
      </c>
      <c r="DM2876" s="81">
        <v>1.9076623674428574E-7</v>
      </c>
      <c r="DN2876" s="81">
        <v>1.9076623674428574E-7</v>
      </c>
      <c r="DO2876" s="81">
        <v>0</v>
      </c>
      <c r="DP2876" s="81">
        <v>0</v>
      </c>
      <c r="DQ2876" s="81">
        <v>0</v>
      </c>
      <c r="DR2876" s="81">
        <v>0</v>
      </c>
      <c r="DS2876" s="81">
        <v>0</v>
      </c>
      <c r="DT2876" s="81">
        <v>0</v>
      </c>
      <c r="DU2876" s="81">
        <v>0</v>
      </c>
      <c r="DV2876" s="81">
        <v>0</v>
      </c>
      <c r="DW2876" s="81">
        <v>0</v>
      </c>
      <c r="GE2876" s="81" t="s">
        <v>449</v>
      </c>
      <c r="GF2876" s="81" t="s">
        <v>155</v>
      </c>
      <c r="GG2876" s="81" t="s">
        <v>471</v>
      </c>
      <c r="GH2876" s="81" t="s">
        <v>454</v>
      </c>
      <c r="GI2876" s="81">
        <v>2025</v>
      </c>
      <c r="GJ2876" s="81" t="s">
        <v>201</v>
      </c>
      <c r="GK2876" s="81">
        <v>428.60232122026639</v>
      </c>
      <c r="GL2876" s="81">
        <v>375.64590099999998</v>
      </c>
      <c r="GM2876" s="81">
        <v>2025</v>
      </c>
      <c r="GN2876" s="81" t="s">
        <v>173</v>
      </c>
      <c r="GO2876" s="81">
        <v>1.1148832299820636E-2</v>
      </c>
      <c r="GP2876" s="81">
        <v>10</v>
      </c>
      <c r="GQ2876" s="81">
        <v>0</v>
      </c>
      <c r="GR2876" s="81" t="s">
        <v>448</v>
      </c>
      <c r="GS2876" s="81">
        <v>1.1148832299820634E-2</v>
      </c>
      <c r="GT2876" s="81">
        <v>4.778415402598605</v>
      </c>
      <c r="GU2876" s="81">
        <v>1.1148832299820634E-2</v>
      </c>
      <c r="GV2876" s="81">
        <v>4.778415402598605</v>
      </c>
      <c r="GW2876" s="81">
        <v>1.1148832299820634E-2</v>
      </c>
      <c r="GX2876" s="81">
        <v>4.778415402598605</v>
      </c>
      <c r="GY2876" s="81">
        <v>1.1148832299820634E-2</v>
      </c>
      <c r="GZ2876" s="81">
        <v>4.778415402598605</v>
      </c>
    </row>
    <row r="2877" spans="98:208" x14ac:dyDescent="0.25">
      <c r="CT2877" s="81" t="s">
        <v>155</v>
      </c>
      <c r="CU2877" s="81" t="s">
        <v>470</v>
      </c>
      <c r="CV2877" s="81" t="s">
        <v>457</v>
      </c>
      <c r="CW2877" s="81">
        <v>2021</v>
      </c>
      <c r="CX2877" s="81">
        <v>0</v>
      </c>
      <c r="CY2877" s="81">
        <v>0</v>
      </c>
      <c r="CZ2877" s="81">
        <v>0</v>
      </c>
      <c r="DA2877" s="81">
        <v>0</v>
      </c>
      <c r="DB2877" s="81">
        <v>14146.130641332509</v>
      </c>
      <c r="DC2877" s="81">
        <v>222.22942162782891</v>
      </c>
      <c r="DD2877" s="81">
        <v>8585.7228092479399</v>
      </c>
      <c r="DE2877" s="81">
        <v>5338.1784104567414</v>
      </c>
      <c r="DF2877" s="81">
        <v>2.4775985538147975</v>
      </c>
      <c r="DG2877" s="81">
        <v>2.4775985538147975</v>
      </c>
      <c r="DH2877" s="81">
        <v>0</v>
      </c>
      <c r="DI2877" s="81">
        <v>0</v>
      </c>
      <c r="DJ2877" s="81">
        <v>7.6996427226097615E-8</v>
      </c>
      <c r="DL2877" s="81">
        <v>0</v>
      </c>
      <c r="DM2877" s="81">
        <v>1.9076623674428574E-7</v>
      </c>
      <c r="DN2877" s="81">
        <v>1.9076623674428574E-7</v>
      </c>
      <c r="DO2877" s="81">
        <v>0</v>
      </c>
      <c r="DP2877" s="81">
        <v>1.9076623674428574E-7</v>
      </c>
      <c r="DQ2877" s="81">
        <v>1.9076623674428574E-7</v>
      </c>
      <c r="DR2877" s="81">
        <v>0</v>
      </c>
      <c r="DS2877" s="81">
        <v>0</v>
      </c>
      <c r="DT2877" s="81">
        <v>0</v>
      </c>
      <c r="DU2877" s="81">
        <v>0</v>
      </c>
      <c r="DV2877" s="81">
        <v>0</v>
      </c>
      <c r="DW2877" s="81">
        <v>0</v>
      </c>
      <c r="GE2877" s="81" t="s">
        <v>449</v>
      </c>
      <c r="GF2877" s="81" t="s">
        <v>155</v>
      </c>
      <c r="GG2877" s="81" t="s">
        <v>471</v>
      </c>
      <c r="GH2877" s="81" t="s">
        <v>454</v>
      </c>
      <c r="GI2877" s="81">
        <v>2026</v>
      </c>
      <c r="GJ2877" s="81" t="s">
        <v>201</v>
      </c>
      <c r="GK2877" s="81">
        <v>428.60232122026639</v>
      </c>
      <c r="GL2877" s="81">
        <v>375.64590099999998</v>
      </c>
      <c r="GM2877" s="81">
        <v>2026</v>
      </c>
      <c r="GN2877" s="81" t="s">
        <v>173</v>
      </c>
      <c r="GO2877" s="81">
        <v>1.1148832299820636E-2</v>
      </c>
      <c r="GP2877" s="81">
        <v>10</v>
      </c>
      <c r="GQ2877" s="81">
        <v>0</v>
      </c>
      <c r="GR2877" s="81" t="s">
        <v>448</v>
      </c>
      <c r="GS2877" s="81">
        <v>1.1148832299820634E-2</v>
      </c>
      <c r="GT2877" s="81">
        <v>4.778415402598605</v>
      </c>
      <c r="GU2877" s="81">
        <v>1.1148832299820634E-2</v>
      </c>
      <c r="GV2877" s="81">
        <v>4.778415402598605</v>
      </c>
      <c r="GW2877" s="81">
        <v>1.1148832299820634E-2</v>
      </c>
      <c r="GX2877" s="81">
        <v>4.778415402598605</v>
      </c>
      <c r="GY2877" s="81">
        <v>1.1148832299820634E-2</v>
      </c>
      <c r="GZ2877" s="81">
        <v>4.778415402598605</v>
      </c>
    </row>
    <row r="2878" spans="98:208" x14ac:dyDescent="0.25">
      <c r="CT2878" s="81" t="s">
        <v>155</v>
      </c>
      <c r="CU2878" s="81" t="s">
        <v>470</v>
      </c>
      <c r="CV2878" s="81" t="s">
        <v>457</v>
      </c>
      <c r="CW2878" s="81">
        <v>2022</v>
      </c>
      <c r="CX2878" s="81">
        <v>0</v>
      </c>
      <c r="CY2878" s="81">
        <v>0</v>
      </c>
      <c r="CZ2878" s="81">
        <v>0</v>
      </c>
      <c r="DA2878" s="81">
        <v>0</v>
      </c>
      <c r="DB2878" s="81">
        <v>14146.130641332509</v>
      </c>
      <c r="DC2878" s="81">
        <v>222.22942162782891</v>
      </c>
      <c r="DD2878" s="81">
        <v>8585.7228092479399</v>
      </c>
      <c r="DE2878" s="81">
        <v>5338.1784104567414</v>
      </c>
      <c r="DF2878" s="81">
        <v>2.4775985538147975</v>
      </c>
      <c r="DG2878" s="81">
        <v>2.4775985538147975</v>
      </c>
      <c r="DH2878" s="81">
        <v>2.4775985538147975</v>
      </c>
      <c r="DI2878" s="81">
        <v>0</v>
      </c>
      <c r="DJ2878" s="81">
        <v>7.6996427226097615E-8</v>
      </c>
      <c r="DL2878" s="81">
        <v>0</v>
      </c>
      <c r="DM2878" s="81">
        <v>1.9076623674428574E-7</v>
      </c>
      <c r="DN2878" s="81">
        <v>1.9076623674428574E-7</v>
      </c>
      <c r="DO2878" s="81">
        <v>0</v>
      </c>
      <c r="DP2878" s="81">
        <v>1.9076623674428574E-7</v>
      </c>
      <c r="DQ2878" s="81">
        <v>1.9076623674428574E-7</v>
      </c>
      <c r="DR2878" s="81">
        <v>0</v>
      </c>
      <c r="DS2878" s="81">
        <v>1.9076623674428574E-7</v>
      </c>
      <c r="DT2878" s="81">
        <v>1.9076623674428574E-7</v>
      </c>
      <c r="DU2878" s="81">
        <v>0</v>
      </c>
      <c r="DV2878" s="81">
        <v>0</v>
      </c>
      <c r="DW2878" s="81">
        <v>0</v>
      </c>
      <c r="GE2878" s="81" t="s">
        <v>449</v>
      </c>
      <c r="GF2878" s="81" t="s">
        <v>155</v>
      </c>
      <c r="GG2878" s="81" t="s">
        <v>471</v>
      </c>
      <c r="GH2878" s="81" t="s">
        <v>454</v>
      </c>
      <c r="GI2878" s="81">
        <v>2027</v>
      </c>
      <c r="GJ2878" s="81" t="s">
        <v>201</v>
      </c>
      <c r="GK2878" s="81">
        <v>428.60232122026639</v>
      </c>
      <c r="GL2878" s="81">
        <v>375.64590099999998</v>
      </c>
      <c r="GM2878" s="81">
        <v>2027</v>
      </c>
      <c r="GN2878" s="81" t="s">
        <v>173</v>
      </c>
      <c r="GO2878" s="81">
        <v>1.1148832299820636E-2</v>
      </c>
      <c r="GP2878" s="81">
        <v>10</v>
      </c>
      <c r="GQ2878" s="81">
        <v>0</v>
      </c>
      <c r="GR2878" s="81" t="s">
        <v>448</v>
      </c>
      <c r="GS2878" s="81">
        <v>1.1148832299820634E-2</v>
      </c>
      <c r="GT2878" s="81">
        <v>4.778415402598605</v>
      </c>
      <c r="GU2878" s="81">
        <v>1.1148832299820634E-2</v>
      </c>
      <c r="GV2878" s="81">
        <v>4.778415402598605</v>
      </c>
      <c r="GW2878" s="81">
        <v>1.1148832299820634E-2</v>
      </c>
      <c r="GX2878" s="81">
        <v>4.778415402598605</v>
      </c>
      <c r="GY2878" s="81">
        <v>1.1148832299820634E-2</v>
      </c>
      <c r="GZ2878" s="81">
        <v>4.778415402598605</v>
      </c>
    </row>
    <row r="2879" spans="98:208" x14ac:dyDescent="0.25">
      <c r="CT2879" s="81" t="s">
        <v>155</v>
      </c>
      <c r="CU2879" s="81" t="s">
        <v>470</v>
      </c>
      <c r="CV2879" s="81" t="s">
        <v>457</v>
      </c>
      <c r="CW2879" s="81">
        <v>2023</v>
      </c>
      <c r="CX2879" s="81">
        <v>0</v>
      </c>
      <c r="CY2879" s="81">
        <v>0</v>
      </c>
      <c r="CZ2879" s="81">
        <v>0</v>
      </c>
      <c r="DA2879" s="81">
        <v>0</v>
      </c>
      <c r="DB2879" s="81">
        <v>14664.637556436621</v>
      </c>
      <c r="DC2879" s="81">
        <v>233.23007680793651</v>
      </c>
      <c r="DD2879" s="81">
        <v>8896.5159934285875</v>
      </c>
      <c r="DE2879" s="81">
        <v>5534.8914862000893</v>
      </c>
      <c r="DF2879" s="81">
        <v>2.6002430136059704</v>
      </c>
      <c r="DG2879" s="81">
        <v>2.6002430136059704</v>
      </c>
      <c r="DH2879" s="81">
        <v>2.6002430136059704</v>
      </c>
      <c r="DI2879" s="81">
        <v>2.6002430136059704</v>
      </c>
      <c r="DJ2879" s="81">
        <v>7.6996427226097615E-8</v>
      </c>
      <c r="DL2879" s="81">
        <v>0</v>
      </c>
      <c r="DM2879" s="81">
        <v>2.0020942196728085E-7</v>
      </c>
      <c r="DN2879" s="81">
        <v>2.0020942196728085E-7</v>
      </c>
      <c r="DO2879" s="81">
        <v>0</v>
      </c>
      <c r="DP2879" s="81">
        <v>2.0020942196728085E-7</v>
      </c>
      <c r="DQ2879" s="81">
        <v>2.0020942196728085E-7</v>
      </c>
      <c r="DR2879" s="81">
        <v>0</v>
      </c>
      <c r="DS2879" s="81">
        <v>2.0020942196728085E-7</v>
      </c>
      <c r="DT2879" s="81">
        <v>2.0020942196728085E-7</v>
      </c>
      <c r="DU2879" s="81">
        <v>0</v>
      </c>
      <c r="DV2879" s="81">
        <v>2.0020942196728085E-7</v>
      </c>
      <c r="DW2879" s="81">
        <v>2.0020942196728085E-7</v>
      </c>
      <c r="GE2879" s="81" t="s">
        <v>449</v>
      </c>
      <c r="GF2879" s="81" t="s">
        <v>155</v>
      </c>
      <c r="GG2879" s="81" t="s">
        <v>471</v>
      </c>
      <c r="GH2879" s="81" t="s">
        <v>454</v>
      </c>
      <c r="GI2879" s="81">
        <v>2028</v>
      </c>
      <c r="GJ2879" s="81" t="s">
        <v>201</v>
      </c>
      <c r="GK2879" s="81">
        <v>453.26096055697491</v>
      </c>
      <c r="GL2879" s="81">
        <v>375.64590099999998</v>
      </c>
      <c r="GM2879" s="81">
        <v>2028</v>
      </c>
      <c r="GN2879" s="81" t="s">
        <v>173</v>
      </c>
      <c r="GO2879" s="81">
        <v>1.1148832299820636E-2</v>
      </c>
      <c r="GP2879" s="81">
        <v>10</v>
      </c>
      <c r="GQ2879" s="81">
        <v>0</v>
      </c>
      <c r="GR2879" s="81" t="s">
        <v>448</v>
      </c>
      <c r="GS2879" s="81">
        <v>1.1148832299820634E-2</v>
      </c>
      <c r="GT2879" s="81">
        <v>5.0533304373053287</v>
      </c>
      <c r="GU2879" s="81">
        <v>1.1148832299820634E-2</v>
      </c>
      <c r="GV2879" s="81">
        <v>5.0533304373053287</v>
      </c>
      <c r="GW2879" s="81">
        <v>1.1148832299820634E-2</v>
      </c>
      <c r="GX2879" s="81">
        <v>5.0533304373053287</v>
      </c>
      <c r="GY2879" s="81">
        <v>1.1148832299820634E-2</v>
      </c>
      <c r="GZ2879" s="81">
        <v>5.0533304373053287</v>
      </c>
    </row>
    <row r="2880" spans="98:208" x14ac:dyDescent="0.25">
      <c r="CT2880" s="81" t="s">
        <v>155</v>
      </c>
      <c r="CU2880" s="81" t="s">
        <v>470</v>
      </c>
      <c r="CV2880" s="81" t="s">
        <v>457</v>
      </c>
      <c r="CW2880" s="81">
        <v>2024</v>
      </c>
      <c r="CX2880" s="81">
        <v>0</v>
      </c>
      <c r="CY2880" s="81">
        <v>0</v>
      </c>
      <c r="CZ2880" s="81">
        <v>0</v>
      </c>
      <c r="DA2880" s="81">
        <v>0</v>
      </c>
      <c r="DB2880" s="81">
        <v>14664.637556436621</v>
      </c>
      <c r="DC2880" s="81">
        <v>233.23007680793651</v>
      </c>
      <c r="DD2880" s="81">
        <v>8896.5159934285875</v>
      </c>
      <c r="DE2880" s="81">
        <v>5534.8914862000893</v>
      </c>
      <c r="DF2880" s="81">
        <v>2.6002430136059704</v>
      </c>
      <c r="DG2880" s="81">
        <v>2.6002430136059704</v>
      </c>
      <c r="DH2880" s="81">
        <v>2.6002430136059704</v>
      </c>
      <c r="DI2880" s="81">
        <v>2.6002430136059704</v>
      </c>
      <c r="DJ2880" s="81">
        <v>7.6996427226097615E-8</v>
      </c>
      <c r="DL2880" s="81">
        <v>0</v>
      </c>
      <c r="DM2880" s="81">
        <v>2.0020942196728085E-7</v>
      </c>
      <c r="DN2880" s="81">
        <v>2.0020942196728085E-7</v>
      </c>
      <c r="DO2880" s="81">
        <v>0</v>
      </c>
      <c r="DP2880" s="81">
        <v>2.0020942196728085E-7</v>
      </c>
      <c r="DQ2880" s="81">
        <v>2.0020942196728085E-7</v>
      </c>
      <c r="DR2880" s="81">
        <v>0</v>
      </c>
      <c r="DS2880" s="81">
        <v>2.0020942196728085E-7</v>
      </c>
      <c r="DT2880" s="81">
        <v>2.0020942196728085E-7</v>
      </c>
      <c r="DU2880" s="81">
        <v>0</v>
      </c>
      <c r="DV2880" s="81">
        <v>2.0020942196728085E-7</v>
      </c>
      <c r="DW2880" s="81">
        <v>2.0020942196728085E-7</v>
      </c>
      <c r="GE2880" s="81" t="s">
        <v>449</v>
      </c>
      <c r="GF2880" s="81" t="s">
        <v>155</v>
      </c>
      <c r="GG2880" s="81" t="s">
        <v>471</v>
      </c>
      <c r="GH2880" s="81" t="s">
        <v>454</v>
      </c>
      <c r="GI2880" s="81">
        <v>2029</v>
      </c>
      <c r="GJ2880" s="81" t="s">
        <v>201</v>
      </c>
      <c r="GK2880" s="81">
        <v>453.26096055697491</v>
      </c>
      <c r="GL2880" s="81">
        <v>375.64590099999998</v>
      </c>
      <c r="GM2880" s="81">
        <v>2029</v>
      </c>
      <c r="GN2880" s="81" t="s">
        <v>173</v>
      </c>
      <c r="GO2880" s="81">
        <v>1.1148832299820636E-2</v>
      </c>
      <c r="GP2880" s="81">
        <v>10</v>
      </c>
      <c r="GQ2880" s="81">
        <v>0</v>
      </c>
      <c r="GR2880" s="81" t="s">
        <v>448</v>
      </c>
      <c r="GS2880" s="81">
        <v>1.1148832299820634E-2</v>
      </c>
      <c r="GT2880" s="81">
        <v>5.0533304373053287</v>
      </c>
      <c r="GU2880" s="81">
        <v>1.1148832299820634E-2</v>
      </c>
      <c r="GV2880" s="81">
        <v>5.0533304373053287</v>
      </c>
      <c r="GW2880" s="81">
        <v>1.1148832299820634E-2</v>
      </c>
      <c r="GX2880" s="81">
        <v>5.0533304373053287</v>
      </c>
      <c r="GY2880" s="81">
        <v>1.1148832299820634E-2</v>
      </c>
      <c r="GZ2880" s="81">
        <v>5.0533304373053287</v>
      </c>
    </row>
    <row r="2881" spans="98:208" x14ac:dyDescent="0.25">
      <c r="CT2881" s="81" t="s">
        <v>155</v>
      </c>
      <c r="CU2881" s="81" t="s">
        <v>470</v>
      </c>
      <c r="CV2881" s="81" t="s">
        <v>457</v>
      </c>
      <c r="CW2881" s="81">
        <v>2025</v>
      </c>
      <c r="CX2881" s="81">
        <v>0</v>
      </c>
      <c r="CY2881" s="81">
        <v>0</v>
      </c>
      <c r="CZ2881" s="81">
        <v>0</v>
      </c>
      <c r="DA2881" s="81">
        <v>0</v>
      </c>
      <c r="DB2881" s="81">
        <v>14664.637556436621</v>
      </c>
      <c r="DC2881" s="81">
        <v>233.23007680793651</v>
      </c>
      <c r="DD2881" s="81">
        <v>8896.5159934285875</v>
      </c>
      <c r="DE2881" s="81">
        <v>5534.8914862000893</v>
      </c>
      <c r="DF2881" s="81">
        <v>2.6002430136059704</v>
      </c>
      <c r="DG2881" s="81">
        <v>2.6002430136059704</v>
      </c>
      <c r="DH2881" s="81">
        <v>2.6002430136059704</v>
      </c>
      <c r="DI2881" s="81">
        <v>2.6002430136059704</v>
      </c>
      <c r="DJ2881" s="81">
        <v>7.6996427226097615E-8</v>
      </c>
      <c r="DL2881" s="81">
        <v>0</v>
      </c>
      <c r="DM2881" s="81">
        <v>2.0020942196728085E-7</v>
      </c>
      <c r="DN2881" s="81">
        <v>2.0020942196728085E-7</v>
      </c>
      <c r="DO2881" s="81">
        <v>0</v>
      </c>
      <c r="DP2881" s="81">
        <v>2.0020942196728085E-7</v>
      </c>
      <c r="DQ2881" s="81">
        <v>2.0020942196728085E-7</v>
      </c>
      <c r="DR2881" s="81">
        <v>0</v>
      </c>
      <c r="DS2881" s="81">
        <v>2.0020942196728085E-7</v>
      </c>
      <c r="DT2881" s="81">
        <v>2.0020942196728085E-7</v>
      </c>
      <c r="DU2881" s="81">
        <v>0</v>
      </c>
      <c r="DV2881" s="81">
        <v>2.0020942196728085E-7</v>
      </c>
      <c r="DW2881" s="81">
        <v>2.0020942196728085E-7</v>
      </c>
      <c r="GE2881" s="81" t="s">
        <v>449</v>
      </c>
      <c r="GF2881" s="81" t="s">
        <v>155</v>
      </c>
      <c r="GG2881" s="81" t="s">
        <v>471</v>
      </c>
      <c r="GH2881" s="81" t="s">
        <v>454</v>
      </c>
      <c r="GI2881" s="81">
        <v>2030</v>
      </c>
      <c r="GJ2881" s="81" t="s">
        <v>201</v>
      </c>
      <c r="GK2881" s="81">
        <v>453.26096055697491</v>
      </c>
      <c r="GL2881" s="81">
        <v>375.64590099999998</v>
      </c>
      <c r="GM2881" s="81">
        <v>2030</v>
      </c>
      <c r="GN2881" s="81" t="s">
        <v>173</v>
      </c>
      <c r="GO2881" s="81">
        <v>1.1148832299820636E-2</v>
      </c>
      <c r="GP2881" s="81">
        <v>10</v>
      </c>
      <c r="GQ2881" s="81">
        <v>0</v>
      </c>
      <c r="GR2881" s="81" t="s">
        <v>448</v>
      </c>
      <c r="GS2881" s="81">
        <v>0</v>
      </c>
      <c r="GT2881" s="81">
        <v>0</v>
      </c>
      <c r="GU2881" s="81">
        <v>1.1148832299820634E-2</v>
      </c>
      <c r="GV2881" s="81">
        <v>5.0533304373053287</v>
      </c>
      <c r="GW2881" s="81">
        <v>1.1148832299820634E-2</v>
      </c>
      <c r="GX2881" s="81">
        <v>5.0533304373053287</v>
      </c>
      <c r="GY2881" s="81">
        <v>1.1148832299820634E-2</v>
      </c>
      <c r="GZ2881" s="81">
        <v>5.0533304373053287</v>
      </c>
    </row>
    <row r="2882" spans="98:208" x14ac:dyDescent="0.25">
      <c r="CT2882" s="81" t="s">
        <v>155</v>
      </c>
      <c r="CU2882" s="81" t="s">
        <v>470</v>
      </c>
      <c r="CV2882" s="81" t="s">
        <v>457</v>
      </c>
      <c r="CW2882" s="81">
        <v>2026</v>
      </c>
      <c r="CX2882" s="81">
        <v>0</v>
      </c>
      <c r="CY2882" s="81">
        <v>0</v>
      </c>
      <c r="CZ2882" s="81">
        <v>0</v>
      </c>
      <c r="DA2882" s="81">
        <v>0</v>
      </c>
      <c r="DB2882" s="81">
        <v>14664.637556436621</v>
      </c>
      <c r="DC2882" s="81">
        <v>233.23007680793651</v>
      </c>
      <c r="DD2882" s="81">
        <v>8896.5159934285875</v>
      </c>
      <c r="DE2882" s="81">
        <v>5534.8914862000893</v>
      </c>
      <c r="DF2882" s="81">
        <v>2.6002430136059704</v>
      </c>
      <c r="DG2882" s="81">
        <v>2.6002430136059704</v>
      </c>
      <c r="DH2882" s="81">
        <v>2.6002430136059704</v>
      </c>
      <c r="DI2882" s="81">
        <v>2.6002430136059704</v>
      </c>
      <c r="DJ2882" s="81">
        <v>7.6996427226097615E-8</v>
      </c>
      <c r="DL2882" s="81">
        <v>0</v>
      </c>
      <c r="DM2882" s="81">
        <v>2.0020942196728085E-7</v>
      </c>
      <c r="DN2882" s="81">
        <v>2.0020942196728085E-7</v>
      </c>
      <c r="DO2882" s="81">
        <v>0</v>
      </c>
      <c r="DP2882" s="81">
        <v>2.0020942196728085E-7</v>
      </c>
      <c r="DQ2882" s="81">
        <v>2.0020942196728085E-7</v>
      </c>
      <c r="DR2882" s="81">
        <v>0</v>
      </c>
      <c r="DS2882" s="81">
        <v>2.0020942196728085E-7</v>
      </c>
      <c r="DT2882" s="81">
        <v>2.0020942196728085E-7</v>
      </c>
      <c r="DU2882" s="81">
        <v>0</v>
      </c>
      <c r="DV2882" s="81">
        <v>2.0020942196728085E-7</v>
      </c>
      <c r="DW2882" s="81">
        <v>2.0020942196728085E-7</v>
      </c>
      <c r="GE2882" s="81" t="s">
        <v>449</v>
      </c>
      <c r="GF2882" s="81" t="s">
        <v>155</v>
      </c>
      <c r="GG2882" s="81" t="s">
        <v>471</v>
      </c>
      <c r="GH2882" s="81" t="s">
        <v>454</v>
      </c>
      <c r="GI2882" s="81">
        <v>2031</v>
      </c>
      <c r="GJ2882" s="81" t="s">
        <v>201</v>
      </c>
      <c r="GK2882" s="81">
        <v>453.26096055697491</v>
      </c>
      <c r="GL2882" s="81">
        <v>375.64590099999998</v>
      </c>
      <c r="GM2882" s="81">
        <v>2031</v>
      </c>
      <c r="GN2882" s="81" t="s">
        <v>173</v>
      </c>
      <c r="GO2882" s="81">
        <v>1.1148832299820636E-2</v>
      </c>
      <c r="GP2882" s="81">
        <v>10</v>
      </c>
      <c r="GQ2882" s="81">
        <v>0</v>
      </c>
      <c r="GR2882" s="81" t="s">
        <v>448</v>
      </c>
      <c r="GS2882" s="81">
        <v>0</v>
      </c>
      <c r="GT2882" s="81">
        <v>0</v>
      </c>
      <c r="GU2882" s="81">
        <v>0</v>
      </c>
      <c r="GV2882" s="81">
        <v>0</v>
      </c>
      <c r="GW2882" s="81">
        <v>1.1148832299820634E-2</v>
      </c>
      <c r="GX2882" s="81">
        <v>5.0533304373053287</v>
      </c>
      <c r="GY2882" s="81">
        <v>1.1148832299820634E-2</v>
      </c>
      <c r="GZ2882" s="81">
        <v>5.0533304373053287</v>
      </c>
    </row>
    <row r="2883" spans="98:208" x14ac:dyDescent="0.25">
      <c r="CT2883" s="81" t="s">
        <v>155</v>
      </c>
      <c r="CU2883" s="81" t="s">
        <v>470</v>
      </c>
      <c r="CV2883" s="81" t="s">
        <v>457</v>
      </c>
      <c r="CW2883" s="81">
        <v>2027</v>
      </c>
      <c r="CX2883" s="81">
        <v>0</v>
      </c>
      <c r="CY2883" s="81">
        <v>0</v>
      </c>
      <c r="CZ2883" s="81">
        <v>0</v>
      </c>
      <c r="DA2883" s="81">
        <v>0</v>
      </c>
      <c r="DB2883" s="81">
        <v>14664.637556436621</v>
      </c>
      <c r="DC2883" s="81">
        <v>233.23007680793651</v>
      </c>
      <c r="DD2883" s="81">
        <v>8896.5159934285875</v>
      </c>
      <c r="DE2883" s="81">
        <v>5534.8914862000893</v>
      </c>
      <c r="DF2883" s="81">
        <v>2.6002430136059704</v>
      </c>
      <c r="DG2883" s="81">
        <v>2.6002430136059704</v>
      </c>
      <c r="DH2883" s="81">
        <v>2.6002430136059704</v>
      </c>
      <c r="DI2883" s="81">
        <v>2.6002430136059704</v>
      </c>
      <c r="DJ2883" s="81">
        <v>7.6996427226097615E-8</v>
      </c>
      <c r="DL2883" s="81">
        <v>0</v>
      </c>
      <c r="DM2883" s="81">
        <v>2.0020942196728085E-7</v>
      </c>
      <c r="DN2883" s="81">
        <v>2.0020942196728085E-7</v>
      </c>
      <c r="DO2883" s="81">
        <v>0</v>
      </c>
      <c r="DP2883" s="81">
        <v>2.0020942196728085E-7</v>
      </c>
      <c r="DQ2883" s="81">
        <v>2.0020942196728085E-7</v>
      </c>
      <c r="DR2883" s="81">
        <v>0</v>
      </c>
      <c r="DS2883" s="81">
        <v>2.0020942196728085E-7</v>
      </c>
      <c r="DT2883" s="81">
        <v>2.0020942196728085E-7</v>
      </c>
      <c r="DU2883" s="81">
        <v>0</v>
      </c>
      <c r="DV2883" s="81">
        <v>2.0020942196728085E-7</v>
      </c>
      <c r="DW2883" s="81">
        <v>2.0020942196728085E-7</v>
      </c>
      <c r="GE2883" s="81" t="s">
        <v>449</v>
      </c>
      <c r="GF2883" s="81" t="s">
        <v>155</v>
      </c>
      <c r="GG2883" s="81" t="s">
        <v>471</v>
      </c>
      <c r="GH2883" s="81" t="s">
        <v>454</v>
      </c>
      <c r="GI2883" s="81">
        <v>2032</v>
      </c>
      <c r="GJ2883" s="81" t="s">
        <v>201</v>
      </c>
      <c r="GK2883" s="81">
        <v>453.26096055697491</v>
      </c>
      <c r="GL2883" s="81">
        <v>375.64590099999998</v>
      </c>
      <c r="GM2883" s="81">
        <v>2032</v>
      </c>
      <c r="GN2883" s="81" t="s">
        <v>173</v>
      </c>
      <c r="GO2883" s="81">
        <v>1.1148832299820636E-2</v>
      </c>
      <c r="GP2883" s="81">
        <v>10</v>
      </c>
      <c r="GQ2883" s="81">
        <v>0</v>
      </c>
      <c r="GR2883" s="81" t="s">
        <v>448</v>
      </c>
      <c r="GS2883" s="81">
        <v>0</v>
      </c>
      <c r="GT2883" s="81">
        <v>0</v>
      </c>
      <c r="GU2883" s="81">
        <v>0</v>
      </c>
      <c r="GV2883" s="81">
        <v>0</v>
      </c>
      <c r="GW2883" s="81">
        <v>0</v>
      </c>
      <c r="GX2883" s="81">
        <v>0</v>
      </c>
      <c r="GY2883" s="81">
        <v>1.1148832299820634E-2</v>
      </c>
      <c r="GZ2883" s="81">
        <v>5.0533304373053287</v>
      </c>
    </row>
    <row r="2884" spans="98:208" x14ac:dyDescent="0.25">
      <c r="CT2884" s="81" t="s">
        <v>155</v>
      </c>
      <c r="CU2884" s="81" t="s">
        <v>470</v>
      </c>
      <c r="CV2884" s="81" t="s">
        <v>457</v>
      </c>
      <c r="CW2884" s="81">
        <v>2028</v>
      </c>
      <c r="CX2884" s="81">
        <v>0</v>
      </c>
      <c r="CY2884" s="81">
        <v>0</v>
      </c>
      <c r="CZ2884" s="81">
        <v>0</v>
      </c>
      <c r="DA2884" s="81">
        <v>0</v>
      </c>
      <c r="DB2884" s="81">
        <v>15317.990942815961</v>
      </c>
      <c r="DC2884" s="81">
        <v>247.2729921649443</v>
      </c>
      <c r="DD2884" s="81">
        <v>9287.6490955444879</v>
      </c>
      <c r="DE2884" s="81">
        <v>5783.0688551065195</v>
      </c>
      <c r="DF2884" s="81">
        <v>2.7568051219218259</v>
      </c>
      <c r="DG2884" s="81">
        <v>2.7568051219218259</v>
      </c>
      <c r="DH2884" s="81">
        <v>2.7568051219218259</v>
      </c>
      <c r="DI2884" s="81">
        <v>2.7568051219218259</v>
      </c>
      <c r="DJ2884" s="81">
        <v>7.6996427226097615E-8</v>
      </c>
      <c r="DL2884" s="81">
        <v>0</v>
      </c>
      <c r="DM2884" s="81">
        <v>2.1226414494658703E-7</v>
      </c>
      <c r="DN2884" s="81">
        <v>2.1226414494658703E-7</v>
      </c>
      <c r="DO2884" s="81">
        <v>0</v>
      </c>
      <c r="DP2884" s="81">
        <v>2.1226414494658703E-7</v>
      </c>
      <c r="DQ2884" s="81">
        <v>2.1226414494658703E-7</v>
      </c>
      <c r="DR2884" s="81">
        <v>0</v>
      </c>
      <c r="DS2884" s="81">
        <v>2.1226414494658703E-7</v>
      </c>
      <c r="DT2884" s="81">
        <v>2.1226414494658703E-7</v>
      </c>
      <c r="DU2884" s="81">
        <v>0</v>
      </c>
      <c r="DV2884" s="81">
        <v>2.1226414494658703E-7</v>
      </c>
      <c r="DW2884" s="81">
        <v>2.1226414494658703E-7</v>
      </c>
      <c r="GE2884" s="81" t="s">
        <v>449</v>
      </c>
      <c r="GF2884" s="81" t="s">
        <v>155</v>
      </c>
      <c r="GG2884" s="81" t="s">
        <v>471</v>
      </c>
      <c r="GH2884" s="81" t="s">
        <v>455</v>
      </c>
      <c r="GI2884" s="81">
        <v>2021</v>
      </c>
      <c r="GJ2884" s="81" t="s">
        <v>201</v>
      </c>
      <c r="GK2884" s="81">
        <v>409.22373582043872</v>
      </c>
      <c r="GL2884" s="81">
        <v>375.64590099999998</v>
      </c>
      <c r="GM2884" s="81">
        <v>2021</v>
      </c>
      <c r="GN2884" s="81" t="s">
        <v>173</v>
      </c>
      <c r="GO2884" s="81">
        <v>1.1148832299820636E-2</v>
      </c>
      <c r="GP2884" s="81">
        <v>10</v>
      </c>
      <c r="GQ2884" s="81">
        <v>0</v>
      </c>
      <c r="GR2884" s="81" t="s">
        <v>448</v>
      </c>
      <c r="GS2884" s="81">
        <v>1.1148832299820634E-2</v>
      </c>
      <c r="GT2884" s="81">
        <v>4.5623668037681737</v>
      </c>
      <c r="GU2884" s="81">
        <v>1.1148832299820634E-2</v>
      </c>
      <c r="GV2884" s="81">
        <v>4.5623668037681737</v>
      </c>
      <c r="GW2884" s="81">
        <v>0</v>
      </c>
      <c r="GX2884" s="81">
        <v>0</v>
      </c>
      <c r="GY2884" s="81">
        <v>0</v>
      </c>
      <c r="GZ2884" s="81">
        <v>0</v>
      </c>
    </row>
    <row r="2885" spans="98:208" x14ac:dyDescent="0.25">
      <c r="CT2885" s="81" t="s">
        <v>155</v>
      </c>
      <c r="CU2885" s="81" t="s">
        <v>470</v>
      </c>
      <c r="CV2885" s="81" t="s">
        <v>457</v>
      </c>
      <c r="CW2885" s="81">
        <v>2029</v>
      </c>
      <c r="CX2885" s="81">
        <v>0</v>
      </c>
      <c r="CY2885" s="81">
        <v>0</v>
      </c>
      <c r="CZ2885" s="81">
        <v>0</v>
      </c>
      <c r="DA2885" s="81">
        <v>0</v>
      </c>
      <c r="DB2885" s="81">
        <v>15317.990942815961</v>
      </c>
      <c r="DC2885" s="81">
        <v>247.2729921649443</v>
      </c>
      <c r="DD2885" s="81">
        <v>9287.6490955444879</v>
      </c>
      <c r="DE2885" s="81">
        <v>5783.0688551065195</v>
      </c>
      <c r="DF2885" s="81">
        <v>2.7568051219218259</v>
      </c>
      <c r="DG2885" s="81">
        <v>2.7568051219218259</v>
      </c>
      <c r="DH2885" s="81">
        <v>2.7568051219218259</v>
      </c>
      <c r="DI2885" s="81">
        <v>2.7568051219218259</v>
      </c>
      <c r="DJ2885" s="81">
        <v>7.6996427226097615E-8</v>
      </c>
      <c r="DL2885" s="81">
        <v>0</v>
      </c>
      <c r="DM2885" s="81">
        <v>2.1226414494658703E-7</v>
      </c>
      <c r="DN2885" s="81">
        <v>2.1226414494658703E-7</v>
      </c>
      <c r="DO2885" s="81">
        <v>0</v>
      </c>
      <c r="DP2885" s="81">
        <v>2.1226414494658703E-7</v>
      </c>
      <c r="DQ2885" s="81">
        <v>2.1226414494658703E-7</v>
      </c>
      <c r="DR2885" s="81">
        <v>0</v>
      </c>
      <c r="DS2885" s="81">
        <v>2.1226414494658703E-7</v>
      </c>
      <c r="DT2885" s="81">
        <v>2.1226414494658703E-7</v>
      </c>
      <c r="DU2885" s="81">
        <v>0</v>
      </c>
      <c r="DV2885" s="81">
        <v>2.1226414494658703E-7</v>
      </c>
      <c r="DW2885" s="81">
        <v>2.1226414494658703E-7</v>
      </c>
      <c r="GE2885" s="81" t="s">
        <v>449</v>
      </c>
      <c r="GF2885" s="81" t="s">
        <v>155</v>
      </c>
      <c r="GG2885" s="81" t="s">
        <v>471</v>
      </c>
      <c r="GH2885" s="81" t="s">
        <v>455</v>
      </c>
      <c r="GI2885" s="81">
        <v>2022</v>
      </c>
      <c r="GJ2885" s="81" t="s">
        <v>201</v>
      </c>
      <c r="GK2885" s="81">
        <v>409.22373582043872</v>
      </c>
      <c r="GL2885" s="81">
        <v>375.64590099999998</v>
      </c>
      <c r="GM2885" s="81">
        <v>2022</v>
      </c>
      <c r="GN2885" s="81" t="s">
        <v>173</v>
      </c>
      <c r="GO2885" s="81">
        <v>1.1148832299820636E-2</v>
      </c>
      <c r="GP2885" s="81">
        <v>10</v>
      </c>
      <c r="GQ2885" s="81">
        <v>0</v>
      </c>
      <c r="GR2885" s="81" t="s">
        <v>448</v>
      </c>
      <c r="GS2885" s="81">
        <v>1.1148832299820634E-2</v>
      </c>
      <c r="GT2885" s="81">
        <v>4.5623668037681737</v>
      </c>
      <c r="GU2885" s="81">
        <v>1.1148832299820634E-2</v>
      </c>
      <c r="GV2885" s="81">
        <v>4.5623668037681737</v>
      </c>
      <c r="GW2885" s="81">
        <v>1.1148832299820634E-2</v>
      </c>
      <c r="GX2885" s="81">
        <v>4.5623668037681737</v>
      </c>
      <c r="GY2885" s="81">
        <v>0</v>
      </c>
      <c r="GZ2885" s="81">
        <v>0</v>
      </c>
    </row>
    <row r="2886" spans="98:208" x14ac:dyDescent="0.25">
      <c r="CT2886" s="81" t="s">
        <v>155</v>
      </c>
      <c r="CU2886" s="81" t="s">
        <v>470</v>
      </c>
      <c r="CV2886" s="81" t="s">
        <v>457</v>
      </c>
      <c r="CW2886" s="81">
        <v>2030</v>
      </c>
      <c r="CX2886" s="81">
        <v>0</v>
      </c>
      <c r="CY2886" s="81">
        <v>0</v>
      </c>
      <c r="CZ2886" s="81">
        <v>0</v>
      </c>
      <c r="DA2886" s="81">
        <v>0</v>
      </c>
      <c r="DB2886" s="81">
        <v>15317.990942815961</v>
      </c>
      <c r="DC2886" s="81">
        <v>247.2729921649443</v>
      </c>
      <c r="DD2886" s="81">
        <v>9287.6490955444879</v>
      </c>
      <c r="DE2886" s="81">
        <v>5783.0688551065195</v>
      </c>
      <c r="DF2886" s="81">
        <v>0</v>
      </c>
      <c r="DG2886" s="81">
        <v>2.7568051219218259</v>
      </c>
      <c r="DH2886" s="81">
        <v>2.7568051219218259</v>
      </c>
      <c r="DI2886" s="81">
        <v>2.7568051219218259</v>
      </c>
      <c r="DJ2886" s="81">
        <v>7.6996427226097615E-8</v>
      </c>
      <c r="DL2886" s="81">
        <v>0</v>
      </c>
      <c r="DM2886" s="81">
        <v>0</v>
      </c>
      <c r="DN2886" s="81">
        <v>0</v>
      </c>
      <c r="DO2886" s="81">
        <v>0</v>
      </c>
      <c r="DP2886" s="81">
        <v>2.1226414494658703E-7</v>
      </c>
      <c r="DQ2886" s="81">
        <v>2.1226414494658703E-7</v>
      </c>
      <c r="DR2886" s="81">
        <v>0</v>
      </c>
      <c r="DS2886" s="81">
        <v>2.1226414494658703E-7</v>
      </c>
      <c r="DT2886" s="81">
        <v>2.1226414494658703E-7</v>
      </c>
      <c r="DU2886" s="81">
        <v>0</v>
      </c>
      <c r="DV2886" s="81">
        <v>2.1226414494658703E-7</v>
      </c>
      <c r="DW2886" s="81">
        <v>2.1226414494658703E-7</v>
      </c>
      <c r="GE2886" s="81" t="s">
        <v>449</v>
      </c>
      <c r="GF2886" s="81" t="s">
        <v>155</v>
      </c>
      <c r="GG2886" s="81" t="s">
        <v>471</v>
      </c>
      <c r="GH2886" s="81" t="s">
        <v>455</v>
      </c>
      <c r="GI2886" s="81">
        <v>2023</v>
      </c>
      <c r="GJ2886" s="81" t="s">
        <v>201</v>
      </c>
      <c r="GK2886" s="81">
        <v>428.60232122030322</v>
      </c>
      <c r="GL2886" s="81">
        <v>375.64590099999998</v>
      </c>
      <c r="GM2886" s="81">
        <v>2023</v>
      </c>
      <c r="GN2886" s="81" t="s">
        <v>173</v>
      </c>
      <c r="GO2886" s="81">
        <v>1.1148832299820636E-2</v>
      </c>
      <c r="GP2886" s="81">
        <v>10</v>
      </c>
      <c r="GQ2886" s="81">
        <v>0</v>
      </c>
      <c r="GR2886" s="81" t="s">
        <v>448</v>
      </c>
      <c r="GS2886" s="81">
        <v>1.1148832299820634E-2</v>
      </c>
      <c r="GT2886" s="81">
        <v>4.7784154025990153</v>
      </c>
      <c r="GU2886" s="81">
        <v>1.1148832299820634E-2</v>
      </c>
      <c r="GV2886" s="81">
        <v>4.7784154025990153</v>
      </c>
      <c r="GW2886" s="81">
        <v>1.1148832299820634E-2</v>
      </c>
      <c r="GX2886" s="81">
        <v>4.7784154025990153</v>
      </c>
      <c r="GY2886" s="81">
        <v>1.1148832299820634E-2</v>
      </c>
      <c r="GZ2886" s="81">
        <v>4.7784154025990153</v>
      </c>
    </row>
    <row r="2887" spans="98:208" x14ac:dyDescent="0.25">
      <c r="CT2887" s="81" t="s">
        <v>155</v>
      </c>
      <c r="CU2887" s="81" t="s">
        <v>470</v>
      </c>
      <c r="CV2887" s="81" t="s">
        <v>457</v>
      </c>
      <c r="CW2887" s="81">
        <v>2031</v>
      </c>
      <c r="CX2887" s="81">
        <v>0</v>
      </c>
      <c r="CY2887" s="81">
        <v>0</v>
      </c>
      <c r="CZ2887" s="81">
        <v>0</v>
      </c>
      <c r="DA2887" s="81">
        <v>0</v>
      </c>
      <c r="DB2887" s="81">
        <v>15317.990942815961</v>
      </c>
      <c r="DC2887" s="81">
        <v>247.2729921649443</v>
      </c>
      <c r="DD2887" s="81">
        <v>9287.6490955444879</v>
      </c>
      <c r="DE2887" s="81">
        <v>5783.0688551065195</v>
      </c>
      <c r="DF2887" s="81">
        <v>0</v>
      </c>
      <c r="DG2887" s="81">
        <v>0</v>
      </c>
      <c r="DH2887" s="81">
        <v>2.7568051219218259</v>
      </c>
      <c r="DI2887" s="81">
        <v>2.7568051219218259</v>
      </c>
      <c r="DJ2887" s="81">
        <v>7.6996427226097615E-8</v>
      </c>
      <c r="DL2887" s="81">
        <v>0</v>
      </c>
      <c r="DM2887" s="81">
        <v>0</v>
      </c>
      <c r="DN2887" s="81">
        <v>0</v>
      </c>
      <c r="DO2887" s="81">
        <v>0</v>
      </c>
      <c r="DP2887" s="81">
        <v>0</v>
      </c>
      <c r="DQ2887" s="81">
        <v>0</v>
      </c>
      <c r="DR2887" s="81">
        <v>0</v>
      </c>
      <c r="DS2887" s="81">
        <v>2.1226414494658703E-7</v>
      </c>
      <c r="DT2887" s="81">
        <v>2.1226414494658703E-7</v>
      </c>
      <c r="DU2887" s="81">
        <v>0</v>
      </c>
      <c r="DV2887" s="81">
        <v>2.1226414494658703E-7</v>
      </c>
      <c r="DW2887" s="81">
        <v>2.1226414494658703E-7</v>
      </c>
      <c r="GE2887" s="81" t="s">
        <v>449</v>
      </c>
      <c r="GF2887" s="81" t="s">
        <v>155</v>
      </c>
      <c r="GG2887" s="81" t="s">
        <v>471</v>
      </c>
      <c r="GH2887" s="81" t="s">
        <v>455</v>
      </c>
      <c r="GI2887" s="81">
        <v>2024</v>
      </c>
      <c r="GJ2887" s="81" t="s">
        <v>201</v>
      </c>
      <c r="GK2887" s="81">
        <v>428.60232122030322</v>
      </c>
      <c r="GL2887" s="81">
        <v>375.64590099999998</v>
      </c>
      <c r="GM2887" s="81">
        <v>2024</v>
      </c>
      <c r="GN2887" s="81" t="s">
        <v>173</v>
      </c>
      <c r="GO2887" s="81">
        <v>1.1148832299820636E-2</v>
      </c>
      <c r="GP2887" s="81">
        <v>10</v>
      </c>
      <c r="GQ2887" s="81">
        <v>0</v>
      </c>
      <c r="GR2887" s="81" t="s">
        <v>448</v>
      </c>
      <c r="GS2887" s="81">
        <v>1.1148832299820634E-2</v>
      </c>
      <c r="GT2887" s="81">
        <v>4.7784154025990153</v>
      </c>
      <c r="GU2887" s="81">
        <v>1.1148832299820634E-2</v>
      </c>
      <c r="GV2887" s="81">
        <v>4.7784154025990153</v>
      </c>
      <c r="GW2887" s="81">
        <v>1.1148832299820634E-2</v>
      </c>
      <c r="GX2887" s="81">
        <v>4.7784154025990153</v>
      </c>
      <c r="GY2887" s="81">
        <v>1.1148832299820634E-2</v>
      </c>
      <c r="GZ2887" s="81">
        <v>4.7784154025990153</v>
      </c>
    </row>
    <row r="2888" spans="98:208" x14ac:dyDescent="0.25">
      <c r="CT2888" s="81" t="s">
        <v>155</v>
      </c>
      <c r="CU2888" s="81" t="s">
        <v>470</v>
      </c>
      <c r="CV2888" s="81" t="s">
        <v>457</v>
      </c>
      <c r="CW2888" s="81">
        <v>2032</v>
      </c>
      <c r="CX2888" s="81">
        <v>0</v>
      </c>
      <c r="CY2888" s="81">
        <v>0</v>
      </c>
      <c r="CZ2888" s="81">
        <v>0</v>
      </c>
      <c r="DA2888" s="81">
        <v>0</v>
      </c>
      <c r="DB2888" s="81">
        <v>15317.990942815961</v>
      </c>
      <c r="DC2888" s="81">
        <v>247.2729921649443</v>
      </c>
      <c r="DD2888" s="81">
        <v>9287.6490955444879</v>
      </c>
      <c r="DE2888" s="81">
        <v>5783.0688551065195</v>
      </c>
      <c r="DF2888" s="81">
        <v>0</v>
      </c>
      <c r="DG2888" s="81">
        <v>0</v>
      </c>
      <c r="DH2888" s="81">
        <v>0</v>
      </c>
      <c r="DI2888" s="81">
        <v>2.7568051219218259</v>
      </c>
      <c r="DJ2888" s="81">
        <v>7.6996427226097615E-8</v>
      </c>
      <c r="DL2888" s="81">
        <v>0</v>
      </c>
      <c r="DM2888" s="81">
        <v>0</v>
      </c>
      <c r="DN2888" s="81">
        <v>0</v>
      </c>
      <c r="DO2888" s="81">
        <v>0</v>
      </c>
      <c r="DP2888" s="81">
        <v>0</v>
      </c>
      <c r="DQ2888" s="81">
        <v>0</v>
      </c>
      <c r="DR2888" s="81">
        <v>0</v>
      </c>
      <c r="DS2888" s="81">
        <v>0</v>
      </c>
      <c r="DT2888" s="81">
        <v>0</v>
      </c>
      <c r="DU2888" s="81">
        <v>0</v>
      </c>
      <c r="DV2888" s="81">
        <v>2.1226414494658703E-7</v>
      </c>
      <c r="DW2888" s="81">
        <v>2.1226414494658703E-7</v>
      </c>
      <c r="GE2888" s="81" t="s">
        <v>449</v>
      </c>
      <c r="GF2888" s="81" t="s">
        <v>155</v>
      </c>
      <c r="GG2888" s="81" t="s">
        <v>471</v>
      </c>
      <c r="GH2888" s="81" t="s">
        <v>455</v>
      </c>
      <c r="GI2888" s="81">
        <v>2025</v>
      </c>
      <c r="GJ2888" s="81" t="s">
        <v>201</v>
      </c>
      <c r="GK2888" s="81">
        <v>428.60232122030322</v>
      </c>
      <c r="GL2888" s="81">
        <v>375.64590099999998</v>
      </c>
      <c r="GM2888" s="81">
        <v>2025</v>
      </c>
      <c r="GN2888" s="81" t="s">
        <v>173</v>
      </c>
      <c r="GO2888" s="81">
        <v>1.1148832299820636E-2</v>
      </c>
      <c r="GP2888" s="81">
        <v>10</v>
      </c>
      <c r="GQ2888" s="81">
        <v>0</v>
      </c>
      <c r="GR2888" s="81" t="s">
        <v>448</v>
      </c>
      <c r="GS2888" s="81">
        <v>1.1148832299820634E-2</v>
      </c>
      <c r="GT2888" s="81">
        <v>4.7784154025990153</v>
      </c>
      <c r="GU2888" s="81">
        <v>1.1148832299820634E-2</v>
      </c>
      <c r="GV2888" s="81">
        <v>4.7784154025990153</v>
      </c>
      <c r="GW2888" s="81">
        <v>1.1148832299820634E-2</v>
      </c>
      <c r="GX2888" s="81">
        <v>4.7784154025990153</v>
      </c>
      <c r="GY2888" s="81">
        <v>1.1148832299820634E-2</v>
      </c>
      <c r="GZ2888" s="81">
        <v>4.7784154025990153</v>
      </c>
    </row>
    <row r="2889" spans="98:208" x14ac:dyDescent="0.25">
      <c r="CT2889" s="81" t="s">
        <v>155</v>
      </c>
      <c r="CU2889" s="81" t="s">
        <v>470</v>
      </c>
      <c r="CV2889" s="81" t="s">
        <v>458</v>
      </c>
      <c r="CW2889" s="81">
        <v>2020</v>
      </c>
      <c r="CX2889" s="81">
        <v>0</v>
      </c>
      <c r="CY2889" s="81">
        <v>0</v>
      </c>
      <c r="CZ2889" s="81">
        <v>0</v>
      </c>
      <c r="DA2889" s="81">
        <v>0</v>
      </c>
      <c r="DB2889" s="81">
        <v>8807.9522308757732</v>
      </c>
      <c r="DC2889" s="81">
        <v>222.22942162783031</v>
      </c>
      <c r="DD2889" s="81">
        <v>8585.7228092479418</v>
      </c>
      <c r="DE2889" s="81">
        <v>0</v>
      </c>
      <c r="DF2889" s="81">
        <v>2.4775985538148131</v>
      </c>
      <c r="DG2889" s="81">
        <v>0</v>
      </c>
      <c r="DH2889" s="81">
        <v>0</v>
      </c>
      <c r="DI2889" s="81">
        <v>0</v>
      </c>
      <c r="DJ2889" s="81">
        <v>9.6929271769886044E-8</v>
      </c>
      <c r="DL2889" s="81">
        <v>0</v>
      </c>
      <c r="DM2889" s="81">
        <v>2.4015182355939267E-7</v>
      </c>
      <c r="DN2889" s="81">
        <v>2.4015182355939267E-7</v>
      </c>
      <c r="DO2889" s="81">
        <v>0</v>
      </c>
      <c r="DP2889" s="81">
        <v>0</v>
      </c>
      <c r="DQ2889" s="81">
        <v>0</v>
      </c>
      <c r="DR2889" s="81">
        <v>0</v>
      </c>
      <c r="DS2889" s="81">
        <v>0</v>
      </c>
      <c r="DT2889" s="81">
        <v>0</v>
      </c>
      <c r="DU2889" s="81">
        <v>0</v>
      </c>
      <c r="DV2889" s="81">
        <v>0</v>
      </c>
      <c r="DW2889" s="81">
        <v>0</v>
      </c>
      <c r="GE2889" s="81" t="s">
        <v>449</v>
      </c>
      <c r="GF2889" s="81" t="s">
        <v>155</v>
      </c>
      <c r="GG2889" s="81" t="s">
        <v>471</v>
      </c>
      <c r="GH2889" s="81" t="s">
        <v>455</v>
      </c>
      <c r="GI2889" s="81">
        <v>2026</v>
      </c>
      <c r="GJ2889" s="81" t="s">
        <v>201</v>
      </c>
      <c r="GK2889" s="81">
        <v>428.60232122030322</v>
      </c>
      <c r="GL2889" s="81">
        <v>375.64590099999998</v>
      </c>
      <c r="GM2889" s="81">
        <v>2026</v>
      </c>
      <c r="GN2889" s="81" t="s">
        <v>173</v>
      </c>
      <c r="GO2889" s="81">
        <v>1.1148832299820636E-2</v>
      </c>
      <c r="GP2889" s="81">
        <v>10</v>
      </c>
      <c r="GQ2889" s="81">
        <v>0</v>
      </c>
      <c r="GR2889" s="81" t="s">
        <v>448</v>
      </c>
      <c r="GS2889" s="81">
        <v>1.1148832299820634E-2</v>
      </c>
      <c r="GT2889" s="81">
        <v>4.7784154025990153</v>
      </c>
      <c r="GU2889" s="81">
        <v>1.1148832299820634E-2</v>
      </c>
      <c r="GV2889" s="81">
        <v>4.7784154025990153</v>
      </c>
      <c r="GW2889" s="81">
        <v>1.1148832299820634E-2</v>
      </c>
      <c r="GX2889" s="81">
        <v>4.7784154025990153</v>
      </c>
      <c r="GY2889" s="81">
        <v>1.1148832299820634E-2</v>
      </c>
      <c r="GZ2889" s="81">
        <v>4.7784154025990153</v>
      </c>
    </row>
    <row r="2890" spans="98:208" x14ac:dyDescent="0.25">
      <c r="CT2890" s="81" t="s">
        <v>155</v>
      </c>
      <c r="CU2890" s="81" t="s">
        <v>470</v>
      </c>
      <c r="CV2890" s="81" t="s">
        <v>458</v>
      </c>
      <c r="CW2890" s="81">
        <v>2021</v>
      </c>
      <c r="CX2890" s="81">
        <v>0</v>
      </c>
      <c r="CY2890" s="81">
        <v>0</v>
      </c>
      <c r="CZ2890" s="81">
        <v>0</v>
      </c>
      <c r="DA2890" s="81">
        <v>0</v>
      </c>
      <c r="DB2890" s="81">
        <v>8807.9522308757732</v>
      </c>
      <c r="DC2890" s="81">
        <v>222.22942162783031</v>
      </c>
      <c r="DD2890" s="81">
        <v>8585.7228092479418</v>
      </c>
      <c r="DE2890" s="81">
        <v>0</v>
      </c>
      <c r="DF2890" s="81">
        <v>2.4775985538148131</v>
      </c>
      <c r="DG2890" s="81">
        <v>2.4775985538148131</v>
      </c>
      <c r="DH2890" s="81">
        <v>0</v>
      </c>
      <c r="DI2890" s="81">
        <v>0</v>
      </c>
      <c r="DJ2890" s="81">
        <v>9.6929271769886044E-8</v>
      </c>
      <c r="DL2890" s="81">
        <v>0</v>
      </c>
      <c r="DM2890" s="81">
        <v>2.4015182355939267E-7</v>
      </c>
      <c r="DN2890" s="81">
        <v>2.4015182355939267E-7</v>
      </c>
      <c r="DO2890" s="81">
        <v>0</v>
      </c>
      <c r="DP2890" s="81">
        <v>2.4015182355939267E-7</v>
      </c>
      <c r="DQ2890" s="81">
        <v>2.4015182355939267E-7</v>
      </c>
      <c r="DR2890" s="81">
        <v>0</v>
      </c>
      <c r="DS2890" s="81">
        <v>0</v>
      </c>
      <c r="DT2890" s="81">
        <v>0</v>
      </c>
      <c r="DU2890" s="81">
        <v>0</v>
      </c>
      <c r="DV2890" s="81">
        <v>0</v>
      </c>
      <c r="DW2890" s="81">
        <v>0</v>
      </c>
      <c r="GE2890" s="81" t="s">
        <v>449</v>
      </c>
      <c r="GF2890" s="81" t="s">
        <v>155</v>
      </c>
      <c r="GG2890" s="81" t="s">
        <v>471</v>
      </c>
      <c r="GH2890" s="81" t="s">
        <v>455</v>
      </c>
      <c r="GI2890" s="81">
        <v>2027</v>
      </c>
      <c r="GJ2890" s="81" t="s">
        <v>201</v>
      </c>
      <c r="GK2890" s="81">
        <v>428.60232122030322</v>
      </c>
      <c r="GL2890" s="81">
        <v>375.64590099999998</v>
      </c>
      <c r="GM2890" s="81">
        <v>2027</v>
      </c>
      <c r="GN2890" s="81" t="s">
        <v>173</v>
      </c>
      <c r="GO2890" s="81">
        <v>1.1148832299820636E-2</v>
      </c>
      <c r="GP2890" s="81">
        <v>10</v>
      </c>
      <c r="GQ2890" s="81">
        <v>0</v>
      </c>
      <c r="GR2890" s="81" t="s">
        <v>448</v>
      </c>
      <c r="GS2890" s="81">
        <v>1.1148832299820634E-2</v>
      </c>
      <c r="GT2890" s="81">
        <v>4.7784154025990153</v>
      </c>
      <c r="GU2890" s="81">
        <v>1.1148832299820634E-2</v>
      </c>
      <c r="GV2890" s="81">
        <v>4.7784154025990153</v>
      </c>
      <c r="GW2890" s="81">
        <v>1.1148832299820634E-2</v>
      </c>
      <c r="GX2890" s="81">
        <v>4.7784154025990153</v>
      </c>
      <c r="GY2890" s="81">
        <v>1.1148832299820634E-2</v>
      </c>
      <c r="GZ2890" s="81">
        <v>4.7784154025990153</v>
      </c>
    </row>
    <row r="2891" spans="98:208" x14ac:dyDescent="0.25">
      <c r="CT2891" s="81" t="s">
        <v>155</v>
      </c>
      <c r="CU2891" s="81" t="s">
        <v>470</v>
      </c>
      <c r="CV2891" s="81" t="s">
        <v>458</v>
      </c>
      <c r="CW2891" s="81">
        <v>2022</v>
      </c>
      <c r="CX2891" s="81">
        <v>0</v>
      </c>
      <c r="CY2891" s="81">
        <v>0</v>
      </c>
      <c r="CZ2891" s="81">
        <v>0</v>
      </c>
      <c r="DA2891" s="81">
        <v>0</v>
      </c>
      <c r="DB2891" s="81">
        <v>8807.9522308757732</v>
      </c>
      <c r="DC2891" s="81">
        <v>222.22942162783031</v>
      </c>
      <c r="DD2891" s="81">
        <v>8585.7228092479418</v>
      </c>
      <c r="DE2891" s="81">
        <v>0</v>
      </c>
      <c r="DF2891" s="81">
        <v>2.4775985538148131</v>
      </c>
      <c r="DG2891" s="81">
        <v>2.4775985538148131</v>
      </c>
      <c r="DH2891" s="81">
        <v>2.4775985538148131</v>
      </c>
      <c r="DI2891" s="81">
        <v>0</v>
      </c>
      <c r="DJ2891" s="81">
        <v>9.6929271769886044E-8</v>
      </c>
      <c r="DL2891" s="81">
        <v>0</v>
      </c>
      <c r="DM2891" s="81">
        <v>2.4015182355939267E-7</v>
      </c>
      <c r="DN2891" s="81">
        <v>2.4015182355939267E-7</v>
      </c>
      <c r="DO2891" s="81">
        <v>0</v>
      </c>
      <c r="DP2891" s="81">
        <v>2.4015182355939267E-7</v>
      </c>
      <c r="DQ2891" s="81">
        <v>2.4015182355939267E-7</v>
      </c>
      <c r="DR2891" s="81">
        <v>0</v>
      </c>
      <c r="DS2891" s="81">
        <v>2.4015182355939267E-7</v>
      </c>
      <c r="DT2891" s="81">
        <v>2.4015182355939267E-7</v>
      </c>
      <c r="DU2891" s="81">
        <v>0</v>
      </c>
      <c r="DV2891" s="81">
        <v>0</v>
      </c>
      <c r="DW2891" s="81">
        <v>0</v>
      </c>
      <c r="GE2891" s="81" t="s">
        <v>449</v>
      </c>
      <c r="GF2891" s="81" t="s">
        <v>155</v>
      </c>
      <c r="GG2891" s="81" t="s">
        <v>471</v>
      </c>
      <c r="GH2891" s="81" t="s">
        <v>455</v>
      </c>
      <c r="GI2891" s="81">
        <v>2028</v>
      </c>
      <c r="GJ2891" s="81" t="s">
        <v>201</v>
      </c>
      <c r="GK2891" s="81">
        <v>453.26096055716931</v>
      </c>
      <c r="GL2891" s="81">
        <v>375.64590099999998</v>
      </c>
      <c r="GM2891" s="81">
        <v>2028</v>
      </c>
      <c r="GN2891" s="81" t="s">
        <v>173</v>
      </c>
      <c r="GO2891" s="81">
        <v>1.1148832299820636E-2</v>
      </c>
      <c r="GP2891" s="81">
        <v>10</v>
      </c>
      <c r="GQ2891" s="81">
        <v>0</v>
      </c>
      <c r="GR2891" s="81" t="s">
        <v>448</v>
      </c>
      <c r="GS2891" s="81">
        <v>1.1148832299820634E-2</v>
      </c>
      <c r="GT2891" s="81">
        <v>5.0533304373074959</v>
      </c>
      <c r="GU2891" s="81">
        <v>1.1148832299820634E-2</v>
      </c>
      <c r="GV2891" s="81">
        <v>5.0533304373074959</v>
      </c>
      <c r="GW2891" s="81">
        <v>1.1148832299820634E-2</v>
      </c>
      <c r="GX2891" s="81">
        <v>5.0533304373074959</v>
      </c>
      <c r="GY2891" s="81">
        <v>1.1148832299820634E-2</v>
      </c>
      <c r="GZ2891" s="81">
        <v>5.0533304373074959</v>
      </c>
    </row>
    <row r="2892" spans="98:208" x14ac:dyDescent="0.25">
      <c r="CT2892" s="81" t="s">
        <v>155</v>
      </c>
      <c r="CU2892" s="81" t="s">
        <v>470</v>
      </c>
      <c r="CV2892" s="81" t="s">
        <v>458</v>
      </c>
      <c r="CW2892" s="81">
        <v>2023</v>
      </c>
      <c r="CX2892" s="81">
        <v>0</v>
      </c>
      <c r="CY2892" s="81">
        <v>0</v>
      </c>
      <c r="CZ2892" s="81">
        <v>0</v>
      </c>
      <c r="DA2892" s="81">
        <v>0</v>
      </c>
      <c r="DB2892" s="81">
        <v>9129.7460702365297</v>
      </c>
      <c r="DC2892" s="81">
        <v>233.23007680793731</v>
      </c>
      <c r="DD2892" s="81">
        <v>8896.5159934285894</v>
      </c>
      <c r="DE2892" s="81">
        <v>0</v>
      </c>
      <c r="DF2892" s="81">
        <v>2.6002430136059793</v>
      </c>
      <c r="DG2892" s="81">
        <v>2.6002430136059793</v>
      </c>
      <c r="DH2892" s="81">
        <v>2.6002430136059793</v>
      </c>
      <c r="DI2892" s="81">
        <v>2.6002430136059793</v>
      </c>
      <c r="DJ2892" s="81">
        <v>9.6929271769886044E-8</v>
      </c>
      <c r="DL2892" s="81">
        <v>0</v>
      </c>
      <c r="DM2892" s="81">
        <v>2.5203966173356146E-7</v>
      </c>
      <c r="DN2892" s="81">
        <v>2.5203966173356146E-7</v>
      </c>
      <c r="DO2892" s="81">
        <v>0</v>
      </c>
      <c r="DP2892" s="81">
        <v>2.5203966173356146E-7</v>
      </c>
      <c r="DQ2892" s="81">
        <v>2.5203966173356146E-7</v>
      </c>
      <c r="DR2892" s="81">
        <v>0</v>
      </c>
      <c r="DS2892" s="81">
        <v>2.5203966173356146E-7</v>
      </c>
      <c r="DT2892" s="81">
        <v>2.5203966173356146E-7</v>
      </c>
      <c r="DU2892" s="81">
        <v>0</v>
      </c>
      <c r="DV2892" s="81">
        <v>2.5203966173356146E-7</v>
      </c>
      <c r="DW2892" s="81">
        <v>2.5203966173356146E-7</v>
      </c>
      <c r="GE2892" s="81" t="s">
        <v>449</v>
      </c>
      <c r="GF2892" s="81" t="s">
        <v>155</v>
      </c>
      <c r="GG2892" s="81" t="s">
        <v>471</v>
      </c>
      <c r="GH2892" s="81" t="s">
        <v>455</v>
      </c>
      <c r="GI2892" s="81">
        <v>2029</v>
      </c>
      <c r="GJ2892" s="81" t="s">
        <v>201</v>
      </c>
      <c r="GK2892" s="81">
        <v>453.26096055716931</v>
      </c>
      <c r="GL2892" s="81">
        <v>375.64590099999998</v>
      </c>
      <c r="GM2892" s="81">
        <v>2029</v>
      </c>
      <c r="GN2892" s="81" t="s">
        <v>173</v>
      </c>
      <c r="GO2892" s="81">
        <v>1.1148832299820636E-2</v>
      </c>
      <c r="GP2892" s="81">
        <v>10</v>
      </c>
      <c r="GQ2892" s="81">
        <v>0</v>
      </c>
      <c r="GR2892" s="81" t="s">
        <v>448</v>
      </c>
      <c r="GS2892" s="81">
        <v>1.1148832299820634E-2</v>
      </c>
      <c r="GT2892" s="81">
        <v>5.0533304373074959</v>
      </c>
      <c r="GU2892" s="81">
        <v>1.1148832299820634E-2</v>
      </c>
      <c r="GV2892" s="81">
        <v>5.0533304373074959</v>
      </c>
      <c r="GW2892" s="81">
        <v>1.1148832299820634E-2</v>
      </c>
      <c r="GX2892" s="81">
        <v>5.0533304373074959</v>
      </c>
      <c r="GY2892" s="81">
        <v>1.1148832299820634E-2</v>
      </c>
      <c r="GZ2892" s="81">
        <v>5.0533304373074959</v>
      </c>
    </row>
    <row r="2893" spans="98:208" x14ac:dyDescent="0.25">
      <c r="CT2893" s="81" t="s">
        <v>155</v>
      </c>
      <c r="CU2893" s="81" t="s">
        <v>470</v>
      </c>
      <c r="CV2893" s="81" t="s">
        <v>458</v>
      </c>
      <c r="CW2893" s="81">
        <v>2024</v>
      </c>
      <c r="CX2893" s="81">
        <v>0</v>
      </c>
      <c r="CY2893" s="81">
        <v>0</v>
      </c>
      <c r="CZ2893" s="81">
        <v>0</v>
      </c>
      <c r="DA2893" s="81">
        <v>0</v>
      </c>
      <c r="DB2893" s="81">
        <v>9129.7460702365297</v>
      </c>
      <c r="DC2893" s="81">
        <v>233.23007680793731</v>
      </c>
      <c r="DD2893" s="81">
        <v>8896.5159934285894</v>
      </c>
      <c r="DE2893" s="81">
        <v>0</v>
      </c>
      <c r="DF2893" s="81">
        <v>2.6002430136059793</v>
      </c>
      <c r="DG2893" s="81">
        <v>2.6002430136059793</v>
      </c>
      <c r="DH2893" s="81">
        <v>2.6002430136059793</v>
      </c>
      <c r="DI2893" s="81">
        <v>2.6002430136059793</v>
      </c>
      <c r="DJ2893" s="81">
        <v>9.6929271769886044E-8</v>
      </c>
      <c r="DL2893" s="81">
        <v>0</v>
      </c>
      <c r="DM2893" s="81">
        <v>2.5203966173356146E-7</v>
      </c>
      <c r="DN2893" s="81">
        <v>2.5203966173356146E-7</v>
      </c>
      <c r="DO2893" s="81">
        <v>0</v>
      </c>
      <c r="DP2893" s="81">
        <v>2.5203966173356146E-7</v>
      </c>
      <c r="DQ2893" s="81">
        <v>2.5203966173356146E-7</v>
      </c>
      <c r="DR2893" s="81">
        <v>0</v>
      </c>
      <c r="DS2893" s="81">
        <v>2.5203966173356146E-7</v>
      </c>
      <c r="DT2893" s="81">
        <v>2.5203966173356146E-7</v>
      </c>
      <c r="DU2893" s="81">
        <v>0</v>
      </c>
      <c r="DV2893" s="81">
        <v>2.5203966173356146E-7</v>
      </c>
      <c r="DW2893" s="81">
        <v>2.5203966173356146E-7</v>
      </c>
      <c r="GE2893" s="81" t="s">
        <v>449</v>
      </c>
      <c r="GF2893" s="81" t="s">
        <v>155</v>
      </c>
      <c r="GG2893" s="81" t="s">
        <v>471</v>
      </c>
      <c r="GH2893" s="81" t="s">
        <v>455</v>
      </c>
      <c r="GI2893" s="81">
        <v>2030</v>
      </c>
      <c r="GJ2893" s="81" t="s">
        <v>201</v>
      </c>
      <c r="GK2893" s="81">
        <v>453.26096055716931</v>
      </c>
      <c r="GL2893" s="81">
        <v>375.64590099999998</v>
      </c>
      <c r="GM2893" s="81">
        <v>2030</v>
      </c>
      <c r="GN2893" s="81" t="s">
        <v>173</v>
      </c>
      <c r="GO2893" s="81">
        <v>1.1148832299820636E-2</v>
      </c>
      <c r="GP2893" s="81">
        <v>10</v>
      </c>
      <c r="GQ2893" s="81">
        <v>0</v>
      </c>
      <c r="GR2893" s="81" t="s">
        <v>448</v>
      </c>
      <c r="GS2893" s="81">
        <v>0</v>
      </c>
      <c r="GT2893" s="81">
        <v>0</v>
      </c>
      <c r="GU2893" s="81">
        <v>1.1148832299820634E-2</v>
      </c>
      <c r="GV2893" s="81">
        <v>5.0533304373074959</v>
      </c>
      <c r="GW2893" s="81">
        <v>1.1148832299820634E-2</v>
      </c>
      <c r="GX2893" s="81">
        <v>5.0533304373074959</v>
      </c>
      <c r="GY2893" s="81">
        <v>1.1148832299820634E-2</v>
      </c>
      <c r="GZ2893" s="81">
        <v>5.0533304373074959</v>
      </c>
    </row>
    <row r="2894" spans="98:208" x14ac:dyDescent="0.25">
      <c r="CT2894" s="81" t="s">
        <v>155</v>
      </c>
      <c r="CU2894" s="81" t="s">
        <v>470</v>
      </c>
      <c r="CV2894" s="81" t="s">
        <v>458</v>
      </c>
      <c r="CW2894" s="81">
        <v>2025</v>
      </c>
      <c r="CX2894" s="81">
        <v>0</v>
      </c>
      <c r="CY2894" s="81">
        <v>0</v>
      </c>
      <c r="CZ2894" s="81">
        <v>0</v>
      </c>
      <c r="DA2894" s="81">
        <v>0</v>
      </c>
      <c r="DB2894" s="81">
        <v>9129.7460702365297</v>
      </c>
      <c r="DC2894" s="81">
        <v>233.23007680793731</v>
      </c>
      <c r="DD2894" s="81">
        <v>8896.5159934285894</v>
      </c>
      <c r="DE2894" s="81">
        <v>0</v>
      </c>
      <c r="DF2894" s="81">
        <v>2.6002430136059793</v>
      </c>
      <c r="DG2894" s="81">
        <v>2.6002430136059793</v>
      </c>
      <c r="DH2894" s="81">
        <v>2.6002430136059793</v>
      </c>
      <c r="DI2894" s="81">
        <v>2.6002430136059793</v>
      </c>
      <c r="DJ2894" s="81">
        <v>9.6929271769886044E-8</v>
      </c>
      <c r="DL2894" s="81">
        <v>0</v>
      </c>
      <c r="DM2894" s="81">
        <v>2.5203966173356146E-7</v>
      </c>
      <c r="DN2894" s="81">
        <v>2.5203966173356146E-7</v>
      </c>
      <c r="DO2894" s="81">
        <v>0</v>
      </c>
      <c r="DP2894" s="81">
        <v>2.5203966173356146E-7</v>
      </c>
      <c r="DQ2894" s="81">
        <v>2.5203966173356146E-7</v>
      </c>
      <c r="DR2894" s="81">
        <v>0</v>
      </c>
      <c r="DS2894" s="81">
        <v>2.5203966173356146E-7</v>
      </c>
      <c r="DT2894" s="81">
        <v>2.5203966173356146E-7</v>
      </c>
      <c r="DU2894" s="81">
        <v>0</v>
      </c>
      <c r="DV2894" s="81">
        <v>2.5203966173356146E-7</v>
      </c>
      <c r="DW2894" s="81">
        <v>2.5203966173356146E-7</v>
      </c>
      <c r="GE2894" s="81" t="s">
        <v>449</v>
      </c>
      <c r="GF2894" s="81" t="s">
        <v>155</v>
      </c>
      <c r="GG2894" s="81" t="s">
        <v>471</v>
      </c>
      <c r="GH2894" s="81" t="s">
        <v>455</v>
      </c>
      <c r="GI2894" s="81">
        <v>2031</v>
      </c>
      <c r="GJ2894" s="81" t="s">
        <v>201</v>
      </c>
      <c r="GK2894" s="81">
        <v>453.26096055716931</v>
      </c>
      <c r="GL2894" s="81">
        <v>375.64590099999998</v>
      </c>
      <c r="GM2894" s="81">
        <v>2031</v>
      </c>
      <c r="GN2894" s="81" t="s">
        <v>173</v>
      </c>
      <c r="GO2894" s="81">
        <v>1.1148832299820636E-2</v>
      </c>
      <c r="GP2894" s="81">
        <v>10</v>
      </c>
      <c r="GQ2894" s="81">
        <v>0</v>
      </c>
      <c r="GR2894" s="81" t="s">
        <v>448</v>
      </c>
      <c r="GS2894" s="81">
        <v>0</v>
      </c>
      <c r="GT2894" s="81">
        <v>0</v>
      </c>
      <c r="GU2894" s="81">
        <v>0</v>
      </c>
      <c r="GV2894" s="81">
        <v>0</v>
      </c>
      <c r="GW2894" s="81">
        <v>1.1148832299820634E-2</v>
      </c>
      <c r="GX2894" s="81">
        <v>5.0533304373074959</v>
      </c>
      <c r="GY2894" s="81">
        <v>1.1148832299820634E-2</v>
      </c>
      <c r="GZ2894" s="81">
        <v>5.0533304373074959</v>
      </c>
    </row>
    <row r="2895" spans="98:208" x14ac:dyDescent="0.25">
      <c r="CT2895" s="81" t="s">
        <v>155</v>
      </c>
      <c r="CU2895" s="81" t="s">
        <v>470</v>
      </c>
      <c r="CV2895" s="81" t="s">
        <v>458</v>
      </c>
      <c r="CW2895" s="81">
        <v>2026</v>
      </c>
      <c r="CX2895" s="81">
        <v>0</v>
      </c>
      <c r="CY2895" s="81">
        <v>0</v>
      </c>
      <c r="CZ2895" s="81">
        <v>0</v>
      </c>
      <c r="DA2895" s="81">
        <v>0</v>
      </c>
      <c r="DB2895" s="81">
        <v>9129.7460702365297</v>
      </c>
      <c r="DC2895" s="81">
        <v>233.23007680793731</v>
      </c>
      <c r="DD2895" s="81">
        <v>8896.5159934285894</v>
      </c>
      <c r="DE2895" s="81">
        <v>0</v>
      </c>
      <c r="DF2895" s="81">
        <v>2.6002430136059793</v>
      </c>
      <c r="DG2895" s="81">
        <v>2.6002430136059793</v>
      </c>
      <c r="DH2895" s="81">
        <v>2.6002430136059793</v>
      </c>
      <c r="DI2895" s="81">
        <v>2.6002430136059793</v>
      </c>
      <c r="DJ2895" s="81">
        <v>9.6929271769886044E-8</v>
      </c>
      <c r="DL2895" s="81">
        <v>0</v>
      </c>
      <c r="DM2895" s="81">
        <v>2.5203966173356146E-7</v>
      </c>
      <c r="DN2895" s="81">
        <v>2.5203966173356146E-7</v>
      </c>
      <c r="DO2895" s="81">
        <v>0</v>
      </c>
      <c r="DP2895" s="81">
        <v>2.5203966173356146E-7</v>
      </c>
      <c r="DQ2895" s="81">
        <v>2.5203966173356146E-7</v>
      </c>
      <c r="DR2895" s="81">
        <v>0</v>
      </c>
      <c r="DS2895" s="81">
        <v>2.5203966173356146E-7</v>
      </c>
      <c r="DT2895" s="81">
        <v>2.5203966173356146E-7</v>
      </c>
      <c r="DU2895" s="81">
        <v>0</v>
      </c>
      <c r="DV2895" s="81">
        <v>2.5203966173356146E-7</v>
      </c>
      <c r="DW2895" s="81">
        <v>2.5203966173356146E-7</v>
      </c>
      <c r="GE2895" s="81" t="s">
        <v>449</v>
      </c>
      <c r="GF2895" s="81" t="s">
        <v>155</v>
      </c>
      <c r="GG2895" s="81" t="s">
        <v>471</v>
      </c>
      <c r="GH2895" s="81" t="s">
        <v>455</v>
      </c>
      <c r="GI2895" s="81">
        <v>2032</v>
      </c>
      <c r="GJ2895" s="81" t="s">
        <v>201</v>
      </c>
      <c r="GK2895" s="81">
        <v>453.26096055716931</v>
      </c>
      <c r="GL2895" s="81">
        <v>375.64590099999998</v>
      </c>
      <c r="GM2895" s="81">
        <v>2032</v>
      </c>
      <c r="GN2895" s="81" t="s">
        <v>173</v>
      </c>
      <c r="GO2895" s="81">
        <v>1.1148832299820636E-2</v>
      </c>
      <c r="GP2895" s="81">
        <v>10</v>
      </c>
      <c r="GQ2895" s="81">
        <v>0</v>
      </c>
      <c r="GR2895" s="81" t="s">
        <v>448</v>
      </c>
      <c r="GS2895" s="81">
        <v>0</v>
      </c>
      <c r="GT2895" s="81">
        <v>0</v>
      </c>
      <c r="GU2895" s="81">
        <v>0</v>
      </c>
      <c r="GV2895" s="81">
        <v>0</v>
      </c>
      <c r="GW2895" s="81">
        <v>0</v>
      </c>
      <c r="GX2895" s="81">
        <v>0</v>
      </c>
      <c r="GY2895" s="81">
        <v>1.1148832299820634E-2</v>
      </c>
      <c r="GZ2895" s="81">
        <v>5.0533304373074959</v>
      </c>
    </row>
    <row r="2896" spans="98:208" x14ac:dyDescent="0.25">
      <c r="CT2896" s="81" t="s">
        <v>155</v>
      </c>
      <c r="CU2896" s="81" t="s">
        <v>470</v>
      </c>
      <c r="CV2896" s="81" t="s">
        <v>458</v>
      </c>
      <c r="CW2896" s="81">
        <v>2027</v>
      </c>
      <c r="CX2896" s="81">
        <v>0</v>
      </c>
      <c r="CY2896" s="81">
        <v>0</v>
      </c>
      <c r="CZ2896" s="81">
        <v>0</v>
      </c>
      <c r="DA2896" s="81">
        <v>0</v>
      </c>
      <c r="DB2896" s="81">
        <v>9129.7460702365297</v>
      </c>
      <c r="DC2896" s="81">
        <v>233.23007680793731</v>
      </c>
      <c r="DD2896" s="81">
        <v>8896.5159934285894</v>
      </c>
      <c r="DE2896" s="81">
        <v>0</v>
      </c>
      <c r="DF2896" s="81">
        <v>2.6002430136059793</v>
      </c>
      <c r="DG2896" s="81">
        <v>2.6002430136059793</v>
      </c>
      <c r="DH2896" s="81">
        <v>2.6002430136059793</v>
      </c>
      <c r="DI2896" s="81">
        <v>2.6002430136059793</v>
      </c>
      <c r="DJ2896" s="81">
        <v>9.6929271769886044E-8</v>
      </c>
      <c r="DL2896" s="81">
        <v>0</v>
      </c>
      <c r="DM2896" s="81">
        <v>2.5203966173356146E-7</v>
      </c>
      <c r="DN2896" s="81">
        <v>2.5203966173356146E-7</v>
      </c>
      <c r="DO2896" s="81">
        <v>0</v>
      </c>
      <c r="DP2896" s="81">
        <v>2.5203966173356146E-7</v>
      </c>
      <c r="DQ2896" s="81">
        <v>2.5203966173356146E-7</v>
      </c>
      <c r="DR2896" s="81">
        <v>0</v>
      </c>
      <c r="DS2896" s="81">
        <v>2.5203966173356146E-7</v>
      </c>
      <c r="DT2896" s="81">
        <v>2.5203966173356146E-7</v>
      </c>
      <c r="DU2896" s="81">
        <v>0</v>
      </c>
      <c r="DV2896" s="81">
        <v>2.5203966173356146E-7</v>
      </c>
      <c r="DW2896" s="81">
        <v>2.5203966173356146E-7</v>
      </c>
      <c r="GE2896" s="81" t="s">
        <v>449</v>
      </c>
      <c r="GF2896" s="81" t="s">
        <v>155</v>
      </c>
      <c r="GG2896" s="81" t="s">
        <v>472</v>
      </c>
      <c r="GH2896" s="81" t="s">
        <v>457</v>
      </c>
      <c r="GI2896" s="81">
        <v>2021</v>
      </c>
      <c r="GJ2896" s="81" t="s">
        <v>201</v>
      </c>
      <c r="GK2896" s="81">
        <v>222.22942162782621</v>
      </c>
      <c r="GL2896" s="81">
        <v>415.27751599999999</v>
      </c>
      <c r="GM2896" s="81">
        <v>2021</v>
      </c>
      <c r="GN2896" s="81" t="s">
        <v>173</v>
      </c>
      <c r="GO2896" s="81">
        <v>1.1148832299820636E-2</v>
      </c>
      <c r="GP2896" s="81">
        <v>10</v>
      </c>
      <c r="GQ2896" s="81">
        <v>0</v>
      </c>
      <c r="GR2896" s="81" t="s">
        <v>448</v>
      </c>
      <c r="GS2896" s="81">
        <v>1.1148832299820636E-2</v>
      </c>
      <c r="GT2896" s="81">
        <v>2.4775985538147673</v>
      </c>
      <c r="GU2896" s="81">
        <v>1.1148832299820636E-2</v>
      </c>
      <c r="GV2896" s="81">
        <v>2.4775985538147673</v>
      </c>
      <c r="GW2896" s="81">
        <v>0</v>
      </c>
      <c r="GX2896" s="81">
        <v>0</v>
      </c>
      <c r="GY2896" s="81">
        <v>0</v>
      </c>
      <c r="GZ2896" s="81">
        <v>0</v>
      </c>
    </row>
    <row r="2897" spans="98:208" x14ac:dyDescent="0.25">
      <c r="CT2897" s="81" t="s">
        <v>155</v>
      </c>
      <c r="CU2897" s="81" t="s">
        <v>470</v>
      </c>
      <c r="CV2897" s="81" t="s">
        <v>458</v>
      </c>
      <c r="CW2897" s="81">
        <v>2028</v>
      </c>
      <c r="CX2897" s="81">
        <v>0</v>
      </c>
      <c r="CY2897" s="81">
        <v>0</v>
      </c>
      <c r="CZ2897" s="81">
        <v>0</v>
      </c>
      <c r="DA2897" s="81">
        <v>0</v>
      </c>
      <c r="DB2897" s="81">
        <v>9534.9220877094376</v>
      </c>
      <c r="DC2897" s="81">
        <v>247.27299216494669</v>
      </c>
      <c r="DD2897" s="81">
        <v>9287.6490955444915</v>
      </c>
      <c r="DE2897" s="81">
        <v>0</v>
      </c>
      <c r="DF2897" s="81">
        <v>2.7568051219218526</v>
      </c>
      <c r="DG2897" s="81">
        <v>2.7568051219218526</v>
      </c>
      <c r="DH2897" s="81">
        <v>2.7568051219218526</v>
      </c>
      <c r="DI2897" s="81">
        <v>2.7568051219218526</v>
      </c>
      <c r="DJ2897" s="81">
        <v>9.6929271769886044E-8</v>
      </c>
      <c r="DL2897" s="81">
        <v>0</v>
      </c>
      <c r="DM2897" s="81">
        <v>2.672151128793771E-7</v>
      </c>
      <c r="DN2897" s="81">
        <v>2.672151128793771E-7</v>
      </c>
      <c r="DO2897" s="81">
        <v>0</v>
      </c>
      <c r="DP2897" s="81">
        <v>2.672151128793771E-7</v>
      </c>
      <c r="DQ2897" s="81">
        <v>2.672151128793771E-7</v>
      </c>
      <c r="DR2897" s="81">
        <v>0</v>
      </c>
      <c r="DS2897" s="81">
        <v>2.672151128793771E-7</v>
      </c>
      <c r="DT2897" s="81">
        <v>2.672151128793771E-7</v>
      </c>
      <c r="DU2897" s="81">
        <v>0</v>
      </c>
      <c r="DV2897" s="81">
        <v>2.672151128793771E-7</v>
      </c>
      <c r="DW2897" s="81">
        <v>2.672151128793771E-7</v>
      </c>
      <c r="GE2897" s="81" t="s">
        <v>449</v>
      </c>
      <c r="GF2897" s="81" t="s">
        <v>155</v>
      </c>
      <c r="GG2897" s="81" t="s">
        <v>472</v>
      </c>
      <c r="GH2897" s="81" t="s">
        <v>457</v>
      </c>
      <c r="GI2897" s="81">
        <v>2022</v>
      </c>
      <c r="GJ2897" s="81" t="s">
        <v>201</v>
      </c>
      <c r="GK2897" s="81">
        <v>222.22942162782621</v>
      </c>
      <c r="GL2897" s="81">
        <v>415.27751599999999</v>
      </c>
      <c r="GM2897" s="81">
        <v>2022</v>
      </c>
      <c r="GN2897" s="81" t="s">
        <v>173</v>
      </c>
      <c r="GO2897" s="81">
        <v>1.1148832299820636E-2</v>
      </c>
      <c r="GP2897" s="81">
        <v>10</v>
      </c>
      <c r="GQ2897" s="81">
        <v>0</v>
      </c>
      <c r="GR2897" s="81" t="s">
        <v>448</v>
      </c>
      <c r="GS2897" s="81">
        <v>1.1148832299820636E-2</v>
      </c>
      <c r="GT2897" s="81">
        <v>2.4775985538147673</v>
      </c>
      <c r="GU2897" s="81">
        <v>1.1148832299820636E-2</v>
      </c>
      <c r="GV2897" s="81">
        <v>2.4775985538147673</v>
      </c>
      <c r="GW2897" s="81">
        <v>1.1148832299820636E-2</v>
      </c>
      <c r="GX2897" s="81">
        <v>2.4775985538147673</v>
      </c>
      <c r="GY2897" s="81">
        <v>0</v>
      </c>
      <c r="GZ2897" s="81">
        <v>0</v>
      </c>
    </row>
    <row r="2898" spans="98:208" x14ac:dyDescent="0.25">
      <c r="CT2898" s="81" t="s">
        <v>155</v>
      </c>
      <c r="CU2898" s="81" t="s">
        <v>470</v>
      </c>
      <c r="CV2898" s="81" t="s">
        <v>458</v>
      </c>
      <c r="CW2898" s="81">
        <v>2029</v>
      </c>
      <c r="CX2898" s="81">
        <v>0</v>
      </c>
      <c r="CY2898" s="81">
        <v>0</v>
      </c>
      <c r="CZ2898" s="81">
        <v>0</v>
      </c>
      <c r="DA2898" s="81">
        <v>0</v>
      </c>
      <c r="DB2898" s="81">
        <v>9534.9220877094376</v>
      </c>
      <c r="DC2898" s="81">
        <v>247.27299216494669</v>
      </c>
      <c r="DD2898" s="81">
        <v>9287.6490955444915</v>
      </c>
      <c r="DE2898" s="81">
        <v>0</v>
      </c>
      <c r="DF2898" s="81">
        <v>2.7568051219218526</v>
      </c>
      <c r="DG2898" s="81">
        <v>2.7568051219218526</v>
      </c>
      <c r="DH2898" s="81">
        <v>2.7568051219218526</v>
      </c>
      <c r="DI2898" s="81">
        <v>2.7568051219218526</v>
      </c>
      <c r="DJ2898" s="81">
        <v>9.6929271769886044E-8</v>
      </c>
      <c r="DL2898" s="81">
        <v>0</v>
      </c>
      <c r="DM2898" s="81">
        <v>2.672151128793771E-7</v>
      </c>
      <c r="DN2898" s="81">
        <v>2.672151128793771E-7</v>
      </c>
      <c r="DO2898" s="81">
        <v>0</v>
      </c>
      <c r="DP2898" s="81">
        <v>2.672151128793771E-7</v>
      </c>
      <c r="DQ2898" s="81">
        <v>2.672151128793771E-7</v>
      </c>
      <c r="DR2898" s="81">
        <v>0</v>
      </c>
      <c r="DS2898" s="81">
        <v>2.672151128793771E-7</v>
      </c>
      <c r="DT2898" s="81">
        <v>2.672151128793771E-7</v>
      </c>
      <c r="DU2898" s="81">
        <v>0</v>
      </c>
      <c r="DV2898" s="81">
        <v>2.672151128793771E-7</v>
      </c>
      <c r="DW2898" s="81">
        <v>2.672151128793771E-7</v>
      </c>
      <c r="GE2898" s="81" t="s">
        <v>449</v>
      </c>
      <c r="GF2898" s="81" t="s">
        <v>155</v>
      </c>
      <c r="GG2898" s="81" t="s">
        <v>472</v>
      </c>
      <c r="GH2898" s="81" t="s">
        <v>457</v>
      </c>
      <c r="GI2898" s="81">
        <v>2023</v>
      </c>
      <c r="GJ2898" s="81" t="s">
        <v>201</v>
      </c>
      <c r="GK2898" s="81">
        <v>233.23007680793569</v>
      </c>
      <c r="GL2898" s="81">
        <v>415.27751599999999</v>
      </c>
      <c r="GM2898" s="81">
        <v>2023</v>
      </c>
      <c r="GN2898" s="81" t="s">
        <v>173</v>
      </c>
      <c r="GO2898" s="81">
        <v>1.1148832299820636E-2</v>
      </c>
      <c r="GP2898" s="81">
        <v>10</v>
      </c>
      <c r="GQ2898" s="81">
        <v>0</v>
      </c>
      <c r="GR2898" s="81" t="s">
        <v>448</v>
      </c>
      <c r="GS2898" s="81">
        <v>1.1148832299820636E-2</v>
      </c>
      <c r="GT2898" s="81">
        <v>2.6002430136059611</v>
      </c>
      <c r="GU2898" s="81">
        <v>1.1148832299820636E-2</v>
      </c>
      <c r="GV2898" s="81">
        <v>2.6002430136059611</v>
      </c>
      <c r="GW2898" s="81">
        <v>1.1148832299820636E-2</v>
      </c>
      <c r="GX2898" s="81">
        <v>2.6002430136059611</v>
      </c>
      <c r="GY2898" s="81">
        <v>1.1148832299820636E-2</v>
      </c>
      <c r="GZ2898" s="81">
        <v>2.6002430136059611</v>
      </c>
    </row>
    <row r="2899" spans="98:208" x14ac:dyDescent="0.25">
      <c r="CT2899" s="81" t="s">
        <v>155</v>
      </c>
      <c r="CU2899" s="81" t="s">
        <v>470</v>
      </c>
      <c r="CV2899" s="81" t="s">
        <v>458</v>
      </c>
      <c r="CW2899" s="81">
        <v>2030</v>
      </c>
      <c r="CX2899" s="81">
        <v>0</v>
      </c>
      <c r="CY2899" s="81">
        <v>0</v>
      </c>
      <c r="CZ2899" s="81">
        <v>0</v>
      </c>
      <c r="DA2899" s="81">
        <v>0</v>
      </c>
      <c r="DB2899" s="81">
        <v>9534.9220877094376</v>
      </c>
      <c r="DC2899" s="81">
        <v>247.27299216494669</v>
      </c>
      <c r="DD2899" s="81">
        <v>9287.6490955444915</v>
      </c>
      <c r="DE2899" s="81">
        <v>0</v>
      </c>
      <c r="DF2899" s="81">
        <v>0</v>
      </c>
      <c r="DG2899" s="81">
        <v>2.7568051219218526</v>
      </c>
      <c r="DH2899" s="81">
        <v>2.7568051219218526</v>
      </c>
      <c r="DI2899" s="81">
        <v>2.7568051219218526</v>
      </c>
      <c r="DJ2899" s="81">
        <v>9.6929271769886044E-8</v>
      </c>
      <c r="DL2899" s="81">
        <v>0</v>
      </c>
      <c r="DM2899" s="81">
        <v>0</v>
      </c>
      <c r="DN2899" s="81">
        <v>0</v>
      </c>
      <c r="DO2899" s="81">
        <v>0</v>
      </c>
      <c r="DP2899" s="81">
        <v>2.672151128793771E-7</v>
      </c>
      <c r="DQ2899" s="81">
        <v>2.672151128793771E-7</v>
      </c>
      <c r="DR2899" s="81">
        <v>0</v>
      </c>
      <c r="DS2899" s="81">
        <v>2.672151128793771E-7</v>
      </c>
      <c r="DT2899" s="81">
        <v>2.672151128793771E-7</v>
      </c>
      <c r="DU2899" s="81">
        <v>0</v>
      </c>
      <c r="DV2899" s="81">
        <v>2.672151128793771E-7</v>
      </c>
      <c r="DW2899" s="81">
        <v>2.672151128793771E-7</v>
      </c>
      <c r="GE2899" s="81" t="s">
        <v>449</v>
      </c>
      <c r="GF2899" s="81" t="s">
        <v>155</v>
      </c>
      <c r="GG2899" s="81" t="s">
        <v>472</v>
      </c>
      <c r="GH2899" s="81" t="s">
        <v>457</v>
      </c>
      <c r="GI2899" s="81">
        <v>2024</v>
      </c>
      <c r="GJ2899" s="81" t="s">
        <v>201</v>
      </c>
      <c r="GK2899" s="81">
        <v>233.23007680793569</v>
      </c>
      <c r="GL2899" s="81">
        <v>415.27751599999999</v>
      </c>
      <c r="GM2899" s="81">
        <v>2024</v>
      </c>
      <c r="GN2899" s="81" t="s">
        <v>173</v>
      </c>
      <c r="GO2899" s="81">
        <v>1.1148832299820636E-2</v>
      </c>
      <c r="GP2899" s="81">
        <v>10</v>
      </c>
      <c r="GQ2899" s="81">
        <v>0</v>
      </c>
      <c r="GR2899" s="81" t="s">
        <v>448</v>
      </c>
      <c r="GS2899" s="81">
        <v>1.1148832299820636E-2</v>
      </c>
      <c r="GT2899" s="81">
        <v>2.6002430136059611</v>
      </c>
      <c r="GU2899" s="81">
        <v>1.1148832299820636E-2</v>
      </c>
      <c r="GV2899" s="81">
        <v>2.6002430136059611</v>
      </c>
      <c r="GW2899" s="81">
        <v>1.1148832299820636E-2</v>
      </c>
      <c r="GX2899" s="81">
        <v>2.6002430136059611</v>
      </c>
      <c r="GY2899" s="81">
        <v>1.1148832299820636E-2</v>
      </c>
      <c r="GZ2899" s="81">
        <v>2.6002430136059611</v>
      </c>
    </row>
    <row r="2900" spans="98:208" x14ac:dyDescent="0.25">
      <c r="CT2900" s="81" t="s">
        <v>155</v>
      </c>
      <c r="CU2900" s="81" t="s">
        <v>470</v>
      </c>
      <c r="CV2900" s="81" t="s">
        <v>458</v>
      </c>
      <c r="CW2900" s="81">
        <v>2031</v>
      </c>
      <c r="CX2900" s="81">
        <v>0</v>
      </c>
      <c r="CY2900" s="81">
        <v>0</v>
      </c>
      <c r="CZ2900" s="81">
        <v>0</v>
      </c>
      <c r="DA2900" s="81">
        <v>0</v>
      </c>
      <c r="DB2900" s="81">
        <v>9534.9220877094376</v>
      </c>
      <c r="DC2900" s="81">
        <v>247.27299216494669</v>
      </c>
      <c r="DD2900" s="81">
        <v>9287.6490955444915</v>
      </c>
      <c r="DE2900" s="81">
        <v>0</v>
      </c>
      <c r="DF2900" s="81">
        <v>0</v>
      </c>
      <c r="DG2900" s="81">
        <v>0</v>
      </c>
      <c r="DH2900" s="81">
        <v>2.7568051219218526</v>
      </c>
      <c r="DI2900" s="81">
        <v>2.7568051219218526</v>
      </c>
      <c r="DJ2900" s="81">
        <v>9.6929271769886044E-8</v>
      </c>
      <c r="DL2900" s="81">
        <v>0</v>
      </c>
      <c r="DM2900" s="81">
        <v>0</v>
      </c>
      <c r="DN2900" s="81">
        <v>0</v>
      </c>
      <c r="DO2900" s="81">
        <v>0</v>
      </c>
      <c r="DP2900" s="81">
        <v>0</v>
      </c>
      <c r="DQ2900" s="81">
        <v>0</v>
      </c>
      <c r="DR2900" s="81">
        <v>0</v>
      </c>
      <c r="DS2900" s="81">
        <v>2.672151128793771E-7</v>
      </c>
      <c r="DT2900" s="81">
        <v>2.672151128793771E-7</v>
      </c>
      <c r="DU2900" s="81">
        <v>0</v>
      </c>
      <c r="DV2900" s="81">
        <v>2.672151128793771E-7</v>
      </c>
      <c r="DW2900" s="81">
        <v>2.672151128793771E-7</v>
      </c>
      <c r="GE2900" s="81" t="s">
        <v>449</v>
      </c>
      <c r="GF2900" s="81" t="s">
        <v>155</v>
      </c>
      <c r="GG2900" s="81" t="s">
        <v>472</v>
      </c>
      <c r="GH2900" s="81" t="s">
        <v>457</v>
      </c>
      <c r="GI2900" s="81">
        <v>2025</v>
      </c>
      <c r="GJ2900" s="81" t="s">
        <v>201</v>
      </c>
      <c r="GK2900" s="81">
        <v>233.23007680793569</v>
      </c>
      <c r="GL2900" s="81">
        <v>415.27751599999999</v>
      </c>
      <c r="GM2900" s="81">
        <v>2025</v>
      </c>
      <c r="GN2900" s="81" t="s">
        <v>173</v>
      </c>
      <c r="GO2900" s="81">
        <v>1.1148832299820636E-2</v>
      </c>
      <c r="GP2900" s="81">
        <v>10</v>
      </c>
      <c r="GQ2900" s="81">
        <v>0</v>
      </c>
      <c r="GR2900" s="81" t="s">
        <v>448</v>
      </c>
      <c r="GS2900" s="81">
        <v>1.1148832299820636E-2</v>
      </c>
      <c r="GT2900" s="81">
        <v>2.6002430136059611</v>
      </c>
      <c r="GU2900" s="81">
        <v>1.1148832299820636E-2</v>
      </c>
      <c r="GV2900" s="81">
        <v>2.6002430136059611</v>
      </c>
      <c r="GW2900" s="81">
        <v>1.1148832299820636E-2</v>
      </c>
      <c r="GX2900" s="81">
        <v>2.6002430136059611</v>
      </c>
      <c r="GY2900" s="81">
        <v>1.1148832299820636E-2</v>
      </c>
      <c r="GZ2900" s="81">
        <v>2.6002430136059611</v>
      </c>
    </row>
    <row r="2901" spans="98:208" x14ac:dyDescent="0.25">
      <c r="CT2901" s="81" t="s">
        <v>155</v>
      </c>
      <c r="CU2901" s="81" t="s">
        <v>470</v>
      </c>
      <c r="CV2901" s="81" t="s">
        <v>458</v>
      </c>
      <c r="CW2901" s="81">
        <v>2032</v>
      </c>
      <c r="CX2901" s="81">
        <v>0</v>
      </c>
      <c r="CY2901" s="81">
        <v>0</v>
      </c>
      <c r="CZ2901" s="81">
        <v>0</v>
      </c>
      <c r="DA2901" s="81">
        <v>0</v>
      </c>
      <c r="DB2901" s="81">
        <v>9534.9220877094376</v>
      </c>
      <c r="DC2901" s="81">
        <v>247.27299216494669</v>
      </c>
      <c r="DD2901" s="81">
        <v>9287.6490955444915</v>
      </c>
      <c r="DE2901" s="81">
        <v>0</v>
      </c>
      <c r="DF2901" s="81">
        <v>0</v>
      </c>
      <c r="DG2901" s="81">
        <v>0</v>
      </c>
      <c r="DH2901" s="81">
        <v>0</v>
      </c>
      <c r="DI2901" s="81">
        <v>2.7568051219218526</v>
      </c>
      <c r="DJ2901" s="81">
        <v>9.6929271769886044E-8</v>
      </c>
      <c r="DL2901" s="81">
        <v>0</v>
      </c>
      <c r="DM2901" s="81">
        <v>0</v>
      </c>
      <c r="DN2901" s="81">
        <v>0</v>
      </c>
      <c r="DO2901" s="81">
        <v>0</v>
      </c>
      <c r="DP2901" s="81">
        <v>0</v>
      </c>
      <c r="DQ2901" s="81">
        <v>0</v>
      </c>
      <c r="DR2901" s="81">
        <v>0</v>
      </c>
      <c r="DS2901" s="81">
        <v>0</v>
      </c>
      <c r="DT2901" s="81">
        <v>0</v>
      </c>
      <c r="DU2901" s="81">
        <v>0</v>
      </c>
      <c r="DV2901" s="81">
        <v>2.672151128793771E-7</v>
      </c>
      <c r="DW2901" s="81">
        <v>2.672151128793771E-7</v>
      </c>
      <c r="GE2901" s="81" t="s">
        <v>449</v>
      </c>
      <c r="GF2901" s="81" t="s">
        <v>155</v>
      </c>
      <c r="GG2901" s="81" t="s">
        <v>472</v>
      </c>
      <c r="GH2901" s="81" t="s">
        <v>457</v>
      </c>
      <c r="GI2901" s="81">
        <v>2026</v>
      </c>
      <c r="GJ2901" s="81" t="s">
        <v>201</v>
      </c>
      <c r="GK2901" s="81">
        <v>233.23007680793569</v>
      </c>
      <c r="GL2901" s="81">
        <v>415.27751599999999</v>
      </c>
      <c r="GM2901" s="81">
        <v>2026</v>
      </c>
      <c r="GN2901" s="81" t="s">
        <v>173</v>
      </c>
      <c r="GO2901" s="81">
        <v>1.1148832299820636E-2</v>
      </c>
      <c r="GP2901" s="81">
        <v>10</v>
      </c>
      <c r="GQ2901" s="81">
        <v>0</v>
      </c>
      <c r="GR2901" s="81" t="s">
        <v>448</v>
      </c>
      <c r="GS2901" s="81">
        <v>1.1148832299820636E-2</v>
      </c>
      <c r="GT2901" s="81">
        <v>2.6002430136059611</v>
      </c>
      <c r="GU2901" s="81">
        <v>1.1148832299820636E-2</v>
      </c>
      <c r="GV2901" s="81">
        <v>2.6002430136059611</v>
      </c>
      <c r="GW2901" s="81">
        <v>1.1148832299820636E-2</v>
      </c>
      <c r="GX2901" s="81">
        <v>2.6002430136059611</v>
      </c>
      <c r="GY2901" s="81">
        <v>1.1148832299820636E-2</v>
      </c>
      <c r="GZ2901" s="81">
        <v>2.6002430136059611</v>
      </c>
    </row>
    <row r="2902" spans="98:208" x14ac:dyDescent="0.25">
      <c r="CT2902" s="81" t="s">
        <v>155</v>
      </c>
      <c r="CU2902" s="81" t="s">
        <v>470</v>
      </c>
      <c r="CV2902" s="81" t="s">
        <v>459</v>
      </c>
      <c r="CW2902" s="81">
        <v>2020</v>
      </c>
      <c r="CX2902" s="81">
        <v>0</v>
      </c>
      <c r="CY2902" s="81">
        <v>0</v>
      </c>
      <c r="CZ2902" s="81">
        <v>0</v>
      </c>
      <c r="DA2902" s="81">
        <v>0</v>
      </c>
      <c r="DB2902" s="81">
        <v>5.240558331301572</v>
      </c>
      <c r="DC2902" s="81">
        <v>0.69641821681222593</v>
      </c>
      <c r="DD2902" s="81">
        <v>2.9419641522810331</v>
      </c>
      <c r="DE2902" s="81">
        <v>1.6021759622082961</v>
      </c>
      <c r="DF2902" s="81">
        <v>7.7642499097796353E-3</v>
      </c>
      <c r="DG2902" s="81">
        <v>0</v>
      </c>
      <c r="DH2902" s="81">
        <v>0</v>
      </c>
      <c r="DI2902" s="81">
        <v>0</v>
      </c>
      <c r="DJ2902" s="81">
        <v>1.172058326609139E-5</v>
      </c>
      <c r="DL2902" s="81">
        <v>0</v>
      </c>
      <c r="DM2902" s="81">
        <v>9.1001537566314778E-8</v>
      </c>
      <c r="DN2902" s="81">
        <v>9.1001537566314778E-8</v>
      </c>
      <c r="DO2902" s="81">
        <v>0</v>
      </c>
      <c r="DP2902" s="81">
        <v>0</v>
      </c>
      <c r="DQ2902" s="81">
        <v>0</v>
      </c>
      <c r="DR2902" s="81">
        <v>0</v>
      </c>
      <c r="DS2902" s="81">
        <v>0</v>
      </c>
      <c r="DT2902" s="81">
        <v>0</v>
      </c>
      <c r="DU2902" s="81">
        <v>0</v>
      </c>
      <c r="DV2902" s="81">
        <v>0</v>
      </c>
      <c r="DW2902" s="81">
        <v>0</v>
      </c>
      <c r="GE2902" s="81" t="s">
        <v>449</v>
      </c>
      <c r="GF2902" s="81" t="s">
        <v>155</v>
      </c>
      <c r="GG2902" s="81" t="s">
        <v>472</v>
      </c>
      <c r="GH2902" s="81" t="s">
        <v>457</v>
      </c>
      <c r="GI2902" s="81">
        <v>2027</v>
      </c>
      <c r="GJ2902" s="81" t="s">
        <v>201</v>
      </c>
      <c r="GK2902" s="81">
        <v>233.23007680793569</v>
      </c>
      <c r="GL2902" s="81">
        <v>415.27751599999999</v>
      </c>
      <c r="GM2902" s="81">
        <v>2027</v>
      </c>
      <c r="GN2902" s="81" t="s">
        <v>173</v>
      </c>
      <c r="GO2902" s="81">
        <v>1.1148832299820636E-2</v>
      </c>
      <c r="GP2902" s="81">
        <v>10</v>
      </c>
      <c r="GQ2902" s="81">
        <v>0</v>
      </c>
      <c r="GR2902" s="81" t="s">
        <v>448</v>
      </c>
      <c r="GS2902" s="81">
        <v>1.1148832299820636E-2</v>
      </c>
      <c r="GT2902" s="81">
        <v>2.6002430136059611</v>
      </c>
      <c r="GU2902" s="81">
        <v>1.1148832299820636E-2</v>
      </c>
      <c r="GV2902" s="81">
        <v>2.6002430136059611</v>
      </c>
      <c r="GW2902" s="81">
        <v>1.1148832299820636E-2</v>
      </c>
      <c r="GX2902" s="81">
        <v>2.6002430136059611</v>
      </c>
      <c r="GY2902" s="81">
        <v>1.1148832299820636E-2</v>
      </c>
      <c r="GZ2902" s="81">
        <v>2.6002430136059611</v>
      </c>
    </row>
    <row r="2903" spans="98:208" x14ac:dyDescent="0.25">
      <c r="CT2903" s="81" t="s">
        <v>155</v>
      </c>
      <c r="CU2903" s="81" t="s">
        <v>470</v>
      </c>
      <c r="CV2903" s="81" t="s">
        <v>459</v>
      </c>
      <c r="CW2903" s="81">
        <v>2021</v>
      </c>
      <c r="CX2903" s="81">
        <v>0</v>
      </c>
      <c r="CY2903" s="81">
        <v>0</v>
      </c>
      <c r="CZ2903" s="81">
        <v>0</v>
      </c>
      <c r="DA2903" s="81">
        <v>0</v>
      </c>
      <c r="DB2903" s="81">
        <v>5.240558331301572</v>
      </c>
      <c r="DC2903" s="81">
        <v>0.69641821681222593</v>
      </c>
      <c r="DD2903" s="81">
        <v>2.9419641522810331</v>
      </c>
      <c r="DE2903" s="81">
        <v>1.6021759622082961</v>
      </c>
      <c r="DF2903" s="81">
        <v>7.7642499097796353E-3</v>
      </c>
      <c r="DG2903" s="81">
        <v>7.7642499097796353E-3</v>
      </c>
      <c r="DH2903" s="81">
        <v>0</v>
      </c>
      <c r="DI2903" s="81">
        <v>0</v>
      </c>
      <c r="DJ2903" s="81">
        <v>1.172058326609139E-5</v>
      </c>
      <c r="DL2903" s="81">
        <v>0</v>
      </c>
      <c r="DM2903" s="81">
        <v>9.1001537566314778E-8</v>
      </c>
      <c r="DN2903" s="81">
        <v>9.1001537566314778E-8</v>
      </c>
      <c r="DO2903" s="81">
        <v>0</v>
      </c>
      <c r="DP2903" s="81">
        <v>9.1001537566314778E-8</v>
      </c>
      <c r="DQ2903" s="81">
        <v>9.1001537566314778E-8</v>
      </c>
      <c r="DR2903" s="81">
        <v>0</v>
      </c>
      <c r="DS2903" s="81">
        <v>0</v>
      </c>
      <c r="DT2903" s="81">
        <v>0</v>
      </c>
      <c r="DU2903" s="81">
        <v>0</v>
      </c>
      <c r="DV2903" s="81">
        <v>0</v>
      </c>
      <c r="DW2903" s="81">
        <v>0</v>
      </c>
      <c r="GE2903" s="81" t="s">
        <v>449</v>
      </c>
      <c r="GF2903" s="81" t="s">
        <v>155</v>
      </c>
      <c r="GG2903" s="81" t="s">
        <v>472</v>
      </c>
      <c r="GH2903" s="81" t="s">
        <v>457</v>
      </c>
      <c r="GI2903" s="81">
        <v>2028</v>
      </c>
      <c r="GJ2903" s="81" t="s">
        <v>201</v>
      </c>
      <c r="GK2903" s="81">
        <v>247.27299216494481</v>
      </c>
      <c r="GL2903" s="81">
        <v>415.27751599999999</v>
      </c>
      <c r="GM2903" s="81">
        <v>2028</v>
      </c>
      <c r="GN2903" s="81" t="s">
        <v>173</v>
      </c>
      <c r="GO2903" s="81">
        <v>1.1148832299820636E-2</v>
      </c>
      <c r="GP2903" s="81">
        <v>10</v>
      </c>
      <c r="GQ2903" s="81">
        <v>0</v>
      </c>
      <c r="GR2903" s="81" t="s">
        <v>448</v>
      </c>
      <c r="GS2903" s="81">
        <v>1.1148832299820636E-2</v>
      </c>
      <c r="GT2903" s="81">
        <v>2.7568051219218317</v>
      </c>
      <c r="GU2903" s="81">
        <v>1.1148832299820636E-2</v>
      </c>
      <c r="GV2903" s="81">
        <v>2.7568051219218317</v>
      </c>
      <c r="GW2903" s="81">
        <v>1.1148832299820636E-2</v>
      </c>
      <c r="GX2903" s="81">
        <v>2.7568051219218317</v>
      </c>
      <c r="GY2903" s="81">
        <v>1.1148832299820636E-2</v>
      </c>
      <c r="GZ2903" s="81">
        <v>2.7568051219218317</v>
      </c>
    </row>
    <row r="2904" spans="98:208" x14ac:dyDescent="0.25">
      <c r="CT2904" s="81" t="s">
        <v>155</v>
      </c>
      <c r="CU2904" s="81" t="s">
        <v>470</v>
      </c>
      <c r="CV2904" s="81" t="s">
        <v>459</v>
      </c>
      <c r="CW2904" s="81">
        <v>2022</v>
      </c>
      <c r="CX2904" s="81">
        <v>0</v>
      </c>
      <c r="CY2904" s="81">
        <v>0</v>
      </c>
      <c r="CZ2904" s="81">
        <v>0</v>
      </c>
      <c r="DA2904" s="81">
        <v>0</v>
      </c>
      <c r="DB2904" s="81">
        <v>5.240558331301572</v>
      </c>
      <c r="DC2904" s="81">
        <v>0.69641821681222593</v>
      </c>
      <c r="DD2904" s="81">
        <v>2.9419641522810331</v>
      </c>
      <c r="DE2904" s="81">
        <v>1.6021759622082961</v>
      </c>
      <c r="DF2904" s="81">
        <v>7.7642499097796353E-3</v>
      </c>
      <c r="DG2904" s="81">
        <v>7.7642499097796353E-3</v>
      </c>
      <c r="DH2904" s="81">
        <v>7.7642499097796353E-3</v>
      </c>
      <c r="DI2904" s="81">
        <v>0</v>
      </c>
      <c r="DJ2904" s="81">
        <v>1.172058326609139E-5</v>
      </c>
      <c r="DL2904" s="81">
        <v>0</v>
      </c>
      <c r="DM2904" s="81">
        <v>9.1001537566314778E-8</v>
      </c>
      <c r="DN2904" s="81">
        <v>9.1001537566314778E-8</v>
      </c>
      <c r="DO2904" s="81">
        <v>0</v>
      </c>
      <c r="DP2904" s="81">
        <v>9.1001537566314778E-8</v>
      </c>
      <c r="DQ2904" s="81">
        <v>9.1001537566314778E-8</v>
      </c>
      <c r="DR2904" s="81">
        <v>0</v>
      </c>
      <c r="DS2904" s="81">
        <v>9.1001537566314778E-8</v>
      </c>
      <c r="DT2904" s="81">
        <v>9.1001537566314778E-8</v>
      </c>
      <c r="DU2904" s="81">
        <v>0</v>
      </c>
      <c r="DV2904" s="81">
        <v>0</v>
      </c>
      <c r="DW2904" s="81">
        <v>0</v>
      </c>
      <c r="GE2904" s="81" t="s">
        <v>449</v>
      </c>
      <c r="GF2904" s="81" t="s">
        <v>155</v>
      </c>
      <c r="GG2904" s="81" t="s">
        <v>472</v>
      </c>
      <c r="GH2904" s="81" t="s">
        <v>457</v>
      </c>
      <c r="GI2904" s="81">
        <v>2029</v>
      </c>
      <c r="GJ2904" s="81" t="s">
        <v>201</v>
      </c>
      <c r="GK2904" s="81">
        <v>247.27299216494481</v>
      </c>
      <c r="GL2904" s="81">
        <v>415.27751599999999</v>
      </c>
      <c r="GM2904" s="81">
        <v>2029</v>
      </c>
      <c r="GN2904" s="81" t="s">
        <v>173</v>
      </c>
      <c r="GO2904" s="81">
        <v>1.1148832299820636E-2</v>
      </c>
      <c r="GP2904" s="81">
        <v>10</v>
      </c>
      <c r="GQ2904" s="81">
        <v>0</v>
      </c>
      <c r="GR2904" s="81" t="s">
        <v>448</v>
      </c>
      <c r="GS2904" s="81">
        <v>1.1148832299820636E-2</v>
      </c>
      <c r="GT2904" s="81">
        <v>2.7568051219218317</v>
      </c>
      <c r="GU2904" s="81">
        <v>1.1148832299820636E-2</v>
      </c>
      <c r="GV2904" s="81">
        <v>2.7568051219218317</v>
      </c>
      <c r="GW2904" s="81">
        <v>1.1148832299820636E-2</v>
      </c>
      <c r="GX2904" s="81">
        <v>2.7568051219218317</v>
      </c>
      <c r="GY2904" s="81">
        <v>1.1148832299820636E-2</v>
      </c>
      <c r="GZ2904" s="81">
        <v>2.7568051219218317</v>
      </c>
    </row>
    <row r="2905" spans="98:208" x14ac:dyDescent="0.25">
      <c r="CT2905" s="81" t="s">
        <v>155</v>
      </c>
      <c r="CU2905" s="81" t="s">
        <v>470</v>
      </c>
      <c r="CV2905" s="81" t="s">
        <v>459</v>
      </c>
      <c r="CW2905" s="81">
        <v>2023</v>
      </c>
      <c r="CX2905" s="81">
        <v>0</v>
      </c>
      <c r="CY2905" s="81">
        <v>0</v>
      </c>
      <c r="CZ2905" s="81">
        <v>0</v>
      </c>
      <c r="DA2905" s="81">
        <v>0</v>
      </c>
      <c r="DB2905" s="81">
        <v>5.4750346070078058</v>
      </c>
      <c r="DC2905" s="81">
        <v>0.71896016785821737</v>
      </c>
      <c r="DD2905" s="81">
        <v>3.0714971986151278</v>
      </c>
      <c r="DE2905" s="81">
        <v>1.6845772405344599</v>
      </c>
      <c r="DF2905" s="81">
        <v>8.0155663417021596E-3</v>
      </c>
      <c r="DG2905" s="81">
        <v>8.0155663417021596E-3</v>
      </c>
      <c r="DH2905" s="81">
        <v>8.0155663417021596E-3</v>
      </c>
      <c r="DI2905" s="81">
        <v>8.0155663417021596E-3</v>
      </c>
      <c r="DJ2905" s="81">
        <v>1.172058326609139E-5</v>
      </c>
      <c r="DL2905" s="81">
        <v>0</v>
      </c>
      <c r="DM2905" s="81">
        <v>9.3947112732799712E-8</v>
      </c>
      <c r="DN2905" s="81">
        <v>9.3947112732799712E-8</v>
      </c>
      <c r="DO2905" s="81">
        <v>0</v>
      </c>
      <c r="DP2905" s="81">
        <v>9.3947112732799712E-8</v>
      </c>
      <c r="DQ2905" s="81">
        <v>9.3947112732799712E-8</v>
      </c>
      <c r="DR2905" s="81">
        <v>0</v>
      </c>
      <c r="DS2905" s="81">
        <v>9.3947112732799712E-8</v>
      </c>
      <c r="DT2905" s="81">
        <v>9.3947112732799712E-8</v>
      </c>
      <c r="DU2905" s="81">
        <v>0</v>
      </c>
      <c r="DV2905" s="81">
        <v>9.3947112732799712E-8</v>
      </c>
      <c r="DW2905" s="81">
        <v>9.3947112732799712E-8</v>
      </c>
      <c r="GE2905" s="81" t="s">
        <v>449</v>
      </c>
      <c r="GF2905" s="81" t="s">
        <v>155</v>
      </c>
      <c r="GG2905" s="81" t="s">
        <v>472</v>
      </c>
      <c r="GH2905" s="81" t="s">
        <v>457</v>
      </c>
      <c r="GI2905" s="81">
        <v>2030</v>
      </c>
      <c r="GJ2905" s="81" t="s">
        <v>201</v>
      </c>
      <c r="GK2905" s="81">
        <v>247.27299216494481</v>
      </c>
      <c r="GL2905" s="81">
        <v>415.27751599999999</v>
      </c>
      <c r="GM2905" s="81">
        <v>2030</v>
      </c>
      <c r="GN2905" s="81" t="s">
        <v>173</v>
      </c>
      <c r="GO2905" s="81">
        <v>1.1148832299820636E-2</v>
      </c>
      <c r="GP2905" s="81">
        <v>10</v>
      </c>
      <c r="GQ2905" s="81">
        <v>0</v>
      </c>
      <c r="GR2905" s="81" t="s">
        <v>448</v>
      </c>
      <c r="GS2905" s="81">
        <v>0</v>
      </c>
      <c r="GT2905" s="81">
        <v>0</v>
      </c>
      <c r="GU2905" s="81">
        <v>1.1148832299820636E-2</v>
      </c>
      <c r="GV2905" s="81">
        <v>2.7568051219218317</v>
      </c>
      <c r="GW2905" s="81">
        <v>1.1148832299820636E-2</v>
      </c>
      <c r="GX2905" s="81">
        <v>2.7568051219218317</v>
      </c>
      <c r="GY2905" s="81">
        <v>1.1148832299820636E-2</v>
      </c>
      <c r="GZ2905" s="81">
        <v>2.7568051219218317</v>
      </c>
    </row>
    <row r="2906" spans="98:208" x14ac:dyDescent="0.25">
      <c r="CT2906" s="81" t="s">
        <v>155</v>
      </c>
      <c r="CU2906" s="81" t="s">
        <v>470</v>
      </c>
      <c r="CV2906" s="81" t="s">
        <v>459</v>
      </c>
      <c r="CW2906" s="81">
        <v>2024</v>
      </c>
      <c r="CX2906" s="81">
        <v>0</v>
      </c>
      <c r="CY2906" s="81">
        <v>0</v>
      </c>
      <c r="CZ2906" s="81">
        <v>0</v>
      </c>
      <c r="DA2906" s="81">
        <v>0</v>
      </c>
      <c r="DB2906" s="81">
        <v>5.4750346070078058</v>
      </c>
      <c r="DC2906" s="81">
        <v>0.71896016785821737</v>
      </c>
      <c r="DD2906" s="81">
        <v>3.0714971986151278</v>
      </c>
      <c r="DE2906" s="81">
        <v>1.6845772405344599</v>
      </c>
      <c r="DF2906" s="81">
        <v>8.0155663417021596E-3</v>
      </c>
      <c r="DG2906" s="81">
        <v>8.0155663417021596E-3</v>
      </c>
      <c r="DH2906" s="81">
        <v>8.0155663417021596E-3</v>
      </c>
      <c r="DI2906" s="81">
        <v>8.0155663417021596E-3</v>
      </c>
      <c r="DJ2906" s="81">
        <v>1.172058326609139E-5</v>
      </c>
      <c r="DL2906" s="81">
        <v>0</v>
      </c>
      <c r="DM2906" s="81">
        <v>9.3947112732799712E-8</v>
      </c>
      <c r="DN2906" s="81">
        <v>9.3947112732799712E-8</v>
      </c>
      <c r="DO2906" s="81">
        <v>0</v>
      </c>
      <c r="DP2906" s="81">
        <v>9.3947112732799712E-8</v>
      </c>
      <c r="DQ2906" s="81">
        <v>9.3947112732799712E-8</v>
      </c>
      <c r="DR2906" s="81">
        <v>0</v>
      </c>
      <c r="DS2906" s="81">
        <v>9.3947112732799712E-8</v>
      </c>
      <c r="DT2906" s="81">
        <v>9.3947112732799712E-8</v>
      </c>
      <c r="DU2906" s="81">
        <v>0</v>
      </c>
      <c r="DV2906" s="81">
        <v>9.3947112732799712E-8</v>
      </c>
      <c r="DW2906" s="81">
        <v>9.3947112732799712E-8</v>
      </c>
      <c r="GE2906" s="81" t="s">
        <v>449</v>
      </c>
      <c r="GF2906" s="81" t="s">
        <v>155</v>
      </c>
      <c r="GG2906" s="81" t="s">
        <v>472</v>
      </c>
      <c r="GH2906" s="81" t="s">
        <v>457</v>
      </c>
      <c r="GI2906" s="81">
        <v>2031</v>
      </c>
      <c r="GJ2906" s="81" t="s">
        <v>201</v>
      </c>
      <c r="GK2906" s="81">
        <v>247.27299216494481</v>
      </c>
      <c r="GL2906" s="81">
        <v>415.27751599999999</v>
      </c>
      <c r="GM2906" s="81">
        <v>2031</v>
      </c>
      <c r="GN2906" s="81" t="s">
        <v>173</v>
      </c>
      <c r="GO2906" s="81">
        <v>1.1148832299820636E-2</v>
      </c>
      <c r="GP2906" s="81">
        <v>10</v>
      </c>
      <c r="GQ2906" s="81">
        <v>0</v>
      </c>
      <c r="GR2906" s="81" t="s">
        <v>448</v>
      </c>
      <c r="GS2906" s="81">
        <v>0</v>
      </c>
      <c r="GT2906" s="81">
        <v>0</v>
      </c>
      <c r="GU2906" s="81">
        <v>0</v>
      </c>
      <c r="GV2906" s="81">
        <v>0</v>
      </c>
      <c r="GW2906" s="81">
        <v>1.1148832299820636E-2</v>
      </c>
      <c r="GX2906" s="81">
        <v>2.7568051219218317</v>
      </c>
      <c r="GY2906" s="81">
        <v>1.1148832299820636E-2</v>
      </c>
      <c r="GZ2906" s="81">
        <v>2.7568051219218317</v>
      </c>
    </row>
    <row r="2907" spans="98:208" x14ac:dyDescent="0.25">
      <c r="CT2907" s="81" t="s">
        <v>155</v>
      </c>
      <c r="CU2907" s="81" t="s">
        <v>470</v>
      </c>
      <c r="CV2907" s="81" t="s">
        <v>459</v>
      </c>
      <c r="CW2907" s="81">
        <v>2025</v>
      </c>
      <c r="CX2907" s="81">
        <v>0</v>
      </c>
      <c r="CY2907" s="81">
        <v>0</v>
      </c>
      <c r="CZ2907" s="81">
        <v>0</v>
      </c>
      <c r="DA2907" s="81">
        <v>0</v>
      </c>
      <c r="DB2907" s="81">
        <v>5.4750346070078058</v>
      </c>
      <c r="DC2907" s="81">
        <v>0.71896016785821737</v>
      </c>
      <c r="DD2907" s="81">
        <v>3.0714971986151278</v>
      </c>
      <c r="DE2907" s="81">
        <v>1.6845772405344599</v>
      </c>
      <c r="DF2907" s="81">
        <v>8.0155663417021596E-3</v>
      </c>
      <c r="DG2907" s="81">
        <v>8.0155663417021596E-3</v>
      </c>
      <c r="DH2907" s="81">
        <v>8.0155663417021596E-3</v>
      </c>
      <c r="DI2907" s="81">
        <v>8.0155663417021596E-3</v>
      </c>
      <c r="DJ2907" s="81">
        <v>1.172058326609139E-5</v>
      </c>
      <c r="DL2907" s="81">
        <v>0</v>
      </c>
      <c r="DM2907" s="81">
        <v>9.3947112732799712E-8</v>
      </c>
      <c r="DN2907" s="81">
        <v>9.3947112732799712E-8</v>
      </c>
      <c r="DO2907" s="81">
        <v>0</v>
      </c>
      <c r="DP2907" s="81">
        <v>9.3947112732799712E-8</v>
      </c>
      <c r="DQ2907" s="81">
        <v>9.3947112732799712E-8</v>
      </c>
      <c r="DR2907" s="81">
        <v>0</v>
      </c>
      <c r="DS2907" s="81">
        <v>9.3947112732799712E-8</v>
      </c>
      <c r="DT2907" s="81">
        <v>9.3947112732799712E-8</v>
      </c>
      <c r="DU2907" s="81">
        <v>0</v>
      </c>
      <c r="DV2907" s="81">
        <v>9.3947112732799712E-8</v>
      </c>
      <c r="DW2907" s="81">
        <v>9.3947112732799712E-8</v>
      </c>
      <c r="GE2907" s="81" t="s">
        <v>449</v>
      </c>
      <c r="GF2907" s="81" t="s">
        <v>155</v>
      </c>
      <c r="GG2907" s="81" t="s">
        <v>472</v>
      </c>
      <c r="GH2907" s="81" t="s">
        <v>457</v>
      </c>
      <c r="GI2907" s="81">
        <v>2032</v>
      </c>
      <c r="GJ2907" s="81" t="s">
        <v>201</v>
      </c>
      <c r="GK2907" s="81">
        <v>247.27299216494481</v>
      </c>
      <c r="GL2907" s="81">
        <v>415.27751599999999</v>
      </c>
      <c r="GM2907" s="81">
        <v>2032</v>
      </c>
      <c r="GN2907" s="81" t="s">
        <v>173</v>
      </c>
      <c r="GO2907" s="81">
        <v>1.1148832299820636E-2</v>
      </c>
      <c r="GP2907" s="81">
        <v>10</v>
      </c>
      <c r="GQ2907" s="81">
        <v>0</v>
      </c>
      <c r="GR2907" s="81" t="s">
        <v>448</v>
      </c>
      <c r="GS2907" s="81">
        <v>0</v>
      </c>
      <c r="GT2907" s="81">
        <v>0</v>
      </c>
      <c r="GU2907" s="81">
        <v>0</v>
      </c>
      <c r="GV2907" s="81">
        <v>0</v>
      </c>
      <c r="GW2907" s="81">
        <v>0</v>
      </c>
      <c r="GX2907" s="81">
        <v>0</v>
      </c>
      <c r="GY2907" s="81">
        <v>1.1148832299820636E-2</v>
      </c>
      <c r="GZ2907" s="81">
        <v>2.7568051219218317</v>
      </c>
    </row>
    <row r="2908" spans="98:208" x14ac:dyDescent="0.25">
      <c r="CT2908" s="81" t="s">
        <v>155</v>
      </c>
      <c r="CU2908" s="81" t="s">
        <v>470</v>
      </c>
      <c r="CV2908" s="81" t="s">
        <v>459</v>
      </c>
      <c r="CW2908" s="81">
        <v>2026</v>
      </c>
      <c r="CX2908" s="81">
        <v>0</v>
      </c>
      <c r="CY2908" s="81">
        <v>0</v>
      </c>
      <c r="CZ2908" s="81">
        <v>0</v>
      </c>
      <c r="DA2908" s="81">
        <v>0</v>
      </c>
      <c r="DB2908" s="81">
        <v>5.4750346070078058</v>
      </c>
      <c r="DC2908" s="81">
        <v>0.71896016785821737</v>
      </c>
      <c r="DD2908" s="81">
        <v>3.0714971986151278</v>
      </c>
      <c r="DE2908" s="81">
        <v>1.6845772405344599</v>
      </c>
      <c r="DF2908" s="81">
        <v>8.0155663417021596E-3</v>
      </c>
      <c r="DG2908" s="81">
        <v>8.0155663417021596E-3</v>
      </c>
      <c r="DH2908" s="81">
        <v>8.0155663417021596E-3</v>
      </c>
      <c r="DI2908" s="81">
        <v>8.0155663417021596E-3</v>
      </c>
      <c r="DJ2908" s="81">
        <v>1.172058326609139E-5</v>
      </c>
      <c r="DL2908" s="81">
        <v>0</v>
      </c>
      <c r="DM2908" s="81">
        <v>9.3947112732799712E-8</v>
      </c>
      <c r="DN2908" s="81">
        <v>9.3947112732799712E-8</v>
      </c>
      <c r="DO2908" s="81">
        <v>0</v>
      </c>
      <c r="DP2908" s="81">
        <v>9.3947112732799712E-8</v>
      </c>
      <c r="DQ2908" s="81">
        <v>9.3947112732799712E-8</v>
      </c>
      <c r="DR2908" s="81">
        <v>0</v>
      </c>
      <c r="DS2908" s="81">
        <v>9.3947112732799712E-8</v>
      </c>
      <c r="DT2908" s="81">
        <v>9.3947112732799712E-8</v>
      </c>
      <c r="DU2908" s="81">
        <v>0</v>
      </c>
      <c r="DV2908" s="81">
        <v>9.3947112732799712E-8</v>
      </c>
      <c r="DW2908" s="81">
        <v>9.3947112732799712E-8</v>
      </c>
      <c r="GE2908" s="81" t="s">
        <v>449</v>
      </c>
      <c r="GF2908" s="81" t="s">
        <v>155</v>
      </c>
      <c r="GG2908" s="81" t="s">
        <v>472</v>
      </c>
      <c r="GH2908" s="81" t="s">
        <v>458</v>
      </c>
      <c r="GI2908" s="81">
        <v>2021</v>
      </c>
      <c r="GJ2908" s="81" t="s">
        <v>201</v>
      </c>
      <c r="GK2908" s="81">
        <v>222.22942162783019</v>
      </c>
      <c r="GL2908" s="81">
        <v>415.27751599999999</v>
      </c>
      <c r="GM2908" s="81">
        <v>2021</v>
      </c>
      <c r="GN2908" s="81" t="s">
        <v>173</v>
      </c>
      <c r="GO2908" s="81">
        <v>1.1148832299820636E-2</v>
      </c>
      <c r="GP2908" s="81">
        <v>10</v>
      </c>
      <c r="GQ2908" s="81">
        <v>0</v>
      </c>
      <c r="GR2908" s="81" t="s">
        <v>448</v>
      </c>
      <c r="GS2908" s="81">
        <v>1.1148832299820636E-2</v>
      </c>
      <c r="GT2908" s="81">
        <v>2.4775985538148118</v>
      </c>
      <c r="GU2908" s="81">
        <v>1.1148832299820636E-2</v>
      </c>
      <c r="GV2908" s="81">
        <v>2.4775985538148118</v>
      </c>
      <c r="GW2908" s="81">
        <v>0</v>
      </c>
      <c r="GX2908" s="81">
        <v>0</v>
      </c>
      <c r="GY2908" s="81">
        <v>0</v>
      </c>
      <c r="GZ2908" s="81">
        <v>0</v>
      </c>
    </row>
    <row r="2909" spans="98:208" x14ac:dyDescent="0.25">
      <c r="CT2909" s="81" t="s">
        <v>155</v>
      </c>
      <c r="CU2909" s="81" t="s">
        <v>470</v>
      </c>
      <c r="CV2909" s="81" t="s">
        <v>459</v>
      </c>
      <c r="CW2909" s="81">
        <v>2027</v>
      </c>
      <c r="CX2909" s="81">
        <v>0</v>
      </c>
      <c r="CY2909" s="81">
        <v>0</v>
      </c>
      <c r="CZ2909" s="81">
        <v>0</v>
      </c>
      <c r="DA2909" s="81">
        <v>0</v>
      </c>
      <c r="DB2909" s="81">
        <v>5.4750346070078058</v>
      </c>
      <c r="DC2909" s="81">
        <v>0.71896016785821737</v>
      </c>
      <c r="DD2909" s="81">
        <v>3.0714971986151278</v>
      </c>
      <c r="DE2909" s="81">
        <v>1.6845772405344599</v>
      </c>
      <c r="DF2909" s="81">
        <v>8.0155663417021596E-3</v>
      </c>
      <c r="DG2909" s="81">
        <v>8.0155663417021596E-3</v>
      </c>
      <c r="DH2909" s="81">
        <v>8.0155663417021596E-3</v>
      </c>
      <c r="DI2909" s="81">
        <v>8.0155663417021596E-3</v>
      </c>
      <c r="DJ2909" s="81">
        <v>1.172058326609139E-5</v>
      </c>
      <c r="DL2909" s="81">
        <v>0</v>
      </c>
      <c r="DM2909" s="81">
        <v>9.3947112732799712E-8</v>
      </c>
      <c r="DN2909" s="81">
        <v>9.3947112732799712E-8</v>
      </c>
      <c r="DO2909" s="81">
        <v>0</v>
      </c>
      <c r="DP2909" s="81">
        <v>9.3947112732799712E-8</v>
      </c>
      <c r="DQ2909" s="81">
        <v>9.3947112732799712E-8</v>
      </c>
      <c r="DR2909" s="81">
        <v>0</v>
      </c>
      <c r="DS2909" s="81">
        <v>9.3947112732799712E-8</v>
      </c>
      <c r="DT2909" s="81">
        <v>9.3947112732799712E-8</v>
      </c>
      <c r="DU2909" s="81">
        <v>0</v>
      </c>
      <c r="DV2909" s="81">
        <v>9.3947112732799712E-8</v>
      </c>
      <c r="DW2909" s="81">
        <v>9.3947112732799712E-8</v>
      </c>
      <c r="GE2909" s="81" t="s">
        <v>449</v>
      </c>
      <c r="GF2909" s="81" t="s">
        <v>155</v>
      </c>
      <c r="GG2909" s="81" t="s">
        <v>472</v>
      </c>
      <c r="GH2909" s="81" t="s">
        <v>458</v>
      </c>
      <c r="GI2909" s="81">
        <v>2022</v>
      </c>
      <c r="GJ2909" s="81" t="s">
        <v>201</v>
      </c>
      <c r="GK2909" s="81">
        <v>222.22942162783019</v>
      </c>
      <c r="GL2909" s="81">
        <v>415.27751599999999</v>
      </c>
      <c r="GM2909" s="81">
        <v>2022</v>
      </c>
      <c r="GN2909" s="81" t="s">
        <v>173</v>
      </c>
      <c r="GO2909" s="81">
        <v>1.1148832299820636E-2</v>
      </c>
      <c r="GP2909" s="81">
        <v>10</v>
      </c>
      <c r="GQ2909" s="81">
        <v>0</v>
      </c>
      <c r="GR2909" s="81" t="s">
        <v>448</v>
      </c>
      <c r="GS2909" s="81">
        <v>1.1148832299820636E-2</v>
      </c>
      <c r="GT2909" s="81">
        <v>2.4775985538148118</v>
      </c>
      <c r="GU2909" s="81">
        <v>1.1148832299820636E-2</v>
      </c>
      <c r="GV2909" s="81">
        <v>2.4775985538148118</v>
      </c>
      <c r="GW2909" s="81">
        <v>1.1148832299820636E-2</v>
      </c>
      <c r="GX2909" s="81">
        <v>2.4775985538148118</v>
      </c>
      <c r="GY2909" s="81">
        <v>0</v>
      </c>
      <c r="GZ2909" s="81">
        <v>0</v>
      </c>
    </row>
    <row r="2910" spans="98:208" x14ac:dyDescent="0.25">
      <c r="CT2910" s="81" t="s">
        <v>155</v>
      </c>
      <c r="CU2910" s="81" t="s">
        <v>470</v>
      </c>
      <c r="CV2910" s="81" t="s">
        <v>459</v>
      </c>
      <c r="CW2910" s="81">
        <v>2028</v>
      </c>
      <c r="CX2910" s="81">
        <v>0</v>
      </c>
      <c r="CY2910" s="81">
        <v>0</v>
      </c>
      <c r="CZ2910" s="81">
        <v>0</v>
      </c>
      <c r="DA2910" s="81">
        <v>0</v>
      </c>
      <c r="DB2910" s="81">
        <v>5.7770153400785027</v>
      </c>
      <c r="DC2910" s="81">
        <v>0.74733835430387963</v>
      </c>
      <c r="DD2910" s="81">
        <v>3.2379513401017408</v>
      </c>
      <c r="DE2910" s="81">
        <v>1.791725645672847</v>
      </c>
      <c r="DF2910" s="81">
        <v>8.3319499833578916E-3</v>
      </c>
      <c r="DG2910" s="81">
        <v>8.3319499833578916E-3</v>
      </c>
      <c r="DH2910" s="81">
        <v>8.3319499833578916E-3</v>
      </c>
      <c r="DI2910" s="81">
        <v>8.3319499833578916E-3</v>
      </c>
      <c r="DJ2910" s="81">
        <v>1.172058326609139E-5</v>
      </c>
      <c r="DL2910" s="81">
        <v>0</v>
      </c>
      <c r="DM2910" s="81">
        <v>9.7655313548854937E-8</v>
      </c>
      <c r="DN2910" s="81">
        <v>9.7655313548854937E-8</v>
      </c>
      <c r="DO2910" s="81">
        <v>0</v>
      </c>
      <c r="DP2910" s="81">
        <v>9.7655313548854937E-8</v>
      </c>
      <c r="DQ2910" s="81">
        <v>9.7655313548854937E-8</v>
      </c>
      <c r="DR2910" s="81">
        <v>0</v>
      </c>
      <c r="DS2910" s="81">
        <v>9.7655313548854937E-8</v>
      </c>
      <c r="DT2910" s="81">
        <v>9.7655313548854937E-8</v>
      </c>
      <c r="DU2910" s="81">
        <v>0</v>
      </c>
      <c r="DV2910" s="81">
        <v>9.7655313548854937E-8</v>
      </c>
      <c r="DW2910" s="81">
        <v>9.7655313548854937E-8</v>
      </c>
      <c r="GE2910" s="81" t="s">
        <v>449</v>
      </c>
      <c r="GF2910" s="81" t="s">
        <v>155</v>
      </c>
      <c r="GG2910" s="81" t="s">
        <v>472</v>
      </c>
      <c r="GH2910" s="81" t="s">
        <v>458</v>
      </c>
      <c r="GI2910" s="81">
        <v>2023</v>
      </c>
      <c r="GJ2910" s="81" t="s">
        <v>201</v>
      </c>
      <c r="GK2910" s="81">
        <v>233.23007680793501</v>
      </c>
      <c r="GL2910" s="81">
        <v>415.27751599999999</v>
      </c>
      <c r="GM2910" s="81">
        <v>2023</v>
      </c>
      <c r="GN2910" s="81" t="s">
        <v>173</v>
      </c>
      <c r="GO2910" s="81">
        <v>1.1148832299820636E-2</v>
      </c>
      <c r="GP2910" s="81">
        <v>10</v>
      </c>
      <c r="GQ2910" s="81">
        <v>0</v>
      </c>
      <c r="GR2910" s="81" t="s">
        <v>448</v>
      </c>
      <c r="GS2910" s="81">
        <v>1.1148832299820636E-2</v>
      </c>
      <c r="GT2910" s="81">
        <v>2.6002430136059536</v>
      </c>
      <c r="GU2910" s="81">
        <v>1.1148832299820636E-2</v>
      </c>
      <c r="GV2910" s="81">
        <v>2.6002430136059536</v>
      </c>
      <c r="GW2910" s="81">
        <v>1.1148832299820636E-2</v>
      </c>
      <c r="GX2910" s="81">
        <v>2.6002430136059536</v>
      </c>
      <c r="GY2910" s="81">
        <v>1.1148832299820636E-2</v>
      </c>
      <c r="GZ2910" s="81">
        <v>2.6002430136059536</v>
      </c>
    </row>
    <row r="2911" spans="98:208" x14ac:dyDescent="0.25">
      <c r="CT2911" s="81" t="s">
        <v>155</v>
      </c>
      <c r="CU2911" s="81" t="s">
        <v>470</v>
      </c>
      <c r="CV2911" s="81" t="s">
        <v>459</v>
      </c>
      <c r="CW2911" s="81">
        <v>2029</v>
      </c>
      <c r="CX2911" s="81">
        <v>0</v>
      </c>
      <c r="CY2911" s="81">
        <v>0</v>
      </c>
      <c r="CZ2911" s="81">
        <v>0</v>
      </c>
      <c r="DA2911" s="81">
        <v>0</v>
      </c>
      <c r="DB2911" s="81">
        <v>5.7770153400785027</v>
      </c>
      <c r="DC2911" s="81">
        <v>0.74733835430387963</v>
      </c>
      <c r="DD2911" s="81">
        <v>3.2379513401017408</v>
      </c>
      <c r="DE2911" s="81">
        <v>1.791725645672847</v>
      </c>
      <c r="DF2911" s="81">
        <v>8.3319499833578916E-3</v>
      </c>
      <c r="DG2911" s="81">
        <v>8.3319499833578916E-3</v>
      </c>
      <c r="DH2911" s="81">
        <v>8.3319499833578916E-3</v>
      </c>
      <c r="DI2911" s="81">
        <v>8.3319499833578916E-3</v>
      </c>
      <c r="DJ2911" s="81">
        <v>1.172058326609139E-5</v>
      </c>
      <c r="DL2911" s="81">
        <v>0</v>
      </c>
      <c r="DM2911" s="81">
        <v>9.7655313548854937E-8</v>
      </c>
      <c r="DN2911" s="81">
        <v>9.7655313548854937E-8</v>
      </c>
      <c r="DO2911" s="81">
        <v>0</v>
      </c>
      <c r="DP2911" s="81">
        <v>9.7655313548854937E-8</v>
      </c>
      <c r="DQ2911" s="81">
        <v>9.7655313548854937E-8</v>
      </c>
      <c r="DR2911" s="81">
        <v>0</v>
      </c>
      <c r="DS2911" s="81">
        <v>9.7655313548854937E-8</v>
      </c>
      <c r="DT2911" s="81">
        <v>9.7655313548854937E-8</v>
      </c>
      <c r="DU2911" s="81">
        <v>0</v>
      </c>
      <c r="DV2911" s="81">
        <v>9.7655313548854937E-8</v>
      </c>
      <c r="DW2911" s="81">
        <v>9.7655313548854937E-8</v>
      </c>
      <c r="GE2911" s="81" t="s">
        <v>449</v>
      </c>
      <c r="GF2911" s="81" t="s">
        <v>155</v>
      </c>
      <c r="GG2911" s="81" t="s">
        <v>472</v>
      </c>
      <c r="GH2911" s="81" t="s">
        <v>458</v>
      </c>
      <c r="GI2911" s="81">
        <v>2024</v>
      </c>
      <c r="GJ2911" s="81" t="s">
        <v>201</v>
      </c>
      <c r="GK2911" s="81">
        <v>233.23007680793501</v>
      </c>
      <c r="GL2911" s="81">
        <v>415.27751599999999</v>
      </c>
      <c r="GM2911" s="81">
        <v>2024</v>
      </c>
      <c r="GN2911" s="81" t="s">
        <v>173</v>
      </c>
      <c r="GO2911" s="81">
        <v>1.1148832299820636E-2</v>
      </c>
      <c r="GP2911" s="81">
        <v>10</v>
      </c>
      <c r="GQ2911" s="81">
        <v>0</v>
      </c>
      <c r="GR2911" s="81" t="s">
        <v>448</v>
      </c>
      <c r="GS2911" s="81">
        <v>1.1148832299820636E-2</v>
      </c>
      <c r="GT2911" s="81">
        <v>2.6002430136059536</v>
      </c>
      <c r="GU2911" s="81">
        <v>1.1148832299820636E-2</v>
      </c>
      <c r="GV2911" s="81">
        <v>2.6002430136059536</v>
      </c>
      <c r="GW2911" s="81">
        <v>1.1148832299820636E-2</v>
      </c>
      <c r="GX2911" s="81">
        <v>2.6002430136059536</v>
      </c>
      <c r="GY2911" s="81">
        <v>1.1148832299820636E-2</v>
      </c>
      <c r="GZ2911" s="81">
        <v>2.6002430136059536</v>
      </c>
    </row>
    <row r="2912" spans="98:208" x14ac:dyDescent="0.25">
      <c r="CT2912" s="81" t="s">
        <v>155</v>
      </c>
      <c r="CU2912" s="81" t="s">
        <v>470</v>
      </c>
      <c r="CV2912" s="81" t="s">
        <v>459</v>
      </c>
      <c r="CW2912" s="81">
        <v>2030</v>
      </c>
      <c r="CX2912" s="81">
        <v>0</v>
      </c>
      <c r="CY2912" s="81">
        <v>0</v>
      </c>
      <c r="CZ2912" s="81">
        <v>0</v>
      </c>
      <c r="DA2912" s="81">
        <v>0</v>
      </c>
      <c r="DB2912" s="81">
        <v>5.7770153400785027</v>
      </c>
      <c r="DC2912" s="81">
        <v>0.74733835430387963</v>
      </c>
      <c r="DD2912" s="81">
        <v>3.2379513401017408</v>
      </c>
      <c r="DE2912" s="81">
        <v>1.791725645672847</v>
      </c>
      <c r="DF2912" s="81">
        <v>0</v>
      </c>
      <c r="DG2912" s="81">
        <v>8.3319499833578916E-3</v>
      </c>
      <c r="DH2912" s="81">
        <v>8.3319499833578916E-3</v>
      </c>
      <c r="DI2912" s="81">
        <v>8.3319499833578916E-3</v>
      </c>
      <c r="DJ2912" s="81">
        <v>1.172058326609139E-5</v>
      </c>
      <c r="DL2912" s="81">
        <v>0</v>
      </c>
      <c r="DM2912" s="81">
        <v>0</v>
      </c>
      <c r="DN2912" s="81">
        <v>0</v>
      </c>
      <c r="DO2912" s="81">
        <v>0</v>
      </c>
      <c r="DP2912" s="81">
        <v>9.7655313548854937E-8</v>
      </c>
      <c r="DQ2912" s="81">
        <v>9.7655313548854937E-8</v>
      </c>
      <c r="DR2912" s="81">
        <v>0</v>
      </c>
      <c r="DS2912" s="81">
        <v>9.7655313548854937E-8</v>
      </c>
      <c r="DT2912" s="81">
        <v>9.7655313548854937E-8</v>
      </c>
      <c r="DU2912" s="81">
        <v>0</v>
      </c>
      <c r="DV2912" s="81">
        <v>9.7655313548854937E-8</v>
      </c>
      <c r="DW2912" s="81">
        <v>9.7655313548854937E-8</v>
      </c>
      <c r="GE2912" s="81" t="s">
        <v>449</v>
      </c>
      <c r="GF2912" s="81" t="s">
        <v>155</v>
      </c>
      <c r="GG2912" s="81" t="s">
        <v>472</v>
      </c>
      <c r="GH2912" s="81" t="s">
        <v>458</v>
      </c>
      <c r="GI2912" s="81">
        <v>2025</v>
      </c>
      <c r="GJ2912" s="81" t="s">
        <v>201</v>
      </c>
      <c r="GK2912" s="81">
        <v>233.23007680793501</v>
      </c>
      <c r="GL2912" s="81">
        <v>415.27751599999999</v>
      </c>
      <c r="GM2912" s="81">
        <v>2025</v>
      </c>
      <c r="GN2912" s="81" t="s">
        <v>173</v>
      </c>
      <c r="GO2912" s="81">
        <v>1.1148832299820636E-2</v>
      </c>
      <c r="GP2912" s="81">
        <v>10</v>
      </c>
      <c r="GQ2912" s="81">
        <v>0</v>
      </c>
      <c r="GR2912" s="81" t="s">
        <v>448</v>
      </c>
      <c r="GS2912" s="81">
        <v>1.1148832299820636E-2</v>
      </c>
      <c r="GT2912" s="81">
        <v>2.6002430136059536</v>
      </c>
      <c r="GU2912" s="81">
        <v>1.1148832299820636E-2</v>
      </c>
      <c r="GV2912" s="81">
        <v>2.6002430136059536</v>
      </c>
      <c r="GW2912" s="81">
        <v>1.1148832299820636E-2</v>
      </c>
      <c r="GX2912" s="81">
        <v>2.6002430136059536</v>
      </c>
      <c r="GY2912" s="81">
        <v>1.1148832299820636E-2</v>
      </c>
      <c r="GZ2912" s="81">
        <v>2.6002430136059536</v>
      </c>
    </row>
    <row r="2913" spans="98:208" x14ac:dyDescent="0.25">
      <c r="CT2913" s="81" t="s">
        <v>155</v>
      </c>
      <c r="CU2913" s="81" t="s">
        <v>470</v>
      </c>
      <c r="CV2913" s="81" t="s">
        <v>459</v>
      </c>
      <c r="CW2913" s="81">
        <v>2031</v>
      </c>
      <c r="CX2913" s="81">
        <v>0</v>
      </c>
      <c r="CY2913" s="81">
        <v>0</v>
      </c>
      <c r="CZ2913" s="81">
        <v>0</v>
      </c>
      <c r="DA2913" s="81">
        <v>0</v>
      </c>
      <c r="DB2913" s="81">
        <v>5.7770153400785027</v>
      </c>
      <c r="DC2913" s="81">
        <v>0.74733835430387963</v>
      </c>
      <c r="DD2913" s="81">
        <v>3.2379513401017408</v>
      </c>
      <c r="DE2913" s="81">
        <v>1.791725645672847</v>
      </c>
      <c r="DF2913" s="81">
        <v>0</v>
      </c>
      <c r="DG2913" s="81">
        <v>0</v>
      </c>
      <c r="DH2913" s="81">
        <v>8.3319499833578916E-3</v>
      </c>
      <c r="DI2913" s="81">
        <v>8.3319499833578916E-3</v>
      </c>
      <c r="DJ2913" s="81">
        <v>1.172058326609139E-5</v>
      </c>
      <c r="DL2913" s="81">
        <v>0</v>
      </c>
      <c r="DM2913" s="81">
        <v>0</v>
      </c>
      <c r="DN2913" s="81">
        <v>0</v>
      </c>
      <c r="DO2913" s="81">
        <v>0</v>
      </c>
      <c r="DP2913" s="81">
        <v>0</v>
      </c>
      <c r="DQ2913" s="81">
        <v>0</v>
      </c>
      <c r="DR2913" s="81">
        <v>0</v>
      </c>
      <c r="DS2913" s="81">
        <v>9.7655313548854937E-8</v>
      </c>
      <c r="DT2913" s="81">
        <v>9.7655313548854937E-8</v>
      </c>
      <c r="DU2913" s="81">
        <v>0</v>
      </c>
      <c r="DV2913" s="81">
        <v>9.7655313548854937E-8</v>
      </c>
      <c r="DW2913" s="81">
        <v>9.7655313548854937E-8</v>
      </c>
      <c r="GE2913" s="81" t="s">
        <v>449</v>
      </c>
      <c r="GF2913" s="81" t="s">
        <v>155</v>
      </c>
      <c r="GG2913" s="81" t="s">
        <v>472</v>
      </c>
      <c r="GH2913" s="81" t="s">
        <v>458</v>
      </c>
      <c r="GI2913" s="81">
        <v>2026</v>
      </c>
      <c r="GJ2913" s="81" t="s">
        <v>201</v>
      </c>
      <c r="GK2913" s="81">
        <v>233.23007680793501</v>
      </c>
      <c r="GL2913" s="81">
        <v>415.27751599999999</v>
      </c>
      <c r="GM2913" s="81">
        <v>2026</v>
      </c>
      <c r="GN2913" s="81" t="s">
        <v>173</v>
      </c>
      <c r="GO2913" s="81">
        <v>1.1148832299820636E-2</v>
      </c>
      <c r="GP2913" s="81">
        <v>10</v>
      </c>
      <c r="GQ2913" s="81">
        <v>0</v>
      </c>
      <c r="GR2913" s="81" t="s">
        <v>448</v>
      </c>
      <c r="GS2913" s="81">
        <v>1.1148832299820636E-2</v>
      </c>
      <c r="GT2913" s="81">
        <v>2.6002430136059536</v>
      </c>
      <c r="GU2913" s="81">
        <v>1.1148832299820636E-2</v>
      </c>
      <c r="GV2913" s="81">
        <v>2.6002430136059536</v>
      </c>
      <c r="GW2913" s="81">
        <v>1.1148832299820636E-2</v>
      </c>
      <c r="GX2913" s="81">
        <v>2.6002430136059536</v>
      </c>
      <c r="GY2913" s="81">
        <v>1.1148832299820636E-2</v>
      </c>
      <c r="GZ2913" s="81">
        <v>2.6002430136059536</v>
      </c>
    </row>
    <row r="2914" spans="98:208" x14ac:dyDescent="0.25">
      <c r="CT2914" s="81" t="s">
        <v>155</v>
      </c>
      <c r="CU2914" s="81" t="s">
        <v>470</v>
      </c>
      <c r="CV2914" s="81" t="s">
        <v>459</v>
      </c>
      <c r="CW2914" s="81">
        <v>2032</v>
      </c>
      <c r="CX2914" s="81">
        <v>0</v>
      </c>
      <c r="CY2914" s="81">
        <v>0</v>
      </c>
      <c r="CZ2914" s="81">
        <v>0</v>
      </c>
      <c r="DA2914" s="81">
        <v>0</v>
      </c>
      <c r="DB2914" s="81">
        <v>5.7770153400785027</v>
      </c>
      <c r="DC2914" s="81">
        <v>0.74733835430387963</v>
      </c>
      <c r="DD2914" s="81">
        <v>3.2379513401017408</v>
      </c>
      <c r="DE2914" s="81">
        <v>1.791725645672847</v>
      </c>
      <c r="DF2914" s="81">
        <v>0</v>
      </c>
      <c r="DG2914" s="81">
        <v>0</v>
      </c>
      <c r="DH2914" s="81">
        <v>0</v>
      </c>
      <c r="DI2914" s="81">
        <v>8.3319499833578916E-3</v>
      </c>
      <c r="DJ2914" s="81">
        <v>1.172058326609139E-5</v>
      </c>
      <c r="DL2914" s="81">
        <v>0</v>
      </c>
      <c r="DM2914" s="81">
        <v>0</v>
      </c>
      <c r="DN2914" s="81">
        <v>0</v>
      </c>
      <c r="DO2914" s="81">
        <v>0</v>
      </c>
      <c r="DP2914" s="81">
        <v>0</v>
      </c>
      <c r="DQ2914" s="81">
        <v>0</v>
      </c>
      <c r="DR2914" s="81">
        <v>0</v>
      </c>
      <c r="DS2914" s="81">
        <v>0</v>
      </c>
      <c r="DT2914" s="81">
        <v>0</v>
      </c>
      <c r="DU2914" s="81">
        <v>0</v>
      </c>
      <c r="DV2914" s="81">
        <v>9.7655313548854937E-8</v>
      </c>
      <c r="DW2914" s="81">
        <v>9.7655313548854937E-8</v>
      </c>
      <c r="GE2914" s="81" t="s">
        <v>449</v>
      </c>
      <c r="GF2914" s="81" t="s">
        <v>155</v>
      </c>
      <c r="GG2914" s="81" t="s">
        <v>472</v>
      </c>
      <c r="GH2914" s="81" t="s">
        <v>458</v>
      </c>
      <c r="GI2914" s="81">
        <v>2027</v>
      </c>
      <c r="GJ2914" s="81" t="s">
        <v>201</v>
      </c>
      <c r="GK2914" s="81">
        <v>233.23007680793501</v>
      </c>
      <c r="GL2914" s="81">
        <v>415.27751599999999</v>
      </c>
      <c r="GM2914" s="81">
        <v>2027</v>
      </c>
      <c r="GN2914" s="81" t="s">
        <v>173</v>
      </c>
      <c r="GO2914" s="81">
        <v>1.1148832299820636E-2</v>
      </c>
      <c r="GP2914" s="81">
        <v>10</v>
      </c>
      <c r="GQ2914" s="81">
        <v>0</v>
      </c>
      <c r="GR2914" s="81" t="s">
        <v>448</v>
      </c>
      <c r="GS2914" s="81">
        <v>1.1148832299820636E-2</v>
      </c>
      <c r="GT2914" s="81">
        <v>2.6002430136059536</v>
      </c>
      <c r="GU2914" s="81">
        <v>1.1148832299820636E-2</v>
      </c>
      <c r="GV2914" s="81">
        <v>2.6002430136059536</v>
      </c>
      <c r="GW2914" s="81">
        <v>1.1148832299820636E-2</v>
      </c>
      <c r="GX2914" s="81">
        <v>2.6002430136059536</v>
      </c>
      <c r="GY2914" s="81">
        <v>1.1148832299820636E-2</v>
      </c>
      <c r="GZ2914" s="81">
        <v>2.6002430136059536</v>
      </c>
    </row>
    <row r="2915" spans="98:208" x14ac:dyDescent="0.25">
      <c r="CT2915" s="81" t="s">
        <v>155</v>
      </c>
      <c r="CU2915" s="81" t="s">
        <v>470</v>
      </c>
      <c r="CV2915" s="81" t="s">
        <v>460</v>
      </c>
      <c r="CW2915" s="81">
        <v>2020</v>
      </c>
      <c r="CX2915" s="81">
        <v>0</v>
      </c>
      <c r="CY2915" s="81">
        <v>0</v>
      </c>
      <c r="CZ2915" s="81">
        <v>0</v>
      </c>
      <c r="DA2915" s="81">
        <v>0</v>
      </c>
      <c r="DB2915" s="81">
        <v>7.7900575334948541E-2</v>
      </c>
      <c r="DC2915" s="81">
        <v>3.6425060683954492E-2</v>
      </c>
      <c r="DD2915" s="81">
        <v>1.5808724525432289E-3</v>
      </c>
      <c r="DE2915" s="81">
        <v>3.9894642198450743E-2</v>
      </c>
      <c r="DF2915" s="81">
        <v>4.060968930761986E-4</v>
      </c>
      <c r="DG2915" s="81">
        <v>0</v>
      </c>
      <c r="DH2915" s="81">
        <v>0</v>
      </c>
      <c r="DI2915" s="81">
        <v>0</v>
      </c>
      <c r="DJ2915" s="81">
        <v>4.6320507201493069E-3</v>
      </c>
      <c r="DL2915" s="81">
        <v>0</v>
      </c>
      <c r="DM2915" s="81">
        <v>1.8810614060240018E-6</v>
      </c>
      <c r="DN2915" s="81">
        <v>1.8810614060240018E-6</v>
      </c>
      <c r="DO2915" s="81">
        <v>0</v>
      </c>
      <c r="DP2915" s="81">
        <v>0</v>
      </c>
      <c r="DQ2915" s="81">
        <v>0</v>
      </c>
      <c r="DR2915" s="81">
        <v>0</v>
      </c>
      <c r="DS2915" s="81">
        <v>0</v>
      </c>
      <c r="DT2915" s="81">
        <v>0</v>
      </c>
      <c r="DU2915" s="81">
        <v>0</v>
      </c>
      <c r="DV2915" s="81">
        <v>0</v>
      </c>
      <c r="DW2915" s="81">
        <v>0</v>
      </c>
      <c r="GE2915" s="81" t="s">
        <v>449</v>
      </c>
      <c r="GF2915" s="81" t="s">
        <v>155</v>
      </c>
      <c r="GG2915" s="81" t="s">
        <v>472</v>
      </c>
      <c r="GH2915" s="81" t="s">
        <v>458</v>
      </c>
      <c r="GI2915" s="81">
        <v>2028</v>
      </c>
      <c r="GJ2915" s="81" t="s">
        <v>201</v>
      </c>
      <c r="GK2915" s="81">
        <v>247.27299216494399</v>
      </c>
      <c r="GL2915" s="81">
        <v>415.27751599999999</v>
      </c>
      <c r="GM2915" s="81">
        <v>2028</v>
      </c>
      <c r="GN2915" s="81" t="s">
        <v>173</v>
      </c>
      <c r="GO2915" s="81">
        <v>1.1148832299820636E-2</v>
      </c>
      <c r="GP2915" s="81">
        <v>10</v>
      </c>
      <c r="GQ2915" s="81">
        <v>0</v>
      </c>
      <c r="GR2915" s="81" t="s">
        <v>448</v>
      </c>
      <c r="GS2915" s="81">
        <v>1.1148832299820636E-2</v>
      </c>
      <c r="GT2915" s="81">
        <v>2.7568051219218228</v>
      </c>
      <c r="GU2915" s="81">
        <v>1.1148832299820636E-2</v>
      </c>
      <c r="GV2915" s="81">
        <v>2.7568051219218228</v>
      </c>
      <c r="GW2915" s="81">
        <v>1.1148832299820636E-2</v>
      </c>
      <c r="GX2915" s="81">
        <v>2.7568051219218228</v>
      </c>
      <c r="GY2915" s="81">
        <v>1.1148832299820636E-2</v>
      </c>
      <c r="GZ2915" s="81">
        <v>2.7568051219218228</v>
      </c>
    </row>
    <row r="2916" spans="98:208" x14ac:dyDescent="0.25">
      <c r="CT2916" s="81" t="s">
        <v>155</v>
      </c>
      <c r="CU2916" s="81" t="s">
        <v>470</v>
      </c>
      <c r="CV2916" s="81" t="s">
        <v>460</v>
      </c>
      <c r="CW2916" s="81">
        <v>2021</v>
      </c>
      <c r="CX2916" s="81">
        <v>0</v>
      </c>
      <c r="CY2916" s="81">
        <v>0</v>
      </c>
      <c r="CZ2916" s="81">
        <v>0</v>
      </c>
      <c r="DA2916" s="81">
        <v>0</v>
      </c>
      <c r="DB2916" s="81">
        <v>7.7900575334948541E-2</v>
      </c>
      <c r="DC2916" s="81">
        <v>3.6425060683954492E-2</v>
      </c>
      <c r="DD2916" s="81">
        <v>1.5808724525432289E-3</v>
      </c>
      <c r="DE2916" s="81">
        <v>3.9894642198450743E-2</v>
      </c>
      <c r="DF2916" s="81">
        <v>4.060968930761986E-4</v>
      </c>
      <c r="DG2916" s="81">
        <v>4.060968930761986E-4</v>
      </c>
      <c r="DH2916" s="81">
        <v>0</v>
      </c>
      <c r="DI2916" s="81">
        <v>0</v>
      </c>
      <c r="DJ2916" s="81">
        <v>4.6320507201493069E-3</v>
      </c>
      <c r="DL2916" s="81">
        <v>0</v>
      </c>
      <c r="DM2916" s="81">
        <v>1.8810614060240018E-6</v>
      </c>
      <c r="DN2916" s="81">
        <v>1.8810614060240018E-6</v>
      </c>
      <c r="DO2916" s="81">
        <v>0</v>
      </c>
      <c r="DP2916" s="81">
        <v>1.8810614060240018E-6</v>
      </c>
      <c r="DQ2916" s="81">
        <v>1.8810614060240018E-6</v>
      </c>
      <c r="DR2916" s="81">
        <v>0</v>
      </c>
      <c r="DS2916" s="81">
        <v>0</v>
      </c>
      <c r="DT2916" s="81">
        <v>0</v>
      </c>
      <c r="DU2916" s="81">
        <v>0</v>
      </c>
      <c r="DV2916" s="81">
        <v>0</v>
      </c>
      <c r="DW2916" s="81">
        <v>0</v>
      </c>
      <c r="GE2916" s="81" t="s">
        <v>449</v>
      </c>
      <c r="GF2916" s="81" t="s">
        <v>155</v>
      </c>
      <c r="GG2916" s="81" t="s">
        <v>472</v>
      </c>
      <c r="GH2916" s="81" t="s">
        <v>458</v>
      </c>
      <c r="GI2916" s="81">
        <v>2029</v>
      </c>
      <c r="GJ2916" s="81" t="s">
        <v>201</v>
      </c>
      <c r="GK2916" s="81">
        <v>247.27299216494399</v>
      </c>
      <c r="GL2916" s="81">
        <v>415.27751599999999</v>
      </c>
      <c r="GM2916" s="81">
        <v>2029</v>
      </c>
      <c r="GN2916" s="81" t="s">
        <v>173</v>
      </c>
      <c r="GO2916" s="81">
        <v>1.1148832299820636E-2</v>
      </c>
      <c r="GP2916" s="81">
        <v>10</v>
      </c>
      <c r="GQ2916" s="81">
        <v>0</v>
      </c>
      <c r="GR2916" s="81" t="s">
        <v>448</v>
      </c>
      <c r="GS2916" s="81">
        <v>1.1148832299820636E-2</v>
      </c>
      <c r="GT2916" s="81">
        <v>2.7568051219218228</v>
      </c>
      <c r="GU2916" s="81">
        <v>1.1148832299820636E-2</v>
      </c>
      <c r="GV2916" s="81">
        <v>2.7568051219218228</v>
      </c>
      <c r="GW2916" s="81">
        <v>1.1148832299820636E-2</v>
      </c>
      <c r="GX2916" s="81">
        <v>2.7568051219218228</v>
      </c>
      <c r="GY2916" s="81">
        <v>1.1148832299820636E-2</v>
      </c>
      <c r="GZ2916" s="81">
        <v>2.7568051219218228</v>
      </c>
    </row>
    <row r="2917" spans="98:208" x14ac:dyDescent="0.25">
      <c r="CT2917" s="81" t="s">
        <v>155</v>
      </c>
      <c r="CU2917" s="81" t="s">
        <v>470</v>
      </c>
      <c r="CV2917" s="81" t="s">
        <v>460</v>
      </c>
      <c r="CW2917" s="81">
        <v>2022</v>
      </c>
      <c r="CX2917" s="81">
        <v>0</v>
      </c>
      <c r="CY2917" s="81">
        <v>0</v>
      </c>
      <c r="CZ2917" s="81">
        <v>0</v>
      </c>
      <c r="DA2917" s="81">
        <v>0</v>
      </c>
      <c r="DB2917" s="81">
        <v>7.7900575334948541E-2</v>
      </c>
      <c r="DC2917" s="81">
        <v>3.6425060683954492E-2</v>
      </c>
      <c r="DD2917" s="81">
        <v>1.5808724525432289E-3</v>
      </c>
      <c r="DE2917" s="81">
        <v>3.9894642198450743E-2</v>
      </c>
      <c r="DF2917" s="81">
        <v>4.060968930761986E-4</v>
      </c>
      <c r="DG2917" s="81">
        <v>4.060968930761986E-4</v>
      </c>
      <c r="DH2917" s="81">
        <v>4.060968930761986E-4</v>
      </c>
      <c r="DI2917" s="81">
        <v>0</v>
      </c>
      <c r="DJ2917" s="81">
        <v>4.6320507201493069E-3</v>
      </c>
      <c r="DL2917" s="81">
        <v>0</v>
      </c>
      <c r="DM2917" s="81">
        <v>1.8810614060240018E-6</v>
      </c>
      <c r="DN2917" s="81">
        <v>1.8810614060240018E-6</v>
      </c>
      <c r="DO2917" s="81">
        <v>0</v>
      </c>
      <c r="DP2917" s="81">
        <v>1.8810614060240018E-6</v>
      </c>
      <c r="DQ2917" s="81">
        <v>1.8810614060240018E-6</v>
      </c>
      <c r="DR2917" s="81">
        <v>0</v>
      </c>
      <c r="DS2917" s="81">
        <v>1.8810614060240018E-6</v>
      </c>
      <c r="DT2917" s="81">
        <v>1.8810614060240018E-6</v>
      </c>
      <c r="DU2917" s="81">
        <v>0</v>
      </c>
      <c r="DV2917" s="81">
        <v>0</v>
      </c>
      <c r="DW2917" s="81">
        <v>0</v>
      </c>
      <c r="GE2917" s="81" t="s">
        <v>449</v>
      </c>
      <c r="GF2917" s="81" t="s">
        <v>155</v>
      </c>
      <c r="GG2917" s="81" t="s">
        <v>472</v>
      </c>
      <c r="GH2917" s="81" t="s">
        <v>458</v>
      </c>
      <c r="GI2917" s="81">
        <v>2030</v>
      </c>
      <c r="GJ2917" s="81" t="s">
        <v>201</v>
      </c>
      <c r="GK2917" s="81">
        <v>247.27299216494399</v>
      </c>
      <c r="GL2917" s="81">
        <v>415.27751599999999</v>
      </c>
      <c r="GM2917" s="81">
        <v>2030</v>
      </c>
      <c r="GN2917" s="81" t="s">
        <v>173</v>
      </c>
      <c r="GO2917" s="81">
        <v>1.1148832299820636E-2</v>
      </c>
      <c r="GP2917" s="81">
        <v>10</v>
      </c>
      <c r="GQ2917" s="81">
        <v>0</v>
      </c>
      <c r="GR2917" s="81" t="s">
        <v>448</v>
      </c>
      <c r="GS2917" s="81">
        <v>0</v>
      </c>
      <c r="GT2917" s="81">
        <v>0</v>
      </c>
      <c r="GU2917" s="81">
        <v>1.1148832299820636E-2</v>
      </c>
      <c r="GV2917" s="81">
        <v>2.7568051219218228</v>
      </c>
      <c r="GW2917" s="81">
        <v>1.1148832299820636E-2</v>
      </c>
      <c r="GX2917" s="81">
        <v>2.7568051219218228</v>
      </c>
      <c r="GY2917" s="81">
        <v>1.1148832299820636E-2</v>
      </c>
      <c r="GZ2917" s="81">
        <v>2.7568051219218228</v>
      </c>
    </row>
    <row r="2918" spans="98:208" x14ac:dyDescent="0.25">
      <c r="CT2918" s="81" t="s">
        <v>155</v>
      </c>
      <c r="CU2918" s="81" t="s">
        <v>470</v>
      </c>
      <c r="CV2918" s="81" t="s">
        <v>460</v>
      </c>
      <c r="CW2918" s="81">
        <v>2023</v>
      </c>
      <c r="CX2918" s="81">
        <v>0</v>
      </c>
      <c r="CY2918" s="81">
        <v>0</v>
      </c>
      <c r="CZ2918" s="81">
        <v>0</v>
      </c>
      <c r="DA2918" s="81">
        <v>0</v>
      </c>
      <c r="DB2918" s="81">
        <v>8.0408269036977259E-2</v>
      </c>
      <c r="DC2918" s="81">
        <v>3.7590224611390742E-2</v>
      </c>
      <c r="DD2918" s="81">
        <v>1.631433411568724E-3</v>
      </c>
      <c r="DE2918" s="81">
        <v>4.1186611014017709E-2</v>
      </c>
      <c r="DF2918" s="81">
        <v>4.1908711030498575E-4</v>
      </c>
      <c r="DG2918" s="81">
        <v>4.1908711030498575E-4</v>
      </c>
      <c r="DH2918" s="81">
        <v>4.1908711030498575E-4</v>
      </c>
      <c r="DI2918" s="81">
        <v>4.1908711030498575E-4</v>
      </c>
      <c r="DJ2918" s="81">
        <v>4.6320507201493069E-3</v>
      </c>
      <c r="DL2918" s="81">
        <v>0</v>
      </c>
      <c r="DM2918" s="81">
        <v>1.9412327510935011E-6</v>
      </c>
      <c r="DN2918" s="81">
        <v>1.9412327510935011E-6</v>
      </c>
      <c r="DO2918" s="81">
        <v>0</v>
      </c>
      <c r="DP2918" s="81">
        <v>1.9412327510935011E-6</v>
      </c>
      <c r="DQ2918" s="81">
        <v>1.9412327510935011E-6</v>
      </c>
      <c r="DR2918" s="81">
        <v>0</v>
      </c>
      <c r="DS2918" s="81">
        <v>1.9412327510935011E-6</v>
      </c>
      <c r="DT2918" s="81">
        <v>1.9412327510935011E-6</v>
      </c>
      <c r="DU2918" s="81">
        <v>0</v>
      </c>
      <c r="DV2918" s="81">
        <v>1.9412327510935011E-6</v>
      </c>
      <c r="DW2918" s="81">
        <v>1.9412327510935011E-6</v>
      </c>
      <c r="GE2918" s="81" t="s">
        <v>449</v>
      </c>
      <c r="GF2918" s="81" t="s">
        <v>155</v>
      </c>
      <c r="GG2918" s="81" t="s">
        <v>472</v>
      </c>
      <c r="GH2918" s="81" t="s">
        <v>458</v>
      </c>
      <c r="GI2918" s="81">
        <v>2031</v>
      </c>
      <c r="GJ2918" s="81" t="s">
        <v>201</v>
      </c>
      <c r="GK2918" s="81">
        <v>247.27299216494399</v>
      </c>
      <c r="GL2918" s="81">
        <v>415.27751599999999</v>
      </c>
      <c r="GM2918" s="81">
        <v>2031</v>
      </c>
      <c r="GN2918" s="81" t="s">
        <v>173</v>
      </c>
      <c r="GO2918" s="81">
        <v>1.1148832299820636E-2</v>
      </c>
      <c r="GP2918" s="81">
        <v>10</v>
      </c>
      <c r="GQ2918" s="81">
        <v>0</v>
      </c>
      <c r="GR2918" s="81" t="s">
        <v>448</v>
      </c>
      <c r="GS2918" s="81">
        <v>0</v>
      </c>
      <c r="GT2918" s="81">
        <v>0</v>
      </c>
      <c r="GU2918" s="81">
        <v>0</v>
      </c>
      <c r="GV2918" s="81">
        <v>0</v>
      </c>
      <c r="GW2918" s="81">
        <v>1.1148832299820636E-2</v>
      </c>
      <c r="GX2918" s="81">
        <v>2.7568051219218228</v>
      </c>
      <c r="GY2918" s="81">
        <v>1.1148832299820636E-2</v>
      </c>
      <c r="GZ2918" s="81">
        <v>2.7568051219218228</v>
      </c>
    </row>
    <row r="2919" spans="98:208" x14ac:dyDescent="0.25">
      <c r="CT2919" s="81" t="s">
        <v>155</v>
      </c>
      <c r="CU2919" s="81" t="s">
        <v>470</v>
      </c>
      <c r="CV2919" s="81" t="s">
        <v>460</v>
      </c>
      <c r="CW2919" s="81">
        <v>2024</v>
      </c>
      <c r="CX2919" s="81">
        <v>0</v>
      </c>
      <c r="CY2919" s="81">
        <v>0</v>
      </c>
      <c r="CZ2919" s="81">
        <v>0</v>
      </c>
      <c r="DA2919" s="81">
        <v>0</v>
      </c>
      <c r="DB2919" s="81">
        <v>8.0408269036977259E-2</v>
      </c>
      <c r="DC2919" s="81">
        <v>3.7590224611390742E-2</v>
      </c>
      <c r="DD2919" s="81">
        <v>1.631433411568724E-3</v>
      </c>
      <c r="DE2919" s="81">
        <v>4.1186611014017709E-2</v>
      </c>
      <c r="DF2919" s="81">
        <v>4.1908711030498575E-4</v>
      </c>
      <c r="DG2919" s="81">
        <v>4.1908711030498575E-4</v>
      </c>
      <c r="DH2919" s="81">
        <v>4.1908711030498575E-4</v>
      </c>
      <c r="DI2919" s="81">
        <v>4.1908711030498575E-4</v>
      </c>
      <c r="DJ2919" s="81">
        <v>4.6320507201493069E-3</v>
      </c>
      <c r="DL2919" s="81">
        <v>0</v>
      </c>
      <c r="DM2919" s="81">
        <v>1.9412327510935011E-6</v>
      </c>
      <c r="DN2919" s="81">
        <v>1.9412327510935011E-6</v>
      </c>
      <c r="DO2919" s="81">
        <v>0</v>
      </c>
      <c r="DP2919" s="81">
        <v>1.9412327510935011E-6</v>
      </c>
      <c r="DQ2919" s="81">
        <v>1.9412327510935011E-6</v>
      </c>
      <c r="DR2919" s="81">
        <v>0</v>
      </c>
      <c r="DS2919" s="81">
        <v>1.9412327510935011E-6</v>
      </c>
      <c r="DT2919" s="81">
        <v>1.9412327510935011E-6</v>
      </c>
      <c r="DU2919" s="81">
        <v>0</v>
      </c>
      <c r="DV2919" s="81">
        <v>1.9412327510935011E-6</v>
      </c>
      <c r="DW2919" s="81">
        <v>1.9412327510935011E-6</v>
      </c>
      <c r="GE2919" s="81" t="s">
        <v>449</v>
      </c>
      <c r="GF2919" s="81" t="s">
        <v>155</v>
      </c>
      <c r="GG2919" s="81" t="s">
        <v>472</v>
      </c>
      <c r="GH2919" s="81" t="s">
        <v>458</v>
      </c>
      <c r="GI2919" s="81">
        <v>2032</v>
      </c>
      <c r="GJ2919" s="81" t="s">
        <v>201</v>
      </c>
      <c r="GK2919" s="81">
        <v>247.27299216494399</v>
      </c>
      <c r="GL2919" s="81">
        <v>415.27751599999999</v>
      </c>
      <c r="GM2919" s="81">
        <v>2032</v>
      </c>
      <c r="GN2919" s="81" t="s">
        <v>173</v>
      </c>
      <c r="GO2919" s="81">
        <v>1.1148832299820636E-2</v>
      </c>
      <c r="GP2919" s="81">
        <v>10</v>
      </c>
      <c r="GQ2919" s="81">
        <v>0</v>
      </c>
      <c r="GR2919" s="81" t="s">
        <v>448</v>
      </c>
      <c r="GS2919" s="81">
        <v>0</v>
      </c>
      <c r="GT2919" s="81">
        <v>0</v>
      </c>
      <c r="GU2919" s="81">
        <v>0</v>
      </c>
      <c r="GV2919" s="81">
        <v>0</v>
      </c>
      <c r="GW2919" s="81">
        <v>0</v>
      </c>
      <c r="GX2919" s="81">
        <v>0</v>
      </c>
      <c r="GY2919" s="81">
        <v>1.1148832299820636E-2</v>
      </c>
      <c r="GZ2919" s="81">
        <v>2.7568051219218228</v>
      </c>
    </row>
    <row r="2920" spans="98:208" x14ac:dyDescent="0.25">
      <c r="CT2920" s="81" t="s">
        <v>155</v>
      </c>
      <c r="CU2920" s="81" t="s">
        <v>470</v>
      </c>
      <c r="CV2920" s="81" t="s">
        <v>460</v>
      </c>
      <c r="CW2920" s="81">
        <v>2025</v>
      </c>
      <c r="CX2920" s="81">
        <v>0</v>
      </c>
      <c r="CY2920" s="81">
        <v>0</v>
      </c>
      <c r="CZ2920" s="81">
        <v>0</v>
      </c>
      <c r="DA2920" s="81">
        <v>0</v>
      </c>
      <c r="DB2920" s="81">
        <v>8.0408269036977259E-2</v>
      </c>
      <c r="DC2920" s="81">
        <v>3.7590224611390742E-2</v>
      </c>
      <c r="DD2920" s="81">
        <v>1.631433411568724E-3</v>
      </c>
      <c r="DE2920" s="81">
        <v>4.1186611014017709E-2</v>
      </c>
      <c r="DF2920" s="81">
        <v>4.1908711030498575E-4</v>
      </c>
      <c r="DG2920" s="81">
        <v>4.1908711030498575E-4</v>
      </c>
      <c r="DH2920" s="81">
        <v>4.1908711030498575E-4</v>
      </c>
      <c r="DI2920" s="81">
        <v>4.1908711030498575E-4</v>
      </c>
      <c r="DJ2920" s="81">
        <v>4.6320507201493069E-3</v>
      </c>
      <c r="DL2920" s="81">
        <v>0</v>
      </c>
      <c r="DM2920" s="81">
        <v>1.9412327510935011E-6</v>
      </c>
      <c r="DN2920" s="81">
        <v>1.9412327510935011E-6</v>
      </c>
      <c r="DO2920" s="81">
        <v>0</v>
      </c>
      <c r="DP2920" s="81">
        <v>1.9412327510935011E-6</v>
      </c>
      <c r="DQ2920" s="81">
        <v>1.9412327510935011E-6</v>
      </c>
      <c r="DR2920" s="81">
        <v>0</v>
      </c>
      <c r="DS2920" s="81">
        <v>1.9412327510935011E-6</v>
      </c>
      <c r="DT2920" s="81">
        <v>1.9412327510935011E-6</v>
      </c>
      <c r="DU2920" s="81">
        <v>0</v>
      </c>
      <c r="DV2920" s="81">
        <v>1.9412327510935011E-6</v>
      </c>
      <c r="DW2920" s="81">
        <v>1.9412327510935011E-6</v>
      </c>
      <c r="GE2920" s="81" t="s">
        <v>449</v>
      </c>
      <c r="GF2920" s="81" t="s">
        <v>155</v>
      </c>
      <c r="GG2920" s="81" t="s">
        <v>472</v>
      </c>
      <c r="GH2920" s="81" t="s">
        <v>459</v>
      </c>
      <c r="GI2920" s="81">
        <v>2021</v>
      </c>
      <c r="GJ2920" s="81" t="s">
        <v>201</v>
      </c>
      <c r="GK2920" s="81">
        <v>0.6964182168122236</v>
      </c>
      <c r="GL2920" s="81">
        <v>415.27751599999999</v>
      </c>
      <c r="GM2920" s="81">
        <v>2021</v>
      </c>
      <c r="GN2920" s="81" t="s">
        <v>173</v>
      </c>
      <c r="GO2920" s="81">
        <v>1.1148832299820636E-2</v>
      </c>
      <c r="GP2920" s="81">
        <v>10</v>
      </c>
      <c r="GQ2920" s="81">
        <v>0</v>
      </c>
      <c r="GR2920" s="81" t="s">
        <v>448</v>
      </c>
      <c r="GS2920" s="81">
        <v>1.1148832299820636E-2</v>
      </c>
      <c r="GT2920" s="81">
        <v>7.7642499097796093E-3</v>
      </c>
      <c r="GU2920" s="81">
        <v>1.1148832299820636E-2</v>
      </c>
      <c r="GV2920" s="81">
        <v>7.7642499097796093E-3</v>
      </c>
      <c r="GW2920" s="81">
        <v>0</v>
      </c>
      <c r="GX2920" s="81">
        <v>0</v>
      </c>
      <c r="GY2920" s="81">
        <v>0</v>
      </c>
      <c r="GZ2920" s="81">
        <v>0</v>
      </c>
    </row>
    <row r="2921" spans="98:208" x14ac:dyDescent="0.25">
      <c r="CT2921" s="81" t="s">
        <v>155</v>
      </c>
      <c r="CU2921" s="81" t="s">
        <v>470</v>
      </c>
      <c r="CV2921" s="81" t="s">
        <v>460</v>
      </c>
      <c r="CW2921" s="81">
        <v>2026</v>
      </c>
      <c r="CX2921" s="81">
        <v>0</v>
      </c>
      <c r="CY2921" s="81">
        <v>0</v>
      </c>
      <c r="CZ2921" s="81">
        <v>0</v>
      </c>
      <c r="DA2921" s="81">
        <v>0</v>
      </c>
      <c r="DB2921" s="81">
        <v>8.0408269036977259E-2</v>
      </c>
      <c r="DC2921" s="81">
        <v>3.7590224611390742E-2</v>
      </c>
      <c r="DD2921" s="81">
        <v>1.631433411568724E-3</v>
      </c>
      <c r="DE2921" s="81">
        <v>4.1186611014017709E-2</v>
      </c>
      <c r="DF2921" s="81">
        <v>4.1908711030498575E-4</v>
      </c>
      <c r="DG2921" s="81">
        <v>4.1908711030498575E-4</v>
      </c>
      <c r="DH2921" s="81">
        <v>4.1908711030498575E-4</v>
      </c>
      <c r="DI2921" s="81">
        <v>4.1908711030498575E-4</v>
      </c>
      <c r="DJ2921" s="81">
        <v>4.6320507201493069E-3</v>
      </c>
      <c r="DL2921" s="81">
        <v>0</v>
      </c>
      <c r="DM2921" s="81">
        <v>1.9412327510935011E-6</v>
      </c>
      <c r="DN2921" s="81">
        <v>1.9412327510935011E-6</v>
      </c>
      <c r="DO2921" s="81">
        <v>0</v>
      </c>
      <c r="DP2921" s="81">
        <v>1.9412327510935011E-6</v>
      </c>
      <c r="DQ2921" s="81">
        <v>1.9412327510935011E-6</v>
      </c>
      <c r="DR2921" s="81">
        <v>0</v>
      </c>
      <c r="DS2921" s="81">
        <v>1.9412327510935011E-6</v>
      </c>
      <c r="DT2921" s="81">
        <v>1.9412327510935011E-6</v>
      </c>
      <c r="DU2921" s="81">
        <v>0</v>
      </c>
      <c r="DV2921" s="81">
        <v>1.9412327510935011E-6</v>
      </c>
      <c r="DW2921" s="81">
        <v>1.9412327510935011E-6</v>
      </c>
      <c r="GE2921" s="81" t="s">
        <v>449</v>
      </c>
      <c r="GF2921" s="81" t="s">
        <v>155</v>
      </c>
      <c r="GG2921" s="81" t="s">
        <v>472</v>
      </c>
      <c r="GH2921" s="81" t="s">
        <v>459</v>
      </c>
      <c r="GI2921" s="81">
        <v>2022</v>
      </c>
      <c r="GJ2921" s="81" t="s">
        <v>201</v>
      </c>
      <c r="GK2921" s="81">
        <v>0.6964182168122236</v>
      </c>
      <c r="GL2921" s="81">
        <v>415.27751599999999</v>
      </c>
      <c r="GM2921" s="81">
        <v>2022</v>
      </c>
      <c r="GN2921" s="81" t="s">
        <v>173</v>
      </c>
      <c r="GO2921" s="81">
        <v>1.1148832299820636E-2</v>
      </c>
      <c r="GP2921" s="81">
        <v>10</v>
      </c>
      <c r="GQ2921" s="81">
        <v>0</v>
      </c>
      <c r="GR2921" s="81" t="s">
        <v>448</v>
      </c>
      <c r="GS2921" s="81">
        <v>1.1148832299820636E-2</v>
      </c>
      <c r="GT2921" s="81">
        <v>7.7642499097796093E-3</v>
      </c>
      <c r="GU2921" s="81">
        <v>1.1148832299820636E-2</v>
      </c>
      <c r="GV2921" s="81">
        <v>7.7642499097796093E-3</v>
      </c>
      <c r="GW2921" s="81">
        <v>1.1148832299820636E-2</v>
      </c>
      <c r="GX2921" s="81">
        <v>7.7642499097796093E-3</v>
      </c>
      <c r="GY2921" s="81">
        <v>0</v>
      </c>
      <c r="GZ2921" s="81">
        <v>0</v>
      </c>
    </row>
    <row r="2922" spans="98:208" x14ac:dyDescent="0.25">
      <c r="CT2922" s="81" t="s">
        <v>155</v>
      </c>
      <c r="CU2922" s="81" t="s">
        <v>470</v>
      </c>
      <c r="CV2922" s="81" t="s">
        <v>460</v>
      </c>
      <c r="CW2922" s="81">
        <v>2027</v>
      </c>
      <c r="CX2922" s="81">
        <v>0</v>
      </c>
      <c r="CY2922" s="81">
        <v>0</v>
      </c>
      <c r="CZ2922" s="81">
        <v>0</v>
      </c>
      <c r="DA2922" s="81">
        <v>0</v>
      </c>
      <c r="DB2922" s="81">
        <v>8.0408269036977259E-2</v>
      </c>
      <c r="DC2922" s="81">
        <v>3.7590224611390742E-2</v>
      </c>
      <c r="DD2922" s="81">
        <v>1.631433411568724E-3</v>
      </c>
      <c r="DE2922" s="81">
        <v>4.1186611014017709E-2</v>
      </c>
      <c r="DF2922" s="81">
        <v>4.1908711030498575E-4</v>
      </c>
      <c r="DG2922" s="81">
        <v>4.1908711030498575E-4</v>
      </c>
      <c r="DH2922" s="81">
        <v>4.1908711030498575E-4</v>
      </c>
      <c r="DI2922" s="81">
        <v>4.1908711030498575E-4</v>
      </c>
      <c r="DJ2922" s="81">
        <v>4.6320507201493069E-3</v>
      </c>
      <c r="DL2922" s="81">
        <v>0</v>
      </c>
      <c r="DM2922" s="81">
        <v>1.9412327510935011E-6</v>
      </c>
      <c r="DN2922" s="81">
        <v>1.9412327510935011E-6</v>
      </c>
      <c r="DO2922" s="81">
        <v>0</v>
      </c>
      <c r="DP2922" s="81">
        <v>1.9412327510935011E-6</v>
      </c>
      <c r="DQ2922" s="81">
        <v>1.9412327510935011E-6</v>
      </c>
      <c r="DR2922" s="81">
        <v>0</v>
      </c>
      <c r="DS2922" s="81">
        <v>1.9412327510935011E-6</v>
      </c>
      <c r="DT2922" s="81">
        <v>1.9412327510935011E-6</v>
      </c>
      <c r="DU2922" s="81">
        <v>0</v>
      </c>
      <c r="DV2922" s="81">
        <v>1.9412327510935011E-6</v>
      </c>
      <c r="DW2922" s="81">
        <v>1.9412327510935011E-6</v>
      </c>
      <c r="GE2922" s="81" t="s">
        <v>449</v>
      </c>
      <c r="GF2922" s="81" t="s">
        <v>155</v>
      </c>
      <c r="GG2922" s="81" t="s">
        <v>472</v>
      </c>
      <c r="GH2922" s="81" t="s">
        <v>459</v>
      </c>
      <c r="GI2922" s="81">
        <v>2023</v>
      </c>
      <c r="GJ2922" s="81" t="s">
        <v>201</v>
      </c>
      <c r="GK2922" s="81">
        <v>0.71896016785819905</v>
      </c>
      <c r="GL2922" s="81">
        <v>415.27751599999999</v>
      </c>
      <c r="GM2922" s="81">
        <v>2023</v>
      </c>
      <c r="GN2922" s="81" t="s">
        <v>173</v>
      </c>
      <c r="GO2922" s="81">
        <v>1.1148832299820636E-2</v>
      </c>
      <c r="GP2922" s="81">
        <v>10</v>
      </c>
      <c r="GQ2922" s="81">
        <v>0</v>
      </c>
      <c r="GR2922" s="81" t="s">
        <v>448</v>
      </c>
      <c r="GS2922" s="81">
        <v>1.1148832299820636E-2</v>
      </c>
      <c r="GT2922" s="81">
        <v>8.0155663417019567E-3</v>
      </c>
      <c r="GU2922" s="81">
        <v>1.1148832299820636E-2</v>
      </c>
      <c r="GV2922" s="81">
        <v>8.0155663417019567E-3</v>
      </c>
      <c r="GW2922" s="81">
        <v>1.1148832299820636E-2</v>
      </c>
      <c r="GX2922" s="81">
        <v>8.0155663417019567E-3</v>
      </c>
      <c r="GY2922" s="81">
        <v>1.1148832299820636E-2</v>
      </c>
      <c r="GZ2922" s="81">
        <v>8.0155663417019567E-3</v>
      </c>
    </row>
    <row r="2923" spans="98:208" x14ac:dyDescent="0.25">
      <c r="CT2923" s="81" t="s">
        <v>155</v>
      </c>
      <c r="CU2923" s="81" t="s">
        <v>470</v>
      </c>
      <c r="CV2923" s="81" t="s">
        <v>460</v>
      </c>
      <c r="CW2923" s="81">
        <v>2028</v>
      </c>
      <c r="CX2923" s="81">
        <v>0</v>
      </c>
      <c r="CY2923" s="81">
        <v>0</v>
      </c>
      <c r="CZ2923" s="81">
        <v>0</v>
      </c>
      <c r="DA2923" s="81">
        <v>0</v>
      </c>
      <c r="DB2923" s="81">
        <v>8.360637774512962E-2</v>
      </c>
      <c r="DC2923" s="81">
        <v>3.9055083184886277E-2</v>
      </c>
      <c r="DD2923" s="81">
        <v>1.694997174106449E-3</v>
      </c>
      <c r="DE2923" s="81">
        <v>4.2856297386136888E-2</v>
      </c>
      <c r="DF2923" s="81">
        <v>4.3541857288384195E-4</v>
      </c>
      <c r="DG2923" s="81">
        <v>4.3541857288384195E-4</v>
      </c>
      <c r="DH2923" s="81">
        <v>4.3541857288384195E-4</v>
      </c>
      <c r="DI2923" s="81">
        <v>4.3541857288384195E-4</v>
      </c>
      <c r="DJ2923" s="81">
        <v>4.6320507201493069E-3</v>
      </c>
      <c r="DL2923" s="81">
        <v>0</v>
      </c>
      <c r="DM2923" s="81">
        <v>2.0168809140929836E-6</v>
      </c>
      <c r="DN2923" s="81">
        <v>2.0168809140929836E-6</v>
      </c>
      <c r="DO2923" s="81">
        <v>0</v>
      </c>
      <c r="DP2923" s="81">
        <v>2.0168809140929836E-6</v>
      </c>
      <c r="DQ2923" s="81">
        <v>2.0168809140929836E-6</v>
      </c>
      <c r="DR2923" s="81">
        <v>0</v>
      </c>
      <c r="DS2923" s="81">
        <v>2.0168809140929836E-6</v>
      </c>
      <c r="DT2923" s="81">
        <v>2.0168809140929836E-6</v>
      </c>
      <c r="DU2923" s="81">
        <v>0</v>
      </c>
      <c r="DV2923" s="81">
        <v>2.0168809140929836E-6</v>
      </c>
      <c r="DW2923" s="81">
        <v>2.0168809140929836E-6</v>
      </c>
      <c r="GE2923" s="81" t="s">
        <v>449</v>
      </c>
      <c r="GF2923" s="81" t="s">
        <v>155</v>
      </c>
      <c r="GG2923" s="81" t="s">
        <v>472</v>
      </c>
      <c r="GH2923" s="81" t="s">
        <v>459</v>
      </c>
      <c r="GI2923" s="81">
        <v>2024</v>
      </c>
      <c r="GJ2923" s="81" t="s">
        <v>201</v>
      </c>
      <c r="GK2923" s="81">
        <v>0.71896016785819905</v>
      </c>
      <c r="GL2923" s="81">
        <v>415.27751599999999</v>
      </c>
      <c r="GM2923" s="81">
        <v>2024</v>
      </c>
      <c r="GN2923" s="81" t="s">
        <v>173</v>
      </c>
      <c r="GO2923" s="81">
        <v>1.1148832299820636E-2</v>
      </c>
      <c r="GP2923" s="81">
        <v>10</v>
      </c>
      <c r="GQ2923" s="81">
        <v>0</v>
      </c>
      <c r="GR2923" s="81" t="s">
        <v>448</v>
      </c>
      <c r="GS2923" s="81">
        <v>1.1148832299820636E-2</v>
      </c>
      <c r="GT2923" s="81">
        <v>8.0155663417019567E-3</v>
      </c>
      <c r="GU2923" s="81">
        <v>1.1148832299820636E-2</v>
      </c>
      <c r="GV2923" s="81">
        <v>8.0155663417019567E-3</v>
      </c>
      <c r="GW2923" s="81">
        <v>1.1148832299820636E-2</v>
      </c>
      <c r="GX2923" s="81">
        <v>8.0155663417019567E-3</v>
      </c>
      <c r="GY2923" s="81">
        <v>1.1148832299820636E-2</v>
      </c>
      <c r="GZ2923" s="81">
        <v>8.0155663417019567E-3</v>
      </c>
    </row>
    <row r="2924" spans="98:208" x14ac:dyDescent="0.25">
      <c r="CT2924" s="81" t="s">
        <v>155</v>
      </c>
      <c r="CU2924" s="81" t="s">
        <v>470</v>
      </c>
      <c r="CV2924" s="81" t="s">
        <v>460</v>
      </c>
      <c r="CW2924" s="81">
        <v>2029</v>
      </c>
      <c r="CX2924" s="81">
        <v>0</v>
      </c>
      <c r="CY2924" s="81">
        <v>0</v>
      </c>
      <c r="CZ2924" s="81">
        <v>0</v>
      </c>
      <c r="DA2924" s="81">
        <v>0</v>
      </c>
      <c r="DB2924" s="81">
        <v>8.360637774512962E-2</v>
      </c>
      <c r="DC2924" s="81">
        <v>3.9055083184886277E-2</v>
      </c>
      <c r="DD2924" s="81">
        <v>1.694997174106449E-3</v>
      </c>
      <c r="DE2924" s="81">
        <v>4.2856297386136888E-2</v>
      </c>
      <c r="DF2924" s="81">
        <v>4.3541857288384195E-4</v>
      </c>
      <c r="DG2924" s="81">
        <v>4.3541857288384195E-4</v>
      </c>
      <c r="DH2924" s="81">
        <v>4.3541857288384195E-4</v>
      </c>
      <c r="DI2924" s="81">
        <v>4.3541857288384195E-4</v>
      </c>
      <c r="DJ2924" s="81">
        <v>4.6320507201493069E-3</v>
      </c>
      <c r="DL2924" s="81">
        <v>0</v>
      </c>
      <c r="DM2924" s="81">
        <v>2.0168809140929836E-6</v>
      </c>
      <c r="DN2924" s="81">
        <v>2.0168809140929836E-6</v>
      </c>
      <c r="DO2924" s="81">
        <v>0</v>
      </c>
      <c r="DP2924" s="81">
        <v>2.0168809140929836E-6</v>
      </c>
      <c r="DQ2924" s="81">
        <v>2.0168809140929836E-6</v>
      </c>
      <c r="DR2924" s="81">
        <v>0</v>
      </c>
      <c r="DS2924" s="81">
        <v>2.0168809140929836E-6</v>
      </c>
      <c r="DT2924" s="81">
        <v>2.0168809140929836E-6</v>
      </c>
      <c r="DU2924" s="81">
        <v>0</v>
      </c>
      <c r="DV2924" s="81">
        <v>2.0168809140929836E-6</v>
      </c>
      <c r="DW2924" s="81">
        <v>2.0168809140929836E-6</v>
      </c>
      <c r="GE2924" s="81" t="s">
        <v>449</v>
      </c>
      <c r="GF2924" s="81" t="s">
        <v>155</v>
      </c>
      <c r="GG2924" s="81" t="s">
        <v>472</v>
      </c>
      <c r="GH2924" s="81" t="s">
        <v>459</v>
      </c>
      <c r="GI2924" s="81">
        <v>2025</v>
      </c>
      <c r="GJ2924" s="81" t="s">
        <v>201</v>
      </c>
      <c r="GK2924" s="81">
        <v>0.71896016785819905</v>
      </c>
      <c r="GL2924" s="81">
        <v>415.27751599999999</v>
      </c>
      <c r="GM2924" s="81">
        <v>2025</v>
      </c>
      <c r="GN2924" s="81" t="s">
        <v>173</v>
      </c>
      <c r="GO2924" s="81">
        <v>1.1148832299820636E-2</v>
      </c>
      <c r="GP2924" s="81">
        <v>10</v>
      </c>
      <c r="GQ2924" s="81">
        <v>0</v>
      </c>
      <c r="GR2924" s="81" t="s">
        <v>448</v>
      </c>
      <c r="GS2924" s="81">
        <v>1.1148832299820636E-2</v>
      </c>
      <c r="GT2924" s="81">
        <v>8.0155663417019567E-3</v>
      </c>
      <c r="GU2924" s="81">
        <v>1.1148832299820636E-2</v>
      </c>
      <c r="GV2924" s="81">
        <v>8.0155663417019567E-3</v>
      </c>
      <c r="GW2924" s="81">
        <v>1.1148832299820636E-2</v>
      </c>
      <c r="GX2924" s="81">
        <v>8.0155663417019567E-3</v>
      </c>
      <c r="GY2924" s="81">
        <v>1.1148832299820636E-2</v>
      </c>
      <c r="GZ2924" s="81">
        <v>8.0155663417019567E-3</v>
      </c>
    </row>
    <row r="2925" spans="98:208" x14ac:dyDescent="0.25">
      <c r="CT2925" s="81" t="s">
        <v>155</v>
      </c>
      <c r="CU2925" s="81" t="s">
        <v>470</v>
      </c>
      <c r="CV2925" s="81" t="s">
        <v>460</v>
      </c>
      <c r="CW2925" s="81">
        <v>2030</v>
      </c>
      <c r="CX2925" s="81">
        <v>0</v>
      </c>
      <c r="CY2925" s="81">
        <v>0</v>
      </c>
      <c r="CZ2925" s="81">
        <v>0</v>
      </c>
      <c r="DA2925" s="81">
        <v>0</v>
      </c>
      <c r="DB2925" s="81">
        <v>8.360637774512962E-2</v>
      </c>
      <c r="DC2925" s="81">
        <v>3.9055083184886277E-2</v>
      </c>
      <c r="DD2925" s="81">
        <v>1.694997174106449E-3</v>
      </c>
      <c r="DE2925" s="81">
        <v>4.2856297386136888E-2</v>
      </c>
      <c r="DF2925" s="81">
        <v>0</v>
      </c>
      <c r="DG2925" s="81">
        <v>4.3541857288384195E-4</v>
      </c>
      <c r="DH2925" s="81">
        <v>4.3541857288384195E-4</v>
      </c>
      <c r="DI2925" s="81">
        <v>4.3541857288384195E-4</v>
      </c>
      <c r="DJ2925" s="81">
        <v>4.6320507201493069E-3</v>
      </c>
      <c r="DL2925" s="81">
        <v>0</v>
      </c>
      <c r="DM2925" s="81">
        <v>0</v>
      </c>
      <c r="DN2925" s="81">
        <v>0</v>
      </c>
      <c r="DO2925" s="81">
        <v>0</v>
      </c>
      <c r="DP2925" s="81">
        <v>2.0168809140929836E-6</v>
      </c>
      <c r="DQ2925" s="81">
        <v>2.0168809140929836E-6</v>
      </c>
      <c r="DR2925" s="81">
        <v>0</v>
      </c>
      <c r="DS2925" s="81">
        <v>2.0168809140929836E-6</v>
      </c>
      <c r="DT2925" s="81">
        <v>2.0168809140929836E-6</v>
      </c>
      <c r="DU2925" s="81">
        <v>0</v>
      </c>
      <c r="DV2925" s="81">
        <v>2.0168809140929836E-6</v>
      </c>
      <c r="DW2925" s="81">
        <v>2.0168809140929836E-6</v>
      </c>
      <c r="GE2925" s="81" t="s">
        <v>449</v>
      </c>
      <c r="GF2925" s="81" t="s">
        <v>155</v>
      </c>
      <c r="GG2925" s="81" t="s">
        <v>472</v>
      </c>
      <c r="GH2925" s="81" t="s">
        <v>459</v>
      </c>
      <c r="GI2925" s="81">
        <v>2026</v>
      </c>
      <c r="GJ2925" s="81" t="s">
        <v>201</v>
      </c>
      <c r="GK2925" s="81">
        <v>0.71896016785819905</v>
      </c>
      <c r="GL2925" s="81">
        <v>415.27751599999999</v>
      </c>
      <c r="GM2925" s="81">
        <v>2026</v>
      </c>
      <c r="GN2925" s="81" t="s">
        <v>173</v>
      </c>
      <c r="GO2925" s="81">
        <v>1.1148832299820636E-2</v>
      </c>
      <c r="GP2925" s="81">
        <v>10</v>
      </c>
      <c r="GQ2925" s="81">
        <v>0</v>
      </c>
      <c r="GR2925" s="81" t="s">
        <v>448</v>
      </c>
      <c r="GS2925" s="81">
        <v>1.1148832299820636E-2</v>
      </c>
      <c r="GT2925" s="81">
        <v>8.0155663417019567E-3</v>
      </c>
      <c r="GU2925" s="81">
        <v>1.1148832299820636E-2</v>
      </c>
      <c r="GV2925" s="81">
        <v>8.0155663417019567E-3</v>
      </c>
      <c r="GW2925" s="81">
        <v>1.1148832299820636E-2</v>
      </c>
      <c r="GX2925" s="81">
        <v>8.0155663417019567E-3</v>
      </c>
      <c r="GY2925" s="81">
        <v>1.1148832299820636E-2</v>
      </c>
      <c r="GZ2925" s="81">
        <v>8.0155663417019567E-3</v>
      </c>
    </row>
    <row r="2926" spans="98:208" x14ac:dyDescent="0.25">
      <c r="CT2926" s="81" t="s">
        <v>155</v>
      </c>
      <c r="CU2926" s="81" t="s">
        <v>470</v>
      </c>
      <c r="CV2926" s="81" t="s">
        <v>460</v>
      </c>
      <c r="CW2926" s="81">
        <v>2031</v>
      </c>
      <c r="CX2926" s="81">
        <v>0</v>
      </c>
      <c r="CY2926" s="81">
        <v>0</v>
      </c>
      <c r="CZ2926" s="81">
        <v>0</v>
      </c>
      <c r="DA2926" s="81">
        <v>0</v>
      </c>
      <c r="DB2926" s="81">
        <v>8.360637774512962E-2</v>
      </c>
      <c r="DC2926" s="81">
        <v>3.9055083184886277E-2</v>
      </c>
      <c r="DD2926" s="81">
        <v>1.694997174106449E-3</v>
      </c>
      <c r="DE2926" s="81">
        <v>4.2856297386136888E-2</v>
      </c>
      <c r="DF2926" s="81">
        <v>0</v>
      </c>
      <c r="DG2926" s="81">
        <v>0</v>
      </c>
      <c r="DH2926" s="81">
        <v>4.3541857288384195E-4</v>
      </c>
      <c r="DI2926" s="81">
        <v>4.3541857288384195E-4</v>
      </c>
      <c r="DJ2926" s="81">
        <v>4.6320507201493069E-3</v>
      </c>
      <c r="DL2926" s="81">
        <v>0</v>
      </c>
      <c r="DM2926" s="81">
        <v>0</v>
      </c>
      <c r="DN2926" s="81">
        <v>0</v>
      </c>
      <c r="DO2926" s="81">
        <v>0</v>
      </c>
      <c r="DP2926" s="81">
        <v>0</v>
      </c>
      <c r="DQ2926" s="81">
        <v>0</v>
      </c>
      <c r="DR2926" s="81">
        <v>0</v>
      </c>
      <c r="DS2926" s="81">
        <v>2.0168809140929836E-6</v>
      </c>
      <c r="DT2926" s="81">
        <v>2.0168809140929836E-6</v>
      </c>
      <c r="DU2926" s="81">
        <v>0</v>
      </c>
      <c r="DV2926" s="81">
        <v>2.0168809140929836E-6</v>
      </c>
      <c r="DW2926" s="81">
        <v>2.0168809140929836E-6</v>
      </c>
      <c r="GE2926" s="81" t="s">
        <v>449</v>
      </c>
      <c r="GF2926" s="81" t="s">
        <v>155</v>
      </c>
      <c r="GG2926" s="81" t="s">
        <v>472</v>
      </c>
      <c r="GH2926" s="81" t="s">
        <v>459</v>
      </c>
      <c r="GI2926" s="81">
        <v>2027</v>
      </c>
      <c r="GJ2926" s="81" t="s">
        <v>201</v>
      </c>
      <c r="GK2926" s="81">
        <v>0.71896016785819905</v>
      </c>
      <c r="GL2926" s="81">
        <v>415.27751599999999</v>
      </c>
      <c r="GM2926" s="81">
        <v>2027</v>
      </c>
      <c r="GN2926" s="81" t="s">
        <v>173</v>
      </c>
      <c r="GO2926" s="81">
        <v>1.1148832299820636E-2</v>
      </c>
      <c r="GP2926" s="81">
        <v>10</v>
      </c>
      <c r="GQ2926" s="81">
        <v>0</v>
      </c>
      <c r="GR2926" s="81" t="s">
        <v>448</v>
      </c>
      <c r="GS2926" s="81">
        <v>1.1148832299820636E-2</v>
      </c>
      <c r="GT2926" s="81">
        <v>8.0155663417019567E-3</v>
      </c>
      <c r="GU2926" s="81">
        <v>1.1148832299820636E-2</v>
      </c>
      <c r="GV2926" s="81">
        <v>8.0155663417019567E-3</v>
      </c>
      <c r="GW2926" s="81">
        <v>1.1148832299820636E-2</v>
      </c>
      <c r="GX2926" s="81">
        <v>8.0155663417019567E-3</v>
      </c>
      <c r="GY2926" s="81">
        <v>1.1148832299820636E-2</v>
      </c>
      <c r="GZ2926" s="81">
        <v>8.0155663417019567E-3</v>
      </c>
    </row>
    <row r="2927" spans="98:208" x14ac:dyDescent="0.25">
      <c r="CT2927" s="81" t="s">
        <v>155</v>
      </c>
      <c r="CU2927" s="81" t="s">
        <v>470</v>
      </c>
      <c r="CV2927" s="81" t="s">
        <v>460</v>
      </c>
      <c r="CW2927" s="81">
        <v>2032</v>
      </c>
      <c r="CX2927" s="81">
        <v>0</v>
      </c>
      <c r="CY2927" s="81">
        <v>0</v>
      </c>
      <c r="CZ2927" s="81">
        <v>0</v>
      </c>
      <c r="DA2927" s="81">
        <v>0</v>
      </c>
      <c r="DB2927" s="81">
        <v>8.360637774512962E-2</v>
      </c>
      <c r="DC2927" s="81">
        <v>3.9055083184886277E-2</v>
      </c>
      <c r="DD2927" s="81">
        <v>1.694997174106449E-3</v>
      </c>
      <c r="DE2927" s="81">
        <v>4.2856297386136888E-2</v>
      </c>
      <c r="DF2927" s="81">
        <v>0</v>
      </c>
      <c r="DG2927" s="81">
        <v>0</v>
      </c>
      <c r="DH2927" s="81">
        <v>0</v>
      </c>
      <c r="DI2927" s="81">
        <v>4.3541857288384195E-4</v>
      </c>
      <c r="DJ2927" s="81">
        <v>4.6320507201493069E-3</v>
      </c>
      <c r="DL2927" s="81">
        <v>0</v>
      </c>
      <c r="DM2927" s="81">
        <v>0</v>
      </c>
      <c r="DN2927" s="81">
        <v>0</v>
      </c>
      <c r="DO2927" s="81">
        <v>0</v>
      </c>
      <c r="DP2927" s="81">
        <v>0</v>
      </c>
      <c r="DQ2927" s="81">
        <v>0</v>
      </c>
      <c r="DR2927" s="81">
        <v>0</v>
      </c>
      <c r="DS2927" s="81">
        <v>0</v>
      </c>
      <c r="DT2927" s="81">
        <v>0</v>
      </c>
      <c r="DU2927" s="81">
        <v>0</v>
      </c>
      <c r="DV2927" s="81">
        <v>2.0168809140929836E-6</v>
      </c>
      <c r="DW2927" s="81">
        <v>2.0168809140929836E-6</v>
      </c>
      <c r="GE2927" s="81" t="s">
        <v>449</v>
      </c>
      <c r="GF2927" s="81" t="s">
        <v>155</v>
      </c>
      <c r="GG2927" s="81" t="s">
        <v>472</v>
      </c>
      <c r="GH2927" s="81" t="s">
        <v>459</v>
      </c>
      <c r="GI2927" s="81">
        <v>2028</v>
      </c>
      <c r="GJ2927" s="81" t="s">
        <v>201</v>
      </c>
      <c r="GK2927" s="81">
        <v>0.74733835430387452</v>
      </c>
      <c r="GL2927" s="81">
        <v>415.27751599999999</v>
      </c>
      <c r="GM2927" s="81">
        <v>2028</v>
      </c>
      <c r="GN2927" s="81" t="s">
        <v>173</v>
      </c>
      <c r="GO2927" s="81">
        <v>1.1148832299820636E-2</v>
      </c>
      <c r="GP2927" s="81">
        <v>10</v>
      </c>
      <c r="GQ2927" s="81">
        <v>0</v>
      </c>
      <c r="GR2927" s="81" t="s">
        <v>448</v>
      </c>
      <c r="GS2927" s="81">
        <v>1.1148832299820636E-2</v>
      </c>
      <c r="GT2927" s="81">
        <v>8.3319499833578343E-3</v>
      </c>
      <c r="GU2927" s="81">
        <v>1.1148832299820636E-2</v>
      </c>
      <c r="GV2927" s="81">
        <v>8.3319499833578343E-3</v>
      </c>
      <c r="GW2927" s="81">
        <v>1.1148832299820636E-2</v>
      </c>
      <c r="GX2927" s="81">
        <v>8.3319499833578343E-3</v>
      </c>
      <c r="GY2927" s="81">
        <v>1.1148832299820636E-2</v>
      </c>
      <c r="GZ2927" s="81">
        <v>8.3319499833578343E-3</v>
      </c>
    </row>
    <row r="2928" spans="98:208" x14ac:dyDescent="0.25">
      <c r="CT2928" s="81" t="s">
        <v>155</v>
      </c>
      <c r="CU2928" s="81" t="s">
        <v>470</v>
      </c>
      <c r="CV2928" s="81" t="s">
        <v>461</v>
      </c>
      <c r="CW2928" s="81">
        <v>2020</v>
      </c>
      <c r="CX2928" s="81">
        <v>0</v>
      </c>
      <c r="CY2928" s="81">
        <v>0</v>
      </c>
      <c r="CZ2928" s="81">
        <v>0</v>
      </c>
      <c r="DA2928" s="81">
        <v>0</v>
      </c>
      <c r="DB2928" s="81">
        <v>14146.13064133399</v>
      </c>
      <c r="DC2928" s="81">
        <v>222.2294216278535</v>
      </c>
      <c r="DD2928" s="81">
        <v>8585.7228092488331</v>
      </c>
      <c r="DE2928" s="81">
        <v>5338.1784104572971</v>
      </c>
      <c r="DF2928" s="81">
        <v>2.4775985538150715</v>
      </c>
      <c r="DG2928" s="81">
        <v>0</v>
      </c>
      <c r="DH2928" s="81">
        <v>0</v>
      </c>
      <c r="DI2928" s="81">
        <v>0</v>
      </c>
      <c r="DJ2928" s="81">
        <v>1.5233348749172291E-6</v>
      </c>
      <c r="DL2928" s="81">
        <v>0</v>
      </c>
      <c r="DM2928" s="81">
        <v>3.7742122830709898E-6</v>
      </c>
      <c r="DN2928" s="81">
        <v>3.7742122830709898E-6</v>
      </c>
      <c r="DO2928" s="81">
        <v>0</v>
      </c>
      <c r="DP2928" s="81">
        <v>0</v>
      </c>
      <c r="DQ2928" s="81">
        <v>0</v>
      </c>
      <c r="DR2928" s="81">
        <v>0</v>
      </c>
      <c r="DS2928" s="81">
        <v>0</v>
      </c>
      <c r="DT2928" s="81">
        <v>0</v>
      </c>
      <c r="DU2928" s="81">
        <v>0</v>
      </c>
      <c r="DV2928" s="81">
        <v>0</v>
      </c>
      <c r="DW2928" s="81">
        <v>0</v>
      </c>
      <c r="GE2928" s="81" t="s">
        <v>449</v>
      </c>
      <c r="GF2928" s="81" t="s">
        <v>155</v>
      </c>
      <c r="GG2928" s="81" t="s">
        <v>472</v>
      </c>
      <c r="GH2928" s="81" t="s">
        <v>459</v>
      </c>
      <c r="GI2928" s="81">
        <v>2029</v>
      </c>
      <c r="GJ2928" s="81" t="s">
        <v>201</v>
      </c>
      <c r="GK2928" s="81">
        <v>0.74733835430387452</v>
      </c>
      <c r="GL2928" s="81">
        <v>415.27751599999999</v>
      </c>
      <c r="GM2928" s="81">
        <v>2029</v>
      </c>
      <c r="GN2928" s="81" t="s">
        <v>173</v>
      </c>
      <c r="GO2928" s="81">
        <v>1.1148832299820636E-2</v>
      </c>
      <c r="GP2928" s="81">
        <v>10</v>
      </c>
      <c r="GQ2928" s="81">
        <v>0</v>
      </c>
      <c r="GR2928" s="81" t="s">
        <v>448</v>
      </c>
      <c r="GS2928" s="81">
        <v>1.1148832299820636E-2</v>
      </c>
      <c r="GT2928" s="81">
        <v>8.3319499833578343E-3</v>
      </c>
      <c r="GU2928" s="81">
        <v>1.1148832299820636E-2</v>
      </c>
      <c r="GV2928" s="81">
        <v>8.3319499833578343E-3</v>
      </c>
      <c r="GW2928" s="81">
        <v>1.1148832299820636E-2</v>
      </c>
      <c r="GX2928" s="81">
        <v>8.3319499833578343E-3</v>
      </c>
      <c r="GY2928" s="81">
        <v>1.1148832299820636E-2</v>
      </c>
      <c r="GZ2928" s="81">
        <v>8.3319499833578343E-3</v>
      </c>
    </row>
    <row r="2929" spans="98:208" x14ac:dyDescent="0.25">
      <c r="CT2929" s="81" t="s">
        <v>155</v>
      </c>
      <c r="CU2929" s="81" t="s">
        <v>470</v>
      </c>
      <c r="CV2929" s="81" t="s">
        <v>461</v>
      </c>
      <c r="CW2929" s="81">
        <v>2021</v>
      </c>
      <c r="CX2929" s="81">
        <v>0</v>
      </c>
      <c r="CY2929" s="81">
        <v>0</v>
      </c>
      <c r="CZ2929" s="81">
        <v>0</v>
      </c>
      <c r="DA2929" s="81">
        <v>0</v>
      </c>
      <c r="DB2929" s="81">
        <v>14146.13064133399</v>
      </c>
      <c r="DC2929" s="81">
        <v>222.2294216278535</v>
      </c>
      <c r="DD2929" s="81">
        <v>8585.7228092488331</v>
      </c>
      <c r="DE2929" s="81">
        <v>5338.1784104572971</v>
      </c>
      <c r="DF2929" s="81">
        <v>2.4775985538150715</v>
      </c>
      <c r="DG2929" s="81">
        <v>2.4775985538150715</v>
      </c>
      <c r="DH2929" s="81">
        <v>0</v>
      </c>
      <c r="DI2929" s="81">
        <v>0</v>
      </c>
      <c r="DJ2929" s="81">
        <v>1.5233348749172291E-6</v>
      </c>
      <c r="DL2929" s="81">
        <v>0</v>
      </c>
      <c r="DM2929" s="81">
        <v>3.7742122830709898E-6</v>
      </c>
      <c r="DN2929" s="81">
        <v>3.7742122830709898E-6</v>
      </c>
      <c r="DO2929" s="81">
        <v>0</v>
      </c>
      <c r="DP2929" s="81">
        <v>3.7742122830709898E-6</v>
      </c>
      <c r="DQ2929" s="81">
        <v>3.7742122830709898E-6</v>
      </c>
      <c r="DR2929" s="81">
        <v>0</v>
      </c>
      <c r="DS2929" s="81">
        <v>0</v>
      </c>
      <c r="DT2929" s="81">
        <v>0</v>
      </c>
      <c r="DU2929" s="81">
        <v>0</v>
      </c>
      <c r="DV2929" s="81">
        <v>0</v>
      </c>
      <c r="DW2929" s="81">
        <v>0</v>
      </c>
      <c r="GE2929" s="81" t="s">
        <v>449</v>
      </c>
      <c r="GF2929" s="81" t="s">
        <v>155</v>
      </c>
      <c r="GG2929" s="81" t="s">
        <v>472</v>
      </c>
      <c r="GH2929" s="81" t="s">
        <v>459</v>
      </c>
      <c r="GI2929" s="81">
        <v>2030</v>
      </c>
      <c r="GJ2929" s="81" t="s">
        <v>201</v>
      </c>
      <c r="GK2929" s="81">
        <v>0.74733835430387452</v>
      </c>
      <c r="GL2929" s="81">
        <v>415.27751599999999</v>
      </c>
      <c r="GM2929" s="81">
        <v>2030</v>
      </c>
      <c r="GN2929" s="81" t="s">
        <v>173</v>
      </c>
      <c r="GO2929" s="81">
        <v>1.1148832299820636E-2</v>
      </c>
      <c r="GP2929" s="81">
        <v>10</v>
      </c>
      <c r="GQ2929" s="81">
        <v>0</v>
      </c>
      <c r="GR2929" s="81" t="s">
        <v>448</v>
      </c>
      <c r="GS2929" s="81">
        <v>0</v>
      </c>
      <c r="GT2929" s="81">
        <v>0</v>
      </c>
      <c r="GU2929" s="81">
        <v>1.1148832299820636E-2</v>
      </c>
      <c r="GV2929" s="81">
        <v>8.3319499833578343E-3</v>
      </c>
      <c r="GW2929" s="81">
        <v>1.1148832299820636E-2</v>
      </c>
      <c r="GX2929" s="81">
        <v>8.3319499833578343E-3</v>
      </c>
      <c r="GY2929" s="81">
        <v>1.1148832299820636E-2</v>
      </c>
      <c r="GZ2929" s="81">
        <v>8.3319499833578343E-3</v>
      </c>
    </row>
    <row r="2930" spans="98:208" x14ac:dyDescent="0.25">
      <c r="CT2930" s="81" t="s">
        <v>155</v>
      </c>
      <c r="CU2930" s="81" t="s">
        <v>470</v>
      </c>
      <c r="CV2930" s="81" t="s">
        <v>461</v>
      </c>
      <c r="CW2930" s="81">
        <v>2022</v>
      </c>
      <c r="CX2930" s="81">
        <v>0</v>
      </c>
      <c r="CY2930" s="81">
        <v>0</v>
      </c>
      <c r="CZ2930" s="81">
        <v>0</v>
      </c>
      <c r="DA2930" s="81">
        <v>0</v>
      </c>
      <c r="DB2930" s="81">
        <v>14146.13064133399</v>
      </c>
      <c r="DC2930" s="81">
        <v>222.2294216278535</v>
      </c>
      <c r="DD2930" s="81">
        <v>8585.7228092488331</v>
      </c>
      <c r="DE2930" s="81">
        <v>5338.1784104572971</v>
      </c>
      <c r="DF2930" s="81">
        <v>2.4775985538150715</v>
      </c>
      <c r="DG2930" s="81">
        <v>2.4775985538150715</v>
      </c>
      <c r="DH2930" s="81">
        <v>2.4775985538150715</v>
      </c>
      <c r="DI2930" s="81">
        <v>0</v>
      </c>
      <c r="DJ2930" s="81">
        <v>1.5233348749172291E-6</v>
      </c>
      <c r="DL2930" s="81">
        <v>0</v>
      </c>
      <c r="DM2930" s="81">
        <v>3.7742122830709898E-6</v>
      </c>
      <c r="DN2930" s="81">
        <v>3.7742122830709898E-6</v>
      </c>
      <c r="DO2930" s="81">
        <v>0</v>
      </c>
      <c r="DP2930" s="81">
        <v>3.7742122830709898E-6</v>
      </c>
      <c r="DQ2930" s="81">
        <v>3.7742122830709898E-6</v>
      </c>
      <c r="DR2930" s="81">
        <v>0</v>
      </c>
      <c r="DS2930" s="81">
        <v>3.7742122830709898E-6</v>
      </c>
      <c r="DT2930" s="81">
        <v>3.7742122830709898E-6</v>
      </c>
      <c r="DU2930" s="81">
        <v>0</v>
      </c>
      <c r="DV2930" s="81">
        <v>0</v>
      </c>
      <c r="DW2930" s="81">
        <v>0</v>
      </c>
      <c r="GE2930" s="81" t="s">
        <v>449</v>
      </c>
      <c r="GF2930" s="81" t="s">
        <v>155</v>
      </c>
      <c r="GG2930" s="81" t="s">
        <v>472</v>
      </c>
      <c r="GH2930" s="81" t="s">
        <v>459</v>
      </c>
      <c r="GI2930" s="81">
        <v>2031</v>
      </c>
      <c r="GJ2930" s="81" t="s">
        <v>201</v>
      </c>
      <c r="GK2930" s="81">
        <v>0.74733835430387452</v>
      </c>
      <c r="GL2930" s="81">
        <v>415.27751599999999</v>
      </c>
      <c r="GM2930" s="81">
        <v>2031</v>
      </c>
      <c r="GN2930" s="81" t="s">
        <v>173</v>
      </c>
      <c r="GO2930" s="81">
        <v>1.1148832299820636E-2</v>
      </c>
      <c r="GP2930" s="81">
        <v>10</v>
      </c>
      <c r="GQ2930" s="81">
        <v>0</v>
      </c>
      <c r="GR2930" s="81" t="s">
        <v>448</v>
      </c>
      <c r="GS2930" s="81">
        <v>0</v>
      </c>
      <c r="GT2930" s="81">
        <v>0</v>
      </c>
      <c r="GU2930" s="81">
        <v>0</v>
      </c>
      <c r="GV2930" s="81">
        <v>0</v>
      </c>
      <c r="GW2930" s="81">
        <v>1.1148832299820636E-2</v>
      </c>
      <c r="GX2930" s="81">
        <v>8.3319499833578343E-3</v>
      </c>
      <c r="GY2930" s="81">
        <v>1.1148832299820636E-2</v>
      </c>
      <c r="GZ2930" s="81">
        <v>8.3319499833578343E-3</v>
      </c>
    </row>
    <row r="2931" spans="98:208" x14ac:dyDescent="0.25">
      <c r="CT2931" s="81" t="s">
        <v>155</v>
      </c>
      <c r="CU2931" s="81" t="s">
        <v>470</v>
      </c>
      <c r="CV2931" s="81" t="s">
        <v>461</v>
      </c>
      <c r="CW2931" s="81">
        <v>2023</v>
      </c>
      <c r="CX2931" s="81">
        <v>0</v>
      </c>
      <c r="CY2931" s="81">
        <v>0</v>
      </c>
      <c r="CZ2931" s="81">
        <v>0</v>
      </c>
      <c r="DA2931" s="81">
        <v>0</v>
      </c>
      <c r="DB2931" s="81">
        <v>14664.637556438151</v>
      </c>
      <c r="DC2931" s="81">
        <v>233.23007680796329</v>
      </c>
      <c r="DD2931" s="81">
        <v>8896.5159934295152</v>
      </c>
      <c r="DE2931" s="81">
        <v>5534.8914862006659</v>
      </c>
      <c r="DF2931" s="81">
        <v>2.6002430136062689</v>
      </c>
      <c r="DG2931" s="81">
        <v>2.6002430136062689</v>
      </c>
      <c r="DH2931" s="81">
        <v>2.6002430136062689</v>
      </c>
      <c r="DI2931" s="81">
        <v>2.6002430136062689</v>
      </c>
      <c r="DJ2931" s="81">
        <v>1.5233348749172291E-6</v>
      </c>
      <c r="DL2931" s="81">
        <v>0</v>
      </c>
      <c r="DM2931" s="81">
        <v>3.9610408658863041E-6</v>
      </c>
      <c r="DN2931" s="81">
        <v>3.9610408658863041E-6</v>
      </c>
      <c r="DO2931" s="81">
        <v>0</v>
      </c>
      <c r="DP2931" s="81">
        <v>3.9610408658863041E-6</v>
      </c>
      <c r="DQ2931" s="81">
        <v>3.9610408658863041E-6</v>
      </c>
      <c r="DR2931" s="81">
        <v>0</v>
      </c>
      <c r="DS2931" s="81">
        <v>3.9610408658863041E-6</v>
      </c>
      <c r="DT2931" s="81">
        <v>3.9610408658863041E-6</v>
      </c>
      <c r="DU2931" s="81">
        <v>0</v>
      </c>
      <c r="DV2931" s="81">
        <v>3.9610408658863041E-6</v>
      </c>
      <c r="DW2931" s="81">
        <v>3.9610408658863041E-6</v>
      </c>
      <c r="GE2931" s="81" t="s">
        <v>449</v>
      </c>
      <c r="GF2931" s="81" t="s">
        <v>155</v>
      </c>
      <c r="GG2931" s="81" t="s">
        <v>472</v>
      </c>
      <c r="GH2931" s="81" t="s">
        <v>459</v>
      </c>
      <c r="GI2931" s="81">
        <v>2032</v>
      </c>
      <c r="GJ2931" s="81" t="s">
        <v>201</v>
      </c>
      <c r="GK2931" s="81">
        <v>0.74733835430387452</v>
      </c>
      <c r="GL2931" s="81">
        <v>415.27751599999999</v>
      </c>
      <c r="GM2931" s="81">
        <v>2032</v>
      </c>
      <c r="GN2931" s="81" t="s">
        <v>173</v>
      </c>
      <c r="GO2931" s="81">
        <v>1.1148832299820636E-2</v>
      </c>
      <c r="GP2931" s="81">
        <v>10</v>
      </c>
      <c r="GQ2931" s="81">
        <v>0</v>
      </c>
      <c r="GR2931" s="81" t="s">
        <v>448</v>
      </c>
      <c r="GS2931" s="81">
        <v>0</v>
      </c>
      <c r="GT2931" s="81">
        <v>0</v>
      </c>
      <c r="GU2931" s="81">
        <v>0</v>
      </c>
      <c r="GV2931" s="81">
        <v>0</v>
      </c>
      <c r="GW2931" s="81">
        <v>0</v>
      </c>
      <c r="GX2931" s="81">
        <v>0</v>
      </c>
      <c r="GY2931" s="81">
        <v>1.1148832299820636E-2</v>
      </c>
      <c r="GZ2931" s="81">
        <v>8.3319499833578343E-3</v>
      </c>
    </row>
    <row r="2932" spans="98:208" x14ac:dyDescent="0.25">
      <c r="CT2932" s="81" t="s">
        <v>155</v>
      </c>
      <c r="CU2932" s="81" t="s">
        <v>470</v>
      </c>
      <c r="CV2932" s="81" t="s">
        <v>461</v>
      </c>
      <c r="CW2932" s="81">
        <v>2024</v>
      </c>
      <c r="CX2932" s="81">
        <v>0</v>
      </c>
      <c r="CY2932" s="81">
        <v>0</v>
      </c>
      <c r="CZ2932" s="81">
        <v>0</v>
      </c>
      <c r="DA2932" s="81">
        <v>0</v>
      </c>
      <c r="DB2932" s="81">
        <v>14664.637556438151</v>
      </c>
      <c r="DC2932" s="81">
        <v>233.23007680796329</v>
      </c>
      <c r="DD2932" s="81">
        <v>8896.5159934295152</v>
      </c>
      <c r="DE2932" s="81">
        <v>5534.8914862006659</v>
      </c>
      <c r="DF2932" s="81">
        <v>2.6002430136062689</v>
      </c>
      <c r="DG2932" s="81">
        <v>2.6002430136062689</v>
      </c>
      <c r="DH2932" s="81">
        <v>2.6002430136062689</v>
      </c>
      <c r="DI2932" s="81">
        <v>2.6002430136062689</v>
      </c>
      <c r="DJ2932" s="81">
        <v>1.5233348749172291E-6</v>
      </c>
      <c r="DL2932" s="81">
        <v>0</v>
      </c>
      <c r="DM2932" s="81">
        <v>3.9610408658863041E-6</v>
      </c>
      <c r="DN2932" s="81">
        <v>3.9610408658863041E-6</v>
      </c>
      <c r="DO2932" s="81">
        <v>0</v>
      </c>
      <c r="DP2932" s="81">
        <v>3.9610408658863041E-6</v>
      </c>
      <c r="DQ2932" s="81">
        <v>3.9610408658863041E-6</v>
      </c>
      <c r="DR2932" s="81">
        <v>0</v>
      </c>
      <c r="DS2932" s="81">
        <v>3.9610408658863041E-6</v>
      </c>
      <c r="DT2932" s="81">
        <v>3.9610408658863041E-6</v>
      </c>
      <c r="DU2932" s="81">
        <v>0</v>
      </c>
      <c r="DV2932" s="81">
        <v>3.9610408658863041E-6</v>
      </c>
      <c r="DW2932" s="81">
        <v>3.9610408658863041E-6</v>
      </c>
      <c r="GE2932" s="81" t="s">
        <v>449</v>
      </c>
      <c r="GF2932" s="81" t="s">
        <v>155</v>
      </c>
      <c r="GG2932" s="81" t="s">
        <v>472</v>
      </c>
      <c r="GH2932" s="81" t="s">
        <v>460</v>
      </c>
      <c r="GI2932" s="81">
        <v>2021</v>
      </c>
      <c r="GJ2932" s="81" t="s">
        <v>201</v>
      </c>
      <c r="GK2932" s="81">
        <v>3.6425060683954388E-2</v>
      </c>
      <c r="GL2932" s="81">
        <v>415.27751599999999</v>
      </c>
      <c r="GM2932" s="81">
        <v>2021</v>
      </c>
      <c r="GN2932" s="81" t="s">
        <v>173</v>
      </c>
      <c r="GO2932" s="81">
        <v>1.1148832299820636E-2</v>
      </c>
      <c r="GP2932" s="81">
        <v>10</v>
      </c>
      <c r="GQ2932" s="81">
        <v>0</v>
      </c>
      <c r="GR2932" s="81" t="s">
        <v>448</v>
      </c>
      <c r="GS2932" s="81">
        <v>1.1148832299820636E-2</v>
      </c>
      <c r="GT2932" s="81">
        <v>4.0609689307619746E-4</v>
      </c>
      <c r="GU2932" s="81">
        <v>1.1148832299820636E-2</v>
      </c>
      <c r="GV2932" s="81">
        <v>4.0609689307619746E-4</v>
      </c>
      <c r="GW2932" s="81">
        <v>0</v>
      </c>
      <c r="GX2932" s="81">
        <v>0</v>
      </c>
      <c r="GY2932" s="81">
        <v>0</v>
      </c>
      <c r="GZ2932" s="81">
        <v>0</v>
      </c>
    </row>
    <row r="2933" spans="98:208" x14ac:dyDescent="0.25">
      <c r="CT2933" s="81" t="s">
        <v>155</v>
      </c>
      <c r="CU2933" s="81" t="s">
        <v>470</v>
      </c>
      <c r="CV2933" s="81" t="s">
        <v>461</v>
      </c>
      <c r="CW2933" s="81">
        <v>2025</v>
      </c>
      <c r="CX2933" s="81">
        <v>0</v>
      </c>
      <c r="CY2933" s="81">
        <v>0</v>
      </c>
      <c r="CZ2933" s="81">
        <v>0</v>
      </c>
      <c r="DA2933" s="81">
        <v>0</v>
      </c>
      <c r="DB2933" s="81">
        <v>14664.637556438151</v>
      </c>
      <c r="DC2933" s="81">
        <v>233.23007680796329</v>
      </c>
      <c r="DD2933" s="81">
        <v>8896.5159934295152</v>
      </c>
      <c r="DE2933" s="81">
        <v>5534.8914862006659</v>
      </c>
      <c r="DF2933" s="81">
        <v>2.6002430136062689</v>
      </c>
      <c r="DG2933" s="81">
        <v>2.6002430136062689</v>
      </c>
      <c r="DH2933" s="81">
        <v>2.6002430136062689</v>
      </c>
      <c r="DI2933" s="81">
        <v>2.6002430136062689</v>
      </c>
      <c r="DJ2933" s="81">
        <v>1.5233348749172291E-6</v>
      </c>
      <c r="DL2933" s="81">
        <v>0</v>
      </c>
      <c r="DM2933" s="81">
        <v>3.9610408658863041E-6</v>
      </c>
      <c r="DN2933" s="81">
        <v>3.9610408658863041E-6</v>
      </c>
      <c r="DO2933" s="81">
        <v>0</v>
      </c>
      <c r="DP2933" s="81">
        <v>3.9610408658863041E-6</v>
      </c>
      <c r="DQ2933" s="81">
        <v>3.9610408658863041E-6</v>
      </c>
      <c r="DR2933" s="81">
        <v>0</v>
      </c>
      <c r="DS2933" s="81">
        <v>3.9610408658863041E-6</v>
      </c>
      <c r="DT2933" s="81">
        <v>3.9610408658863041E-6</v>
      </c>
      <c r="DU2933" s="81">
        <v>0</v>
      </c>
      <c r="DV2933" s="81">
        <v>3.9610408658863041E-6</v>
      </c>
      <c r="DW2933" s="81">
        <v>3.9610408658863041E-6</v>
      </c>
      <c r="GE2933" s="81" t="s">
        <v>449</v>
      </c>
      <c r="GF2933" s="81" t="s">
        <v>155</v>
      </c>
      <c r="GG2933" s="81" t="s">
        <v>472</v>
      </c>
      <c r="GH2933" s="81" t="s">
        <v>460</v>
      </c>
      <c r="GI2933" s="81">
        <v>2022</v>
      </c>
      <c r="GJ2933" s="81" t="s">
        <v>201</v>
      </c>
      <c r="GK2933" s="81">
        <v>3.6425060683954388E-2</v>
      </c>
      <c r="GL2933" s="81">
        <v>415.27751599999999</v>
      </c>
      <c r="GM2933" s="81">
        <v>2022</v>
      </c>
      <c r="GN2933" s="81" t="s">
        <v>173</v>
      </c>
      <c r="GO2933" s="81">
        <v>1.1148832299820636E-2</v>
      </c>
      <c r="GP2933" s="81">
        <v>10</v>
      </c>
      <c r="GQ2933" s="81">
        <v>0</v>
      </c>
      <c r="GR2933" s="81" t="s">
        <v>448</v>
      </c>
      <c r="GS2933" s="81">
        <v>1.1148832299820636E-2</v>
      </c>
      <c r="GT2933" s="81">
        <v>4.0609689307619746E-4</v>
      </c>
      <c r="GU2933" s="81">
        <v>1.1148832299820636E-2</v>
      </c>
      <c r="GV2933" s="81">
        <v>4.0609689307619746E-4</v>
      </c>
      <c r="GW2933" s="81">
        <v>1.1148832299820636E-2</v>
      </c>
      <c r="GX2933" s="81">
        <v>4.0609689307619746E-4</v>
      </c>
      <c r="GY2933" s="81">
        <v>0</v>
      </c>
      <c r="GZ2933" s="81">
        <v>0</v>
      </c>
    </row>
    <row r="2934" spans="98:208" x14ac:dyDescent="0.25">
      <c r="CT2934" s="81" t="s">
        <v>155</v>
      </c>
      <c r="CU2934" s="81" t="s">
        <v>470</v>
      </c>
      <c r="CV2934" s="81" t="s">
        <v>461</v>
      </c>
      <c r="CW2934" s="81">
        <v>2026</v>
      </c>
      <c r="CX2934" s="81">
        <v>0</v>
      </c>
      <c r="CY2934" s="81">
        <v>0</v>
      </c>
      <c r="CZ2934" s="81">
        <v>0</v>
      </c>
      <c r="DA2934" s="81">
        <v>0</v>
      </c>
      <c r="DB2934" s="81">
        <v>14664.637556438151</v>
      </c>
      <c r="DC2934" s="81">
        <v>233.23007680796329</v>
      </c>
      <c r="DD2934" s="81">
        <v>8896.5159934295152</v>
      </c>
      <c r="DE2934" s="81">
        <v>5534.8914862006659</v>
      </c>
      <c r="DF2934" s="81">
        <v>2.6002430136062689</v>
      </c>
      <c r="DG2934" s="81">
        <v>2.6002430136062689</v>
      </c>
      <c r="DH2934" s="81">
        <v>2.6002430136062689</v>
      </c>
      <c r="DI2934" s="81">
        <v>2.6002430136062689</v>
      </c>
      <c r="DJ2934" s="81">
        <v>1.5233348749172291E-6</v>
      </c>
      <c r="DL2934" s="81">
        <v>0</v>
      </c>
      <c r="DM2934" s="81">
        <v>3.9610408658863041E-6</v>
      </c>
      <c r="DN2934" s="81">
        <v>3.9610408658863041E-6</v>
      </c>
      <c r="DO2934" s="81">
        <v>0</v>
      </c>
      <c r="DP2934" s="81">
        <v>3.9610408658863041E-6</v>
      </c>
      <c r="DQ2934" s="81">
        <v>3.9610408658863041E-6</v>
      </c>
      <c r="DR2934" s="81">
        <v>0</v>
      </c>
      <c r="DS2934" s="81">
        <v>3.9610408658863041E-6</v>
      </c>
      <c r="DT2934" s="81">
        <v>3.9610408658863041E-6</v>
      </c>
      <c r="DU2934" s="81">
        <v>0</v>
      </c>
      <c r="DV2934" s="81">
        <v>3.9610408658863041E-6</v>
      </c>
      <c r="DW2934" s="81">
        <v>3.9610408658863041E-6</v>
      </c>
      <c r="GE2934" s="81" t="s">
        <v>449</v>
      </c>
      <c r="GF2934" s="81" t="s">
        <v>155</v>
      </c>
      <c r="GG2934" s="81" t="s">
        <v>472</v>
      </c>
      <c r="GH2934" s="81" t="s">
        <v>460</v>
      </c>
      <c r="GI2934" s="81">
        <v>2023</v>
      </c>
      <c r="GJ2934" s="81" t="s">
        <v>201</v>
      </c>
      <c r="GK2934" s="81">
        <v>3.7590224611390638E-2</v>
      </c>
      <c r="GL2934" s="81">
        <v>415.27751599999999</v>
      </c>
      <c r="GM2934" s="81">
        <v>2023</v>
      </c>
      <c r="GN2934" s="81" t="s">
        <v>173</v>
      </c>
      <c r="GO2934" s="81">
        <v>1.1148832299820636E-2</v>
      </c>
      <c r="GP2934" s="81">
        <v>10</v>
      </c>
      <c r="GQ2934" s="81">
        <v>0</v>
      </c>
      <c r="GR2934" s="81" t="s">
        <v>448</v>
      </c>
      <c r="GS2934" s="81">
        <v>1.1148832299820636E-2</v>
      </c>
      <c r="GT2934" s="81">
        <v>4.1908711030498456E-4</v>
      </c>
      <c r="GU2934" s="81">
        <v>1.1148832299820636E-2</v>
      </c>
      <c r="GV2934" s="81">
        <v>4.1908711030498456E-4</v>
      </c>
      <c r="GW2934" s="81">
        <v>1.1148832299820636E-2</v>
      </c>
      <c r="GX2934" s="81">
        <v>4.1908711030498456E-4</v>
      </c>
      <c r="GY2934" s="81">
        <v>1.1148832299820636E-2</v>
      </c>
      <c r="GZ2934" s="81">
        <v>4.1908711030498456E-4</v>
      </c>
    </row>
    <row r="2935" spans="98:208" x14ac:dyDescent="0.25">
      <c r="CT2935" s="81" t="s">
        <v>155</v>
      </c>
      <c r="CU2935" s="81" t="s">
        <v>470</v>
      </c>
      <c r="CV2935" s="81" t="s">
        <v>461</v>
      </c>
      <c r="CW2935" s="81">
        <v>2027</v>
      </c>
      <c r="CX2935" s="81">
        <v>0</v>
      </c>
      <c r="CY2935" s="81">
        <v>0</v>
      </c>
      <c r="CZ2935" s="81">
        <v>0</v>
      </c>
      <c r="DA2935" s="81">
        <v>0</v>
      </c>
      <c r="DB2935" s="81">
        <v>14664.637556438151</v>
      </c>
      <c r="DC2935" s="81">
        <v>233.23007680796329</v>
      </c>
      <c r="DD2935" s="81">
        <v>8896.5159934295152</v>
      </c>
      <c r="DE2935" s="81">
        <v>5534.8914862006659</v>
      </c>
      <c r="DF2935" s="81">
        <v>2.6002430136062689</v>
      </c>
      <c r="DG2935" s="81">
        <v>2.6002430136062689</v>
      </c>
      <c r="DH2935" s="81">
        <v>2.6002430136062689</v>
      </c>
      <c r="DI2935" s="81">
        <v>2.6002430136062689</v>
      </c>
      <c r="DJ2935" s="81">
        <v>1.5233348749172291E-6</v>
      </c>
      <c r="DL2935" s="81">
        <v>0</v>
      </c>
      <c r="DM2935" s="81">
        <v>3.9610408658863041E-6</v>
      </c>
      <c r="DN2935" s="81">
        <v>3.9610408658863041E-6</v>
      </c>
      <c r="DO2935" s="81">
        <v>0</v>
      </c>
      <c r="DP2935" s="81">
        <v>3.9610408658863041E-6</v>
      </c>
      <c r="DQ2935" s="81">
        <v>3.9610408658863041E-6</v>
      </c>
      <c r="DR2935" s="81">
        <v>0</v>
      </c>
      <c r="DS2935" s="81">
        <v>3.9610408658863041E-6</v>
      </c>
      <c r="DT2935" s="81">
        <v>3.9610408658863041E-6</v>
      </c>
      <c r="DU2935" s="81">
        <v>0</v>
      </c>
      <c r="DV2935" s="81">
        <v>3.9610408658863041E-6</v>
      </c>
      <c r="DW2935" s="81">
        <v>3.9610408658863041E-6</v>
      </c>
      <c r="GE2935" s="81" t="s">
        <v>449</v>
      </c>
      <c r="GF2935" s="81" t="s">
        <v>155</v>
      </c>
      <c r="GG2935" s="81" t="s">
        <v>472</v>
      </c>
      <c r="GH2935" s="81" t="s">
        <v>460</v>
      </c>
      <c r="GI2935" s="81">
        <v>2024</v>
      </c>
      <c r="GJ2935" s="81" t="s">
        <v>201</v>
      </c>
      <c r="GK2935" s="81">
        <v>3.7590224611390638E-2</v>
      </c>
      <c r="GL2935" s="81">
        <v>415.27751599999999</v>
      </c>
      <c r="GM2935" s="81">
        <v>2024</v>
      </c>
      <c r="GN2935" s="81" t="s">
        <v>173</v>
      </c>
      <c r="GO2935" s="81">
        <v>1.1148832299820636E-2</v>
      </c>
      <c r="GP2935" s="81">
        <v>10</v>
      </c>
      <c r="GQ2935" s="81">
        <v>0</v>
      </c>
      <c r="GR2935" s="81" t="s">
        <v>448</v>
      </c>
      <c r="GS2935" s="81">
        <v>1.1148832299820636E-2</v>
      </c>
      <c r="GT2935" s="81">
        <v>4.1908711030498456E-4</v>
      </c>
      <c r="GU2935" s="81">
        <v>1.1148832299820636E-2</v>
      </c>
      <c r="GV2935" s="81">
        <v>4.1908711030498456E-4</v>
      </c>
      <c r="GW2935" s="81">
        <v>1.1148832299820636E-2</v>
      </c>
      <c r="GX2935" s="81">
        <v>4.1908711030498456E-4</v>
      </c>
      <c r="GY2935" s="81">
        <v>1.1148832299820636E-2</v>
      </c>
      <c r="GZ2935" s="81">
        <v>4.1908711030498456E-4</v>
      </c>
    </row>
    <row r="2936" spans="98:208" x14ac:dyDescent="0.25">
      <c r="CT2936" s="81" t="s">
        <v>155</v>
      </c>
      <c r="CU2936" s="81" t="s">
        <v>470</v>
      </c>
      <c r="CV2936" s="81" t="s">
        <v>461</v>
      </c>
      <c r="CW2936" s="81">
        <v>2028</v>
      </c>
      <c r="CX2936" s="81">
        <v>0</v>
      </c>
      <c r="CY2936" s="81">
        <v>0</v>
      </c>
      <c r="CZ2936" s="81">
        <v>0</v>
      </c>
      <c r="DA2936" s="81">
        <v>0</v>
      </c>
      <c r="DB2936" s="81">
        <v>15317.990942817551</v>
      </c>
      <c r="DC2936" s="81">
        <v>247.27299216497261</v>
      </c>
      <c r="DD2936" s="81">
        <v>9287.6490955454574</v>
      </c>
      <c r="DE2936" s="81">
        <v>5783.0688551071244</v>
      </c>
      <c r="DF2936" s="81">
        <v>2.7568051219221417</v>
      </c>
      <c r="DG2936" s="81">
        <v>2.7568051219221417</v>
      </c>
      <c r="DH2936" s="81">
        <v>2.7568051219221417</v>
      </c>
      <c r="DI2936" s="81">
        <v>2.7568051219221417</v>
      </c>
      <c r="DJ2936" s="81">
        <v>1.5233348749172291E-6</v>
      </c>
      <c r="DL2936" s="81">
        <v>0</v>
      </c>
      <c r="DM2936" s="81">
        <v>4.1995373855744423E-6</v>
      </c>
      <c r="DN2936" s="81">
        <v>4.1995373855744423E-6</v>
      </c>
      <c r="DO2936" s="81">
        <v>0</v>
      </c>
      <c r="DP2936" s="81">
        <v>4.1995373855744423E-6</v>
      </c>
      <c r="DQ2936" s="81">
        <v>4.1995373855744423E-6</v>
      </c>
      <c r="DR2936" s="81">
        <v>0</v>
      </c>
      <c r="DS2936" s="81">
        <v>4.1995373855744423E-6</v>
      </c>
      <c r="DT2936" s="81">
        <v>4.1995373855744423E-6</v>
      </c>
      <c r="DU2936" s="81">
        <v>0</v>
      </c>
      <c r="DV2936" s="81">
        <v>4.1995373855744423E-6</v>
      </c>
      <c r="DW2936" s="81">
        <v>4.1995373855744423E-6</v>
      </c>
      <c r="GE2936" s="81" t="s">
        <v>449</v>
      </c>
      <c r="GF2936" s="81" t="s">
        <v>155</v>
      </c>
      <c r="GG2936" s="81" t="s">
        <v>472</v>
      </c>
      <c r="GH2936" s="81" t="s">
        <v>460</v>
      </c>
      <c r="GI2936" s="81">
        <v>2025</v>
      </c>
      <c r="GJ2936" s="81" t="s">
        <v>201</v>
      </c>
      <c r="GK2936" s="81">
        <v>3.7590224611390638E-2</v>
      </c>
      <c r="GL2936" s="81">
        <v>415.27751599999999</v>
      </c>
      <c r="GM2936" s="81">
        <v>2025</v>
      </c>
      <c r="GN2936" s="81" t="s">
        <v>173</v>
      </c>
      <c r="GO2936" s="81">
        <v>1.1148832299820636E-2</v>
      </c>
      <c r="GP2936" s="81">
        <v>10</v>
      </c>
      <c r="GQ2936" s="81">
        <v>0</v>
      </c>
      <c r="GR2936" s="81" t="s">
        <v>448</v>
      </c>
      <c r="GS2936" s="81">
        <v>1.1148832299820636E-2</v>
      </c>
      <c r="GT2936" s="81">
        <v>4.1908711030498456E-4</v>
      </c>
      <c r="GU2936" s="81">
        <v>1.1148832299820636E-2</v>
      </c>
      <c r="GV2936" s="81">
        <v>4.1908711030498456E-4</v>
      </c>
      <c r="GW2936" s="81">
        <v>1.1148832299820636E-2</v>
      </c>
      <c r="GX2936" s="81">
        <v>4.1908711030498456E-4</v>
      </c>
      <c r="GY2936" s="81">
        <v>1.1148832299820636E-2</v>
      </c>
      <c r="GZ2936" s="81">
        <v>4.1908711030498456E-4</v>
      </c>
    </row>
    <row r="2937" spans="98:208" x14ac:dyDescent="0.25">
      <c r="CT2937" s="81" t="s">
        <v>155</v>
      </c>
      <c r="CU2937" s="81" t="s">
        <v>470</v>
      </c>
      <c r="CV2937" s="81" t="s">
        <v>461</v>
      </c>
      <c r="CW2937" s="81">
        <v>2029</v>
      </c>
      <c r="CX2937" s="81">
        <v>0</v>
      </c>
      <c r="CY2937" s="81">
        <v>0</v>
      </c>
      <c r="CZ2937" s="81">
        <v>0</v>
      </c>
      <c r="DA2937" s="81">
        <v>0</v>
      </c>
      <c r="DB2937" s="81">
        <v>15317.990942817551</v>
      </c>
      <c r="DC2937" s="81">
        <v>247.27299216497261</v>
      </c>
      <c r="DD2937" s="81">
        <v>9287.6490955454574</v>
      </c>
      <c r="DE2937" s="81">
        <v>5783.0688551071244</v>
      </c>
      <c r="DF2937" s="81">
        <v>2.7568051219221417</v>
      </c>
      <c r="DG2937" s="81">
        <v>2.7568051219221417</v>
      </c>
      <c r="DH2937" s="81">
        <v>2.7568051219221417</v>
      </c>
      <c r="DI2937" s="81">
        <v>2.7568051219221417</v>
      </c>
      <c r="DJ2937" s="81">
        <v>1.5233348749172291E-6</v>
      </c>
      <c r="DL2937" s="81">
        <v>0</v>
      </c>
      <c r="DM2937" s="81">
        <v>4.1995373855744423E-6</v>
      </c>
      <c r="DN2937" s="81">
        <v>4.1995373855744423E-6</v>
      </c>
      <c r="DO2937" s="81">
        <v>0</v>
      </c>
      <c r="DP2937" s="81">
        <v>4.1995373855744423E-6</v>
      </c>
      <c r="DQ2937" s="81">
        <v>4.1995373855744423E-6</v>
      </c>
      <c r="DR2937" s="81">
        <v>0</v>
      </c>
      <c r="DS2937" s="81">
        <v>4.1995373855744423E-6</v>
      </c>
      <c r="DT2937" s="81">
        <v>4.1995373855744423E-6</v>
      </c>
      <c r="DU2937" s="81">
        <v>0</v>
      </c>
      <c r="DV2937" s="81">
        <v>4.1995373855744423E-6</v>
      </c>
      <c r="DW2937" s="81">
        <v>4.1995373855744423E-6</v>
      </c>
      <c r="GE2937" s="81" t="s">
        <v>449</v>
      </c>
      <c r="GF2937" s="81" t="s">
        <v>155</v>
      </c>
      <c r="GG2937" s="81" t="s">
        <v>472</v>
      </c>
      <c r="GH2937" s="81" t="s">
        <v>460</v>
      </c>
      <c r="GI2937" s="81">
        <v>2026</v>
      </c>
      <c r="GJ2937" s="81" t="s">
        <v>201</v>
      </c>
      <c r="GK2937" s="81">
        <v>3.7590224611390638E-2</v>
      </c>
      <c r="GL2937" s="81">
        <v>415.27751599999999</v>
      </c>
      <c r="GM2937" s="81">
        <v>2026</v>
      </c>
      <c r="GN2937" s="81" t="s">
        <v>173</v>
      </c>
      <c r="GO2937" s="81">
        <v>1.1148832299820636E-2</v>
      </c>
      <c r="GP2937" s="81">
        <v>10</v>
      </c>
      <c r="GQ2937" s="81">
        <v>0</v>
      </c>
      <c r="GR2937" s="81" t="s">
        <v>448</v>
      </c>
      <c r="GS2937" s="81">
        <v>1.1148832299820636E-2</v>
      </c>
      <c r="GT2937" s="81">
        <v>4.1908711030498456E-4</v>
      </c>
      <c r="GU2937" s="81">
        <v>1.1148832299820636E-2</v>
      </c>
      <c r="GV2937" s="81">
        <v>4.1908711030498456E-4</v>
      </c>
      <c r="GW2937" s="81">
        <v>1.1148832299820636E-2</v>
      </c>
      <c r="GX2937" s="81">
        <v>4.1908711030498456E-4</v>
      </c>
      <c r="GY2937" s="81">
        <v>1.1148832299820636E-2</v>
      </c>
      <c r="GZ2937" s="81">
        <v>4.1908711030498456E-4</v>
      </c>
    </row>
    <row r="2938" spans="98:208" x14ac:dyDescent="0.25">
      <c r="CT2938" s="81" t="s">
        <v>155</v>
      </c>
      <c r="CU2938" s="81" t="s">
        <v>470</v>
      </c>
      <c r="CV2938" s="81" t="s">
        <v>461</v>
      </c>
      <c r="CW2938" s="81">
        <v>2030</v>
      </c>
      <c r="CX2938" s="81">
        <v>0</v>
      </c>
      <c r="CY2938" s="81">
        <v>0</v>
      </c>
      <c r="CZ2938" s="81">
        <v>0</v>
      </c>
      <c r="DA2938" s="81">
        <v>0</v>
      </c>
      <c r="DB2938" s="81">
        <v>15317.990942817551</v>
      </c>
      <c r="DC2938" s="81">
        <v>247.27299216497261</v>
      </c>
      <c r="DD2938" s="81">
        <v>9287.6490955454574</v>
      </c>
      <c r="DE2938" s="81">
        <v>5783.0688551071244</v>
      </c>
      <c r="DF2938" s="81">
        <v>0</v>
      </c>
      <c r="DG2938" s="81">
        <v>2.7568051219221417</v>
      </c>
      <c r="DH2938" s="81">
        <v>2.7568051219221417</v>
      </c>
      <c r="DI2938" s="81">
        <v>2.7568051219221417</v>
      </c>
      <c r="DJ2938" s="81">
        <v>1.5233348749172291E-6</v>
      </c>
      <c r="DL2938" s="81">
        <v>0</v>
      </c>
      <c r="DM2938" s="81">
        <v>0</v>
      </c>
      <c r="DN2938" s="81">
        <v>0</v>
      </c>
      <c r="DO2938" s="81">
        <v>0</v>
      </c>
      <c r="DP2938" s="81">
        <v>4.1995373855744423E-6</v>
      </c>
      <c r="DQ2938" s="81">
        <v>4.1995373855744423E-6</v>
      </c>
      <c r="DR2938" s="81">
        <v>0</v>
      </c>
      <c r="DS2938" s="81">
        <v>4.1995373855744423E-6</v>
      </c>
      <c r="DT2938" s="81">
        <v>4.1995373855744423E-6</v>
      </c>
      <c r="DU2938" s="81">
        <v>0</v>
      </c>
      <c r="DV2938" s="81">
        <v>4.1995373855744423E-6</v>
      </c>
      <c r="DW2938" s="81">
        <v>4.1995373855744423E-6</v>
      </c>
      <c r="GE2938" s="81" t="s">
        <v>449</v>
      </c>
      <c r="GF2938" s="81" t="s">
        <v>155</v>
      </c>
      <c r="GG2938" s="81" t="s">
        <v>472</v>
      </c>
      <c r="GH2938" s="81" t="s">
        <v>460</v>
      </c>
      <c r="GI2938" s="81">
        <v>2027</v>
      </c>
      <c r="GJ2938" s="81" t="s">
        <v>201</v>
      </c>
      <c r="GK2938" s="81">
        <v>3.7590224611390638E-2</v>
      </c>
      <c r="GL2938" s="81">
        <v>415.27751599999999</v>
      </c>
      <c r="GM2938" s="81">
        <v>2027</v>
      </c>
      <c r="GN2938" s="81" t="s">
        <v>173</v>
      </c>
      <c r="GO2938" s="81">
        <v>1.1148832299820636E-2</v>
      </c>
      <c r="GP2938" s="81">
        <v>10</v>
      </c>
      <c r="GQ2938" s="81">
        <v>0</v>
      </c>
      <c r="GR2938" s="81" t="s">
        <v>448</v>
      </c>
      <c r="GS2938" s="81">
        <v>1.1148832299820636E-2</v>
      </c>
      <c r="GT2938" s="81">
        <v>4.1908711030498456E-4</v>
      </c>
      <c r="GU2938" s="81">
        <v>1.1148832299820636E-2</v>
      </c>
      <c r="GV2938" s="81">
        <v>4.1908711030498456E-4</v>
      </c>
      <c r="GW2938" s="81">
        <v>1.1148832299820636E-2</v>
      </c>
      <c r="GX2938" s="81">
        <v>4.1908711030498456E-4</v>
      </c>
      <c r="GY2938" s="81">
        <v>1.1148832299820636E-2</v>
      </c>
      <c r="GZ2938" s="81">
        <v>4.1908711030498456E-4</v>
      </c>
    </row>
    <row r="2939" spans="98:208" x14ac:dyDescent="0.25">
      <c r="CT2939" s="81" t="s">
        <v>155</v>
      </c>
      <c r="CU2939" s="81" t="s">
        <v>470</v>
      </c>
      <c r="CV2939" s="81" t="s">
        <v>461</v>
      </c>
      <c r="CW2939" s="81">
        <v>2031</v>
      </c>
      <c r="CX2939" s="81">
        <v>0</v>
      </c>
      <c r="CY2939" s="81">
        <v>0</v>
      </c>
      <c r="CZ2939" s="81">
        <v>0</v>
      </c>
      <c r="DA2939" s="81">
        <v>0</v>
      </c>
      <c r="DB2939" s="81">
        <v>15317.990942817551</v>
      </c>
      <c r="DC2939" s="81">
        <v>247.27299216497261</v>
      </c>
      <c r="DD2939" s="81">
        <v>9287.6490955454574</v>
      </c>
      <c r="DE2939" s="81">
        <v>5783.0688551071244</v>
      </c>
      <c r="DF2939" s="81">
        <v>0</v>
      </c>
      <c r="DG2939" s="81">
        <v>0</v>
      </c>
      <c r="DH2939" s="81">
        <v>2.7568051219221417</v>
      </c>
      <c r="DI2939" s="81">
        <v>2.7568051219221417</v>
      </c>
      <c r="DJ2939" s="81">
        <v>1.5233348749172291E-6</v>
      </c>
      <c r="DL2939" s="81">
        <v>0</v>
      </c>
      <c r="DM2939" s="81">
        <v>0</v>
      </c>
      <c r="DN2939" s="81">
        <v>0</v>
      </c>
      <c r="DO2939" s="81">
        <v>0</v>
      </c>
      <c r="DP2939" s="81">
        <v>0</v>
      </c>
      <c r="DQ2939" s="81">
        <v>0</v>
      </c>
      <c r="DR2939" s="81">
        <v>0</v>
      </c>
      <c r="DS2939" s="81">
        <v>4.1995373855744423E-6</v>
      </c>
      <c r="DT2939" s="81">
        <v>4.1995373855744423E-6</v>
      </c>
      <c r="DU2939" s="81">
        <v>0</v>
      </c>
      <c r="DV2939" s="81">
        <v>4.1995373855744423E-6</v>
      </c>
      <c r="DW2939" s="81">
        <v>4.1995373855744423E-6</v>
      </c>
      <c r="GE2939" s="81" t="s">
        <v>449</v>
      </c>
      <c r="GF2939" s="81" t="s">
        <v>155</v>
      </c>
      <c r="GG2939" s="81" t="s">
        <v>472</v>
      </c>
      <c r="GH2939" s="81" t="s">
        <v>460</v>
      </c>
      <c r="GI2939" s="81">
        <v>2028</v>
      </c>
      <c r="GJ2939" s="81" t="s">
        <v>201</v>
      </c>
      <c r="GK2939" s="81">
        <v>3.9055083184886263E-2</v>
      </c>
      <c r="GL2939" s="81">
        <v>415.27751599999999</v>
      </c>
      <c r="GM2939" s="81">
        <v>2028</v>
      </c>
      <c r="GN2939" s="81" t="s">
        <v>173</v>
      </c>
      <c r="GO2939" s="81">
        <v>1.1148832299820636E-2</v>
      </c>
      <c r="GP2939" s="81">
        <v>10</v>
      </c>
      <c r="GQ2939" s="81">
        <v>0</v>
      </c>
      <c r="GR2939" s="81" t="s">
        <v>448</v>
      </c>
      <c r="GS2939" s="81">
        <v>1.1148832299820636E-2</v>
      </c>
      <c r="GT2939" s="81">
        <v>4.3541857288384179E-4</v>
      </c>
      <c r="GU2939" s="81">
        <v>1.1148832299820636E-2</v>
      </c>
      <c r="GV2939" s="81">
        <v>4.3541857288384179E-4</v>
      </c>
      <c r="GW2939" s="81">
        <v>1.1148832299820636E-2</v>
      </c>
      <c r="GX2939" s="81">
        <v>4.3541857288384179E-4</v>
      </c>
      <c r="GY2939" s="81">
        <v>1.1148832299820636E-2</v>
      </c>
      <c r="GZ2939" s="81">
        <v>4.3541857288384179E-4</v>
      </c>
    </row>
    <row r="2940" spans="98:208" x14ac:dyDescent="0.25">
      <c r="CT2940" s="81" t="s">
        <v>155</v>
      </c>
      <c r="CU2940" s="81" t="s">
        <v>470</v>
      </c>
      <c r="CV2940" s="81" t="s">
        <v>461</v>
      </c>
      <c r="CW2940" s="81">
        <v>2032</v>
      </c>
      <c r="CX2940" s="81">
        <v>0</v>
      </c>
      <c r="CY2940" s="81">
        <v>0</v>
      </c>
      <c r="CZ2940" s="81">
        <v>0</v>
      </c>
      <c r="DA2940" s="81">
        <v>0</v>
      </c>
      <c r="DB2940" s="81">
        <v>15317.990942817551</v>
      </c>
      <c r="DC2940" s="81">
        <v>247.27299216497261</v>
      </c>
      <c r="DD2940" s="81">
        <v>9287.6490955454574</v>
      </c>
      <c r="DE2940" s="81">
        <v>5783.0688551071244</v>
      </c>
      <c r="DF2940" s="81">
        <v>0</v>
      </c>
      <c r="DG2940" s="81">
        <v>0</v>
      </c>
      <c r="DH2940" s="81">
        <v>0</v>
      </c>
      <c r="DI2940" s="81">
        <v>2.7568051219221417</v>
      </c>
      <c r="DJ2940" s="81">
        <v>1.5233348749172291E-6</v>
      </c>
      <c r="DL2940" s="81">
        <v>0</v>
      </c>
      <c r="DM2940" s="81">
        <v>0</v>
      </c>
      <c r="DN2940" s="81">
        <v>0</v>
      </c>
      <c r="DO2940" s="81">
        <v>0</v>
      </c>
      <c r="DP2940" s="81">
        <v>0</v>
      </c>
      <c r="DQ2940" s="81">
        <v>0</v>
      </c>
      <c r="DR2940" s="81">
        <v>0</v>
      </c>
      <c r="DS2940" s="81">
        <v>0</v>
      </c>
      <c r="DT2940" s="81">
        <v>0</v>
      </c>
      <c r="DU2940" s="81">
        <v>0</v>
      </c>
      <c r="DV2940" s="81">
        <v>4.1995373855744423E-6</v>
      </c>
      <c r="DW2940" s="81">
        <v>4.1995373855744423E-6</v>
      </c>
      <c r="GE2940" s="81" t="s">
        <v>449</v>
      </c>
      <c r="GF2940" s="81" t="s">
        <v>155</v>
      </c>
      <c r="GG2940" s="81" t="s">
        <v>472</v>
      </c>
      <c r="GH2940" s="81" t="s">
        <v>460</v>
      </c>
      <c r="GI2940" s="81">
        <v>2029</v>
      </c>
      <c r="GJ2940" s="81" t="s">
        <v>201</v>
      </c>
      <c r="GK2940" s="81">
        <v>3.9055083184886263E-2</v>
      </c>
      <c r="GL2940" s="81">
        <v>415.27751599999999</v>
      </c>
      <c r="GM2940" s="81">
        <v>2029</v>
      </c>
      <c r="GN2940" s="81" t="s">
        <v>173</v>
      </c>
      <c r="GO2940" s="81">
        <v>1.1148832299820636E-2</v>
      </c>
      <c r="GP2940" s="81">
        <v>10</v>
      </c>
      <c r="GQ2940" s="81">
        <v>0</v>
      </c>
      <c r="GR2940" s="81" t="s">
        <v>448</v>
      </c>
      <c r="GS2940" s="81">
        <v>1.1148832299820636E-2</v>
      </c>
      <c r="GT2940" s="81">
        <v>4.3541857288384179E-4</v>
      </c>
      <c r="GU2940" s="81">
        <v>1.1148832299820636E-2</v>
      </c>
      <c r="GV2940" s="81">
        <v>4.3541857288384179E-4</v>
      </c>
      <c r="GW2940" s="81">
        <v>1.1148832299820636E-2</v>
      </c>
      <c r="GX2940" s="81">
        <v>4.3541857288384179E-4</v>
      </c>
      <c r="GY2940" s="81">
        <v>1.1148832299820636E-2</v>
      </c>
      <c r="GZ2940" s="81">
        <v>4.3541857288384179E-4</v>
      </c>
    </row>
    <row r="2941" spans="98:208" x14ac:dyDescent="0.25">
      <c r="CT2941" s="81" t="s">
        <v>155</v>
      </c>
      <c r="CU2941" s="81" t="s">
        <v>470</v>
      </c>
      <c r="CV2941" s="81" t="s">
        <v>451</v>
      </c>
      <c r="CW2941" s="81">
        <v>2020</v>
      </c>
      <c r="CX2941" s="81">
        <v>0</v>
      </c>
      <c r="CY2941" s="81">
        <v>0</v>
      </c>
      <c r="CZ2941" s="81">
        <v>0</v>
      </c>
      <c r="DA2941" s="81">
        <v>0</v>
      </c>
      <c r="DB2941" s="81">
        <v>8807.9522308805226</v>
      </c>
      <c r="DC2941" s="81">
        <v>222.22942162794959</v>
      </c>
      <c r="DD2941" s="81">
        <v>8585.7228092525729</v>
      </c>
      <c r="DE2941" s="81">
        <v>0</v>
      </c>
      <c r="DF2941" s="81">
        <v>2.4775985538161431</v>
      </c>
      <c r="DG2941" s="81">
        <v>0</v>
      </c>
      <c r="DH2941" s="81">
        <v>0</v>
      </c>
      <c r="DI2941" s="81">
        <v>0</v>
      </c>
      <c r="DJ2941" s="81">
        <v>2.7002788075484217E-7</v>
      </c>
      <c r="DL2941" s="81">
        <v>0</v>
      </c>
      <c r="DM2941" s="81">
        <v>6.6902068684823493E-7</v>
      </c>
      <c r="DN2941" s="81">
        <v>6.6902068684823493E-7</v>
      </c>
      <c r="DO2941" s="81">
        <v>0</v>
      </c>
      <c r="DP2941" s="81">
        <v>0</v>
      </c>
      <c r="DQ2941" s="81">
        <v>0</v>
      </c>
      <c r="DR2941" s="81">
        <v>0</v>
      </c>
      <c r="DS2941" s="81">
        <v>0</v>
      </c>
      <c r="DT2941" s="81">
        <v>0</v>
      </c>
      <c r="DU2941" s="81">
        <v>0</v>
      </c>
      <c r="DV2941" s="81">
        <v>0</v>
      </c>
      <c r="DW2941" s="81">
        <v>0</v>
      </c>
      <c r="GE2941" s="81" t="s">
        <v>449</v>
      </c>
      <c r="GF2941" s="81" t="s">
        <v>155</v>
      </c>
      <c r="GG2941" s="81" t="s">
        <v>472</v>
      </c>
      <c r="GH2941" s="81" t="s">
        <v>460</v>
      </c>
      <c r="GI2941" s="81">
        <v>2030</v>
      </c>
      <c r="GJ2941" s="81" t="s">
        <v>201</v>
      </c>
      <c r="GK2941" s="81">
        <v>3.9055083184886263E-2</v>
      </c>
      <c r="GL2941" s="81">
        <v>415.27751599999999</v>
      </c>
      <c r="GM2941" s="81">
        <v>2030</v>
      </c>
      <c r="GN2941" s="81" t="s">
        <v>173</v>
      </c>
      <c r="GO2941" s="81">
        <v>1.1148832299820636E-2</v>
      </c>
      <c r="GP2941" s="81">
        <v>10</v>
      </c>
      <c r="GQ2941" s="81">
        <v>0</v>
      </c>
      <c r="GR2941" s="81" t="s">
        <v>448</v>
      </c>
      <c r="GS2941" s="81">
        <v>0</v>
      </c>
      <c r="GT2941" s="81">
        <v>0</v>
      </c>
      <c r="GU2941" s="81">
        <v>1.1148832299820636E-2</v>
      </c>
      <c r="GV2941" s="81">
        <v>4.3541857288384179E-4</v>
      </c>
      <c r="GW2941" s="81">
        <v>1.1148832299820636E-2</v>
      </c>
      <c r="GX2941" s="81">
        <v>4.3541857288384179E-4</v>
      </c>
      <c r="GY2941" s="81">
        <v>1.1148832299820636E-2</v>
      </c>
      <c r="GZ2941" s="81">
        <v>4.3541857288384179E-4</v>
      </c>
    </row>
    <row r="2942" spans="98:208" x14ac:dyDescent="0.25">
      <c r="CT2942" s="81" t="s">
        <v>155</v>
      </c>
      <c r="CU2942" s="81" t="s">
        <v>470</v>
      </c>
      <c r="CV2942" s="81" t="s">
        <v>451</v>
      </c>
      <c r="CW2942" s="81">
        <v>2021</v>
      </c>
      <c r="CX2942" s="81">
        <v>0</v>
      </c>
      <c r="CY2942" s="81">
        <v>0</v>
      </c>
      <c r="CZ2942" s="81">
        <v>0</v>
      </c>
      <c r="DA2942" s="81">
        <v>0</v>
      </c>
      <c r="DB2942" s="81">
        <v>8807.9522308805226</v>
      </c>
      <c r="DC2942" s="81">
        <v>222.22942162794959</v>
      </c>
      <c r="DD2942" s="81">
        <v>8585.7228092525729</v>
      </c>
      <c r="DE2942" s="81">
        <v>0</v>
      </c>
      <c r="DF2942" s="81">
        <v>2.4775985538161431</v>
      </c>
      <c r="DG2942" s="81">
        <v>2.4775985538161431</v>
      </c>
      <c r="DH2942" s="81">
        <v>0</v>
      </c>
      <c r="DI2942" s="81">
        <v>0</v>
      </c>
      <c r="DJ2942" s="81">
        <v>2.7002788075484217E-7</v>
      </c>
      <c r="DL2942" s="81">
        <v>0</v>
      </c>
      <c r="DM2942" s="81">
        <v>6.6902068684823493E-7</v>
      </c>
      <c r="DN2942" s="81">
        <v>6.6902068684823493E-7</v>
      </c>
      <c r="DO2942" s="81">
        <v>0</v>
      </c>
      <c r="DP2942" s="81">
        <v>6.6902068684823493E-7</v>
      </c>
      <c r="DQ2942" s="81">
        <v>6.6902068684823493E-7</v>
      </c>
      <c r="DR2942" s="81">
        <v>0</v>
      </c>
      <c r="DS2942" s="81">
        <v>0</v>
      </c>
      <c r="DT2942" s="81">
        <v>0</v>
      </c>
      <c r="DU2942" s="81">
        <v>0</v>
      </c>
      <c r="DV2942" s="81">
        <v>0</v>
      </c>
      <c r="DW2942" s="81">
        <v>0</v>
      </c>
      <c r="GE2942" s="81" t="s">
        <v>449</v>
      </c>
      <c r="GF2942" s="81" t="s">
        <v>155</v>
      </c>
      <c r="GG2942" s="81" t="s">
        <v>472</v>
      </c>
      <c r="GH2942" s="81" t="s">
        <v>460</v>
      </c>
      <c r="GI2942" s="81">
        <v>2031</v>
      </c>
      <c r="GJ2942" s="81" t="s">
        <v>201</v>
      </c>
      <c r="GK2942" s="81">
        <v>3.9055083184886263E-2</v>
      </c>
      <c r="GL2942" s="81">
        <v>415.27751599999999</v>
      </c>
      <c r="GM2942" s="81">
        <v>2031</v>
      </c>
      <c r="GN2942" s="81" t="s">
        <v>173</v>
      </c>
      <c r="GO2942" s="81">
        <v>1.1148832299820636E-2</v>
      </c>
      <c r="GP2942" s="81">
        <v>10</v>
      </c>
      <c r="GQ2942" s="81">
        <v>0</v>
      </c>
      <c r="GR2942" s="81" t="s">
        <v>448</v>
      </c>
      <c r="GS2942" s="81">
        <v>0</v>
      </c>
      <c r="GT2942" s="81">
        <v>0</v>
      </c>
      <c r="GU2942" s="81">
        <v>0</v>
      </c>
      <c r="GV2942" s="81">
        <v>0</v>
      </c>
      <c r="GW2942" s="81">
        <v>1.1148832299820636E-2</v>
      </c>
      <c r="GX2942" s="81">
        <v>4.3541857288384179E-4</v>
      </c>
      <c r="GY2942" s="81">
        <v>1.1148832299820636E-2</v>
      </c>
      <c r="GZ2942" s="81">
        <v>4.3541857288384179E-4</v>
      </c>
    </row>
    <row r="2943" spans="98:208" x14ac:dyDescent="0.25">
      <c r="CT2943" s="81" t="s">
        <v>155</v>
      </c>
      <c r="CU2943" s="81" t="s">
        <v>470</v>
      </c>
      <c r="CV2943" s="81" t="s">
        <v>451</v>
      </c>
      <c r="CW2943" s="81">
        <v>2022</v>
      </c>
      <c r="CX2943" s="81">
        <v>0</v>
      </c>
      <c r="CY2943" s="81">
        <v>0</v>
      </c>
      <c r="CZ2943" s="81">
        <v>0</v>
      </c>
      <c r="DA2943" s="81">
        <v>0</v>
      </c>
      <c r="DB2943" s="81">
        <v>8807.9522308805226</v>
      </c>
      <c r="DC2943" s="81">
        <v>222.22942162794959</v>
      </c>
      <c r="DD2943" s="81">
        <v>8585.7228092525729</v>
      </c>
      <c r="DE2943" s="81">
        <v>0</v>
      </c>
      <c r="DF2943" s="81">
        <v>2.4775985538161431</v>
      </c>
      <c r="DG2943" s="81">
        <v>2.4775985538161431</v>
      </c>
      <c r="DH2943" s="81">
        <v>2.4775985538161431</v>
      </c>
      <c r="DI2943" s="81">
        <v>0</v>
      </c>
      <c r="DJ2943" s="81">
        <v>2.7002788075484217E-7</v>
      </c>
      <c r="DL2943" s="81">
        <v>0</v>
      </c>
      <c r="DM2943" s="81">
        <v>6.6902068684823493E-7</v>
      </c>
      <c r="DN2943" s="81">
        <v>6.6902068684823493E-7</v>
      </c>
      <c r="DO2943" s="81">
        <v>0</v>
      </c>
      <c r="DP2943" s="81">
        <v>6.6902068684823493E-7</v>
      </c>
      <c r="DQ2943" s="81">
        <v>6.6902068684823493E-7</v>
      </c>
      <c r="DR2943" s="81">
        <v>0</v>
      </c>
      <c r="DS2943" s="81">
        <v>6.6902068684823493E-7</v>
      </c>
      <c r="DT2943" s="81">
        <v>6.6902068684823493E-7</v>
      </c>
      <c r="DU2943" s="81">
        <v>0</v>
      </c>
      <c r="DV2943" s="81">
        <v>0</v>
      </c>
      <c r="DW2943" s="81">
        <v>0</v>
      </c>
      <c r="GE2943" s="81" t="s">
        <v>449</v>
      </c>
      <c r="GF2943" s="81" t="s">
        <v>155</v>
      </c>
      <c r="GG2943" s="81" t="s">
        <v>472</v>
      </c>
      <c r="GH2943" s="81" t="s">
        <v>460</v>
      </c>
      <c r="GI2943" s="81">
        <v>2032</v>
      </c>
      <c r="GJ2943" s="81" t="s">
        <v>201</v>
      </c>
      <c r="GK2943" s="81">
        <v>3.9055083184886263E-2</v>
      </c>
      <c r="GL2943" s="81">
        <v>415.27751599999999</v>
      </c>
      <c r="GM2943" s="81">
        <v>2032</v>
      </c>
      <c r="GN2943" s="81" t="s">
        <v>173</v>
      </c>
      <c r="GO2943" s="81">
        <v>1.1148832299820636E-2</v>
      </c>
      <c r="GP2943" s="81">
        <v>10</v>
      </c>
      <c r="GQ2943" s="81">
        <v>0</v>
      </c>
      <c r="GR2943" s="81" t="s">
        <v>448</v>
      </c>
      <c r="GS2943" s="81">
        <v>0</v>
      </c>
      <c r="GT2943" s="81">
        <v>0</v>
      </c>
      <c r="GU2943" s="81">
        <v>0</v>
      </c>
      <c r="GV2943" s="81">
        <v>0</v>
      </c>
      <c r="GW2943" s="81">
        <v>0</v>
      </c>
      <c r="GX2943" s="81">
        <v>0</v>
      </c>
      <c r="GY2943" s="81">
        <v>1.1148832299820636E-2</v>
      </c>
      <c r="GZ2943" s="81">
        <v>4.3541857288384179E-4</v>
      </c>
    </row>
    <row r="2944" spans="98:208" x14ac:dyDescent="0.25">
      <c r="CT2944" s="81" t="s">
        <v>155</v>
      </c>
      <c r="CU2944" s="81" t="s">
        <v>470</v>
      </c>
      <c r="CV2944" s="81" t="s">
        <v>451</v>
      </c>
      <c r="CW2944" s="81">
        <v>2023</v>
      </c>
      <c r="CX2944" s="81">
        <v>0</v>
      </c>
      <c r="CY2944" s="81">
        <v>0</v>
      </c>
      <c r="CZ2944" s="81">
        <v>0</v>
      </c>
      <c r="DA2944" s="81">
        <v>0</v>
      </c>
      <c r="DB2944" s="81">
        <v>9129.7460702414537</v>
      </c>
      <c r="DC2944" s="81">
        <v>233.23007680806481</v>
      </c>
      <c r="DD2944" s="81">
        <v>8896.5159934333897</v>
      </c>
      <c r="DE2944" s="81">
        <v>0</v>
      </c>
      <c r="DF2944" s="81">
        <v>2.6002430136074008</v>
      </c>
      <c r="DG2944" s="81">
        <v>2.6002430136074008</v>
      </c>
      <c r="DH2944" s="81">
        <v>2.6002430136074008</v>
      </c>
      <c r="DI2944" s="81">
        <v>2.6002430136074008</v>
      </c>
      <c r="DJ2944" s="81">
        <v>2.7002788075484217E-7</v>
      </c>
      <c r="DL2944" s="81">
        <v>0</v>
      </c>
      <c r="DM2944" s="81">
        <v>7.0213811041199067E-7</v>
      </c>
      <c r="DN2944" s="81">
        <v>7.0213811041199067E-7</v>
      </c>
      <c r="DO2944" s="81">
        <v>0</v>
      </c>
      <c r="DP2944" s="81">
        <v>7.0213811041199067E-7</v>
      </c>
      <c r="DQ2944" s="81">
        <v>7.0213811041199067E-7</v>
      </c>
      <c r="DR2944" s="81">
        <v>0</v>
      </c>
      <c r="DS2944" s="81">
        <v>7.0213811041199067E-7</v>
      </c>
      <c r="DT2944" s="81">
        <v>7.0213811041199067E-7</v>
      </c>
      <c r="DU2944" s="81">
        <v>0</v>
      </c>
      <c r="DV2944" s="81">
        <v>7.0213811041199067E-7</v>
      </c>
      <c r="DW2944" s="81">
        <v>7.0213811041199067E-7</v>
      </c>
      <c r="GE2944" s="81" t="s">
        <v>449</v>
      </c>
      <c r="GF2944" s="81" t="s">
        <v>155</v>
      </c>
      <c r="GG2944" s="81" t="s">
        <v>472</v>
      </c>
      <c r="GH2944" s="81" t="s">
        <v>461</v>
      </c>
      <c r="GI2944" s="81">
        <v>2021</v>
      </c>
      <c r="GJ2944" s="81" t="s">
        <v>201</v>
      </c>
      <c r="GK2944" s="81">
        <v>222.22942162788729</v>
      </c>
      <c r="GL2944" s="81">
        <v>415.27751599999999</v>
      </c>
      <c r="GM2944" s="81">
        <v>2021</v>
      </c>
      <c r="GN2944" s="81" t="s">
        <v>173</v>
      </c>
      <c r="GO2944" s="81">
        <v>1.1148832299820636E-2</v>
      </c>
      <c r="GP2944" s="81">
        <v>10</v>
      </c>
      <c r="GQ2944" s="81">
        <v>0</v>
      </c>
      <c r="GR2944" s="81" t="s">
        <v>448</v>
      </c>
      <c r="GS2944" s="81">
        <v>1.1148832299820636E-2</v>
      </c>
      <c r="GT2944" s="81">
        <v>2.4775985538154486</v>
      </c>
      <c r="GU2944" s="81">
        <v>1.1148832299820636E-2</v>
      </c>
      <c r="GV2944" s="81">
        <v>2.4775985538154486</v>
      </c>
      <c r="GW2944" s="81">
        <v>0</v>
      </c>
      <c r="GX2944" s="81">
        <v>0</v>
      </c>
      <c r="GY2944" s="81">
        <v>0</v>
      </c>
      <c r="GZ2944" s="81">
        <v>0</v>
      </c>
    </row>
    <row r="2945" spans="98:208" x14ac:dyDescent="0.25">
      <c r="CT2945" s="81" t="s">
        <v>155</v>
      </c>
      <c r="CU2945" s="81" t="s">
        <v>470</v>
      </c>
      <c r="CV2945" s="81" t="s">
        <v>451</v>
      </c>
      <c r="CW2945" s="81">
        <v>2024</v>
      </c>
      <c r="CX2945" s="81">
        <v>0</v>
      </c>
      <c r="CY2945" s="81">
        <v>0</v>
      </c>
      <c r="CZ2945" s="81">
        <v>0</v>
      </c>
      <c r="DA2945" s="81">
        <v>0</v>
      </c>
      <c r="DB2945" s="81">
        <v>9129.7460702414537</v>
      </c>
      <c r="DC2945" s="81">
        <v>233.23007680806481</v>
      </c>
      <c r="DD2945" s="81">
        <v>8896.5159934333897</v>
      </c>
      <c r="DE2945" s="81">
        <v>0</v>
      </c>
      <c r="DF2945" s="81">
        <v>2.6002430136074008</v>
      </c>
      <c r="DG2945" s="81">
        <v>2.6002430136074008</v>
      </c>
      <c r="DH2945" s="81">
        <v>2.6002430136074008</v>
      </c>
      <c r="DI2945" s="81">
        <v>2.6002430136074008</v>
      </c>
      <c r="DJ2945" s="81">
        <v>2.7002788075484217E-7</v>
      </c>
      <c r="DL2945" s="81">
        <v>0</v>
      </c>
      <c r="DM2945" s="81">
        <v>7.0213811041199067E-7</v>
      </c>
      <c r="DN2945" s="81">
        <v>7.0213811041199067E-7</v>
      </c>
      <c r="DO2945" s="81">
        <v>0</v>
      </c>
      <c r="DP2945" s="81">
        <v>7.0213811041199067E-7</v>
      </c>
      <c r="DQ2945" s="81">
        <v>7.0213811041199067E-7</v>
      </c>
      <c r="DR2945" s="81">
        <v>0</v>
      </c>
      <c r="DS2945" s="81">
        <v>7.0213811041199067E-7</v>
      </c>
      <c r="DT2945" s="81">
        <v>7.0213811041199067E-7</v>
      </c>
      <c r="DU2945" s="81">
        <v>0</v>
      </c>
      <c r="DV2945" s="81">
        <v>7.0213811041199067E-7</v>
      </c>
      <c r="DW2945" s="81">
        <v>7.0213811041199067E-7</v>
      </c>
      <c r="GE2945" s="81" t="s">
        <v>449</v>
      </c>
      <c r="GF2945" s="81" t="s">
        <v>155</v>
      </c>
      <c r="GG2945" s="81" t="s">
        <v>472</v>
      </c>
      <c r="GH2945" s="81" t="s">
        <v>461</v>
      </c>
      <c r="GI2945" s="81">
        <v>2022</v>
      </c>
      <c r="GJ2945" s="81" t="s">
        <v>201</v>
      </c>
      <c r="GK2945" s="81">
        <v>222.22942162788729</v>
      </c>
      <c r="GL2945" s="81">
        <v>415.27751599999999</v>
      </c>
      <c r="GM2945" s="81">
        <v>2022</v>
      </c>
      <c r="GN2945" s="81" t="s">
        <v>173</v>
      </c>
      <c r="GO2945" s="81">
        <v>1.1148832299820636E-2</v>
      </c>
      <c r="GP2945" s="81">
        <v>10</v>
      </c>
      <c r="GQ2945" s="81">
        <v>0</v>
      </c>
      <c r="GR2945" s="81" t="s">
        <v>448</v>
      </c>
      <c r="GS2945" s="81">
        <v>1.1148832299820636E-2</v>
      </c>
      <c r="GT2945" s="81">
        <v>2.4775985538154486</v>
      </c>
      <c r="GU2945" s="81">
        <v>1.1148832299820636E-2</v>
      </c>
      <c r="GV2945" s="81">
        <v>2.4775985538154486</v>
      </c>
      <c r="GW2945" s="81">
        <v>1.1148832299820636E-2</v>
      </c>
      <c r="GX2945" s="81">
        <v>2.4775985538154486</v>
      </c>
      <c r="GY2945" s="81">
        <v>0</v>
      </c>
      <c r="GZ2945" s="81">
        <v>0</v>
      </c>
    </row>
    <row r="2946" spans="98:208" x14ac:dyDescent="0.25">
      <c r="CT2946" s="81" t="s">
        <v>155</v>
      </c>
      <c r="CU2946" s="81" t="s">
        <v>470</v>
      </c>
      <c r="CV2946" s="81" t="s">
        <v>451</v>
      </c>
      <c r="CW2946" s="81">
        <v>2025</v>
      </c>
      <c r="CX2946" s="81">
        <v>0</v>
      </c>
      <c r="CY2946" s="81">
        <v>0</v>
      </c>
      <c r="CZ2946" s="81">
        <v>0</v>
      </c>
      <c r="DA2946" s="81">
        <v>0</v>
      </c>
      <c r="DB2946" s="81">
        <v>9129.7460702414537</v>
      </c>
      <c r="DC2946" s="81">
        <v>233.23007680806481</v>
      </c>
      <c r="DD2946" s="81">
        <v>8896.5159934333897</v>
      </c>
      <c r="DE2946" s="81">
        <v>0</v>
      </c>
      <c r="DF2946" s="81">
        <v>2.6002430136074008</v>
      </c>
      <c r="DG2946" s="81">
        <v>2.6002430136074008</v>
      </c>
      <c r="DH2946" s="81">
        <v>2.6002430136074008</v>
      </c>
      <c r="DI2946" s="81">
        <v>2.6002430136074008</v>
      </c>
      <c r="DJ2946" s="81">
        <v>2.7002788075484217E-7</v>
      </c>
      <c r="DL2946" s="81">
        <v>0</v>
      </c>
      <c r="DM2946" s="81">
        <v>7.0213811041199067E-7</v>
      </c>
      <c r="DN2946" s="81">
        <v>7.0213811041199067E-7</v>
      </c>
      <c r="DO2946" s="81">
        <v>0</v>
      </c>
      <c r="DP2946" s="81">
        <v>7.0213811041199067E-7</v>
      </c>
      <c r="DQ2946" s="81">
        <v>7.0213811041199067E-7</v>
      </c>
      <c r="DR2946" s="81">
        <v>0</v>
      </c>
      <c r="DS2946" s="81">
        <v>7.0213811041199067E-7</v>
      </c>
      <c r="DT2946" s="81">
        <v>7.0213811041199067E-7</v>
      </c>
      <c r="DU2946" s="81">
        <v>0</v>
      </c>
      <c r="DV2946" s="81">
        <v>7.0213811041199067E-7</v>
      </c>
      <c r="DW2946" s="81">
        <v>7.0213811041199067E-7</v>
      </c>
      <c r="GE2946" s="81" t="s">
        <v>449</v>
      </c>
      <c r="GF2946" s="81" t="s">
        <v>155</v>
      </c>
      <c r="GG2946" s="81" t="s">
        <v>472</v>
      </c>
      <c r="GH2946" s="81" t="s">
        <v>461</v>
      </c>
      <c r="GI2946" s="81">
        <v>2023</v>
      </c>
      <c r="GJ2946" s="81" t="s">
        <v>201</v>
      </c>
      <c r="GK2946" s="81">
        <v>233.23007680799881</v>
      </c>
      <c r="GL2946" s="81">
        <v>415.27751599999999</v>
      </c>
      <c r="GM2946" s="81">
        <v>2023</v>
      </c>
      <c r="GN2946" s="81" t="s">
        <v>173</v>
      </c>
      <c r="GO2946" s="81">
        <v>1.1148832299820636E-2</v>
      </c>
      <c r="GP2946" s="81">
        <v>10</v>
      </c>
      <c r="GQ2946" s="81">
        <v>0</v>
      </c>
      <c r="GR2946" s="81" t="s">
        <v>448</v>
      </c>
      <c r="GS2946" s="81">
        <v>1.1148832299820636E-2</v>
      </c>
      <c r="GT2946" s="81">
        <v>2.600243013606665</v>
      </c>
      <c r="GU2946" s="81">
        <v>1.1148832299820636E-2</v>
      </c>
      <c r="GV2946" s="81">
        <v>2.600243013606665</v>
      </c>
      <c r="GW2946" s="81">
        <v>1.1148832299820636E-2</v>
      </c>
      <c r="GX2946" s="81">
        <v>2.600243013606665</v>
      </c>
      <c r="GY2946" s="81">
        <v>1.1148832299820636E-2</v>
      </c>
      <c r="GZ2946" s="81">
        <v>2.600243013606665</v>
      </c>
    </row>
    <row r="2947" spans="98:208" x14ac:dyDescent="0.25">
      <c r="CT2947" s="81" t="s">
        <v>155</v>
      </c>
      <c r="CU2947" s="81" t="s">
        <v>470</v>
      </c>
      <c r="CV2947" s="81" t="s">
        <v>451</v>
      </c>
      <c r="CW2947" s="81">
        <v>2026</v>
      </c>
      <c r="CX2947" s="81">
        <v>0</v>
      </c>
      <c r="CY2947" s="81">
        <v>0</v>
      </c>
      <c r="CZ2947" s="81">
        <v>0</v>
      </c>
      <c r="DA2947" s="81">
        <v>0</v>
      </c>
      <c r="DB2947" s="81">
        <v>9129.7460702414537</v>
      </c>
      <c r="DC2947" s="81">
        <v>233.23007680806481</v>
      </c>
      <c r="DD2947" s="81">
        <v>8896.5159934333897</v>
      </c>
      <c r="DE2947" s="81">
        <v>0</v>
      </c>
      <c r="DF2947" s="81">
        <v>2.6002430136074008</v>
      </c>
      <c r="DG2947" s="81">
        <v>2.6002430136074008</v>
      </c>
      <c r="DH2947" s="81">
        <v>2.6002430136074008</v>
      </c>
      <c r="DI2947" s="81">
        <v>2.6002430136074008</v>
      </c>
      <c r="DJ2947" s="81">
        <v>2.7002788075484217E-7</v>
      </c>
      <c r="DL2947" s="81">
        <v>0</v>
      </c>
      <c r="DM2947" s="81">
        <v>7.0213811041199067E-7</v>
      </c>
      <c r="DN2947" s="81">
        <v>7.0213811041199067E-7</v>
      </c>
      <c r="DO2947" s="81">
        <v>0</v>
      </c>
      <c r="DP2947" s="81">
        <v>7.0213811041199067E-7</v>
      </c>
      <c r="DQ2947" s="81">
        <v>7.0213811041199067E-7</v>
      </c>
      <c r="DR2947" s="81">
        <v>0</v>
      </c>
      <c r="DS2947" s="81">
        <v>7.0213811041199067E-7</v>
      </c>
      <c r="DT2947" s="81">
        <v>7.0213811041199067E-7</v>
      </c>
      <c r="DU2947" s="81">
        <v>0</v>
      </c>
      <c r="DV2947" s="81">
        <v>7.0213811041199067E-7</v>
      </c>
      <c r="DW2947" s="81">
        <v>7.0213811041199067E-7</v>
      </c>
      <c r="GE2947" s="81" t="s">
        <v>449</v>
      </c>
      <c r="GF2947" s="81" t="s">
        <v>155</v>
      </c>
      <c r="GG2947" s="81" t="s">
        <v>472</v>
      </c>
      <c r="GH2947" s="81" t="s">
        <v>461</v>
      </c>
      <c r="GI2947" s="81">
        <v>2024</v>
      </c>
      <c r="GJ2947" s="81" t="s">
        <v>201</v>
      </c>
      <c r="GK2947" s="81">
        <v>233.23007680799881</v>
      </c>
      <c r="GL2947" s="81">
        <v>415.27751599999999</v>
      </c>
      <c r="GM2947" s="81">
        <v>2024</v>
      </c>
      <c r="GN2947" s="81" t="s">
        <v>173</v>
      </c>
      <c r="GO2947" s="81">
        <v>1.1148832299820636E-2</v>
      </c>
      <c r="GP2947" s="81">
        <v>10</v>
      </c>
      <c r="GQ2947" s="81">
        <v>0</v>
      </c>
      <c r="GR2947" s="81" t="s">
        <v>448</v>
      </c>
      <c r="GS2947" s="81">
        <v>1.1148832299820636E-2</v>
      </c>
      <c r="GT2947" s="81">
        <v>2.600243013606665</v>
      </c>
      <c r="GU2947" s="81">
        <v>1.1148832299820636E-2</v>
      </c>
      <c r="GV2947" s="81">
        <v>2.600243013606665</v>
      </c>
      <c r="GW2947" s="81">
        <v>1.1148832299820636E-2</v>
      </c>
      <c r="GX2947" s="81">
        <v>2.600243013606665</v>
      </c>
      <c r="GY2947" s="81">
        <v>1.1148832299820636E-2</v>
      </c>
      <c r="GZ2947" s="81">
        <v>2.600243013606665</v>
      </c>
    </row>
    <row r="2948" spans="98:208" x14ac:dyDescent="0.25">
      <c r="CT2948" s="81" t="s">
        <v>155</v>
      </c>
      <c r="CU2948" s="81" t="s">
        <v>470</v>
      </c>
      <c r="CV2948" s="81" t="s">
        <v>451</v>
      </c>
      <c r="CW2948" s="81">
        <v>2027</v>
      </c>
      <c r="CX2948" s="81">
        <v>0</v>
      </c>
      <c r="CY2948" s="81">
        <v>0</v>
      </c>
      <c r="CZ2948" s="81">
        <v>0</v>
      </c>
      <c r="DA2948" s="81">
        <v>0</v>
      </c>
      <c r="DB2948" s="81">
        <v>9129.7460702414537</v>
      </c>
      <c r="DC2948" s="81">
        <v>233.23007680806481</v>
      </c>
      <c r="DD2948" s="81">
        <v>8896.5159934333897</v>
      </c>
      <c r="DE2948" s="81">
        <v>0</v>
      </c>
      <c r="DF2948" s="81">
        <v>2.6002430136074008</v>
      </c>
      <c r="DG2948" s="81">
        <v>2.6002430136074008</v>
      </c>
      <c r="DH2948" s="81">
        <v>2.6002430136074008</v>
      </c>
      <c r="DI2948" s="81">
        <v>2.6002430136074008</v>
      </c>
      <c r="DJ2948" s="81">
        <v>2.7002788075484217E-7</v>
      </c>
      <c r="DL2948" s="81">
        <v>0</v>
      </c>
      <c r="DM2948" s="81">
        <v>7.0213811041199067E-7</v>
      </c>
      <c r="DN2948" s="81">
        <v>7.0213811041199067E-7</v>
      </c>
      <c r="DO2948" s="81">
        <v>0</v>
      </c>
      <c r="DP2948" s="81">
        <v>7.0213811041199067E-7</v>
      </c>
      <c r="DQ2948" s="81">
        <v>7.0213811041199067E-7</v>
      </c>
      <c r="DR2948" s="81">
        <v>0</v>
      </c>
      <c r="DS2948" s="81">
        <v>7.0213811041199067E-7</v>
      </c>
      <c r="DT2948" s="81">
        <v>7.0213811041199067E-7</v>
      </c>
      <c r="DU2948" s="81">
        <v>0</v>
      </c>
      <c r="DV2948" s="81">
        <v>7.0213811041199067E-7</v>
      </c>
      <c r="DW2948" s="81">
        <v>7.0213811041199067E-7</v>
      </c>
      <c r="GE2948" s="81" t="s">
        <v>449</v>
      </c>
      <c r="GF2948" s="81" t="s">
        <v>155</v>
      </c>
      <c r="GG2948" s="81" t="s">
        <v>472</v>
      </c>
      <c r="GH2948" s="81" t="s">
        <v>461</v>
      </c>
      <c r="GI2948" s="81">
        <v>2025</v>
      </c>
      <c r="GJ2948" s="81" t="s">
        <v>201</v>
      </c>
      <c r="GK2948" s="81">
        <v>233.23007680799881</v>
      </c>
      <c r="GL2948" s="81">
        <v>415.27751599999999</v>
      </c>
      <c r="GM2948" s="81">
        <v>2025</v>
      </c>
      <c r="GN2948" s="81" t="s">
        <v>173</v>
      </c>
      <c r="GO2948" s="81">
        <v>1.1148832299820636E-2</v>
      </c>
      <c r="GP2948" s="81">
        <v>10</v>
      </c>
      <c r="GQ2948" s="81">
        <v>0</v>
      </c>
      <c r="GR2948" s="81" t="s">
        <v>448</v>
      </c>
      <c r="GS2948" s="81">
        <v>1.1148832299820636E-2</v>
      </c>
      <c r="GT2948" s="81">
        <v>2.600243013606665</v>
      </c>
      <c r="GU2948" s="81">
        <v>1.1148832299820636E-2</v>
      </c>
      <c r="GV2948" s="81">
        <v>2.600243013606665</v>
      </c>
      <c r="GW2948" s="81">
        <v>1.1148832299820636E-2</v>
      </c>
      <c r="GX2948" s="81">
        <v>2.600243013606665</v>
      </c>
      <c r="GY2948" s="81">
        <v>1.1148832299820636E-2</v>
      </c>
      <c r="GZ2948" s="81">
        <v>2.600243013606665</v>
      </c>
    </row>
    <row r="2949" spans="98:208" x14ac:dyDescent="0.25">
      <c r="CT2949" s="81" t="s">
        <v>155</v>
      </c>
      <c r="CU2949" s="81" t="s">
        <v>470</v>
      </c>
      <c r="CV2949" s="81" t="s">
        <v>451</v>
      </c>
      <c r="CW2949" s="81">
        <v>2028</v>
      </c>
      <c r="CX2949" s="81">
        <v>0</v>
      </c>
      <c r="CY2949" s="81">
        <v>0</v>
      </c>
      <c r="CZ2949" s="81">
        <v>0</v>
      </c>
      <c r="DA2949" s="81">
        <v>0</v>
      </c>
      <c r="DB2949" s="81">
        <v>9534.9220877145799</v>
      </c>
      <c r="DC2949" s="81">
        <v>247.2729921650803</v>
      </c>
      <c r="DD2949" s="81">
        <v>9287.649095549501</v>
      </c>
      <c r="DE2949" s="81">
        <v>0</v>
      </c>
      <c r="DF2949" s="81">
        <v>2.7568051219233425</v>
      </c>
      <c r="DG2949" s="81">
        <v>2.7568051219233425</v>
      </c>
      <c r="DH2949" s="81">
        <v>2.7568051219233425</v>
      </c>
      <c r="DI2949" s="81">
        <v>2.7568051219233425</v>
      </c>
      <c r="DJ2949" s="81">
        <v>2.7002788075484217E-7</v>
      </c>
      <c r="DL2949" s="81">
        <v>0</v>
      </c>
      <c r="DM2949" s="81">
        <v>7.4441424472705446E-7</v>
      </c>
      <c r="DN2949" s="81">
        <v>7.4441424472705446E-7</v>
      </c>
      <c r="DO2949" s="81">
        <v>0</v>
      </c>
      <c r="DP2949" s="81">
        <v>7.4441424472705446E-7</v>
      </c>
      <c r="DQ2949" s="81">
        <v>7.4441424472705446E-7</v>
      </c>
      <c r="DR2949" s="81">
        <v>0</v>
      </c>
      <c r="DS2949" s="81">
        <v>7.4441424472705446E-7</v>
      </c>
      <c r="DT2949" s="81">
        <v>7.4441424472705446E-7</v>
      </c>
      <c r="DU2949" s="81">
        <v>0</v>
      </c>
      <c r="DV2949" s="81">
        <v>7.4441424472705446E-7</v>
      </c>
      <c r="DW2949" s="81">
        <v>7.4441424472705446E-7</v>
      </c>
      <c r="GE2949" s="81" t="s">
        <v>449</v>
      </c>
      <c r="GF2949" s="81" t="s">
        <v>155</v>
      </c>
      <c r="GG2949" s="81" t="s">
        <v>472</v>
      </c>
      <c r="GH2949" s="81" t="s">
        <v>461</v>
      </c>
      <c r="GI2949" s="81">
        <v>2026</v>
      </c>
      <c r="GJ2949" s="81" t="s">
        <v>201</v>
      </c>
      <c r="GK2949" s="81">
        <v>233.23007680799881</v>
      </c>
      <c r="GL2949" s="81">
        <v>415.27751599999999</v>
      </c>
      <c r="GM2949" s="81">
        <v>2026</v>
      </c>
      <c r="GN2949" s="81" t="s">
        <v>173</v>
      </c>
      <c r="GO2949" s="81">
        <v>1.1148832299820636E-2</v>
      </c>
      <c r="GP2949" s="81">
        <v>10</v>
      </c>
      <c r="GQ2949" s="81">
        <v>0</v>
      </c>
      <c r="GR2949" s="81" t="s">
        <v>448</v>
      </c>
      <c r="GS2949" s="81">
        <v>1.1148832299820636E-2</v>
      </c>
      <c r="GT2949" s="81">
        <v>2.600243013606665</v>
      </c>
      <c r="GU2949" s="81">
        <v>1.1148832299820636E-2</v>
      </c>
      <c r="GV2949" s="81">
        <v>2.600243013606665</v>
      </c>
      <c r="GW2949" s="81">
        <v>1.1148832299820636E-2</v>
      </c>
      <c r="GX2949" s="81">
        <v>2.600243013606665</v>
      </c>
      <c r="GY2949" s="81">
        <v>1.1148832299820636E-2</v>
      </c>
      <c r="GZ2949" s="81">
        <v>2.600243013606665</v>
      </c>
    </row>
    <row r="2950" spans="98:208" x14ac:dyDescent="0.25">
      <c r="CT2950" s="81" t="s">
        <v>155</v>
      </c>
      <c r="CU2950" s="81" t="s">
        <v>470</v>
      </c>
      <c r="CV2950" s="81" t="s">
        <v>451</v>
      </c>
      <c r="CW2950" s="81">
        <v>2029</v>
      </c>
      <c r="CX2950" s="81">
        <v>0</v>
      </c>
      <c r="CY2950" s="81">
        <v>0</v>
      </c>
      <c r="CZ2950" s="81">
        <v>0</v>
      </c>
      <c r="DA2950" s="81">
        <v>0</v>
      </c>
      <c r="DB2950" s="81">
        <v>9534.9220877145799</v>
      </c>
      <c r="DC2950" s="81">
        <v>247.2729921650803</v>
      </c>
      <c r="DD2950" s="81">
        <v>9287.649095549501</v>
      </c>
      <c r="DE2950" s="81">
        <v>0</v>
      </c>
      <c r="DF2950" s="81">
        <v>2.7568051219233425</v>
      </c>
      <c r="DG2950" s="81">
        <v>2.7568051219233425</v>
      </c>
      <c r="DH2950" s="81">
        <v>2.7568051219233425</v>
      </c>
      <c r="DI2950" s="81">
        <v>2.7568051219233425</v>
      </c>
      <c r="DJ2950" s="81">
        <v>2.7002788075484217E-7</v>
      </c>
      <c r="DL2950" s="81">
        <v>0</v>
      </c>
      <c r="DM2950" s="81">
        <v>7.4441424472705446E-7</v>
      </c>
      <c r="DN2950" s="81">
        <v>7.4441424472705446E-7</v>
      </c>
      <c r="DO2950" s="81">
        <v>0</v>
      </c>
      <c r="DP2950" s="81">
        <v>7.4441424472705446E-7</v>
      </c>
      <c r="DQ2950" s="81">
        <v>7.4441424472705446E-7</v>
      </c>
      <c r="DR2950" s="81">
        <v>0</v>
      </c>
      <c r="DS2950" s="81">
        <v>7.4441424472705446E-7</v>
      </c>
      <c r="DT2950" s="81">
        <v>7.4441424472705446E-7</v>
      </c>
      <c r="DU2950" s="81">
        <v>0</v>
      </c>
      <c r="DV2950" s="81">
        <v>7.4441424472705446E-7</v>
      </c>
      <c r="DW2950" s="81">
        <v>7.4441424472705446E-7</v>
      </c>
      <c r="GE2950" s="81" t="s">
        <v>449</v>
      </c>
      <c r="GF2950" s="81" t="s">
        <v>155</v>
      </c>
      <c r="GG2950" s="81" t="s">
        <v>472</v>
      </c>
      <c r="GH2950" s="81" t="s">
        <v>461</v>
      </c>
      <c r="GI2950" s="81">
        <v>2027</v>
      </c>
      <c r="GJ2950" s="81" t="s">
        <v>201</v>
      </c>
      <c r="GK2950" s="81">
        <v>233.23007680799881</v>
      </c>
      <c r="GL2950" s="81">
        <v>415.27751599999999</v>
      </c>
      <c r="GM2950" s="81">
        <v>2027</v>
      </c>
      <c r="GN2950" s="81" t="s">
        <v>173</v>
      </c>
      <c r="GO2950" s="81">
        <v>1.1148832299820636E-2</v>
      </c>
      <c r="GP2950" s="81">
        <v>10</v>
      </c>
      <c r="GQ2950" s="81">
        <v>0</v>
      </c>
      <c r="GR2950" s="81" t="s">
        <v>448</v>
      </c>
      <c r="GS2950" s="81">
        <v>1.1148832299820636E-2</v>
      </c>
      <c r="GT2950" s="81">
        <v>2.600243013606665</v>
      </c>
      <c r="GU2950" s="81">
        <v>1.1148832299820636E-2</v>
      </c>
      <c r="GV2950" s="81">
        <v>2.600243013606665</v>
      </c>
      <c r="GW2950" s="81">
        <v>1.1148832299820636E-2</v>
      </c>
      <c r="GX2950" s="81">
        <v>2.600243013606665</v>
      </c>
      <c r="GY2950" s="81">
        <v>1.1148832299820636E-2</v>
      </c>
      <c r="GZ2950" s="81">
        <v>2.600243013606665</v>
      </c>
    </row>
    <row r="2951" spans="98:208" x14ac:dyDescent="0.25">
      <c r="CT2951" s="81" t="s">
        <v>155</v>
      </c>
      <c r="CU2951" s="81" t="s">
        <v>470</v>
      </c>
      <c r="CV2951" s="81" t="s">
        <v>451</v>
      </c>
      <c r="CW2951" s="81">
        <v>2030</v>
      </c>
      <c r="CX2951" s="81">
        <v>0</v>
      </c>
      <c r="CY2951" s="81">
        <v>0</v>
      </c>
      <c r="CZ2951" s="81">
        <v>0</v>
      </c>
      <c r="DA2951" s="81">
        <v>0</v>
      </c>
      <c r="DB2951" s="81">
        <v>9534.9220877145799</v>
      </c>
      <c r="DC2951" s="81">
        <v>247.2729921650803</v>
      </c>
      <c r="DD2951" s="81">
        <v>9287.649095549501</v>
      </c>
      <c r="DE2951" s="81">
        <v>0</v>
      </c>
      <c r="DF2951" s="81">
        <v>0</v>
      </c>
      <c r="DG2951" s="81">
        <v>2.7568051219233425</v>
      </c>
      <c r="DH2951" s="81">
        <v>2.7568051219233425</v>
      </c>
      <c r="DI2951" s="81">
        <v>2.7568051219233425</v>
      </c>
      <c r="DJ2951" s="81">
        <v>2.7002788075484217E-7</v>
      </c>
      <c r="DL2951" s="81">
        <v>0</v>
      </c>
      <c r="DM2951" s="81">
        <v>0</v>
      </c>
      <c r="DN2951" s="81">
        <v>0</v>
      </c>
      <c r="DO2951" s="81">
        <v>0</v>
      </c>
      <c r="DP2951" s="81">
        <v>7.4441424472705446E-7</v>
      </c>
      <c r="DQ2951" s="81">
        <v>7.4441424472705446E-7</v>
      </c>
      <c r="DR2951" s="81">
        <v>0</v>
      </c>
      <c r="DS2951" s="81">
        <v>7.4441424472705446E-7</v>
      </c>
      <c r="DT2951" s="81">
        <v>7.4441424472705446E-7</v>
      </c>
      <c r="DU2951" s="81">
        <v>0</v>
      </c>
      <c r="DV2951" s="81">
        <v>7.4441424472705446E-7</v>
      </c>
      <c r="DW2951" s="81">
        <v>7.4441424472705446E-7</v>
      </c>
      <c r="GE2951" s="81" t="s">
        <v>449</v>
      </c>
      <c r="GF2951" s="81" t="s">
        <v>155</v>
      </c>
      <c r="GG2951" s="81" t="s">
        <v>472</v>
      </c>
      <c r="GH2951" s="81" t="s">
        <v>461</v>
      </c>
      <c r="GI2951" s="81">
        <v>2028</v>
      </c>
      <c r="GJ2951" s="81" t="s">
        <v>201</v>
      </c>
      <c r="GK2951" s="81">
        <v>247.27299216501021</v>
      </c>
      <c r="GL2951" s="81">
        <v>415.27751599999999</v>
      </c>
      <c r="GM2951" s="81">
        <v>2028</v>
      </c>
      <c r="GN2951" s="81" t="s">
        <v>173</v>
      </c>
      <c r="GO2951" s="81">
        <v>1.1148832299820636E-2</v>
      </c>
      <c r="GP2951" s="81">
        <v>10</v>
      </c>
      <c r="GQ2951" s="81">
        <v>0</v>
      </c>
      <c r="GR2951" s="81" t="s">
        <v>448</v>
      </c>
      <c r="GS2951" s="81">
        <v>1.1148832299820636E-2</v>
      </c>
      <c r="GT2951" s="81">
        <v>2.7568051219225609</v>
      </c>
      <c r="GU2951" s="81">
        <v>1.1148832299820636E-2</v>
      </c>
      <c r="GV2951" s="81">
        <v>2.7568051219225609</v>
      </c>
      <c r="GW2951" s="81">
        <v>1.1148832299820636E-2</v>
      </c>
      <c r="GX2951" s="81">
        <v>2.7568051219225609</v>
      </c>
      <c r="GY2951" s="81">
        <v>1.1148832299820636E-2</v>
      </c>
      <c r="GZ2951" s="81">
        <v>2.7568051219225609</v>
      </c>
    </row>
    <row r="2952" spans="98:208" x14ac:dyDescent="0.25">
      <c r="CT2952" s="81" t="s">
        <v>155</v>
      </c>
      <c r="CU2952" s="81" t="s">
        <v>470</v>
      </c>
      <c r="CV2952" s="81" t="s">
        <v>451</v>
      </c>
      <c r="CW2952" s="81">
        <v>2031</v>
      </c>
      <c r="CX2952" s="81">
        <v>0</v>
      </c>
      <c r="CY2952" s="81">
        <v>0</v>
      </c>
      <c r="CZ2952" s="81">
        <v>0</v>
      </c>
      <c r="DA2952" s="81">
        <v>0</v>
      </c>
      <c r="DB2952" s="81">
        <v>9534.9220877145799</v>
      </c>
      <c r="DC2952" s="81">
        <v>247.2729921650803</v>
      </c>
      <c r="DD2952" s="81">
        <v>9287.649095549501</v>
      </c>
      <c r="DE2952" s="81">
        <v>0</v>
      </c>
      <c r="DF2952" s="81">
        <v>0</v>
      </c>
      <c r="DG2952" s="81">
        <v>0</v>
      </c>
      <c r="DH2952" s="81">
        <v>2.7568051219233425</v>
      </c>
      <c r="DI2952" s="81">
        <v>2.7568051219233425</v>
      </c>
      <c r="DJ2952" s="81">
        <v>2.7002788075484217E-7</v>
      </c>
      <c r="DL2952" s="81">
        <v>0</v>
      </c>
      <c r="DM2952" s="81">
        <v>0</v>
      </c>
      <c r="DN2952" s="81">
        <v>0</v>
      </c>
      <c r="DO2952" s="81">
        <v>0</v>
      </c>
      <c r="DP2952" s="81">
        <v>0</v>
      </c>
      <c r="DQ2952" s="81">
        <v>0</v>
      </c>
      <c r="DR2952" s="81">
        <v>0</v>
      </c>
      <c r="DS2952" s="81">
        <v>7.4441424472705446E-7</v>
      </c>
      <c r="DT2952" s="81">
        <v>7.4441424472705446E-7</v>
      </c>
      <c r="DU2952" s="81">
        <v>0</v>
      </c>
      <c r="DV2952" s="81">
        <v>7.4441424472705446E-7</v>
      </c>
      <c r="DW2952" s="81">
        <v>7.4441424472705446E-7</v>
      </c>
      <c r="GE2952" s="81" t="s">
        <v>449</v>
      </c>
      <c r="GF2952" s="81" t="s">
        <v>155</v>
      </c>
      <c r="GG2952" s="81" t="s">
        <v>472</v>
      </c>
      <c r="GH2952" s="81" t="s">
        <v>461</v>
      </c>
      <c r="GI2952" s="81">
        <v>2029</v>
      </c>
      <c r="GJ2952" s="81" t="s">
        <v>201</v>
      </c>
      <c r="GK2952" s="81">
        <v>247.27299216501021</v>
      </c>
      <c r="GL2952" s="81">
        <v>415.27751599999999</v>
      </c>
      <c r="GM2952" s="81">
        <v>2029</v>
      </c>
      <c r="GN2952" s="81" t="s">
        <v>173</v>
      </c>
      <c r="GO2952" s="81">
        <v>1.1148832299820636E-2</v>
      </c>
      <c r="GP2952" s="81">
        <v>10</v>
      </c>
      <c r="GQ2952" s="81">
        <v>0</v>
      </c>
      <c r="GR2952" s="81" t="s">
        <v>448</v>
      </c>
      <c r="GS2952" s="81">
        <v>1.1148832299820636E-2</v>
      </c>
      <c r="GT2952" s="81">
        <v>2.7568051219225609</v>
      </c>
      <c r="GU2952" s="81">
        <v>1.1148832299820636E-2</v>
      </c>
      <c r="GV2952" s="81">
        <v>2.7568051219225609</v>
      </c>
      <c r="GW2952" s="81">
        <v>1.1148832299820636E-2</v>
      </c>
      <c r="GX2952" s="81">
        <v>2.7568051219225609</v>
      </c>
      <c r="GY2952" s="81">
        <v>1.1148832299820636E-2</v>
      </c>
      <c r="GZ2952" s="81">
        <v>2.7568051219225609</v>
      </c>
    </row>
    <row r="2953" spans="98:208" x14ac:dyDescent="0.25">
      <c r="CT2953" s="81" t="s">
        <v>155</v>
      </c>
      <c r="CU2953" s="81" t="s">
        <v>470</v>
      </c>
      <c r="CV2953" s="81" t="s">
        <v>451</v>
      </c>
      <c r="CW2953" s="81">
        <v>2032</v>
      </c>
      <c r="CX2953" s="81">
        <v>0</v>
      </c>
      <c r="CY2953" s="81">
        <v>0</v>
      </c>
      <c r="CZ2953" s="81">
        <v>0</v>
      </c>
      <c r="DA2953" s="81">
        <v>0</v>
      </c>
      <c r="DB2953" s="81">
        <v>9534.9220877145799</v>
      </c>
      <c r="DC2953" s="81">
        <v>247.2729921650803</v>
      </c>
      <c r="DD2953" s="81">
        <v>9287.649095549501</v>
      </c>
      <c r="DE2953" s="81">
        <v>0</v>
      </c>
      <c r="DF2953" s="81">
        <v>0</v>
      </c>
      <c r="DG2953" s="81">
        <v>0</v>
      </c>
      <c r="DH2953" s="81">
        <v>0</v>
      </c>
      <c r="DI2953" s="81">
        <v>2.7568051219233425</v>
      </c>
      <c r="DJ2953" s="81">
        <v>2.7002788075484217E-7</v>
      </c>
      <c r="DL2953" s="81">
        <v>0</v>
      </c>
      <c r="DM2953" s="81">
        <v>0</v>
      </c>
      <c r="DN2953" s="81">
        <v>0</v>
      </c>
      <c r="DO2953" s="81">
        <v>0</v>
      </c>
      <c r="DP2953" s="81">
        <v>0</v>
      </c>
      <c r="DQ2953" s="81">
        <v>0</v>
      </c>
      <c r="DR2953" s="81">
        <v>0</v>
      </c>
      <c r="DS2953" s="81">
        <v>0</v>
      </c>
      <c r="DT2953" s="81">
        <v>0</v>
      </c>
      <c r="DU2953" s="81">
        <v>0</v>
      </c>
      <c r="DV2953" s="81">
        <v>7.4441424472705446E-7</v>
      </c>
      <c r="DW2953" s="81">
        <v>7.4441424472705446E-7</v>
      </c>
      <c r="GE2953" s="81" t="s">
        <v>449</v>
      </c>
      <c r="GF2953" s="81" t="s">
        <v>155</v>
      </c>
      <c r="GG2953" s="81" t="s">
        <v>472</v>
      </c>
      <c r="GH2953" s="81" t="s">
        <v>461</v>
      </c>
      <c r="GI2953" s="81">
        <v>2030</v>
      </c>
      <c r="GJ2953" s="81" t="s">
        <v>201</v>
      </c>
      <c r="GK2953" s="81">
        <v>247.27299216501021</v>
      </c>
      <c r="GL2953" s="81">
        <v>415.27751599999999</v>
      </c>
      <c r="GM2953" s="81">
        <v>2030</v>
      </c>
      <c r="GN2953" s="81" t="s">
        <v>173</v>
      </c>
      <c r="GO2953" s="81">
        <v>1.1148832299820636E-2</v>
      </c>
      <c r="GP2953" s="81">
        <v>10</v>
      </c>
      <c r="GQ2953" s="81">
        <v>0</v>
      </c>
      <c r="GR2953" s="81" t="s">
        <v>448</v>
      </c>
      <c r="GS2953" s="81">
        <v>0</v>
      </c>
      <c r="GT2953" s="81">
        <v>0</v>
      </c>
      <c r="GU2953" s="81">
        <v>1.1148832299820636E-2</v>
      </c>
      <c r="GV2953" s="81">
        <v>2.7568051219225609</v>
      </c>
      <c r="GW2953" s="81">
        <v>1.1148832299820636E-2</v>
      </c>
      <c r="GX2953" s="81">
        <v>2.7568051219225609</v>
      </c>
      <c r="GY2953" s="81">
        <v>1.1148832299820636E-2</v>
      </c>
      <c r="GZ2953" s="81">
        <v>2.7568051219225609</v>
      </c>
    </row>
    <row r="2954" spans="98:208" x14ac:dyDescent="0.25">
      <c r="CT2954" s="81" t="s">
        <v>155</v>
      </c>
      <c r="CU2954" s="81" t="s">
        <v>470</v>
      </c>
      <c r="CV2954" s="81" t="s">
        <v>452</v>
      </c>
      <c r="CW2954" s="81">
        <v>2020</v>
      </c>
      <c r="CX2954" s="81">
        <v>0</v>
      </c>
      <c r="CY2954" s="81">
        <v>0</v>
      </c>
      <c r="CZ2954" s="81">
        <v>0</v>
      </c>
      <c r="DA2954" s="81">
        <v>0</v>
      </c>
      <c r="DB2954" s="81">
        <v>5.24055833130158</v>
      </c>
      <c r="DC2954" s="81">
        <v>0.69641821681223171</v>
      </c>
      <c r="DD2954" s="81">
        <v>2.9419641522810389</v>
      </c>
      <c r="DE2954" s="81">
        <v>1.6021759622083001</v>
      </c>
      <c r="DF2954" s="81">
        <v>7.7642499097796995E-3</v>
      </c>
      <c r="DG2954" s="81">
        <v>0</v>
      </c>
      <c r="DH2954" s="81">
        <v>0</v>
      </c>
      <c r="DI2954" s="81">
        <v>0</v>
      </c>
      <c r="DJ2954" s="81">
        <v>2.129817581451309E-5</v>
      </c>
      <c r="DL2954" s="81">
        <v>0</v>
      </c>
      <c r="DM2954" s="81">
        <v>1.6536435964630544E-7</v>
      </c>
      <c r="DN2954" s="81">
        <v>1.6536435964630544E-7</v>
      </c>
      <c r="DO2954" s="81">
        <v>0</v>
      </c>
      <c r="DP2954" s="81">
        <v>0</v>
      </c>
      <c r="DQ2954" s="81">
        <v>0</v>
      </c>
      <c r="DR2954" s="81">
        <v>0</v>
      </c>
      <c r="DS2954" s="81">
        <v>0</v>
      </c>
      <c r="DT2954" s="81">
        <v>0</v>
      </c>
      <c r="DU2954" s="81">
        <v>0</v>
      </c>
      <c r="DV2954" s="81">
        <v>0</v>
      </c>
      <c r="DW2954" s="81">
        <v>0</v>
      </c>
      <c r="GE2954" s="81" t="s">
        <v>449</v>
      </c>
      <c r="GF2954" s="81" t="s">
        <v>155</v>
      </c>
      <c r="GG2954" s="81" t="s">
        <v>472</v>
      </c>
      <c r="GH2954" s="81" t="s">
        <v>461</v>
      </c>
      <c r="GI2954" s="81">
        <v>2031</v>
      </c>
      <c r="GJ2954" s="81" t="s">
        <v>201</v>
      </c>
      <c r="GK2954" s="81">
        <v>247.27299216501021</v>
      </c>
      <c r="GL2954" s="81">
        <v>415.27751599999999</v>
      </c>
      <c r="GM2954" s="81">
        <v>2031</v>
      </c>
      <c r="GN2954" s="81" t="s">
        <v>173</v>
      </c>
      <c r="GO2954" s="81">
        <v>1.1148832299820636E-2</v>
      </c>
      <c r="GP2954" s="81">
        <v>10</v>
      </c>
      <c r="GQ2954" s="81">
        <v>0</v>
      </c>
      <c r="GR2954" s="81" t="s">
        <v>448</v>
      </c>
      <c r="GS2954" s="81">
        <v>0</v>
      </c>
      <c r="GT2954" s="81">
        <v>0</v>
      </c>
      <c r="GU2954" s="81">
        <v>0</v>
      </c>
      <c r="GV2954" s="81">
        <v>0</v>
      </c>
      <c r="GW2954" s="81">
        <v>1.1148832299820636E-2</v>
      </c>
      <c r="GX2954" s="81">
        <v>2.7568051219225609</v>
      </c>
      <c r="GY2954" s="81">
        <v>1.1148832299820636E-2</v>
      </c>
      <c r="GZ2954" s="81">
        <v>2.7568051219225609</v>
      </c>
    </row>
    <row r="2955" spans="98:208" x14ac:dyDescent="0.25">
      <c r="CT2955" s="81" t="s">
        <v>155</v>
      </c>
      <c r="CU2955" s="81" t="s">
        <v>470</v>
      </c>
      <c r="CV2955" s="81" t="s">
        <v>452</v>
      </c>
      <c r="CW2955" s="81">
        <v>2021</v>
      </c>
      <c r="CX2955" s="81">
        <v>0</v>
      </c>
      <c r="CY2955" s="81">
        <v>0</v>
      </c>
      <c r="CZ2955" s="81">
        <v>0</v>
      </c>
      <c r="DA2955" s="81">
        <v>0</v>
      </c>
      <c r="DB2955" s="81">
        <v>5.24055833130158</v>
      </c>
      <c r="DC2955" s="81">
        <v>0.69641821681223171</v>
      </c>
      <c r="DD2955" s="81">
        <v>2.9419641522810389</v>
      </c>
      <c r="DE2955" s="81">
        <v>1.6021759622083001</v>
      </c>
      <c r="DF2955" s="81">
        <v>7.7642499097796995E-3</v>
      </c>
      <c r="DG2955" s="81">
        <v>7.7642499097796995E-3</v>
      </c>
      <c r="DH2955" s="81">
        <v>0</v>
      </c>
      <c r="DI2955" s="81">
        <v>0</v>
      </c>
      <c r="DJ2955" s="81">
        <v>2.129817581451309E-5</v>
      </c>
      <c r="DL2955" s="81">
        <v>0</v>
      </c>
      <c r="DM2955" s="81">
        <v>1.6536435964630544E-7</v>
      </c>
      <c r="DN2955" s="81">
        <v>1.6536435964630544E-7</v>
      </c>
      <c r="DO2955" s="81">
        <v>0</v>
      </c>
      <c r="DP2955" s="81">
        <v>1.6536435964630544E-7</v>
      </c>
      <c r="DQ2955" s="81">
        <v>1.6536435964630544E-7</v>
      </c>
      <c r="DR2955" s="81">
        <v>0</v>
      </c>
      <c r="DS2955" s="81">
        <v>0</v>
      </c>
      <c r="DT2955" s="81">
        <v>0</v>
      </c>
      <c r="DU2955" s="81">
        <v>0</v>
      </c>
      <c r="DV2955" s="81">
        <v>0</v>
      </c>
      <c r="DW2955" s="81">
        <v>0</v>
      </c>
      <c r="GE2955" s="81" t="s">
        <v>449</v>
      </c>
      <c r="GF2955" s="81" t="s">
        <v>155</v>
      </c>
      <c r="GG2955" s="81" t="s">
        <v>472</v>
      </c>
      <c r="GH2955" s="81" t="s">
        <v>461</v>
      </c>
      <c r="GI2955" s="81">
        <v>2032</v>
      </c>
      <c r="GJ2955" s="81" t="s">
        <v>201</v>
      </c>
      <c r="GK2955" s="81">
        <v>247.27299216501021</v>
      </c>
      <c r="GL2955" s="81">
        <v>415.27751599999999</v>
      </c>
      <c r="GM2955" s="81">
        <v>2032</v>
      </c>
      <c r="GN2955" s="81" t="s">
        <v>173</v>
      </c>
      <c r="GO2955" s="81">
        <v>1.1148832299820636E-2</v>
      </c>
      <c r="GP2955" s="81">
        <v>10</v>
      </c>
      <c r="GQ2955" s="81">
        <v>0</v>
      </c>
      <c r="GR2955" s="81" t="s">
        <v>448</v>
      </c>
      <c r="GS2955" s="81">
        <v>0</v>
      </c>
      <c r="GT2955" s="81">
        <v>0</v>
      </c>
      <c r="GU2955" s="81">
        <v>0</v>
      </c>
      <c r="GV2955" s="81">
        <v>0</v>
      </c>
      <c r="GW2955" s="81">
        <v>0</v>
      </c>
      <c r="GX2955" s="81">
        <v>0</v>
      </c>
      <c r="GY2955" s="81">
        <v>1.1148832299820636E-2</v>
      </c>
      <c r="GZ2955" s="81">
        <v>2.7568051219225609</v>
      </c>
    </row>
    <row r="2956" spans="98:208" x14ac:dyDescent="0.25">
      <c r="CT2956" s="81" t="s">
        <v>155</v>
      </c>
      <c r="CU2956" s="81" t="s">
        <v>470</v>
      </c>
      <c r="CV2956" s="81" t="s">
        <v>452</v>
      </c>
      <c r="CW2956" s="81">
        <v>2022</v>
      </c>
      <c r="CX2956" s="81">
        <v>0</v>
      </c>
      <c r="CY2956" s="81">
        <v>0</v>
      </c>
      <c r="CZ2956" s="81">
        <v>0</v>
      </c>
      <c r="DA2956" s="81">
        <v>0</v>
      </c>
      <c r="DB2956" s="81">
        <v>5.24055833130158</v>
      </c>
      <c r="DC2956" s="81">
        <v>0.69641821681223171</v>
      </c>
      <c r="DD2956" s="81">
        <v>2.9419641522810389</v>
      </c>
      <c r="DE2956" s="81">
        <v>1.6021759622083001</v>
      </c>
      <c r="DF2956" s="81">
        <v>7.7642499097796995E-3</v>
      </c>
      <c r="DG2956" s="81">
        <v>7.7642499097796995E-3</v>
      </c>
      <c r="DH2956" s="81">
        <v>7.7642499097796995E-3</v>
      </c>
      <c r="DI2956" s="81">
        <v>0</v>
      </c>
      <c r="DJ2956" s="81">
        <v>2.129817581451309E-5</v>
      </c>
      <c r="DL2956" s="81">
        <v>0</v>
      </c>
      <c r="DM2956" s="81">
        <v>1.6536435964630544E-7</v>
      </c>
      <c r="DN2956" s="81">
        <v>1.6536435964630544E-7</v>
      </c>
      <c r="DO2956" s="81">
        <v>0</v>
      </c>
      <c r="DP2956" s="81">
        <v>1.6536435964630544E-7</v>
      </c>
      <c r="DQ2956" s="81">
        <v>1.6536435964630544E-7</v>
      </c>
      <c r="DR2956" s="81">
        <v>0</v>
      </c>
      <c r="DS2956" s="81">
        <v>1.6536435964630544E-7</v>
      </c>
      <c r="DT2956" s="81">
        <v>1.6536435964630544E-7</v>
      </c>
      <c r="DU2956" s="81">
        <v>0</v>
      </c>
      <c r="DV2956" s="81">
        <v>0</v>
      </c>
      <c r="DW2956" s="81">
        <v>0</v>
      </c>
      <c r="GE2956" s="81" t="s">
        <v>449</v>
      </c>
      <c r="GF2956" s="81" t="s">
        <v>155</v>
      </c>
      <c r="GG2956" s="81" t="s">
        <v>472</v>
      </c>
      <c r="GH2956" s="81" t="s">
        <v>451</v>
      </c>
      <c r="GI2956" s="81">
        <v>2021</v>
      </c>
      <c r="GJ2956" s="81" t="s">
        <v>201</v>
      </c>
      <c r="GK2956" s="81">
        <v>222.229421627829</v>
      </c>
      <c r="GL2956" s="81">
        <v>415.27751599999999</v>
      </c>
      <c r="GM2956" s="81">
        <v>2021</v>
      </c>
      <c r="GN2956" s="81" t="s">
        <v>173</v>
      </c>
      <c r="GO2956" s="81">
        <v>1.1148832299820636E-2</v>
      </c>
      <c r="GP2956" s="81">
        <v>10</v>
      </c>
      <c r="GQ2956" s="81">
        <v>0</v>
      </c>
      <c r="GR2956" s="81" t="s">
        <v>448</v>
      </c>
      <c r="GS2956" s="81">
        <v>1.1148832299820636E-2</v>
      </c>
      <c r="GT2956" s="81">
        <v>2.4775985538147984</v>
      </c>
      <c r="GU2956" s="81">
        <v>1.1148832299820636E-2</v>
      </c>
      <c r="GV2956" s="81">
        <v>2.4775985538147984</v>
      </c>
      <c r="GW2956" s="81">
        <v>0</v>
      </c>
      <c r="GX2956" s="81">
        <v>0</v>
      </c>
      <c r="GY2956" s="81">
        <v>0</v>
      </c>
      <c r="GZ2956" s="81">
        <v>0</v>
      </c>
    </row>
    <row r="2957" spans="98:208" x14ac:dyDescent="0.25">
      <c r="CT2957" s="81" t="s">
        <v>155</v>
      </c>
      <c r="CU2957" s="81" t="s">
        <v>470</v>
      </c>
      <c r="CV2957" s="81" t="s">
        <v>452</v>
      </c>
      <c r="CW2957" s="81">
        <v>2023</v>
      </c>
      <c r="CX2957" s="81">
        <v>0</v>
      </c>
      <c r="CY2957" s="81">
        <v>0</v>
      </c>
      <c r="CZ2957" s="81">
        <v>0</v>
      </c>
      <c r="DA2957" s="81">
        <v>0</v>
      </c>
      <c r="DB2957" s="81">
        <v>5.4750346070078084</v>
      </c>
      <c r="DC2957" s="81">
        <v>0.71896016785821693</v>
      </c>
      <c r="DD2957" s="81">
        <v>3.0714971986151238</v>
      </c>
      <c r="DE2957" s="81">
        <v>1.6845772405344579</v>
      </c>
      <c r="DF2957" s="81">
        <v>8.0155663417021544E-3</v>
      </c>
      <c r="DG2957" s="81">
        <v>8.0155663417021544E-3</v>
      </c>
      <c r="DH2957" s="81">
        <v>8.0155663417021544E-3</v>
      </c>
      <c r="DI2957" s="81">
        <v>8.0155663417021544E-3</v>
      </c>
      <c r="DJ2957" s="81">
        <v>2.129817581451309E-5</v>
      </c>
      <c r="DL2957" s="81">
        <v>0</v>
      </c>
      <c r="DM2957" s="81">
        <v>1.7071694119846599E-7</v>
      </c>
      <c r="DN2957" s="81">
        <v>1.7071694119846599E-7</v>
      </c>
      <c r="DO2957" s="81">
        <v>0</v>
      </c>
      <c r="DP2957" s="81">
        <v>1.7071694119846599E-7</v>
      </c>
      <c r="DQ2957" s="81">
        <v>1.7071694119846599E-7</v>
      </c>
      <c r="DR2957" s="81">
        <v>0</v>
      </c>
      <c r="DS2957" s="81">
        <v>1.7071694119846599E-7</v>
      </c>
      <c r="DT2957" s="81">
        <v>1.7071694119846599E-7</v>
      </c>
      <c r="DU2957" s="81">
        <v>0</v>
      </c>
      <c r="DV2957" s="81">
        <v>1.7071694119846599E-7</v>
      </c>
      <c r="DW2957" s="81">
        <v>1.7071694119846599E-7</v>
      </c>
      <c r="GE2957" s="81" t="s">
        <v>449</v>
      </c>
      <c r="GF2957" s="81" t="s">
        <v>155</v>
      </c>
      <c r="GG2957" s="81" t="s">
        <v>472</v>
      </c>
      <c r="GH2957" s="81" t="s">
        <v>451</v>
      </c>
      <c r="GI2957" s="81">
        <v>2022</v>
      </c>
      <c r="GJ2957" s="81" t="s">
        <v>201</v>
      </c>
      <c r="GK2957" s="81">
        <v>222.229421627829</v>
      </c>
      <c r="GL2957" s="81">
        <v>415.27751599999999</v>
      </c>
      <c r="GM2957" s="81">
        <v>2022</v>
      </c>
      <c r="GN2957" s="81" t="s">
        <v>173</v>
      </c>
      <c r="GO2957" s="81">
        <v>1.1148832299820636E-2</v>
      </c>
      <c r="GP2957" s="81">
        <v>10</v>
      </c>
      <c r="GQ2957" s="81">
        <v>0</v>
      </c>
      <c r="GR2957" s="81" t="s">
        <v>448</v>
      </c>
      <c r="GS2957" s="81">
        <v>1.1148832299820636E-2</v>
      </c>
      <c r="GT2957" s="81">
        <v>2.4775985538147984</v>
      </c>
      <c r="GU2957" s="81">
        <v>1.1148832299820636E-2</v>
      </c>
      <c r="GV2957" s="81">
        <v>2.4775985538147984</v>
      </c>
      <c r="GW2957" s="81">
        <v>1.1148832299820636E-2</v>
      </c>
      <c r="GX2957" s="81">
        <v>2.4775985538147984</v>
      </c>
      <c r="GY2957" s="81">
        <v>0</v>
      </c>
      <c r="GZ2957" s="81">
        <v>0</v>
      </c>
    </row>
    <row r="2958" spans="98:208" x14ac:dyDescent="0.25">
      <c r="CT2958" s="81" t="s">
        <v>155</v>
      </c>
      <c r="CU2958" s="81" t="s">
        <v>470</v>
      </c>
      <c r="CV2958" s="81" t="s">
        <v>452</v>
      </c>
      <c r="CW2958" s="81">
        <v>2024</v>
      </c>
      <c r="CX2958" s="81">
        <v>0</v>
      </c>
      <c r="CY2958" s="81">
        <v>0</v>
      </c>
      <c r="CZ2958" s="81">
        <v>0</v>
      </c>
      <c r="DA2958" s="81">
        <v>0</v>
      </c>
      <c r="DB2958" s="81">
        <v>5.4750346070078084</v>
      </c>
      <c r="DC2958" s="81">
        <v>0.71896016785821693</v>
      </c>
      <c r="DD2958" s="81">
        <v>3.0714971986151238</v>
      </c>
      <c r="DE2958" s="81">
        <v>1.6845772405344579</v>
      </c>
      <c r="DF2958" s="81">
        <v>8.0155663417021544E-3</v>
      </c>
      <c r="DG2958" s="81">
        <v>8.0155663417021544E-3</v>
      </c>
      <c r="DH2958" s="81">
        <v>8.0155663417021544E-3</v>
      </c>
      <c r="DI2958" s="81">
        <v>8.0155663417021544E-3</v>
      </c>
      <c r="DJ2958" s="81">
        <v>2.129817581451309E-5</v>
      </c>
      <c r="DL2958" s="81">
        <v>0</v>
      </c>
      <c r="DM2958" s="81">
        <v>1.7071694119846599E-7</v>
      </c>
      <c r="DN2958" s="81">
        <v>1.7071694119846599E-7</v>
      </c>
      <c r="DO2958" s="81">
        <v>0</v>
      </c>
      <c r="DP2958" s="81">
        <v>1.7071694119846599E-7</v>
      </c>
      <c r="DQ2958" s="81">
        <v>1.7071694119846599E-7</v>
      </c>
      <c r="DR2958" s="81">
        <v>0</v>
      </c>
      <c r="DS2958" s="81">
        <v>1.7071694119846599E-7</v>
      </c>
      <c r="DT2958" s="81">
        <v>1.7071694119846599E-7</v>
      </c>
      <c r="DU2958" s="81">
        <v>0</v>
      </c>
      <c r="DV2958" s="81">
        <v>1.7071694119846599E-7</v>
      </c>
      <c r="DW2958" s="81">
        <v>1.7071694119846599E-7</v>
      </c>
      <c r="GE2958" s="81" t="s">
        <v>449</v>
      </c>
      <c r="GF2958" s="81" t="s">
        <v>155</v>
      </c>
      <c r="GG2958" s="81" t="s">
        <v>472</v>
      </c>
      <c r="GH2958" s="81" t="s">
        <v>451</v>
      </c>
      <c r="GI2958" s="81">
        <v>2023</v>
      </c>
      <c r="GJ2958" s="81" t="s">
        <v>201</v>
      </c>
      <c r="GK2958" s="81">
        <v>233.2300768079385</v>
      </c>
      <c r="GL2958" s="81">
        <v>415.27751599999999</v>
      </c>
      <c r="GM2958" s="81">
        <v>2023</v>
      </c>
      <c r="GN2958" s="81" t="s">
        <v>173</v>
      </c>
      <c r="GO2958" s="81">
        <v>1.1148832299820636E-2</v>
      </c>
      <c r="GP2958" s="81">
        <v>10</v>
      </c>
      <c r="GQ2958" s="81">
        <v>0</v>
      </c>
      <c r="GR2958" s="81" t="s">
        <v>448</v>
      </c>
      <c r="GS2958" s="81">
        <v>1.1148832299820636E-2</v>
      </c>
      <c r="GT2958" s="81">
        <v>2.6002430136059926</v>
      </c>
      <c r="GU2958" s="81">
        <v>1.1148832299820636E-2</v>
      </c>
      <c r="GV2958" s="81">
        <v>2.6002430136059926</v>
      </c>
      <c r="GW2958" s="81">
        <v>1.1148832299820636E-2</v>
      </c>
      <c r="GX2958" s="81">
        <v>2.6002430136059926</v>
      </c>
      <c r="GY2958" s="81">
        <v>1.1148832299820636E-2</v>
      </c>
      <c r="GZ2958" s="81">
        <v>2.6002430136059926</v>
      </c>
    </row>
    <row r="2959" spans="98:208" x14ac:dyDescent="0.25">
      <c r="CT2959" s="81" t="s">
        <v>155</v>
      </c>
      <c r="CU2959" s="81" t="s">
        <v>470</v>
      </c>
      <c r="CV2959" s="81" t="s">
        <v>452</v>
      </c>
      <c r="CW2959" s="81">
        <v>2025</v>
      </c>
      <c r="CX2959" s="81">
        <v>0</v>
      </c>
      <c r="CY2959" s="81">
        <v>0</v>
      </c>
      <c r="CZ2959" s="81">
        <v>0</v>
      </c>
      <c r="DA2959" s="81">
        <v>0</v>
      </c>
      <c r="DB2959" s="81">
        <v>5.4750346070078084</v>
      </c>
      <c r="DC2959" s="81">
        <v>0.71896016785821693</v>
      </c>
      <c r="DD2959" s="81">
        <v>3.0714971986151238</v>
      </c>
      <c r="DE2959" s="81">
        <v>1.6845772405344579</v>
      </c>
      <c r="DF2959" s="81">
        <v>8.0155663417021544E-3</v>
      </c>
      <c r="DG2959" s="81">
        <v>8.0155663417021544E-3</v>
      </c>
      <c r="DH2959" s="81">
        <v>8.0155663417021544E-3</v>
      </c>
      <c r="DI2959" s="81">
        <v>8.0155663417021544E-3</v>
      </c>
      <c r="DJ2959" s="81">
        <v>2.129817581451309E-5</v>
      </c>
      <c r="DL2959" s="81">
        <v>0</v>
      </c>
      <c r="DM2959" s="81">
        <v>1.7071694119846599E-7</v>
      </c>
      <c r="DN2959" s="81">
        <v>1.7071694119846599E-7</v>
      </c>
      <c r="DO2959" s="81">
        <v>0</v>
      </c>
      <c r="DP2959" s="81">
        <v>1.7071694119846599E-7</v>
      </c>
      <c r="DQ2959" s="81">
        <v>1.7071694119846599E-7</v>
      </c>
      <c r="DR2959" s="81">
        <v>0</v>
      </c>
      <c r="DS2959" s="81">
        <v>1.7071694119846599E-7</v>
      </c>
      <c r="DT2959" s="81">
        <v>1.7071694119846599E-7</v>
      </c>
      <c r="DU2959" s="81">
        <v>0</v>
      </c>
      <c r="DV2959" s="81">
        <v>1.7071694119846599E-7</v>
      </c>
      <c r="DW2959" s="81">
        <v>1.7071694119846599E-7</v>
      </c>
      <c r="GE2959" s="81" t="s">
        <v>449</v>
      </c>
      <c r="GF2959" s="81" t="s">
        <v>155</v>
      </c>
      <c r="GG2959" s="81" t="s">
        <v>472</v>
      </c>
      <c r="GH2959" s="81" t="s">
        <v>451</v>
      </c>
      <c r="GI2959" s="81">
        <v>2024</v>
      </c>
      <c r="GJ2959" s="81" t="s">
        <v>201</v>
      </c>
      <c r="GK2959" s="81">
        <v>233.2300768079385</v>
      </c>
      <c r="GL2959" s="81">
        <v>415.27751599999999</v>
      </c>
      <c r="GM2959" s="81">
        <v>2024</v>
      </c>
      <c r="GN2959" s="81" t="s">
        <v>173</v>
      </c>
      <c r="GO2959" s="81">
        <v>1.1148832299820636E-2</v>
      </c>
      <c r="GP2959" s="81">
        <v>10</v>
      </c>
      <c r="GQ2959" s="81">
        <v>0</v>
      </c>
      <c r="GR2959" s="81" t="s">
        <v>448</v>
      </c>
      <c r="GS2959" s="81">
        <v>1.1148832299820636E-2</v>
      </c>
      <c r="GT2959" s="81">
        <v>2.6002430136059926</v>
      </c>
      <c r="GU2959" s="81">
        <v>1.1148832299820636E-2</v>
      </c>
      <c r="GV2959" s="81">
        <v>2.6002430136059926</v>
      </c>
      <c r="GW2959" s="81">
        <v>1.1148832299820636E-2</v>
      </c>
      <c r="GX2959" s="81">
        <v>2.6002430136059926</v>
      </c>
      <c r="GY2959" s="81">
        <v>1.1148832299820636E-2</v>
      </c>
      <c r="GZ2959" s="81">
        <v>2.6002430136059926</v>
      </c>
    </row>
    <row r="2960" spans="98:208" x14ac:dyDescent="0.25">
      <c r="CT2960" s="81" t="s">
        <v>155</v>
      </c>
      <c r="CU2960" s="81" t="s">
        <v>470</v>
      </c>
      <c r="CV2960" s="81" t="s">
        <v>452</v>
      </c>
      <c r="CW2960" s="81">
        <v>2026</v>
      </c>
      <c r="CX2960" s="81">
        <v>0</v>
      </c>
      <c r="CY2960" s="81">
        <v>0</v>
      </c>
      <c r="CZ2960" s="81">
        <v>0</v>
      </c>
      <c r="DA2960" s="81">
        <v>0</v>
      </c>
      <c r="DB2960" s="81">
        <v>5.4750346070078084</v>
      </c>
      <c r="DC2960" s="81">
        <v>0.71896016785821693</v>
      </c>
      <c r="DD2960" s="81">
        <v>3.0714971986151238</v>
      </c>
      <c r="DE2960" s="81">
        <v>1.6845772405344579</v>
      </c>
      <c r="DF2960" s="81">
        <v>8.0155663417021544E-3</v>
      </c>
      <c r="DG2960" s="81">
        <v>8.0155663417021544E-3</v>
      </c>
      <c r="DH2960" s="81">
        <v>8.0155663417021544E-3</v>
      </c>
      <c r="DI2960" s="81">
        <v>8.0155663417021544E-3</v>
      </c>
      <c r="DJ2960" s="81">
        <v>2.129817581451309E-5</v>
      </c>
      <c r="DL2960" s="81">
        <v>0</v>
      </c>
      <c r="DM2960" s="81">
        <v>1.7071694119846599E-7</v>
      </c>
      <c r="DN2960" s="81">
        <v>1.7071694119846599E-7</v>
      </c>
      <c r="DO2960" s="81">
        <v>0</v>
      </c>
      <c r="DP2960" s="81">
        <v>1.7071694119846599E-7</v>
      </c>
      <c r="DQ2960" s="81">
        <v>1.7071694119846599E-7</v>
      </c>
      <c r="DR2960" s="81">
        <v>0</v>
      </c>
      <c r="DS2960" s="81">
        <v>1.7071694119846599E-7</v>
      </c>
      <c r="DT2960" s="81">
        <v>1.7071694119846599E-7</v>
      </c>
      <c r="DU2960" s="81">
        <v>0</v>
      </c>
      <c r="DV2960" s="81">
        <v>1.7071694119846599E-7</v>
      </c>
      <c r="DW2960" s="81">
        <v>1.7071694119846599E-7</v>
      </c>
      <c r="GE2960" s="81" t="s">
        <v>449</v>
      </c>
      <c r="GF2960" s="81" t="s">
        <v>155</v>
      </c>
      <c r="GG2960" s="81" t="s">
        <v>472</v>
      </c>
      <c r="GH2960" s="81" t="s">
        <v>451</v>
      </c>
      <c r="GI2960" s="81">
        <v>2025</v>
      </c>
      <c r="GJ2960" s="81" t="s">
        <v>201</v>
      </c>
      <c r="GK2960" s="81">
        <v>233.2300768079385</v>
      </c>
      <c r="GL2960" s="81">
        <v>415.27751599999999</v>
      </c>
      <c r="GM2960" s="81">
        <v>2025</v>
      </c>
      <c r="GN2960" s="81" t="s">
        <v>173</v>
      </c>
      <c r="GO2960" s="81">
        <v>1.1148832299820636E-2</v>
      </c>
      <c r="GP2960" s="81">
        <v>10</v>
      </c>
      <c r="GQ2960" s="81">
        <v>0</v>
      </c>
      <c r="GR2960" s="81" t="s">
        <v>448</v>
      </c>
      <c r="GS2960" s="81">
        <v>1.1148832299820636E-2</v>
      </c>
      <c r="GT2960" s="81">
        <v>2.6002430136059926</v>
      </c>
      <c r="GU2960" s="81">
        <v>1.1148832299820636E-2</v>
      </c>
      <c r="GV2960" s="81">
        <v>2.6002430136059926</v>
      </c>
      <c r="GW2960" s="81">
        <v>1.1148832299820636E-2</v>
      </c>
      <c r="GX2960" s="81">
        <v>2.6002430136059926</v>
      </c>
      <c r="GY2960" s="81">
        <v>1.1148832299820636E-2</v>
      </c>
      <c r="GZ2960" s="81">
        <v>2.6002430136059926</v>
      </c>
    </row>
    <row r="2961" spans="98:208" x14ac:dyDescent="0.25">
      <c r="CT2961" s="81" t="s">
        <v>155</v>
      </c>
      <c r="CU2961" s="81" t="s">
        <v>470</v>
      </c>
      <c r="CV2961" s="81" t="s">
        <v>452</v>
      </c>
      <c r="CW2961" s="81">
        <v>2027</v>
      </c>
      <c r="CX2961" s="81">
        <v>0</v>
      </c>
      <c r="CY2961" s="81">
        <v>0</v>
      </c>
      <c r="CZ2961" s="81">
        <v>0</v>
      </c>
      <c r="DA2961" s="81">
        <v>0</v>
      </c>
      <c r="DB2961" s="81">
        <v>5.4750346070078084</v>
      </c>
      <c r="DC2961" s="81">
        <v>0.71896016785821693</v>
      </c>
      <c r="DD2961" s="81">
        <v>3.0714971986151238</v>
      </c>
      <c r="DE2961" s="81">
        <v>1.6845772405344579</v>
      </c>
      <c r="DF2961" s="81">
        <v>8.0155663417021544E-3</v>
      </c>
      <c r="DG2961" s="81">
        <v>8.0155663417021544E-3</v>
      </c>
      <c r="DH2961" s="81">
        <v>8.0155663417021544E-3</v>
      </c>
      <c r="DI2961" s="81">
        <v>8.0155663417021544E-3</v>
      </c>
      <c r="DJ2961" s="81">
        <v>2.129817581451309E-5</v>
      </c>
      <c r="DL2961" s="81">
        <v>0</v>
      </c>
      <c r="DM2961" s="81">
        <v>1.7071694119846599E-7</v>
      </c>
      <c r="DN2961" s="81">
        <v>1.7071694119846599E-7</v>
      </c>
      <c r="DO2961" s="81">
        <v>0</v>
      </c>
      <c r="DP2961" s="81">
        <v>1.7071694119846599E-7</v>
      </c>
      <c r="DQ2961" s="81">
        <v>1.7071694119846599E-7</v>
      </c>
      <c r="DR2961" s="81">
        <v>0</v>
      </c>
      <c r="DS2961" s="81">
        <v>1.7071694119846599E-7</v>
      </c>
      <c r="DT2961" s="81">
        <v>1.7071694119846599E-7</v>
      </c>
      <c r="DU2961" s="81">
        <v>0</v>
      </c>
      <c r="DV2961" s="81">
        <v>1.7071694119846599E-7</v>
      </c>
      <c r="DW2961" s="81">
        <v>1.7071694119846599E-7</v>
      </c>
      <c r="GE2961" s="81" t="s">
        <v>449</v>
      </c>
      <c r="GF2961" s="81" t="s">
        <v>155</v>
      </c>
      <c r="GG2961" s="81" t="s">
        <v>472</v>
      </c>
      <c r="GH2961" s="81" t="s">
        <v>451</v>
      </c>
      <c r="GI2961" s="81">
        <v>2026</v>
      </c>
      <c r="GJ2961" s="81" t="s">
        <v>201</v>
      </c>
      <c r="GK2961" s="81">
        <v>233.2300768079385</v>
      </c>
      <c r="GL2961" s="81">
        <v>415.27751599999999</v>
      </c>
      <c r="GM2961" s="81">
        <v>2026</v>
      </c>
      <c r="GN2961" s="81" t="s">
        <v>173</v>
      </c>
      <c r="GO2961" s="81">
        <v>1.1148832299820636E-2</v>
      </c>
      <c r="GP2961" s="81">
        <v>10</v>
      </c>
      <c r="GQ2961" s="81">
        <v>0</v>
      </c>
      <c r="GR2961" s="81" t="s">
        <v>448</v>
      </c>
      <c r="GS2961" s="81">
        <v>1.1148832299820636E-2</v>
      </c>
      <c r="GT2961" s="81">
        <v>2.6002430136059926</v>
      </c>
      <c r="GU2961" s="81">
        <v>1.1148832299820636E-2</v>
      </c>
      <c r="GV2961" s="81">
        <v>2.6002430136059926</v>
      </c>
      <c r="GW2961" s="81">
        <v>1.1148832299820636E-2</v>
      </c>
      <c r="GX2961" s="81">
        <v>2.6002430136059926</v>
      </c>
      <c r="GY2961" s="81">
        <v>1.1148832299820636E-2</v>
      </c>
      <c r="GZ2961" s="81">
        <v>2.6002430136059926</v>
      </c>
    </row>
    <row r="2962" spans="98:208" x14ac:dyDescent="0.25">
      <c r="CT2962" s="81" t="s">
        <v>155</v>
      </c>
      <c r="CU2962" s="81" t="s">
        <v>470</v>
      </c>
      <c r="CV2962" s="81" t="s">
        <v>452</v>
      </c>
      <c r="CW2962" s="81">
        <v>2028</v>
      </c>
      <c r="CX2962" s="81">
        <v>0</v>
      </c>
      <c r="CY2962" s="81">
        <v>0</v>
      </c>
      <c r="CZ2962" s="81">
        <v>0</v>
      </c>
      <c r="DA2962" s="81">
        <v>0</v>
      </c>
      <c r="DB2962" s="81">
        <v>5.7770153400785071</v>
      </c>
      <c r="DC2962" s="81">
        <v>0.74733835430389206</v>
      </c>
      <c r="DD2962" s="81">
        <v>3.2379513401017479</v>
      </c>
      <c r="DE2962" s="81">
        <v>1.791725645672857</v>
      </c>
      <c r="DF2962" s="81">
        <v>8.3319499833580304E-3</v>
      </c>
      <c r="DG2962" s="81">
        <v>8.3319499833580304E-3</v>
      </c>
      <c r="DH2962" s="81">
        <v>8.3319499833580304E-3</v>
      </c>
      <c r="DI2962" s="81">
        <v>8.3319499833580304E-3</v>
      </c>
      <c r="DJ2962" s="81">
        <v>2.129817581451309E-5</v>
      </c>
      <c r="DL2962" s="81">
        <v>0</v>
      </c>
      <c r="DM2962" s="81">
        <v>1.7745533562328874E-7</v>
      </c>
      <c r="DN2962" s="81">
        <v>1.7745533562328874E-7</v>
      </c>
      <c r="DO2962" s="81">
        <v>0</v>
      </c>
      <c r="DP2962" s="81">
        <v>1.7745533562328874E-7</v>
      </c>
      <c r="DQ2962" s="81">
        <v>1.7745533562328874E-7</v>
      </c>
      <c r="DR2962" s="81">
        <v>0</v>
      </c>
      <c r="DS2962" s="81">
        <v>1.7745533562328874E-7</v>
      </c>
      <c r="DT2962" s="81">
        <v>1.7745533562328874E-7</v>
      </c>
      <c r="DU2962" s="81">
        <v>0</v>
      </c>
      <c r="DV2962" s="81">
        <v>1.7745533562328874E-7</v>
      </c>
      <c r="DW2962" s="81">
        <v>1.7745533562328874E-7</v>
      </c>
      <c r="GE2962" s="81" t="s">
        <v>449</v>
      </c>
      <c r="GF2962" s="81" t="s">
        <v>155</v>
      </c>
      <c r="GG2962" s="81" t="s">
        <v>472</v>
      </c>
      <c r="GH2962" s="81" t="s">
        <v>451</v>
      </c>
      <c r="GI2962" s="81">
        <v>2027</v>
      </c>
      <c r="GJ2962" s="81" t="s">
        <v>201</v>
      </c>
      <c r="GK2962" s="81">
        <v>233.2300768079385</v>
      </c>
      <c r="GL2962" s="81">
        <v>415.27751599999999</v>
      </c>
      <c r="GM2962" s="81">
        <v>2027</v>
      </c>
      <c r="GN2962" s="81" t="s">
        <v>173</v>
      </c>
      <c r="GO2962" s="81">
        <v>1.1148832299820636E-2</v>
      </c>
      <c r="GP2962" s="81">
        <v>10</v>
      </c>
      <c r="GQ2962" s="81">
        <v>0</v>
      </c>
      <c r="GR2962" s="81" t="s">
        <v>448</v>
      </c>
      <c r="GS2962" s="81">
        <v>1.1148832299820636E-2</v>
      </c>
      <c r="GT2962" s="81">
        <v>2.6002430136059926</v>
      </c>
      <c r="GU2962" s="81">
        <v>1.1148832299820636E-2</v>
      </c>
      <c r="GV2962" s="81">
        <v>2.6002430136059926</v>
      </c>
      <c r="GW2962" s="81">
        <v>1.1148832299820636E-2</v>
      </c>
      <c r="GX2962" s="81">
        <v>2.6002430136059926</v>
      </c>
      <c r="GY2962" s="81">
        <v>1.1148832299820636E-2</v>
      </c>
      <c r="GZ2962" s="81">
        <v>2.6002430136059926</v>
      </c>
    </row>
    <row r="2963" spans="98:208" x14ac:dyDescent="0.25">
      <c r="CT2963" s="81" t="s">
        <v>155</v>
      </c>
      <c r="CU2963" s="81" t="s">
        <v>470</v>
      </c>
      <c r="CV2963" s="81" t="s">
        <v>452</v>
      </c>
      <c r="CW2963" s="81">
        <v>2029</v>
      </c>
      <c r="CX2963" s="81">
        <v>0</v>
      </c>
      <c r="CY2963" s="81">
        <v>0</v>
      </c>
      <c r="CZ2963" s="81">
        <v>0</v>
      </c>
      <c r="DA2963" s="81">
        <v>0</v>
      </c>
      <c r="DB2963" s="81">
        <v>5.7770153400785071</v>
      </c>
      <c r="DC2963" s="81">
        <v>0.74733835430389206</v>
      </c>
      <c r="DD2963" s="81">
        <v>3.2379513401017479</v>
      </c>
      <c r="DE2963" s="81">
        <v>1.791725645672857</v>
      </c>
      <c r="DF2963" s="81">
        <v>8.3319499833580304E-3</v>
      </c>
      <c r="DG2963" s="81">
        <v>8.3319499833580304E-3</v>
      </c>
      <c r="DH2963" s="81">
        <v>8.3319499833580304E-3</v>
      </c>
      <c r="DI2963" s="81">
        <v>8.3319499833580304E-3</v>
      </c>
      <c r="DJ2963" s="81">
        <v>2.129817581451309E-5</v>
      </c>
      <c r="DL2963" s="81">
        <v>0</v>
      </c>
      <c r="DM2963" s="81">
        <v>1.7745533562328874E-7</v>
      </c>
      <c r="DN2963" s="81">
        <v>1.7745533562328874E-7</v>
      </c>
      <c r="DO2963" s="81">
        <v>0</v>
      </c>
      <c r="DP2963" s="81">
        <v>1.7745533562328874E-7</v>
      </c>
      <c r="DQ2963" s="81">
        <v>1.7745533562328874E-7</v>
      </c>
      <c r="DR2963" s="81">
        <v>0</v>
      </c>
      <c r="DS2963" s="81">
        <v>1.7745533562328874E-7</v>
      </c>
      <c r="DT2963" s="81">
        <v>1.7745533562328874E-7</v>
      </c>
      <c r="DU2963" s="81">
        <v>0</v>
      </c>
      <c r="DV2963" s="81">
        <v>1.7745533562328874E-7</v>
      </c>
      <c r="DW2963" s="81">
        <v>1.7745533562328874E-7</v>
      </c>
      <c r="GE2963" s="81" t="s">
        <v>449</v>
      </c>
      <c r="GF2963" s="81" t="s">
        <v>155</v>
      </c>
      <c r="GG2963" s="81" t="s">
        <v>472</v>
      </c>
      <c r="GH2963" s="81" t="s">
        <v>451</v>
      </c>
      <c r="GI2963" s="81">
        <v>2028</v>
      </c>
      <c r="GJ2963" s="81" t="s">
        <v>201</v>
      </c>
      <c r="GK2963" s="81">
        <v>247.27299216494509</v>
      </c>
      <c r="GL2963" s="81">
        <v>415.27751599999999</v>
      </c>
      <c r="GM2963" s="81">
        <v>2028</v>
      </c>
      <c r="GN2963" s="81" t="s">
        <v>173</v>
      </c>
      <c r="GO2963" s="81">
        <v>1.1148832299820636E-2</v>
      </c>
      <c r="GP2963" s="81">
        <v>10</v>
      </c>
      <c r="GQ2963" s="81">
        <v>0</v>
      </c>
      <c r="GR2963" s="81" t="s">
        <v>448</v>
      </c>
      <c r="GS2963" s="81">
        <v>1.1148832299820636E-2</v>
      </c>
      <c r="GT2963" s="81">
        <v>2.7568051219218348</v>
      </c>
      <c r="GU2963" s="81">
        <v>1.1148832299820636E-2</v>
      </c>
      <c r="GV2963" s="81">
        <v>2.7568051219218348</v>
      </c>
      <c r="GW2963" s="81">
        <v>1.1148832299820636E-2</v>
      </c>
      <c r="GX2963" s="81">
        <v>2.7568051219218348</v>
      </c>
      <c r="GY2963" s="81">
        <v>1.1148832299820636E-2</v>
      </c>
      <c r="GZ2963" s="81">
        <v>2.7568051219218348</v>
      </c>
    </row>
    <row r="2964" spans="98:208" x14ac:dyDescent="0.25">
      <c r="CT2964" s="81" t="s">
        <v>155</v>
      </c>
      <c r="CU2964" s="81" t="s">
        <v>470</v>
      </c>
      <c r="CV2964" s="81" t="s">
        <v>452</v>
      </c>
      <c r="CW2964" s="81">
        <v>2030</v>
      </c>
      <c r="CX2964" s="81">
        <v>0</v>
      </c>
      <c r="CY2964" s="81">
        <v>0</v>
      </c>
      <c r="CZ2964" s="81">
        <v>0</v>
      </c>
      <c r="DA2964" s="81">
        <v>0</v>
      </c>
      <c r="DB2964" s="81">
        <v>5.7770153400785071</v>
      </c>
      <c r="DC2964" s="81">
        <v>0.74733835430389206</v>
      </c>
      <c r="DD2964" s="81">
        <v>3.2379513401017479</v>
      </c>
      <c r="DE2964" s="81">
        <v>1.791725645672857</v>
      </c>
      <c r="DF2964" s="81">
        <v>0</v>
      </c>
      <c r="DG2964" s="81">
        <v>8.3319499833580304E-3</v>
      </c>
      <c r="DH2964" s="81">
        <v>8.3319499833580304E-3</v>
      </c>
      <c r="DI2964" s="81">
        <v>8.3319499833580304E-3</v>
      </c>
      <c r="DJ2964" s="81">
        <v>2.129817581451309E-5</v>
      </c>
      <c r="DL2964" s="81">
        <v>0</v>
      </c>
      <c r="DM2964" s="81">
        <v>0</v>
      </c>
      <c r="DN2964" s="81">
        <v>0</v>
      </c>
      <c r="DO2964" s="81">
        <v>0</v>
      </c>
      <c r="DP2964" s="81">
        <v>1.7745533562328874E-7</v>
      </c>
      <c r="DQ2964" s="81">
        <v>1.7745533562328874E-7</v>
      </c>
      <c r="DR2964" s="81">
        <v>0</v>
      </c>
      <c r="DS2964" s="81">
        <v>1.7745533562328874E-7</v>
      </c>
      <c r="DT2964" s="81">
        <v>1.7745533562328874E-7</v>
      </c>
      <c r="DU2964" s="81">
        <v>0</v>
      </c>
      <c r="DV2964" s="81">
        <v>1.7745533562328874E-7</v>
      </c>
      <c r="DW2964" s="81">
        <v>1.7745533562328874E-7</v>
      </c>
      <c r="GE2964" s="81" t="s">
        <v>449</v>
      </c>
      <c r="GF2964" s="81" t="s">
        <v>155</v>
      </c>
      <c r="GG2964" s="81" t="s">
        <v>472</v>
      </c>
      <c r="GH2964" s="81" t="s">
        <v>451</v>
      </c>
      <c r="GI2964" s="81">
        <v>2029</v>
      </c>
      <c r="GJ2964" s="81" t="s">
        <v>201</v>
      </c>
      <c r="GK2964" s="81">
        <v>247.27299216494509</v>
      </c>
      <c r="GL2964" s="81">
        <v>415.27751599999999</v>
      </c>
      <c r="GM2964" s="81">
        <v>2029</v>
      </c>
      <c r="GN2964" s="81" t="s">
        <v>173</v>
      </c>
      <c r="GO2964" s="81">
        <v>1.1148832299820636E-2</v>
      </c>
      <c r="GP2964" s="81">
        <v>10</v>
      </c>
      <c r="GQ2964" s="81">
        <v>0</v>
      </c>
      <c r="GR2964" s="81" t="s">
        <v>448</v>
      </c>
      <c r="GS2964" s="81">
        <v>1.1148832299820636E-2</v>
      </c>
      <c r="GT2964" s="81">
        <v>2.7568051219218348</v>
      </c>
      <c r="GU2964" s="81">
        <v>1.1148832299820636E-2</v>
      </c>
      <c r="GV2964" s="81">
        <v>2.7568051219218348</v>
      </c>
      <c r="GW2964" s="81">
        <v>1.1148832299820636E-2</v>
      </c>
      <c r="GX2964" s="81">
        <v>2.7568051219218348</v>
      </c>
      <c r="GY2964" s="81">
        <v>1.1148832299820636E-2</v>
      </c>
      <c r="GZ2964" s="81">
        <v>2.7568051219218348</v>
      </c>
    </row>
    <row r="2965" spans="98:208" x14ac:dyDescent="0.25">
      <c r="CT2965" s="81" t="s">
        <v>155</v>
      </c>
      <c r="CU2965" s="81" t="s">
        <v>470</v>
      </c>
      <c r="CV2965" s="81" t="s">
        <v>452</v>
      </c>
      <c r="CW2965" s="81">
        <v>2031</v>
      </c>
      <c r="CX2965" s="81">
        <v>0</v>
      </c>
      <c r="CY2965" s="81">
        <v>0</v>
      </c>
      <c r="CZ2965" s="81">
        <v>0</v>
      </c>
      <c r="DA2965" s="81">
        <v>0</v>
      </c>
      <c r="DB2965" s="81">
        <v>5.7770153400785071</v>
      </c>
      <c r="DC2965" s="81">
        <v>0.74733835430389206</v>
      </c>
      <c r="DD2965" s="81">
        <v>3.2379513401017479</v>
      </c>
      <c r="DE2965" s="81">
        <v>1.791725645672857</v>
      </c>
      <c r="DF2965" s="81">
        <v>0</v>
      </c>
      <c r="DG2965" s="81">
        <v>0</v>
      </c>
      <c r="DH2965" s="81">
        <v>8.3319499833580304E-3</v>
      </c>
      <c r="DI2965" s="81">
        <v>8.3319499833580304E-3</v>
      </c>
      <c r="DJ2965" s="81">
        <v>2.129817581451309E-5</v>
      </c>
      <c r="DL2965" s="81">
        <v>0</v>
      </c>
      <c r="DM2965" s="81">
        <v>0</v>
      </c>
      <c r="DN2965" s="81">
        <v>0</v>
      </c>
      <c r="DO2965" s="81">
        <v>0</v>
      </c>
      <c r="DP2965" s="81">
        <v>0</v>
      </c>
      <c r="DQ2965" s="81">
        <v>0</v>
      </c>
      <c r="DR2965" s="81">
        <v>0</v>
      </c>
      <c r="DS2965" s="81">
        <v>1.7745533562328874E-7</v>
      </c>
      <c r="DT2965" s="81">
        <v>1.7745533562328874E-7</v>
      </c>
      <c r="DU2965" s="81">
        <v>0</v>
      </c>
      <c r="DV2965" s="81">
        <v>1.7745533562328874E-7</v>
      </c>
      <c r="DW2965" s="81">
        <v>1.7745533562328874E-7</v>
      </c>
      <c r="GE2965" s="81" t="s">
        <v>449</v>
      </c>
      <c r="GF2965" s="81" t="s">
        <v>155</v>
      </c>
      <c r="GG2965" s="81" t="s">
        <v>472</v>
      </c>
      <c r="GH2965" s="81" t="s">
        <v>451</v>
      </c>
      <c r="GI2965" s="81">
        <v>2030</v>
      </c>
      <c r="GJ2965" s="81" t="s">
        <v>201</v>
      </c>
      <c r="GK2965" s="81">
        <v>247.27299216494509</v>
      </c>
      <c r="GL2965" s="81">
        <v>415.27751599999999</v>
      </c>
      <c r="GM2965" s="81">
        <v>2030</v>
      </c>
      <c r="GN2965" s="81" t="s">
        <v>173</v>
      </c>
      <c r="GO2965" s="81">
        <v>1.1148832299820636E-2</v>
      </c>
      <c r="GP2965" s="81">
        <v>10</v>
      </c>
      <c r="GQ2965" s="81">
        <v>0</v>
      </c>
      <c r="GR2965" s="81" t="s">
        <v>448</v>
      </c>
      <c r="GS2965" s="81">
        <v>0</v>
      </c>
      <c r="GT2965" s="81">
        <v>0</v>
      </c>
      <c r="GU2965" s="81">
        <v>1.1148832299820636E-2</v>
      </c>
      <c r="GV2965" s="81">
        <v>2.7568051219218348</v>
      </c>
      <c r="GW2965" s="81">
        <v>1.1148832299820636E-2</v>
      </c>
      <c r="GX2965" s="81">
        <v>2.7568051219218348</v>
      </c>
      <c r="GY2965" s="81">
        <v>1.1148832299820636E-2</v>
      </c>
      <c r="GZ2965" s="81">
        <v>2.7568051219218348</v>
      </c>
    </row>
    <row r="2966" spans="98:208" x14ac:dyDescent="0.25">
      <c r="CT2966" s="81" t="s">
        <v>155</v>
      </c>
      <c r="CU2966" s="81" t="s">
        <v>470</v>
      </c>
      <c r="CV2966" s="81" t="s">
        <v>452</v>
      </c>
      <c r="CW2966" s="81">
        <v>2032</v>
      </c>
      <c r="CX2966" s="81">
        <v>0</v>
      </c>
      <c r="CY2966" s="81">
        <v>0</v>
      </c>
      <c r="CZ2966" s="81">
        <v>0</v>
      </c>
      <c r="DA2966" s="81">
        <v>0</v>
      </c>
      <c r="DB2966" s="81">
        <v>5.7770153400785071</v>
      </c>
      <c r="DC2966" s="81">
        <v>0.74733835430389206</v>
      </c>
      <c r="DD2966" s="81">
        <v>3.2379513401017479</v>
      </c>
      <c r="DE2966" s="81">
        <v>1.791725645672857</v>
      </c>
      <c r="DF2966" s="81">
        <v>0</v>
      </c>
      <c r="DG2966" s="81">
        <v>0</v>
      </c>
      <c r="DH2966" s="81">
        <v>0</v>
      </c>
      <c r="DI2966" s="81">
        <v>8.3319499833580304E-3</v>
      </c>
      <c r="DJ2966" s="81">
        <v>2.129817581451309E-5</v>
      </c>
      <c r="DL2966" s="81">
        <v>0</v>
      </c>
      <c r="DM2966" s="81">
        <v>0</v>
      </c>
      <c r="DN2966" s="81">
        <v>0</v>
      </c>
      <c r="DO2966" s="81">
        <v>0</v>
      </c>
      <c r="DP2966" s="81">
        <v>0</v>
      </c>
      <c r="DQ2966" s="81">
        <v>0</v>
      </c>
      <c r="DR2966" s="81">
        <v>0</v>
      </c>
      <c r="DS2966" s="81">
        <v>0</v>
      </c>
      <c r="DT2966" s="81">
        <v>0</v>
      </c>
      <c r="DU2966" s="81">
        <v>0</v>
      </c>
      <c r="DV2966" s="81">
        <v>1.7745533562328874E-7</v>
      </c>
      <c r="DW2966" s="81">
        <v>1.7745533562328874E-7</v>
      </c>
      <c r="GE2966" s="81" t="s">
        <v>449</v>
      </c>
      <c r="GF2966" s="81" t="s">
        <v>155</v>
      </c>
      <c r="GG2966" s="81" t="s">
        <v>472</v>
      </c>
      <c r="GH2966" s="81" t="s">
        <v>451</v>
      </c>
      <c r="GI2966" s="81">
        <v>2031</v>
      </c>
      <c r="GJ2966" s="81" t="s">
        <v>201</v>
      </c>
      <c r="GK2966" s="81">
        <v>247.27299216494509</v>
      </c>
      <c r="GL2966" s="81">
        <v>415.27751599999999</v>
      </c>
      <c r="GM2966" s="81">
        <v>2031</v>
      </c>
      <c r="GN2966" s="81" t="s">
        <v>173</v>
      </c>
      <c r="GO2966" s="81">
        <v>1.1148832299820636E-2</v>
      </c>
      <c r="GP2966" s="81">
        <v>10</v>
      </c>
      <c r="GQ2966" s="81">
        <v>0</v>
      </c>
      <c r="GR2966" s="81" t="s">
        <v>448</v>
      </c>
      <c r="GS2966" s="81">
        <v>0</v>
      </c>
      <c r="GT2966" s="81">
        <v>0</v>
      </c>
      <c r="GU2966" s="81">
        <v>0</v>
      </c>
      <c r="GV2966" s="81">
        <v>0</v>
      </c>
      <c r="GW2966" s="81">
        <v>1.1148832299820636E-2</v>
      </c>
      <c r="GX2966" s="81">
        <v>2.7568051219218348</v>
      </c>
      <c r="GY2966" s="81">
        <v>1.1148832299820636E-2</v>
      </c>
      <c r="GZ2966" s="81">
        <v>2.7568051219218348</v>
      </c>
    </row>
    <row r="2967" spans="98:208" x14ac:dyDescent="0.25">
      <c r="CT2967" s="81" t="s">
        <v>155</v>
      </c>
      <c r="CU2967" s="81" t="s">
        <v>470</v>
      </c>
      <c r="CV2967" s="81" t="s">
        <v>453</v>
      </c>
      <c r="CW2967" s="81">
        <v>2020</v>
      </c>
      <c r="CX2967" s="81">
        <v>0</v>
      </c>
      <c r="CY2967" s="81">
        <v>0</v>
      </c>
      <c r="CZ2967" s="81">
        <v>0</v>
      </c>
      <c r="DA2967" s="81">
        <v>0</v>
      </c>
      <c r="DB2967" s="81">
        <v>7.7900575334948222E-2</v>
      </c>
      <c r="DC2967" s="81">
        <v>3.6425060683954437E-2</v>
      </c>
      <c r="DD2967" s="81">
        <v>1.5808724525429251E-3</v>
      </c>
      <c r="DE2967" s="81">
        <v>3.9894642198450507E-2</v>
      </c>
      <c r="DF2967" s="81">
        <v>4.0609689307619801E-4</v>
      </c>
      <c r="DG2967" s="81">
        <v>0</v>
      </c>
      <c r="DH2967" s="81">
        <v>0</v>
      </c>
      <c r="DI2967" s="81">
        <v>0</v>
      </c>
      <c r="DJ2967" s="81">
        <v>5.8378219860145074E-4</v>
      </c>
      <c r="DL2967" s="81">
        <v>0</v>
      </c>
      <c r="DM2967" s="81">
        <v>2.3707213708524112E-7</v>
      </c>
      <c r="DN2967" s="81">
        <v>2.3707213708524112E-7</v>
      </c>
      <c r="DO2967" s="81">
        <v>0</v>
      </c>
      <c r="DP2967" s="81">
        <v>0</v>
      </c>
      <c r="DQ2967" s="81">
        <v>0</v>
      </c>
      <c r="DR2967" s="81">
        <v>0</v>
      </c>
      <c r="DS2967" s="81">
        <v>0</v>
      </c>
      <c r="DT2967" s="81">
        <v>0</v>
      </c>
      <c r="DU2967" s="81">
        <v>0</v>
      </c>
      <c r="DV2967" s="81">
        <v>0</v>
      </c>
      <c r="DW2967" s="81">
        <v>0</v>
      </c>
      <c r="GE2967" s="81" t="s">
        <v>449</v>
      </c>
      <c r="GF2967" s="81" t="s">
        <v>155</v>
      </c>
      <c r="GG2967" s="81" t="s">
        <v>472</v>
      </c>
      <c r="GH2967" s="81" t="s">
        <v>451</v>
      </c>
      <c r="GI2967" s="81">
        <v>2032</v>
      </c>
      <c r="GJ2967" s="81" t="s">
        <v>201</v>
      </c>
      <c r="GK2967" s="81">
        <v>247.27299216494509</v>
      </c>
      <c r="GL2967" s="81">
        <v>415.27751599999999</v>
      </c>
      <c r="GM2967" s="81">
        <v>2032</v>
      </c>
      <c r="GN2967" s="81" t="s">
        <v>173</v>
      </c>
      <c r="GO2967" s="81">
        <v>1.1148832299820636E-2</v>
      </c>
      <c r="GP2967" s="81">
        <v>10</v>
      </c>
      <c r="GQ2967" s="81">
        <v>0</v>
      </c>
      <c r="GR2967" s="81" t="s">
        <v>448</v>
      </c>
      <c r="GS2967" s="81">
        <v>0</v>
      </c>
      <c r="GT2967" s="81">
        <v>0</v>
      </c>
      <c r="GU2967" s="81">
        <v>0</v>
      </c>
      <c r="GV2967" s="81">
        <v>0</v>
      </c>
      <c r="GW2967" s="81">
        <v>0</v>
      </c>
      <c r="GX2967" s="81">
        <v>0</v>
      </c>
      <c r="GY2967" s="81">
        <v>1.1148832299820636E-2</v>
      </c>
      <c r="GZ2967" s="81">
        <v>2.7568051219218348</v>
      </c>
    </row>
    <row r="2968" spans="98:208" x14ac:dyDescent="0.25">
      <c r="CT2968" s="81" t="s">
        <v>155</v>
      </c>
      <c r="CU2968" s="81" t="s">
        <v>470</v>
      </c>
      <c r="CV2968" s="81" t="s">
        <v>453</v>
      </c>
      <c r="CW2968" s="81">
        <v>2021</v>
      </c>
      <c r="CX2968" s="81">
        <v>0</v>
      </c>
      <c r="CY2968" s="81">
        <v>0</v>
      </c>
      <c r="CZ2968" s="81">
        <v>0</v>
      </c>
      <c r="DA2968" s="81">
        <v>0</v>
      </c>
      <c r="DB2968" s="81">
        <v>7.7900575334948222E-2</v>
      </c>
      <c r="DC2968" s="81">
        <v>3.6425060683954437E-2</v>
      </c>
      <c r="DD2968" s="81">
        <v>1.5808724525429251E-3</v>
      </c>
      <c r="DE2968" s="81">
        <v>3.9894642198450507E-2</v>
      </c>
      <c r="DF2968" s="81">
        <v>4.0609689307619801E-4</v>
      </c>
      <c r="DG2968" s="81">
        <v>4.0609689307619801E-4</v>
      </c>
      <c r="DH2968" s="81">
        <v>0</v>
      </c>
      <c r="DI2968" s="81">
        <v>0</v>
      </c>
      <c r="DJ2968" s="81">
        <v>5.8378219860145074E-4</v>
      </c>
      <c r="DL2968" s="81">
        <v>0</v>
      </c>
      <c r="DM2968" s="81">
        <v>2.3707213708524112E-7</v>
      </c>
      <c r="DN2968" s="81">
        <v>2.3707213708524112E-7</v>
      </c>
      <c r="DO2968" s="81">
        <v>0</v>
      </c>
      <c r="DP2968" s="81">
        <v>2.3707213708524112E-7</v>
      </c>
      <c r="DQ2968" s="81">
        <v>2.3707213708524112E-7</v>
      </c>
      <c r="DR2968" s="81">
        <v>0</v>
      </c>
      <c r="DS2968" s="81">
        <v>0</v>
      </c>
      <c r="DT2968" s="81">
        <v>0</v>
      </c>
      <c r="DU2968" s="81">
        <v>0</v>
      </c>
      <c r="DV2968" s="81">
        <v>0</v>
      </c>
      <c r="DW2968" s="81">
        <v>0</v>
      </c>
      <c r="GE2968" s="81" t="s">
        <v>449</v>
      </c>
      <c r="GF2968" s="81" t="s">
        <v>155</v>
      </c>
      <c r="GG2968" s="81" t="s">
        <v>472</v>
      </c>
      <c r="GH2968" s="81" t="s">
        <v>452</v>
      </c>
      <c r="GI2968" s="81">
        <v>2021</v>
      </c>
      <c r="GJ2968" s="81" t="s">
        <v>201</v>
      </c>
      <c r="GK2968" s="81">
        <v>0.69641821681224236</v>
      </c>
      <c r="GL2968" s="81">
        <v>415.27751599999999</v>
      </c>
      <c r="GM2968" s="81">
        <v>2021</v>
      </c>
      <c r="GN2968" s="81" t="s">
        <v>173</v>
      </c>
      <c r="GO2968" s="81">
        <v>1.1148832299820636E-2</v>
      </c>
      <c r="GP2968" s="81">
        <v>10</v>
      </c>
      <c r="GQ2968" s="81">
        <v>0</v>
      </c>
      <c r="GR2968" s="81" t="s">
        <v>448</v>
      </c>
      <c r="GS2968" s="81">
        <v>1.1148832299820636E-2</v>
      </c>
      <c r="GT2968" s="81">
        <v>7.7642499097798183E-3</v>
      </c>
      <c r="GU2968" s="81">
        <v>1.1148832299820636E-2</v>
      </c>
      <c r="GV2968" s="81">
        <v>7.7642499097798183E-3</v>
      </c>
      <c r="GW2968" s="81">
        <v>0</v>
      </c>
      <c r="GX2968" s="81">
        <v>0</v>
      </c>
      <c r="GY2968" s="81">
        <v>0</v>
      </c>
      <c r="GZ2968" s="81">
        <v>0</v>
      </c>
    </row>
    <row r="2969" spans="98:208" x14ac:dyDescent="0.25">
      <c r="CT2969" s="81" t="s">
        <v>155</v>
      </c>
      <c r="CU2969" s="81" t="s">
        <v>470</v>
      </c>
      <c r="CV2969" s="81" t="s">
        <v>453</v>
      </c>
      <c r="CW2969" s="81">
        <v>2022</v>
      </c>
      <c r="CX2969" s="81">
        <v>0</v>
      </c>
      <c r="CY2969" s="81">
        <v>0</v>
      </c>
      <c r="CZ2969" s="81">
        <v>0</v>
      </c>
      <c r="DA2969" s="81">
        <v>0</v>
      </c>
      <c r="DB2969" s="81">
        <v>7.7900575334948222E-2</v>
      </c>
      <c r="DC2969" s="81">
        <v>3.6425060683954437E-2</v>
      </c>
      <c r="DD2969" s="81">
        <v>1.5808724525429251E-3</v>
      </c>
      <c r="DE2969" s="81">
        <v>3.9894642198450507E-2</v>
      </c>
      <c r="DF2969" s="81">
        <v>4.0609689307619801E-4</v>
      </c>
      <c r="DG2969" s="81">
        <v>4.0609689307619801E-4</v>
      </c>
      <c r="DH2969" s="81">
        <v>4.0609689307619801E-4</v>
      </c>
      <c r="DI2969" s="81">
        <v>0</v>
      </c>
      <c r="DJ2969" s="81">
        <v>5.8378219860145074E-4</v>
      </c>
      <c r="DL2969" s="81">
        <v>0</v>
      </c>
      <c r="DM2969" s="81">
        <v>2.3707213708524112E-7</v>
      </c>
      <c r="DN2969" s="81">
        <v>2.3707213708524112E-7</v>
      </c>
      <c r="DO2969" s="81">
        <v>0</v>
      </c>
      <c r="DP2969" s="81">
        <v>2.3707213708524112E-7</v>
      </c>
      <c r="DQ2969" s="81">
        <v>2.3707213708524112E-7</v>
      </c>
      <c r="DR2969" s="81">
        <v>0</v>
      </c>
      <c r="DS2969" s="81">
        <v>2.3707213708524112E-7</v>
      </c>
      <c r="DT2969" s="81">
        <v>2.3707213708524112E-7</v>
      </c>
      <c r="DU2969" s="81">
        <v>0</v>
      </c>
      <c r="DV2969" s="81">
        <v>0</v>
      </c>
      <c r="DW2969" s="81">
        <v>0</v>
      </c>
      <c r="GE2969" s="81" t="s">
        <v>449</v>
      </c>
      <c r="GF2969" s="81" t="s">
        <v>155</v>
      </c>
      <c r="GG2969" s="81" t="s">
        <v>472</v>
      </c>
      <c r="GH2969" s="81" t="s">
        <v>452</v>
      </c>
      <c r="GI2969" s="81">
        <v>2022</v>
      </c>
      <c r="GJ2969" s="81" t="s">
        <v>201</v>
      </c>
      <c r="GK2969" s="81">
        <v>0.69641821681224236</v>
      </c>
      <c r="GL2969" s="81">
        <v>415.27751599999999</v>
      </c>
      <c r="GM2969" s="81">
        <v>2022</v>
      </c>
      <c r="GN2969" s="81" t="s">
        <v>173</v>
      </c>
      <c r="GO2969" s="81">
        <v>1.1148832299820636E-2</v>
      </c>
      <c r="GP2969" s="81">
        <v>10</v>
      </c>
      <c r="GQ2969" s="81">
        <v>0</v>
      </c>
      <c r="GR2969" s="81" t="s">
        <v>448</v>
      </c>
      <c r="GS2969" s="81">
        <v>1.1148832299820636E-2</v>
      </c>
      <c r="GT2969" s="81">
        <v>7.7642499097798183E-3</v>
      </c>
      <c r="GU2969" s="81">
        <v>1.1148832299820636E-2</v>
      </c>
      <c r="GV2969" s="81">
        <v>7.7642499097798183E-3</v>
      </c>
      <c r="GW2969" s="81">
        <v>1.1148832299820636E-2</v>
      </c>
      <c r="GX2969" s="81">
        <v>7.7642499097798183E-3</v>
      </c>
      <c r="GY2969" s="81">
        <v>0</v>
      </c>
      <c r="GZ2969" s="81">
        <v>0</v>
      </c>
    </row>
    <row r="2970" spans="98:208" x14ac:dyDescent="0.25">
      <c r="CT2970" s="81" t="s">
        <v>155</v>
      </c>
      <c r="CU2970" s="81" t="s">
        <v>470</v>
      </c>
      <c r="CV2970" s="81" t="s">
        <v>453</v>
      </c>
      <c r="CW2970" s="81">
        <v>2023</v>
      </c>
      <c r="CX2970" s="81">
        <v>0</v>
      </c>
      <c r="CY2970" s="81">
        <v>0</v>
      </c>
      <c r="CZ2970" s="81">
        <v>0</v>
      </c>
      <c r="DA2970" s="81">
        <v>0</v>
      </c>
      <c r="DB2970" s="81">
        <v>8.0408269036976926E-2</v>
      </c>
      <c r="DC2970" s="81">
        <v>3.7590224611390582E-2</v>
      </c>
      <c r="DD2970" s="81">
        <v>1.631433411568533E-3</v>
      </c>
      <c r="DE2970" s="81">
        <v>4.1186611014017473E-2</v>
      </c>
      <c r="DF2970" s="81">
        <v>4.1908711030498396E-4</v>
      </c>
      <c r="DG2970" s="81">
        <v>4.1908711030498396E-4</v>
      </c>
      <c r="DH2970" s="81">
        <v>4.1908711030498396E-4</v>
      </c>
      <c r="DI2970" s="81">
        <v>4.1908711030498396E-4</v>
      </c>
      <c r="DJ2970" s="81">
        <v>5.8378219860145074E-4</v>
      </c>
      <c r="DL2970" s="81">
        <v>0</v>
      </c>
      <c r="DM2970" s="81">
        <v>2.4465559465937224E-7</v>
      </c>
      <c r="DN2970" s="81">
        <v>2.4465559465937224E-7</v>
      </c>
      <c r="DO2970" s="81">
        <v>0</v>
      </c>
      <c r="DP2970" s="81">
        <v>2.4465559465937224E-7</v>
      </c>
      <c r="DQ2970" s="81">
        <v>2.4465559465937224E-7</v>
      </c>
      <c r="DR2970" s="81">
        <v>0</v>
      </c>
      <c r="DS2970" s="81">
        <v>2.4465559465937224E-7</v>
      </c>
      <c r="DT2970" s="81">
        <v>2.4465559465937224E-7</v>
      </c>
      <c r="DU2970" s="81">
        <v>0</v>
      </c>
      <c r="DV2970" s="81">
        <v>2.4465559465937224E-7</v>
      </c>
      <c r="DW2970" s="81">
        <v>2.4465559465937224E-7</v>
      </c>
      <c r="GE2970" s="81" t="s">
        <v>449</v>
      </c>
      <c r="GF2970" s="81" t="s">
        <v>155</v>
      </c>
      <c r="GG2970" s="81" t="s">
        <v>472</v>
      </c>
      <c r="GH2970" s="81" t="s">
        <v>452</v>
      </c>
      <c r="GI2970" s="81">
        <v>2023</v>
      </c>
      <c r="GJ2970" s="81" t="s">
        <v>201</v>
      </c>
      <c r="GK2970" s="81">
        <v>0.71896016785822114</v>
      </c>
      <c r="GL2970" s="81">
        <v>415.27751599999999</v>
      </c>
      <c r="GM2970" s="81">
        <v>2023</v>
      </c>
      <c r="GN2970" s="81" t="s">
        <v>173</v>
      </c>
      <c r="GO2970" s="81">
        <v>1.1148832299820636E-2</v>
      </c>
      <c r="GP2970" s="81">
        <v>10</v>
      </c>
      <c r="GQ2970" s="81">
        <v>0</v>
      </c>
      <c r="GR2970" s="81" t="s">
        <v>448</v>
      </c>
      <c r="GS2970" s="81">
        <v>1.1148832299820636E-2</v>
      </c>
      <c r="GT2970" s="81">
        <v>8.015566341702203E-3</v>
      </c>
      <c r="GU2970" s="81">
        <v>1.1148832299820636E-2</v>
      </c>
      <c r="GV2970" s="81">
        <v>8.015566341702203E-3</v>
      </c>
      <c r="GW2970" s="81">
        <v>1.1148832299820636E-2</v>
      </c>
      <c r="GX2970" s="81">
        <v>8.015566341702203E-3</v>
      </c>
      <c r="GY2970" s="81">
        <v>1.1148832299820636E-2</v>
      </c>
      <c r="GZ2970" s="81">
        <v>8.015566341702203E-3</v>
      </c>
    </row>
    <row r="2971" spans="98:208" x14ac:dyDescent="0.25">
      <c r="CT2971" s="81" t="s">
        <v>155</v>
      </c>
      <c r="CU2971" s="81" t="s">
        <v>470</v>
      </c>
      <c r="CV2971" s="81" t="s">
        <v>453</v>
      </c>
      <c r="CW2971" s="81">
        <v>2024</v>
      </c>
      <c r="CX2971" s="81">
        <v>0</v>
      </c>
      <c r="CY2971" s="81">
        <v>0</v>
      </c>
      <c r="CZ2971" s="81">
        <v>0</v>
      </c>
      <c r="DA2971" s="81">
        <v>0</v>
      </c>
      <c r="DB2971" s="81">
        <v>8.0408269036976926E-2</v>
      </c>
      <c r="DC2971" s="81">
        <v>3.7590224611390582E-2</v>
      </c>
      <c r="DD2971" s="81">
        <v>1.631433411568533E-3</v>
      </c>
      <c r="DE2971" s="81">
        <v>4.1186611014017473E-2</v>
      </c>
      <c r="DF2971" s="81">
        <v>4.1908711030498396E-4</v>
      </c>
      <c r="DG2971" s="81">
        <v>4.1908711030498396E-4</v>
      </c>
      <c r="DH2971" s="81">
        <v>4.1908711030498396E-4</v>
      </c>
      <c r="DI2971" s="81">
        <v>4.1908711030498396E-4</v>
      </c>
      <c r="DJ2971" s="81">
        <v>5.8378219860145074E-4</v>
      </c>
      <c r="DL2971" s="81">
        <v>0</v>
      </c>
      <c r="DM2971" s="81">
        <v>2.4465559465937224E-7</v>
      </c>
      <c r="DN2971" s="81">
        <v>2.4465559465937224E-7</v>
      </c>
      <c r="DO2971" s="81">
        <v>0</v>
      </c>
      <c r="DP2971" s="81">
        <v>2.4465559465937224E-7</v>
      </c>
      <c r="DQ2971" s="81">
        <v>2.4465559465937224E-7</v>
      </c>
      <c r="DR2971" s="81">
        <v>0</v>
      </c>
      <c r="DS2971" s="81">
        <v>2.4465559465937224E-7</v>
      </c>
      <c r="DT2971" s="81">
        <v>2.4465559465937224E-7</v>
      </c>
      <c r="DU2971" s="81">
        <v>0</v>
      </c>
      <c r="DV2971" s="81">
        <v>2.4465559465937224E-7</v>
      </c>
      <c r="DW2971" s="81">
        <v>2.4465559465937224E-7</v>
      </c>
      <c r="GE2971" s="81" t="s">
        <v>449</v>
      </c>
      <c r="GF2971" s="81" t="s">
        <v>155</v>
      </c>
      <c r="GG2971" s="81" t="s">
        <v>472</v>
      </c>
      <c r="GH2971" s="81" t="s">
        <v>452</v>
      </c>
      <c r="GI2971" s="81">
        <v>2024</v>
      </c>
      <c r="GJ2971" s="81" t="s">
        <v>201</v>
      </c>
      <c r="GK2971" s="81">
        <v>0.71896016785822114</v>
      </c>
      <c r="GL2971" s="81">
        <v>415.27751599999999</v>
      </c>
      <c r="GM2971" s="81">
        <v>2024</v>
      </c>
      <c r="GN2971" s="81" t="s">
        <v>173</v>
      </c>
      <c r="GO2971" s="81">
        <v>1.1148832299820636E-2</v>
      </c>
      <c r="GP2971" s="81">
        <v>10</v>
      </c>
      <c r="GQ2971" s="81">
        <v>0</v>
      </c>
      <c r="GR2971" s="81" t="s">
        <v>448</v>
      </c>
      <c r="GS2971" s="81">
        <v>1.1148832299820636E-2</v>
      </c>
      <c r="GT2971" s="81">
        <v>8.015566341702203E-3</v>
      </c>
      <c r="GU2971" s="81">
        <v>1.1148832299820636E-2</v>
      </c>
      <c r="GV2971" s="81">
        <v>8.015566341702203E-3</v>
      </c>
      <c r="GW2971" s="81">
        <v>1.1148832299820636E-2</v>
      </c>
      <c r="GX2971" s="81">
        <v>8.015566341702203E-3</v>
      </c>
      <c r="GY2971" s="81">
        <v>1.1148832299820636E-2</v>
      </c>
      <c r="GZ2971" s="81">
        <v>8.015566341702203E-3</v>
      </c>
    </row>
    <row r="2972" spans="98:208" x14ac:dyDescent="0.25">
      <c r="CT2972" s="81" t="s">
        <v>155</v>
      </c>
      <c r="CU2972" s="81" t="s">
        <v>470</v>
      </c>
      <c r="CV2972" s="81" t="s">
        <v>453</v>
      </c>
      <c r="CW2972" s="81">
        <v>2025</v>
      </c>
      <c r="CX2972" s="81">
        <v>0</v>
      </c>
      <c r="CY2972" s="81">
        <v>0</v>
      </c>
      <c r="CZ2972" s="81">
        <v>0</v>
      </c>
      <c r="DA2972" s="81">
        <v>0</v>
      </c>
      <c r="DB2972" s="81">
        <v>8.0408269036976926E-2</v>
      </c>
      <c r="DC2972" s="81">
        <v>3.7590224611390582E-2</v>
      </c>
      <c r="DD2972" s="81">
        <v>1.631433411568533E-3</v>
      </c>
      <c r="DE2972" s="81">
        <v>4.1186611014017473E-2</v>
      </c>
      <c r="DF2972" s="81">
        <v>4.1908711030498396E-4</v>
      </c>
      <c r="DG2972" s="81">
        <v>4.1908711030498396E-4</v>
      </c>
      <c r="DH2972" s="81">
        <v>4.1908711030498396E-4</v>
      </c>
      <c r="DI2972" s="81">
        <v>4.1908711030498396E-4</v>
      </c>
      <c r="DJ2972" s="81">
        <v>5.8378219860145074E-4</v>
      </c>
      <c r="DL2972" s="81">
        <v>0</v>
      </c>
      <c r="DM2972" s="81">
        <v>2.4465559465937224E-7</v>
      </c>
      <c r="DN2972" s="81">
        <v>2.4465559465937224E-7</v>
      </c>
      <c r="DO2972" s="81">
        <v>0</v>
      </c>
      <c r="DP2972" s="81">
        <v>2.4465559465937224E-7</v>
      </c>
      <c r="DQ2972" s="81">
        <v>2.4465559465937224E-7</v>
      </c>
      <c r="DR2972" s="81">
        <v>0</v>
      </c>
      <c r="DS2972" s="81">
        <v>2.4465559465937224E-7</v>
      </c>
      <c r="DT2972" s="81">
        <v>2.4465559465937224E-7</v>
      </c>
      <c r="DU2972" s="81">
        <v>0</v>
      </c>
      <c r="DV2972" s="81">
        <v>2.4465559465937224E-7</v>
      </c>
      <c r="DW2972" s="81">
        <v>2.4465559465937224E-7</v>
      </c>
      <c r="GE2972" s="81" t="s">
        <v>449</v>
      </c>
      <c r="GF2972" s="81" t="s">
        <v>155</v>
      </c>
      <c r="GG2972" s="81" t="s">
        <v>472</v>
      </c>
      <c r="GH2972" s="81" t="s">
        <v>452</v>
      </c>
      <c r="GI2972" s="81">
        <v>2025</v>
      </c>
      <c r="GJ2972" s="81" t="s">
        <v>201</v>
      </c>
      <c r="GK2972" s="81">
        <v>0.71896016785822114</v>
      </c>
      <c r="GL2972" s="81">
        <v>415.27751599999999</v>
      </c>
      <c r="GM2972" s="81">
        <v>2025</v>
      </c>
      <c r="GN2972" s="81" t="s">
        <v>173</v>
      </c>
      <c r="GO2972" s="81">
        <v>1.1148832299820636E-2</v>
      </c>
      <c r="GP2972" s="81">
        <v>10</v>
      </c>
      <c r="GQ2972" s="81">
        <v>0</v>
      </c>
      <c r="GR2972" s="81" t="s">
        <v>448</v>
      </c>
      <c r="GS2972" s="81">
        <v>1.1148832299820636E-2</v>
      </c>
      <c r="GT2972" s="81">
        <v>8.015566341702203E-3</v>
      </c>
      <c r="GU2972" s="81">
        <v>1.1148832299820636E-2</v>
      </c>
      <c r="GV2972" s="81">
        <v>8.015566341702203E-3</v>
      </c>
      <c r="GW2972" s="81">
        <v>1.1148832299820636E-2</v>
      </c>
      <c r="GX2972" s="81">
        <v>8.015566341702203E-3</v>
      </c>
      <c r="GY2972" s="81">
        <v>1.1148832299820636E-2</v>
      </c>
      <c r="GZ2972" s="81">
        <v>8.015566341702203E-3</v>
      </c>
    </row>
    <row r="2973" spans="98:208" x14ac:dyDescent="0.25">
      <c r="CT2973" s="81" t="s">
        <v>155</v>
      </c>
      <c r="CU2973" s="81" t="s">
        <v>470</v>
      </c>
      <c r="CV2973" s="81" t="s">
        <v>453</v>
      </c>
      <c r="CW2973" s="81">
        <v>2026</v>
      </c>
      <c r="CX2973" s="81">
        <v>0</v>
      </c>
      <c r="CY2973" s="81">
        <v>0</v>
      </c>
      <c r="CZ2973" s="81">
        <v>0</v>
      </c>
      <c r="DA2973" s="81">
        <v>0</v>
      </c>
      <c r="DB2973" s="81">
        <v>8.0408269036976926E-2</v>
      </c>
      <c r="DC2973" s="81">
        <v>3.7590224611390582E-2</v>
      </c>
      <c r="DD2973" s="81">
        <v>1.631433411568533E-3</v>
      </c>
      <c r="DE2973" s="81">
        <v>4.1186611014017473E-2</v>
      </c>
      <c r="DF2973" s="81">
        <v>4.1908711030498396E-4</v>
      </c>
      <c r="DG2973" s="81">
        <v>4.1908711030498396E-4</v>
      </c>
      <c r="DH2973" s="81">
        <v>4.1908711030498396E-4</v>
      </c>
      <c r="DI2973" s="81">
        <v>4.1908711030498396E-4</v>
      </c>
      <c r="DJ2973" s="81">
        <v>5.8378219860145074E-4</v>
      </c>
      <c r="DL2973" s="81">
        <v>0</v>
      </c>
      <c r="DM2973" s="81">
        <v>2.4465559465937224E-7</v>
      </c>
      <c r="DN2973" s="81">
        <v>2.4465559465937224E-7</v>
      </c>
      <c r="DO2973" s="81">
        <v>0</v>
      </c>
      <c r="DP2973" s="81">
        <v>2.4465559465937224E-7</v>
      </c>
      <c r="DQ2973" s="81">
        <v>2.4465559465937224E-7</v>
      </c>
      <c r="DR2973" s="81">
        <v>0</v>
      </c>
      <c r="DS2973" s="81">
        <v>2.4465559465937224E-7</v>
      </c>
      <c r="DT2973" s="81">
        <v>2.4465559465937224E-7</v>
      </c>
      <c r="DU2973" s="81">
        <v>0</v>
      </c>
      <c r="DV2973" s="81">
        <v>2.4465559465937224E-7</v>
      </c>
      <c r="DW2973" s="81">
        <v>2.4465559465937224E-7</v>
      </c>
      <c r="GE2973" s="81" t="s">
        <v>449</v>
      </c>
      <c r="GF2973" s="81" t="s">
        <v>155</v>
      </c>
      <c r="GG2973" s="81" t="s">
        <v>472</v>
      </c>
      <c r="GH2973" s="81" t="s">
        <v>452</v>
      </c>
      <c r="GI2973" s="81">
        <v>2026</v>
      </c>
      <c r="GJ2973" s="81" t="s">
        <v>201</v>
      </c>
      <c r="GK2973" s="81">
        <v>0.71896016785822114</v>
      </c>
      <c r="GL2973" s="81">
        <v>415.27751599999999</v>
      </c>
      <c r="GM2973" s="81">
        <v>2026</v>
      </c>
      <c r="GN2973" s="81" t="s">
        <v>173</v>
      </c>
      <c r="GO2973" s="81">
        <v>1.1148832299820636E-2</v>
      </c>
      <c r="GP2973" s="81">
        <v>10</v>
      </c>
      <c r="GQ2973" s="81">
        <v>0</v>
      </c>
      <c r="GR2973" s="81" t="s">
        <v>448</v>
      </c>
      <c r="GS2973" s="81">
        <v>1.1148832299820636E-2</v>
      </c>
      <c r="GT2973" s="81">
        <v>8.015566341702203E-3</v>
      </c>
      <c r="GU2973" s="81">
        <v>1.1148832299820636E-2</v>
      </c>
      <c r="GV2973" s="81">
        <v>8.015566341702203E-3</v>
      </c>
      <c r="GW2973" s="81">
        <v>1.1148832299820636E-2</v>
      </c>
      <c r="GX2973" s="81">
        <v>8.015566341702203E-3</v>
      </c>
      <c r="GY2973" s="81">
        <v>1.1148832299820636E-2</v>
      </c>
      <c r="GZ2973" s="81">
        <v>8.015566341702203E-3</v>
      </c>
    </row>
    <row r="2974" spans="98:208" x14ac:dyDescent="0.25">
      <c r="CT2974" s="81" t="s">
        <v>155</v>
      </c>
      <c r="CU2974" s="81" t="s">
        <v>470</v>
      </c>
      <c r="CV2974" s="81" t="s">
        <v>453</v>
      </c>
      <c r="CW2974" s="81">
        <v>2027</v>
      </c>
      <c r="CX2974" s="81">
        <v>0</v>
      </c>
      <c r="CY2974" s="81">
        <v>0</v>
      </c>
      <c r="CZ2974" s="81">
        <v>0</v>
      </c>
      <c r="DA2974" s="81">
        <v>0</v>
      </c>
      <c r="DB2974" s="81">
        <v>8.0408269036976926E-2</v>
      </c>
      <c r="DC2974" s="81">
        <v>3.7590224611390582E-2</v>
      </c>
      <c r="DD2974" s="81">
        <v>1.631433411568533E-3</v>
      </c>
      <c r="DE2974" s="81">
        <v>4.1186611014017473E-2</v>
      </c>
      <c r="DF2974" s="81">
        <v>4.1908711030498396E-4</v>
      </c>
      <c r="DG2974" s="81">
        <v>4.1908711030498396E-4</v>
      </c>
      <c r="DH2974" s="81">
        <v>4.1908711030498396E-4</v>
      </c>
      <c r="DI2974" s="81">
        <v>4.1908711030498396E-4</v>
      </c>
      <c r="DJ2974" s="81">
        <v>5.8378219860145074E-4</v>
      </c>
      <c r="DL2974" s="81">
        <v>0</v>
      </c>
      <c r="DM2974" s="81">
        <v>2.4465559465937224E-7</v>
      </c>
      <c r="DN2974" s="81">
        <v>2.4465559465937224E-7</v>
      </c>
      <c r="DO2974" s="81">
        <v>0</v>
      </c>
      <c r="DP2974" s="81">
        <v>2.4465559465937224E-7</v>
      </c>
      <c r="DQ2974" s="81">
        <v>2.4465559465937224E-7</v>
      </c>
      <c r="DR2974" s="81">
        <v>0</v>
      </c>
      <c r="DS2974" s="81">
        <v>2.4465559465937224E-7</v>
      </c>
      <c r="DT2974" s="81">
        <v>2.4465559465937224E-7</v>
      </c>
      <c r="DU2974" s="81">
        <v>0</v>
      </c>
      <c r="DV2974" s="81">
        <v>2.4465559465937224E-7</v>
      </c>
      <c r="DW2974" s="81">
        <v>2.4465559465937224E-7</v>
      </c>
      <c r="GE2974" s="81" t="s">
        <v>449</v>
      </c>
      <c r="GF2974" s="81" t="s">
        <v>155</v>
      </c>
      <c r="GG2974" s="81" t="s">
        <v>472</v>
      </c>
      <c r="GH2974" s="81" t="s">
        <v>452</v>
      </c>
      <c r="GI2974" s="81">
        <v>2027</v>
      </c>
      <c r="GJ2974" s="81" t="s">
        <v>201</v>
      </c>
      <c r="GK2974" s="81">
        <v>0.71896016785822114</v>
      </c>
      <c r="GL2974" s="81">
        <v>415.27751599999999</v>
      </c>
      <c r="GM2974" s="81">
        <v>2027</v>
      </c>
      <c r="GN2974" s="81" t="s">
        <v>173</v>
      </c>
      <c r="GO2974" s="81">
        <v>1.1148832299820636E-2</v>
      </c>
      <c r="GP2974" s="81">
        <v>10</v>
      </c>
      <c r="GQ2974" s="81">
        <v>0</v>
      </c>
      <c r="GR2974" s="81" t="s">
        <v>448</v>
      </c>
      <c r="GS2974" s="81">
        <v>1.1148832299820636E-2</v>
      </c>
      <c r="GT2974" s="81">
        <v>8.015566341702203E-3</v>
      </c>
      <c r="GU2974" s="81">
        <v>1.1148832299820636E-2</v>
      </c>
      <c r="GV2974" s="81">
        <v>8.015566341702203E-3</v>
      </c>
      <c r="GW2974" s="81">
        <v>1.1148832299820636E-2</v>
      </c>
      <c r="GX2974" s="81">
        <v>8.015566341702203E-3</v>
      </c>
      <c r="GY2974" s="81">
        <v>1.1148832299820636E-2</v>
      </c>
      <c r="GZ2974" s="81">
        <v>8.015566341702203E-3</v>
      </c>
    </row>
    <row r="2975" spans="98:208" x14ac:dyDescent="0.25">
      <c r="CT2975" s="81" t="s">
        <v>155</v>
      </c>
      <c r="CU2975" s="81" t="s">
        <v>470</v>
      </c>
      <c r="CV2975" s="81" t="s">
        <v>453</v>
      </c>
      <c r="CW2975" s="81">
        <v>2028</v>
      </c>
      <c r="CX2975" s="81">
        <v>0</v>
      </c>
      <c r="CY2975" s="81">
        <v>0</v>
      </c>
      <c r="CZ2975" s="81">
        <v>0</v>
      </c>
      <c r="DA2975" s="81">
        <v>0</v>
      </c>
      <c r="DB2975" s="81">
        <v>8.3606377745129343E-2</v>
      </c>
      <c r="DC2975" s="81">
        <v>3.9055083184885972E-2</v>
      </c>
      <c r="DD2975" s="81">
        <v>1.694997174106294E-3</v>
      </c>
      <c r="DE2975" s="81">
        <v>4.2856297386136728E-2</v>
      </c>
      <c r="DF2975" s="81">
        <v>4.3541857288383854E-4</v>
      </c>
      <c r="DG2975" s="81">
        <v>4.3541857288383854E-4</v>
      </c>
      <c r="DH2975" s="81">
        <v>4.3541857288383854E-4</v>
      </c>
      <c r="DI2975" s="81">
        <v>4.3541857288383854E-4</v>
      </c>
      <c r="DJ2975" s="81">
        <v>5.8378219860145074E-4</v>
      </c>
      <c r="DL2975" s="81">
        <v>0</v>
      </c>
      <c r="DM2975" s="81">
        <v>2.5418961179003329E-7</v>
      </c>
      <c r="DN2975" s="81">
        <v>2.5418961179003329E-7</v>
      </c>
      <c r="DO2975" s="81">
        <v>0</v>
      </c>
      <c r="DP2975" s="81">
        <v>2.5418961179003329E-7</v>
      </c>
      <c r="DQ2975" s="81">
        <v>2.5418961179003329E-7</v>
      </c>
      <c r="DR2975" s="81">
        <v>0</v>
      </c>
      <c r="DS2975" s="81">
        <v>2.5418961179003329E-7</v>
      </c>
      <c r="DT2975" s="81">
        <v>2.5418961179003329E-7</v>
      </c>
      <c r="DU2975" s="81">
        <v>0</v>
      </c>
      <c r="DV2975" s="81">
        <v>2.5418961179003329E-7</v>
      </c>
      <c r="DW2975" s="81">
        <v>2.5418961179003329E-7</v>
      </c>
      <c r="GE2975" s="81" t="s">
        <v>449</v>
      </c>
      <c r="GF2975" s="81" t="s">
        <v>155</v>
      </c>
      <c r="GG2975" s="81" t="s">
        <v>472</v>
      </c>
      <c r="GH2975" s="81" t="s">
        <v>452</v>
      </c>
      <c r="GI2975" s="81">
        <v>2028</v>
      </c>
      <c r="GJ2975" s="81" t="s">
        <v>201</v>
      </c>
      <c r="GK2975" s="81">
        <v>0.74733835430388473</v>
      </c>
      <c r="GL2975" s="81">
        <v>415.27751599999999</v>
      </c>
      <c r="GM2975" s="81">
        <v>2028</v>
      </c>
      <c r="GN2975" s="81" t="s">
        <v>173</v>
      </c>
      <c r="GO2975" s="81">
        <v>1.1148832299820636E-2</v>
      </c>
      <c r="GP2975" s="81">
        <v>10</v>
      </c>
      <c r="GQ2975" s="81">
        <v>0</v>
      </c>
      <c r="GR2975" s="81" t="s">
        <v>448</v>
      </c>
      <c r="GS2975" s="81">
        <v>1.1148832299820636E-2</v>
      </c>
      <c r="GT2975" s="81">
        <v>8.3319499833579488E-3</v>
      </c>
      <c r="GU2975" s="81">
        <v>1.1148832299820636E-2</v>
      </c>
      <c r="GV2975" s="81">
        <v>8.3319499833579488E-3</v>
      </c>
      <c r="GW2975" s="81">
        <v>1.1148832299820636E-2</v>
      </c>
      <c r="GX2975" s="81">
        <v>8.3319499833579488E-3</v>
      </c>
      <c r="GY2975" s="81">
        <v>1.1148832299820636E-2</v>
      </c>
      <c r="GZ2975" s="81">
        <v>8.3319499833579488E-3</v>
      </c>
    </row>
    <row r="2976" spans="98:208" x14ac:dyDescent="0.25">
      <c r="CT2976" s="81" t="s">
        <v>155</v>
      </c>
      <c r="CU2976" s="81" t="s">
        <v>470</v>
      </c>
      <c r="CV2976" s="81" t="s">
        <v>453</v>
      </c>
      <c r="CW2976" s="81">
        <v>2029</v>
      </c>
      <c r="CX2976" s="81">
        <v>0</v>
      </c>
      <c r="CY2976" s="81">
        <v>0</v>
      </c>
      <c r="CZ2976" s="81">
        <v>0</v>
      </c>
      <c r="DA2976" s="81">
        <v>0</v>
      </c>
      <c r="DB2976" s="81">
        <v>8.3606377745129343E-2</v>
      </c>
      <c r="DC2976" s="81">
        <v>3.9055083184885972E-2</v>
      </c>
      <c r="DD2976" s="81">
        <v>1.694997174106294E-3</v>
      </c>
      <c r="DE2976" s="81">
        <v>4.2856297386136728E-2</v>
      </c>
      <c r="DF2976" s="81">
        <v>4.3541857288383854E-4</v>
      </c>
      <c r="DG2976" s="81">
        <v>4.3541857288383854E-4</v>
      </c>
      <c r="DH2976" s="81">
        <v>4.3541857288383854E-4</v>
      </c>
      <c r="DI2976" s="81">
        <v>4.3541857288383854E-4</v>
      </c>
      <c r="DJ2976" s="81">
        <v>5.8378219860145074E-4</v>
      </c>
      <c r="DL2976" s="81">
        <v>0</v>
      </c>
      <c r="DM2976" s="81">
        <v>2.5418961179003329E-7</v>
      </c>
      <c r="DN2976" s="81">
        <v>2.5418961179003329E-7</v>
      </c>
      <c r="DO2976" s="81">
        <v>0</v>
      </c>
      <c r="DP2976" s="81">
        <v>2.5418961179003329E-7</v>
      </c>
      <c r="DQ2976" s="81">
        <v>2.5418961179003329E-7</v>
      </c>
      <c r="DR2976" s="81">
        <v>0</v>
      </c>
      <c r="DS2976" s="81">
        <v>2.5418961179003329E-7</v>
      </c>
      <c r="DT2976" s="81">
        <v>2.5418961179003329E-7</v>
      </c>
      <c r="DU2976" s="81">
        <v>0</v>
      </c>
      <c r="DV2976" s="81">
        <v>2.5418961179003329E-7</v>
      </c>
      <c r="DW2976" s="81">
        <v>2.5418961179003329E-7</v>
      </c>
      <c r="GE2976" s="81" t="s">
        <v>449</v>
      </c>
      <c r="GF2976" s="81" t="s">
        <v>155</v>
      </c>
      <c r="GG2976" s="81" t="s">
        <v>472</v>
      </c>
      <c r="GH2976" s="81" t="s">
        <v>452</v>
      </c>
      <c r="GI2976" s="81">
        <v>2029</v>
      </c>
      <c r="GJ2976" s="81" t="s">
        <v>201</v>
      </c>
      <c r="GK2976" s="81">
        <v>0.74733835430388473</v>
      </c>
      <c r="GL2976" s="81">
        <v>415.27751599999999</v>
      </c>
      <c r="GM2976" s="81">
        <v>2029</v>
      </c>
      <c r="GN2976" s="81" t="s">
        <v>173</v>
      </c>
      <c r="GO2976" s="81">
        <v>1.1148832299820636E-2</v>
      </c>
      <c r="GP2976" s="81">
        <v>10</v>
      </c>
      <c r="GQ2976" s="81">
        <v>0</v>
      </c>
      <c r="GR2976" s="81" t="s">
        <v>448</v>
      </c>
      <c r="GS2976" s="81">
        <v>1.1148832299820636E-2</v>
      </c>
      <c r="GT2976" s="81">
        <v>8.3319499833579488E-3</v>
      </c>
      <c r="GU2976" s="81">
        <v>1.1148832299820636E-2</v>
      </c>
      <c r="GV2976" s="81">
        <v>8.3319499833579488E-3</v>
      </c>
      <c r="GW2976" s="81">
        <v>1.1148832299820636E-2</v>
      </c>
      <c r="GX2976" s="81">
        <v>8.3319499833579488E-3</v>
      </c>
      <c r="GY2976" s="81">
        <v>1.1148832299820636E-2</v>
      </c>
      <c r="GZ2976" s="81">
        <v>8.3319499833579488E-3</v>
      </c>
    </row>
    <row r="2977" spans="98:208" x14ac:dyDescent="0.25">
      <c r="CT2977" s="81" t="s">
        <v>155</v>
      </c>
      <c r="CU2977" s="81" t="s">
        <v>470</v>
      </c>
      <c r="CV2977" s="81" t="s">
        <v>453</v>
      </c>
      <c r="CW2977" s="81">
        <v>2030</v>
      </c>
      <c r="CX2977" s="81">
        <v>0</v>
      </c>
      <c r="CY2977" s="81">
        <v>0</v>
      </c>
      <c r="CZ2977" s="81">
        <v>0</v>
      </c>
      <c r="DA2977" s="81">
        <v>0</v>
      </c>
      <c r="DB2977" s="81">
        <v>8.3606377745129343E-2</v>
      </c>
      <c r="DC2977" s="81">
        <v>3.9055083184885972E-2</v>
      </c>
      <c r="DD2977" s="81">
        <v>1.694997174106294E-3</v>
      </c>
      <c r="DE2977" s="81">
        <v>4.2856297386136728E-2</v>
      </c>
      <c r="DF2977" s="81">
        <v>0</v>
      </c>
      <c r="DG2977" s="81">
        <v>4.3541857288383854E-4</v>
      </c>
      <c r="DH2977" s="81">
        <v>4.3541857288383854E-4</v>
      </c>
      <c r="DI2977" s="81">
        <v>4.3541857288383854E-4</v>
      </c>
      <c r="DJ2977" s="81">
        <v>5.8378219860145074E-4</v>
      </c>
      <c r="DL2977" s="81">
        <v>0</v>
      </c>
      <c r="DM2977" s="81">
        <v>0</v>
      </c>
      <c r="DN2977" s="81">
        <v>0</v>
      </c>
      <c r="DO2977" s="81">
        <v>0</v>
      </c>
      <c r="DP2977" s="81">
        <v>2.5418961179003329E-7</v>
      </c>
      <c r="DQ2977" s="81">
        <v>2.5418961179003329E-7</v>
      </c>
      <c r="DR2977" s="81">
        <v>0</v>
      </c>
      <c r="DS2977" s="81">
        <v>2.5418961179003329E-7</v>
      </c>
      <c r="DT2977" s="81">
        <v>2.5418961179003329E-7</v>
      </c>
      <c r="DU2977" s="81">
        <v>0</v>
      </c>
      <c r="DV2977" s="81">
        <v>2.5418961179003329E-7</v>
      </c>
      <c r="DW2977" s="81">
        <v>2.5418961179003329E-7</v>
      </c>
      <c r="GE2977" s="81" t="s">
        <v>449</v>
      </c>
      <c r="GF2977" s="81" t="s">
        <v>155</v>
      </c>
      <c r="GG2977" s="81" t="s">
        <v>472</v>
      </c>
      <c r="GH2977" s="81" t="s">
        <v>452</v>
      </c>
      <c r="GI2977" s="81">
        <v>2030</v>
      </c>
      <c r="GJ2977" s="81" t="s">
        <v>201</v>
      </c>
      <c r="GK2977" s="81">
        <v>0.74733835430388473</v>
      </c>
      <c r="GL2977" s="81">
        <v>415.27751599999999</v>
      </c>
      <c r="GM2977" s="81">
        <v>2030</v>
      </c>
      <c r="GN2977" s="81" t="s">
        <v>173</v>
      </c>
      <c r="GO2977" s="81">
        <v>1.1148832299820636E-2</v>
      </c>
      <c r="GP2977" s="81">
        <v>10</v>
      </c>
      <c r="GQ2977" s="81">
        <v>0</v>
      </c>
      <c r="GR2977" s="81" t="s">
        <v>448</v>
      </c>
      <c r="GS2977" s="81">
        <v>0</v>
      </c>
      <c r="GT2977" s="81">
        <v>0</v>
      </c>
      <c r="GU2977" s="81">
        <v>1.1148832299820636E-2</v>
      </c>
      <c r="GV2977" s="81">
        <v>8.3319499833579488E-3</v>
      </c>
      <c r="GW2977" s="81">
        <v>1.1148832299820636E-2</v>
      </c>
      <c r="GX2977" s="81">
        <v>8.3319499833579488E-3</v>
      </c>
      <c r="GY2977" s="81">
        <v>1.1148832299820636E-2</v>
      </c>
      <c r="GZ2977" s="81">
        <v>8.3319499833579488E-3</v>
      </c>
    </row>
    <row r="2978" spans="98:208" x14ac:dyDescent="0.25">
      <c r="CT2978" s="81" t="s">
        <v>155</v>
      </c>
      <c r="CU2978" s="81" t="s">
        <v>470</v>
      </c>
      <c r="CV2978" s="81" t="s">
        <v>453</v>
      </c>
      <c r="CW2978" s="81">
        <v>2031</v>
      </c>
      <c r="CX2978" s="81">
        <v>0</v>
      </c>
      <c r="CY2978" s="81">
        <v>0</v>
      </c>
      <c r="CZ2978" s="81">
        <v>0</v>
      </c>
      <c r="DA2978" s="81">
        <v>0</v>
      </c>
      <c r="DB2978" s="81">
        <v>8.3606377745129343E-2</v>
      </c>
      <c r="DC2978" s="81">
        <v>3.9055083184885972E-2</v>
      </c>
      <c r="DD2978" s="81">
        <v>1.694997174106294E-3</v>
      </c>
      <c r="DE2978" s="81">
        <v>4.2856297386136728E-2</v>
      </c>
      <c r="DF2978" s="81">
        <v>0</v>
      </c>
      <c r="DG2978" s="81">
        <v>0</v>
      </c>
      <c r="DH2978" s="81">
        <v>4.3541857288383854E-4</v>
      </c>
      <c r="DI2978" s="81">
        <v>4.3541857288383854E-4</v>
      </c>
      <c r="DJ2978" s="81">
        <v>5.8378219860145074E-4</v>
      </c>
      <c r="DL2978" s="81">
        <v>0</v>
      </c>
      <c r="DM2978" s="81">
        <v>0</v>
      </c>
      <c r="DN2978" s="81">
        <v>0</v>
      </c>
      <c r="DO2978" s="81">
        <v>0</v>
      </c>
      <c r="DP2978" s="81">
        <v>0</v>
      </c>
      <c r="DQ2978" s="81">
        <v>0</v>
      </c>
      <c r="DR2978" s="81">
        <v>0</v>
      </c>
      <c r="DS2978" s="81">
        <v>2.5418961179003329E-7</v>
      </c>
      <c r="DT2978" s="81">
        <v>2.5418961179003329E-7</v>
      </c>
      <c r="DU2978" s="81">
        <v>0</v>
      </c>
      <c r="DV2978" s="81">
        <v>2.5418961179003329E-7</v>
      </c>
      <c r="DW2978" s="81">
        <v>2.5418961179003329E-7</v>
      </c>
      <c r="GE2978" s="81" t="s">
        <v>449</v>
      </c>
      <c r="GF2978" s="81" t="s">
        <v>155</v>
      </c>
      <c r="GG2978" s="81" t="s">
        <v>472</v>
      </c>
      <c r="GH2978" s="81" t="s">
        <v>452</v>
      </c>
      <c r="GI2978" s="81">
        <v>2031</v>
      </c>
      <c r="GJ2978" s="81" t="s">
        <v>201</v>
      </c>
      <c r="GK2978" s="81">
        <v>0.74733835430388473</v>
      </c>
      <c r="GL2978" s="81">
        <v>415.27751599999999</v>
      </c>
      <c r="GM2978" s="81">
        <v>2031</v>
      </c>
      <c r="GN2978" s="81" t="s">
        <v>173</v>
      </c>
      <c r="GO2978" s="81">
        <v>1.1148832299820636E-2</v>
      </c>
      <c r="GP2978" s="81">
        <v>10</v>
      </c>
      <c r="GQ2978" s="81">
        <v>0</v>
      </c>
      <c r="GR2978" s="81" t="s">
        <v>448</v>
      </c>
      <c r="GS2978" s="81">
        <v>0</v>
      </c>
      <c r="GT2978" s="81">
        <v>0</v>
      </c>
      <c r="GU2978" s="81">
        <v>0</v>
      </c>
      <c r="GV2978" s="81">
        <v>0</v>
      </c>
      <c r="GW2978" s="81">
        <v>1.1148832299820636E-2</v>
      </c>
      <c r="GX2978" s="81">
        <v>8.3319499833579488E-3</v>
      </c>
      <c r="GY2978" s="81">
        <v>1.1148832299820636E-2</v>
      </c>
      <c r="GZ2978" s="81">
        <v>8.3319499833579488E-3</v>
      </c>
    </row>
    <row r="2979" spans="98:208" x14ac:dyDescent="0.25">
      <c r="CT2979" s="81" t="s">
        <v>155</v>
      </c>
      <c r="CU2979" s="81" t="s">
        <v>470</v>
      </c>
      <c r="CV2979" s="81" t="s">
        <v>453</v>
      </c>
      <c r="CW2979" s="81">
        <v>2032</v>
      </c>
      <c r="CX2979" s="81">
        <v>0</v>
      </c>
      <c r="CY2979" s="81">
        <v>0</v>
      </c>
      <c r="CZ2979" s="81">
        <v>0</v>
      </c>
      <c r="DA2979" s="81">
        <v>0</v>
      </c>
      <c r="DB2979" s="81">
        <v>8.3606377745129343E-2</v>
      </c>
      <c r="DC2979" s="81">
        <v>3.9055083184885972E-2</v>
      </c>
      <c r="DD2979" s="81">
        <v>1.694997174106294E-3</v>
      </c>
      <c r="DE2979" s="81">
        <v>4.2856297386136728E-2</v>
      </c>
      <c r="DF2979" s="81">
        <v>0</v>
      </c>
      <c r="DG2979" s="81">
        <v>0</v>
      </c>
      <c r="DH2979" s="81">
        <v>0</v>
      </c>
      <c r="DI2979" s="81">
        <v>4.3541857288383854E-4</v>
      </c>
      <c r="DJ2979" s="81">
        <v>5.8378219860145074E-4</v>
      </c>
      <c r="DL2979" s="81">
        <v>0</v>
      </c>
      <c r="DM2979" s="81">
        <v>0</v>
      </c>
      <c r="DN2979" s="81">
        <v>0</v>
      </c>
      <c r="DO2979" s="81">
        <v>0</v>
      </c>
      <c r="DP2979" s="81">
        <v>0</v>
      </c>
      <c r="DQ2979" s="81">
        <v>0</v>
      </c>
      <c r="DR2979" s="81">
        <v>0</v>
      </c>
      <c r="DS2979" s="81">
        <v>0</v>
      </c>
      <c r="DT2979" s="81">
        <v>0</v>
      </c>
      <c r="DU2979" s="81">
        <v>0</v>
      </c>
      <c r="DV2979" s="81">
        <v>2.5418961179003329E-7</v>
      </c>
      <c r="DW2979" s="81">
        <v>2.5418961179003329E-7</v>
      </c>
      <c r="GE2979" s="81" t="s">
        <v>449</v>
      </c>
      <c r="GF2979" s="81" t="s">
        <v>155</v>
      </c>
      <c r="GG2979" s="81" t="s">
        <v>472</v>
      </c>
      <c r="GH2979" s="81" t="s">
        <v>452</v>
      </c>
      <c r="GI2979" s="81">
        <v>2032</v>
      </c>
      <c r="GJ2979" s="81" t="s">
        <v>201</v>
      </c>
      <c r="GK2979" s="81">
        <v>0.74733835430388473</v>
      </c>
      <c r="GL2979" s="81">
        <v>415.27751599999999</v>
      </c>
      <c r="GM2979" s="81">
        <v>2032</v>
      </c>
      <c r="GN2979" s="81" t="s">
        <v>173</v>
      </c>
      <c r="GO2979" s="81">
        <v>1.1148832299820636E-2</v>
      </c>
      <c r="GP2979" s="81">
        <v>10</v>
      </c>
      <c r="GQ2979" s="81">
        <v>0</v>
      </c>
      <c r="GR2979" s="81" t="s">
        <v>448</v>
      </c>
      <c r="GS2979" s="81">
        <v>0</v>
      </c>
      <c r="GT2979" s="81">
        <v>0</v>
      </c>
      <c r="GU2979" s="81">
        <v>0</v>
      </c>
      <c r="GV2979" s="81">
        <v>0</v>
      </c>
      <c r="GW2979" s="81">
        <v>0</v>
      </c>
      <c r="GX2979" s="81">
        <v>0</v>
      </c>
      <c r="GY2979" s="81">
        <v>1.1148832299820636E-2</v>
      </c>
      <c r="GZ2979" s="81">
        <v>8.3319499833579488E-3</v>
      </c>
    </row>
    <row r="2980" spans="98:208" x14ac:dyDescent="0.25">
      <c r="CT2980" s="81" t="s">
        <v>155</v>
      </c>
      <c r="CU2980" s="81" t="s">
        <v>470</v>
      </c>
      <c r="CV2980" s="81" t="s">
        <v>454</v>
      </c>
      <c r="CW2980" s="81">
        <v>2020</v>
      </c>
      <c r="CX2980" s="81">
        <v>0</v>
      </c>
      <c r="CY2980" s="81">
        <v>0</v>
      </c>
      <c r="CZ2980" s="81">
        <v>0</v>
      </c>
      <c r="DA2980" s="81">
        <v>0</v>
      </c>
      <c r="DB2980" s="81">
        <v>21083.842824224441</v>
      </c>
      <c r="DC2980" s="81">
        <v>409.22373582041428</v>
      </c>
      <c r="DD2980" s="81">
        <v>13469.08781237863</v>
      </c>
      <c r="DE2980" s="81">
        <v>7205.5312760252064</v>
      </c>
      <c r="DF2980" s="81">
        <v>4.5623668037679019</v>
      </c>
      <c r="DG2980" s="81">
        <v>0</v>
      </c>
      <c r="DH2980" s="81">
        <v>0</v>
      </c>
      <c r="DI2980" s="81">
        <v>0</v>
      </c>
      <c r="DJ2980" s="81">
        <v>1.1050555619664829E-9</v>
      </c>
      <c r="DL2980" s="81">
        <v>0</v>
      </c>
      <c r="DM2980" s="81">
        <v>5.041668812234965E-9</v>
      </c>
      <c r="DN2980" s="81">
        <v>5.041668812234965E-9</v>
      </c>
      <c r="DO2980" s="81">
        <v>0</v>
      </c>
      <c r="DP2980" s="81">
        <v>0</v>
      </c>
      <c r="DQ2980" s="81">
        <v>0</v>
      </c>
      <c r="DR2980" s="81">
        <v>0</v>
      </c>
      <c r="DS2980" s="81">
        <v>0</v>
      </c>
      <c r="DT2980" s="81">
        <v>0</v>
      </c>
      <c r="DU2980" s="81">
        <v>0</v>
      </c>
      <c r="DV2980" s="81">
        <v>0</v>
      </c>
      <c r="DW2980" s="81">
        <v>0</v>
      </c>
      <c r="GE2980" s="81" t="s">
        <v>449</v>
      </c>
      <c r="GF2980" s="81" t="s">
        <v>155</v>
      </c>
      <c r="GG2980" s="81" t="s">
        <v>472</v>
      </c>
      <c r="GH2980" s="81" t="s">
        <v>453</v>
      </c>
      <c r="GI2980" s="81">
        <v>2021</v>
      </c>
      <c r="GJ2980" s="81" t="s">
        <v>201</v>
      </c>
      <c r="GK2980" s="81">
        <v>3.6425060683953937E-2</v>
      </c>
      <c r="GL2980" s="81">
        <v>415.27751599999999</v>
      </c>
      <c r="GM2980" s="81">
        <v>2021</v>
      </c>
      <c r="GN2980" s="81" t="s">
        <v>173</v>
      </c>
      <c r="GO2980" s="81">
        <v>1.1148832299820636E-2</v>
      </c>
      <c r="GP2980" s="81">
        <v>10</v>
      </c>
      <c r="GQ2980" s="81">
        <v>0</v>
      </c>
      <c r="GR2980" s="81" t="s">
        <v>448</v>
      </c>
      <c r="GS2980" s="81">
        <v>1.1148832299820636E-2</v>
      </c>
      <c r="GT2980" s="81">
        <v>4.0609689307619242E-4</v>
      </c>
      <c r="GU2980" s="81">
        <v>1.1148832299820636E-2</v>
      </c>
      <c r="GV2980" s="81">
        <v>4.0609689307619242E-4</v>
      </c>
      <c r="GW2980" s="81">
        <v>0</v>
      </c>
      <c r="GX2980" s="81">
        <v>0</v>
      </c>
      <c r="GY2980" s="81">
        <v>0</v>
      </c>
      <c r="GZ2980" s="81">
        <v>0</v>
      </c>
    </row>
    <row r="2981" spans="98:208" x14ac:dyDescent="0.25">
      <c r="CT2981" s="81" t="s">
        <v>155</v>
      </c>
      <c r="CU2981" s="81" t="s">
        <v>470</v>
      </c>
      <c r="CV2981" s="81" t="s">
        <v>454</v>
      </c>
      <c r="CW2981" s="81">
        <v>2021</v>
      </c>
      <c r="CX2981" s="81">
        <v>0</v>
      </c>
      <c r="CY2981" s="81">
        <v>0</v>
      </c>
      <c r="CZ2981" s="81">
        <v>0</v>
      </c>
      <c r="DA2981" s="81">
        <v>0</v>
      </c>
      <c r="DB2981" s="81">
        <v>21083.842824224441</v>
      </c>
      <c r="DC2981" s="81">
        <v>409.22373582041428</v>
      </c>
      <c r="DD2981" s="81">
        <v>13469.08781237863</v>
      </c>
      <c r="DE2981" s="81">
        <v>7205.5312760252064</v>
      </c>
      <c r="DF2981" s="81">
        <v>4.5623668037679019</v>
      </c>
      <c r="DG2981" s="81">
        <v>4.5623668037679019</v>
      </c>
      <c r="DH2981" s="81">
        <v>0</v>
      </c>
      <c r="DI2981" s="81">
        <v>0</v>
      </c>
      <c r="DJ2981" s="81">
        <v>1.1050555619664829E-9</v>
      </c>
      <c r="DL2981" s="81">
        <v>0</v>
      </c>
      <c r="DM2981" s="81">
        <v>5.041668812234965E-9</v>
      </c>
      <c r="DN2981" s="81">
        <v>5.041668812234965E-9</v>
      </c>
      <c r="DO2981" s="81">
        <v>0</v>
      </c>
      <c r="DP2981" s="81">
        <v>5.041668812234965E-9</v>
      </c>
      <c r="DQ2981" s="81">
        <v>5.041668812234965E-9</v>
      </c>
      <c r="DR2981" s="81">
        <v>0</v>
      </c>
      <c r="DS2981" s="81">
        <v>0</v>
      </c>
      <c r="DT2981" s="81">
        <v>0</v>
      </c>
      <c r="DU2981" s="81">
        <v>0</v>
      </c>
      <c r="DV2981" s="81">
        <v>0</v>
      </c>
      <c r="DW2981" s="81">
        <v>0</v>
      </c>
      <c r="GE2981" s="81" t="s">
        <v>449</v>
      </c>
      <c r="GF2981" s="81" t="s">
        <v>155</v>
      </c>
      <c r="GG2981" s="81" t="s">
        <v>472</v>
      </c>
      <c r="GH2981" s="81" t="s">
        <v>453</v>
      </c>
      <c r="GI2981" s="81">
        <v>2022</v>
      </c>
      <c r="GJ2981" s="81" t="s">
        <v>201</v>
      </c>
      <c r="GK2981" s="81">
        <v>3.6425060683953937E-2</v>
      </c>
      <c r="GL2981" s="81">
        <v>415.27751599999999</v>
      </c>
      <c r="GM2981" s="81">
        <v>2022</v>
      </c>
      <c r="GN2981" s="81" t="s">
        <v>173</v>
      </c>
      <c r="GO2981" s="81">
        <v>1.1148832299820636E-2</v>
      </c>
      <c r="GP2981" s="81">
        <v>10</v>
      </c>
      <c r="GQ2981" s="81">
        <v>0</v>
      </c>
      <c r="GR2981" s="81" t="s">
        <v>448</v>
      </c>
      <c r="GS2981" s="81">
        <v>1.1148832299820636E-2</v>
      </c>
      <c r="GT2981" s="81">
        <v>4.0609689307619242E-4</v>
      </c>
      <c r="GU2981" s="81">
        <v>1.1148832299820636E-2</v>
      </c>
      <c r="GV2981" s="81">
        <v>4.0609689307619242E-4</v>
      </c>
      <c r="GW2981" s="81">
        <v>1.1148832299820636E-2</v>
      </c>
      <c r="GX2981" s="81">
        <v>4.0609689307619242E-4</v>
      </c>
      <c r="GY2981" s="81">
        <v>0</v>
      </c>
      <c r="GZ2981" s="81">
        <v>0</v>
      </c>
    </row>
    <row r="2982" spans="98:208" x14ac:dyDescent="0.25">
      <c r="CT2982" s="81" t="s">
        <v>155</v>
      </c>
      <c r="CU2982" s="81" t="s">
        <v>470</v>
      </c>
      <c r="CV2982" s="81" t="s">
        <v>454</v>
      </c>
      <c r="CW2982" s="81">
        <v>2022</v>
      </c>
      <c r="CX2982" s="81">
        <v>0</v>
      </c>
      <c r="CY2982" s="81">
        <v>0</v>
      </c>
      <c r="CZ2982" s="81">
        <v>0</v>
      </c>
      <c r="DA2982" s="81">
        <v>0</v>
      </c>
      <c r="DB2982" s="81">
        <v>21083.842824224441</v>
      </c>
      <c r="DC2982" s="81">
        <v>409.22373582041428</v>
      </c>
      <c r="DD2982" s="81">
        <v>13469.08781237863</v>
      </c>
      <c r="DE2982" s="81">
        <v>7205.5312760252064</v>
      </c>
      <c r="DF2982" s="81">
        <v>4.5623668037679019</v>
      </c>
      <c r="DG2982" s="81">
        <v>4.5623668037679019</v>
      </c>
      <c r="DH2982" s="81">
        <v>4.5623668037679019</v>
      </c>
      <c r="DI2982" s="81">
        <v>0</v>
      </c>
      <c r="DJ2982" s="81">
        <v>1.1050555619664829E-9</v>
      </c>
      <c r="DL2982" s="81">
        <v>0</v>
      </c>
      <c r="DM2982" s="81">
        <v>5.041668812234965E-9</v>
      </c>
      <c r="DN2982" s="81">
        <v>5.041668812234965E-9</v>
      </c>
      <c r="DO2982" s="81">
        <v>0</v>
      </c>
      <c r="DP2982" s="81">
        <v>5.041668812234965E-9</v>
      </c>
      <c r="DQ2982" s="81">
        <v>5.041668812234965E-9</v>
      </c>
      <c r="DR2982" s="81">
        <v>0</v>
      </c>
      <c r="DS2982" s="81">
        <v>5.041668812234965E-9</v>
      </c>
      <c r="DT2982" s="81">
        <v>5.041668812234965E-9</v>
      </c>
      <c r="DU2982" s="81">
        <v>0</v>
      </c>
      <c r="DV2982" s="81">
        <v>0</v>
      </c>
      <c r="DW2982" s="81">
        <v>0</v>
      </c>
      <c r="GE2982" s="81" t="s">
        <v>449</v>
      </c>
      <c r="GF2982" s="81" t="s">
        <v>155</v>
      </c>
      <c r="GG2982" s="81" t="s">
        <v>472</v>
      </c>
      <c r="GH2982" s="81" t="s">
        <v>453</v>
      </c>
      <c r="GI2982" s="81">
        <v>2023</v>
      </c>
      <c r="GJ2982" s="81" t="s">
        <v>201</v>
      </c>
      <c r="GK2982" s="81">
        <v>3.7590224611390458E-2</v>
      </c>
      <c r="GL2982" s="81">
        <v>415.27751599999999</v>
      </c>
      <c r="GM2982" s="81">
        <v>2023</v>
      </c>
      <c r="GN2982" s="81" t="s">
        <v>173</v>
      </c>
      <c r="GO2982" s="81">
        <v>1.1148832299820636E-2</v>
      </c>
      <c r="GP2982" s="81">
        <v>10</v>
      </c>
      <c r="GQ2982" s="81">
        <v>0</v>
      </c>
      <c r="GR2982" s="81" t="s">
        <v>448</v>
      </c>
      <c r="GS2982" s="81">
        <v>1.1148832299820636E-2</v>
      </c>
      <c r="GT2982" s="81">
        <v>4.1908711030498255E-4</v>
      </c>
      <c r="GU2982" s="81">
        <v>1.1148832299820636E-2</v>
      </c>
      <c r="GV2982" s="81">
        <v>4.1908711030498255E-4</v>
      </c>
      <c r="GW2982" s="81">
        <v>1.1148832299820636E-2</v>
      </c>
      <c r="GX2982" s="81">
        <v>4.1908711030498255E-4</v>
      </c>
      <c r="GY2982" s="81">
        <v>1.1148832299820636E-2</v>
      </c>
      <c r="GZ2982" s="81">
        <v>4.1908711030498255E-4</v>
      </c>
    </row>
    <row r="2983" spans="98:208" x14ac:dyDescent="0.25">
      <c r="CT2983" s="81" t="s">
        <v>155</v>
      </c>
      <c r="CU2983" s="81" t="s">
        <v>470</v>
      </c>
      <c r="CV2983" s="81" t="s">
        <v>454</v>
      </c>
      <c r="CW2983" s="81">
        <v>2023</v>
      </c>
      <c r="CX2983" s="81">
        <v>0</v>
      </c>
      <c r="CY2983" s="81">
        <v>0</v>
      </c>
      <c r="CZ2983" s="81">
        <v>0</v>
      </c>
      <c r="DA2983" s="81">
        <v>0</v>
      </c>
      <c r="DB2983" s="81">
        <v>21835.978114130248</v>
      </c>
      <c r="DC2983" s="81">
        <v>428.60232122017089</v>
      </c>
      <c r="DD2983" s="81">
        <v>13939.56097345747</v>
      </c>
      <c r="DE2983" s="81">
        <v>7467.8148194524174</v>
      </c>
      <c r="DF2983" s="81">
        <v>4.7784154025975409</v>
      </c>
      <c r="DG2983" s="81">
        <v>4.7784154025975409</v>
      </c>
      <c r="DH2983" s="81">
        <v>4.7784154025975409</v>
      </c>
      <c r="DI2983" s="81">
        <v>4.7784154025975409</v>
      </c>
      <c r="DJ2983" s="81">
        <v>1.1050555619664829E-9</v>
      </c>
      <c r="DL2983" s="81">
        <v>0</v>
      </c>
      <c r="DM2983" s="81">
        <v>5.2804145180267237E-9</v>
      </c>
      <c r="DN2983" s="81">
        <v>5.2804145180267237E-9</v>
      </c>
      <c r="DO2983" s="81">
        <v>0</v>
      </c>
      <c r="DP2983" s="81">
        <v>5.2804145180267237E-9</v>
      </c>
      <c r="DQ2983" s="81">
        <v>5.2804145180267237E-9</v>
      </c>
      <c r="DR2983" s="81">
        <v>0</v>
      </c>
      <c r="DS2983" s="81">
        <v>5.2804145180267237E-9</v>
      </c>
      <c r="DT2983" s="81">
        <v>5.2804145180267237E-9</v>
      </c>
      <c r="DU2983" s="81">
        <v>0</v>
      </c>
      <c r="DV2983" s="81">
        <v>5.2804145180267237E-9</v>
      </c>
      <c r="DW2983" s="81">
        <v>5.2804145180267237E-9</v>
      </c>
      <c r="GE2983" s="81" t="s">
        <v>449</v>
      </c>
      <c r="GF2983" s="81" t="s">
        <v>155</v>
      </c>
      <c r="GG2983" s="81" t="s">
        <v>472</v>
      </c>
      <c r="GH2983" s="81" t="s">
        <v>453</v>
      </c>
      <c r="GI2983" s="81">
        <v>2024</v>
      </c>
      <c r="GJ2983" s="81" t="s">
        <v>201</v>
      </c>
      <c r="GK2983" s="81">
        <v>3.7590224611390458E-2</v>
      </c>
      <c r="GL2983" s="81">
        <v>415.27751599999999</v>
      </c>
      <c r="GM2983" s="81">
        <v>2024</v>
      </c>
      <c r="GN2983" s="81" t="s">
        <v>173</v>
      </c>
      <c r="GO2983" s="81">
        <v>1.1148832299820636E-2</v>
      </c>
      <c r="GP2983" s="81">
        <v>10</v>
      </c>
      <c r="GQ2983" s="81">
        <v>0</v>
      </c>
      <c r="GR2983" s="81" t="s">
        <v>448</v>
      </c>
      <c r="GS2983" s="81">
        <v>1.1148832299820636E-2</v>
      </c>
      <c r="GT2983" s="81">
        <v>4.1908711030498255E-4</v>
      </c>
      <c r="GU2983" s="81">
        <v>1.1148832299820636E-2</v>
      </c>
      <c r="GV2983" s="81">
        <v>4.1908711030498255E-4</v>
      </c>
      <c r="GW2983" s="81">
        <v>1.1148832299820636E-2</v>
      </c>
      <c r="GX2983" s="81">
        <v>4.1908711030498255E-4</v>
      </c>
      <c r="GY2983" s="81">
        <v>1.1148832299820636E-2</v>
      </c>
      <c r="GZ2983" s="81">
        <v>4.1908711030498255E-4</v>
      </c>
    </row>
    <row r="2984" spans="98:208" x14ac:dyDescent="0.25">
      <c r="CT2984" s="81" t="s">
        <v>155</v>
      </c>
      <c r="CU2984" s="81" t="s">
        <v>470</v>
      </c>
      <c r="CV2984" s="81" t="s">
        <v>454</v>
      </c>
      <c r="CW2984" s="81">
        <v>2024</v>
      </c>
      <c r="CX2984" s="81">
        <v>0</v>
      </c>
      <c r="CY2984" s="81">
        <v>0</v>
      </c>
      <c r="CZ2984" s="81">
        <v>0</v>
      </c>
      <c r="DA2984" s="81">
        <v>0</v>
      </c>
      <c r="DB2984" s="81">
        <v>21835.978114130248</v>
      </c>
      <c r="DC2984" s="81">
        <v>428.60232122017089</v>
      </c>
      <c r="DD2984" s="81">
        <v>13939.56097345747</v>
      </c>
      <c r="DE2984" s="81">
        <v>7467.8148194524174</v>
      </c>
      <c r="DF2984" s="81">
        <v>4.7784154025975409</v>
      </c>
      <c r="DG2984" s="81">
        <v>4.7784154025975409</v>
      </c>
      <c r="DH2984" s="81">
        <v>4.7784154025975409</v>
      </c>
      <c r="DI2984" s="81">
        <v>4.7784154025975409</v>
      </c>
      <c r="DJ2984" s="81">
        <v>1.1050555619664829E-9</v>
      </c>
      <c r="DL2984" s="81">
        <v>0</v>
      </c>
      <c r="DM2984" s="81">
        <v>5.2804145180267237E-9</v>
      </c>
      <c r="DN2984" s="81">
        <v>5.2804145180267237E-9</v>
      </c>
      <c r="DO2984" s="81">
        <v>0</v>
      </c>
      <c r="DP2984" s="81">
        <v>5.2804145180267237E-9</v>
      </c>
      <c r="DQ2984" s="81">
        <v>5.2804145180267237E-9</v>
      </c>
      <c r="DR2984" s="81">
        <v>0</v>
      </c>
      <c r="DS2984" s="81">
        <v>5.2804145180267237E-9</v>
      </c>
      <c r="DT2984" s="81">
        <v>5.2804145180267237E-9</v>
      </c>
      <c r="DU2984" s="81">
        <v>0</v>
      </c>
      <c r="DV2984" s="81">
        <v>5.2804145180267237E-9</v>
      </c>
      <c r="DW2984" s="81">
        <v>5.2804145180267237E-9</v>
      </c>
      <c r="GE2984" s="81" t="s">
        <v>449</v>
      </c>
      <c r="GF2984" s="81" t="s">
        <v>155</v>
      </c>
      <c r="GG2984" s="81" t="s">
        <v>472</v>
      </c>
      <c r="GH2984" s="81" t="s">
        <v>453</v>
      </c>
      <c r="GI2984" s="81">
        <v>2025</v>
      </c>
      <c r="GJ2984" s="81" t="s">
        <v>201</v>
      </c>
      <c r="GK2984" s="81">
        <v>3.7590224611390458E-2</v>
      </c>
      <c r="GL2984" s="81">
        <v>415.27751599999999</v>
      </c>
      <c r="GM2984" s="81">
        <v>2025</v>
      </c>
      <c r="GN2984" s="81" t="s">
        <v>173</v>
      </c>
      <c r="GO2984" s="81">
        <v>1.1148832299820636E-2</v>
      </c>
      <c r="GP2984" s="81">
        <v>10</v>
      </c>
      <c r="GQ2984" s="81">
        <v>0</v>
      </c>
      <c r="GR2984" s="81" t="s">
        <v>448</v>
      </c>
      <c r="GS2984" s="81">
        <v>1.1148832299820636E-2</v>
      </c>
      <c r="GT2984" s="81">
        <v>4.1908711030498255E-4</v>
      </c>
      <c r="GU2984" s="81">
        <v>1.1148832299820636E-2</v>
      </c>
      <c r="GV2984" s="81">
        <v>4.1908711030498255E-4</v>
      </c>
      <c r="GW2984" s="81">
        <v>1.1148832299820636E-2</v>
      </c>
      <c r="GX2984" s="81">
        <v>4.1908711030498255E-4</v>
      </c>
      <c r="GY2984" s="81">
        <v>1.1148832299820636E-2</v>
      </c>
      <c r="GZ2984" s="81">
        <v>4.1908711030498255E-4</v>
      </c>
    </row>
    <row r="2985" spans="98:208" x14ac:dyDescent="0.25">
      <c r="CT2985" s="81" t="s">
        <v>155</v>
      </c>
      <c r="CU2985" s="81" t="s">
        <v>470</v>
      </c>
      <c r="CV2985" s="81" t="s">
        <v>454</v>
      </c>
      <c r="CW2985" s="81">
        <v>2025</v>
      </c>
      <c r="CX2985" s="81">
        <v>0</v>
      </c>
      <c r="CY2985" s="81">
        <v>0</v>
      </c>
      <c r="CZ2985" s="81">
        <v>0</v>
      </c>
      <c r="DA2985" s="81">
        <v>0</v>
      </c>
      <c r="DB2985" s="81">
        <v>21835.978114130248</v>
      </c>
      <c r="DC2985" s="81">
        <v>428.60232122017089</v>
      </c>
      <c r="DD2985" s="81">
        <v>13939.56097345747</v>
      </c>
      <c r="DE2985" s="81">
        <v>7467.8148194524174</v>
      </c>
      <c r="DF2985" s="81">
        <v>4.7784154025975409</v>
      </c>
      <c r="DG2985" s="81">
        <v>4.7784154025975409</v>
      </c>
      <c r="DH2985" s="81">
        <v>4.7784154025975409</v>
      </c>
      <c r="DI2985" s="81">
        <v>4.7784154025975409</v>
      </c>
      <c r="DJ2985" s="81">
        <v>1.1050555619664829E-9</v>
      </c>
      <c r="DL2985" s="81">
        <v>0</v>
      </c>
      <c r="DM2985" s="81">
        <v>5.2804145180267237E-9</v>
      </c>
      <c r="DN2985" s="81">
        <v>5.2804145180267237E-9</v>
      </c>
      <c r="DO2985" s="81">
        <v>0</v>
      </c>
      <c r="DP2985" s="81">
        <v>5.2804145180267237E-9</v>
      </c>
      <c r="DQ2985" s="81">
        <v>5.2804145180267237E-9</v>
      </c>
      <c r="DR2985" s="81">
        <v>0</v>
      </c>
      <c r="DS2985" s="81">
        <v>5.2804145180267237E-9</v>
      </c>
      <c r="DT2985" s="81">
        <v>5.2804145180267237E-9</v>
      </c>
      <c r="DU2985" s="81">
        <v>0</v>
      </c>
      <c r="DV2985" s="81">
        <v>5.2804145180267237E-9</v>
      </c>
      <c r="DW2985" s="81">
        <v>5.2804145180267237E-9</v>
      </c>
      <c r="GE2985" s="81" t="s">
        <v>449</v>
      </c>
      <c r="GF2985" s="81" t="s">
        <v>155</v>
      </c>
      <c r="GG2985" s="81" t="s">
        <v>472</v>
      </c>
      <c r="GH2985" s="81" t="s">
        <v>453</v>
      </c>
      <c r="GI2985" s="81">
        <v>2026</v>
      </c>
      <c r="GJ2985" s="81" t="s">
        <v>201</v>
      </c>
      <c r="GK2985" s="81">
        <v>3.7590224611390458E-2</v>
      </c>
      <c r="GL2985" s="81">
        <v>415.27751599999999</v>
      </c>
      <c r="GM2985" s="81">
        <v>2026</v>
      </c>
      <c r="GN2985" s="81" t="s">
        <v>173</v>
      </c>
      <c r="GO2985" s="81">
        <v>1.1148832299820636E-2</v>
      </c>
      <c r="GP2985" s="81">
        <v>10</v>
      </c>
      <c r="GQ2985" s="81">
        <v>0</v>
      </c>
      <c r="GR2985" s="81" t="s">
        <v>448</v>
      </c>
      <c r="GS2985" s="81">
        <v>1.1148832299820636E-2</v>
      </c>
      <c r="GT2985" s="81">
        <v>4.1908711030498255E-4</v>
      </c>
      <c r="GU2985" s="81">
        <v>1.1148832299820636E-2</v>
      </c>
      <c r="GV2985" s="81">
        <v>4.1908711030498255E-4</v>
      </c>
      <c r="GW2985" s="81">
        <v>1.1148832299820636E-2</v>
      </c>
      <c r="GX2985" s="81">
        <v>4.1908711030498255E-4</v>
      </c>
      <c r="GY2985" s="81">
        <v>1.1148832299820636E-2</v>
      </c>
      <c r="GZ2985" s="81">
        <v>4.1908711030498255E-4</v>
      </c>
    </row>
    <row r="2986" spans="98:208" x14ac:dyDescent="0.25">
      <c r="CT2986" s="81" t="s">
        <v>155</v>
      </c>
      <c r="CU2986" s="81" t="s">
        <v>470</v>
      </c>
      <c r="CV2986" s="81" t="s">
        <v>454</v>
      </c>
      <c r="CW2986" s="81">
        <v>2026</v>
      </c>
      <c r="CX2986" s="81">
        <v>0</v>
      </c>
      <c r="CY2986" s="81">
        <v>0</v>
      </c>
      <c r="CZ2986" s="81">
        <v>0</v>
      </c>
      <c r="DA2986" s="81">
        <v>0</v>
      </c>
      <c r="DB2986" s="81">
        <v>21835.978114130248</v>
      </c>
      <c r="DC2986" s="81">
        <v>428.60232122017089</v>
      </c>
      <c r="DD2986" s="81">
        <v>13939.56097345747</v>
      </c>
      <c r="DE2986" s="81">
        <v>7467.8148194524174</v>
      </c>
      <c r="DF2986" s="81">
        <v>4.7784154025975409</v>
      </c>
      <c r="DG2986" s="81">
        <v>4.7784154025975409</v>
      </c>
      <c r="DH2986" s="81">
        <v>4.7784154025975409</v>
      </c>
      <c r="DI2986" s="81">
        <v>4.7784154025975409</v>
      </c>
      <c r="DJ2986" s="81">
        <v>1.1050555619664829E-9</v>
      </c>
      <c r="DL2986" s="81">
        <v>0</v>
      </c>
      <c r="DM2986" s="81">
        <v>5.2804145180267237E-9</v>
      </c>
      <c r="DN2986" s="81">
        <v>5.2804145180267237E-9</v>
      </c>
      <c r="DO2986" s="81">
        <v>0</v>
      </c>
      <c r="DP2986" s="81">
        <v>5.2804145180267237E-9</v>
      </c>
      <c r="DQ2986" s="81">
        <v>5.2804145180267237E-9</v>
      </c>
      <c r="DR2986" s="81">
        <v>0</v>
      </c>
      <c r="DS2986" s="81">
        <v>5.2804145180267237E-9</v>
      </c>
      <c r="DT2986" s="81">
        <v>5.2804145180267237E-9</v>
      </c>
      <c r="DU2986" s="81">
        <v>0</v>
      </c>
      <c r="DV2986" s="81">
        <v>5.2804145180267237E-9</v>
      </c>
      <c r="DW2986" s="81">
        <v>5.2804145180267237E-9</v>
      </c>
      <c r="GE2986" s="81" t="s">
        <v>449</v>
      </c>
      <c r="GF2986" s="81" t="s">
        <v>155</v>
      </c>
      <c r="GG2986" s="81" t="s">
        <v>472</v>
      </c>
      <c r="GH2986" s="81" t="s">
        <v>453</v>
      </c>
      <c r="GI2986" s="81">
        <v>2027</v>
      </c>
      <c r="GJ2986" s="81" t="s">
        <v>201</v>
      </c>
      <c r="GK2986" s="81">
        <v>3.7590224611390458E-2</v>
      </c>
      <c r="GL2986" s="81">
        <v>415.27751599999999</v>
      </c>
      <c r="GM2986" s="81">
        <v>2027</v>
      </c>
      <c r="GN2986" s="81" t="s">
        <v>173</v>
      </c>
      <c r="GO2986" s="81">
        <v>1.1148832299820636E-2</v>
      </c>
      <c r="GP2986" s="81">
        <v>10</v>
      </c>
      <c r="GQ2986" s="81">
        <v>0</v>
      </c>
      <c r="GR2986" s="81" t="s">
        <v>448</v>
      </c>
      <c r="GS2986" s="81">
        <v>1.1148832299820636E-2</v>
      </c>
      <c r="GT2986" s="81">
        <v>4.1908711030498255E-4</v>
      </c>
      <c r="GU2986" s="81">
        <v>1.1148832299820636E-2</v>
      </c>
      <c r="GV2986" s="81">
        <v>4.1908711030498255E-4</v>
      </c>
      <c r="GW2986" s="81">
        <v>1.1148832299820636E-2</v>
      </c>
      <c r="GX2986" s="81">
        <v>4.1908711030498255E-4</v>
      </c>
      <c r="GY2986" s="81">
        <v>1.1148832299820636E-2</v>
      </c>
      <c r="GZ2986" s="81">
        <v>4.1908711030498255E-4</v>
      </c>
    </row>
    <row r="2987" spans="98:208" x14ac:dyDescent="0.25">
      <c r="CT2987" s="81" t="s">
        <v>155</v>
      </c>
      <c r="CU2987" s="81" t="s">
        <v>470</v>
      </c>
      <c r="CV2987" s="81" t="s">
        <v>454</v>
      </c>
      <c r="CW2987" s="81">
        <v>2027</v>
      </c>
      <c r="CX2987" s="81">
        <v>0</v>
      </c>
      <c r="CY2987" s="81">
        <v>0</v>
      </c>
      <c r="CZ2987" s="81">
        <v>0</v>
      </c>
      <c r="DA2987" s="81">
        <v>0</v>
      </c>
      <c r="DB2987" s="81">
        <v>21835.978114130248</v>
      </c>
      <c r="DC2987" s="81">
        <v>428.60232122017089</v>
      </c>
      <c r="DD2987" s="81">
        <v>13939.56097345747</v>
      </c>
      <c r="DE2987" s="81">
        <v>7467.8148194524174</v>
      </c>
      <c r="DF2987" s="81">
        <v>4.7784154025975409</v>
      </c>
      <c r="DG2987" s="81">
        <v>4.7784154025975409</v>
      </c>
      <c r="DH2987" s="81">
        <v>4.7784154025975409</v>
      </c>
      <c r="DI2987" s="81">
        <v>4.7784154025975409</v>
      </c>
      <c r="DJ2987" s="81">
        <v>1.1050555619664829E-9</v>
      </c>
      <c r="DL2987" s="81">
        <v>0</v>
      </c>
      <c r="DM2987" s="81">
        <v>5.2804145180267237E-9</v>
      </c>
      <c r="DN2987" s="81">
        <v>5.2804145180267237E-9</v>
      </c>
      <c r="DO2987" s="81">
        <v>0</v>
      </c>
      <c r="DP2987" s="81">
        <v>5.2804145180267237E-9</v>
      </c>
      <c r="DQ2987" s="81">
        <v>5.2804145180267237E-9</v>
      </c>
      <c r="DR2987" s="81">
        <v>0</v>
      </c>
      <c r="DS2987" s="81">
        <v>5.2804145180267237E-9</v>
      </c>
      <c r="DT2987" s="81">
        <v>5.2804145180267237E-9</v>
      </c>
      <c r="DU2987" s="81">
        <v>0</v>
      </c>
      <c r="DV2987" s="81">
        <v>5.2804145180267237E-9</v>
      </c>
      <c r="DW2987" s="81">
        <v>5.2804145180267237E-9</v>
      </c>
      <c r="GE2987" s="81" t="s">
        <v>449</v>
      </c>
      <c r="GF2987" s="81" t="s">
        <v>155</v>
      </c>
      <c r="GG2987" s="81" t="s">
        <v>472</v>
      </c>
      <c r="GH2987" s="81" t="s">
        <v>453</v>
      </c>
      <c r="GI2987" s="81">
        <v>2028</v>
      </c>
      <c r="GJ2987" s="81" t="s">
        <v>201</v>
      </c>
      <c r="GK2987" s="81">
        <v>3.9055083184885438E-2</v>
      </c>
      <c r="GL2987" s="81">
        <v>415.27751599999999</v>
      </c>
      <c r="GM2987" s="81">
        <v>2028</v>
      </c>
      <c r="GN2987" s="81" t="s">
        <v>173</v>
      </c>
      <c r="GO2987" s="81">
        <v>1.1148832299820636E-2</v>
      </c>
      <c r="GP2987" s="81">
        <v>10</v>
      </c>
      <c r="GQ2987" s="81">
        <v>0</v>
      </c>
      <c r="GR2987" s="81" t="s">
        <v>448</v>
      </c>
      <c r="GS2987" s="81">
        <v>1.1148832299820636E-2</v>
      </c>
      <c r="GT2987" s="81">
        <v>4.3541857288383257E-4</v>
      </c>
      <c r="GU2987" s="81">
        <v>1.1148832299820636E-2</v>
      </c>
      <c r="GV2987" s="81">
        <v>4.3541857288383257E-4</v>
      </c>
      <c r="GW2987" s="81">
        <v>1.1148832299820636E-2</v>
      </c>
      <c r="GX2987" s="81">
        <v>4.3541857288383257E-4</v>
      </c>
      <c r="GY2987" s="81">
        <v>1.1148832299820636E-2</v>
      </c>
      <c r="GZ2987" s="81">
        <v>4.3541857288383257E-4</v>
      </c>
    </row>
    <row r="2988" spans="98:208" x14ac:dyDescent="0.25">
      <c r="CT2988" s="81" t="s">
        <v>155</v>
      </c>
      <c r="CU2988" s="81" t="s">
        <v>470</v>
      </c>
      <c r="CV2988" s="81" t="s">
        <v>454</v>
      </c>
      <c r="CW2988" s="81">
        <v>2028</v>
      </c>
      <c r="CX2988" s="81">
        <v>0</v>
      </c>
      <c r="CY2988" s="81">
        <v>0</v>
      </c>
      <c r="CZ2988" s="81">
        <v>0</v>
      </c>
      <c r="DA2988" s="81">
        <v>0</v>
      </c>
      <c r="DB2988" s="81">
        <v>22783.187028906759</v>
      </c>
      <c r="DC2988" s="81">
        <v>453.26096055700549</v>
      </c>
      <c r="DD2988" s="81">
        <v>14531.335685571939</v>
      </c>
      <c r="DE2988" s="81">
        <v>7798.5903827776228</v>
      </c>
      <c r="DF2988" s="81">
        <v>5.0533304373056698</v>
      </c>
      <c r="DG2988" s="81">
        <v>5.0533304373056698</v>
      </c>
      <c r="DH2988" s="81">
        <v>5.0533304373056698</v>
      </c>
      <c r="DI2988" s="81">
        <v>5.0533304373056698</v>
      </c>
      <c r="DJ2988" s="81">
        <v>1.1050555619664829E-9</v>
      </c>
      <c r="DL2988" s="81">
        <v>0</v>
      </c>
      <c r="DM2988" s="81">
        <v>5.5842109061991496E-9</v>
      </c>
      <c r="DN2988" s="81">
        <v>5.5842109061991496E-9</v>
      </c>
      <c r="DO2988" s="81">
        <v>0</v>
      </c>
      <c r="DP2988" s="81">
        <v>5.5842109061991496E-9</v>
      </c>
      <c r="DQ2988" s="81">
        <v>5.5842109061991496E-9</v>
      </c>
      <c r="DR2988" s="81">
        <v>0</v>
      </c>
      <c r="DS2988" s="81">
        <v>5.5842109061991496E-9</v>
      </c>
      <c r="DT2988" s="81">
        <v>5.5842109061991496E-9</v>
      </c>
      <c r="DU2988" s="81">
        <v>0</v>
      </c>
      <c r="DV2988" s="81">
        <v>5.5842109061991496E-9</v>
      </c>
      <c r="DW2988" s="81">
        <v>5.5842109061991496E-9</v>
      </c>
      <c r="GE2988" s="81" t="s">
        <v>449</v>
      </c>
      <c r="GF2988" s="81" t="s">
        <v>155</v>
      </c>
      <c r="GG2988" s="81" t="s">
        <v>472</v>
      </c>
      <c r="GH2988" s="81" t="s">
        <v>453</v>
      </c>
      <c r="GI2988" s="81">
        <v>2029</v>
      </c>
      <c r="GJ2988" s="81" t="s">
        <v>201</v>
      </c>
      <c r="GK2988" s="81">
        <v>3.9055083184885438E-2</v>
      </c>
      <c r="GL2988" s="81">
        <v>415.27751599999999</v>
      </c>
      <c r="GM2988" s="81">
        <v>2029</v>
      </c>
      <c r="GN2988" s="81" t="s">
        <v>173</v>
      </c>
      <c r="GO2988" s="81">
        <v>1.1148832299820636E-2</v>
      </c>
      <c r="GP2988" s="81">
        <v>10</v>
      </c>
      <c r="GQ2988" s="81">
        <v>0</v>
      </c>
      <c r="GR2988" s="81" t="s">
        <v>448</v>
      </c>
      <c r="GS2988" s="81">
        <v>1.1148832299820636E-2</v>
      </c>
      <c r="GT2988" s="81">
        <v>4.3541857288383257E-4</v>
      </c>
      <c r="GU2988" s="81">
        <v>1.1148832299820636E-2</v>
      </c>
      <c r="GV2988" s="81">
        <v>4.3541857288383257E-4</v>
      </c>
      <c r="GW2988" s="81">
        <v>1.1148832299820636E-2</v>
      </c>
      <c r="GX2988" s="81">
        <v>4.3541857288383257E-4</v>
      </c>
      <c r="GY2988" s="81">
        <v>1.1148832299820636E-2</v>
      </c>
      <c r="GZ2988" s="81">
        <v>4.3541857288383257E-4</v>
      </c>
    </row>
    <row r="2989" spans="98:208" x14ac:dyDescent="0.25">
      <c r="CT2989" s="81" t="s">
        <v>155</v>
      </c>
      <c r="CU2989" s="81" t="s">
        <v>470</v>
      </c>
      <c r="CV2989" s="81" t="s">
        <v>454</v>
      </c>
      <c r="CW2989" s="81">
        <v>2029</v>
      </c>
      <c r="CX2989" s="81">
        <v>0</v>
      </c>
      <c r="CY2989" s="81">
        <v>0</v>
      </c>
      <c r="CZ2989" s="81">
        <v>0</v>
      </c>
      <c r="DA2989" s="81">
        <v>0</v>
      </c>
      <c r="DB2989" s="81">
        <v>22783.187028906759</v>
      </c>
      <c r="DC2989" s="81">
        <v>453.26096055700549</v>
      </c>
      <c r="DD2989" s="81">
        <v>14531.335685571939</v>
      </c>
      <c r="DE2989" s="81">
        <v>7798.5903827776228</v>
      </c>
      <c r="DF2989" s="81">
        <v>5.0533304373056698</v>
      </c>
      <c r="DG2989" s="81">
        <v>5.0533304373056698</v>
      </c>
      <c r="DH2989" s="81">
        <v>5.0533304373056698</v>
      </c>
      <c r="DI2989" s="81">
        <v>5.0533304373056698</v>
      </c>
      <c r="DJ2989" s="81">
        <v>1.1050555619664829E-9</v>
      </c>
      <c r="DL2989" s="81">
        <v>0</v>
      </c>
      <c r="DM2989" s="81">
        <v>5.5842109061991496E-9</v>
      </c>
      <c r="DN2989" s="81">
        <v>5.5842109061991496E-9</v>
      </c>
      <c r="DO2989" s="81">
        <v>0</v>
      </c>
      <c r="DP2989" s="81">
        <v>5.5842109061991496E-9</v>
      </c>
      <c r="DQ2989" s="81">
        <v>5.5842109061991496E-9</v>
      </c>
      <c r="DR2989" s="81">
        <v>0</v>
      </c>
      <c r="DS2989" s="81">
        <v>5.5842109061991496E-9</v>
      </c>
      <c r="DT2989" s="81">
        <v>5.5842109061991496E-9</v>
      </c>
      <c r="DU2989" s="81">
        <v>0</v>
      </c>
      <c r="DV2989" s="81">
        <v>5.5842109061991496E-9</v>
      </c>
      <c r="DW2989" s="81">
        <v>5.5842109061991496E-9</v>
      </c>
      <c r="GE2989" s="81" t="s">
        <v>449</v>
      </c>
      <c r="GF2989" s="81" t="s">
        <v>155</v>
      </c>
      <c r="GG2989" s="81" t="s">
        <v>472</v>
      </c>
      <c r="GH2989" s="81" t="s">
        <v>453</v>
      </c>
      <c r="GI2989" s="81">
        <v>2030</v>
      </c>
      <c r="GJ2989" s="81" t="s">
        <v>201</v>
      </c>
      <c r="GK2989" s="81">
        <v>3.9055083184885438E-2</v>
      </c>
      <c r="GL2989" s="81">
        <v>415.27751599999999</v>
      </c>
      <c r="GM2989" s="81">
        <v>2030</v>
      </c>
      <c r="GN2989" s="81" t="s">
        <v>173</v>
      </c>
      <c r="GO2989" s="81">
        <v>1.1148832299820636E-2</v>
      </c>
      <c r="GP2989" s="81">
        <v>10</v>
      </c>
      <c r="GQ2989" s="81">
        <v>0</v>
      </c>
      <c r="GR2989" s="81" t="s">
        <v>448</v>
      </c>
      <c r="GS2989" s="81">
        <v>0</v>
      </c>
      <c r="GT2989" s="81">
        <v>0</v>
      </c>
      <c r="GU2989" s="81">
        <v>1.1148832299820636E-2</v>
      </c>
      <c r="GV2989" s="81">
        <v>4.3541857288383257E-4</v>
      </c>
      <c r="GW2989" s="81">
        <v>1.1148832299820636E-2</v>
      </c>
      <c r="GX2989" s="81">
        <v>4.3541857288383257E-4</v>
      </c>
      <c r="GY2989" s="81">
        <v>1.1148832299820636E-2</v>
      </c>
      <c r="GZ2989" s="81">
        <v>4.3541857288383257E-4</v>
      </c>
    </row>
    <row r="2990" spans="98:208" x14ac:dyDescent="0.25">
      <c r="CT2990" s="81" t="s">
        <v>155</v>
      </c>
      <c r="CU2990" s="81" t="s">
        <v>470</v>
      </c>
      <c r="CV2990" s="81" t="s">
        <v>454</v>
      </c>
      <c r="CW2990" s="81">
        <v>2030</v>
      </c>
      <c r="CX2990" s="81">
        <v>0</v>
      </c>
      <c r="CY2990" s="81">
        <v>0</v>
      </c>
      <c r="CZ2990" s="81">
        <v>0</v>
      </c>
      <c r="DA2990" s="81">
        <v>0</v>
      </c>
      <c r="DB2990" s="81">
        <v>22783.187028906759</v>
      </c>
      <c r="DC2990" s="81">
        <v>453.26096055700549</v>
      </c>
      <c r="DD2990" s="81">
        <v>14531.335685571939</v>
      </c>
      <c r="DE2990" s="81">
        <v>7798.5903827776228</v>
      </c>
      <c r="DF2990" s="81">
        <v>0</v>
      </c>
      <c r="DG2990" s="81">
        <v>5.0533304373056698</v>
      </c>
      <c r="DH2990" s="81">
        <v>5.0533304373056698</v>
      </c>
      <c r="DI2990" s="81">
        <v>5.0533304373056698</v>
      </c>
      <c r="DJ2990" s="81">
        <v>1.1050555619664829E-9</v>
      </c>
      <c r="DL2990" s="81">
        <v>0</v>
      </c>
      <c r="DM2990" s="81">
        <v>0</v>
      </c>
      <c r="DN2990" s="81">
        <v>0</v>
      </c>
      <c r="DO2990" s="81">
        <v>0</v>
      </c>
      <c r="DP2990" s="81">
        <v>5.5842109061991496E-9</v>
      </c>
      <c r="DQ2990" s="81">
        <v>5.5842109061991496E-9</v>
      </c>
      <c r="DR2990" s="81">
        <v>0</v>
      </c>
      <c r="DS2990" s="81">
        <v>5.5842109061991496E-9</v>
      </c>
      <c r="DT2990" s="81">
        <v>5.5842109061991496E-9</v>
      </c>
      <c r="DU2990" s="81">
        <v>0</v>
      </c>
      <c r="DV2990" s="81">
        <v>5.5842109061991496E-9</v>
      </c>
      <c r="DW2990" s="81">
        <v>5.5842109061991496E-9</v>
      </c>
      <c r="GE2990" s="81" t="s">
        <v>449</v>
      </c>
      <c r="GF2990" s="81" t="s">
        <v>155</v>
      </c>
      <c r="GG2990" s="81" t="s">
        <v>472</v>
      </c>
      <c r="GH2990" s="81" t="s">
        <v>453</v>
      </c>
      <c r="GI2990" s="81">
        <v>2031</v>
      </c>
      <c r="GJ2990" s="81" t="s">
        <v>201</v>
      </c>
      <c r="GK2990" s="81">
        <v>3.9055083184885438E-2</v>
      </c>
      <c r="GL2990" s="81">
        <v>415.27751599999999</v>
      </c>
      <c r="GM2990" s="81">
        <v>2031</v>
      </c>
      <c r="GN2990" s="81" t="s">
        <v>173</v>
      </c>
      <c r="GO2990" s="81">
        <v>1.1148832299820636E-2</v>
      </c>
      <c r="GP2990" s="81">
        <v>10</v>
      </c>
      <c r="GQ2990" s="81">
        <v>0</v>
      </c>
      <c r="GR2990" s="81" t="s">
        <v>448</v>
      </c>
      <c r="GS2990" s="81">
        <v>0</v>
      </c>
      <c r="GT2990" s="81">
        <v>0</v>
      </c>
      <c r="GU2990" s="81">
        <v>0</v>
      </c>
      <c r="GV2990" s="81">
        <v>0</v>
      </c>
      <c r="GW2990" s="81">
        <v>1.1148832299820636E-2</v>
      </c>
      <c r="GX2990" s="81">
        <v>4.3541857288383257E-4</v>
      </c>
      <c r="GY2990" s="81">
        <v>1.1148832299820636E-2</v>
      </c>
      <c r="GZ2990" s="81">
        <v>4.3541857288383257E-4</v>
      </c>
    </row>
    <row r="2991" spans="98:208" x14ac:dyDescent="0.25">
      <c r="CT2991" s="81" t="s">
        <v>155</v>
      </c>
      <c r="CU2991" s="81" t="s">
        <v>470</v>
      </c>
      <c r="CV2991" s="81" t="s">
        <v>454</v>
      </c>
      <c r="CW2991" s="81">
        <v>2031</v>
      </c>
      <c r="CX2991" s="81">
        <v>0</v>
      </c>
      <c r="CY2991" s="81">
        <v>0</v>
      </c>
      <c r="CZ2991" s="81">
        <v>0</v>
      </c>
      <c r="DA2991" s="81">
        <v>0</v>
      </c>
      <c r="DB2991" s="81">
        <v>22783.187028906759</v>
      </c>
      <c r="DC2991" s="81">
        <v>453.26096055700549</v>
      </c>
      <c r="DD2991" s="81">
        <v>14531.335685571939</v>
      </c>
      <c r="DE2991" s="81">
        <v>7798.5903827776228</v>
      </c>
      <c r="DF2991" s="81">
        <v>0</v>
      </c>
      <c r="DG2991" s="81">
        <v>0</v>
      </c>
      <c r="DH2991" s="81">
        <v>5.0533304373056698</v>
      </c>
      <c r="DI2991" s="81">
        <v>5.0533304373056698</v>
      </c>
      <c r="DJ2991" s="81">
        <v>1.1050555619664829E-9</v>
      </c>
      <c r="DL2991" s="81">
        <v>0</v>
      </c>
      <c r="DM2991" s="81">
        <v>0</v>
      </c>
      <c r="DN2991" s="81">
        <v>0</v>
      </c>
      <c r="DO2991" s="81">
        <v>0</v>
      </c>
      <c r="DP2991" s="81">
        <v>0</v>
      </c>
      <c r="DQ2991" s="81">
        <v>0</v>
      </c>
      <c r="DR2991" s="81">
        <v>0</v>
      </c>
      <c r="DS2991" s="81">
        <v>5.5842109061991496E-9</v>
      </c>
      <c r="DT2991" s="81">
        <v>5.5842109061991496E-9</v>
      </c>
      <c r="DU2991" s="81">
        <v>0</v>
      </c>
      <c r="DV2991" s="81">
        <v>5.5842109061991496E-9</v>
      </c>
      <c r="DW2991" s="81">
        <v>5.5842109061991496E-9</v>
      </c>
      <c r="GE2991" s="81" t="s">
        <v>449</v>
      </c>
      <c r="GF2991" s="81" t="s">
        <v>155</v>
      </c>
      <c r="GG2991" s="81" t="s">
        <v>472</v>
      </c>
      <c r="GH2991" s="81" t="s">
        <v>453</v>
      </c>
      <c r="GI2991" s="81">
        <v>2032</v>
      </c>
      <c r="GJ2991" s="81" t="s">
        <v>201</v>
      </c>
      <c r="GK2991" s="81">
        <v>3.9055083184885438E-2</v>
      </c>
      <c r="GL2991" s="81">
        <v>415.27751599999999</v>
      </c>
      <c r="GM2991" s="81">
        <v>2032</v>
      </c>
      <c r="GN2991" s="81" t="s">
        <v>173</v>
      </c>
      <c r="GO2991" s="81">
        <v>1.1148832299820636E-2</v>
      </c>
      <c r="GP2991" s="81">
        <v>10</v>
      </c>
      <c r="GQ2991" s="81">
        <v>0</v>
      </c>
      <c r="GR2991" s="81" t="s">
        <v>448</v>
      </c>
      <c r="GS2991" s="81">
        <v>0</v>
      </c>
      <c r="GT2991" s="81">
        <v>0</v>
      </c>
      <c r="GU2991" s="81">
        <v>0</v>
      </c>
      <c r="GV2991" s="81">
        <v>0</v>
      </c>
      <c r="GW2991" s="81">
        <v>0</v>
      </c>
      <c r="GX2991" s="81">
        <v>0</v>
      </c>
      <c r="GY2991" s="81">
        <v>1.1148832299820636E-2</v>
      </c>
      <c r="GZ2991" s="81">
        <v>4.3541857288383257E-4</v>
      </c>
    </row>
    <row r="2992" spans="98:208" x14ac:dyDescent="0.25">
      <c r="CT2992" s="81" t="s">
        <v>155</v>
      </c>
      <c r="CU2992" s="81" t="s">
        <v>470</v>
      </c>
      <c r="CV2992" s="81" t="s">
        <v>454</v>
      </c>
      <c r="CW2992" s="81">
        <v>2032</v>
      </c>
      <c r="CX2992" s="81">
        <v>0</v>
      </c>
      <c r="CY2992" s="81">
        <v>0</v>
      </c>
      <c r="CZ2992" s="81">
        <v>0</v>
      </c>
      <c r="DA2992" s="81">
        <v>0</v>
      </c>
      <c r="DB2992" s="81">
        <v>22783.187028906759</v>
      </c>
      <c r="DC2992" s="81">
        <v>453.26096055700549</v>
      </c>
      <c r="DD2992" s="81">
        <v>14531.335685571939</v>
      </c>
      <c r="DE2992" s="81">
        <v>7798.5903827776228</v>
      </c>
      <c r="DF2992" s="81">
        <v>0</v>
      </c>
      <c r="DG2992" s="81">
        <v>0</v>
      </c>
      <c r="DH2992" s="81">
        <v>0</v>
      </c>
      <c r="DI2992" s="81">
        <v>5.0533304373056698</v>
      </c>
      <c r="DJ2992" s="81">
        <v>1.1050555619664829E-9</v>
      </c>
      <c r="DL2992" s="81">
        <v>0</v>
      </c>
      <c r="DM2992" s="81">
        <v>0</v>
      </c>
      <c r="DN2992" s="81">
        <v>0</v>
      </c>
      <c r="DO2992" s="81">
        <v>0</v>
      </c>
      <c r="DP2992" s="81">
        <v>0</v>
      </c>
      <c r="DQ2992" s="81">
        <v>0</v>
      </c>
      <c r="DR2992" s="81">
        <v>0</v>
      </c>
      <c r="DS2992" s="81">
        <v>0</v>
      </c>
      <c r="DT2992" s="81">
        <v>0</v>
      </c>
      <c r="DU2992" s="81">
        <v>0</v>
      </c>
      <c r="DV2992" s="81">
        <v>5.5842109061991496E-9</v>
      </c>
      <c r="DW2992" s="81">
        <v>5.5842109061991496E-9</v>
      </c>
      <c r="GE2992" s="81" t="s">
        <v>449</v>
      </c>
      <c r="GF2992" s="81" t="s">
        <v>155</v>
      </c>
      <c r="GG2992" s="81" t="s">
        <v>472</v>
      </c>
      <c r="GH2992" s="81" t="s">
        <v>454</v>
      </c>
      <c r="GI2992" s="81">
        <v>2021</v>
      </c>
      <c r="GJ2992" s="81" t="s">
        <v>201</v>
      </c>
      <c r="GK2992" s="81">
        <v>409.22373582034811</v>
      </c>
      <c r="GL2992" s="81">
        <v>415.27751599999999</v>
      </c>
      <c r="GM2992" s="81">
        <v>2021</v>
      </c>
      <c r="GN2992" s="81" t="s">
        <v>173</v>
      </c>
      <c r="GO2992" s="81">
        <v>1.1148832299820636E-2</v>
      </c>
      <c r="GP2992" s="81">
        <v>10</v>
      </c>
      <c r="GQ2992" s="81">
        <v>0</v>
      </c>
      <c r="GR2992" s="81" t="s">
        <v>448</v>
      </c>
      <c r="GS2992" s="81">
        <v>1.1148832299820636E-2</v>
      </c>
      <c r="GT2992" s="81">
        <v>4.5623668037671639</v>
      </c>
      <c r="GU2992" s="81">
        <v>1.1148832299820636E-2</v>
      </c>
      <c r="GV2992" s="81">
        <v>4.5623668037671639</v>
      </c>
      <c r="GW2992" s="81">
        <v>0</v>
      </c>
      <c r="GX2992" s="81">
        <v>0</v>
      </c>
      <c r="GY2992" s="81">
        <v>0</v>
      </c>
      <c r="GZ2992" s="81">
        <v>0</v>
      </c>
    </row>
    <row r="2993" spans="98:208" x14ac:dyDescent="0.25">
      <c r="CT2993" s="81" t="s">
        <v>155</v>
      </c>
      <c r="CU2993" s="81" t="s">
        <v>470</v>
      </c>
      <c r="CV2993" s="81" t="s">
        <v>455</v>
      </c>
      <c r="CW2993" s="81">
        <v>2020</v>
      </c>
      <c r="CX2993" s="81">
        <v>0</v>
      </c>
      <c r="CY2993" s="81">
        <v>0</v>
      </c>
      <c r="CZ2993" s="81">
        <v>0</v>
      </c>
      <c r="DA2993" s="81">
        <v>0</v>
      </c>
      <c r="DB2993" s="81">
        <v>21083.842824224459</v>
      </c>
      <c r="DC2993" s="81">
        <v>409.22373582043832</v>
      </c>
      <c r="DD2993" s="81">
        <v>13469.087812378741</v>
      </c>
      <c r="DE2993" s="81">
        <v>7205.5312760252837</v>
      </c>
      <c r="DF2993" s="81">
        <v>4.5623668037681702</v>
      </c>
      <c r="DG2993" s="81">
        <v>0</v>
      </c>
      <c r="DH2993" s="81">
        <v>0</v>
      </c>
      <c r="DI2993" s="81">
        <v>0</v>
      </c>
      <c r="DJ2993" s="81">
        <v>4.7659704209592661E-8</v>
      </c>
      <c r="DL2993" s="81">
        <v>0</v>
      </c>
      <c r="DM2993" s="81">
        <v>2.1744105236325566E-7</v>
      </c>
      <c r="DN2993" s="81">
        <v>2.1744105236325566E-7</v>
      </c>
      <c r="DO2993" s="81">
        <v>0</v>
      </c>
      <c r="DP2993" s="81">
        <v>0</v>
      </c>
      <c r="DQ2993" s="81">
        <v>0</v>
      </c>
      <c r="DR2993" s="81">
        <v>0</v>
      </c>
      <c r="DS2993" s="81">
        <v>0</v>
      </c>
      <c r="DT2993" s="81">
        <v>0</v>
      </c>
      <c r="DU2993" s="81">
        <v>0</v>
      </c>
      <c r="DV2993" s="81">
        <v>0</v>
      </c>
      <c r="DW2993" s="81">
        <v>0</v>
      </c>
      <c r="GE2993" s="81" t="s">
        <v>449</v>
      </c>
      <c r="GF2993" s="81" t="s">
        <v>155</v>
      </c>
      <c r="GG2993" s="81" t="s">
        <v>472</v>
      </c>
      <c r="GH2993" s="81" t="s">
        <v>454</v>
      </c>
      <c r="GI2993" s="81">
        <v>2022</v>
      </c>
      <c r="GJ2993" s="81" t="s">
        <v>201</v>
      </c>
      <c r="GK2993" s="81">
        <v>409.22373582034811</v>
      </c>
      <c r="GL2993" s="81">
        <v>415.27751599999999</v>
      </c>
      <c r="GM2993" s="81">
        <v>2022</v>
      </c>
      <c r="GN2993" s="81" t="s">
        <v>173</v>
      </c>
      <c r="GO2993" s="81">
        <v>1.1148832299820636E-2</v>
      </c>
      <c r="GP2993" s="81">
        <v>10</v>
      </c>
      <c r="GQ2993" s="81">
        <v>0</v>
      </c>
      <c r="GR2993" s="81" t="s">
        <v>448</v>
      </c>
      <c r="GS2993" s="81">
        <v>1.1148832299820636E-2</v>
      </c>
      <c r="GT2993" s="81">
        <v>4.5623668037671639</v>
      </c>
      <c r="GU2993" s="81">
        <v>1.1148832299820636E-2</v>
      </c>
      <c r="GV2993" s="81">
        <v>4.5623668037671639</v>
      </c>
      <c r="GW2993" s="81">
        <v>1.1148832299820636E-2</v>
      </c>
      <c r="GX2993" s="81">
        <v>4.5623668037671639</v>
      </c>
      <c r="GY2993" s="81">
        <v>0</v>
      </c>
      <c r="GZ2993" s="81">
        <v>0</v>
      </c>
    </row>
    <row r="2994" spans="98:208" x14ac:dyDescent="0.25">
      <c r="CT2994" s="81" t="s">
        <v>155</v>
      </c>
      <c r="CU2994" s="81" t="s">
        <v>470</v>
      </c>
      <c r="CV2994" s="81" t="s">
        <v>455</v>
      </c>
      <c r="CW2994" s="81">
        <v>2021</v>
      </c>
      <c r="CX2994" s="81">
        <v>0</v>
      </c>
      <c r="CY2994" s="81">
        <v>0</v>
      </c>
      <c r="CZ2994" s="81">
        <v>0</v>
      </c>
      <c r="DA2994" s="81">
        <v>0</v>
      </c>
      <c r="DB2994" s="81">
        <v>21083.842824224459</v>
      </c>
      <c r="DC2994" s="81">
        <v>409.22373582043832</v>
      </c>
      <c r="DD2994" s="81">
        <v>13469.087812378741</v>
      </c>
      <c r="DE2994" s="81">
        <v>7205.5312760252837</v>
      </c>
      <c r="DF2994" s="81">
        <v>4.5623668037681702</v>
      </c>
      <c r="DG2994" s="81">
        <v>4.5623668037681702</v>
      </c>
      <c r="DH2994" s="81">
        <v>0</v>
      </c>
      <c r="DI2994" s="81">
        <v>0</v>
      </c>
      <c r="DJ2994" s="81">
        <v>4.7659704209592661E-8</v>
      </c>
      <c r="DL2994" s="81">
        <v>0</v>
      </c>
      <c r="DM2994" s="81">
        <v>2.1744105236325566E-7</v>
      </c>
      <c r="DN2994" s="81">
        <v>2.1744105236325566E-7</v>
      </c>
      <c r="DO2994" s="81">
        <v>0</v>
      </c>
      <c r="DP2994" s="81">
        <v>2.1744105236325566E-7</v>
      </c>
      <c r="DQ2994" s="81">
        <v>2.1744105236325566E-7</v>
      </c>
      <c r="DR2994" s="81">
        <v>0</v>
      </c>
      <c r="DS2994" s="81">
        <v>0</v>
      </c>
      <c r="DT2994" s="81">
        <v>0</v>
      </c>
      <c r="DU2994" s="81">
        <v>0</v>
      </c>
      <c r="DV2994" s="81">
        <v>0</v>
      </c>
      <c r="DW2994" s="81">
        <v>0</v>
      </c>
      <c r="GE2994" s="81" t="s">
        <v>449</v>
      </c>
      <c r="GF2994" s="81" t="s">
        <v>155</v>
      </c>
      <c r="GG2994" s="81" t="s">
        <v>472</v>
      </c>
      <c r="GH2994" s="81" t="s">
        <v>454</v>
      </c>
      <c r="GI2994" s="81">
        <v>2023</v>
      </c>
      <c r="GJ2994" s="81" t="s">
        <v>201</v>
      </c>
      <c r="GK2994" s="81">
        <v>428.60232122029458</v>
      </c>
      <c r="GL2994" s="81">
        <v>415.27751599999999</v>
      </c>
      <c r="GM2994" s="81">
        <v>2023</v>
      </c>
      <c r="GN2994" s="81" t="s">
        <v>173</v>
      </c>
      <c r="GO2994" s="81">
        <v>1.1148832299820636E-2</v>
      </c>
      <c r="GP2994" s="81">
        <v>10</v>
      </c>
      <c r="GQ2994" s="81">
        <v>0</v>
      </c>
      <c r="GR2994" s="81" t="s">
        <v>448</v>
      </c>
      <c r="GS2994" s="81">
        <v>1.1148832299820636E-2</v>
      </c>
      <c r="GT2994" s="81">
        <v>4.7784154025989203</v>
      </c>
      <c r="GU2994" s="81">
        <v>1.1148832299820636E-2</v>
      </c>
      <c r="GV2994" s="81">
        <v>4.7784154025989203</v>
      </c>
      <c r="GW2994" s="81">
        <v>1.1148832299820636E-2</v>
      </c>
      <c r="GX2994" s="81">
        <v>4.7784154025989203</v>
      </c>
      <c r="GY2994" s="81">
        <v>1.1148832299820636E-2</v>
      </c>
      <c r="GZ2994" s="81">
        <v>4.7784154025989203</v>
      </c>
    </row>
    <row r="2995" spans="98:208" x14ac:dyDescent="0.25">
      <c r="CT2995" s="81" t="s">
        <v>155</v>
      </c>
      <c r="CU2995" s="81" t="s">
        <v>470</v>
      </c>
      <c r="CV2995" s="81" t="s">
        <v>455</v>
      </c>
      <c r="CW2995" s="81">
        <v>2022</v>
      </c>
      <c r="CX2995" s="81">
        <v>0</v>
      </c>
      <c r="CY2995" s="81">
        <v>0</v>
      </c>
      <c r="CZ2995" s="81">
        <v>0</v>
      </c>
      <c r="DA2995" s="81">
        <v>0</v>
      </c>
      <c r="DB2995" s="81">
        <v>21083.842824224459</v>
      </c>
      <c r="DC2995" s="81">
        <v>409.22373582043832</v>
      </c>
      <c r="DD2995" s="81">
        <v>13469.087812378741</v>
      </c>
      <c r="DE2995" s="81">
        <v>7205.5312760252837</v>
      </c>
      <c r="DF2995" s="81">
        <v>4.5623668037681702</v>
      </c>
      <c r="DG2995" s="81">
        <v>4.5623668037681702</v>
      </c>
      <c r="DH2995" s="81">
        <v>4.5623668037681702</v>
      </c>
      <c r="DI2995" s="81">
        <v>0</v>
      </c>
      <c r="DJ2995" s="81">
        <v>4.7659704209592661E-8</v>
      </c>
      <c r="DL2995" s="81">
        <v>0</v>
      </c>
      <c r="DM2995" s="81">
        <v>2.1744105236325566E-7</v>
      </c>
      <c r="DN2995" s="81">
        <v>2.1744105236325566E-7</v>
      </c>
      <c r="DO2995" s="81">
        <v>0</v>
      </c>
      <c r="DP2995" s="81">
        <v>2.1744105236325566E-7</v>
      </c>
      <c r="DQ2995" s="81">
        <v>2.1744105236325566E-7</v>
      </c>
      <c r="DR2995" s="81">
        <v>0</v>
      </c>
      <c r="DS2995" s="81">
        <v>2.1744105236325566E-7</v>
      </c>
      <c r="DT2995" s="81">
        <v>2.1744105236325566E-7</v>
      </c>
      <c r="DU2995" s="81">
        <v>0</v>
      </c>
      <c r="DV2995" s="81">
        <v>0</v>
      </c>
      <c r="DW2995" s="81">
        <v>0</v>
      </c>
      <c r="GE2995" s="81" t="s">
        <v>449</v>
      </c>
      <c r="GF2995" s="81" t="s">
        <v>155</v>
      </c>
      <c r="GG2995" s="81" t="s">
        <v>472</v>
      </c>
      <c r="GH2995" s="81" t="s">
        <v>454</v>
      </c>
      <c r="GI2995" s="81">
        <v>2024</v>
      </c>
      <c r="GJ2995" s="81" t="s">
        <v>201</v>
      </c>
      <c r="GK2995" s="81">
        <v>428.60232122029458</v>
      </c>
      <c r="GL2995" s="81">
        <v>415.27751599999999</v>
      </c>
      <c r="GM2995" s="81">
        <v>2024</v>
      </c>
      <c r="GN2995" s="81" t="s">
        <v>173</v>
      </c>
      <c r="GO2995" s="81">
        <v>1.1148832299820636E-2</v>
      </c>
      <c r="GP2995" s="81">
        <v>10</v>
      </c>
      <c r="GQ2995" s="81">
        <v>0</v>
      </c>
      <c r="GR2995" s="81" t="s">
        <v>448</v>
      </c>
      <c r="GS2995" s="81">
        <v>1.1148832299820636E-2</v>
      </c>
      <c r="GT2995" s="81">
        <v>4.7784154025989203</v>
      </c>
      <c r="GU2995" s="81">
        <v>1.1148832299820636E-2</v>
      </c>
      <c r="GV2995" s="81">
        <v>4.7784154025989203</v>
      </c>
      <c r="GW2995" s="81">
        <v>1.1148832299820636E-2</v>
      </c>
      <c r="GX2995" s="81">
        <v>4.7784154025989203</v>
      </c>
      <c r="GY2995" s="81">
        <v>1.1148832299820636E-2</v>
      </c>
      <c r="GZ2995" s="81">
        <v>4.7784154025989203</v>
      </c>
    </row>
    <row r="2996" spans="98:208" x14ac:dyDescent="0.25">
      <c r="CT2996" s="81" t="s">
        <v>155</v>
      </c>
      <c r="CU2996" s="81" t="s">
        <v>470</v>
      </c>
      <c r="CV2996" s="81" t="s">
        <v>455</v>
      </c>
      <c r="CW2996" s="81">
        <v>2023</v>
      </c>
      <c r="CX2996" s="81">
        <v>0</v>
      </c>
      <c r="CY2996" s="81">
        <v>0</v>
      </c>
      <c r="CZ2996" s="81">
        <v>0</v>
      </c>
      <c r="DA2996" s="81">
        <v>0</v>
      </c>
      <c r="DB2996" s="81">
        <v>21835.978114130419</v>
      </c>
      <c r="DC2996" s="81">
        <v>428.60232122030419</v>
      </c>
      <c r="DD2996" s="81">
        <v>13939.56097345755</v>
      </c>
      <c r="DE2996" s="81">
        <v>7467.8148194525529</v>
      </c>
      <c r="DF2996" s="81">
        <v>4.7784154025990269</v>
      </c>
      <c r="DG2996" s="81">
        <v>4.7784154025990269</v>
      </c>
      <c r="DH2996" s="81">
        <v>4.7784154025990269</v>
      </c>
      <c r="DI2996" s="81">
        <v>4.7784154025990269</v>
      </c>
      <c r="DJ2996" s="81">
        <v>4.7659704209592661E-8</v>
      </c>
      <c r="DL2996" s="81">
        <v>0</v>
      </c>
      <c r="DM2996" s="81">
        <v>2.2773786467843126E-7</v>
      </c>
      <c r="DN2996" s="81">
        <v>2.2773786467843126E-7</v>
      </c>
      <c r="DO2996" s="81">
        <v>0</v>
      </c>
      <c r="DP2996" s="81">
        <v>2.2773786467843126E-7</v>
      </c>
      <c r="DQ2996" s="81">
        <v>2.2773786467843126E-7</v>
      </c>
      <c r="DR2996" s="81">
        <v>0</v>
      </c>
      <c r="DS2996" s="81">
        <v>2.2773786467843126E-7</v>
      </c>
      <c r="DT2996" s="81">
        <v>2.2773786467843126E-7</v>
      </c>
      <c r="DU2996" s="81">
        <v>0</v>
      </c>
      <c r="DV2996" s="81">
        <v>2.2773786467843126E-7</v>
      </c>
      <c r="DW2996" s="81">
        <v>2.2773786467843126E-7</v>
      </c>
      <c r="GE2996" s="81" t="s">
        <v>449</v>
      </c>
      <c r="GF2996" s="81" t="s">
        <v>155</v>
      </c>
      <c r="GG2996" s="81" t="s">
        <v>472</v>
      </c>
      <c r="GH2996" s="81" t="s">
        <v>454</v>
      </c>
      <c r="GI2996" s="81">
        <v>2025</v>
      </c>
      <c r="GJ2996" s="81" t="s">
        <v>201</v>
      </c>
      <c r="GK2996" s="81">
        <v>428.60232122029458</v>
      </c>
      <c r="GL2996" s="81">
        <v>415.27751599999999</v>
      </c>
      <c r="GM2996" s="81">
        <v>2025</v>
      </c>
      <c r="GN2996" s="81" t="s">
        <v>173</v>
      </c>
      <c r="GO2996" s="81">
        <v>1.1148832299820636E-2</v>
      </c>
      <c r="GP2996" s="81">
        <v>10</v>
      </c>
      <c r="GQ2996" s="81">
        <v>0</v>
      </c>
      <c r="GR2996" s="81" t="s">
        <v>448</v>
      </c>
      <c r="GS2996" s="81">
        <v>1.1148832299820636E-2</v>
      </c>
      <c r="GT2996" s="81">
        <v>4.7784154025989203</v>
      </c>
      <c r="GU2996" s="81">
        <v>1.1148832299820636E-2</v>
      </c>
      <c r="GV2996" s="81">
        <v>4.7784154025989203</v>
      </c>
      <c r="GW2996" s="81">
        <v>1.1148832299820636E-2</v>
      </c>
      <c r="GX2996" s="81">
        <v>4.7784154025989203</v>
      </c>
      <c r="GY2996" s="81">
        <v>1.1148832299820636E-2</v>
      </c>
      <c r="GZ2996" s="81">
        <v>4.7784154025989203</v>
      </c>
    </row>
    <row r="2997" spans="98:208" x14ac:dyDescent="0.25">
      <c r="CT2997" s="81" t="s">
        <v>155</v>
      </c>
      <c r="CU2997" s="81" t="s">
        <v>470</v>
      </c>
      <c r="CV2997" s="81" t="s">
        <v>455</v>
      </c>
      <c r="CW2997" s="81">
        <v>2024</v>
      </c>
      <c r="CX2997" s="81">
        <v>0</v>
      </c>
      <c r="CY2997" s="81">
        <v>0</v>
      </c>
      <c r="CZ2997" s="81">
        <v>0</v>
      </c>
      <c r="DA2997" s="81">
        <v>0</v>
      </c>
      <c r="DB2997" s="81">
        <v>21835.978114130419</v>
      </c>
      <c r="DC2997" s="81">
        <v>428.60232122030419</v>
      </c>
      <c r="DD2997" s="81">
        <v>13939.56097345755</v>
      </c>
      <c r="DE2997" s="81">
        <v>7467.8148194525529</v>
      </c>
      <c r="DF2997" s="81">
        <v>4.7784154025990269</v>
      </c>
      <c r="DG2997" s="81">
        <v>4.7784154025990269</v>
      </c>
      <c r="DH2997" s="81">
        <v>4.7784154025990269</v>
      </c>
      <c r="DI2997" s="81">
        <v>4.7784154025990269</v>
      </c>
      <c r="DJ2997" s="81">
        <v>4.7659704209592661E-8</v>
      </c>
      <c r="DL2997" s="81">
        <v>0</v>
      </c>
      <c r="DM2997" s="81">
        <v>2.2773786467843126E-7</v>
      </c>
      <c r="DN2997" s="81">
        <v>2.2773786467843126E-7</v>
      </c>
      <c r="DO2997" s="81">
        <v>0</v>
      </c>
      <c r="DP2997" s="81">
        <v>2.2773786467843126E-7</v>
      </c>
      <c r="DQ2997" s="81">
        <v>2.2773786467843126E-7</v>
      </c>
      <c r="DR2997" s="81">
        <v>0</v>
      </c>
      <c r="DS2997" s="81">
        <v>2.2773786467843126E-7</v>
      </c>
      <c r="DT2997" s="81">
        <v>2.2773786467843126E-7</v>
      </c>
      <c r="DU2997" s="81">
        <v>0</v>
      </c>
      <c r="DV2997" s="81">
        <v>2.2773786467843126E-7</v>
      </c>
      <c r="DW2997" s="81">
        <v>2.2773786467843126E-7</v>
      </c>
      <c r="GE2997" s="81" t="s">
        <v>449</v>
      </c>
      <c r="GF2997" s="81" t="s">
        <v>155</v>
      </c>
      <c r="GG2997" s="81" t="s">
        <v>472</v>
      </c>
      <c r="GH2997" s="81" t="s">
        <v>454</v>
      </c>
      <c r="GI2997" s="81">
        <v>2026</v>
      </c>
      <c r="GJ2997" s="81" t="s">
        <v>201</v>
      </c>
      <c r="GK2997" s="81">
        <v>428.60232122029458</v>
      </c>
      <c r="GL2997" s="81">
        <v>415.27751599999999</v>
      </c>
      <c r="GM2997" s="81">
        <v>2026</v>
      </c>
      <c r="GN2997" s="81" t="s">
        <v>173</v>
      </c>
      <c r="GO2997" s="81">
        <v>1.1148832299820636E-2</v>
      </c>
      <c r="GP2997" s="81">
        <v>10</v>
      </c>
      <c r="GQ2997" s="81">
        <v>0</v>
      </c>
      <c r="GR2997" s="81" t="s">
        <v>448</v>
      </c>
      <c r="GS2997" s="81">
        <v>1.1148832299820636E-2</v>
      </c>
      <c r="GT2997" s="81">
        <v>4.7784154025989203</v>
      </c>
      <c r="GU2997" s="81">
        <v>1.1148832299820636E-2</v>
      </c>
      <c r="GV2997" s="81">
        <v>4.7784154025989203</v>
      </c>
      <c r="GW2997" s="81">
        <v>1.1148832299820636E-2</v>
      </c>
      <c r="GX2997" s="81">
        <v>4.7784154025989203</v>
      </c>
      <c r="GY2997" s="81">
        <v>1.1148832299820636E-2</v>
      </c>
      <c r="GZ2997" s="81">
        <v>4.7784154025989203</v>
      </c>
    </row>
    <row r="2998" spans="98:208" x14ac:dyDescent="0.25">
      <c r="CT2998" s="81" t="s">
        <v>155</v>
      </c>
      <c r="CU2998" s="81" t="s">
        <v>470</v>
      </c>
      <c r="CV2998" s="81" t="s">
        <v>455</v>
      </c>
      <c r="CW2998" s="81">
        <v>2025</v>
      </c>
      <c r="CX2998" s="81">
        <v>0</v>
      </c>
      <c r="CY2998" s="81">
        <v>0</v>
      </c>
      <c r="CZ2998" s="81">
        <v>0</v>
      </c>
      <c r="DA2998" s="81">
        <v>0</v>
      </c>
      <c r="DB2998" s="81">
        <v>21835.978114130419</v>
      </c>
      <c r="DC2998" s="81">
        <v>428.60232122030419</v>
      </c>
      <c r="DD2998" s="81">
        <v>13939.56097345755</v>
      </c>
      <c r="DE2998" s="81">
        <v>7467.8148194525529</v>
      </c>
      <c r="DF2998" s="81">
        <v>4.7784154025990269</v>
      </c>
      <c r="DG2998" s="81">
        <v>4.7784154025990269</v>
      </c>
      <c r="DH2998" s="81">
        <v>4.7784154025990269</v>
      </c>
      <c r="DI2998" s="81">
        <v>4.7784154025990269</v>
      </c>
      <c r="DJ2998" s="81">
        <v>4.7659704209592661E-8</v>
      </c>
      <c r="DL2998" s="81">
        <v>0</v>
      </c>
      <c r="DM2998" s="81">
        <v>2.2773786467843126E-7</v>
      </c>
      <c r="DN2998" s="81">
        <v>2.2773786467843126E-7</v>
      </c>
      <c r="DO2998" s="81">
        <v>0</v>
      </c>
      <c r="DP2998" s="81">
        <v>2.2773786467843126E-7</v>
      </c>
      <c r="DQ2998" s="81">
        <v>2.2773786467843126E-7</v>
      </c>
      <c r="DR2998" s="81">
        <v>0</v>
      </c>
      <c r="DS2998" s="81">
        <v>2.2773786467843126E-7</v>
      </c>
      <c r="DT2998" s="81">
        <v>2.2773786467843126E-7</v>
      </c>
      <c r="DU2998" s="81">
        <v>0</v>
      </c>
      <c r="DV2998" s="81">
        <v>2.2773786467843126E-7</v>
      </c>
      <c r="DW2998" s="81">
        <v>2.2773786467843126E-7</v>
      </c>
      <c r="GE2998" s="81" t="s">
        <v>449</v>
      </c>
      <c r="GF2998" s="81" t="s">
        <v>155</v>
      </c>
      <c r="GG2998" s="81" t="s">
        <v>472</v>
      </c>
      <c r="GH2998" s="81" t="s">
        <v>454</v>
      </c>
      <c r="GI2998" s="81">
        <v>2027</v>
      </c>
      <c r="GJ2998" s="81" t="s">
        <v>201</v>
      </c>
      <c r="GK2998" s="81">
        <v>428.60232122029458</v>
      </c>
      <c r="GL2998" s="81">
        <v>415.27751599999999</v>
      </c>
      <c r="GM2998" s="81">
        <v>2027</v>
      </c>
      <c r="GN2998" s="81" t="s">
        <v>173</v>
      </c>
      <c r="GO2998" s="81">
        <v>1.1148832299820636E-2</v>
      </c>
      <c r="GP2998" s="81">
        <v>10</v>
      </c>
      <c r="GQ2998" s="81">
        <v>0</v>
      </c>
      <c r="GR2998" s="81" t="s">
        <v>448</v>
      </c>
      <c r="GS2998" s="81">
        <v>1.1148832299820636E-2</v>
      </c>
      <c r="GT2998" s="81">
        <v>4.7784154025989203</v>
      </c>
      <c r="GU2998" s="81">
        <v>1.1148832299820636E-2</v>
      </c>
      <c r="GV2998" s="81">
        <v>4.7784154025989203</v>
      </c>
      <c r="GW2998" s="81">
        <v>1.1148832299820636E-2</v>
      </c>
      <c r="GX2998" s="81">
        <v>4.7784154025989203</v>
      </c>
      <c r="GY2998" s="81">
        <v>1.1148832299820636E-2</v>
      </c>
      <c r="GZ2998" s="81">
        <v>4.7784154025989203</v>
      </c>
    </row>
    <row r="2999" spans="98:208" x14ac:dyDescent="0.25">
      <c r="CT2999" s="81" t="s">
        <v>155</v>
      </c>
      <c r="CU2999" s="81" t="s">
        <v>470</v>
      </c>
      <c r="CV2999" s="81" t="s">
        <v>455</v>
      </c>
      <c r="CW2999" s="81">
        <v>2026</v>
      </c>
      <c r="CX2999" s="81">
        <v>0</v>
      </c>
      <c r="CY2999" s="81">
        <v>0</v>
      </c>
      <c r="CZ2999" s="81">
        <v>0</v>
      </c>
      <c r="DA2999" s="81">
        <v>0</v>
      </c>
      <c r="DB2999" s="81">
        <v>21835.978114130419</v>
      </c>
      <c r="DC2999" s="81">
        <v>428.60232122030419</v>
      </c>
      <c r="DD2999" s="81">
        <v>13939.56097345755</v>
      </c>
      <c r="DE2999" s="81">
        <v>7467.8148194525529</v>
      </c>
      <c r="DF2999" s="81">
        <v>4.7784154025990269</v>
      </c>
      <c r="DG2999" s="81">
        <v>4.7784154025990269</v>
      </c>
      <c r="DH2999" s="81">
        <v>4.7784154025990269</v>
      </c>
      <c r="DI2999" s="81">
        <v>4.7784154025990269</v>
      </c>
      <c r="DJ2999" s="81">
        <v>4.7659704209592661E-8</v>
      </c>
      <c r="DL2999" s="81">
        <v>0</v>
      </c>
      <c r="DM2999" s="81">
        <v>2.2773786467843126E-7</v>
      </c>
      <c r="DN2999" s="81">
        <v>2.2773786467843126E-7</v>
      </c>
      <c r="DO2999" s="81">
        <v>0</v>
      </c>
      <c r="DP2999" s="81">
        <v>2.2773786467843126E-7</v>
      </c>
      <c r="DQ2999" s="81">
        <v>2.2773786467843126E-7</v>
      </c>
      <c r="DR2999" s="81">
        <v>0</v>
      </c>
      <c r="DS2999" s="81">
        <v>2.2773786467843126E-7</v>
      </c>
      <c r="DT2999" s="81">
        <v>2.2773786467843126E-7</v>
      </c>
      <c r="DU2999" s="81">
        <v>0</v>
      </c>
      <c r="DV2999" s="81">
        <v>2.2773786467843126E-7</v>
      </c>
      <c r="DW2999" s="81">
        <v>2.2773786467843126E-7</v>
      </c>
      <c r="GE2999" s="81" t="s">
        <v>449</v>
      </c>
      <c r="GF2999" s="81" t="s">
        <v>155</v>
      </c>
      <c r="GG2999" s="81" t="s">
        <v>472</v>
      </c>
      <c r="GH2999" s="81" t="s">
        <v>454</v>
      </c>
      <c r="GI2999" s="81">
        <v>2028</v>
      </c>
      <c r="GJ2999" s="81" t="s">
        <v>201</v>
      </c>
      <c r="GK2999" s="81">
        <v>453.26096055709542</v>
      </c>
      <c r="GL2999" s="81">
        <v>415.27751599999999</v>
      </c>
      <c r="GM2999" s="81">
        <v>2028</v>
      </c>
      <c r="GN2999" s="81" t="s">
        <v>173</v>
      </c>
      <c r="GO2999" s="81">
        <v>1.1148832299820636E-2</v>
      </c>
      <c r="GP2999" s="81">
        <v>10</v>
      </c>
      <c r="GQ2999" s="81">
        <v>0</v>
      </c>
      <c r="GR2999" s="81" t="s">
        <v>448</v>
      </c>
      <c r="GS2999" s="81">
        <v>1.1148832299820636E-2</v>
      </c>
      <c r="GT2999" s="81">
        <v>5.0533304373066725</v>
      </c>
      <c r="GU2999" s="81">
        <v>1.1148832299820636E-2</v>
      </c>
      <c r="GV2999" s="81">
        <v>5.0533304373066725</v>
      </c>
      <c r="GW2999" s="81">
        <v>1.1148832299820636E-2</v>
      </c>
      <c r="GX2999" s="81">
        <v>5.0533304373066725</v>
      </c>
      <c r="GY2999" s="81">
        <v>1.1148832299820636E-2</v>
      </c>
      <c r="GZ2999" s="81">
        <v>5.0533304373066725</v>
      </c>
    </row>
    <row r="3000" spans="98:208" x14ac:dyDescent="0.25">
      <c r="CT3000" s="81" t="s">
        <v>155</v>
      </c>
      <c r="CU3000" s="81" t="s">
        <v>470</v>
      </c>
      <c r="CV3000" s="81" t="s">
        <v>455</v>
      </c>
      <c r="CW3000" s="81">
        <v>2027</v>
      </c>
      <c r="CX3000" s="81">
        <v>0</v>
      </c>
      <c r="CY3000" s="81">
        <v>0</v>
      </c>
      <c r="CZ3000" s="81">
        <v>0</v>
      </c>
      <c r="DA3000" s="81">
        <v>0</v>
      </c>
      <c r="DB3000" s="81">
        <v>21835.978114130419</v>
      </c>
      <c r="DC3000" s="81">
        <v>428.60232122030419</v>
      </c>
      <c r="DD3000" s="81">
        <v>13939.56097345755</v>
      </c>
      <c r="DE3000" s="81">
        <v>7467.8148194525529</v>
      </c>
      <c r="DF3000" s="81">
        <v>4.7784154025990269</v>
      </c>
      <c r="DG3000" s="81">
        <v>4.7784154025990269</v>
      </c>
      <c r="DH3000" s="81">
        <v>4.7784154025990269</v>
      </c>
      <c r="DI3000" s="81">
        <v>4.7784154025990269</v>
      </c>
      <c r="DJ3000" s="81">
        <v>4.7659704209592661E-8</v>
      </c>
      <c r="DL3000" s="81">
        <v>0</v>
      </c>
      <c r="DM3000" s="81">
        <v>2.2773786467843126E-7</v>
      </c>
      <c r="DN3000" s="81">
        <v>2.2773786467843126E-7</v>
      </c>
      <c r="DO3000" s="81">
        <v>0</v>
      </c>
      <c r="DP3000" s="81">
        <v>2.2773786467843126E-7</v>
      </c>
      <c r="DQ3000" s="81">
        <v>2.2773786467843126E-7</v>
      </c>
      <c r="DR3000" s="81">
        <v>0</v>
      </c>
      <c r="DS3000" s="81">
        <v>2.2773786467843126E-7</v>
      </c>
      <c r="DT3000" s="81">
        <v>2.2773786467843126E-7</v>
      </c>
      <c r="DU3000" s="81">
        <v>0</v>
      </c>
      <c r="DV3000" s="81">
        <v>2.2773786467843126E-7</v>
      </c>
      <c r="DW3000" s="81">
        <v>2.2773786467843126E-7</v>
      </c>
      <c r="GE3000" s="81" t="s">
        <v>449</v>
      </c>
      <c r="GF3000" s="81" t="s">
        <v>155</v>
      </c>
      <c r="GG3000" s="81" t="s">
        <v>472</v>
      </c>
      <c r="GH3000" s="81" t="s">
        <v>454</v>
      </c>
      <c r="GI3000" s="81">
        <v>2029</v>
      </c>
      <c r="GJ3000" s="81" t="s">
        <v>201</v>
      </c>
      <c r="GK3000" s="81">
        <v>453.26096055709542</v>
      </c>
      <c r="GL3000" s="81">
        <v>415.27751599999999</v>
      </c>
      <c r="GM3000" s="81">
        <v>2029</v>
      </c>
      <c r="GN3000" s="81" t="s">
        <v>173</v>
      </c>
      <c r="GO3000" s="81">
        <v>1.1148832299820636E-2</v>
      </c>
      <c r="GP3000" s="81">
        <v>10</v>
      </c>
      <c r="GQ3000" s="81">
        <v>0</v>
      </c>
      <c r="GR3000" s="81" t="s">
        <v>448</v>
      </c>
      <c r="GS3000" s="81">
        <v>1.1148832299820636E-2</v>
      </c>
      <c r="GT3000" s="81">
        <v>5.0533304373066725</v>
      </c>
      <c r="GU3000" s="81">
        <v>1.1148832299820636E-2</v>
      </c>
      <c r="GV3000" s="81">
        <v>5.0533304373066725</v>
      </c>
      <c r="GW3000" s="81">
        <v>1.1148832299820636E-2</v>
      </c>
      <c r="GX3000" s="81">
        <v>5.0533304373066725</v>
      </c>
      <c r="GY3000" s="81">
        <v>1.1148832299820636E-2</v>
      </c>
      <c r="GZ3000" s="81">
        <v>5.0533304373066725</v>
      </c>
    </row>
    <row r="3001" spans="98:208" x14ac:dyDescent="0.25">
      <c r="CT3001" s="81" t="s">
        <v>155</v>
      </c>
      <c r="CU3001" s="81" t="s">
        <v>470</v>
      </c>
      <c r="CV3001" s="81" t="s">
        <v>455</v>
      </c>
      <c r="CW3001" s="81">
        <v>2028</v>
      </c>
      <c r="CX3001" s="81">
        <v>0</v>
      </c>
      <c r="CY3001" s="81">
        <v>0</v>
      </c>
      <c r="CZ3001" s="81">
        <v>0</v>
      </c>
      <c r="DA3001" s="81">
        <v>0</v>
      </c>
      <c r="DB3001" s="81">
        <v>22783.18702890693</v>
      </c>
      <c r="DC3001" s="81">
        <v>453.26096055717142</v>
      </c>
      <c r="DD3001" s="81">
        <v>14531.33568557209</v>
      </c>
      <c r="DE3001" s="81">
        <v>7798.5903827776574</v>
      </c>
      <c r="DF3001" s="81">
        <v>5.0533304373075199</v>
      </c>
      <c r="DG3001" s="81">
        <v>5.0533304373075199</v>
      </c>
      <c r="DH3001" s="81">
        <v>5.0533304373075199</v>
      </c>
      <c r="DI3001" s="81">
        <v>5.0533304373075199</v>
      </c>
      <c r="DJ3001" s="81">
        <v>4.7659704209592661E-8</v>
      </c>
      <c r="DL3001" s="81">
        <v>0</v>
      </c>
      <c r="DM3001" s="81">
        <v>2.4084023391540791E-7</v>
      </c>
      <c r="DN3001" s="81">
        <v>2.4084023391540791E-7</v>
      </c>
      <c r="DO3001" s="81">
        <v>0</v>
      </c>
      <c r="DP3001" s="81">
        <v>2.4084023391540791E-7</v>
      </c>
      <c r="DQ3001" s="81">
        <v>2.4084023391540791E-7</v>
      </c>
      <c r="DR3001" s="81">
        <v>0</v>
      </c>
      <c r="DS3001" s="81">
        <v>2.4084023391540791E-7</v>
      </c>
      <c r="DT3001" s="81">
        <v>2.4084023391540791E-7</v>
      </c>
      <c r="DU3001" s="81">
        <v>0</v>
      </c>
      <c r="DV3001" s="81">
        <v>2.4084023391540791E-7</v>
      </c>
      <c r="DW3001" s="81">
        <v>2.4084023391540791E-7</v>
      </c>
      <c r="GE3001" s="81" t="s">
        <v>449</v>
      </c>
      <c r="GF3001" s="81" t="s">
        <v>155</v>
      </c>
      <c r="GG3001" s="81" t="s">
        <v>472</v>
      </c>
      <c r="GH3001" s="81" t="s">
        <v>454</v>
      </c>
      <c r="GI3001" s="81">
        <v>2030</v>
      </c>
      <c r="GJ3001" s="81" t="s">
        <v>201</v>
      </c>
      <c r="GK3001" s="81">
        <v>453.26096055709542</v>
      </c>
      <c r="GL3001" s="81">
        <v>415.27751599999999</v>
      </c>
      <c r="GM3001" s="81">
        <v>2030</v>
      </c>
      <c r="GN3001" s="81" t="s">
        <v>173</v>
      </c>
      <c r="GO3001" s="81">
        <v>1.1148832299820636E-2</v>
      </c>
      <c r="GP3001" s="81">
        <v>10</v>
      </c>
      <c r="GQ3001" s="81">
        <v>0</v>
      </c>
      <c r="GR3001" s="81" t="s">
        <v>448</v>
      </c>
      <c r="GS3001" s="81">
        <v>0</v>
      </c>
      <c r="GT3001" s="81">
        <v>0</v>
      </c>
      <c r="GU3001" s="81">
        <v>1.1148832299820636E-2</v>
      </c>
      <c r="GV3001" s="81">
        <v>5.0533304373066725</v>
      </c>
      <c r="GW3001" s="81">
        <v>1.1148832299820636E-2</v>
      </c>
      <c r="GX3001" s="81">
        <v>5.0533304373066725</v>
      </c>
      <c r="GY3001" s="81">
        <v>1.1148832299820636E-2</v>
      </c>
      <c r="GZ3001" s="81">
        <v>5.0533304373066725</v>
      </c>
    </row>
    <row r="3002" spans="98:208" x14ac:dyDescent="0.25">
      <c r="CT3002" s="81" t="s">
        <v>155</v>
      </c>
      <c r="CU3002" s="81" t="s">
        <v>470</v>
      </c>
      <c r="CV3002" s="81" t="s">
        <v>455</v>
      </c>
      <c r="CW3002" s="81">
        <v>2029</v>
      </c>
      <c r="CX3002" s="81">
        <v>0</v>
      </c>
      <c r="CY3002" s="81">
        <v>0</v>
      </c>
      <c r="CZ3002" s="81">
        <v>0</v>
      </c>
      <c r="DA3002" s="81">
        <v>0</v>
      </c>
      <c r="DB3002" s="81">
        <v>22783.18702890693</v>
      </c>
      <c r="DC3002" s="81">
        <v>453.26096055717142</v>
      </c>
      <c r="DD3002" s="81">
        <v>14531.33568557209</v>
      </c>
      <c r="DE3002" s="81">
        <v>7798.5903827776574</v>
      </c>
      <c r="DF3002" s="81">
        <v>5.0533304373075199</v>
      </c>
      <c r="DG3002" s="81">
        <v>5.0533304373075199</v>
      </c>
      <c r="DH3002" s="81">
        <v>5.0533304373075199</v>
      </c>
      <c r="DI3002" s="81">
        <v>5.0533304373075199</v>
      </c>
      <c r="DJ3002" s="81">
        <v>4.7659704209592661E-8</v>
      </c>
      <c r="DL3002" s="81">
        <v>0</v>
      </c>
      <c r="DM3002" s="81">
        <v>2.4084023391540791E-7</v>
      </c>
      <c r="DN3002" s="81">
        <v>2.4084023391540791E-7</v>
      </c>
      <c r="DO3002" s="81">
        <v>0</v>
      </c>
      <c r="DP3002" s="81">
        <v>2.4084023391540791E-7</v>
      </c>
      <c r="DQ3002" s="81">
        <v>2.4084023391540791E-7</v>
      </c>
      <c r="DR3002" s="81">
        <v>0</v>
      </c>
      <c r="DS3002" s="81">
        <v>2.4084023391540791E-7</v>
      </c>
      <c r="DT3002" s="81">
        <v>2.4084023391540791E-7</v>
      </c>
      <c r="DU3002" s="81">
        <v>0</v>
      </c>
      <c r="DV3002" s="81">
        <v>2.4084023391540791E-7</v>
      </c>
      <c r="DW3002" s="81">
        <v>2.4084023391540791E-7</v>
      </c>
      <c r="GE3002" s="81" t="s">
        <v>449</v>
      </c>
      <c r="GF3002" s="81" t="s">
        <v>155</v>
      </c>
      <c r="GG3002" s="81" t="s">
        <v>472</v>
      </c>
      <c r="GH3002" s="81" t="s">
        <v>454</v>
      </c>
      <c r="GI3002" s="81">
        <v>2031</v>
      </c>
      <c r="GJ3002" s="81" t="s">
        <v>201</v>
      </c>
      <c r="GK3002" s="81">
        <v>453.26096055709542</v>
      </c>
      <c r="GL3002" s="81">
        <v>415.27751599999999</v>
      </c>
      <c r="GM3002" s="81">
        <v>2031</v>
      </c>
      <c r="GN3002" s="81" t="s">
        <v>173</v>
      </c>
      <c r="GO3002" s="81">
        <v>1.1148832299820636E-2</v>
      </c>
      <c r="GP3002" s="81">
        <v>10</v>
      </c>
      <c r="GQ3002" s="81">
        <v>0</v>
      </c>
      <c r="GR3002" s="81" t="s">
        <v>448</v>
      </c>
      <c r="GS3002" s="81">
        <v>0</v>
      </c>
      <c r="GT3002" s="81">
        <v>0</v>
      </c>
      <c r="GU3002" s="81">
        <v>0</v>
      </c>
      <c r="GV3002" s="81">
        <v>0</v>
      </c>
      <c r="GW3002" s="81">
        <v>1.1148832299820636E-2</v>
      </c>
      <c r="GX3002" s="81">
        <v>5.0533304373066725</v>
      </c>
      <c r="GY3002" s="81">
        <v>1.1148832299820636E-2</v>
      </c>
      <c r="GZ3002" s="81">
        <v>5.0533304373066725</v>
      </c>
    </row>
    <row r="3003" spans="98:208" x14ac:dyDescent="0.25">
      <c r="CT3003" s="81" t="s">
        <v>155</v>
      </c>
      <c r="CU3003" s="81" t="s">
        <v>470</v>
      </c>
      <c r="CV3003" s="81" t="s">
        <v>455</v>
      </c>
      <c r="CW3003" s="81">
        <v>2030</v>
      </c>
      <c r="CX3003" s="81">
        <v>0</v>
      </c>
      <c r="CY3003" s="81">
        <v>0</v>
      </c>
      <c r="CZ3003" s="81">
        <v>0</v>
      </c>
      <c r="DA3003" s="81">
        <v>0</v>
      </c>
      <c r="DB3003" s="81">
        <v>22783.18702890693</v>
      </c>
      <c r="DC3003" s="81">
        <v>453.26096055717142</v>
      </c>
      <c r="DD3003" s="81">
        <v>14531.33568557209</v>
      </c>
      <c r="DE3003" s="81">
        <v>7798.5903827776574</v>
      </c>
      <c r="DF3003" s="81">
        <v>0</v>
      </c>
      <c r="DG3003" s="81">
        <v>5.0533304373075199</v>
      </c>
      <c r="DH3003" s="81">
        <v>5.0533304373075199</v>
      </c>
      <c r="DI3003" s="81">
        <v>5.0533304373075199</v>
      </c>
      <c r="DJ3003" s="81">
        <v>4.7659704209592661E-8</v>
      </c>
      <c r="DL3003" s="81">
        <v>0</v>
      </c>
      <c r="DM3003" s="81">
        <v>0</v>
      </c>
      <c r="DN3003" s="81">
        <v>0</v>
      </c>
      <c r="DO3003" s="81">
        <v>0</v>
      </c>
      <c r="DP3003" s="81">
        <v>2.4084023391540791E-7</v>
      </c>
      <c r="DQ3003" s="81">
        <v>2.4084023391540791E-7</v>
      </c>
      <c r="DR3003" s="81">
        <v>0</v>
      </c>
      <c r="DS3003" s="81">
        <v>2.4084023391540791E-7</v>
      </c>
      <c r="DT3003" s="81">
        <v>2.4084023391540791E-7</v>
      </c>
      <c r="DU3003" s="81">
        <v>0</v>
      </c>
      <c r="DV3003" s="81">
        <v>2.4084023391540791E-7</v>
      </c>
      <c r="DW3003" s="81">
        <v>2.4084023391540791E-7</v>
      </c>
      <c r="GE3003" s="81" t="s">
        <v>449</v>
      </c>
      <c r="GF3003" s="81" t="s">
        <v>155</v>
      </c>
      <c r="GG3003" s="81" t="s">
        <v>472</v>
      </c>
      <c r="GH3003" s="81" t="s">
        <v>454</v>
      </c>
      <c r="GI3003" s="81">
        <v>2032</v>
      </c>
      <c r="GJ3003" s="81" t="s">
        <v>201</v>
      </c>
      <c r="GK3003" s="81">
        <v>453.26096055709542</v>
      </c>
      <c r="GL3003" s="81">
        <v>415.27751599999999</v>
      </c>
      <c r="GM3003" s="81">
        <v>2032</v>
      </c>
      <c r="GN3003" s="81" t="s">
        <v>173</v>
      </c>
      <c r="GO3003" s="81">
        <v>1.1148832299820636E-2</v>
      </c>
      <c r="GP3003" s="81">
        <v>10</v>
      </c>
      <c r="GQ3003" s="81">
        <v>0</v>
      </c>
      <c r="GR3003" s="81" t="s">
        <v>448</v>
      </c>
      <c r="GS3003" s="81">
        <v>0</v>
      </c>
      <c r="GT3003" s="81">
        <v>0</v>
      </c>
      <c r="GU3003" s="81">
        <v>0</v>
      </c>
      <c r="GV3003" s="81">
        <v>0</v>
      </c>
      <c r="GW3003" s="81">
        <v>0</v>
      </c>
      <c r="GX3003" s="81">
        <v>0</v>
      </c>
      <c r="GY3003" s="81">
        <v>1.1148832299820636E-2</v>
      </c>
      <c r="GZ3003" s="81">
        <v>5.0533304373066725</v>
      </c>
    </row>
    <row r="3004" spans="98:208" x14ac:dyDescent="0.25">
      <c r="CT3004" s="81" t="s">
        <v>155</v>
      </c>
      <c r="CU3004" s="81" t="s">
        <v>470</v>
      </c>
      <c r="CV3004" s="81" t="s">
        <v>455</v>
      </c>
      <c r="CW3004" s="81">
        <v>2031</v>
      </c>
      <c r="CX3004" s="81">
        <v>0</v>
      </c>
      <c r="CY3004" s="81">
        <v>0</v>
      </c>
      <c r="CZ3004" s="81">
        <v>0</v>
      </c>
      <c r="DA3004" s="81">
        <v>0</v>
      </c>
      <c r="DB3004" s="81">
        <v>22783.18702890693</v>
      </c>
      <c r="DC3004" s="81">
        <v>453.26096055717142</v>
      </c>
      <c r="DD3004" s="81">
        <v>14531.33568557209</v>
      </c>
      <c r="DE3004" s="81">
        <v>7798.5903827776574</v>
      </c>
      <c r="DF3004" s="81">
        <v>0</v>
      </c>
      <c r="DG3004" s="81">
        <v>0</v>
      </c>
      <c r="DH3004" s="81">
        <v>5.0533304373075199</v>
      </c>
      <c r="DI3004" s="81">
        <v>5.0533304373075199</v>
      </c>
      <c r="DJ3004" s="81">
        <v>4.7659704209592661E-8</v>
      </c>
      <c r="DL3004" s="81">
        <v>0</v>
      </c>
      <c r="DM3004" s="81">
        <v>0</v>
      </c>
      <c r="DN3004" s="81">
        <v>0</v>
      </c>
      <c r="DO3004" s="81">
        <v>0</v>
      </c>
      <c r="DP3004" s="81">
        <v>0</v>
      </c>
      <c r="DQ3004" s="81">
        <v>0</v>
      </c>
      <c r="DR3004" s="81">
        <v>0</v>
      </c>
      <c r="DS3004" s="81">
        <v>2.4084023391540791E-7</v>
      </c>
      <c r="DT3004" s="81">
        <v>2.4084023391540791E-7</v>
      </c>
      <c r="DU3004" s="81">
        <v>0</v>
      </c>
      <c r="DV3004" s="81">
        <v>2.4084023391540791E-7</v>
      </c>
      <c r="DW3004" s="81">
        <v>2.4084023391540791E-7</v>
      </c>
      <c r="GE3004" s="81" t="s">
        <v>449</v>
      </c>
      <c r="GF3004" s="81" t="s">
        <v>155</v>
      </c>
      <c r="GG3004" s="81" t="s">
        <v>472</v>
      </c>
      <c r="GH3004" s="81" t="s">
        <v>455</v>
      </c>
      <c r="GI3004" s="81">
        <v>2021</v>
      </c>
      <c r="GJ3004" s="81" t="s">
        <v>201</v>
      </c>
      <c r="GK3004" s="81">
        <v>409.22373582043952</v>
      </c>
      <c r="GL3004" s="81">
        <v>415.27751599999999</v>
      </c>
      <c r="GM3004" s="81">
        <v>2021</v>
      </c>
      <c r="GN3004" s="81" t="s">
        <v>173</v>
      </c>
      <c r="GO3004" s="81">
        <v>1.1148832299820636E-2</v>
      </c>
      <c r="GP3004" s="81">
        <v>10</v>
      </c>
      <c r="GQ3004" s="81">
        <v>0</v>
      </c>
      <c r="GR3004" s="81" t="s">
        <v>448</v>
      </c>
      <c r="GS3004" s="81">
        <v>1.1148832299820636E-2</v>
      </c>
      <c r="GT3004" s="81">
        <v>4.5623668037681835</v>
      </c>
      <c r="GU3004" s="81">
        <v>1.1148832299820636E-2</v>
      </c>
      <c r="GV3004" s="81">
        <v>4.5623668037681835</v>
      </c>
      <c r="GW3004" s="81">
        <v>0</v>
      </c>
      <c r="GX3004" s="81">
        <v>0</v>
      </c>
      <c r="GY3004" s="81">
        <v>0</v>
      </c>
      <c r="GZ3004" s="81">
        <v>0</v>
      </c>
    </row>
    <row r="3005" spans="98:208" x14ac:dyDescent="0.25">
      <c r="CT3005" s="81" t="s">
        <v>155</v>
      </c>
      <c r="CU3005" s="81" t="s">
        <v>470</v>
      </c>
      <c r="CV3005" s="81" t="s">
        <v>455</v>
      </c>
      <c r="CW3005" s="81">
        <v>2032</v>
      </c>
      <c r="CX3005" s="81">
        <v>0</v>
      </c>
      <c r="CY3005" s="81">
        <v>0</v>
      </c>
      <c r="CZ3005" s="81">
        <v>0</v>
      </c>
      <c r="DA3005" s="81">
        <v>0</v>
      </c>
      <c r="DB3005" s="81">
        <v>22783.18702890693</v>
      </c>
      <c r="DC3005" s="81">
        <v>453.26096055717142</v>
      </c>
      <c r="DD3005" s="81">
        <v>14531.33568557209</v>
      </c>
      <c r="DE3005" s="81">
        <v>7798.5903827776574</v>
      </c>
      <c r="DF3005" s="81">
        <v>0</v>
      </c>
      <c r="DG3005" s="81">
        <v>0</v>
      </c>
      <c r="DH3005" s="81">
        <v>0</v>
      </c>
      <c r="DI3005" s="81">
        <v>5.0533304373075199</v>
      </c>
      <c r="DJ3005" s="81">
        <v>4.7659704209592661E-8</v>
      </c>
      <c r="DL3005" s="81">
        <v>0</v>
      </c>
      <c r="DM3005" s="81">
        <v>0</v>
      </c>
      <c r="DN3005" s="81">
        <v>0</v>
      </c>
      <c r="DO3005" s="81">
        <v>0</v>
      </c>
      <c r="DP3005" s="81">
        <v>0</v>
      </c>
      <c r="DQ3005" s="81">
        <v>0</v>
      </c>
      <c r="DR3005" s="81">
        <v>0</v>
      </c>
      <c r="DS3005" s="81">
        <v>0</v>
      </c>
      <c r="DT3005" s="81">
        <v>0</v>
      </c>
      <c r="DU3005" s="81">
        <v>0</v>
      </c>
      <c r="DV3005" s="81">
        <v>2.4084023391540791E-7</v>
      </c>
      <c r="DW3005" s="81">
        <v>2.4084023391540791E-7</v>
      </c>
      <c r="GE3005" s="81" t="s">
        <v>449</v>
      </c>
      <c r="GF3005" s="81" t="s">
        <v>155</v>
      </c>
      <c r="GG3005" s="81" t="s">
        <v>472</v>
      </c>
      <c r="GH3005" s="81" t="s">
        <v>455</v>
      </c>
      <c r="GI3005" s="81">
        <v>2022</v>
      </c>
      <c r="GJ3005" s="81" t="s">
        <v>201</v>
      </c>
      <c r="GK3005" s="81">
        <v>409.22373582043952</v>
      </c>
      <c r="GL3005" s="81">
        <v>415.27751599999999</v>
      </c>
      <c r="GM3005" s="81">
        <v>2022</v>
      </c>
      <c r="GN3005" s="81" t="s">
        <v>173</v>
      </c>
      <c r="GO3005" s="81">
        <v>1.1148832299820636E-2</v>
      </c>
      <c r="GP3005" s="81">
        <v>10</v>
      </c>
      <c r="GQ3005" s="81">
        <v>0</v>
      </c>
      <c r="GR3005" s="81" t="s">
        <v>448</v>
      </c>
      <c r="GS3005" s="81">
        <v>1.1148832299820636E-2</v>
      </c>
      <c r="GT3005" s="81">
        <v>4.5623668037681835</v>
      </c>
      <c r="GU3005" s="81">
        <v>1.1148832299820636E-2</v>
      </c>
      <c r="GV3005" s="81">
        <v>4.5623668037681835</v>
      </c>
      <c r="GW3005" s="81">
        <v>1.1148832299820636E-2</v>
      </c>
      <c r="GX3005" s="81">
        <v>4.5623668037681835</v>
      </c>
      <c r="GY3005" s="81">
        <v>0</v>
      </c>
      <c r="GZ3005" s="81">
        <v>0</v>
      </c>
    </row>
    <row r="3006" spans="98:208" x14ac:dyDescent="0.25">
      <c r="CT3006" s="81" t="s">
        <v>155</v>
      </c>
      <c r="CU3006" s="81" t="s">
        <v>471</v>
      </c>
      <c r="CV3006" s="81" t="s">
        <v>457</v>
      </c>
      <c r="CW3006" s="81">
        <v>2020</v>
      </c>
      <c r="CX3006" s="81">
        <v>0</v>
      </c>
      <c r="CY3006" s="81">
        <v>0</v>
      </c>
      <c r="CZ3006" s="81">
        <v>0</v>
      </c>
      <c r="DA3006" s="81">
        <v>0</v>
      </c>
      <c r="DB3006" s="81">
        <v>14146.13064133252</v>
      </c>
      <c r="DC3006" s="81">
        <v>222.22942162782871</v>
      </c>
      <c r="DD3006" s="81">
        <v>8585.7228092479436</v>
      </c>
      <c r="DE3006" s="81">
        <v>5338.1784104567432</v>
      </c>
      <c r="DF3006" s="81">
        <v>2.4775985538147949</v>
      </c>
      <c r="DG3006" s="81">
        <v>0</v>
      </c>
      <c r="DH3006" s="81">
        <v>0</v>
      </c>
      <c r="DI3006" s="81">
        <v>0</v>
      </c>
      <c r="DJ3006" s="81">
        <v>8.9203056458046433E-8</v>
      </c>
      <c r="DL3006" s="81">
        <v>0</v>
      </c>
      <c r="DM3006" s="81">
        <v>2.2100936367631535E-7</v>
      </c>
      <c r="DN3006" s="81">
        <v>2.2100936367631535E-7</v>
      </c>
      <c r="DO3006" s="81">
        <v>0</v>
      </c>
      <c r="DP3006" s="81">
        <v>0</v>
      </c>
      <c r="DQ3006" s="81">
        <v>0</v>
      </c>
      <c r="DR3006" s="81">
        <v>0</v>
      </c>
      <c r="DS3006" s="81">
        <v>0</v>
      </c>
      <c r="DT3006" s="81">
        <v>0</v>
      </c>
      <c r="DU3006" s="81">
        <v>0</v>
      </c>
      <c r="DV3006" s="81">
        <v>0</v>
      </c>
      <c r="DW3006" s="81">
        <v>0</v>
      </c>
      <c r="GE3006" s="81" t="s">
        <v>449</v>
      </c>
      <c r="GF3006" s="81" t="s">
        <v>155</v>
      </c>
      <c r="GG3006" s="81" t="s">
        <v>472</v>
      </c>
      <c r="GH3006" s="81" t="s">
        <v>455</v>
      </c>
      <c r="GI3006" s="81">
        <v>2023</v>
      </c>
      <c r="GJ3006" s="81" t="s">
        <v>201</v>
      </c>
      <c r="GK3006" s="81">
        <v>428.60232122030772</v>
      </c>
      <c r="GL3006" s="81">
        <v>415.27751599999999</v>
      </c>
      <c r="GM3006" s="81">
        <v>2023</v>
      </c>
      <c r="GN3006" s="81" t="s">
        <v>173</v>
      </c>
      <c r="GO3006" s="81">
        <v>1.1148832299820636E-2</v>
      </c>
      <c r="GP3006" s="81">
        <v>10</v>
      </c>
      <c r="GQ3006" s="81">
        <v>0</v>
      </c>
      <c r="GR3006" s="81" t="s">
        <v>448</v>
      </c>
      <c r="GS3006" s="81">
        <v>1.1148832299820636E-2</v>
      </c>
      <c r="GT3006" s="81">
        <v>4.7784154025990659</v>
      </c>
      <c r="GU3006" s="81">
        <v>1.1148832299820636E-2</v>
      </c>
      <c r="GV3006" s="81">
        <v>4.7784154025990659</v>
      </c>
      <c r="GW3006" s="81">
        <v>1.1148832299820636E-2</v>
      </c>
      <c r="GX3006" s="81">
        <v>4.7784154025990659</v>
      </c>
      <c r="GY3006" s="81">
        <v>1.1148832299820636E-2</v>
      </c>
      <c r="GZ3006" s="81">
        <v>4.7784154025990659</v>
      </c>
    </row>
    <row r="3007" spans="98:208" x14ac:dyDescent="0.25">
      <c r="CT3007" s="81" t="s">
        <v>155</v>
      </c>
      <c r="CU3007" s="81" t="s">
        <v>471</v>
      </c>
      <c r="CV3007" s="81" t="s">
        <v>457</v>
      </c>
      <c r="CW3007" s="81">
        <v>2021</v>
      </c>
      <c r="CX3007" s="81">
        <v>0</v>
      </c>
      <c r="CY3007" s="81">
        <v>0</v>
      </c>
      <c r="CZ3007" s="81">
        <v>0</v>
      </c>
      <c r="DA3007" s="81">
        <v>0</v>
      </c>
      <c r="DB3007" s="81">
        <v>14146.13064133252</v>
      </c>
      <c r="DC3007" s="81">
        <v>222.22942162782871</v>
      </c>
      <c r="DD3007" s="81">
        <v>8585.7228092479436</v>
      </c>
      <c r="DE3007" s="81">
        <v>5338.1784104567432</v>
      </c>
      <c r="DF3007" s="81">
        <v>2.4775985538147949</v>
      </c>
      <c r="DG3007" s="81">
        <v>2.4775985538147949</v>
      </c>
      <c r="DH3007" s="81">
        <v>0</v>
      </c>
      <c r="DI3007" s="81">
        <v>0</v>
      </c>
      <c r="DJ3007" s="81">
        <v>8.9203056458046433E-8</v>
      </c>
      <c r="DL3007" s="81">
        <v>0</v>
      </c>
      <c r="DM3007" s="81">
        <v>2.2100936367631535E-7</v>
      </c>
      <c r="DN3007" s="81">
        <v>2.2100936367631535E-7</v>
      </c>
      <c r="DO3007" s="81">
        <v>0</v>
      </c>
      <c r="DP3007" s="81">
        <v>2.2100936367631535E-7</v>
      </c>
      <c r="DQ3007" s="81">
        <v>2.2100936367631535E-7</v>
      </c>
      <c r="DR3007" s="81">
        <v>0</v>
      </c>
      <c r="DS3007" s="81">
        <v>0</v>
      </c>
      <c r="DT3007" s="81">
        <v>0</v>
      </c>
      <c r="DU3007" s="81">
        <v>0</v>
      </c>
      <c r="DV3007" s="81">
        <v>0</v>
      </c>
      <c r="DW3007" s="81">
        <v>0</v>
      </c>
      <c r="GE3007" s="81" t="s">
        <v>449</v>
      </c>
      <c r="GF3007" s="81" t="s">
        <v>155</v>
      </c>
      <c r="GG3007" s="81" t="s">
        <v>472</v>
      </c>
      <c r="GH3007" s="81" t="s">
        <v>455</v>
      </c>
      <c r="GI3007" s="81">
        <v>2024</v>
      </c>
      <c r="GJ3007" s="81" t="s">
        <v>201</v>
      </c>
      <c r="GK3007" s="81">
        <v>428.60232122030772</v>
      </c>
      <c r="GL3007" s="81">
        <v>415.27751599999999</v>
      </c>
      <c r="GM3007" s="81">
        <v>2024</v>
      </c>
      <c r="GN3007" s="81" t="s">
        <v>173</v>
      </c>
      <c r="GO3007" s="81">
        <v>1.1148832299820636E-2</v>
      </c>
      <c r="GP3007" s="81">
        <v>10</v>
      </c>
      <c r="GQ3007" s="81">
        <v>0</v>
      </c>
      <c r="GR3007" s="81" t="s">
        <v>448</v>
      </c>
      <c r="GS3007" s="81">
        <v>1.1148832299820636E-2</v>
      </c>
      <c r="GT3007" s="81">
        <v>4.7784154025990659</v>
      </c>
      <c r="GU3007" s="81">
        <v>1.1148832299820636E-2</v>
      </c>
      <c r="GV3007" s="81">
        <v>4.7784154025990659</v>
      </c>
      <c r="GW3007" s="81">
        <v>1.1148832299820636E-2</v>
      </c>
      <c r="GX3007" s="81">
        <v>4.7784154025990659</v>
      </c>
      <c r="GY3007" s="81">
        <v>1.1148832299820636E-2</v>
      </c>
      <c r="GZ3007" s="81">
        <v>4.7784154025990659</v>
      </c>
    </row>
    <row r="3008" spans="98:208" x14ac:dyDescent="0.25">
      <c r="CT3008" s="81" t="s">
        <v>155</v>
      </c>
      <c r="CU3008" s="81" t="s">
        <v>471</v>
      </c>
      <c r="CV3008" s="81" t="s">
        <v>457</v>
      </c>
      <c r="CW3008" s="81">
        <v>2022</v>
      </c>
      <c r="CX3008" s="81">
        <v>0</v>
      </c>
      <c r="CY3008" s="81">
        <v>0</v>
      </c>
      <c r="CZ3008" s="81">
        <v>0</v>
      </c>
      <c r="DA3008" s="81">
        <v>0</v>
      </c>
      <c r="DB3008" s="81">
        <v>14146.13064133252</v>
      </c>
      <c r="DC3008" s="81">
        <v>222.22942162782871</v>
      </c>
      <c r="DD3008" s="81">
        <v>8585.7228092479436</v>
      </c>
      <c r="DE3008" s="81">
        <v>5338.1784104567432</v>
      </c>
      <c r="DF3008" s="81">
        <v>2.4775985538147949</v>
      </c>
      <c r="DG3008" s="81">
        <v>2.4775985538147949</v>
      </c>
      <c r="DH3008" s="81">
        <v>2.4775985538147949</v>
      </c>
      <c r="DI3008" s="81">
        <v>0</v>
      </c>
      <c r="DJ3008" s="81">
        <v>8.9203056458046433E-8</v>
      </c>
      <c r="DL3008" s="81">
        <v>0</v>
      </c>
      <c r="DM3008" s="81">
        <v>2.2100936367631535E-7</v>
      </c>
      <c r="DN3008" s="81">
        <v>2.2100936367631535E-7</v>
      </c>
      <c r="DO3008" s="81">
        <v>0</v>
      </c>
      <c r="DP3008" s="81">
        <v>2.2100936367631535E-7</v>
      </c>
      <c r="DQ3008" s="81">
        <v>2.2100936367631535E-7</v>
      </c>
      <c r="DR3008" s="81">
        <v>0</v>
      </c>
      <c r="DS3008" s="81">
        <v>2.2100936367631535E-7</v>
      </c>
      <c r="DT3008" s="81">
        <v>2.2100936367631535E-7</v>
      </c>
      <c r="DU3008" s="81">
        <v>0</v>
      </c>
      <c r="DV3008" s="81">
        <v>0</v>
      </c>
      <c r="DW3008" s="81">
        <v>0</v>
      </c>
      <c r="GE3008" s="81" t="s">
        <v>449</v>
      </c>
      <c r="GF3008" s="81" t="s">
        <v>155</v>
      </c>
      <c r="GG3008" s="81" t="s">
        <v>472</v>
      </c>
      <c r="GH3008" s="81" t="s">
        <v>455</v>
      </c>
      <c r="GI3008" s="81">
        <v>2025</v>
      </c>
      <c r="GJ3008" s="81" t="s">
        <v>201</v>
      </c>
      <c r="GK3008" s="81">
        <v>428.60232122030772</v>
      </c>
      <c r="GL3008" s="81">
        <v>415.27751599999999</v>
      </c>
      <c r="GM3008" s="81">
        <v>2025</v>
      </c>
      <c r="GN3008" s="81" t="s">
        <v>173</v>
      </c>
      <c r="GO3008" s="81">
        <v>1.1148832299820636E-2</v>
      </c>
      <c r="GP3008" s="81">
        <v>10</v>
      </c>
      <c r="GQ3008" s="81">
        <v>0</v>
      </c>
      <c r="GR3008" s="81" t="s">
        <v>448</v>
      </c>
      <c r="GS3008" s="81">
        <v>1.1148832299820636E-2</v>
      </c>
      <c r="GT3008" s="81">
        <v>4.7784154025990659</v>
      </c>
      <c r="GU3008" s="81">
        <v>1.1148832299820636E-2</v>
      </c>
      <c r="GV3008" s="81">
        <v>4.7784154025990659</v>
      </c>
      <c r="GW3008" s="81">
        <v>1.1148832299820636E-2</v>
      </c>
      <c r="GX3008" s="81">
        <v>4.7784154025990659</v>
      </c>
      <c r="GY3008" s="81">
        <v>1.1148832299820636E-2</v>
      </c>
      <c r="GZ3008" s="81">
        <v>4.7784154025990659</v>
      </c>
    </row>
    <row r="3009" spans="98:208" x14ac:dyDescent="0.25">
      <c r="CT3009" s="81" t="s">
        <v>155</v>
      </c>
      <c r="CU3009" s="81" t="s">
        <v>471</v>
      </c>
      <c r="CV3009" s="81" t="s">
        <v>457</v>
      </c>
      <c r="CW3009" s="81">
        <v>2023</v>
      </c>
      <c r="CX3009" s="81">
        <v>0</v>
      </c>
      <c r="CY3009" s="81">
        <v>0</v>
      </c>
      <c r="CZ3009" s="81">
        <v>0</v>
      </c>
      <c r="DA3009" s="81">
        <v>0</v>
      </c>
      <c r="DB3009" s="81">
        <v>14664.637556436621</v>
      </c>
      <c r="DC3009" s="81">
        <v>233.2300768079383</v>
      </c>
      <c r="DD3009" s="81">
        <v>8896.5159934285912</v>
      </c>
      <c r="DE3009" s="81">
        <v>5534.891486200092</v>
      </c>
      <c r="DF3009" s="81">
        <v>2.60024301360599</v>
      </c>
      <c r="DG3009" s="81">
        <v>2.60024301360599</v>
      </c>
      <c r="DH3009" s="81">
        <v>2.60024301360599</v>
      </c>
      <c r="DI3009" s="81">
        <v>2.60024301360599</v>
      </c>
      <c r="DJ3009" s="81">
        <v>8.9203056458046433E-8</v>
      </c>
      <c r="DL3009" s="81">
        <v>0</v>
      </c>
      <c r="DM3009" s="81">
        <v>2.3194962434733591E-7</v>
      </c>
      <c r="DN3009" s="81">
        <v>2.3194962434733591E-7</v>
      </c>
      <c r="DO3009" s="81">
        <v>0</v>
      </c>
      <c r="DP3009" s="81">
        <v>2.3194962434733591E-7</v>
      </c>
      <c r="DQ3009" s="81">
        <v>2.3194962434733591E-7</v>
      </c>
      <c r="DR3009" s="81">
        <v>0</v>
      </c>
      <c r="DS3009" s="81">
        <v>2.3194962434733591E-7</v>
      </c>
      <c r="DT3009" s="81">
        <v>2.3194962434733591E-7</v>
      </c>
      <c r="DU3009" s="81">
        <v>0</v>
      </c>
      <c r="DV3009" s="81">
        <v>2.3194962434733591E-7</v>
      </c>
      <c r="DW3009" s="81">
        <v>2.3194962434733591E-7</v>
      </c>
      <c r="GE3009" s="81" t="s">
        <v>449</v>
      </c>
      <c r="GF3009" s="81" t="s">
        <v>155</v>
      </c>
      <c r="GG3009" s="81" t="s">
        <v>472</v>
      </c>
      <c r="GH3009" s="81" t="s">
        <v>455</v>
      </c>
      <c r="GI3009" s="81">
        <v>2026</v>
      </c>
      <c r="GJ3009" s="81" t="s">
        <v>201</v>
      </c>
      <c r="GK3009" s="81">
        <v>428.60232122030772</v>
      </c>
      <c r="GL3009" s="81">
        <v>415.27751599999999</v>
      </c>
      <c r="GM3009" s="81">
        <v>2026</v>
      </c>
      <c r="GN3009" s="81" t="s">
        <v>173</v>
      </c>
      <c r="GO3009" s="81">
        <v>1.1148832299820636E-2</v>
      </c>
      <c r="GP3009" s="81">
        <v>10</v>
      </c>
      <c r="GQ3009" s="81">
        <v>0</v>
      </c>
      <c r="GR3009" s="81" t="s">
        <v>448</v>
      </c>
      <c r="GS3009" s="81">
        <v>1.1148832299820636E-2</v>
      </c>
      <c r="GT3009" s="81">
        <v>4.7784154025990659</v>
      </c>
      <c r="GU3009" s="81">
        <v>1.1148832299820636E-2</v>
      </c>
      <c r="GV3009" s="81">
        <v>4.7784154025990659</v>
      </c>
      <c r="GW3009" s="81">
        <v>1.1148832299820636E-2</v>
      </c>
      <c r="GX3009" s="81">
        <v>4.7784154025990659</v>
      </c>
      <c r="GY3009" s="81">
        <v>1.1148832299820636E-2</v>
      </c>
      <c r="GZ3009" s="81">
        <v>4.7784154025990659</v>
      </c>
    </row>
    <row r="3010" spans="98:208" x14ac:dyDescent="0.25">
      <c r="CT3010" s="81" t="s">
        <v>155</v>
      </c>
      <c r="CU3010" s="81" t="s">
        <v>471</v>
      </c>
      <c r="CV3010" s="81" t="s">
        <v>457</v>
      </c>
      <c r="CW3010" s="81">
        <v>2024</v>
      </c>
      <c r="CX3010" s="81">
        <v>0</v>
      </c>
      <c r="CY3010" s="81">
        <v>0</v>
      </c>
      <c r="CZ3010" s="81">
        <v>0</v>
      </c>
      <c r="DA3010" s="81">
        <v>0</v>
      </c>
      <c r="DB3010" s="81">
        <v>14664.637556436621</v>
      </c>
      <c r="DC3010" s="81">
        <v>233.2300768079383</v>
      </c>
      <c r="DD3010" s="81">
        <v>8896.5159934285912</v>
      </c>
      <c r="DE3010" s="81">
        <v>5534.891486200092</v>
      </c>
      <c r="DF3010" s="81">
        <v>2.60024301360599</v>
      </c>
      <c r="DG3010" s="81">
        <v>2.60024301360599</v>
      </c>
      <c r="DH3010" s="81">
        <v>2.60024301360599</v>
      </c>
      <c r="DI3010" s="81">
        <v>2.60024301360599</v>
      </c>
      <c r="DJ3010" s="81">
        <v>8.9203056458046433E-8</v>
      </c>
      <c r="DL3010" s="81">
        <v>0</v>
      </c>
      <c r="DM3010" s="81">
        <v>2.3194962434733591E-7</v>
      </c>
      <c r="DN3010" s="81">
        <v>2.3194962434733591E-7</v>
      </c>
      <c r="DO3010" s="81">
        <v>0</v>
      </c>
      <c r="DP3010" s="81">
        <v>2.3194962434733591E-7</v>
      </c>
      <c r="DQ3010" s="81">
        <v>2.3194962434733591E-7</v>
      </c>
      <c r="DR3010" s="81">
        <v>0</v>
      </c>
      <c r="DS3010" s="81">
        <v>2.3194962434733591E-7</v>
      </c>
      <c r="DT3010" s="81">
        <v>2.3194962434733591E-7</v>
      </c>
      <c r="DU3010" s="81">
        <v>0</v>
      </c>
      <c r="DV3010" s="81">
        <v>2.3194962434733591E-7</v>
      </c>
      <c r="DW3010" s="81">
        <v>2.3194962434733591E-7</v>
      </c>
      <c r="GE3010" s="81" t="s">
        <v>449</v>
      </c>
      <c r="GF3010" s="81" t="s">
        <v>155</v>
      </c>
      <c r="GG3010" s="81" t="s">
        <v>472</v>
      </c>
      <c r="GH3010" s="81" t="s">
        <v>455</v>
      </c>
      <c r="GI3010" s="81">
        <v>2027</v>
      </c>
      <c r="GJ3010" s="81" t="s">
        <v>201</v>
      </c>
      <c r="GK3010" s="81">
        <v>428.60232122030772</v>
      </c>
      <c r="GL3010" s="81">
        <v>415.27751599999999</v>
      </c>
      <c r="GM3010" s="81">
        <v>2027</v>
      </c>
      <c r="GN3010" s="81" t="s">
        <v>173</v>
      </c>
      <c r="GO3010" s="81">
        <v>1.1148832299820636E-2</v>
      </c>
      <c r="GP3010" s="81">
        <v>10</v>
      </c>
      <c r="GQ3010" s="81">
        <v>0</v>
      </c>
      <c r="GR3010" s="81" t="s">
        <v>448</v>
      </c>
      <c r="GS3010" s="81">
        <v>1.1148832299820636E-2</v>
      </c>
      <c r="GT3010" s="81">
        <v>4.7784154025990659</v>
      </c>
      <c r="GU3010" s="81">
        <v>1.1148832299820636E-2</v>
      </c>
      <c r="GV3010" s="81">
        <v>4.7784154025990659</v>
      </c>
      <c r="GW3010" s="81">
        <v>1.1148832299820636E-2</v>
      </c>
      <c r="GX3010" s="81">
        <v>4.7784154025990659</v>
      </c>
      <c r="GY3010" s="81">
        <v>1.1148832299820636E-2</v>
      </c>
      <c r="GZ3010" s="81">
        <v>4.7784154025990659</v>
      </c>
    </row>
    <row r="3011" spans="98:208" x14ac:dyDescent="0.25">
      <c r="CT3011" s="81" t="s">
        <v>155</v>
      </c>
      <c r="CU3011" s="81" t="s">
        <v>471</v>
      </c>
      <c r="CV3011" s="81" t="s">
        <v>457</v>
      </c>
      <c r="CW3011" s="81">
        <v>2025</v>
      </c>
      <c r="CX3011" s="81">
        <v>0</v>
      </c>
      <c r="CY3011" s="81">
        <v>0</v>
      </c>
      <c r="CZ3011" s="81">
        <v>0</v>
      </c>
      <c r="DA3011" s="81">
        <v>0</v>
      </c>
      <c r="DB3011" s="81">
        <v>14664.637556436621</v>
      </c>
      <c r="DC3011" s="81">
        <v>233.2300768079383</v>
      </c>
      <c r="DD3011" s="81">
        <v>8896.5159934285912</v>
      </c>
      <c r="DE3011" s="81">
        <v>5534.891486200092</v>
      </c>
      <c r="DF3011" s="81">
        <v>2.60024301360599</v>
      </c>
      <c r="DG3011" s="81">
        <v>2.60024301360599</v>
      </c>
      <c r="DH3011" s="81">
        <v>2.60024301360599</v>
      </c>
      <c r="DI3011" s="81">
        <v>2.60024301360599</v>
      </c>
      <c r="DJ3011" s="81">
        <v>8.9203056458046433E-8</v>
      </c>
      <c r="DL3011" s="81">
        <v>0</v>
      </c>
      <c r="DM3011" s="81">
        <v>2.3194962434733591E-7</v>
      </c>
      <c r="DN3011" s="81">
        <v>2.3194962434733591E-7</v>
      </c>
      <c r="DO3011" s="81">
        <v>0</v>
      </c>
      <c r="DP3011" s="81">
        <v>2.3194962434733591E-7</v>
      </c>
      <c r="DQ3011" s="81">
        <v>2.3194962434733591E-7</v>
      </c>
      <c r="DR3011" s="81">
        <v>0</v>
      </c>
      <c r="DS3011" s="81">
        <v>2.3194962434733591E-7</v>
      </c>
      <c r="DT3011" s="81">
        <v>2.3194962434733591E-7</v>
      </c>
      <c r="DU3011" s="81">
        <v>0</v>
      </c>
      <c r="DV3011" s="81">
        <v>2.3194962434733591E-7</v>
      </c>
      <c r="DW3011" s="81">
        <v>2.3194962434733591E-7</v>
      </c>
      <c r="GE3011" s="81" t="s">
        <v>449</v>
      </c>
      <c r="GF3011" s="81" t="s">
        <v>155</v>
      </c>
      <c r="GG3011" s="81" t="s">
        <v>472</v>
      </c>
      <c r="GH3011" s="81" t="s">
        <v>455</v>
      </c>
      <c r="GI3011" s="81">
        <v>2028</v>
      </c>
      <c r="GJ3011" s="81" t="s">
        <v>201</v>
      </c>
      <c r="GK3011" s="81">
        <v>453.26096055717272</v>
      </c>
      <c r="GL3011" s="81">
        <v>415.27751599999999</v>
      </c>
      <c r="GM3011" s="81">
        <v>2028</v>
      </c>
      <c r="GN3011" s="81" t="s">
        <v>173</v>
      </c>
      <c r="GO3011" s="81">
        <v>1.1148832299820636E-2</v>
      </c>
      <c r="GP3011" s="81">
        <v>10</v>
      </c>
      <c r="GQ3011" s="81">
        <v>0</v>
      </c>
      <c r="GR3011" s="81" t="s">
        <v>448</v>
      </c>
      <c r="GS3011" s="81">
        <v>1.1148832299820636E-2</v>
      </c>
      <c r="GT3011" s="81">
        <v>5.053330437307535</v>
      </c>
      <c r="GU3011" s="81">
        <v>1.1148832299820636E-2</v>
      </c>
      <c r="GV3011" s="81">
        <v>5.053330437307535</v>
      </c>
      <c r="GW3011" s="81">
        <v>1.1148832299820636E-2</v>
      </c>
      <c r="GX3011" s="81">
        <v>5.053330437307535</v>
      </c>
      <c r="GY3011" s="81">
        <v>1.1148832299820636E-2</v>
      </c>
      <c r="GZ3011" s="81">
        <v>5.053330437307535</v>
      </c>
    </row>
    <row r="3012" spans="98:208" x14ac:dyDescent="0.25">
      <c r="CT3012" s="81" t="s">
        <v>155</v>
      </c>
      <c r="CU3012" s="81" t="s">
        <v>471</v>
      </c>
      <c r="CV3012" s="81" t="s">
        <v>457</v>
      </c>
      <c r="CW3012" s="81">
        <v>2026</v>
      </c>
      <c r="CX3012" s="81">
        <v>0</v>
      </c>
      <c r="CY3012" s="81">
        <v>0</v>
      </c>
      <c r="CZ3012" s="81">
        <v>0</v>
      </c>
      <c r="DA3012" s="81">
        <v>0</v>
      </c>
      <c r="DB3012" s="81">
        <v>14664.637556436621</v>
      </c>
      <c r="DC3012" s="81">
        <v>233.2300768079383</v>
      </c>
      <c r="DD3012" s="81">
        <v>8896.5159934285912</v>
      </c>
      <c r="DE3012" s="81">
        <v>5534.891486200092</v>
      </c>
      <c r="DF3012" s="81">
        <v>2.60024301360599</v>
      </c>
      <c r="DG3012" s="81">
        <v>2.60024301360599</v>
      </c>
      <c r="DH3012" s="81">
        <v>2.60024301360599</v>
      </c>
      <c r="DI3012" s="81">
        <v>2.60024301360599</v>
      </c>
      <c r="DJ3012" s="81">
        <v>8.9203056458046433E-8</v>
      </c>
      <c r="DL3012" s="81">
        <v>0</v>
      </c>
      <c r="DM3012" s="81">
        <v>2.3194962434733591E-7</v>
      </c>
      <c r="DN3012" s="81">
        <v>2.3194962434733591E-7</v>
      </c>
      <c r="DO3012" s="81">
        <v>0</v>
      </c>
      <c r="DP3012" s="81">
        <v>2.3194962434733591E-7</v>
      </c>
      <c r="DQ3012" s="81">
        <v>2.3194962434733591E-7</v>
      </c>
      <c r="DR3012" s="81">
        <v>0</v>
      </c>
      <c r="DS3012" s="81">
        <v>2.3194962434733591E-7</v>
      </c>
      <c r="DT3012" s="81">
        <v>2.3194962434733591E-7</v>
      </c>
      <c r="DU3012" s="81">
        <v>0</v>
      </c>
      <c r="DV3012" s="81">
        <v>2.3194962434733591E-7</v>
      </c>
      <c r="DW3012" s="81">
        <v>2.3194962434733591E-7</v>
      </c>
      <c r="GE3012" s="81" t="s">
        <v>449</v>
      </c>
      <c r="GF3012" s="81" t="s">
        <v>155</v>
      </c>
      <c r="GG3012" s="81" t="s">
        <v>472</v>
      </c>
      <c r="GH3012" s="81" t="s">
        <v>455</v>
      </c>
      <c r="GI3012" s="81">
        <v>2029</v>
      </c>
      <c r="GJ3012" s="81" t="s">
        <v>201</v>
      </c>
      <c r="GK3012" s="81">
        <v>453.26096055717272</v>
      </c>
      <c r="GL3012" s="81">
        <v>415.27751599999999</v>
      </c>
      <c r="GM3012" s="81">
        <v>2029</v>
      </c>
      <c r="GN3012" s="81" t="s">
        <v>173</v>
      </c>
      <c r="GO3012" s="81">
        <v>1.1148832299820636E-2</v>
      </c>
      <c r="GP3012" s="81">
        <v>10</v>
      </c>
      <c r="GQ3012" s="81">
        <v>0</v>
      </c>
      <c r="GR3012" s="81" t="s">
        <v>448</v>
      </c>
      <c r="GS3012" s="81">
        <v>1.1148832299820636E-2</v>
      </c>
      <c r="GT3012" s="81">
        <v>5.053330437307535</v>
      </c>
      <c r="GU3012" s="81">
        <v>1.1148832299820636E-2</v>
      </c>
      <c r="GV3012" s="81">
        <v>5.053330437307535</v>
      </c>
      <c r="GW3012" s="81">
        <v>1.1148832299820636E-2</v>
      </c>
      <c r="GX3012" s="81">
        <v>5.053330437307535</v>
      </c>
      <c r="GY3012" s="81">
        <v>1.1148832299820636E-2</v>
      </c>
      <c r="GZ3012" s="81">
        <v>5.053330437307535</v>
      </c>
    </row>
    <row r="3013" spans="98:208" x14ac:dyDescent="0.25">
      <c r="CT3013" s="81" t="s">
        <v>155</v>
      </c>
      <c r="CU3013" s="81" t="s">
        <v>471</v>
      </c>
      <c r="CV3013" s="81" t="s">
        <v>457</v>
      </c>
      <c r="CW3013" s="81">
        <v>2027</v>
      </c>
      <c r="CX3013" s="81">
        <v>0</v>
      </c>
      <c r="CY3013" s="81">
        <v>0</v>
      </c>
      <c r="CZ3013" s="81">
        <v>0</v>
      </c>
      <c r="DA3013" s="81">
        <v>0</v>
      </c>
      <c r="DB3013" s="81">
        <v>14664.637556436621</v>
      </c>
      <c r="DC3013" s="81">
        <v>233.2300768079383</v>
      </c>
      <c r="DD3013" s="81">
        <v>8896.5159934285912</v>
      </c>
      <c r="DE3013" s="81">
        <v>5534.891486200092</v>
      </c>
      <c r="DF3013" s="81">
        <v>2.60024301360599</v>
      </c>
      <c r="DG3013" s="81">
        <v>2.60024301360599</v>
      </c>
      <c r="DH3013" s="81">
        <v>2.60024301360599</v>
      </c>
      <c r="DI3013" s="81">
        <v>2.60024301360599</v>
      </c>
      <c r="DJ3013" s="81">
        <v>8.9203056458046433E-8</v>
      </c>
      <c r="DL3013" s="81">
        <v>0</v>
      </c>
      <c r="DM3013" s="81">
        <v>2.3194962434733591E-7</v>
      </c>
      <c r="DN3013" s="81">
        <v>2.3194962434733591E-7</v>
      </c>
      <c r="DO3013" s="81">
        <v>0</v>
      </c>
      <c r="DP3013" s="81">
        <v>2.3194962434733591E-7</v>
      </c>
      <c r="DQ3013" s="81">
        <v>2.3194962434733591E-7</v>
      </c>
      <c r="DR3013" s="81">
        <v>0</v>
      </c>
      <c r="DS3013" s="81">
        <v>2.3194962434733591E-7</v>
      </c>
      <c r="DT3013" s="81">
        <v>2.3194962434733591E-7</v>
      </c>
      <c r="DU3013" s="81">
        <v>0</v>
      </c>
      <c r="DV3013" s="81">
        <v>2.3194962434733591E-7</v>
      </c>
      <c r="DW3013" s="81">
        <v>2.3194962434733591E-7</v>
      </c>
      <c r="GE3013" s="81" t="s">
        <v>449</v>
      </c>
      <c r="GF3013" s="81" t="s">
        <v>155</v>
      </c>
      <c r="GG3013" s="81" t="s">
        <v>472</v>
      </c>
      <c r="GH3013" s="81" t="s">
        <v>455</v>
      </c>
      <c r="GI3013" s="81">
        <v>2030</v>
      </c>
      <c r="GJ3013" s="81" t="s">
        <v>201</v>
      </c>
      <c r="GK3013" s="81">
        <v>453.26096055717272</v>
      </c>
      <c r="GL3013" s="81">
        <v>415.27751599999999</v>
      </c>
      <c r="GM3013" s="81">
        <v>2030</v>
      </c>
      <c r="GN3013" s="81" t="s">
        <v>173</v>
      </c>
      <c r="GO3013" s="81">
        <v>1.1148832299820636E-2</v>
      </c>
      <c r="GP3013" s="81">
        <v>10</v>
      </c>
      <c r="GQ3013" s="81">
        <v>0</v>
      </c>
      <c r="GR3013" s="81" t="s">
        <v>448</v>
      </c>
      <c r="GS3013" s="81">
        <v>0</v>
      </c>
      <c r="GT3013" s="81">
        <v>0</v>
      </c>
      <c r="GU3013" s="81">
        <v>1.1148832299820636E-2</v>
      </c>
      <c r="GV3013" s="81">
        <v>5.053330437307535</v>
      </c>
      <c r="GW3013" s="81">
        <v>1.1148832299820636E-2</v>
      </c>
      <c r="GX3013" s="81">
        <v>5.053330437307535</v>
      </c>
      <c r="GY3013" s="81">
        <v>1.1148832299820636E-2</v>
      </c>
      <c r="GZ3013" s="81">
        <v>5.053330437307535</v>
      </c>
    </row>
    <row r="3014" spans="98:208" x14ac:dyDescent="0.25">
      <c r="CT3014" s="81" t="s">
        <v>155</v>
      </c>
      <c r="CU3014" s="81" t="s">
        <v>471</v>
      </c>
      <c r="CV3014" s="81" t="s">
        <v>457</v>
      </c>
      <c r="CW3014" s="81">
        <v>2028</v>
      </c>
      <c r="CX3014" s="81">
        <v>0</v>
      </c>
      <c r="CY3014" s="81">
        <v>0</v>
      </c>
      <c r="CZ3014" s="81">
        <v>0</v>
      </c>
      <c r="DA3014" s="81">
        <v>0</v>
      </c>
      <c r="DB3014" s="81">
        <v>15317.990942815961</v>
      </c>
      <c r="DC3014" s="81">
        <v>247.2729921649449</v>
      </c>
      <c r="DD3014" s="81">
        <v>9287.6490955444915</v>
      </c>
      <c r="DE3014" s="81">
        <v>5783.0688551065241</v>
      </c>
      <c r="DF3014" s="81">
        <v>2.7568051219218321</v>
      </c>
      <c r="DG3014" s="81">
        <v>2.7568051219218321</v>
      </c>
      <c r="DH3014" s="81">
        <v>2.7568051219218321</v>
      </c>
      <c r="DI3014" s="81">
        <v>2.7568051219218321</v>
      </c>
      <c r="DJ3014" s="81">
        <v>8.9203056458046433E-8</v>
      </c>
      <c r="DL3014" s="81">
        <v>0</v>
      </c>
      <c r="DM3014" s="81">
        <v>2.4591544293462479E-7</v>
      </c>
      <c r="DN3014" s="81">
        <v>2.4591544293462479E-7</v>
      </c>
      <c r="DO3014" s="81">
        <v>0</v>
      </c>
      <c r="DP3014" s="81">
        <v>2.4591544293462479E-7</v>
      </c>
      <c r="DQ3014" s="81">
        <v>2.4591544293462479E-7</v>
      </c>
      <c r="DR3014" s="81">
        <v>0</v>
      </c>
      <c r="DS3014" s="81">
        <v>2.4591544293462479E-7</v>
      </c>
      <c r="DT3014" s="81">
        <v>2.4591544293462479E-7</v>
      </c>
      <c r="DU3014" s="81">
        <v>0</v>
      </c>
      <c r="DV3014" s="81">
        <v>2.4591544293462479E-7</v>
      </c>
      <c r="DW3014" s="81">
        <v>2.4591544293462479E-7</v>
      </c>
      <c r="GE3014" s="81" t="s">
        <v>449</v>
      </c>
      <c r="GF3014" s="81" t="s">
        <v>155</v>
      </c>
      <c r="GG3014" s="81" t="s">
        <v>472</v>
      </c>
      <c r="GH3014" s="81" t="s">
        <v>455</v>
      </c>
      <c r="GI3014" s="81">
        <v>2031</v>
      </c>
      <c r="GJ3014" s="81" t="s">
        <v>201</v>
      </c>
      <c r="GK3014" s="81">
        <v>453.26096055717272</v>
      </c>
      <c r="GL3014" s="81">
        <v>415.27751599999999</v>
      </c>
      <c r="GM3014" s="81">
        <v>2031</v>
      </c>
      <c r="GN3014" s="81" t="s">
        <v>173</v>
      </c>
      <c r="GO3014" s="81">
        <v>1.1148832299820636E-2</v>
      </c>
      <c r="GP3014" s="81">
        <v>10</v>
      </c>
      <c r="GQ3014" s="81">
        <v>0</v>
      </c>
      <c r="GR3014" s="81" t="s">
        <v>448</v>
      </c>
      <c r="GS3014" s="81">
        <v>0</v>
      </c>
      <c r="GT3014" s="81">
        <v>0</v>
      </c>
      <c r="GU3014" s="81">
        <v>0</v>
      </c>
      <c r="GV3014" s="81">
        <v>0</v>
      </c>
      <c r="GW3014" s="81">
        <v>1.1148832299820636E-2</v>
      </c>
      <c r="GX3014" s="81">
        <v>5.053330437307535</v>
      </c>
      <c r="GY3014" s="81">
        <v>1.1148832299820636E-2</v>
      </c>
      <c r="GZ3014" s="81">
        <v>5.053330437307535</v>
      </c>
    </row>
    <row r="3015" spans="98:208" x14ac:dyDescent="0.25">
      <c r="CT3015" s="81" t="s">
        <v>155</v>
      </c>
      <c r="CU3015" s="81" t="s">
        <v>471</v>
      </c>
      <c r="CV3015" s="81" t="s">
        <v>457</v>
      </c>
      <c r="CW3015" s="81">
        <v>2029</v>
      </c>
      <c r="CX3015" s="81">
        <v>0</v>
      </c>
      <c r="CY3015" s="81">
        <v>0</v>
      </c>
      <c r="CZ3015" s="81">
        <v>0</v>
      </c>
      <c r="DA3015" s="81">
        <v>0</v>
      </c>
      <c r="DB3015" s="81">
        <v>15317.990942815961</v>
      </c>
      <c r="DC3015" s="81">
        <v>247.2729921649449</v>
      </c>
      <c r="DD3015" s="81">
        <v>9287.6490955444915</v>
      </c>
      <c r="DE3015" s="81">
        <v>5783.0688551065241</v>
      </c>
      <c r="DF3015" s="81">
        <v>2.7568051219218321</v>
      </c>
      <c r="DG3015" s="81">
        <v>2.7568051219218321</v>
      </c>
      <c r="DH3015" s="81">
        <v>2.7568051219218321</v>
      </c>
      <c r="DI3015" s="81">
        <v>2.7568051219218321</v>
      </c>
      <c r="DJ3015" s="81">
        <v>8.9203056458046433E-8</v>
      </c>
      <c r="DL3015" s="81">
        <v>0</v>
      </c>
      <c r="DM3015" s="81">
        <v>2.4591544293462479E-7</v>
      </c>
      <c r="DN3015" s="81">
        <v>2.4591544293462479E-7</v>
      </c>
      <c r="DO3015" s="81">
        <v>0</v>
      </c>
      <c r="DP3015" s="81">
        <v>2.4591544293462479E-7</v>
      </c>
      <c r="DQ3015" s="81">
        <v>2.4591544293462479E-7</v>
      </c>
      <c r="DR3015" s="81">
        <v>0</v>
      </c>
      <c r="DS3015" s="81">
        <v>2.4591544293462479E-7</v>
      </c>
      <c r="DT3015" s="81">
        <v>2.4591544293462479E-7</v>
      </c>
      <c r="DU3015" s="81">
        <v>0</v>
      </c>
      <c r="DV3015" s="81">
        <v>2.4591544293462479E-7</v>
      </c>
      <c r="DW3015" s="81">
        <v>2.4591544293462479E-7</v>
      </c>
      <c r="GE3015" s="81" t="s">
        <v>449</v>
      </c>
      <c r="GF3015" s="81" t="s">
        <v>155</v>
      </c>
      <c r="GG3015" s="81" t="s">
        <v>472</v>
      </c>
      <c r="GH3015" s="81" t="s">
        <v>455</v>
      </c>
      <c r="GI3015" s="81">
        <v>2032</v>
      </c>
      <c r="GJ3015" s="81" t="s">
        <v>201</v>
      </c>
      <c r="GK3015" s="81">
        <v>453.26096055717272</v>
      </c>
      <c r="GL3015" s="81">
        <v>415.27751599999999</v>
      </c>
      <c r="GM3015" s="81">
        <v>2032</v>
      </c>
      <c r="GN3015" s="81" t="s">
        <v>173</v>
      </c>
      <c r="GO3015" s="81">
        <v>1.1148832299820636E-2</v>
      </c>
      <c r="GP3015" s="81">
        <v>10</v>
      </c>
      <c r="GQ3015" s="81">
        <v>0</v>
      </c>
      <c r="GR3015" s="81" t="s">
        <v>448</v>
      </c>
      <c r="GS3015" s="81">
        <v>0</v>
      </c>
      <c r="GT3015" s="81">
        <v>0</v>
      </c>
      <c r="GU3015" s="81">
        <v>0</v>
      </c>
      <c r="GV3015" s="81">
        <v>0</v>
      </c>
      <c r="GW3015" s="81">
        <v>0</v>
      </c>
      <c r="GX3015" s="81">
        <v>0</v>
      </c>
      <c r="GY3015" s="81">
        <v>1.1148832299820636E-2</v>
      </c>
      <c r="GZ3015" s="81">
        <v>5.053330437307535</v>
      </c>
    </row>
    <row r="3016" spans="98:208" x14ac:dyDescent="0.25">
      <c r="CT3016" s="81" t="s">
        <v>155</v>
      </c>
      <c r="CU3016" s="81" t="s">
        <v>471</v>
      </c>
      <c r="CV3016" s="81" t="s">
        <v>457</v>
      </c>
      <c r="CW3016" s="81">
        <v>2030</v>
      </c>
      <c r="CX3016" s="81">
        <v>0</v>
      </c>
      <c r="CY3016" s="81">
        <v>0</v>
      </c>
      <c r="CZ3016" s="81">
        <v>0</v>
      </c>
      <c r="DA3016" s="81">
        <v>0</v>
      </c>
      <c r="DB3016" s="81">
        <v>15317.990942815961</v>
      </c>
      <c r="DC3016" s="81">
        <v>247.2729921649449</v>
      </c>
      <c r="DD3016" s="81">
        <v>9287.6490955444915</v>
      </c>
      <c r="DE3016" s="81">
        <v>5783.0688551065241</v>
      </c>
      <c r="DF3016" s="81">
        <v>0</v>
      </c>
      <c r="DG3016" s="81">
        <v>2.7568051219218321</v>
      </c>
      <c r="DH3016" s="81">
        <v>2.7568051219218321</v>
      </c>
      <c r="DI3016" s="81">
        <v>2.7568051219218321</v>
      </c>
      <c r="DJ3016" s="81">
        <v>8.9203056458046433E-8</v>
      </c>
      <c r="DL3016" s="81">
        <v>0</v>
      </c>
      <c r="DM3016" s="81">
        <v>0</v>
      </c>
      <c r="DN3016" s="81">
        <v>0</v>
      </c>
      <c r="DO3016" s="81">
        <v>0</v>
      </c>
      <c r="DP3016" s="81">
        <v>2.4591544293462479E-7</v>
      </c>
      <c r="DQ3016" s="81">
        <v>2.4591544293462479E-7</v>
      </c>
      <c r="DR3016" s="81">
        <v>0</v>
      </c>
      <c r="DS3016" s="81">
        <v>2.4591544293462479E-7</v>
      </c>
      <c r="DT3016" s="81">
        <v>2.4591544293462479E-7</v>
      </c>
      <c r="DU3016" s="81">
        <v>0</v>
      </c>
      <c r="DV3016" s="81">
        <v>2.4591544293462479E-7</v>
      </c>
      <c r="DW3016" s="81">
        <v>2.4591544293462479E-7</v>
      </c>
      <c r="GE3016" s="81" t="s">
        <v>449</v>
      </c>
      <c r="GF3016" s="81" t="s">
        <v>155</v>
      </c>
      <c r="GG3016" s="81" t="s">
        <v>473</v>
      </c>
      <c r="GH3016" s="81" t="s">
        <v>457</v>
      </c>
      <c r="GI3016" s="81">
        <v>2021</v>
      </c>
      <c r="GJ3016" s="81" t="s">
        <v>201</v>
      </c>
      <c r="GK3016" s="81">
        <v>222.22942162783451</v>
      </c>
      <c r="GL3016" s="81">
        <v>68.339461</v>
      </c>
      <c r="GM3016" s="81">
        <v>2021</v>
      </c>
      <c r="GN3016" s="81" t="s">
        <v>173</v>
      </c>
      <c r="GO3016" s="81">
        <v>1.1148832299820636E-2</v>
      </c>
      <c r="GP3016" s="81">
        <v>10</v>
      </c>
      <c r="GQ3016" s="81">
        <v>0</v>
      </c>
      <c r="GR3016" s="81" t="s">
        <v>448</v>
      </c>
      <c r="GS3016" s="81">
        <v>1.1148832299820636E-2</v>
      </c>
      <c r="GT3016" s="81">
        <v>2.4775985538148602</v>
      </c>
      <c r="GU3016" s="81">
        <v>1.1148832299820636E-2</v>
      </c>
      <c r="GV3016" s="81">
        <v>2.4775985538148602</v>
      </c>
      <c r="GW3016" s="81">
        <v>0</v>
      </c>
      <c r="GX3016" s="81">
        <v>0</v>
      </c>
      <c r="GY3016" s="81">
        <v>0</v>
      </c>
      <c r="GZ3016" s="81">
        <v>0</v>
      </c>
    </row>
    <row r="3017" spans="98:208" x14ac:dyDescent="0.25">
      <c r="CT3017" s="81" t="s">
        <v>155</v>
      </c>
      <c r="CU3017" s="81" t="s">
        <v>471</v>
      </c>
      <c r="CV3017" s="81" t="s">
        <v>457</v>
      </c>
      <c r="CW3017" s="81">
        <v>2031</v>
      </c>
      <c r="CX3017" s="81">
        <v>0</v>
      </c>
      <c r="CY3017" s="81">
        <v>0</v>
      </c>
      <c r="CZ3017" s="81">
        <v>0</v>
      </c>
      <c r="DA3017" s="81">
        <v>0</v>
      </c>
      <c r="DB3017" s="81">
        <v>15317.990942815961</v>
      </c>
      <c r="DC3017" s="81">
        <v>247.2729921649449</v>
      </c>
      <c r="DD3017" s="81">
        <v>9287.6490955444915</v>
      </c>
      <c r="DE3017" s="81">
        <v>5783.0688551065241</v>
      </c>
      <c r="DF3017" s="81">
        <v>0</v>
      </c>
      <c r="DG3017" s="81">
        <v>0</v>
      </c>
      <c r="DH3017" s="81">
        <v>2.7568051219218321</v>
      </c>
      <c r="DI3017" s="81">
        <v>2.7568051219218321</v>
      </c>
      <c r="DJ3017" s="81">
        <v>8.9203056458046433E-8</v>
      </c>
      <c r="DL3017" s="81">
        <v>0</v>
      </c>
      <c r="DM3017" s="81">
        <v>0</v>
      </c>
      <c r="DN3017" s="81">
        <v>0</v>
      </c>
      <c r="DO3017" s="81">
        <v>0</v>
      </c>
      <c r="DP3017" s="81">
        <v>0</v>
      </c>
      <c r="DQ3017" s="81">
        <v>0</v>
      </c>
      <c r="DR3017" s="81">
        <v>0</v>
      </c>
      <c r="DS3017" s="81">
        <v>2.4591544293462479E-7</v>
      </c>
      <c r="DT3017" s="81">
        <v>2.4591544293462479E-7</v>
      </c>
      <c r="DU3017" s="81">
        <v>0</v>
      </c>
      <c r="DV3017" s="81">
        <v>2.4591544293462479E-7</v>
      </c>
      <c r="DW3017" s="81">
        <v>2.4591544293462479E-7</v>
      </c>
      <c r="GE3017" s="81" t="s">
        <v>449</v>
      </c>
      <c r="GF3017" s="81" t="s">
        <v>155</v>
      </c>
      <c r="GG3017" s="81" t="s">
        <v>473</v>
      </c>
      <c r="GH3017" s="81" t="s">
        <v>457</v>
      </c>
      <c r="GI3017" s="81">
        <v>2022</v>
      </c>
      <c r="GJ3017" s="81" t="s">
        <v>201</v>
      </c>
      <c r="GK3017" s="81">
        <v>222.22942162783451</v>
      </c>
      <c r="GL3017" s="81">
        <v>68.339461</v>
      </c>
      <c r="GM3017" s="81">
        <v>2022</v>
      </c>
      <c r="GN3017" s="81" t="s">
        <v>173</v>
      </c>
      <c r="GO3017" s="81">
        <v>1.1148832299820636E-2</v>
      </c>
      <c r="GP3017" s="81">
        <v>10</v>
      </c>
      <c r="GQ3017" s="81">
        <v>0</v>
      </c>
      <c r="GR3017" s="81" t="s">
        <v>448</v>
      </c>
      <c r="GS3017" s="81">
        <v>1.1148832299820636E-2</v>
      </c>
      <c r="GT3017" s="81">
        <v>2.4775985538148602</v>
      </c>
      <c r="GU3017" s="81">
        <v>1.1148832299820636E-2</v>
      </c>
      <c r="GV3017" s="81">
        <v>2.4775985538148602</v>
      </c>
      <c r="GW3017" s="81">
        <v>1.1148832299820636E-2</v>
      </c>
      <c r="GX3017" s="81">
        <v>2.4775985538148602</v>
      </c>
      <c r="GY3017" s="81">
        <v>0</v>
      </c>
      <c r="GZ3017" s="81">
        <v>0</v>
      </c>
    </row>
    <row r="3018" spans="98:208" x14ac:dyDescent="0.25">
      <c r="CT3018" s="81" t="s">
        <v>155</v>
      </c>
      <c r="CU3018" s="81" t="s">
        <v>471</v>
      </c>
      <c r="CV3018" s="81" t="s">
        <v>457</v>
      </c>
      <c r="CW3018" s="81">
        <v>2032</v>
      </c>
      <c r="CX3018" s="81">
        <v>0</v>
      </c>
      <c r="CY3018" s="81">
        <v>0</v>
      </c>
      <c r="CZ3018" s="81">
        <v>0</v>
      </c>
      <c r="DA3018" s="81">
        <v>0</v>
      </c>
      <c r="DB3018" s="81">
        <v>15317.990942815961</v>
      </c>
      <c r="DC3018" s="81">
        <v>247.2729921649449</v>
      </c>
      <c r="DD3018" s="81">
        <v>9287.6490955444915</v>
      </c>
      <c r="DE3018" s="81">
        <v>5783.0688551065241</v>
      </c>
      <c r="DF3018" s="81">
        <v>0</v>
      </c>
      <c r="DG3018" s="81">
        <v>0</v>
      </c>
      <c r="DH3018" s="81">
        <v>0</v>
      </c>
      <c r="DI3018" s="81">
        <v>2.7568051219218321</v>
      </c>
      <c r="DJ3018" s="81">
        <v>8.9203056458046433E-8</v>
      </c>
      <c r="DL3018" s="81">
        <v>0</v>
      </c>
      <c r="DM3018" s="81">
        <v>0</v>
      </c>
      <c r="DN3018" s="81">
        <v>0</v>
      </c>
      <c r="DO3018" s="81">
        <v>0</v>
      </c>
      <c r="DP3018" s="81">
        <v>0</v>
      </c>
      <c r="DQ3018" s="81">
        <v>0</v>
      </c>
      <c r="DR3018" s="81">
        <v>0</v>
      </c>
      <c r="DS3018" s="81">
        <v>0</v>
      </c>
      <c r="DT3018" s="81">
        <v>0</v>
      </c>
      <c r="DU3018" s="81">
        <v>0</v>
      </c>
      <c r="DV3018" s="81">
        <v>2.4591544293462479E-7</v>
      </c>
      <c r="DW3018" s="81">
        <v>2.4591544293462479E-7</v>
      </c>
      <c r="GE3018" s="81" t="s">
        <v>449</v>
      </c>
      <c r="GF3018" s="81" t="s">
        <v>155</v>
      </c>
      <c r="GG3018" s="81" t="s">
        <v>473</v>
      </c>
      <c r="GH3018" s="81" t="s">
        <v>457</v>
      </c>
      <c r="GI3018" s="81">
        <v>2023</v>
      </c>
      <c r="GJ3018" s="81" t="s">
        <v>201</v>
      </c>
      <c r="GK3018" s="81">
        <v>233.23007680794339</v>
      </c>
      <c r="GL3018" s="81">
        <v>68.339461</v>
      </c>
      <c r="GM3018" s="81">
        <v>2023</v>
      </c>
      <c r="GN3018" s="81" t="s">
        <v>173</v>
      </c>
      <c r="GO3018" s="81">
        <v>1.1148832299820636E-2</v>
      </c>
      <c r="GP3018" s="81">
        <v>10</v>
      </c>
      <c r="GQ3018" s="81">
        <v>0</v>
      </c>
      <c r="GR3018" s="81" t="s">
        <v>448</v>
      </c>
      <c r="GS3018" s="81">
        <v>1.1148832299820636E-2</v>
      </c>
      <c r="GT3018" s="81">
        <v>2.6002430136060473</v>
      </c>
      <c r="GU3018" s="81">
        <v>1.1148832299820636E-2</v>
      </c>
      <c r="GV3018" s="81">
        <v>2.6002430136060473</v>
      </c>
      <c r="GW3018" s="81">
        <v>1.1148832299820636E-2</v>
      </c>
      <c r="GX3018" s="81">
        <v>2.6002430136060473</v>
      </c>
      <c r="GY3018" s="81">
        <v>1.1148832299820636E-2</v>
      </c>
      <c r="GZ3018" s="81">
        <v>2.6002430136060473</v>
      </c>
    </row>
    <row r="3019" spans="98:208" x14ac:dyDescent="0.25">
      <c r="CT3019" s="81" t="s">
        <v>155</v>
      </c>
      <c r="CU3019" s="81" t="s">
        <v>471</v>
      </c>
      <c r="CV3019" s="81" t="s">
        <v>458</v>
      </c>
      <c r="CW3019" s="81">
        <v>2020</v>
      </c>
      <c r="CX3019" s="81">
        <v>0</v>
      </c>
      <c r="CY3019" s="81">
        <v>0</v>
      </c>
      <c r="CZ3019" s="81">
        <v>0</v>
      </c>
      <c r="DA3019" s="81">
        <v>0</v>
      </c>
      <c r="DB3019" s="81">
        <v>8807.9522308757787</v>
      </c>
      <c r="DC3019" s="81">
        <v>222.22942162783031</v>
      </c>
      <c r="DD3019" s="81">
        <v>8585.7228092479454</v>
      </c>
      <c r="DE3019" s="81">
        <v>0</v>
      </c>
      <c r="DF3019" s="81">
        <v>2.4775985538148126</v>
      </c>
      <c r="DG3019" s="81">
        <v>0</v>
      </c>
      <c r="DH3019" s="81">
        <v>0</v>
      </c>
      <c r="DI3019" s="81">
        <v>0</v>
      </c>
      <c r="DJ3019" s="81">
        <v>9.8912593303767746E-8</v>
      </c>
      <c r="DL3019" s="81">
        <v>0</v>
      </c>
      <c r="DM3019" s="81">
        <v>2.4506569812348768E-7</v>
      </c>
      <c r="DN3019" s="81">
        <v>2.4506569812348768E-7</v>
      </c>
      <c r="DO3019" s="81">
        <v>0</v>
      </c>
      <c r="DP3019" s="81">
        <v>0</v>
      </c>
      <c r="DQ3019" s="81">
        <v>0</v>
      </c>
      <c r="DR3019" s="81">
        <v>0</v>
      </c>
      <c r="DS3019" s="81">
        <v>0</v>
      </c>
      <c r="DT3019" s="81">
        <v>0</v>
      </c>
      <c r="DU3019" s="81">
        <v>0</v>
      </c>
      <c r="DV3019" s="81">
        <v>0</v>
      </c>
      <c r="DW3019" s="81">
        <v>0</v>
      </c>
      <c r="GE3019" s="81" t="s">
        <v>449</v>
      </c>
      <c r="GF3019" s="81" t="s">
        <v>155</v>
      </c>
      <c r="GG3019" s="81" t="s">
        <v>473</v>
      </c>
      <c r="GH3019" s="81" t="s">
        <v>457</v>
      </c>
      <c r="GI3019" s="81">
        <v>2024</v>
      </c>
      <c r="GJ3019" s="81" t="s">
        <v>201</v>
      </c>
      <c r="GK3019" s="81">
        <v>233.23007680794339</v>
      </c>
      <c r="GL3019" s="81">
        <v>68.339461</v>
      </c>
      <c r="GM3019" s="81">
        <v>2024</v>
      </c>
      <c r="GN3019" s="81" t="s">
        <v>173</v>
      </c>
      <c r="GO3019" s="81">
        <v>1.1148832299820636E-2</v>
      </c>
      <c r="GP3019" s="81">
        <v>10</v>
      </c>
      <c r="GQ3019" s="81">
        <v>0</v>
      </c>
      <c r="GR3019" s="81" t="s">
        <v>448</v>
      </c>
      <c r="GS3019" s="81">
        <v>1.1148832299820636E-2</v>
      </c>
      <c r="GT3019" s="81">
        <v>2.6002430136060473</v>
      </c>
      <c r="GU3019" s="81">
        <v>1.1148832299820636E-2</v>
      </c>
      <c r="GV3019" s="81">
        <v>2.6002430136060473</v>
      </c>
      <c r="GW3019" s="81">
        <v>1.1148832299820636E-2</v>
      </c>
      <c r="GX3019" s="81">
        <v>2.6002430136060473</v>
      </c>
      <c r="GY3019" s="81">
        <v>1.1148832299820636E-2</v>
      </c>
      <c r="GZ3019" s="81">
        <v>2.6002430136060473</v>
      </c>
    </row>
    <row r="3020" spans="98:208" x14ac:dyDescent="0.25">
      <c r="CT3020" s="81" t="s">
        <v>155</v>
      </c>
      <c r="CU3020" s="81" t="s">
        <v>471</v>
      </c>
      <c r="CV3020" s="81" t="s">
        <v>458</v>
      </c>
      <c r="CW3020" s="81">
        <v>2021</v>
      </c>
      <c r="CX3020" s="81">
        <v>0</v>
      </c>
      <c r="CY3020" s="81">
        <v>0</v>
      </c>
      <c r="CZ3020" s="81">
        <v>0</v>
      </c>
      <c r="DA3020" s="81">
        <v>0</v>
      </c>
      <c r="DB3020" s="81">
        <v>8807.9522308757787</v>
      </c>
      <c r="DC3020" s="81">
        <v>222.22942162783031</v>
      </c>
      <c r="DD3020" s="81">
        <v>8585.7228092479454</v>
      </c>
      <c r="DE3020" s="81">
        <v>0</v>
      </c>
      <c r="DF3020" s="81">
        <v>2.4775985538148126</v>
      </c>
      <c r="DG3020" s="81">
        <v>2.4775985538148126</v>
      </c>
      <c r="DH3020" s="81">
        <v>0</v>
      </c>
      <c r="DI3020" s="81">
        <v>0</v>
      </c>
      <c r="DJ3020" s="81">
        <v>9.8912593303767746E-8</v>
      </c>
      <c r="DL3020" s="81">
        <v>0</v>
      </c>
      <c r="DM3020" s="81">
        <v>2.4506569812348768E-7</v>
      </c>
      <c r="DN3020" s="81">
        <v>2.4506569812348768E-7</v>
      </c>
      <c r="DO3020" s="81">
        <v>0</v>
      </c>
      <c r="DP3020" s="81">
        <v>2.4506569812348768E-7</v>
      </c>
      <c r="DQ3020" s="81">
        <v>2.4506569812348768E-7</v>
      </c>
      <c r="DR3020" s="81">
        <v>0</v>
      </c>
      <c r="DS3020" s="81">
        <v>0</v>
      </c>
      <c r="DT3020" s="81">
        <v>0</v>
      </c>
      <c r="DU3020" s="81">
        <v>0</v>
      </c>
      <c r="DV3020" s="81">
        <v>0</v>
      </c>
      <c r="DW3020" s="81">
        <v>0</v>
      </c>
      <c r="GE3020" s="81" t="s">
        <v>449</v>
      </c>
      <c r="GF3020" s="81" t="s">
        <v>155</v>
      </c>
      <c r="GG3020" s="81" t="s">
        <v>473</v>
      </c>
      <c r="GH3020" s="81" t="s">
        <v>457</v>
      </c>
      <c r="GI3020" s="81">
        <v>2025</v>
      </c>
      <c r="GJ3020" s="81" t="s">
        <v>201</v>
      </c>
      <c r="GK3020" s="81">
        <v>233.23007680794339</v>
      </c>
      <c r="GL3020" s="81">
        <v>68.339461</v>
      </c>
      <c r="GM3020" s="81">
        <v>2025</v>
      </c>
      <c r="GN3020" s="81" t="s">
        <v>173</v>
      </c>
      <c r="GO3020" s="81">
        <v>1.1148832299820636E-2</v>
      </c>
      <c r="GP3020" s="81">
        <v>10</v>
      </c>
      <c r="GQ3020" s="81">
        <v>0</v>
      </c>
      <c r="GR3020" s="81" t="s">
        <v>448</v>
      </c>
      <c r="GS3020" s="81">
        <v>1.1148832299820636E-2</v>
      </c>
      <c r="GT3020" s="81">
        <v>2.6002430136060473</v>
      </c>
      <c r="GU3020" s="81">
        <v>1.1148832299820636E-2</v>
      </c>
      <c r="GV3020" s="81">
        <v>2.6002430136060473</v>
      </c>
      <c r="GW3020" s="81">
        <v>1.1148832299820636E-2</v>
      </c>
      <c r="GX3020" s="81">
        <v>2.6002430136060473</v>
      </c>
      <c r="GY3020" s="81">
        <v>1.1148832299820636E-2</v>
      </c>
      <c r="GZ3020" s="81">
        <v>2.6002430136060473</v>
      </c>
    </row>
    <row r="3021" spans="98:208" x14ac:dyDescent="0.25">
      <c r="CT3021" s="81" t="s">
        <v>155</v>
      </c>
      <c r="CU3021" s="81" t="s">
        <v>471</v>
      </c>
      <c r="CV3021" s="81" t="s">
        <v>458</v>
      </c>
      <c r="CW3021" s="81">
        <v>2022</v>
      </c>
      <c r="CX3021" s="81">
        <v>0</v>
      </c>
      <c r="CY3021" s="81">
        <v>0</v>
      </c>
      <c r="CZ3021" s="81">
        <v>0</v>
      </c>
      <c r="DA3021" s="81">
        <v>0</v>
      </c>
      <c r="DB3021" s="81">
        <v>8807.9522308757787</v>
      </c>
      <c r="DC3021" s="81">
        <v>222.22942162783031</v>
      </c>
      <c r="DD3021" s="81">
        <v>8585.7228092479454</v>
      </c>
      <c r="DE3021" s="81">
        <v>0</v>
      </c>
      <c r="DF3021" s="81">
        <v>2.4775985538148126</v>
      </c>
      <c r="DG3021" s="81">
        <v>2.4775985538148126</v>
      </c>
      <c r="DH3021" s="81">
        <v>2.4775985538148126</v>
      </c>
      <c r="DI3021" s="81">
        <v>0</v>
      </c>
      <c r="DJ3021" s="81">
        <v>9.8912593303767746E-8</v>
      </c>
      <c r="DL3021" s="81">
        <v>0</v>
      </c>
      <c r="DM3021" s="81">
        <v>2.4506569812348768E-7</v>
      </c>
      <c r="DN3021" s="81">
        <v>2.4506569812348768E-7</v>
      </c>
      <c r="DO3021" s="81">
        <v>0</v>
      </c>
      <c r="DP3021" s="81">
        <v>2.4506569812348768E-7</v>
      </c>
      <c r="DQ3021" s="81">
        <v>2.4506569812348768E-7</v>
      </c>
      <c r="DR3021" s="81">
        <v>0</v>
      </c>
      <c r="DS3021" s="81">
        <v>2.4506569812348768E-7</v>
      </c>
      <c r="DT3021" s="81">
        <v>2.4506569812348768E-7</v>
      </c>
      <c r="DU3021" s="81">
        <v>0</v>
      </c>
      <c r="DV3021" s="81">
        <v>0</v>
      </c>
      <c r="DW3021" s="81">
        <v>0</v>
      </c>
      <c r="GE3021" s="81" t="s">
        <v>449</v>
      </c>
      <c r="GF3021" s="81" t="s">
        <v>155</v>
      </c>
      <c r="GG3021" s="81" t="s">
        <v>473</v>
      </c>
      <c r="GH3021" s="81" t="s">
        <v>457</v>
      </c>
      <c r="GI3021" s="81">
        <v>2026</v>
      </c>
      <c r="GJ3021" s="81" t="s">
        <v>201</v>
      </c>
      <c r="GK3021" s="81">
        <v>233.23007680794339</v>
      </c>
      <c r="GL3021" s="81">
        <v>68.339461</v>
      </c>
      <c r="GM3021" s="81">
        <v>2026</v>
      </c>
      <c r="GN3021" s="81" t="s">
        <v>173</v>
      </c>
      <c r="GO3021" s="81">
        <v>1.1148832299820636E-2</v>
      </c>
      <c r="GP3021" s="81">
        <v>10</v>
      </c>
      <c r="GQ3021" s="81">
        <v>0</v>
      </c>
      <c r="GR3021" s="81" t="s">
        <v>448</v>
      </c>
      <c r="GS3021" s="81">
        <v>1.1148832299820636E-2</v>
      </c>
      <c r="GT3021" s="81">
        <v>2.6002430136060473</v>
      </c>
      <c r="GU3021" s="81">
        <v>1.1148832299820636E-2</v>
      </c>
      <c r="GV3021" s="81">
        <v>2.6002430136060473</v>
      </c>
      <c r="GW3021" s="81">
        <v>1.1148832299820636E-2</v>
      </c>
      <c r="GX3021" s="81">
        <v>2.6002430136060473</v>
      </c>
      <c r="GY3021" s="81">
        <v>1.1148832299820636E-2</v>
      </c>
      <c r="GZ3021" s="81">
        <v>2.6002430136060473</v>
      </c>
    </row>
    <row r="3022" spans="98:208" x14ac:dyDescent="0.25">
      <c r="CT3022" s="81" t="s">
        <v>155</v>
      </c>
      <c r="CU3022" s="81" t="s">
        <v>471</v>
      </c>
      <c r="CV3022" s="81" t="s">
        <v>458</v>
      </c>
      <c r="CW3022" s="81">
        <v>2023</v>
      </c>
      <c r="CX3022" s="81">
        <v>0</v>
      </c>
      <c r="CY3022" s="81">
        <v>0</v>
      </c>
      <c r="CZ3022" s="81">
        <v>0</v>
      </c>
      <c r="DA3022" s="81">
        <v>0</v>
      </c>
      <c r="DB3022" s="81">
        <v>9129.7460702365352</v>
      </c>
      <c r="DC3022" s="81">
        <v>233.23007680793671</v>
      </c>
      <c r="DD3022" s="81">
        <v>8896.5159934285948</v>
      </c>
      <c r="DE3022" s="81">
        <v>0</v>
      </c>
      <c r="DF3022" s="81">
        <v>2.6002430136059722</v>
      </c>
      <c r="DG3022" s="81">
        <v>2.6002430136059722</v>
      </c>
      <c r="DH3022" s="81">
        <v>2.6002430136059722</v>
      </c>
      <c r="DI3022" s="81">
        <v>2.6002430136059722</v>
      </c>
      <c r="DJ3022" s="81">
        <v>9.8912593303767746E-8</v>
      </c>
      <c r="DL3022" s="81">
        <v>0</v>
      </c>
      <c r="DM3022" s="81">
        <v>2.5719677969577093E-7</v>
      </c>
      <c r="DN3022" s="81">
        <v>2.5719677969577093E-7</v>
      </c>
      <c r="DO3022" s="81">
        <v>0</v>
      </c>
      <c r="DP3022" s="81">
        <v>2.5719677969577093E-7</v>
      </c>
      <c r="DQ3022" s="81">
        <v>2.5719677969577093E-7</v>
      </c>
      <c r="DR3022" s="81">
        <v>0</v>
      </c>
      <c r="DS3022" s="81">
        <v>2.5719677969577093E-7</v>
      </c>
      <c r="DT3022" s="81">
        <v>2.5719677969577093E-7</v>
      </c>
      <c r="DU3022" s="81">
        <v>0</v>
      </c>
      <c r="DV3022" s="81">
        <v>2.5719677969577093E-7</v>
      </c>
      <c r="DW3022" s="81">
        <v>2.5719677969577093E-7</v>
      </c>
      <c r="GE3022" s="81" t="s">
        <v>449</v>
      </c>
      <c r="GF3022" s="81" t="s">
        <v>155</v>
      </c>
      <c r="GG3022" s="81" t="s">
        <v>473</v>
      </c>
      <c r="GH3022" s="81" t="s">
        <v>457</v>
      </c>
      <c r="GI3022" s="81">
        <v>2027</v>
      </c>
      <c r="GJ3022" s="81" t="s">
        <v>201</v>
      </c>
      <c r="GK3022" s="81">
        <v>233.23007680794339</v>
      </c>
      <c r="GL3022" s="81">
        <v>68.339461</v>
      </c>
      <c r="GM3022" s="81">
        <v>2027</v>
      </c>
      <c r="GN3022" s="81" t="s">
        <v>173</v>
      </c>
      <c r="GO3022" s="81">
        <v>1.1148832299820636E-2</v>
      </c>
      <c r="GP3022" s="81">
        <v>10</v>
      </c>
      <c r="GQ3022" s="81">
        <v>0</v>
      </c>
      <c r="GR3022" s="81" t="s">
        <v>448</v>
      </c>
      <c r="GS3022" s="81">
        <v>1.1148832299820636E-2</v>
      </c>
      <c r="GT3022" s="81">
        <v>2.6002430136060473</v>
      </c>
      <c r="GU3022" s="81">
        <v>1.1148832299820636E-2</v>
      </c>
      <c r="GV3022" s="81">
        <v>2.6002430136060473</v>
      </c>
      <c r="GW3022" s="81">
        <v>1.1148832299820636E-2</v>
      </c>
      <c r="GX3022" s="81">
        <v>2.6002430136060473</v>
      </c>
      <c r="GY3022" s="81">
        <v>1.1148832299820636E-2</v>
      </c>
      <c r="GZ3022" s="81">
        <v>2.6002430136060473</v>
      </c>
    </row>
    <row r="3023" spans="98:208" x14ac:dyDescent="0.25">
      <c r="CT3023" s="81" t="s">
        <v>155</v>
      </c>
      <c r="CU3023" s="81" t="s">
        <v>471</v>
      </c>
      <c r="CV3023" s="81" t="s">
        <v>458</v>
      </c>
      <c r="CW3023" s="81">
        <v>2024</v>
      </c>
      <c r="CX3023" s="81">
        <v>0</v>
      </c>
      <c r="CY3023" s="81">
        <v>0</v>
      </c>
      <c r="CZ3023" s="81">
        <v>0</v>
      </c>
      <c r="DA3023" s="81">
        <v>0</v>
      </c>
      <c r="DB3023" s="81">
        <v>9129.7460702365352</v>
      </c>
      <c r="DC3023" s="81">
        <v>233.23007680793671</v>
      </c>
      <c r="DD3023" s="81">
        <v>8896.5159934285948</v>
      </c>
      <c r="DE3023" s="81">
        <v>0</v>
      </c>
      <c r="DF3023" s="81">
        <v>2.6002430136059722</v>
      </c>
      <c r="DG3023" s="81">
        <v>2.6002430136059722</v>
      </c>
      <c r="DH3023" s="81">
        <v>2.6002430136059722</v>
      </c>
      <c r="DI3023" s="81">
        <v>2.6002430136059722</v>
      </c>
      <c r="DJ3023" s="81">
        <v>9.8912593303767746E-8</v>
      </c>
      <c r="DL3023" s="81">
        <v>0</v>
      </c>
      <c r="DM3023" s="81">
        <v>2.5719677969577093E-7</v>
      </c>
      <c r="DN3023" s="81">
        <v>2.5719677969577093E-7</v>
      </c>
      <c r="DO3023" s="81">
        <v>0</v>
      </c>
      <c r="DP3023" s="81">
        <v>2.5719677969577093E-7</v>
      </c>
      <c r="DQ3023" s="81">
        <v>2.5719677969577093E-7</v>
      </c>
      <c r="DR3023" s="81">
        <v>0</v>
      </c>
      <c r="DS3023" s="81">
        <v>2.5719677969577093E-7</v>
      </c>
      <c r="DT3023" s="81">
        <v>2.5719677969577093E-7</v>
      </c>
      <c r="DU3023" s="81">
        <v>0</v>
      </c>
      <c r="DV3023" s="81">
        <v>2.5719677969577093E-7</v>
      </c>
      <c r="DW3023" s="81">
        <v>2.5719677969577093E-7</v>
      </c>
      <c r="GE3023" s="81" t="s">
        <v>449</v>
      </c>
      <c r="GF3023" s="81" t="s">
        <v>155</v>
      </c>
      <c r="GG3023" s="81" t="s">
        <v>473</v>
      </c>
      <c r="GH3023" s="81" t="s">
        <v>457</v>
      </c>
      <c r="GI3023" s="81">
        <v>2028</v>
      </c>
      <c r="GJ3023" s="81" t="s">
        <v>201</v>
      </c>
      <c r="GK3023" s="81">
        <v>247.2729921649514</v>
      </c>
      <c r="GL3023" s="81">
        <v>68.339461</v>
      </c>
      <c r="GM3023" s="81">
        <v>2028</v>
      </c>
      <c r="GN3023" s="81" t="s">
        <v>173</v>
      </c>
      <c r="GO3023" s="81">
        <v>1.1148832299820636E-2</v>
      </c>
      <c r="GP3023" s="81">
        <v>10</v>
      </c>
      <c r="GQ3023" s="81">
        <v>0</v>
      </c>
      <c r="GR3023" s="81" t="s">
        <v>448</v>
      </c>
      <c r="GS3023" s="81">
        <v>1.1148832299820636E-2</v>
      </c>
      <c r="GT3023" s="81">
        <v>2.7568051219219054</v>
      </c>
      <c r="GU3023" s="81">
        <v>1.1148832299820636E-2</v>
      </c>
      <c r="GV3023" s="81">
        <v>2.7568051219219054</v>
      </c>
      <c r="GW3023" s="81">
        <v>1.1148832299820636E-2</v>
      </c>
      <c r="GX3023" s="81">
        <v>2.7568051219219054</v>
      </c>
      <c r="GY3023" s="81">
        <v>1.1148832299820636E-2</v>
      </c>
      <c r="GZ3023" s="81">
        <v>2.7568051219219054</v>
      </c>
    </row>
    <row r="3024" spans="98:208" x14ac:dyDescent="0.25">
      <c r="CT3024" s="81" t="s">
        <v>155</v>
      </c>
      <c r="CU3024" s="81" t="s">
        <v>471</v>
      </c>
      <c r="CV3024" s="81" t="s">
        <v>458</v>
      </c>
      <c r="CW3024" s="81">
        <v>2025</v>
      </c>
      <c r="CX3024" s="81">
        <v>0</v>
      </c>
      <c r="CY3024" s="81">
        <v>0</v>
      </c>
      <c r="CZ3024" s="81">
        <v>0</v>
      </c>
      <c r="DA3024" s="81">
        <v>0</v>
      </c>
      <c r="DB3024" s="81">
        <v>9129.7460702365352</v>
      </c>
      <c r="DC3024" s="81">
        <v>233.23007680793671</v>
      </c>
      <c r="DD3024" s="81">
        <v>8896.5159934285948</v>
      </c>
      <c r="DE3024" s="81">
        <v>0</v>
      </c>
      <c r="DF3024" s="81">
        <v>2.6002430136059722</v>
      </c>
      <c r="DG3024" s="81">
        <v>2.6002430136059722</v>
      </c>
      <c r="DH3024" s="81">
        <v>2.6002430136059722</v>
      </c>
      <c r="DI3024" s="81">
        <v>2.6002430136059722</v>
      </c>
      <c r="DJ3024" s="81">
        <v>9.8912593303767746E-8</v>
      </c>
      <c r="DL3024" s="81">
        <v>0</v>
      </c>
      <c r="DM3024" s="81">
        <v>2.5719677969577093E-7</v>
      </c>
      <c r="DN3024" s="81">
        <v>2.5719677969577093E-7</v>
      </c>
      <c r="DO3024" s="81">
        <v>0</v>
      </c>
      <c r="DP3024" s="81">
        <v>2.5719677969577093E-7</v>
      </c>
      <c r="DQ3024" s="81">
        <v>2.5719677969577093E-7</v>
      </c>
      <c r="DR3024" s="81">
        <v>0</v>
      </c>
      <c r="DS3024" s="81">
        <v>2.5719677969577093E-7</v>
      </c>
      <c r="DT3024" s="81">
        <v>2.5719677969577093E-7</v>
      </c>
      <c r="DU3024" s="81">
        <v>0</v>
      </c>
      <c r="DV3024" s="81">
        <v>2.5719677969577093E-7</v>
      </c>
      <c r="DW3024" s="81">
        <v>2.5719677969577093E-7</v>
      </c>
      <c r="GE3024" s="81" t="s">
        <v>449</v>
      </c>
      <c r="GF3024" s="81" t="s">
        <v>155</v>
      </c>
      <c r="GG3024" s="81" t="s">
        <v>473</v>
      </c>
      <c r="GH3024" s="81" t="s">
        <v>457</v>
      </c>
      <c r="GI3024" s="81">
        <v>2029</v>
      </c>
      <c r="GJ3024" s="81" t="s">
        <v>201</v>
      </c>
      <c r="GK3024" s="81">
        <v>247.2729921649514</v>
      </c>
      <c r="GL3024" s="81">
        <v>68.339461</v>
      </c>
      <c r="GM3024" s="81">
        <v>2029</v>
      </c>
      <c r="GN3024" s="81" t="s">
        <v>173</v>
      </c>
      <c r="GO3024" s="81">
        <v>1.1148832299820636E-2</v>
      </c>
      <c r="GP3024" s="81">
        <v>10</v>
      </c>
      <c r="GQ3024" s="81">
        <v>0</v>
      </c>
      <c r="GR3024" s="81" t="s">
        <v>448</v>
      </c>
      <c r="GS3024" s="81">
        <v>1.1148832299820636E-2</v>
      </c>
      <c r="GT3024" s="81">
        <v>2.7568051219219054</v>
      </c>
      <c r="GU3024" s="81">
        <v>1.1148832299820636E-2</v>
      </c>
      <c r="GV3024" s="81">
        <v>2.7568051219219054</v>
      </c>
      <c r="GW3024" s="81">
        <v>1.1148832299820636E-2</v>
      </c>
      <c r="GX3024" s="81">
        <v>2.7568051219219054</v>
      </c>
      <c r="GY3024" s="81">
        <v>1.1148832299820636E-2</v>
      </c>
      <c r="GZ3024" s="81">
        <v>2.7568051219219054</v>
      </c>
    </row>
    <row r="3025" spans="98:208" x14ac:dyDescent="0.25">
      <c r="CT3025" s="81" t="s">
        <v>155</v>
      </c>
      <c r="CU3025" s="81" t="s">
        <v>471</v>
      </c>
      <c r="CV3025" s="81" t="s">
        <v>458</v>
      </c>
      <c r="CW3025" s="81">
        <v>2026</v>
      </c>
      <c r="CX3025" s="81">
        <v>0</v>
      </c>
      <c r="CY3025" s="81">
        <v>0</v>
      </c>
      <c r="CZ3025" s="81">
        <v>0</v>
      </c>
      <c r="DA3025" s="81">
        <v>0</v>
      </c>
      <c r="DB3025" s="81">
        <v>9129.7460702365352</v>
      </c>
      <c r="DC3025" s="81">
        <v>233.23007680793671</v>
      </c>
      <c r="DD3025" s="81">
        <v>8896.5159934285948</v>
      </c>
      <c r="DE3025" s="81">
        <v>0</v>
      </c>
      <c r="DF3025" s="81">
        <v>2.6002430136059722</v>
      </c>
      <c r="DG3025" s="81">
        <v>2.6002430136059722</v>
      </c>
      <c r="DH3025" s="81">
        <v>2.6002430136059722</v>
      </c>
      <c r="DI3025" s="81">
        <v>2.6002430136059722</v>
      </c>
      <c r="DJ3025" s="81">
        <v>9.8912593303767746E-8</v>
      </c>
      <c r="DL3025" s="81">
        <v>0</v>
      </c>
      <c r="DM3025" s="81">
        <v>2.5719677969577093E-7</v>
      </c>
      <c r="DN3025" s="81">
        <v>2.5719677969577093E-7</v>
      </c>
      <c r="DO3025" s="81">
        <v>0</v>
      </c>
      <c r="DP3025" s="81">
        <v>2.5719677969577093E-7</v>
      </c>
      <c r="DQ3025" s="81">
        <v>2.5719677969577093E-7</v>
      </c>
      <c r="DR3025" s="81">
        <v>0</v>
      </c>
      <c r="DS3025" s="81">
        <v>2.5719677969577093E-7</v>
      </c>
      <c r="DT3025" s="81">
        <v>2.5719677969577093E-7</v>
      </c>
      <c r="DU3025" s="81">
        <v>0</v>
      </c>
      <c r="DV3025" s="81">
        <v>2.5719677969577093E-7</v>
      </c>
      <c r="DW3025" s="81">
        <v>2.5719677969577093E-7</v>
      </c>
      <c r="GE3025" s="81" t="s">
        <v>449</v>
      </c>
      <c r="GF3025" s="81" t="s">
        <v>155</v>
      </c>
      <c r="GG3025" s="81" t="s">
        <v>473</v>
      </c>
      <c r="GH3025" s="81" t="s">
        <v>457</v>
      </c>
      <c r="GI3025" s="81">
        <v>2030</v>
      </c>
      <c r="GJ3025" s="81" t="s">
        <v>201</v>
      </c>
      <c r="GK3025" s="81">
        <v>247.2729921649514</v>
      </c>
      <c r="GL3025" s="81">
        <v>68.339461</v>
      </c>
      <c r="GM3025" s="81">
        <v>2030</v>
      </c>
      <c r="GN3025" s="81" t="s">
        <v>173</v>
      </c>
      <c r="GO3025" s="81">
        <v>1.1148832299820636E-2</v>
      </c>
      <c r="GP3025" s="81">
        <v>10</v>
      </c>
      <c r="GQ3025" s="81">
        <v>0</v>
      </c>
      <c r="GR3025" s="81" t="s">
        <v>448</v>
      </c>
      <c r="GS3025" s="81">
        <v>0</v>
      </c>
      <c r="GT3025" s="81">
        <v>0</v>
      </c>
      <c r="GU3025" s="81">
        <v>1.1148832299820636E-2</v>
      </c>
      <c r="GV3025" s="81">
        <v>2.7568051219219054</v>
      </c>
      <c r="GW3025" s="81">
        <v>1.1148832299820636E-2</v>
      </c>
      <c r="GX3025" s="81">
        <v>2.7568051219219054</v>
      </c>
      <c r="GY3025" s="81">
        <v>1.1148832299820636E-2</v>
      </c>
      <c r="GZ3025" s="81">
        <v>2.7568051219219054</v>
      </c>
    </row>
    <row r="3026" spans="98:208" x14ac:dyDescent="0.25">
      <c r="CT3026" s="81" t="s">
        <v>155</v>
      </c>
      <c r="CU3026" s="81" t="s">
        <v>471</v>
      </c>
      <c r="CV3026" s="81" t="s">
        <v>458</v>
      </c>
      <c r="CW3026" s="81">
        <v>2027</v>
      </c>
      <c r="CX3026" s="81">
        <v>0</v>
      </c>
      <c r="CY3026" s="81">
        <v>0</v>
      </c>
      <c r="CZ3026" s="81">
        <v>0</v>
      </c>
      <c r="DA3026" s="81">
        <v>0</v>
      </c>
      <c r="DB3026" s="81">
        <v>9129.7460702365352</v>
      </c>
      <c r="DC3026" s="81">
        <v>233.23007680793671</v>
      </c>
      <c r="DD3026" s="81">
        <v>8896.5159934285948</v>
      </c>
      <c r="DE3026" s="81">
        <v>0</v>
      </c>
      <c r="DF3026" s="81">
        <v>2.6002430136059722</v>
      </c>
      <c r="DG3026" s="81">
        <v>2.6002430136059722</v>
      </c>
      <c r="DH3026" s="81">
        <v>2.6002430136059722</v>
      </c>
      <c r="DI3026" s="81">
        <v>2.6002430136059722</v>
      </c>
      <c r="DJ3026" s="81">
        <v>9.8912593303767746E-8</v>
      </c>
      <c r="DL3026" s="81">
        <v>0</v>
      </c>
      <c r="DM3026" s="81">
        <v>2.5719677969577093E-7</v>
      </c>
      <c r="DN3026" s="81">
        <v>2.5719677969577093E-7</v>
      </c>
      <c r="DO3026" s="81">
        <v>0</v>
      </c>
      <c r="DP3026" s="81">
        <v>2.5719677969577093E-7</v>
      </c>
      <c r="DQ3026" s="81">
        <v>2.5719677969577093E-7</v>
      </c>
      <c r="DR3026" s="81">
        <v>0</v>
      </c>
      <c r="DS3026" s="81">
        <v>2.5719677969577093E-7</v>
      </c>
      <c r="DT3026" s="81">
        <v>2.5719677969577093E-7</v>
      </c>
      <c r="DU3026" s="81">
        <v>0</v>
      </c>
      <c r="DV3026" s="81">
        <v>2.5719677969577093E-7</v>
      </c>
      <c r="DW3026" s="81">
        <v>2.5719677969577093E-7</v>
      </c>
      <c r="GE3026" s="81" t="s">
        <v>449</v>
      </c>
      <c r="GF3026" s="81" t="s">
        <v>155</v>
      </c>
      <c r="GG3026" s="81" t="s">
        <v>473</v>
      </c>
      <c r="GH3026" s="81" t="s">
        <v>457</v>
      </c>
      <c r="GI3026" s="81">
        <v>2031</v>
      </c>
      <c r="GJ3026" s="81" t="s">
        <v>201</v>
      </c>
      <c r="GK3026" s="81">
        <v>247.2729921649514</v>
      </c>
      <c r="GL3026" s="81">
        <v>68.339461</v>
      </c>
      <c r="GM3026" s="81">
        <v>2031</v>
      </c>
      <c r="GN3026" s="81" t="s">
        <v>173</v>
      </c>
      <c r="GO3026" s="81">
        <v>1.1148832299820636E-2</v>
      </c>
      <c r="GP3026" s="81">
        <v>10</v>
      </c>
      <c r="GQ3026" s="81">
        <v>0</v>
      </c>
      <c r="GR3026" s="81" t="s">
        <v>448</v>
      </c>
      <c r="GS3026" s="81">
        <v>0</v>
      </c>
      <c r="GT3026" s="81">
        <v>0</v>
      </c>
      <c r="GU3026" s="81">
        <v>0</v>
      </c>
      <c r="GV3026" s="81">
        <v>0</v>
      </c>
      <c r="GW3026" s="81">
        <v>1.1148832299820636E-2</v>
      </c>
      <c r="GX3026" s="81">
        <v>2.7568051219219054</v>
      </c>
      <c r="GY3026" s="81">
        <v>1.1148832299820636E-2</v>
      </c>
      <c r="GZ3026" s="81">
        <v>2.7568051219219054</v>
      </c>
    </row>
    <row r="3027" spans="98:208" x14ac:dyDescent="0.25">
      <c r="CT3027" s="81" t="s">
        <v>155</v>
      </c>
      <c r="CU3027" s="81" t="s">
        <v>471</v>
      </c>
      <c r="CV3027" s="81" t="s">
        <v>458</v>
      </c>
      <c r="CW3027" s="81">
        <v>2028</v>
      </c>
      <c r="CX3027" s="81">
        <v>0</v>
      </c>
      <c r="CY3027" s="81">
        <v>0</v>
      </c>
      <c r="CZ3027" s="81">
        <v>0</v>
      </c>
      <c r="DA3027" s="81">
        <v>0</v>
      </c>
      <c r="DB3027" s="81">
        <v>9534.9220877094431</v>
      </c>
      <c r="DC3027" s="81">
        <v>247.2729921649449</v>
      </c>
      <c r="DD3027" s="81">
        <v>9287.6490955444951</v>
      </c>
      <c r="DE3027" s="81">
        <v>0</v>
      </c>
      <c r="DF3027" s="81">
        <v>2.7568051219218321</v>
      </c>
      <c r="DG3027" s="81">
        <v>2.7568051219218321</v>
      </c>
      <c r="DH3027" s="81">
        <v>2.7568051219218321</v>
      </c>
      <c r="DI3027" s="81">
        <v>2.7568051219218321</v>
      </c>
      <c r="DJ3027" s="81">
        <v>9.8912593303767746E-8</v>
      </c>
      <c r="DL3027" s="81">
        <v>0</v>
      </c>
      <c r="DM3027" s="81">
        <v>2.7268274384239806E-7</v>
      </c>
      <c r="DN3027" s="81">
        <v>2.7268274384239806E-7</v>
      </c>
      <c r="DO3027" s="81">
        <v>0</v>
      </c>
      <c r="DP3027" s="81">
        <v>2.7268274384239806E-7</v>
      </c>
      <c r="DQ3027" s="81">
        <v>2.7268274384239806E-7</v>
      </c>
      <c r="DR3027" s="81">
        <v>0</v>
      </c>
      <c r="DS3027" s="81">
        <v>2.7268274384239806E-7</v>
      </c>
      <c r="DT3027" s="81">
        <v>2.7268274384239806E-7</v>
      </c>
      <c r="DU3027" s="81">
        <v>0</v>
      </c>
      <c r="DV3027" s="81">
        <v>2.7268274384239806E-7</v>
      </c>
      <c r="DW3027" s="81">
        <v>2.7268274384239806E-7</v>
      </c>
      <c r="GE3027" s="81" t="s">
        <v>449</v>
      </c>
      <c r="GF3027" s="81" t="s">
        <v>155</v>
      </c>
      <c r="GG3027" s="81" t="s">
        <v>473</v>
      </c>
      <c r="GH3027" s="81" t="s">
        <v>457</v>
      </c>
      <c r="GI3027" s="81">
        <v>2032</v>
      </c>
      <c r="GJ3027" s="81" t="s">
        <v>201</v>
      </c>
      <c r="GK3027" s="81">
        <v>247.2729921649514</v>
      </c>
      <c r="GL3027" s="81">
        <v>68.339461</v>
      </c>
      <c r="GM3027" s="81">
        <v>2032</v>
      </c>
      <c r="GN3027" s="81" t="s">
        <v>173</v>
      </c>
      <c r="GO3027" s="81">
        <v>1.1148832299820636E-2</v>
      </c>
      <c r="GP3027" s="81">
        <v>10</v>
      </c>
      <c r="GQ3027" s="81">
        <v>0</v>
      </c>
      <c r="GR3027" s="81" t="s">
        <v>448</v>
      </c>
      <c r="GS3027" s="81">
        <v>0</v>
      </c>
      <c r="GT3027" s="81">
        <v>0</v>
      </c>
      <c r="GU3027" s="81">
        <v>0</v>
      </c>
      <c r="GV3027" s="81">
        <v>0</v>
      </c>
      <c r="GW3027" s="81">
        <v>0</v>
      </c>
      <c r="GX3027" s="81">
        <v>0</v>
      </c>
      <c r="GY3027" s="81">
        <v>1.1148832299820636E-2</v>
      </c>
      <c r="GZ3027" s="81">
        <v>2.7568051219219054</v>
      </c>
    </row>
    <row r="3028" spans="98:208" x14ac:dyDescent="0.25">
      <c r="CT3028" s="81" t="s">
        <v>155</v>
      </c>
      <c r="CU3028" s="81" t="s">
        <v>471</v>
      </c>
      <c r="CV3028" s="81" t="s">
        <v>458</v>
      </c>
      <c r="CW3028" s="81">
        <v>2029</v>
      </c>
      <c r="CX3028" s="81">
        <v>0</v>
      </c>
      <c r="CY3028" s="81">
        <v>0</v>
      </c>
      <c r="CZ3028" s="81">
        <v>0</v>
      </c>
      <c r="DA3028" s="81">
        <v>0</v>
      </c>
      <c r="DB3028" s="81">
        <v>9534.9220877094431</v>
      </c>
      <c r="DC3028" s="81">
        <v>247.2729921649449</v>
      </c>
      <c r="DD3028" s="81">
        <v>9287.6490955444951</v>
      </c>
      <c r="DE3028" s="81">
        <v>0</v>
      </c>
      <c r="DF3028" s="81">
        <v>2.7568051219218321</v>
      </c>
      <c r="DG3028" s="81">
        <v>2.7568051219218321</v>
      </c>
      <c r="DH3028" s="81">
        <v>2.7568051219218321</v>
      </c>
      <c r="DI3028" s="81">
        <v>2.7568051219218321</v>
      </c>
      <c r="DJ3028" s="81">
        <v>9.8912593303767746E-8</v>
      </c>
      <c r="DL3028" s="81">
        <v>0</v>
      </c>
      <c r="DM3028" s="81">
        <v>2.7268274384239806E-7</v>
      </c>
      <c r="DN3028" s="81">
        <v>2.7268274384239806E-7</v>
      </c>
      <c r="DO3028" s="81">
        <v>0</v>
      </c>
      <c r="DP3028" s="81">
        <v>2.7268274384239806E-7</v>
      </c>
      <c r="DQ3028" s="81">
        <v>2.7268274384239806E-7</v>
      </c>
      <c r="DR3028" s="81">
        <v>0</v>
      </c>
      <c r="DS3028" s="81">
        <v>2.7268274384239806E-7</v>
      </c>
      <c r="DT3028" s="81">
        <v>2.7268274384239806E-7</v>
      </c>
      <c r="DU3028" s="81">
        <v>0</v>
      </c>
      <c r="DV3028" s="81">
        <v>2.7268274384239806E-7</v>
      </c>
      <c r="DW3028" s="81">
        <v>2.7268274384239806E-7</v>
      </c>
      <c r="GE3028" s="81" t="s">
        <v>449</v>
      </c>
      <c r="GF3028" s="81" t="s">
        <v>155</v>
      </c>
      <c r="GG3028" s="81" t="s">
        <v>473</v>
      </c>
      <c r="GH3028" s="81" t="s">
        <v>458</v>
      </c>
      <c r="GI3028" s="81">
        <v>2021</v>
      </c>
      <c r="GJ3028" s="81" t="s">
        <v>201</v>
      </c>
      <c r="GK3028" s="81">
        <v>222.22942162783099</v>
      </c>
      <c r="GL3028" s="81">
        <v>68.339461</v>
      </c>
      <c r="GM3028" s="81">
        <v>2021</v>
      </c>
      <c r="GN3028" s="81" t="s">
        <v>173</v>
      </c>
      <c r="GO3028" s="81">
        <v>1.1148832299820636E-2</v>
      </c>
      <c r="GP3028" s="81">
        <v>10</v>
      </c>
      <c r="GQ3028" s="81">
        <v>0</v>
      </c>
      <c r="GR3028" s="81" t="s">
        <v>448</v>
      </c>
      <c r="GS3028" s="81">
        <v>1.1148832299820636E-2</v>
      </c>
      <c r="GT3028" s="81">
        <v>2.4775985538148206</v>
      </c>
      <c r="GU3028" s="81">
        <v>1.1148832299820636E-2</v>
      </c>
      <c r="GV3028" s="81">
        <v>2.4775985538148206</v>
      </c>
      <c r="GW3028" s="81">
        <v>0</v>
      </c>
      <c r="GX3028" s="81">
        <v>0</v>
      </c>
      <c r="GY3028" s="81">
        <v>0</v>
      </c>
      <c r="GZ3028" s="81">
        <v>0</v>
      </c>
    </row>
    <row r="3029" spans="98:208" x14ac:dyDescent="0.25">
      <c r="CT3029" s="81" t="s">
        <v>155</v>
      </c>
      <c r="CU3029" s="81" t="s">
        <v>471</v>
      </c>
      <c r="CV3029" s="81" t="s">
        <v>458</v>
      </c>
      <c r="CW3029" s="81">
        <v>2030</v>
      </c>
      <c r="CX3029" s="81">
        <v>0</v>
      </c>
      <c r="CY3029" s="81">
        <v>0</v>
      </c>
      <c r="CZ3029" s="81">
        <v>0</v>
      </c>
      <c r="DA3029" s="81">
        <v>0</v>
      </c>
      <c r="DB3029" s="81">
        <v>9534.9220877094431</v>
      </c>
      <c r="DC3029" s="81">
        <v>247.2729921649449</v>
      </c>
      <c r="DD3029" s="81">
        <v>9287.6490955444951</v>
      </c>
      <c r="DE3029" s="81">
        <v>0</v>
      </c>
      <c r="DF3029" s="81">
        <v>0</v>
      </c>
      <c r="DG3029" s="81">
        <v>2.7568051219218321</v>
      </c>
      <c r="DH3029" s="81">
        <v>2.7568051219218321</v>
      </c>
      <c r="DI3029" s="81">
        <v>2.7568051219218321</v>
      </c>
      <c r="DJ3029" s="81">
        <v>9.8912593303767746E-8</v>
      </c>
      <c r="DL3029" s="81">
        <v>0</v>
      </c>
      <c r="DM3029" s="81">
        <v>0</v>
      </c>
      <c r="DN3029" s="81">
        <v>0</v>
      </c>
      <c r="DO3029" s="81">
        <v>0</v>
      </c>
      <c r="DP3029" s="81">
        <v>2.7268274384239806E-7</v>
      </c>
      <c r="DQ3029" s="81">
        <v>2.7268274384239806E-7</v>
      </c>
      <c r="DR3029" s="81">
        <v>0</v>
      </c>
      <c r="DS3029" s="81">
        <v>2.7268274384239806E-7</v>
      </c>
      <c r="DT3029" s="81">
        <v>2.7268274384239806E-7</v>
      </c>
      <c r="DU3029" s="81">
        <v>0</v>
      </c>
      <c r="DV3029" s="81">
        <v>2.7268274384239806E-7</v>
      </c>
      <c r="DW3029" s="81">
        <v>2.7268274384239806E-7</v>
      </c>
      <c r="GE3029" s="81" t="s">
        <v>449</v>
      </c>
      <c r="GF3029" s="81" t="s">
        <v>155</v>
      </c>
      <c r="GG3029" s="81" t="s">
        <v>473</v>
      </c>
      <c r="GH3029" s="81" t="s">
        <v>458</v>
      </c>
      <c r="GI3029" s="81">
        <v>2022</v>
      </c>
      <c r="GJ3029" s="81" t="s">
        <v>201</v>
      </c>
      <c r="GK3029" s="81">
        <v>222.22942162783099</v>
      </c>
      <c r="GL3029" s="81">
        <v>68.339461</v>
      </c>
      <c r="GM3029" s="81">
        <v>2022</v>
      </c>
      <c r="GN3029" s="81" t="s">
        <v>173</v>
      </c>
      <c r="GO3029" s="81">
        <v>1.1148832299820636E-2</v>
      </c>
      <c r="GP3029" s="81">
        <v>10</v>
      </c>
      <c r="GQ3029" s="81">
        <v>0</v>
      </c>
      <c r="GR3029" s="81" t="s">
        <v>448</v>
      </c>
      <c r="GS3029" s="81">
        <v>1.1148832299820636E-2</v>
      </c>
      <c r="GT3029" s="81">
        <v>2.4775985538148206</v>
      </c>
      <c r="GU3029" s="81">
        <v>1.1148832299820636E-2</v>
      </c>
      <c r="GV3029" s="81">
        <v>2.4775985538148206</v>
      </c>
      <c r="GW3029" s="81">
        <v>1.1148832299820636E-2</v>
      </c>
      <c r="GX3029" s="81">
        <v>2.4775985538148206</v>
      </c>
      <c r="GY3029" s="81">
        <v>0</v>
      </c>
      <c r="GZ3029" s="81">
        <v>0</v>
      </c>
    </row>
    <row r="3030" spans="98:208" x14ac:dyDescent="0.25">
      <c r="CT3030" s="81" t="s">
        <v>155</v>
      </c>
      <c r="CU3030" s="81" t="s">
        <v>471</v>
      </c>
      <c r="CV3030" s="81" t="s">
        <v>458</v>
      </c>
      <c r="CW3030" s="81">
        <v>2031</v>
      </c>
      <c r="CX3030" s="81">
        <v>0</v>
      </c>
      <c r="CY3030" s="81">
        <v>0</v>
      </c>
      <c r="CZ3030" s="81">
        <v>0</v>
      </c>
      <c r="DA3030" s="81">
        <v>0</v>
      </c>
      <c r="DB3030" s="81">
        <v>9534.9220877094431</v>
      </c>
      <c r="DC3030" s="81">
        <v>247.2729921649449</v>
      </c>
      <c r="DD3030" s="81">
        <v>9287.6490955444951</v>
      </c>
      <c r="DE3030" s="81">
        <v>0</v>
      </c>
      <c r="DF3030" s="81">
        <v>0</v>
      </c>
      <c r="DG3030" s="81">
        <v>0</v>
      </c>
      <c r="DH3030" s="81">
        <v>2.7568051219218321</v>
      </c>
      <c r="DI3030" s="81">
        <v>2.7568051219218321</v>
      </c>
      <c r="DJ3030" s="81">
        <v>9.8912593303767746E-8</v>
      </c>
      <c r="DL3030" s="81">
        <v>0</v>
      </c>
      <c r="DM3030" s="81">
        <v>0</v>
      </c>
      <c r="DN3030" s="81">
        <v>0</v>
      </c>
      <c r="DO3030" s="81">
        <v>0</v>
      </c>
      <c r="DP3030" s="81">
        <v>0</v>
      </c>
      <c r="DQ3030" s="81">
        <v>0</v>
      </c>
      <c r="DR3030" s="81">
        <v>0</v>
      </c>
      <c r="DS3030" s="81">
        <v>2.7268274384239806E-7</v>
      </c>
      <c r="DT3030" s="81">
        <v>2.7268274384239806E-7</v>
      </c>
      <c r="DU3030" s="81">
        <v>0</v>
      </c>
      <c r="DV3030" s="81">
        <v>2.7268274384239806E-7</v>
      </c>
      <c r="DW3030" s="81">
        <v>2.7268274384239806E-7</v>
      </c>
      <c r="GE3030" s="81" t="s">
        <v>449</v>
      </c>
      <c r="GF3030" s="81" t="s">
        <v>155</v>
      </c>
      <c r="GG3030" s="81" t="s">
        <v>473</v>
      </c>
      <c r="GH3030" s="81" t="s">
        <v>458</v>
      </c>
      <c r="GI3030" s="81">
        <v>2023</v>
      </c>
      <c r="GJ3030" s="81" t="s">
        <v>201</v>
      </c>
      <c r="GK3030" s="81">
        <v>233.23007680793961</v>
      </c>
      <c r="GL3030" s="81">
        <v>68.339461</v>
      </c>
      <c r="GM3030" s="81">
        <v>2023</v>
      </c>
      <c r="GN3030" s="81" t="s">
        <v>173</v>
      </c>
      <c r="GO3030" s="81">
        <v>1.1148832299820636E-2</v>
      </c>
      <c r="GP3030" s="81">
        <v>10</v>
      </c>
      <c r="GQ3030" s="81">
        <v>0</v>
      </c>
      <c r="GR3030" s="81" t="s">
        <v>448</v>
      </c>
      <c r="GS3030" s="81">
        <v>1.1148832299820636E-2</v>
      </c>
      <c r="GT3030" s="81">
        <v>2.6002430136060051</v>
      </c>
      <c r="GU3030" s="81">
        <v>1.1148832299820636E-2</v>
      </c>
      <c r="GV3030" s="81">
        <v>2.6002430136060051</v>
      </c>
      <c r="GW3030" s="81">
        <v>1.1148832299820636E-2</v>
      </c>
      <c r="GX3030" s="81">
        <v>2.6002430136060051</v>
      </c>
      <c r="GY3030" s="81">
        <v>1.1148832299820636E-2</v>
      </c>
      <c r="GZ3030" s="81">
        <v>2.6002430136060051</v>
      </c>
    </row>
    <row r="3031" spans="98:208" x14ac:dyDescent="0.25">
      <c r="CT3031" s="81" t="s">
        <v>155</v>
      </c>
      <c r="CU3031" s="81" t="s">
        <v>471</v>
      </c>
      <c r="CV3031" s="81" t="s">
        <v>458</v>
      </c>
      <c r="CW3031" s="81">
        <v>2032</v>
      </c>
      <c r="CX3031" s="81">
        <v>0</v>
      </c>
      <c r="CY3031" s="81">
        <v>0</v>
      </c>
      <c r="CZ3031" s="81">
        <v>0</v>
      </c>
      <c r="DA3031" s="81">
        <v>0</v>
      </c>
      <c r="DB3031" s="81">
        <v>9534.9220877094431</v>
      </c>
      <c r="DC3031" s="81">
        <v>247.2729921649449</v>
      </c>
      <c r="DD3031" s="81">
        <v>9287.6490955444951</v>
      </c>
      <c r="DE3031" s="81">
        <v>0</v>
      </c>
      <c r="DF3031" s="81">
        <v>0</v>
      </c>
      <c r="DG3031" s="81">
        <v>0</v>
      </c>
      <c r="DH3031" s="81">
        <v>0</v>
      </c>
      <c r="DI3031" s="81">
        <v>2.7568051219218321</v>
      </c>
      <c r="DJ3031" s="81">
        <v>9.8912593303767746E-8</v>
      </c>
      <c r="DL3031" s="81">
        <v>0</v>
      </c>
      <c r="DM3031" s="81">
        <v>0</v>
      </c>
      <c r="DN3031" s="81">
        <v>0</v>
      </c>
      <c r="DO3031" s="81">
        <v>0</v>
      </c>
      <c r="DP3031" s="81">
        <v>0</v>
      </c>
      <c r="DQ3031" s="81">
        <v>0</v>
      </c>
      <c r="DR3031" s="81">
        <v>0</v>
      </c>
      <c r="DS3031" s="81">
        <v>0</v>
      </c>
      <c r="DT3031" s="81">
        <v>0</v>
      </c>
      <c r="DU3031" s="81">
        <v>0</v>
      </c>
      <c r="DV3031" s="81">
        <v>2.7268274384239806E-7</v>
      </c>
      <c r="DW3031" s="81">
        <v>2.7268274384239806E-7</v>
      </c>
      <c r="GE3031" s="81" t="s">
        <v>449</v>
      </c>
      <c r="GF3031" s="81" t="s">
        <v>155</v>
      </c>
      <c r="GG3031" s="81" t="s">
        <v>473</v>
      </c>
      <c r="GH3031" s="81" t="s">
        <v>458</v>
      </c>
      <c r="GI3031" s="81">
        <v>2024</v>
      </c>
      <c r="GJ3031" s="81" t="s">
        <v>201</v>
      </c>
      <c r="GK3031" s="81">
        <v>233.23007680793961</v>
      </c>
      <c r="GL3031" s="81">
        <v>68.339461</v>
      </c>
      <c r="GM3031" s="81">
        <v>2024</v>
      </c>
      <c r="GN3031" s="81" t="s">
        <v>173</v>
      </c>
      <c r="GO3031" s="81">
        <v>1.1148832299820636E-2</v>
      </c>
      <c r="GP3031" s="81">
        <v>10</v>
      </c>
      <c r="GQ3031" s="81">
        <v>0</v>
      </c>
      <c r="GR3031" s="81" t="s">
        <v>448</v>
      </c>
      <c r="GS3031" s="81">
        <v>1.1148832299820636E-2</v>
      </c>
      <c r="GT3031" s="81">
        <v>2.6002430136060051</v>
      </c>
      <c r="GU3031" s="81">
        <v>1.1148832299820636E-2</v>
      </c>
      <c r="GV3031" s="81">
        <v>2.6002430136060051</v>
      </c>
      <c r="GW3031" s="81">
        <v>1.1148832299820636E-2</v>
      </c>
      <c r="GX3031" s="81">
        <v>2.6002430136060051</v>
      </c>
      <c r="GY3031" s="81">
        <v>1.1148832299820636E-2</v>
      </c>
      <c r="GZ3031" s="81">
        <v>2.6002430136060051</v>
      </c>
    </row>
    <row r="3032" spans="98:208" x14ac:dyDescent="0.25">
      <c r="CT3032" s="81" t="s">
        <v>155</v>
      </c>
      <c r="CU3032" s="81" t="s">
        <v>471</v>
      </c>
      <c r="CV3032" s="81" t="s">
        <v>459</v>
      </c>
      <c r="CW3032" s="81">
        <v>2020</v>
      </c>
      <c r="CX3032" s="81">
        <v>0</v>
      </c>
      <c r="CY3032" s="81">
        <v>0</v>
      </c>
      <c r="CZ3032" s="81">
        <v>0</v>
      </c>
      <c r="DA3032" s="81">
        <v>0</v>
      </c>
      <c r="DB3032" s="81">
        <v>5.240558331301636</v>
      </c>
      <c r="DC3032" s="81">
        <v>0.69641821681223015</v>
      </c>
      <c r="DD3032" s="81">
        <v>2.94196415228105</v>
      </c>
      <c r="DE3032" s="81">
        <v>1.602175962208306</v>
      </c>
      <c r="DF3032" s="81">
        <v>7.7642499097796813E-3</v>
      </c>
      <c r="DG3032" s="81">
        <v>0</v>
      </c>
      <c r="DH3032" s="81">
        <v>0</v>
      </c>
      <c r="DI3032" s="81">
        <v>0</v>
      </c>
      <c r="DJ3032" s="81">
        <v>1.070236743979245E-5</v>
      </c>
      <c r="DL3032" s="81">
        <v>0</v>
      </c>
      <c r="DM3032" s="81">
        <v>8.309585542883753E-8</v>
      </c>
      <c r="DN3032" s="81">
        <v>8.309585542883753E-8</v>
      </c>
      <c r="DO3032" s="81">
        <v>0</v>
      </c>
      <c r="DP3032" s="81">
        <v>0</v>
      </c>
      <c r="DQ3032" s="81">
        <v>0</v>
      </c>
      <c r="DR3032" s="81">
        <v>0</v>
      </c>
      <c r="DS3032" s="81">
        <v>0</v>
      </c>
      <c r="DT3032" s="81">
        <v>0</v>
      </c>
      <c r="DU3032" s="81">
        <v>0</v>
      </c>
      <c r="DV3032" s="81">
        <v>0</v>
      </c>
      <c r="DW3032" s="81">
        <v>0</v>
      </c>
      <c r="GE3032" s="81" t="s">
        <v>449</v>
      </c>
      <c r="GF3032" s="81" t="s">
        <v>155</v>
      </c>
      <c r="GG3032" s="81" t="s">
        <v>473</v>
      </c>
      <c r="GH3032" s="81" t="s">
        <v>458</v>
      </c>
      <c r="GI3032" s="81">
        <v>2025</v>
      </c>
      <c r="GJ3032" s="81" t="s">
        <v>201</v>
      </c>
      <c r="GK3032" s="81">
        <v>233.23007680793961</v>
      </c>
      <c r="GL3032" s="81">
        <v>68.339461</v>
      </c>
      <c r="GM3032" s="81">
        <v>2025</v>
      </c>
      <c r="GN3032" s="81" t="s">
        <v>173</v>
      </c>
      <c r="GO3032" s="81">
        <v>1.1148832299820636E-2</v>
      </c>
      <c r="GP3032" s="81">
        <v>10</v>
      </c>
      <c r="GQ3032" s="81">
        <v>0</v>
      </c>
      <c r="GR3032" s="81" t="s">
        <v>448</v>
      </c>
      <c r="GS3032" s="81">
        <v>1.1148832299820636E-2</v>
      </c>
      <c r="GT3032" s="81">
        <v>2.6002430136060051</v>
      </c>
      <c r="GU3032" s="81">
        <v>1.1148832299820636E-2</v>
      </c>
      <c r="GV3032" s="81">
        <v>2.6002430136060051</v>
      </c>
      <c r="GW3032" s="81">
        <v>1.1148832299820636E-2</v>
      </c>
      <c r="GX3032" s="81">
        <v>2.6002430136060051</v>
      </c>
      <c r="GY3032" s="81">
        <v>1.1148832299820636E-2</v>
      </c>
      <c r="GZ3032" s="81">
        <v>2.6002430136060051</v>
      </c>
    </row>
    <row r="3033" spans="98:208" x14ac:dyDescent="0.25">
      <c r="CT3033" s="81" t="s">
        <v>155</v>
      </c>
      <c r="CU3033" s="81" t="s">
        <v>471</v>
      </c>
      <c r="CV3033" s="81" t="s">
        <v>459</v>
      </c>
      <c r="CW3033" s="81">
        <v>2021</v>
      </c>
      <c r="CX3033" s="81">
        <v>0</v>
      </c>
      <c r="CY3033" s="81">
        <v>0</v>
      </c>
      <c r="CZ3033" s="81">
        <v>0</v>
      </c>
      <c r="DA3033" s="81">
        <v>0</v>
      </c>
      <c r="DB3033" s="81">
        <v>5.240558331301636</v>
      </c>
      <c r="DC3033" s="81">
        <v>0.69641821681223015</v>
      </c>
      <c r="DD3033" s="81">
        <v>2.94196415228105</v>
      </c>
      <c r="DE3033" s="81">
        <v>1.602175962208306</v>
      </c>
      <c r="DF3033" s="81">
        <v>7.7642499097796813E-3</v>
      </c>
      <c r="DG3033" s="81">
        <v>7.7642499097796813E-3</v>
      </c>
      <c r="DH3033" s="81">
        <v>0</v>
      </c>
      <c r="DI3033" s="81">
        <v>0</v>
      </c>
      <c r="DJ3033" s="81">
        <v>1.070236743979245E-5</v>
      </c>
      <c r="DL3033" s="81">
        <v>0</v>
      </c>
      <c r="DM3033" s="81">
        <v>8.309585542883753E-8</v>
      </c>
      <c r="DN3033" s="81">
        <v>8.309585542883753E-8</v>
      </c>
      <c r="DO3033" s="81">
        <v>0</v>
      </c>
      <c r="DP3033" s="81">
        <v>8.309585542883753E-8</v>
      </c>
      <c r="DQ3033" s="81">
        <v>8.309585542883753E-8</v>
      </c>
      <c r="DR3033" s="81">
        <v>0</v>
      </c>
      <c r="DS3033" s="81">
        <v>0</v>
      </c>
      <c r="DT3033" s="81">
        <v>0</v>
      </c>
      <c r="DU3033" s="81">
        <v>0</v>
      </c>
      <c r="DV3033" s="81">
        <v>0</v>
      </c>
      <c r="DW3033" s="81">
        <v>0</v>
      </c>
      <c r="GE3033" s="81" t="s">
        <v>449</v>
      </c>
      <c r="GF3033" s="81" t="s">
        <v>155</v>
      </c>
      <c r="GG3033" s="81" t="s">
        <v>473</v>
      </c>
      <c r="GH3033" s="81" t="s">
        <v>458</v>
      </c>
      <c r="GI3033" s="81">
        <v>2026</v>
      </c>
      <c r="GJ3033" s="81" t="s">
        <v>201</v>
      </c>
      <c r="GK3033" s="81">
        <v>233.23007680793961</v>
      </c>
      <c r="GL3033" s="81">
        <v>68.339461</v>
      </c>
      <c r="GM3033" s="81">
        <v>2026</v>
      </c>
      <c r="GN3033" s="81" t="s">
        <v>173</v>
      </c>
      <c r="GO3033" s="81">
        <v>1.1148832299820636E-2</v>
      </c>
      <c r="GP3033" s="81">
        <v>10</v>
      </c>
      <c r="GQ3033" s="81">
        <v>0</v>
      </c>
      <c r="GR3033" s="81" t="s">
        <v>448</v>
      </c>
      <c r="GS3033" s="81">
        <v>1.1148832299820636E-2</v>
      </c>
      <c r="GT3033" s="81">
        <v>2.6002430136060051</v>
      </c>
      <c r="GU3033" s="81">
        <v>1.1148832299820636E-2</v>
      </c>
      <c r="GV3033" s="81">
        <v>2.6002430136060051</v>
      </c>
      <c r="GW3033" s="81">
        <v>1.1148832299820636E-2</v>
      </c>
      <c r="GX3033" s="81">
        <v>2.6002430136060051</v>
      </c>
      <c r="GY3033" s="81">
        <v>1.1148832299820636E-2</v>
      </c>
      <c r="GZ3033" s="81">
        <v>2.6002430136060051</v>
      </c>
    </row>
    <row r="3034" spans="98:208" x14ac:dyDescent="0.25">
      <c r="CT3034" s="81" t="s">
        <v>155</v>
      </c>
      <c r="CU3034" s="81" t="s">
        <v>471</v>
      </c>
      <c r="CV3034" s="81" t="s">
        <v>459</v>
      </c>
      <c r="CW3034" s="81">
        <v>2022</v>
      </c>
      <c r="CX3034" s="81">
        <v>0</v>
      </c>
      <c r="CY3034" s="81">
        <v>0</v>
      </c>
      <c r="CZ3034" s="81">
        <v>0</v>
      </c>
      <c r="DA3034" s="81">
        <v>0</v>
      </c>
      <c r="DB3034" s="81">
        <v>5.240558331301636</v>
      </c>
      <c r="DC3034" s="81">
        <v>0.69641821681223015</v>
      </c>
      <c r="DD3034" s="81">
        <v>2.94196415228105</v>
      </c>
      <c r="DE3034" s="81">
        <v>1.602175962208306</v>
      </c>
      <c r="DF3034" s="81">
        <v>7.7642499097796813E-3</v>
      </c>
      <c r="DG3034" s="81">
        <v>7.7642499097796813E-3</v>
      </c>
      <c r="DH3034" s="81">
        <v>7.7642499097796813E-3</v>
      </c>
      <c r="DI3034" s="81">
        <v>0</v>
      </c>
      <c r="DJ3034" s="81">
        <v>1.070236743979245E-5</v>
      </c>
      <c r="DL3034" s="81">
        <v>0</v>
      </c>
      <c r="DM3034" s="81">
        <v>8.309585542883753E-8</v>
      </c>
      <c r="DN3034" s="81">
        <v>8.309585542883753E-8</v>
      </c>
      <c r="DO3034" s="81">
        <v>0</v>
      </c>
      <c r="DP3034" s="81">
        <v>8.309585542883753E-8</v>
      </c>
      <c r="DQ3034" s="81">
        <v>8.309585542883753E-8</v>
      </c>
      <c r="DR3034" s="81">
        <v>0</v>
      </c>
      <c r="DS3034" s="81">
        <v>8.309585542883753E-8</v>
      </c>
      <c r="DT3034" s="81">
        <v>8.309585542883753E-8</v>
      </c>
      <c r="DU3034" s="81">
        <v>0</v>
      </c>
      <c r="DV3034" s="81">
        <v>0</v>
      </c>
      <c r="DW3034" s="81">
        <v>0</v>
      </c>
      <c r="GE3034" s="81" t="s">
        <v>449</v>
      </c>
      <c r="GF3034" s="81" t="s">
        <v>155</v>
      </c>
      <c r="GG3034" s="81" t="s">
        <v>473</v>
      </c>
      <c r="GH3034" s="81" t="s">
        <v>458</v>
      </c>
      <c r="GI3034" s="81">
        <v>2027</v>
      </c>
      <c r="GJ3034" s="81" t="s">
        <v>201</v>
      </c>
      <c r="GK3034" s="81">
        <v>233.23007680793961</v>
      </c>
      <c r="GL3034" s="81">
        <v>68.339461</v>
      </c>
      <c r="GM3034" s="81">
        <v>2027</v>
      </c>
      <c r="GN3034" s="81" t="s">
        <v>173</v>
      </c>
      <c r="GO3034" s="81">
        <v>1.1148832299820636E-2</v>
      </c>
      <c r="GP3034" s="81">
        <v>10</v>
      </c>
      <c r="GQ3034" s="81">
        <v>0</v>
      </c>
      <c r="GR3034" s="81" t="s">
        <v>448</v>
      </c>
      <c r="GS3034" s="81">
        <v>1.1148832299820636E-2</v>
      </c>
      <c r="GT3034" s="81">
        <v>2.6002430136060051</v>
      </c>
      <c r="GU3034" s="81">
        <v>1.1148832299820636E-2</v>
      </c>
      <c r="GV3034" s="81">
        <v>2.6002430136060051</v>
      </c>
      <c r="GW3034" s="81">
        <v>1.1148832299820636E-2</v>
      </c>
      <c r="GX3034" s="81">
        <v>2.6002430136060051</v>
      </c>
      <c r="GY3034" s="81">
        <v>1.1148832299820636E-2</v>
      </c>
      <c r="GZ3034" s="81">
        <v>2.6002430136060051</v>
      </c>
    </row>
    <row r="3035" spans="98:208" x14ac:dyDescent="0.25">
      <c r="CT3035" s="81" t="s">
        <v>155</v>
      </c>
      <c r="CU3035" s="81" t="s">
        <v>471</v>
      </c>
      <c r="CV3035" s="81" t="s">
        <v>459</v>
      </c>
      <c r="CW3035" s="81">
        <v>2023</v>
      </c>
      <c r="CX3035" s="81">
        <v>0</v>
      </c>
      <c r="CY3035" s="81">
        <v>0</v>
      </c>
      <c r="CZ3035" s="81">
        <v>0</v>
      </c>
      <c r="DA3035" s="81">
        <v>0</v>
      </c>
      <c r="DB3035" s="81">
        <v>5.4750346070078573</v>
      </c>
      <c r="DC3035" s="81">
        <v>0.71896016785820938</v>
      </c>
      <c r="DD3035" s="81">
        <v>3.0714971986151491</v>
      </c>
      <c r="DE3035" s="81">
        <v>1.684577240534473</v>
      </c>
      <c r="DF3035" s="81">
        <v>8.0155663417020694E-3</v>
      </c>
      <c r="DG3035" s="81">
        <v>8.0155663417020694E-3</v>
      </c>
      <c r="DH3035" s="81">
        <v>8.0155663417020694E-3</v>
      </c>
      <c r="DI3035" s="81">
        <v>8.0155663417020694E-3</v>
      </c>
      <c r="DJ3035" s="81">
        <v>1.070236743979245E-5</v>
      </c>
      <c r="DL3035" s="81">
        <v>0</v>
      </c>
      <c r="DM3035" s="81">
        <v>8.5785536226928513E-8</v>
      </c>
      <c r="DN3035" s="81">
        <v>8.5785536226928513E-8</v>
      </c>
      <c r="DO3035" s="81">
        <v>0</v>
      </c>
      <c r="DP3035" s="81">
        <v>8.5785536226928513E-8</v>
      </c>
      <c r="DQ3035" s="81">
        <v>8.5785536226928513E-8</v>
      </c>
      <c r="DR3035" s="81">
        <v>0</v>
      </c>
      <c r="DS3035" s="81">
        <v>8.5785536226928513E-8</v>
      </c>
      <c r="DT3035" s="81">
        <v>8.5785536226928513E-8</v>
      </c>
      <c r="DU3035" s="81">
        <v>0</v>
      </c>
      <c r="DV3035" s="81">
        <v>8.5785536226928513E-8</v>
      </c>
      <c r="DW3035" s="81">
        <v>8.5785536226928513E-8</v>
      </c>
      <c r="GE3035" s="81" t="s">
        <v>449</v>
      </c>
      <c r="GF3035" s="81" t="s">
        <v>155</v>
      </c>
      <c r="GG3035" s="81" t="s">
        <v>473</v>
      </c>
      <c r="GH3035" s="81" t="s">
        <v>458</v>
      </c>
      <c r="GI3035" s="81">
        <v>2028</v>
      </c>
      <c r="GJ3035" s="81" t="s">
        <v>201</v>
      </c>
      <c r="GK3035" s="81">
        <v>247.27299216494751</v>
      </c>
      <c r="GL3035" s="81">
        <v>68.339461</v>
      </c>
      <c r="GM3035" s="81">
        <v>2028</v>
      </c>
      <c r="GN3035" s="81" t="s">
        <v>173</v>
      </c>
      <c r="GO3035" s="81">
        <v>1.1148832299820636E-2</v>
      </c>
      <c r="GP3035" s="81">
        <v>10</v>
      </c>
      <c r="GQ3035" s="81">
        <v>0</v>
      </c>
      <c r="GR3035" s="81" t="s">
        <v>448</v>
      </c>
      <c r="GS3035" s="81">
        <v>1.1148832299820636E-2</v>
      </c>
      <c r="GT3035" s="81">
        <v>2.7568051219218619</v>
      </c>
      <c r="GU3035" s="81">
        <v>1.1148832299820636E-2</v>
      </c>
      <c r="GV3035" s="81">
        <v>2.7568051219218619</v>
      </c>
      <c r="GW3035" s="81">
        <v>1.1148832299820636E-2</v>
      </c>
      <c r="GX3035" s="81">
        <v>2.7568051219218619</v>
      </c>
      <c r="GY3035" s="81">
        <v>1.1148832299820636E-2</v>
      </c>
      <c r="GZ3035" s="81">
        <v>2.7568051219218619</v>
      </c>
    </row>
    <row r="3036" spans="98:208" x14ac:dyDescent="0.25">
      <c r="CT3036" s="81" t="s">
        <v>155</v>
      </c>
      <c r="CU3036" s="81" t="s">
        <v>471</v>
      </c>
      <c r="CV3036" s="81" t="s">
        <v>459</v>
      </c>
      <c r="CW3036" s="81">
        <v>2024</v>
      </c>
      <c r="CX3036" s="81">
        <v>0</v>
      </c>
      <c r="CY3036" s="81">
        <v>0</v>
      </c>
      <c r="CZ3036" s="81">
        <v>0</v>
      </c>
      <c r="DA3036" s="81">
        <v>0</v>
      </c>
      <c r="DB3036" s="81">
        <v>5.4750346070078573</v>
      </c>
      <c r="DC3036" s="81">
        <v>0.71896016785820938</v>
      </c>
      <c r="DD3036" s="81">
        <v>3.0714971986151491</v>
      </c>
      <c r="DE3036" s="81">
        <v>1.684577240534473</v>
      </c>
      <c r="DF3036" s="81">
        <v>8.0155663417020694E-3</v>
      </c>
      <c r="DG3036" s="81">
        <v>8.0155663417020694E-3</v>
      </c>
      <c r="DH3036" s="81">
        <v>8.0155663417020694E-3</v>
      </c>
      <c r="DI3036" s="81">
        <v>8.0155663417020694E-3</v>
      </c>
      <c r="DJ3036" s="81">
        <v>1.070236743979245E-5</v>
      </c>
      <c r="DL3036" s="81">
        <v>0</v>
      </c>
      <c r="DM3036" s="81">
        <v>8.5785536226928513E-8</v>
      </c>
      <c r="DN3036" s="81">
        <v>8.5785536226928513E-8</v>
      </c>
      <c r="DO3036" s="81">
        <v>0</v>
      </c>
      <c r="DP3036" s="81">
        <v>8.5785536226928513E-8</v>
      </c>
      <c r="DQ3036" s="81">
        <v>8.5785536226928513E-8</v>
      </c>
      <c r="DR3036" s="81">
        <v>0</v>
      </c>
      <c r="DS3036" s="81">
        <v>8.5785536226928513E-8</v>
      </c>
      <c r="DT3036" s="81">
        <v>8.5785536226928513E-8</v>
      </c>
      <c r="DU3036" s="81">
        <v>0</v>
      </c>
      <c r="DV3036" s="81">
        <v>8.5785536226928513E-8</v>
      </c>
      <c r="DW3036" s="81">
        <v>8.5785536226928513E-8</v>
      </c>
      <c r="GE3036" s="81" t="s">
        <v>449</v>
      </c>
      <c r="GF3036" s="81" t="s">
        <v>155</v>
      </c>
      <c r="GG3036" s="81" t="s">
        <v>473</v>
      </c>
      <c r="GH3036" s="81" t="s">
        <v>458</v>
      </c>
      <c r="GI3036" s="81">
        <v>2029</v>
      </c>
      <c r="GJ3036" s="81" t="s">
        <v>201</v>
      </c>
      <c r="GK3036" s="81">
        <v>247.27299216494751</v>
      </c>
      <c r="GL3036" s="81">
        <v>68.339461</v>
      </c>
      <c r="GM3036" s="81">
        <v>2029</v>
      </c>
      <c r="GN3036" s="81" t="s">
        <v>173</v>
      </c>
      <c r="GO3036" s="81">
        <v>1.1148832299820636E-2</v>
      </c>
      <c r="GP3036" s="81">
        <v>10</v>
      </c>
      <c r="GQ3036" s="81">
        <v>0</v>
      </c>
      <c r="GR3036" s="81" t="s">
        <v>448</v>
      </c>
      <c r="GS3036" s="81">
        <v>1.1148832299820636E-2</v>
      </c>
      <c r="GT3036" s="81">
        <v>2.7568051219218619</v>
      </c>
      <c r="GU3036" s="81">
        <v>1.1148832299820636E-2</v>
      </c>
      <c r="GV3036" s="81">
        <v>2.7568051219218619</v>
      </c>
      <c r="GW3036" s="81">
        <v>1.1148832299820636E-2</v>
      </c>
      <c r="GX3036" s="81">
        <v>2.7568051219218619</v>
      </c>
      <c r="GY3036" s="81">
        <v>1.1148832299820636E-2</v>
      </c>
      <c r="GZ3036" s="81">
        <v>2.7568051219218619</v>
      </c>
    </row>
    <row r="3037" spans="98:208" x14ac:dyDescent="0.25">
      <c r="CT3037" s="81" t="s">
        <v>155</v>
      </c>
      <c r="CU3037" s="81" t="s">
        <v>471</v>
      </c>
      <c r="CV3037" s="81" t="s">
        <v>459</v>
      </c>
      <c r="CW3037" s="81">
        <v>2025</v>
      </c>
      <c r="CX3037" s="81">
        <v>0</v>
      </c>
      <c r="CY3037" s="81">
        <v>0</v>
      </c>
      <c r="CZ3037" s="81">
        <v>0</v>
      </c>
      <c r="DA3037" s="81">
        <v>0</v>
      </c>
      <c r="DB3037" s="81">
        <v>5.4750346070078573</v>
      </c>
      <c r="DC3037" s="81">
        <v>0.71896016785820938</v>
      </c>
      <c r="DD3037" s="81">
        <v>3.0714971986151491</v>
      </c>
      <c r="DE3037" s="81">
        <v>1.684577240534473</v>
      </c>
      <c r="DF3037" s="81">
        <v>8.0155663417020694E-3</v>
      </c>
      <c r="DG3037" s="81">
        <v>8.0155663417020694E-3</v>
      </c>
      <c r="DH3037" s="81">
        <v>8.0155663417020694E-3</v>
      </c>
      <c r="DI3037" s="81">
        <v>8.0155663417020694E-3</v>
      </c>
      <c r="DJ3037" s="81">
        <v>1.070236743979245E-5</v>
      </c>
      <c r="DL3037" s="81">
        <v>0</v>
      </c>
      <c r="DM3037" s="81">
        <v>8.5785536226928513E-8</v>
      </c>
      <c r="DN3037" s="81">
        <v>8.5785536226928513E-8</v>
      </c>
      <c r="DO3037" s="81">
        <v>0</v>
      </c>
      <c r="DP3037" s="81">
        <v>8.5785536226928513E-8</v>
      </c>
      <c r="DQ3037" s="81">
        <v>8.5785536226928513E-8</v>
      </c>
      <c r="DR3037" s="81">
        <v>0</v>
      </c>
      <c r="DS3037" s="81">
        <v>8.5785536226928513E-8</v>
      </c>
      <c r="DT3037" s="81">
        <v>8.5785536226928513E-8</v>
      </c>
      <c r="DU3037" s="81">
        <v>0</v>
      </c>
      <c r="DV3037" s="81">
        <v>8.5785536226928513E-8</v>
      </c>
      <c r="DW3037" s="81">
        <v>8.5785536226928513E-8</v>
      </c>
      <c r="GE3037" s="81" t="s">
        <v>449</v>
      </c>
      <c r="GF3037" s="81" t="s">
        <v>155</v>
      </c>
      <c r="GG3037" s="81" t="s">
        <v>473</v>
      </c>
      <c r="GH3037" s="81" t="s">
        <v>458</v>
      </c>
      <c r="GI3037" s="81">
        <v>2030</v>
      </c>
      <c r="GJ3037" s="81" t="s">
        <v>201</v>
      </c>
      <c r="GK3037" s="81">
        <v>247.27299216494751</v>
      </c>
      <c r="GL3037" s="81">
        <v>68.339461</v>
      </c>
      <c r="GM3037" s="81">
        <v>2030</v>
      </c>
      <c r="GN3037" s="81" t="s">
        <v>173</v>
      </c>
      <c r="GO3037" s="81">
        <v>1.1148832299820636E-2</v>
      </c>
      <c r="GP3037" s="81">
        <v>10</v>
      </c>
      <c r="GQ3037" s="81">
        <v>0</v>
      </c>
      <c r="GR3037" s="81" t="s">
        <v>448</v>
      </c>
      <c r="GS3037" s="81">
        <v>0</v>
      </c>
      <c r="GT3037" s="81">
        <v>0</v>
      </c>
      <c r="GU3037" s="81">
        <v>1.1148832299820636E-2</v>
      </c>
      <c r="GV3037" s="81">
        <v>2.7568051219218619</v>
      </c>
      <c r="GW3037" s="81">
        <v>1.1148832299820636E-2</v>
      </c>
      <c r="GX3037" s="81">
        <v>2.7568051219218619</v>
      </c>
      <c r="GY3037" s="81">
        <v>1.1148832299820636E-2</v>
      </c>
      <c r="GZ3037" s="81">
        <v>2.7568051219218619</v>
      </c>
    </row>
    <row r="3038" spans="98:208" x14ac:dyDescent="0.25">
      <c r="CT3038" s="81" t="s">
        <v>155</v>
      </c>
      <c r="CU3038" s="81" t="s">
        <v>471</v>
      </c>
      <c r="CV3038" s="81" t="s">
        <v>459</v>
      </c>
      <c r="CW3038" s="81">
        <v>2026</v>
      </c>
      <c r="CX3038" s="81">
        <v>0</v>
      </c>
      <c r="CY3038" s="81">
        <v>0</v>
      </c>
      <c r="CZ3038" s="81">
        <v>0</v>
      </c>
      <c r="DA3038" s="81">
        <v>0</v>
      </c>
      <c r="DB3038" s="81">
        <v>5.4750346070078573</v>
      </c>
      <c r="DC3038" s="81">
        <v>0.71896016785820938</v>
      </c>
      <c r="DD3038" s="81">
        <v>3.0714971986151491</v>
      </c>
      <c r="DE3038" s="81">
        <v>1.684577240534473</v>
      </c>
      <c r="DF3038" s="81">
        <v>8.0155663417020694E-3</v>
      </c>
      <c r="DG3038" s="81">
        <v>8.0155663417020694E-3</v>
      </c>
      <c r="DH3038" s="81">
        <v>8.0155663417020694E-3</v>
      </c>
      <c r="DI3038" s="81">
        <v>8.0155663417020694E-3</v>
      </c>
      <c r="DJ3038" s="81">
        <v>1.070236743979245E-5</v>
      </c>
      <c r="DL3038" s="81">
        <v>0</v>
      </c>
      <c r="DM3038" s="81">
        <v>8.5785536226928513E-8</v>
      </c>
      <c r="DN3038" s="81">
        <v>8.5785536226928513E-8</v>
      </c>
      <c r="DO3038" s="81">
        <v>0</v>
      </c>
      <c r="DP3038" s="81">
        <v>8.5785536226928513E-8</v>
      </c>
      <c r="DQ3038" s="81">
        <v>8.5785536226928513E-8</v>
      </c>
      <c r="DR3038" s="81">
        <v>0</v>
      </c>
      <c r="DS3038" s="81">
        <v>8.5785536226928513E-8</v>
      </c>
      <c r="DT3038" s="81">
        <v>8.5785536226928513E-8</v>
      </c>
      <c r="DU3038" s="81">
        <v>0</v>
      </c>
      <c r="DV3038" s="81">
        <v>8.5785536226928513E-8</v>
      </c>
      <c r="DW3038" s="81">
        <v>8.5785536226928513E-8</v>
      </c>
      <c r="GE3038" s="81" t="s">
        <v>449</v>
      </c>
      <c r="GF3038" s="81" t="s">
        <v>155</v>
      </c>
      <c r="GG3038" s="81" t="s">
        <v>473</v>
      </c>
      <c r="GH3038" s="81" t="s">
        <v>458</v>
      </c>
      <c r="GI3038" s="81">
        <v>2031</v>
      </c>
      <c r="GJ3038" s="81" t="s">
        <v>201</v>
      </c>
      <c r="GK3038" s="81">
        <v>247.27299216494751</v>
      </c>
      <c r="GL3038" s="81">
        <v>68.339461</v>
      </c>
      <c r="GM3038" s="81">
        <v>2031</v>
      </c>
      <c r="GN3038" s="81" t="s">
        <v>173</v>
      </c>
      <c r="GO3038" s="81">
        <v>1.1148832299820636E-2</v>
      </c>
      <c r="GP3038" s="81">
        <v>10</v>
      </c>
      <c r="GQ3038" s="81">
        <v>0</v>
      </c>
      <c r="GR3038" s="81" t="s">
        <v>448</v>
      </c>
      <c r="GS3038" s="81">
        <v>0</v>
      </c>
      <c r="GT3038" s="81">
        <v>0</v>
      </c>
      <c r="GU3038" s="81">
        <v>0</v>
      </c>
      <c r="GV3038" s="81">
        <v>0</v>
      </c>
      <c r="GW3038" s="81">
        <v>1.1148832299820636E-2</v>
      </c>
      <c r="GX3038" s="81">
        <v>2.7568051219218619</v>
      </c>
      <c r="GY3038" s="81">
        <v>1.1148832299820636E-2</v>
      </c>
      <c r="GZ3038" s="81">
        <v>2.7568051219218619</v>
      </c>
    </row>
    <row r="3039" spans="98:208" x14ac:dyDescent="0.25">
      <c r="CT3039" s="81" t="s">
        <v>155</v>
      </c>
      <c r="CU3039" s="81" t="s">
        <v>471</v>
      </c>
      <c r="CV3039" s="81" t="s">
        <v>459</v>
      </c>
      <c r="CW3039" s="81">
        <v>2027</v>
      </c>
      <c r="CX3039" s="81">
        <v>0</v>
      </c>
      <c r="CY3039" s="81">
        <v>0</v>
      </c>
      <c r="CZ3039" s="81">
        <v>0</v>
      </c>
      <c r="DA3039" s="81">
        <v>0</v>
      </c>
      <c r="DB3039" s="81">
        <v>5.4750346070078573</v>
      </c>
      <c r="DC3039" s="81">
        <v>0.71896016785820938</v>
      </c>
      <c r="DD3039" s="81">
        <v>3.0714971986151491</v>
      </c>
      <c r="DE3039" s="81">
        <v>1.684577240534473</v>
      </c>
      <c r="DF3039" s="81">
        <v>8.0155663417020694E-3</v>
      </c>
      <c r="DG3039" s="81">
        <v>8.0155663417020694E-3</v>
      </c>
      <c r="DH3039" s="81">
        <v>8.0155663417020694E-3</v>
      </c>
      <c r="DI3039" s="81">
        <v>8.0155663417020694E-3</v>
      </c>
      <c r="DJ3039" s="81">
        <v>1.070236743979245E-5</v>
      </c>
      <c r="DL3039" s="81">
        <v>0</v>
      </c>
      <c r="DM3039" s="81">
        <v>8.5785536226928513E-8</v>
      </c>
      <c r="DN3039" s="81">
        <v>8.5785536226928513E-8</v>
      </c>
      <c r="DO3039" s="81">
        <v>0</v>
      </c>
      <c r="DP3039" s="81">
        <v>8.5785536226928513E-8</v>
      </c>
      <c r="DQ3039" s="81">
        <v>8.5785536226928513E-8</v>
      </c>
      <c r="DR3039" s="81">
        <v>0</v>
      </c>
      <c r="DS3039" s="81">
        <v>8.5785536226928513E-8</v>
      </c>
      <c r="DT3039" s="81">
        <v>8.5785536226928513E-8</v>
      </c>
      <c r="DU3039" s="81">
        <v>0</v>
      </c>
      <c r="DV3039" s="81">
        <v>8.5785536226928513E-8</v>
      </c>
      <c r="DW3039" s="81">
        <v>8.5785536226928513E-8</v>
      </c>
      <c r="GE3039" s="81" t="s">
        <v>449</v>
      </c>
      <c r="GF3039" s="81" t="s">
        <v>155</v>
      </c>
      <c r="GG3039" s="81" t="s">
        <v>473</v>
      </c>
      <c r="GH3039" s="81" t="s">
        <v>458</v>
      </c>
      <c r="GI3039" s="81">
        <v>2032</v>
      </c>
      <c r="GJ3039" s="81" t="s">
        <v>201</v>
      </c>
      <c r="GK3039" s="81">
        <v>247.27299216494751</v>
      </c>
      <c r="GL3039" s="81">
        <v>68.339461</v>
      </c>
      <c r="GM3039" s="81">
        <v>2032</v>
      </c>
      <c r="GN3039" s="81" t="s">
        <v>173</v>
      </c>
      <c r="GO3039" s="81">
        <v>1.1148832299820636E-2</v>
      </c>
      <c r="GP3039" s="81">
        <v>10</v>
      </c>
      <c r="GQ3039" s="81">
        <v>0</v>
      </c>
      <c r="GR3039" s="81" t="s">
        <v>448</v>
      </c>
      <c r="GS3039" s="81">
        <v>0</v>
      </c>
      <c r="GT3039" s="81">
        <v>0</v>
      </c>
      <c r="GU3039" s="81">
        <v>0</v>
      </c>
      <c r="GV3039" s="81">
        <v>0</v>
      </c>
      <c r="GW3039" s="81">
        <v>0</v>
      </c>
      <c r="GX3039" s="81">
        <v>0</v>
      </c>
      <c r="GY3039" s="81">
        <v>1.1148832299820636E-2</v>
      </c>
      <c r="GZ3039" s="81">
        <v>2.7568051219218619</v>
      </c>
    </row>
    <row r="3040" spans="98:208" x14ac:dyDescent="0.25">
      <c r="CT3040" s="81" t="s">
        <v>155</v>
      </c>
      <c r="CU3040" s="81" t="s">
        <v>471</v>
      </c>
      <c r="CV3040" s="81" t="s">
        <v>459</v>
      </c>
      <c r="CW3040" s="81">
        <v>2028</v>
      </c>
      <c r="CX3040" s="81">
        <v>0</v>
      </c>
      <c r="CY3040" s="81">
        <v>0</v>
      </c>
      <c r="CZ3040" s="81">
        <v>0</v>
      </c>
      <c r="DA3040" s="81">
        <v>0</v>
      </c>
      <c r="DB3040" s="81">
        <v>5.7770153400785684</v>
      </c>
      <c r="DC3040" s="81">
        <v>0.74733835430390194</v>
      </c>
      <c r="DD3040" s="81">
        <v>3.2379513401017701</v>
      </c>
      <c r="DE3040" s="81">
        <v>1.7917256456728721</v>
      </c>
      <c r="DF3040" s="81">
        <v>8.3319499833581397E-3</v>
      </c>
      <c r="DG3040" s="81">
        <v>8.3319499833581397E-3</v>
      </c>
      <c r="DH3040" s="81">
        <v>8.3319499833581397E-3</v>
      </c>
      <c r="DI3040" s="81">
        <v>8.3319499833581397E-3</v>
      </c>
      <c r="DJ3040" s="81">
        <v>1.070236743979245E-5</v>
      </c>
      <c r="DL3040" s="81">
        <v>0</v>
      </c>
      <c r="DM3040" s="81">
        <v>8.9171590211871403E-8</v>
      </c>
      <c r="DN3040" s="81">
        <v>8.9171590211871403E-8</v>
      </c>
      <c r="DO3040" s="81">
        <v>0</v>
      </c>
      <c r="DP3040" s="81">
        <v>8.9171590211871403E-8</v>
      </c>
      <c r="DQ3040" s="81">
        <v>8.9171590211871403E-8</v>
      </c>
      <c r="DR3040" s="81">
        <v>0</v>
      </c>
      <c r="DS3040" s="81">
        <v>8.9171590211871403E-8</v>
      </c>
      <c r="DT3040" s="81">
        <v>8.9171590211871403E-8</v>
      </c>
      <c r="DU3040" s="81">
        <v>0</v>
      </c>
      <c r="DV3040" s="81">
        <v>8.9171590211871403E-8</v>
      </c>
      <c r="DW3040" s="81">
        <v>8.9171590211871403E-8</v>
      </c>
      <c r="GE3040" s="81" t="s">
        <v>449</v>
      </c>
      <c r="GF3040" s="81" t="s">
        <v>155</v>
      </c>
      <c r="GG3040" s="81" t="s">
        <v>473</v>
      </c>
      <c r="GH3040" s="81" t="s">
        <v>459</v>
      </c>
      <c r="GI3040" s="81">
        <v>2021</v>
      </c>
      <c r="GJ3040" s="81" t="s">
        <v>201</v>
      </c>
      <c r="GK3040" s="81">
        <v>0.69641821681223348</v>
      </c>
      <c r="GL3040" s="81">
        <v>68.339461</v>
      </c>
      <c r="GM3040" s="81">
        <v>2021</v>
      </c>
      <c r="GN3040" s="81" t="s">
        <v>173</v>
      </c>
      <c r="GO3040" s="81">
        <v>1.1148832299820636E-2</v>
      </c>
      <c r="GP3040" s="81">
        <v>10</v>
      </c>
      <c r="GQ3040" s="81">
        <v>0</v>
      </c>
      <c r="GR3040" s="81" t="s">
        <v>448</v>
      </c>
      <c r="GS3040" s="81">
        <v>1.1148832299820636E-2</v>
      </c>
      <c r="GT3040" s="81">
        <v>7.7642499097797194E-3</v>
      </c>
      <c r="GU3040" s="81">
        <v>1.1148832299820636E-2</v>
      </c>
      <c r="GV3040" s="81">
        <v>7.7642499097797194E-3</v>
      </c>
      <c r="GW3040" s="81">
        <v>0</v>
      </c>
      <c r="GX3040" s="81">
        <v>0</v>
      </c>
      <c r="GY3040" s="81">
        <v>0</v>
      </c>
      <c r="GZ3040" s="81">
        <v>0</v>
      </c>
    </row>
    <row r="3041" spans="98:208" x14ac:dyDescent="0.25">
      <c r="CT3041" s="81" t="s">
        <v>155</v>
      </c>
      <c r="CU3041" s="81" t="s">
        <v>471</v>
      </c>
      <c r="CV3041" s="81" t="s">
        <v>459</v>
      </c>
      <c r="CW3041" s="81">
        <v>2029</v>
      </c>
      <c r="CX3041" s="81">
        <v>0</v>
      </c>
      <c r="CY3041" s="81">
        <v>0</v>
      </c>
      <c r="CZ3041" s="81">
        <v>0</v>
      </c>
      <c r="DA3041" s="81">
        <v>0</v>
      </c>
      <c r="DB3041" s="81">
        <v>5.7770153400785684</v>
      </c>
      <c r="DC3041" s="81">
        <v>0.74733835430390194</v>
      </c>
      <c r="DD3041" s="81">
        <v>3.2379513401017701</v>
      </c>
      <c r="DE3041" s="81">
        <v>1.7917256456728721</v>
      </c>
      <c r="DF3041" s="81">
        <v>8.3319499833581397E-3</v>
      </c>
      <c r="DG3041" s="81">
        <v>8.3319499833581397E-3</v>
      </c>
      <c r="DH3041" s="81">
        <v>8.3319499833581397E-3</v>
      </c>
      <c r="DI3041" s="81">
        <v>8.3319499833581397E-3</v>
      </c>
      <c r="DJ3041" s="81">
        <v>1.070236743979245E-5</v>
      </c>
      <c r="DL3041" s="81">
        <v>0</v>
      </c>
      <c r="DM3041" s="81">
        <v>8.9171590211871403E-8</v>
      </c>
      <c r="DN3041" s="81">
        <v>8.9171590211871403E-8</v>
      </c>
      <c r="DO3041" s="81">
        <v>0</v>
      </c>
      <c r="DP3041" s="81">
        <v>8.9171590211871403E-8</v>
      </c>
      <c r="DQ3041" s="81">
        <v>8.9171590211871403E-8</v>
      </c>
      <c r="DR3041" s="81">
        <v>0</v>
      </c>
      <c r="DS3041" s="81">
        <v>8.9171590211871403E-8</v>
      </c>
      <c r="DT3041" s="81">
        <v>8.9171590211871403E-8</v>
      </c>
      <c r="DU3041" s="81">
        <v>0</v>
      </c>
      <c r="DV3041" s="81">
        <v>8.9171590211871403E-8</v>
      </c>
      <c r="DW3041" s="81">
        <v>8.9171590211871403E-8</v>
      </c>
      <c r="GE3041" s="81" t="s">
        <v>449</v>
      </c>
      <c r="GF3041" s="81" t="s">
        <v>155</v>
      </c>
      <c r="GG3041" s="81" t="s">
        <v>473</v>
      </c>
      <c r="GH3041" s="81" t="s">
        <v>459</v>
      </c>
      <c r="GI3041" s="81">
        <v>2022</v>
      </c>
      <c r="GJ3041" s="81" t="s">
        <v>201</v>
      </c>
      <c r="GK3041" s="81">
        <v>0.69641821681223348</v>
      </c>
      <c r="GL3041" s="81">
        <v>68.339461</v>
      </c>
      <c r="GM3041" s="81">
        <v>2022</v>
      </c>
      <c r="GN3041" s="81" t="s">
        <v>173</v>
      </c>
      <c r="GO3041" s="81">
        <v>1.1148832299820636E-2</v>
      </c>
      <c r="GP3041" s="81">
        <v>10</v>
      </c>
      <c r="GQ3041" s="81">
        <v>0</v>
      </c>
      <c r="GR3041" s="81" t="s">
        <v>448</v>
      </c>
      <c r="GS3041" s="81">
        <v>1.1148832299820636E-2</v>
      </c>
      <c r="GT3041" s="81">
        <v>7.7642499097797194E-3</v>
      </c>
      <c r="GU3041" s="81">
        <v>1.1148832299820636E-2</v>
      </c>
      <c r="GV3041" s="81">
        <v>7.7642499097797194E-3</v>
      </c>
      <c r="GW3041" s="81">
        <v>1.1148832299820636E-2</v>
      </c>
      <c r="GX3041" s="81">
        <v>7.7642499097797194E-3</v>
      </c>
      <c r="GY3041" s="81">
        <v>0</v>
      </c>
      <c r="GZ3041" s="81">
        <v>0</v>
      </c>
    </row>
    <row r="3042" spans="98:208" x14ac:dyDescent="0.25">
      <c r="CT3042" s="81" t="s">
        <v>155</v>
      </c>
      <c r="CU3042" s="81" t="s">
        <v>471</v>
      </c>
      <c r="CV3042" s="81" t="s">
        <v>459</v>
      </c>
      <c r="CW3042" s="81">
        <v>2030</v>
      </c>
      <c r="CX3042" s="81">
        <v>0</v>
      </c>
      <c r="CY3042" s="81">
        <v>0</v>
      </c>
      <c r="CZ3042" s="81">
        <v>0</v>
      </c>
      <c r="DA3042" s="81">
        <v>0</v>
      </c>
      <c r="DB3042" s="81">
        <v>5.7770153400785684</v>
      </c>
      <c r="DC3042" s="81">
        <v>0.74733835430390194</v>
      </c>
      <c r="DD3042" s="81">
        <v>3.2379513401017701</v>
      </c>
      <c r="DE3042" s="81">
        <v>1.7917256456728721</v>
      </c>
      <c r="DF3042" s="81">
        <v>0</v>
      </c>
      <c r="DG3042" s="81">
        <v>8.3319499833581397E-3</v>
      </c>
      <c r="DH3042" s="81">
        <v>8.3319499833581397E-3</v>
      </c>
      <c r="DI3042" s="81">
        <v>8.3319499833581397E-3</v>
      </c>
      <c r="DJ3042" s="81">
        <v>1.070236743979245E-5</v>
      </c>
      <c r="DL3042" s="81">
        <v>0</v>
      </c>
      <c r="DM3042" s="81">
        <v>0</v>
      </c>
      <c r="DN3042" s="81">
        <v>0</v>
      </c>
      <c r="DO3042" s="81">
        <v>0</v>
      </c>
      <c r="DP3042" s="81">
        <v>8.9171590211871403E-8</v>
      </c>
      <c r="DQ3042" s="81">
        <v>8.9171590211871403E-8</v>
      </c>
      <c r="DR3042" s="81">
        <v>0</v>
      </c>
      <c r="DS3042" s="81">
        <v>8.9171590211871403E-8</v>
      </c>
      <c r="DT3042" s="81">
        <v>8.9171590211871403E-8</v>
      </c>
      <c r="DU3042" s="81">
        <v>0</v>
      </c>
      <c r="DV3042" s="81">
        <v>8.9171590211871403E-8</v>
      </c>
      <c r="DW3042" s="81">
        <v>8.9171590211871403E-8</v>
      </c>
      <c r="GE3042" s="81" t="s">
        <v>449</v>
      </c>
      <c r="GF3042" s="81" t="s">
        <v>155</v>
      </c>
      <c r="GG3042" s="81" t="s">
        <v>473</v>
      </c>
      <c r="GH3042" s="81" t="s">
        <v>459</v>
      </c>
      <c r="GI3042" s="81">
        <v>2023</v>
      </c>
      <c r="GJ3042" s="81" t="s">
        <v>201</v>
      </c>
      <c r="GK3042" s="81">
        <v>0.71896016785821448</v>
      </c>
      <c r="GL3042" s="81">
        <v>68.339461</v>
      </c>
      <c r="GM3042" s="81">
        <v>2023</v>
      </c>
      <c r="GN3042" s="81" t="s">
        <v>173</v>
      </c>
      <c r="GO3042" s="81">
        <v>1.1148832299820636E-2</v>
      </c>
      <c r="GP3042" s="81">
        <v>10</v>
      </c>
      <c r="GQ3042" s="81">
        <v>0</v>
      </c>
      <c r="GR3042" s="81" t="s">
        <v>448</v>
      </c>
      <c r="GS3042" s="81">
        <v>1.1148832299820636E-2</v>
      </c>
      <c r="GT3042" s="81">
        <v>8.0155663417021284E-3</v>
      </c>
      <c r="GU3042" s="81">
        <v>1.1148832299820636E-2</v>
      </c>
      <c r="GV3042" s="81">
        <v>8.0155663417021284E-3</v>
      </c>
      <c r="GW3042" s="81">
        <v>1.1148832299820636E-2</v>
      </c>
      <c r="GX3042" s="81">
        <v>8.0155663417021284E-3</v>
      </c>
      <c r="GY3042" s="81">
        <v>1.1148832299820636E-2</v>
      </c>
      <c r="GZ3042" s="81">
        <v>8.0155663417021284E-3</v>
      </c>
    </row>
    <row r="3043" spans="98:208" x14ac:dyDescent="0.25">
      <c r="CT3043" s="81" t="s">
        <v>155</v>
      </c>
      <c r="CU3043" s="81" t="s">
        <v>471</v>
      </c>
      <c r="CV3043" s="81" t="s">
        <v>459</v>
      </c>
      <c r="CW3043" s="81">
        <v>2031</v>
      </c>
      <c r="CX3043" s="81">
        <v>0</v>
      </c>
      <c r="CY3043" s="81">
        <v>0</v>
      </c>
      <c r="CZ3043" s="81">
        <v>0</v>
      </c>
      <c r="DA3043" s="81">
        <v>0</v>
      </c>
      <c r="DB3043" s="81">
        <v>5.7770153400785684</v>
      </c>
      <c r="DC3043" s="81">
        <v>0.74733835430390194</v>
      </c>
      <c r="DD3043" s="81">
        <v>3.2379513401017701</v>
      </c>
      <c r="DE3043" s="81">
        <v>1.7917256456728721</v>
      </c>
      <c r="DF3043" s="81">
        <v>0</v>
      </c>
      <c r="DG3043" s="81">
        <v>0</v>
      </c>
      <c r="DH3043" s="81">
        <v>8.3319499833581397E-3</v>
      </c>
      <c r="DI3043" s="81">
        <v>8.3319499833581397E-3</v>
      </c>
      <c r="DJ3043" s="81">
        <v>1.070236743979245E-5</v>
      </c>
      <c r="DL3043" s="81">
        <v>0</v>
      </c>
      <c r="DM3043" s="81">
        <v>0</v>
      </c>
      <c r="DN3043" s="81">
        <v>0</v>
      </c>
      <c r="DO3043" s="81">
        <v>0</v>
      </c>
      <c r="DP3043" s="81">
        <v>0</v>
      </c>
      <c r="DQ3043" s="81">
        <v>0</v>
      </c>
      <c r="DR3043" s="81">
        <v>0</v>
      </c>
      <c r="DS3043" s="81">
        <v>8.9171590211871403E-8</v>
      </c>
      <c r="DT3043" s="81">
        <v>8.9171590211871403E-8</v>
      </c>
      <c r="DU3043" s="81">
        <v>0</v>
      </c>
      <c r="DV3043" s="81">
        <v>8.9171590211871403E-8</v>
      </c>
      <c r="DW3043" s="81">
        <v>8.9171590211871403E-8</v>
      </c>
      <c r="GE3043" s="81" t="s">
        <v>449</v>
      </c>
      <c r="GF3043" s="81" t="s">
        <v>155</v>
      </c>
      <c r="GG3043" s="81" t="s">
        <v>473</v>
      </c>
      <c r="GH3043" s="81" t="s">
        <v>459</v>
      </c>
      <c r="GI3043" s="81">
        <v>2024</v>
      </c>
      <c r="GJ3043" s="81" t="s">
        <v>201</v>
      </c>
      <c r="GK3043" s="81">
        <v>0.71896016785821448</v>
      </c>
      <c r="GL3043" s="81">
        <v>68.339461</v>
      </c>
      <c r="GM3043" s="81">
        <v>2024</v>
      </c>
      <c r="GN3043" s="81" t="s">
        <v>173</v>
      </c>
      <c r="GO3043" s="81">
        <v>1.1148832299820636E-2</v>
      </c>
      <c r="GP3043" s="81">
        <v>10</v>
      </c>
      <c r="GQ3043" s="81">
        <v>0</v>
      </c>
      <c r="GR3043" s="81" t="s">
        <v>448</v>
      </c>
      <c r="GS3043" s="81">
        <v>1.1148832299820636E-2</v>
      </c>
      <c r="GT3043" s="81">
        <v>8.0155663417021284E-3</v>
      </c>
      <c r="GU3043" s="81">
        <v>1.1148832299820636E-2</v>
      </c>
      <c r="GV3043" s="81">
        <v>8.0155663417021284E-3</v>
      </c>
      <c r="GW3043" s="81">
        <v>1.1148832299820636E-2</v>
      </c>
      <c r="GX3043" s="81">
        <v>8.0155663417021284E-3</v>
      </c>
      <c r="GY3043" s="81">
        <v>1.1148832299820636E-2</v>
      </c>
      <c r="GZ3043" s="81">
        <v>8.0155663417021284E-3</v>
      </c>
    </row>
    <row r="3044" spans="98:208" x14ac:dyDescent="0.25">
      <c r="CT3044" s="81" t="s">
        <v>155</v>
      </c>
      <c r="CU3044" s="81" t="s">
        <v>471</v>
      </c>
      <c r="CV3044" s="81" t="s">
        <v>459</v>
      </c>
      <c r="CW3044" s="81">
        <v>2032</v>
      </c>
      <c r="CX3044" s="81">
        <v>0</v>
      </c>
      <c r="CY3044" s="81">
        <v>0</v>
      </c>
      <c r="CZ3044" s="81">
        <v>0</v>
      </c>
      <c r="DA3044" s="81">
        <v>0</v>
      </c>
      <c r="DB3044" s="81">
        <v>5.7770153400785684</v>
      </c>
      <c r="DC3044" s="81">
        <v>0.74733835430390194</v>
      </c>
      <c r="DD3044" s="81">
        <v>3.2379513401017701</v>
      </c>
      <c r="DE3044" s="81">
        <v>1.7917256456728721</v>
      </c>
      <c r="DF3044" s="81">
        <v>0</v>
      </c>
      <c r="DG3044" s="81">
        <v>0</v>
      </c>
      <c r="DH3044" s="81">
        <v>0</v>
      </c>
      <c r="DI3044" s="81">
        <v>8.3319499833581397E-3</v>
      </c>
      <c r="DJ3044" s="81">
        <v>1.070236743979245E-5</v>
      </c>
      <c r="DL3044" s="81">
        <v>0</v>
      </c>
      <c r="DM3044" s="81">
        <v>0</v>
      </c>
      <c r="DN3044" s="81">
        <v>0</v>
      </c>
      <c r="DO3044" s="81">
        <v>0</v>
      </c>
      <c r="DP3044" s="81">
        <v>0</v>
      </c>
      <c r="DQ3044" s="81">
        <v>0</v>
      </c>
      <c r="DR3044" s="81">
        <v>0</v>
      </c>
      <c r="DS3044" s="81">
        <v>0</v>
      </c>
      <c r="DT3044" s="81">
        <v>0</v>
      </c>
      <c r="DU3044" s="81">
        <v>0</v>
      </c>
      <c r="DV3044" s="81">
        <v>8.9171590211871403E-8</v>
      </c>
      <c r="DW3044" s="81">
        <v>8.9171590211871403E-8</v>
      </c>
      <c r="GE3044" s="81" t="s">
        <v>449</v>
      </c>
      <c r="GF3044" s="81" t="s">
        <v>155</v>
      </c>
      <c r="GG3044" s="81" t="s">
        <v>473</v>
      </c>
      <c r="GH3044" s="81" t="s">
        <v>459</v>
      </c>
      <c r="GI3044" s="81">
        <v>2025</v>
      </c>
      <c r="GJ3044" s="81" t="s">
        <v>201</v>
      </c>
      <c r="GK3044" s="81">
        <v>0.71896016785821448</v>
      </c>
      <c r="GL3044" s="81">
        <v>68.339461</v>
      </c>
      <c r="GM3044" s="81">
        <v>2025</v>
      </c>
      <c r="GN3044" s="81" t="s">
        <v>173</v>
      </c>
      <c r="GO3044" s="81">
        <v>1.1148832299820636E-2</v>
      </c>
      <c r="GP3044" s="81">
        <v>10</v>
      </c>
      <c r="GQ3044" s="81">
        <v>0</v>
      </c>
      <c r="GR3044" s="81" t="s">
        <v>448</v>
      </c>
      <c r="GS3044" s="81">
        <v>1.1148832299820636E-2</v>
      </c>
      <c r="GT3044" s="81">
        <v>8.0155663417021284E-3</v>
      </c>
      <c r="GU3044" s="81">
        <v>1.1148832299820636E-2</v>
      </c>
      <c r="GV3044" s="81">
        <v>8.0155663417021284E-3</v>
      </c>
      <c r="GW3044" s="81">
        <v>1.1148832299820636E-2</v>
      </c>
      <c r="GX3044" s="81">
        <v>8.0155663417021284E-3</v>
      </c>
      <c r="GY3044" s="81">
        <v>1.1148832299820636E-2</v>
      </c>
      <c r="GZ3044" s="81">
        <v>8.0155663417021284E-3</v>
      </c>
    </row>
    <row r="3045" spans="98:208" x14ac:dyDescent="0.25">
      <c r="CT3045" s="81" t="s">
        <v>155</v>
      </c>
      <c r="CU3045" s="81" t="s">
        <v>471</v>
      </c>
      <c r="CV3045" s="81" t="s">
        <v>460</v>
      </c>
      <c r="CW3045" s="81">
        <v>2020</v>
      </c>
      <c r="CX3045" s="81">
        <v>0</v>
      </c>
      <c r="CY3045" s="81">
        <v>0</v>
      </c>
      <c r="CZ3045" s="81">
        <v>0</v>
      </c>
      <c r="DA3045" s="81">
        <v>0</v>
      </c>
      <c r="DB3045" s="81">
        <v>7.7900575334948444E-2</v>
      </c>
      <c r="DC3045" s="81">
        <v>3.6425060683954492E-2</v>
      </c>
      <c r="DD3045" s="81">
        <v>1.5808724525432081E-3</v>
      </c>
      <c r="DE3045" s="81">
        <v>3.989464219845068E-2</v>
      </c>
      <c r="DF3045" s="81">
        <v>4.0609689307619855E-4</v>
      </c>
      <c r="DG3045" s="81">
        <v>0</v>
      </c>
      <c r="DH3045" s="81">
        <v>0</v>
      </c>
      <c r="DI3045" s="81">
        <v>0</v>
      </c>
      <c r="DJ3045" s="81">
        <v>3.5885742461840898E-3</v>
      </c>
      <c r="DL3045" s="81">
        <v>0</v>
      </c>
      <c r="DM3045" s="81">
        <v>1.4573088519486202E-6</v>
      </c>
      <c r="DN3045" s="81">
        <v>1.4573088519486202E-6</v>
      </c>
      <c r="DO3045" s="81">
        <v>0</v>
      </c>
      <c r="DP3045" s="81">
        <v>0</v>
      </c>
      <c r="DQ3045" s="81">
        <v>0</v>
      </c>
      <c r="DR3045" s="81">
        <v>0</v>
      </c>
      <c r="DS3045" s="81">
        <v>0</v>
      </c>
      <c r="DT3045" s="81">
        <v>0</v>
      </c>
      <c r="DU3045" s="81">
        <v>0</v>
      </c>
      <c r="DV3045" s="81">
        <v>0</v>
      </c>
      <c r="DW3045" s="81">
        <v>0</v>
      </c>
      <c r="GE3045" s="81" t="s">
        <v>449</v>
      </c>
      <c r="GF3045" s="81" t="s">
        <v>155</v>
      </c>
      <c r="GG3045" s="81" t="s">
        <v>473</v>
      </c>
      <c r="GH3045" s="81" t="s">
        <v>459</v>
      </c>
      <c r="GI3045" s="81">
        <v>2026</v>
      </c>
      <c r="GJ3045" s="81" t="s">
        <v>201</v>
      </c>
      <c r="GK3045" s="81">
        <v>0.71896016785821448</v>
      </c>
      <c r="GL3045" s="81">
        <v>68.339461</v>
      </c>
      <c r="GM3045" s="81">
        <v>2026</v>
      </c>
      <c r="GN3045" s="81" t="s">
        <v>173</v>
      </c>
      <c r="GO3045" s="81">
        <v>1.1148832299820636E-2</v>
      </c>
      <c r="GP3045" s="81">
        <v>10</v>
      </c>
      <c r="GQ3045" s="81">
        <v>0</v>
      </c>
      <c r="GR3045" s="81" t="s">
        <v>448</v>
      </c>
      <c r="GS3045" s="81">
        <v>1.1148832299820636E-2</v>
      </c>
      <c r="GT3045" s="81">
        <v>8.0155663417021284E-3</v>
      </c>
      <c r="GU3045" s="81">
        <v>1.1148832299820636E-2</v>
      </c>
      <c r="GV3045" s="81">
        <v>8.0155663417021284E-3</v>
      </c>
      <c r="GW3045" s="81">
        <v>1.1148832299820636E-2</v>
      </c>
      <c r="GX3045" s="81">
        <v>8.0155663417021284E-3</v>
      </c>
      <c r="GY3045" s="81">
        <v>1.1148832299820636E-2</v>
      </c>
      <c r="GZ3045" s="81">
        <v>8.0155663417021284E-3</v>
      </c>
    </row>
    <row r="3046" spans="98:208" x14ac:dyDescent="0.25">
      <c r="CT3046" s="81" t="s">
        <v>155</v>
      </c>
      <c r="CU3046" s="81" t="s">
        <v>471</v>
      </c>
      <c r="CV3046" s="81" t="s">
        <v>460</v>
      </c>
      <c r="CW3046" s="81">
        <v>2021</v>
      </c>
      <c r="CX3046" s="81">
        <v>0</v>
      </c>
      <c r="CY3046" s="81">
        <v>0</v>
      </c>
      <c r="CZ3046" s="81">
        <v>0</v>
      </c>
      <c r="DA3046" s="81">
        <v>0</v>
      </c>
      <c r="DB3046" s="81">
        <v>7.7900575334948444E-2</v>
      </c>
      <c r="DC3046" s="81">
        <v>3.6425060683954492E-2</v>
      </c>
      <c r="DD3046" s="81">
        <v>1.5808724525432081E-3</v>
      </c>
      <c r="DE3046" s="81">
        <v>3.989464219845068E-2</v>
      </c>
      <c r="DF3046" s="81">
        <v>4.0609689307619855E-4</v>
      </c>
      <c r="DG3046" s="81">
        <v>4.0609689307619855E-4</v>
      </c>
      <c r="DH3046" s="81">
        <v>0</v>
      </c>
      <c r="DI3046" s="81">
        <v>0</v>
      </c>
      <c r="DJ3046" s="81">
        <v>3.5885742461840898E-3</v>
      </c>
      <c r="DL3046" s="81">
        <v>0</v>
      </c>
      <c r="DM3046" s="81">
        <v>1.4573088519486202E-6</v>
      </c>
      <c r="DN3046" s="81">
        <v>1.4573088519486202E-6</v>
      </c>
      <c r="DO3046" s="81">
        <v>0</v>
      </c>
      <c r="DP3046" s="81">
        <v>1.4573088519486202E-6</v>
      </c>
      <c r="DQ3046" s="81">
        <v>1.4573088519486202E-6</v>
      </c>
      <c r="DR3046" s="81">
        <v>0</v>
      </c>
      <c r="DS3046" s="81">
        <v>0</v>
      </c>
      <c r="DT3046" s="81">
        <v>0</v>
      </c>
      <c r="DU3046" s="81">
        <v>0</v>
      </c>
      <c r="DV3046" s="81">
        <v>0</v>
      </c>
      <c r="DW3046" s="81">
        <v>0</v>
      </c>
      <c r="GE3046" s="81" t="s">
        <v>449</v>
      </c>
      <c r="GF3046" s="81" t="s">
        <v>155</v>
      </c>
      <c r="GG3046" s="81" t="s">
        <v>473</v>
      </c>
      <c r="GH3046" s="81" t="s">
        <v>459</v>
      </c>
      <c r="GI3046" s="81">
        <v>2027</v>
      </c>
      <c r="GJ3046" s="81" t="s">
        <v>201</v>
      </c>
      <c r="GK3046" s="81">
        <v>0.71896016785821448</v>
      </c>
      <c r="GL3046" s="81">
        <v>68.339461</v>
      </c>
      <c r="GM3046" s="81">
        <v>2027</v>
      </c>
      <c r="GN3046" s="81" t="s">
        <v>173</v>
      </c>
      <c r="GO3046" s="81">
        <v>1.1148832299820636E-2</v>
      </c>
      <c r="GP3046" s="81">
        <v>10</v>
      </c>
      <c r="GQ3046" s="81">
        <v>0</v>
      </c>
      <c r="GR3046" s="81" t="s">
        <v>448</v>
      </c>
      <c r="GS3046" s="81">
        <v>1.1148832299820636E-2</v>
      </c>
      <c r="GT3046" s="81">
        <v>8.0155663417021284E-3</v>
      </c>
      <c r="GU3046" s="81">
        <v>1.1148832299820636E-2</v>
      </c>
      <c r="GV3046" s="81">
        <v>8.0155663417021284E-3</v>
      </c>
      <c r="GW3046" s="81">
        <v>1.1148832299820636E-2</v>
      </c>
      <c r="GX3046" s="81">
        <v>8.0155663417021284E-3</v>
      </c>
      <c r="GY3046" s="81">
        <v>1.1148832299820636E-2</v>
      </c>
      <c r="GZ3046" s="81">
        <v>8.0155663417021284E-3</v>
      </c>
    </row>
    <row r="3047" spans="98:208" x14ac:dyDescent="0.25">
      <c r="CT3047" s="81" t="s">
        <v>155</v>
      </c>
      <c r="CU3047" s="81" t="s">
        <v>471</v>
      </c>
      <c r="CV3047" s="81" t="s">
        <v>460</v>
      </c>
      <c r="CW3047" s="81">
        <v>2022</v>
      </c>
      <c r="CX3047" s="81">
        <v>0</v>
      </c>
      <c r="CY3047" s="81">
        <v>0</v>
      </c>
      <c r="CZ3047" s="81">
        <v>0</v>
      </c>
      <c r="DA3047" s="81">
        <v>0</v>
      </c>
      <c r="DB3047" s="81">
        <v>7.7900575334948444E-2</v>
      </c>
      <c r="DC3047" s="81">
        <v>3.6425060683954492E-2</v>
      </c>
      <c r="DD3047" s="81">
        <v>1.5808724525432081E-3</v>
      </c>
      <c r="DE3047" s="81">
        <v>3.989464219845068E-2</v>
      </c>
      <c r="DF3047" s="81">
        <v>4.0609689307619855E-4</v>
      </c>
      <c r="DG3047" s="81">
        <v>4.0609689307619855E-4</v>
      </c>
      <c r="DH3047" s="81">
        <v>4.0609689307619855E-4</v>
      </c>
      <c r="DI3047" s="81">
        <v>0</v>
      </c>
      <c r="DJ3047" s="81">
        <v>3.5885742461840898E-3</v>
      </c>
      <c r="DL3047" s="81">
        <v>0</v>
      </c>
      <c r="DM3047" s="81">
        <v>1.4573088519486202E-6</v>
      </c>
      <c r="DN3047" s="81">
        <v>1.4573088519486202E-6</v>
      </c>
      <c r="DO3047" s="81">
        <v>0</v>
      </c>
      <c r="DP3047" s="81">
        <v>1.4573088519486202E-6</v>
      </c>
      <c r="DQ3047" s="81">
        <v>1.4573088519486202E-6</v>
      </c>
      <c r="DR3047" s="81">
        <v>0</v>
      </c>
      <c r="DS3047" s="81">
        <v>1.4573088519486202E-6</v>
      </c>
      <c r="DT3047" s="81">
        <v>1.4573088519486202E-6</v>
      </c>
      <c r="DU3047" s="81">
        <v>0</v>
      </c>
      <c r="DV3047" s="81">
        <v>0</v>
      </c>
      <c r="DW3047" s="81">
        <v>0</v>
      </c>
      <c r="GE3047" s="81" t="s">
        <v>449</v>
      </c>
      <c r="GF3047" s="81" t="s">
        <v>155</v>
      </c>
      <c r="GG3047" s="81" t="s">
        <v>473</v>
      </c>
      <c r="GH3047" s="81" t="s">
        <v>459</v>
      </c>
      <c r="GI3047" s="81">
        <v>2028</v>
      </c>
      <c r="GJ3047" s="81" t="s">
        <v>201</v>
      </c>
      <c r="GK3047" s="81">
        <v>0.74733835430388473</v>
      </c>
      <c r="GL3047" s="81">
        <v>68.339461</v>
      </c>
      <c r="GM3047" s="81">
        <v>2028</v>
      </c>
      <c r="GN3047" s="81" t="s">
        <v>173</v>
      </c>
      <c r="GO3047" s="81">
        <v>1.1148832299820636E-2</v>
      </c>
      <c r="GP3047" s="81">
        <v>10</v>
      </c>
      <c r="GQ3047" s="81">
        <v>0</v>
      </c>
      <c r="GR3047" s="81" t="s">
        <v>448</v>
      </c>
      <c r="GS3047" s="81">
        <v>1.1148832299820636E-2</v>
      </c>
      <c r="GT3047" s="81">
        <v>8.3319499833579488E-3</v>
      </c>
      <c r="GU3047" s="81">
        <v>1.1148832299820636E-2</v>
      </c>
      <c r="GV3047" s="81">
        <v>8.3319499833579488E-3</v>
      </c>
      <c r="GW3047" s="81">
        <v>1.1148832299820636E-2</v>
      </c>
      <c r="GX3047" s="81">
        <v>8.3319499833579488E-3</v>
      </c>
      <c r="GY3047" s="81">
        <v>1.1148832299820636E-2</v>
      </c>
      <c r="GZ3047" s="81">
        <v>8.3319499833579488E-3</v>
      </c>
    </row>
    <row r="3048" spans="98:208" x14ac:dyDescent="0.25">
      <c r="CT3048" s="81" t="s">
        <v>155</v>
      </c>
      <c r="CU3048" s="81" t="s">
        <v>471</v>
      </c>
      <c r="CV3048" s="81" t="s">
        <v>460</v>
      </c>
      <c r="CW3048" s="81">
        <v>2023</v>
      </c>
      <c r="CX3048" s="81">
        <v>0</v>
      </c>
      <c r="CY3048" s="81">
        <v>0</v>
      </c>
      <c r="CZ3048" s="81">
        <v>0</v>
      </c>
      <c r="DA3048" s="81">
        <v>0</v>
      </c>
      <c r="DB3048" s="81">
        <v>8.0408269036977217E-2</v>
      </c>
      <c r="DC3048" s="81">
        <v>3.7590224611390707E-2</v>
      </c>
      <c r="DD3048" s="81">
        <v>1.6314334115686731E-3</v>
      </c>
      <c r="DE3048" s="81">
        <v>4.1186611014017688E-2</v>
      </c>
      <c r="DF3048" s="81">
        <v>4.1908711030498526E-4</v>
      </c>
      <c r="DG3048" s="81">
        <v>4.1908711030498526E-4</v>
      </c>
      <c r="DH3048" s="81">
        <v>4.1908711030498526E-4</v>
      </c>
      <c r="DI3048" s="81">
        <v>4.1908711030498526E-4</v>
      </c>
      <c r="DJ3048" s="81">
        <v>3.5885742461840898E-3</v>
      </c>
      <c r="DL3048" s="81">
        <v>0</v>
      </c>
      <c r="DM3048" s="81">
        <v>1.5039252109481811E-6</v>
      </c>
      <c r="DN3048" s="81">
        <v>1.5039252109481811E-6</v>
      </c>
      <c r="DO3048" s="81">
        <v>0</v>
      </c>
      <c r="DP3048" s="81">
        <v>1.5039252109481811E-6</v>
      </c>
      <c r="DQ3048" s="81">
        <v>1.5039252109481811E-6</v>
      </c>
      <c r="DR3048" s="81">
        <v>0</v>
      </c>
      <c r="DS3048" s="81">
        <v>1.5039252109481811E-6</v>
      </c>
      <c r="DT3048" s="81">
        <v>1.5039252109481811E-6</v>
      </c>
      <c r="DU3048" s="81">
        <v>0</v>
      </c>
      <c r="DV3048" s="81">
        <v>1.5039252109481811E-6</v>
      </c>
      <c r="DW3048" s="81">
        <v>1.5039252109481811E-6</v>
      </c>
      <c r="GE3048" s="81" t="s">
        <v>449</v>
      </c>
      <c r="GF3048" s="81" t="s">
        <v>155</v>
      </c>
      <c r="GG3048" s="81" t="s">
        <v>473</v>
      </c>
      <c r="GH3048" s="81" t="s">
        <v>459</v>
      </c>
      <c r="GI3048" s="81">
        <v>2029</v>
      </c>
      <c r="GJ3048" s="81" t="s">
        <v>201</v>
      </c>
      <c r="GK3048" s="81">
        <v>0.74733835430388473</v>
      </c>
      <c r="GL3048" s="81">
        <v>68.339461</v>
      </c>
      <c r="GM3048" s="81">
        <v>2029</v>
      </c>
      <c r="GN3048" s="81" t="s">
        <v>173</v>
      </c>
      <c r="GO3048" s="81">
        <v>1.1148832299820636E-2</v>
      </c>
      <c r="GP3048" s="81">
        <v>10</v>
      </c>
      <c r="GQ3048" s="81">
        <v>0</v>
      </c>
      <c r="GR3048" s="81" t="s">
        <v>448</v>
      </c>
      <c r="GS3048" s="81">
        <v>1.1148832299820636E-2</v>
      </c>
      <c r="GT3048" s="81">
        <v>8.3319499833579488E-3</v>
      </c>
      <c r="GU3048" s="81">
        <v>1.1148832299820636E-2</v>
      </c>
      <c r="GV3048" s="81">
        <v>8.3319499833579488E-3</v>
      </c>
      <c r="GW3048" s="81">
        <v>1.1148832299820636E-2</v>
      </c>
      <c r="GX3048" s="81">
        <v>8.3319499833579488E-3</v>
      </c>
      <c r="GY3048" s="81">
        <v>1.1148832299820636E-2</v>
      </c>
      <c r="GZ3048" s="81">
        <v>8.3319499833579488E-3</v>
      </c>
    </row>
    <row r="3049" spans="98:208" x14ac:dyDescent="0.25">
      <c r="CT3049" s="81" t="s">
        <v>155</v>
      </c>
      <c r="CU3049" s="81" t="s">
        <v>471</v>
      </c>
      <c r="CV3049" s="81" t="s">
        <v>460</v>
      </c>
      <c r="CW3049" s="81">
        <v>2024</v>
      </c>
      <c r="CX3049" s="81">
        <v>0</v>
      </c>
      <c r="CY3049" s="81">
        <v>0</v>
      </c>
      <c r="CZ3049" s="81">
        <v>0</v>
      </c>
      <c r="DA3049" s="81">
        <v>0</v>
      </c>
      <c r="DB3049" s="81">
        <v>8.0408269036977217E-2</v>
      </c>
      <c r="DC3049" s="81">
        <v>3.7590224611390707E-2</v>
      </c>
      <c r="DD3049" s="81">
        <v>1.6314334115686731E-3</v>
      </c>
      <c r="DE3049" s="81">
        <v>4.1186611014017688E-2</v>
      </c>
      <c r="DF3049" s="81">
        <v>4.1908711030498526E-4</v>
      </c>
      <c r="DG3049" s="81">
        <v>4.1908711030498526E-4</v>
      </c>
      <c r="DH3049" s="81">
        <v>4.1908711030498526E-4</v>
      </c>
      <c r="DI3049" s="81">
        <v>4.1908711030498526E-4</v>
      </c>
      <c r="DJ3049" s="81">
        <v>3.5885742461840898E-3</v>
      </c>
      <c r="DL3049" s="81">
        <v>0</v>
      </c>
      <c r="DM3049" s="81">
        <v>1.5039252109481811E-6</v>
      </c>
      <c r="DN3049" s="81">
        <v>1.5039252109481811E-6</v>
      </c>
      <c r="DO3049" s="81">
        <v>0</v>
      </c>
      <c r="DP3049" s="81">
        <v>1.5039252109481811E-6</v>
      </c>
      <c r="DQ3049" s="81">
        <v>1.5039252109481811E-6</v>
      </c>
      <c r="DR3049" s="81">
        <v>0</v>
      </c>
      <c r="DS3049" s="81">
        <v>1.5039252109481811E-6</v>
      </c>
      <c r="DT3049" s="81">
        <v>1.5039252109481811E-6</v>
      </c>
      <c r="DU3049" s="81">
        <v>0</v>
      </c>
      <c r="DV3049" s="81">
        <v>1.5039252109481811E-6</v>
      </c>
      <c r="DW3049" s="81">
        <v>1.5039252109481811E-6</v>
      </c>
      <c r="GE3049" s="81" t="s">
        <v>449</v>
      </c>
      <c r="GF3049" s="81" t="s">
        <v>155</v>
      </c>
      <c r="GG3049" s="81" t="s">
        <v>473</v>
      </c>
      <c r="GH3049" s="81" t="s">
        <v>459</v>
      </c>
      <c r="GI3049" s="81">
        <v>2030</v>
      </c>
      <c r="GJ3049" s="81" t="s">
        <v>201</v>
      </c>
      <c r="GK3049" s="81">
        <v>0.74733835430388473</v>
      </c>
      <c r="GL3049" s="81">
        <v>68.339461</v>
      </c>
      <c r="GM3049" s="81">
        <v>2030</v>
      </c>
      <c r="GN3049" s="81" t="s">
        <v>173</v>
      </c>
      <c r="GO3049" s="81">
        <v>1.1148832299820636E-2</v>
      </c>
      <c r="GP3049" s="81">
        <v>10</v>
      </c>
      <c r="GQ3049" s="81">
        <v>0</v>
      </c>
      <c r="GR3049" s="81" t="s">
        <v>448</v>
      </c>
      <c r="GS3049" s="81">
        <v>0</v>
      </c>
      <c r="GT3049" s="81">
        <v>0</v>
      </c>
      <c r="GU3049" s="81">
        <v>1.1148832299820636E-2</v>
      </c>
      <c r="GV3049" s="81">
        <v>8.3319499833579488E-3</v>
      </c>
      <c r="GW3049" s="81">
        <v>1.1148832299820636E-2</v>
      </c>
      <c r="GX3049" s="81">
        <v>8.3319499833579488E-3</v>
      </c>
      <c r="GY3049" s="81">
        <v>1.1148832299820636E-2</v>
      </c>
      <c r="GZ3049" s="81">
        <v>8.3319499833579488E-3</v>
      </c>
    </row>
    <row r="3050" spans="98:208" x14ac:dyDescent="0.25">
      <c r="CT3050" s="81" t="s">
        <v>155</v>
      </c>
      <c r="CU3050" s="81" t="s">
        <v>471</v>
      </c>
      <c r="CV3050" s="81" t="s">
        <v>460</v>
      </c>
      <c r="CW3050" s="81">
        <v>2025</v>
      </c>
      <c r="CX3050" s="81">
        <v>0</v>
      </c>
      <c r="CY3050" s="81">
        <v>0</v>
      </c>
      <c r="CZ3050" s="81">
        <v>0</v>
      </c>
      <c r="DA3050" s="81">
        <v>0</v>
      </c>
      <c r="DB3050" s="81">
        <v>8.0408269036977217E-2</v>
      </c>
      <c r="DC3050" s="81">
        <v>3.7590224611390707E-2</v>
      </c>
      <c r="DD3050" s="81">
        <v>1.6314334115686731E-3</v>
      </c>
      <c r="DE3050" s="81">
        <v>4.1186611014017688E-2</v>
      </c>
      <c r="DF3050" s="81">
        <v>4.1908711030498526E-4</v>
      </c>
      <c r="DG3050" s="81">
        <v>4.1908711030498526E-4</v>
      </c>
      <c r="DH3050" s="81">
        <v>4.1908711030498526E-4</v>
      </c>
      <c r="DI3050" s="81">
        <v>4.1908711030498526E-4</v>
      </c>
      <c r="DJ3050" s="81">
        <v>3.5885742461840898E-3</v>
      </c>
      <c r="DL3050" s="81">
        <v>0</v>
      </c>
      <c r="DM3050" s="81">
        <v>1.5039252109481811E-6</v>
      </c>
      <c r="DN3050" s="81">
        <v>1.5039252109481811E-6</v>
      </c>
      <c r="DO3050" s="81">
        <v>0</v>
      </c>
      <c r="DP3050" s="81">
        <v>1.5039252109481811E-6</v>
      </c>
      <c r="DQ3050" s="81">
        <v>1.5039252109481811E-6</v>
      </c>
      <c r="DR3050" s="81">
        <v>0</v>
      </c>
      <c r="DS3050" s="81">
        <v>1.5039252109481811E-6</v>
      </c>
      <c r="DT3050" s="81">
        <v>1.5039252109481811E-6</v>
      </c>
      <c r="DU3050" s="81">
        <v>0</v>
      </c>
      <c r="DV3050" s="81">
        <v>1.5039252109481811E-6</v>
      </c>
      <c r="DW3050" s="81">
        <v>1.5039252109481811E-6</v>
      </c>
      <c r="GE3050" s="81" t="s">
        <v>449</v>
      </c>
      <c r="GF3050" s="81" t="s">
        <v>155</v>
      </c>
      <c r="GG3050" s="81" t="s">
        <v>473</v>
      </c>
      <c r="GH3050" s="81" t="s">
        <v>459</v>
      </c>
      <c r="GI3050" s="81">
        <v>2031</v>
      </c>
      <c r="GJ3050" s="81" t="s">
        <v>201</v>
      </c>
      <c r="GK3050" s="81">
        <v>0.74733835430388473</v>
      </c>
      <c r="GL3050" s="81">
        <v>68.339461</v>
      </c>
      <c r="GM3050" s="81">
        <v>2031</v>
      </c>
      <c r="GN3050" s="81" t="s">
        <v>173</v>
      </c>
      <c r="GO3050" s="81">
        <v>1.1148832299820636E-2</v>
      </c>
      <c r="GP3050" s="81">
        <v>10</v>
      </c>
      <c r="GQ3050" s="81">
        <v>0</v>
      </c>
      <c r="GR3050" s="81" t="s">
        <v>448</v>
      </c>
      <c r="GS3050" s="81">
        <v>0</v>
      </c>
      <c r="GT3050" s="81">
        <v>0</v>
      </c>
      <c r="GU3050" s="81">
        <v>0</v>
      </c>
      <c r="GV3050" s="81">
        <v>0</v>
      </c>
      <c r="GW3050" s="81">
        <v>1.1148832299820636E-2</v>
      </c>
      <c r="GX3050" s="81">
        <v>8.3319499833579488E-3</v>
      </c>
      <c r="GY3050" s="81">
        <v>1.1148832299820636E-2</v>
      </c>
      <c r="GZ3050" s="81">
        <v>8.3319499833579488E-3</v>
      </c>
    </row>
    <row r="3051" spans="98:208" x14ac:dyDescent="0.25">
      <c r="CT3051" s="81" t="s">
        <v>155</v>
      </c>
      <c r="CU3051" s="81" t="s">
        <v>471</v>
      </c>
      <c r="CV3051" s="81" t="s">
        <v>460</v>
      </c>
      <c r="CW3051" s="81">
        <v>2026</v>
      </c>
      <c r="CX3051" s="81">
        <v>0</v>
      </c>
      <c r="CY3051" s="81">
        <v>0</v>
      </c>
      <c r="CZ3051" s="81">
        <v>0</v>
      </c>
      <c r="DA3051" s="81">
        <v>0</v>
      </c>
      <c r="DB3051" s="81">
        <v>8.0408269036977217E-2</v>
      </c>
      <c r="DC3051" s="81">
        <v>3.7590224611390707E-2</v>
      </c>
      <c r="DD3051" s="81">
        <v>1.6314334115686731E-3</v>
      </c>
      <c r="DE3051" s="81">
        <v>4.1186611014017688E-2</v>
      </c>
      <c r="DF3051" s="81">
        <v>4.1908711030498526E-4</v>
      </c>
      <c r="DG3051" s="81">
        <v>4.1908711030498526E-4</v>
      </c>
      <c r="DH3051" s="81">
        <v>4.1908711030498526E-4</v>
      </c>
      <c r="DI3051" s="81">
        <v>4.1908711030498526E-4</v>
      </c>
      <c r="DJ3051" s="81">
        <v>3.5885742461840898E-3</v>
      </c>
      <c r="DL3051" s="81">
        <v>0</v>
      </c>
      <c r="DM3051" s="81">
        <v>1.5039252109481811E-6</v>
      </c>
      <c r="DN3051" s="81">
        <v>1.5039252109481811E-6</v>
      </c>
      <c r="DO3051" s="81">
        <v>0</v>
      </c>
      <c r="DP3051" s="81">
        <v>1.5039252109481811E-6</v>
      </c>
      <c r="DQ3051" s="81">
        <v>1.5039252109481811E-6</v>
      </c>
      <c r="DR3051" s="81">
        <v>0</v>
      </c>
      <c r="DS3051" s="81">
        <v>1.5039252109481811E-6</v>
      </c>
      <c r="DT3051" s="81">
        <v>1.5039252109481811E-6</v>
      </c>
      <c r="DU3051" s="81">
        <v>0</v>
      </c>
      <c r="DV3051" s="81">
        <v>1.5039252109481811E-6</v>
      </c>
      <c r="DW3051" s="81">
        <v>1.5039252109481811E-6</v>
      </c>
      <c r="GE3051" s="81" t="s">
        <v>449</v>
      </c>
      <c r="GF3051" s="81" t="s">
        <v>155</v>
      </c>
      <c r="GG3051" s="81" t="s">
        <v>473</v>
      </c>
      <c r="GH3051" s="81" t="s">
        <v>459</v>
      </c>
      <c r="GI3051" s="81">
        <v>2032</v>
      </c>
      <c r="GJ3051" s="81" t="s">
        <v>201</v>
      </c>
      <c r="GK3051" s="81">
        <v>0.74733835430388473</v>
      </c>
      <c r="GL3051" s="81">
        <v>68.339461</v>
      </c>
      <c r="GM3051" s="81">
        <v>2032</v>
      </c>
      <c r="GN3051" s="81" t="s">
        <v>173</v>
      </c>
      <c r="GO3051" s="81">
        <v>1.1148832299820636E-2</v>
      </c>
      <c r="GP3051" s="81">
        <v>10</v>
      </c>
      <c r="GQ3051" s="81">
        <v>0</v>
      </c>
      <c r="GR3051" s="81" t="s">
        <v>448</v>
      </c>
      <c r="GS3051" s="81">
        <v>0</v>
      </c>
      <c r="GT3051" s="81">
        <v>0</v>
      </c>
      <c r="GU3051" s="81">
        <v>0</v>
      </c>
      <c r="GV3051" s="81">
        <v>0</v>
      </c>
      <c r="GW3051" s="81">
        <v>0</v>
      </c>
      <c r="GX3051" s="81">
        <v>0</v>
      </c>
      <c r="GY3051" s="81">
        <v>1.1148832299820636E-2</v>
      </c>
      <c r="GZ3051" s="81">
        <v>8.3319499833579488E-3</v>
      </c>
    </row>
    <row r="3052" spans="98:208" x14ac:dyDescent="0.25">
      <c r="CT3052" s="81" t="s">
        <v>155</v>
      </c>
      <c r="CU3052" s="81" t="s">
        <v>471</v>
      </c>
      <c r="CV3052" s="81" t="s">
        <v>460</v>
      </c>
      <c r="CW3052" s="81">
        <v>2027</v>
      </c>
      <c r="CX3052" s="81">
        <v>0</v>
      </c>
      <c r="CY3052" s="81">
        <v>0</v>
      </c>
      <c r="CZ3052" s="81">
        <v>0</v>
      </c>
      <c r="DA3052" s="81">
        <v>0</v>
      </c>
      <c r="DB3052" s="81">
        <v>8.0408269036977217E-2</v>
      </c>
      <c r="DC3052" s="81">
        <v>3.7590224611390707E-2</v>
      </c>
      <c r="DD3052" s="81">
        <v>1.6314334115686731E-3</v>
      </c>
      <c r="DE3052" s="81">
        <v>4.1186611014017688E-2</v>
      </c>
      <c r="DF3052" s="81">
        <v>4.1908711030498526E-4</v>
      </c>
      <c r="DG3052" s="81">
        <v>4.1908711030498526E-4</v>
      </c>
      <c r="DH3052" s="81">
        <v>4.1908711030498526E-4</v>
      </c>
      <c r="DI3052" s="81">
        <v>4.1908711030498526E-4</v>
      </c>
      <c r="DJ3052" s="81">
        <v>3.5885742461840898E-3</v>
      </c>
      <c r="DL3052" s="81">
        <v>0</v>
      </c>
      <c r="DM3052" s="81">
        <v>1.5039252109481811E-6</v>
      </c>
      <c r="DN3052" s="81">
        <v>1.5039252109481811E-6</v>
      </c>
      <c r="DO3052" s="81">
        <v>0</v>
      </c>
      <c r="DP3052" s="81">
        <v>1.5039252109481811E-6</v>
      </c>
      <c r="DQ3052" s="81">
        <v>1.5039252109481811E-6</v>
      </c>
      <c r="DR3052" s="81">
        <v>0</v>
      </c>
      <c r="DS3052" s="81">
        <v>1.5039252109481811E-6</v>
      </c>
      <c r="DT3052" s="81">
        <v>1.5039252109481811E-6</v>
      </c>
      <c r="DU3052" s="81">
        <v>0</v>
      </c>
      <c r="DV3052" s="81">
        <v>1.5039252109481811E-6</v>
      </c>
      <c r="DW3052" s="81">
        <v>1.5039252109481811E-6</v>
      </c>
      <c r="GE3052" s="81" t="s">
        <v>449</v>
      </c>
      <c r="GF3052" s="81" t="s">
        <v>155</v>
      </c>
      <c r="GG3052" s="81" t="s">
        <v>473</v>
      </c>
      <c r="GH3052" s="81" t="s">
        <v>460</v>
      </c>
      <c r="GI3052" s="81">
        <v>2021</v>
      </c>
      <c r="GJ3052" s="81" t="s">
        <v>201</v>
      </c>
      <c r="GK3052" s="81">
        <v>3.6425060683954513E-2</v>
      </c>
      <c r="GL3052" s="81">
        <v>68.339461</v>
      </c>
      <c r="GM3052" s="81">
        <v>2021</v>
      </c>
      <c r="GN3052" s="81" t="s">
        <v>173</v>
      </c>
      <c r="GO3052" s="81">
        <v>1.1148832299820636E-2</v>
      </c>
      <c r="GP3052" s="81">
        <v>10</v>
      </c>
      <c r="GQ3052" s="81">
        <v>0</v>
      </c>
      <c r="GR3052" s="81" t="s">
        <v>448</v>
      </c>
      <c r="GS3052" s="81">
        <v>1.1148832299820636E-2</v>
      </c>
      <c r="GT3052" s="81">
        <v>4.0609689307619882E-4</v>
      </c>
      <c r="GU3052" s="81">
        <v>1.1148832299820636E-2</v>
      </c>
      <c r="GV3052" s="81">
        <v>4.0609689307619882E-4</v>
      </c>
      <c r="GW3052" s="81">
        <v>0</v>
      </c>
      <c r="GX3052" s="81">
        <v>0</v>
      </c>
      <c r="GY3052" s="81">
        <v>0</v>
      </c>
      <c r="GZ3052" s="81">
        <v>0</v>
      </c>
    </row>
    <row r="3053" spans="98:208" x14ac:dyDescent="0.25">
      <c r="CT3053" s="81" t="s">
        <v>155</v>
      </c>
      <c r="CU3053" s="81" t="s">
        <v>471</v>
      </c>
      <c r="CV3053" s="81" t="s">
        <v>460</v>
      </c>
      <c r="CW3053" s="81">
        <v>2028</v>
      </c>
      <c r="CX3053" s="81">
        <v>0</v>
      </c>
      <c r="CY3053" s="81">
        <v>0</v>
      </c>
      <c r="CZ3053" s="81">
        <v>0</v>
      </c>
      <c r="DA3053" s="81">
        <v>0</v>
      </c>
      <c r="DB3053" s="81">
        <v>8.3606377745129579E-2</v>
      </c>
      <c r="DC3053" s="81">
        <v>3.9055083184886222E-2</v>
      </c>
      <c r="DD3053" s="81">
        <v>1.6949971741064039E-3</v>
      </c>
      <c r="DE3053" s="81">
        <v>4.2856297386136867E-2</v>
      </c>
      <c r="DF3053" s="81">
        <v>4.3541857288384125E-4</v>
      </c>
      <c r="DG3053" s="81">
        <v>4.3541857288384125E-4</v>
      </c>
      <c r="DH3053" s="81">
        <v>4.3541857288384125E-4</v>
      </c>
      <c r="DI3053" s="81">
        <v>4.3541857288384125E-4</v>
      </c>
      <c r="DJ3053" s="81">
        <v>3.5885742461840898E-3</v>
      </c>
      <c r="DL3053" s="81">
        <v>0</v>
      </c>
      <c r="DM3053" s="81">
        <v>1.5625318769611828E-6</v>
      </c>
      <c r="DN3053" s="81">
        <v>1.5625318769611828E-6</v>
      </c>
      <c r="DO3053" s="81">
        <v>0</v>
      </c>
      <c r="DP3053" s="81">
        <v>1.5625318769611828E-6</v>
      </c>
      <c r="DQ3053" s="81">
        <v>1.5625318769611828E-6</v>
      </c>
      <c r="DR3053" s="81">
        <v>0</v>
      </c>
      <c r="DS3053" s="81">
        <v>1.5625318769611828E-6</v>
      </c>
      <c r="DT3053" s="81">
        <v>1.5625318769611828E-6</v>
      </c>
      <c r="DU3053" s="81">
        <v>0</v>
      </c>
      <c r="DV3053" s="81">
        <v>1.5625318769611828E-6</v>
      </c>
      <c r="DW3053" s="81">
        <v>1.5625318769611828E-6</v>
      </c>
      <c r="GE3053" s="81" t="s">
        <v>449</v>
      </c>
      <c r="GF3053" s="81" t="s">
        <v>155</v>
      </c>
      <c r="GG3053" s="81" t="s">
        <v>473</v>
      </c>
      <c r="GH3053" s="81" t="s">
        <v>460</v>
      </c>
      <c r="GI3053" s="81">
        <v>2022</v>
      </c>
      <c r="GJ3053" s="81" t="s">
        <v>201</v>
      </c>
      <c r="GK3053" s="81">
        <v>3.6425060683954513E-2</v>
      </c>
      <c r="GL3053" s="81">
        <v>68.339461</v>
      </c>
      <c r="GM3053" s="81">
        <v>2022</v>
      </c>
      <c r="GN3053" s="81" t="s">
        <v>173</v>
      </c>
      <c r="GO3053" s="81">
        <v>1.1148832299820636E-2</v>
      </c>
      <c r="GP3053" s="81">
        <v>10</v>
      </c>
      <c r="GQ3053" s="81">
        <v>0</v>
      </c>
      <c r="GR3053" s="81" t="s">
        <v>448</v>
      </c>
      <c r="GS3053" s="81">
        <v>1.1148832299820636E-2</v>
      </c>
      <c r="GT3053" s="81">
        <v>4.0609689307619882E-4</v>
      </c>
      <c r="GU3053" s="81">
        <v>1.1148832299820636E-2</v>
      </c>
      <c r="GV3053" s="81">
        <v>4.0609689307619882E-4</v>
      </c>
      <c r="GW3053" s="81">
        <v>1.1148832299820636E-2</v>
      </c>
      <c r="GX3053" s="81">
        <v>4.0609689307619882E-4</v>
      </c>
      <c r="GY3053" s="81">
        <v>0</v>
      </c>
      <c r="GZ3053" s="81">
        <v>0</v>
      </c>
    </row>
    <row r="3054" spans="98:208" x14ac:dyDescent="0.25">
      <c r="CT3054" s="81" t="s">
        <v>155</v>
      </c>
      <c r="CU3054" s="81" t="s">
        <v>471</v>
      </c>
      <c r="CV3054" s="81" t="s">
        <v>460</v>
      </c>
      <c r="CW3054" s="81">
        <v>2029</v>
      </c>
      <c r="CX3054" s="81">
        <v>0</v>
      </c>
      <c r="CY3054" s="81">
        <v>0</v>
      </c>
      <c r="CZ3054" s="81">
        <v>0</v>
      </c>
      <c r="DA3054" s="81">
        <v>0</v>
      </c>
      <c r="DB3054" s="81">
        <v>8.3606377745129579E-2</v>
      </c>
      <c r="DC3054" s="81">
        <v>3.9055083184886222E-2</v>
      </c>
      <c r="DD3054" s="81">
        <v>1.6949971741064039E-3</v>
      </c>
      <c r="DE3054" s="81">
        <v>4.2856297386136867E-2</v>
      </c>
      <c r="DF3054" s="81">
        <v>4.3541857288384125E-4</v>
      </c>
      <c r="DG3054" s="81">
        <v>4.3541857288384125E-4</v>
      </c>
      <c r="DH3054" s="81">
        <v>4.3541857288384125E-4</v>
      </c>
      <c r="DI3054" s="81">
        <v>4.3541857288384125E-4</v>
      </c>
      <c r="DJ3054" s="81">
        <v>3.5885742461840898E-3</v>
      </c>
      <c r="DL3054" s="81">
        <v>0</v>
      </c>
      <c r="DM3054" s="81">
        <v>1.5625318769611828E-6</v>
      </c>
      <c r="DN3054" s="81">
        <v>1.5625318769611828E-6</v>
      </c>
      <c r="DO3054" s="81">
        <v>0</v>
      </c>
      <c r="DP3054" s="81">
        <v>1.5625318769611828E-6</v>
      </c>
      <c r="DQ3054" s="81">
        <v>1.5625318769611828E-6</v>
      </c>
      <c r="DR3054" s="81">
        <v>0</v>
      </c>
      <c r="DS3054" s="81">
        <v>1.5625318769611828E-6</v>
      </c>
      <c r="DT3054" s="81">
        <v>1.5625318769611828E-6</v>
      </c>
      <c r="DU3054" s="81">
        <v>0</v>
      </c>
      <c r="DV3054" s="81">
        <v>1.5625318769611828E-6</v>
      </c>
      <c r="DW3054" s="81">
        <v>1.5625318769611828E-6</v>
      </c>
      <c r="GE3054" s="81" t="s">
        <v>449</v>
      </c>
      <c r="GF3054" s="81" t="s">
        <v>155</v>
      </c>
      <c r="GG3054" s="81" t="s">
        <v>473</v>
      </c>
      <c r="GH3054" s="81" t="s">
        <v>460</v>
      </c>
      <c r="GI3054" s="81">
        <v>2023</v>
      </c>
      <c r="GJ3054" s="81" t="s">
        <v>201</v>
      </c>
      <c r="GK3054" s="81">
        <v>3.7590224611390728E-2</v>
      </c>
      <c r="GL3054" s="81">
        <v>68.339461</v>
      </c>
      <c r="GM3054" s="81">
        <v>2023</v>
      </c>
      <c r="GN3054" s="81" t="s">
        <v>173</v>
      </c>
      <c r="GO3054" s="81">
        <v>1.1148832299820636E-2</v>
      </c>
      <c r="GP3054" s="81">
        <v>10</v>
      </c>
      <c r="GQ3054" s="81">
        <v>0</v>
      </c>
      <c r="GR3054" s="81" t="s">
        <v>448</v>
      </c>
      <c r="GS3054" s="81">
        <v>1.1148832299820636E-2</v>
      </c>
      <c r="GT3054" s="81">
        <v>4.1908711030498559E-4</v>
      </c>
      <c r="GU3054" s="81">
        <v>1.1148832299820636E-2</v>
      </c>
      <c r="GV3054" s="81">
        <v>4.1908711030498559E-4</v>
      </c>
      <c r="GW3054" s="81">
        <v>1.1148832299820636E-2</v>
      </c>
      <c r="GX3054" s="81">
        <v>4.1908711030498559E-4</v>
      </c>
      <c r="GY3054" s="81">
        <v>1.1148832299820636E-2</v>
      </c>
      <c r="GZ3054" s="81">
        <v>4.1908711030498559E-4</v>
      </c>
    </row>
    <row r="3055" spans="98:208" x14ac:dyDescent="0.25">
      <c r="CT3055" s="81" t="s">
        <v>155</v>
      </c>
      <c r="CU3055" s="81" t="s">
        <v>471</v>
      </c>
      <c r="CV3055" s="81" t="s">
        <v>460</v>
      </c>
      <c r="CW3055" s="81">
        <v>2030</v>
      </c>
      <c r="CX3055" s="81">
        <v>0</v>
      </c>
      <c r="CY3055" s="81">
        <v>0</v>
      </c>
      <c r="CZ3055" s="81">
        <v>0</v>
      </c>
      <c r="DA3055" s="81">
        <v>0</v>
      </c>
      <c r="DB3055" s="81">
        <v>8.3606377745129579E-2</v>
      </c>
      <c r="DC3055" s="81">
        <v>3.9055083184886222E-2</v>
      </c>
      <c r="DD3055" s="81">
        <v>1.6949971741064039E-3</v>
      </c>
      <c r="DE3055" s="81">
        <v>4.2856297386136867E-2</v>
      </c>
      <c r="DF3055" s="81">
        <v>0</v>
      </c>
      <c r="DG3055" s="81">
        <v>4.3541857288384125E-4</v>
      </c>
      <c r="DH3055" s="81">
        <v>4.3541857288384125E-4</v>
      </c>
      <c r="DI3055" s="81">
        <v>4.3541857288384125E-4</v>
      </c>
      <c r="DJ3055" s="81">
        <v>3.5885742461840898E-3</v>
      </c>
      <c r="DL3055" s="81">
        <v>0</v>
      </c>
      <c r="DM3055" s="81">
        <v>0</v>
      </c>
      <c r="DN3055" s="81">
        <v>0</v>
      </c>
      <c r="DO3055" s="81">
        <v>0</v>
      </c>
      <c r="DP3055" s="81">
        <v>1.5625318769611828E-6</v>
      </c>
      <c r="DQ3055" s="81">
        <v>1.5625318769611828E-6</v>
      </c>
      <c r="DR3055" s="81">
        <v>0</v>
      </c>
      <c r="DS3055" s="81">
        <v>1.5625318769611828E-6</v>
      </c>
      <c r="DT3055" s="81">
        <v>1.5625318769611828E-6</v>
      </c>
      <c r="DU3055" s="81">
        <v>0</v>
      </c>
      <c r="DV3055" s="81">
        <v>1.5625318769611828E-6</v>
      </c>
      <c r="DW3055" s="81">
        <v>1.5625318769611828E-6</v>
      </c>
      <c r="GE3055" s="81" t="s">
        <v>449</v>
      </c>
      <c r="GF3055" s="81" t="s">
        <v>155</v>
      </c>
      <c r="GG3055" s="81" t="s">
        <v>473</v>
      </c>
      <c r="GH3055" s="81" t="s">
        <v>460</v>
      </c>
      <c r="GI3055" s="81">
        <v>2024</v>
      </c>
      <c r="GJ3055" s="81" t="s">
        <v>201</v>
      </c>
      <c r="GK3055" s="81">
        <v>3.7590224611390728E-2</v>
      </c>
      <c r="GL3055" s="81">
        <v>68.339461</v>
      </c>
      <c r="GM3055" s="81">
        <v>2024</v>
      </c>
      <c r="GN3055" s="81" t="s">
        <v>173</v>
      </c>
      <c r="GO3055" s="81">
        <v>1.1148832299820636E-2</v>
      </c>
      <c r="GP3055" s="81">
        <v>10</v>
      </c>
      <c r="GQ3055" s="81">
        <v>0</v>
      </c>
      <c r="GR3055" s="81" t="s">
        <v>448</v>
      </c>
      <c r="GS3055" s="81">
        <v>1.1148832299820636E-2</v>
      </c>
      <c r="GT3055" s="81">
        <v>4.1908711030498559E-4</v>
      </c>
      <c r="GU3055" s="81">
        <v>1.1148832299820636E-2</v>
      </c>
      <c r="GV3055" s="81">
        <v>4.1908711030498559E-4</v>
      </c>
      <c r="GW3055" s="81">
        <v>1.1148832299820636E-2</v>
      </c>
      <c r="GX3055" s="81">
        <v>4.1908711030498559E-4</v>
      </c>
      <c r="GY3055" s="81">
        <v>1.1148832299820636E-2</v>
      </c>
      <c r="GZ3055" s="81">
        <v>4.1908711030498559E-4</v>
      </c>
    </row>
    <row r="3056" spans="98:208" x14ac:dyDescent="0.25">
      <c r="CT3056" s="81" t="s">
        <v>155</v>
      </c>
      <c r="CU3056" s="81" t="s">
        <v>471</v>
      </c>
      <c r="CV3056" s="81" t="s">
        <v>460</v>
      </c>
      <c r="CW3056" s="81">
        <v>2031</v>
      </c>
      <c r="CX3056" s="81">
        <v>0</v>
      </c>
      <c r="CY3056" s="81">
        <v>0</v>
      </c>
      <c r="CZ3056" s="81">
        <v>0</v>
      </c>
      <c r="DA3056" s="81">
        <v>0</v>
      </c>
      <c r="DB3056" s="81">
        <v>8.3606377745129579E-2</v>
      </c>
      <c r="DC3056" s="81">
        <v>3.9055083184886222E-2</v>
      </c>
      <c r="DD3056" s="81">
        <v>1.6949971741064039E-3</v>
      </c>
      <c r="DE3056" s="81">
        <v>4.2856297386136867E-2</v>
      </c>
      <c r="DF3056" s="81">
        <v>0</v>
      </c>
      <c r="DG3056" s="81">
        <v>0</v>
      </c>
      <c r="DH3056" s="81">
        <v>4.3541857288384125E-4</v>
      </c>
      <c r="DI3056" s="81">
        <v>4.3541857288384125E-4</v>
      </c>
      <c r="DJ3056" s="81">
        <v>3.5885742461840898E-3</v>
      </c>
      <c r="DL3056" s="81">
        <v>0</v>
      </c>
      <c r="DM3056" s="81">
        <v>0</v>
      </c>
      <c r="DN3056" s="81">
        <v>0</v>
      </c>
      <c r="DO3056" s="81">
        <v>0</v>
      </c>
      <c r="DP3056" s="81">
        <v>0</v>
      </c>
      <c r="DQ3056" s="81">
        <v>0</v>
      </c>
      <c r="DR3056" s="81">
        <v>0</v>
      </c>
      <c r="DS3056" s="81">
        <v>1.5625318769611828E-6</v>
      </c>
      <c r="DT3056" s="81">
        <v>1.5625318769611828E-6</v>
      </c>
      <c r="DU3056" s="81">
        <v>0</v>
      </c>
      <c r="DV3056" s="81">
        <v>1.5625318769611828E-6</v>
      </c>
      <c r="DW3056" s="81">
        <v>1.5625318769611828E-6</v>
      </c>
      <c r="GE3056" s="81" t="s">
        <v>449</v>
      </c>
      <c r="GF3056" s="81" t="s">
        <v>155</v>
      </c>
      <c r="GG3056" s="81" t="s">
        <v>473</v>
      </c>
      <c r="GH3056" s="81" t="s">
        <v>460</v>
      </c>
      <c r="GI3056" s="81">
        <v>2025</v>
      </c>
      <c r="GJ3056" s="81" t="s">
        <v>201</v>
      </c>
      <c r="GK3056" s="81">
        <v>3.7590224611390728E-2</v>
      </c>
      <c r="GL3056" s="81">
        <v>68.339461</v>
      </c>
      <c r="GM3056" s="81">
        <v>2025</v>
      </c>
      <c r="GN3056" s="81" t="s">
        <v>173</v>
      </c>
      <c r="GO3056" s="81">
        <v>1.1148832299820636E-2</v>
      </c>
      <c r="GP3056" s="81">
        <v>10</v>
      </c>
      <c r="GQ3056" s="81">
        <v>0</v>
      </c>
      <c r="GR3056" s="81" t="s">
        <v>448</v>
      </c>
      <c r="GS3056" s="81">
        <v>1.1148832299820636E-2</v>
      </c>
      <c r="GT3056" s="81">
        <v>4.1908711030498559E-4</v>
      </c>
      <c r="GU3056" s="81">
        <v>1.1148832299820636E-2</v>
      </c>
      <c r="GV3056" s="81">
        <v>4.1908711030498559E-4</v>
      </c>
      <c r="GW3056" s="81">
        <v>1.1148832299820636E-2</v>
      </c>
      <c r="GX3056" s="81">
        <v>4.1908711030498559E-4</v>
      </c>
      <c r="GY3056" s="81">
        <v>1.1148832299820636E-2</v>
      </c>
      <c r="GZ3056" s="81">
        <v>4.1908711030498559E-4</v>
      </c>
    </row>
    <row r="3057" spans="98:208" x14ac:dyDescent="0.25">
      <c r="CT3057" s="81" t="s">
        <v>155</v>
      </c>
      <c r="CU3057" s="81" t="s">
        <v>471</v>
      </c>
      <c r="CV3057" s="81" t="s">
        <v>460</v>
      </c>
      <c r="CW3057" s="81">
        <v>2032</v>
      </c>
      <c r="CX3057" s="81">
        <v>0</v>
      </c>
      <c r="CY3057" s="81">
        <v>0</v>
      </c>
      <c r="CZ3057" s="81">
        <v>0</v>
      </c>
      <c r="DA3057" s="81">
        <v>0</v>
      </c>
      <c r="DB3057" s="81">
        <v>8.3606377745129579E-2</v>
      </c>
      <c r="DC3057" s="81">
        <v>3.9055083184886222E-2</v>
      </c>
      <c r="DD3057" s="81">
        <v>1.6949971741064039E-3</v>
      </c>
      <c r="DE3057" s="81">
        <v>4.2856297386136867E-2</v>
      </c>
      <c r="DF3057" s="81">
        <v>0</v>
      </c>
      <c r="DG3057" s="81">
        <v>0</v>
      </c>
      <c r="DH3057" s="81">
        <v>0</v>
      </c>
      <c r="DI3057" s="81">
        <v>4.3541857288384125E-4</v>
      </c>
      <c r="DJ3057" s="81">
        <v>3.5885742461840898E-3</v>
      </c>
      <c r="DL3057" s="81">
        <v>0</v>
      </c>
      <c r="DM3057" s="81">
        <v>0</v>
      </c>
      <c r="DN3057" s="81">
        <v>0</v>
      </c>
      <c r="DO3057" s="81">
        <v>0</v>
      </c>
      <c r="DP3057" s="81">
        <v>0</v>
      </c>
      <c r="DQ3057" s="81">
        <v>0</v>
      </c>
      <c r="DR3057" s="81">
        <v>0</v>
      </c>
      <c r="DS3057" s="81">
        <v>0</v>
      </c>
      <c r="DT3057" s="81">
        <v>0</v>
      </c>
      <c r="DU3057" s="81">
        <v>0</v>
      </c>
      <c r="DV3057" s="81">
        <v>1.5625318769611828E-6</v>
      </c>
      <c r="DW3057" s="81">
        <v>1.5625318769611828E-6</v>
      </c>
      <c r="GE3057" s="81" t="s">
        <v>449</v>
      </c>
      <c r="GF3057" s="81" t="s">
        <v>155</v>
      </c>
      <c r="GG3057" s="81" t="s">
        <v>473</v>
      </c>
      <c r="GH3057" s="81" t="s">
        <v>460</v>
      </c>
      <c r="GI3057" s="81">
        <v>2026</v>
      </c>
      <c r="GJ3057" s="81" t="s">
        <v>201</v>
      </c>
      <c r="GK3057" s="81">
        <v>3.7590224611390728E-2</v>
      </c>
      <c r="GL3057" s="81">
        <v>68.339461</v>
      </c>
      <c r="GM3057" s="81">
        <v>2026</v>
      </c>
      <c r="GN3057" s="81" t="s">
        <v>173</v>
      </c>
      <c r="GO3057" s="81">
        <v>1.1148832299820636E-2</v>
      </c>
      <c r="GP3057" s="81">
        <v>10</v>
      </c>
      <c r="GQ3057" s="81">
        <v>0</v>
      </c>
      <c r="GR3057" s="81" t="s">
        <v>448</v>
      </c>
      <c r="GS3057" s="81">
        <v>1.1148832299820636E-2</v>
      </c>
      <c r="GT3057" s="81">
        <v>4.1908711030498559E-4</v>
      </c>
      <c r="GU3057" s="81">
        <v>1.1148832299820636E-2</v>
      </c>
      <c r="GV3057" s="81">
        <v>4.1908711030498559E-4</v>
      </c>
      <c r="GW3057" s="81">
        <v>1.1148832299820636E-2</v>
      </c>
      <c r="GX3057" s="81">
        <v>4.1908711030498559E-4</v>
      </c>
      <c r="GY3057" s="81">
        <v>1.1148832299820636E-2</v>
      </c>
      <c r="GZ3057" s="81">
        <v>4.1908711030498559E-4</v>
      </c>
    </row>
    <row r="3058" spans="98:208" x14ac:dyDescent="0.25">
      <c r="CT3058" s="81" t="s">
        <v>155</v>
      </c>
      <c r="CU3058" s="81" t="s">
        <v>471</v>
      </c>
      <c r="CV3058" s="81" t="s">
        <v>461</v>
      </c>
      <c r="CW3058" s="81">
        <v>2020</v>
      </c>
      <c r="CX3058" s="81">
        <v>0</v>
      </c>
      <c r="CY3058" s="81">
        <v>0</v>
      </c>
      <c r="CZ3058" s="81">
        <v>0</v>
      </c>
      <c r="DA3058" s="81">
        <v>0</v>
      </c>
      <c r="DB3058" s="81">
        <v>14146.130641334141</v>
      </c>
      <c r="DC3058" s="81">
        <v>222.22942162785591</v>
      </c>
      <c r="DD3058" s="81">
        <v>8585.7228092489258</v>
      </c>
      <c r="DE3058" s="81">
        <v>5338.1784104573553</v>
      </c>
      <c r="DF3058" s="81">
        <v>2.4775985538150982</v>
      </c>
      <c r="DG3058" s="81">
        <v>0</v>
      </c>
      <c r="DH3058" s="81">
        <v>0</v>
      </c>
      <c r="DI3058" s="81">
        <v>0</v>
      </c>
      <c r="DJ3058" s="81">
        <v>1.3659422349554669E-6</v>
      </c>
      <c r="DL3058" s="81">
        <v>0</v>
      </c>
      <c r="DM3058" s="81">
        <v>3.3842565059206279E-6</v>
      </c>
      <c r="DN3058" s="81">
        <v>3.3842565059206279E-6</v>
      </c>
      <c r="DO3058" s="81">
        <v>0</v>
      </c>
      <c r="DP3058" s="81">
        <v>0</v>
      </c>
      <c r="DQ3058" s="81">
        <v>0</v>
      </c>
      <c r="DR3058" s="81">
        <v>0</v>
      </c>
      <c r="DS3058" s="81">
        <v>0</v>
      </c>
      <c r="DT3058" s="81">
        <v>0</v>
      </c>
      <c r="DU3058" s="81">
        <v>0</v>
      </c>
      <c r="DV3058" s="81">
        <v>0</v>
      </c>
      <c r="DW3058" s="81">
        <v>0</v>
      </c>
      <c r="GE3058" s="81" t="s">
        <v>449</v>
      </c>
      <c r="GF3058" s="81" t="s">
        <v>155</v>
      </c>
      <c r="GG3058" s="81" t="s">
        <v>473</v>
      </c>
      <c r="GH3058" s="81" t="s">
        <v>460</v>
      </c>
      <c r="GI3058" s="81">
        <v>2027</v>
      </c>
      <c r="GJ3058" s="81" t="s">
        <v>201</v>
      </c>
      <c r="GK3058" s="81">
        <v>3.7590224611390728E-2</v>
      </c>
      <c r="GL3058" s="81">
        <v>68.339461</v>
      </c>
      <c r="GM3058" s="81">
        <v>2027</v>
      </c>
      <c r="GN3058" s="81" t="s">
        <v>173</v>
      </c>
      <c r="GO3058" s="81">
        <v>1.1148832299820636E-2</v>
      </c>
      <c r="GP3058" s="81">
        <v>10</v>
      </c>
      <c r="GQ3058" s="81">
        <v>0</v>
      </c>
      <c r="GR3058" s="81" t="s">
        <v>448</v>
      </c>
      <c r="GS3058" s="81">
        <v>1.1148832299820636E-2</v>
      </c>
      <c r="GT3058" s="81">
        <v>4.1908711030498559E-4</v>
      </c>
      <c r="GU3058" s="81">
        <v>1.1148832299820636E-2</v>
      </c>
      <c r="GV3058" s="81">
        <v>4.1908711030498559E-4</v>
      </c>
      <c r="GW3058" s="81">
        <v>1.1148832299820636E-2</v>
      </c>
      <c r="GX3058" s="81">
        <v>4.1908711030498559E-4</v>
      </c>
      <c r="GY3058" s="81">
        <v>1.1148832299820636E-2</v>
      </c>
      <c r="GZ3058" s="81">
        <v>4.1908711030498559E-4</v>
      </c>
    </row>
    <row r="3059" spans="98:208" x14ac:dyDescent="0.25">
      <c r="CT3059" s="81" t="s">
        <v>155</v>
      </c>
      <c r="CU3059" s="81" t="s">
        <v>471</v>
      </c>
      <c r="CV3059" s="81" t="s">
        <v>461</v>
      </c>
      <c r="CW3059" s="81">
        <v>2021</v>
      </c>
      <c r="CX3059" s="81">
        <v>0</v>
      </c>
      <c r="CY3059" s="81">
        <v>0</v>
      </c>
      <c r="CZ3059" s="81">
        <v>0</v>
      </c>
      <c r="DA3059" s="81">
        <v>0</v>
      </c>
      <c r="DB3059" s="81">
        <v>14146.130641334141</v>
      </c>
      <c r="DC3059" s="81">
        <v>222.22942162785591</v>
      </c>
      <c r="DD3059" s="81">
        <v>8585.7228092489258</v>
      </c>
      <c r="DE3059" s="81">
        <v>5338.1784104573553</v>
      </c>
      <c r="DF3059" s="81">
        <v>2.4775985538150982</v>
      </c>
      <c r="DG3059" s="81">
        <v>2.4775985538150982</v>
      </c>
      <c r="DH3059" s="81">
        <v>0</v>
      </c>
      <c r="DI3059" s="81">
        <v>0</v>
      </c>
      <c r="DJ3059" s="81">
        <v>1.3659422349554669E-6</v>
      </c>
      <c r="DL3059" s="81">
        <v>0</v>
      </c>
      <c r="DM3059" s="81">
        <v>3.3842565059206279E-6</v>
      </c>
      <c r="DN3059" s="81">
        <v>3.3842565059206279E-6</v>
      </c>
      <c r="DO3059" s="81">
        <v>0</v>
      </c>
      <c r="DP3059" s="81">
        <v>3.3842565059206279E-6</v>
      </c>
      <c r="DQ3059" s="81">
        <v>3.3842565059206279E-6</v>
      </c>
      <c r="DR3059" s="81">
        <v>0</v>
      </c>
      <c r="DS3059" s="81">
        <v>0</v>
      </c>
      <c r="DT3059" s="81">
        <v>0</v>
      </c>
      <c r="DU3059" s="81">
        <v>0</v>
      </c>
      <c r="DV3059" s="81">
        <v>0</v>
      </c>
      <c r="DW3059" s="81">
        <v>0</v>
      </c>
      <c r="GE3059" s="81" t="s">
        <v>449</v>
      </c>
      <c r="GF3059" s="81" t="s">
        <v>155</v>
      </c>
      <c r="GG3059" s="81" t="s">
        <v>473</v>
      </c>
      <c r="GH3059" s="81" t="s">
        <v>460</v>
      </c>
      <c r="GI3059" s="81">
        <v>2028</v>
      </c>
      <c r="GJ3059" s="81" t="s">
        <v>201</v>
      </c>
      <c r="GK3059" s="81">
        <v>3.9055083184886187E-2</v>
      </c>
      <c r="GL3059" s="81">
        <v>68.339461</v>
      </c>
      <c r="GM3059" s="81">
        <v>2028</v>
      </c>
      <c r="GN3059" s="81" t="s">
        <v>173</v>
      </c>
      <c r="GO3059" s="81">
        <v>1.1148832299820636E-2</v>
      </c>
      <c r="GP3059" s="81">
        <v>10</v>
      </c>
      <c r="GQ3059" s="81">
        <v>0</v>
      </c>
      <c r="GR3059" s="81" t="s">
        <v>448</v>
      </c>
      <c r="GS3059" s="81">
        <v>1.1148832299820636E-2</v>
      </c>
      <c r="GT3059" s="81">
        <v>4.3541857288384092E-4</v>
      </c>
      <c r="GU3059" s="81">
        <v>1.1148832299820636E-2</v>
      </c>
      <c r="GV3059" s="81">
        <v>4.3541857288384092E-4</v>
      </c>
      <c r="GW3059" s="81">
        <v>1.1148832299820636E-2</v>
      </c>
      <c r="GX3059" s="81">
        <v>4.3541857288384092E-4</v>
      </c>
      <c r="GY3059" s="81">
        <v>1.1148832299820636E-2</v>
      </c>
      <c r="GZ3059" s="81">
        <v>4.3541857288384092E-4</v>
      </c>
    </row>
    <row r="3060" spans="98:208" x14ac:dyDescent="0.25">
      <c r="CT3060" s="81" t="s">
        <v>155</v>
      </c>
      <c r="CU3060" s="81" t="s">
        <v>471</v>
      </c>
      <c r="CV3060" s="81" t="s">
        <v>461</v>
      </c>
      <c r="CW3060" s="81">
        <v>2022</v>
      </c>
      <c r="CX3060" s="81">
        <v>0</v>
      </c>
      <c r="CY3060" s="81">
        <v>0</v>
      </c>
      <c r="CZ3060" s="81">
        <v>0</v>
      </c>
      <c r="DA3060" s="81">
        <v>0</v>
      </c>
      <c r="DB3060" s="81">
        <v>14146.130641334141</v>
      </c>
      <c r="DC3060" s="81">
        <v>222.22942162785591</v>
      </c>
      <c r="DD3060" s="81">
        <v>8585.7228092489258</v>
      </c>
      <c r="DE3060" s="81">
        <v>5338.1784104573553</v>
      </c>
      <c r="DF3060" s="81">
        <v>2.4775985538150982</v>
      </c>
      <c r="DG3060" s="81">
        <v>2.4775985538150982</v>
      </c>
      <c r="DH3060" s="81">
        <v>2.4775985538150982</v>
      </c>
      <c r="DI3060" s="81">
        <v>0</v>
      </c>
      <c r="DJ3060" s="81">
        <v>1.3659422349554669E-6</v>
      </c>
      <c r="DL3060" s="81">
        <v>0</v>
      </c>
      <c r="DM3060" s="81">
        <v>3.3842565059206279E-6</v>
      </c>
      <c r="DN3060" s="81">
        <v>3.3842565059206279E-6</v>
      </c>
      <c r="DO3060" s="81">
        <v>0</v>
      </c>
      <c r="DP3060" s="81">
        <v>3.3842565059206279E-6</v>
      </c>
      <c r="DQ3060" s="81">
        <v>3.3842565059206279E-6</v>
      </c>
      <c r="DR3060" s="81">
        <v>0</v>
      </c>
      <c r="DS3060" s="81">
        <v>3.3842565059206279E-6</v>
      </c>
      <c r="DT3060" s="81">
        <v>3.3842565059206279E-6</v>
      </c>
      <c r="DU3060" s="81">
        <v>0</v>
      </c>
      <c r="DV3060" s="81">
        <v>0</v>
      </c>
      <c r="DW3060" s="81">
        <v>0</v>
      </c>
      <c r="GE3060" s="81" t="s">
        <v>449</v>
      </c>
      <c r="GF3060" s="81" t="s">
        <v>155</v>
      </c>
      <c r="GG3060" s="81" t="s">
        <v>473</v>
      </c>
      <c r="GH3060" s="81" t="s">
        <v>460</v>
      </c>
      <c r="GI3060" s="81">
        <v>2029</v>
      </c>
      <c r="GJ3060" s="81" t="s">
        <v>201</v>
      </c>
      <c r="GK3060" s="81">
        <v>3.9055083184886187E-2</v>
      </c>
      <c r="GL3060" s="81">
        <v>68.339461</v>
      </c>
      <c r="GM3060" s="81">
        <v>2029</v>
      </c>
      <c r="GN3060" s="81" t="s">
        <v>173</v>
      </c>
      <c r="GO3060" s="81">
        <v>1.1148832299820636E-2</v>
      </c>
      <c r="GP3060" s="81">
        <v>10</v>
      </c>
      <c r="GQ3060" s="81">
        <v>0</v>
      </c>
      <c r="GR3060" s="81" t="s">
        <v>448</v>
      </c>
      <c r="GS3060" s="81">
        <v>1.1148832299820636E-2</v>
      </c>
      <c r="GT3060" s="81">
        <v>4.3541857288384092E-4</v>
      </c>
      <c r="GU3060" s="81">
        <v>1.1148832299820636E-2</v>
      </c>
      <c r="GV3060" s="81">
        <v>4.3541857288384092E-4</v>
      </c>
      <c r="GW3060" s="81">
        <v>1.1148832299820636E-2</v>
      </c>
      <c r="GX3060" s="81">
        <v>4.3541857288384092E-4</v>
      </c>
      <c r="GY3060" s="81">
        <v>1.1148832299820636E-2</v>
      </c>
      <c r="GZ3060" s="81">
        <v>4.3541857288384092E-4</v>
      </c>
    </row>
    <row r="3061" spans="98:208" x14ac:dyDescent="0.25">
      <c r="CT3061" s="81" t="s">
        <v>155</v>
      </c>
      <c r="CU3061" s="81" t="s">
        <v>471</v>
      </c>
      <c r="CV3061" s="81" t="s">
        <v>461</v>
      </c>
      <c r="CW3061" s="81">
        <v>2023</v>
      </c>
      <c r="CX3061" s="81">
        <v>0</v>
      </c>
      <c r="CY3061" s="81">
        <v>0</v>
      </c>
      <c r="CZ3061" s="81">
        <v>0</v>
      </c>
      <c r="DA3061" s="81">
        <v>0</v>
      </c>
      <c r="DB3061" s="81">
        <v>14664.637556438311</v>
      </c>
      <c r="DC3061" s="81">
        <v>233.23007680796579</v>
      </c>
      <c r="DD3061" s="81">
        <v>8896.5159934296116</v>
      </c>
      <c r="DE3061" s="81">
        <v>5534.8914862007259</v>
      </c>
      <c r="DF3061" s="81">
        <v>2.6002430136062964</v>
      </c>
      <c r="DG3061" s="81">
        <v>2.6002430136062964</v>
      </c>
      <c r="DH3061" s="81">
        <v>2.6002430136062964</v>
      </c>
      <c r="DI3061" s="81">
        <v>2.6002430136062964</v>
      </c>
      <c r="DJ3061" s="81">
        <v>1.3659422349554669E-6</v>
      </c>
      <c r="DL3061" s="81">
        <v>0</v>
      </c>
      <c r="DM3061" s="81">
        <v>3.5517817534327231E-6</v>
      </c>
      <c r="DN3061" s="81">
        <v>3.5517817534327231E-6</v>
      </c>
      <c r="DO3061" s="81">
        <v>0</v>
      </c>
      <c r="DP3061" s="81">
        <v>3.5517817534327231E-6</v>
      </c>
      <c r="DQ3061" s="81">
        <v>3.5517817534327231E-6</v>
      </c>
      <c r="DR3061" s="81">
        <v>0</v>
      </c>
      <c r="DS3061" s="81">
        <v>3.5517817534327231E-6</v>
      </c>
      <c r="DT3061" s="81">
        <v>3.5517817534327231E-6</v>
      </c>
      <c r="DU3061" s="81">
        <v>0</v>
      </c>
      <c r="DV3061" s="81">
        <v>3.5517817534327231E-6</v>
      </c>
      <c r="DW3061" s="81">
        <v>3.5517817534327231E-6</v>
      </c>
      <c r="GE3061" s="81" t="s">
        <v>449</v>
      </c>
      <c r="GF3061" s="81" t="s">
        <v>155</v>
      </c>
      <c r="GG3061" s="81" t="s">
        <v>473</v>
      </c>
      <c r="GH3061" s="81" t="s">
        <v>460</v>
      </c>
      <c r="GI3061" s="81">
        <v>2030</v>
      </c>
      <c r="GJ3061" s="81" t="s">
        <v>201</v>
      </c>
      <c r="GK3061" s="81">
        <v>3.9055083184886187E-2</v>
      </c>
      <c r="GL3061" s="81">
        <v>68.339461</v>
      </c>
      <c r="GM3061" s="81">
        <v>2030</v>
      </c>
      <c r="GN3061" s="81" t="s">
        <v>173</v>
      </c>
      <c r="GO3061" s="81">
        <v>1.1148832299820636E-2</v>
      </c>
      <c r="GP3061" s="81">
        <v>10</v>
      </c>
      <c r="GQ3061" s="81">
        <v>0</v>
      </c>
      <c r="GR3061" s="81" t="s">
        <v>448</v>
      </c>
      <c r="GS3061" s="81">
        <v>0</v>
      </c>
      <c r="GT3061" s="81">
        <v>0</v>
      </c>
      <c r="GU3061" s="81">
        <v>1.1148832299820636E-2</v>
      </c>
      <c r="GV3061" s="81">
        <v>4.3541857288384092E-4</v>
      </c>
      <c r="GW3061" s="81">
        <v>1.1148832299820636E-2</v>
      </c>
      <c r="GX3061" s="81">
        <v>4.3541857288384092E-4</v>
      </c>
      <c r="GY3061" s="81">
        <v>1.1148832299820636E-2</v>
      </c>
      <c r="GZ3061" s="81">
        <v>4.3541857288384092E-4</v>
      </c>
    </row>
    <row r="3062" spans="98:208" x14ac:dyDescent="0.25">
      <c r="CT3062" s="81" t="s">
        <v>155</v>
      </c>
      <c r="CU3062" s="81" t="s">
        <v>471</v>
      </c>
      <c r="CV3062" s="81" t="s">
        <v>461</v>
      </c>
      <c r="CW3062" s="81">
        <v>2024</v>
      </c>
      <c r="CX3062" s="81">
        <v>0</v>
      </c>
      <c r="CY3062" s="81">
        <v>0</v>
      </c>
      <c r="CZ3062" s="81">
        <v>0</v>
      </c>
      <c r="DA3062" s="81">
        <v>0</v>
      </c>
      <c r="DB3062" s="81">
        <v>14664.637556438311</v>
      </c>
      <c r="DC3062" s="81">
        <v>233.23007680796579</v>
      </c>
      <c r="DD3062" s="81">
        <v>8896.5159934296116</v>
      </c>
      <c r="DE3062" s="81">
        <v>5534.8914862007259</v>
      </c>
      <c r="DF3062" s="81">
        <v>2.6002430136062964</v>
      </c>
      <c r="DG3062" s="81">
        <v>2.6002430136062964</v>
      </c>
      <c r="DH3062" s="81">
        <v>2.6002430136062964</v>
      </c>
      <c r="DI3062" s="81">
        <v>2.6002430136062964</v>
      </c>
      <c r="DJ3062" s="81">
        <v>1.3659422349554669E-6</v>
      </c>
      <c r="DL3062" s="81">
        <v>0</v>
      </c>
      <c r="DM3062" s="81">
        <v>3.5517817534327231E-6</v>
      </c>
      <c r="DN3062" s="81">
        <v>3.5517817534327231E-6</v>
      </c>
      <c r="DO3062" s="81">
        <v>0</v>
      </c>
      <c r="DP3062" s="81">
        <v>3.5517817534327231E-6</v>
      </c>
      <c r="DQ3062" s="81">
        <v>3.5517817534327231E-6</v>
      </c>
      <c r="DR3062" s="81">
        <v>0</v>
      </c>
      <c r="DS3062" s="81">
        <v>3.5517817534327231E-6</v>
      </c>
      <c r="DT3062" s="81">
        <v>3.5517817534327231E-6</v>
      </c>
      <c r="DU3062" s="81">
        <v>0</v>
      </c>
      <c r="DV3062" s="81">
        <v>3.5517817534327231E-6</v>
      </c>
      <c r="DW3062" s="81">
        <v>3.5517817534327231E-6</v>
      </c>
      <c r="GE3062" s="81" t="s">
        <v>449</v>
      </c>
      <c r="GF3062" s="81" t="s">
        <v>155</v>
      </c>
      <c r="GG3062" s="81" t="s">
        <v>473</v>
      </c>
      <c r="GH3062" s="81" t="s">
        <v>460</v>
      </c>
      <c r="GI3062" s="81">
        <v>2031</v>
      </c>
      <c r="GJ3062" s="81" t="s">
        <v>201</v>
      </c>
      <c r="GK3062" s="81">
        <v>3.9055083184886187E-2</v>
      </c>
      <c r="GL3062" s="81">
        <v>68.339461</v>
      </c>
      <c r="GM3062" s="81">
        <v>2031</v>
      </c>
      <c r="GN3062" s="81" t="s">
        <v>173</v>
      </c>
      <c r="GO3062" s="81">
        <v>1.1148832299820636E-2</v>
      </c>
      <c r="GP3062" s="81">
        <v>10</v>
      </c>
      <c r="GQ3062" s="81">
        <v>0</v>
      </c>
      <c r="GR3062" s="81" t="s">
        <v>448</v>
      </c>
      <c r="GS3062" s="81">
        <v>0</v>
      </c>
      <c r="GT3062" s="81">
        <v>0</v>
      </c>
      <c r="GU3062" s="81">
        <v>0</v>
      </c>
      <c r="GV3062" s="81">
        <v>0</v>
      </c>
      <c r="GW3062" s="81">
        <v>1.1148832299820636E-2</v>
      </c>
      <c r="GX3062" s="81">
        <v>4.3541857288384092E-4</v>
      </c>
      <c r="GY3062" s="81">
        <v>1.1148832299820636E-2</v>
      </c>
      <c r="GZ3062" s="81">
        <v>4.3541857288384092E-4</v>
      </c>
    </row>
    <row r="3063" spans="98:208" x14ac:dyDescent="0.25">
      <c r="CT3063" s="81" t="s">
        <v>155</v>
      </c>
      <c r="CU3063" s="81" t="s">
        <v>471</v>
      </c>
      <c r="CV3063" s="81" t="s">
        <v>461</v>
      </c>
      <c r="CW3063" s="81">
        <v>2025</v>
      </c>
      <c r="CX3063" s="81">
        <v>0</v>
      </c>
      <c r="CY3063" s="81">
        <v>0</v>
      </c>
      <c r="CZ3063" s="81">
        <v>0</v>
      </c>
      <c r="DA3063" s="81">
        <v>0</v>
      </c>
      <c r="DB3063" s="81">
        <v>14664.637556438311</v>
      </c>
      <c r="DC3063" s="81">
        <v>233.23007680796579</v>
      </c>
      <c r="DD3063" s="81">
        <v>8896.5159934296116</v>
      </c>
      <c r="DE3063" s="81">
        <v>5534.8914862007259</v>
      </c>
      <c r="DF3063" s="81">
        <v>2.6002430136062964</v>
      </c>
      <c r="DG3063" s="81">
        <v>2.6002430136062964</v>
      </c>
      <c r="DH3063" s="81">
        <v>2.6002430136062964</v>
      </c>
      <c r="DI3063" s="81">
        <v>2.6002430136062964</v>
      </c>
      <c r="DJ3063" s="81">
        <v>1.3659422349554669E-6</v>
      </c>
      <c r="DL3063" s="81">
        <v>0</v>
      </c>
      <c r="DM3063" s="81">
        <v>3.5517817534327231E-6</v>
      </c>
      <c r="DN3063" s="81">
        <v>3.5517817534327231E-6</v>
      </c>
      <c r="DO3063" s="81">
        <v>0</v>
      </c>
      <c r="DP3063" s="81">
        <v>3.5517817534327231E-6</v>
      </c>
      <c r="DQ3063" s="81">
        <v>3.5517817534327231E-6</v>
      </c>
      <c r="DR3063" s="81">
        <v>0</v>
      </c>
      <c r="DS3063" s="81">
        <v>3.5517817534327231E-6</v>
      </c>
      <c r="DT3063" s="81">
        <v>3.5517817534327231E-6</v>
      </c>
      <c r="DU3063" s="81">
        <v>0</v>
      </c>
      <c r="DV3063" s="81">
        <v>3.5517817534327231E-6</v>
      </c>
      <c r="DW3063" s="81">
        <v>3.5517817534327231E-6</v>
      </c>
      <c r="GE3063" s="81" t="s">
        <v>449</v>
      </c>
      <c r="GF3063" s="81" t="s">
        <v>155</v>
      </c>
      <c r="GG3063" s="81" t="s">
        <v>473</v>
      </c>
      <c r="GH3063" s="81" t="s">
        <v>460</v>
      </c>
      <c r="GI3063" s="81">
        <v>2032</v>
      </c>
      <c r="GJ3063" s="81" t="s">
        <v>201</v>
      </c>
      <c r="GK3063" s="81">
        <v>3.9055083184886187E-2</v>
      </c>
      <c r="GL3063" s="81">
        <v>68.339461</v>
      </c>
      <c r="GM3063" s="81">
        <v>2032</v>
      </c>
      <c r="GN3063" s="81" t="s">
        <v>173</v>
      </c>
      <c r="GO3063" s="81">
        <v>1.1148832299820636E-2</v>
      </c>
      <c r="GP3063" s="81">
        <v>10</v>
      </c>
      <c r="GQ3063" s="81">
        <v>0</v>
      </c>
      <c r="GR3063" s="81" t="s">
        <v>448</v>
      </c>
      <c r="GS3063" s="81">
        <v>0</v>
      </c>
      <c r="GT3063" s="81">
        <v>0</v>
      </c>
      <c r="GU3063" s="81">
        <v>0</v>
      </c>
      <c r="GV3063" s="81">
        <v>0</v>
      </c>
      <c r="GW3063" s="81">
        <v>0</v>
      </c>
      <c r="GX3063" s="81">
        <v>0</v>
      </c>
      <c r="GY3063" s="81">
        <v>1.1148832299820636E-2</v>
      </c>
      <c r="GZ3063" s="81">
        <v>4.3541857288384092E-4</v>
      </c>
    </row>
    <row r="3064" spans="98:208" x14ac:dyDescent="0.25">
      <c r="CT3064" s="81" t="s">
        <v>155</v>
      </c>
      <c r="CU3064" s="81" t="s">
        <v>471</v>
      </c>
      <c r="CV3064" s="81" t="s">
        <v>461</v>
      </c>
      <c r="CW3064" s="81">
        <v>2026</v>
      </c>
      <c r="CX3064" s="81">
        <v>0</v>
      </c>
      <c r="CY3064" s="81">
        <v>0</v>
      </c>
      <c r="CZ3064" s="81">
        <v>0</v>
      </c>
      <c r="DA3064" s="81">
        <v>0</v>
      </c>
      <c r="DB3064" s="81">
        <v>14664.637556438311</v>
      </c>
      <c r="DC3064" s="81">
        <v>233.23007680796579</v>
      </c>
      <c r="DD3064" s="81">
        <v>8896.5159934296116</v>
      </c>
      <c r="DE3064" s="81">
        <v>5534.8914862007259</v>
      </c>
      <c r="DF3064" s="81">
        <v>2.6002430136062964</v>
      </c>
      <c r="DG3064" s="81">
        <v>2.6002430136062964</v>
      </c>
      <c r="DH3064" s="81">
        <v>2.6002430136062964</v>
      </c>
      <c r="DI3064" s="81">
        <v>2.6002430136062964</v>
      </c>
      <c r="DJ3064" s="81">
        <v>1.3659422349554669E-6</v>
      </c>
      <c r="DL3064" s="81">
        <v>0</v>
      </c>
      <c r="DM3064" s="81">
        <v>3.5517817534327231E-6</v>
      </c>
      <c r="DN3064" s="81">
        <v>3.5517817534327231E-6</v>
      </c>
      <c r="DO3064" s="81">
        <v>0</v>
      </c>
      <c r="DP3064" s="81">
        <v>3.5517817534327231E-6</v>
      </c>
      <c r="DQ3064" s="81">
        <v>3.5517817534327231E-6</v>
      </c>
      <c r="DR3064" s="81">
        <v>0</v>
      </c>
      <c r="DS3064" s="81">
        <v>3.5517817534327231E-6</v>
      </c>
      <c r="DT3064" s="81">
        <v>3.5517817534327231E-6</v>
      </c>
      <c r="DU3064" s="81">
        <v>0</v>
      </c>
      <c r="DV3064" s="81">
        <v>3.5517817534327231E-6</v>
      </c>
      <c r="DW3064" s="81">
        <v>3.5517817534327231E-6</v>
      </c>
      <c r="GE3064" s="81" t="s">
        <v>449</v>
      </c>
      <c r="GF3064" s="81" t="s">
        <v>155</v>
      </c>
      <c r="GG3064" s="81" t="s">
        <v>473</v>
      </c>
      <c r="GH3064" s="81" t="s">
        <v>461</v>
      </c>
      <c r="GI3064" s="81">
        <v>2021</v>
      </c>
      <c r="GJ3064" s="81" t="s">
        <v>201</v>
      </c>
      <c r="GK3064" s="81">
        <v>222.22942162783119</v>
      </c>
      <c r="GL3064" s="81">
        <v>68.339461</v>
      </c>
      <c r="GM3064" s="81">
        <v>2021</v>
      </c>
      <c r="GN3064" s="81" t="s">
        <v>173</v>
      </c>
      <c r="GO3064" s="81">
        <v>1.1148832299820636E-2</v>
      </c>
      <c r="GP3064" s="81">
        <v>10</v>
      </c>
      <c r="GQ3064" s="81">
        <v>0</v>
      </c>
      <c r="GR3064" s="81" t="s">
        <v>448</v>
      </c>
      <c r="GS3064" s="81">
        <v>1.1148832299820636E-2</v>
      </c>
      <c r="GT3064" s="81">
        <v>2.4775985538148229</v>
      </c>
      <c r="GU3064" s="81">
        <v>1.1148832299820636E-2</v>
      </c>
      <c r="GV3064" s="81">
        <v>2.4775985538148229</v>
      </c>
      <c r="GW3064" s="81">
        <v>0</v>
      </c>
      <c r="GX3064" s="81">
        <v>0</v>
      </c>
      <c r="GY3064" s="81">
        <v>0</v>
      </c>
      <c r="GZ3064" s="81">
        <v>0</v>
      </c>
    </row>
    <row r="3065" spans="98:208" x14ac:dyDescent="0.25">
      <c r="CT3065" s="81" t="s">
        <v>155</v>
      </c>
      <c r="CU3065" s="81" t="s">
        <v>471</v>
      </c>
      <c r="CV3065" s="81" t="s">
        <v>461</v>
      </c>
      <c r="CW3065" s="81">
        <v>2027</v>
      </c>
      <c r="CX3065" s="81">
        <v>0</v>
      </c>
      <c r="CY3065" s="81">
        <v>0</v>
      </c>
      <c r="CZ3065" s="81">
        <v>0</v>
      </c>
      <c r="DA3065" s="81">
        <v>0</v>
      </c>
      <c r="DB3065" s="81">
        <v>14664.637556438311</v>
      </c>
      <c r="DC3065" s="81">
        <v>233.23007680796579</v>
      </c>
      <c r="DD3065" s="81">
        <v>8896.5159934296116</v>
      </c>
      <c r="DE3065" s="81">
        <v>5534.8914862007259</v>
      </c>
      <c r="DF3065" s="81">
        <v>2.6002430136062964</v>
      </c>
      <c r="DG3065" s="81">
        <v>2.6002430136062964</v>
      </c>
      <c r="DH3065" s="81">
        <v>2.6002430136062964</v>
      </c>
      <c r="DI3065" s="81">
        <v>2.6002430136062964</v>
      </c>
      <c r="DJ3065" s="81">
        <v>1.3659422349554669E-6</v>
      </c>
      <c r="DL3065" s="81">
        <v>0</v>
      </c>
      <c r="DM3065" s="81">
        <v>3.5517817534327231E-6</v>
      </c>
      <c r="DN3065" s="81">
        <v>3.5517817534327231E-6</v>
      </c>
      <c r="DO3065" s="81">
        <v>0</v>
      </c>
      <c r="DP3065" s="81">
        <v>3.5517817534327231E-6</v>
      </c>
      <c r="DQ3065" s="81">
        <v>3.5517817534327231E-6</v>
      </c>
      <c r="DR3065" s="81">
        <v>0</v>
      </c>
      <c r="DS3065" s="81">
        <v>3.5517817534327231E-6</v>
      </c>
      <c r="DT3065" s="81">
        <v>3.5517817534327231E-6</v>
      </c>
      <c r="DU3065" s="81">
        <v>0</v>
      </c>
      <c r="DV3065" s="81">
        <v>3.5517817534327231E-6</v>
      </c>
      <c r="DW3065" s="81">
        <v>3.5517817534327231E-6</v>
      </c>
      <c r="GE3065" s="81" t="s">
        <v>449</v>
      </c>
      <c r="GF3065" s="81" t="s">
        <v>155</v>
      </c>
      <c r="GG3065" s="81" t="s">
        <v>473</v>
      </c>
      <c r="GH3065" s="81" t="s">
        <v>461</v>
      </c>
      <c r="GI3065" s="81">
        <v>2022</v>
      </c>
      <c r="GJ3065" s="81" t="s">
        <v>201</v>
      </c>
      <c r="GK3065" s="81">
        <v>222.22942162783119</v>
      </c>
      <c r="GL3065" s="81">
        <v>68.339461</v>
      </c>
      <c r="GM3065" s="81">
        <v>2022</v>
      </c>
      <c r="GN3065" s="81" t="s">
        <v>173</v>
      </c>
      <c r="GO3065" s="81">
        <v>1.1148832299820636E-2</v>
      </c>
      <c r="GP3065" s="81">
        <v>10</v>
      </c>
      <c r="GQ3065" s="81">
        <v>0</v>
      </c>
      <c r="GR3065" s="81" t="s">
        <v>448</v>
      </c>
      <c r="GS3065" s="81">
        <v>1.1148832299820636E-2</v>
      </c>
      <c r="GT3065" s="81">
        <v>2.4775985538148229</v>
      </c>
      <c r="GU3065" s="81">
        <v>1.1148832299820636E-2</v>
      </c>
      <c r="GV3065" s="81">
        <v>2.4775985538148229</v>
      </c>
      <c r="GW3065" s="81">
        <v>1.1148832299820636E-2</v>
      </c>
      <c r="GX3065" s="81">
        <v>2.4775985538148229</v>
      </c>
      <c r="GY3065" s="81">
        <v>0</v>
      </c>
      <c r="GZ3065" s="81">
        <v>0</v>
      </c>
    </row>
    <row r="3066" spans="98:208" x14ac:dyDescent="0.25">
      <c r="CT3066" s="81" t="s">
        <v>155</v>
      </c>
      <c r="CU3066" s="81" t="s">
        <v>471</v>
      </c>
      <c r="CV3066" s="81" t="s">
        <v>461</v>
      </c>
      <c r="CW3066" s="81">
        <v>2028</v>
      </c>
      <c r="CX3066" s="81">
        <v>0</v>
      </c>
      <c r="CY3066" s="81">
        <v>0</v>
      </c>
      <c r="CZ3066" s="81">
        <v>0</v>
      </c>
      <c r="DA3066" s="81">
        <v>0</v>
      </c>
      <c r="DB3066" s="81">
        <v>15317.99094281772</v>
      </c>
      <c r="DC3066" s="81">
        <v>247.27299216497519</v>
      </c>
      <c r="DD3066" s="81">
        <v>9287.6490955455574</v>
      </c>
      <c r="DE3066" s="81">
        <v>5783.0688551071871</v>
      </c>
      <c r="DF3066" s="81">
        <v>2.7568051219221701</v>
      </c>
      <c r="DG3066" s="81">
        <v>2.7568051219221701</v>
      </c>
      <c r="DH3066" s="81">
        <v>2.7568051219221701</v>
      </c>
      <c r="DI3066" s="81">
        <v>2.7568051219221701</v>
      </c>
      <c r="DJ3066" s="81">
        <v>1.3659422349554669E-6</v>
      </c>
      <c r="DL3066" s="81">
        <v>0</v>
      </c>
      <c r="DM3066" s="81">
        <v>3.7656365495750476E-6</v>
      </c>
      <c r="DN3066" s="81">
        <v>3.7656365495750476E-6</v>
      </c>
      <c r="DO3066" s="81">
        <v>0</v>
      </c>
      <c r="DP3066" s="81">
        <v>3.7656365495750476E-6</v>
      </c>
      <c r="DQ3066" s="81">
        <v>3.7656365495750476E-6</v>
      </c>
      <c r="DR3066" s="81">
        <v>0</v>
      </c>
      <c r="DS3066" s="81">
        <v>3.7656365495750476E-6</v>
      </c>
      <c r="DT3066" s="81">
        <v>3.7656365495750476E-6</v>
      </c>
      <c r="DU3066" s="81">
        <v>0</v>
      </c>
      <c r="DV3066" s="81">
        <v>3.7656365495750476E-6</v>
      </c>
      <c r="DW3066" s="81">
        <v>3.7656365495750476E-6</v>
      </c>
      <c r="GE3066" s="81" t="s">
        <v>449</v>
      </c>
      <c r="GF3066" s="81" t="s">
        <v>155</v>
      </c>
      <c r="GG3066" s="81" t="s">
        <v>473</v>
      </c>
      <c r="GH3066" s="81" t="s">
        <v>461</v>
      </c>
      <c r="GI3066" s="81">
        <v>2023</v>
      </c>
      <c r="GJ3066" s="81" t="s">
        <v>201</v>
      </c>
      <c r="GK3066" s="81">
        <v>233.23007680793981</v>
      </c>
      <c r="GL3066" s="81">
        <v>68.339461</v>
      </c>
      <c r="GM3066" s="81">
        <v>2023</v>
      </c>
      <c r="GN3066" s="81" t="s">
        <v>173</v>
      </c>
      <c r="GO3066" s="81">
        <v>1.1148832299820636E-2</v>
      </c>
      <c r="GP3066" s="81">
        <v>10</v>
      </c>
      <c r="GQ3066" s="81">
        <v>0</v>
      </c>
      <c r="GR3066" s="81" t="s">
        <v>448</v>
      </c>
      <c r="GS3066" s="81">
        <v>1.1148832299820636E-2</v>
      </c>
      <c r="GT3066" s="81">
        <v>2.6002430136060073</v>
      </c>
      <c r="GU3066" s="81">
        <v>1.1148832299820636E-2</v>
      </c>
      <c r="GV3066" s="81">
        <v>2.6002430136060073</v>
      </c>
      <c r="GW3066" s="81">
        <v>1.1148832299820636E-2</v>
      </c>
      <c r="GX3066" s="81">
        <v>2.6002430136060073</v>
      </c>
      <c r="GY3066" s="81">
        <v>1.1148832299820636E-2</v>
      </c>
      <c r="GZ3066" s="81">
        <v>2.6002430136060073</v>
      </c>
    </row>
    <row r="3067" spans="98:208" x14ac:dyDescent="0.25">
      <c r="CT3067" s="81" t="s">
        <v>155</v>
      </c>
      <c r="CU3067" s="81" t="s">
        <v>471</v>
      </c>
      <c r="CV3067" s="81" t="s">
        <v>461</v>
      </c>
      <c r="CW3067" s="81">
        <v>2029</v>
      </c>
      <c r="CX3067" s="81">
        <v>0</v>
      </c>
      <c r="CY3067" s="81">
        <v>0</v>
      </c>
      <c r="CZ3067" s="81">
        <v>0</v>
      </c>
      <c r="DA3067" s="81">
        <v>0</v>
      </c>
      <c r="DB3067" s="81">
        <v>15317.99094281772</v>
      </c>
      <c r="DC3067" s="81">
        <v>247.27299216497519</v>
      </c>
      <c r="DD3067" s="81">
        <v>9287.6490955455574</v>
      </c>
      <c r="DE3067" s="81">
        <v>5783.0688551071871</v>
      </c>
      <c r="DF3067" s="81">
        <v>2.7568051219221701</v>
      </c>
      <c r="DG3067" s="81">
        <v>2.7568051219221701</v>
      </c>
      <c r="DH3067" s="81">
        <v>2.7568051219221701</v>
      </c>
      <c r="DI3067" s="81">
        <v>2.7568051219221701</v>
      </c>
      <c r="DJ3067" s="81">
        <v>1.3659422349554669E-6</v>
      </c>
      <c r="DL3067" s="81">
        <v>0</v>
      </c>
      <c r="DM3067" s="81">
        <v>3.7656365495750476E-6</v>
      </c>
      <c r="DN3067" s="81">
        <v>3.7656365495750476E-6</v>
      </c>
      <c r="DO3067" s="81">
        <v>0</v>
      </c>
      <c r="DP3067" s="81">
        <v>3.7656365495750476E-6</v>
      </c>
      <c r="DQ3067" s="81">
        <v>3.7656365495750476E-6</v>
      </c>
      <c r="DR3067" s="81">
        <v>0</v>
      </c>
      <c r="DS3067" s="81">
        <v>3.7656365495750476E-6</v>
      </c>
      <c r="DT3067" s="81">
        <v>3.7656365495750476E-6</v>
      </c>
      <c r="DU3067" s="81">
        <v>0</v>
      </c>
      <c r="DV3067" s="81">
        <v>3.7656365495750476E-6</v>
      </c>
      <c r="DW3067" s="81">
        <v>3.7656365495750476E-6</v>
      </c>
      <c r="GE3067" s="81" t="s">
        <v>449</v>
      </c>
      <c r="GF3067" s="81" t="s">
        <v>155</v>
      </c>
      <c r="GG3067" s="81" t="s">
        <v>473</v>
      </c>
      <c r="GH3067" s="81" t="s">
        <v>461</v>
      </c>
      <c r="GI3067" s="81">
        <v>2024</v>
      </c>
      <c r="GJ3067" s="81" t="s">
        <v>201</v>
      </c>
      <c r="GK3067" s="81">
        <v>233.23007680793981</v>
      </c>
      <c r="GL3067" s="81">
        <v>68.339461</v>
      </c>
      <c r="GM3067" s="81">
        <v>2024</v>
      </c>
      <c r="GN3067" s="81" t="s">
        <v>173</v>
      </c>
      <c r="GO3067" s="81">
        <v>1.1148832299820636E-2</v>
      </c>
      <c r="GP3067" s="81">
        <v>10</v>
      </c>
      <c r="GQ3067" s="81">
        <v>0</v>
      </c>
      <c r="GR3067" s="81" t="s">
        <v>448</v>
      </c>
      <c r="GS3067" s="81">
        <v>1.1148832299820636E-2</v>
      </c>
      <c r="GT3067" s="81">
        <v>2.6002430136060073</v>
      </c>
      <c r="GU3067" s="81">
        <v>1.1148832299820636E-2</v>
      </c>
      <c r="GV3067" s="81">
        <v>2.6002430136060073</v>
      </c>
      <c r="GW3067" s="81">
        <v>1.1148832299820636E-2</v>
      </c>
      <c r="GX3067" s="81">
        <v>2.6002430136060073</v>
      </c>
      <c r="GY3067" s="81">
        <v>1.1148832299820636E-2</v>
      </c>
      <c r="GZ3067" s="81">
        <v>2.6002430136060073</v>
      </c>
    </row>
    <row r="3068" spans="98:208" x14ac:dyDescent="0.25">
      <c r="CT3068" s="81" t="s">
        <v>155</v>
      </c>
      <c r="CU3068" s="81" t="s">
        <v>471</v>
      </c>
      <c r="CV3068" s="81" t="s">
        <v>461</v>
      </c>
      <c r="CW3068" s="81">
        <v>2030</v>
      </c>
      <c r="CX3068" s="81">
        <v>0</v>
      </c>
      <c r="CY3068" s="81">
        <v>0</v>
      </c>
      <c r="CZ3068" s="81">
        <v>0</v>
      </c>
      <c r="DA3068" s="81">
        <v>0</v>
      </c>
      <c r="DB3068" s="81">
        <v>15317.99094281772</v>
      </c>
      <c r="DC3068" s="81">
        <v>247.27299216497519</v>
      </c>
      <c r="DD3068" s="81">
        <v>9287.6490955455574</v>
      </c>
      <c r="DE3068" s="81">
        <v>5783.0688551071871</v>
      </c>
      <c r="DF3068" s="81">
        <v>0</v>
      </c>
      <c r="DG3068" s="81">
        <v>2.7568051219221701</v>
      </c>
      <c r="DH3068" s="81">
        <v>2.7568051219221701</v>
      </c>
      <c r="DI3068" s="81">
        <v>2.7568051219221701</v>
      </c>
      <c r="DJ3068" s="81">
        <v>1.3659422349554669E-6</v>
      </c>
      <c r="DL3068" s="81">
        <v>0</v>
      </c>
      <c r="DM3068" s="81">
        <v>0</v>
      </c>
      <c r="DN3068" s="81">
        <v>0</v>
      </c>
      <c r="DO3068" s="81">
        <v>0</v>
      </c>
      <c r="DP3068" s="81">
        <v>3.7656365495750476E-6</v>
      </c>
      <c r="DQ3068" s="81">
        <v>3.7656365495750476E-6</v>
      </c>
      <c r="DR3068" s="81">
        <v>0</v>
      </c>
      <c r="DS3068" s="81">
        <v>3.7656365495750476E-6</v>
      </c>
      <c r="DT3068" s="81">
        <v>3.7656365495750476E-6</v>
      </c>
      <c r="DU3068" s="81">
        <v>0</v>
      </c>
      <c r="DV3068" s="81">
        <v>3.7656365495750476E-6</v>
      </c>
      <c r="DW3068" s="81">
        <v>3.7656365495750476E-6</v>
      </c>
      <c r="GE3068" s="81" t="s">
        <v>449</v>
      </c>
      <c r="GF3068" s="81" t="s">
        <v>155</v>
      </c>
      <c r="GG3068" s="81" t="s">
        <v>473</v>
      </c>
      <c r="GH3068" s="81" t="s">
        <v>461</v>
      </c>
      <c r="GI3068" s="81">
        <v>2025</v>
      </c>
      <c r="GJ3068" s="81" t="s">
        <v>201</v>
      </c>
      <c r="GK3068" s="81">
        <v>233.23007680793981</v>
      </c>
      <c r="GL3068" s="81">
        <v>68.339461</v>
      </c>
      <c r="GM3068" s="81">
        <v>2025</v>
      </c>
      <c r="GN3068" s="81" t="s">
        <v>173</v>
      </c>
      <c r="GO3068" s="81">
        <v>1.1148832299820636E-2</v>
      </c>
      <c r="GP3068" s="81">
        <v>10</v>
      </c>
      <c r="GQ3068" s="81">
        <v>0</v>
      </c>
      <c r="GR3068" s="81" t="s">
        <v>448</v>
      </c>
      <c r="GS3068" s="81">
        <v>1.1148832299820636E-2</v>
      </c>
      <c r="GT3068" s="81">
        <v>2.6002430136060073</v>
      </c>
      <c r="GU3068" s="81">
        <v>1.1148832299820636E-2</v>
      </c>
      <c r="GV3068" s="81">
        <v>2.6002430136060073</v>
      </c>
      <c r="GW3068" s="81">
        <v>1.1148832299820636E-2</v>
      </c>
      <c r="GX3068" s="81">
        <v>2.6002430136060073</v>
      </c>
      <c r="GY3068" s="81">
        <v>1.1148832299820636E-2</v>
      </c>
      <c r="GZ3068" s="81">
        <v>2.6002430136060073</v>
      </c>
    </row>
    <row r="3069" spans="98:208" x14ac:dyDescent="0.25">
      <c r="CT3069" s="81" t="s">
        <v>155</v>
      </c>
      <c r="CU3069" s="81" t="s">
        <v>471</v>
      </c>
      <c r="CV3069" s="81" t="s">
        <v>461</v>
      </c>
      <c r="CW3069" s="81">
        <v>2031</v>
      </c>
      <c r="CX3069" s="81">
        <v>0</v>
      </c>
      <c r="CY3069" s="81">
        <v>0</v>
      </c>
      <c r="CZ3069" s="81">
        <v>0</v>
      </c>
      <c r="DA3069" s="81">
        <v>0</v>
      </c>
      <c r="DB3069" s="81">
        <v>15317.99094281772</v>
      </c>
      <c r="DC3069" s="81">
        <v>247.27299216497519</v>
      </c>
      <c r="DD3069" s="81">
        <v>9287.6490955455574</v>
      </c>
      <c r="DE3069" s="81">
        <v>5783.0688551071871</v>
      </c>
      <c r="DF3069" s="81">
        <v>0</v>
      </c>
      <c r="DG3069" s="81">
        <v>0</v>
      </c>
      <c r="DH3069" s="81">
        <v>2.7568051219221701</v>
      </c>
      <c r="DI3069" s="81">
        <v>2.7568051219221701</v>
      </c>
      <c r="DJ3069" s="81">
        <v>1.3659422349554669E-6</v>
      </c>
      <c r="DL3069" s="81">
        <v>0</v>
      </c>
      <c r="DM3069" s="81">
        <v>0</v>
      </c>
      <c r="DN3069" s="81">
        <v>0</v>
      </c>
      <c r="DO3069" s="81">
        <v>0</v>
      </c>
      <c r="DP3069" s="81">
        <v>0</v>
      </c>
      <c r="DQ3069" s="81">
        <v>0</v>
      </c>
      <c r="DR3069" s="81">
        <v>0</v>
      </c>
      <c r="DS3069" s="81">
        <v>3.7656365495750476E-6</v>
      </c>
      <c r="DT3069" s="81">
        <v>3.7656365495750476E-6</v>
      </c>
      <c r="DU3069" s="81">
        <v>0</v>
      </c>
      <c r="DV3069" s="81">
        <v>3.7656365495750476E-6</v>
      </c>
      <c r="DW3069" s="81">
        <v>3.7656365495750476E-6</v>
      </c>
      <c r="GE3069" s="81" t="s">
        <v>449</v>
      </c>
      <c r="GF3069" s="81" t="s">
        <v>155</v>
      </c>
      <c r="GG3069" s="81" t="s">
        <v>473</v>
      </c>
      <c r="GH3069" s="81" t="s">
        <v>461</v>
      </c>
      <c r="GI3069" s="81">
        <v>2026</v>
      </c>
      <c r="GJ3069" s="81" t="s">
        <v>201</v>
      </c>
      <c r="GK3069" s="81">
        <v>233.23007680793981</v>
      </c>
      <c r="GL3069" s="81">
        <v>68.339461</v>
      </c>
      <c r="GM3069" s="81">
        <v>2026</v>
      </c>
      <c r="GN3069" s="81" t="s">
        <v>173</v>
      </c>
      <c r="GO3069" s="81">
        <v>1.1148832299820636E-2</v>
      </c>
      <c r="GP3069" s="81">
        <v>10</v>
      </c>
      <c r="GQ3069" s="81">
        <v>0</v>
      </c>
      <c r="GR3069" s="81" t="s">
        <v>448</v>
      </c>
      <c r="GS3069" s="81">
        <v>1.1148832299820636E-2</v>
      </c>
      <c r="GT3069" s="81">
        <v>2.6002430136060073</v>
      </c>
      <c r="GU3069" s="81">
        <v>1.1148832299820636E-2</v>
      </c>
      <c r="GV3069" s="81">
        <v>2.6002430136060073</v>
      </c>
      <c r="GW3069" s="81">
        <v>1.1148832299820636E-2</v>
      </c>
      <c r="GX3069" s="81">
        <v>2.6002430136060073</v>
      </c>
      <c r="GY3069" s="81">
        <v>1.1148832299820636E-2</v>
      </c>
      <c r="GZ3069" s="81">
        <v>2.6002430136060073</v>
      </c>
    </row>
    <row r="3070" spans="98:208" x14ac:dyDescent="0.25">
      <c r="CT3070" s="81" t="s">
        <v>155</v>
      </c>
      <c r="CU3070" s="81" t="s">
        <v>471</v>
      </c>
      <c r="CV3070" s="81" t="s">
        <v>461</v>
      </c>
      <c r="CW3070" s="81">
        <v>2032</v>
      </c>
      <c r="CX3070" s="81">
        <v>0</v>
      </c>
      <c r="CY3070" s="81">
        <v>0</v>
      </c>
      <c r="CZ3070" s="81">
        <v>0</v>
      </c>
      <c r="DA3070" s="81">
        <v>0</v>
      </c>
      <c r="DB3070" s="81">
        <v>15317.99094281772</v>
      </c>
      <c r="DC3070" s="81">
        <v>247.27299216497519</v>
      </c>
      <c r="DD3070" s="81">
        <v>9287.6490955455574</v>
      </c>
      <c r="DE3070" s="81">
        <v>5783.0688551071871</v>
      </c>
      <c r="DF3070" s="81">
        <v>0</v>
      </c>
      <c r="DG3070" s="81">
        <v>0</v>
      </c>
      <c r="DH3070" s="81">
        <v>0</v>
      </c>
      <c r="DI3070" s="81">
        <v>2.7568051219221701</v>
      </c>
      <c r="DJ3070" s="81">
        <v>1.3659422349554669E-6</v>
      </c>
      <c r="DL3070" s="81">
        <v>0</v>
      </c>
      <c r="DM3070" s="81">
        <v>0</v>
      </c>
      <c r="DN3070" s="81">
        <v>0</v>
      </c>
      <c r="DO3070" s="81">
        <v>0</v>
      </c>
      <c r="DP3070" s="81">
        <v>0</v>
      </c>
      <c r="DQ3070" s="81">
        <v>0</v>
      </c>
      <c r="DR3070" s="81">
        <v>0</v>
      </c>
      <c r="DS3070" s="81">
        <v>0</v>
      </c>
      <c r="DT3070" s="81">
        <v>0</v>
      </c>
      <c r="DU3070" s="81">
        <v>0</v>
      </c>
      <c r="DV3070" s="81">
        <v>3.7656365495750476E-6</v>
      </c>
      <c r="DW3070" s="81">
        <v>3.7656365495750476E-6</v>
      </c>
      <c r="GE3070" s="81" t="s">
        <v>449</v>
      </c>
      <c r="GF3070" s="81" t="s">
        <v>155</v>
      </c>
      <c r="GG3070" s="81" t="s">
        <v>473</v>
      </c>
      <c r="GH3070" s="81" t="s">
        <v>461</v>
      </c>
      <c r="GI3070" s="81">
        <v>2027</v>
      </c>
      <c r="GJ3070" s="81" t="s">
        <v>201</v>
      </c>
      <c r="GK3070" s="81">
        <v>233.23007680793981</v>
      </c>
      <c r="GL3070" s="81">
        <v>68.339461</v>
      </c>
      <c r="GM3070" s="81">
        <v>2027</v>
      </c>
      <c r="GN3070" s="81" t="s">
        <v>173</v>
      </c>
      <c r="GO3070" s="81">
        <v>1.1148832299820636E-2</v>
      </c>
      <c r="GP3070" s="81">
        <v>10</v>
      </c>
      <c r="GQ3070" s="81">
        <v>0</v>
      </c>
      <c r="GR3070" s="81" t="s">
        <v>448</v>
      </c>
      <c r="GS3070" s="81">
        <v>1.1148832299820636E-2</v>
      </c>
      <c r="GT3070" s="81">
        <v>2.6002430136060073</v>
      </c>
      <c r="GU3070" s="81">
        <v>1.1148832299820636E-2</v>
      </c>
      <c r="GV3070" s="81">
        <v>2.6002430136060073</v>
      </c>
      <c r="GW3070" s="81">
        <v>1.1148832299820636E-2</v>
      </c>
      <c r="GX3070" s="81">
        <v>2.6002430136060073</v>
      </c>
      <c r="GY3070" s="81">
        <v>1.1148832299820636E-2</v>
      </c>
      <c r="GZ3070" s="81">
        <v>2.6002430136060073</v>
      </c>
    </row>
    <row r="3071" spans="98:208" x14ac:dyDescent="0.25">
      <c r="CT3071" s="81" t="s">
        <v>155</v>
      </c>
      <c r="CU3071" s="81" t="s">
        <v>471</v>
      </c>
      <c r="CV3071" s="81" t="s">
        <v>451</v>
      </c>
      <c r="CW3071" s="81">
        <v>2020</v>
      </c>
      <c r="CX3071" s="81">
        <v>0</v>
      </c>
      <c r="CY3071" s="81">
        <v>0</v>
      </c>
      <c r="CZ3071" s="81">
        <v>0</v>
      </c>
      <c r="DA3071" s="81">
        <v>0</v>
      </c>
      <c r="DB3071" s="81">
        <v>8807.9522308757732</v>
      </c>
      <c r="DC3071" s="81">
        <v>222.22942162782991</v>
      </c>
      <c r="DD3071" s="81">
        <v>8585.7228092479436</v>
      </c>
      <c r="DE3071" s="81">
        <v>0</v>
      </c>
      <c r="DF3071" s="81">
        <v>2.4775985538148082</v>
      </c>
      <c r="DG3071" s="81">
        <v>0</v>
      </c>
      <c r="DH3071" s="81">
        <v>0</v>
      </c>
      <c r="DI3071" s="81">
        <v>0</v>
      </c>
      <c r="DJ3071" s="81">
        <v>2.3372538251387479E-7</v>
      </c>
      <c r="DL3071" s="81">
        <v>0</v>
      </c>
      <c r="DM3071" s="81">
        <v>5.7907766970618903E-7</v>
      </c>
      <c r="DN3071" s="81">
        <v>5.7907766970618903E-7</v>
      </c>
      <c r="DO3071" s="81">
        <v>0</v>
      </c>
      <c r="DP3071" s="81">
        <v>0</v>
      </c>
      <c r="DQ3071" s="81">
        <v>0</v>
      </c>
      <c r="DR3071" s="81">
        <v>0</v>
      </c>
      <c r="DS3071" s="81">
        <v>0</v>
      </c>
      <c r="DT3071" s="81">
        <v>0</v>
      </c>
      <c r="DU3071" s="81">
        <v>0</v>
      </c>
      <c r="DV3071" s="81">
        <v>0</v>
      </c>
      <c r="DW3071" s="81">
        <v>0</v>
      </c>
      <c r="GE3071" s="81" t="s">
        <v>449</v>
      </c>
      <c r="GF3071" s="81" t="s">
        <v>155</v>
      </c>
      <c r="GG3071" s="81" t="s">
        <v>473</v>
      </c>
      <c r="GH3071" s="81" t="s">
        <v>461</v>
      </c>
      <c r="GI3071" s="81">
        <v>2028</v>
      </c>
      <c r="GJ3071" s="81" t="s">
        <v>201</v>
      </c>
      <c r="GK3071" s="81">
        <v>247.27299216494771</v>
      </c>
      <c r="GL3071" s="81">
        <v>68.339461</v>
      </c>
      <c r="GM3071" s="81">
        <v>2028</v>
      </c>
      <c r="GN3071" s="81" t="s">
        <v>173</v>
      </c>
      <c r="GO3071" s="81">
        <v>1.1148832299820636E-2</v>
      </c>
      <c r="GP3071" s="81">
        <v>10</v>
      </c>
      <c r="GQ3071" s="81">
        <v>0</v>
      </c>
      <c r="GR3071" s="81" t="s">
        <v>448</v>
      </c>
      <c r="GS3071" s="81">
        <v>1.1148832299820636E-2</v>
      </c>
      <c r="GT3071" s="81">
        <v>2.7568051219218641</v>
      </c>
      <c r="GU3071" s="81">
        <v>1.1148832299820636E-2</v>
      </c>
      <c r="GV3071" s="81">
        <v>2.7568051219218641</v>
      </c>
      <c r="GW3071" s="81">
        <v>1.1148832299820636E-2</v>
      </c>
      <c r="GX3071" s="81">
        <v>2.7568051219218641</v>
      </c>
      <c r="GY3071" s="81">
        <v>1.1148832299820636E-2</v>
      </c>
      <c r="GZ3071" s="81">
        <v>2.7568051219218641</v>
      </c>
    </row>
    <row r="3072" spans="98:208" x14ac:dyDescent="0.25">
      <c r="CT3072" s="81" t="s">
        <v>155</v>
      </c>
      <c r="CU3072" s="81" t="s">
        <v>471</v>
      </c>
      <c r="CV3072" s="81" t="s">
        <v>451</v>
      </c>
      <c r="CW3072" s="81">
        <v>2021</v>
      </c>
      <c r="CX3072" s="81">
        <v>0</v>
      </c>
      <c r="CY3072" s="81">
        <v>0</v>
      </c>
      <c r="CZ3072" s="81">
        <v>0</v>
      </c>
      <c r="DA3072" s="81">
        <v>0</v>
      </c>
      <c r="DB3072" s="81">
        <v>8807.9522308757732</v>
      </c>
      <c r="DC3072" s="81">
        <v>222.22942162782991</v>
      </c>
      <c r="DD3072" s="81">
        <v>8585.7228092479436</v>
      </c>
      <c r="DE3072" s="81">
        <v>0</v>
      </c>
      <c r="DF3072" s="81">
        <v>2.4775985538148082</v>
      </c>
      <c r="DG3072" s="81">
        <v>2.4775985538148082</v>
      </c>
      <c r="DH3072" s="81">
        <v>0</v>
      </c>
      <c r="DI3072" s="81">
        <v>0</v>
      </c>
      <c r="DJ3072" s="81">
        <v>2.3372538251387479E-7</v>
      </c>
      <c r="DL3072" s="81">
        <v>0</v>
      </c>
      <c r="DM3072" s="81">
        <v>5.7907766970618903E-7</v>
      </c>
      <c r="DN3072" s="81">
        <v>5.7907766970618903E-7</v>
      </c>
      <c r="DO3072" s="81">
        <v>0</v>
      </c>
      <c r="DP3072" s="81">
        <v>5.7907766970618903E-7</v>
      </c>
      <c r="DQ3072" s="81">
        <v>5.7907766970618903E-7</v>
      </c>
      <c r="DR3072" s="81">
        <v>0</v>
      </c>
      <c r="DS3072" s="81">
        <v>0</v>
      </c>
      <c r="DT3072" s="81">
        <v>0</v>
      </c>
      <c r="DU3072" s="81">
        <v>0</v>
      </c>
      <c r="DV3072" s="81">
        <v>0</v>
      </c>
      <c r="DW3072" s="81">
        <v>0</v>
      </c>
      <c r="GE3072" s="81" t="s">
        <v>449</v>
      </c>
      <c r="GF3072" s="81" t="s">
        <v>155</v>
      </c>
      <c r="GG3072" s="81" t="s">
        <v>473</v>
      </c>
      <c r="GH3072" s="81" t="s">
        <v>461</v>
      </c>
      <c r="GI3072" s="81">
        <v>2029</v>
      </c>
      <c r="GJ3072" s="81" t="s">
        <v>201</v>
      </c>
      <c r="GK3072" s="81">
        <v>247.27299216494771</v>
      </c>
      <c r="GL3072" s="81">
        <v>68.339461</v>
      </c>
      <c r="GM3072" s="81">
        <v>2029</v>
      </c>
      <c r="GN3072" s="81" t="s">
        <v>173</v>
      </c>
      <c r="GO3072" s="81">
        <v>1.1148832299820636E-2</v>
      </c>
      <c r="GP3072" s="81">
        <v>10</v>
      </c>
      <c r="GQ3072" s="81">
        <v>0</v>
      </c>
      <c r="GR3072" s="81" t="s">
        <v>448</v>
      </c>
      <c r="GS3072" s="81">
        <v>1.1148832299820636E-2</v>
      </c>
      <c r="GT3072" s="81">
        <v>2.7568051219218641</v>
      </c>
      <c r="GU3072" s="81">
        <v>1.1148832299820636E-2</v>
      </c>
      <c r="GV3072" s="81">
        <v>2.7568051219218641</v>
      </c>
      <c r="GW3072" s="81">
        <v>1.1148832299820636E-2</v>
      </c>
      <c r="GX3072" s="81">
        <v>2.7568051219218641</v>
      </c>
      <c r="GY3072" s="81">
        <v>1.1148832299820636E-2</v>
      </c>
      <c r="GZ3072" s="81">
        <v>2.7568051219218641</v>
      </c>
    </row>
    <row r="3073" spans="98:208" x14ac:dyDescent="0.25">
      <c r="CT3073" s="81" t="s">
        <v>155</v>
      </c>
      <c r="CU3073" s="81" t="s">
        <v>471</v>
      </c>
      <c r="CV3073" s="81" t="s">
        <v>451</v>
      </c>
      <c r="CW3073" s="81">
        <v>2022</v>
      </c>
      <c r="CX3073" s="81">
        <v>0</v>
      </c>
      <c r="CY3073" s="81">
        <v>0</v>
      </c>
      <c r="CZ3073" s="81">
        <v>0</v>
      </c>
      <c r="DA3073" s="81">
        <v>0</v>
      </c>
      <c r="DB3073" s="81">
        <v>8807.9522308757732</v>
      </c>
      <c r="DC3073" s="81">
        <v>222.22942162782991</v>
      </c>
      <c r="DD3073" s="81">
        <v>8585.7228092479436</v>
      </c>
      <c r="DE3073" s="81">
        <v>0</v>
      </c>
      <c r="DF3073" s="81">
        <v>2.4775985538148082</v>
      </c>
      <c r="DG3073" s="81">
        <v>2.4775985538148082</v>
      </c>
      <c r="DH3073" s="81">
        <v>2.4775985538148082</v>
      </c>
      <c r="DI3073" s="81">
        <v>0</v>
      </c>
      <c r="DJ3073" s="81">
        <v>2.3372538251387479E-7</v>
      </c>
      <c r="DL3073" s="81">
        <v>0</v>
      </c>
      <c r="DM3073" s="81">
        <v>5.7907766970618903E-7</v>
      </c>
      <c r="DN3073" s="81">
        <v>5.7907766970618903E-7</v>
      </c>
      <c r="DO3073" s="81">
        <v>0</v>
      </c>
      <c r="DP3073" s="81">
        <v>5.7907766970618903E-7</v>
      </c>
      <c r="DQ3073" s="81">
        <v>5.7907766970618903E-7</v>
      </c>
      <c r="DR3073" s="81">
        <v>0</v>
      </c>
      <c r="DS3073" s="81">
        <v>5.7907766970618903E-7</v>
      </c>
      <c r="DT3073" s="81">
        <v>5.7907766970618903E-7</v>
      </c>
      <c r="DU3073" s="81">
        <v>0</v>
      </c>
      <c r="DV3073" s="81">
        <v>0</v>
      </c>
      <c r="DW3073" s="81">
        <v>0</v>
      </c>
      <c r="GE3073" s="81" t="s">
        <v>449</v>
      </c>
      <c r="GF3073" s="81" t="s">
        <v>155</v>
      </c>
      <c r="GG3073" s="81" t="s">
        <v>473</v>
      </c>
      <c r="GH3073" s="81" t="s">
        <v>461</v>
      </c>
      <c r="GI3073" s="81">
        <v>2030</v>
      </c>
      <c r="GJ3073" s="81" t="s">
        <v>201</v>
      </c>
      <c r="GK3073" s="81">
        <v>247.27299216494771</v>
      </c>
      <c r="GL3073" s="81">
        <v>68.339461</v>
      </c>
      <c r="GM3073" s="81">
        <v>2030</v>
      </c>
      <c r="GN3073" s="81" t="s">
        <v>173</v>
      </c>
      <c r="GO3073" s="81">
        <v>1.1148832299820636E-2</v>
      </c>
      <c r="GP3073" s="81">
        <v>10</v>
      </c>
      <c r="GQ3073" s="81">
        <v>0</v>
      </c>
      <c r="GR3073" s="81" t="s">
        <v>448</v>
      </c>
      <c r="GS3073" s="81">
        <v>0</v>
      </c>
      <c r="GT3073" s="81">
        <v>0</v>
      </c>
      <c r="GU3073" s="81">
        <v>1.1148832299820636E-2</v>
      </c>
      <c r="GV3073" s="81">
        <v>2.7568051219218641</v>
      </c>
      <c r="GW3073" s="81">
        <v>1.1148832299820636E-2</v>
      </c>
      <c r="GX3073" s="81">
        <v>2.7568051219218641</v>
      </c>
      <c r="GY3073" s="81">
        <v>1.1148832299820636E-2</v>
      </c>
      <c r="GZ3073" s="81">
        <v>2.7568051219218641</v>
      </c>
    </row>
    <row r="3074" spans="98:208" x14ac:dyDescent="0.25">
      <c r="CT3074" s="81" t="s">
        <v>155</v>
      </c>
      <c r="CU3074" s="81" t="s">
        <v>471</v>
      </c>
      <c r="CV3074" s="81" t="s">
        <v>451</v>
      </c>
      <c r="CW3074" s="81">
        <v>2023</v>
      </c>
      <c r="CX3074" s="81">
        <v>0</v>
      </c>
      <c r="CY3074" s="81">
        <v>0</v>
      </c>
      <c r="CZ3074" s="81">
        <v>0</v>
      </c>
      <c r="DA3074" s="81">
        <v>0</v>
      </c>
      <c r="DB3074" s="81">
        <v>9129.7460702365315</v>
      </c>
      <c r="DC3074" s="81">
        <v>233.23007680793901</v>
      </c>
      <c r="DD3074" s="81">
        <v>8896.515993428593</v>
      </c>
      <c r="DE3074" s="81">
        <v>0</v>
      </c>
      <c r="DF3074" s="81">
        <v>2.600243013605998</v>
      </c>
      <c r="DG3074" s="81">
        <v>2.600243013605998</v>
      </c>
      <c r="DH3074" s="81">
        <v>2.600243013605998</v>
      </c>
      <c r="DI3074" s="81">
        <v>2.600243013605998</v>
      </c>
      <c r="DJ3074" s="81">
        <v>2.3372538251387479E-7</v>
      </c>
      <c r="DL3074" s="81">
        <v>0</v>
      </c>
      <c r="DM3074" s="81">
        <v>6.0774279298409244E-7</v>
      </c>
      <c r="DN3074" s="81">
        <v>6.0774279298409244E-7</v>
      </c>
      <c r="DO3074" s="81">
        <v>0</v>
      </c>
      <c r="DP3074" s="81">
        <v>6.0774279298409244E-7</v>
      </c>
      <c r="DQ3074" s="81">
        <v>6.0774279298409244E-7</v>
      </c>
      <c r="DR3074" s="81">
        <v>0</v>
      </c>
      <c r="DS3074" s="81">
        <v>6.0774279298409244E-7</v>
      </c>
      <c r="DT3074" s="81">
        <v>6.0774279298409244E-7</v>
      </c>
      <c r="DU3074" s="81">
        <v>0</v>
      </c>
      <c r="DV3074" s="81">
        <v>6.0774279298409244E-7</v>
      </c>
      <c r="DW3074" s="81">
        <v>6.0774279298409244E-7</v>
      </c>
      <c r="GE3074" s="81" t="s">
        <v>449</v>
      </c>
      <c r="GF3074" s="81" t="s">
        <v>155</v>
      </c>
      <c r="GG3074" s="81" t="s">
        <v>473</v>
      </c>
      <c r="GH3074" s="81" t="s">
        <v>461</v>
      </c>
      <c r="GI3074" s="81">
        <v>2031</v>
      </c>
      <c r="GJ3074" s="81" t="s">
        <v>201</v>
      </c>
      <c r="GK3074" s="81">
        <v>247.27299216494771</v>
      </c>
      <c r="GL3074" s="81">
        <v>68.339461</v>
      </c>
      <c r="GM3074" s="81">
        <v>2031</v>
      </c>
      <c r="GN3074" s="81" t="s">
        <v>173</v>
      </c>
      <c r="GO3074" s="81">
        <v>1.1148832299820636E-2</v>
      </c>
      <c r="GP3074" s="81">
        <v>10</v>
      </c>
      <c r="GQ3074" s="81">
        <v>0</v>
      </c>
      <c r="GR3074" s="81" t="s">
        <v>448</v>
      </c>
      <c r="GS3074" s="81">
        <v>0</v>
      </c>
      <c r="GT3074" s="81">
        <v>0</v>
      </c>
      <c r="GU3074" s="81">
        <v>0</v>
      </c>
      <c r="GV3074" s="81">
        <v>0</v>
      </c>
      <c r="GW3074" s="81">
        <v>1.1148832299820636E-2</v>
      </c>
      <c r="GX3074" s="81">
        <v>2.7568051219218641</v>
      </c>
      <c r="GY3074" s="81">
        <v>1.1148832299820636E-2</v>
      </c>
      <c r="GZ3074" s="81">
        <v>2.7568051219218641</v>
      </c>
    </row>
    <row r="3075" spans="98:208" x14ac:dyDescent="0.25">
      <c r="CT3075" s="81" t="s">
        <v>155</v>
      </c>
      <c r="CU3075" s="81" t="s">
        <v>471</v>
      </c>
      <c r="CV3075" s="81" t="s">
        <v>451</v>
      </c>
      <c r="CW3075" s="81">
        <v>2024</v>
      </c>
      <c r="CX3075" s="81">
        <v>0</v>
      </c>
      <c r="CY3075" s="81">
        <v>0</v>
      </c>
      <c r="CZ3075" s="81">
        <v>0</v>
      </c>
      <c r="DA3075" s="81">
        <v>0</v>
      </c>
      <c r="DB3075" s="81">
        <v>9129.7460702365315</v>
      </c>
      <c r="DC3075" s="81">
        <v>233.23007680793901</v>
      </c>
      <c r="DD3075" s="81">
        <v>8896.515993428593</v>
      </c>
      <c r="DE3075" s="81">
        <v>0</v>
      </c>
      <c r="DF3075" s="81">
        <v>2.600243013605998</v>
      </c>
      <c r="DG3075" s="81">
        <v>2.600243013605998</v>
      </c>
      <c r="DH3075" s="81">
        <v>2.600243013605998</v>
      </c>
      <c r="DI3075" s="81">
        <v>2.600243013605998</v>
      </c>
      <c r="DJ3075" s="81">
        <v>2.3372538251387479E-7</v>
      </c>
      <c r="DL3075" s="81">
        <v>0</v>
      </c>
      <c r="DM3075" s="81">
        <v>6.0774279298409244E-7</v>
      </c>
      <c r="DN3075" s="81">
        <v>6.0774279298409244E-7</v>
      </c>
      <c r="DO3075" s="81">
        <v>0</v>
      </c>
      <c r="DP3075" s="81">
        <v>6.0774279298409244E-7</v>
      </c>
      <c r="DQ3075" s="81">
        <v>6.0774279298409244E-7</v>
      </c>
      <c r="DR3075" s="81">
        <v>0</v>
      </c>
      <c r="DS3075" s="81">
        <v>6.0774279298409244E-7</v>
      </c>
      <c r="DT3075" s="81">
        <v>6.0774279298409244E-7</v>
      </c>
      <c r="DU3075" s="81">
        <v>0</v>
      </c>
      <c r="DV3075" s="81">
        <v>6.0774279298409244E-7</v>
      </c>
      <c r="DW3075" s="81">
        <v>6.0774279298409244E-7</v>
      </c>
      <c r="GE3075" s="81" t="s">
        <v>449</v>
      </c>
      <c r="GF3075" s="81" t="s">
        <v>155</v>
      </c>
      <c r="GG3075" s="81" t="s">
        <v>473</v>
      </c>
      <c r="GH3075" s="81" t="s">
        <v>461</v>
      </c>
      <c r="GI3075" s="81">
        <v>2032</v>
      </c>
      <c r="GJ3075" s="81" t="s">
        <v>201</v>
      </c>
      <c r="GK3075" s="81">
        <v>247.27299216494771</v>
      </c>
      <c r="GL3075" s="81">
        <v>68.339461</v>
      </c>
      <c r="GM3075" s="81">
        <v>2032</v>
      </c>
      <c r="GN3075" s="81" t="s">
        <v>173</v>
      </c>
      <c r="GO3075" s="81">
        <v>1.1148832299820636E-2</v>
      </c>
      <c r="GP3075" s="81">
        <v>10</v>
      </c>
      <c r="GQ3075" s="81">
        <v>0</v>
      </c>
      <c r="GR3075" s="81" t="s">
        <v>448</v>
      </c>
      <c r="GS3075" s="81">
        <v>0</v>
      </c>
      <c r="GT3075" s="81">
        <v>0</v>
      </c>
      <c r="GU3075" s="81">
        <v>0</v>
      </c>
      <c r="GV3075" s="81">
        <v>0</v>
      </c>
      <c r="GW3075" s="81">
        <v>0</v>
      </c>
      <c r="GX3075" s="81">
        <v>0</v>
      </c>
      <c r="GY3075" s="81">
        <v>1.1148832299820636E-2</v>
      </c>
      <c r="GZ3075" s="81">
        <v>2.7568051219218641</v>
      </c>
    </row>
    <row r="3076" spans="98:208" x14ac:dyDescent="0.25">
      <c r="CT3076" s="81" t="s">
        <v>155</v>
      </c>
      <c r="CU3076" s="81" t="s">
        <v>471</v>
      </c>
      <c r="CV3076" s="81" t="s">
        <v>451</v>
      </c>
      <c r="CW3076" s="81">
        <v>2025</v>
      </c>
      <c r="CX3076" s="81">
        <v>0</v>
      </c>
      <c r="CY3076" s="81">
        <v>0</v>
      </c>
      <c r="CZ3076" s="81">
        <v>0</v>
      </c>
      <c r="DA3076" s="81">
        <v>0</v>
      </c>
      <c r="DB3076" s="81">
        <v>9129.7460702365315</v>
      </c>
      <c r="DC3076" s="81">
        <v>233.23007680793901</v>
      </c>
      <c r="DD3076" s="81">
        <v>8896.515993428593</v>
      </c>
      <c r="DE3076" s="81">
        <v>0</v>
      </c>
      <c r="DF3076" s="81">
        <v>2.600243013605998</v>
      </c>
      <c r="DG3076" s="81">
        <v>2.600243013605998</v>
      </c>
      <c r="DH3076" s="81">
        <v>2.600243013605998</v>
      </c>
      <c r="DI3076" s="81">
        <v>2.600243013605998</v>
      </c>
      <c r="DJ3076" s="81">
        <v>2.3372538251387479E-7</v>
      </c>
      <c r="DL3076" s="81">
        <v>0</v>
      </c>
      <c r="DM3076" s="81">
        <v>6.0774279298409244E-7</v>
      </c>
      <c r="DN3076" s="81">
        <v>6.0774279298409244E-7</v>
      </c>
      <c r="DO3076" s="81">
        <v>0</v>
      </c>
      <c r="DP3076" s="81">
        <v>6.0774279298409244E-7</v>
      </c>
      <c r="DQ3076" s="81">
        <v>6.0774279298409244E-7</v>
      </c>
      <c r="DR3076" s="81">
        <v>0</v>
      </c>
      <c r="DS3076" s="81">
        <v>6.0774279298409244E-7</v>
      </c>
      <c r="DT3076" s="81">
        <v>6.0774279298409244E-7</v>
      </c>
      <c r="DU3076" s="81">
        <v>0</v>
      </c>
      <c r="DV3076" s="81">
        <v>6.0774279298409244E-7</v>
      </c>
      <c r="DW3076" s="81">
        <v>6.0774279298409244E-7</v>
      </c>
      <c r="GE3076" s="81" t="s">
        <v>449</v>
      </c>
      <c r="GF3076" s="81" t="s">
        <v>155</v>
      </c>
      <c r="GG3076" s="81" t="s">
        <v>473</v>
      </c>
      <c r="GH3076" s="81" t="s">
        <v>451</v>
      </c>
      <c r="GI3076" s="81">
        <v>2021</v>
      </c>
      <c r="GJ3076" s="81" t="s">
        <v>201</v>
      </c>
      <c r="GK3076" s="81">
        <v>222.2294216278375</v>
      </c>
      <c r="GL3076" s="81">
        <v>68.339461</v>
      </c>
      <c r="GM3076" s="81">
        <v>2021</v>
      </c>
      <c r="GN3076" s="81" t="s">
        <v>173</v>
      </c>
      <c r="GO3076" s="81">
        <v>1.1148832299820636E-2</v>
      </c>
      <c r="GP3076" s="81">
        <v>10</v>
      </c>
      <c r="GQ3076" s="81">
        <v>0</v>
      </c>
      <c r="GR3076" s="81" t="s">
        <v>448</v>
      </c>
      <c r="GS3076" s="81">
        <v>1.1148832299820636E-2</v>
      </c>
      <c r="GT3076" s="81">
        <v>2.4775985538148935</v>
      </c>
      <c r="GU3076" s="81">
        <v>1.1148832299820636E-2</v>
      </c>
      <c r="GV3076" s="81">
        <v>2.4775985538148935</v>
      </c>
      <c r="GW3076" s="81">
        <v>0</v>
      </c>
      <c r="GX3076" s="81">
        <v>0</v>
      </c>
      <c r="GY3076" s="81">
        <v>0</v>
      </c>
      <c r="GZ3076" s="81">
        <v>0</v>
      </c>
    </row>
    <row r="3077" spans="98:208" x14ac:dyDescent="0.25">
      <c r="CT3077" s="81" t="s">
        <v>155</v>
      </c>
      <c r="CU3077" s="81" t="s">
        <v>471</v>
      </c>
      <c r="CV3077" s="81" t="s">
        <v>451</v>
      </c>
      <c r="CW3077" s="81">
        <v>2026</v>
      </c>
      <c r="CX3077" s="81">
        <v>0</v>
      </c>
      <c r="CY3077" s="81">
        <v>0</v>
      </c>
      <c r="CZ3077" s="81">
        <v>0</v>
      </c>
      <c r="DA3077" s="81">
        <v>0</v>
      </c>
      <c r="DB3077" s="81">
        <v>9129.7460702365315</v>
      </c>
      <c r="DC3077" s="81">
        <v>233.23007680793901</v>
      </c>
      <c r="DD3077" s="81">
        <v>8896.515993428593</v>
      </c>
      <c r="DE3077" s="81">
        <v>0</v>
      </c>
      <c r="DF3077" s="81">
        <v>2.600243013605998</v>
      </c>
      <c r="DG3077" s="81">
        <v>2.600243013605998</v>
      </c>
      <c r="DH3077" s="81">
        <v>2.600243013605998</v>
      </c>
      <c r="DI3077" s="81">
        <v>2.600243013605998</v>
      </c>
      <c r="DJ3077" s="81">
        <v>2.3372538251387479E-7</v>
      </c>
      <c r="DL3077" s="81">
        <v>0</v>
      </c>
      <c r="DM3077" s="81">
        <v>6.0774279298409244E-7</v>
      </c>
      <c r="DN3077" s="81">
        <v>6.0774279298409244E-7</v>
      </c>
      <c r="DO3077" s="81">
        <v>0</v>
      </c>
      <c r="DP3077" s="81">
        <v>6.0774279298409244E-7</v>
      </c>
      <c r="DQ3077" s="81">
        <v>6.0774279298409244E-7</v>
      </c>
      <c r="DR3077" s="81">
        <v>0</v>
      </c>
      <c r="DS3077" s="81">
        <v>6.0774279298409244E-7</v>
      </c>
      <c r="DT3077" s="81">
        <v>6.0774279298409244E-7</v>
      </c>
      <c r="DU3077" s="81">
        <v>0</v>
      </c>
      <c r="DV3077" s="81">
        <v>6.0774279298409244E-7</v>
      </c>
      <c r="DW3077" s="81">
        <v>6.0774279298409244E-7</v>
      </c>
      <c r="GE3077" s="81" t="s">
        <v>449</v>
      </c>
      <c r="GF3077" s="81" t="s">
        <v>155</v>
      </c>
      <c r="GG3077" s="81" t="s">
        <v>473</v>
      </c>
      <c r="GH3077" s="81" t="s">
        <v>451</v>
      </c>
      <c r="GI3077" s="81">
        <v>2022</v>
      </c>
      <c r="GJ3077" s="81" t="s">
        <v>201</v>
      </c>
      <c r="GK3077" s="81">
        <v>222.2294216278375</v>
      </c>
      <c r="GL3077" s="81">
        <v>68.339461</v>
      </c>
      <c r="GM3077" s="81">
        <v>2022</v>
      </c>
      <c r="GN3077" s="81" t="s">
        <v>173</v>
      </c>
      <c r="GO3077" s="81">
        <v>1.1148832299820636E-2</v>
      </c>
      <c r="GP3077" s="81">
        <v>10</v>
      </c>
      <c r="GQ3077" s="81">
        <v>0</v>
      </c>
      <c r="GR3077" s="81" t="s">
        <v>448</v>
      </c>
      <c r="GS3077" s="81">
        <v>1.1148832299820636E-2</v>
      </c>
      <c r="GT3077" s="81">
        <v>2.4775985538148935</v>
      </c>
      <c r="GU3077" s="81">
        <v>1.1148832299820636E-2</v>
      </c>
      <c r="GV3077" s="81">
        <v>2.4775985538148935</v>
      </c>
      <c r="GW3077" s="81">
        <v>1.1148832299820636E-2</v>
      </c>
      <c r="GX3077" s="81">
        <v>2.4775985538148935</v>
      </c>
      <c r="GY3077" s="81">
        <v>0</v>
      </c>
      <c r="GZ3077" s="81">
        <v>0</v>
      </c>
    </row>
    <row r="3078" spans="98:208" x14ac:dyDescent="0.25">
      <c r="CT3078" s="81" t="s">
        <v>155</v>
      </c>
      <c r="CU3078" s="81" t="s">
        <v>471</v>
      </c>
      <c r="CV3078" s="81" t="s">
        <v>451</v>
      </c>
      <c r="CW3078" s="81">
        <v>2027</v>
      </c>
      <c r="CX3078" s="81">
        <v>0</v>
      </c>
      <c r="CY3078" s="81">
        <v>0</v>
      </c>
      <c r="CZ3078" s="81">
        <v>0</v>
      </c>
      <c r="DA3078" s="81">
        <v>0</v>
      </c>
      <c r="DB3078" s="81">
        <v>9129.7460702365315</v>
      </c>
      <c r="DC3078" s="81">
        <v>233.23007680793901</v>
      </c>
      <c r="DD3078" s="81">
        <v>8896.515993428593</v>
      </c>
      <c r="DE3078" s="81">
        <v>0</v>
      </c>
      <c r="DF3078" s="81">
        <v>2.600243013605998</v>
      </c>
      <c r="DG3078" s="81">
        <v>2.600243013605998</v>
      </c>
      <c r="DH3078" s="81">
        <v>2.600243013605998</v>
      </c>
      <c r="DI3078" s="81">
        <v>2.600243013605998</v>
      </c>
      <c r="DJ3078" s="81">
        <v>2.3372538251387479E-7</v>
      </c>
      <c r="DL3078" s="81">
        <v>0</v>
      </c>
      <c r="DM3078" s="81">
        <v>6.0774279298409244E-7</v>
      </c>
      <c r="DN3078" s="81">
        <v>6.0774279298409244E-7</v>
      </c>
      <c r="DO3078" s="81">
        <v>0</v>
      </c>
      <c r="DP3078" s="81">
        <v>6.0774279298409244E-7</v>
      </c>
      <c r="DQ3078" s="81">
        <v>6.0774279298409244E-7</v>
      </c>
      <c r="DR3078" s="81">
        <v>0</v>
      </c>
      <c r="DS3078" s="81">
        <v>6.0774279298409244E-7</v>
      </c>
      <c r="DT3078" s="81">
        <v>6.0774279298409244E-7</v>
      </c>
      <c r="DU3078" s="81">
        <v>0</v>
      </c>
      <c r="DV3078" s="81">
        <v>6.0774279298409244E-7</v>
      </c>
      <c r="DW3078" s="81">
        <v>6.0774279298409244E-7</v>
      </c>
      <c r="GE3078" s="81" t="s">
        <v>449</v>
      </c>
      <c r="GF3078" s="81" t="s">
        <v>155</v>
      </c>
      <c r="GG3078" s="81" t="s">
        <v>473</v>
      </c>
      <c r="GH3078" s="81" t="s">
        <v>451</v>
      </c>
      <c r="GI3078" s="81">
        <v>2023</v>
      </c>
      <c r="GJ3078" s="81" t="s">
        <v>201</v>
      </c>
      <c r="GK3078" s="81">
        <v>233.23007680794649</v>
      </c>
      <c r="GL3078" s="81">
        <v>68.339461</v>
      </c>
      <c r="GM3078" s="81">
        <v>2023</v>
      </c>
      <c r="GN3078" s="81" t="s">
        <v>173</v>
      </c>
      <c r="GO3078" s="81">
        <v>1.1148832299820636E-2</v>
      </c>
      <c r="GP3078" s="81">
        <v>10</v>
      </c>
      <c r="GQ3078" s="81">
        <v>0</v>
      </c>
      <c r="GR3078" s="81" t="s">
        <v>448</v>
      </c>
      <c r="GS3078" s="81">
        <v>1.1148832299820636E-2</v>
      </c>
      <c r="GT3078" s="81">
        <v>2.6002430136060819</v>
      </c>
      <c r="GU3078" s="81">
        <v>1.1148832299820636E-2</v>
      </c>
      <c r="GV3078" s="81">
        <v>2.6002430136060819</v>
      </c>
      <c r="GW3078" s="81">
        <v>1.1148832299820636E-2</v>
      </c>
      <c r="GX3078" s="81">
        <v>2.6002430136060819</v>
      </c>
      <c r="GY3078" s="81">
        <v>1.1148832299820636E-2</v>
      </c>
      <c r="GZ3078" s="81">
        <v>2.6002430136060819</v>
      </c>
    </row>
    <row r="3079" spans="98:208" x14ac:dyDescent="0.25">
      <c r="CT3079" s="81" t="s">
        <v>155</v>
      </c>
      <c r="CU3079" s="81" t="s">
        <v>471</v>
      </c>
      <c r="CV3079" s="81" t="s">
        <v>451</v>
      </c>
      <c r="CW3079" s="81">
        <v>2028</v>
      </c>
      <c r="CX3079" s="81">
        <v>0</v>
      </c>
      <c r="CY3079" s="81">
        <v>0</v>
      </c>
      <c r="CZ3079" s="81">
        <v>0</v>
      </c>
      <c r="DA3079" s="81">
        <v>0</v>
      </c>
      <c r="DB3079" s="81">
        <v>9534.9220877094394</v>
      </c>
      <c r="DC3079" s="81">
        <v>247.27299216494609</v>
      </c>
      <c r="DD3079" s="81">
        <v>9287.6490955444933</v>
      </c>
      <c r="DE3079" s="81">
        <v>0</v>
      </c>
      <c r="DF3079" s="81">
        <v>2.7568051219218455</v>
      </c>
      <c r="DG3079" s="81">
        <v>2.7568051219218455</v>
      </c>
      <c r="DH3079" s="81">
        <v>2.7568051219218455</v>
      </c>
      <c r="DI3079" s="81">
        <v>2.7568051219218455</v>
      </c>
      <c r="DJ3079" s="81">
        <v>2.3372538251387479E-7</v>
      </c>
      <c r="DL3079" s="81">
        <v>0</v>
      </c>
      <c r="DM3079" s="81">
        <v>6.4433533163739257E-7</v>
      </c>
      <c r="DN3079" s="81">
        <v>6.4433533163739257E-7</v>
      </c>
      <c r="DO3079" s="81">
        <v>0</v>
      </c>
      <c r="DP3079" s="81">
        <v>6.4433533163739257E-7</v>
      </c>
      <c r="DQ3079" s="81">
        <v>6.4433533163739257E-7</v>
      </c>
      <c r="DR3079" s="81">
        <v>0</v>
      </c>
      <c r="DS3079" s="81">
        <v>6.4433533163739257E-7</v>
      </c>
      <c r="DT3079" s="81">
        <v>6.4433533163739257E-7</v>
      </c>
      <c r="DU3079" s="81">
        <v>0</v>
      </c>
      <c r="DV3079" s="81">
        <v>6.4433533163739257E-7</v>
      </c>
      <c r="DW3079" s="81">
        <v>6.4433533163739257E-7</v>
      </c>
      <c r="GE3079" s="81" t="s">
        <v>449</v>
      </c>
      <c r="GF3079" s="81" t="s">
        <v>155</v>
      </c>
      <c r="GG3079" s="81" t="s">
        <v>473</v>
      </c>
      <c r="GH3079" s="81" t="s">
        <v>451</v>
      </c>
      <c r="GI3079" s="81">
        <v>2024</v>
      </c>
      <c r="GJ3079" s="81" t="s">
        <v>201</v>
      </c>
      <c r="GK3079" s="81">
        <v>233.23007680794649</v>
      </c>
      <c r="GL3079" s="81">
        <v>68.339461</v>
      </c>
      <c r="GM3079" s="81">
        <v>2024</v>
      </c>
      <c r="GN3079" s="81" t="s">
        <v>173</v>
      </c>
      <c r="GO3079" s="81">
        <v>1.1148832299820636E-2</v>
      </c>
      <c r="GP3079" s="81">
        <v>10</v>
      </c>
      <c r="GQ3079" s="81">
        <v>0</v>
      </c>
      <c r="GR3079" s="81" t="s">
        <v>448</v>
      </c>
      <c r="GS3079" s="81">
        <v>1.1148832299820636E-2</v>
      </c>
      <c r="GT3079" s="81">
        <v>2.6002430136060819</v>
      </c>
      <c r="GU3079" s="81">
        <v>1.1148832299820636E-2</v>
      </c>
      <c r="GV3079" s="81">
        <v>2.6002430136060819</v>
      </c>
      <c r="GW3079" s="81">
        <v>1.1148832299820636E-2</v>
      </c>
      <c r="GX3079" s="81">
        <v>2.6002430136060819</v>
      </c>
      <c r="GY3079" s="81">
        <v>1.1148832299820636E-2</v>
      </c>
      <c r="GZ3079" s="81">
        <v>2.6002430136060819</v>
      </c>
    </row>
    <row r="3080" spans="98:208" x14ac:dyDescent="0.25">
      <c r="CT3080" s="81" t="s">
        <v>155</v>
      </c>
      <c r="CU3080" s="81" t="s">
        <v>471</v>
      </c>
      <c r="CV3080" s="81" t="s">
        <v>451</v>
      </c>
      <c r="CW3080" s="81">
        <v>2029</v>
      </c>
      <c r="CX3080" s="81">
        <v>0</v>
      </c>
      <c r="CY3080" s="81">
        <v>0</v>
      </c>
      <c r="CZ3080" s="81">
        <v>0</v>
      </c>
      <c r="DA3080" s="81">
        <v>0</v>
      </c>
      <c r="DB3080" s="81">
        <v>9534.9220877094394</v>
      </c>
      <c r="DC3080" s="81">
        <v>247.27299216494609</v>
      </c>
      <c r="DD3080" s="81">
        <v>9287.6490955444933</v>
      </c>
      <c r="DE3080" s="81">
        <v>0</v>
      </c>
      <c r="DF3080" s="81">
        <v>2.7568051219218455</v>
      </c>
      <c r="DG3080" s="81">
        <v>2.7568051219218455</v>
      </c>
      <c r="DH3080" s="81">
        <v>2.7568051219218455</v>
      </c>
      <c r="DI3080" s="81">
        <v>2.7568051219218455</v>
      </c>
      <c r="DJ3080" s="81">
        <v>2.3372538251387479E-7</v>
      </c>
      <c r="DL3080" s="81">
        <v>0</v>
      </c>
      <c r="DM3080" s="81">
        <v>6.4433533163739257E-7</v>
      </c>
      <c r="DN3080" s="81">
        <v>6.4433533163739257E-7</v>
      </c>
      <c r="DO3080" s="81">
        <v>0</v>
      </c>
      <c r="DP3080" s="81">
        <v>6.4433533163739257E-7</v>
      </c>
      <c r="DQ3080" s="81">
        <v>6.4433533163739257E-7</v>
      </c>
      <c r="DR3080" s="81">
        <v>0</v>
      </c>
      <c r="DS3080" s="81">
        <v>6.4433533163739257E-7</v>
      </c>
      <c r="DT3080" s="81">
        <v>6.4433533163739257E-7</v>
      </c>
      <c r="DU3080" s="81">
        <v>0</v>
      </c>
      <c r="DV3080" s="81">
        <v>6.4433533163739257E-7</v>
      </c>
      <c r="DW3080" s="81">
        <v>6.4433533163739257E-7</v>
      </c>
      <c r="GE3080" s="81" t="s">
        <v>449</v>
      </c>
      <c r="GF3080" s="81" t="s">
        <v>155</v>
      </c>
      <c r="GG3080" s="81" t="s">
        <v>473</v>
      </c>
      <c r="GH3080" s="81" t="s">
        <v>451</v>
      </c>
      <c r="GI3080" s="81">
        <v>2025</v>
      </c>
      <c r="GJ3080" s="81" t="s">
        <v>201</v>
      </c>
      <c r="GK3080" s="81">
        <v>233.23007680794649</v>
      </c>
      <c r="GL3080" s="81">
        <v>68.339461</v>
      </c>
      <c r="GM3080" s="81">
        <v>2025</v>
      </c>
      <c r="GN3080" s="81" t="s">
        <v>173</v>
      </c>
      <c r="GO3080" s="81">
        <v>1.1148832299820636E-2</v>
      </c>
      <c r="GP3080" s="81">
        <v>10</v>
      </c>
      <c r="GQ3080" s="81">
        <v>0</v>
      </c>
      <c r="GR3080" s="81" t="s">
        <v>448</v>
      </c>
      <c r="GS3080" s="81">
        <v>1.1148832299820636E-2</v>
      </c>
      <c r="GT3080" s="81">
        <v>2.6002430136060819</v>
      </c>
      <c r="GU3080" s="81">
        <v>1.1148832299820636E-2</v>
      </c>
      <c r="GV3080" s="81">
        <v>2.6002430136060819</v>
      </c>
      <c r="GW3080" s="81">
        <v>1.1148832299820636E-2</v>
      </c>
      <c r="GX3080" s="81">
        <v>2.6002430136060819</v>
      </c>
      <c r="GY3080" s="81">
        <v>1.1148832299820636E-2</v>
      </c>
      <c r="GZ3080" s="81">
        <v>2.6002430136060819</v>
      </c>
    </row>
    <row r="3081" spans="98:208" x14ac:dyDescent="0.25">
      <c r="CT3081" s="81" t="s">
        <v>155</v>
      </c>
      <c r="CU3081" s="81" t="s">
        <v>471</v>
      </c>
      <c r="CV3081" s="81" t="s">
        <v>451</v>
      </c>
      <c r="CW3081" s="81">
        <v>2030</v>
      </c>
      <c r="CX3081" s="81">
        <v>0</v>
      </c>
      <c r="CY3081" s="81">
        <v>0</v>
      </c>
      <c r="CZ3081" s="81">
        <v>0</v>
      </c>
      <c r="DA3081" s="81">
        <v>0</v>
      </c>
      <c r="DB3081" s="81">
        <v>9534.9220877094394</v>
      </c>
      <c r="DC3081" s="81">
        <v>247.27299216494609</v>
      </c>
      <c r="DD3081" s="81">
        <v>9287.6490955444933</v>
      </c>
      <c r="DE3081" s="81">
        <v>0</v>
      </c>
      <c r="DF3081" s="81">
        <v>0</v>
      </c>
      <c r="DG3081" s="81">
        <v>2.7568051219218455</v>
      </c>
      <c r="DH3081" s="81">
        <v>2.7568051219218455</v>
      </c>
      <c r="DI3081" s="81">
        <v>2.7568051219218455</v>
      </c>
      <c r="DJ3081" s="81">
        <v>2.3372538251387479E-7</v>
      </c>
      <c r="DL3081" s="81">
        <v>0</v>
      </c>
      <c r="DM3081" s="81">
        <v>0</v>
      </c>
      <c r="DN3081" s="81">
        <v>0</v>
      </c>
      <c r="DO3081" s="81">
        <v>0</v>
      </c>
      <c r="DP3081" s="81">
        <v>6.4433533163739257E-7</v>
      </c>
      <c r="DQ3081" s="81">
        <v>6.4433533163739257E-7</v>
      </c>
      <c r="DR3081" s="81">
        <v>0</v>
      </c>
      <c r="DS3081" s="81">
        <v>6.4433533163739257E-7</v>
      </c>
      <c r="DT3081" s="81">
        <v>6.4433533163739257E-7</v>
      </c>
      <c r="DU3081" s="81">
        <v>0</v>
      </c>
      <c r="DV3081" s="81">
        <v>6.4433533163739257E-7</v>
      </c>
      <c r="DW3081" s="81">
        <v>6.4433533163739257E-7</v>
      </c>
      <c r="GE3081" s="81" t="s">
        <v>449</v>
      </c>
      <c r="GF3081" s="81" t="s">
        <v>155</v>
      </c>
      <c r="GG3081" s="81" t="s">
        <v>473</v>
      </c>
      <c r="GH3081" s="81" t="s">
        <v>451</v>
      </c>
      <c r="GI3081" s="81">
        <v>2026</v>
      </c>
      <c r="GJ3081" s="81" t="s">
        <v>201</v>
      </c>
      <c r="GK3081" s="81">
        <v>233.23007680794649</v>
      </c>
      <c r="GL3081" s="81">
        <v>68.339461</v>
      </c>
      <c r="GM3081" s="81">
        <v>2026</v>
      </c>
      <c r="GN3081" s="81" t="s">
        <v>173</v>
      </c>
      <c r="GO3081" s="81">
        <v>1.1148832299820636E-2</v>
      </c>
      <c r="GP3081" s="81">
        <v>10</v>
      </c>
      <c r="GQ3081" s="81">
        <v>0</v>
      </c>
      <c r="GR3081" s="81" t="s">
        <v>448</v>
      </c>
      <c r="GS3081" s="81">
        <v>1.1148832299820636E-2</v>
      </c>
      <c r="GT3081" s="81">
        <v>2.6002430136060819</v>
      </c>
      <c r="GU3081" s="81">
        <v>1.1148832299820636E-2</v>
      </c>
      <c r="GV3081" s="81">
        <v>2.6002430136060819</v>
      </c>
      <c r="GW3081" s="81">
        <v>1.1148832299820636E-2</v>
      </c>
      <c r="GX3081" s="81">
        <v>2.6002430136060819</v>
      </c>
      <c r="GY3081" s="81">
        <v>1.1148832299820636E-2</v>
      </c>
      <c r="GZ3081" s="81">
        <v>2.6002430136060819</v>
      </c>
    </row>
    <row r="3082" spans="98:208" x14ac:dyDescent="0.25">
      <c r="CT3082" s="81" t="s">
        <v>155</v>
      </c>
      <c r="CU3082" s="81" t="s">
        <v>471</v>
      </c>
      <c r="CV3082" s="81" t="s">
        <v>451</v>
      </c>
      <c r="CW3082" s="81">
        <v>2031</v>
      </c>
      <c r="CX3082" s="81">
        <v>0</v>
      </c>
      <c r="CY3082" s="81">
        <v>0</v>
      </c>
      <c r="CZ3082" s="81">
        <v>0</v>
      </c>
      <c r="DA3082" s="81">
        <v>0</v>
      </c>
      <c r="DB3082" s="81">
        <v>9534.9220877094394</v>
      </c>
      <c r="DC3082" s="81">
        <v>247.27299216494609</v>
      </c>
      <c r="DD3082" s="81">
        <v>9287.6490955444933</v>
      </c>
      <c r="DE3082" s="81">
        <v>0</v>
      </c>
      <c r="DF3082" s="81">
        <v>0</v>
      </c>
      <c r="DG3082" s="81">
        <v>0</v>
      </c>
      <c r="DH3082" s="81">
        <v>2.7568051219218455</v>
      </c>
      <c r="DI3082" s="81">
        <v>2.7568051219218455</v>
      </c>
      <c r="DJ3082" s="81">
        <v>2.3372538251387479E-7</v>
      </c>
      <c r="DL3082" s="81">
        <v>0</v>
      </c>
      <c r="DM3082" s="81">
        <v>0</v>
      </c>
      <c r="DN3082" s="81">
        <v>0</v>
      </c>
      <c r="DO3082" s="81">
        <v>0</v>
      </c>
      <c r="DP3082" s="81">
        <v>0</v>
      </c>
      <c r="DQ3082" s="81">
        <v>0</v>
      </c>
      <c r="DR3082" s="81">
        <v>0</v>
      </c>
      <c r="DS3082" s="81">
        <v>6.4433533163739257E-7</v>
      </c>
      <c r="DT3082" s="81">
        <v>6.4433533163739257E-7</v>
      </c>
      <c r="DU3082" s="81">
        <v>0</v>
      </c>
      <c r="DV3082" s="81">
        <v>6.4433533163739257E-7</v>
      </c>
      <c r="DW3082" s="81">
        <v>6.4433533163739257E-7</v>
      </c>
      <c r="GE3082" s="81" t="s">
        <v>449</v>
      </c>
      <c r="GF3082" s="81" t="s">
        <v>155</v>
      </c>
      <c r="GG3082" s="81" t="s">
        <v>473</v>
      </c>
      <c r="GH3082" s="81" t="s">
        <v>451</v>
      </c>
      <c r="GI3082" s="81">
        <v>2027</v>
      </c>
      <c r="GJ3082" s="81" t="s">
        <v>201</v>
      </c>
      <c r="GK3082" s="81">
        <v>233.23007680794649</v>
      </c>
      <c r="GL3082" s="81">
        <v>68.339461</v>
      </c>
      <c r="GM3082" s="81">
        <v>2027</v>
      </c>
      <c r="GN3082" s="81" t="s">
        <v>173</v>
      </c>
      <c r="GO3082" s="81">
        <v>1.1148832299820636E-2</v>
      </c>
      <c r="GP3082" s="81">
        <v>10</v>
      </c>
      <c r="GQ3082" s="81">
        <v>0</v>
      </c>
      <c r="GR3082" s="81" t="s">
        <v>448</v>
      </c>
      <c r="GS3082" s="81">
        <v>1.1148832299820636E-2</v>
      </c>
      <c r="GT3082" s="81">
        <v>2.6002430136060819</v>
      </c>
      <c r="GU3082" s="81">
        <v>1.1148832299820636E-2</v>
      </c>
      <c r="GV3082" s="81">
        <v>2.6002430136060819</v>
      </c>
      <c r="GW3082" s="81">
        <v>1.1148832299820636E-2</v>
      </c>
      <c r="GX3082" s="81">
        <v>2.6002430136060819</v>
      </c>
      <c r="GY3082" s="81">
        <v>1.1148832299820636E-2</v>
      </c>
      <c r="GZ3082" s="81">
        <v>2.6002430136060819</v>
      </c>
    </row>
    <row r="3083" spans="98:208" x14ac:dyDescent="0.25">
      <c r="CT3083" s="81" t="s">
        <v>155</v>
      </c>
      <c r="CU3083" s="81" t="s">
        <v>471</v>
      </c>
      <c r="CV3083" s="81" t="s">
        <v>451</v>
      </c>
      <c r="CW3083" s="81">
        <v>2032</v>
      </c>
      <c r="CX3083" s="81">
        <v>0</v>
      </c>
      <c r="CY3083" s="81">
        <v>0</v>
      </c>
      <c r="CZ3083" s="81">
        <v>0</v>
      </c>
      <c r="DA3083" s="81">
        <v>0</v>
      </c>
      <c r="DB3083" s="81">
        <v>9534.9220877094394</v>
      </c>
      <c r="DC3083" s="81">
        <v>247.27299216494609</v>
      </c>
      <c r="DD3083" s="81">
        <v>9287.6490955444933</v>
      </c>
      <c r="DE3083" s="81">
        <v>0</v>
      </c>
      <c r="DF3083" s="81">
        <v>0</v>
      </c>
      <c r="DG3083" s="81">
        <v>0</v>
      </c>
      <c r="DH3083" s="81">
        <v>0</v>
      </c>
      <c r="DI3083" s="81">
        <v>2.7568051219218455</v>
      </c>
      <c r="DJ3083" s="81">
        <v>2.3372538251387479E-7</v>
      </c>
      <c r="DL3083" s="81">
        <v>0</v>
      </c>
      <c r="DM3083" s="81">
        <v>0</v>
      </c>
      <c r="DN3083" s="81">
        <v>0</v>
      </c>
      <c r="DO3083" s="81">
        <v>0</v>
      </c>
      <c r="DP3083" s="81">
        <v>0</v>
      </c>
      <c r="DQ3083" s="81">
        <v>0</v>
      </c>
      <c r="DR3083" s="81">
        <v>0</v>
      </c>
      <c r="DS3083" s="81">
        <v>0</v>
      </c>
      <c r="DT3083" s="81">
        <v>0</v>
      </c>
      <c r="DU3083" s="81">
        <v>0</v>
      </c>
      <c r="DV3083" s="81">
        <v>6.4433533163739257E-7</v>
      </c>
      <c r="DW3083" s="81">
        <v>6.4433533163739257E-7</v>
      </c>
      <c r="GE3083" s="81" t="s">
        <v>449</v>
      </c>
      <c r="GF3083" s="81" t="s">
        <v>155</v>
      </c>
      <c r="GG3083" s="81" t="s">
        <v>473</v>
      </c>
      <c r="GH3083" s="81" t="s">
        <v>451</v>
      </c>
      <c r="GI3083" s="81">
        <v>2028</v>
      </c>
      <c r="GJ3083" s="81" t="s">
        <v>201</v>
      </c>
      <c r="GK3083" s="81">
        <v>247.27299216495479</v>
      </c>
      <c r="GL3083" s="81">
        <v>68.339461</v>
      </c>
      <c r="GM3083" s="81">
        <v>2028</v>
      </c>
      <c r="GN3083" s="81" t="s">
        <v>173</v>
      </c>
      <c r="GO3083" s="81">
        <v>1.1148832299820636E-2</v>
      </c>
      <c r="GP3083" s="81">
        <v>10</v>
      </c>
      <c r="GQ3083" s="81">
        <v>0</v>
      </c>
      <c r="GR3083" s="81" t="s">
        <v>448</v>
      </c>
      <c r="GS3083" s="81">
        <v>1.1148832299820636E-2</v>
      </c>
      <c r="GT3083" s="81">
        <v>2.7568051219219432</v>
      </c>
      <c r="GU3083" s="81">
        <v>1.1148832299820636E-2</v>
      </c>
      <c r="GV3083" s="81">
        <v>2.7568051219219432</v>
      </c>
      <c r="GW3083" s="81">
        <v>1.1148832299820636E-2</v>
      </c>
      <c r="GX3083" s="81">
        <v>2.7568051219219432</v>
      </c>
      <c r="GY3083" s="81">
        <v>1.1148832299820636E-2</v>
      </c>
      <c r="GZ3083" s="81">
        <v>2.7568051219219432</v>
      </c>
    </row>
    <row r="3084" spans="98:208" x14ac:dyDescent="0.25">
      <c r="CT3084" s="81" t="s">
        <v>155</v>
      </c>
      <c r="CU3084" s="81" t="s">
        <v>471</v>
      </c>
      <c r="CV3084" s="81" t="s">
        <v>452</v>
      </c>
      <c r="CW3084" s="81">
        <v>2020</v>
      </c>
      <c r="CX3084" s="81">
        <v>0</v>
      </c>
      <c r="CY3084" s="81">
        <v>0</v>
      </c>
      <c r="CZ3084" s="81">
        <v>0</v>
      </c>
      <c r="DA3084" s="81">
        <v>0</v>
      </c>
      <c r="DB3084" s="81">
        <v>5.2405583313015907</v>
      </c>
      <c r="DC3084" s="81">
        <v>0.69641821681222749</v>
      </c>
      <c r="DD3084" s="81">
        <v>2.9419641522810438</v>
      </c>
      <c r="DE3084" s="81">
        <v>1.602175962208304</v>
      </c>
      <c r="DF3084" s="81">
        <v>7.7642499097796518E-3</v>
      </c>
      <c r="DG3084" s="81">
        <v>0</v>
      </c>
      <c r="DH3084" s="81">
        <v>0</v>
      </c>
      <c r="DI3084" s="81">
        <v>0</v>
      </c>
      <c r="DJ3084" s="81">
        <v>1.7431158250736239E-5</v>
      </c>
      <c r="DL3084" s="81">
        <v>0</v>
      </c>
      <c r="DM3084" s="81">
        <v>1.3533986887563367E-7</v>
      </c>
      <c r="DN3084" s="81">
        <v>1.3533986887563367E-7</v>
      </c>
      <c r="DO3084" s="81">
        <v>0</v>
      </c>
      <c r="DP3084" s="81">
        <v>0</v>
      </c>
      <c r="DQ3084" s="81">
        <v>0</v>
      </c>
      <c r="DR3084" s="81">
        <v>0</v>
      </c>
      <c r="DS3084" s="81">
        <v>0</v>
      </c>
      <c r="DT3084" s="81">
        <v>0</v>
      </c>
      <c r="DU3084" s="81">
        <v>0</v>
      </c>
      <c r="DV3084" s="81">
        <v>0</v>
      </c>
      <c r="DW3084" s="81">
        <v>0</v>
      </c>
      <c r="GE3084" s="81" t="s">
        <v>449</v>
      </c>
      <c r="GF3084" s="81" t="s">
        <v>155</v>
      </c>
      <c r="GG3084" s="81" t="s">
        <v>473</v>
      </c>
      <c r="GH3084" s="81" t="s">
        <v>451</v>
      </c>
      <c r="GI3084" s="81">
        <v>2029</v>
      </c>
      <c r="GJ3084" s="81" t="s">
        <v>201</v>
      </c>
      <c r="GK3084" s="81">
        <v>247.27299216495479</v>
      </c>
      <c r="GL3084" s="81">
        <v>68.339461</v>
      </c>
      <c r="GM3084" s="81">
        <v>2029</v>
      </c>
      <c r="GN3084" s="81" t="s">
        <v>173</v>
      </c>
      <c r="GO3084" s="81">
        <v>1.1148832299820636E-2</v>
      </c>
      <c r="GP3084" s="81">
        <v>10</v>
      </c>
      <c r="GQ3084" s="81">
        <v>0</v>
      </c>
      <c r="GR3084" s="81" t="s">
        <v>448</v>
      </c>
      <c r="GS3084" s="81">
        <v>1.1148832299820636E-2</v>
      </c>
      <c r="GT3084" s="81">
        <v>2.7568051219219432</v>
      </c>
      <c r="GU3084" s="81">
        <v>1.1148832299820636E-2</v>
      </c>
      <c r="GV3084" s="81">
        <v>2.7568051219219432</v>
      </c>
      <c r="GW3084" s="81">
        <v>1.1148832299820636E-2</v>
      </c>
      <c r="GX3084" s="81">
        <v>2.7568051219219432</v>
      </c>
      <c r="GY3084" s="81">
        <v>1.1148832299820636E-2</v>
      </c>
      <c r="GZ3084" s="81">
        <v>2.7568051219219432</v>
      </c>
    </row>
    <row r="3085" spans="98:208" x14ac:dyDescent="0.25">
      <c r="CT3085" s="81" t="s">
        <v>155</v>
      </c>
      <c r="CU3085" s="81" t="s">
        <v>471</v>
      </c>
      <c r="CV3085" s="81" t="s">
        <v>452</v>
      </c>
      <c r="CW3085" s="81">
        <v>2021</v>
      </c>
      <c r="CX3085" s="81">
        <v>0</v>
      </c>
      <c r="CY3085" s="81">
        <v>0</v>
      </c>
      <c r="CZ3085" s="81">
        <v>0</v>
      </c>
      <c r="DA3085" s="81">
        <v>0</v>
      </c>
      <c r="DB3085" s="81">
        <v>5.2405583313015907</v>
      </c>
      <c r="DC3085" s="81">
        <v>0.69641821681222749</v>
      </c>
      <c r="DD3085" s="81">
        <v>2.9419641522810438</v>
      </c>
      <c r="DE3085" s="81">
        <v>1.602175962208304</v>
      </c>
      <c r="DF3085" s="81">
        <v>7.7642499097796518E-3</v>
      </c>
      <c r="DG3085" s="81">
        <v>7.7642499097796518E-3</v>
      </c>
      <c r="DH3085" s="81">
        <v>0</v>
      </c>
      <c r="DI3085" s="81">
        <v>0</v>
      </c>
      <c r="DJ3085" s="81">
        <v>1.7431158250736239E-5</v>
      </c>
      <c r="DL3085" s="81">
        <v>0</v>
      </c>
      <c r="DM3085" s="81">
        <v>1.3533986887563367E-7</v>
      </c>
      <c r="DN3085" s="81">
        <v>1.3533986887563367E-7</v>
      </c>
      <c r="DO3085" s="81">
        <v>0</v>
      </c>
      <c r="DP3085" s="81">
        <v>1.3533986887563367E-7</v>
      </c>
      <c r="DQ3085" s="81">
        <v>1.3533986887563367E-7</v>
      </c>
      <c r="DR3085" s="81">
        <v>0</v>
      </c>
      <c r="DS3085" s="81">
        <v>0</v>
      </c>
      <c r="DT3085" s="81">
        <v>0</v>
      </c>
      <c r="DU3085" s="81">
        <v>0</v>
      </c>
      <c r="DV3085" s="81">
        <v>0</v>
      </c>
      <c r="DW3085" s="81">
        <v>0</v>
      </c>
      <c r="GE3085" s="81" t="s">
        <v>449</v>
      </c>
      <c r="GF3085" s="81" t="s">
        <v>155</v>
      </c>
      <c r="GG3085" s="81" t="s">
        <v>473</v>
      </c>
      <c r="GH3085" s="81" t="s">
        <v>451</v>
      </c>
      <c r="GI3085" s="81">
        <v>2030</v>
      </c>
      <c r="GJ3085" s="81" t="s">
        <v>201</v>
      </c>
      <c r="GK3085" s="81">
        <v>247.27299216495479</v>
      </c>
      <c r="GL3085" s="81">
        <v>68.339461</v>
      </c>
      <c r="GM3085" s="81">
        <v>2030</v>
      </c>
      <c r="GN3085" s="81" t="s">
        <v>173</v>
      </c>
      <c r="GO3085" s="81">
        <v>1.1148832299820636E-2</v>
      </c>
      <c r="GP3085" s="81">
        <v>10</v>
      </c>
      <c r="GQ3085" s="81">
        <v>0</v>
      </c>
      <c r="GR3085" s="81" t="s">
        <v>448</v>
      </c>
      <c r="GS3085" s="81">
        <v>0</v>
      </c>
      <c r="GT3085" s="81">
        <v>0</v>
      </c>
      <c r="GU3085" s="81">
        <v>1.1148832299820636E-2</v>
      </c>
      <c r="GV3085" s="81">
        <v>2.7568051219219432</v>
      </c>
      <c r="GW3085" s="81">
        <v>1.1148832299820636E-2</v>
      </c>
      <c r="GX3085" s="81">
        <v>2.7568051219219432</v>
      </c>
      <c r="GY3085" s="81">
        <v>1.1148832299820636E-2</v>
      </c>
      <c r="GZ3085" s="81">
        <v>2.7568051219219432</v>
      </c>
    </row>
    <row r="3086" spans="98:208" x14ac:dyDescent="0.25">
      <c r="CT3086" s="81" t="s">
        <v>155</v>
      </c>
      <c r="CU3086" s="81" t="s">
        <v>471</v>
      </c>
      <c r="CV3086" s="81" t="s">
        <v>452</v>
      </c>
      <c r="CW3086" s="81">
        <v>2022</v>
      </c>
      <c r="CX3086" s="81">
        <v>0</v>
      </c>
      <c r="CY3086" s="81">
        <v>0</v>
      </c>
      <c r="CZ3086" s="81">
        <v>0</v>
      </c>
      <c r="DA3086" s="81">
        <v>0</v>
      </c>
      <c r="DB3086" s="81">
        <v>5.2405583313015907</v>
      </c>
      <c r="DC3086" s="81">
        <v>0.69641821681222749</v>
      </c>
      <c r="DD3086" s="81">
        <v>2.9419641522810438</v>
      </c>
      <c r="DE3086" s="81">
        <v>1.602175962208304</v>
      </c>
      <c r="DF3086" s="81">
        <v>7.7642499097796518E-3</v>
      </c>
      <c r="DG3086" s="81">
        <v>7.7642499097796518E-3</v>
      </c>
      <c r="DH3086" s="81">
        <v>7.7642499097796518E-3</v>
      </c>
      <c r="DI3086" s="81">
        <v>0</v>
      </c>
      <c r="DJ3086" s="81">
        <v>1.7431158250736239E-5</v>
      </c>
      <c r="DL3086" s="81">
        <v>0</v>
      </c>
      <c r="DM3086" s="81">
        <v>1.3533986887563367E-7</v>
      </c>
      <c r="DN3086" s="81">
        <v>1.3533986887563367E-7</v>
      </c>
      <c r="DO3086" s="81">
        <v>0</v>
      </c>
      <c r="DP3086" s="81">
        <v>1.3533986887563367E-7</v>
      </c>
      <c r="DQ3086" s="81">
        <v>1.3533986887563367E-7</v>
      </c>
      <c r="DR3086" s="81">
        <v>0</v>
      </c>
      <c r="DS3086" s="81">
        <v>1.3533986887563367E-7</v>
      </c>
      <c r="DT3086" s="81">
        <v>1.3533986887563367E-7</v>
      </c>
      <c r="DU3086" s="81">
        <v>0</v>
      </c>
      <c r="DV3086" s="81">
        <v>0</v>
      </c>
      <c r="DW3086" s="81">
        <v>0</v>
      </c>
      <c r="GE3086" s="81" t="s">
        <v>449</v>
      </c>
      <c r="GF3086" s="81" t="s">
        <v>155</v>
      </c>
      <c r="GG3086" s="81" t="s">
        <v>473</v>
      </c>
      <c r="GH3086" s="81" t="s">
        <v>451</v>
      </c>
      <c r="GI3086" s="81">
        <v>2031</v>
      </c>
      <c r="GJ3086" s="81" t="s">
        <v>201</v>
      </c>
      <c r="GK3086" s="81">
        <v>247.27299216495479</v>
      </c>
      <c r="GL3086" s="81">
        <v>68.339461</v>
      </c>
      <c r="GM3086" s="81">
        <v>2031</v>
      </c>
      <c r="GN3086" s="81" t="s">
        <v>173</v>
      </c>
      <c r="GO3086" s="81">
        <v>1.1148832299820636E-2</v>
      </c>
      <c r="GP3086" s="81">
        <v>10</v>
      </c>
      <c r="GQ3086" s="81">
        <v>0</v>
      </c>
      <c r="GR3086" s="81" t="s">
        <v>448</v>
      </c>
      <c r="GS3086" s="81">
        <v>0</v>
      </c>
      <c r="GT3086" s="81">
        <v>0</v>
      </c>
      <c r="GU3086" s="81">
        <v>0</v>
      </c>
      <c r="GV3086" s="81">
        <v>0</v>
      </c>
      <c r="GW3086" s="81">
        <v>1.1148832299820636E-2</v>
      </c>
      <c r="GX3086" s="81">
        <v>2.7568051219219432</v>
      </c>
      <c r="GY3086" s="81">
        <v>1.1148832299820636E-2</v>
      </c>
      <c r="GZ3086" s="81">
        <v>2.7568051219219432</v>
      </c>
    </row>
    <row r="3087" spans="98:208" x14ac:dyDescent="0.25">
      <c r="CT3087" s="81" t="s">
        <v>155</v>
      </c>
      <c r="CU3087" s="81" t="s">
        <v>471</v>
      </c>
      <c r="CV3087" s="81" t="s">
        <v>452</v>
      </c>
      <c r="CW3087" s="81">
        <v>2023</v>
      </c>
      <c r="CX3087" s="81">
        <v>0</v>
      </c>
      <c r="CY3087" s="81">
        <v>0</v>
      </c>
      <c r="CZ3087" s="81">
        <v>0</v>
      </c>
      <c r="DA3087" s="81">
        <v>0</v>
      </c>
      <c r="DB3087" s="81">
        <v>5.4750346070078217</v>
      </c>
      <c r="DC3087" s="81">
        <v>0.71896016785821171</v>
      </c>
      <c r="DD3087" s="81">
        <v>3.0714971986151309</v>
      </c>
      <c r="DE3087" s="81">
        <v>1.684577240534463</v>
      </c>
      <c r="DF3087" s="81">
        <v>8.0155663417020954E-3</v>
      </c>
      <c r="DG3087" s="81">
        <v>8.0155663417020954E-3</v>
      </c>
      <c r="DH3087" s="81">
        <v>8.0155663417020954E-3</v>
      </c>
      <c r="DI3087" s="81">
        <v>8.0155663417020954E-3</v>
      </c>
      <c r="DJ3087" s="81">
        <v>1.7431158250736239E-5</v>
      </c>
      <c r="DL3087" s="81">
        <v>0</v>
      </c>
      <c r="DM3087" s="81">
        <v>1.3972060537148417E-7</v>
      </c>
      <c r="DN3087" s="81">
        <v>1.3972060537148417E-7</v>
      </c>
      <c r="DO3087" s="81">
        <v>0</v>
      </c>
      <c r="DP3087" s="81">
        <v>1.3972060537148417E-7</v>
      </c>
      <c r="DQ3087" s="81">
        <v>1.3972060537148417E-7</v>
      </c>
      <c r="DR3087" s="81">
        <v>0</v>
      </c>
      <c r="DS3087" s="81">
        <v>1.3972060537148417E-7</v>
      </c>
      <c r="DT3087" s="81">
        <v>1.3972060537148417E-7</v>
      </c>
      <c r="DU3087" s="81">
        <v>0</v>
      </c>
      <c r="DV3087" s="81">
        <v>1.3972060537148417E-7</v>
      </c>
      <c r="DW3087" s="81">
        <v>1.3972060537148417E-7</v>
      </c>
      <c r="GE3087" s="81" t="s">
        <v>449</v>
      </c>
      <c r="GF3087" s="81" t="s">
        <v>155</v>
      </c>
      <c r="GG3087" s="81" t="s">
        <v>473</v>
      </c>
      <c r="GH3087" s="81" t="s">
        <v>451</v>
      </c>
      <c r="GI3087" s="81">
        <v>2032</v>
      </c>
      <c r="GJ3087" s="81" t="s">
        <v>201</v>
      </c>
      <c r="GK3087" s="81">
        <v>247.27299216495479</v>
      </c>
      <c r="GL3087" s="81">
        <v>68.339461</v>
      </c>
      <c r="GM3087" s="81">
        <v>2032</v>
      </c>
      <c r="GN3087" s="81" t="s">
        <v>173</v>
      </c>
      <c r="GO3087" s="81">
        <v>1.1148832299820636E-2</v>
      </c>
      <c r="GP3087" s="81">
        <v>10</v>
      </c>
      <c r="GQ3087" s="81">
        <v>0</v>
      </c>
      <c r="GR3087" s="81" t="s">
        <v>448</v>
      </c>
      <c r="GS3087" s="81">
        <v>0</v>
      </c>
      <c r="GT3087" s="81">
        <v>0</v>
      </c>
      <c r="GU3087" s="81">
        <v>0</v>
      </c>
      <c r="GV3087" s="81">
        <v>0</v>
      </c>
      <c r="GW3087" s="81">
        <v>0</v>
      </c>
      <c r="GX3087" s="81">
        <v>0</v>
      </c>
      <c r="GY3087" s="81">
        <v>1.1148832299820636E-2</v>
      </c>
      <c r="GZ3087" s="81">
        <v>2.7568051219219432</v>
      </c>
    </row>
    <row r="3088" spans="98:208" x14ac:dyDescent="0.25">
      <c r="CT3088" s="81" t="s">
        <v>155</v>
      </c>
      <c r="CU3088" s="81" t="s">
        <v>471</v>
      </c>
      <c r="CV3088" s="81" t="s">
        <v>452</v>
      </c>
      <c r="CW3088" s="81">
        <v>2024</v>
      </c>
      <c r="CX3088" s="81">
        <v>0</v>
      </c>
      <c r="CY3088" s="81">
        <v>0</v>
      </c>
      <c r="CZ3088" s="81">
        <v>0</v>
      </c>
      <c r="DA3088" s="81">
        <v>0</v>
      </c>
      <c r="DB3088" s="81">
        <v>5.4750346070078217</v>
      </c>
      <c r="DC3088" s="81">
        <v>0.71896016785821171</v>
      </c>
      <c r="DD3088" s="81">
        <v>3.0714971986151309</v>
      </c>
      <c r="DE3088" s="81">
        <v>1.684577240534463</v>
      </c>
      <c r="DF3088" s="81">
        <v>8.0155663417020954E-3</v>
      </c>
      <c r="DG3088" s="81">
        <v>8.0155663417020954E-3</v>
      </c>
      <c r="DH3088" s="81">
        <v>8.0155663417020954E-3</v>
      </c>
      <c r="DI3088" s="81">
        <v>8.0155663417020954E-3</v>
      </c>
      <c r="DJ3088" s="81">
        <v>1.7431158250736239E-5</v>
      </c>
      <c r="DL3088" s="81">
        <v>0</v>
      </c>
      <c r="DM3088" s="81">
        <v>1.3972060537148417E-7</v>
      </c>
      <c r="DN3088" s="81">
        <v>1.3972060537148417E-7</v>
      </c>
      <c r="DO3088" s="81">
        <v>0</v>
      </c>
      <c r="DP3088" s="81">
        <v>1.3972060537148417E-7</v>
      </c>
      <c r="DQ3088" s="81">
        <v>1.3972060537148417E-7</v>
      </c>
      <c r="DR3088" s="81">
        <v>0</v>
      </c>
      <c r="DS3088" s="81">
        <v>1.3972060537148417E-7</v>
      </c>
      <c r="DT3088" s="81">
        <v>1.3972060537148417E-7</v>
      </c>
      <c r="DU3088" s="81">
        <v>0</v>
      </c>
      <c r="DV3088" s="81">
        <v>1.3972060537148417E-7</v>
      </c>
      <c r="DW3088" s="81">
        <v>1.3972060537148417E-7</v>
      </c>
      <c r="GE3088" s="81" t="s">
        <v>449</v>
      </c>
      <c r="GF3088" s="81" t="s">
        <v>155</v>
      </c>
      <c r="GG3088" s="81" t="s">
        <v>473</v>
      </c>
      <c r="GH3088" s="81" t="s">
        <v>452</v>
      </c>
      <c r="GI3088" s="81">
        <v>2021</v>
      </c>
      <c r="GJ3088" s="81" t="s">
        <v>201</v>
      </c>
      <c r="GK3088" s="81">
        <v>0.6964182168122286</v>
      </c>
      <c r="GL3088" s="81">
        <v>68.339461</v>
      </c>
      <c r="GM3088" s="81">
        <v>2021</v>
      </c>
      <c r="GN3088" s="81" t="s">
        <v>173</v>
      </c>
      <c r="GO3088" s="81">
        <v>1.1148832299820636E-2</v>
      </c>
      <c r="GP3088" s="81">
        <v>10</v>
      </c>
      <c r="GQ3088" s="81">
        <v>0</v>
      </c>
      <c r="GR3088" s="81" t="s">
        <v>448</v>
      </c>
      <c r="GS3088" s="81">
        <v>1.1148832299820636E-2</v>
      </c>
      <c r="GT3088" s="81">
        <v>7.7642499097796648E-3</v>
      </c>
      <c r="GU3088" s="81">
        <v>1.1148832299820636E-2</v>
      </c>
      <c r="GV3088" s="81">
        <v>7.7642499097796648E-3</v>
      </c>
      <c r="GW3088" s="81">
        <v>0</v>
      </c>
      <c r="GX3088" s="81">
        <v>0</v>
      </c>
      <c r="GY3088" s="81">
        <v>0</v>
      </c>
      <c r="GZ3088" s="81">
        <v>0</v>
      </c>
    </row>
    <row r="3089" spans="98:208" x14ac:dyDescent="0.25">
      <c r="CT3089" s="81" t="s">
        <v>155</v>
      </c>
      <c r="CU3089" s="81" t="s">
        <v>471</v>
      </c>
      <c r="CV3089" s="81" t="s">
        <v>452</v>
      </c>
      <c r="CW3089" s="81">
        <v>2025</v>
      </c>
      <c r="CX3089" s="81">
        <v>0</v>
      </c>
      <c r="CY3089" s="81">
        <v>0</v>
      </c>
      <c r="CZ3089" s="81">
        <v>0</v>
      </c>
      <c r="DA3089" s="81">
        <v>0</v>
      </c>
      <c r="DB3089" s="81">
        <v>5.4750346070078217</v>
      </c>
      <c r="DC3089" s="81">
        <v>0.71896016785821171</v>
      </c>
      <c r="DD3089" s="81">
        <v>3.0714971986151309</v>
      </c>
      <c r="DE3089" s="81">
        <v>1.684577240534463</v>
      </c>
      <c r="DF3089" s="81">
        <v>8.0155663417020954E-3</v>
      </c>
      <c r="DG3089" s="81">
        <v>8.0155663417020954E-3</v>
      </c>
      <c r="DH3089" s="81">
        <v>8.0155663417020954E-3</v>
      </c>
      <c r="DI3089" s="81">
        <v>8.0155663417020954E-3</v>
      </c>
      <c r="DJ3089" s="81">
        <v>1.7431158250736239E-5</v>
      </c>
      <c r="DL3089" s="81">
        <v>0</v>
      </c>
      <c r="DM3089" s="81">
        <v>1.3972060537148417E-7</v>
      </c>
      <c r="DN3089" s="81">
        <v>1.3972060537148417E-7</v>
      </c>
      <c r="DO3089" s="81">
        <v>0</v>
      </c>
      <c r="DP3089" s="81">
        <v>1.3972060537148417E-7</v>
      </c>
      <c r="DQ3089" s="81">
        <v>1.3972060537148417E-7</v>
      </c>
      <c r="DR3089" s="81">
        <v>0</v>
      </c>
      <c r="DS3089" s="81">
        <v>1.3972060537148417E-7</v>
      </c>
      <c r="DT3089" s="81">
        <v>1.3972060537148417E-7</v>
      </c>
      <c r="DU3089" s="81">
        <v>0</v>
      </c>
      <c r="DV3089" s="81">
        <v>1.3972060537148417E-7</v>
      </c>
      <c r="DW3089" s="81">
        <v>1.3972060537148417E-7</v>
      </c>
      <c r="GE3089" s="81" t="s">
        <v>449</v>
      </c>
      <c r="GF3089" s="81" t="s">
        <v>155</v>
      </c>
      <c r="GG3089" s="81" t="s">
        <v>473</v>
      </c>
      <c r="GH3089" s="81" t="s">
        <v>452</v>
      </c>
      <c r="GI3089" s="81">
        <v>2022</v>
      </c>
      <c r="GJ3089" s="81" t="s">
        <v>201</v>
      </c>
      <c r="GK3089" s="81">
        <v>0.6964182168122286</v>
      </c>
      <c r="GL3089" s="81">
        <v>68.339461</v>
      </c>
      <c r="GM3089" s="81">
        <v>2022</v>
      </c>
      <c r="GN3089" s="81" t="s">
        <v>173</v>
      </c>
      <c r="GO3089" s="81">
        <v>1.1148832299820636E-2</v>
      </c>
      <c r="GP3089" s="81">
        <v>10</v>
      </c>
      <c r="GQ3089" s="81">
        <v>0</v>
      </c>
      <c r="GR3089" s="81" t="s">
        <v>448</v>
      </c>
      <c r="GS3089" s="81">
        <v>1.1148832299820636E-2</v>
      </c>
      <c r="GT3089" s="81">
        <v>7.7642499097796648E-3</v>
      </c>
      <c r="GU3089" s="81">
        <v>1.1148832299820636E-2</v>
      </c>
      <c r="GV3089" s="81">
        <v>7.7642499097796648E-3</v>
      </c>
      <c r="GW3089" s="81">
        <v>1.1148832299820636E-2</v>
      </c>
      <c r="GX3089" s="81">
        <v>7.7642499097796648E-3</v>
      </c>
      <c r="GY3089" s="81">
        <v>0</v>
      </c>
      <c r="GZ3089" s="81">
        <v>0</v>
      </c>
    </row>
    <row r="3090" spans="98:208" x14ac:dyDescent="0.25">
      <c r="CT3090" s="81" t="s">
        <v>155</v>
      </c>
      <c r="CU3090" s="81" t="s">
        <v>471</v>
      </c>
      <c r="CV3090" s="81" t="s">
        <v>452</v>
      </c>
      <c r="CW3090" s="81">
        <v>2026</v>
      </c>
      <c r="CX3090" s="81">
        <v>0</v>
      </c>
      <c r="CY3090" s="81">
        <v>0</v>
      </c>
      <c r="CZ3090" s="81">
        <v>0</v>
      </c>
      <c r="DA3090" s="81">
        <v>0</v>
      </c>
      <c r="DB3090" s="81">
        <v>5.4750346070078217</v>
      </c>
      <c r="DC3090" s="81">
        <v>0.71896016785821171</v>
      </c>
      <c r="DD3090" s="81">
        <v>3.0714971986151309</v>
      </c>
      <c r="DE3090" s="81">
        <v>1.684577240534463</v>
      </c>
      <c r="DF3090" s="81">
        <v>8.0155663417020954E-3</v>
      </c>
      <c r="DG3090" s="81">
        <v>8.0155663417020954E-3</v>
      </c>
      <c r="DH3090" s="81">
        <v>8.0155663417020954E-3</v>
      </c>
      <c r="DI3090" s="81">
        <v>8.0155663417020954E-3</v>
      </c>
      <c r="DJ3090" s="81">
        <v>1.7431158250736239E-5</v>
      </c>
      <c r="DL3090" s="81">
        <v>0</v>
      </c>
      <c r="DM3090" s="81">
        <v>1.3972060537148417E-7</v>
      </c>
      <c r="DN3090" s="81">
        <v>1.3972060537148417E-7</v>
      </c>
      <c r="DO3090" s="81">
        <v>0</v>
      </c>
      <c r="DP3090" s="81">
        <v>1.3972060537148417E-7</v>
      </c>
      <c r="DQ3090" s="81">
        <v>1.3972060537148417E-7</v>
      </c>
      <c r="DR3090" s="81">
        <v>0</v>
      </c>
      <c r="DS3090" s="81">
        <v>1.3972060537148417E-7</v>
      </c>
      <c r="DT3090" s="81">
        <v>1.3972060537148417E-7</v>
      </c>
      <c r="DU3090" s="81">
        <v>0</v>
      </c>
      <c r="DV3090" s="81">
        <v>1.3972060537148417E-7</v>
      </c>
      <c r="DW3090" s="81">
        <v>1.3972060537148417E-7</v>
      </c>
      <c r="GE3090" s="81" t="s">
        <v>449</v>
      </c>
      <c r="GF3090" s="81" t="s">
        <v>155</v>
      </c>
      <c r="GG3090" s="81" t="s">
        <v>473</v>
      </c>
      <c r="GH3090" s="81" t="s">
        <v>452</v>
      </c>
      <c r="GI3090" s="81">
        <v>2023</v>
      </c>
      <c r="GJ3090" s="81" t="s">
        <v>201</v>
      </c>
      <c r="GK3090" s="81">
        <v>0.71896016785821715</v>
      </c>
      <c r="GL3090" s="81">
        <v>68.339461</v>
      </c>
      <c r="GM3090" s="81">
        <v>2023</v>
      </c>
      <c r="GN3090" s="81" t="s">
        <v>173</v>
      </c>
      <c r="GO3090" s="81">
        <v>1.1148832299820636E-2</v>
      </c>
      <c r="GP3090" s="81">
        <v>10</v>
      </c>
      <c r="GQ3090" s="81">
        <v>0</v>
      </c>
      <c r="GR3090" s="81" t="s">
        <v>448</v>
      </c>
      <c r="GS3090" s="81">
        <v>1.1148832299820636E-2</v>
      </c>
      <c r="GT3090" s="81">
        <v>8.0155663417021579E-3</v>
      </c>
      <c r="GU3090" s="81">
        <v>1.1148832299820636E-2</v>
      </c>
      <c r="GV3090" s="81">
        <v>8.0155663417021579E-3</v>
      </c>
      <c r="GW3090" s="81">
        <v>1.1148832299820636E-2</v>
      </c>
      <c r="GX3090" s="81">
        <v>8.0155663417021579E-3</v>
      </c>
      <c r="GY3090" s="81">
        <v>1.1148832299820636E-2</v>
      </c>
      <c r="GZ3090" s="81">
        <v>8.0155663417021579E-3</v>
      </c>
    </row>
    <row r="3091" spans="98:208" x14ac:dyDescent="0.25">
      <c r="CT3091" s="81" t="s">
        <v>155</v>
      </c>
      <c r="CU3091" s="81" t="s">
        <v>471</v>
      </c>
      <c r="CV3091" s="81" t="s">
        <v>452</v>
      </c>
      <c r="CW3091" s="81">
        <v>2027</v>
      </c>
      <c r="CX3091" s="81">
        <v>0</v>
      </c>
      <c r="CY3091" s="81">
        <v>0</v>
      </c>
      <c r="CZ3091" s="81">
        <v>0</v>
      </c>
      <c r="DA3091" s="81">
        <v>0</v>
      </c>
      <c r="DB3091" s="81">
        <v>5.4750346070078217</v>
      </c>
      <c r="DC3091" s="81">
        <v>0.71896016785821171</v>
      </c>
      <c r="DD3091" s="81">
        <v>3.0714971986151309</v>
      </c>
      <c r="DE3091" s="81">
        <v>1.684577240534463</v>
      </c>
      <c r="DF3091" s="81">
        <v>8.0155663417020954E-3</v>
      </c>
      <c r="DG3091" s="81">
        <v>8.0155663417020954E-3</v>
      </c>
      <c r="DH3091" s="81">
        <v>8.0155663417020954E-3</v>
      </c>
      <c r="DI3091" s="81">
        <v>8.0155663417020954E-3</v>
      </c>
      <c r="DJ3091" s="81">
        <v>1.7431158250736239E-5</v>
      </c>
      <c r="DL3091" s="81">
        <v>0</v>
      </c>
      <c r="DM3091" s="81">
        <v>1.3972060537148417E-7</v>
      </c>
      <c r="DN3091" s="81">
        <v>1.3972060537148417E-7</v>
      </c>
      <c r="DO3091" s="81">
        <v>0</v>
      </c>
      <c r="DP3091" s="81">
        <v>1.3972060537148417E-7</v>
      </c>
      <c r="DQ3091" s="81">
        <v>1.3972060537148417E-7</v>
      </c>
      <c r="DR3091" s="81">
        <v>0</v>
      </c>
      <c r="DS3091" s="81">
        <v>1.3972060537148417E-7</v>
      </c>
      <c r="DT3091" s="81">
        <v>1.3972060537148417E-7</v>
      </c>
      <c r="DU3091" s="81">
        <v>0</v>
      </c>
      <c r="DV3091" s="81">
        <v>1.3972060537148417E-7</v>
      </c>
      <c r="DW3091" s="81">
        <v>1.3972060537148417E-7</v>
      </c>
      <c r="GE3091" s="81" t="s">
        <v>449</v>
      </c>
      <c r="GF3091" s="81" t="s">
        <v>155</v>
      </c>
      <c r="GG3091" s="81" t="s">
        <v>473</v>
      </c>
      <c r="GH3091" s="81" t="s">
        <v>452</v>
      </c>
      <c r="GI3091" s="81">
        <v>2024</v>
      </c>
      <c r="GJ3091" s="81" t="s">
        <v>201</v>
      </c>
      <c r="GK3091" s="81">
        <v>0.71896016785821715</v>
      </c>
      <c r="GL3091" s="81">
        <v>68.339461</v>
      </c>
      <c r="GM3091" s="81">
        <v>2024</v>
      </c>
      <c r="GN3091" s="81" t="s">
        <v>173</v>
      </c>
      <c r="GO3091" s="81">
        <v>1.1148832299820636E-2</v>
      </c>
      <c r="GP3091" s="81">
        <v>10</v>
      </c>
      <c r="GQ3091" s="81">
        <v>0</v>
      </c>
      <c r="GR3091" s="81" t="s">
        <v>448</v>
      </c>
      <c r="GS3091" s="81">
        <v>1.1148832299820636E-2</v>
      </c>
      <c r="GT3091" s="81">
        <v>8.0155663417021579E-3</v>
      </c>
      <c r="GU3091" s="81">
        <v>1.1148832299820636E-2</v>
      </c>
      <c r="GV3091" s="81">
        <v>8.0155663417021579E-3</v>
      </c>
      <c r="GW3091" s="81">
        <v>1.1148832299820636E-2</v>
      </c>
      <c r="GX3091" s="81">
        <v>8.0155663417021579E-3</v>
      </c>
      <c r="GY3091" s="81">
        <v>1.1148832299820636E-2</v>
      </c>
      <c r="GZ3091" s="81">
        <v>8.0155663417021579E-3</v>
      </c>
    </row>
    <row r="3092" spans="98:208" x14ac:dyDescent="0.25">
      <c r="CT3092" s="81" t="s">
        <v>155</v>
      </c>
      <c r="CU3092" s="81" t="s">
        <v>471</v>
      </c>
      <c r="CV3092" s="81" t="s">
        <v>452</v>
      </c>
      <c r="CW3092" s="81">
        <v>2028</v>
      </c>
      <c r="CX3092" s="81">
        <v>0</v>
      </c>
      <c r="CY3092" s="81">
        <v>0</v>
      </c>
      <c r="CZ3092" s="81">
        <v>0</v>
      </c>
      <c r="DA3092" s="81">
        <v>0</v>
      </c>
      <c r="DB3092" s="81">
        <v>5.7770153400785222</v>
      </c>
      <c r="DC3092" s="81">
        <v>0.74733835430388929</v>
      </c>
      <c r="DD3092" s="81">
        <v>3.2379513401017448</v>
      </c>
      <c r="DE3092" s="81">
        <v>1.791725645672857</v>
      </c>
      <c r="DF3092" s="81">
        <v>8.3319499833579974E-3</v>
      </c>
      <c r="DG3092" s="81">
        <v>8.3319499833579974E-3</v>
      </c>
      <c r="DH3092" s="81">
        <v>8.3319499833579974E-3</v>
      </c>
      <c r="DI3092" s="81">
        <v>8.3319499833579974E-3</v>
      </c>
      <c r="DJ3092" s="81">
        <v>1.7431158250736239E-5</v>
      </c>
      <c r="DL3092" s="81">
        <v>0</v>
      </c>
      <c r="DM3092" s="81">
        <v>1.4523553869713242E-7</v>
      </c>
      <c r="DN3092" s="81">
        <v>1.4523553869713242E-7</v>
      </c>
      <c r="DO3092" s="81">
        <v>0</v>
      </c>
      <c r="DP3092" s="81">
        <v>1.4523553869713242E-7</v>
      </c>
      <c r="DQ3092" s="81">
        <v>1.4523553869713242E-7</v>
      </c>
      <c r="DR3092" s="81">
        <v>0</v>
      </c>
      <c r="DS3092" s="81">
        <v>1.4523553869713242E-7</v>
      </c>
      <c r="DT3092" s="81">
        <v>1.4523553869713242E-7</v>
      </c>
      <c r="DU3092" s="81">
        <v>0</v>
      </c>
      <c r="DV3092" s="81">
        <v>1.4523553869713242E-7</v>
      </c>
      <c r="DW3092" s="81">
        <v>1.4523553869713242E-7</v>
      </c>
      <c r="GE3092" s="81" t="s">
        <v>449</v>
      </c>
      <c r="GF3092" s="81" t="s">
        <v>155</v>
      </c>
      <c r="GG3092" s="81" t="s">
        <v>473</v>
      </c>
      <c r="GH3092" s="81" t="s">
        <v>452</v>
      </c>
      <c r="GI3092" s="81">
        <v>2025</v>
      </c>
      <c r="GJ3092" s="81" t="s">
        <v>201</v>
      </c>
      <c r="GK3092" s="81">
        <v>0.71896016785821715</v>
      </c>
      <c r="GL3092" s="81">
        <v>68.339461</v>
      </c>
      <c r="GM3092" s="81">
        <v>2025</v>
      </c>
      <c r="GN3092" s="81" t="s">
        <v>173</v>
      </c>
      <c r="GO3092" s="81">
        <v>1.1148832299820636E-2</v>
      </c>
      <c r="GP3092" s="81">
        <v>10</v>
      </c>
      <c r="GQ3092" s="81">
        <v>0</v>
      </c>
      <c r="GR3092" s="81" t="s">
        <v>448</v>
      </c>
      <c r="GS3092" s="81">
        <v>1.1148832299820636E-2</v>
      </c>
      <c r="GT3092" s="81">
        <v>8.0155663417021579E-3</v>
      </c>
      <c r="GU3092" s="81">
        <v>1.1148832299820636E-2</v>
      </c>
      <c r="GV3092" s="81">
        <v>8.0155663417021579E-3</v>
      </c>
      <c r="GW3092" s="81">
        <v>1.1148832299820636E-2</v>
      </c>
      <c r="GX3092" s="81">
        <v>8.0155663417021579E-3</v>
      </c>
      <c r="GY3092" s="81">
        <v>1.1148832299820636E-2</v>
      </c>
      <c r="GZ3092" s="81">
        <v>8.0155663417021579E-3</v>
      </c>
    </row>
    <row r="3093" spans="98:208" x14ac:dyDescent="0.25">
      <c r="CT3093" s="81" t="s">
        <v>155</v>
      </c>
      <c r="CU3093" s="81" t="s">
        <v>471</v>
      </c>
      <c r="CV3093" s="81" t="s">
        <v>452</v>
      </c>
      <c r="CW3093" s="81">
        <v>2029</v>
      </c>
      <c r="CX3093" s="81">
        <v>0</v>
      </c>
      <c r="CY3093" s="81">
        <v>0</v>
      </c>
      <c r="CZ3093" s="81">
        <v>0</v>
      </c>
      <c r="DA3093" s="81">
        <v>0</v>
      </c>
      <c r="DB3093" s="81">
        <v>5.7770153400785222</v>
      </c>
      <c r="DC3093" s="81">
        <v>0.74733835430388929</v>
      </c>
      <c r="DD3093" s="81">
        <v>3.2379513401017448</v>
      </c>
      <c r="DE3093" s="81">
        <v>1.791725645672857</v>
      </c>
      <c r="DF3093" s="81">
        <v>8.3319499833579974E-3</v>
      </c>
      <c r="DG3093" s="81">
        <v>8.3319499833579974E-3</v>
      </c>
      <c r="DH3093" s="81">
        <v>8.3319499833579974E-3</v>
      </c>
      <c r="DI3093" s="81">
        <v>8.3319499833579974E-3</v>
      </c>
      <c r="DJ3093" s="81">
        <v>1.7431158250736239E-5</v>
      </c>
      <c r="DL3093" s="81">
        <v>0</v>
      </c>
      <c r="DM3093" s="81">
        <v>1.4523553869713242E-7</v>
      </c>
      <c r="DN3093" s="81">
        <v>1.4523553869713242E-7</v>
      </c>
      <c r="DO3093" s="81">
        <v>0</v>
      </c>
      <c r="DP3093" s="81">
        <v>1.4523553869713242E-7</v>
      </c>
      <c r="DQ3093" s="81">
        <v>1.4523553869713242E-7</v>
      </c>
      <c r="DR3093" s="81">
        <v>0</v>
      </c>
      <c r="DS3093" s="81">
        <v>1.4523553869713242E-7</v>
      </c>
      <c r="DT3093" s="81">
        <v>1.4523553869713242E-7</v>
      </c>
      <c r="DU3093" s="81">
        <v>0</v>
      </c>
      <c r="DV3093" s="81">
        <v>1.4523553869713242E-7</v>
      </c>
      <c r="DW3093" s="81">
        <v>1.4523553869713242E-7</v>
      </c>
      <c r="GE3093" s="81" t="s">
        <v>449</v>
      </c>
      <c r="GF3093" s="81" t="s">
        <v>155</v>
      </c>
      <c r="GG3093" s="81" t="s">
        <v>473</v>
      </c>
      <c r="GH3093" s="81" t="s">
        <v>452</v>
      </c>
      <c r="GI3093" s="81">
        <v>2026</v>
      </c>
      <c r="GJ3093" s="81" t="s">
        <v>201</v>
      </c>
      <c r="GK3093" s="81">
        <v>0.71896016785821715</v>
      </c>
      <c r="GL3093" s="81">
        <v>68.339461</v>
      </c>
      <c r="GM3093" s="81">
        <v>2026</v>
      </c>
      <c r="GN3093" s="81" t="s">
        <v>173</v>
      </c>
      <c r="GO3093" s="81">
        <v>1.1148832299820636E-2</v>
      </c>
      <c r="GP3093" s="81">
        <v>10</v>
      </c>
      <c r="GQ3093" s="81">
        <v>0</v>
      </c>
      <c r="GR3093" s="81" t="s">
        <v>448</v>
      </c>
      <c r="GS3093" s="81">
        <v>1.1148832299820636E-2</v>
      </c>
      <c r="GT3093" s="81">
        <v>8.0155663417021579E-3</v>
      </c>
      <c r="GU3093" s="81">
        <v>1.1148832299820636E-2</v>
      </c>
      <c r="GV3093" s="81">
        <v>8.0155663417021579E-3</v>
      </c>
      <c r="GW3093" s="81">
        <v>1.1148832299820636E-2</v>
      </c>
      <c r="GX3093" s="81">
        <v>8.0155663417021579E-3</v>
      </c>
      <c r="GY3093" s="81">
        <v>1.1148832299820636E-2</v>
      </c>
      <c r="GZ3093" s="81">
        <v>8.0155663417021579E-3</v>
      </c>
    </row>
    <row r="3094" spans="98:208" x14ac:dyDescent="0.25">
      <c r="CT3094" s="81" t="s">
        <v>155</v>
      </c>
      <c r="CU3094" s="81" t="s">
        <v>471</v>
      </c>
      <c r="CV3094" s="81" t="s">
        <v>452</v>
      </c>
      <c r="CW3094" s="81">
        <v>2030</v>
      </c>
      <c r="CX3094" s="81">
        <v>0</v>
      </c>
      <c r="CY3094" s="81">
        <v>0</v>
      </c>
      <c r="CZ3094" s="81">
        <v>0</v>
      </c>
      <c r="DA3094" s="81">
        <v>0</v>
      </c>
      <c r="DB3094" s="81">
        <v>5.7770153400785222</v>
      </c>
      <c r="DC3094" s="81">
        <v>0.74733835430388929</v>
      </c>
      <c r="DD3094" s="81">
        <v>3.2379513401017448</v>
      </c>
      <c r="DE3094" s="81">
        <v>1.791725645672857</v>
      </c>
      <c r="DF3094" s="81">
        <v>0</v>
      </c>
      <c r="DG3094" s="81">
        <v>8.3319499833579974E-3</v>
      </c>
      <c r="DH3094" s="81">
        <v>8.3319499833579974E-3</v>
      </c>
      <c r="DI3094" s="81">
        <v>8.3319499833579974E-3</v>
      </c>
      <c r="DJ3094" s="81">
        <v>1.7431158250736239E-5</v>
      </c>
      <c r="DL3094" s="81">
        <v>0</v>
      </c>
      <c r="DM3094" s="81">
        <v>0</v>
      </c>
      <c r="DN3094" s="81">
        <v>0</v>
      </c>
      <c r="DO3094" s="81">
        <v>0</v>
      </c>
      <c r="DP3094" s="81">
        <v>1.4523553869713242E-7</v>
      </c>
      <c r="DQ3094" s="81">
        <v>1.4523553869713242E-7</v>
      </c>
      <c r="DR3094" s="81">
        <v>0</v>
      </c>
      <c r="DS3094" s="81">
        <v>1.4523553869713242E-7</v>
      </c>
      <c r="DT3094" s="81">
        <v>1.4523553869713242E-7</v>
      </c>
      <c r="DU3094" s="81">
        <v>0</v>
      </c>
      <c r="DV3094" s="81">
        <v>1.4523553869713242E-7</v>
      </c>
      <c r="DW3094" s="81">
        <v>1.4523553869713242E-7</v>
      </c>
      <c r="GE3094" s="81" t="s">
        <v>449</v>
      </c>
      <c r="GF3094" s="81" t="s">
        <v>155</v>
      </c>
      <c r="GG3094" s="81" t="s">
        <v>473</v>
      </c>
      <c r="GH3094" s="81" t="s">
        <v>452</v>
      </c>
      <c r="GI3094" s="81">
        <v>2027</v>
      </c>
      <c r="GJ3094" s="81" t="s">
        <v>201</v>
      </c>
      <c r="GK3094" s="81">
        <v>0.71896016785821715</v>
      </c>
      <c r="GL3094" s="81">
        <v>68.339461</v>
      </c>
      <c r="GM3094" s="81">
        <v>2027</v>
      </c>
      <c r="GN3094" s="81" t="s">
        <v>173</v>
      </c>
      <c r="GO3094" s="81">
        <v>1.1148832299820636E-2</v>
      </c>
      <c r="GP3094" s="81">
        <v>10</v>
      </c>
      <c r="GQ3094" s="81">
        <v>0</v>
      </c>
      <c r="GR3094" s="81" t="s">
        <v>448</v>
      </c>
      <c r="GS3094" s="81">
        <v>1.1148832299820636E-2</v>
      </c>
      <c r="GT3094" s="81">
        <v>8.0155663417021579E-3</v>
      </c>
      <c r="GU3094" s="81">
        <v>1.1148832299820636E-2</v>
      </c>
      <c r="GV3094" s="81">
        <v>8.0155663417021579E-3</v>
      </c>
      <c r="GW3094" s="81">
        <v>1.1148832299820636E-2</v>
      </c>
      <c r="GX3094" s="81">
        <v>8.0155663417021579E-3</v>
      </c>
      <c r="GY3094" s="81">
        <v>1.1148832299820636E-2</v>
      </c>
      <c r="GZ3094" s="81">
        <v>8.0155663417021579E-3</v>
      </c>
    </row>
    <row r="3095" spans="98:208" x14ac:dyDescent="0.25">
      <c r="CT3095" s="81" t="s">
        <v>155</v>
      </c>
      <c r="CU3095" s="81" t="s">
        <v>471</v>
      </c>
      <c r="CV3095" s="81" t="s">
        <v>452</v>
      </c>
      <c r="CW3095" s="81">
        <v>2031</v>
      </c>
      <c r="CX3095" s="81">
        <v>0</v>
      </c>
      <c r="CY3095" s="81">
        <v>0</v>
      </c>
      <c r="CZ3095" s="81">
        <v>0</v>
      </c>
      <c r="DA3095" s="81">
        <v>0</v>
      </c>
      <c r="DB3095" s="81">
        <v>5.7770153400785222</v>
      </c>
      <c r="DC3095" s="81">
        <v>0.74733835430388929</v>
      </c>
      <c r="DD3095" s="81">
        <v>3.2379513401017448</v>
      </c>
      <c r="DE3095" s="81">
        <v>1.791725645672857</v>
      </c>
      <c r="DF3095" s="81">
        <v>0</v>
      </c>
      <c r="DG3095" s="81">
        <v>0</v>
      </c>
      <c r="DH3095" s="81">
        <v>8.3319499833579974E-3</v>
      </c>
      <c r="DI3095" s="81">
        <v>8.3319499833579974E-3</v>
      </c>
      <c r="DJ3095" s="81">
        <v>1.7431158250736239E-5</v>
      </c>
      <c r="DL3095" s="81">
        <v>0</v>
      </c>
      <c r="DM3095" s="81">
        <v>0</v>
      </c>
      <c r="DN3095" s="81">
        <v>0</v>
      </c>
      <c r="DO3095" s="81">
        <v>0</v>
      </c>
      <c r="DP3095" s="81">
        <v>0</v>
      </c>
      <c r="DQ3095" s="81">
        <v>0</v>
      </c>
      <c r="DR3095" s="81">
        <v>0</v>
      </c>
      <c r="DS3095" s="81">
        <v>1.4523553869713242E-7</v>
      </c>
      <c r="DT3095" s="81">
        <v>1.4523553869713242E-7</v>
      </c>
      <c r="DU3095" s="81">
        <v>0</v>
      </c>
      <c r="DV3095" s="81">
        <v>1.4523553869713242E-7</v>
      </c>
      <c r="DW3095" s="81">
        <v>1.4523553869713242E-7</v>
      </c>
      <c r="GE3095" s="81" t="s">
        <v>449</v>
      </c>
      <c r="GF3095" s="81" t="s">
        <v>155</v>
      </c>
      <c r="GG3095" s="81" t="s">
        <v>473</v>
      </c>
      <c r="GH3095" s="81" t="s">
        <v>452</v>
      </c>
      <c r="GI3095" s="81">
        <v>2028</v>
      </c>
      <c r="GJ3095" s="81" t="s">
        <v>201</v>
      </c>
      <c r="GK3095" s="81">
        <v>0.74733835430389028</v>
      </c>
      <c r="GL3095" s="81">
        <v>68.339461</v>
      </c>
      <c r="GM3095" s="81">
        <v>2028</v>
      </c>
      <c r="GN3095" s="81" t="s">
        <v>173</v>
      </c>
      <c r="GO3095" s="81">
        <v>1.1148832299820636E-2</v>
      </c>
      <c r="GP3095" s="81">
        <v>10</v>
      </c>
      <c r="GQ3095" s="81">
        <v>0</v>
      </c>
      <c r="GR3095" s="81" t="s">
        <v>448</v>
      </c>
      <c r="GS3095" s="81">
        <v>1.1148832299820636E-2</v>
      </c>
      <c r="GT3095" s="81">
        <v>8.3319499833580113E-3</v>
      </c>
      <c r="GU3095" s="81">
        <v>1.1148832299820636E-2</v>
      </c>
      <c r="GV3095" s="81">
        <v>8.3319499833580113E-3</v>
      </c>
      <c r="GW3095" s="81">
        <v>1.1148832299820636E-2</v>
      </c>
      <c r="GX3095" s="81">
        <v>8.3319499833580113E-3</v>
      </c>
      <c r="GY3095" s="81">
        <v>1.1148832299820636E-2</v>
      </c>
      <c r="GZ3095" s="81">
        <v>8.3319499833580113E-3</v>
      </c>
    </row>
    <row r="3096" spans="98:208" x14ac:dyDescent="0.25">
      <c r="CT3096" s="81" t="s">
        <v>155</v>
      </c>
      <c r="CU3096" s="81" t="s">
        <v>471</v>
      </c>
      <c r="CV3096" s="81" t="s">
        <v>452</v>
      </c>
      <c r="CW3096" s="81">
        <v>2032</v>
      </c>
      <c r="CX3096" s="81">
        <v>0</v>
      </c>
      <c r="CY3096" s="81">
        <v>0</v>
      </c>
      <c r="CZ3096" s="81">
        <v>0</v>
      </c>
      <c r="DA3096" s="81">
        <v>0</v>
      </c>
      <c r="DB3096" s="81">
        <v>5.7770153400785222</v>
      </c>
      <c r="DC3096" s="81">
        <v>0.74733835430388929</v>
      </c>
      <c r="DD3096" s="81">
        <v>3.2379513401017448</v>
      </c>
      <c r="DE3096" s="81">
        <v>1.791725645672857</v>
      </c>
      <c r="DF3096" s="81">
        <v>0</v>
      </c>
      <c r="DG3096" s="81">
        <v>0</v>
      </c>
      <c r="DH3096" s="81">
        <v>0</v>
      </c>
      <c r="DI3096" s="81">
        <v>8.3319499833579974E-3</v>
      </c>
      <c r="DJ3096" s="81">
        <v>1.7431158250736239E-5</v>
      </c>
      <c r="DL3096" s="81">
        <v>0</v>
      </c>
      <c r="DM3096" s="81">
        <v>0</v>
      </c>
      <c r="DN3096" s="81">
        <v>0</v>
      </c>
      <c r="DO3096" s="81">
        <v>0</v>
      </c>
      <c r="DP3096" s="81">
        <v>0</v>
      </c>
      <c r="DQ3096" s="81">
        <v>0</v>
      </c>
      <c r="DR3096" s="81">
        <v>0</v>
      </c>
      <c r="DS3096" s="81">
        <v>0</v>
      </c>
      <c r="DT3096" s="81">
        <v>0</v>
      </c>
      <c r="DU3096" s="81">
        <v>0</v>
      </c>
      <c r="DV3096" s="81">
        <v>1.4523553869713242E-7</v>
      </c>
      <c r="DW3096" s="81">
        <v>1.4523553869713242E-7</v>
      </c>
      <c r="GE3096" s="81" t="s">
        <v>449</v>
      </c>
      <c r="GF3096" s="81" t="s">
        <v>155</v>
      </c>
      <c r="GG3096" s="81" t="s">
        <v>473</v>
      </c>
      <c r="GH3096" s="81" t="s">
        <v>452</v>
      </c>
      <c r="GI3096" s="81">
        <v>2029</v>
      </c>
      <c r="GJ3096" s="81" t="s">
        <v>201</v>
      </c>
      <c r="GK3096" s="81">
        <v>0.74733835430389028</v>
      </c>
      <c r="GL3096" s="81">
        <v>68.339461</v>
      </c>
      <c r="GM3096" s="81">
        <v>2029</v>
      </c>
      <c r="GN3096" s="81" t="s">
        <v>173</v>
      </c>
      <c r="GO3096" s="81">
        <v>1.1148832299820636E-2</v>
      </c>
      <c r="GP3096" s="81">
        <v>10</v>
      </c>
      <c r="GQ3096" s="81">
        <v>0</v>
      </c>
      <c r="GR3096" s="81" t="s">
        <v>448</v>
      </c>
      <c r="GS3096" s="81">
        <v>1.1148832299820636E-2</v>
      </c>
      <c r="GT3096" s="81">
        <v>8.3319499833580113E-3</v>
      </c>
      <c r="GU3096" s="81">
        <v>1.1148832299820636E-2</v>
      </c>
      <c r="GV3096" s="81">
        <v>8.3319499833580113E-3</v>
      </c>
      <c r="GW3096" s="81">
        <v>1.1148832299820636E-2</v>
      </c>
      <c r="GX3096" s="81">
        <v>8.3319499833580113E-3</v>
      </c>
      <c r="GY3096" s="81">
        <v>1.1148832299820636E-2</v>
      </c>
      <c r="GZ3096" s="81">
        <v>8.3319499833580113E-3</v>
      </c>
    </row>
    <row r="3097" spans="98:208" x14ac:dyDescent="0.25">
      <c r="CT3097" s="81" t="s">
        <v>155</v>
      </c>
      <c r="CU3097" s="81" t="s">
        <v>471</v>
      </c>
      <c r="CV3097" s="81" t="s">
        <v>453</v>
      </c>
      <c r="CW3097" s="81">
        <v>2020</v>
      </c>
      <c r="CX3097" s="81">
        <v>0</v>
      </c>
      <c r="CY3097" s="81">
        <v>0</v>
      </c>
      <c r="CZ3097" s="81">
        <v>0</v>
      </c>
      <c r="DA3097" s="81">
        <v>0</v>
      </c>
      <c r="DB3097" s="81">
        <v>7.7900575334947958E-2</v>
      </c>
      <c r="DC3097" s="81">
        <v>3.6425060683954097E-2</v>
      </c>
      <c r="DD3097" s="81">
        <v>1.580872452543052E-3</v>
      </c>
      <c r="DE3097" s="81">
        <v>3.9894642198450188E-2</v>
      </c>
      <c r="DF3097" s="81">
        <v>4.060968930761941E-4</v>
      </c>
      <c r="DG3097" s="81">
        <v>0</v>
      </c>
      <c r="DH3097" s="81">
        <v>0</v>
      </c>
      <c r="DI3097" s="81">
        <v>0</v>
      </c>
      <c r="DJ3097" s="81">
        <v>4.2570918190714579E-4</v>
      </c>
      <c r="DL3097" s="81">
        <v>0</v>
      </c>
      <c r="DM3097" s="81">
        <v>1.7287917612650024E-7</v>
      </c>
      <c r="DN3097" s="81">
        <v>1.7287917612650024E-7</v>
      </c>
      <c r="DO3097" s="81">
        <v>0</v>
      </c>
      <c r="DP3097" s="81">
        <v>0</v>
      </c>
      <c r="DQ3097" s="81">
        <v>0</v>
      </c>
      <c r="DR3097" s="81">
        <v>0</v>
      </c>
      <c r="DS3097" s="81">
        <v>0</v>
      </c>
      <c r="DT3097" s="81">
        <v>0</v>
      </c>
      <c r="DU3097" s="81">
        <v>0</v>
      </c>
      <c r="DV3097" s="81">
        <v>0</v>
      </c>
      <c r="DW3097" s="81">
        <v>0</v>
      </c>
      <c r="GE3097" s="81" t="s">
        <v>449</v>
      </c>
      <c r="GF3097" s="81" t="s">
        <v>155</v>
      </c>
      <c r="GG3097" s="81" t="s">
        <v>473</v>
      </c>
      <c r="GH3097" s="81" t="s">
        <v>452</v>
      </c>
      <c r="GI3097" s="81">
        <v>2030</v>
      </c>
      <c r="GJ3097" s="81" t="s">
        <v>201</v>
      </c>
      <c r="GK3097" s="81">
        <v>0.74733835430389028</v>
      </c>
      <c r="GL3097" s="81">
        <v>68.339461</v>
      </c>
      <c r="GM3097" s="81">
        <v>2030</v>
      </c>
      <c r="GN3097" s="81" t="s">
        <v>173</v>
      </c>
      <c r="GO3097" s="81">
        <v>1.1148832299820636E-2</v>
      </c>
      <c r="GP3097" s="81">
        <v>10</v>
      </c>
      <c r="GQ3097" s="81">
        <v>0</v>
      </c>
      <c r="GR3097" s="81" t="s">
        <v>448</v>
      </c>
      <c r="GS3097" s="81">
        <v>0</v>
      </c>
      <c r="GT3097" s="81">
        <v>0</v>
      </c>
      <c r="GU3097" s="81">
        <v>1.1148832299820636E-2</v>
      </c>
      <c r="GV3097" s="81">
        <v>8.3319499833580113E-3</v>
      </c>
      <c r="GW3097" s="81">
        <v>1.1148832299820636E-2</v>
      </c>
      <c r="GX3097" s="81">
        <v>8.3319499833580113E-3</v>
      </c>
      <c r="GY3097" s="81">
        <v>1.1148832299820636E-2</v>
      </c>
      <c r="GZ3097" s="81">
        <v>8.3319499833580113E-3</v>
      </c>
    </row>
    <row r="3098" spans="98:208" x14ac:dyDescent="0.25">
      <c r="CT3098" s="81" t="s">
        <v>155</v>
      </c>
      <c r="CU3098" s="81" t="s">
        <v>471</v>
      </c>
      <c r="CV3098" s="81" t="s">
        <v>453</v>
      </c>
      <c r="CW3098" s="81">
        <v>2021</v>
      </c>
      <c r="CX3098" s="81">
        <v>0</v>
      </c>
      <c r="CY3098" s="81">
        <v>0</v>
      </c>
      <c r="CZ3098" s="81">
        <v>0</v>
      </c>
      <c r="DA3098" s="81">
        <v>0</v>
      </c>
      <c r="DB3098" s="81">
        <v>7.7900575334947958E-2</v>
      </c>
      <c r="DC3098" s="81">
        <v>3.6425060683954097E-2</v>
      </c>
      <c r="DD3098" s="81">
        <v>1.580872452543052E-3</v>
      </c>
      <c r="DE3098" s="81">
        <v>3.9894642198450188E-2</v>
      </c>
      <c r="DF3098" s="81">
        <v>4.060968930761941E-4</v>
      </c>
      <c r="DG3098" s="81">
        <v>4.060968930761941E-4</v>
      </c>
      <c r="DH3098" s="81">
        <v>0</v>
      </c>
      <c r="DI3098" s="81">
        <v>0</v>
      </c>
      <c r="DJ3098" s="81">
        <v>4.2570918190714579E-4</v>
      </c>
      <c r="DL3098" s="81">
        <v>0</v>
      </c>
      <c r="DM3098" s="81">
        <v>1.7287917612650024E-7</v>
      </c>
      <c r="DN3098" s="81">
        <v>1.7287917612650024E-7</v>
      </c>
      <c r="DO3098" s="81">
        <v>0</v>
      </c>
      <c r="DP3098" s="81">
        <v>1.7287917612650024E-7</v>
      </c>
      <c r="DQ3098" s="81">
        <v>1.7287917612650024E-7</v>
      </c>
      <c r="DR3098" s="81">
        <v>0</v>
      </c>
      <c r="DS3098" s="81">
        <v>0</v>
      </c>
      <c r="DT3098" s="81">
        <v>0</v>
      </c>
      <c r="DU3098" s="81">
        <v>0</v>
      </c>
      <c r="DV3098" s="81">
        <v>0</v>
      </c>
      <c r="DW3098" s="81">
        <v>0</v>
      </c>
      <c r="GE3098" s="81" t="s">
        <v>449</v>
      </c>
      <c r="GF3098" s="81" t="s">
        <v>155</v>
      </c>
      <c r="GG3098" s="81" t="s">
        <v>473</v>
      </c>
      <c r="GH3098" s="81" t="s">
        <v>452</v>
      </c>
      <c r="GI3098" s="81">
        <v>2031</v>
      </c>
      <c r="GJ3098" s="81" t="s">
        <v>201</v>
      </c>
      <c r="GK3098" s="81">
        <v>0.74733835430389028</v>
      </c>
      <c r="GL3098" s="81">
        <v>68.339461</v>
      </c>
      <c r="GM3098" s="81">
        <v>2031</v>
      </c>
      <c r="GN3098" s="81" t="s">
        <v>173</v>
      </c>
      <c r="GO3098" s="81">
        <v>1.1148832299820636E-2</v>
      </c>
      <c r="GP3098" s="81">
        <v>10</v>
      </c>
      <c r="GQ3098" s="81">
        <v>0</v>
      </c>
      <c r="GR3098" s="81" t="s">
        <v>448</v>
      </c>
      <c r="GS3098" s="81">
        <v>0</v>
      </c>
      <c r="GT3098" s="81">
        <v>0</v>
      </c>
      <c r="GU3098" s="81">
        <v>0</v>
      </c>
      <c r="GV3098" s="81">
        <v>0</v>
      </c>
      <c r="GW3098" s="81">
        <v>1.1148832299820636E-2</v>
      </c>
      <c r="GX3098" s="81">
        <v>8.3319499833580113E-3</v>
      </c>
      <c r="GY3098" s="81">
        <v>1.1148832299820636E-2</v>
      </c>
      <c r="GZ3098" s="81">
        <v>8.3319499833580113E-3</v>
      </c>
    </row>
    <row r="3099" spans="98:208" x14ac:dyDescent="0.25">
      <c r="CT3099" s="81" t="s">
        <v>155</v>
      </c>
      <c r="CU3099" s="81" t="s">
        <v>471</v>
      </c>
      <c r="CV3099" s="81" t="s">
        <v>453</v>
      </c>
      <c r="CW3099" s="81">
        <v>2022</v>
      </c>
      <c r="CX3099" s="81">
        <v>0</v>
      </c>
      <c r="CY3099" s="81">
        <v>0</v>
      </c>
      <c r="CZ3099" s="81">
        <v>0</v>
      </c>
      <c r="DA3099" s="81">
        <v>0</v>
      </c>
      <c r="DB3099" s="81">
        <v>7.7900575334947958E-2</v>
      </c>
      <c r="DC3099" s="81">
        <v>3.6425060683954097E-2</v>
      </c>
      <c r="DD3099" s="81">
        <v>1.580872452543052E-3</v>
      </c>
      <c r="DE3099" s="81">
        <v>3.9894642198450188E-2</v>
      </c>
      <c r="DF3099" s="81">
        <v>4.060968930761941E-4</v>
      </c>
      <c r="DG3099" s="81">
        <v>4.060968930761941E-4</v>
      </c>
      <c r="DH3099" s="81">
        <v>4.060968930761941E-4</v>
      </c>
      <c r="DI3099" s="81">
        <v>0</v>
      </c>
      <c r="DJ3099" s="81">
        <v>4.2570918190714579E-4</v>
      </c>
      <c r="DL3099" s="81">
        <v>0</v>
      </c>
      <c r="DM3099" s="81">
        <v>1.7287917612650024E-7</v>
      </c>
      <c r="DN3099" s="81">
        <v>1.7287917612650024E-7</v>
      </c>
      <c r="DO3099" s="81">
        <v>0</v>
      </c>
      <c r="DP3099" s="81">
        <v>1.7287917612650024E-7</v>
      </c>
      <c r="DQ3099" s="81">
        <v>1.7287917612650024E-7</v>
      </c>
      <c r="DR3099" s="81">
        <v>0</v>
      </c>
      <c r="DS3099" s="81">
        <v>1.7287917612650024E-7</v>
      </c>
      <c r="DT3099" s="81">
        <v>1.7287917612650024E-7</v>
      </c>
      <c r="DU3099" s="81">
        <v>0</v>
      </c>
      <c r="DV3099" s="81">
        <v>0</v>
      </c>
      <c r="DW3099" s="81">
        <v>0</v>
      </c>
      <c r="GE3099" s="81" t="s">
        <v>449</v>
      </c>
      <c r="GF3099" s="81" t="s">
        <v>155</v>
      </c>
      <c r="GG3099" s="81" t="s">
        <v>473</v>
      </c>
      <c r="GH3099" s="81" t="s">
        <v>452</v>
      </c>
      <c r="GI3099" s="81">
        <v>2032</v>
      </c>
      <c r="GJ3099" s="81" t="s">
        <v>201</v>
      </c>
      <c r="GK3099" s="81">
        <v>0.74733835430389028</v>
      </c>
      <c r="GL3099" s="81">
        <v>68.339461</v>
      </c>
      <c r="GM3099" s="81">
        <v>2032</v>
      </c>
      <c r="GN3099" s="81" t="s">
        <v>173</v>
      </c>
      <c r="GO3099" s="81">
        <v>1.1148832299820636E-2</v>
      </c>
      <c r="GP3099" s="81">
        <v>10</v>
      </c>
      <c r="GQ3099" s="81">
        <v>0</v>
      </c>
      <c r="GR3099" s="81" t="s">
        <v>448</v>
      </c>
      <c r="GS3099" s="81">
        <v>0</v>
      </c>
      <c r="GT3099" s="81">
        <v>0</v>
      </c>
      <c r="GU3099" s="81">
        <v>0</v>
      </c>
      <c r="GV3099" s="81">
        <v>0</v>
      </c>
      <c r="GW3099" s="81">
        <v>0</v>
      </c>
      <c r="GX3099" s="81">
        <v>0</v>
      </c>
      <c r="GY3099" s="81">
        <v>1.1148832299820636E-2</v>
      </c>
      <c r="GZ3099" s="81">
        <v>8.3319499833580113E-3</v>
      </c>
    </row>
    <row r="3100" spans="98:208" x14ac:dyDescent="0.25">
      <c r="CT3100" s="81" t="s">
        <v>155</v>
      </c>
      <c r="CU3100" s="81" t="s">
        <v>471</v>
      </c>
      <c r="CV3100" s="81" t="s">
        <v>453</v>
      </c>
      <c r="CW3100" s="81">
        <v>2023</v>
      </c>
      <c r="CX3100" s="81">
        <v>0</v>
      </c>
      <c r="CY3100" s="81">
        <v>0</v>
      </c>
      <c r="CZ3100" s="81">
        <v>0</v>
      </c>
      <c r="DA3100" s="81">
        <v>0</v>
      </c>
      <c r="DB3100" s="81">
        <v>8.0408269036976968E-2</v>
      </c>
      <c r="DC3100" s="81">
        <v>3.7590224611390742E-2</v>
      </c>
      <c r="DD3100" s="81">
        <v>1.6314334115681661E-3</v>
      </c>
      <c r="DE3100" s="81">
        <v>4.1186611014017438E-2</v>
      </c>
      <c r="DF3100" s="81">
        <v>4.1908711030498564E-4</v>
      </c>
      <c r="DG3100" s="81">
        <v>4.1908711030498564E-4</v>
      </c>
      <c r="DH3100" s="81">
        <v>4.1908711030498564E-4</v>
      </c>
      <c r="DI3100" s="81">
        <v>4.1908711030498564E-4</v>
      </c>
      <c r="DJ3100" s="81">
        <v>4.2570918190714579E-4</v>
      </c>
      <c r="DL3100" s="81">
        <v>0</v>
      </c>
      <c r="DM3100" s="81">
        <v>1.7840923087576521E-7</v>
      </c>
      <c r="DN3100" s="81">
        <v>1.7840923087576521E-7</v>
      </c>
      <c r="DO3100" s="81">
        <v>0</v>
      </c>
      <c r="DP3100" s="81">
        <v>1.7840923087576521E-7</v>
      </c>
      <c r="DQ3100" s="81">
        <v>1.7840923087576521E-7</v>
      </c>
      <c r="DR3100" s="81">
        <v>0</v>
      </c>
      <c r="DS3100" s="81">
        <v>1.7840923087576521E-7</v>
      </c>
      <c r="DT3100" s="81">
        <v>1.7840923087576521E-7</v>
      </c>
      <c r="DU3100" s="81">
        <v>0</v>
      </c>
      <c r="DV3100" s="81">
        <v>1.7840923087576521E-7</v>
      </c>
      <c r="DW3100" s="81">
        <v>1.7840923087576521E-7</v>
      </c>
      <c r="GE3100" s="81" t="s">
        <v>449</v>
      </c>
      <c r="GF3100" s="81" t="s">
        <v>155</v>
      </c>
      <c r="GG3100" s="81" t="s">
        <v>473</v>
      </c>
      <c r="GH3100" s="81" t="s">
        <v>453</v>
      </c>
      <c r="GI3100" s="81">
        <v>2021</v>
      </c>
      <c r="GJ3100" s="81" t="s">
        <v>201</v>
      </c>
      <c r="GK3100" s="81">
        <v>3.6425060683953688E-2</v>
      </c>
      <c r="GL3100" s="81">
        <v>68.339461</v>
      </c>
      <c r="GM3100" s="81">
        <v>2021</v>
      </c>
      <c r="GN3100" s="81" t="s">
        <v>173</v>
      </c>
      <c r="GO3100" s="81">
        <v>1.1148832299820636E-2</v>
      </c>
      <c r="GP3100" s="81">
        <v>10</v>
      </c>
      <c r="GQ3100" s="81">
        <v>0</v>
      </c>
      <c r="GR3100" s="81" t="s">
        <v>448</v>
      </c>
      <c r="GS3100" s="81">
        <v>1.1148832299820636E-2</v>
      </c>
      <c r="GT3100" s="81">
        <v>4.060968930761896E-4</v>
      </c>
      <c r="GU3100" s="81">
        <v>1.1148832299820636E-2</v>
      </c>
      <c r="GV3100" s="81">
        <v>4.060968930761896E-4</v>
      </c>
      <c r="GW3100" s="81">
        <v>0</v>
      </c>
      <c r="GX3100" s="81">
        <v>0</v>
      </c>
      <c r="GY3100" s="81">
        <v>0</v>
      </c>
      <c r="GZ3100" s="81">
        <v>0</v>
      </c>
    </row>
    <row r="3101" spans="98:208" x14ac:dyDescent="0.25">
      <c r="CT3101" s="81" t="s">
        <v>155</v>
      </c>
      <c r="CU3101" s="81" t="s">
        <v>471</v>
      </c>
      <c r="CV3101" s="81" t="s">
        <v>453</v>
      </c>
      <c r="CW3101" s="81">
        <v>2024</v>
      </c>
      <c r="CX3101" s="81">
        <v>0</v>
      </c>
      <c r="CY3101" s="81">
        <v>0</v>
      </c>
      <c r="CZ3101" s="81">
        <v>0</v>
      </c>
      <c r="DA3101" s="81">
        <v>0</v>
      </c>
      <c r="DB3101" s="81">
        <v>8.0408269036976968E-2</v>
      </c>
      <c r="DC3101" s="81">
        <v>3.7590224611390742E-2</v>
      </c>
      <c r="DD3101" s="81">
        <v>1.6314334115681661E-3</v>
      </c>
      <c r="DE3101" s="81">
        <v>4.1186611014017438E-2</v>
      </c>
      <c r="DF3101" s="81">
        <v>4.1908711030498564E-4</v>
      </c>
      <c r="DG3101" s="81">
        <v>4.1908711030498564E-4</v>
      </c>
      <c r="DH3101" s="81">
        <v>4.1908711030498564E-4</v>
      </c>
      <c r="DI3101" s="81">
        <v>4.1908711030498564E-4</v>
      </c>
      <c r="DJ3101" s="81">
        <v>4.2570918190714579E-4</v>
      </c>
      <c r="DL3101" s="81">
        <v>0</v>
      </c>
      <c r="DM3101" s="81">
        <v>1.7840923087576521E-7</v>
      </c>
      <c r="DN3101" s="81">
        <v>1.7840923087576521E-7</v>
      </c>
      <c r="DO3101" s="81">
        <v>0</v>
      </c>
      <c r="DP3101" s="81">
        <v>1.7840923087576521E-7</v>
      </c>
      <c r="DQ3101" s="81">
        <v>1.7840923087576521E-7</v>
      </c>
      <c r="DR3101" s="81">
        <v>0</v>
      </c>
      <c r="DS3101" s="81">
        <v>1.7840923087576521E-7</v>
      </c>
      <c r="DT3101" s="81">
        <v>1.7840923087576521E-7</v>
      </c>
      <c r="DU3101" s="81">
        <v>0</v>
      </c>
      <c r="DV3101" s="81">
        <v>1.7840923087576521E-7</v>
      </c>
      <c r="DW3101" s="81">
        <v>1.7840923087576521E-7</v>
      </c>
      <c r="GE3101" s="81" t="s">
        <v>449</v>
      </c>
      <c r="GF3101" s="81" t="s">
        <v>155</v>
      </c>
      <c r="GG3101" s="81" t="s">
        <v>473</v>
      </c>
      <c r="GH3101" s="81" t="s">
        <v>453</v>
      </c>
      <c r="GI3101" s="81">
        <v>2022</v>
      </c>
      <c r="GJ3101" s="81" t="s">
        <v>201</v>
      </c>
      <c r="GK3101" s="81">
        <v>3.6425060683953688E-2</v>
      </c>
      <c r="GL3101" s="81">
        <v>68.339461</v>
      </c>
      <c r="GM3101" s="81">
        <v>2022</v>
      </c>
      <c r="GN3101" s="81" t="s">
        <v>173</v>
      </c>
      <c r="GO3101" s="81">
        <v>1.1148832299820636E-2</v>
      </c>
      <c r="GP3101" s="81">
        <v>10</v>
      </c>
      <c r="GQ3101" s="81">
        <v>0</v>
      </c>
      <c r="GR3101" s="81" t="s">
        <v>448</v>
      </c>
      <c r="GS3101" s="81">
        <v>1.1148832299820636E-2</v>
      </c>
      <c r="GT3101" s="81">
        <v>4.060968930761896E-4</v>
      </c>
      <c r="GU3101" s="81">
        <v>1.1148832299820636E-2</v>
      </c>
      <c r="GV3101" s="81">
        <v>4.060968930761896E-4</v>
      </c>
      <c r="GW3101" s="81">
        <v>1.1148832299820636E-2</v>
      </c>
      <c r="GX3101" s="81">
        <v>4.060968930761896E-4</v>
      </c>
      <c r="GY3101" s="81">
        <v>0</v>
      </c>
      <c r="GZ3101" s="81">
        <v>0</v>
      </c>
    </row>
    <row r="3102" spans="98:208" x14ac:dyDescent="0.25">
      <c r="CT3102" s="81" t="s">
        <v>155</v>
      </c>
      <c r="CU3102" s="81" t="s">
        <v>471</v>
      </c>
      <c r="CV3102" s="81" t="s">
        <v>453</v>
      </c>
      <c r="CW3102" s="81">
        <v>2025</v>
      </c>
      <c r="CX3102" s="81">
        <v>0</v>
      </c>
      <c r="CY3102" s="81">
        <v>0</v>
      </c>
      <c r="CZ3102" s="81">
        <v>0</v>
      </c>
      <c r="DA3102" s="81">
        <v>0</v>
      </c>
      <c r="DB3102" s="81">
        <v>8.0408269036976968E-2</v>
      </c>
      <c r="DC3102" s="81">
        <v>3.7590224611390742E-2</v>
      </c>
      <c r="DD3102" s="81">
        <v>1.6314334115681661E-3</v>
      </c>
      <c r="DE3102" s="81">
        <v>4.1186611014017438E-2</v>
      </c>
      <c r="DF3102" s="81">
        <v>4.1908711030498564E-4</v>
      </c>
      <c r="DG3102" s="81">
        <v>4.1908711030498564E-4</v>
      </c>
      <c r="DH3102" s="81">
        <v>4.1908711030498564E-4</v>
      </c>
      <c r="DI3102" s="81">
        <v>4.1908711030498564E-4</v>
      </c>
      <c r="DJ3102" s="81">
        <v>4.2570918190714579E-4</v>
      </c>
      <c r="DL3102" s="81">
        <v>0</v>
      </c>
      <c r="DM3102" s="81">
        <v>1.7840923087576521E-7</v>
      </c>
      <c r="DN3102" s="81">
        <v>1.7840923087576521E-7</v>
      </c>
      <c r="DO3102" s="81">
        <v>0</v>
      </c>
      <c r="DP3102" s="81">
        <v>1.7840923087576521E-7</v>
      </c>
      <c r="DQ3102" s="81">
        <v>1.7840923087576521E-7</v>
      </c>
      <c r="DR3102" s="81">
        <v>0</v>
      </c>
      <c r="DS3102" s="81">
        <v>1.7840923087576521E-7</v>
      </c>
      <c r="DT3102" s="81">
        <v>1.7840923087576521E-7</v>
      </c>
      <c r="DU3102" s="81">
        <v>0</v>
      </c>
      <c r="DV3102" s="81">
        <v>1.7840923087576521E-7</v>
      </c>
      <c r="DW3102" s="81">
        <v>1.7840923087576521E-7</v>
      </c>
      <c r="GE3102" s="81" t="s">
        <v>449</v>
      </c>
      <c r="GF3102" s="81" t="s">
        <v>155</v>
      </c>
      <c r="GG3102" s="81" t="s">
        <v>473</v>
      </c>
      <c r="GH3102" s="81" t="s">
        <v>453</v>
      </c>
      <c r="GI3102" s="81">
        <v>2023</v>
      </c>
      <c r="GJ3102" s="81" t="s">
        <v>201</v>
      </c>
      <c r="GK3102" s="81">
        <v>3.7590224611389847E-2</v>
      </c>
      <c r="GL3102" s="81">
        <v>68.339461</v>
      </c>
      <c r="GM3102" s="81">
        <v>2023</v>
      </c>
      <c r="GN3102" s="81" t="s">
        <v>173</v>
      </c>
      <c r="GO3102" s="81">
        <v>1.1148832299820636E-2</v>
      </c>
      <c r="GP3102" s="81">
        <v>10</v>
      </c>
      <c r="GQ3102" s="81">
        <v>0</v>
      </c>
      <c r="GR3102" s="81" t="s">
        <v>448</v>
      </c>
      <c r="GS3102" s="81">
        <v>1.1148832299820636E-2</v>
      </c>
      <c r="GT3102" s="81">
        <v>4.1908711030497577E-4</v>
      </c>
      <c r="GU3102" s="81">
        <v>1.1148832299820636E-2</v>
      </c>
      <c r="GV3102" s="81">
        <v>4.1908711030497577E-4</v>
      </c>
      <c r="GW3102" s="81">
        <v>1.1148832299820636E-2</v>
      </c>
      <c r="GX3102" s="81">
        <v>4.1908711030497577E-4</v>
      </c>
      <c r="GY3102" s="81">
        <v>1.1148832299820636E-2</v>
      </c>
      <c r="GZ3102" s="81">
        <v>4.1908711030497577E-4</v>
      </c>
    </row>
    <row r="3103" spans="98:208" x14ac:dyDescent="0.25">
      <c r="CT3103" s="81" t="s">
        <v>155</v>
      </c>
      <c r="CU3103" s="81" t="s">
        <v>471</v>
      </c>
      <c r="CV3103" s="81" t="s">
        <v>453</v>
      </c>
      <c r="CW3103" s="81">
        <v>2026</v>
      </c>
      <c r="CX3103" s="81">
        <v>0</v>
      </c>
      <c r="CY3103" s="81">
        <v>0</v>
      </c>
      <c r="CZ3103" s="81">
        <v>0</v>
      </c>
      <c r="DA3103" s="81">
        <v>0</v>
      </c>
      <c r="DB3103" s="81">
        <v>8.0408269036976968E-2</v>
      </c>
      <c r="DC3103" s="81">
        <v>3.7590224611390742E-2</v>
      </c>
      <c r="DD3103" s="81">
        <v>1.6314334115681661E-3</v>
      </c>
      <c r="DE3103" s="81">
        <v>4.1186611014017438E-2</v>
      </c>
      <c r="DF3103" s="81">
        <v>4.1908711030498564E-4</v>
      </c>
      <c r="DG3103" s="81">
        <v>4.1908711030498564E-4</v>
      </c>
      <c r="DH3103" s="81">
        <v>4.1908711030498564E-4</v>
      </c>
      <c r="DI3103" s="81">
        <v>4.1908711030498564E-4</v>
      </c>
      <c r="DJ3103" s="81">
        <v>4.2570918190714579E-4</v>
      </c>
      <c r="DL3103" s="81">
        <v>0</v>
      </c>
      <c r="DM3103" s="81">
        <v>1.7840923087576521E-7</v>
      </c>
      <c r="DN3103" s="81">
        <v>1.7840923087576521E-7</v>
      </c>
      <c r="DO3103" s="81">
        <v>0</v>
      </c>
      <c r="DP3103" s="81">
        <v>1.7840923087576521E-7</v>
      </c>
      <c r="DQ3103" s="81">
        <v>1.7840923087576521E-7</v>
      </c>
      <c r="DR3103" s="81">
        <v>0</v>
      </c>
      <c r="DS3103" s="81">
        <v>1.7840923087576521E-7</v>
      </c>
      <c r="DT3103" s="81">
        <v>1.7840923087576521E-7</v>
      </c>
      <c r="DU3103" s="81">
        <v>0</v>
      </c>
      <c r="DV3103" s="81">
        <v>1.7840923087576521E-7</v>
      </c>
      <c r="DW3103" s="81">
        <v>1.7840923087576521E-7</v>
      </c>
      <c r="GE3103" s="81" t="s">
        <v>449</v>
      </c>
      <c r="GF3103" s="81" t="s">
        <v>155</v>
      </c>
      <c r="GG3103" s="81" t="s">
        <v>473</v>
      </c>
      <c r="GH3103" s="81" t="s">
        <v>453</v>
      </c>
      <c r="GI3103" s="81">
        <v>2024</v>
      </c>
      <c r="GJ3103" s="81" t="s">
        <v>201</v>
      </c>
      <c r="GK3103" s="81">
        <v>3.7590224611389847E-2</v>
      </c>
      <c r="GL3103" s="81">
        <v>68.339461</v>
      </c>
      <c r="GM3103" s="81">
        <v>2024</v>
      </c>
      <c r="GN3103" s="81" t="s">
        <v>173</v>
      </c>
      <c r="GO3103" s="81">
        <v>1.1148832299820636E-2</v>
      </c>
      <c r="GP3103" s="81">
        <v>10</v>
      </c>
      <c r="GQ3103" s="81">
        <v>0</v>
      </c>
      <c r="GR3103" s="81" t="s">
        <v>448</v>
      </c>
      <c r="GS3103" s="81">
        <v>1.1148832299820636E-2</v>
      </c>
      <c r="GT3103" s="81">
        <v>4.1908711030497577E-4</v>
      </c>
      <c r="GU3103" s="81">
        <v>1.1148832299820636E-2</v>
      </c>
      <c r="GV3103" s="81">
        <v>4.1908711030497577E-4</v>
      </c>
      <c r="GW3103" s="81">
        <v>1.1148832299820636E-2</v>
      </c>
      <c r="GX3103" s="81">
        <v>4.1908711030497577E-4</v>
      </c>
      <c r="GY3103" s="81">
        <v>1.1148832299820636E-2</v>
      </c>
      <c r="GZ3103" s="81">
        <v>4.1908711030497577E-4</v>
      </c>
    </row>
    <row r="3104" spans="98:208" x14ac:dyDescent="0.25">
      <c r="CT3104" s="81" t="s">
        <v>155</v>
      </c>
      <c r="CU3104" s="81" t="s">
        <v>471</v>
      </c>
      <c r="CV3104" s="81" t="s">
        <v>453</v>
      </c>
      <c r="CW3104" s="81">
        <v>2027</v>
      </c>
      <c r="CX3104" s="81">
        <v>0</v>
      </c>
      <c r="CY3104" s="81">
        <v>0</v>
      </c>
      <c r="CZ3104" s="81">
        <v>0</v>
      </c>
      <c r="DA3104" s="81">
        <v>0</v>
      </c>
      <c r="DB3104" s="81">
        <v>8.0408269036976968E-2</v>
      </c>
      <c r="DC3104" s="81">
        <v>3.7590224611390742E-2</v>
      </c>
      <c r="DD3104" s="81">
        <v>1.6314334115681661E-3</v>
      </c>
      <c r="DE3104" s="81">
        <v>4.1186611014017438E-2</v>
      </c>
      <c r="DF3104" s="81">
        <v>4.1908711030498564E-4</v>
      </c>
      <c r="DG3104" s="81">
        <v>4.1908711030498564E-4</v>
      </c>
      <c r="DH3104" s="81">
        <v>4.1908711030498564E-4</v>
      </c>
      <c r="DI3104" s="81">
        <v>4.1908711030498564E-4</v>
      </c>
      <c r="DJ3104" s="81">
        <v>4.2570918190714579E-4</v>
      </c>
      <c r="DL3104" s="81">
        <v>0</v>
      </c>
      <c r="DM3104" s="81">
        <v>1.7840923087576521E-7</v>
      </c>
      <c r="DN3104" s="81">
        <v>1.7840923087576521E-7</v>
      </c>
      <c r="DO3104" s="81">
        <v>0</v>
      </c>
      <c r="DP3104" s="81">
        <v>1.7840923087576521E-7</v>
      </c>
      <c r="DQ3104" s="81">
        <v>1.7840923087576521E-7</v>
      </c>
      <c r="DR3104" s="81">
        <v>0</v>
      </c>
      <c r="DS3104" s="81">
        <v>1.7840923087576521E-7</v>
      </c>
      <c r="DT3104" s="81">
        <v>1.7840923087576521E-7</v>
      </c>
      <c r="DU3104" s="81">
        <v>0</v>
      </c>
      <c r="DV3104" s="81">
        <v>1.7840923087576521E-7</v>
      </c>
      <c r="DW3104" s="81">
        <v>1.7840923087576521E-7</v>
      </c>
      <c r="GE3104" s="81" t="s">
        <v>449</v>
      </c>
      <c r="GF3104" s="81" t="s">
        <v>155</v>
      </c>
      <c r="GG3104" s="81" t="s">
        <v>473</v>
      </c>
      <c r="GH3104" s="81" t="s">
        <v>453</v>
      </c>
      <c r="GI3104" s="81">
        <v>2025</v>
      </c>
      <c r="GJ3104" s="81" t="s">
        <v>201</v>
      </c>
      <c r="GK3104" s="81">
        <v>3.7590224611389847E-2</v>
      </c>
      <c r="GL3104" s="81">
        <v>68.339461</v>
      </c>
      <c r="GM3104" s="81">
        <v>2025</v>
      </c>
      <c r="GN3104" s="81" t="s">
        <v>173</v>
      </c>
      <c r="GO3104" s="81">
        <v>1.1148832299820636E-2</v>
      </c>
      <c r="GP3104" s="81">
        <v>10</v>
      </c>
      <c r="GQ3104" s="81">
        <v>0</v>
      </c>
      <c r="GR3104" s="81" t="s">
        <v>448</v>
      </c>
      <c r="GS3104" s="81">
        <v>1.1148832299820636E-2</v>
      </c>
      <c r="GT3104" s="81">
        <v>4.1908711030497577E-4</v>
      </c>
      <c r="GU3104" s="81">
        <v>1.1148832299820636E-2</v>
      </c>
      <c r="GV3104" s="81">
        <v>4.1908711030497577E-4</v>
      </c>
      <c r="GW3104" s="81">
        <v>1.1148832299820636E-2</v>
      </c>
      <c r="GX3104" s="81">
        <v>4.1908711030497577E-4</v>
      </c>
      <c r="GY3104" s="81">
        <v>1.1148832299820636E-2</v>
      </c>
      <c r="GZ3104" s="81">
        <v>4.1908711030497577E-4</v>
      </c>
    </row>
    <row r="3105" spans="98:208" x14ac:dyDescent="0.25">
      <c r="CT3105" s="81" t="s">
        <v>155</v>
      </c>
      <c r="CU3105" s="81" t="s">
        <v>471</v>
      </c>
      <c r="CV3105" s="81" t="s">
        <v>453</v>
      </c>
      <c r="CW3105" s="81">
        <v>2028</v>
      </c>
      <c r="CX3105" s="81">
        <v>0</v>
      </c>
      <c r="CY3105" s="81">
        <v>0</v>
      </c>
      <c r="CZ3105" s="81">
        <v>0</v>
      </c>
      <c r="DA3105" s="81">
        <v>0</v>
      </c>
      <c r="DB3105" s="81">
        <v>8.3606377745129551E-2</v>
      </c>
      <c r="DC3105" s="81">
        <v>3.9055083184886097E-2</v>
      </c>
      <c r="DD3105" s="81">
        <v>1.69499717410597E-3</v>
      </c>
      <c r="DE3105" s="81">
        <v>4.2856297386136853E-2</v>
      </c>
      <c r="DF3105" s="81">
        <v>4.3541857288383984E-4</v>
      </c>
      <c r="DG3105" s="81">
        <v>4.3541857288383984E-4</v>
      </c>
      <c r="DH3105" s="81">
        <v>4.3541857288383984E-4</v>
      </c>
      <c r="DI3105" s="81">
        <v>4.3541857288383984E-4</v>
      </c>
      <c r="DJ3105" s="81">
        <v>4.2570918190714579E-4</v>
      </c>
      <c r="DL3105" s="81">
        <v>0</v>
      </c>
      <c r="DM3105" s="81">
        <v>1.8536168444955639E-7</v>
      </c>
      <c r="DN3105" s="81">
        <v>1.8536168444955639E-7</v>
      </c>
      <c r="DO3105" s="81">
        <v>0</v>
      </c>
      <c r="DP3105" s="81">
        <v>1.8536168444955639E-7</v>
      </c>
      <c r="DQ3105" s="81">
        <v>1.8536168444955639E-7</v>
      </c>
      <c r="DR3105" s="81">
        <v>0</v>
      </c>
      <c r="DS3105" s="81">
        <v>1.8536168444955639E-7</v>
      </c>
      <c r="DT3105" s="81">
        <v>1.8536168444955639E-7</v>
      </c>
      <c r="DU3105" s="81">
        <v>0</v>
      </c>
      <c r="DV3105" s="81">
        <v>1.8536168444955639E-7</v>
      </c>
      <c r="DW3105" s="81">
        <v>1.8536168444955639E-7</v>
      </c>
      <c r="GE3105" s="81" t="s">
        <v>449</v>
      </c>
      <c r="GF3105" s="81" t="s">
        <v>155</v>
      </c>
      <c r="GG3105" s="81" t="s">
        <v>473</v>
      </c>
      <c r="GH3105" s="81" t="s">
        <v>453</v>
      </c>
      <c r="GI3105" s="81">
        <v>2026</v>
      </c>
      <c r="GJ3105" s="81" t="s">
        <v>201</v>
      </c>
      <c r="GK3105" s="81">
        <v>3.7590224611389847E-2</v>
      </c>
      <c r="GL3105" s="81">
        <v>68.339461</v>
      </c>
      <c r="GM3105" s="81">
        <v>2026</v>
      </c>
      <c r="GN3105" s="81" t="s">
        <v>173</v>
      </c>
      <c r="GO3105" s="81">
        <v>1.1148832299820636E-2</v>
      </c>
      <c r="GP3105" s="81">
        <v>10</v>
      </c>
      <c r="GQ3105" s="81">
        <v>0</v>
      </c>
      <c r="GR3105" s="81" t="s">
        <v>448</v>
      </c>
      <c r="GS3105" s="81">
        <v>1.1148832299820636E-2</v>
      </c>
      <c r="GT3105" s="81">
        <v>4.1908711030497577E-4</v>
      </c>
      <c r="GU3105" s="81">
        <v>1.1148832299820636E-2</v>
      </c>
      <c r="GV3105" s="81">
        <v>4.1908711030497577E-4</v>
      </c>
      <c r="GW3105" s="81">
        <v>1.1148832299820636E-2</v>
      </c>
      <c r="GX3105" s="81">
        <v>4.1908711030497577E-4</v>
      </c>
      <c r="GY3105" s="81">
        <v>1.1148832299820636E-2</v>
      </c>
      <c r="GZ3105" s="81">
        <v>4.1908711030497577E-4</v>
      </c>
    </row>
    <row r="3106" spans="98:208" x14ac:dyDescent="0.25">
      <c r="CT3106" s="81" t="s">
        <v>155</v>
      </c>
      <c r="CU3106" s="81" t="s">
        <v>471</v>
      </c>
      <c r="CV3106" s="81" t="s">
        <v>453</v>
      </c>
      <c r="CW3106" s="81">
        <v>2029</v>
      </c>
      <c r="CX3106" s="81">
        <v>0</v>
      </c>
      <c r="CY3106" s="81">
        <v>0</v>
      </c>
      <c r="CZ3106" s="81">
        <v>0</v>
      </c>
      <c r="DA3106" s="81">
        <v>0</v>
      </c>
      <c r="DB3106" s="81">
        <v>8.3606377745129551E-2</v>
      </c>
      <c r="DC3106" s="81">
        <v>3.9055083184886097E-2</v>
      </c>
      <c r="DD3106" s="81">
        <v>1.69499717410597E-3</v>
      </c>
      <c r="DE3106" s="81">
        <v>4.2856297386136853E-2</v>
      </c>
      <c r="DF3106" s="81">
        <v>4.3541857288383984E-4</v>
      </c>
      <c r="DG3106" s="81">
        <v>4.3541857288383984E-4</v>
      </c>
      <c r="DH3106" s="81">
        <v>4.3541857288383984E-4</v>
      </c>
      <c r="DI3106" s="81">
        <v>4.3541857288383984E-4</v>
      </c>
      <c r="DJ3106" s="81">
        <v>4.2570918190714579E-4</v>
      </c>
      <c r="DL3106" s="81">
        <v>0</v>
      </c>
      <c r="DM3106" s="81">
        <v>1.8536168444955639E-7</v>
      </c>
      <c r="DN3106" s="81">
        <v>1.8536168444955639E-7</v>
      </c>
      <c r="DO3106" s="81">
        <v>0</v>
      </c>
      <c r="DP3106" s="81">
        <v>1.8536168444955639E-7</v>
      </c>
      <c r="DQ3106" s="81">
        <v>1.8536168444955639E-7</v>
      </c>
      <c r="DR3106" s="81">
        <v>0</v>
      </c>
      <c r="DS3106" s="81">
        <v>1.8536168444955639E-7</v>
      </c>
      <c r="DT3106" s="81">
        <v>1.8536168444955639E-7</v>
      </c>
      <c r="DU3106" s="81">
        <v>0</v>
      </c>
      <c r="DV3106" s="81">
        <v>1.8536168444955639E-7</v>
      </c>
      <c r="DW3106" s="81">
        <v>1.8536168444955639E-7</v>
      </c>
      <c r="GE3106" s="81" t="s">
        <v>449</v>
      </c>
      <c r="GF3106" s="81" t="s">
        <v>155</v>
      </c>
      <c r="GG3106" s="81" t="s">
        <v>473</v>
      </c>
      <c r="GH3106" s="81" t="s">
        <v>453</v>
      </c>
      <c r="GI3106" s="81">
        <v>2027</v>
      </c>
      <c r="GJ3106" s="81" t="s">
        <v>201</v>
      </c>
      <c r="GK3106" s="81">
        <v>3.7590224611389847E-2</v>
      </c>
      <c r="GL3106" s="81">
        <v>68.339461</v>
      </c>
      <c r="GM3106" s="81">
        <v>2027</v>
      </c>
      <c r="GN3106" s="81" t="s">
        <v>173</v>
      </c>
      <c r="GO3106" s="81">
        <v>1.1148832299820636E-2</v>
      </c>
      <c r="GP3106" s="81">
        <v>10</v>
      </c>
      <c r="GQ3106" s="81">
        <v>0</v>
      </c>
      <c r="GR3106" s="81" t="s">
        <v>448</v>
      </c>
      <c r="GS3106" s="81">
        <v>1.1148832299820636E-2</v>
      </c>
      <c r="GT3106" s="81">
        <v>4.1908711030497577E-4</v>
      </c>
      <c r="GU3106" s="81">
        <v>1.1148832299820636E-2</v>
      </c>
      <c r="GV3106" s="81">
        <v>4.1908711030497577E-4</v>
      </c>
      <c r="GW3106" s="81">
        <v>1.1148832299820636E-2</v>
      </c>
      <c r="GX3106" s="81">
        <v>4.1908711030497577E-4</v>
      </c>
      <c r="GY3106" s="81">
        <v>1.1148832299820636E-2</v>
      </c>
      <c r="GZ3106" s="81">
        <v>4.1908711030497577E-4</v>
      </c>
    </row>
    <row r="3107" spans="98:208" x14ac:dyDescent="0.25">
      <c r="CT3107" s="81" t="s">
        <v>155</v>
      </c>
      <c r="CU3107" s="81" t="s">
        <v>471</v>
      </c>
      <c r="CV3107" s="81" t="s">
        <v>453</v>
      </c>
      <c r="CW3107" s="81">
        <v>2030</v>
      </c>
      <c r="CX3107" s="81">
        <v>0</v>
      </c>
      <c r="CY3107" s="81">
        <v>0</v>
      </c>
      <c r="CZ3107" s="81">
        <v>0</v>
      </c>
      <c r="DA3107" s="81">
        <v>0</v>
      </c>
      <c r="DB3107" s="81">
        <v>8.3606377745129551E-2</v>
      </c>
      <c r="DC3107" s="81">
        <v>3.9055083184886097E-2</v>
      </c>
      <c r="DD3107" s="81">
        <v>1.69499717410597E-3</v>
      </c>
      <c r="DE3107" s="81">
        <v>4.2856297386136853E-2</v>
      </c>
      <c r="DF3107" s="81">
        <v>0</v>
      </c>
      <c r="DG3107" s="81">
        <v>4.3541857288383984E-4</v>
      </c>
      <c r="DH3107" s="81">
        <v>4.3541857288383984E-4</v>
      </c>
      <c r="DI3107" s="81">
        <v>4.3541857288383984E-4</v>
      </c>
      <c r="DJ3107" s="81">
        <v>4.2570918190714579E-4</v>
      </c>
      <c r="DL3107" s="81">
        <v>0</v>
      </c>
      <c r="DM3107" s="81">
        <v>0</v>
      </c>
      <c r="DN3107" s="81">
        <v>0</v>
      </c>
      <c r="DO3107" s="81">
        <v>0</v>
      </c>
      <c r="DP3107" s="81">
        <v>1.8536168444955639E-7</v>
      </c>
      <c r="DQ3107" s="81">
        <v>1.8536168444955639E-7</v>
      </c>
      <c r="DR3107" s="81">
        <v>0</v>
      </c>
      <c r="DS3107" s="81">
        <v>1.8536168444955639E-7</v>
      </c>
      <c r="DT3107" s="81">
        <v>1.8536168444955639E-7</v>
      </c>
      <c r="DU3107" s="81">
        <v>0</v>
      </c>
      <c r="DV3107" s="81">
        <v>1.8536168444955639E-7</v>
      </c>
      <c r="DW3107" s="81">
        <v>1.8536168444955639E-7</v>
      </c>
      <c r="GE3107" s="81" t="s">
        <v>449</v>
      </c>
      <c r="GF3107" s="81" t="s">
        <v>155</v>
      </c>
      <c r="GG3107" s="81" t="s">
        <v>473</v>
      </c>
      <c r="GH3107" s="81" t="s">
        <v>453</v>
      </c>
      <c r="GI3107" s="81">
        <v>2028</v>
      </c>
      <c r="GJ3107" s="81" t="s">
        <v>201</v>
      </c>
      <c r="GK3107" s="81">
        <v>3.9055083184884903E-2</v>
      </c>
      <c r="GL3107" s="81">
        <v>68.339461</v>
      </c>
      <c r="GM3107" s="81">
        <v>2028</v>
      </c>
      <c r="GN3107" s="81" t="s">
        <v>173</v>
      </c>
      <c r="GO3107" s="81">
        <v>1.1148832299820636E-2</v>
      </c>
      <c r="GP3107" s="81">
        <v>10</v>
      </c>
      <c r="GQ3107" s="81">
        <v>0</v>
      </c>
      <c r="GR3107" s="81" t="s">
        <v>448</v>
      </c>
      <c r="GS3107" s="81">
        <v>1.1148832299820636E-2</v>
      </c>
      <c r="GT3107" s="81">
        <v>4.3541857288382661E-4</v>
      </c>
      <c r="GU3107" s="81">
        <v>1.1148832299820636E-2</v>
      </c>
      <c r="GV3107" s="81">
        <v>4.3541857288382661E-4</v>
      </c>
      <c r="GW3107" s="81">
        <v>1.1148832299820636E-2</v>
      </c>
      <c r="GX3107" s="81">
        <v>4.3541857288382661E-4</v>
      </c>
      <c r="GY3107" s="81">
        <v>1.1148832299820636E-2</v>
      </c>
      <c r="GZ3107" s="81">
        <v>4.3541857288382661E-4</v>
      </c>
    </row>
    <row r="3108" spans="98:208" x14ac:dyDescent="0.25">
      <c r="CT3108" s="81" t="s">
        <v>155</v>
      </c>
      <c r="CU3108" s="81" t="s">
        <v>471</v>
      </c>
      <c r="CV3108" s="81" t="s">
        <v>453</v>
      </c>
      <c r="CW3108" s="81">
        <v>2031</v>
      </c>
      <c r="CX3108" s="81">
        <v>0</v>
      </c>
      <c r="CY3108" s="81">
        <v>0</v>
      </c>
      <c r="CZ3108" s="81">
        <v>0</v>
      </c>
      <c r="DA3108" s="81">
        <v>0</v>
      </c>
      <c r="DB3108" s="81">
        <v>8.3606377745129551E-2</v>
      </c>
      <c r="DC3108" s="81">
        <v>3.9055083184886097E-2</v>
      </c>
      <c r="DD3108" s="81">
        <v>1.69499717410597E-3</v>
      </c>
      <c r="DE3108" s="81">
        <v>4.2856297386136853E-2</v>
      </c>
      <c r="DF3108" s="81">
        <v>0</v>
      </c>
      <c r="DG3108" s="81">
        <v>0</v>
      </c>
      <c r="DH3108" s="81">
        <v>4.3541857288383984E-4</v>
      </c>
      <c r="DI3108" s="81">
        <v>4.3541857288383984E-4</v>
      </c>
      <c r="DJ3108" s="81">
        <v>4.2570918190714579E-4</v>
      </c>
      <c r="DL3108" s="81">
        <v>0</v>
      </c>
      <c r="DM3108" s="81">
        <v>0</v>
      </c>
      <c r="DN3108" s="81">
        <v>0</v>
      </c>
      <c r="DO3108" s="81">
        <v>0</v>
      </c>
      <c r="DP3108" s="81">
        <v>0</v>
      </c>
      <c r="DQ3108" s="81">
        <v>0</v>
      </c>
      <c r="DR3108" s="81">
        <v>0</v>
      </c>
      <c r="DS3108" s="81">
        <v>1.8536168444955639E-7</v>
      </c>
      <c r="DT3108" s="81">
        <v>1.8536168444955639E-7</v>
      </c>
      <c r="DU3108" s="81">
        <v>0</v>
      </c>
      <c r="DV3108" s="81">
        <v>1.8536168444955639E-7</v>
      </c>
      <c r="DW3108" s="81">
        <v>1.8536168444955639E-7</v>
      </c>
      <c r="GE3108" s="81" t="s">
        <v>449</v>
      </c>
      <c r="GF3108" s="81" t="s">
        <v>155</v>
      </c>
      <c r="GG3108" s="81" t="s">
        <v>473</v>
      </c>
      <c r="GH3108" s="81" t="s">
        <v>453</v>
      </c>
      <c r="GI3108" s="81">
        <v>2029</v>
      </c>
      <c r="GJ3108" s="81" t="s">
        <v>201</v>
      </c>
      <c r="GK3108" s="81">
        <v>3.9055083184884903E-2</v>
      </c>
      <c r="GL3108" s="81">
        <v>68.339461</v>
      </c>
      <c r="GM3108" s="81">
        <v>2029</v>
      </c>
      <c r="GN3108" s="81" t="s">
        <v>173</v>
      </c>
      <c r="GO3108" s="81">
        <v>1.1148832299820636E-2</v>
      </c>
      <c r="GP3108" s="81">
        <v>10</v>
      </c>
      <c r="GQ3108" s="81">
        <v>0</v>
      </c>
      <c r="GR3108" s="81" t="s">
        <v>448</v>
      </c>
      <c r="GS3108" s="81">
        <v>1.1148832299820636E-2</v>
      </c>
      <c r="GT3108" s="81">
        <v>4.3541857288382661E-4</v>
      </c>
      <c r="GU3108" s="81">
        <v>1.1148832299820636E-2</v>
      </c>
      <c r="GV3108" s="81">
        <v>4.3541857288382661E-4</v>
      </c>
      <c r="GW3108" s="81">
        <v>1.1148832299820636E-2</v>
      </c>
      <c r="GX3108" s="81">
        <v>4.3541857288382661E-4</v>
      </c>
      <c r="GY3108" s="81">
        <v>1.1148832299820636E-2</v>
      </c>
      <c r="GZ3108" s="81">
        <v>4.3541857288382661E-4</v>
      </c>
    </row>
    <row r="3109" spans="98:208" x14ac:dyDescent="0.25">
      <c r="CT3109" s="81" t="s">
        <v>155</v>
      </c>
      <c r="CU3109" s="81" t="s">
        <v>471</v>
      </c>
      <c r="CV3109" s="81" t="s">
        <v>453</v>
      </c>
      <c r="CW3109" s="81">
        <v>2032</v>
      </c>
      <c r="CX3109" s="81">
        <v>0</v>
      </c>
      <c r="CY3109" s="81">
        <v>0</v>
      </c>
      <c r="CZ3109" s="81">
        <v>0</v>
      </c>
      <c r="DA3109" s="81">
        <v>0</v>
      </c>
      <c r="DB3109" s="81">
        <v>8.3606377745129551E-2</v>
      </c>
      <c r="DC3109" s="81">
        <v>3.9055083184886097E-2</v>
      </c>
      <c r="DD3109" s="81">
        <v>1.69499717410597E-3</v>
      </c>
      <c r="DE3109" s="81">
        <v>4.2856297386136853E-2</v>
      </c>
      <c r="DF3109" s="81">
        <v>0</v>
      </c>
      <c r="DG3109" s="81">
        <v>0</v>
      </c>
      <c r="DH3109" s="81">
        <v>0</v>
      </c>
      <c r="DI3109" s="81">
        <v>4.3541857288383984E-4</v>
      </c>
      <c r="DJ3109" s="81">
        <v>4.2570918190714579E-4</v>
      </c>
      <c r="DL3109" s="81">
        <v>0</v>
      </c>
      <c r="DM3109" s="81">
        <v>0</v>
      </c>
      <c r="DN3109" s="81">
        <v>0</v>
      </c>
      <c r="DO3109" s="81">
        <v>0</v>
      </c>
      <c r="DP3109" s="81">
        <v>0</v>
      </c>
      <c r="DQ3109" s="81">
        <v>0</v>
      </c>
      <c r="DR3109" s="81">
        <v>0</v>
      </c>
      <c r="DS3109" s="81">
        <v>0</v>
      </c>
      <c r="DT3109" s="81">
        <v>0</v>
      </c>
      <c r="DU3109" s="81">
        <v>0</v>
      </c>
      <c r="DV3109" s="81">
        <v>1.8536168444955639E-7</v>
      </c>
      <c r="DW3109" s="81">
        <v>1.8536168444955639E-7</v>
      </c>
      <c r="GE3109" s="81" t="s">
        <v>449</v>
      </c>
      <c r="GF3109" s="81" t="s">
        <v>155</v>
      </c>
      <c r="GG3109" s="81" t="s">
        <v>473</v>
      </c>
      <c r="GH3109" s="81" t="s">
        <v>453</v>
      </c>
      <c r="GI3109" s="81">
        <v>2030</v>
      </c>
      <c r="GJ3109" s="81" t="s">
        <v>201</v>
      </c>
      <c r="GK3109" s="81">
        <v>3.9055083184884903E-2</v>
      </c>
      <c r="GL3109" s="81">
        <v>68.339461</v>
      </c>
      <c r="GM3109" s="81">
        <v>2030</v>
      </c>
      <c r="GN3109" s="81" t="s">
        <v>173</v>
      </c>
      <c r="GO3109" s="81">
        <v>1.1148832299820636E-2</v>
      </c>
      <c r="GP3109" s="81">
        <v>10</v>
      </c>
      <c r="GQ3109" s="81">
        <v>0</v>
      </c>
      <c r="GR3109" s="81" t="s">
        <v>448</v>
      </c>
      <c r="GS3109" s="81">
        <v>0</v>
      </c>
      <c r="GT3109" s="81">
        <v>0</v>
      </c>
      <c r="GU3109" s="81">
        <v>1.1148832299820636E-2</v>
      </c>
      <c r="GV3109" s="81">
        <v>4.3541857288382661E-4</v>
      </c>
      <c r="GW3109" s="81">
        <v>1.1148832299820636E-2</v>
      </c>
      <c r="GX3109" s="81">
        <v>4.3541857288382661E-4</v>
      </c>
      <c r="GY3109" s="81">
        <v>1.1148832299820636E-2</v>
      </c>
      <c r="GZ3109" s="81">
        <v>4.3541857288382661E-4</v>
      </c>
    </row>
    <row r="3110" spans="98:208" x14ac:dyDescent="0.25">
      <c r="CT3110" s="81" t="s">
        <v>155</v>
      </c>
      <c r="CU3110" s="81" t="s">
        <v>471</v>
      </c>
      <c r="CV3110" s="81" t="s">
        <v>454</v>
      </c>
      <c r="CW3110" s="81">
        <v>2020</v>
      </c>
      <c r="CX3110" s="81">
        <v>0</v>
      </c>
      <c r="CY3110" s="81">
        <v>0</v>
      </c>
      <c r="CZ3110" s="81">
        <v>0</v>
      </c>
      <c r="DA3110" s="81">
        <v>0</v>
      </c>
      <c r="DB3110" s="81">
        <v>21083.842824224339</v>
      </c>
      <c r="DC3110" s="81">
        <v>409.22373582022738</v>
      </c>
      <c r="DD3110" s="81">
        <v>13469.087812378701</v>
      </c>
      <c r="DE3110" s="81">
        <v>7205.5312760251854</v>
      </c>
      <c r="DF3110" s="81">
        <v>4.5623668037658174</v>
      </c>
      <c r="DG3110" s="81">
        <v>0</v>
      </c>
      <c r="DH3110" s="81">
        <v>0</v>
      </c>
      <c r="DI3110" s="81">
        <v>0</v>
      </c>
      <c r="DJ3110" s="81">
        <v>1.161805510643554E-9</v>
      </c>
      <c r="DL3110" s="81">
        <v>0</v>
      </c>
      <c r="DM3110" s="81">
        <v>5.3005828941923442E-9</v>
      </c>
      <c r="DN3110" s="81">
        <v>5.3005828941923442E-9</v>
      </c>
      <c r="DO3110" s="81">
        <v>0</v>
      </c>
      <c r="DP3110" s="81">
        <v>0</v>
      </c>
      <c r="DQ3110" s="81">
        <v>0</v>
      </c>
      <c r="DR3110" s="81">
        <v>0</v>
      </c>
      <c r="DS3110" s="81">
        <v>0</v>
      </c>
      <c r="DT3110" s="81">
        <v>0</v>
      </c>
      <c r="DU3110" s="81">
        <v>0</v>
      </c>
      <c r="DV3110" s="81">
        <v>0</v>
      </c>
      <c r="DW3110" s="81">
        <v>0</v>
      </c>
      <c r="GE3110" s="81" t="s">
        <v>449</v>
      </c>
      <c r="GF3110" s="81" t="s">
        <v>155</v>
      </c>
      <c r="GG3110" s="81" t="s">
        <v>473</v>
      </c>
      <c r="GH3110" s="81" t="s">
        <v>453</v>
      </c>
      <c r="GI3110" s="81">
        <v>2031</v>
      </c>
      <c r="GJ3110" s="81" t="s">
        <v>201</v>
      </c>
      <c r="GK3110" s="81">
        <v>3.9055083184884903E-2</v>
      </c>
      <c r="GL3110" s="81">
        <v>68.339461</v>
      </c>
      <c r="GM3110" s="81">
        <v>2031</v>
      </c>
      <c r="GN3110" s="81" t="s">
        <v>173</v>
      </c>
      <c r="GO3110" s="81">
        <v>1.1148832299820636E-2</v>
      </c>
      <c r="GP3110" s="81">
        <v>10</v>
      </c>
      <c r="GQ3110" s="81">
        <v>0</v>
      </c>
      <c r="GR3110" s="81" t="s">
        <v>448</v>
      </c>
      <c r="GS3110" s="81">
        <v>0</v>
      </c>
      <c r="GT3110" s="81">
        <v>0</v>
      </c>
      <c r="GU3110" s="81">
        <v>0</v>
      </c>
      <c r="GV3110" s="81">
        <v>0</v>
      </c>
      <c r="GW3110" s="81">
        <v>1.1148832299820636E-2</v>
      </c>
      <c r="GX3110" s="81">
        <v>4.3541857288382661E-4</v>
      </c>
      <c r="GY3110" s="81">
        <v>1.1148832299820636E-2</v>
      </c>
      <c r="GZ3110" s="81">
        <v>4.3541857288382661E-4</v>
      </c>
    </row>
    <row r="3111" spans="98:208" x14ac:dyDescent="0.25">
      <c r="CT3111" s="81" t="s">
        <v>155</v>
      </c>
      <c r="CU3111" s="81" t="s">
        <v>471</v>
      </c>
      <c r="CV3111" s="81" t="s">
        <v>454</v>
      </c>
      <c r="CW3111" s="81">
        <v>2021</v>
      </c>
      <c r="CX3111" s="81">
        <v>0</v>
      </c>
      <c r="CY3111" s="81">
        <v>0</v>
      </c>
      <c r="CZ3111" s="81">
        <v>0</v>
      </c>
      <c r="DA3111" s="81">
        <v>0</v>
      </c>
      <c r="DB3111" s="81">
        <v>21083.842824224339</v>
      </c>
      <c r="DC3111" s="81">
        <v>409.22373582022738</v>
      </c>
      <c r="DD3111" s="81">
        <v>13469.087812378701</v>
      </c>
      <c r="DE3111" s="81">
        <v>7205.5312760251854</v>
      </c>
      <c r="DF3111" s="81">
        <v>4.5623668037658174</v>
      </c>
      <c r="DG3111" s="81">
        <v>4.5623668037658174</v>
      </c>
      <c r="DH3111" s="81">
        <v>0</v>
      </c>
      <c r="DI3111" s="81">
        <v>0</v>
      </c>
      <c r="DJ3111" s="81">
        <v>1.161805510643554E-9</v>
      </c>
      <c r="DL3111" s="81">
        <v>0</v>
      </c>
      <c r="DM3111" s="81">
        <v>5.3005828941923442E-9</v>
      </c>
      <c r="DN3111" s="81">
        <v>5.3005828941923442E-9</v>
      </c>
      <c r="DO3111" s="81">
        <v>0</v>
      </c>
      <c r="DP3111" s="81">
        <v>5.3005828941923442E-9</v>
      </c>
      <c r="DQ3111" s="81">
        <v>5.3005828941923442E-9</v>
      </c>
      <c r="DR3111" s="81">
        <v>0</v>
      </c>
      <c r="DS3111" s="81">
        <v>0</v>
      </c>
      <c r="DT3111" s="81">
        <v>0</v>
      </c>
      <c r="DU3111" s="81">
        <v>0</v>
      </c>
      <c r="DV3111" s="81">
        <v>0</v>
      </c>
      <c r="DW3111" s="81">
        <v>0</v>
      </c>
      <c r="GE3111" s="81" t="s">
        <v>449</v>
      </c>
      <c r="GF3111" s="81" t="s">
        <v>155</v>
      </c>
      <c r="GG3111" s="81" t="s">
        <v>473</v>
      </c>
      <c r="GH3111" s="81" t="s">
        <v>453</v>
      </c>
      <c r="GI3111" s="81">
        <v>2032</v>
      </c>
      <c r="GJ3111" s="81" t="s">
        <v>201</v>
      </c>
      <c r="GK3111" s="81">
        <v>3.9055083184884903E-2</v>
      </c>
      <c r="GL3111" s="81">
        <v>68.339461</v>
      </c>
      <c r="GM3111" s="81">
        <v>2032</v>
      </c>
      <c r="GN3111" s="81" t="s">
        <v>173</v>
      </c>
      <c r="GO3111" s="81">
        <v>1.1148832299820636E-2</v>
      </c>
      <c r="GP3111" s="81">
        <v>10</v>
      </c>
      <c r="GQ3111" s="81">
        <v>0</v>
      </c>
      <c r="GR3111" s="81" t="s">
        <v>448</v>
      </c>
      <c r="GS3111" s="81">
        <v>0</v>
      </c>
      <c r="GT3111" s="81">
        <v>0</v>
      </c>
      <c r="GU3111" s="81">
        <v>0</v>
      </c>
      <c r="GV3111" s="81">
        <v>0</v>
      </c>
      <c r="GW3111" s="81">
        <v>0</v>
      </c>
      <c r="GX3111" s="81">
        <v>0</v>
      </c>
      <c r="GY3111" s="81">
        <v>1.1148832299820636E-2</v>
      </c>
      <c r="GZ3111" s="81">
        <v>4.3541857288382661E-4</v>
      </c>
    </row>
    <row r="3112" spans="98:208" x14ac:dyDescent="0.25">
      <c r="CT3112" s="81" t="s">
        <v>155</v>
      </c>
      <c r="CU3112" s="81" t="s">
        <v>471</v>
      </c>
      <c r="CV3112" s="81" t="s">
        <v>454</v>
      </c>
      <c r="CW3112" s="81">
        <v>2022</v>
      </c>
      <c r="CX3112" s="81">
        <v>0</v>
      </c>
      <c r="CY3112" s="81">
        <v>0</v>
      </c>
      <c r="CZ3112" s="81">
        <v>0</v>
      </c>
      <c r="DA3112" s="81">
        <v>0</v>
      </c>
      <c r="DB3112" s="81">
        <v>21083.842824224339</v>
      </c>
      <c r="DC3112" s="81">
        <v>409.22373582022738</v>
      </c>
      <c r="DD3112" s="81">
        <v>13469.087812378701</v>
      </c>
      <c r="DE3112" s="81">
        <v>7205.5312760251854</v>
      </c>
      <c r="DF3112" s="81">
        <v>4.5623668037658174</v>
      </c>
      <c r="DG3112" s="81">
        <v>4.5623668037658174</v>
      </c>
      <c r="DH3112" s="81">
        <v>4.5623668037658174</v>
      </c>
      <c r="DI3112" s="81">
        <v>0</v>
      </c>
      <c r="DJ3112" s="81">
        <v>1.161805510643554E-9</v>
      </c>
      <c r="DL3112" s="81">
        <v>0</v>
      </c>
      <c r="DM3112" s="81">
        <v>5.3005828941923442E-9</v>
      </c>
      <c r="DN3112" s="81">
        <v>5.3005828941923442E-9</v>
      </c>
      <c r="DO3112" s="81">
        <v>0</v>
      </c>
      <c r="DP3112" s="81">
        <v>5.3005828941923442E-9</v>
      </c>
      <c r="DQ3112" s="81">
        <v>5.3005828941923442E-9</v>
      </c>
      <c r="DR3112" s="81">
        <v>0</v>
      </c>
      <c r="DS3112" s="81">
        <v>5.3005828941923442E-9</v>
      </c>
      <c r="DT3112" s="81">
        <v>5.3005828941923442E-9</v>
      </c>
      <c r="DU3112" s="81">
        <v>0</v>
      </c>
      <c r="DV3112" s="81">
        <v>0</v>
      </c>
      <c r="DW3112" s="81">
        <v>0</v>
      </c>
      <c r="GE3112" s="81" t="s">
        <v>449</v>
      </c>
      <c r="GF3112" s="81" t="s">
        <v>155</v>
      </c>
      <c r="GG3112" s="81" t="s">
        <v>473</v>
      </c>
      <c r="GH3112" s="81" t="s">
        <v>454</v>
      </c>
      <c r="GI3112" s="81">
        <v>2021</v>
      </c>
      <c r="GJ3112" s="81" t="s">
        <v>201</v>
      </c>
      <c r="GK3112" s="81">
        <v>409.22373582044048</v>
      </c>
      <c r="GL3112" s="81">
        <v>68.339461</v>
      </c>
      <c r="GM3112" s="81">
        <v>2021</v>
      </c>
      <c r="GN3112" s="81" t="s">
        <v>173</v>
      </c>
      <c r="GO3112" s="81">
        <v>1.1148832299820636E-2</v>
      </c>
      <c r="GP3112" s="81">
        <v>10</v>
      </c>
      <c r="GQ3112" s="81">
        <v>0</v>
      </c>
      <c r="GR3112" s="81" t="s">
        <v>448</v>
      </c>
      <c r="GS3112" s="81">
        <v>1.1148832299820636E-2</v>
      </c>
      <c r="GT3112" s="81">
        <v>4.5623668037681941</v>
      </c>
      <c r="GU3112" s="81">
        <v>1.1148832299820636E-2</v>
      </c>
      <c r="GV3112" s="81">
        <v>4.5623668037681941</v>
      </c>
      <c r="GW3112" s="81">
        <v>0</v>
      </c>
      <c r="GX3112" s="81">
        <v>0</v>
      </c>
      <c r="GY3112" s="81">
        <v>0</v>
      </c>
      <c r="GZ3112" s="81">
        <v>0</v>
      </c>
    </row>
    <row r="3113" spans="98:208" x14ac:dyDescent="0.25">
      <c r="CT3113" s="81" t="s">
        <v>155</v>
      </c>
      <c r="CU3113" s="81" t="s">
        <v>471</v>
      </c>
      <c r="CV3113" s="81" t="s">
        <v>454</v>
      </c>
      <c r="CW3113" s="81">
        <v>2023</v>
      </c>
      <c r="CX3113" s="81">
        <v>0</v>
      </c>
      <c r="CY3113" s="81">
        <v>0</v>
      </c>
      <c r="CZ3113" s="81">
        <v>0</v>
      </c>
      <c r="DA3113" s="81">
        <v>0</v>
      </c>
      <c r="DB3113" s="81">
        <v>21835.978114130419</v>
      </c>
      <c r="DC3113" s="81">
        <v>428.60232122026639</v>
      </c>
      <c r="DD3113" s="81">
        <v>13939.560973457519</v>
      </c>
      <c r="DE3113" s="81">
        <v>7467.8148194523983</v>
      </c>
      <c r="DF3113" s="81">
        <v>4.778415402598605</v>
      </c>
      <c r="DG3113" s="81">
        <v>4.778415402598605</v>
      </c>
      <c r="DH3113" s="81">
        <v>4.778415402598605</v>
      </c>
      <c r="DI3113" s="81">
        <v>4.778415402598605</v>
      </c>
      <c r="DJ3113" s="81">
        <v>1.161805510643554E-9</v>
      </c>
      <c r="DL3113" s="81">
        <v>0</v>
      </c>
      <c r="DM3113" s="81">
        <v>5.5515893468830954E-9</v>
      </c>
      <c r="DN3113" s="81">
        <v>5.5515893468830954E-9</v>
      </c>
      <c r="DO3113" s="81">
        <v>0</v>
      </c>
      <c r="DP3113" s="81">
        <v>5.5515893468830954E-9</v>
      </c>
      <c r="DQ3113" s="81">
        <v>5.5515893468830954E-9</v>
      </c>
      <c r="DR3113" s="81">
        <v>0</v>
      </c>
      <c r="DS3113" s="81">
        <v>5.5515893468830954E-9</v>
      </c>
      <c r="DT3113" s="81">
        <v>5.5515893468830954E-9</v>
      </c>
      <c r="DU3113" s="81">
        <v>0</v>
      </c>
      <c r="DV3113" s="81">
        <v>5.5515893468830954E-9</v>
      </c>
      <c r="DW3113" s="81">
        <v>5.5515893468830954E-9</v>
      </c>
      <c r="GE3113" s="81" t="s">
        <v>449</v>
      </c>
      <c r="GF3113" s="81" t="s">
        <v>155</v>
      </c>
      <c r="GG3113" s="81" t="s">
        <v>473</v>
      </c>
      <c r="GH3113" s="81" t="s">
        <v>454</v>
      </c>
      <c r="GI3113" s="81">
        <v>2022</v>
      </c>
      <c r="GJ3113" s="81" t="s">
        <v>201</v>
      </c>
      <c r="GK3113" s="81">
        <v>409.22373582044048</v>
      </c>
      <c r="GL3113" s="81">
        <v>68.339461</v>
      </c>
      <c r="GM3113" s="81">
        <v>2022</v>
      </c>
      <c r="GN3113" s="81" t="s">
        <v>173</v>
      </c>
      <c r="GO3113" s="81">
        <v>1.1148832299820636E-2</v>
      </c>
      <c r="GP3113" s="81">
        <v>10</v>
      </c>
      <c r="GQ3113" s="81">
        <v>0</v>
      </c>
      <c r="GR3113" s="81" t="s">
        <v>448</v>
      </c>
      <c r="GS3113" s="81">
        <v>1.1148832299820636E-2</v>
      </c>
      <c r="GT3113" s="81">
        <v>4.5623668037681941</v>
      </c>
      <c r="GU3113" s="81">
        <v>1.1148832299820636E-2</v>
      </c>
      <c r="GV3113" s="81">
        <v>4.5623668037681941</v>
      </c>
      <c r="GW3113" s="81">
        <v>1.1148832299820636E-2</v>
      </c>
      <c r="GX3113" s="81">
        <v>4.5623668037681941</v>
      </c>
      <c r="GY3113" s="81">
        <v>0</v>
      </c>
      <c r="GZ3113" s="81">
        <v>0</v>
      </c>
    </row>
    <row r="3114" spans="98:208" x14ac:dyDescent="0.25">
      <c r="CT3114" s="81" t="s">
        <v>155</v>
      </c>
      <c r="CU3114" s="81" t="s">
        <v>471</v>
      </c>
      <c r="CV3114" s="81" t="s">
        <v>454</v>
      </c>
      <c r="CW3114" s="81">
        <v>2024</v>
      </c>
      <c r="CX3114" s="81">
        <v>0</v>
      </c>
      <c r="CY3114" s="81">
        <v>0</v>
      </c>
      <c r="CZ3114" s="81">
        <v>0</v>
      </c>
      <c r="DA3114" s="81">
        <v>0</v>
      </c>
      <c r="DB3114" s="81">
        <v>21835.978114130419</v>
      </c>
      <c r="DC3114" s="81">
        <v>428.60232122026639</v>
      </c>
      <c r="DD3114" s="81">
        <v>13939.560973457519</v>
      </c>
      <c r="DE3114" s="81">
        <v>7467.8148194523983</v>
      </c>
      <c r="DF3114" s="81">
        <v>4.778415402598605</v>
      </c>
      <c r="DG3114" s="81">
        <v>4.778415402598605</v>
      </c>
      <c r="DH3114" s="81">
        <v>4.778415402598605</v>
      </c>
      <c r="DI3114" s="81">
        <v>4.778415402598605</v>
      </c>
      <c r="DJ3114" s="81">
        <v>1.161805510643554E-9</v>
      </c>
      <c r="DL3114" s="81">
        <v>0</v>
      </c>
      <c r="DM3114" s="81">
        <v>5.5515893468830954E-9</v>
      </c>
      <c r="DN3114" s="81">
        <v>5.5515893468830954E-9</v>
      </c>
      <c r="DO3114" s="81">
        <v>0</v>
      </c>
      <c r="DP3114" s="81">
        <v>5.5515893468830954E-9</v>
      </c>
      <c r="DQ3114" s="81">
        <v>5.5515893468830954E-9</v>
      </c>
      <c r="DR3114" s="81">
        <v>0</v>
      </c>
      <c r="DS3114" s="81">
        <v>5.5515893468830954E-9</v>
      </c>
      <c r="DT3114" s="81">
        <v>5.5515893468830954E-9</v>
      </c>
      <c r="DU3114" s="81">
        <v>0</v>
      </c>
      <c r="DV3114" s="81">
        <v>5.5515893468830954E-9</v>
      </c>
      <c r="DW3114" s="81">
        <v>5.5515893468830954E-9</v>
      </c>
      <c r="GE3114" s="81" t="s">
        <v>449</v>
      </c>
      <c r="GF3114" s="81" t="s">
        <v>155</v>
      </c>
      <c r="GG3114" s="81" t="s">
        <v>473</v>
      </c>
      <c r="GH3114" s="81" t="s">
        <v>454</v>
      </c>
      <c r="GI3114" s="81">
        <v>2023</v>
      </c>
      <c r="GJ3114" s="81" t="s">
        <v>201</v>
      </c>
      <c r="GK3114" s="81">
        <v>428.60232122030828</v>
      </c>
      <c r="GL3114" s="81">
        <v>68.339461</v>
      </c>
      <c r="GM3114" s="81">
        <v>2023</v>
      </c>
      <c r="GN3114" s="81" t="s">
        <v>173</v>
      </c>
      <c r="GO3114" s="81">
        <v>1.1148832299820636E-2</v>
      </c>
      <c r="GP3114" s="81">
        <v>10</v>
      </c>
      <c r="GQ3114" s="81">
        <v>0</v>
      </c>
      <c r="GR3114" s="81" t="s">
        <v>448</v>
      </c>
      <c r="GS3114" s="81">
        <v>1.1148832299820636E-2</v>
      </c>
      <c r="GT3114" s="81">
        <v>4.778415402599073</v>
      </c>
      <c r="GU3114" s="81">
        <v>1.1148832299820636E-2</v>
      </c>
      <c r="GV3114" s="81">
        <v>4.778415402599073</v>
      </c>
      <c r="GW3114" s="81">
        <v>1.1148832299820636E-2</v>
      </c>
      <c r="GX3114" s="81">
        <v>4.778415402599073</v>
      </c>
      <c r="GY3114" s="81">
        <v>1.1148832299820636E-2</v>
      </c>
      <c r="GZ3114" s="81">
        <v>4.778415402599073</v>
      </c>
    </row>
    <row r="3115" spans="98:208" x14ac:dyDescent="0.25">
      <c r="CT3115" s="81" t="s">
        <v>155</v>
      </c>
      <c r="CU3115" s="81" t="s">
        <v>471</v>
      </c>
      <c r="CV3115" s="81" t="s">
        <v>454</v>
      </c>
      <c r="CW3115" s="81">
        <v>2025</v>
      </c>
      <c r="CX3115" s="81">
        <v>0</v>
      </c>
      <c r="CY3115" s="81">
        <v>0</v>
      </c>
      <c r="CZ3115" s="81">
        <v>0</v>
      </c>
      <c r="DA3115" s="81">
        <v>0</v>
      </c>
      <c r="DB3115" s="81">
        <v>21835.978114130419</v>
      </c>
      <c r="DC3115" s="81">
        <v>428.60232122026639</v>
      </c>
      <c r="DD3115" s="81">
        <v>13939.560973457519</v>
      </c>
      <c r="DE3115" s="81">
        <v>7467.8148194523983</v>
      </c>
      <c r="DF3115" s="81">
        <v>4.778415402598605</v>
      </c>
      <c r="DG3115" s="81">
        <v>4.778415402598605</v>
      </c>
      <c r="DH3115" s="81">
        <v>4.778415402598605</v>
      </c>
      <c r="DI3115" s="81">
        <v>4.778415402598605</v>
      </c>
      <c r="DJ3115" s="81">
        <v>1.161805510643554E-9</v>
      </c>
      <c r="DL3115" s="81">
        <v>0</v>
      </c>
      <c r="DM3115" s="81">
        <v>5.5515893468830954E-9</v>
      </c>
      <c r="DN3115" s="81">
        <v>5.5515893468830954E-9</v>
      </c>
      <c r="DO3115" s="81">
        <v>0</v>
      </c>
      <c r="DP3115" s="81">
        <v>5.5515893468830954E-9</v>
      </c>
      <c r="DQ3115" s="81">
        <v>5.5515893468830954E-9</v>
      </c>
      <c r="DR3115" s="81">
        <v>0</v>
      </c>
      <c r="DS3115" s="81">
        <v>5.5515893468830954E-9</v>
      </c>
      <c r="DT3115" s="81">
        <v>5.5515893468830954E-9</v>
      </c>
      <c r="DU3115" s="81">
        <v>0</v>
      </c>
      <c r="DV3115" s="81">
        <v>5.5515893468830954E-9</v>
      </c>
      <c r="DW3115" s="81">
        <v>5.5515893468830954E-9</v>
      </c>
      <c r="GE3115" s="81" t="s">
        <v>449</v>
      </c>
      <c r="GF3115" s="81" t="s">
        <v>155</v>
      </c>
      <c r="GG3115" s="81" t="s">
        <v>473</v>
      </c>
      <c r="GH3115" s="81" t="s">
        <v>454</v>
      </c>
      <c r="GI3115" s="81">
        <v>2024</v>
      </c>
      <c r="GJ3115" s="81" t="s">
        <v>201</v>
      </c>
      <c r="GK3115" s="81">
        <v>428.60232122030828</v>
      </c>
      <c r="GL3115" s="81">
        <v>68.339461</v>
      </c>
      <c r="GM3115" s="81">
        <v>2024</v>
      </c>
      <c r="GN3115" s="81" t="s">
        <v>173</v>
      </c>
      <c r="GO3115" s="81">
        <v>1.1148832299820636E-2</v>
      </c>
      <c r="GP3115" s="81">
        <v>10</v>
      </c>
      <c r="GQ3115" s="81">
        <v>0</v>
      </c>
      <c r="GR3115" s="81" t="s">
        <v>448</v>
      </c>
      <c r="GS3115" s="81">
        <v>1.1148832299820636E-2</v>
      </c>
      <c r="GT3115" s="81">
        <v>4.778415402599073</v>
      </c>
      <c r="GU3115" s="81">
        <v>1.1148832299820636E-2</v>
      </c>
      <c r="GV3115" s="81">
        <v>4.778415402599073</v>
      </c>
      <c r="GW3115" s="81">
        <v>1.1148832299820636E-2</v>
      </c>
      <c r="GX3115" s="81">
        <v>4.778415402599073</v>
      </c>
      <c r="GY3115" s="81">
        <v>1.1148832299820636E-2</v>
      </c>
      <c r="GZ3115" s="81">
        <v>4.778415402599073</v>
      </c>
    </row>
    <row r="3116" spans="98:208" x14ac:dyDescent="0.25">
      <c r="CT3116" s="81" t="s">
        <v>155</v>
      </c>
      <c r="CU3116" s="81" t="s">
        <v>471</v>
      </c>
      <c r="CV3116" s="81" t="s">
        <v>454</v>
      </c>
      <c r="CW3116" s="81">
        <v>2026</v>
      </c>
      <c r="CX3116" s="81">
        <v>0</v>
      </c>
      <c r="CY3116" s="81">
        <v>0</v>
      </c>
      <c r="CZ3116" s="81">
        <v>0</v>
      </c>
      <c r="DA3116" s="81">
        <v>0</v>
      </c>
      <c r="DB3116" s="81">
        <v>21835.978114130419</v>
      </c>
      <c r="DC3116" s="81">
        <v>428.60232122026639</v>
      </c>
      <c r="DD3116" s="81">
        <v>13939.560973457519</v>
      </c>
      <c r="DE3116" s="81">
        <v>7467.8148194523983</v>
      </c>
      <c r="DF3116" s="81">
        <v>4.778415402598605</v>
      </c>
      <c r="DG3116" s="81">
        <v>4.778415402598605</v>
      </c>
      <c r="DH3116" s="81">
        <v>4.778415402598605</v>
      </c>
      <c r="DI3116" s="81">
        <v>4.778415402598605</v>
      </c>
      <c r="DJ3116" s="81">
        <v>1.161805510643554E-9</v>
      </c>
      <c r="DL3116" s="81">
        <v>0</v>
      </c>
      <c r="DM3116" s="81">
        <v>5.5515893468830954E-9</v>
      </c>
      <c r="DN3116" s="81">
        <v>5.5515893468830954E-9</v>
      </c>
      <c r="DO3116" s="81">
        <v>0</v>
      </c>
      <c r="DP3116" s="81">
        <v>5.5515893468830954E-9</v>
      </c>
      <c r="DQ3116" s="81">
        <v>5.5515893468830954E-9</v>
      </c>
      <c r="DR3116" s="81">
        <v>0</v>
      </c>
      <c r="DS3116" s="81">
        <v>5.5515893468830954E-9</v>
      </c>
      <c r="DT3116" s="81">
        <v>5.5515893468830954E-9</v>
      </c>
      <c r="DU3116" s="81">
        <v>0</v>
      </c>
      <c r="DV3116" s="81">
        <v>5.5515893468830954E-9</v>
      </c>
      <c r="DW3116" s="81">
        <v>5.5515893468830954E-9</v>
      </c>
      <c r="GE3116" s="81" t="s">
        <v>449</v>
      </c>
      <c r="GF3116" s="81" t="s">
        <v>155</v>
      </c>
      <c r="GG3116" s="81" t="s">
        <v>473</v>
      </c>
      <c r="GH3116" s="81" t="s">
        <v>454</v>
      </c>
      <c r="GI3116" s="81">
        <v>2025</v>
      </c>
      <c r="GJ3116" s="81" t="s">
        <v>201</v>
      </c>
      <c r="GK3116" s="81">
        <v>428.60232122030828</v>
      </c>
      <c r="GL3116" s="81">
        <v>68.339461</v>
      </c>
      <c r="GM3116" s="81">
        <v>2025</v>
      </c>
      <c r="GN3116" s="81" t="s">
        <v>173</v>
      </c>
      <c r="GO3116" s="81">
        <v>1.1148832299820636E-2</v>
      </c>
      <c r="GP3116" s="81">
        <v>10</v>
      </c>
      <c r="GQ3116" s="81">
        <v>0</v>
      </c>
      <c r="GR3116" s="81" t="s">
        <v>448</v>
      </c>
      <c r="GS3116" s="81">
        <v>1.1148832299820636E-2</v>
      </c>
      <c r="GT3116" s="81">
        <v>4.778415402599073</v>
      </c>
      <c r="GU3116" s="81">
        <v>1.1148832299820636E-2</v>
      </c>
      <c r="GV3116" s="81">
        <v>4.778415402599073</v>
      </c>
      <c r="GW3116" s="81">
        <v>1.1148832299820636E-2</v>
      </c>
      <c r="GX3116" s="81">
        <v>4.778415402599073</v>
      </c>
      <c r="GY3116" s="81">
        <v>1.1148832299820636E-2</v>
      </c>
      <c r="GZ3116" s="81">
        <v>4.778415402599073</v>
      </c>
    </row>
    <row r="3117" spans="98:208" x14ac:dyDescent="0.25">
      <c r="CT3117" s="81" t="s">
        <v>155</v>
      </c>
      <c r="CU3117" s="81" t="s">
        <v>471</v>
      </c>
      <c r="CV3117" s="81" t="s">
        <v>454</v>
      </c>
      <c r="CW3117" s="81">
        <v>2027</v>
      </c>
      <c r="CX3117" s="81">
        <v>0</v>
      </c>
      <c r="CY3117" s="81">
        <v>0</v>
      </c>
      <c r="CZ3117" s="81">
        <v>0</v>
      </c>
      <c r="DA3117" s="81">
        <v>0</v>
      </c>
      <c r="DB3117" s="81">
        <v>21835.978114130419</v>
      </c>
      <c r="DC3117" s="81">
        <v>428.60232122026639</v>
      </c>
      <c r="DD3117" s="81">
        <v>13939.560973457519</v>
      </c>
      <c r="DE3117" s="81">
        <v>7467.8148194523983</v>
      </c>
      <c r="DF3117" s="81">
        <v>4.778415402598605</v>
      </c>
      <c r="DG3117" s="81">
        <v>4.778415402598605</v>
      </c>
      <c r="DH3117" s="81">
        <v>4.778415402598605</v>
      </c>
      <c r="DI3117" s="81">
        <v>4.778415402598605</v>
      </c>
      <c r="DJ3117" s="81">
        <v>1.161805510643554E-9</v>
      </c>
      <c r="DL3117" s="81">
        <v>0</v>
      </c>
      <c r="DM3117" s="81">
        <v>5.5515893468830954E-9</v>
      </c>
      <c r="DN3117" s="81">
        <v>5.5515893468830954E-9</v>
      </c>
      <c r="DO3117" s="81">
        <v>0</v>
      </c>
      <c r="DP3117" s="81">
        <v>5.5515893468830954E-9</v>
      </c>
      <c r="DQ3117" s="81">
        <v>5.5515893468830954E-9</v>
      </c>
      <c r="DR3117" s="81">
        <v>0</v>
      </c>
      <c r="DS3117" s="81">
        <v>5.5515893468830954E-9</v>
      </c>
      <c r="DT3117" s="81">
        <v>5.5515893468830954E-9</v>
      </c>
      <c r="DU3117" s="81">
        <v>0</v>
      </c>
      <c r="DV3117" s="81">
        <v>5.5515893468830954E-9</v>
      </c>
      <c r="DW3117" s="81">
        <v>5.5515893468830954E-9</v>
      </c>
      <c r="GE3117" s="81" t="s">
        <v>449</v>
      </c>
      <c r="GF3117" s="81" t="s">
        <v>155</v>
      </c>
      <c r="GG3117" s="81" t="s">
        <v>473</v>
      </c>
      <c r="GH3117" s="81" t="s">
        <v>454</v>
      </c>
      <c r="GI3117" s="81">
        <v>2026</v>
      </c>
      <c r="GJ3117" s="81" t="s">
        <v>201</v>
      </c>
      <c r="GK3117" s="81">
        <v>428.60232122030828</v>
      </c>
      <c r="GL3117" s="81">
        <v>68.339461</v>
      </c>
      <c r="GM3117" s="81">
        <v>2026</v>
      </c>
      <c r="GN3117" s="81" t="s">
        <v>173</v>
      </c>
      <c r="GO3117" s="81">
        <v>1.1148832299820636E-2</v>
      </c>
      <c r="GP3117" s="81">
        <v>10</v>
      </c>
      <c r="GQ3117" s="81">
        <v>0</v>
      </c>
      <c r="GR3117" s="81" t="s">
        <v>448</v>
      </c>
      <c r="GS3117" s="81">
        <v>1.1148832299820636E-2</v>
      </c>
      <c r="GT3117" s="81">
        <v>4.778415402599073</v>
      </c>
      <c r="GU3117" s="81">
        <v>1.1148832299820636E-2</v>
      </c>
      <c r="GV3117" s="81">
        <v>4.778415402599073</v>
      </c>
      <c r="GW3117" s="81">
        <v>1.1148832299820636E-2</v>
      </c>
      <c r="GX3117" s="81">
        <v>4.778415402599073</v>
      </c>
      <c r="GY3117" s="81">
        <v>1.1148832299820636E-2</v>
      </c>
      <c r="GZ3117" s="81">
        <v>4.778415402599073</v>
      </c>
    </row>
    <row r="3118" spans="98:208" x14ac:dyDescent="0.25">
      <c r="CT3118" s="81" t="s">
        <v>155</v>
      </c>
      <c r="CU3118" s="81" t="s">
        <v>471</v>
      </c>
      <c r="CV3118" s="81" t="s">
        <v>454</v>
      </c>
      <c r="CW3118" s="81">
        <v>2028</v>
      </c>
      <c r="CX3118" s="81">
        <v>0</v>
      </c>
      <c r="CY3118" s="81">
        <v>0</v>
      </c>
      <c r="CZ3118" s="81">
        <v>0</v>
      </c>
      <c r="DA3118" s="81">
        <v>0</v>
      </c>
      <c r="DB3118" s="81">
        <v>22783.18702890685</v>
      </c>
      <c r="DC3118" s="81">
        <v>453.26096055697491</v>
      </c>
      <c r="DD3118" s="81">
        <v>14531.335685571879</v>
      </c>
      <c r="DE3118" s="81">
        <v>7798.5903827775319</v>
      </c>
      <c r="DF3118" s="81">
        <v>5.0533304373053287</v>
      </c>
      <c r="DG3118" s="81">
        <v>5.0533304373053287</v>
      </c>
      <c r="DH3118" s="81">
        <v>5.0533304373053287</v>
      </c>
      <c r="DI3118" s="81">
        <v>5.0533304373053287</v>
      </c>
      <c r="DJ3118" s="81">
        <v>1.161805510643554E-9</v>
      </c>
      <c r="DL3118" s="81">
        <v>0</v>
      </c>
      <c r="DM3118" s="81">
        <v>5.8709871491641316E-9</v>
      </c>
      <c r="DN3118" s="81">
        <v>5.8709871491641316E-9</v>
      </c>
      <c r="DO3118" s="81">
        <v>0</v>
      </c>
      <c r="DP3118" s="81">
        <v>5.8709871491641316E-9</v>
      </c>
      <c r="DQ3118" s="81">
        <v>5.8709871491641316E-9</v>
      </c>
      <c r="DR3118" s="81">
        <v>0</v>
      </c>
      <c r="DS3118" s="81">
        <v>5.8709871491641316E-9</v>
      </c>
      <c r="DT3118" s="81">
        <v>5.8709871491641316E-9</v>
      </c>
      <c r="DU3118" s="81">
        <v>0</v>
      </c>
      <c r="DV3118" s="81">
        <v>5.8709871491641316E-9</v>
      </c>
      <c r="DW3118" s="81">
        <v>5.8709871491641316E-9</v>
      </c>
      <c r="GE3118" s="81" t="s">
        <v>449</v>
      </c>
      <c r="GF3118" s="81" t="s">
        <v>155</v>
      </c>
      <c r="GG3118" s="81" t="s">
        <v>473</v>
      </c>
      <c r="GH3118" s="81" t="s">
        <v>454</v>
      </c>
      <c r="GI3118" s="81">
        <v>2027</v>
      </c>
      <c r="GJ3118" s="81" t="s">
        <v>201</v>
      </c>
      <c r="GK3118" s="81">
        <v>428.60232122030828</v>
      </c>
      <c r="GL3118" s="81">
        <v>68.339461</v>
      </c>
      <c r="GM3118" s="81">
        <v>2027</v>
      </c>
      <c r="GN3118" s="81" t="s">
        <v>173</v>
      </c>
      <c r="GO3118" s="81">
        <v>1.1148832299820636E-2</v>
      </c>
      <c r="GP3118" s="81">
        <v>10</v>
      </c>
      <c r="GQ3118" s="81">
        <v>0</v>
      </c>
      <c r="GR3118" s="81" t="s">
        <v>448</v>
      </c>
      <c r="GS3118" s="81">
        <v>1.1148832299820636E-2</v>
      </c>
      <c r="GT3118" s="81">
        <v>4.778415402599073</v>
      </c>
      <c r="GU3118" s="81">
        <v>1.1148832299820636E-2</v>
      </c>
      <c r="GV3118" s="81">
        <v>4.778415402599073</v>
      </c>
      <c r="GW3118" s="81">
        <v>1.1148832299820636E-2</v>
      </c>
      <c r="GX3118" s="81">
        <v>4.778415402599073</v>
      </c>
      <c r="GY3118" s="81">
        <v>1.1148832299820636E-2</v>
      </c>
      <c r="GZ3118" s="81">
        <v>4.778415402599073</v>
      </c>
    </row>
    <row r="3119" spans="98:208" x14ac:dyDescent="0.25">
      <c r="CT3119" s="81" t="s">
        <v>155</v>
      </c>
      <c r="CU3119" s="81" t="s">
        <v>471</v>
      </c>
      <c r="CV3119" s="81" t="s">
        <v>454</v>
      </c>
      <c r="CW3119" s="81">
        <v>2029</v>
      </c>
      <c r="CX3119" s="81">
        <v>0</v>
      </c>
      <c r="CY3119" s="81">
        <v>0</v>
      </c>
      <c r="CZ3119" s="81">
        <v>0</v>
      </c>
      <c r="DA3119" s="81">
        <v>0</v>
      </c>
      <c r="DB3119" s="81">
        <v>22783.18702890685</v>
      </c>
      <c r="DC3119" s="81">
        <v>453.26096055697491</v>
      </c>
      <c r="DD3119" s="81">
        <v>14531.335685571879</v>
      </c>
      <c r="DE3119" s="81">
        <v>7798.5903827775319</v>
      </c>
      <c r="DF3119" s="81">
        <v>5.0533304373053287</v>
      </c>
      <c r="DG3119" s="81">
        <v>5.0533304373053287</v>
      </c>
      <c r="DH3119" s="81">
        <v>5.0533304373053287</v>
      </c>
      <c r="DI3119" s="81">
        <v>5.0533304373053287</v>
      </c>
      <c r="DJ3119" s="81">
        <v>1.161805510643554E-9</v>
      </c>
      <c r="DL3119" s="81">
        <v>0</v>
      </c>
      <c r="DM3119" s="81">
        <v>5.8709871491641316E-9</v>
      </c>
      <c r="DN3119" s="81">
        <v>5.8709871491641316E-9</v>
      </c>
      <c r="DO3119" s="81">
        <v>0</v>
      </c>
      <c r="DP3119" s="81">
        <v>5.8709871491641316E-9</v>
      </c>
      <c r="DQ3119" s="81">
        <v>5.8709871491641316E-9</v>
      </c>
      <c r="DR3119" s="81">
        <v>0</v>
      </c>
      <c r="DS3119" s="81">
        <v>5.8709871491641316E-9</v>
      </c>
      <c r="DT3119" s="81">
        <v>5.8709871491641316E-9</v>
      </c>
      <c r="DU3119" s="81">
        <v>0</v>
      </c>
      <c r="DV3119" s="81">
        <v>5.8709871491641316E-9</v>
      </c>
      <c r="DW3119" s="81">
        <v>5.8709871491641316E-9</v>
      </c>
      <c r="GE3119" s="81" t="s">
        <v>449</v>
      </c>
      <c r="GF3119" s="81" t="s">
        <v>155</v>
      </c>
      <c r="GG3119" s="81" t="s">
        <v>473</v>
      </c>
      <c r="GH3119" s="81" t="s">
        <v>454</v>
      </c>
      <c r="GI3119" s="81">
        <v>2028</v>
      </c>
      <c r="GJ3119" s="81" t="s">
        <v>201</v>
      </c>
      <c r="GK3119" s="81">
        <v>453.26096055717261</v>
      </c>
      <c r="GL3119" s="81">
        <v>68.339461</v>
      </c>
      <c r="GM3119" s="81">
        <v>2028</v>
      </c>
      <c r="GN3119" s="81" t="s">
        <v>173</v>
      </c>
      <c r="GO3119" s="81">
        <v>1.1148832299820636E-2</v>
      </c>
      <c r="GP3119" s="81">
        <v>10</v>
      </c>
      <c r="GQ3119" s="81">
        <v>0</v>
      </c>
      <c r="GR3119" s="81" t="s">
        <v>448</v>
      </c>
      <c r="GS3119" s="81">
        <v>1.1148832299820636E-2</v>
      </c>
      <c r="GT3119" s="81">
        <v>5.0533304373075332</v>
      </c>
      <c r="GU3119" s="81">
        <v>1.1148832299820636E-2</v>
      </c>
      <c r="GV3119" s="81">
        <v>5.0533304373075332</v>
      </c>
      <c r="GW3119" s="81">
        <v>1.1148832299820636E-2</v>
      </c>
      <c r="GX3119" s="81">
        <v>5.0533304373075332</v>
      </c>
      <c r="GY3119" s="81">
        <v>1.1148832299820636E-2</v>
      </c>
      <c r="GZ3119" s="81">
        <v>5.0533304373075332</v>
      </c>
    </row>
    <row r="3120" spans="98:208" x14ac:dyDescent="0.25">
      <c r="CT3120" s="81" t="s">
        <v>155</v>
      </c>
      <c r="CU3120" s="81" t="s">
        <v>471</v>
      </c>
      <c r="CV3120" s="81" t="s">
        <v>454</v>
      </c>
      <c r="CW3120" s="81">
        <v>2030</v>
      </c>
      <c r="CX3120" s="81">
        <v>0</v>
      </c>
      <c r="CY3120" s="81">
        <v>0</v>
      </c>
      <c r="CZ3120" s="81">
        <v>0</v>
      </c>
      <c r="DA3120" s="81">
        <v>0</v>
      </c>
      <c r="DB3120" s="81">
        <v>22783.18702890685</v>
      </c>
      <c r="DC3120" s="81">
        <v>453.26096055697491</v>
      </c>
      <c r="DD3120" s="81">
        <v>14531.335685571879</v>
      </c>
      <c r="DE3120" s="81">
        <v>7798.5903827775319</v>
      </c>
      <c r="DF3120" s="81">
        <v>0</v>
      </c>
      <c r="DG3120" s="81">
        <v>5.0533304373053287</v>
      </c>
      <c r="DH3120" s="81">
        <v>5.0533304373053287</v>
      </c>
      <c r="DI3120" s="81">
        <v>5.0533304373053287</v>
      </c>
      <c r="DJ3120" s="81">
        <v>1.161805510643554E-9</v>
      </c>
      <c r="DL3120" s="81">
        <v>0</v>
      </c>
      <c r="DM3120" s="81">
        <v>0</v>
      </c>
      <c r="DN3120" s="81">
        <v>0</v>
      </c>
      <c r="DO3120" s="81">
        <v>0</v>
      </c>
      <c r="DP3120" s="81">
        <v>5.8709871491641316E-9</v>
      </c>
      <c r="DQ3120" s="81">
        <v>5.8709871491641316E-9</v>
      </c>
      <c r="DR3120" s="81">
        <v>0</v>
      </c>
      <c r="DS3120" s="81">
        <v>5.8709871491641316E-9</v>
      </c>
      <c r="DT3120" s="81">
        <v>5.8709871491641316E-9</v>
      </c>
      <c r="DU3120" s="81">
        <v>0</v>
      </c>
      <c r="DV3120" s="81">
        <v>5.8709871491641316E-9</v>
      </c>
      <c r="DW3120" s="81">
        <v>5.8709871491641316E-9</v>
      </c>
      <c r="GE3120" s="81" t="s">
        <v>449</v>
      </c>
      <c r="GF3120" s="81" t="s">
        <v>155</v>
      </c>
      <c r="GG3120" s="81" t="s">
        <v>473</v>
      </c>
      <c r="GH3120" s="81" t="s">
        <v>454</v>
      </c>
      <c r="GI3120" s="81">
        <v>2029</v>
      </c>
      <c r="GJ3120" s="81" t="s">
        <v>201</v>
      </c>
      <c r="GK3120" s="81">
        <v>453.26096055717261</v>
      </c>
      <c r="GL3120" s="81">
        <v>68.339461</v>
      </c>
      <c r="GM3120" s="81">
        <v>2029</v>
      </c>
      <c r="GN3120" s="81" t="s">
        <v>173</v>
      </c>
      <c r="GO3120" s="81">
        <v>1.1148832299820636E-2</v>
      </c>
      <c r="GP3120" s="81">
        <v>10</v>
      </c>
      <c r="GQ3120" s="81">
        <v>0</v>
      </c>
      <c r="GR3120" s="81" t="s">
        <v>448</v>
      </c>
      <c r="GS3120" s="81">
        <v>1.1148832299820636E-2</v>
      </c>
      <c r="GT3120" s="81">
        <v>5.0533304373075332</v>
      </c>
      <c r="GU3120" s="81">
        <v>1.1148832299820636E-2</v>
      </c>
      <c r="GV3120" s="81">
        <v>5.0533304373075332</v>
      </c>
      <c r="GW3120" s="81">
        <v>1.1148832299820636E-2</v>
      </c>
      <c r="GX3120" s="81">
        <v>5.0533304373075332</v>
      </c>
      <c r="GY3120" s="81">
        <v>1.1148832299820636E-2</v>
      </c>
      <c r="GZ3120" s="81">
        <v>5.0533304373075332</v>
      </c>
    </row>
    <row r="3121" spans="98:208" x14ac:dyDescent="0.25">
      <c r="CT3121" s="81" t="s">
        <v>155</v>
      </c>
      <c r="CU3121" s="81" t="s">
        <v>471</v>
      </c>
      <c r="CV3121" s="81" t="s">
        <v>454</v>
      </c>
      <c r="CW3121" s="81">
        <v>2031</v>
      </c>
      <c r="CX3121" s="81">
        <v>0</v>
      </c>
      <c r="CY3121" s="81">
        <v>0</v>
      </c>
      <c r="CZ3121" s="81">
        <v>0</v>
      </c>
      <c r="DA3121" s="81">
        <v>0</v>
      </c>
      <c r="DB3121" s="81">
        <v>22783.18702890685</v>
      </c>
      <c r="DC3121" s="81">
        <v>453.26096055697491</v>
      </c>
      <c r="DD3121" s="81">
        <v>14531.335685571879</v>
      </c>
      <c r="DE3121" s="81">
        <v>7798.5903827775319</v>
      </c>
      <c r="DF3121" s="81">
        <v>0</v>
      </c>
      <c r="DG3121" s="81">
        <v>0</v>
      </c>
      <c r="DH3121" s="81">
        <v>5.0533304373053287</v>
      </c>
      <c r="DI3121" s="81">
        <v>5.0533304373053287</v>
      </c>
      <c r="DJ3121" s="81">
        <v>1.161805510643554E-9</v>
      </c>
      <c r="DL3121" s="81">
        <v>0</v>
      </c>
      <c r="DM3121" s="81">
        <v>0</v>
      </c>
      <c r="DN3121" s="81">
        <v>0</v>
      </c>
      <c r="DO3121" s="81">
        <v>0</v>
      </c>
      <c r="DP3121" s="81">
        <v>0</v>
      </c>
      <c r="DQ3121" s="81">
        <v>0</v>
      </c>
      <c r="DR3121" s="81">
        <v>0</v>
      </c>
      <c r="DS3121" s="81">
        <v>5.8709871491641316E-9</v>
      </c>
      <c r="DT3121" s="81">
        <v>5.8709871491641316E-9</v>
      </c>
      <c r="DU3121" s="81">
        <v>0</v>
      </c>
      <c r="DV3121" s="81">
        <v>5.8709871491641316E-9</v>
      </c>
      <c r="DW3121" s="81">
        <v>5.8709871491641316E-9</v>
      </c>
      <c r="GE3121" s="81" t="s">
        <v>449</v>
      </c>
      <c r="GF3121" s="81" t="s">
        <v>155</v>
      </c>
      <c r="GG3121" s="81" t="s">
        <v>473</v>
      </c>
      <c r="GH3121" s="81" t="s">
        <v>454</v>
      </c>
      <c r="GI3121" s="81">
        <v>2030</v>
      </c>
      <c r="GJ3121" s="81" t="s">
        <v>201</v>
      </c>
      <c r="GK3121" s="81">
        <v>453.26096055717261</v>
      </c>
      <c r="GL3121" s="81">
        <v>68.339461</v>
      </c>
      <c r="GM3121" s="81">
        <v>2030</v>
      </c>
      <c r="GN3121" s="81" t="s">
        <v>173</v>
      </c>
      <c r="GO3121" s="81">
        <v>1.1148832299820636E-2</v>
      </c>
      <c r="GP3121" s="81">
        <v>10</v>
      </c>
      <c r="GQ3121" s="81">
        <v>0</v>
      </c>
      <c r="GR3121" s="81" t="s">
        <v>448</v>
      </c>
      <c r="GS3121" s="81">
        <v>0</v>
      </c>
      <c r="GT3121" s="81">
        <v>0</v>
      </c>
      <c r="GU3121" s="81">
        <v>1.1148832299820636E-2</v>
      </c>
      <c r="GV3121" s="81">
        <v>5.0533304373075332</v>
      </c>
      <c r="GW3121" s="81">
        <v>1.1148832299820636E-2</v>
      </c>
      <c r="GX3121" s="81">
        <v>5.0533304373075332</v>
      </c>
      <c r="GY3121" s="81">
        <v>1.1148832299820636E-2</v>
      </c>
      <c r="GZ3121" s="81">
        <v>5.0533304373075332</v>
      </c>
    </row>
    <row r="3122" spans="98:208" x14ac:dyDescent="0.25">
      <c r="CT3122" s="81" t="s">
        <v>155</v>
      </c>
      <c r="CU3122" s="81" t="s">
        <v>471</v>
      </c>
      <c r="CV3122" s="81" t="s">
        <v>454</v>
      </c>
      <c r="CW3122" s="81">
        <v>2032</v>
      </c>
      <c r="CX3122" s="81">
        <v>0</v>
      </c>
      <c r="CY3122" s="81">
        <v>0</v>
      </c>
      <c r="CZ3122" s="81">
        <v>0</v>
      </c>
      <c r="DA3122" s="81">
        <v>0</v>
      </c>
      <c r="DB3122" s="81">
        <v>22783.18702890685</v>
      </c>
      <c r="DC3122" s="81">
        <v>453.26096055697491</v>
      </c>
      <c r="DD3122" s="81">
        <v>14531.335685571879</v>
      </c>
      <c r="DE3122" s="81">
        <v>7798.5903827775319</v>
      </c>
      <c r="DF3122" s="81">
        <v>0</v>
      </c>
      <c r="DG3122" s="81">
        <v>0</v>
      </c>
      <c r="DH3122" s="81">
        <v>0</v>
      </c>
      <c r="DI3122" s="81">
        <v>5.0533304373053287</v>
      </c>
      <c r="DJ3122" s="81">
        <v>1.161805510643554E-9</v>
      </c>
      <c r="DL3122" s="81">
        <v>0</v>
      </c>
      <c r="DM3122" s="81">
        <v>0</v>
      </c>
      <c r="DN3122" s="81">
        <v>0</v>
      </c>
      <c r="DO3122" s="81">
        <v>0</v>
      </c>
      <c r="DP3122" s="81">
        <v>0</v>
      </c>
      <c r="DQ3122" s="81">
        <v>0</v>
      </c>
      <c r="DR3122" s="81">
        <v>0</v>
      </c>
      <c r="DS3122" s="81">
        <v>0</v>
      </c>
      <c r="DT3122" s="81">
        <v>0</v>
      </c>
      <c r="DU3122" s="81">
        <v>0</v>
      </c>
      <c r="DV3122" s="81">
        <v>5.8709871491641316E-9</v>
      </c>
      <c r="DW3122" s="81">
        <v>5.8709871491641316E-9</v>
      </c>
      <c r="GE3122" s="81" t="s">
        <v>449</v>
      </c>
      <c r="GF3122" s="81" t="s">
        <v>155</v>
      </c>
      <c r="GG3122" s="81" t="s">
        <v>473</v>
      </c>
      <c r="GH3122" s="81" t="s">
        <v>454</v>
      </c>
      <c r="GI3122" s="81">
        <v>2031</v>
      </c>
      <c r="GJ3122" s="81" t="s">
        <v>201</v>
      </c>
      <c r="GK3122" s="81">
        <v>453.26096055717261</v>
      </c>
      <c r="GL3122" s="81">
        <v>68.339461</v>
      </c>
      <c r="GM3122" s="81">
        <v>2031</v>
      </c>
      <c r="GN3122" s="81" t="s">
        <v>173</v>
      </c>
      <c r="GO3122" s="81">
        <v>1.1148832299820636E-2</v>
      </c>
      <c r="GP3122" s="81">
        <v>10</v>
      </c>
      <c r="GQ3122" s="81">
        <v>0</v>
      </c>
      <c r="GR3122" s="81" t="s">
        <v>448</v>
      </c>
      <c r="GS3122" s="81">
        <v>0</v>
      </c>
      <c r="GT3122" s="81">
        <v>0</v>
      </c>
      <c r="GU3122" s="81">
        <v>0</v>
      </c>
      <c r="GV3122" s="81">
        <v>0</v>
      </c>
      <c r="GW3122" s="81">
        <v>1.1148832299820636E-2</v>
      </c>
      <c r="GX3122" s="81">
        <v>5.0533304373075332</v>
      </c>
      <c r="GY3122" s="81">
        <v>1.1148832299820636E-2</v>
      </c>
      <c r="GZ3122" s="81">
        <v>5.0533304373075332</v>
      </c>
    </row>
    <row r="3123" spans="98:208" x14ac:dyDescent="0.25">
      <c r="CT3123" s="81" t="s">
        <v>155</v>
      </c>
      <c r="CU3123" s="81" t="s">
        <v>471</v>
      </c>
      <c r="CV3123" s="81" t="s">
        <v>455</v>
      </c>
      <c r="CW3123" s="81">
        <v>2020</v>
      </c>
      <c r="CX3123" s="81">
        <v>0</v>
      </c>
      <c r="CY3123" s="81">
        <v>0</v>
      </c>
      <c r="CZ3123" s="81">
        <v>0</v>
      </c>
      <c r="DA3123" s="81">
        <v>0</v>
      </c>
      <c r="DB3123" s="81">
        <v>21083.842824224459</v>
      </c>
      <c r="DC3123" s="81">
        <v>409.22373582043872</v>
      </c>
      <c r="DD3123" s="81">
        <v>13469.08781237873</v>
      </c>
      <c r="DE3123" s="81">
        <v>7205.5312760252809</v>
      </c>
      <c r="DF3123" s="81">
        <v>4.5623668037681737</v>
      </c>
      <c r="DG3123" s="81">
        <v>0</v>
      </c>
      <c r="DH3123" s="81">
        <v>0</v>
      </c>
      <c r="DI3123" s="81">
        <v>0</v>
      </c>
      <c r="DJ3123" s="81">
        <v>5.0107260568700578E-8</v>
      </c>
      <c r="DL3123" s="81">
        <v>0</v>
      </c>
      <c r="DM3123" s="81">
        <v>2.286077022464015E-7</v>
      </c>
      <c r="DN3123" s="81">
        <v>2.286077022464015E-7</v>
      </c>
      <c r="DO3123" s="81">
        <v>0</v>
      </c>
      <c r="DP3123" s="81">
        <v>0</v>
      </c>
      <c r="DQ3123" s="81">
        <v>0</v>
      </c>
      <c r="DR3123" s="81">
        <v>0</v>
      </c>
      <c r="DS3123" s="81">
        <v>0</v>
      </c>
      <c r="DT3123" s="81">
        <v>0</v>
      </c>
      <c r="DU3123" s="81">
        <v>0</v>
      </c>
      <c r="DV3123" s="81">
        <v>0</v>
      </c>
      <c r="DW3123" s="81">
        <v>0</v>
      </c>
      <c r="GE3123" s="81" t="s">
        <v>449</v>
      </c>
      <c r="GF3123" s="81" t="s">
        <v>155</v>
      </c>
      <c r="GG3123" s="81" t="s">
        <v>473</v>
      </c>
      <c r="GH3123" s="81" t="s">
        <v>454</v>
      </c>
      <c r="GI3123" s="81">
        <v>2032</v>
      </c>
      <c r="GJ3123" s="81" t="s">
        <v>201</v>
      </c>
      <c r="GK3123" s="81">
        <v>453.26096055717261</v>
      </c>
      <c r="GL3123" s="81">
        <v>68.339461</v>
      </c>
      <c r="GM3123" s="81">
        <v>2032</v>
      </c>
      <c r="GN3123" s="81" t="s">
        <v>173</v>
      </c>
      <c r="GO3123" s="81">
        <v>1.1148832299820636E-2</v>
      </c>
      <c r="GP3123" s="81">
        <v>10</v>
      </c>
      <c r="GQ3123" s="81">
        <v>0</v>
      </c>
      <c r="GR3123" s="81" t="s">
        <v>448</v>
      </c>
      <c r="GS3123" s="81">
        <v>0</v>
      </c>
      <c r="GT3123" s="81">
        <v>0</v>
      </c>
      <c r="GU3123" s="81">
        <v>0</v>
      </c>
      <c r="GV3123" s="81">
        <v>0</v>
      </c>
      <c r="GW3123" s="81">
        <v>0</v>
      </c>
      <c r="GX3123" s="81">
        <v>0</v>
      </c>
      <c r="GY3123" s="81">
        <v>1.1148832299820636E-2</v>
      </c>
      <c r="GZ3123" s="81">
        <v>5.0533304373075332</v>
      </c>
    </row>
    <row r="3124" spans="98:208" x14ac:dyDescent="0.25">
      <c r="CT3124" s="81" t="s">
        <v>155</v>
      </c>
      <c r="CU3124" s="81" t="s">
        <v>471</v>
      </c>
      <c r="CV3124" s="81" t="s">
        <v>455</v>
      </c>
      <c r="CW3124" s="81">
        <v>2021</v>
      </c>
      <c r="CX3124" s="81">
        <v>0</v>
      </c>
      <c r="CY3124" s="81">
        <v>0</v>
      </c>
      <c r="CZ3124" s="81">
        <v>0</v>
      </c>
      <c r="DA3124" s="81">
        <v>0</v>
      </c>
      <c r="DB3124" s="81">
        <v>21083.842824224459</v>
      </c>
      <c r="DC3124" s="81">
        <v>409.22373582043872</v>
      </c>
      <c r="DD3124" s="81">
        <v>13469.08781237873</v>
      </c>
      <c r="DE3124" s="81">
        <v>7205.5312760252809</v>
      </c>
      <c r="DF3124" s="81">
        <v>4.5623668037681737</v>
      </c>
      <c r="DG3124" s="81">
        <v>4.5623668037681737</v>
      </c>
      <c r="DH3124" s="81">
        <v>0</v>
      </c>
      <c r="DI3124" s="81">
        <v>0</v>
      </c>
      <c r="DJ3124" s="81">
        <v>5.0107260568700578E-8</v>
      </c>
      <c r="DL3124" s="81">
        <v>0</v>
      </c>
      <c r="DM3124" s="81">
        <v>2.286077022464015E-7</v>
      </c>
      <c r="DN3124" s="81">
        <v>2.286077022464015E-7</v>
      </c>
      <c r="DO3124" s="81">
        <v>0</v>
      </c>
      <c r="DP3124" s="81">
        <v>2.286077022464015E-7</v>
      </c>
      <c r="DQ3124" s="81">
        <v>2.286077022464015E-7</v>
      </c>
      <c r="DR3124" s="81">
        <v>0</v>
      </c>
      <c r="DS3124" s="81">
        <v>0</v>
      </c>
      <c r="DT3124" s="81">
        <v>0</v>
      </c>
      <c r="DU3124" s="81">
        <v>0</v>
      </c>
      <c r="DV3124" s="81">
        <v>0</v>
      </c>
      <c r="DW3124" s="81">
        <v>0</v>
      </c>
      <c r="GE3124" s="81" t="s">
        <v>449</v>
      </c>
      <c r="GF3124" s="81" t="s">
        <v>155</v>
      </c>
      <c r="GG3124" s="81" t="s">
        <v>473</v>
      </c>
      <c r="GH3124" s="81" t="s">
        <v>455</v>
      </c>
      <c r="GI3124" s="81">
        <v>2021</v>
      </c>
      <c r="GJ3124" s="81" t="s">
        <v>201</v>
      </c>
      <c r="GK3124" s="81">
        <v>409.22373582039688</v>
      </c>
      <c r="GL3124" s="81">
        <v>68.339461</v>
      </c>
      <c r="GM3124" s="81">
        <v>2021</v>
      </c>
      <c r="GN3124" s="81" t="s">
        <v>173</v>
      </c>
      <c r="GO3124" s="81">
        <v>1.1148832299820636E-2</v>
      </c>
      <c r="GP3124" s="81">
        <v>10</v>
      </c>
      <c r="GQ3124" s="81">
        <v>0</v>
      </c>
      <c r="GR3124" s="81" t="s">
        <v>448</v>
      </c>
      <c r="GS3124" s="81">
        <v>1.1148832299820636E-2</v>
      </c>
      <c r="GT3124" s="81">
        <v>4.5623668037677074</v>
      </c>
      <c r="GU3124" s="81">
        <v>1.1148832299820636E-2</v>
      </c>
      <c r="GV3124" s="81">
        <v>4.5623668037677074</v>
      </c>
      <c r="GW3124" s="81">
        <v>0</v>
      </c>
      <c r="GX3124" s="81">
        <v>0</v>
      </c>
      <c r="GY3124" s="81">
        <v>0</v>
      </c>
      <c r="GZ3124" s="81">
        <v>0</v>
      </c>
    </row>
    <row r="3125" spans="98:208" x14ac:dyDescent="0.25">
      <c r="CT3125" s="81" t="s">
        <v>155</v>
      </c>
      <c r="CU3125" s="81" t="s">
        <v>471</v>
      </c>
      <c r="CV3125" s="81" t="s">
        <v>455</v>
      </c>
      <c r="CW3125" s="81">
        <v>2022</v>
      </c>
      <c r="CX3125" s="81">
        <v>0</v>
      </c>
      <c r="CY3125" s="81">
        <v>0</v>
      </c>
      <c r="CZ3125" s="81">
        <v>0</v>
      </c>
      <c r="DA3125" s="81">
        <v>0</v>
      </c>
      <c r="DB3125" s="81">
        <v>21083.842824224459</v>
      </c>
      <c r="DC3125" s="81">
        <v>409.22373582043872</v>
      </c>
      <c r="DD3125" s="81">
        <v>13469.08781237873</v>
      </c>
      <c r="DE3125" s="81">
        <v>7205.5312760252809</v>
      </c>
      <c r="DF3125" s="81">
        <v>4.5623668037681737</v>
      </c>
      <c r="DG3125" s="81">
        <v>4.5623668037681737</v>
      </c>
      <c r="DH3125" s="81">
        <v>4.5623668037681737</v>
      </c>
      <c r="DI3125" s="81">
        <v>0</v>
      </c>
      <c r="DJ3125" s="81">
        <v>5.0107260568700578E-8</v>
      </c>
      <c r="DL3125" s="81">
        <v>0</v>
      </c>
      <c r="DM3125" s="81">
        <v>2.286077022464015E-7</v>
      </c>
      <c r="DN3125" s="81">
        <v>2.286077022464015E-7</v>
      </c>
      <c r="DO3125" s="81">
        <v>0</v>
      </c>
      <c r="DP3125" s="81">
        <v>2.286077022464015E-7</v>
      </c>
      <c r="DQ3125" s="81">
        <v>2.286077022464015E-7</v>
      </c>
      <c r="DR3125" s="81">
        <v>0</v>
      </c>
      <c r="DS3125" s="81">
        <v>2.286077022464015E-7</v>
      </c>
      <c r="DT3125" s="81">
        <v>2.286077022464015E-7</v>
      </c>
      <c r="DU3125" s="81">
        <v>0</v>
      </c>
      <c r="DV3125" s="81">
        <v>0</v>
      </c>
      <c r="DW3125" s="81">
        <v>0</v>
      </c>
      <c r="GE3125" s="81" t="s">
        <v>449</v>
      </c>
      <c r="GF3125" s="81" t="s">
        <v>155</v>
      </c>
      <c r="GG3125" s="81" t="s">
        <v>473</v>
      </c>
      <c r="GH3125" s="81" t="s">
        <v>455</v>
      </c>
      <c r="GI3125" s="81">
        <v>2022</v>
      </c>
      <c r="GJ3125" s="81" t="s">
        <v>201</v>
      </c>
      <c r="GK3125" s="81">
        <v>409.22373582039688</v>
      </c>
      <c r="GL3125" s="81">
        <v>68.339461</v>
      </c>
      <c r="GM3125" s="81">
        <v>2022</v>
      </c>
      <c r="GN3125" s="81" t="s">
        <v>173</v>
      </c>
      <c r="GO3125" s="81">
        <v>1.1148832299820636E-2</v>
      </c>
      <c r="GP3125" s="81">
        <v>10</v>
      </c>
      <c r="GQ3125" s="81">
        <v>0</v>
      </c>
      <c r="GR3125" s="81" t="s">
        <v>448</v>
      </c>
      <c r="GS3125" s="81">
        <v>1.1148832299820636E-2</v>
      </c>
      <c r="GT3125" s="81">
        <v>4.5623668037677074</v>
      </c>
      <c r="GU3125" s="81">
        <v>1.1148832299820636E-2</v>
      </c>
      <c r="GV3125" s="81">
        <v>4.5623668037677074</v>
      </c>
      <c r="GW3125" s="81">
        <v>1.1148832299820636E-2</v>
      </c>
      <c r="GX3125" s="81">
        <v>4.5623668037677074</v>
      </c>
      <c r="GY3125" s="81">
        <v>0</v>
      </c>
      <c r="GZ3125" s="81">
        <v>0</v>
      </c>
    </row>
    <row r="3126" spans="98:208" x14ac:dyDescent="0.25">
      <c r="CT3126" s="81" t="s">
        <v>155</v>
      </c>
      <c r="CU3126" s="81" t="s">
        <v>471</v>
      </c>
      <c r="CV3126" s="81" t="s">
        <v>455</v>
      </c>
      <c r="CW3126" s="81">
        <v>2023</v>
      </c>
      <c r="CX3126" s="81">
        <v>0</v>
      </c>
      <c r="CY3126" s="81">
        <v>0</v>
      </c>
      <c r="CZ3126" s="81">
        <v>0</v>
      </c>
      <c r="DA3126" s="81">
        <v>0</v>
      </c>
      <c r="DB3126" s="81">
        <v>21835.978114130419</v>
      </c>
      <c r="DC3126" s="81">
        <v>428.60232122030322</v>
      </c>
      <c r="DD3126" s="81">
        <v>13939.560973457559</v>
      </c>
      <c r="DE3126" s="81">
        <v>7467.8148194525547</v>
      </c>
      <c r="DF3126" s="81">
        <v>4.7784154025990153</v>
      </c>
      <c r="DG3126" s="81">
        <v>4.7784154025990153</v>
      </c>
      <c r="DH3126" s="81">
        <v>4.7784154025990153</v>
      </c>
      <c r="DI3126" s="81">
        <v>4.7784154025990153</v>
      </c>
      <c r="DJ3126" s="81">
        <v>5.0107260568700578E-8</v>
      </c>
      <c r="DL3126" s="81">
        <v>0</v>
      </c>
      <c r="DM3126" s="81">
        <v>2.3943330568352112E-7</v>
      </c>
      <c r="DN3126" s="81">
        <v>2.3943330568352112E-7</v>
      </c>
      <c r="DO3126" s="81">
        <v>0</v>
      </c>
      <c r="DP3126" s="81">
        <v>2.3943330568352112E-7</v>
      </c>
      <c r="DQ3126" s="81">
        <v>2.3943330568352112E-7</v>
      </c>
      <c r="DR3126" s="81">
        <v>0</v>
      </c>
      <c r="DS3126" s="81">
        <v>2.3943330568352112E-7</v>
      </c>
      <c r="DT3126" s="81">
        <v>2.3943330568352112E-7</v>
      </c>
      <c r="DU3126" s="81">
        <v>0</v>
      </c>
      <c r="DV3126" s="81">
        <v>2.3943330568352112E-7</v>
      </c>
      <c r="DW3126" s="81">
        <v>2.3943330568352112E-7</v>
      </c>
      <c r="GE3126" s="81" t="s">
        <v>449</v>
      </c>
      <c r="GF3126" s="81" t="s">
        <v>155</v>
      </c>
      <c r="GG3126" s="81" t="s">
        <v>473</v>
      </c>
      <c r="GH3126" s="81" t="s">
        <v>455</v>
      </c>
      <c r="GI3126" s="81">
        <v>2023</v>
      </c>
      <c r="GJ3126" s="81" t="s">
        <v>201</v>
      </c>
      <c r="GK3126" s="81">
        <v>428.60232122024678</v>
      </c>
      <c r="GL3126" s="81">
        <v>68.339461</v>
      </c>
      <c r="GM3126" s="81">
        <v>2023</v>
      </c>
      <c r="GN3126" s="81" t="s">
        <v>173</v>
      </c>
      <c r="GO3126" s="81">
        <v>1.1148832299820636E-2</v>
      </c>
      <c r="GP3126" s="81">
        <v>10</v>
      </c>
      <c r="GQ3126" s="81">
        <v>0</v>
      </c>
      <c r="GR3126" s="81" t="s">
        <v>448</v>
      </c>
      <c r="GS3126" s="81">
        <v>1.1148832299820636E-2</v>
      </c>
      <c r="GT3126" s="81">
        <v>4.7784154025983874</v>
      </c>
      <c r="GU3126" s="81">
        <v>1.1148832299820636E-2</v>
      </c>
      <c r="GV3126" s="81">
        <v>4.7784154025983874</v>
      </c>
      <c r="GW3126" s="81">
        <v>1.1148832299820636E-2</v>
      </c>
      <c r="GX3126" s="81">
        <v>4.7784154025983874</v>
      </c>
      <c r="GY3126" s="81">
        <v>1.1148832299820636E-2</v>
      </c>
      <c r="GZ3126" s="81">
        <v>4.7784154025983874</v>
      </c>
    </row>
    <row r="3127" spans="98:208" x14ac:dyDescent="0.25">
      <c r="CT3127" s="81" t="s">
        <v>155</v>
      </c>
      <c r="CU3127" s="81" t="s">
        <v>471</v>
      </c>
      <c r="CV3127" s="81" t="s">
        <v>455</v>
      </c>
      <c r="CW3127" s="81">
        <v>2024</v>
      </c>
      <c r="CX3127" s="81">
        <v>0</v>
      </c>
      <c r="CY3127" s="81">
        <v>0</v>
      </c>
      <c r="CZ3127" s="81">
        <v>0</v>
      </c>
      <c r="DA3127" s="81">
        <v>0</v>
      </c>
      <c r="DB3127" s="81">
        <v>21835.978114130419</v>
      </c>
      <c r="DC3127" s="81">
        <v>428.60232122030322</v>
      </c>
      <c r="DD3127" s="81">
        <v>13939.560973457559</v>
      </c>
      <c r="DE3127" s="81">
        <v>7467.8148194525547</v>
      </c>
      <c r="DF3127" s="81">
        <v>4.7784154025990153</v>
      </c>
      <c r="DG3127" s="81">
        <v>4.7784154025990153</v>
      </c>
      <c r="DH3127" s="81">
        <v>4.7784154025990153</v>
      </c>
      <c r="DI3127" s="81">
        <v>4.7784154025990153</v>
      </c>
      <c r="DJ3127" s="81">
        <v>5.0107260568700578E-8</v>
      </c>
      <c r="DL3127" s="81">
        <v>0</v>
      </c>
      <c r="DM3127" s="81">
        <v>2.3943330568352112E-7</v>
      </c>
      <c r="DN3127" s="81">
        <v>2.3943330568352112E-7</v>
      </c>
      <c r="DO3127" s="81">
        <v>0</v>
      </c>
      <c r="DP3127" s="81">
        <v>2.3943330568352112E-7</v>
      </c>
      <c r="DQ3127" s="81">
        <v>2.3943330568352112E-7</v>
      </c>
      <c r="DR3127" s="81">
        <v>0</v>
      </c>
      <c r="DS3127" s="81">
        <v>2.3943330568352112E-7</v>
      </c>
      <c r="DT3127" s="81">
        <v>2.3943330568352112E-7</v>
      </c>
      <c r="DU3127" s="81">
        <v>0</v>
      </c>
      <c r="DV3127" s="81">
        <v>2.3943330568352112E-7</v>
      </c>
      <c r="DW3127" s="81">
        <v>2.3943330568352112E-7</v>
      </c>
      <c r="GE3127" s="81" t="s">
        <v>449</v>
      </c>
      <c r="GF3127" s="81" t="s">
        <v>155</v>
      </c>
      <c r="GG3127" s="81" t="s">
        <v>473</v>
      </c>
      <c r="GH3127" s="81" t="s">
        <v>455</v>
      </c>
      <c r="GI3127" s="81">
        <v>2024</v>
      </c>
      <c r="GJ3127" s="81" t="s">
        <v>201</v>
      </c>
      <c r="GK3127" s="81">
        <v>428.60232122024678</v>
      </c>
      <c r="GL3127" s="81">
        <v>68.339461</v>
      </c>
      <c r="GM3127" s="81">
        <v>2024</v>
      </c>
      <c r="GN3127" s="81" t="s">
        <v>173</v>
      </c>
      <c r="GO3127" s="81">
        <v>1.1148832299820636E-2</v>
      </c>
      <c r="GP3127" s="81">
        <v>10</v>
      </c>
      <c r="GQ3127" s="81">
        <v>0</v>
      </c>
      <c r="GR3127" s="81" t="s">
        <v>448</v>
      </c>
      <c r="GS3127" s="81">
        <v>1.1148832299820636E-2</v>
      </c>
      <c r="GT3127" s="81">
        <v>4.7784154025983874</v>
      </c>
      <c r="GU3127" s="81">
        <v>1.1148832299820636E-2</v>
      </c>
      <c r="GV3127" s="81">
        <v>4.7784154025983874</v>
      </c>
      <c r="GW3127" s="81">
        <v>1.1148832299820636E-2</v>
      </c>
      <c r="GX3127" s="81">
        <v>4.7784154025983874</v>
      </c>
      <c r="GY3127" s="81">
        <v>1.1148832299820636E-2</v>
      </c>
      <c r="GZ3127" s="81">
        <v>4.7784154025983874</v>
      </c>
    </row>
    <row r="3128" spans="98:208" x14ac:dyDescent="0.25">
      <c r="CT3128" s="81" t="s">
        <v>155</v>
      </c>
      <c r="CU3128" s="81" t="s">
        <v>471</v>
      </c>
      <c r="CV3128" s="81" t="s">
        <v>455</v>
      </c>
      <c r="CW3128" s="81">
        <v>2025</v>
      </c>
      <c r="CX3128" s="81">
        <v>0</v>
      </c>
      <c r="CY3128" s="81">
        <v>0</v>
      </c>
      <c r="CZ3128" s="81">
        <v>0</v>
      </c>
      <c r="DA3128" s="81">
        <v>0</v>
      </c>
      <c r="DB3128" s="81">
        <v>21835.978114130419</v>
      </c>
      <c r="DC3128" s="81">
        <v>428.60232122030322</v>
      </c>
      <c r="DD3128" s="81">
        <v>13939.560973457559</v>
      </c>
      <c r="DE3128" s="81">
        <v>7467.8148194525547</v>
      </c>
      <c r="DF3128" s="81">
        <v>4.7784154025990153</v>
      </c>
      <c r="DG3128" s="81">
        <v>4.7784154025990153</v>
      </c>
      <c r="DH3128" s="81">
        <v>4.7784154025990153</v>
      </c>
      <c r="DI3128" s="81">
        <v>4.7784154025990153</v>
      </c>
      <c r="DJ3128" s="81">
        <v>5.0107260568700578E-8</v>
      </c>
      <c r="DL3128" s="81">
        <v>0</v>
      </c>
      <c r="DM3128" s="81">
        <v>2.3943330568352112E-7</v>
      </c>
      <c r="DN3128" s="81">
        <v>2.3943330568352112E-7</v>
      </c>
      <c r="DO3128" s="81">
        <v>0</v>
      </c>
      <c r="DP3128" s="81">
        <v>2.3943330568352112E-7</v>
      </c>
      <c r="DQ3128" s="81">
        <v>2.3943330568352112E-7</v>
      </c>
      <c r="DR3128" s="81">
        <v>0</v>
      </c>
      <c r="DS3128" s="81">
        <v>2.3943330568352112E-7</v>
      </c>
      <c r="DT3128" s="81">
        <v>2.3943330568352112E-7</v>
      </c>
      <c r="DU3128" s="81">
        <v>0</v>
      </c>
      <c r="DV3128" s="81">
        <v>2.3943330568352112E-7</v>
      </c>
      <c r="DW3128" s="81">
        <v>2.3943330568352112E-7</v>
      </c>
      <c r="GE3128" s="81" t="s">
        <v>449</v>
      </c>
      <c r="GF3128" s="81" t="s">
        <v>155</v>
      </c>
      <c r="GG3128" s="81" t="s">
        <v>473</v>
      </c>
      <c r="GH3128" s="81" t="s">
        <v>455</v>
      </c>
      <c r="GI3128" s="81">
        <v>2025</v>
      </c>
      <c r="GJ3128" s="81" t="s">
        <v>201</v>
      </c>
      <c r="GK3128" s="81">
        <v>428.60232122024678</v>
      </c>
      <c r="GL3128" s="81">
        <v>68.339461</v>
      </c>
      <c r="GM3128" s="81">
        <v>2025</v>
      </c>
      <c r="GN3128" s="81" t="s">
        <v>173</v>
      </c>
      <c r="GO3128" s="81">
        <v>1.1148832299820636E-2</v>
      </c>
      <c r="GP3128" s="81">
        <v>10</v>
      </c>
      <c r="GQ3128" s="81">
        <v>0</v>
      </c>
      <c r="GR3128" s="81" t="s">
        <v>448</v>
      </c>
      <c r="GS3128" s="81">
        <v>1.1148832299820636E-2</v>
      </c>
      <c r="GT3128" s="81">
        <v>4.7784154025983874</v>
      </c>
      <c r="GU3128" s="81">
        <v>1.1148832299820636E-2</v>
      </c>
      <c r="GV3128" s="81">
        <v>4.7784154025983874</v>
      </c>
      <c r="GW3128" s="81">
        <v>1.1148832299820636E-2</v>
      </c>
      <c r="GX3128" s="81">
        <v>4.7784154025983874</v>
      </c>
      <c r="GY3128" s="81">
        <v>1.1148832299820636E-2</v>
      </c>
      <c r="GZ3128" s="81">
        <v>4.7784154025983874</v>
      </c>
    </row>
    <row r="3129" spans="98:208" x14ac:dyDescent="0.25">
      <c r="CT3129" s="81" t="s">
        <v>155</v>
      </c>
      <c r="CU3129" s="81" t="s">
        <v>471</v>
      </c>
      <c r="CV3129" s="81" t="s">
        <v>455</v>
      </c>
      <c r="CW3129" s="81">
        <v>2026</v>
      </c>
      <c r="CX3129" s="81">
        <v>0</v>
      </c>
      <c r="CY3129" s="81">
        <v>0</v>
      </c>
      <c r="CZ3129" s="81">
        <v>0</v>
      </c>
      <c r="DA3129" s="81">
        <v>0</v>
      </c>
      <c r="DB3129" s="81">
        <v>21835.978114130419</v>
      </c>
      <c r="DC3129" s="81">
        <v>428.60232122030322</v>
      </c>
      <c r="DD3129" s="81">
        <v>13939.560973457559</v>
      </c>
      <c r="DE3129" s="81">
        <v>7467.8148194525547</v>
      </c>
      <c r="DF3129" s="81">
        <v>4.7784154025990153</v>
      </c>
      <c r="DG3129" s="81">
        <v>4.7784154025990153</v>
      </c>
      <c r="DH3129" s="81">
        <v>4.7784154025990153</v>
      </c>
      <c r="DI3129" s="81">
        <v>4.7784154025990153</v>
      </c>
      <c r="DJ3129" s="81">
        <v>5.0107260568700578E-8</v>
      </c>
      <c r="DL3129" s="81">
        <v>0</v>
      </c>
      <c r="DM3129" s="81">
        <v>2.3943330568352112E-7</v>
      </c>
      <c r="DN3129" s="81">
        <v>2.3943330568352112E-7</v>
      </c>
      <c r="DO3129" s="81">
        <v>0</v>
      </c>
      <c r="DP3129" s="81">
        <v>2.3943330568352112E-7</v>
      </c>
      <c r="DQ3129" s="81">
        <v>2.3943330568352112E-7</v>
      </c>
      <c r="DR3129" s="81">
        <v>0</v>
      </c>
      <c r="DS3129" s="81">
        <v>2.3943330568352112E-7</v>
      </c>
      <c r="DT3129" s="81">
        <v>2.3943330568352112E-7</v>
      </c>
      <c r="DU3129" s="81">
        <v>0</v>
      </c>
      <c r="DV3129" s="81">
        <v>2.3943330568352112E-7</v>
      </c>
      <c r="DW3129" s="81">
        <v>2.3943330568352112E-7</v>
      </c>
      <c r="GE3129" s="81" t="s">
        <v>449</v>
      </c>
      <c r="GF3129" s="81" t="s">
        <v>155</v>
      </c>
      <c r="GG3129" s="81" t="s">
        <v>473</v>
      </c>
      <c r="GH3129" s="81" t="s">
        <v>455</v>
      </c>
      <c r="GI3129" s="81">
        <v>2026</v>
      </c>
      <c r="GJ3129" s="81" t="s">
        <v>201</v>
      </c>
      <c r="GK3129" s="81">
        <v>428.60232122024678</v>
      </c>
      <c r="GL3129" s="81">
        <v>68.339461</v>
      </c>
      <c r="GM3129" s="81">
        <v>2026</v>
      </c>
      <c r="GN3129" s="81" t="s">
        <v>173</v>
      </c>
      <c r="GO3129" s="81">
        <v>1.1148832299820636E-2</v>
      </c>
      <c r="GP3129" s="81">
        <v>10</v>
      </c>
      <c r="GQ3129" s="81">
        <v>0</v>
      </c>
      <c r="GR3129" s="81" t="s">
        <v>448</v>
      </c>
      <c r="GS3129" s="81">
        <v>1.1148832299820636E-2</v>
      </c>
      <c r="GT3129" s="81">
        <v>4.7784154025983874</v>
      </c>
      <c r="GU3129" s="81">
        <v>1.1148832299820636E-2</v>
      </c>
      <c r="GV3129" s="81">
        <v>4.7784154025983874</v>
      </c>
      <c r="GW3129" s="81">
        <v>1.1148832299820636E-2</v>
      </c>
      <c r="GX3129" s="81">
        <v>4.7784154025983874</v>
      </c>
      <c r="GY3129" s="81">
        <v>1.1148832299820636E-2</v>
      </c>
      <c r="GZ3129" s="81">
        <v>4.7784154025983874</v>
      </c>
    </row>
    <row r="3130" spans="98:208" x14ac:dyDescent="0.25">
      <c r="CT3130" s="81" t="s">
        <v>155</v>
      </c>
      <c r="CU3130" s="81" t="s">
        <v>471</v>
      </c>
      <c r="CV3130" s="81" t="s">
        <v>455</v>
      </c>
      <c r="CW3130" s="81">
        <v>2027</v>
      </c>
      <c r="CX3130" s="81">
        <v>0</v>
      </c>
      <c r="CY3130" s="81">
        <v>0</v>
      </c>
      <c r="CZ3130" s="81">
        <v>0</v>
      </c>
      <c r="DA3130" s="81">
        <v>0</v>
      </c>
      <c r="DB3130" s="81">
        <v>21835.978114130419</v>
      </c>
      <c r="DC3130" s="81">
        <v>428.60232122030322</v>
      </c>
      <c r="DD3130" s="81">
        <v>13939.560973457559</v>
      </c>
      <c r="DE3130" s="81">
        <v>7467.8148194525547</v>
      </c>
      <c r="DF3130" s="81">
        <v>4.7784154025990153</v>
      </c>
      <c r="DG3130" s="81">
        <v>4.7784154025990153</v>
      </c>
      <c r="DH3130" s="81">
        <v>4.7784154025990153</v>
      </c>
      <c r="DI3130" s="81">
        <v>4.7784154025990153</v>
      </c>
      <c r="DJ3130" s="81">
        <v>5.0107260568700578E-8</v>
      </c>
      <c r="DL3130" s="81">
        <v>0</v>
      </c>
      <c r="DM3130" s="81">
        <v>2.3943330568352112E-7</v>
      </c>
      <c r="DN3130" s="81">
        <v>2.3943330568352112E-7</v>
      </c>
      <c r="DO3130" s="81">
        <v>0</v>
      </c>
      <c r="DP3130" s="81">
        <v>2.3943330568352112E-7</v>
      </c>
      <c r="DQ3130" s="81">
        <v>2.3943330568352112E-7</v>
      </c>
      <c r="DR3130" s="81">
        <v>0</v>
      </c>
      <c r="DS3130" s="81">
        <v>2.3943330568352112E-7</v>
      </c>
      <c r="DT3130" s="81">
        <v>2.3943330568352112E-7</v>
      </c>
      <c r="DU3130" s="81">
        <v>0</v>
      </c>
      <c r="DV3130" s="81">
        <v>2.3943330568352112E-7</v>
      </c>
      <c r="DW3130" s="81">
        <v>2.3943330568352112E-7</v>
      </c>
      <c r="GE3130" s="81" t="s">
        <v>449</v>
      </c>
      <c r="GF3130" s="81" t="s">
        <v>155</v>
      </c>
      <c r="GG3130" s="81" t="s">
        <v>473</v>
      </c>
      <c r="GH3130" s="81" t="s">
        <v>455</v>
      </c>
      <c r="GI3130" s="81">
        <v>2027</v>
      </c>
      <c r="GJ3130" s="81" t="s">
        <v>201</v>
      </c>
      <c r="GK3130" s="81">
        <v>428.60232122024678</v>
      </c>
      <c r="GL3130" s="81">
        <v>68.339461</v>
      </c>
      <c r="GM3130" s="81">
        <v>2027</v>
      </c>
      <c r="GN3130" s="81" t="s">
        <v>173</v>
      </c>
      <c r="GO3130" s="81">
        <v>1.1148832299820636E-2</v>
      </c>
      <c r="GP3130" s="81">
        <v>10</v>
      </c>
      <c r="GQ3130" s="81">
        <v>0</v>
      </c>
      <c r="GR3130" s="81" t="s">
        <v>448</v>
      </c>
      <c r="GS3130" s="81">
        <v>1.1148832299820636E-2</v>
      </c>
      <c r="GT3130" s="81">
        <v>4.7784154025983874</v>
      </c>
      <c r="GU3130" s="81">
        <v>1.1148832299820636E-2</v>
      </c>
      <c r="GV3130" s="81">
        <v>4.7784154025983874</v>
      </c>
      <c r="GW3130" s="81">
        <v>1.1148832299820636E-2</v>
      </c>
      <c r="GX3130" s="81">
        <v>4.7784154025983874</v>
      </c>
      <c r="GY3130" s="81">
        <v>1.1148832299820636E-2</v>
      </c>
      <c r="GZ3130" s="81">
        <v>4.7784154025983874</v>
      </c>
    </row>
    <row r="3131" spans="98:208" x14ac:dyDescent="0.25">
      <c r="CT3131" s="81" t="s">
        <v>155</v>
      </c>
      <c r="CU3131" s="81" t="s">
        <v>471</v>
      </c>
      <c r="CV3131" s="81" t="s">
        <v>455</v>
      </c>
      <c r="CW3131" s="81">
        <v>2028</v>
      </c>
      <c r="CX3131" s="81">
        <v>0</v>
      </c>
      <c r="CY3131" s="81">
        <v>0</v>
      </c>
      <c r="CZ3131" s="81">
        <v>0</v>
      </c>
      <c r="DA3131" s="81">
        <v>0</v>
      </c>
      <c r="DB3131" s="81">
        <v>22783.187028906919</v>
      </c>
      <c r="DC3131" s="81">
        <v>453.26096055716931</v>
      </c>
      <c r="DD3131" s="81">
        <v>14531.33568557209</v>
      </c>
      <c r="DE3131" s="81">
        <v>7798.5903827776574</v>
      </c>
      <c r="DF3131" s="81">
        <v>5.0533304373074959</v>
      </c>
      <c r="DG3131" s="81">
        <v>5.0533304373074959</v>
      </c>
      <c r="DH3131" s="81">
        <v>5.0533304373074959</v>
      </c>
      <c r="DI3131" s="81">
        <v>5.0533304373074959</v>
      </c>
      <c r="DJ3131" s="81">
        <v>5.0107260568700578E-8</v>
      </c>
      <c r="DL3131" s="81">
        <v>0</v>
      </c>
      <c r="DM3131" s="81">
        <v>2.5320854496191236E-7</v>
      </c>
      <c r="DN3131" s="81">
        <v>2.5320854496191236E-7</v>
      </c>
      <c r="DO3131" s="81">
        <v>0</v>
      </c>
      <c r="DP3131" s="81">
        <v>2.5320854496191236E-7</v>
      </c>
      <c r="DQ3131" s="81">
        <v>2.5320854496191236E-7</v>
      </c>
      <c r="DR3131" s="81">
        <v>0</v>
      </c>
      <c r="DS3131" s="81">
        <v>2.5320854496191236E-7</v>
      </c>
      <c r="DT3131" s="81">
        <v>2.5320854496191236E-7</v>
      </c>
      <c r="DU3131" s="81">
        <v>0</v>
      </c>
      <c r="DV3131" s="81">
        <v>2.5320854496191236E-7</v>
      </c>
      <c r="DW3131" s="81">
        <v>2.5320854496191236E-7</v>
      </c>
      <c r="GE3131" s="81" t="s">
        <v>449</v>
      </c>
      <c r="GF3131" s="81" t="s">
        <v>155</v>
      </c>
      <c r="GG3131" s="81" t="s">
        <v>473</v>
      </c>
      <c r="GH3131" s="81" t="s">
        <v>455</v>
      </c>
      <c r="GI3131" s="81">
        <v>2028</v>
      </c>
      <c r="GJ3131" s="81" t="s">
        <v>201</v>
      </c>
      <c r="GK3131" s="81">
        <v>453.26096055716789</v>
      </c>
      <c r="GL3131" s="81">
        <v>68.339461</v>
      </c>
      <c r="GM3131" s="81">
        <v>2028</v>
      </c>
      <c r="GN3131" s="81" t="s">
        <v>173</v>
      </c>
      <c r="GO3131" s="81">
        <v>1.1148832299820636E-2</v>
      </c>
      <c r="GP3131" s="81">
        <v>10</v>
      </c>
      <c r="GQ3131" s="81">
        <v>0</v>
      </c>
      <c r="GR3131" s="81" t="s">
        <v>448</v>
      </c>
      <c r="GS3131" s="81">
        <v>1.1148832299820636E-2</v>
      </c>
      <c r="GT3131" s="81">
        <v>5.0533304373074808</v>
      </c>
      <c r="GU3131" s="81">
        <v>1.1148832299820636E-2</v>
      </c>
      <c r="GV3131" s="81">
        <v>5.0533304373074808</v>
      </c>
      <c r="GW3131" s="81">
        <v>1.1148832299820636E-2</v>
      </c>
      <c r="GX3131" s="81">
        <v>5.0533304373074808</v>
      </c>
      <c r="GY3131" s="81">
        <v>1.1148832299820636E-2</v>
      </c>
      <c r="GZ3131" s="81">
        <v>5.0533304373074808</v>
      </c>
    </row>
    <row r="3132" spans="98:208" x14ac:dyDescent="0.25">
      <c r="CT3132" s="81" t="s">
        <v>155</v>
      </c>
      <c r="CU3132" s="81" t="s">
        <v>471</v>
      </c>
      <c r="CV3132" s="81" t="s">
        <v>455</v>
      </c>
      <c r="CW3132" s="81">
        <v>2029</v>
      </c>
      <c r="CX3132" s="81">
        <v>0</v>
      </c>
      <c r="CY3132" s="81">
        <v>0</v>
      </c>
      <c r="CZ3132" s="81">
        <v>0</v>
      </c>
      <c r="DA3132" s="81">
        <v>0</v>
      </c>
      <c r="DB3132" s="81">
        <v>22783.187028906919</v>
      </c>
      <c r="DC3132" s="81">
        <v>453.26096055716931</v>
      </c>
      <c r="DD3132" s="81">
        <v>14531.33568557209</v>
      </c>
      <c r="DE3132" s="81">
        <v>7798.5903827776574</v>
      </c>
      <c r="DF3132" s="81">
        <v>5.0533304373074959</v>
      </c>
      <c r="DG3132" s="81">
        <v>5.0533304373074959</v>
      </c>
      <c r="DH3132" s="81">
        <v>5.0533304373074959</v>
      </c>
      <c r="DI3132" s="81">
        <v>5.0533304373074959</v>
      </c>
      <c r="DJ3132" s="81">
        <v>5.0107260568700578E-8</v>
      </c>
      <c r="DL3132" s="81">
        <v>0</v>
      </c>
      <c r="DM3132" s="81">
        <v>2.5320854496191236E-7</v>
      </c>
      <c r="DN3132" s="81">
        <v>2.5320854496191236E-7</v>
      </c>
      <c r="DO3132" s="81">
        <v>0</v>
      </c>
      <c r="DP3132" s="81">
        <v>2.5320854496191236E-7</v>
      </c>
      <c r="DQ3132" s="81">
        <v>2.5320854496191236E-7</v>
      </c>
      <c r="DR3132" s="81">
        <v>0</v>
      </c>
      <c r="DS3132" s="81">
        <v>2.5320854496191236E-7</v>
      </c>
      <c r="DT3132" s="81">
        <v>2.5320854496191236E-7</v>
      </c>
      <c r="DU3132" s="81">
        <v>0</v>
      </c>
      <c r="DV3132" s="81">
        <v>2.5320854496191236E-7</v>
      </c>
      <c r="DW3132" s="81">
        <v>2.5320854496191236E-7</v>
      </c>
      <c r="GE3132" s="81" t="s">
        <v>449</v>
      </c>
      <c r="GF3132" s="81" t="s">
        <v>155</v>
      </c>
      <c r="GG3132" s="81" t="s">
        <v>473</v>
      </c>
      <c r="GH3132" s="81" t="s">
        <v>455</v>
      </c>
      <c r="GI3132" s="81">
        <v>2029</v>
      </c>
      <c r="GJ3132" s="81" t="s">
        <v>201</v>
      </c>
      <c r="GK3132" s="81">
        <v>453.26096055716789</v>
      </c>
      <c r="GL3132" s="81">
        <v>68.339461</v>
      </c>
      <c r="GM3132" s="81">
        <v>2029</v>
      </c>
      <c r="GN3132" s="81" t="s">
        <v>173</v>
      </c>
      <c r="GO3132" s="81">
        <v>1.1148832299820636E-2</v>
      </c>
      <c r="GP3132" s="81">
        <v>10</v>
      </c>
      <c r="GQ3132" s="81">
        <v>0</v>
      </c>
      <c r="GR3132" s="81" t="s">
        <v>448</v>
      </c>
      <c r="GS3132" s="81">
        <v>1.1148832299820636E-2</v>
      </c>
      <c r="GT3132" s="81">
        <v>5.0533304373074808</v>
      </c>
      <c r="GU3132" s="81">
        <v>1.1148832299820636E-2</v>
      </c>
      <c r="GV3132" s="81">
        <v>5.0533304373074808</v>
      </c>
      <c r="GW3132" s="81">
        <v>1.1148832299820636E-2</v>
      </c>
      <c r="GX3132" s="81">
        <v>5.0533304373074808</v>
      </c>
      <c r="GY3132" s="81">
        <v>1.1148832299820636E-2</v>
      </c>
      <c r="GZ3132" s="81">
        <v>5.0533304373074808</v>
      </c>
    </row>
    <row r="3133" spans="98:208" x14ac:dyDescent="0.25">
      <c r="CT3133" s="81" t="s">
        <v>155</v>
      </c>
      <c r="CU3133" s="81" t="s">
        <v>471</v>
      </c>
      <c r="CV3133" s="81" t="s">
        <v>455</v>
      </c>
      <c r="CW3133" s="81">
        <v>2030</v>
      </c>
      <c r="CX3133" s="81">
        <v>0</v>
      </c>
      <c r="CY3133" s="81">
        <v>0</v>
      </c>
      <c r="CZ3133" s="81">
        <v>0</v>
      </c>
      <c r="DA3133" s="81">
        <v>0</v>
      </c>
      <c r="DB3133" s="81">
        <v>22783.187028906919</v>
      </c>
      <c r="DC3133" s="81">
        <v>453.26096055716931</v>
      </c>
      <c r="DD3133" s="81">
        <v>14531.33568557209</v>
      </c>
      <c r="DE3133" s="81">
        <v>7798.5903827776574</v>
      </c>
      <c r="DF3133" s="81">
        <v>0</v>
      </c>
      <c r="DG3133" s="81">
        <v>5.0533304373074959</v>
      </c>
      <c r="DH3133" s="81">
        <v>5.0533304373074959</v>
      </c>
      <c r="DI3133" s="81">
        <v>5.0533304373074959</v>
      </c>
      <c r="DJ3133" s="81">
        <v>5.0107260568700578E-8</v>
      </c>
      <c r="DL3133" s="81">
        <v>0</v>
      </c>
      <c r="DM3133" s="81">
        <v>0</v>
      </c>
      <c r="DN3133" s="81">
        <v>0</v>
      </c>
      <c r="DO3133" s="81">
        <v>0</v>
      </c>
      <c r="DP3133" s="81">
        <v>2.5320854496191236E-7</v>
      </c>
      <c r="DQ3133" s="81">
        <v>2.5320854496191236E-7</v>
      </c>
      <c r="DR3133" s="81">
        <v>0</v>
      </c>
      <c r="DS3133" s="81">
        <v>2.5320854496191236E-7</v>
      </c>
      <c r="DT3133" s="81">
        <v>2.5320854496191236E-7</v>
      </c>
      <c r="DU3133" s="81">
        <v>0</v>
      </c>
      <c r="DV3133" s="81">
        <v>2.5320854496191236E-7</v>
      </c>
      <c r="DW3133" s="81">
        <v>2.5320854496191236E-7</v>
      </c>
      <c r="GE3133" s="81" t="s">
        <v>449</v>
      </c>
      <c r="GF3133" s="81" t="s">
        <v>155</v>
      </c>
      <c r="GG3133" s="81" t="s">
        <v>473</v>
      </c>
      <c r="GH3133" s="81" t="s">
        <v>455</v>
      </c>
      <c r="GI3133" s="81">
        <v>2030</v>
      </c>
      <c r="GJ3133" s="81" t="s">
        <v>201</v>
      </c>
      <c r="GK3133" s="81">
        <v>453.26096055716789</v>
      </c>
      <c r="GL3133" s="81">
        <v>68.339461</v>
      </c>
      <c r="GM3133" s="81">
        <v>2030</v>
      </c>
      <c r="GN3133" s="81" t="s">
        <v>173</v>
      </c>
      <c r="GO3133" s="81">
        <v>1.1148832299820636E-2</v>
      </c>
      <c r="GP3133" s="81">
        <v>10</v>
      </c>
      <c r="GQ3133" s="81">
        <v>0</v>
      </c>
      <c r="GR3133" s="81" t="s">
        <v>448</v>
      </c>
      <c r="GS3133" s="81">
        <v>0</v>
      </c>
      <c r="GT3133" s="81">
        <v>0</v>
      </c>
      <c r="GU3133" s="81">
        <v>1.1148832299820636E-2</v>
      </c>
      <c r="GV3133" s="81">
        <v>5.0533304373074808</v>
      </c>
      <c r="GW3133" s="81">
        <v>1.1148832299820636E-2</v>
      </c>
      <c r="GX3133" s="81">
        <v>5.0533304373074808</v>
      </c>
      <c r="GY3133" s="81">
        <v>1.1148832299820636E-2</v>
      </c>
      <c r="GZ3133" s="81">
        <v>5.0533304373074808</v>
      </c>
    </row>
    <row r="3134" spans="98:208" x14ac:dyDescent="0.25">
      <c r="CT3134" s="81" t="s">
        <v>155</v>
      </c>
      <c r="CU3134" s="81" t="s">
        <v>471</v>
      </c>
      <c r="CV3134" s="81" t="s">
        <v>455</v>
      </c>
      <c r="CW3134" s="81">
        <v>2031</v>
      </c>
      <c r="CX3134" s="81">
        <v>0</v>
      </c>
      <c r="CY3134" s="81">
        <v>0</v>
      </c>
      <c r="CZ3134" s="81">
        <v>0</v>
      </c>
      <c r="DA3134" s="81">
        <v>0</v>
      </c>
      <c r="DB3134" s="81">
        <v>22783.187028906919</v>
      </c>
      <c r="DC3134" s="81">
        <v>453.26096055716931</v>
      </c>
      <c r="DD3134" s="81">
        <v>14531.33568557209</v>
      </c>
      <c r="DE3134" s="81">
        <v>7798.5903827776574</v>
      </c>
      <c r="DF3134" s="81">
        <v>0</v>
      </c>
      <c r="DG3134" s="81">
        <v>0</v>
      </c>
      <c r="DH3134" s="81">
        <v>5.0533304373074959</v>
      </c>
      <c r="DI3134" s="81">
        <v>5.0533304373074959</v>
      </c>
      <c r="DJ3134" s="81">
        <v>5.0107260568700578E-8</v>
      </c>
      <c r="DL3134" s="81">
        <v>0</v>
      </c>
      <c r="DM3134" s="81">
        <v>0</v>
      </c>
      <c r="DN3134" s="81">
        <v>0</v>
      </c>
      <c r="DO3134" s="81">
        <v>0</v>
      </c>
      <c r="DP3134" s="81">
        <v>0</v>
      </c>
      <c r="DQ3134" s="81">
        <v>0</v>
      </c>
      <c r="DR3134" s="81">
        <v>0</v>
      </c>
      <c r="DS3134" s="81">
        <v>2.5320854496191236E-7</v>
      </c>
      <c r="DT3134" s="81">
        <v>2.5320854496191236E-7</v>
      </c>
      <c r="DU3134" s="81">
        <v>0</v>
      </c>
      <c r="DV3134" s="81">
        <v>2.5320854496191236E-7</v>
      </c>
      <c r="DW3134" s="81">
        <v>2.5320854496191236E-7</v>
      </c>
      <c r="GE3134" s="81" t="s">
        <v>449</v>
      </c>
      <c r="GF3134" s="81" t="s">
        <v>155</v>
      </c>
      <c r="GG3134" s="81" t="s">
        <v>473</v>
      </c>
      <c r="GH3134" s="81" t="s">
        <v>455</v>
      </c>
      <c r="GI3134" s="81">
        <v>2031</v>
      </c>
      <c r="GJ3134" s="81" t="s">
        <v>201</v>
      </c>
      <c r="GK3134" s="81">
        <v>453.26096055716789</v>
      </c>
      <c r="GL3134" s="81">
        <v>68.339461</v>
      </c>
      <c r="GM3134" s="81">
        <v>2031</v>
      </c>
      <c r="GN3134" s="81" t="s">
        <v>173</v>
      </c>
      <c r="GO3134" s="81">
        <v>1.1148832299820636E-2</v>
      </c>
      <c r="GP3134" s="81">
        <v>10</v>
      </c>
      <c r="GQ3134" s="81">
        <v>0</v>
      </c>
      <c r="GR3134" s="81" t="s">
        <v>448</v>
      </c>
      <c r="GS3134" s="81">
        <v>0</v>
      </c>
      <c r="GT3134" s="81">
        <v>0</v>
      </c>
      <c r="GU3134" s="81">
        <v>0</v>
      </c>
      <c r="GV3134" s="81">
        <v>0</v>
      </c>
      <c r="GW3134" s="81">
        <v>1.1148832299820636E-2</v>
      </c>
      <c r="GX3134" s="81">
        <v>5.0533304373074808</v>
      </c>
      <c r="GY3134" s="81">
        <v>1.1148832299820636E-2</v>
      </c>
      <c r="GZ3134" s="81">
        <v>5.0533304373074808</v>
      </c>
    </row>
    <row r="3135" spans="98:208" x14ac:dyDescent="0.25">
      <c r="CT3135" s="81" t="s">
        <v>155</v>
      </c>
      <c r="CU3135" s="81" t="s">
        <v>471</v>
      </c>
      <c r="CV3135" s="81" t="s">
        <v>455</v>
      </c>
      <c r="CW3135" s="81">
        <v>2032</v>
      </c>
      <c r="CX3135" s="81">
        <v>0</v>
      </c>
      <c r="CY3135" s="81">
        <v>0</v>
      </c>
      <c r="CZ3135" s="81">
        <v>0</v>
      </c>
      <c r="DA3135" s="81">
        <v>0</v>
      </c>
      <c r="DB3135" s="81">
        <v>22783.187028906919</v>
      </c>
      <c r="DC3135" s="81">
        <v>453.26096055716931</v>
      </c>
      <c r="DD3135" s="81">
        <v>14531.33568557209</v>
      </c>
      <c r="DE3135" s="81">
        <v>7798.5903827776574</v>
      </c>
      <c r="DF3135" s="81">
        <v>0</v>
      </c>
      <c r="DG3135" s="81">
        <v>0</v>
      </c>
      <c r="DH3135" s="81">
        <v>0</v>
      </c>
      <c r="DI3135" s="81">
        <v>5.0533304373074959</v>
      </c>
      <c r="DJ3135" s="81">
        <v>5.0107260568700578E-8</v>
      </c>
      <c r="DL3135" s="81">
        <v>0</v>
      </c>
      <c r="DM3135" s="81">
        <v>0</v>
      </c>
      <c r="DN3135" s="81">
        <v>0</v>
      </c>
      <c r="DO3135" s="81">
        <v>0</v>
      </c>
      <c r="DP3135" s="81">
        <v>0</v>
      </c>
      <c r="DQ3135" s="81">
        <v>0</v>
      </c>
      <c r="DR3135" s="81">
        <v>0</v>
      </c>
      <c r="DS3135" s="81">
        <v>0</v>
      </c>
      <c r="DT3135" s="81">
        <v>0</v>
      </c>
      <c r="DU3135" s="81">
        <v>0</v>
      </c>
      <c r="DV3135" s="81">
        <v>2.5320854496191236E-7</v>
      </c>
      <c r="DW3135" s="81">
        <v>2.5320854496191236E-7</v>
      </c>
      <c r="GE3135" s="81" t="s">
        <v>449</v>
      </c>
      <c r="GF3135" s="81" t="s">
        <v>155</v>
      </c>
      <c r="GG3135" s="81" t="s">
        <v>473</v>
      </c>
      <c r="GH3135" s="81" t="s">
        <v>455</v>
      </c>
      <c r="GI3135" s="81">
        <v>2032</v>
      </c>
      <c r="GJ3135" s="81" t="s">
        <v>201</v>
      </c>
      <c r="GK3135" s="81">
        <v>453.26096055716789</v>
      </c>
      <c r="GL3135" s="81">
        <v>68.339461</v>
      </c>
      <c r="GM3135" s="81">
        <v>2032</v>
      </c>
      <c r="GN3135" s="81" t="s">
        <v>173</v>
      </c>
      <c r="GO3135" s="81">
        <v>1.1148832299820636E-2</v>
      </c>
      <c r="GP3135" s="81">
        <v>10</v>
      </c>
      <c r="GQ3135" s="81">
        <v>0</v>
      </c>
      <c r="GR3135" s="81" t="s">
        <v>448</v>
      </c>
      <c r="GS3135" s="81">
        <v>0</v>
      </c>
      <c r="GT3135" s="81">
        <v>0</v>
      </c>
      <c r="GU3135" s="81">
        <v>0</v>
      </c>
      <c r="GV3135" s="81">
        <v>0</v>
      </c>
      <c r="GW3135" s="81">
        <v>0</v>
      </c>
      <c r="GX3135" s="81">
        <v>0</v>
      </c>
      <c r="GY3135" s="81">
        <v>1.1148832299820636E-2</v>
      </c>
      <c r="GZ3135" s="81">
        <v>5.0533304373074808</v>
      </c>
    </row>
    <row r="3136" spans="98:208" x14ac:dyDescent="0.25">
      <c r="CT3136" s="81" t="s">
        <v>155</v>
      </c>
      <c r="CU3136" s="81" t="s">
        <v>472</v>
      </c>
      <c r="CV3136" s="81" t="s">
        <v>457</v>
      </c>
      <c r="CW3136" s="81">
        <v>2020</v>
      </c>
      <c r="CX3136" s="81">
        <v>0</v>
      </c>
      <c r="CY3136" s="81">
        <v>0</v>
      </c>
      <c r="CZ3136" s="81">
        <v>0</v>
      </c>
      <c r="DA3136" s="81">
        <v>0</v>
      </c>
      <c r="DB3136" s="81">
        <v>14146.130641332509</v>
      </c>
      <c r="DC3136" s="81">
        <v>222.22942162782621</v>
      </c>
      <c r="DD3136" s="81">
        <v>8585.7228092479399</v>
      </c>
      <c r="DE3136" s="81">
        <v>5338.1784104567423</v>
      </c>
      <c r="DF3136" s="81">
        <v>2.4775985538147673</v>
      </c>
      <c r="DG3136" s="81">
        <v>0</v>
      </c>
      <c r="DH3136" s="81">
        <v>0</v>
      </c>
      <c r="DI3136" s="81">
        <v>0</v>
      </c>
      <c r="DJ3136" s="81">
        <v>5.430081291123832E-8</v>
      </c>
      <c r="DL3136" s="81">
        <v>0</v>
      </c>
      <c r="DM3136" s="81">
        <v>1.345356155398503E-7</v>
      </c>
      <c r="DN3136" s="81">
        <v>1.345356155398503E-7</v>
      </c>
      <c r="DO3136" s="81">
        <v>0</v>
      </c>
      <c r="DP3136" s="81">
        <v>0</v>
      </c>
      <c r="DQ3136" s="81">
        <v>0</v>
      </c>
      <c r="DR3136" s="81">
        <v>0</v>
      </c>
      <c r="DS3136" s="81">
        <v>0</v>
      </c>
      <c r="DT3136" s="81">
        <v>0</v>
      </c>
      <c r="DU3136" s="81">
        <v>0</v>
      </c>
      <c r="DV3136" s="81">
        <v>0</v>
      </c>
      <c r="DW3136" s="81">
        <v>0</v>
      </c>
      <c r="GE3136" s="81" t="s">
        <v>449</v>
      </c>
      <c r="GF3136" s="81" t="s">
        <v>155</v>
      </c>
      <c r="GG3136" s="81" t="s">
        <v>474</v>
      </c>
      <c r="GH3136" s="81" t="s">
        <v>457</v>
      </c>
      <c r="GI3136" s="81">
        <v>2021</v>
      </c>
      <c r="GJ3136" s="81" t="s">
        <v>201</v>
      </c>
      <c r="GK3136" s="81">
        <v>222.2294216278373</v>
      </c>
      <c r="GL3136" s="81">
        <v>145.26083699999899</v>
      </c>
      <c r="GM3136" s="81">
        <v>2021</v>
      </c>
      <c r="GN3136" s="81" t="s">
        <v>173</v>
      </c>
      <c r="GO3136" s="81">
        <v>1.1148832299820636E-2</v>
      </c>
      <c r="GP3136" s="81">
        <v>10</v>
      </c>
      <c r="GQ3136" s="81">
        <v>0</v>
      </c>
      <c r="GR3136" s="81" t="s">
        <v>448</v>
      </c>
      <c r="GS3136" s="81">
        <v>1.1148832299820636E-2</v>
      </c>
      <c r="GT3136" s="81">
        <v>2.4775985538148912</v>
      </c>
      <c r="GU3136" s="81">
        <v>1.1148832299820636E-2</v>
      </c>
      <c r="GV3136" s="81">
        <v>2.4775985538148912</v>
      </c>
      <c r="GW3136" s="81">
        <v>0</v>
      </c>
      <c r="GX3136" s="81">
        <v>0</v>
      </c>
      <c r="GY3136" s="81">
        <v>0</v>
      </c>
      <c r="GZ3136" s="81">
        <v>0</v>
      </c>
    </row>
    <row r="3137" spans="98:208" x14ac:dyDescent="0.25">
      <c r="CT3137" s="81" t="s">
        <v>155</v>
      </c>
      <c r="CU3137" s="81" t="s">
        <v>472</v>
      </c>
      <c r="CV3137" s="81" t="s">
        <v>457</v>
      </c>
      <c r="CW3137" s="81">
        <v>2021</v>
      </c>
      <c r="CX3137" s="81">
        <v>0</v>
      </c>
      <c r="CY3137" s="81">
        <v>0</v>
      </c>
      <c r="CZ3137" s="81">
        <v>0</v>
      </c>
      <c r="DA3137" s="81">
        <v>0</v>
      </c>
      <c r="DB3137" s="81">
        <v>14146.130641332509</v>
      </c>
      <c r="DC3137" s="81">
        <v>222.22942162782621</v>
      </c>
      <c r="DD3137" s="81">
        <v>8585.7228092479399</v>
      </c>
      <c r="DE3137" s="81">
        <v>5338.1784104567423</v>
      </c>
      <c r="DF3137" s="81">
        <v>2.4775985538147673</v>
      </c>
      <c r="DG3137" s="81">
        <v>2.4775985538147673</v>
      </c>
      <c r="DH3137" s="81">
        <v>0</v>
      </c>
      <c r="DI3137" s="81">
        <v>0</v>
      </c>
      <c r="DJ3137" s="81">
        <v>5.430081291123832E-8</v>
      </c>
      <c r="DL3137" s="81">
        <v>0</v>
      </c>
      <c r="DM3137" s="81">
        <v>1.345356155398503E-7</v>
      </c>
      <c r="DN3137" s="81">
        <v>1.345356155398503E-7</v>
      </c>
      <c r="DO3137" s="81">
        <v>0</v>
      </c>
      <c r="DP3137" s="81">
        <v>1.345356155398503E-7</v>
      </c>
      <c r="DQ3137" s="81">
        <v>1.345356155398503E-7</v>
      </c>
      <c r="DR3137" s="81">
        <v>0</v>
      </c>
      <c r="DS3137" s="81">
        <v>0</v>
      </c>
      <c r="DT3137" s="81">
        <v>0</v>
      </c>
      <c r="DU3137" s="81">
        <v>0</v>
      </c>
      <c r="DV3137" s="81">
        <v>0</v>
      </c>
      <c r="DW3137" s="81">
        <v>0</v>
      </c>
      <c r="GE3137" s="81" t="s">
        <v>449</v>
      </c>
      <c r="GF3137" s="81" t="s">
        <v>155</v>
      </c>
      <c r="GG3137" s="81" t="s">
        <v>474</v>
      </c>
      <c r="GH3137" s="81" t="s">
        <v>457</v>
      </c>
      <c r="GI3137" s="81">
        <v>2022</v>
      </c>
      <c r="GJ3137" s="81" t="s">
        <v>201</v>
      </c>
      <c r="GK3137" s="81">
        <v>222.2294216278373</v>
      </c>
      <c r="GL3137" s="81">
        <v>145.26083699999899</v>
      </c>
      <c r="GM3137" s="81">
        <v>2022</v>
      </c>
      <c r="GN3137" s="81" t="s">
        <v>173</v>
      </c>
      <c r="GO3137" s="81">
        <v>1.1148832299820636E-2</v>
      </c>
      <c r="GP3137" s="81">
        <v>10</v>
      </c>
      <c r="GQ3137" s="81">
        <v>0</v>
      </c>
      <c r="GR3137" s="81" t="s">
        <v>448</v>
      </c>
      <c r="GS3137" s="81">
        <v>1.1148832299820636E-2</v>
      </c>
      <c r="GT3137" s="81">
        <v>2.4775985538148912</v>
      </c>
      <c r="GU3137" s="81">
        <v>1.1148832299820636E-2</v>
      </c>
      <c r="GV3137" s="81">
        <v>2.4775985538148912</v>
      </c>
      <c r="GW3137" s="81">
        <v>1.1148832299820636E-2</v>
      </c>
      <c r="GX3137" s="81">
        <v>2.4775985538148912</v>
      </c>
      <c r="GY3137" s="81">
        <v>0</v>
      </c>
      <c r="GZ3137" s="81">
        <v>0</v>
      </c>
    </row>
    <row r="3138" spans="98:208" x14ac:dyDescent="0.25">
      <c r="CT3138" s="81" t="s">
        <v>155</v>
      </c>
      <c r="CU3138" s="81" t="s">
        <v>472</v>
      </c>
      <c r="CV3138" s="81" t="s">
        <v>457</v>
      </c>
      <c r="CW3138" s="81">
        <v>2022</v>
      </c>
      <c r="CX3138" s="81">
        <v>0</v>
      </c>
      <c r="CY3138" s="81">
        <v>0</v>
      </c>
      <c r="CZ3138" s="81">
        <v>0</v>
      </c>
      <c r="DA3138" s="81">
        <v>0</v>
      </c>
      <c r="DB3138" s="81">
        <v>14146.130641332509</v>
      </c>
      <c r="DC3138" s="81">
        <v>222.22942162782621</v>
      </c>
      <c r="DD3138" s="81">
        <v>8585.7228092479399</v>
      </c>
      <c r="DE3138" s="81">
        <v>5338.1784104567423</v>
      </c>
      <c r="DF3138" s="81">
        <v>2.4775985538147673</v>
      </c>
      <c r="DG3138" s="81">
        <v>2.4775985538147673</v>
      </c>
      <c r="DH3138" s="81">
        <v>2.4775985538147673</v>
      </c>
      <c r="DI3138" s="81">
        <v>0</v>
      </c>
      <c r="DJ3138" s="81">
        <v>5.430081291123832E-8</v>
      </c>
      <c r="DL3138" s="81">
        <v>0</v>
      </c>
      <c r="DM3138" s="81">
        <v>1.345356155398503E-7</v>
      </c>
      <c r="DN3138" s="81">
        <v>1.345356155398503E-7</v>
      </c>
      <c r="DO3138" s="81">
        <v>0</v>
      </c>
      <c r="DP3138" s="81">
        <v>1.345356155398503E-7</v>
      </c>
      <c r="DQ3138" s="81">
        <v>1.345356155398503E-7</v>
      </c>
      <c r="DR3138" s="81">
        <v>0</v>
      </c>
      <c r="DS3138" s="81">
        <v>1.345356155398503E-7</v>
      </c>
      <c r="DT3138" s="81">
        <v>1.345356155398503E-7</v>
      </c>
      <c r="DU3138" s="81">
        <v>0</v>
      </c>
      <c r="DV3138" s="81">
        <v>0</v>
      </c>
      <c r="DW3138" s="81">
        <v>0</v>
      </c>
      <c r="GE3138" s="81" t="s">
        <v>449</v>
      </c>
      <c r="GF3138" s="81" t="s">
        <v>155</v>
      </c>
      <c r="GG3138" s="81" t="s">
        <v>474</v>
      </c>
      <c r="GH3138" s="81" t="s">
        <v>457</v>
      </c>
      <c r="GI3138" s="81">
        <v>2023</v>
      </c>
      <c r="GJ3138" s="81" t="s">
        <v>201</v>
      </c>
      <c r="GK3138" s="81">
        <v>233.23007680794629</v>
      </c>
      <c r="GL3138" s="81">
        <v>145.26083699999899</v>
      </c>
      <c r="GM3138" s="81">
        <v>2023</v>
      </c>
      <c r="GN3138" s="81" t="s">
        <v>173</v>
      </c>
      <c r="GO3138" s="81">
        <v>1.1148832299820636E-2</v>
      </c>
      <c r="GP3138" s="81">
        <v>10</v>
      </c>
      <c r="GQ3138" s="81">
        <v>0</v>
      </c>
      <c r="GR3138" s="81" t="s">
        <v>448</v>
      </c>
      <c r="GS3138" s="81">
        <v>1.1148832299820636E-2</v>
      </c>
      <c r="GT3138" s="81">
        <v>2.6002430136060797</v>
      </c>
      <c r="GU3138" s="81">
        <v>1.1148832299820636E-2</v>
      </c>
      <c r="GV3138" s="81">
        <v>2.6002430136060797</v>
      </c>
      <c r="GW3138" s="81">
        <v>1.1148832299820636E-2</v>
      </c>
      <c r="GX3138" s="81">
        <v>2.6002430136060797</v>
      </c>
      <c r="GY3138" s="81">
        <v>1.1148832299820636E-2</v>
      </c>
      <c r="GZ3138" s="81">
        <v>2.6002430136060797</v>
      </c>
    </row>
    <row r="3139" spans="98:208" x14ac:dyDescent="0.25">
      <c r="CT3139" s="81" t="s">
        <v>155</v>
      </c>
      <c r="CU3139" s="81" t="s">
        <v>472</v>
      </c>
      <c r="CV3139" s="81" t="s">
        <v>457</v>
      </c>
      <c r="CW3139" s="81">
        <v>2023</v>
      </c>
      <c r="CX3139" s="81">
        <v>0</v>
      </c>
      <c r="CY3139" s="81">
        <v>0</v>
      </c>
      <c r="CZ3139" s="81">
        <v>0</v>
      </c>
      <c r="DA3139" s="81">
        <v>0</v>
      </c>
      <c r="DB3139" s="81">
        <v>14664.637556436621</v>
      </c>
      <c r="DC3139" s="81">
        <v>233.23007680793569</v>
      </c>
      <c r="DD3139" s="81">
        <v>8896.5159934285894</v>
      </c>
      <c r="DE3139" s="81">
        <v>5534.8914862000865</v>
      </c>
      <c r="DF3139" s="81">
        <v>2.6002430136059611</v>
      </c>
      <c r="DG3139" s="81">
        <v>2.6002430136059611</v>
      </c>
      <c r="DH3139" s="81">
        <v>2.6002430136059611</v>
      </c>
      <c r="DI3139" s="81">
        <v>2.6002430136059611</v>
      </c>
      <c r="DJ3139" s="81">
        <v>5.430081291123832E-8</v>
      </c>
      <c r="DL3139" s="81">
        <v>0</v>
      </c>
      <c r="DM3139" s="81">
        <v>1.4119530940557181E-7</v>
      </c>
      <c r="DN3139" s="81">
        <v>1.4119530940557181E-7</v>
      </c>
      <c r="DO3139" s="81">
        <v>0</v>
      </c>
      <c r="DP3139" s="81">
        <v>1.4119530940557181E-7</v>
      </c>
      <c r="DQ3139" s="81">
        <v>1.4119530940557181E-7</v>
      </c>
      <c r="DR3139" s="81">
        <v>0</v>
      </c>
      <c r="DS3139" s="81">
        <v>1.4119530940557181E-7</v>
      </c>
      <c r="DT3139" s="81">
        <v>1.4119530940557181E-7</v>
      </c>
      <c r="DU3139" s="81">
        <v>0</v>
      </c>
      <c r="DV3139" s="81">
        <v>1.4119530940557181E-7</v>
      </c>
      <c r="DW3139" s="81">
        <v>1.4119530940557181E-7</v>
      </c>
      <c r="GE3139" s="81" t="s">
        <v>449</v>
      </c>
      <c r="GF3139" s="81" t="s">
        <v>155</v>
      </c>
      <c r="GG3139" s="81" t="s">
        <v>474</v>
      </c>
      <c r="GH3139" s="81" t="s">
        <v>457</v>
      </c>
      <c r="GI3139" s="81">
        <v>2024</v>
      </c>
      <c r="GJ3139" s="81" t="s">
        <v>201</v>
      </c>
      <c r="GK3139" s="81">
        <v>233.23007680794629</v>
      </c>
      <c r="GL3139" s="81">
        <v>145.26083699999899</v>
      </c>
      <c r="GM3139" s="81">
        <v>2024</v>
      </c>
      <c r="GN3139" s="81" t="s">
        <v>173</v>
      </c>
      <c r="GO3139" s="81">
        <v>1.1148832299820636E-2</v>
      </c>
      <c r="GP3139" s="81">
        <v>10</v>
      </c>
      <c r="GQ3139" s="81">
        <v>0</v>
      </c>
      <c r="GR3139" s="81" t="s">
        <v>448</v>
      </c>
      <c r="GS3139" s="81">
        <v>1.1148832299820636E-2</v>
      </c>
      <c r="GT3139" s="81">
        <v>2.6002430136060797</v>
      </c>
      <c r="GU3139" s="81">
        <v>1.1148832299820636E-2</v>
      </c>
      <c r="GV3139" s="81">
        <v>2.6002430136060797</v>
      </c>
      <c r="GW3139" s="81">
        <v>1.1148832299820636E-2</v>
      </c>
      <c r="GX3139" s="81">
        <v>2.6002430136060797</v>
      </c>
      <c r="GY3139" s="81">
        <v>1.1148832299820636E-2</v>
      </c>
      <c r="GZ3139" s="81">
        <v>2.6002430136060797</v>
      </c>
    </row>
    <row r="3140" spans="98:208" x14ac:dyDescent="0.25">
      <c r="CT3140" s="81" t="s">
        <v>155</v>
      </c>
      <c r="CU3140" s="81" t="s">
        <v>472</v>
      </c>
      <c r="CV3140" s="81" t="s">
        <v>457</v>
      </c>
      <c r="CW3140" s="81">
        <v>2024</v>
      </c>
      <c r="CX3140" s="81">
        <v>0</v>
      </c>
      <c r="CY3140" s="81">
        <v>0</v>
      </c>
      <c r="CZ3140" s="81">
        <v>0</v>
      </c>
      <c r="DA3140" s="81">
        <v>0</v>
      </c>
      <c r="DB3140" s="81">
        <v>14664.637556436621</v>
      </c>
      <c r="DC3140" s="81">
        <v>233.23007680793569</v>
      </c>
      <c r="DD3140" s="81">
        <v>8896.5159934285894</v>
      </c>
      <c r="DE3140" s="81">
        <v>5534.8914862000865</v>
      </c>
      <c r="DF3140" s="81">
        <v>2.6002430136059611</v>
      </c>
      <c r="DG3140" s="81">
        <v>2.6002430136059611</v>
      </c>
      <c r="DH3140" s="81">
        <v>2.6002430136059611</v>
      </c>
      <c r="DI3140" s="81">
        <v>2.6002430136059611</v>
      </c>
      <c r="DJ3140" s="81">
        <v>5.430081291123832E-8</v>
      </c>
      <c r="DL3140" s="81">
        <v>0</v>
      </c>
      <c r="DM3140" s="81">
        <v>1.4119530940557181E-7</v>
      </c>
      <c r="DN3140" s="81">
        <v>1.4119530940557181E-7</v>
      </c>
      <c r="DO3140" s="81">
        <v>0</v>
      </c>
      <c r="DP3140" s="81">
        <v>1.4119530940557181E-7</v>
      </c>
      <c r="DQ3140" s="81">
        <v>1.4119530940557181E-7</v>
      </c>
      <c r="DR3140" s="81">
        <v>0</v>
      </c>
      <c r="DS3140" s="81">
        <v>1.4119530940557181E-7</v>
      </c>
      <c r="DT3140" s="81">
        <v>1.4119530940557181E-7</v>
      </c>
      <c r="DU3140" s="81">
        <v>0</v>
      </c>
      <c r="DV3140" s="81">
        <v>1.4119530940557181E-7</v>
      </c>
      <c r="DW3140" s="81">
        <v>1.4119530940557181E-7</v>
      </c>
      <c r="GE3140" s="81" t="s">
        <v>449</v>
      </c>
      <c r="GF3140" s="81" t="s">
        <v>155</v>
      </c>
      <c r="GG3140" s="81" t="s">
        <v>474</v>
      </c>
      <c r="GH3140" s="81" t="s">
        <v>457</v>
      </c>
      <c r="GI3140" s="81">
        <v>2025</v>
      </c>
      <c r="GJ3140" s="81" t="s">
        <v>201</v>
      </c>
      <c r="GK3140" s="81">
        <v>233.23007680794629</v>
      </c>
      <c r="GL3140" s="81">
        <v>145.26083699999899</v>
      </c>
      <c r="GM3140" s="81">
        <v>2025</v>
      </c>
      <c r="GN3140" s="81" t="s">
        <v>173</v>
      </c>
      <c r="GO3140" s="81">
        <v>1.1148832299820636E-2</v>
      </c>
      <c r="GP3140" s="81">
        <v>10</v>
      </c>
      <c r="GQ3140" s="81">
        <v>0</v>
      </c>
      <c r="GR3140" s="81" t="s">
        <v>448</v>
      </c>
      <c r="GS3140" s="81">
        <v>1.1148832299820636E-2</v>
      </c>
      <c r="GT3140" s="81">
        <v>2.6002430136060797</v>
      </c>
      <c r="GU3140" s="81">
        <v>1.1148832299820636E-2</v>
      </c>
      <c r="GV3140" s="81">
        <v>2.6002430136060797</v>
      </c>
      <c r="GW3140" s="81">
        <v>1.1148832299820636E-2</v>
      </c>
      <c r="GX3140" s="81">
        <v>2.6002430136060797</v>
      </c>
      <c r="GY3140" s="81">
        <v>1.1148832299820636E-2</v>
      </c>
      <c r="GZ3140" s="81">
        <v>2.6002430136060797</v>
      </c>
    </row>
    <row r="3141" spans="98:208" x14ac:dyDescent="0.25">
      <c r="CT3141" s="81" t="s">
        <v>155</v>
      </c>
      <c r="CU3141" s="81" t="s">
        <v>472</v>
      </c>
      <c r="CV3141" s="81" t="s">
        <v>457</v>
      </c>
      <c r="CW3141" s="81">
        <v>2025</v>
      </c>
      <c r="CX3141" s="81">
        <v>0</v>
      </c>
      <c r="CY3141" s="81">
        <v>0</v>
      </c>
      <c r="CZ3141" s="81">
        <v>0</v>
      </c>
      <c r="DA3141" s="81">
        <v>0</v>
      </c>
      <c r="DB3141" s="81">
        <v>14664.637556436621</v>
      </c>
      <c r="DC3141" s="81">
        <v>233.23007680793569</v>
      </c>
      <c r="DD3141" s="81">
        <v>8896.5159934285894</v>
      </c>
      <c r="DE3141" s="81">
        <v>5534.8914862000865</v>
      </c>
      <c r="DF3141" s="81">
        <v>2.6002430136059611</v>
      </c>
      <c r="DG3141" s="81">
        <v>2.6002430136059611</v>
      </c>
      <c r="DH3141" s="81">
        <v>2.6002430136059611</v>
      </c>
      <c r="DI3141" s="81">
        <v>2.6002430136059611</v>
      </c>
      <c r="DJ3141" s="81">
        <v>5.430081291123832E-8</v>
      </c>
      <c r="DL3141" s="81">
        <v>0</v>
      </c>
      <c r="DM3141" s="81">
        <v>1.4119530940557181E-7</v>
      </c>
      <c r="DN3141" s="81">
        <v>1.4119530940557181E-7</v>
      </c>
      <c r="DO3141" s="81">
        <v>0</v>
      </c>
      <c r="DP3141" s="81">
        <v>1.4119530940557181E-7</v>
      </c>
      <c r="DQ3141" s="81">
        <v>1.4119530940557181E-7</v>
      </c>
      <c r="DR3141" s="81">
        <v>0</v>
      </c>
      <c r="DS3141" s="81">
        <v>1.4119530940557181E-7</v>
      </c>
      <c r="DT3141" s="81">
        <v>1.4119530940557181E-7</v>
      </c>
      <c r="DU3141" s="81">
        <v>0</v>
      </c>
      <c r="DV3141" s="81">
        <v>1.4119530940557181E-7</v>
      </c>
      <c r="DW3141" s="81">
        <v>1.4119530940557181E-7</v>
      </c>
      <c r="GE3141" s="81" t="s">
        <v>449</v>
      </c>
      <c r="GF3141" s="81" t="s">
        <v>155</v>
      </c>
      <c r="GG3141" s="81" t="s">
        <v>474</v>
      </c>
      <c r="GH3141" s="81" t="s">
        <v>457</v>
      </c>
      <c r="GI3141" s="81">
        <v>2026</v>
      </c>
      <c r="GJ3141" s="81" t="s">
        <v>201</v>
      </c>
      <c r="GK3141" s="81">
        <v>233.23007680794629</v>
      </c>
      <c r="GL3141" s="81">
        <v>145.26083699999899</v>
      </c>
      <c r="GM3141" s="81">
        <v>2026</v>
      </c>
      <c r="GN3141" s="81" t="s">
        <v>173</v>
      </c>
      <c r="GO3141" s="81">
        <v>1.1148832299820636E-2</v>
      </c>
      <c r="GP3141" s="81">
        <v>10</v>
      </c>
      <c r="GQ3141" s="81">
        <v>0</v>
      </c>
      <c r="GR3141" s="81" t="s">
        <v>448</v>
      </c>
      <c r="GS3141" s="81">
        <v>1.1148832299820636E-2</v>
      </c>
      <c r="GT3141" s="81">
        <v>2.6002430136060797</v>
      </c>
      <c r="GU3141" s="81">
        <v>1.1148832299820636E-2</v>
      </c>
      <c r="GV3141" s="81">
        <v>2.6002430136060797</v>
      </c>
      <c r="GW3141" s="81">
        <v>1.1148832299820636E-2</v>
      </c>
      <c r="GX3141" s="81">
        <v>2.6002430136060797</v>
      </c>
      <c r="GY3141" s="81">
        <v>1.1148832299820636E-2</v>
      </c>
      <c r="GZ3141" s="81">
        <v>2.6002430136060797</v>
      </c>
    </row>
    <row r="3142" spans="98:208" x14ac:dyDescent="0.25">
      <c r="CT3142" s="81" t="s">
        <v>155</v>
      </c>
      <c r="CU3142" s="81" t="s">
        <v>472</v>
      </c>
      <c r="CV3142" s="81" t="s">
        <v>457</v>
      </c>
      <c r="CW3142" s="81">
        <v>2026</v>
      </c>
      <c r="CX3142" s="81">
        <v>0</v>
      </c>
      <c r="CY3142" s="81">
        <v>0</v>
      </c>
      <c r="CZ3142" s="81">
        <v>0</v>
      </c>
      <c r="DA3142" s="81">
        <v>0</v>
      </c>
      <c r="DB3142" s="81">
        <v>14664.637556436621</v>
      </c>
      <c r="DC3142" s="81">
        <v>233.23007680793569</v>
      </c>
      <c r="DD3142" s="81">
        <v>8896.5159934285894</v>
      </c>
      <c r="DE3142" s="81">
        <v>5534.8914862000865</v>
      </c>
      <c r="DF3142" s="81">
        <v>2.6002430136059611</v>
      </c>
      <c r="DG3142" s="81">
        <v>2.6002430136059611</v>
      </c>
      <c r="DH3142" s="81">
        <v>2.6002430136059611</v>
      </c>
      <c r="DI3142" s="81">
        <v>2.6002430136059611</v>
      </c>
      <c r="DJ3142" s="81">
        <v>5.430081291123832E-8</v>
      </c>
      <c r="DL3142" s="81">
        <v>0</v>
      </c>
      <c r="DM3142" s="81">
        <v>1.4119530940557181E-7</v>
      </c>
      <c r="DN3142" s="81">
        <v>1.4119530940557181E-7</v>
      </c>
      <c r="DO3142" s="81">
        <v>0</v>
      </c>
      <c r="DP3142" s="81">
        <v>1.4119530940557181E-7</v>
      </c>
      <c r="DQ3142" s="81">
        <v>1.4119530940557181E-7</v>
      </c>
      <c r="DR3142" s="81">
        <v>0</v>
      </c>
      <c r="DS3142" s="81">
        <v>1.4119530940557181E-7</v>
      </c>
      <c r="DT3142" s="81">
        <v>1.4119530940557181E-7</v>
      </c>
      <c r="DU3142" s="81">
        <v>0</v>
      </c>
      <c r="DV3142" s="81">
        <v>1.4119530940557181E-7</v>
      </c>
      <c r="DW3142" s="81">
        <v>1.4119530940557181E-7</v>
      </c>
      <c r="GE3142" s="81" t="s">
        <v>449</v>
      </c>
      <c r="GF3142" s="81" t="s">
        <v>155</v>
      </c>
      <c r="GG3142" s="81" t="s">
        <v>474</v>
      </c>
      <c r="GH3142" s="81" t="s">
        <v>457</v>
      </c>
      <c r="GI3142" s="81">
        <v>2027</v>
      </c>
      <c r="GJ3142" s="81" t="s">
        <v>201</v>
      </c>
      <c r="GK3142" s="81">
        <v>233.23007680794629</v>
      </c>
      <c r="GL3142" s="81">
        <v>145.26083699999899</v>
      </c>
      <c r="GM3142" s="81">
        <v>2027</v>
      </c>
      <c r="GN3142" s="81" t="s">
        <v>173</v>
      </c>
      <c r="GO3142" s="81">
        <v>1.1148832299820636E-2</v>
      </c>
      <c r="GP3142" s="81">
        <v>10</v>
      </c>
      <c r="GQ3142" s="81">
        <v>0</v>
      </c>
      <c r="GR3142" s="81" t="s">
        <v>448</v>
      </c>
      <c r="GS3142" s="81">
        <v>1.1148832299820636E-2</v>
      </c>
      <c r="GT3142" s="81">
        <v>2.6002430136060797</v>
      </c>
      <c r="GU3142" s="81">
        <v>1.1148832299820636E-2</v>
      </c>
      <c r="GV3142" s="81">
        <v>2.6002430136060797</v>
      </c>
      <c r="GW3142" s="81">
        <v>1.1148832299820636E-2</v>
      </c>
      <c r="GX3142" s="81">
        <v>2.6002430136060797</v>
      </c>
      <c r="GY3142" s="81">
        <v>1.1148832299820636E-2</v>
      </c>
      <c r="GZ3142" s="81">
        <v>2.6002430136060797</v>
      </c>
    </row>
    <row r="3143" spans="98:208" x14ac:dyDescent="0.25">
      <c r="CT3143" s="81" t="s">
        <v>155</v>
      </c>
      <c r="CU3143" s="81" t="s">
        <v>472</v>
      </c>
      <c r="CV3143" s="81" t="s">
        <v>457</v>
      </c>
      <c r="CW3143" s="81">
        <v>2027</v>
      </c>
      <c r="CX3143" s="81">
        <v>0</v>
      </c>
      <c r="CY3143" s="81">
        <v>0</v>
      </c>
      <c r="CZ3143" s="81">
        <v>0</v>
      </c>
      <c r="DA3143" s="81">
        <v>0</v>
      </c>
      <c r="DB3143" s="81">
        <v>14664.637556436621</v>
      </c>
      <c r="DC3143" s="81">
        <v>233.23007680793569</v>
      </c>
      <c r="DD3143" s="81">
        <v>8896.5159934285894</v>
      </c>
      <c r="DE3143" s="81">
        <v>5534.8914862000865</v>
      </c>
      <c r="DF3143" s="81">
        <v>2.6002430136059611</v>
      </c>
      <c r="DG3143" s="81">
        <v>2.6002430136059611</v>
      </c>
      <c r="DH3143" s="81">
        <v>2.6002430136059611</v>
      </c>
      <c r="DI3143" s="81">
        <v>2.6002430136059611</v>
      </c>
      <c r="DJ3143" s="81">
        <v>5.430081291123832E-8</v>
      </c>
      <c r="DL3143" s="81">
        <v>0</v>
      </c>
      <c r="DM3143" s="81">
        <v>1.4119530940557181E-7</v>
      </c>
      <c r="DN3143" s="81">
        <v>1.4119530940557181E-7</v>
      </c>
      <c r="DO3143" s="81">
        <v>0</v>
      </c>
      <c r="DP3143" s="81">
        <v>1.4119530940557181E-7</v>
      </c>
      <c r="DQ3143" s="81">
        <v>1.4119530940557181E-7</v>
      </c>
      <c r="DR3143" s="81">
        <v>0</v>
      </c>
      <c r="DS3143" s="81">
        <v>1.4119530940557181E-7</v>
      </c>
      <c r="DT3143" s="81">
        <v>1.4119530940557181E-7</v>
      </c>
      <c r="DU3143" s="81">
        <v>0</v>
      </c>
      <c r="DV3143" s="81">
        <v>1.4119530940557181E-7</v>
      </c>
      <c r="DW3143" s="81">
        <v>1.4119530940557181E-7</v>
      </c>
      <c r="GE3143" s="81" t="s">
        <v>449</v>
      </c>
      <c r="GF3143" s="81" t="s">
        <v>155</v>
      </c>
      <c r="GG3143" s="81" t="s">
        <v>474</v>
      </c>
      <c r="GH3143" s="81" t="s">
        <v>457</v>
      </c>
      <c r="GI3143" s="81">
        <v>2028</v>
      </c>
      <c r="GJ3143" s="81" t="s">
        <v>201</v>
      </c>
      <c r="GK3143" s="81">
        <v>247.27299216495459</v>
      </c>
      <c r="GL3143" s="81">
        <v>145.26083699999899</v>
      </c>
      <c r="GM3143" s="81">
        <v>2028</v>
      </c>
      <c r="GN3143" s="81" t="s">
        <v>173</v>
      </c>
      <c r="GO3143" s="81">
        <v>1.1148832299820636E-2</v>
      </c>
      <c r="GP3143" s="81">
        <v>10</v>
      </c>
      <c r="GQ3143" s="81">
        <v>0</v>
      </c>
      <c r="GR3143" s="81" t="s">
        <v>448</v>
      </c>
      <c r="GS3143" s="81">
        <v>1.1148832299820636E-2</v>
      </c>
      <c r="GT3143" s="81">
        <v>2.7568051219219409</v>
      </c>
      <c r="GU3143" s="81">
        <v>1.1148832299820636E-2</v>
      </c>
      <c r="GV3143" s="81">
        <v>2.7568051219219409</v>
      </c>
      <c r="GW3143" s="81">
        <v>1.1148832299820636E-2</v>
      </c>
      <c r="GX3143" s="81">
        <v>2.7568051219219409</v>
      </c>
      <c r="GY3143" s="81">
        <v>1.1148832299820636E-2</v>
      </c>
      <c r="GZ3143" s="81">
        <v>2.7568051219219409</v>
      </c>
    </row>
    <row r="3144" spans="98:208" x14ac:dyDescent="0.25">
      <c r="CT3144" s="81" t="s">
        <v>155</v>
      </c>
      <c r="CU3144" s="81" t="s">
        <v>472</v>
      </c>
      <c r="CV3144" s="81" t="s">
        <v>457</v>
      </c>
      <c r="CW3144" s="81">
        <v>2028</v>
      </c>
      <c r="CX3144" s="81">
        <v>0</v>
      </c>
      <c r="CY3144" s="81">
        <v>0</v>
      </c>
      <c r="CZ3144" s="81">
        <v>0</v>
      </c>
      <c r="DA3144" s="81">
        <v>0</v>
      </c>
      <c r="DB3144" s="81">
        <v>15317.990942815961</v>
      </c>
      <c r="DC3144" s="81">
        <v>247.27299216494481</v>
      </c>
      <c r="DD3144" s="81">
        <v>9287.6490955444915</v>
      </c>
      <c r="DE3144" s="81">
        <v>5783.0688551065195</v>
      </c>
      <c r="DF3144" s="81">
        <v>2.7568051219218317</v>
      </c>
      <c r="DG3144" s="81">
        <v>2.7568051219218317</v>
      </c>
      <c r="DH3144" s="81">
        <v>2.7568051219218317</v>
      </c>
      <c r="DI3144" s="81">
        <v>2.7568051219218317</v>
      </c>
      <c r="DJ3144" s="81">
        <v>5.430081291123832E-8</v>
      </c>
      <c r="DL3144" s="81">
        <v>0</v>
      </c>
      <c r="DM3144" s="81">
        <v>1.4969675915822093E-7</v>
      </c>
      <c r="DN3144" s="81">
        <v>1.4969675915822093E-7</v>
      </c>
      <c r="DO3144" s="81">
        <v>0</v>
      </c>
      <c r="DP3144" s="81">
        <v>1.4969675915822093E-7</v>
      </c>
      <c r="DQ3144" s="81">
        <v>1.4969675915822093E-7</v>
      </c>
      <c r="DR3144" s="81">
        <v>0</v>
      </c>
      <c r="DS3144" s="81">
        <v>1.4969675915822093E-7</v>
      </c>
      <c r="DT3144" s="81">
        <v>1.4969675915822093E-7</v>
      </c>
      <c r="DU3144" s="81">
        <v>0</v>
      </c>
      <c r="DV3144" s="81">
        <v>1.4969675915822093E-7</v>
      </c>
      <c r="DW3144" s="81">
        <v>1.4969675915822093E-7</v>
      </c>
      <c r="GE3144" s="81" t="s">
        <v>449</v>
      </c>
      <c r="GF3144" s="81" t="s">
        <v>155</v>
      </c>
      <c r="GG3144" s="81" t="s">
        <v>474</v>
      </c>
      <c r="GH3144" s="81" t="s">
        <v>457</v>
      </c>
      <c r="GI3144" s="81">
        <v>2029</v>
      </c>
      <c r="GJ3144" s="81" t="s">
        <v>201</v>
      </c>
      <c r="GK3144" s="81">
        <v>247.27299216495459</v>
      </c>
      <c r="GL3144" s="81">
        <v>145.26083699999899</v>
      </c>
      <c r="GM3144" s="81">
        <v>2029</v>
      </c>
      <c r="GN3144" s="81" t="s">
        <v>173</v>
      </c>
      <c r="GO3144" s="81">
        <v>1.1148832299820636E-2</v>
      </c>
      <c r="GP3144" s="81">
        <v>10</v>
      </c>
      <c r="GQ3144" s="81">
        <v>0</v>
      </c>
      <c r="GR3144" s="81" t="s">
        <v>448</v>
      </c>
      <c r="GS3144" s="81">
        <v>1.1148832299820636E-2</v>
      </c>
      <c r="GT3144" s="81">
        <v>2.7568051219219409</v>
      </c>
      <c r="GU3144" s="81">
        <v>1.1148832299820636E-2</v>
      </c>
      <c r="GV3144" s="81">
        <v>2.7568051219219409</v>
      </c>
      <c r="GW3144" s="81">
        <v>1.1148832299820636E-2</v>
      </c>
      <c r="GX3144" s="81">
        <v>2.7568051219219409</v>
      </c>
      <c r="GY3144" s="81">
        <v>1.1148832299820636E-2</v>
      </c>
      <c r="GZ3144" s="81">
        <v>2.7568051219219409</v>
      </c>
    </row>
    <row r="3145" spans="98:208" x14ac:dyDescent="0.25">
      <c r="CT3145" s="81" t="s">
        <v>155</v>
      </c>
      <c r="CU3145" s="81" t="s">
        <v>472</v>
      </c>
      <c r="CV3145" s="81" t="s">
        <v>457</v>
      </c>
      <c r="CW3145" s="81">
        <v>2029</v>
      </c>
      <c r="CX3145" s="81">
        <v>0</v>
      </c>
      <c r="CY3145" s="81">
        <v>0</v>
      </c>
      <c r="CZ3145" s="81">
        <v>0</v>
      </c>
      <c r="DA3145" s="81">
        <v>0</v>
      </c>
      <c r="DB3145" s="81">
        <v>15317.990942815961</v>
      </c>
      <c r="DC3145" s="81">
        <v>247.27299216494481</v>
      </c>
      <c r="DD3145" s="81">
        <v>9287.6490955444915</v>
      </c>
      <c r="DE3145" s="81">
        <v>5783.0688551065195</v>
      </c>
      <c r="DF3145" s="81">
        <v>2.7568051219218317</v>
      </c>
      <c r="DG3145" s="81">
        <v>2.7568051219218317</v>
      </c>
      <c r="DH3145" s="81">
        <v>2.7568051219218317</v>
      </c>
      <c r="DI3145" s="81">
        <v>2.7568051219218317</v>
      </c>
      <c r="DJ3145" s="81">
        <v>5.430081291123832E-8</v>
      </c>
      <c r="DL3145" s="81">
        <v>0</v>
      </c>
      <c r="DM3145" s="81">
        <v>1.4969675915822093E-7</v>
      </c>
      <c r="DN3145" s="81">
        <v>1.4969675915822093E-7</v>
      </c>
      <c r="DO3145" s="81">
        <v>0</v>
      </c>
      <c r="DP3145" s="81">
        <v>1.4969675915822093E-7</v>
      </c>
      <c r="DQ3145" s="81">
        <v>1.4969675915822093E-7</v>
      </c>
      <c r="DR3145" s="81">
        <v>0</v>
      </c>
      <c r="DS3145" s="81">
        <v>1.4969675915822093E-7</v>
      </c>
      <c r="DT3145" s="81">
        <v>1.4969675915822093E-7</v>
      </c>
      <c r="DU3145" s="81">
        <v>0</v>
      </c>
      <c r="DV3145" s="81">
        <v>1.4969675915822093E-7</v>
      </c>
      <c r="DW3145" s="81">
        <v>1.4969675915822093E-7</v>
      </c>
      <c r="GE3145" s="81" t="s">
        <v>449</v>
      </c>
      <c r="GF3145" s="81" t="s">
        <v>155</v>
      </c>
      <c r="GG3145" s="81" t="s">
        <v>474</v>
      </c>
      <c r="GH3145" s="81" t="s">
        <v>457</v>
      </c>
      <c r="GI3145" s="81">
        <v>2030</v>
      </c>
      <c r="GJ3145" s="81" t="s">
        <v>201</v>
      </c>
      <c r="GK3145" s="81">
        <v>247.27299216495459</v>
      </c>
      <c r="GL3145" s="81">
        <v>145.26083699999899</v>
      </c>
      <c r="GM3145" s="81">
        <v>2030</v>
      </c>
      <c r="GN3145" s="81" t="s">
        <v>173</v>
      </c>
      <c r="GO3145" s="81">
        <v>1.1148832299820636E-2</v>
      </c>
      <c r="GP3145" s="81">
        <v>10</v>
      </c>
      <c r="GQ3145" s="81">
        <v>0</v>
      </c>
      <c r="GR3145" s="81" t="s">
        <v>448</v>
      </c>
      <c r="GS3145" s="81">
        <v>0</v>
      </c>
      <c r="GT3145" s="81">
        <v>0</v>
      </c>
      <c r="GU3145" s="81">
        <v>1.1148832299820636E-2</v>
      </c>
      <c r="GV3145" s="81">
        <v>2.7568051219219409</v>
      </c>
      <c r="GW3145" s="81">
        <v>1.1148832299820636E-2</v>
      </c>
      <c r="GX3145" s="81">
        <v>2.7568051219219409</v>
      </c>
      <c r="GY3145" s="81">
        <v>1.1148832299820636E-2</v>
      </c>
      <c r="GZ3145" s="81">
        <v>2.7568051219219409</v>
      </c>
    </row>
    <row r="3146" spans="98:208" x14ac:dyDescent="0.25">
      <c r="CT3146" s="81" t="s">
        <v>155</v>
      </c>
      <c r="CU3146" s="81" t="s">
        <v>472</v>
      </c>
      <c r="CV3146" s="81" t="s">
        <v>457</v>
      </c>
      <c r="CW3146" s="81">
        <v>2030</v>
      </c>
      <c r="CX3146" s="81">
        <v>0</v>
      </c>
      <c r="CY3146" s="81">
        <v>0</v>
      </c>
      <c r="CZ3146" s="81">
        <v>0</v>
      </c>
      <c r="DA3146" s="81">
        <v>0</v>
      </c>
      <c r="DB3146" s="81">
        <v>15317.990942815961</v>
      </c>
      <c r="DC3146" s="81">
        <v>247.27299216494481</v>
      </c>
      <c r="DD3146" s="81">
        <v>9287.6490955444915</v>
      </c>
      <c r="DE3146" s="81">
        <v>5783.0688551065195</v>
      </c>
      <c r="DF3146" s="81">
        <v>0</v>
      </c>
      <c r="DG3146" s="81">
        <v>2.7568051219218317</v>
      </c>
      <c r="DH3146" s="81">
        <v>2.7568051219218317</v>
      </c>
      <c r="DI3146" s="81">
        <v>2.7568051219218317</v>
      </c>
      <c r="DJ3146" s="81">
        <v>5.430081291123832E-8</v>
      </c>
      <c r="DL3146" s="81">
        <v>0</v>
      </c>
      <c r="DM3146" s="81">
        <v>0</v>
      </c>
      <c r="DN3146" s="81">
        <v>0</v>
      </c>
      <c r="DO3146" s="81">
        <v>0</v>
      </c>
      <c r="DP3146" s="81">
        <v>1.4969675915822093E-7</v>
      </c>
      <c r="DQ3146" s="81">
        <v>1.4969675915822093E-7</v>
      </c>
      <c r="DR3146" s="81">
        <v>0</v>
      </c>
      <c r="DS3146" s="81">
        <v>1.4969675915822093E-7</v>
      </c>
      <c r="DT3146" s="81">
        <v>1.4969675915822093E-7</v>
      </c>
      <c r="DU3146" s="81">
        <v>0</v>
      </c>
      <c r="DV3146" s="81">
        <v>1.4969675915822093E-7</v>
      </c>
      <c r="DW3146" s="81">
        <v>1.4969675915822093E-7</v>
      </c>
      <c r="GE3146" s="81" t="s">
        <v>449</v>
      </c>
      <c r="GF3146" s="81" t="s">
        <v>155</v>
      </c>
      <c r="GG3146" s="81" t="s">
        <v>474</v>
      </c>
      <c r="GH3146" s="81" t="s">
        <v>457</v>
      </c>
      <c r="GI3146" s="81">
        <v>2031</v>
      </c>
      <c r="GJ3146" s="81" t="s">
        <v>201</v>
      </c>
      <c r="GK3146" s="81">
        <v>247.27299216495459</v>
      </c>
      <c r="GL3146" s="81">
        <v>145.26083699999899</v>
      </c>
      <c r="GM3146" s="81">
        <v>2031</v>
      </c>
      <c r="GN3146" s="81" t="s">
        <v>173</v>
      </c>
      <c r="GO3146" s="81">
        <v>1.1148832299820636E-2</v>
      </c>
      <c r="GP3146" s="81">
        <v>10</v>
      </c>
      <c r="GQ3146" s="81">
        <v>0</v>
      </c>
      <c r="GR3146" s="81" t="s">
        <v>448</v>
      </c>
      <c r="GS3146" s="81">
        <v>0</v>
      </c>
      <c r="GT3146" s="81">
        <v>0</v>
      </c>
      <c r="GU3146" s="81">
        <v>0</v>
      </c>
      <c r="GV3146" s="81">
        <v>0</v>
      </c>
      <c r="GW3146" s="81">
        <v>1.1148832299820636E-2</v>
      </c>
      <c r="GX3146" s="81">
        <v>2.7568051219219409</v>
      </c>
      <c r="GY3146" s="81">
        <v>1.1148832299820636E-2</v>
      </c>
      <c r="GZ3146" s="81">
        <v>2.7568051219219409</v>
      </c>
    </row>
    <row r="3147" spans="98:208" x14ac:dyDescent="0.25">
      <c r="CT3147" s="81" t="s">
        <v>155</v>
      </c>
      <c r="CU3147" s="81" t="s">
        <v>472</v>
      </c>
      <c r="CV3147" s="81" t="s">
        <v>457</v>
      </c>
      <c r="CW3147" s="81">
        <v>2031</v>
      </c>
      <c r="CX3147" s="81">
        <v>0</v>
      </c>
      <c r="CY3147" s="81">
        <v>0</v>
      </c>
      <c r="CZ3147" s="81">
        <v>0</v>
      </c>
      <c r="DA3147" s="81">
        <v>0</v>
      </c>
      <c r="DB3147" s="81">
        <v>15317.990942815961</v>
      </c>
      <c r="DC3147" s="81">
        <v>247.27299216494481</v>
      </c>
      <c r="DD3147" s="81">
        <v>9287.6490955444915</v>
      </c>
      <c r="DE3147" s="81">
        <v>5783.0688551065195</v>
      </c>
      <c r="DF3147" s="81">
        <v>0</v>
      </c>
      <c r="DG3147" s="81">
        <v>0</v>
      </c>
      <c r="DH3147" s="81">
        <v>2.7568051219218317</v>
      </c>
      <c r="DI3147" s="81">
        <v>2.7568051219218317</v>
      </c>
      <c r="DJ3147" s="81">
        <v>5.430081291123832E-8</v>
      </c>
      <c r="DL3147" s="81">
        <v>0</v>
      </c>
      <c r="DM3147" s="81">
        <v>0</v>
      </c>
      <c r="DN3147" s="81">
        <v>0</v>
      </c>
      <c r="DO3147" s="81">
        <v>0</v>
      </c>
      <c r="DP3147" s="81">
        <v>0</v>
      </c>
      <c r="DQ3147" s="81">
        <v>0</v>
      </c>
      <c r="DR3147" s="81">
        <v>0</v>
      </c>
      <c r="DS3147" s="81">
        <v>1.4969675915822093E-7</v>
      </c>
      <c r="DT3147" s="81">
        <v>1.4969675915822093E-7</v>
      </c>
      <c r="DU3147" s="81">
        <v>0</v>
      </c>
      <c r="DV3147" s="81">
        <v>1.4969675915822093E-7</v>
      </c>
      <c r="DW3147" s="81">
        <v>1.4969675915822093E-7</v>
      </c>
      <c r="GE3147" s="81" t="s">
        <v>449</v>
      </c>
      <c r="GF3147" s="81" t="s">
        <v>155</v>
      </c>
      <c r="GG3147" s="81" t="s">
        <v>474</v>
      </c>
      <c r="GH3147" s="81" t="s">
        <v>457</v>
      </c>
      <c r="GI3147" s="81">
        <v>2032</v>
      </c>
      <c r="GJ3147" s="81" t="s">
        <v>201</v>
      </c>
      <c r="GK3147" s="81">
        <v>247.27299216495459</v>
      </c>
      <c r="GL3147" s="81">
        <v>145.26083699999899</v>
      </c>
      <c r="GM3147" s="81">
        <v>2032</v>
      </c>
      <c r="GN3147" s="81" t="s">
        <v>173</v>
      </c>
      <c r="GO3147" s="81">
        <v>1.1148832299820636E-2</v>
      </c>
      <c r="GP3147" s="81">
        <v>10</v>
      </c>
      <c r="GQ3147" s="81">
        <v>0</v>
      </c>
      <c r="GR3147" s="81" t="s">
        <v>448</v>
      </c>
      <c r="GS3147" s="81">
        <v>0</v>
      </c>
      <c r="GT3147" s="81">
        <v>0</v>
      </c>
      <c r="GU3147" s="81">
        <v>0</v>
      </c>
      <c r="GV3147" s="81">
        <v>0</v>
      </c>
      <c r="GW3147" s="81">
        <v>0</v>
      </c>
      <c r="GX3147" s="81">
        <v>0</v>
      </c>
      <c r="GY3147" s="81">
        <v>1.1148832299820636E-2</v>
      </c>
      <c r="GZ3147" s="81">
        <v>2.7568051219219409</v>
      </c>
    </row>
    <row r="3148" spans="98:208" x14ac:dyDescent="0.25">
      <c r="CT3148" s="81" t="s">
        <v>155</v>
      </c>
      <c r="CU3148" s="81" t="s">
        <v>472</v>
      </c>
      <c r="CV3148" s="81" t="s">
        <v>457</v>
      </c>
      <c r="CW3148" s="81">
        <v>2032</v>
      </c>
      <c r="CX3148" s="81">
        <v>0</v>
      </c>
      <c r="CY3148" s="81">
        <v>0</v>
      </c>
      <c r="CZ3148" s="81">
        <v>0</v>
      </c>
      <c r="DA3148" s="81">
        <v>0</v>
      </c>
      <c r="DB3148" s="81">
        <v>15317.990942815961</v>
      </c>
      <c r="DC3148" s="81">
        <v>247.27299216494481</v>
      </c>
      <c r="DD3148" s="81">
        <v>9287.6490955444915</v>
      </c>
      <c r="DE3148" s="81">
        <v>5783.0688551065195</v>
      </c>
      <c r="DF3148" s="81">
        <v>0</v>
      </c>
      <c r="DG3148" s="81">
        <v>0</v>
      </c>
      <c r="DH3148" s="81">
        <v>0</v>
      </c>
      <c r="DI3148" s="81">
        <v>2.7568051219218317</v>
      </c>
      <c r="DJ3148" s="81">
        <v>5.430081291123832E-8</v>
      </c>
      <c r="DL3148" s="81">
        <v>0</v>
      </c>
      <c r="DM3148" s="81">
        <v>0</v>
      </c>
      <c r="DN3148" s="81">
        <v>0</v>
      </c>
      <c r="DO3148" s="81">
        <v>0</v>
      </c>
      <c r="DP3148" s="81">
        <v>0</v>
      </c>
      <c r="DQ3148" s="81">
        <v>0</v>
      </c>
      <c r="DR3148" s="81">
        <v>0</v>
      </c>
      <c r="DS3148" s="81">
        <v>0</v>
      </c>
      <c r="DT3148" s="81">
        <v>0</v>
      </c>
      <c r="DU3148" s="81">
        <v>0</v>
      </c>
      <c r="DV3148" s="81">
        <v>1.4969675915822093E-7</v>
      </c>
      <c r="DW3148" s="81">
        <v>1.4969675915822093E-7</v>
      </c>
      <c r="GE3148" s="81" t="s">
        <v>449</v>
      </c>
      <c r="GF3148" s="81" t="s">
        <v>155</v>
      </c>
      <c r="GG3148" s="81" t="s">
        <v>474</v>
      </c>
      <c r="GH3148" s="81" t="s">
        <v>458</v>
      </c>
      <c r="GI3148" s="81">
        <v>2021</v>
      </c>
      <c r="GJ3148" s="81" t="s">
        <v>201</v>
      </c>
      <c r="GK3148" s="81">
        <v>222.22942162783829</v>
      </c>
      <c r="GL3148" s="81">
        <v>145.26083699999899</v>
      </c>
      <c r="GM3148" s="81">
        <v>2021</v>
      </c>
      <c r="GN3148" s="81" t="s">
        <v>173</v>
      </c>
      <c r="GO3148" s="81">
        <v>1.1148832299820636E-2</v>
      </c>
      <c r="GP3148" s="81">
        <v>10</v>
      </c>
      <c r="GQ3148" s="81">
        <v>0</v>
      </c>
      <c r="GR3148" s="81" t="s">
        <v>448</v>
      </c>
      <c r="GS3148" s="81">
        <v>1.1148832299820636E-2</v>
      </c>
      <c r="GT3148" s="81">
        <v>2.4775985538149023</v>
      </c>
      <c r="GU3148" s="81">
        <v>1.1148832299820636E-2</v>
      </c>
      <c r="GV3148" s="81">
        <v>2.4775985538149023</v>
      </c>
      <c r="GW3148" s="81">
        <v>0</v>
      </c>
      <c r="GX3148" s="81">
        <v>0</v>
      </c>
      <c r="GY3148" s="81">
        <v>0</v>
      </c>
      <c r="GZ3148" s="81">
        <v>0</v>
      </c>
    </row>
    <row r="3149" spans="98:208" x14ac:dyDescent="0.25">
      <c r="CT3149" s="81" t="s">
        <v>155</v>
      </c>
      <c r="CU3149" s="81" t="s">
        <v>472</v>
      </c>
      <c r="CV3149" s="81" t="s">
        <v>458</v>
      </c>
      <c r="CW3149" s="81">
        <v>2020</v>
      </c>
      <c r="CX3149" s="81">
        <v>0</v>
      </c>
      <c r="CY3149" s="81">
        <v>0</v>
      </c>
      <c r="CZ3149" s="81">
        <v>0</v>
      </c>
      <c r="DA3149" s="81">
        <v>0</v>
      </c>
      <c r="DB3149" s="81">
        <v>8807.9522308757714</v>
      </c>
      <c r="DC3149" s="81">
        <v>222.22942162783019</v>
      </c>
      <c r="DD3149" s="81">
        <v>8585.7228092479399</v>
      </c>
      <c r="DE3149" s="81">
        <v>0</v>
      </c>
      <c r="DF3149" s="81">
        <v>2.4775985538148118</v>
      </c>
      <c r="DG3149" s="81">
        <v>0</v>
      </c>
      <c r="DH3149" s="81">
        <v>0</v>
      </c>
      <c r="DI3149" s="81">
        <v>0</v>
      </c>
      <c r="DJ3149" s="81">
        <v>5.393238826892152E-8</v>
      </c>
      <c r="DL3149" s="81">
        <v>0</v>
      </c>
      <c r="DM3149" s="81">
        <v>1.3362280717885889E-7</v>
      </c>
      <c r="DN3149" s="81">
        <v>1.3362280717885889E-7</v>
      </c>
      <c r="DO3149" s="81">
        <v>0</v>
      </c>
      <c r="DP3149" s="81">
        <v>0</v>
      </c>
      <c r="DQ3149" s="81">
        <v>0</v>
      </c>
      <c r="DR3149" s="81">
        <v>0</v>
      </c>
      <c r="DS3149" s="81">
        <v>0</v>
      </c>
      <c r="DT3149" s="81">
        <v>0</v>
      </c>
      <c r="DU3149" s="81">
        <v>0</v>
      </c>
      <c r="DV3149" s="81">
        <v>0</v>
      </c>
      <c r="DW3149" s="81">
        <v>0</v>
      </c>
      <c r="GE3149" s="81" t="s">
        <v>449</v>
      </c>
      <c r="GF3149" s="81" t="s">
        <v>155</v>
      </c>
      <c r="GG3149" s="81" t="s">
        <v>474</v>
      </c>
      <c r="GH3149" s="81" t="s">
        <v>458</v>
      </c>
      <c r="GI3149" s="81">
        <v>2022</v>
      </c>
      <c r="GJ3149" s="81" t="s">
        <v>201</v>
      </c>
      <c r="GK3149" s="81">
        <v>222.22942162783829</v>
      </c>
      <c r="GL3149" s="81">
        <v>145.26083699999899</v>
      </c>
      <c r="GM3149" s="81">
        <v>2022</v>
      </c>
      <c r="GN3149" s="81" t="s">
        <v>173</v>
      </c>
      <c r="GO3149" s="81">
        <v>1.1148832299820636E-2</v>
      </c>
      <c r="GP3149" s="81">
        <v>10</v>
      </c>
      <c r="GQ3149" s="81">
        <v>0</v>
      </c>
      <c r="GR3149" s="81" t="s">
        <v>448</v>
      </c>
      <c r="GS3149" s="81">
        <v>1.1148832299820636E-2</v>
      </c>
      <c r="GT3149" s="81">
        <v>2.4775985538149023</v>
      </c>
      <c r="GU3149" s="81">
        <v>1.1148832299820636E-2</v>
      </c>
      <c r="GV3149" s="81">
        <v>2.4775985538149023</v>
      </c>
      <c r="GW3149" s="81">
        <v>1.1148832299820636E-2</v>
      </c>
      <c r="GX3149" s="81">
        <v>2.4775985538149023</v>
      </c>
      <c r="GY3149" s="81">
        <v>0</v>
      </c>
      <c r="GZ3149" s="81">
        <v>0</v>
      </c>
    </row>
    <row r="3150" spans="98:208" x14ac:dyDescent="0.25">
      <c r="CT3150" s="81" t="s">
        <v>155</v>
      </c>
      <c r="CU3150" s="81" t="s">
        <v>472</v>
      </c>
      <c r="CV3150" s="81" t="s">
        <v>458</v>
      </c>
      <c r="CW3150" s="81">
        <v>2021</v>
      </c>
      <c r="CX3150" s="81">
        <v>0</v>
      </c>
      <c r="CY3150" s="81">
        <v>0</v>
      </c>
      <c r="CZ3150" s="81">
        <v>0</v>
      </c>
      <c r="DA3150" s="81">
        <v>0</v>
      </c>
      <c r="DB3150" s="81">
        <v>8807.9522308757714</v>
      </c>
      <c r="DC3150" s="81">
        <v>222.22942162783019</v>
      </c>
      <c r="DD3150" s="81">
        <v>8585.7228092479399</v>
      </c>
      <c r="DE3150" s="81">
        <v>0</v>
      </c>
      <c r="DF3150" s="81">
        <v>2.4775985538148118</v>
      </c>
      <c r="DG3150" s="81">
        <v>2.4775985538148118</v>
      </c>
      <c r="DH3150" s="81">
        <v>0</v>
      </c>
      <c r="DI3150" s="81">
        <v>0</v>
      </c>
      <c r="DJ3150" s="81">
        <v>5.393238826892152E-8</v>
      </c>
      <c r="DL3150" s="81">
        <v>0</v>
      </c>
      <c r="DM3150" s="81">
        <v>1.3362280717885889E-7</v>
      </c>
      <c r="DN3150" s="81">
        <v>1.3362280717885889E-7</v>
      </c>
      <c r="DO3150" s="81">
        <v>0</v>
      </c>
      <c r="DP3150" s="81">
        <v>1.3362280717885889E-7</v>
      </c>
      <c r="DQ3150" s="81">
        <v>1.3362280717885889E-7</v>
      </c>
      <c r="DR3150" s="81">
        <v>0</v>
      </c>
      <c r="DS3150" s="81">
        <v>0</v>
      </c>
      <c r="DT3150" s="81">
        <v>0</v>
      </c>
      <c r="DU3150" s="81">
        <v>0</v>
      </c>
      <c r="DV3150" s="81">
        <v>0</v>
      </c>
      <c r="DW3150" s="81">
        <v>0</v>
      </c>
      <c r="GE3150" s="81" t="s">
        <v>449</v>
      </c>
      <c r="GF3150" s="81" t="s">
        <v>155</v>
      </c>
      <c r="GG3150" s="81" t="s">
        <v>474</v>
      </c>
      <c r="GH3150" s="81" t="s">
        <v>458</v>
      </c>
      <c r="GI3150" s="81">
        <v>2023</v>
      </c>
      <c r="GJ3150" s="81" t="s">
        <v>201</v>
      </c>
      <c r="GK3150" s="81">
        <v>233.23007680794731</v>
      </c>
      <c r="GL3150" s="81">
        <v>145.26083699999899</v>
      </c>
      <c r="GM3150" s="81">
        <v>2023</v>
      </c>
      <c r="GN3150" s="81" t="s">
        <v>173</v>
      </c>
      <c r="GO3150" s="81">
        <v>1.1148832299820636E-2</v>
      </c>
      <c r="GP3150" s="81">
        <v>10</v>
      </c>
      <c r="GQ3150" s="81">
        <v>0</v>
      </c>
      <c r="GR3150" s="81" t="s">
        <v>448</v>
      </c>
      <c r="GS3150" s="81">
        <v>1.1148832299820636E-2</v>
      </c>
      <c r="GT3150" s="81">
        <v>2.6002430136060908</v>
      </c>
      <c r="GU3150" s="81">
        <v>1.1148832299820636E-2</v>
      </c>
      <c r="GV3150" s="81">
        <v>2.6002430136060908</v>
      </c>
      <c r="GW3150" s="81">
        <v>1.1148832299820636E-2</v>
      </c>
      <c r="GX3150" s="81">
        <v>2.6002430136060908</v>
      </c>
      <c r="GY3150" s="81">
        <v>1.1148832299820636E-2</v>
      </c>
      <c r="GZ3150" s="81">
        <v>2.6002430136060908</v>
      </c>
    </row>
    <row r="3151" spans="98:208" x14ac:dyDescent="0.25">
      <c r="CT3151" s="81" t="s">
        <v>155</v>
      </c>
      <c r="CU3151" s="81" t="s">
        <v>472</v>
      </c>
      <c r="CV3151" s="81" t="s">
        <v>458</v>
      </c>
      <c r="CW3151" s="81">
        <v>2022</v>
      </c>
      <c r="CX3151" s="81">
        <v>0</v>
      </c>
      <c r="CY3151" s="81">
        <v>0</v>
      </c>
      <c r="CZ3151" s="81">
        <v>0</v>
      </c>
      <c r="DA3151" s="81">
        <v>0</v>
      </c>
      <c r="DB3151" s="81">
        <v>8807.9522308757714</v>
      </c>
      <c r="DC3151" s="81">
        <v>222.22942162783019</v>
      </c>
      <c r="DD3151" s="81">
        <v>8585.7228092479399</v>
      </c>
      <c r="DE3151" s="81">
        <v>0</v>
      </c>
      <c r="DF3151" s="81">
        <v>2.4775985538148118</v>
      </c>
      <c r="DG3151" s="81">
        <v>2.4775985538148118</v>
      </c>
      <c r="DH3151" s="81">
        <v>2.4775985538148118</v>
      </c>
      <c r="DI3151" s="81">
        <v>0</v>
      </c>
      <c r="DJ3151" s="81">
        <v>5.393238826892152E-8</v>
      </c>
      <c r="DL3151" s="81">
        <v>0</v>
      </c>
      <c r="DM3151" s="81">
        <v>1.3362280717885889E-7</v>
      </c>
      <c r="DN3151" s="81">
        <v>1.3362280717885889E-7</v>
      </c>
      <c r="DO3151" s="81">
        <v>0</v>
      </c>
      <c r="DP3151" s="81">
        <v>1.3362280717885889E-7</v>
      </c>
      <c r="DQ3151" s="81">
        <v>1.3362280717885889E-7</v>
      </c>
      <c r="DR3151" s="81">
        <v>0</v>
      </c>
      <c r="DS3151" s="81">
        <v>1.3362280717885889E-7</v>
      </c>
      <c r="DT3151" s="81">
        <v>1.3362280717885889E-7</v>
      </c>
      <c r="DU3151" s="81">
        <v>0</v>
      </c>
      <c r="DV3151" s="81">
        <v>0</v>
      </c>
      <c r="DW3151" s="81">
        <v>0</v>
      </c>
      <c r="GE3151" s="81" t="s">
        <v>449</v>
      </c>
      <c r="GF3151" s="81" t="s">
        <v>155</v>
      </c>
      <c r="GG3151" s="81" t="s">
        <v>474</v>
      </c>
      <c r="GH3151" s="81" t="s">
        <v>458</v>
      </c>
      <c r="GI3151" s="81">
        <v>2024</v>
      </c>
      <c r="GJ3151" s="81" t="s">
        <v>201</v>
      </c>
      <c r="GK3151" s="81">
        <v>233.23007680794731</v>
      </c>
      <c r="GL3151" s="81">
        <v>145.26083699999899</v>
      </c>
      <c r="GM3151" s="81">
        <v>2024</v>
      </c>
      <c r="GN3151" s="81" t="s">
        <v>173</v>
      </c>
      <c r="GO3151" s="81">
        <v>1.1148832299820636E-2</v>
      </c>
      <c r="GP3151" s="81">
        <v>10</v>
      </c>
      <c r="GQ3151" s="81">
        <v>0</v>
      </c>
      <c r="GR3151" s="81" t="s">
        <v>448</v>
      </c>
      <c r="GS3151" s="81">
        <v>1.1148832299820636E-2</v>
      </c>
      <c r="GT3151" s="81">
        <v>2.6002430136060908</v>
      </c>
      <c r="GU3151" s="81">
        <v>1.1148832299820636E-2</v>
      </c>
      <c r="GV3151" s="81">
        <v>2.6002430136060908</v>
      </c>
      <c r="GW3151" s="81">
        <v>1.1148832299820636E-2</v>
      </c>
      <c r="GX3151" s="81">
        <v>2.6002430136060908</v>
      </c>
      <c r="GY3151" s="81">
        <v>1.1148832299820636E-2</v>
      </c>
      <c r="GZ3151" s="81">
        <v>2.6002430136060908</v>
      </c>
    </row>
    <row r="3152" spans="98:208" x14ac:dyDescent="0.25">
      <c r="CT3152" s="81" t="s">
        <v>155</v>
      </c>
      <c r="CU3152" s="81" t="s">
        <v>472</v>
      </c>
      <c r="CV3152" s="81" t="s">
        <v>458</v>
      </c>
      <c r="CW3152" s="81">
        <v>2023</v>
      </c>
      <c r="CX3152" s="81">
        <v>0</v>
      </c>
      <c r="CY3152" s="81">
        <v>0</v>
      </c>
      <c r="CZ3152" s="81">
        <v>0</v>
      </c>
      <c r="DA3152" s="81">
        <v>0</v>
      </c>
      <c r="DB3152" s="81">
        <v>9129.7460702365279</v>
      </c>
      <c r="DC3152" s="81">
        <v>233.23007680793501</v>
      </c>
      <c r="DD3152" s="81">
        <v>8896.5159934285912</v>
      </c>
      <c r="DE3152" s="81">
        <v>0</v>
      </c>
      <c r="DF3152" s="81">
        <v>2.6002430136059536</v>
      </c>
      <c r="DG3152" s="81">
        <v>2.6002430136059536</v>
      </c>
      <c r="DH3152" s="81">
        <v>2.6002430136059536</v>
      </c>
      <c r="DI3152" s="81">
        <v>2.6002430136059536</v>
      </c>
      <c r="DJ3152" s="81">
        <v>5.393238826892152E-8</v>
      </c>
      <c r="DL3152" s="81">
        <v>0</v>
      </c>
      <c r="DM3152" s="81">
        <v>1.4023731580334687E-7</v>
      </c>
      <c r="DN3152" s="81">
        <v>1.4023731580334687E-7</v>
      </c>
      <c r="DO3152" s="81">
        <v>0</v>
      </c>
      <c r="DP3152" s="81">
        <v>1.4023731580334687E-7</v>
      </c>
      <c r="DQ3152" s="81">
        <v>1.4023731580334687E-7</v>
      </c>
      <c r="DR3152" s="81">
        <v>0</v>
      </c>
      <c r="DS3152" s="81">
        <v>1.4023731580334687E-7</v>
      </c>
      <c r="DT3152" s="81">
        <v>1.4023731580334687E-7</v>
      </c>
      <c r="DU3152" s="81">
        <v>0</v>
      </c>
      <c r="DV3152" s="81">
        <v>1.4023731580334687E-7</v>
      </c>
      <c r="DW3152" s="81">
        <v>1.4023731580334687E-7</v>
      </c>
      <c r="GE3152" s="81" t="s">
        <v>449</v>
      </c>
      <c r="GF3152" s="81" t="s">
        <v>155</v>
      </c>
      <c r="GG3152" s="81" t="s">
        <v>474</v>
      </c>
      <c r="GH3152" s="81" t="s">
        <v>458</v>
      </c>
      <c r="GI3152" s="81">
        <v>2025</v>
      </c>
      <c r="GJ3152" s="81" t="s">
        <v>201</v>
      </c>
      <c r="GK3152" s="81">
        <v>233.23007680794731</v>
      </c>
      <c r="GL3152" s="81">
        <v>145.26083699999899</v>
      </c>
      <c r="GM3152" s="81">
        <v>2025</v>
      </c>
      <c r="GN3152" s="81" t="s">
        <v>173</v>
      </c>
      <c r="GO3152" s="81">
        <v>1.1148832299820636E-2</v>
      </c>
      <c r="GP3152" s="81">
        <v>10</v>
      </c>
      <c r="GQ3152" s="81">
        <v>0</v>
      </c>
      <c r="GR3152" s="81" t="s">
        <v>448</v>
      </c>
      <c r="GS3152" s="81">
        <v>1.1148832299820636E-2</v>
      </c>
      <c r="GT3152" s="81">
        <v>2.6002430136060908</v>
      </c>
      <c r="GU3152" s="81">
        <v>1.1148832299820636E-2</v>
      </c>
      <c r="GV3152" s="81">
        <v>2.6002430136060908</v>
      </c>
      <c r="GW3152" s="81">
        <v>1.1148832299820636E-2</v>
      </c>
      <c r="GX3152" s="81">
        <v>2.6002430136060908</v>
      </c>
      <c r="GY3152" s="81">
        <v>1.1148832299820636E-2</v>
      </c>
      <c r="GZ3152" s="81">
        <v>2.6002430136060908</v>
      </c>
    </row>
    <row r="3153" spans="98:208" x14ac:dyDescent="0.25">
      <c r="CT3153" s="81" t="s">
        <v>155</v>
      </c>
      <c r="CU3153" s="81" t="s">
        <v>472</v>
      </c>
      <c r="CV3153" s="81" t="s">
        <v>458</v>
      </c>
      <c r="CW3153" s="81">
        <v>2024</v>
      </c>
      <c r="CX3153" s="81">
        <v>0</v>
      </c>
      <c r="CY3153" s="81">
        <v>0</v>
      </c>
      <c r="CZ3153" s="81">
        <v>0</v>
      </c>
      <c r="DA3153" s="81">
        <v>0</v>
      </c>
      <c r="DB3153" s="81">
        <v>9129.7460702365279</v>
      </c>
      <c r="DC3153" s="81">
        <v>233.23007680793501</v>
      </c>
      <c r="DD3153" s="81">
        <v>8896.5159934285912</v>
      </c>
      <c r="DE3153" s="81">
        <v>0</v>
      </c>
      <c r="DF3153" s="81">
        <v>2.6002430136059536</v>
      </c>
      <c r="DG3153" s="81">
        <v>2.6002430136059536</v>
      </c>
      <c r="DH3153" s="81">
        <v>2.6002430136059536</v>
      </c>
      <c r="DI3153" s="81">
        <v>2.6002430136059536</v>
      </c>
      <c r="DJ3153" s="81">
        <v>5.393238826892152E-8</v>
      </c>
      <c r="DL3153" s="81">
        <v>0</v>
      </c>
      <c r="DM3153" s="81">
        <v>1.4023731580334687E-7</v>
      </c>
      <c r="DN3153" s="81">
        <v>1.4023731580334687E-7</v>
      </c>
      <c r="DO3153" s="81">
        <v>0</v>
      </c>
      <c r="DP3153" s="81">
        <v>1.4023731580334687E-7</v>
      </c>
      <c r="DQ3153" s="81">
        <v>1.4023731580334687E-7</v>
      </c>
      <c r="DR3153" s="81">
        <v>0</v>
      </c>
      <c r="DS3153" s="81">
        <v>1.4023731580334687E-7</v>
      </c>
      <c r="DT3153" s="81">
        <v>1.4023731580334687E-7</v>
      </c>
      <c r="DU3153" s="81">
        <v>0</v>
      </c>
      <c r="DV3153" s="81">
        <v>1.4023731580334687E-7</v>
      </c>
      <c r="DW3153" s="81">
        <v>1.4023731580334687E-7</v>
      </c>
      <c r="GE3153" s="81" t="s">
        <v>449</v>
      </c>
      <c r="GF3153" s="81" t="s">
        <v>155</v>
      </c>
      <c r="GG3153" s="81" t="s">
        <v>474</v>
      </c>
      <c r="GH3153" s="81" t="s">
        <v>458</v>
      </c>
      <c r="GI3153" s="81">
        <v>2026</v>
      </c>
      <c r="GJ3153" s="81" t="s">
        <v>201</v>
      </c>
      <c r="GK3153" s="81">
        <v>233.23007680794731</v>
      </c>
      <c r="GL3153" s="81">
        <v>145.26083699999899</v>
      </c>
      <c r="GM3153" s="81">
        <v>2026</v>
      </c>
      <c r="GN3153" s="81" t="s">
        <v>173</v>
      </c>
      <c r="GO3153" s="81">
        <v>1.1148832299820636E-2</v>
      </c>
      <c r="GP3153" s="81">
        <v>10</v>
      </c>
      <c r="GQ3153" s="81">
        <v>0</v>
      </c>
      <c r="GR3153" s="81" t="s">
        <v>448</v>
      </c>
      <c r="GS3153" s="81">
        <v>1.1148832299820636E-2</v>
      </c>
      <c r="GT3153" s="81">
        <v>2.6002430136060908</v>
      </c>
      <c r="GU3153" s="81">
        <v>1.1148832299820636E-2</v>
      </c>
      <c r="GV3153" s="81">
        <v>2.6002430136060908</v>
      </c>
      <c r="GW3153" s="81">
        <v>1.1148832299820636E-2</v>
      </c>
      <c r="GX3153" s="81">
        <v>2.6002430136060908</v>
      </c>
      <c r="GY3153" s="81">
        <v>1.1148832299820636E-2</v>
      </c>
      <c r="GZ3153" s="81">
        <v>2.6002430136060908</v>
      </c>
    </row>
    <row r="3154" spans="98:208" x14ac:dyDescent="0.25">
      <c r="CT3154" s="81" t="s">
        <v>155</v>
      </c>
      <c r="CU3154" s="81" t="s">
        <v>472</v>
      </c>
      <c r="CV3154" s="81" t="s">
        <v>458</v>
      </c>
      <c r="CW3154" s="81">
        <v>2025</v>
      </c>
      <c r="CX3154" s="81">
        <v>0</v>
      </c>
      <c r="CY3154" s="81">
        <v>0</v>
      </c>
      <c r="CZ3154" s="81">
        <v>0</v>
      </c>
      <c r="DA3154" s="81">
        <v>0</v>
      </c>
      <c r="DB3154" s="81">
        <v>9129.7460702365279</v>
      </c>
      <c r="DC3154" s="81">
        <v>233.23007680793501</v>
      </c>
      <c r="DD3154" s="81">
        <v>8896.5159934285912</v>
      </c>
      <c r="DE3154" s="81">
        <v>0</v>
      </c>
      <c r="DF3154" s="81">
        <v>2.6002430136059536</v>
      </c>
      <c r="DG3154" s="81">
        <v>2.6002430136059536</v>
      </c>
      <c r="DH3154" s="81">
        <v>2.6002430136059536</v>
      </c>
      <c r="DI3154" s="81">
        <v>2.6002430136059536</v>
      </c>
      <c r="DJ3154" s="81">
        <v>5.393238826892152E-8</v>
      </c>
      <c r="DL3154" s="81">
        <v>0</v>
      </c>
      <c r="DM3154" s="81">
        <v>1.4023731580334687E-7</v>
      </c>
      <c r="DN3154" s="81">
        <v>1.4023731580334687E-7</v>
      </c>
      <c r="DO3154" s="81">
        <v>0</v>
      </c>
      <c r="DP3154" s="81">
        <v>1.4023731580334687E-7</v>
      </c>
      <c r="DQ3154" s="81">
        <v>1.4023731580334687E-7</v>
      </c>
      <c r="DR3154" s="81">
        <v>0</v>
      </c>
      <c r="DS3154" s="81">
        <v>1.4023731580334687E-7</v>
      </c>
      <c r="DT3154" s="81">
        <v>1.4023731580334687E-7</v>
      </c>
      <c r="DU3154" s="81">
        <v>0</v>
      </c>
      <c r="DV3154" s="81">
        <v>1.4023731580334687E-7</v>
      </c>
      <c r="DW3154" s="81">
        <v>1.4023731580334687E-7</v>
      </c>
      <c r="GE3154" s="81" t="s">
        <v>449</v>
      </c>
      <c r="GF3154" s="81" t="s">
        <v>155</v>
      </c>
      <c r="GG3154" s="81" t="s">
        <v>474</v>
      </c>
      <c r="GH3154" s="81" t="s">
        <v>458</v>
      </c>
      <c r="GI3154" s="81">
        <v>2027</v>
      </c>
      <c r="GJ3154" s="81" t="s">
        <v>201</v>
      </c>
      <c r="GK3154" s="81">
        <v>233.23007680794731</v>
      </c>
      <c r="GL3154" s="81">
        <v>145.26083699999899</v>
      </c>
      <c r="GM3154" s="81">
        <v>2027</v>
      </c>
      <c r="GN3154" s="81" t="s">
        <v>173</v>
      </c>
      <c r="GO3154" s="81">
        <v>1.1148832299820636E-2</v>
      </c>
      <c r="GP3154" s="81">
        <v>10</v>
      </c>
      <c r="GQ3154" s="81">
        <v>0</v>
      </c>
      <c r="GR3154" s="81" t="s">
        <v>448</v>
      </c>
      <c r="GS3154" s="81">
        <v>1.1148832299820636E-2</v>
      </c>
      <c r="GT3154" s="81">
        <v>2.6002430136060908</v>
      </c>
      <c r="GU3154" s="81">
        <v>1.1148832299820636E-2</v>
      </c>
      <c r="GV3154" s="81">
        <v>2.6002430136060908</v>
      </c>
      <c r="GW3154" s="81">
        <v>1.1148832299820636E-2</v>
      </c>
      <c r="GX3154" s="81">
        <v>2.6002430136060908</v>
      </c>
      <c r="GY3154" s="81">
        <v>1.1148832299820636E-2</v>
      </c>
      <c r="GZ3154" s="81">
        <v>2.6002430136060908</v>
      </c>
    </row>
    <row r="3155" spans="98:208" x14ac:dyDescent="0.25">
      <c r="CT3155" s="81" t="s">
        <v>155</v>
      </c>
      <c r="CU3155" s="81" t="s">
        <v>472</v>
      </c>
      <c r="CV3155" s="81" t="s">
        <v>458</v>
      </c>
      <c r="CW3155" s="81">
        <v>2026</v>
      </c>
      <c r="CX3155" s="81">
        <v>0</v>
      </c>
      <c r="CY3155" s="81">
        <v>0</v>
      </c>
      <c r="CZ3155" s="81">
        <v>0</v>
      </c>
      <c r="DA3155" s="81">
        <v>0</v>
      </c>
      <c r="DB3155" s="81">
        <v>9129.7460702365279</v>
      </c>
      <c r="DC3155" s="81">
        <v>233.23007680793501</v>
      </c>
      <c r="DD3155" s="81">
        <v>8896.5159934285912</v>
      </c>
      <c r="DE3155" s="81">
        <v>0</v>
      </c>
      <c r="DF3155" s="81">
        <v>2.6002430136059536</v>
      </c>
      <c r="DG3155" s="81">
        <v>2.6002430136059536</v>
      </c>
      <c r="DH3155" s="81">
        <v>2.6002430136059536</v>
      </c>
      <c r="DI3155" s="81">
        <v>2.6002430136059536</v>
      </c>
      <c r="DJ3155" s="81">
        <v>5.393238826892152E-8</v>
      </c>
      <c r="DL3155" s="81">
        <v>0</v>
      </c>
      <c r="DM3155" s="81">
        <v>1.4023731580334687E-7</v>
      </c>
      <c r="DN3155" s="81">
        <v>1.4023731580334687E-7</v>
      </c>
      <c r="DO3155" s="81">
        <v>0</v>
      </c>
      <c r="DP3155" s="81">
        <v>1.4023731580334687E-7</v>
      </c>
      <c r="DQ3155" s="81">
        <v>1.4023731580334687E-7</v>
      </c>
      <c r="DR3155" s="81">
        <v>0</v>
      </c>
      <c r="DS3155" s="81">
        <v>1.4023731580334687E-7</v>
      </c>
      <c r="DT3155" s="81">
        <v>1.4023731580334687E-7</v>
      </c>
      <c r="DU3155" s="81">
        <v>0</v>
      </c>
      <c r="DV3155" s="81">
        <v>1.4023731580334687E-7</v>
      </c>
      <c r="DW3155" s="81">
        <v>1.4023731580334687E-7</v>
      </c>
      <c r="GE3155" s="81" t="s">
        <v>449</v>
      </c>
      <c r="GF3155" s="81" t="s">
        <v>155</v>
      </c>
      <c r="GG3155" s="81" t="s">
        <v>474</v>
      </c>
      <c r="GH3155" s="81" t="s">
        <v>458</v>
      </c>
      <c r="GI3155" s="81">
        <v>2028</v>
      </c>
      <c r="GJ3155" s="81" t="s">
        <v>201</v>
      </c>
      <c r="GK3155" s="81">
        <v>247.27299216495561</v>
      </c>
      <c r="GL3155" s="81">
        <v>145.26083699999899</v>
      </c>
      <c r="GM3155" s="81">
        <v>2028</v>
      </c>
      <c r="GN3155" s="81" t="s">
        <v>173</v>
      </c>
      <c r="GO3155" s="81">
        <v>1.1148832299820636E-2</v>
      </c>
      <c r="GP3155" s="81">
        <v>10</v>
      </c>
      <c r="GQ3155" s="81">
        <v>0</v>
      </c>
      <c r="GR3155" s="81" t="s">
        <v>448</v>
      </c>
      <c r="GS3155" s="81">
        <v>1.1148832299820636E-2</v>
      </c>
      <c r="GT3155" s="81">
        <v>2.756805121921952</v>
      </c>
      <c r="GU3155" s="81">
        <v>1.1148832299820636E-2</v>
      </c>
      <c r="GV3155" s="81">
        <v>2.756805121921952</v>
      </c>
      <c r="GW3155" s="81">
        <v>1.1148832299820636E-2</v>
      </c>
      <c r="GX3155" s="81">
        <v>2.756805121921952</v>
      </c>
      <c r="GY3155" s="81">
        <v>1.1148832299820636E-2</v>
      </c>
      <c r="GZ3155" s="81">
        <v>2.756805121921952</v>
      </c>
    </row>
    <row r="3156" spans="98:208" x14ac:dyDescent="0.25">
      <c r="CT3156" s="81" t="s">
        <v>155</v>
      </c>
      <c r="CU3156" s="81" t="s">
        <v>472</v>
      </c>
      <c r="CV3156" s="81" t="s">
        <v>458</v>
      </c>
      <c r="CW3156" s="81">
        <v>2027</v>
      </c>
      <c r="CX3156" s="81">
        <v>0</v>
      </c>
      <c r="CY3156" s="81">
        <v>0</v>
      </c>
      <c r="CZ3156" s="81">
        <v>0</v>
      </c>
      <c r="DA3156" s="81">
        <v>0</v>
      </c>
      <c r="DB3156" s="81">
        <v>9129.7460702365279</v>
      </c>
      <c r="DC3156" s="81">
        <v>233.23007680793501</v>
      </c>
      <c r="DD3156" s="81">
        <v>8896.5159934285912</v>
      </c>
      <c r="DE3156" s="81">
        <v>0</v>
      </c>
      <c r="DF3156" s="81">
        <v>2.6002430136059536</v>
      </c>
      <c r="DG3156" s="81">
        <v>2.6002430136059536</v>
      </c>
      <c r="DH3156" s="81">
        <v>2.6002430136059536</v>
      </c>
      <c r="DI3156" s="81">
        <v>2.6002430136059536</v>
      </c>
      <c r="DJ3156" s="81">
        <v>5.393238826892152E-8</v>
      </c>
      <c r="DL3156" s="81">
        <v>0</v>
      </c>
      <c r="DM3156" s="81">
        <v>1.4023731580334687E-7</v>
      </c>
      <c r="DN3156" s="81">
        <v>1.4023731580334687E-7</v>
      </c>
      <c r="DO3156" s="81">
        <v>0</v>
      </c>
      <c r="DP3156" s="81">
        <v>1.4023731580334687E-7</v>
      </c>
      <c r="DQ3156" s="81">
        <v>1.4023731580334687E-7</v>
      </c>
      <c r="DR3156" s="81">
        <v>0</v>
      </c>
      <c r="DS3156" s="81">
        <v>1.4023731580334687E-7</v>
      </c>
      <c r="DT3156" s="81">
        <v>1.4023731580334687E-7</v>
      </c>
      <c r="DU3156" s="81">
        <v>0</v>
      </c>
      <c r="DV3156" s="81">
        <v>1.4023731580334687E-7</v>
      </c>
      <c r="DW3156" s="81">
        <v>1.4023731580334687E-7</v>
      </c>
      <c r="GE3156" s="81" t="s">
        <v>449</v>
      </c>
      <c r="GF3156" s="81" t="s">
        <v>155</v>
      </c>
      <c r="GG3156" s="81" t="s">
        <v>474</v>
      </c>
      <c r="GH3156" s="81" t="s">
        <v>458</v>
      </c>
      <c r="GI3156" s="81">
        <v>2029</v>
      </c>
      <c r="GJ3156" s="81" t="s">
        <v>201</v>
      </c>
      <c r="GK3156" s="81">
        <v>247.27299216495561</v>
      </c>
      <c r="GL3156" s="81">
        <v>145.26083699999899</v>
      </c>
      <c r="GM3156" s="81">
        <v>2029</v>
      </c>
      <c r="GN3156" s="81" t="s">
        <v>173</v>
      </c>
      <c r="GO3156" s="81">
        <v>1.1148832299820636E-2</v>
      </c>
      <c r="GP3156" s="81">
        <v>10</v>
      </c>
      <c r="GQ3156" s="81">
        <v>0</v>
      </c>
      <c r="GR3156" s="81" t="s">
        <v>448</v>
      </c>
      <c r="GS3156" s="81">
        <v>1.1148832299820636E-2</v>
      </c>
      <c r="GT3156" s="81">
        <v>2.756805121921952</v>
      </c>
      <c r="GU3156" s="81">
        <v>1.1148832299820636E-2</v>
      </c>
      <c r="GV3156" s="81">
        <v>2.756805121921952</v>
      </c>
      <c r="GW3156" s="81">
        <v>1.1148832299820636E-2</v>
      </c>
      <c r="GX3156" s="81">
        <v>2.756805121921952</v>
      </c>
      <c r="GY3156" s="81">
        <v>1.1148832299820636E-2</v>
      </c>
      <c r="GZ3156" s="81">
        <v>2.756805121921952</v>
      </c>
    </row>
    <row r="3157" spans="98:208" x14ac:dyDescent="0.25">
      <c r="CT3157" s="81" t="s">
        <v>155</v>
      </c>
      <c r="CU3157" s="81" t="s">
        <v>472</v>
      </c>
      <c r="CV3157" s="81" t="s">
        <v>458</v>
      </c>
      <c r="CW3157" s="81">
        <v>2028</v>
      </c>
      <c r="CX3157" s="81">
        <v>0</v>
      </c>
      <c r="CY3157" s="81">
        <v>0</v>
      </c>
      <c r="CZ3157" s="81">
        <v>0</v>
      </c>
      <c r="DA3157" s="81">
        <v>0</v>
      </c>
      <c r="DB3157" s="81">
        <v>9534.9220877094358</v>
      </c>
      <c r="DC3157" s="81">
        <v>247.27299216494399</v>
      </c>
      <c r="DD3157" s="81">
        <v>9287.6490955444915</v>
      </c>
      <c r="DE3157" s="81">
        <v>0</v>
      </c>
      <c r="DF3157" s="81">
        <v>2.7568051219218228</v>
      </c>
      <c r="DG3157" s="81">
        <v>2.7568051219218228</v>
      </c>
      <c r="DH3157" s="81">
        <v>2.7568051219218228</v>
      </c>
      <c r="DI3157" s="81">
        <v>2.7568051219218228</v>
      </c>
      <c r="DJ3157" s="81">
        <v>5.393238826892152E-8</v>
      </c>
      <c r="DL3157" s="81">
        <v>0</v>
      </c>
      <c r="DM3157" s="81">
        <v>1.4868108421723927E-7</v>
      </c>
      <c r="DN3157" s="81">
        <v>1.4868108421723927E-7</v>
      </c>
      <c r="DO3157" s="81">
        <v>0</v>
      </c>
      <c r="DP3157" s="81">
        <v>1.4868108421723927E-7</v>
      </c>
      <c r="DQ3157" s="81">
        <v>1.4868108421723927E-7</v>
      </c>
      <c r="DR3157" s="81">
        <v>0</v>
      </c>
      <c r="DS3157" s="81">
        <v>1.4868108421723927E-7</v>
      </c>
      <c r="DT3157" s="81">
        <v>1.4868108421723927E-7</v>
      </c>
      <c r="DU3157" s="81">
        <v>0</v>
      </c>
      <c r="DV3157" s="81">
        <v>1.4868108421723927E-7</v>
      </c>
      <c r="DW3157" s="81">
        <v>1.4868108421723927E-7</v>
      </c>
      <c r="GE3157" s="81" t="s">
        <v>449</v>
      </c>
      <c r="GF3157" s="81" t="s">
        <v>155</v>
      </c>
      <c r="GG3157" s="81" t="s">
        <v>474</v>
      </c>
      <c r="GH3157" s="81" t="s">
        <v>458</v>
      </c>
      <c r="GI3157" s="81">
        <v>2030</v>
      </c>
      <c r="GJ3157" s="81" t="s">
        <v>201</v>
      </c>
      <c r="GK3157" s="81">
        <v>247.27299216495561</v>
      </c>
      <c r="GL3157" s="81">
        <v>145.26083699999899</v>
      </c>
      <c r="GM3157" s="81">
        <v>2030</v>
      </c>
      <c r="GN3157" s="81" t="s">
        <v>173</v>
      </c>
      <c r="GO3157" s="81">
        <v>1.1148832299820636E-2</v>
      </c>
      <c r="GP3157" s="81">
        <v>10</v>
      </c>
      <c r="GQ3157" s="81">
        <v>0</v>
      </c>
      <c r="GR3157" s="81" t="s">
        <v>448</v>
      </c>
      <c r="GS3157" s="81">
        <v>0</v>
      </c>
      <c r="GT3157" s="81">
        <v>0</v>
      </c>
      <c r="GU3157" s="81">
        <v>1.1148832299820636E-2</v>
      </c>
      <c r="GV3157" s="81">
        <v>2.756805121921952</v>
      </c>
      <c r="GW3157" s="81">
        <v>1.1148832299820636E-2</v>
      </c>
      <c r="GX3157" s="81">
        <v>2.756805121921952</v>
      </c>
      <c r="GY3157" s="81">
        <v>1.1148832299820636E-2</v>
      </c>
      <c r="GZ3157" s="81">
        <v>2.756805121921952</v>
      </c>
    </row>
    <row r="3158" spans="98:208" x14ac:dyDescent="0.25">
      <c r="CT3158" s="81" t="s">
        <v>155</v>
      </c>
      <c r="CU3158" s="81" t="s">
        <v>472</v>
      </c>
      <c r="CV3158" s="81" t="s">
        <v>458</v>
      </c>
      <c r="CW3158" s="81">
        <v>2029</v>
      </c>
      <c r="CX3158" s="81">
        <v>0</v>
      </c>
      <c r="CY3158" s="81">
        <v>0</v>
      </c>
      <c r="CZ3158" s="81">
        <v>0</v>
      </c>
      <c r="DA3158" s="81">
        <v>0</v>
      </c>
      <c r="DB3158" s="81">
        <v>9534.9220877094358</v>
      </c>
      <c r="DC3158" s="81">
        <v>247.27299216494399</v>
      </c>
      <c r="DD3158" s="81">
        <v>9287.6490955444915</v>
      </c>
      <c r="DE3158" s="81">
        <v>0</v>
      </c>
      <c r="DF3158" s="81">
        <v>2.7568051219218228</v>
      </c>
      <c r="DG3158" s="81">
        <v>2.7568051219218228</v>
      </c>
      <c r="DH3158" s="81">
        <v>2.7568051219218228</v>
      </c>
      <c r="DI3158" s="81">
        <v>2.7568051219218228</v>
      </c>
      <c r="DJ3158" s="81">
        <v>5.393238826892152E-8</v>
      </c>
      <c r="DL3158" s="81">
        <v>0</v>
      </c>
      <c r="DM3158" s="81">
        <v>1.4868108421723927E-7</v>
      </c>
      <c r="DN3158" s="81">
        <v>1.4868108421723927E-7</v>
      </c>
      <c r="DO3158" s="81">
        <v>0</v>
      </c>
      <c r="DP3158" s="81">
        <v>1.4868108421723927E-7</v>
      </c>
      <c r="DQ3158" s="81">
        <v>1.4868108421723927E-7</v>
      </c>
      <c r="DR3158" s="81">
        <v>0</v>
      </c>
      <c r="DS3158" s="81">
        <v>1.4868108421723927E-7</v>
      </c>
      <c r="DT3158" s="81">
        <v>1.4868108421723927E-7</v>
      </c>
      <c r="DU3158" s="81">
        <v>0</v>
      </c>
      <c r="DV3158" s="81">
        <v>1.4868108421723927E-7</v>
      </c>
      <c r="DW3158" s="81">
        <v>1.4868108421723927E-7</v>
      </c>
      <c r="GE3158" s="81" t="s">
        <v>449</v>
      </c>
      <c r="GF3158" s="81" t="s">
        <v>155</v>
      </c>
      <c r="GG3158" s="81" t="s">
        <v>474</v>
      </c>
      <c r="GH3158" s="81" t="s">
        <v>458</v>
      </c>
      <c r="GI3158" s="81">
        <v>2031</v>
      </c>
      <c r="GJ3158" s="81" t="s">
        <v>201</v>
      </c>
      <c r="GK3158" s="81">
        <v>247.27299216495561</v>
      </c>
      <c r="GL3158" s="81">
        <v>145.26083699999899</v>
      </c>
      <c r="GM3158" s="81">
        <v>2031</v>
      </c>
      <c r="GN3158" s="81" t="s">
        <v>173</v>
      </c>
      <c r="GO3158" s="81">
        <v>1.1148832299820636E-2</v>
      </c>
      <c r="GP3158" s="81">
        <v>10</v>
      </c>
      <c r="GQ3158" s="81">
        <v>0</v>
      </c>
      <c r="GR3158" s="81" t="s">
        <v>448</v>
      </c>
      <c r="GS3158" s="81">
        <v>0</v>
      </c>
      <c r="GT3158" s="81">
        <v>0</v>
      </c>
      <c r="GU3158" s="81">
        <v>0</v>
      </c>
      <c r="GV3158" s="81">
        <v>0</v>
      </c>
      <c r="GW3158" s="81">
        <v>1.1148832299820636E-2</v>
      </c>
      <c r="GX3158" s="81">
        <v>2.756805121921952</v>
      </c>
      <c r="GY3158" s="81">
        <v>1.1148832299820636E-2</v>
      </c>
      <c r="GZ3158" s="81">
        <v>2.756805121921952</v>
      </c>
    </row>
    <row r="3159" spans="98:208" x14ac:dyDescent="0.25">
      <c r="CT3159" s="81" t="s">
        <v>155</v>
      </c>
      <c r="CU3159" s="81" t="s">
        <v>472</v>
      </c>
      <c r="CV3159" s="81" t="s">
        <v>458</v>
      </c>
      <c r="CW3159" s="81">
        <v>2030</v>
      </c>
      <c r="CX3159" s="81">
        <v>0</v>
      </c>
      <c r="CY3159" s="81">
        <v>0</v>
      </c>
      <c r="CZ3159" s="81">
        <v>0</v>
      </c>
      <c r="DA3159" s="81">
        <v>0</v>
      </c>
      <c r="DB3159" s="81">
        <v>9534.9220877094358</v>
      </c>
      <c r="DC3159" s="81">
        <v>247.27299216494399</v>
      </c>
      <c r="DD3159" s="81">
        <v>9287.6490955444915</v>
      </c>
      <c r="DE3159" s="81">
        <v>0</v>
      </c>
      <c r="DF3159" s="81">
        <v>0</v>
      </c>
      <c r="DG3159" s="81">
        <v>2.7568051219218228</v>
      </c>
      <c r="DH3159" s="81">
        <v>2.7568051219218228</v>
      </c>
      <c r="DI3159" s="81">
        <v>2.7568051219218228</v>
      </c>
      <c r="DJ3159" s="81">
        <v>5.393238826892152E-8</v>
      </c>
      <c r="DL3159" s="81">
        <v>0</v>
      </c>
      <c r="DM3159" s="81">
        <v>0</v>
      </c>
      <c r="DN3159" s="81">
        <v>0</v>
      </c>
      <c r="DO3159" s="81">
        <v>0</v>
      </c>
      <c r="DP3159" s="81">
        <v>1.4868108421723927E-7</v>
      </c>
      <c r="DQ3159" s="81">
        <v>1.4868108421723927E-7</v>
      </c>
      <c r="DR3159" s="81">
        <v>0</v>
      </c>
      <c r="DS3159" s="81">
        <v>1.4868108421723927E-7</v>
      </c>
      <c r="DT3159" s="81">
        <v>1.4868108421723927E-7</v>
      </c>
      <c r="DU3159" s="81">
        <v>0</v>
      </c>
      <c r="DV3159" s="81">
        <v>1.4868108421723927E-7</v>
      </c>
      <c r="DW3159" s="81">
        <v>1.4868108421723927E-7</v>
      </c>
      <c r="GE3159" s="81" t="s">
        <v>449</v>
      </c>
      <c r="GF3159" s="81" t="s">
        <v>155</v>
      </c>
      <c r="GG3159" s="81" t="s">
        <v>474</v>
      </c>
      <c r="GH3159" s="81" t="s">
        <v>458</v>
      </c>
      <c r="GI3159" s="81">
        <v>2032</v>
      </c>
      <c r="GJ3159" s="81" t="s">
        <v>201</v>
      </c>
      <c r="GK3159" s="81">
        <v>247.27299216495561</v>
      </c>
      <c r="GL3159" s="81">
        <v>145.26083699999899</v>
      </c>
      <c r="GM3159" s="81">
        <v>2032</v>
      </c>
      <c r="GN3159" s="81" t="s">
        <v>173</v>
      </c>
      <c r="GO3159" s="81">
        <v>1.1148832299820636E-2</v>
      </c>
      <c r="GP3159" s="81">
        <v>10</v>
      </c>
      <c r="GQ3159" s="81">
        <v>0</v>
      </c>
      <c r="GR3159" s="81" t="s">
        <v>448</v>
      </c>
      <c r="GS3159" s="81">
        <v>0</v>
      </c>
      <c r="GT3159" s="81">
        <v>0</v>
      </c>
      <c r="GU3159" s="81">
        <v>0</v>
      </c>
      <c r="GV3159" s="81">
        <v>0</v>
      </c>
      <c r="GW3159" s="81">
        <v>0</v>
      </c>
      <c r="GX3159" s="81">
        <v>0</v>
      </c>
      <c r="GY3159" s="81">
        <v>1.1148832299820636E-2</v>
      </c>
      <c r="GZ3159" s="81">
        <v>2.756805121921952</v>
      </c>
    </row>
    <row r="3160" spans="98:208" x14ac:dyDescent="0.25">
      <c r="CT3160" s="81" t="s">
        <v>155</v>
      </c>
      <c r="CU3160" s="81" t="s">
        <v>472</v>
      </c>
      <c r="CV3160" s="81" t="s">
        <v>458</v>
      </c>
      <c r="CW3160" s="81">
        <v>2031</v>
      </c>
      <c r="CX3160" s="81">
        <v>0</v>
      </c>
      <c r="CY3160" s="81">
        <v>0</v>
      </c>
      <c r="CZ3160" s="81">
        <v>0</v>
      </c>
      <c r="DA3160" s="81">
        <v>0</v>
      </c>
      <c r="DB3160" s="81">
        <v>9534.9220877094358</v>
      </c>
      <c r="DC3160" s="81">
        <v>247.27299216494399</v>
      </c>
      <c r="DD3160" s="81">
        <v>9287.6490955444915</v>
      </c>
      <c r="DE3160" s="81">
        <v>0</v>
      </c>
      <c r="DF3160" s="81">
        <v>0</v>
      </c>
      <c r="DG3160" s="81">
        <v>0</v>
      </c>
      <c r="DH3160" s="81">
        <v>2.7568051219218228</v>
      </c>
      <c r="DI3160" s="81">
        <v>2.7568051219218228</v>
      </c>
      <c r="DJ3160" s="81">
        <v>5.393238826892152E-8</v>
      </c>
      <c r="DL3160" s="81">
        <v>0</v>
      </c>
      <c r="DM3160" s="81">
        <v>0</v>
      </c>
      <c r="DN3160" s="81">
        <v>0</v>
      </c>
      <c r="DO3160" s="81">
        <v>0</v>
      </c>
      <c r="DP3160" s="81">
        <v>0</v>
      </c>
      <c r="DQ3160" s="81">
        <v>0</v>
      </c>
      <c r="DR3160" s="81">
        <v>0</v>
      </c>
      <c r="DS3160" s="81">
        <v>1.4868108421723927E-7</v>
      </c>
      <c r="DT3160" s="81">
        <v>1.4868108421723927E-7</v>
      </c>
      <c r="DU3160" s="81">
        <v>0</v>
      </c>
      <c r="DV3160" s="81">
        <v>1.4868108421723927E-7</v>
      </c>
      <c r="DW3160" s="81">
        <v>1.4868108421723927E-7</v>
      </c>
      <c r="GE3160" s="81" t="s">
        <v>449</v>
      </c>
      <c r="GF3160" s="81" t="s">
        <v>155</v>
      </c>
      <c r="GG3160" s="81" t="s">
        <v>474</v>
      </c>
      <c r="GH3160" s="81" t="s">
        <v>459</v>
      </c>
      <c r="GI3160" s="81">
        <v>2021</v>
      </c>
      <c r="GJ3160" s="81" t="s">
        <v>201</v>
      </c>
      <c r="GK3160" s="81">
        <v>0.69641821681222971</v>
      </c>
      <c r="GL3160" s="81">
        <v>145.26083699999899</v>
      </c>
      <c r="GM3160" s="81">
        <v>2021</v>
      </c>
      <c r="GN3160" s="81" t="s">
        <v>173</v>
      </c>
      <c r="GO3160" s="81">
        <v>1.1148832299820636E-2</v>
      </c>
      <c r="GP3160" s="81">
        <v>10</v>
      </c>
      <c r="GQ3160" s="81">
        <v>0</v>
      </c>
      <c r="GR3160" s="81" t="s">
        <v>448</v>
      </c>
      <c r="GS3160" s="81">
        <v>1.1148832299820636E-2</v>
      </c>
      <c r="GT3160" s="81">
        <v>7.7642499097796778E-3</v>
      </c>
      <c r="GU3160" s="81">
        <v>1.1148832299820636E-2</v>
      </c>
      <c r="GV3160" s="81">
        <v>7.7642499097796778E-3</v>
      </c>
      <c r="GW3160" s="81">
        <v>0</v>
      </c>
      <c r="GX3160" s="81">
        <v>0</v>
      </c>
      <c r="GY3160" s="81">
        <v>0</v>
      </c>
      <c r="GZ3160" s="81">
        <v>0</v>
      </c>
    </row>
    <row r="3161" spans="98:208" x14ac:dyDescent="0.25">
      <c r="CT3161" s="81" t="s">
        <v>155</v>
      </c>
      <c r="CU3161" s="81" t="s">
        <v>472</v>
      </c>
      <c r="CV3161" s="81" t="s">
        <v>458</v>
      </c>
      <c r="CW3161" s="81">
        <v>2032</v>
      </c>
      <c r="CX3161" s="81">
        <v>0</v>
      </c>
      <c r="CY3161" s="81">
        <v>0</v>
      </c>
      <c r="CZ3161" s="81">
        <v>0</v>
      </c>
      <c r="DA3161" s="81">
        <v>0</v>
      </c>
      <c r="DB3161" s="81">
        <v>9534.9220877094358</v>
      </c>
      <c r="DC3161" s="81">
        <v>247.27299216494399</v>
      </c>
      <c r="DD3161" s="81">
        <v>9287.6490955444915</v>
      </c>
      <c r="DE3161" s="81">
        <v>0</v>
      </c>
      <c r="DF3161" s="81">
        <v>0</v>
      </c>
      <c r="DG3161" s="81">
        <v>0</v>
      </c>
      <c r="DH3161" s="81">
        <v>0</v>
      </c>
      <c r="DI3161" s="81">
        <v>2.7568051219218228</v>
      </c>
      <c r="DJ3161" s="81">
        <v>5.393238826892152E-8</v>
      </c>
      <c r="DL3161" s="81">
        <v>0</v>
      </c>
      <c r="DM3161" s="81">
        <v>0</v>
      </c>
      <c r="DN3161" s="81">
        <v>0</v>
      </c>
      <c r="DO3161" s="81">
        <v>0</v>
      </c>
      <c r="DP3161" s="81">
        <v>0</v>
      </c>
      <c r="DQ3161" s="81">
        <v>0</v>
      </c>
      <c r="DR3161" s="81">
        <v>0</v>
      </c>
      <c r="DS3161" s="81">
        <v>0</v>
      </c>
      <c r="DT3161" s="81">
        <v>0</v>
      </c>
      <c r="DU3161" s="81">
        <v>0</v>
      </c>
      <c r="DV3161" s="81">
        <v>1.4868108421723927E-7</v>
      </c>
      <c r="DW3161" s="81">
        <v>1.4868108421723927E-7</v>
      </c>
      <c r="GE3161" s="81" t="s">
        <v>449</v>
      </c>
      <c r="GF3161" s="81" t="s">
        <v>155</v>
      </c>
      <c r="GG3161" s="81" t="s">
        <v>474</v>
      </c>
      <c r="GH3161" s="81" t="s">
        <v>459</v>
      </c>
      <c r="GI3161" s="81">
        <v>2022</v>
      </c>
      <c r="GJ3161" s="81" t="s">
        <v>201</v>
      </c>
      <c r="GK3161" s="81">
        <v>0.69641821681222971</v>
      </c>
      <c r="GL3161" s="81">
        <v>145.26083699999899</v>
      </c>
      <c r="GM3161" s="81">
        <v>2022</v>
      </c>
      <c r="GN3161" s="81" t="s">
        <v>173</v>
      </c>
      <c r="GO3161" s="81">
        <v>1.1148832299820636E-2</v>
      </c>
      <c r="GP3161" s="81">
        <v>10</v>
      </c>
      <c r="GQ3161" s="81">
        <v>0</v>
      </c>
      <c r="GR3161" s="81" t="s">
        <v>448</v>
      </c>
      <c r="GS3161" s="81">
        <v>1.1148832299820636E-2</v>
      </c>
      <c r="GT3161" s="81">
        <v>7.7642499097796778E-3</v>
      </c>
      <c r="GU3161" s="81">
        <v>1.1148832299820636E-2</v>
      </c>
      <c r="GV3161" s="81">
        <v>7.7642499097796778E-3</v>
      </c>
      <c r="GW3161" s="81">
        <v>1.1148832299820636E-2</v>
      </c>
      <c r="GX3161" s="81">
        <v>7.7642499097796778E-3</v>
      </c>
      <c r="GY3161" s="81">
        <v>0</v>
      </c>
      <c r="GZ3161" s="81">
        <v>0</v>
      </c>
    </row>
    <row r="3162" spans="98:208" x14ac:dyDescent="0.25">
      <c r="CT3162" s="81" t="s">
        <v>155</v>
      </c>
      <c r="CU3162" s="81" t="s">
        <v>472</v>
      </c>
      <c r="CV3162" s="81" t="s">
        <v>459</v>
      </c>
      <c r="CW3162" s="81">
        <v>2020</v>
      </c>
      <c r="CX3162" s="81">
        <v>0</v>
      </c>
      <c r="CY3162" s="81">
        <v>0</v>
      </c>
      <c r="CZ3162" s="81">
        <v>0</v>
      </c>
      <c r="DA3162" s="81">
        <v>0</v>
      </c>
      <c r="DB3162" s="81">
        <v>5.2405583313016697</v>
      </c>
      <c r="DC3162" s="81">
        <v>0.6964182168122236</v>
      </c>
      <c r="DD3162" s="81">
        <v>2.941964152281078</v>
      </c>
      <c r="DE3162" s="81">
        <v>1.602175962208328</v>
      </c>
      <c r="DF3162" s="81">
        <v>7.7642499097796093E-3</v>
      </c>
      <c r="DG3162" s="81">
        <v>0</v>
      </c>
      <c r="DH3162" s="81">
        <v>0</v>
      </c>
      <c r="DI3162" s="81">
        <v>0</v>
      </c>
      <c r="DJ3162" s="81">
        <v>6.0654359939987696E-6</v>
      </c>
      <c r="DL3162" s="81">
        <v>0</v>
      </c>
      <c r="DM3162" s="81">
        <v>4.7093560869178938E-8</v>
      </c>
      <c r="DN3162" s="81">
        <v>4.7093560869178938E-8</v>
      </c>
      <c r="DO3162" s="81">
        <v>0</v>
      </c>
      <c r="DP3162" s="81">
        <v>0</v>
      </c>
      <c r="DQ3162" s="81">
        <v>0</v>
      </c>
      <c r="DR3162" s="81">
        <v>0</v>
      </c>
      <c r="DS3162" s="81">
        <v>0</v>
      </c>
      <c r="DT3162" s="81">
        <v>0</v>
      </c>
      <c r="DU3162" s="81">
        <v>0</v>
      </c>
      <c r="DV3162" s="81">
        <v>0</v>
      </c>
      <c r="DW3162" s="81">
        <v>0</v>
      </c>
      <c r="GE3162" s="81" t="s">
        <v>449</v>
      </c>
      <c r="GF3162" s="81" t="s">
        <v>155</v>
      </c>
      <c r="GG3162" s="81" t="s">
        <v>474</v>
      </c>
      <c r="GH3162" s="81" t="s">
        <v>459</v>
      </c>
      <c r="GI3162" s="81">
        <v>2023</v>
      </c>
      <c r="GJ3162" s="81" t="s">
        <v>201</v>
      </c>
      <c r="GK3162" s="81">
        <v>0.71896016785820482</v>
      </c>
      <c r="GL3162" s="81">
        <v>145.26083699999899</v>
      </c>
      <c r="GM3162" s="81">
        <v>2023</v>
      </c>
      <c r="GN3162" s="81" t="s">
        <v>173</v>
      </c>
      <c r="GO3162" s="81">
        <v>1.1148832299820636E-2</v>
      </c>
      <c r="GP3162" s="81">
        <v>10</v>
      </c>
      <c r="GQ3162" s="81">
        <v>0</v>
      </c>
      <c r="GR3162" s="81" t="s">
        <v>448</v>
      </c>
      <c r="GS3162" s="81">
        <v>1.1148832299820636E-2</v>
      </c>
      <c r="GT3162" s="81">
        <v>8.0155663417020209E-3</v>
      </c>
      <c r="GU3162" s="81">
        <v>1.1148832299820636E-2</v>
      </c>
      <c r="GV3162" s="81">
        <v>8.0155663417020209E-3</v>
      </c>
      <c r="GW3162" s="81">
        <v>1.1148832299820636E-2</v>
      </c>
      <c r="GX3162" s="81">
        <v>8.0155663417020209E-3</v>
      </c>
      <c r="GY3162" s="81">
        <v>1.1148832299820636E-2</v>
      </c>
      <c r="GZ3162" s="81">
        <v>8.0155663417020209E-3</v>
      </c>
    </row>
    <row r="3163" spans="98:208" x14ac:dyDescent="0.25">
      <c r="CT3163" s="81" t="s">
        <v>155</v>
      </c>
      <c r="CU3163" s="81" t="s">
        <v>472</v>
      </c>
      <c r="CV3163" s="81" t="s">
        <v>459</v>
      </c>
      <c r="CW3163" s="81">
        <v>2021</v>
      </c>
      <c r="CX3163" s="81">
        <v>0</v>
      </c>
      <c r="CY3163" s="81">
        <v>0</v>
      </c>
      <c r="CZ3163" s="81">
        <v>0</v>
      </c>
      <c r="DA3163" s="81">
        <v>0</v>
      </c>
      <c r="DB3163" s="81">
        <v>5.2405583313016697</v>
      </c>
      <c r="DC3163" s="81">
        <v>0.6964182168122236</v>
      </c>
      <c r="DD3163" s="81">
        <v>2.941964152281078</v>
      </c>
      <c r="DE3163" s="81">
        <v>1.602175962208328</v>
      </c>
      <c r="DF3163" s="81">
        <v>7.7642499097796093E-3</v>
      </c>
      <c r="DG3163" s="81">
        <v>7.7642499097796093E-3</v>
      </c>
      <c r="DH3163" s="81">
        <v>0</v>
      </c>
      <c r="DI3163" s="81">
        <v>0</v>
      </c>
      <c r="DJ3163" s="81">
        <v>6.0654359939987696E-6</v>
      </c>
      <c r="DL3163" s="81">
        <v>0</v>
      </c>
      <c r="DM3163" s="81">
        <v>4.7093560869178938E-8</v>
      </c>
      <c r="DN3163" s="81">
        <v>4.7093560869178938E-8</v>
      </c>
      <c r="DO3163" s="81">
        <v>0</v>
      </c>
      <c r="DP3163" s="81">
        <v>4.7093560869178938E-8</v>
      </c>
      <c r="DQ3163" s="81">
        <v>4.7093560869178938E-8</v>
      </c>
      <c r="DR3163" s="81">
        <v>0</v>
      </c>
      <c r="DS3163" s="81">
        <v>0</v>
      </c>
      <c r="DT3163" s="81">
        <v>0</v>
      </c>
      <c r="DU3163" s="81">
        <v>0</v>
      </c>
      <c r="DV3163" s="81">
        <v>0</v>
      </c>
      <c r="DW3163" s="81">
        <v>0</v>
      </c>
      <c r="GE3163" s="81" t="s">
        <v>449</v>
      </c>
      <c r="GF3163" s="81" t="s">
        <v>155</v>
      </c>
      <c r="GG3163" s="81" t="s">
        <v>474</v>
      </c>
      <c r="GH3163" s="81" t="s">
        <v>459</v>
      </c>
      <c r="GI3163" s="81">
        <v>2024</v>
      </c>
      <c r="GJ3163" s="81" t="s">
        <v>201</v>
      </c>
      <c r="GK3163" s="81">
        <v>0.71896016785820482</v>
      </c>
      <c r="GL3163" s="81">
        <v>145.26083699999899</v>
      </c>
      <c r="GM3163" s="81">
        <v>2024</v>
      </c>
      <c r="GN3163" s="81" t="s">
        <v>173</v>
      </c>
      <c r="GO3163" s="81">
        <v>1.1148832299820636E-2</v>
      </c>
      <c r="GP3163" s="81">
        <v>10</v>
      </c>
      <c r="GQ3163" s="81">
        <v>0</v>
      </c>
      <c r="GR3163" s="81" t="s">
        <v>448</v>
      </c>
      <c r="GS3163" s="81">
        <v>1.1148832299820636E-2</v>
      </c>
      <c r="GT3163" s="81">
        <v>8.0155663417020209E-3</v>
      </c>
      <c r="GU3163" s="81">
        <v>1.1148832299820636E-2</v>
      </c>
      <c r="GV3163" s="81">
        <v>8.0155663417020209E-3</v>
      </c>
      <c r="GW3163" s="81">
        <v>1.1148832299820636E-2</v>
      </c>
      <c r="GX3163" s="81">
        <v>8.0155663417020209E-3</v>
      </c>
      <c r="GY3163" s="81">
        <v>1.1148832299820636E-2</v>
      </c>
      <c r="GZ3163" s="81">
        <v>8.0155663417020209E-3</v>
      </c>
    </row>
    <row r="3164" spans="98:208" x14ac:dyDescent="0.25">
      <c r="CT3164" s="81" t="s">
        <v>155</v>
      </c>
      <c r="CU3164" s="81" t="s">
        <v>472</v>
      </c>
      <c r="CV3164" s="81" t="s">
        <v>459</v>
      </c>
      <c r="CW3164" s="81">
        <v>2022</v>
      </c>
      <c r="CX3164" s="81">
        <v>0</v>
      </c>
      <c r="CY3164" s="81">
        <v>0</v>
      </c>
      <c r="CZ3164" s="81">
        <v>0</v>
      </c>
      <c r="DA3164" s="81">
        <v>0</v>
      </c>
      <c r="DB3164" s="81">
        <v>5.2405583313016697</v>
      </c>
      <c r="DC3164" s="81">
        <v>0.6964182168122236</v>
      </c>
      <c r="DD3164" s="81">
        <v>2.941964152281078</v>
      </c>
      <c r="DE3164" s="81">
        <v>1.602175962208328</v>
      </c>
      <c r="DF3164" s="81">
        <v>7.7642499097796093E-3</v>
      </c>
      <c r="DG3164" s="81">
        <v>7.7642499097796093E-3</v>
      </c>
      <c r="DH3164" s="81">
        <v>7.7642499097796093E-3</v>
      </c>
      <c r="DI3164" s="81">
        <v>0</v>
      </c>
      <c r="DJ3164" s="81">
        <v>6.0654359939987696E-6</v>
      </c>
      <c r="DL3164" s="81">
        <v>0</v>
      </c>
      <c r="DM3164" s="81">
        <v>4.7093560869178938E-8</v>
      </c>
      <c r="DN3164" s="81">
        <v>4.7093560869178938E-8</v>
      </c>
      <c r="DO3164" s="81">
        <v>0</v>
      </c>
      <c r="DP3164" s="81">
        <v>4.7093560869178938E-8</v>
      </c>
      <c r="DQ3164" s="81">
        <v>4.7093560869178938E-8</v>
      </c>
      <c r="DR3164" s="81">
        <v>0</v>
      </c>
      <c r="DS3164" s="81">
        <v>4.7093560869178938E-8</v>
      </c>
      <c r="DT3164" s="81">
        <v>4.7093560869178938E-8</v>
      </c>
      <c r="DU3164" s="81">
        <v>0</v>
      </c>
      <c r="DV3164" s="81">
        <v>0</v>
      </c>
      <c r="DW3164" s="81">
        <v>0</v>
      </c>
      <c r="GE3164" s="81" t="s">
        <v>449</v>
      </c>
      <c r="GF3164" s="81" t="s">
        <v>155</v>
      </c>
      <c r="GG3164" s="81" t="s">
        <v>474</v>
      </c>
      <c r="GH3164" s="81" t="s">
        <v>459</v>
      </c>
      <c r="GI3164" s="81">
        <v>2025</v>
      </c>
      <c r="GJ3164" s="81" t="s">
        <v>201</v>
      </c>
      <c r="GK3164" s="81">
        <v>0.71896016785820482</v>
      </c>
      <c r="GL3164" s="81">
        <v>145.26083699999899</v>
      </c>
      <c r="GM3164" s="81">
        <v>2025</v>
      </c>
      <c r="GN3164" s="81" t="s">
        <v>173</v>
      </c>
      <c r="GO3164" s="81">
        <v>1.1148832299820636E-2</v>
      </c>
      <c r="GP3164" s="81">
        <v>10</v>
      </c>
      <c r="GQ3164" s="81">
        <v>0</v>
      </c>
      <c r="GR3164" s="81" t="s">
        <v>448</v>
      </c>
      <c r="GS3164" s="81">
        <v>1.1148832299820636E-2</v>
      </c>
      <c r="GT3164" s="81">
        <v>8.0155663417020209E-3</v>
      </c>
      <c r="GU3164" s="81">
        <v>1.1148832299820636E-2</v>
      </c>
      <c r="GV3164" s="81">
        <v>8.0155663417020209E-3</v>
      </c>
      <c r="GW3164" s="81">
        <v>1.1148832299820636E-2</v>
      </c>
      <c r="GX3164" s="81">
        <v>8.0155663417020209E-3</v>
      </c>
      <c r="GY3164" s="81">
        <v>1.1148832299820636E-2</v>
      </c>
      <c r="GZ3164" s="81">
        <v>8.0155663417020209E-3</v>
      </c>
    </row>
    <row r="3165" spans="98:208" x14ac:dyDescent="0.25">
      <c r="CT3165" s="81" t="s">
        <v>155</v>
      </c>
      <c r="CU3165" s="81" t="s">
        <v>472</v>
      </c>
      <c r="CV3165" s="81" t="s">
        <v>459</v>
      </c>
      <c r="CW3165" s="81">
        <v>2023</v>
      </c>
      <c r="CX3165" s="81">
        <v>0</v>
      </c>
      <c r="CY3165" s="81">
        <v>0</v>
      </c>
      <c r="CZ3165" s="81">
        <v>0</v>
      </c>
      <c r="DA3165" s="81">
        <v>0</v>
      </c>
      <c r="DB3165" s="81">
        <v>5.4750346070078866</v>
      </c>
      <c r="DC3165" s="81">
        <v>0.71896016785819905</v>
      </c>
      <c r="DD3165" s="81">
        <v>3.07149719861517</v>
      </c>
      <c r="DE3165" s="81">
        <v>1.6845772405344781</v>
      </c>
      <c r="DF3165" s="81">
        <v>8.0155663417019567E-3</v>
      </c>
      <c r="DG3165" s="81">
        <v>8.0155663417019567E-3</v>
      </c>
      <c r="DH3165" s="81">
        <v>8.0155663417019567E-3</v>
      </c>
      <c r="DI3165" s="81">
        <v>8.0155663417019567E-3</v>
      </c>
      <c r="DJ3165" s="81">
        <v>6.0654359939987696E-6</v>
      </c>
      <c r="DL3165" s="81">
        <v>0</v>
      </c>
      <c r="DM3165" s="81">
        <v>4.8617904601244091E-8</v>
      </c>
      <c r="DN3165" s="81">
        <v>4.8617904601244091E-8</v>
      </c>
      <c r="DO3165" s="81">
        <v>0</v>
      </c>
      <c r="DP3165" s="81">
        <v>4.8617904601244091E-8</v>
      </c>
      <c r="DQ3165" s="81">
        <v>4.8617904601244091E-8</v>
      </c>
      <c r="DR3165" s="81">
        <v>0</v>
      </c>
      <c r="DS3165" s="81">
        <v>4.8617904601244091E-8</v>
      </c>
      <c r="DT3165" s="81">
        <v>4.8617904601244091E-8</v>
      </c>
      <c r="DU3165" s="81">
        <v>0</v>
      </c>
      <c r="DV3165" s="81">
        <v>4.8617904601244091E-8</v>
      </c>
      <c r="DW3165" s="81">
        <v>4.8617904601244091E-8</v>
      </c>
      <c r="GE3165" s="81" t="s">
        <v>449</v>
      </c>
      <c r="GF3165" s="81" t="s">
        <v>155</v>
      </c>
      <c r="GG3165" s="81" t="s">
        <v>474</v>
      </c>
      <c r="GH3165" s="81" t="s">
        <v>459</v>
      </c>
      <c r="GI3165" s="81">
        <v>2026</v>
      </c>
      <c r="GJ3165" s="81" t="s">
        <v>201</v>
      </c>
      <c r="GK3165" s="81">
        <v>0.71896016785820482</v>
      </c>
      <c r="GL3165" s="81">
        <v>145.26083699999899</v>
      </c>
      <c r="GM3165" s="81">
        <v>2026</v>
      </c>
      <c r="GN3165" s="81" t="s">
        <v>173</v>
      </c>
      <c r="GO3165" s="81">
        <v>1.1148832299820636E-2</v>
      </c>
      <c r="GP3165" s="81">
        <v>10</v>
      </c>
      <c r="GQ3165" s="81">
        <v>0</v>
      </c>
      <c r="GR3165" s="81" t="s">
        <v>448</v>
      </c>
      <c r="GS3165" s="81">
        <v>1.1148832299820636E-2</v>
      </c>
      <c r="GT3165" s="81">
        <v>8.0155663417020209E-3</v>
      </c>
      <c r="GU3165" s="81">
        <v>1.1148832299820636E-2</v>
      </c>
      <c r="GV3165" s="81">
        <v>8.0155663417020209E-3</v>
      </c>
      <c r="GW3165" s="81">
        <v>1.1148832299820636E-2</v>
      </c>
      <c r="GX3165" s="81">
        <v>8.0155663417020209E-3</v>
      </c>
      <c r="GY3165" s="81">
        <v>1.1148832299820636E-2</v>
      </c>
      <c r="GZ3165" s="81">
        <v>8.0155663417020209E-3</v>
      </c>
    </row>
    <row r="3166" spans="98:208" x14ac:dyDescent="0.25">
      <c r="CT3166" s="81" t="s">
        <v>155</v>
      </c>
      <c r="CU3166" s="81" t="s">
        <v>472</v>
      </c>
      <c r="CV3166" s="81" t="s">
        <v>459</v>
      </c>
      <c r="CW3166" s="81">
        <v>2024</v>
      </c>
      <c r="CX3166" s="81">
        <v>0</v>
      </c>
      <c r="CY3166" s="81">
        <v>0</v>
      </c>
      <c r="CZ3166" s="81">
        <v>0</v>
      </c>
      <c r="DA3166" s="81">
        <v>0</v>
      </c>
      <c r="DB3166" s="81">
        <v>5.4750346070078866</v>
      </c>
      <c r="DC3166" s="81">
        <v>0.71896016785819905</v>
      </c>
      <c r="DD3166" s="81">
        <v>3.07149719861517</v>
      </c>
      <c r="DE3166" s="81">
        <v>1.6845772405344781</v>
      </c>
      <c r="DF3166" s="81">
        <v>8.0155663417019567E-3</v>
      </c>
      <c r="DG3166" s="81">
        <v>8.0155663417019567E-3</v>
      </c>
      <c r="DH3166" s="81">
        <v>8.0155663417019567E-3</v>
      </c>
      <c r="DI3166" s="81">
        <v>8.0155663417019567E-3</v>
      </c>
      <c r="DJ3166" s="81">
        <v>6.0654359939987696E-6</v>
      </c>
      <c r="DL3166" s="81">
        <v>0</v>
      </c>
      <c r="DM3166" s="81">
        <v>4.8617904601244091E-8</v>
      </c>
      <c r="DN3166" s="81">
        <v>4.8617904601244091E-8</v>
      </c>
      <c r="DO3166" s="81">
        <v>0</v>
      </c>
      <c r="DP3166" s="81">
        <v>4.8617904601244091E-8</v>
      </c>
      <c r="DQ3166" s="81">
        <v>4.8617904601244091E-8</v>
      </c>
      <c r="DR3166" s="81">
        <v>0</v>
      </c>
      <c r="DS3166" s="81">
        <v>4.8617904601244091E-8</v>
      </c>
      <c r="DT3166" s="81">
        <v>4.8617904601244091E-8</v>
      </c>
      <c r="DU3166" s="81">
        <v>0</v>
      </c>
      <c r="DV3166" s="81">
        <v>4.8617904601244091E-8</v>
      </c>
      <c r="DW3166" s="81">
        <v>4.8617904601244091E-8</v>
      </c>
      <c r="GE3166" s="81" t="s">
        <v>449</v>
      </c>
      <c r="GF3166" s="81" t="s">
        <v>155</v>
      </c>
      <c r="GG3166" s="81" t="s">
        <v>474</v>
      </c>
      <c r="GH3166" s="81" t="s">
        <v>459</v>
      </c>
      <c r="GI3166" s="81">
        <v>2027</v>
      </c>
      <c r="GJ3166" s="81" t="s">
        <v>201</v>
      </c>
      <c r="GK3166" s="81">
        <v>0.71896016785820482</v>
      </c>
      <c r="GL3166" s="81">
        <v>145.26083699999899</v>
      </c>
      <c r="GM3166" s="81">
        <v>2027</v>
      </c>
      <c r="GN3166" s="81" t="s">
        <v>173</v>
      </c>
      <c r="GO3166" s="81">
        <v>1.1148832299820636E-2</v>
      </c>
      <c r="GP3166" s="81">
        <v>10</v>
      </c>
      <c r="GQ3166" s="81">
        <v>0</v>
      </c>
      <c r="GR3166" s="81" t="s">
        <v>448</v>
      </c>
      <c r="GS3166" s="81">
        <v>1.1148832299820636E-2</v>
      </c>
      <c r="GT3166" s="81">
        <v>8.0155663417020209E-3</v>
      </c>
      <c r="GU3166" s="81">
        <v>1.1148832299820636E-2</v>
      </c>
      <c r="GV3166" s="81">
        <v>8.0155663417020209E-3</v>
      </c>
      <c r="GW3166" s="81">
        <v>1.1148832299820636E-2</v>
      </c>
      <c r="GX3166" s="81">
        <v>8.0155663417020209E-3</v>
      </c>
      <c r="GY3166" s="81">
        <v>1.1148832299820636E-2</v>
      </c>
      <c r="GZ3166" s="81">
        <v>8.0155663417020209E-3</v>
      </c>
    </row>
    <row r="3167" spans="98:208" x14ac:dyDescent="0.25">
      <c r="CT3167" s="81" t="s">
        <v>155</v>
      </c>
      <c r="CU3167" s="81" t="s">
        <v>472</v>
      </c>
      <c r="CV3167" s="81" t="s">
        <v>459</v>
      </c>
      <c r="CW3167" s="81">
        <v>2025</v>
      </c>
      <c r="CX3167" s="81">
        <v>0</v>
      </c>
      <c r="CY3167" s="81">
        <v>0</v>
      </c>
      <c r="CZ3167" s="81">
        <v>0</v>
      </c>
      <c r="DA3167" s="81">
        <v>0</v>
      </c>
      <c r="DB3167" s="81">
        <v>5.4750346070078866</v>
      </c>
      <c r="DC3167" s="81">
        <v>0.71896016785819905</v>
      </c>
      <c r="DD3167" s="81">
        <v>3.07149719861517</v>
      </c>
      <c r="DE3167" s="81">
        <v>1.6845772405344781</v>
      </c>
      <c r="DF3167" s="81">
        <v>8.0155663417019567E-3</v>
      </c>
      <c r="DG3167" s="81">
        <v>8.0155663417019567E-3</v>
      </c>
      <c r="DH3167" s="81">
        <v>8.0155663417019567E-3</v>
      </c>
      <c r="DI3167" s="81">
        <v>8.0155663417019567E-3</v>
      </c>
      <c r="DJ3167" s="81">
        <v>6.0654359939987696E-6</v>
      </c>
      <c r="DL3167" s="81">
        <v>0</v>
      </c>
      <c r="DM3167" s="81">
        <v>4.8617904601244091E-8</v>
      </c>
      <c r="DN3167" s="81">
        <v>4.8617904601244091E-8</v>
      </c>
      <c r="DO3167" s="81">
        <v>0</v>
      </c>
      <c r="DP3167" s="81">
        <v>4.8617904601244091E-8</v>
      </c>
      <c r="DQ3167" s="81">
        <v>4.8617904601244091E-8</v>
      </c>
      <c r="DR3167" s="81">
        <v>0</v>
      </c>
      <c r="DS3167" s="81">
        <v>4.8617904601244091E-8</v>
      </c>
      <c r="DT3167" s="81">
        <v>4.8617904601244091E-8</v>
      </c>
      <c r="DU3167" s="81">
        <v>0</v>
      </c>
      <c r="DV3167" s="81">
        <v>4.8617904601244091E-8</v>
      </c>
      <c r="DW3167" s="81">
        <v>4.8617904601244091E-8</v>
      </c>
      <c r="GE3167" s="81" t="s">
        <v>449</v>
      </c>
      <c r="GF3167" s="81" t="s">
        <v>155</v>
      </c>
      <c r="GG3167" s="81" t="s">
        <v>474</v>
      </c>
      <c r="GH3167" s="81" t="s">
        <v>459</v>
      </c>
      <c r="GI3167" s="81">
        <v>2028</v>
      </c>
      <c r="GJ3167" s="81" t="s">
        <v>201</v>
      </c>
      <c r="GK3167" s="81">
        <v>0.74733835430389162</v>
      </c>
      <c r="GL3167" s="81">
        <v>145.26083699999899</v>
      </c>
      <c r="GM3167" s="81">
        <v>2028</v>
      </c>
      <c r="GN3167" s="81" t="s">
        <v>173</v>
      </c>
      <c r="GO3167" s="81">
        <v>1.1148832299820636E-2</v>
      </c>
      <c r="GP3167" s="81">
        <v>10</v>
      </c>
      <c r="GQ3167" s="81">
        <v>0</v>
      </c>
      <c r="GR3167" s="81" t="s">
        <v>448</v>
      </c>
      <c r="GS3167" s="81">
        <v>1.1148832299820636E-2</v>
      </c>
      <c r="GT3167" s="81">
        <v>8.3319499833580252E-3</v>
      </c>
      <c r="GU3167" s="81">
        <v>1.1148832299820636E-2</v>
      </c>
      <c r="GV3167" s="81">
        <v>8.3319499833580252E-3</v>
      </c>
      <c r="GW3167" s="81">
        <v>1.1148832299820636E-2</v>
      </c>
      <c r="GX3167" s="81">
        <v>8.3319499833580252E-3</v>
      </c>
      <c r="GY3167" s="81">
        <v>1.1148832299820636E-2</v>
      </c>
      <c r="GZ3167" s="81">
        <v>8.3319499833580252E-3</v>
      </c>
    </row>
    <row r="3168" spans="98:208" x14ac:dyDescent="0.25">
      <c r="CT3168" s="81" t="s">
        <v>155</v>
      </c>
      <c r="CU3168" s="81" t="s">
        <v>472</v>
      </c>
      <c r="CV3168" s="81" t="s">
        <v>459</v>
      </c>
      <c r="CW3168" s="81">
        <v>2026</v>
      </c>
      <c r="CX3168" s="81">
        <v>0</v>
      </c>
      <c r="CY3168" s="81">
        <v>0</v>
      </c>
      <c r="CZ3168" s="81">
        <v>0</v>
      </c>
      <c r="DA3168" s="81">
        <v>0</v>
      </c>
      <c r="DB3168" s="81">
        <v>5.4750346070078866</v>
      </c>
      <c r="DC3168" s="81">
        <v>0.71896016785819905</v>
      </c>
      <c r="DD3168" s="81">
        <v>3.07149719861517</v>
      </c>
      <c r="DE3168" s="81">
        <v>1.6845772405344781</v>
      </c>
      <c r="DF3168" s="81">
        <v>8.0155663417019567E-3</v>
      </c>
      <c r="DG3168" s="81">
        <v>8.0155663417019567E-3</v>
      </c>
      <c r="DH3168" s="81">
        <v>8.0155663417019567E-3</v>
      </c>
      <c r="DI3168" s="81">
        <v>8.0155663417019567E-3</v>
      </c>
      <c r="DJ3168" s="81">
        <v>6.0654359939987696E-6</v>
      </c>
      <c r="DL3168" s="81">
        <v>0</v>
      </c>
      <c r="DM3168" s="81">
        <v>4.8617904601244091E-8</v>
      </c>
      <c r="DN3168" s="81">
        <v>4.8617904601244091E-8</v>
      </c>
      <c r="DO3168" s="81">
        <v>0</v>
      </c>
      <c r="DP3168" s="81">
        <v>4.8617904601244091E-8</v>
      </c>
      <c r="DQ3168" s="81">
        <v>4.8617904601244091E-8</v>
      </c>
      <c r="DR3168" s="81">
        <v>0</v>
      </c>
      <c r="DS3168" s="81">
        <v>4.8617904601244091E-8</v>
      </c>
      <c r="DT3168" s="81">
        <v>4.8617904601244091E-8</v>
      </c>
      <c r="DU3168" s="81">
        <v>0</v>
      </c>
      <c r="DV3168" s="81">
        <v>4.8617904601244091E-8</v>
      </c>
      <c r="DW3168" s="81">
        <v>4.8617904601244091E-8</v>
      </c>
      <c r="GE3168" s="81" t="s">
        <v>449</v>
      </c>
      <c r="GF3168" s="81" t="s">
        <v>155</v>
      </c>
      <c r="GG3168" s="81" t="s">
        <v>474</v>
      </c>
      <c r="GH3168" s="81" t="s">
        <v>459</v>
      </c>
      <c r="GI3168" s="81">
        <v>2029</v>
      </c>
      <c r="GJ3168" s="81" t="s">
        <v>201</v>
      </c>
      <c r="GK3168" s="81">
        <v>0.74733835430389162</v>
      </c>
      <c r="GL3168" s="81">
        <v>145.26083699999899</v>
      </c>
      <c r="GM3168" s="81">
        <v>2029</v>
      </c>
      <c r="GN3168" s="81" t="s">
        <v>173</v>
      </c>
      <c r="GO3168" s="81">
        <v>1.1148832299820636E-2</v>
      </c>
      <c r="GP3168" s="81">
        <v>10</v>
      </c>
      <c r="GQ3168" s="81">
        <v>0</v>
      </c>
      <c r="GR3168" s="81" t="s">
        <v>448</v>
      </c>
      <c r="GS3168" s="81">
        <v>1.1148832299820636E-2</v>
      </c>
      <c r="GT3168" s="81">
        <v>8.3319499833580252E-3</v>
      </c>
      <c r="GU3168" s="81">
        <v>1.1148832299820636E-2</v>
      </c>
      <c r="GV3168" s="81">
        <v>8.3319499833580252E-3</v>
      </c>
      <c r="GW3168" s="81">
        <v>1.1148832299820636E-2</v>
      </c>
      <c r="GX3168" s="81">
        <v>8.3319499833580252E-3</v>
      </c>
      <c r="GY3168" s="81">
        <v>1.1148832299820636E-2</v>
      </c>
      <c r="GZ3168" s="81">
        <v>8.3319499833580252E-3</v>
      </c>
    </row>
    <row r="3169" spans="98:208" x14ac:dyDescent="0.25">
      <c r="CT3169" s="81" t="s">
        <v>155</v>
      </c>
      <c r="CU3169" s="81" t="s">
        <v>472</v>
      </c>
      <c r="CV3169" s="81" t="s">
        <v>459</v>
      </c>
      <c r="CW3169" s="81">
        <v>2027</v>
      </c>
      <c r="CX3169" s="81">
        <v>0</v>
      </c>
      <c r="CY3169" s="81">
        <v>0</v>
      </c>
      <c r="CZ3169" s="81">
        <v>0</v>
      </c>
      <c r="DA3169" s="81">
        <v>0</v>
      </c>
      <c r="DB3169" s="81">
        <v>5.4750346070078866</v>
      </c>
      <c r="DC3169" s="81">
        <v>0.71896016785819905</v>
      </c>
      <c r="DD3169" s="81">
        <v>3.07149719861517</v>
      </c>
      <c r="DE3169" s="81">
        <v>1.6845772405344781</v>
      </c>
      <c r="DF3169" s="81">
        <v>8.0155663417019567E-3</v>
      </c>
      <c r="DG3169" s="81">
        <v>8.0155663417019567E-3</v>
      </c>
      <c r="DH3169" s="81">
        <v>8.0155663417019567E-3</v>
      </c>
      <c r="DI3169" s="81">
        <v>8.0155663417019567E-3</v>
      </c>
      <c r="DJ3169" s="81">
        <v>6.0654359939987696E-6</v>
      </c>
      <c r="DL3169" s="81">
        <v>0</v>
      </c>
      <c r="DM3169" s="81">
        <v>4.8617904601244091E-8</v>
      </c>
      <c r="DN3169" s="81">
        <v>4.8617904601244091E-8</v>
      </c>
      <c r="DO3169" s="81">
        <v>0</v>
      </c>
      <c r="DP3169" s="81">
        <v>4.8617904601244091E-8</v>
      </c>
      <c r="DQ3169" s="81">
        <v>4.8617904601244091E-8</v>
      </c>
      <c r="DR3169" s="81">
        <v>0</v>
      </c>
      <c r="DS3169" s="81">
        <v>4.8617904601244091E-8</v>
      </c>
      <c r="DT3169" s="81">
        <v>4.8617904601244091E-8</v>
      </c>
      <c r="DU3169" s="81">
        <v>0</v>
      </c>
      <c r="DV3169" s="81">
        <v>4.8617904601244091E-8</v>
      </c>
      <c r="DW3169" s="81">
        <v>4.8617904601244091E-8</v>
      </c>
      <c r="GE3169" s="81" t="s">
        <v>449</v>
      </c>
      <c r="GF3169" s="81" t="s">
        <v>155</v>
      </c>
      <c r="GG3169" s="81" t="s">
        <v>474</v>
      </c>
      <c r="GH3169" s="81" t="s">
        <v>459</v>
      </c>
      <c r="GI3169" s="81">
        <v>2030</v>
      </c>
      <c r="GJ3169" s="81" t="s">
        <v>201</v>
      </c>
      <c r="GK3169" s="81">
        <v>0.74733835430389162</v>
      </c>
      <c r="GL3169" s="81">
        <v>145.26083699999899</v>
      </c>
      <c r="GM3169" s="81">
        <v>2030</v>
      </c>
      <c r="GN3169" s="81" t="s">
        <v>173</v>
      </c>
      <c r="GO3169" s="81">
        <v>1.1148832299820636E-2</v>
      </c>
      <c r="GP3169" s="81">
        <v>10</v>
      </c>
      <c r="GQ3169" s="81">
        <v>0</v>
      </c>
      <c r="GR3169" s="81" t="s">
        <v>448</v>
      </c>
      <c r="GS3169" s="81">
        <v>0</v>
      </c>
      <c r="GT3169" s="81">
        <v>0</v>
      </c>
      <c r="GU3169" s="81">
        <v>1.1148832299820636E-2</v>
      </c>
      <c r="GV3169" s="81">
        <v>8.3319499833580252E-3</v>
      </c>
      <c r="GW3169" s="81">
        <v>1.1148832299820636E-2</v>
      </c>
      <c r="GX3169" s="81">
        <v>8.3319499833580252E-3</v>
      </c>
      <c r="GY3169" s="81">
        <v>1.1148832299820636E-2</v>
      </c>
      <c r="GZ3169" s="81">
        <v>8.3319499833580252E-3</v>
      </c>
    </row>
    <row r="3170" spans="98:208" x14ac:dyDescent="0.25">
      <c r="CT3170" s="81" t="s">
        <v>155</v>
      </c>
      <c r="CU3170" s="81" t="s">
        <v>472</v>
      </c>
      <c r="CV3170" s="81" t="s">
        <v>459</v>
      </c>
      <c r="CW3170" s="81">
        <v>2028</v>
      </c>
      <c r="CX3170" s="81">
        <v>0</v>
      </c>
      <c r="CY3170" s="81">
        <v>0</v>
      </c>
      <c r="CZ3170" s="81">
        <v>0</v>
      </c>
      <c r="DA3170" s="81">
        <v>0</v>
      </c>
      <c r="DB3170" s="81">
        <v>5.777015340078596</v>
      </c>
      <c r="DC3170" s="81">
        <v>0.74733835430387452</v>
      </c>
      <c r="DD3170" s="81">
        <v>3.2379513401017812</v>
      </c>
      <c r="DE3170" s="81">
        <v>1.7917256456728601</v>
      </c>
      <c r="DF3170" s="81">
        <v>8.3319499833578343E-3</v>
      </c>
      <c r="DG3170" s="81">
        <v>8.3319499833578343E-3</v>
      </c>
      <c r="DH3170" s="81">
        <v>8.3319499833578343E-3</v>
      </c>
      <c r="DI3170" s="81">
        <v>8.3319499833578343E-3</v>
      </c>
      <c r="DJ3170" s="81">
        <v>6.0654359939987696E-6</v>
      </c>
      <c r="DL3170" s="81">
        <v>0</v>
      </c>
      <c r="DM3170" s="81">
        <v>5.0536909329256058E-8</v>
      </c>
      <c r="DN3170" s="81">
        <v>5.0536909329256058E-8</v>
      </c>
      <c r="DO3170" s="81">
        <v>0</v>
      </c>
      <c r="DP3170" s="81">
        <v>5.0536909329256058E-8</v>
      </c>
      <c r="DQ3170" s="81">
        <v>5.0536909329256058E-8</v>
      </c>
      <c r="DR3170" s="81">
        <v>0</v>
      </c>
      <c r="DS3170" s="81">
        <v>5.0536909329256058E-8</v>
      </c>
      <c r="DT3170" s="81">
        <v>5.0536909329256058E-8</v>
      </c>
      <c r="DU3170" s="81">
        <v>0</v>
      </c>
      <c r="DV3170" s="81">
        <v>5.0536909329256058E-8</v>
      </c>
      <c r="DW3170" s="81">
        <v>5.0536909329256058E-8</v>
      </c>
      <c r="GE3170" s="81" t="s">
        <v>449</v>
      </c>
      <c r="GF3170" s="81" t="s">
        <v>155</v>
      </c>
      <c r="GG3170" s="81" t="s">
        <v>474</v>
      </c>
      <c r="GH3170" s="81" t="s">
        <v>459</v>
      </c>
      <c r="GI3170" s="81">
        <v>2031</v>
      </c>
      <c r="GJ3170" s="81" t="s">
        <v>201</v>
      </c>
      <c r="GK3170" s="81">
        <v>0.74733835430389162</v>
      </c>
      <c r="GL3170" s="81">
        <v>145.26083699999899</v>
      </c>
      <c r="GM3170" s="81">
        <v>2031</v>
      </c>
      <c r="GN3170" s="81" t="s">
        <v>173</v>
      </c>
      <c r="GO3170" s="81">
        <v>1.1148832299820636E-2</v>
      </c>
      <c r="GP3170" s="81">
        <v>10</v>
      </c>
      <c r="GQ3170" s="81">
        <v>0</v>
      </c>
      <c r="GR3170" s="81" t="s">
        <v>448</v>
      </c>
      <c r="GS3170" s="81">
        <v>0</v>
      </c>
      <c r="GT3170" s="81">
        <v>0</v>
      </c>
      <c r="GU3170" s="81">
        <v>0</v>
      </c>
      <c r="GV3170" s="81">
        <v>0</v>
      </c>
      <c r="GW3170" s="81">
        <v>1.1148832299820636E-2</v>
      </c>
      <c r="GX3170" s="81">
        <v>8.3319499833580252E-3</v>
      </c>
      <c r="GY3170" s="81">
        <v>1.1148832299820636E-2</v>
      </c>
      <c r="GZ3170" s="81">
        <v>8.3319499833580252E-3</v>
      </c>
    </row>
    <row r="3171" spans="98:208" x14ac:dyDescent="0.25">
      <c r="CT3171" s="81" t="s">
        <v>155</v>
      </c>
      <c r="CU3171" s="81" t="s">
        <v>472</v>
      </c>
      <c r="CV3171" s="81" t="s">
        <v>459</v>
      </c>
      <c r="CW3171" s="81">
        <v>2029</v>
      </c>
      <c r="CX3171" s="81">
        <v>0</v>
      </c>
      <c r="CY3171" s="81">
        <v>0</v>
      </c>
      <c r="CZ3171" s="81">
        <v>0</v>
      </c>
      <c r="DA3171" s="81">
        <v>0</v>
      </c>
      <c r="DB3171" s="81">
        <v>5.777015340078596</v>
      </c>
      <c r="DC3171" s="81">
        <v>0.74733835430387452</v>
      </c>
      <c r="DD3171" s="81">
        <v>3.2379513401017812</v>
      </c>
      <c r="DE3171" s="81">
        <v>1.7917256456728601</v>
      </c>
      <c r="DF3171" s="81">
        <v>8.3319499833578343E-3</v>
      </c>
      <c r="DG3171" s="81">
        <v>8.3319499833578343E-3</v>
      </c>
      <c r="DH3171" s="81">
        <v>8.3319499833578343E-3</v>
      </c>
      <c r="DI3171" s="81">
        <v>8.3319499833578343E-3</v>
      </c>
      <c r="DJ3171" s="81">
        <v>6.0654359939987696E-6</v>
      </c>
      <c r="DL3171" s="81">
        <v>0</v>
      </c>
      <c r="DM3171" s="81">
        <v>5.0536909329256058E-8</v>
      </c>
      <c r="DN3171" s="81">
        <v>5.0536909329256058E-8</v>
      </c>
      <c r="DO3171" s="81">
        <v>0</v>
      </c>
      <c r="DP3171" s="81">
        <v>5.0536909329256058E-8</v>
      </c>
      <c r="DQ3171" s="81">
        <v>5.0536909329256058E-8</v>
      </c>
      <c r="DR3171" s="81">
        <v>0</v>
      </c>
      <c r="DS3171" s="81">
        <v>5.0536909329256058E-8</v>
      </c>
      <c r="DT3171" s="81">
        <v>5.0536909329256058E-8</v>
      </c>
      <c r="DU3171" s="81">
        <v>0</v>
      </c>
      <c r="DV3171" s="81">
        <v>5.0536909329256058E-8</v>
      </c>
      <c r="DW3171" s="81">
        <v>5.0536909329256058E-8</v>
      </c>
      <c r="GE3171" s="81" t="s">
        <v>449</v>
      </c>
      <c r="GF3171" s="81" t="s">
        <v>155</v>
      </c>
      <c r="GG3171" s="81" t="s">
        <v>474</v>
      </c>
      <c r="GH3171" s="81" t="s">
        <v>459</v>
      </c>
      <c r="GI3171" s="81">
        <v>2032</v>
      </c>
      <c r="GJ3171" s="81" t="s">
        <v>201</v>
      </c>
      <c r="GK3171" s="81">
        <v>0.74733835430389162</v>
      </c>
      <c r="GL3171" s="81">
        <v>145.26083699999899</v>
      </c>
      <c r="GM3171" s="81">
        <v>2032</v>
      </c>
      <c r="GN3171" s="81" t="s">
        <v>173</v>
      </c>
      <c r="GO3171" s="81">
        <v>1.1148832299820636E-2</v>
      </c>
      <c r="GP3171" s="81">
        <v>10</v>
      </c>
      <c r="GQ3171" s="81">
        <v>0</v>
      </c>
      <c r="GR3171" s="81" t="s">
        <v>448</v>
      </c>
      <c r="GS3171" s="81">
        <v>0</v>
      </c>
      <c r="GT3171" s="81">
        <v>0</v>
      </c>
      <c r="GU3171" s="81">
        <v>0</v>
      </c>
      <c r="GV3171" s="81">
        <v>0</v>
      </c>
      <c r="GW3171" s="81">
        <v>0</v>
      </c>
      <c r="GX3171" s="81">
        <v>0</v>
      </c>
      <c r="GY3171" s="81">
        <v>1.1148832299820636E-2</v>
      </c>
      <c r="GZ3171" s="81">
        <v>8.3319499833580252E-3</v>
      </c>
    </row>
    <row r="3172" spans="98:208" x14ac:dyDescent="0.25">
      <c r="CT3172" s="81" t="s">
        <v>155</v>
      </c>
      <c r="CU3172" s="81" t="s">
        <v>472</v>
      </c>
      <c r="CV3172" s="81" t="s">
        <v>459</v>
      </c>
      <c r="CW3172" s="81">
        <v>2030</v>
      </c>
      <c r="CX3172" s="81">
        <v>0</v>
      </c>
      <c r="CY3172" s="81">
        <v>0</v>
      </c>
      <c r="CZ3172" s="81">
        <v>0</v>
      </c>
      <c r="DA3172" s="81">
        <v>0</v>
      </c>
      <c r="DB3172" s="81">
        <v>5.777015340078596</v>
      </c>
      <c r="DC3172" s="81">
        <v>0.74733835430387452</v>
      </c>
      <c r="DD3172" s="81">
        <v>3.2379513401017812</v>
      </c>
      <c r="DE3172" s="81">
        <v>1.7917256456728601</v>
      </c>
      <c r="DF3172" s="81">
        <v>0</v>
      </c>
      <c r="DG3172" s="81">
        <v>8.3319499833578343E-3</v>
      </c>
      <c r="DH3172" s="81">
        <v>8.3319499833578343E-3</v>
      </c>
      <c r="DI3172" s="81">
        <v>8.3319499833578343E-3</v>
      </c>
      <c r="DJ3172" s="81">
        <v>6.0654359939987696E-6</v>
      </c>
      <c r="DL3172" s="81">
        <v>0</v>
      </c>
      <c r="DM3172" s="81">
        <v>0</v>
      </c>
      <c r="DN3172" s="81">
        <v>0</v>
      </c>
      <c r="DO3172" s="81">
        <v>0</v>
      </c>
      <c r="DP3172" s="81">
        <v>5.0536909329256058E-8</v>
      </c>
      <c r="DQ3172" s="81">
        <v>5.0536909329256058E-8</v>
      </c>
      <c r="DR3172" s="81">
        <v>0</v>
      </c>
      <c r="DS3172" s="81">
        <v>5.0536909329256058E-8</v>
      </c>
      <c r="DT3172" s="81">
        <v>5.0536909329256058E-8</v>
      </c>
      <c r="DU3172" s="81">
        <v>0</v>
      </c>
      <c r="DV3172" s="81">
        <v>5.0536909329256058E-8</v>
      </c>
      <c r="DW3172" s="81">
        <v>5.0536909329256058E-8</v>
      </c>
      <c r="GE3172" s="81" t="s">
        <v>449</v>
      </c>
      <c r="GF3172" s="81" t="s">
        <v>155</v>
      </c>
      <c r="GG3172" s="81" t="s">
        <v>474</v>
      </c>
      <c r="GH3172" s="81" t="s">
        <v>460</v>
      </c>
      <c r="GI3172" s="81">
        <v>2021</v>
      </c>
      <c r="GJ3172" s="81" t="s">
        <v>201</v>
      </c>
      <c r="GK3172" s="81">
        <v>3.6425060683954499E-2</v>
      </c>
      <c r="GL3172" s="81">
        <v>145.26083699999899</v>
      </c>
      <c r="GM3172" s="81">
        <v>2021</v>
      </c>
      <c r="GN3172" s="81" t="s">
        <v>173</v>
      </c>
      <c r="GO3172" s="81">
        <v>1.1148832299820636E-2</v>
      </c>
      <c r="GP3172" s="81">
        <v>10</v>
      </c>
      <c r="GQ3172" s="81">
        <v>0</v>
      </c>
      <c r="GR3172" s="81" t="s">
        <v>448</v>
      </c>
      <c r="GS3172" s="81">
        <v>1.1148832299820636E-2</v>
      </c>
      <c r="GT3172" s="81">
        <v>4.0609689307619866E-4</v>
      </c>
      <c r="GU3172" s="81">
        <v>1.1148832299820636E-2</v>
      </c>
      <c r="GV3172" s="81">
        <v>4.0609689307619866E-4</v>
      </c>
      <c r="GW3172" s="81">
        <v>0</v>
      </c>
      <c r="GX3172" s="81">
        <v>0</v>
      </c>
      <c r="GY3172" s="81">
        <v>0</v>
      </c>
      <c r="GZ3172" s="81">
        <v>0</v>
      </c>
    </row>
    <row r="3173" spans="98:208" x14ac:dyDescent="0.25">
      <c r="CT3173" s="81" t="s">
        <v>155</v>
      </c>
      <c r="CU3173" s="81" t="s">
        <v>472</v>
      </c>
      <c r="CV3173" s="81" t="s">
        <v>459</v>
      </c>
      <c r="CW3173" s="81">
        <v>2031</v>
      </c>
      <c r="CX3173" s="81">
        <v>0</v>
      </c>
      <c r="CY3173" s="81">
        <v>0</v>
      </c>
      <c r="CZ3173" s="81">
        <v>0</v>
      </c>
      <c r="DA3173" s="81">
        <v>0</v>
      </c>
      <c r="DB3173" s="81">
        <v>5.777015340078596</v>
      </c>
      <c r="DC3173" s="81">
        <v>0.74733835430387452</v>
      </c>
      <c r="DD3173" s="81">
        <v>3.2379513401017812</v>
      </c>
      <c r="DE3173" s="81">
        <v>1.7917256456728601</v>
      </c>
      <c r="DF3173" s="81">
        <v>0</v>
      </c>
      <c r="DG3173" s="81">
        <v>0</v>
      </c>
      <c r="DH3173" s="81">
        <v>8.3319499833578343E-3</v>
      </c>
      <c r="DI3173" s="81">
        <v>8.3319499833578343E-3</v>
      </c>
      <c r="DJ3173" s="81">
        <v>6.0654359939987696E-6</v>
      </c>
      <c r="DL3173" s="81">
        <v>0</v>
      </c>
      <c r="DM3173" s="81">
        <v>0</v>
      </c>
      <c r="DN3173" s="81">
        <v>0</v>
      </c>
      <c r="DO3173" s="81">
        <v>0</v>
      </c>
      <c r="DP3173" s="81">
        <v>0</v>
      </c>
      <c r="DQ3173" s="81">
        <v>0</v>
      </c>
      <c r="DR3173" s="81">
        <v>0</v>
      </c>
      <c r="DS3173" s="81">
        <v>5.0536909329256058E-8</v>
      </c>
      <c r="DT3173" s="81">
        <v>5.0536909329256058E-8</v>
      </c>
      <c r="DU3173" s="81">
        <v>0</v>
      </c>
      <c r="DV3173" s="81">
        <v>5.0536909329256058E-8</v>
      </c>
      <c r="DW3173" s="81">
        <v>5.0536909329256058E-8</v>
      </c>
      <c r="GE3173" s="81" t="s">
        <v>449</v>
      </c>
      <c r="GF3173" s="81" t="s">
        <v>155</v>
      </c>
      <c r="GG3173" s="81" t="s">
        <v>474</v>
      </c>
      <c r="GH3173" s="81" t="s">
        <v>460</v>
      </c>
      <c r="GI3173" s="81">
        <v>2022</v>
      </c>
      <c r="GJ3173" s="81" t="s">
        <v>201</v>
      </c>
      <c r="GK3173" s="81">
        <v>3.6425060683954499E-2</v>
      </c>
      <c r="GL3173" s="81">
        <v>145.26083699999899</v>
      </c>
      <c r="GM3173" s="81">
        <v>2022</v>
      </c>
      <c r="GN3173" s="81" t="s">
        <v>173</v>
      </c>
      <c r="GO3173" s="81">
        <v>1.1148832299820636E-2</v>
      </c>
      <c r="GP3173" s="81">
        <v>10</v>
      </c>
      <c r="GQ3173" s="81">
        <v>0</v>
      </c>
      <c r="GR3173" s="81" t="s">
        <v>448</v>
      </c>
      <c r="GS3173" s="81">
        <v>1.1148832299820636E-2</v>
      </c>
      <c r="GT3173" s="81">
        <v>4.0609689307619866E-4</v>
      </c>
      <c r="GU3173" s="81">
        <v>1.1148832299820636E-2</v>
      </c>
      <c r="GV3173" s="81">
        <v>4.0609689307619866E-4</v>
      </c>
      <c r="GW3173" s="81">
        <v>1.1148832299820636E-2</v>
      </c>
      <c r="GX3173" s="81">
        <v>4.0609689307619866E-4</v>
      </c>
      <c r="GY3173" s="81">
        <v>0</v>
      </c>
      <c r="GZ3173" s="81">
        <v>0</v>
      </c>
    </row>
    <row r="3174" spans="98:208" x14ac:dyDescent="0.25">
      <c r="CT3174" s="81" t="s">
        <v>155</v>
      </c>
      <c r="CU3174" s="81" t="s">
        <v>472</v>
      </c>
      <c r="CV3174" s="81" t="s">
        <v>459</v>
      </c>
      <c r="CW3174" s="81">
        <v>2032</v>
      </c>
      <c r="CX3174" s="81">
        <v>0</v>
      </c>
      <c r="CY3174" s="81">
        <v>0</v>
      </c>
      <c r="CZ3174" s="81">
        <v>0</v>
      </c>
      <c r="DA3174" s="81">
        <v>0</v>
      </c>
      <c r="DB3174" s="81">
        <v>5.777015340078596</v>
      </c>
      <c r="DC3174" s="81">
        <v>0.74733835430387452</v>
      </c>
      <c r="DD3174" s="81">
        <v>3.2379513401017812</v>
      </c>
      <c r="DE3174" s="81">
        <v>1.7917256456728601</v>
      </c>
      <c r="DF3174" s="81">
        <v>0</v>
      </c>
      <c r="DG3174" s="81">
        <v>0</v>
      </c>
      <c r="DH3174" s="81">
        <v>0</v>
      </c>
      <c r="DI3174" s="81">
        <v>8.3319499833578343E-3</v>
      </c>
      <c r="DJ3174" s="81">
        <v>6.0654359939987696E-6</v>
      </c>
      <c r="DL3174" s="81">
        <v>0</v>
      </c>
      <c r="DM3174" s="81">
        <v>0</v>
      </c>
      <c r="DN3174" s="81">
        <v>0</v>
      </c>
      <c r="DO3174" s="81">
        <v>0</v>
      </c>
      <c r="DP3174" s="81">
        <v>0</v>
      </c>
      <c r="DQ3174" s="81">
        <v>0</v>
      </c>
      <c r="DR3174" s="81">
        <v>0</v>
      </c>
      <c r="DS3174" s="81">
        <v>0</v>
      </c>
      <c r="DT3174" s="81">
        <v>0</v>
      </c>
      <c r="DU3174" s="81">
        <v>0</v>
      </c>
      <c r="DV3174" s="81">
        <v>5.0536909329256058E-8</v>
      </c>
      <c r="DW3174" s="81">
        <v>5.0536909329256058E-8</v>
      </c>
      <c r="GE3174" s="81" t="s">
        <v>449</v>
      </c>
      <c r="GF3174" s="81" t="s">
        <v>155</v>
      </c>
      <c r="GG3174" s="81" t="s">
        <v>474</v>
      </c>
      <c r="GH3174" s="81" t="s">
        <v>460</v>
      </c>
      <c r="GI3174" s="81">
        <v>2023</v>
      </c>
      <c r="GJ3174" s="81" t="s">
        <v>201</v>
      </c>
      <c r="GK3174" s="81">
        <v>3.7590224611390728E-2</v>
      </c>
      <c r="GL3174" s="81">
        <v>145.26083699999899</v>
      </c>
      <c r="GM3174" s="81">
        <v>2023</v>
      </c>
      <c r="GN3174" s="81" t="s">
        <v>173</v>
      </c>
      <c r="GO3174" s="81">
        <v>1.1148832299820636E-2</v>
      </c>
      <c r="GP3174" s="81">
        <v>10</v>
      </c>
      <c r="GQ3174" s="81">
        <v>0</v>
      </c>
      <c r="GR3174" s="81" t="s">
        <v>448</v>
      </c>
      <c r="GS3174" s="81">
        <v>1.1148832299820636E-2</v>
      </c>
      <c r="GT3174" s="81">
        <v>4.1908711030498559E-4</v>
      </c>
      <c r="GU3174" s="81">
        <v>1.1148832299820636E-2</v>
      </c>
      <c r="GV3174" s="81">
        <v>4.1908711030498559E-4</v>
      </c>
      <c r="GW3174" s="81">
        <v>1.1148832299820636E-2</v>
      </c>
      <c r="GX3174" s="81">
        <v>4.1908711030498559E-4</v>
      </c>
      <c r="GY3174" s="81">
        <v>1.1148832299820636E-2</v>
      </c>
      <c r="GZ3174" s="81">
        <v>4.1908711030498559E-4</v>
      </c>
    </row>
    <row r="3175" spans="98:208" x14ac:dyDescent="0.25">
      <c r="CT3175" s="81" t="s">
        <v>155</v>
      </c>
      <c r="CU3175" s="81" t="s">
        <v>472</v>
      </c>
      <c r="CV3175" s="81" t="s">
        <v>460</v>
      </c>
      <c r="CW3175" s="81">
        <v>2020</v>
      </c>
      <c r="CX3175" s="81">
        <v>0</v>
      </c>
      <c r="CY3175" s="81">
        <v>0</v>
      </c>
      <c r="CZ3175" s="81">
        <v>0</v>
      </c>
      <c r="DA3175" s="81">
        <v>0</v>
      </c>
      <c r="DB3175" s="81">
        <v>7.7900575334948471E-2</v>
      </c>
      <c r="DC3175" s="81">
        <v>3.6425060683954388E-2</v>
      </c>
      <c r="DD3175" s="81">
        <v>1.5808724525432469E-3</v>
      </c>
      <c r="DE3175" s="81">
        <v>3.9894642198450722E-2</v>
      </c>
      <c r="DF3175" s="81">
        <v>4.0609689307619746E-4</v>
      </c>
      <c r="DG3175" s="81">
        <v>0</v>
      </c>
      <c r="DH3175" s="81">
        <v>0</v>
      </c>
      <c r="DI3175" s="81">
        <v>0</v>
      </c>
      <c r="DJ3175" s="81">
        <v>2.1752190917456518E-3</v>
      </c>
      <c r="DL3175" s="81">
        <v>0</v>
      </c>
      <c r="DM3175" s="81">
        <v>8.8334971491793733E-7</v>
      </c>
      <c r="DN3175" s="81">
        <v>8.8334971491793733E-7</v>
      </c>
      <c r="DO3175" s="81">
        <v>0</v>
      </c>
      <c r="DP3175" s="81">
        <v>0</v>
      </c>
      <c r="DQ3175" s="81">
        <v>0</v>
      </c>
      <c r="DR3175" s="81">
        <v>0</v>
      </c>
      <c r="DS3175" s="81">
        <v>0</v>
      </c>
      <c r="DT3175" s="81">
        <v>0</v>
      </c>
      <c r="DU3175" s="81">
        <v>0</v>
      </c>
      <c r="DV3175" s="81">
        <v>0</v>
      </c>
      <c r="DW3175" s="81">
        <v>0</v>
      </c>
      <c r="GE3175" s="81" t="s">
        <v>449</v>
      </c>
      <c r="GF3175" s="81" t="s">
        <v>155</v>
      </c>
      <c r="GG3175" s="81" t="s">
        <v>474</v>
      </c>
      <c r="GH3175" s="81" t="s">
        <v>460</v>
      </c>
      <c r="GI3175" s="81">
        <v>2024</v>
      </c>
      <c r="GJ3175" s="81" t="s">
        <v>201</v>
      </c>
      <c r="GK3175" s="81">
        <v>3.7590224611390728E-2</v>
      </c>
      <c r="GL3175" s="81">
        <v>145.26083699999899</v>
      </c>
      <c r="GM3175" s="81">
        <v>2024</v>
      </c>
      <c r="GN3175" s="81" t="s">
        <v>173</v>
      </c>
      <c r="GO3175" s="81">
        <v>1.1148832299820636E-2</v>
      </c>
      <c r="GP3175" s="81">
        <v>10</v>
      </c>
      <c r="GQ3175" s="81">
        <v>0</v>
      </c>
      <c r="GR3175" s="81" t="s">
        <v>448</v>
      </c>
      <c r="GS3175" s="81">
        <v>1.1148832299820636E-2</v>
      </c>
      <c r="GT3175" s="81">
        <v>4.1908711030498559E-4</v>
      </c>
      <c r="GU3175" s="81">
        <v>1.1148832299820636E-2</v>
      </c>
      <c r="GV3175" s="81">
        <v>4.1908711030498559E-4</v>
      </c>
      <c r="GW3175" s="81">
        <v>1.1148832299820636E-2</v>
      </c>
      <c r="GX3175" s="81">
        <v>4.1908711030498559E-4</v>
      </c>
      <c r="GY3175" s="81">
        <v>1.1148832299820636E-2</v>
      </c>
      <c r="GZ3175" s="81">
        <v>4.1908711030498559E-4</v>
      </c>
    </row>
    <row r="3176" spans="98:208" x14ac:dyDescent="0.25">
      <c r="CT3176" s="81" t="s">
        <v>155</v>
      </c>
      <c r="CU3176" s="81" t="s">
        <v>472</v>
      </c>
      <c r="CV3176" s="81" t="s">
        <v>460</v>
      </c>
      <c r="CW3176" s="81">
        <v>2021</v>
      </c>
      <c r="CX3176" s="81">
        <v>0</v>
      </c>
      <c r="CY3176" s="81">
        <v>0</v>
      </c>
      <c r="CZ3176" s="81">
        <v>0</v>
      </c>
      <c r="DA3176" s="81">
        <v>0</v>
      </c>
      <c r="DB3176" s="81">
        <v>7.7900575334948471E-2</v>
      </c>
      <c r="DC3176" s="81">
        <v>3.6425060683954388E-2</v>
      </c>
      <c r="DD3176" s="81">
        <v>1.5808724525432469E-3</v>
      </c>
      <c r="DE3176" s="81">
        <v>3.9894642198450722E-2</v>
      </c>
      <c r="DF3176" s="81">
        <v>4.0609689307619746E-4</v>
      </c>
      <c r="DG3176" s="81">
        <v>4.0609689307619746E-4</v>
      </c>
      <c r="DH3176" s="81">
        <v>0</v>
      </c>
      <c r="DI3176" s="81">
        <v>0</v>
      </c>
      <c r="DJ3176" s="81">
        <v>2.1752190917456518E-3</v>
      </c>
      <c r="DL3176" s="81">
        <v>0</v>
      </c>
      <c r="DM3176" s="81">
        <v>8.8334971491793733E-7</v>
      </c>
      <c r="DN3176" s="81">
        <v>8.8334971491793733E-7</v>
      </c>
      <c r="DO3176" s="81">
        <v>0</v>
      </c>
      <c r="DP3176" s="81">
        <v>8.8334971491793733E-7</v>
      </c>
      <c r="DQ3176" s="81">
        <v>8.8334971491793733E-7</v>
      </c>
      <c r="DR3176" s="81">
        <v>0</v>
      </c>
      <c r="DS3176" s="81">
        <v>0</v>
      </c>
      <c r="DT3176" s="81">
        <v>0</v>
      </c>
      <c r="DU3176" s="81">
        <v>0</v>
      </c>
      <c r="DV3176" s="81">
        <v>0</v>
      </c>
      <c r="DW3176" s="81">
        <v>0</v>
      </c>
      <c r="GE3176" s="81" t="s">
        <v>449</v>
      </c>
      <c r="GF3176" s="81" t="s">
        <v>155</v>
      </c>
      <c r="GG3176" s="81" t="s">
        <v>474</v>
      </c>
      <c r="GH3176" s="81" t="s">
        <v>460</v>
      </c>
      <c r="GI3176" s="81">
        <v>2025</v>
      </c>
      <c r="GJ3176" s="81" t="s">
        <v>201</v>
      </c>
      <c r="GK3176" s="81">
        <v>3.7590224611390728E-2</v>
      </c>
      <c r="GL3176" s="81">
        <v>145.26083699999899</v>
      </c>
      <c r="GM3176" s="81">
        <v>2025</v>
      </c>
      <c r="GN3176" s="81" t="s">
        <v>173</v>
      </c>
      <c r="GO3176" s="81">
        <v>1.1148832299820636E-2</v>
      </c>
      <c r="GP3176" s="81">
        <v>10</v>
      </c>
      <c r="GQ3176" s="81">
        <v>0</v>
      </c>
      <c r="GR3176" s="81" t="s">
        <v>448</v>
      </c>
      <c r="GS3176" s="81">
        <v>1.1148832299820636E-2</v>
      </c>
      <c r="GT3176" s="81">
        <v>4.1908711030498559E-4</v>
      </c>
      <c r="GU3176" s="81">
        <v>1.1148832299820636E-2</v>
      </c>
      <c r="GV3176" s="81">
        <v>4.1908711030498559E-4</v>
      </c>
      <c r="GW3176" s="81">
        <v>1.1148832299820636E-2</v>
      </c>
      <c r="GX3176" s="81">
        <v>4.1908711030498559E-4</v>
      </c>
      <c r="GY3176" s="81">
        <v>1.1148832299820636E-2</v>
      </c>
      <c r="GZ3176" s="81">
        <v>4.1908711030498559E-4</v>
      </c>
    </row>
    <row r="3177" spans="98:208" x14ac:dyDescent="0.25">
      <c r="CT3177" s="81" t="s">
        <v>155</v>
      </c>
      <c r="CU3177" s="81" t="s">
        <v>472</v>
      </c>
      <c r="CV3177" s="81" t="s">
        <v>460</v>
      </c>
      <c r="CW3177" s="81">
        <v>2022</v>
      </c>
      <c r="CX3177" s="81">
        <v>0</v>
      </c>
      <c r="CY3177" s="81">
        <v>0</v>
      </c>
      <c r="CZ3177" s="81">
        <v>0</v>
      </c>
      <c r="DA3177" s="81">
        <v>0</v>
      </c>
      <c r="DB3177" s="81">
        <v>7.7900575334948471E-2</v>
      </c>
      <c r="DC3177" s="81">
        <v>3.6425060683954388E-2</v>
      </c>
      <c r="DD3177" s="81">
        <v>1.5808724525432469E-3</v>
      </c>
      <c r="DE3177" s="81">
        <v>3.9894642198450722E-2</v>
      </c>
      <c r="DF3177" s="81">
        <v>4.0609689307619746E-4</v>
      </c>
      <c r="DG3177" s="81">
        <v>4.0609689307619746E-4</v>
      </c>
      <c r="DH3177" s="81">
        <v>4.0609689307619746E-4</v>
      </c>
      <c r="DI3177" s="81">
        <v>0</v>
      </c>
      <c r="DJ3177" s="81">
        <v>2.1752190917456518E-3</v>
      </c>
      <c r="DL3177" s="81">
        <v>0</v>
      </c>
      <c r="DM3177" s="81">
        <v>8.8334971491793733E-7</v>
      </c>
      <c r="DN3177" s="81">
        <v>8.8334971491793733E-7</v>
      </c>
      <c r="DO3177" s="81">
        <v>0</v>
      </c>
      <c r="DP3177" s="81">
        <v>8.8334971491793733E-7</v>
      </c>
      <c r="DQ3177" s="81">
        <v>8.8334971491793733E-7</v>
      </c>
      <c r="DR3177" s="81">
        <v>0</v>
      </c>
      <c r="DS3177" s="81">
        <v>8.8334971491793733E-7</v>
      </c>
      <c r="DT3177" s="81">
        <v>8.8334971491793733E-7</v>
      </c>
      <c r="DU3177" s="81">
        <v>0</v>
      </c>
      <c r="DV3177" s="81">
        <v>0</v>
      </c>
      <c r="DW3177" s="81">
        <v>0</v>
      </c>
      <c r="GE3177" s="81" t="s">
        <v>449</v>
      </c>
      <c r="GF3177" s="81" t="s">
        <v>155</v>
      </c>
      <c r="GG3177" s="81" t="s">
        <v>474</v>
      </c>
      <c r="GH3177" s="81" t="s">
        <v>460</v>
      </c>
      <c r="GI3177" s="81">
        <v>2026</v>
      </c>
      <c r="GJ3177" s="81" t="s">
        <v>201</v>
      </c>
      <c r="GK3177" s="81">
        <v>3.7590224611390728E-2</v>
      </c>
      <c r="GL3177" s="81">
        <v>145.26083699999899</v>
      </c>
      <c r="GM3177" s="81">
        <v>2026</v>
      </c>
      <c r="GN3177" s="81" t="s">
        <v>173</v>
      </c>
      <c r="GO3177" s="81">
        <v>1.1148832299820636E-2</v>
      </c>
      <c r="GP3177" s="81">
        <v>10</v>
      </c>
      <c r="GQ3177" s="81">
        <v>0</v>
      </c>
      <c r="GR3177" s="81" t="s">
        <v>448</v>
      </c>
      <c r="GS3177" s="81">
        <v>1.1148832299820636E-2</v>
      </c>
      <c r="GT3177" s="81">
        <v>4.1908711030498559E-4</v>
      </c>
      <c r="GU3177" s="81">
        <v>1.1148832299820636E-2</v>
      </c>
      <c r="GV3177" s="81">
        <v>4.1908711030498559E-4</v>
      </c>
      <c r="GW3177" s="81">
        <v>1.1148832299820636E-2</v>
      </c>
      <c r="GX3177" s="81">
        <v>4.1908711030498559E-4</v>
      </c>
      <c r="GY3177" s="81">
        <v>1.1148832299820636E-2</v>
      </c>
      <c r="GZ3177" s="81">
        <v>4.1908711030498559E-4</v>
      </c>
    </row>
    <row r="3178" spans="98:208" x14ac:dyDescent="0.25">
      <c r="CT3178" s="81" t="s">
        <v>155</v>
      </c>
      <c r="CU3178" s="81" t="s">
        <v>472</v>
      </c>
      <c r="CV3178" s="81" t="s">
        <v>460</v>
      </c>
      <c r="CW3178" s="81">
        <v>2023</v>
      </c>
      <c r="CX3178" s="81">
        <v>0</v>
      </c>
      <c r="CY3178" s="81">
        <v>0</v>
      </c>
      <c r="CZ3178" s="81">
        <v>0</v>
      </c>
      <c r="DA3178" s="81">
        <v>0</v>
      </c>
      <c r="DB3178" s="81">
        <v>8.040826903697712E-2</v>
      </c>
      <c r="DC3178" s="81">
        <v>3.7590224611390638E-2</v>
      </c>
      <c r="DD3178" s="81">
        <v>1.631433411568672E-3</v>
      </c>
      <c r="DE3178" s="81">
        <v>4.1186611014017688E-2</v>
      </c>
      <c r="DF3178" s="81">
        <v>4.1908711030498456E-4</v>
      </c>
      <c r="DG3178" s="81">
        <v>4.1908711030498456E-4</v>
      </c>
      <c r="DH3178" s="81">
        <v>4.1908711030498456E-4</v>
      </c>
      <c r="DI3178" s="81">
        <v>4.1908711030498456E-4</v>
      </c>
      <c r="DJ3178" s="81">
        <v>2.1752190917456518E-3</v>
      </c>
      <c r="DL3178" s="81">
        <v>0</v>
      </c>
      <c r="DM3178" s="81">
        <v>9.1160628343991833E-7</v>
      </c>
      <c r="DN3178" s="81">
        <v>9.1160628343991833E-7</v>
      </c>
      <c r="DO3178" s="81">
        <v>0</v>
      </c>
      <c r="DP3178" s="81">
        <v>9.1160628343991833E-7</v>
      </c>
      <c r="DQ3178" s="81">
        <v>9.1160628343991833E-7</v>
      </c>
      <c r="DR3178" s="81">
        <v>0</v>
      </c>
      <c r="DS3178" s="81">
        <v>9.1160628343991833E-7</v>
      </c>
      <c r="DT3178" s="81">
        <v>9.1160628343991833E-7</v>
      </c>
      <c r="DU3178" s="81">
        <v>0</v>
      </c>
      <c r="DV3178" s="81">
        <v>9.1160628343991833E-7</v>
      </c>
      <c r="DW3178" s="81">
        <v>9.1160628343991833E-7</v>
      </c>
      <c r="GE3178" s="81" t="s">
        <v>449</v>
      </c>
      <c r="GF3178" s="81" t="s">
        <v>155</v>
      </c>
      <c r="GG3178" s="81" t="s">
        <v>474</v>
      </c>
      <c r="GH3178" s="81" t="s">
        <v>460</v>
      </c>
      <c r="GI3178" s="81">
        <v>2027</v>
      </c>
      <c r="GJ3178" s="81" t="s">
        <v>201</v>
      </c>
      <c r="GK3178" s="81">
        <v>3.7590224611390728E-2</v>
      </c>
      <c r="GL3178" s="81">
        <v>145.26083699999899</v>
      </c>
      <c r="GM3178" s="81">
        <v>2027</v>
      </c>
      <c r="GN3178" s="81" t="s">
        <v>173</v>
      </c>
      <c r="GO3178" s="81">
        <v>1.1148832299820636E-2</v>
      </c>
      <c r="GP3178" s="81">
        <v>10</v>
      </c>
      <c r="GQ3178" s="81">
        <v>0</v>
      </c>
      <c r="GR3178" s="81" t="s">
        <v>448</v>
      </c>
      <c r="GS3178" s="81">
        <v>1.1148832299820636E-2</v>
      </c>
      <c r="GT3178" s="81">
        <v>4.1908711030498559E-4</v>
      </c>
      <c r="GU3178" s="81">
        <v>1.1148832299820636E-2</v>
      </c>
      <c r="GV3178" s="81">
        <v>4.1908711030498559E-4</v>
      </c>
      <c r="GW3178" s="81">
        <v>1.1148832299820636E-2</v>
      </c>
      <c r="GX3178" s="81">
        <v>4.1908711030498559E-4</v>
      </c>
      <c r="GY3178" s="81">
        <v>1.1148832299820636E-2</v>
      </c>
      <c r="GZ3178" s="81">
        <v>4.1908711030498559E-4</v>
      </c>
    </row>
    <row r="3179" spans="98:208" x14ac:dyDescent="0.25">
      <c r="CT3179" s="81" t="s">
        <v>155</v>
      </c>
      <c r="CU3179" s="81" t="s">
        <v>472</v>
      </c>
      <c r="CV3179" s="81" t="s">
        <v>460</v>
      </c>
      <c r="CW3179" s="81">
        <v>2024</v>
      </c>
      <c r="CX3179" s="81">
        <v>0</v>
      </c>
      <c r="CY3179" s="81">
        <v>0</v>
      </c>
      <c r="CZ3179" s="81">
        <v>0</v>
      </c>
      <c r="DA3179" s="81">
        <v>0</v>
      </c>
      <c r="DB3179" s="81">
        <v>8.040826903697712E-2</v>
      </c>
      <c r="DC3179" s="81">
        <v>3.7590224611390638E-2</v>
      </c>
      <c r="DD3179" s="81">
        <v>1.631433411568672E-3</v>
      </c>
      <c r="DE3179" s="81">
        <v>4.1186611014017688E-2</v>
      </c>
      <c r="DF3179" s="81">
        <v>4.1908711030498456E-4</v>
      </c>
      <c r="DG3179" s="81">
        <v>4.1908711030498456E-4</v>
      </c>
      <c r="DH3179" s="81">
        <v>4.1908711030498456E-4</v>
      </c>
      <c r="DI3179" s="81">
        <v>4.1908711030498456E-4</v>
      </c>
      <c r="DJ3179" s="81">
        <v>2.1752190917456518E-3</v>
      </c>
      <c r="DL3179" s="81">
        <v>0</v>
      </c>
      <c r="DM3179" s="81">
        <v>9.1160628343991833E-7</v>
      </c>
      <c r="DN3179" s="81">
        <v>9.1160628343991833E-7</v>
      </c>
      <c r="DO3179" s="81">
        <v>0</v>
      </c>
      <c r="DP3179" s="81">
        <v>9.1160628343991833E-7</v>
      </c>
      <c r="DQ3179" s="81">
        <v>9.1160628343991833E-7</v>
      </c>
      <c r="DR3179" s="81">
        <v>0</v>
      </c>
      <c r="DS3179" s="81">
        <v>9.1160628343991833E-7</v>
      </c>
      <c r="DT3179" s="81">
        <v>9.1160628343991833E-7</v>
      </c>
      <c r="DU3179" s="81">
        <v>0</v>
      </c>
      <c r="DV3179" s="81">
        <v>9.1160628343991833E-7</v>
      </c>
      <c r="DW3179" s="81">
        <v>9.1160628343991833E-7</v>
      </c>
      <c r="GE3179" s="81" t="s">
        <v>449</v>
      </c>
      <c r="GF3179" s="81" t="s">
        <v>155</v>
      </c>
      <c r="GG3179" s="81" t="s">
        <v>474</v>
      </c>
      <c r="GH3179" s="81" t="s">
        <v>460</v>
      </c>
      <c r="GI3179" s="81">
        <v>2028</v>
      </c>
      <c r="GJ3179" s="81" t="s">
        <v>201</v>
      </c>
      <c r="GK3179" s="81">
        <v>3.9055083184886208E-2</v>
      </c>
      <c r="GL3179" s="81">
        <v>145.26083699999899</v>
      </c>
      <c r="GM3179" s="81">
        <v>2028</v>
      </c>
      <c r="GN3179" s="81" t="s">
        <v>173</v>
      </c>
      <c r="GO3179" s="81">
        <v>1.1148832299820636E-2</v>
      </c>
      <c r="GP3179" s="81">
        <v>10</v>
      </c>
      <c r="GQ3179" s="81">
        <v>0</v>
      </c>
      <c r="GR3179" s="81" t="s">
        <v>448</v>
      </c>
      <c r="GS3179" s="81">
        <v>1.1148832299820636E-2</v>
      </c>
      <c r="GT3179" s="81">
        <v>4.3541857288384114E-4</v>
      </c>
      <c r="GU3179" s="81">
        <v>1.1148832299820636E-2</v>
      </c>
      <c r="GV3179" s="81">
        <v>4.3541857288384114E-4</v>
      </c>
      <c r="GW3179" s="81">
        <v>1.1148832299820636E-2</v>
      </c>
      <c r="GX3179" s="81">
        <v>4.3541857288384114E-4</v>
      </c>
      <c r="GY3179" s="81">
        <v>1.1148832299820636E-2</v>
      </c>
      <c r="GZ3179" s="81">
        <v>4.3541857288384114E-4</v>
      </c>
    </row>
    <row r="3180" spans="98:208" x14ac:dyDescent="0.25">
      <c r="CT3180" s="81" t="s">
        <v>155</v>
      </c>
      <c r="CU3180" s="81" t="s">
        <v>472</v>
      </c>
      <c r="CV3180" s="81" t="s">
        <v>460</v>
      </c>
      <c r="CW3180" s="81">
        <v>2025</v>
      </c>
      <c r="CX3180" s="81">
        <v>0</v>
      </c>
      <c r="CY3180" s="81">
        <v>0</v>
      </c>
      <c r="CZ3180" s="81">
        <v>0</v>
      </c>
      <c r="DA3180" s="81">
        <v>0</v>
      </c>
      <c r="DB3180" s="81">
        <v>8.040826903697712E-2</v>
      </c>
      <c r="DC3180" s="81">
        <v>3.7590224611390638E-2</v>
      </c>
      <c r="DD3180" s="81">
        <v>1.631433411568672E-3</v>
      </c>
      <c r="DE3180" s="81">
        <v>4.1186611014017688E-2</v>
      </c>
      <c r="DF3180" s="81">
        <v>4.1908711030498456E-4</v>
      </c>
      <c r="DG3180" s="81">
        <v>4.1908711030498456E-4</v>
      </c>
      <c r="DH3180" s="81">
        <v>4.1908711030498456E-4</v>
      </c>
      <c r="DI3180" s="81">
        <v>4.1908711030498456E-4</v>
      </c>
      <c r="DJ3180" s="81">
        <v>2.1752190917456518E-3</v>
      </c>
      <c r="DL3180" s="81">
        <v>0</v>
      </c>
      <c r="DM3180" s="81">
        <v>9.1160628343991833E-7</v>
      </c>
      <c r="DN3180" s="81">
        <v>9.1160628343991833E-7</v>
      </c>
      <c r="DO3180" s="81">
        <v>0</v>
      </c>
      <c r="DP3180" s="81">
        <v>9.1160628343991833E-7</v>
      </c>
      <c r="DQ3180" s="81">
        <v>9.1160628343991833E-7</v>
      </c>
      <c r="DR3180" s="81">
        <v>0</v>
      </c>
      <c r="DS3180" s="81">
        <v>9.1160628343991833E-7</v>
      </c>
      <c r="DT3180" s="81">
        <v>9.1160628343991833E-7</v>
      </c>
      <c r="DU3180" s="81">
        <v>0</v>
      </c>
      <c r="DV3180" s="81">
        <v>9.1160628343991833E-7</v>
      </c>
      <c r="DW3180" s="81">
        <v>9.1160628343991833E-7</v>
      </c>
      <c r="GE3180" s="81" t="s">
        <v>449</v>
      </c>
      <c r="GF3180" s="81" t="s">
        <v>155</v>
      </c>
      <c r="GG3180" s="81" t="s">
        <v>474</v>
      </c>
      <c r="GH3180" s="81" t="s">
        <v>460</v>
      </c>
      <c r="GI3180" s="81">
        <v>2029</v>
      </c>
      <c r="GJ3180" s="81" t="s">
        <v>201</v>
      </c>
      <c r="GK3180" s="81">
        <v>3.9055083184886208E-2</v>
      </c>
      <c r="GL3180" s="81">
        <v>145.26083699999899</v>
      </c>
      <c r="GM3180" s="81">
        <v>2029</v>
      </c>
      <c r="GN3180" s="81" t="s">
        <v>173</v>
      </c>
      <c r="GO3180" s="81">
        <v>1.1148832299820636E-2</v>
      </c>
      <c r="GP3180" s="81">
        <v>10</v>
      </c>
      <c r="GQ3180" s="81">
        <v>0</v>
      </c>
      <c r="GR3180" s="81" t="s">
        <v>448</v>
      </c>
      <c r="GS3180" s="81">
        <v>1.1148832299820636E-2</v>
      </c>
      <c r="GT3180" s="81">
        <v>4.3541857288384114E-4</v>
      </c>
      <c r="GU3180" s="81">
        <v>1.1148832299820636E-2</v>
      </c>
      <c r="GV3180" s="81">
        <v>4.3541857288384114E-4</v>
      </c>
      <c r="GW3180" s="81">
        <v>1.1148832299820636E-2</v>
      </c>
      <c r="GX3180" s="81">
        <v>4.3541857288384114E-4</v>
      </c>
      <c r="GY3180" s="81">
        <v>1.1148832299820636E-2</v>
      </c>
      <c r="GZ3180" s="81">
        <v>4.3541857288384114E-4</v>
      </c>
    </row>
    <row r="3181" spans="98:208" x14ac:dyDescent="0.25">
      <c r="CT3181" s="81" t="s">
        <v>155</v>
      </c>
      <c r="CU3181" s="81" t="s">
        <v>472</v>
      </c>
      <c r="CV3181" s="81" t="s">
        <v>460</v>
      </c>
      <c r="CW3181" s="81">
        <v>2026</v>
      </c>
      <c r="CX3181" s="81">
        <v>0</v>
      </c>
      <c r="CY3181" s="81">
        <v>0</v>
      </c>
      <c r="CZ3181" s="81">
        <v>0</v>
      </c>
      <c r="DA3181" s="81">
        <v>0</v>
      </c>
      <c r="DB3181" s="81">
        <v>8.040826903697712E-2</v>
      </c>
      <c r="DC3181" s="81">
        <v>3.7590224611390638E-2</v>
      </c>
      <c r="DD3181" s="81">
        <v>1.631433411568672E-3</v>
      </c>
      <c r="DE3181" s="81">
        <v>4.1186611014017688E-2</v>
      </c>
      <c r="DF3181" s="81">
        <v>4.1908711030498456E-4</v>
      </c>
      <c r="DG3181" s="81">
        <v>4.1908711030498456E-4</v>
      </c>
      <c r="DH3181" s="81">
        <v>4.1908711030498456E-4</v>
      </c>
      <c r="DI3181" s="81">
        <v>4.1908711030498456E-4</v>
      </c>
      <c r="DJ3181" s="81">
        <v>2.1752190917456518E-3</v>
      </c>
      <c r="DL3181" s="81">
        <v>0</v>
      </c>
      <c r="DM3181" s="81">
        <v>9.1160628343991833E-7</v>
      </c>
      <c r="DN3181" s="81">
        <v>9.1160628343991833E-7</v>
      </c>
      <c r="DO3181" s="81">
        <v>0</v>
      </c>
      <c r="DP3181" s="81">
        <v>9.1160628343991833E-7</v>
      </c>
      <c r="DQ3181" s="81">
        <v>9.1160628343991833E-7</v>
      </c>
      <c r="DR3181" s="81">
        <v>0</v>
      </c>
      <c r="DS3181" s="81">
        <v>9.1160628343991833E-7</v>
      </c>
      <c r="DT3181" s="81">
        <v>9.1160628343991833E-7</v>
      </c>
      <c r="DU3181" s="81">
        <v>0</v>
      </c>
      <c r="DV3181" s="81">
        <v>9.1160628343991833E-7</v>
      </c>
      <c r="DW3181" s="81">
        <v>9.1160628343991833E-7</v>
      </c>
      <c r="GE3181" s="81" t="s">
        <v>449</v>
      </c>
      <c r="GF3181" s="81" t="s">
        <v>155</v>
      </c>
      <c r="GG3181" s="81" t="s">
        <v>474</v>
      </c>
      <c r="GH3181" s="81" t="s">
        <v>460</v>
      </c>
      <c r="GI3181" s="81">
        <v>2030</v>
      </c>
      <c r="GJ3181" s="81" t="s">
        <v>201</v>
      </c>
      <c r="GK3181" s="81">
        <v>3.9055083184886208E-2</v>
      </c>
      <c r="GL3181" s="81">
        <v>145.26083699999899</v>
      </c>
      <c r="GM3181" s="81">
        <v>2030</v>
      </c>
      <c r="GN3181" s="81" t="s">
        <v>173</v>
      </c>
      <c r="GO3181" s="81">
        <v>1.1148832299820636E-2</v>
      </c>
      <c r="GP3181" s="81">
        <v>10</v>
      </c>
      <c r="GQ3181" s="81">
        <v>0</v>
      </c>
      <c r="GR3181" s="81" t="s">
        <v>448</v>
      </c>
      <c r="GS3181" s="81">
        <v>0</v>
      </c>
      <c r="GT3181" s="81">
        <v>0</v>
      </c>
      <c r="GU3181" s="81">
        <v>1.1148832299820636E-2</v>
      </c>
      <c r="GV3181" s="81">
        <v>4.3541857288384114E-4</v>
      </c>
      <c r="GW3181" s="81">
        <v>1.1148832299820636E-2</v>
      </c>
      <c r="GX3181" s="81">
        <v>4.3541857288384114E-4</v>
      </c>
      <c r="GY3181" s="81">
        <v>1.1148832299820636E-2</v>
      </c>
      <c r="GZ3181" s="81">
        <v>4.3541857288384114E-4</v>
      </c>
    </row>
    <row r="3182" spans="98:208" x14ac:dyDescent="0.25">
      <c r="CT3182" s="81" t="s">
        <v>155</v>
      </c>
      <c r="CU3182" s="81" t="s">
        <v>472</v>
      </c>
      <c r="CV3182" s="81" t="s">
        <v>460</v>
      </c>
      <c r="CW3182" s="81">
        <v>2027</v>
      </c>
      <c r="CX3182" s="81">
        <v>0</v>
      </c>
      <c r="CY3182" s="81">
        <v>0</v>
      </c>
      <c r="CZ3182" s="81">
        <v>0</v>
      </c>
      <c r="DA3182" s="81">
        <v>0</v>
      </c>
      <c r="DB3182" s="81">
        <v>8.040826903697712E-2</v>
      </c>
      <c r="DC3182" s="81">
        <v>3.7590224611390638E-2</v>
      </c>
      <c r="DD3182" s="81">
        <v>1.631433411568672E-3</v>
      </c>
      <c r="DE3182" s="81">
        <v>4.1186611014017688E-2</v>
      </c>
      <c r="DF3182" s="81">
        <v>4.1908711030498456E-4</v>
      </c>
      <c r="DG3182" s="81">
        <v>4.1908711030498456E-4</v>
      </c>
      <c r="DH3182" s="81">
        <v>4.1908711030498456E-4</v>
      </c>
      <c r="DI3182" s="81">
        <v>4.1908711030498456E-4</v>
      </c>
      <c r="DJ3182" s="81">
        <v>2.1752190917456518E-3</v>
      </c>
      <c r="DL3182" s="81">
        <v>0</v>
      </c>
      <c r="DM3182" s="81">
        <v>9.1160628343991833E-7</v>
      </c>
      <c r="DN3182" s="81">
        <v>9.1160628343991833E-7</v>
      </c>
      <c r="DO3182" s="81">
        <v>0</v>
      </c>
      <c r="DP3182" s="81">
        <v>9.1160628343991833E-7</v>
      </c>
      <c r="DQ3182" s="81">
        <v>9.1160628343991833E-7</v>
      </c>
      <c r="DR3182" s="81">
        <v>0</v>
      </c>
      <c r="DS3182" s="81">
        <v>9.1160628343991833E-7</v>
      </c>
      <c r="DT3182" s="81">
        <v>9.1160628343991833E-7</v>
      </c>
      <c r="DU3182" s="81">
        <v>0</v>
      </c>
      <c r="DV3182" s="81">
        <v>9.1160628343991833E-7</v>
      </c>
      <c r="DW3182" s="81">
        <v>9.1160628343991833E-7</v>
      </c>
      <c r="GE3182" s="81" t="s">
        <v>449</v>
      </c>
      <c r="GF3182" s="81" t="s">
        <v>155</v>
      </c>
      <c r="GG3182" s="81" t="s">
        <v>474</v>
      </c>
      <c r="GH3182" s="81" t="s">
        <v>460</v>
      </c>
      <c r="GI3182" s="81">
        <v>2031</v>
      </c>
      <c r="GJ3182" s="81" t="s">
        <v>201</v>
      </c>
      <c r="GK3182" s="81">
        <v>3.9055083184886208E-2</v>
      </c>
      <c r="GL3182" s="81">
        <v>145.26083699999899</v>
      </c>
      <c r="GM3182" s="81">
        <v>2031</v>
      </c>
      <c r="GN3182" s="81" t="s">
        <v>173</v>
      </c>
      <c r="GO3182" s="81">
        <v>1.1148832299820636E-2</v>
      </c>
      <c r="GP3182" s="81">
        <v>10</v>
      </c>
      <c r="GQ3182" s="81">
        <v>0</v>
      </c>
      <c r="GR3182" s="81" t="s">
        <v>448</v>
      </c>
      <c r="GS3182" s="81">
        <v>0</v>
      </c>
      <c r="GT3182" s="81">
        <v>0</v>
      </c>
      <c r="GU3182" s="81">
        <v>0</v>
      </c>
      <c r="GV3182" s="81">
        <v>0</v>
      </c>
      <c r="GW3182" s="81">
        <v>1.1148832299820636E-2</v>
      </c>
      <c r="GX3182" s="81">
        <v>4.3541857288384114E-4</v>
      </c>
      <c r="GY3182" s="81">
        <v>1.1148832299820636E-2</v>
      </c>
      <c r="GZ3182" s="81">
        <v>4.3541857288384114E-4</v>
      </c>
    </row>
    <row r="3183" spans="98:208" x14ac:dyDescent="0.25">
      <c r="CT3183" s="81" t="s">
        <v>155</v>
      </c>
      <c r="CU3183" s="81" t="s">
        <v>472</v>
      </c>
      <c r="CV3183" s="81" t="s">
        <v>460</v>
      </c>
      <c r="CW3183" s="81">
        <v>2028</v>
      </c>
      <c r="CX3183" s="81">
        <v>0</v>
      </c>
      <c r="CY3183" s="81">
        <v>0</v>
      </c>
      <c r="CZ3183" s="81">
        <v>0</v>
      </c>
      <c r="DA3183" s="81">
        <v>0</v>
      </c>
      <c r="DB3183" s="81">
        <v>8.3606377745129579E-2</v>
      </c>
      <c r="DC3183" s="81">
        <v>3.9055083184886263E-2</v>
      </c>
      <c r="DD3183" s="81">
        <v>1.69499717410635E-3</v>
      </c>
      <c r="DE3183" s="81">
        <v>4.2856297386136853E-2</v>
      </c>
      <c r="DF3183" s="81">
        <v>4.3541857288384179E-4</v>
      </c>
      <c r="DG3183" s="81">
        <v>4.3541857288384179E-4</v>
      </c>
      <c r="DH3183" s="81">
        <v>4.3541857288384179E-4</v>
      </c>
      <c r="DI3183" s="81">
        <v>4.3541857288384179E-4</v>
      </c>
      <c r="DJ3183" s="81">
        <v>2.1752190917456518E-3</v>
      </c>
      <c r="DL3183" s="81">
        <v>0</v>
      </c>
      <c r="DM3183" s="81">
        <v>9.4713079263757822E-7</v>
      </c>
      <c r="DN3183" s="81">
        <v>9.4713079263757822E-7</v>
      </c>
      <c r="DO3183" s="81">
        <v>0</v>
      </c>
      <c r="DP3183" s="81">
        <v>9.4713079263757822E-7</v>
      </c>
      <c r="DQ3183" s="81">
        <v>9.4713079263757822E-7</v>
      </c>
      <c r="DR3183" s="81">
        <v>0</v>
      </c>
      <c r="DS3183" s="81">
        <v>9.4713079263757822E-7</v>
      </c>
      <c r="DT3183" s="81">
        <v>9.4713079263757822E-7</v>
      </c>
      <c r="DU3183" s="81">
        <v>0</v>
      </c>
      <c r="DV3183" s="81">
        <v>9.4713079263757822E-7</v>
      </c>
      <c r="DW3183" s="81">
        <v>9.4713079263757822E-7</v>
      </c>
      <c r="GE3183" s="81" t="s">
        <v>449</v>
      </c>
      <c r="GF3183" s="81" t="s">
        <v>155</v>
      </c>
      <c r="GG3183" s="81" t="s">
        <v>474</v>
      </c>
      <c r="GH3183" s="81" t="s">
        <v>460</v>
      </c>
      <c r="GI3183" s="81">
        <v>2032</v>
      </c>
      <c r="GJ3183" s="81" t="s">
        <v>201</v>
      </c>
      <c r="GK3183" s="81">
        <v>3.9055083184886208E-2</v>
      </c>
      <c r="GL3183" s="81">
        <v>145.26083699999899</v>
      </c>
      <c r="GM3183" s="81">
        <v>2032</v>
      </c>
      <c r="GN3183" s="81" t="s">
        <v>173</v>
      </c>
      <c r="GO3183" s="81">
        <v>1.1148832299820636E-2</v>
      </c>
      <c r="GP3183" s="81">
        <v>10</v>
      </c>
      <c r="GQ3183" s="81">
        <v>0</v>
      </c>
      <c r="GR3183" s="81" t="s">
        <v>448</v>
      </c>
      <c r="GS3183" s="81">
        <v>0</v>
      </c>
      <c r="GT3183" s="81">
        <v>0</v>
      </c>
      <c r="GU3183" s="81">
        <v>0</v>
      </c>
      <c r="GV3183" s="81">
        <v>0</v>
      </c>
      <c r="GW3183" s="81">
        <v>0</v>
      </c>
      <c r="GX3183" s="81">
        <v>0</v>
      </c>
      <c r="GY3183" s="81">
        <v>1.1148832299820636E-2</v>
      </c>
      <c r="GZ3183" s="81">
        <v>4.3541857288384114E-4</v>
      </c>
    </row>
    <row r="3184" spans="98:208" x14ac:dyDescent="0.25">
      <c r="CT3184" s="81" t="s">
        <v>155</v>
      </c>
      <c r="CU3184" s="81" t="s">
        <v>472</v>
      </c>
      <c r="CV3184" s="81" t="s">
        <v>460</v>
      </c>
      <c r="CW3184" s="81">
        <v>2029</v>
      </c>
      <c r="CX3184" s="81">
        <v>0</v>
      </c>
      <c r="CY3184" s="81">
        <v>0</v>
      </c>
      <c r="CZ3184" s="81">
        <v>0</v>
      </c>
      <c r="DA3184" s="81">
        <v>0</v>
      </c>
      <c r="DB3184" s="81">
        <v>8.3606377745129579E-2</v>
      </c>
      <c r="DC3184" s="81">
        <v>3.9055083184886263E-2</v>
      </c>
      <c r="DD3184" s="81">
        <v>1.69499717410635E-3</v>
      </c>
      <c r="DE3184" s="81">
        <v>4.2856297386136853E-2</v>
      </c>
      <c r="DF3184" s="81">
        <v>4.3541857288384179E-4</v>
      </c>
      <c r="DG3184" s="81">
        <v>4.3541857288384179E-4</v>
      </c>
      <c r="DH3184" s="81">
        <v>4.3541857288384179E-4</v>
      </c>
      <c r="DI3184" s="81">
        <v>4.3541857288384179E-4</v>
      </c>
      <c r="DJ3184" s="81">
        <v>2.1752190917456518E-3</v>
      </c>
      <c r="DL3184" s="81">
        <v>0</v>
      </c>
      <c r="DM3184" s="81">
        <v>9.4713079263757822E-7</v>
      </c>
      <c r="DN3184" s="81">
        <v>9.4713079263757822E-7</v>
      </c>
      <c r="DO3184" s="81">
        <v>0</v>
      </c>
      <c r="DP3184" s="81">
        <v>9.4713079263757822E-7</v>
      </c>
      <c r="DQ3184" s="81">
        <v>9.4713079263757822E-7</v>
      </c>
      <c r="DR3184" s="81">
        <v>0</v>
      </c>
      <c r="DS3184" s="81">
        <v>9.4713079263757822E-7</v>
      </c>
      <c r="DT3184" s="81">
        <v>9.4713079263757822E-7</v>
      </c>
      <c r="DU3184" s="81">
        <v>0</v>
      </c>
      <c r="DV3184" s="81">
        <v>9.4713079263757822E-7</v>
      </c>
      <c r="DW3184" s="81">
        <v>9.4713079263757822E-7</v>
      </c>
      <c r="GE3184" s="81" t="s">
        <v>449</v>
      </c>
      <c r="GF3184" s="81" t="s">
        <v>155</v>
      </c>
      <c r="GG3184" s="81" t="s">
        <v>474</v>
      </c>
      <c r="GH3184" s="81" t="s">
        <v>461</v>
      </c>
      <c r="GI3184" s="81">
        <v>2021</v>
      </c>
      <c r="GJ3184" s="81" t="s">
        <v>201</v>
      </c>
      <c r="GK3184" s="81">
        <v>222.22942162783079</v>
      </c>
      <c r="GL3184" s="81">
        <v>145.26083699999899</v>
      </c>
      <c r="GM3184" s="81">
        <v>2021</v>
      </c>
      <c r="GN3184" s="81" t="s">
        <v>173</v>
      </c>
      <c r="GO3184" s="81">
        <v>1.1148832299820636E-2</v>
      </c>
      <c r="GP3184" s="81">
        <v>10</v>
      </c>
      <c r="GQ3184" s="81">
        <v>0</v>
      </c>
      <c r="GR3184" s="81" t="s">
        <v>448</v>
      </c>
      <c r="GS3184" s="81">
        <v>1.1148832299820636E-2</v>
      </c>
      <c r="GT3184" s="81">
        <v>2.4775985538148184</v>
      </c>
      <c r="GU3184" s="81">
        <v>1.1148832299820636E-2</v>
      </c>
      <c r="GV3184" s="81">
        <v>2.4775985538148184</v>
      </c>
      <c r="GW3184" s="81">
        <v>0</v>
      </c>
      <c r="GX3184" s="81">
        <v>0</v>
      </c>
      <c r="GY3184" s="81">
        <v>0</v>
      </c>
      <c r="GZ3184" s="81">
        <v>0</v>
      </c>
    </row>
    <row r="3185" spans="98:208" x14ac:dyDescent="0.25">
      <c r="CT3185" s="81" t="s">
        <v>155</v>
      </c>
      <c r="CU3185" s="81" t="s">
        <v>472</v>
      </c>
      <c r="CV3185" s="81" t="s">
        <v>460</v>
      </c>
      <c r="CW3185" s="81">
        <v>2030</v>
      </c>
      <c r="CX3185" s="81">
        <v>0</v>
      </c>
      <c r="CY3185" s="81">
        <v>0</v>
      </c>
      <c r="CZ3185" s="81">
        <v>0</v>
      </c>
      <c r="DA3185" s="81">
        <v>0</v>
      </c>
      <c r="DB3185" s="81">
        <v>8.3606377745129579E-2</v>
      </c>
      <c r="DC3185" s="81">
        <v>3.9055083184886263E-2</v>
      </c>
      <c r="DD3185" s="81">
        <v>1.69499717410635E-3</v>
      </c>
      <c r="DE3185" s="81">
        <v>4.2856297386136853E-2</v>
      </c>
      <c r="DF3185" s="81">
        <v>0</v>
      </c>
      <c r="DG3185" s="81">
        <v>4.3541857288384179E-4</v>
      </c>
      <c r="DH3185" s="81">
        <v>4.3541857288384179E-4</v>
      </c>
      <c r="DI3185" s="81">
        <v>4.3541857288384179E-4</v>
      </c>
      <c r="DJ3185" s="81">
        <v>2.1752190917456518E-3</v>
      </c>
      <c r="DL3185" s="81">
        <v>0</v>
      </c>
      <c r="DM3185" s="81">
        <v>0</v>
      </c>
      <c r="DN3185" s="81">
        <v>0</v>
      </c>
      <c r="DO3185" s="81">
        <v>0</v>
      </c>
      <c r="DP3185" s="81">
        <v>9.4713079263757822E-7</v>
      </c>
      <c r="DQ3185" s="81">
        <v>9.4713079263757822E-7</v>
      </c>
      <c r="DR3185" s="81">
        <v>0</v>
      </c>
      <c r="DS3185" s="81">
        <v>9.4713079263757822E-7</v>
      </c>
      <c r="DT3185" s="81">
        <v>9.4713079263757822E-7</v>
      </c>
      <c r="DU3185" s="81">
        <v>0</v>
      </c>
      <c r="DV3185" s="81">
        <v>9.4713079263757822E-7</v>
      </c>
      <c r="DW3185" s="81">
        <v>9.4713079263757822E-7</v>
      </c>
      <c r="GE3185" s="81" t="s">
        <v>449</v>
      </c>
      <c r="GF3185" s="81" t="s">
        <v>155</v>
      </c>
      <c r="GG3185" s="81" t="s">
        <v>474</v>
      </c>
      <c r="GH3185" s="81" t="s">
        <v>461</v>
      </c>
      <c r="GI3185" s="81">
        <v>2022</v>
      </c>
      <c r="GJ3185" s="81" t="s">
        <v>201</v>
      </c>
      <c r="GK3185" s="81">
        <v>222.22942162783079</v>
      </c>
      <c r="GL3185" s="81">
        <v>145.26083699999899</v>
      </c>
      <c r="GM3185" s="81">
        <v>2022</v>
      </c>
      <c r="GN3185" s="81" t="s">
        <v>173</v>
      </c>
      <c r="GO3185" s="81">
        <v>1.1148832299820636E-2</v>
      </c>
      <c r="GP3185" s="81">
        <v>10</v>
      </c>
      <c r="GQ3185" s="81">
        <v>0</v>
      </c>
      <c r="GR3185" s="81" t="s">
        <v>448</v>
      </c>
      <c r="GS3185" s="81">
        <v>1.1148832299820636E-2</v>
      </c>
      <c r="GT3185" s="81">
        <v>2.4775985538148184</v>
      </c>
      <c r="GU3185" s="81">
        <v>1.1148832299820636E-2</v>
      </c>
      <c r="GV3185" s="81">
        <v>2.4775985538148184</v>
      </c>
      <c r="GW3185" s="81">
        <v>1.1148832299820636E-2</v>
      </c>
      <c r="GX3185" s="81">
        <v>2.4775985538148184</v>
      </c>
      <c r="GY3185" s="81">
        <v>0</v>
      </c>
      <c r="GZ3185" s="81">
        <v>0</v>
      </c>
    </row>
    <row r="3186" spans="98:208" x14ac:dyDescent="0.25">
      <c r="CT3186" s="81" t="s">
        <v>155</v>
      </c>
      <c r="CU3186" s="81" t="s">
        <v>472</v>
      </c>
      <c r="CV3186" s="81" t="s">
        <v>460</v>
      </c>
      <c r="CW3186" s="81">
        <v>2031</v>
      </c>
      <c r="CX3186" s="81">
        <v>0</v>
      </c>
      <c r="CY3186" s="81">
        <v>0</v>
      </c>
      <c r="CZ3186" s="81">
        <v>0</v>
      </c>
      <c r="DA3186" s="81">
        <v>0</v>
      </c>
      <c r="DB3186" s="81">
        <v>8.3606377745129579E-2</v>
      </c>
      <c r="DC3186" s="81">
        <v>3.9055083184886263E-2</v>
      </c>
      <c r="DD3186" s="81">
        <v>1.69499717410635E-3</v>
      </c>
      <c r="DE3186" s="81">
        <v>4.2856297386136853E-2</v>
      </c>
      <c r="DF3186" s="81">
        <v>0</v>
      </c>
      <c r="DG3186" s="81">
        <v>0</v>
      </c>
      <c r="DH3186" s="81">
        <v>4.3541857288384179E-4</v>
      </c>
      <c r="DI3186" s="81">
        <v>4.3541857288384179E-4</v>
      </c>
      <c r="DJ3186" s="81">
        <v>2.1752190917456518E-3</v>
      </c>
      <c r="DL3186" s="81">
        <v>0</v>
      </c>
      <c r="DM3186" s="81">
        <v>0</v>
      </c>
      <c r="DN3186" s="81">
        <v>0</v>
      </c>
      <c r="DO3186" s="81">
        <v>0</v>
      </c>
      <c r="DP3186" s="81">
        <v>0</v>
      </c>
      <c r="DQ3186" s="81">
        <v>0</v>
      </c>
      <c r="DR3186" s="81">
        <v>0</v>
      </c>
      <c r="DS3186" s="81">
        <v>9.4713079263757822E-7</v>
      </c>
      <c r="DT3186" s="81">
        <v>9.4713079263757822E-7</v>
      </c>
      <c r="DU3186" s="81">
        <v>0</v>
      </c>
      <c r="DV3186" s="81">
        <v>9.4713079263757822E-7</v>
      </c>
      <c r="DW3186" s="81">
        <v>9.4713079263757822E-7</v>
      </c>
      <c r="GE3186" s="81" t="s">
        <v>449</v>
      </c>
      <c r="GF3186" s="81" t="s">
        <v>155</v>
      </c>
      <c r="GG3186" s="81" t="s">
        <v>474</v>
      </c>
      <c r="GH3186" s="81" t="s">
        <v>461</v>
      </c>
      <c r="GI3186" s="81">
        <v>2023</v>
      </c>
      <c r="GJ3186" s="81" t="s">
        <v>201</v>
      </c>
      <c r="GK3186" s="81">
        <v>233.2300768079395</v>
      </c>
      <c r="GL3186" s="81">
        <v>145.26083699999899</v>
      </c>
      <c r="GM3186" s="81">
        <v>2023</v>
      </c>
      <c r="GN3186" s="81" t="s">
        <v>173</v>
      </c>
      <c r="GO3186" s="81">
        <v>1.1148832299820636E-2</v>
      </c>
      <c r="GP3186" s="81">
        <v>10</v>
      </c>
      <c r="GQ3186" s="81">
        <v>0</v>
      </c>
      <c r="GR3186" s="81" t="s">
        <v>448</v>
      </c>
      <c r="GS3186" s="81">
        <v>1.1148832299820636E-2</v>
      </c>
      <c r="GT3186" s="81">
        <v>2.6002430136060037</v>
      </c>
      <c r="GU3186" s="81">
        <v>1.1148832299820636E-2</v>
      </c>
      <c r="GV3186" s="81">
        <v>2.6002430136060037</v>
      </c>
      <c r="GW3186" s="81">
        <v>1.1148832299820636E-2</v>
      </c>
      <c r="GX3186" s="81">
        <v>2.6002430136060037</v>
      </c>
      <c r="GY3186" s="81">
        <v>1.1148832299820636E-2</v>
      </c>
      <c r="GZ3186" s="81">
        <v>2.6002430136060037</v>
      </c>
    </row>
    <row r="3187" spans="98:208" x14ac:dyDescent="0.25">
      <c r="CT3187" s="81" t="s">
        <v>155</v>
      </c>
      <c r="CU3187" s="81" t="s">
        <v>472</v>
      </c>
      <c r="CV3187" s="81" t="s">
        <v>460</v>
      </c>
      <c r="CW3187" s="81">
        <v>2032</v>
      </c>
      <c r="CX3187" s="81">
        <v>0</v>
      </c>
      <c r="CY3187" s="81">
        <v>0</v>
      </c>
      <c r="CZ3187" s="81">
        <v>0</v>
      </c>
      <c r="DA3187" s="81">
        <v>0</v>
      </c>
      <c r="DB3187" s="81">
        <v>8.3606377745129579E-2</v>
      </c>
      <c r="DC3187" s="81">
        <v>3.9055083184886263E-2</v>
      </c>
      <c r="DD3187" s="81">
        <v>1.69499717410635E-3</v>
      </c>
      <c r="DE3187" s="81">
        <v>4.2856297386136853E-2</v>
      </c>
      <c r="DF3187" s="81">
        <v>0</v>
      </c>
      <c r="DG3187" s="81">
        <v>0</v>
      </c>
      <c r="DH3187" s="81">
        <v>0</v>
      </c>
      <c r="DI3187" s="81">
        <v>4.3541857288384179E-4</v>
      </c>
      <c r="DJ3187" s="81">
        <v>2.1752190917456518E-3</v>
      </c>
      <c r="DL3187" s="81">
        <v>0</v>
      </c>
      <c r="DM3187" s="81">
        <v>0</v>
      </c>
      <c r="DN3187" s="81">
        <v>0</v>
      </c>
      <c r="DO3187" s="81">
        <v>0</v>
      </c>
      <c r="DP3187" s="81">
        <v>0</v>
      </c>
      <c r="DQ3187" s="81">
        <v>0</v>
      </c>
      <c r="DR3187" s="81">
        <v>0</v>
      </c>
      <c r="DS3187" s="81">
        <v>0</v>
      </c>
      <c r="DT3187" s="81">
        <v>0</v>
      </c>
      <c r="DU3187" s="81">
        <v>0</v>
      </c>
      <c r="DV3187" s="81">
        <v>9.4713079263757822E-7</v>
      </c>
      <c r="DW3187" s="81">
        <v>9.4713079263757822E-7</v>
      </c>
      <c r="GE3187" s="81" t="s">
        <v>449</v>
      </c>
      <c r="GF3187" s="81" t="s">
        <v>155</v>
      </c>
      <c r="GG3187" s="81" t="s">
        <v>474</v>
      </c>
      <c r="GH3187" s="81" t="s">
        <v>461</v>
      </c>
      <c r="GI3187" s="81">
        <v>2024</v>
      </c>
      <c r="GJ3187" s="81" t="s">
        <v>201</v>
      </c>
      <c r="GK3187" s="81">
        <v>233.2300768079395</v>
      </c>
      <c r="GL3187" s="81">
        <v>145.26083699999899</v>
      </c>
      <c r="GM3187" s="81">
        <v>2024</v>
      </c>
      <c r="GN3187" s="81" t="s">
        <v>173</v>
      </c>
      <c r="GO3187" s="81">
        <v>1.1148832299820636E-2</v>
      </c>
      <c r="GP3187" s="81">
        <v>10</v>
      </c>
      <c r="GQ3187" s="81">
        <v>0</v>
      </c>
      <c r="GR3187" s="81" t="s">
        <v>448</v>
      </c>
      <c r="GS3187" s="81">
        <v>1.1148832299820636E-2</v>
      </c>
      <c r="GT3187" s="81">
        <v>2.6002430136060037</v>
      </c>
      <c r="GU3187" s="81">
        <v>1.1148832299820636E-2</v>
      </c>
      <c r="GV3187" s="81">
        <v>2.6002430136060037</v>
      </c>
      <c r="GW3187" s="81">
        <v>1.1148832299820636E-2</v>
      </c>
      <c r="GX3187" s="81">
        <v>2.6002430136060037</v>
      </c>
      <c r="GY3187" s="81">
        <v>1.1148832299820636E-2</v>
      </c>
      <c r="GZ3187" s="81">
        <v>2.6002430136060037</v>
      </c>
    </row>
    <row r="3188" spans="98:208" x14ac:dyDescent="0.25">
      <c r="CT3188" s="81" t="s">
        <v>155</v>
      </c>
      <c r="CU3188" s="81" t="s">
        <v>472</v>
      </c>
      <c r="CV3188" s="81" t="s">
        <v>461</v>
      </c>
      <c r="CW3188" s="81">
        <v>2020</v>
      </c>
      <c r="CX3188" s="81">
        <v>0</v>
      </c>
      <c r="CY3188" s="81">
        <v>0</v>
      </c>
      <c r="CZ3188" s="81">
        <v>0</v>
      </c>
      <c r="DA3188" s="81">
        <v>0</v>
      </c>
      <c r="DB3188" s="81">
        <v>14146.13064133614</v>
      </c>
      <c r="DC3188" s="81">
        <v>222.22942162788729</v>
      </c>
      <c r="DD3188" s="81">
        <v>8585.7228092501427</v>
      </c>
      <c r="DE3188" s="81">
        <v>5338.1784104581102</v>
      </c>
      <c r="DF3188" s="81">
        <v>2.4775985538154486</v>
      </c>
      <c r="DG3188" s="81">
        <v>0</v>
      </c>
      <c r="DH3188" s="81">
        <v>0</v>
      </c>
      <c r="DI3188" s="81">
        <v>0</v>
      </c>
      <c r="DJ3188" s="81">
        <v>6.1248233337896395E-7</v>
      </c>
      <c r="DL3188" s="81">
        <v>0</v>
      </c>
      <c r="DM3188" s="81">
        <v>1.5174853434172325E-6</v>
      </c>
      <c r="DN3188" s="81">
        <v>1.5174853434172325E-6</v>
      </c>
      <c r="DO3188" s="81">
        <v>0</v>
      </c>
      <c r="DP3188" s="81">
        <v>0</v>
      </c>
      <c r="DQ3188" s="81">
        <v>0</v>
      </c>
      <c r="DR3188" s="81">
        <v>0</v>
      </c>
      <c r="DS3188" s="81">
        <v>0</v>
      </c>
      <c r="DT3188" s="81">
        <v>0</v>
      </c>
      <c r="DU3188" s="81">
        <v>0</v>
      </c>
      <c r="DV3188" s="81">
        <v>0</v>
      </c>
      <c r="DW3188" s="81">
        <v>0</v>
      </c>
      <c r="GE3188" s="81" t="s">
        <v>449</v>
      </c>
      <c r="GF3188" s="81" t="s">
        <v>155</v>
      </c>
      <c r="GG3188" s="81" t="s">
        <v>474</v>
      </c>
      <c r="GH3188" s="81" t="s">
        <v>461</v>
      </c>
      <c r="GI3188" s="81">
        <v>2025</v>
      </c>
      <c r="GJ3188" s="81" t="s">
        <v>201</v>
      </c>
      <c r="GK3188" s="81">
        <v>233.2300768079395</v>
      </c>
      <c r="GL3188" s="81">
        <v>145.26083699999899</v>
      </c>
      <c r="GM3188" s="81">
        <v>2025</v>
      </c>
      <c r="GN3188" s="81" t="s">
        <v>173</v>
      </c>
      <c r="GO3188" s="81">
        <v>1.1148832299820636E-2</v>
      </c>
      <c r="GP3188" s="81">
        <v>10</v>
      </c>
      <c r="GQ3188" s="81">
        <v>0</v>
      </c>
      <c r="GR3188" s="81" t="s">
        <v>448</v>
      </c>
      <c r="GS3188" s="81">
        <v>1.1148832299820636E-2</v>
      </c>
      <c r="GT3188" s="81">
        <v>2.6002430136060037</v>
      </c>
      <c r="GU3188" s="81">
        <v>1.1148832299820636E-2</v>
      </c>
      <c r="GV3188" s="81">
        <v>2.6002430136060037</v>
      </c>
      <c r="GW3188" s="81">
        <v>1.1148832299820636E-2</v>
      </c>
      <c r="GX3188" s="81">
        <v>2.6002430136060037</v>
      </c>
      <c r="GY3188" s="81">
        <v>1.1148832299820636E-2</v>
      </c>
      <c r="GZ3188" s="81">
        <v>2.6002430136060037</v>
      </c>
    </row>
    <row r="3189" spans="98:208" x14ac:dyDescent="0.25">
      <c r="CT3189" s="81" t="s">
        <v>155</v>
      </c>
      <c r="CU3189" s="81" t="s">
        <v>472</v>
      </c>
      <c r="CV3189" s="81" t="s">
        <v>461</v>
      </c>
      <c r="CW3189" s="81">
        <v>2021</v>
      </c>
      <c r="CX3189" s="81">
        <v>0</v>
      </c>
      <c r="CY3189" s="81">
        <v>0</v>
      </c>
      <c r="CZ3189" s="81">
        <v>0</v>
      </c>
      <c r="DA3189" s="81">
        <v>0</v>
      </c>
      <c r="DB3189" s="81">
        <v>14146.13064133614</v>
      </c>
      <c r="DC3189" s="81">
        <v>222.22942162788729</v>
      </c>
      <c r="DD3189" s="81">
        <v>8585.7228092501427</v>
      </c>
      <c r="DE3189" s="81">
        <v>5338.1784104581102</v>
      </c>
      <c r="DF3189" s="81">
        <v>2.4775985538154486</v>
      </c>
      <c r="DG3189" s="81">
        <v>2.4775985538154486</v>
      </c>
      <c r="DH3189" s="81">
        <v>0</v>
      </c>
      <c r="DI3189" s="81">
        <v>0</v>
      </c>
      <c r="DJ3189" s="81">
        <v>6.1248233337896395E-7</v>
      </c>
      <c r="DL3189" s="81">
        <v>0</v>
      </c>
      <c r="DM3189" s="81">
        <v>1.5174853434172325E-6</v>
      </c>
      <c r="DN3189" s="81">
        <v>1.5174853434172325E-6</v>
      </c>
      <c r="DO3189" s="81">
        <v>0</v>
      </c>
      <c r="DP3189" s="81">
        <v>1.5174853434172325E-6</v>
      </c>
      <c r="DQ3189" s="81">
        <v>1.5174853434172325E-6</v>
      </c>
      <c r="DR3189" s="81">
        <v>0</v>
      </c>
      <c r="DS3189" s="81">
        <v>0</v>
      </c>
      <c r="DT3189" s="81">
        <v>0</v>
      </c>
      <c r="DU3189" s="81">
        <v>0</v>
      </c>
      <c r="DV3189" s="81">
        <v>0</v>
      </c>
      <c r="DW3189" s="81">
        <v>0</v>
      </c>
      <c r="GE3189" s="81" t="s">
        <v>449</v>
      </c>
      <c r="GF3189" s="81" t="s">
        <v>155</v>
      </c>
      <c r="GG3189" s="81" t="s">
        <v>474</v>
      </c>
      <c r="GH3189" s="81" t="s">
        <v>461</v>
      </c>
      <c r="GI3189" s="81">
        <v>2026</v>
      </c>
      <c r="GJ3189" s="81" t="s">
        <v>201</v>
      </c>
      <c r="GK3189" s="81">
        <v>233.2300768079395</v>
      </c>
      <c r="GL3189" s="81">
        <v>145.26083699999899</v>
      </c>
      <c r="GM3189" s="81">
        <v>2026</v>
      </c>
      <c r="GN3189" s="81" t="s">
        <v>173</v>
      </c>
      <c r="GO3189" s="81">
        <v>1.1148832299820636E-2</v>
      </c>
      <c r="GP3189" s="81">
        <v>10</v>
      </c>
      <c r="GQ3189" s="81">
        <v>0</v>
      </c>
      <c r="GR3189" s="81" t="s">
        <v>448</v>
      </c>
      <c r="GS3189" s="81">
        <v>1.1148832299820636E-2</v>
      </c>
      <c r="GT3189" s="81">
        <v>2.6002430136060037</v>
      </c>
      <c r="GU3189" s="81">
        <v>1.1148832299820636E-2</v>
      </c>
      <c r="GV3189" s="81">
        <v>2.6002430136060037</v>
      </c>
      <c r="GW3189" s="81">
        <v>1.1148832299820636E-2</v>
      </c>
      <c r="GX3189" s="81">
        <v>2.6002430136060037</v>
      </c>
      <c r="GY3189" s="81">
        <v>1.1148832299820636E-2</v>
      </c>
      <c r="GZ3189" s="81">
        <v>2.6002430136060037</v>
      </c>
    </row>
    <row r="3190" spans="98:208" x14ac:dyDescent="0.25">
      <c r="CT3190" s="81" t="s">
        <v>155</v>
      </c>
      <c r="CU3190" s="81" t="s">
        <v>472</v>
      </c>
      <c r="CV3190" s="81" t="s">
        <v>461</v>
      </c>
      <c r="CW3190" s="81">
        <v>2022</v>
      </c>
      <c r="CX3190" s="81">
        <v>0</v>
      </c>
      <c r="CY3190" s="81">
        <v>0</v>
      </c>
      <c r="CZ3190" s="81">
        <v>0</v>
      </c>
      <c r="DA3190" s="81">
        <v>0</v>
      </c>
      <c r="DB3190" s="81">
        <v>14146.13064133614</v>
      </c>
      <c r="DC3190" s="81">
        <v>222.22942162788729</v>
      </c>
      <c r="DD3190" s="81">
        <v>8585.7228092501427</v>
      </c>
      <c r="DE3190" s="81">
        <v>5338.1784104581102</v>
      </c>
      <c r="DF3190" s="81">
        <v>2.4775985538154486</v>
      </c>
      <c r="DG3190" s="81">
        <v>2.4775985538154486</v>
      </c>
      <c r="DH3190" s="81">
        <v>2.4775985538154486</v>
      </c>
      <c r="DI3190" s="81">
        <v>0</v>
      </c>
      <c r="DJ3190" s="81">
        <v>6.1248233337896395E-7</v>
      </c>
      <c r="DL3190" s="81">
        <v>0</v>
      </c>
      <c r="DM3190" s="81">
        <v>1.5174853434172325E-6</v>
      </c>
      <c r="DN3190" s="81">
        <v>1.5174853434172325E-6</v>
      </c>
      <c r="DO3190" s="81">
        <v>0</v>
      </c>
      <c r="DP3190" s="81">
        <v>1.5174853434172325E-6</v>
      </c>
      <c r="DQ3190" s="81">
        <v>1.5174853434172325E-6</v>
      </c>
      <c r="DR3190" s="81">
        <v>0</v>
      </c>
      <c r="DS3190" s="81">
        <v>1.5174853434172325E-6</v>
      </c>
      <c r="DT3190" s="81">
        <v>1.5174853434172325E-6</v>
      </c>
      <c r="DU3190" s="81">
        <v>0</v>
      </c>
      <c r="DV3190" s="81">
        <v>0</v>
      </c>
      <c r="DW3190" s="81">
        <v>0</v>
      </c>
      <c r="GE3190" s="81" t="s">
        <v>449</v>
      </c>
      <c r="GF3190" s="81" t="s">
        <v>155</v>
      </c>
      <c r="GG3190" s="81" t="s">
        <v>474</v>
      </c>
      <c r="GH3190" s="81" t="s">
        <v>461</v>
      </c>
      <c r="GI3190" s="81">
        <v>2027</v>
      </c>
      <c r="GJ3190" s="81" t="s">
        <v>201</v>
      </c>
      <c r="GK3190" s="81">
        <v>233.2300768079395</v>
      </c>
      <c r="GL3190" s="81">
        <v>145.26083699999899</v>
      </c>
      <c r="GM3190" s="81">
        <v>2027</v>
      </c>
      <c r="GN3190" s="81" t="s">
        <v>173</v>
      </c>
      <c r="GO3190" s="81">
        <v>1.1148832299820636E-2</v>
      </c>
      <c r="GP3190" s="81">
        <v>10</v>
      </c>
      <c r="GQ3190" s="81">
        <v>0</v>
      </c>
      <c r="GR3190" s="81" t="s">
        <v>448</v>
      </c>
      <c r="GS3190" s="81">
        <v>1.1148832299820636E-2</v>
      </c>
      <c r="GT3190" s="81">
        <v>2.6002430136060037</v>
      </c>
      <c r="GU3190" s="81">
        <v>1.1148832299820636E-2</v>
      </c>
      <c r="GV3190" s="81">
        <v>2.6002430136060037</v>
      </c>
      <c r="GW3190" s="81">
        <v>1.1148832299820636E-2</v>
      </c>
      <c r="GX3190" s="81">
        <v>2.6002430136060037</v>
      </c>
      <c r="GY3190" s="81">
        <v>1.1148832299820636E-2</v>
      </c>
      <c r="GZ3190" s="81">
        <v>2.6002430136060037</v>
      </c>
    </row>
    <row r="3191" spans="98:208" x14ac:dyDescent="0.25">
      <c r="CT3191" s="81" t="s">
        <v>155</v>
      </c>
      <c r="CU3191" s="81" t="s">
        <v>472</v>
      </c>
      <c r="CV3191" s="81" t="s">
        <v>461</v>
      </c>
      <c r="CW3191" s="81">
        <v>2023</v>
      </c>
      <c r="CX3191" s="81">
        <v>0</v>
      </c>
      <c r="CY3191" s="81">
        <v>0</v>
      </c>
      <c r="CZ3191" s="81">
        <v>0</v>
      </c>
      <c r="DA3191" s="81">
        <v>0</v>
      </c>
      <c r="DB3191" s="81">
        <v>14664.637556440381</v>
      </c>
      <c r="DC3191" s="81">
        <v>233.23007680799881</v>
      </c>
      <c r="DD3191" s="81">
        <v>8896.5159934308704</v>
      </c>
      <c r="DE3191" s="81">
        <v>5534.891486201509</v>
      </c>
      <c r="DF3191" s="81">
        <v>2.600243013606665</v>
      </c>
      <c r="DG3191" s="81">
        <v>2.600243013606665</v>
      </c>
      <c r="DH3191" s="81">
        <v>2.600243013606665</v>
      </c>
      <c r="DI3191" s="81">
        <v>2.600243013606665</v>
      </c>
      <c r="DJ3191" s="81">
        <v>6.1248233337896395E-7</v>
      </c>
      <c r="DL3191" s="81">
        <v>0</v>
      </c>
      <c r="DM3191" s="81">
        <v>1.5926029083261593E-6</v>
      </c>
      <c r="DN3191" s="81">
        <v>1.5926029083261593E-6</v>
      </c>
      <c r="DO3191" s="81">
        <v>0</v>
      </c>
      <c r="DP3191" s="81">
        <v>1.5926029083261593E-6</v>
      </c>
      <c r="DQ3191" s="81">
        <v>1.5926029083261593E-6</v>
      </c>
      <c r="DR3191" s="81">
        <v>0</v>
      </c>
      <c r="DS3191" s="81">
        <v>1.5926029083261593E-6</v>
      </c>
      <c r="DT3191" s="81">
        <v>1.5926029083261593E-6</v>
      </c>
      <c r="DU3191" s="81">
        <v>0</v>
      </c>
      <c r="DV3191" s="81">
        <v>1.5926029083261593E-6</v>
      </c>
      <c r="DW3191" s="81">
        <v>1.5926029083261593E-6</v>
      </c>
      <c r="GE3191" s="81" t="s">
        <v>449</v>
      </c>
      <c r="GF3191" s="81" t="s">
        <v>155</v>
      </c>
      <c r="GG3191" s="81" t="s">
        <v>474</v>
      </c>
      <c r="GH3191" s="81" t="s">
        <v>461</v>
      </c>
      <c r="GI3191" s="81">
        <v>2028</v>
      </c>
      <c r="GJ3191" s="81" t="s">
        <v>201</v>
      </c>
      <c r="GK3191" s="81">
        <v>247.27299216494731</v>
      </c>
      <c r="GL3191" s="81">
        <v>145.26083699999899</v>
      </c>
      <c r="GM3191" s="81">
        <v>2028</v>
      </c>
      <c r="GN3191" s="81" t="s">
        <v>173</v>
      </c>
      <c r="GO3191" s="81">
        <v>1.1148832299820636E-2</v>
      </c>
      <c r="GP3191" s="81">
        <v>10</v>
      </c>
      <c r="GQ3191" s="81">
        <v>0</v>
      </c>
      <c r="GR3191" s="81" t="s">
        <v>448</v>
      </c>
      <c r="GS3191" s="81">
        <v>1.1148832299820636E-2</v>
      </c>
      <c r="GT3191" s="81">
        <v>2.7568051219218597</v>
      </c>
      <c r="GU3191" s="81">
        <v>1.1148832299820636E-2</v>
      </c>
      <c r="GV3191" s="81">
        <v>2.7568051219218597</v>
      </c>
      <c r="GW3191" s="81">
        <v>1.1148832299820636E-2</v>
      </c>
      <c r="GX3191" s="81">
        <v>2.7568051219218597</v>
      </c>
      <c r="GY3191" s="81">
        <v>1.1148832299820636E-2</v>
      </c>
      <c r="GZ3191" s="81">
        <v>2.7568051219218597</v>
      </c>
    </row>
    <row r="3192" spans="98:208" x14ac:dyDescent="0.25">
      <c r="CT3192" s="81" t="s">
        <v>155</v>
      </c>
      <c r="CU3192" s="81" t="s">
        <v>472</v>
      </c>
      <c r="CV3192" s="81" t="s">
        <v>461</v>
      </c>
      <c r="CW3192" s="81">
        <v>2024</v>
      </c>
      <c r="CX3192" s="81">
        <v>0</v>
      </c>
      <c r="CY3192" s="81">
        <v>0</v>
      </c>
      <c r="CZ3192" s="81">
        <v>0</v>
      </c>
      <c r="DA3192" s="81">
        <v>0</v>
      </c>
      <c r="DB3192" s="81">
        <v>14664.637556440381</v>
      </c>
      <c r="DC3192" s="81">
        <v>233.23007680799881</v>
      </c>
      <c r="DD3192" s="81">
        <v>8896.5159934308704</v>
      </c>
      <c r="DE3192" s="81">
        <v>5534.891486201509</v>
      </c>
      <c r="DF3192" s="81">
        <v>2.600243013606665</v>
      </c>
      <c r="DG3192" s="81">
        <v>2.600243013606665</v>
      </c>
      <c r="DH3192" s="81">
        <v>2.600243013606665</v>
      </c>
      <c r="DI3192" s="81">
        <v>2.600243013606665</v>
      </c>
      <c r="DJ3192" s="81">
        <v>6.1248233337896395E-7</v>
      </c>
      <c r="DL3192" s="81">
        <v>0</v>
      </c>
      <c r="DM3192" s="81">
        <v>1.5926029083261593E-6</v>
      </c>
      <c r="DN3192" s="81">
        <v>1.5926029083261593E-6</v>
      </c>
      <c r="DO3192" s="81">
        <v>0</v>
      </c>
      <c r="DP3192" s="81">
        <v>1.5926029083261593E-6</v>
      </c>
      <c r="DQ3192" s="81">
        <v>1.5926029083261593E-6</v>
      </c>
      <c r="DR3192" s="81">
        <v>0</v>
      </c>
      <c r="DS3192" s="81">
        <v>1.5926029083261593E-6</v>
      </c>
      <c r="DT3192" s="81">
        <v>1.5926029083261593E-6</v>
      </c>
      <c r="DU3192" s="81">
        <v>0</v>
      </c>
      <c r="DV3192" s="81">
        <v>1.5926029083261593E-6</v>
      </c>
      <c r="DW3192" s="81">
        <v>1.5926029083261593E-6</v>
      </c>
      <c r="GE3192" s="81" t="s">
        <v>449</v>
      </c>
      <c r="GF3192" s="81" t="s">
        <v>155</v>
      </c>
      <c r="GG3192" s="81" t="s">
        <v>474</v>
      </c>
      <c r="GH3192" s="81" t="s">
        <v>461</v>
      </c>
      <c r="GI3192" s="81">
        <v>2029</v>
      </c>
      <c r="GJ3192" s="81" t="s">
        <v>201</v>
      </c>
      <c r="GK3192" s="81">
        <v>247.27299216494731</v>
      </c>
      <c r="GL3192" s="81">
        <v>145.26083699999899</v>
      </c>
      <c r="GM3192" s="81">
        <v>2029</v>
      </c>
      <c r="GN3192" s="81" t="s">
        <v>173</v>
      </c>
      <c r="GO3192" s="81">
        <v>1.1148832299820636E-2</v>
      </c>
      <c r="GP3192" s="81">
        <v>10</v>
      </c>
      <c r="GQ3192" s="81">
        <v>0</v>
      </c>
      <c r="GR3192" s="81" t="s">
        <v>448</v>
      </c>
      <c r="GS3192" s="81">
        <v>1.1148832299820636E-2</v>
      </c>
      <c r="GT3192" s="81">
        <v>2.7568051219218597</v>
      </c>
      <c r="GU3192" s="81">
        <v>1.1148832299820636E-2</v>
      </c>
      <c r="GV3192" s="81">
        <v>2.7568051219218597</v>
      </c>
      <c r="GW3192" s="81">
        <v>1.1148832299820636E-2</v>
      </c>
      <c r="GX3192" s="81">
        <v>2.7568051219218597</v>
      </c>
      <c r="GY3192" s="81">
        <v>1.1148832299820636E-2</v>
      </c>
      <c r="GZ3192" s="81">
        <v>2.7568051219218597</v>
      </c>
    </row>
    <row r="3193" spans="98:208" x14ac:dyDescent="0.25">
      <c r="CT3193" s="81" t="s">
        <v>155</v>
      </c>
      <c r="CU3193" s="81" t="s">
        <v>472</v>
      </c>
      <c r="CV3193" s="81" t="s">
        <v>461</v>
      </c>
      <c r="CW3193" s="81">
        <v>2025</v>
      </c>
      <c r="CX3193" s="81">
        <v>0</v>
      </c>
      <c r="CY3193" s="81">
        <v>0</v>
      </c>
      <c r="CZ3193" s="81">
        <v>0</v>
      </c>
      <c r="DA3193" s="81">
        <v>0</v>
      </c>
      <c r="DB3193" s="81">
        <v>14664.637556440381</v>
      </c>
      <c r="DC3193" s="81">
        <v>233.23007680799881</v>
      </c>
      <c r="DD3193" s="81">
        <v>8896.5159934308704</v>
      </c>
      <c r="DE3193" s="81">
        <v>5534.891486201509</v>
      </c>
      <c r="DF3193" s="81">
        <v>2.600243013606665</v>
      </c>
      <c r="DG3193" s="81">
        <v>2.600243013606665</v>
      </c>
      <c r="DH3193" s="81">
        <v>2.600243013606665</v>
      </c>
      <c r="DI3193" s="81">
        <v>2.600243013606665</v>
      </c>
      <c r="DJ3193" s="81">
        <v>6.1248233337896395E-7</v>
      </c>
      <c r="DL3193" s="81">
        <v>0</v>
      </c>
      <c r="DM3193" s="81">
        <v>1.5926029083261593E-6</v>
      </c>
      <c r="DN3193" s="81">
        <v>1.5926029083261593E-6</v>
      </c>
      <c r="DO3193" s="81">
        <v>0</v>
      </c>
      <c r="DP3193" s="81">
        <v>1.5926029083261593E-6</v>
      </c>
      <c r="DQ3193" s="81">
        <v>1.5926029083261593E-6</v>
      </c>
      <c r="DR3193" s="81">
        <v>0</v>
      </c>
      <c r="DS3193" s="81">
        <v>1.5926029083261593E-6</v>
      </c>
      <c r="DT3193" s="81">
        <v>1.5926029083261593E-6</v>
      </c>
      <c r="DU3193" s="81">
        <v>0</v>
      </c>
      <c r="DV3193" s="81">
        <v>1.5926029083261593E-6</v>
      </c>
      <c r="DW3193" s="81">
        <v>1.5926029083261593E-6</v>
      </c>
      <c r="GE3193" s="81" t="s">
        <v>449</v>
      </c>
      <c r="GF3193" s="81" t="s">
        <v>155</v>
      </c>
      <c r="GG3193" s="81" t="s">
        <v>474</v>
      </c>
      <c r="GH3193" s="81" t="s">
        <v>461</v>
      </c>
      <c r="GI3193" s="81">
        <v>2030</v>
      </c>
      <c r="GJ3193" s="81" t="s">
        <v>201</v>
      </c>
      <c r="GK3193" s="81">
        <v>247.27299216494731</v>
      </c>
      <c r="GL3193" s="81">
        <v>145.26083699999899</v>
      </c>
      <c r="GM3193" s="81">
        <v>2030</v>
      </c>
      <c r="GN3193" s="81" t="s">
        <v>173</v>
      </c>
      <c r="GO3193" s="81">
        <v>1.1148832299820636E-2</v>
      </c>
      <c r="GP3193" s="81">
        <v>10</v>
      </c>
      <c r="GQ3193" s="81">
        <v>0</v>
      </c>
      <c r="GR3193" s="81" t="s">
        <v>448</v>
      </c>
      <c r="GS3193" s="81">
        <v>0</v>
      </c>
      <c r="GT3193" s="81">
        <v>0</v>
      </c>
      <c r="GU3193" s="81">
        <v>1.1148832299820636E-2</v>
      </c>
      <c r="GV3193" s="81">
        <v>2.7568051219218597</v>
      </c>
      <c r="GW3193" s="81">
        <v>1.1148832299820636E-2</v>
      </c>
      <c r="GX3193" s="81">
        <v>2.7568051219218597</v>
      </c>
      <c r="GY3193" s="81">
        <v>1.1148832299820636E-2</v>
      </c>
      <c r="GZ3193" s="81">
        <v>2.7568051219218597</v>
      </c>
    </row>
    <row r="3194" spans="98:208" x14ac:dyDescent="0.25">
      <c r="CT3194" s="81" t="s">
        <v>155</v>
      </c>
      <c r="CU3194" s="81" t="s">
        <v>472</v>
      </c>
      <c r="CV3194" s="81" t="s">
        <v>461</v>
      </c>
      <c r="CW3194" s="81">
        <v>2026</v>
      </c>
      <c r="CX3194" s="81">
        <v>0</v>
      </c>
      <c r="CY3194" s="81">
        <v>0</v>
      </c>
      <c r="CZ3194" s="81">
        <v>0</v>
      </c>
      <c r="DA3194" s="81">
        <v>0</v>
      </c>
      <c r="DB3194" s="81">
        <v>14664.637556440381</v>
      </c>
      <c r="DC3194" s="81">
        <v>233.23007680799881</v>
      </c>
      <c r="DD3194" s="81">
        <v>8896.5159934308704</v>
      </c>
      <c r="DE3194" s="81">
        <v>5534.891486201509</v>
      </c>
      <c r="DF3194" s="81">
        <v>2.600243013606665</v>
      </c>
      <c r="DG3194" s="81">
        <v>2.600243013606665</v>
      </c>
      <c r="DH3194" s="81">
        <v>2.600243013606665</v>
      </c>
      <c r="DI3194" s="81">
        <v>2.600243013606665</v>
      </c>
      <c r="DJ3194" s="81">
        <v>6.1248233337896395E-7</v>
      </c>
      <c r="DL3194" s="81">
        <v>0</v>
      </c>
      <c r="DM3194" s="81">
        <v>1.5926029083261593E-6</v>
      </c>
      <c r="DN3194" s="81">
        <v>1.5926029083261593E-6</v>
      </c>
      <c r="DO3194" s="81">
        <v>0</v>
      </c>
      <c r="DP3194" s="81">
        <v>1.5926029083261593E-6</v>
      </c>
      <c r="DQ3194" s="81">
        <v>1.5926029083261593E-6</v>
      </c>
      <c r="DR3194" s="81">
        <v>0</v>
      </c>
      <c r="DS3194" s="81">
        <v>1.5926029083261593E-6</v>
      </c>
      <c r="DT3194" s="81">
        <v>1.5926029083261593E-6</v>
      </c>
      <c r="DU3194" s="81">
        <v>0</v>
      </c>
      <c r="DV3194" s="81">
        <v>1.5926029083261593E-6</v>
      </c>
      <c r="DW3194" s="81">
        <v>1.5926029083261593E-6</v>
      </c>
      <c r="GE3194" s="81" t="s">
        <v>449</v>
      </c>
      <c r="GF3194" s="81" t="s">
        <v>155</v>
      </c>
      <c r="GG3194" s="81" t="s">
        <v>474</v>
      </c>
      <c r="GH3194" s="81" t="s">
        <v>461</v>
      </c>
      <c r="GI3194" s="81">
        <v>2031</v>
      </c>
      <c r="GJ3194" s="81" t="s">
        <v>201</v>
      </c>
      <c r="GK3194" s="81">
        <v>247.27299216494731</v>
      </c>
      <c r="GL3194" s="81">
        <v>145.26083699999899</v>
      </c>
      <c r="GM3194" s="81">
        <v>2031</v>
      </c>
      <c r="GN3194" s="81" t="s">
        <v>173</v>
      </c>
      <c r="GO3194" s="81">
        <v>1.1148832299820636E-2</v>
      </c>
      <c r="GP3194" s="81">
        <v>10</v>
      </c>
      <c r="GQ3194" s="81">
        <v>0</v>
      </c>
      <c r="GR3194" s="81" t="s">
        <v>448</v>
      </c>
      <c r="GS3194" s="81">
        <v>0</v>
      </c>
      <c r="GT3194" s="81">
        <v>0</v>
      </c>
      <c r="GU3194" s="81">
        <v>0</v>
      </c>
      <c r="GV3194" s="81">
        <v>0</v>
      </c>
      <c r="GW3194" s="81">
        <v>1.1148832299820636E-2</v>
      </c>
      <c r="GX3194" s="81">
        <v>2.7568051219218597</v>
      </c>
      <c r="GY3194" s="81">
        <v>1.1148832299820636E-2</v>
      </c>
      <c r="GZ3194" s="81">
        <v>2.7568051219218597</v>
      </c>
    </row>
    <row r="3195" spans="98:208" x14ac:dyDescent="0.25">
      <c r="CT3195" s="81" t="s">
        <v>155</v>
      </c>
      <c r="CU3195" s="81" t="s">
        <v>472</v>
      </c>
      <c r="CV3195" s="81" t="s">
        <v>461</v>
      </c>
      <c r="CW3195" s="81">
        <v>2027</v>
      </c>
      <c r="CX3195" s="81">
        <v>0</v>
      </c>
      <c r="CY3195" s="81">
        <v>0</v>
      </c>
      <c r="CZ3195" s="81">
        <v>0</v>
      </c>
      <c r="DA3195" s="81">
        <v>0</v>
      </c>
      <c r="DB3195" s="81">
        <v>14664.637556440381</v>
      </c>
      <c r="DC3195" s="81">
        <v>233.23007680799881</v>
      </c>
      <c r="DD3195" s="81">
        <v>8896.5159934308704</v>
      </c>
      <c r="DE3195" s="81">
        <v>5534.891486201509</v>
      </c>
      <c r="DF3195" s="81">
        <v>2.600243013606665</v>
      </c>
      <c r="DG3195" s="81">
        <v>2.600243013606665</v>
      </c>
      <c r="DH3195" s="81">
        <v>2.600243013606665</v>
      </c>
      <c r="DI3195" s="81">
        <v>2.600243013606665</v>
      </c>
      <c r="DJ3195" s="81">
        <v>6.1248233337896395E-7</v>
      </c>
      <c r="DL3195" s="81">
        <v>0</v>
      </c>
      <c r="DM3195" s="81">
        <v>1.5926029083261593E-6</v>
      </c>
      <c r="DN3195" s="81">
        <v>1.5926029083261593E-6</v>
      </c>
      <c r="DO3195" s="81">
        <v>0</v>
      </c>
      <c r="DP3195" s="81">
        <v>1.5926029083261593E-6</v>
      </c>
      <c r="DQ3195" s="81">
        <v>1.5926029083261593E-6</v>
      </c>
      <c r="DR3195" s="81">
        <v>0</v>
      </c>
      <c r="DS3195" s="81">
        <v>1.5926029083261593E-6</v>
      </c>
      <c r="DT3195" s="81">
        <v>1.5926029083261593E-6</v>
      </c>
      <c r="DU3195" s="81">
        <v>0</v>
      </c>
      <c r="DV3195" s="81">
        <v>1.5926029083261593E-6</v>
      </c>
      <c r="DW3195" s="81">
        <v>1.5926029083261593E-6</v>
      </c>
      <c r="GE3195" s="81" t="s">
        <v>449</v>
      </c>
      <c r="GF3195" s="81" t="s">
        <v>155</v>
      </c>
      <c r="GG3195" s="81" t="s">
        <v>474</v>
      </c>
      <c r="GH3195" s="81" t="s">
        <v>461</v>
      </c>
      <c r="GI3195" s="81">
        <v>2032</v>
      </c>
      <c r="GJ3195" s="81" t="s">
        <v>201</v>
      </c>
      <c r="GK3195" s="81">
        <v>247.27299216494731</v>
      </c>
      <c r="GL3195" s="81">
        <v>145.26083699999899</v>
      </c>
      <c r="GM3195" s="81">
        <v>2032</v>
      </c>
      <c r="GN3195" s="81" t="s">
        <v>173</v>
      </c>
      <c r="GO3195" s="81">
        <v>1.1148832299820636E-2</v>
      </c>
      <c r="GP3195" s="81">
        <v>10</v>
      </c>
      <c r="GQ3195" s="81">
        <v>0</v>
      </c>
      <c r="GR3195" s="81" t="s">
        <v>448</v>
      </c>
      <c r="GS3195" s="81">
        <v>0</v>
      </c>
      <c r="GT3195" s="81">
        <v>0</v>
      </c>
      <c r="GU3195" s="81">
        <v>0</v>
      </c>
      <c r="GV3195" s="81">
        <v>0</v>
      </c>
      <c r="GW3195" s="81">
        <v>0</v>
      </c>
      <c r="GX3195" s="81">
        <v>0</v>
      </c>
      <c r="GY3195" s="81">
        <v>1.1148832299820636E-2</v>
      </c>
      <c r="GZ3195" s="81">
        <v>2.7568051219218597</v>
      </c>
    </row>
    <row r="3196" spans="98:208" x14ac:dyDescent="0.25">
      <c r="CT3196" s="81" t="s">
        <v>155</v>
      </c>
      <c r="CU3196" s="81" t="s">
        <v>472</v>
      </c>
      <c r="CV3196" s="81" t="s">
        <v>461</v>
      </c>
      <c r="CW3196" s="81">
        <v>2028</v>
      </c>
      <c r="CX3196" s="81">
        <v>0</v>
      </c>
      <c r="CY3196" s="81">
        <v>0</v>
      </c>
      <c r="CZ3196" s="81">
        <v>0</v>
      </c>
      <c r="DA3196" s="81">
        <v>0</v>
      </c>
      <c r="DB3196" s="81">
        <v>15317.99094281989</v>
      </c>
      <c r="DC3196" s="81">
        <v>247.27299216501021</v>
      </c>
      <c r="DD3196" s="81">
        <v>9287.6490955468707</v>
      </c>
      <c r="DE3196" s="81">
        <v>5783.0688551080048</v>
      </c>
      <c r="DF3196" s="81">
        <v>2.7568051219225609</v>
      </c>
      <c r="DG3196" s="81">
        <v>2.7568051219225609</v>
      </c>
      <c r="DH3196" s="81">
        <v>2.7568051219225609</v>
      </c>
      <c r="DI3196" s="81">
        <v>2.7568051219225609</v>
      </c>
      <c r="DJ3196" s="81">
        <v>6.1248233337896395E-7</v>
      </c>
      <c r="DL3196" s="81">
        <v>0</v>
      </c>
      <c r="DM3196" s="81">
        <v>1.6884944337462094E-6</v>
      </c>
      <c r="DN3196" s="81">
        <v>1.6884944337462094E-6</v>
      </c>
      <c r="DO3196" s="81">
        <v>0</v>
      </c>
      <c r="DP3196" s="81">
        <v>1.6884944337462094E-6</v>
      </c>
      <c r="DQ3196" s="81">
        <v>1.6884944337462094E-6</v>
      </c>
      <c r="DR3196" s="81">
        <v>0</v>
      </c>
      <c r="DS3196" s="81">
        <v>1.6884944337462094E-6</v>
      </c>
      <c r="DT3196" s="81">
        <v>1.6884944337462094E-6</v>
      </c>
      <c r="DU3196" s="81">
        <v>0</v>
      </c>
      <c r="DV3196" s="81">
        <v>1.6884944337462094E-6</v>
      </c>
      <c r="DW3196" s="81">
        <v>1.6884944337462094E-6</v>
      </c>
      <c r="GE3196" s="81" t="s">
        <v>449</v>
      </c>
      <c r="GF3196" s="81" t="s">
        <v>155</v>
      </c>
      <c r="GG3196" s="81" t="s">
        <v>474</v>
      </c>
      <c r="GH3196" s="81" t="s">
        <v>451</v>
      </c>
      <c r="GI3196" s="81">
        <v>2021</v>
      </c>
      <c r="GJ3196" s="81" t="s">
        <v>201</v>
      </c>
      <c r="GK3196" s="81">
        <v>222.2294216278361</v>
      </c>
      <c r="GL3196" s="81">
        <v>145.26083699999899</v>
      </c>
      <c r="GM3196" s="81">
        <v>2021</v>
      </c>
      <c r="GN3196" s="81" t="s">
        <v>173</v>
      </c>
      <c r="GO3196" s="81">
        <v>1.1148832299820636E-2</v>
      </c>
      <c r="GP3196" s="81">
        <v>10</v>
      </c>
      <c r="GQ3196" s="81">
        <v>0</v>
      </c>
      <c r="GR3196" s="81" t="s">
        <v>448</v>
      </c>
      <c r="GS3196" s="81">
        <v>1.1148832299820636E-2</v>
      </c>
      <c r="GT3196" s="81">
        <v>2.4775985538148779</v>
      </c>
      <c r="GU3196" s="81">
        <v>1.1148832299820636E-2</v>
      </c>
      <c r="GV3196" s="81">
        <v>2.4775985538148779</v>
      </c>
      <c r="GW3196" s="81">
        <v>0</v>
      </c>
      <c r="GX3196" s="81">
        <v>0</v>
      </c>
      <c r="GY3196" s="81">
        <v>0</v>
      </c>
      <c r="GZ3196" s="81">
        <v>0</v>
      </c>
    </row>
    <row r="3197" spans="98:208" x14ac:dyDescent="0.25">
      <c r="CT3197" s="81" t="s">
        <v>155</v>
      </c>
      <c r="CU3197" s="81" t="s">
        <v>472</v>
      </c>
      <c r="CV3197" s="81" t="s">
        <v>461</v>
      </c>
      <c r="CW3197" s="81">
        <v>2029</v>
      </c>
      <c r="CX3197" s="81">
        <v>0</v>
      </c>
      <c r="CY3197" s="81">
        <v>0</v>
      </c>
      <c r="CZ3197" s="81">
        <v>0</v>
      </c>
      <c r="DA3197" s="81">
        <v>0</v>
      </c>
      <c r="DB3197" s="81">
        <v>15317.99094281989</v>
      </c>
      <c r="DC3197" s="81">
        <v>247.27299216501021</v>
      </c>
      <c r="DD3197" s="81">
        <v>9287.6490955468707</v>
      </c>
      <c r="DE3197" s="81">
        <v>5783.0688551080048</v>
      </c>
      <c r="DF3197" s="81">
        <v>2.7568051219225609</v>
      </c>
      <c r="DG3197" s="81">
        <v>2.7568051219225609</v>
      </c>
      <c r="DH3197" s="81">
        <v>2.7568051219225609</v>
      </c>
      <c r="DI3197" s="81">
        <v>2.7568051219225609</v>
      </c>
      <c r="DJ3197" s="81">
        <v>6.1248233337896395E-7</v>
      </c>
      <c r="DL3197" s="81">
        <v>0</v>
      </c>
      <c r="DM3197" s="81">
        <v>1.6884944337462094E-6</v>
      </c>
      <c r="DN3197" s="81">
        <v>1.6884944337462094E-6</v>
      </c>
      <c r="DO3197" s="81">
        <v>0</v>
      </c>
      <c r="DP3197" s="81">
        <v>1.6884944337462094E-6</v>
      </c>
      <c r="DQ3197" s="81">
        <v>1.6884944337462094E-6</v>
      </c>
      <c r="DR3197" s="81">
        <v>0</v>
      </c>
      <c r="DS3197" s="81">
        <v>1.6884944337462094E-6</v>
      </c>
      <c r="DT3197" s="81">
        <v>1.6884944337462094E-6</v>
      </c>
      <c r="DU3197" s="81">
        <v>0</v>
      </c>
      <c r="DV3197" s="81">
        <v>1.6884944337462094E-6</v>
      </c>
      <c r="DW3197" s="81">
        <v>1.6884944337462094E-6</v>
      </c>
      <c r="GE3197" s="81" t="s">
        <v>449</v>
      </c>
      <c r="GF3197" s="81" t="s">
        <v>155</v>
      </c>
      <c r="GG3197" s="81" t="s">
        <v>474</v>
      </c>
      <c r="GH3197" s="81" t="s">
        <v>451</v>
      </c>
      <c r="GI3197" s="81">
        <v>2022</v>
      </c>
      <c r="GJ3197" s="81" t="s">
        <v>201</v>
      </c>
      <c r="GK3197" s="81">
        <v>222.2294216278361</v>
      </c>
      <c r="GL3197" s="81">
        <v>145.26083699999899</v>
      </c>
      <c r="GM3197" s="81">
        <v>2022</v>
      </c>
      <c r="GN3197" s="81" t="s">
        <v>173</v>
      </c>
      <c r="GO3197" s="81">
        <v>1.1148832299820636E-2</v>
      </c>
      <c r="GP3197" s="81">
        <v>10</v>
      </c>
      <c r="GQ3197" s="81">
        <v>0</v>
      </c>
      <c r="GR3197" s="81" t="s">
        <v>448</v>
      </c>
      <c r="GS3197" s="81">
        <v>1.1148832299820636E-2</v>
      </c>
      <c r="GT3197" s="81">
        <v>2.4775985538148779</v>
      </c>
      <c r="GU3197" s="81">
        <v>1.1148832299820636E-2</v>
      </c>
      <c r="GV3197" s="81">
        <v>2.4775985538148779</v>
      </c>
      <c r="GW3197" s="81">
        <v>1.1148832299820636E-2</v>
      </c>
      <c r="GX3197" s="81">
        <v>2.4775985538148779</v>
      </c>
      <c r="GY3197" s="81">
        <v>0</v>
      </c>
      <c r="GZ3197" s="81">
        <v>0</v>
      </c>
    </row>
    <row r="3198" spans="98:208" x14ac:dyDescent="0.25">
      <c r="CT3198" s="81" t="s">
        <v>155</v>
      </c>
      <c r="CU3198" s="81" t="s">
        <v>472</v>
      </c>
      <c r="CV3198" s="81" t="s">
        <v>461</v>
      </c>
      <c r="CW3198" s="81">
        <v>2030</v>
      </c>
      <c r="CX3198" s="81">
        <v>0</v>
      </c>
      <c r="CY3198" s="81">
        <v>0</v>
      </c>
      <c r="CZ3198" s="81">
        <v>0</v>
      </c>
      <c r="DA3198" s="81">
        <v>0</v>
      </c>
      <c r="DB3198" s="81">
        <v>15317.99094281989</v>
      </c>
      <c r="DC3198" s="81">
        <v>247.27299216501021</v>
      </c>
      <c r="DD3198" s="81">
        <v>9287.6490955468707</v>
      </c>
      <c r="DE3198" s="81">
        <v>5783.0688551080048</v>
      </c>
      <c r="DF3198" s="81">
        <v>0</v>
      </c>
      <c r="DG3198" s="81">
        <v>2.7568051219225609</v>
      </c>
      <c r="DH3198" s="81">
        <v>2.7568051219225609</v>
      </c>
      <c r="DI3198" s="81">
        <v>2.7568051219225609</v>
      </c>
      <c r="DJ3198" s="81">
        <v>6.1248233337896395E-7</v>
      </c>
      <c r="DL3198" s="81">
        <v>0</v>
      </c>
      <c r="DM3198" s="81">
        <v>0</v>
      </c>
      <c r="DN3198" s="81">
        <v>0</v>
      </c>
      <c r="DO3198" s="81">
        <v>0</v>
      </c>
      <c r="DP3198" s="81">
        <v>1.6884944337462094E-6</v>
      </c>
      <c r="DQ3198" s="81">
        <v>1.6884944337462094E-6</v>
      </c>
      <c r="DR3198" s="81">
        <v>0</v>
      </c>
      <c r="DS3198" s="81">
        <v>1.6884944337462094E-6</v>
      </c>
      <c r="DT3198" s="81">
        <v>1.6884944337462094E-6</v>
      </c>
      <c r="DU3198" s="81">
        <v>0</v>
      </c>
      <c r="DV3198" s="81">
        <v>1.6884944337462094E-6</v>
      </c>
      <c r="DW3198" s="81">
        <v>1.6884944337462094E-6</v>
      </c>
      <c r="GE3198" s="81" t="s">
        <v>449</v>
      </c>
      <c r="GF3198" s="81" t="s">
        <v>155</v>
      </c>
      <c r="GG3198" s="81" t="s">
        <v>474</v>
      </c>
      <c r="GH3198" s="81" t="s">
        <v>451</v>
      </c>
      <c r="GI3198" s="81">
        <v>2023</v>
      </c>
      <c r="GJ3198" s="81" t="s">
        <v>201</v>
      </c>
      <c r="GK3198" s="81">
        <v>233.23007680794501</v>
      </c>
      <c r="GL3198" s="81">
        <v>145.26083699999899</v>
      </c>
      <c r="GM3198" s="81">
        <v>2023</v>
      </c>
      <c r="GN3198" s="81" t="s">
        <v>173</v>
      </c>
      <c r="GO3198" s="81">
        <v>1.1148832299820636E-2</v>
      </c>
      <c r="GP3198" s="81">
        <v>10</v>
      </c>
      <c r="GQ3198" s="81">
        <v>0</v>
      </c>
      <c r="GR3198" s="81" t="s">
        <v>448</v>
      </c>
      <c r="GS3198" s="81">
        <v>1.1148832299820636E-2</v>
      </c>
      <c r="GT3198" s="81">
        <v>2.600243013606065</v>
      </c>
      <c r="GU3198" s="81">
        <v>1.1148832299820636E-2</v>
      </c>
      <c r="GV3198" s="81">
        <v>2.600243013606065</v>
      </c>
      <c r="GW3198" s="81">
        <v>1.1148832299820636E-2</v>
      </c>
      <c r="GX3198" s="81">
        <v>2.600243013606065</v>
      </c>
      <c r="GY3198" s="81">
        <v>1.1148832299820636E-2</v>
      </c>
      <c r="GZ3198" s="81">
        <v>2.600243013606065</v>
      </c>
    </row>
    <row r="3199" spans="98:208" x14ac:dyDescent="0.25">
      <c r="CT3199" s="81" t="s">
        <v>155</v>
      </c>
      <c r="CU3199" s="81" t="s">
        <v>472</v>
      </c>
      <c r="CV3199" s="81" t="s">
        <v>461</v>
      </c>
      <c r="CW3199" s="81">
        <v>2031</v>
      </c>
      <c r="CX3199" s="81">
        <v>0</v>
      </c>
      <c r="CY3199" s="81">
        <v>0</v>
      </c>
      <c r="CZ3199" s="81">
        <v>0</v>
      </c>
      <c r="DA3199" s="81">
        <v>0</v>
      </c>
      <c r="DB3199" s="81">
        <v>15317.99094281989</v>
      </c>
      <c r="DC3199" s="81">
        <v>247.27299216501021</v>
      </c>
      <c r="DD3199" s="81">
        <v>9287.6490955468707</v>
      </c>
      <c r="DE3199" s="81">
        <v>5783.0688551080048</v>
      </c>
      <c r="DF3199" s="81">
        <v>0</v>
      </c>
      <c r="DG3199" s="81">
        <v>0</v>
      </c>
      <c r="DH3199" s="81">
        <v>2.7568051219225609</v>
      </c>
      <c r="DI3199" s="81">
        <v>2.7568051219225609</v>
      </c>
      <c r="DJ3199" s="81">
        <v>6.1248233337896395E-7</v>
      </c>
      <c r="DL3199" s="81">
        <v>0</v>
      </c>
      <c r="DM3199" s="81">
        <v>0</v>
      </c>
      <c r="DN3199" s="81">
        <v>0</v>
      </c>
      <c r="DO3199" s="81">
        <v>0</v>
      </c>
      <c r="DP3199" s="81">
        <v>0</v>
      </c>
      <c r="DQ3199" s="81">
        <v>0</v>
      </c>
      <c r="DR3199" s="81">
        <v>0</v>
      </c>
      <c r="DS3199" s="81">
        <v>1.6884944337462094E-6</v>
      </c>
      <c r="DT3199" s="81">
        <v>1.6884944337462094E-6</v>
      </c>
      <c r="DU3199" s="81">
        <v>0</v>
      </c>
      <c r="DV3199" s="81">
        <v>1.6884944337462094E-6</v>
      </c>
      <c r="DW3199" s="81">
        <v>1.6884944337462094E-6</v>
      </c>
      <c r="GE3199" s="81" t="s">
        <v>449</v>
      </c>
      <c r="GF3199" s="81" t="s">
        <v>155</v>
      </c>
      <c r="GG3199" s="81" t="s">
        <v>474</v>
      </c>
      <c r="GH3199" s="81" t="s">
        <v>451</v>
      </c>
      <c r="GI3199" s="81">
        <v>2024</v>
      </c>
      <c r="GJ3199" s="81" t="s">
        <v>201</v>
      </c>
      <c r="GK3199" s="81">
        <v>233.23007680794501</v>
      </c>
      <c r="GL3199" s="81">
        <v>145.26083699999899</v>
      </c>
      <c r="GM3199" s="81">
        <v>2024</v>
      </c>
      <c r="GN3199" s="81" t="s">
        <v>173</v>
      </c>
      <c r="GO3199" s="81">
        <v>1.1148832299820636E-2</v>
      </c>
      <c r="GP3199" s="81">
        <v>10</v>
      </c>
      <c r="GQ3199" s="81">
        <v>0</v>
      </c>
      <c r="GR3199" s="81" t="s">
        <v>448</v>
      </c>
      <c r="GS3199" s="81">
        <v>1.1148832299820636E-2</v>
      </c>
      <c r="GT3199" s="81">
        <v>2.600243013606065</v>
      </c>
      <c r="GU3199" s="81">
        <v>1.1148832299820636E-2</v>
      </c>
      <c r="GV3199" s="81">
        <v>2.600243013606065</v>
      </c>
      <c r="GW3199" s="81">
        <v>1.1148832299820636E-2</v>
      </c>
      <c r="GX3199" s="81">
        <v>2.600243013606065</v>
      </c>
      <c r="GY3199" s="81">
        <v>1.1148832299820636E-2</v>
      </c>
      <c r="GZ3199" s="81">
        <v>2.600243013606065</v>
      </c>
    </row>
    <row r="3200" spans="98:208" x14ac:dyDescent="0.25">
      <c r="CT3200" s="81" t="s">
        <v>155</v>
      </c>
      <c r="CU3200" s="81" t="s">
        <v>472</v>
      </c>
      <c r="CV3200" s="81" t="s">
        <v>461</v>
      </c>
      <c r="CW3200" s="81">
        <v>2032</v>
      </c>
      <c r="CX3200" s="81">
        <v>0</v>
      </c>
      <c r="CY3200" s="81">
        <v>0</v>
      </c>
      <c r="CZ3200" s="81">
        <v>0</v>
      </c>
      <c r="DA3200" s="81">
        <v>0</v>
      </c>
      <c r="DB3200" s="81">
        <v>15317.99094281989</v>
      </c>
      <c r="DC3200" s="81">
        <v>247.27299216501021</v>
      </c>
      <c r="DD3200" s="81">
        <v>9287.6490955468707</v>
      </c>
      <c r="DE3200" s="81">
        <v>5783.0688551080048</v>
      </c>
      <c r="DF3200" s="81">
        <v>0</v>
      </c>
      <c r="DG3200" s="81">
        <v>0</v>
      </c>
      <c r="DH3200" s="81">
        <v>0</v>
      </c>
      <c r="DI3200" s="81">
        <v>2.7568051219225609</v>
      </c>
      <c r="DJ3200" s="81">
        <v>6.1248233337896395E-7</v>
      </c>
      <c r="DL3200" s="81">
        <v>0</v>
      </c>
      <c r="DM3200" s="81">
        <v>0</v>
      </c>
      <c r="DN3200" s="81">
        <v>0</v>
      </c>
      <c r="DO3200" s="81">
        <v>0</v>
      </c>
      <c r="DP3200" s="81">
        <v>0</v>
      </c>
      <c r="DQ3200" s="81">
        <v>0</v>
      </c>
      <c r="DR3200" s="81">
        <v>0</v>
      </c>
      <c r="DS3200" s="81">
        <v>0</v>
      </c>
      <c r="DT3200" s="81">
        <v>0</v>
      </c>
      <c r="DU3200" s="81">
        <v>0</v>
      </c>
      <c r="DV3200" s="81">
        <v>1.6884944337462094E-6</v>
      </c>
      <c r="DW3200" s="81">
        <v>1.6884944337462094E-6</v>
      </c>
      <c r="GE3200" s="81" t="s">
        <v>449</v>
      </c>
      <c r="GF3200" s="81" t="s">
        <v>155</v>
      </c>
      <c r="GG3200" s="81" t="s">
        <v>474</v>
      </c>
      <c r="GH3200" s="81" t="s">
        <v>451</v>
      </c>
      <c r="GI3200" s="81">
        <v>2025</v>
      </c>
      <c r="GJ3200" s="81" t="s">
        <v>201</v>
      </c>
      <c r="GK3200" s="81">
        <v>233.23007680794501</v>
      </c>
      <c r="GL3200" s="81">
        <v>145.26083699999899</v>
      </c>
      <c r="GM3200" s="81">
        <v>2025</v>
      </c>
      <c r="GN3200" s="81" t="s">
        <v>173</v>
      </c>
      <c r="GO3200" s="81">
        <v>1.1148832299820636E-2</v>
      </c>
      <c r="GP3200" s="81">
        <v>10</v>
      </c>
      <c r="GQ3200" s="81">
        <v>0</v>
      </c>
      <c r="GR3200" s="81" t="s">
        <v>448</v>
      </c>
      <c r="GS3200" s="81">
        <v>1.1148832299820636E-2</v>
      </c>
      <c r="GT3200" s="81">
        <v>2.600243013606065</v>
      </c>
      <c r="GU3200" s="81">
        <v>1.1148832299820636E-2</v>
      </c>
      <c r="GV3200" s="81">
        <v>2.600243013606065</v>
      </c>
      <c r="GW3200" s="81">
        <v>1.1148832299820636E-2</v>
      </c>
      <c r="GX3200" s="81">
        <v>2.600243013606065</v>
      </c>
      <c r="GY3200" s="81">
        <v>1.1148832299820636E-2</v>
      </c>
      <c r="GZ3200" s="81">
        <v>2.600243013606065</v>
      </c>
    </row>
    <row r="3201" spans="98:208" x14ac:dyDescent="0.25">
      <c r="CT3201" s="81" t="s">
        <v>155</v>
      </c>
      <c r="CU3201" s="81" t="s">
        <v>472</v>
      </c>
      <c r="CV3201" s="81" t="s">
        <v>451</v>
      </c>
      <c r="CW3201" s="81">
        <v>2020</v>
      </c>
      <c r="CX3201" s="81">
        <v>0</v>
      </c>
      <c r="CY3201" s="81">
        <v>0</v>
      </c>
      <c r="CZ3201" s="81">
        <v>0</v>
      </c>
      <c r="DA3201" s="81">
        <v>0</v>
      </c>
      <c r="DB3201" s="81">
        <v>8807.9522308757769</v>
      </c>
      <c r="DC3201" s="81">
        <v>222.229421627829</v>
      </c>
      <c r="DD3201" s="81">
        <v>8585.7228092479436</v>
      </c>
      <c r="DE3201" s="81">
        <v>0</v>
      </c>
      <c r="DF3201" s="81">
        <v>2.4775985538147984</v>
      </c>
      <c r="DG3201" s="81">
        <v>0</v>
      </c>
      <c r="DH3201" s="81">
        <v>0</v>
      </c>
      <c r="DI3201" s="81">
        <v>0</v>
      </c>
      <c r="DJ3201" s="81">
        <v>1.124691441873057E-7</v>
      </c>
      <c r="DL3201" s="81">
        <v>0</v>
      </c>
      <c r="DM3201" s="81">
        <v>2.7865338898725664E-7</v>
      </c>
      <c r="DN3201" s="81">
        <v>2.7865338898725664E-7</v>
      </c>
      <c r="DO3201" s="81">
        <v>0</v>
      </c>
      <c r="DP3201" s="81">
        <v>0</v>
      </c>
      <c r="DQ3201" s="81">
        <v>0</v>
      </c>
      <c r="DR3201" s="81">
        <v>0</v>
      </c>
      <c r="DS3201" s="81">
        <v>0</v>
      </c>
      <c r="DT3201" s="81">
        <v>0</v>
      </c>
      <c r="DU3201" s="81">
        <v>0</v>
      </c>
      <c r="DV3201" s="81">
        <v>0</v>
      </c>
      <c r="DW3201" s="81">
        <v>0</v>
      </c>
      <c r="GE3201" s="81" t="s">
        <v>449</v>
      </c>
      <c r="GF3201" s="81" t="s">
        <v>155</v>
      </c>
      <c r="GG3201" s="81" t="s">
        <v>474</v>
      </c>
      <c r="GH3201" s="81" t="s">
        <v>451</v>
      </c>
      <c r="GI3201" s="81">
        <v>2026</v>
      </c>
      <c r="GJ3201" s="81" t="s">
        <v>201</v>
      </c>
      <c r="GK3201" s="81">
        <v>233.23007680794501</v>
      </c>
      <c r="GL3201" s="81">
        <v>145.26083699999899</v>
      </c>
      <c r="GM3201" s="81">
        <v>2026</v>
      </c>
      <c r="GN3201" s="81" t="s">
        <v>173</v>
      </c>
      <c r="GO3201" s="81">
        <v>1.1148832299820636E-2</v>
      </c>
      <c r="GP3201" s="81">
        <v>10</v>
      </c>
      <c r="GQ3201" s="81">
        <v>0</v>
      </c>
      <c r="GR3201" s="81" t="s">
        <v>448</v>
      </c>
      <c r="GS3201" s="81">
        <v>1.1148832299820636E-2</v>
      </c>
      <c r="GT3201" s="81">
        <v>2.600243013606065</v>
      </c>
      <c r="GU3201" s="81">
        <v>1.1148832299820636E-2</v>
      </c>
      <c r="GV3201" s="81">
        <v>2.600243013606065</v>
      </c>
      <c r="GW3201" s="81">
        <v>1.1148832299820636E-2</v>
      </c>
      <c r="GX3201" s="81">
        <v>2.600243013606065</v>
      </c>
      <c r="GY3201" s="81">
        <v>1.1148832299820636E-2</v>
      </c>
      <c r="GZ3201" s="81">
        <v>2.600243013606065</v>
      </c>
    </row>
    <row r="3202" spans="98:208" x14ac:dyDescent="0.25">
      <c r="CT3202" s="81" t="s">
        <v>155</v>
      </c>
      <c r="CU3202" s="81" t="s">
        <v>472</v>
      </c>
      <c r="CV3202" s="81" t="s">
        <v>451</v>
      </c>
      <c r="CW3202" s="81">
        <v>2021</v>
      </c>
      <c r="CX3202" s="81">
        <v>0</v>
      </c>
      <c r="CY3202" s="81">
        <v>0</v>
      </c>
      <c r="CZ3202" s="81">
        <v>0</v>
      </c>
      <c r="DA3202" s="81">
        <v>0</v>
      </c>
      <c r="DB3202" s="81">
        <v>8807.9522308757769</v>
      </c>
      <c r="DC3202" s="81">
        <v>222.229421627829</v>
      </c>
      <c r="DD3202" s="81">
        <v>8585.7228092479436</v>
      </c>
      <c r="DE3202" s="81">
        <v>0</v>
      </c>
      <c r="DF3202" s="81">
        <v>2.4775985538147984</v>
      </c>
      <c r="DG3202" s="81">
        <v>2.4775985538147984</v>
      </c>
      <c r="DH3202" s="81">
        <v>0</v>
      </c>
      <c r="DI3202" s="81">
        <v>0</v>
      </c>
      <c r="DJ3202" s="81">
        <v>1.124691441873057E-7</v>
      </c>
      <c r="DL3202" s="81">
        <v>0</v>
      </c>
      <c r="DM3202" s="81">
        <v>2.7865338898725664E-7</v>
      </c>
      <c r="DN3202" s="81">
        <v>2.7865338898725664E-7</v>
      </c>
      <c r="DO3202" s="81">
        <v>0</v>
      </c>
      <c r="DP3202" s="81">
        <v>2.7865338898725664E-7</v>
      </c>
      <c r="DQ3202" s="81">
        <v>2.7865338898725664E-7</v>
      </c>
      <c r="DR3202" s="81">
        <v>0</v>
      </c>
      <c r="DS3202" s="81">
        <v>0</v>
      </c>
      <c r="DT3202" s="81">
        <v>0</v>
      </c>
      <c r="DU3202" s="81">
        <v>0</v>
      </c>
      <c r="DV3202" s="81">
        <v>0</v>
      </c>
      <c r="DW3202" s="81">
        <v>0</v>
      </c>
      <c r="GE3202" s="81" t="s">
        <v>449</v>
      </c>
      <c r="GF3202" s="81" t="s">
        <v>155</v>
      </c>
      <c r="GG3202" s="81" t="s">
        <v>474</v>
      </c>
      <c r="GH3202" s="81" t="s">
        <v>451</v>
      </c>
      <c r="GI3202" s="81">
        <v>2027</v>
      </c>
      <c r="GJ3202" s="81" t="s">
        <v>201</v>
      </c>
      <c r="GK3202" s="81">
        <v>233.23007680794501</v>
      </c>
      <c r="GL3202" s="81">
        <v>145.26083699999899</v>
      </c>
      <c r="GM3202" s="81">
        <v>2027</v>
      </c>
      <c r="GN3202" s="81" t="s">
        <v>173</v>
      </c>
      <c r="GO3202" s="81">
        <v>1.1148832299820636E-2</v>
      </c>
      <c r="GP3202" s="81">
        <v>10</v>
      </c>
      <c r="GQ3202" s="81">
        <v>0</v>
      </c>
      <c r="GR3202" s="81" t="s">
        <v>448</v>
      </c>
      <c r="GS3202" s="81">
        <v>1.1148832299820636E-2</v>
      </c>
      <c r="GT3202" s="81">
        <v>2.600243013606065</v>
      </c>
      <c r="GU3202" s="81">
        <v>1.1148832299820636E-2</v>
      </c>
      <c r="GV3202" s="81">
        <v>2.600243013606065</v>
      </c>
      <c r="GW3202" s="81">
        <v>1.1148832299820636E-2</v>
      </c>
      <c r="GX3202" s="81">
        <v>2.600243013606065</v>
      </c>
      <c r="GY3202" s="81">
        <v>1.1148832299820636E-2</v>
      </c>
      <c r="GZ3202" s="81">
        <v>2.600243013606065</v>
      </c>
    </row>
    <row r="3203" spans="98:208" x14ac:dyDescent="0.25">
      <c r="CT3203" s="81" t="s">
        <v>155</v>
      </c>
      <c r="CU3203" s="81" t="s">
        <v>472</v>
      </c>
      <c r="CV3203" s="81" t="s">
        <v>451</v>
      </c>
      <c r="CW3203" s="81">
        <v>2022</v>
      </c>
      <c r="CX3203" s="81">
        <v>0</v>
      </c>
      <c r="CY3203" s="81">
        <v>0</v>
      </c>
      <c r="CZ3203" s="81">
        <v>0</v>
      </c>
      <c r="DA3203" s="81">
        <v>0</v>
      </c>
      <c r="DB3203" s="81">
        <v>8807.9522308757769</v>
      </c>
      <c r="DC3203" s="81">
        <v>222.229421627829</v>
      </c>
      <c r="DD3203" s="81">
        <v>8585.7228092479436</v>
      </c>
      <c r="DE3203" s="81">
        <v>0</v>
      </c>
      <c r="DF3203" s="81">
        <v>2.4775985538147984</v>
      </c>
      <c r="DG3203" s="81">
        <v>2.4775985538147984</v>
      </c>
      <c r="DH3203" s="81">
        <v>2.4775985538147984</v>
      </c>
      <c r="DI3203" s="81">
        <v>0</v>
      </c>
      <c r="DJ3203" s="81">
        <v>1.124691441873057E-7</v>
      </c>
      <c r="DL3203" s="81">
        <v>0</v>
      </c>
      <c r="DM3203" s="81">
        <v>2.7865338898725664E-7</v>
      </c>
      <c r="DN3203" s="81">
        <v>2.7865338898725664E-7</v>
      </c>
      <c r="DO3203" s="81">
        <v>0</v>
      </c>
      <c r="DP3203" s="81">
        <v>2.7865338898725664E-7</v>
      </c>
      <c r="DQ3203" s="81">
        <v>2.7865338898725664E-7</v>
      </c>
      <c r="DR3203" s="81">
        <v>0</v>
      </c>
      <c r="DS3203" s="81">
        <v>2.7865338898725664E-7</v>
      </c>
      <c r="DT3203" s="81">
        <v>2.7865338898725664E-7</v>
      </c>
      <c r="DU3203" s="81">
        <v>0</v>
      </c>
      <c r="DV3203" s="81">
        <v>0</v>
      </c>
      <c r="DW3203" s="81">
        <v>0</v>
      </c>
      <c r="GE3203" s="81" t="s">
        <v>449</v>
      </c>
      <c r="GF3203" s="81" t="s">
        <v>155</v>
      </c>
      <c r="GG3203" s="81" t="s">
        <v>474</v>
      </c>
      <c r="GH3203" s="81" t="s">
        <v>451</v>
      </c>
      <c r="GI3203" s="81">
        <v>2028</v>
      </c>
      <c r="GJ3203" s="81" t="s">
        <v>201</v>
      </c>
      <c r="GK3203" s="81">
        <v>247.27299216495319</v>
      </c>
      <c r="GL3203" s="81">
        <v>145.26083699999899</v>
      </c>
      <c r="GM3203" s="81">
        <v>2028</v>
      </c>
      <c r="GN3203" s="81" t="s">
        <v>173</v>
      </c>
      <c r="GO3203" s="81">
        <v>1.1148832299820636E-2</v>
      </c>
      <c r="GP3203" s="81">
        <v>10</v>
      </c>
      <c r="GQ3203" s="81">
        <v>0</v>
      </c>
      <c r="GR3203" s="81" t="s">
        <v>448</v>
      </c>
      <c r="GS3203" s="81">
        <v>1.1148832299820636E-2</v>
      </c>
      <c r="GT3203" s="81">
        <v>2.7568051219219254</v>
      </c>
      <c r="GU3203" s="81">
        <v>1.1148832299820636E-2</v>
      </c>
      <c r="GV3203" s="81">
        <v>2.7568051219219254</v>
      </c>
      <c r="GW3203" s="81">
        <v>1.1148832299820636E-2</v>
      </c>
      <c r="GX3203" s="81">
        <v>2.7568051219219254</v>
      </c>
      <c r="GY3203" s="81">
        <v>1.1148832299820636E-2</v>
      </c>
      <c r="GZ3203" s="81">
        <v>2.7568051219219254</v>
      </c>
    </row>
    <row r="3204" spans="98:208" x14ac:dyDescent="0.25">
      <c r="CT3204" s="81" t="s">
        <v>155</v>
      </c>
      <c r="CU3204" s="81" t="s">
        <v>472</v>
      </c>
      <c r="CV3204" s="81" t="s">
        <v>451</v>
      </c>
      <c r="CW3204" s="81">
        <v>2023</v>
      </c>
      <c r="CX3204" s="81">
        <v>0</v>
      </c>
      <c r="CY3204" s="81">
        <v>0</v>
      </c>
      <c r="CZ3204" s="81">
        <v>0</v>
      </c>
      <c r="DA3204" s="81">
        <v>0</v>
      </c>
      <c r="DB3204" s="81">
        <v>9129.7460702365333</v>
      </c>
      <c r="DC3204" s="81">
        <v>233.2300768079385</v>
      </c>
      <c r="DD3204" s="81">
        <v>8896.5159934285966</v>
      </c>
      <c r="DE3204" s="81">
        <v>0</v>
      </c>
      <c r="DF3204" s="81">
        <v>2.6002430136059926</v>
      </c>
      <c r="DG3204" s="81">
        <v>2.6002430136059926</v>
      </c>
      <c r="DH3204" s="81">
        <v>2.6002430136059926</v>
      </c>
      <c r="DI3204" s="81">
        <v>2.6002430136059926</v>
      </c>
      <c r="DJ3204" s="81">
        <v>1.124691441873057E-7</v>
      </c>
      <c r="DL3204" s="81">
        <v>0</v>
      </c>
      <c r="DM3204" s="81">
        <v>2.9244710641928669E-7</v>
      </c>
      <c r="DN3204" s="81">
        <v>2.9244710641928669E-7</v>
      </c>
      <c r="DO3204" s="81">
        <v>0</v>
      </c>
      <c r="DP3204" s="81">
        <v>2.9244710641928669E-7</v>
      </c>
      <c r="DQ3204" s="81">
        <v>2.9244710641928669E-7</v>
      </c>
      <c r="DR3204" s="81">
        <v>0</v>
      </c>
      <c r="DS3204" s="81">
        <v>2.9244710641928669E-7</v>
      </c>
      <c r="DT3204" s="81">
        <v>2.9244710641928669E-7</v>
      </c>
      <c r="DU3204" s="81">
        <v>0</v>
      </c>
      <c r="DV3204" s="81">
        <v>2.9244710641928669E-7</v>
      </c>
      <c r="DW3204" s="81">
        <v>2.9244710641928669E-7</v>
      </c>
      <c r="GE3204" s="81" t="s">
        <v>449</v>
      </c>
      <c r="GF3204" s="81" t="s">
        <v>155</v>
      </c>
      <c r="GG3204" s="81" t="s">
        <v>474</v>
      </c>
      <c r="GH3204" s="81" t="s">
        <v>451</v>
      </c>
      <c r="GI3204" s="81">
        <v>2029</v>
      </c>
      <c r="GJ3204" s="81" t="s">
        <v>201</v>
      </c>
      <c r="GK3204" s="81">
        <v>247.27299216495319</v>
      </c>
      <c r="GL3204" s="81">
        <v>145.26083699999899</v>
      </c>
      <c r="GM3204" s="81">
        <v>2029</v>
      </c>
      <c r="GN3204" s="81" t="s">
        <v>173</v>
      </c>
      <c r="GO3204" s="81">
        <v>1.1148832299820636E-2</v>
      </c>
      <c r="GP3204" s="81">
        <v>10</v>
      </c>
      <c r="GQ3204" s="81">
        <v>0</v>
      </c>
      <c r="GR3204" s="81" t="s">
        <v>448</v>
      </c>
      <c r="GS3204" s="81">
        <v>1.1148832299820636E-2</v>
      </c>
      <c r="GT3204" s="81">
        <v>2.7568051219219254</v>
      </c>
      <c r="GU3204" s="81">
        <v>1.1148832299820636E-2</v>
      </c>
      <c r="GV3204" s="81">
        <v>2.7568051219219254</v>
      </c>
      <c r="GW3204" s="81">
        <v>1.1148832299820636E-2</v>
      </c>
      <c r="GX3204" s="81">
        <v>2.7568051219219254</v>
      </c>
      <c r="GY3204" s="81">
        <v>1.1148832299820636E-2</v>
      </c>
      <c r="GZ3204" s="81">
        <v>2.7568051219219254</v>
      </c>
    </row>
    <row r="3205" spans="98:208" x14ac:dyDescent="0.25">
      <c r="CT3205" s="81" t="s">
        <v>155</v>
      </c>
      <c r="CU3205" s="81" t="s">
        <v>472</v>
      </c>
      <c r="CV3205" s="81" t="s">
        <v>451</v>
      </c>
      <c r="CW3205" s="81">
        <v>2024</v>
      </c>
      <c r="CX3205" s="81">
        <v>0</v>
      </c>
      <c r="CY3205" s="81">
        <v>0</v>
      </c>
      <c r="CZ3205" s="81">
        <v>0</v>
      </c>
      <c r="DA3205" s="81">
        <v>0</v>
      </c>
      <c r="DB3205" s="81">
        <v>9129.7460702365333</v>
      </c>
      <c r="DC3205" s="81">
        <v>233.2300768079385</v>
      </c>
      <c r="DD3205" s="81">
        <v>8896.5159934285966</v>
      </c>
      <c r="DE3205" s="81">
        <v>0</v>
      </c>
      <c r="DF3205" s="81">
        <v>2.6002430136059926</v>
      </c>
      <c r="DG3205" s="81">
        <v>2.6002430136059926</v>
      </c>
      <c r="DH3205" s="81">
        <v>2.6002430136059926</v>
      </c>
      <c r="DI3205" s="81">
        <v>2.6002430136059926</v>
      </c>
      <c r="DJ3205" s="81">
        <v>1.124691441873057E-7</v>
      </c>
      <c r="DL3205" s="81">
        <v>0</v>
      </c>
      <c r="DM3205" s="81">
        <v>2.9244710641928669E-7</v>
      </c>
      <c r="DN3205" s="81">
        <v>2.9244710641928669E-7</v>
      </c>
      <c r="DO3205" s="81">
        <v>0</v>
      </c>
      <c r="DP3205" s="81">
        <v>2.9244710641928669E-7</v>
      </c>
      <c r="DQ3205" s="81">
        <v>2.9244710641928669E-7</v>
      </c>
      <c r="DR3205" s="81">
        <v>0</v>
      </c>
      <c r="DS3205" s="81">
        <v>2.9244710641928669E-7</v>
      </c>
      <c r="DT3205" s="81">
        <v>2.9244710641928669E-7</v>
      </c>
      <c r="DU3205" s="81">
        <v>0</v>
      </c>
      <c r="DV3205" s="81">
        <v>2.9244710641928669E-7</v>
      </c>
      <c r="DW3205" s="81">
        <v>2.9244710641928669E-7</v>
      </c>
      <c r="GE3205" s="81" t="s">
        <v>449</v>
      </c>
      <c r="GF3205" s="81" t="s">
        <v>155</v>
      </c>
      <c r="GG3205" s="81" t="s">
        <v>474</v>
      </c>
      <c r="GH3205" s="81" t="s">
        <v>451</v>
      </c>
      <c r="GI3205" s="81">
        <v>2030</v>
      </c>
      <c r="GJ3205" s="81" t="s">
        <v>201</v>
      </c>
      <c r="GK3205" s="81">
        <v>247.27299216495319</v>
      </c>
      <c r="GL3205" s="81">
        <v>145.26083699999899</v>
      </c>
      <c r="GM3205" s="81">
        <v>2030</v>
      </c>
      <c r="GN3205" s="81" t="s">
        <v>173</v>
      </c>
      <c r="GO3205" s="81">
        <v>1.1148832299820636E-2</v>
      </c>
      <c r="GP3205" s="81">
        <v>10</v>
      </c>
      <c r="GQ3205" s="81">
        <v>0</v>
      </c>
      <c r="GR3205" s="81" t="s">
        <v>448</v>
      </c>
      <c r="GS3205" s="81">
        <v>0</v>
      </c>
      <c r="GT3205" s="81">
        <v>0</v>
      </c>
      <c r="GU3205" s="81">
        <v>1.1148832299820636E-2</v>
      </c>
      <c r="GV3205" s="81">
        <v>2.7568051219219254</v>
      </c>
      <c r="GW3205" s="81">
        <v>1.1148832299820636E-2</v>
      </c>
      <c r="GX3205" s="81">
        <v>2.7568051219219254</v>
      </c>
      <c r="GY3205" s="81">
        <v>1.1148832299820636E-2</v>
      </c>
      <c r="GZ3205" s="81">
        <v>2.7568051219219254</v>
      </c>
    </row>
    <row r="3206" spans="98:208" x14ac:dyDescent="0.25">
      <c r="CT3206" s="81" t="s">
        <v>155</v>
      </c>
      <c r="CU3206" s="81" t="s">
        <v>472</v>
      </c>
      <c r="CV3206" s="81" t="s">
        <v>451</v>
      </c>
      <c r="CW3206" s="81">
        <v>2025</v>
      </c>
      <c r="CX3206" s="81">
        <v>0</v>
      </c>
      <c r="CY3206" s="81">
        <v>0</v>
      </c>
      <c r="CZ3206" s="81">
        <v>0</v>
      </c>
      <c r="DA3206" s="81">
        <v>0</v>
      </c>
      <c r="DB3206" s="81">
        <v>9129.7460702365333</v>
      </c>
      <c r="DC3206" s="81">
        <v>233.2300768079385</v>
      </c>
      <c r="DD3206" s="81">
        <v>8896.5159934285966</v>
      </c>
      <c r="DE3206" s="81">
        <v>0</v>
      </c>
      <c r="DF3206" s="81">
        <v>2.6002430136059926</v>
      </c>
      <c r="DG3206" s="81">
        <v>2.6002430136059926</v>
      </c>
      <c r="DH3206" s="81">
        <v>2.6002430136059926</v>
      </c>
      <c r="DI3206" s="81">
        <v>2.6002430136059926</v>
      </c>
      <c r="DJ3206" s="81">
        <v>1.124691441873057E-7</v>
      </c>
      <c r="DL3206" s="81">
        <v>0</v>
      </c>
      <c r="DM3206" s="81">
        <v>2.9244710641928669E-7</v>
      </c>
      <c r="DN3206" s="81">
        <v>2.9244710641928669E-7</v>
      </c>
      <c r="DO3206" s="81">
        <v>0</v>
      </c>
      <c r="DP3206" s="81">
        <v>2.9244710641928669E-7</v>
      </c>
      <c r="DQ3206" s="81">
        <v>2.9244710641928669E-7</v>
      </c>
      <c r="DR3206" s="81">
        <v>0</v>
      </c>
      <c r="DS3206" s="81">
        <v>2.9244710641928669E-7</v>
      </c>
      <c r="DT3206" s="81">
        <v>2.9244710641928669E-7</v>
      </c>
      <c r="DU3206" s="81">
        <v>0</v>
      </c>
      <c r="DV3206" s="81">
        <v>2.9244710641928669E-7</v>
      </c>
      <c r="DW3206" s="81">
        <v>2.9244710641928669E-7</v>
      </c>
      <c r="GE3206" s="81" t="s">
        <v>449</v>
      </c>
      <c r="GF3206" s="81" t="s">
        <v>155</v>
      </c>
      <c r="GG3206" s="81" t="s">
        <v>474</v>
      </c>
      <c r="GH3206" s="81" t="s">
        <v>451</v>
      </c>
      <c r="GI3206" s="81">
        <v>2031</v>
      </c>
      <c r="GJ3206" s="81" t="s">
        <v>201</v>
      </c>
      <c r="GK3206" s="81">
        <v>247.27299216495319</v>
      </c>
      <c r="GL3206" s="81">
        <v>145.26083699999899</v>
      </c>
      <c r="GM3206" s="81">
        <v>2031</v>
      </c>
      <c r="GN3206" s="81" t="s">
        <v>173</v>
      </c>
      <c r="GO3206" s="81">
        <v>1.1148832299820636E-2</v>
      </c>
      <c r="GP3206" s="81">
        <v>10</v>
      </c>
      <c r="GQ3206" s="81">
        <v>0</v>
      </c>
      <c r="GR3206" s="81" t="s">
        <v>448</v>
      </c>
      <c r="GS3206" s="81">
        <v>0</v>
      </c>
      <c r="GT3206" s="81">
        <v>0</v>
      </c>
      <c r="GU3206" s="81">
        <v>0</v>
      </c>
      <c r="GV3206" s="81">
        <v>0</v>
      </c>
      <c r="GW3206" s="81">
        <v>1.1148832299820636E-2</v>
      </c>
      <c r="GX3206" s="81">
        <v>2.7568051219219254</v>
      </c>
      <c r="GY3206" s="81">
        <v>1.1148832299820636E-2</v>
      </c>
      <c r="GZ3206" s="81">
        <v>2.7568051219219254</v>
      </c>
    </row>
    <row r="3207" spans="98:208" x14ac:dyDescent="0.25">
      <c r="CT3207" s="81" t="s">
        <v>155</v>
      </c>
      <c r="CU3207" s="81" t="s">
        <v>472</v>
      </c>
      <c r="CV3207" s="81" t="s">
        <v>451</v>
      </c>
      <c r="CW3207" s="81">
        <v>2026</v>
      </c>
      <c r="CX3207" s="81">
        <v>0</v>
      </c>
      <c r="CY3207" s="81">
        <v>0</v>
      </c>
      <c r="CZ3207" s="81">
        <v>0</v>
      </c>
      <c r="DA3207" s="81">
        <v>0</v>
      </c>
      <c r="DB3207" s="81">
        <v>9129.7460702365333</v>
      </c>
      <c r="DC3207" s="81">
        <v>233.2300768079385</v>
      </c>
      <c r="DD3207" s="81">
        <v>8896.5159934285966</v>
      </c>
      <c r="DE3207" s="81">
        <v>0</v>
      </c>
      <c r="DF3207" s="81">
        <v>2.6002430136059926</v>
      </c>
      <c r="DG3207" s="81">
        <v>2.6002430136059926</v>
      </c>
      <c r="DH3207" s="81">
        <v>2.6002430136059926</v>
      </c>
      <c r="DI3207" s="81">
        <v>2.6002430136059926</v>
      </c>
      <c r="DJ3207" s="81">
        <v>1.124691441873057E-7</v>
      </c>
      <c r="DL3207" s="81">
        <v>0</v>
      </c>
      <c r="DM3207" s="81">
        <v>2.9244710641928669E-7</v>
      </c>
      <c r="DN3207" s="81">
        <v>2.9244710641928669E-7</v>
      </c>
      <c r="DO3207" s="81">
        <v>0</v>
      </c>
      <c r="DP3207" s="81">
        <v>2.9244710641928669E-7</v>
      </c>
      <c r="DQ3207" s="81">
        <v>2.9244710641928669E-7</v>
      </c>
      <c r="DR3207" s="81">
        <v>0</v>
      </c>
      <c r="DS3207" s="81">
        <v>2.9244710641928669E-7</v>
      </c>
      <c r="DT3207" s="81">
        <v>2.9244710641928669E-7</v>
      </c>
      <c r="DU3207" s="81">
        <v>0</v>
      </c>
      <c r="DV3207" s="81">
        <v>2.9244710641928669E-7</v>
      </c>
      <c r="DW3207" s="81">
        <v>2.9244710641928669E-7</v>
      </c>
      <c r="GE3207" s="81" t="s">
        <v>449</v>
      </c>
      <c r="GF3207" s="81" t="s">
        <v>155</v>
      </c>
      <c r="GG3207" s="81" t="s">
        <v>474</v>
      </c>
      <c r="GH3207" s="81" t="s">
        <v>451</v>
      </c>
      <c r="GI3207" s="81">
        <v>2032</v>
      </c>
      <c r="GJ3207" s="81" t="s">
        <v>201</v>
      </c>
      <c r="GK3207" s="81">
        <v>247.27299216495319</v>
      </c>
      <c r="GL3207" s="81">
        <v>145.26083699999899</v>
      </c>
      <c r="GM3207" s="81">
        <v>2032</v>
      </c>
      <c r="GN3207" s="81" t="s">
        <v>173</v>
      </c>
      <c r="GO3207" s="81">
        <v>1.1148832299820636E-2</v>
      </c>
      <c r="GP3207" s="81">
        <v>10</v>
      </c>
      <c r="GQ3207" s="81">
        <v>0</v>
      </c>
      <c r="GR3207" s="81" t="s">
        <v>448</v>
      </c>
      <c r="GS3207" s="81">
        <v>0</v>
      </c>
      <c r="GT3207" s="81">
        <v>0</v>
      </c>
      <c r="GU3207" s="81">
        <v>0</v>
      </c>
      <c r="GV3207" s="81">
        <v>0</v>
      </c>
      <c r="GW3207" s="81">
        <v>0</v>
      </c>
      <c r="GX3207" s="81">
        <v>0</v>
      </c>
      <c r="GY3207" s="81">
        <v>1.1148832299820636E-2</v>
      </c>
      <c r="GZ3207" s="81">
        <v>2.7568051219219254</v>
      </c>
    </row>
    <row r="3208" spans="98:208" x14ac:dyDescent="0.25">
      <c r="CT3208" s="81" t="s">
        <v>155</v>
      </c>
      <c r="CU3208" s="81" t="s">
        <v>472</v>
      </c>
      <c r="CV3208" s="81" t="s">
        <v>451</v>
      </c>
      <c r="CW3208" s="81">
        <v>2027</v>
      </c>
      <c r="CX3208" s="81">
        <v>0</v>
      </c>
      <c r="CY3208" s="81">
        <v>0</v>
      </c>
      <c r="CZ3208" s="81">
        <v>0</v>
      </c>
      <c r="DA3208" s="81">
        <v>0</v>
      </c>
      <c r="DB3208" s="81">
        <v>9129.7460702365333</v>
      </c>
      <c r="DC3208" s="81">
        <v>233.2300768079385</v>
      </c>
      <c r="DD3208" s="81">
        <v>8896.5159934285966</v>
      </c>
      <c r="DE3208" s="81">
        <v>0</v>
      </c>
      <c r="DF3208" s="81">
        <v>2.6002430136059926</v>
      </c>
      <c r="DG3208" s="81">
        <v>2.6002430136059926</v>
      </c>
      <c r="DH3208" s="81">
        <v>2.6002430136059926</v>
      </c>
      <c r="DI3208" s="81">
        <v>2.6002430136059926</v>
      </c>
      <c r="DJ3208" s="81">
        <v>1.124691441873057E-7</v>
      </c>
      <c r="DL3208" s="81">
        <v>0</v>
      </c>
      <c r="DM3208" s="81">
        <v>2.9244710641928669E-7</v>
      </c>
      <c r="DN3208" s="81">
        <v>2.9244710641928669E-7</v>
      </c>
      <c r="DO3208" s="81">
        <v>0</v>
      </c>
      <c r="DP3208" s="81">
        <v>2.9244710641928669E-7</v>
      </c>
      <c r="DQ3208" s="81">
        <v>2.9244710641928669E-7</v>
      </c>
      <c r="DR3208" s="81">
        <v>0</v>
      </c>
      <c r="DS3208" s="81">
        <v>2.9244710641928669E-7</v>
      </c>
      <c r="DT3208" s="81">
        <v>2.9244710641928669E-7</v>
      </c>
      <c r="DU3208" s="81">
        <v>0</v>
      </c>
      <c r="DV3208" s="81">
        <v>2.9244710641928669E-7</v>
      </c>
      <c r="DW3208" s="81">
        <v>2.9244710641928669E-7</v>
      </c>
      <c r="GE3208" s="81" t="s">
        <v>449</v>
      </c>
      <c r="GF3208" s="81" t="s">
        <v>155</v>
      </c>
      <c r="GG3208" s="81" t="s">
        <v>474</v>
      </c>
      <c r="GH3208" s="81" t="s">
        <v>452</v>
      </c>
      <c r="GI3208" s="81">
        <v>2021</v>
      </c>
      <c r="GJ3208" s="81" t="s">
        <v>201</v>
      </c>
      <c r="GK3208" s="81">
        <v>0.69641821681223315</v>
      </c>
      <c r="GL3208" s="81">
        <v>145.26083699999899</v>
      </c>
      <c r="GM3208" s="81">
        <v>2021</v>
      </c>
      <c r="GN3208" s="81" t="s">
        <v>173</v>
      </c>
      <c r="GO3208" s="81">
        <v>1.1148832299820636E-2</v>
      </c>
      <c r="GP3208" s="81">
        <v>10</v>
      </c>
      <c r="GQ3208" s="81">
        <v>0</v>
      </c>
      <c r="GR3208" s="81" t="s">
        <v>448</v>
      </c>
      <c r="GS3208" s="81">
        <v>1.1148832299820636E-2</v>
      </c>
      <c r="GT3208" s="81">
        <v>7.7642499097797159E-3</v>
      </c>
      <c r="GU3208" s="81">
        <v>1.1148832299820636E-2</v>
      </c>
      <c r="GV3208" s="81">
        <v>7.7642499097797159E-3</v>
      </c>
      <c r="GW3208" s="81">
        <v>0</v>
      </c>
      <c r="GX3208" s="81">
        <v>0</v>
      </c>
      <c r="GY3208" s="81">
        <v>0</v>
      </c>
      <c r="GZ3208" s="81">
        <v>0</v>
      </c>
    </row>
    <row r="3209" spans="98:208" x14ac:dyDescent="0.25">
      <c r="CT3209" s="81" t="s">
        <v>155</v>
      </c>
      <c r="CU3209" s="81" t="s">
        <v>472</v>
      </c>
      <c r="CV3209" s="81" t="s">
        <v>451</v>
      </c>
      <c r="CW3209" s="81">
        <v>2028</v>
      </c>
      <c r="CX3209" s="81">
        <v>0</v>
      </c>
      <c r="CY3209" s="81">
        <v>0</v>
      </c>
      <c r="CZ3209" s="81">
        <v>0</v>
      </c>
      <c r="DA3209" s="81">
        <v>0</v>
      </c>
      <c r="DB3209" s="81">
        <v>9534.9220877094431</v>
      </c>
      <c r="DC3209" s="81">
        <v>247.27299216494509</v>
      </c>
      <c r="DD3209" s="81">
        <v>9287.6490955444951</v>
      </c>
      <c r="DE3209" s="81">
        <v>0</v>
      </c>
      <c r="DF3209" s="81">
        <v>2.7568051219218348</v>
      </c>
      <c r="DG3209" s="81">
        <v>2.7568051219218348</v>
      </c>
      <c r="DH3209" s="81">
        <v>2.7568051219218348</v>
      </c>
      <c r="DI3209" s="81">
        <v>2.7568051219218348</v>
      </c>
      <c r="DJ3209" s="81">
        <v>1.124691441873057E-7</v>
      </c>
      <c r="DL3209" s="81">
        <v>0</v>
      </c>
      <c r="DM3209" s="81">
        <v>3.1005551275372971E-7</v>
      </c>
      <c r="DN3209" s="81">
        <v>3.1005551275372971E-7</v>
      </c>
      <c r="DO3209" s="81">
        <v>0</v>
      </c>
      <c r="DP3209" s="81">
        <v>3.1005551275372971E-7</v>
      </c>
      <c r="DQ3209" s="81">
        <v>3.1005551275372971E-7</v>
      </c>
      <c r="DR3209" s="81">
        <v>0</v>
      </c>
      <c r="DS3209" s="81">
        <v>3.1005551275372971E-7</v>
      </c>
      <c r="DT3209" s="81">
        <v>3.1005551275372971E-7</v>
      </c>
      <c r="DU3209" s="81">
        <v>0</v>
      </c>
      <c r="DV3209" s="81">
        <v>3.1005551275372971E-7</v>
      </c>
      <c r="DW3209" s="81">
        <v>3.1005551275372971E-7</v>
      </c>
      <c r="GE3209" s="81" t="s">
        <v>449</v>
      </c>
      <c r="GF3209" s="81" t="s">
        <v>155</v>
      </c>
      <c r="GG3209" s="81" t="s">
        <v>474</v>
      </c>
      <c r="GH3209" s="81" t="s">
        <v>452</v>
      </c>
      <c r="GI3209" s="81">
        <v>2022</v>
      </c>
      <c r="GJ3209" s="81" t="s">
        <v>201</v>
      </c>
      <c r="GK3209" s="81">
        <v>0.69641821681223315</v>
      </c>
      <c r="GL3209" s="81">
        <v>145.26083699999899</v>
      </c>
      <c r="GM3209" s="81">
        <v>2022</v>
      </c>
      <c r="GN3209" s="81" t="s">
        <v>173</v>
      </c>
      <c r="GO3209" s="81">
        <v>1.1148832299820636E-2</v>
      </c>
      <c r="GP3209" s="81">
        <v>10</v>
      </c>
      <c r="GQ3209" s="81">
        <v>0</v>
      </c>
      <c r="GR3209" s="81" t="s">
        <v>448</v>
      </c>
      <c r="GS3209" s="81">
        <v>1.1148832299820636E-2</v>
      </c>
      <c r="GT3209" s="81">
        <v>7.7642499097797159E-3</v>
      </c>
      <c r="GU3209" s="81">
        <v>1.1148832299820636E-2</v>
      </c>
      <c r="GV3209" s="81">
        <v>7.7642499097797159E-3</v>
      </c>
      <c r="GW3209" s="81">
        <v>1.1148832299820636E-2</v>
      </c>
      <c r="GX3209" s="81">
        <v>7.7642499097797159E-3</v>
      </c>
      <c r="GY3209" s="81">
        <v>0</v>
      </c>
      <c r="GZ3209" s="81">
        <v>0</v>
      </c>
    </row>
    <row r="3210" spans="98:208" x14ac:dyDescent="0.25">
      <c r="CT3210" s="81" t="s">
        <v>155</v>
      </c>
      <c r="CU3210" s="81" t="s">
        <v>472</v>
      </c>
      <c r="CV3210" s="81" t="s">
        <v>451</v>
      </c>
      <c r="CW3210" s="81">
        <v>2029</v>
      </c>
      <c r="CX3210" s="81">
        <v>0</v>
      </c>
      <c r="CY3210" s="81">
        <v>0</v>
      </c>
      <c r="CZ3210" s="81">
        <v>0</v>
      </c>
      <c r="DA3210" s="81">
        <v>0</v>
      </c>
      <c r="DB3210" s="81">
        <v>9534.9220877094431</v>
      </c>
      <c r="DC3210" s="81">
        <v>247.27299216494509</v>
      </c>
      <c r="DD3210" s="81">
        <v>9287.6490955444951</v>
      </c>
      <c r="DE3210" s="81">
        <v>0</v>
      </c>
      <c r="DF3210" s="81">
        <v>2.7568051219218348</v>
      </c>
      <c r="DG3210" s="81">
        <v>2.7568051219218348</v>
      </c>
      <c r="DH3210" s="81">
        <v>2.7568051219218348</v>
      </c>
      <c r="DI3210" s="81">
        <v>2.7568051219218348</v>
      </c>
      <c r="DJ3210" s="81">
        <v>1.124691441873057E-7</v>
      </c>
      <c r="DL3210" s="81">
        <v>0</v>
      </c>
      <c r="DM3210" s="81">
        <v>3.1005551275372971E-7</v>
      </c>
      <c r="DN3210" s="81">
        <v>3.1005551275372971E-7</v>
      </c>
      <c r="DO3210" s="81">
        <v>0</v>
      </c>
      <c r="DP3210" s="81">
        <v>3.1005551275372971E-7</v>
      </c>
      <c r="DQ3210" s="81">
        <v>3.1005551275372971E-7</v>
      </c>
      <c r="DR3210" s="81">
        <v>0</v>
      </c>
      <c r="DS3210" s="81">
        <v>3.1005551275372971E-7</v>
      </c>
      <c r="DT3210" s="81">
        <v>3.1005551275372971E-7</v>
      </c>
      <c r="DU3210" s="81">
        <v>0</v>
      </c>
      <c r="DV3210" s="81">
        <v>3.1005551275372971E-7</v>
      </c>
      <c r="DW3210" s="81">
        <v>3.1005551275372971E-7</v>
      </c>
      <c r="GE3210" s="81" t="s">
        <v>449</v>
      </c>
      <c r="GF3210" s="81" t="s">
        <v>155</v>
      </c>
      <c r="GG3210" s="81" t="s">
        <v>474</v>
      </c>
      <c r="GH3210" s="81" t="s">
        <v>452</v>
      </c>
      <c r="GI3210" s="81">
        <v>2023</v>
      </c>
      <c r="GJ3210" s="81" t="s">
        <v>201</v>
      </c>
      <c r="GK3210" s="81">
        <v>0.71896016785821215</v>
      </c>
      <c r="GL3210" s="81">
        <v>145.26083699999899</v>
      </c>
      <c r="GM3210" s="81">
        <v>2023</v>
      </c>
      <c r="GN3210" s="81" t="s">
        <v>173</v>
      </c>
      <c r="GO3210" s="81">
        <v>1.1148832299820636E-2</v>
      </c>
      <c r="GP3210" s="81">
        <v>10</v>
      </c>
      <c r="GQ3210" s="81">
        <v>0</v>
      </c>
      <c r="GR3210" s="81" t="s">
        <v>448</v>
      </c>
      <c r="GS3210" s="81">
        <v>1.1148832299820636E-2</v>
      </c>
      <c r="GT3210" s="81">
        <v>8.0155663417021024E-3</v>
      </c>
      <c r="GU3210" s="81">
        <v>1.1148832299820636E-2</v>
      </c>
      <c r="GV3210" s="81">
        <v>8.0155663417021024E-3</v>
      </c>
      <c r="GW3210" s="81">
        <v>1.1148832299820636E-2</v>
      </c>
      <c r="GX3210" s="81">
        <v>8.0155663417021024E-3</v>
      </c>
      <c r="GY3210" s="81">
        <v>1.1148832299820636E-2</v>
      </c>
      <c r="GZ3210" s="81">
        <v>8.0155663417021024E-3</v>
      </c>
    </row>
    <row r="3211" spans="98:208" x14ac:dyDescent="0.25">
      <c r="CT3211" s="81" t="s">
        <v>155</v>
      </c>
      <c r="CU3211" s="81" t="s">
        <v>472</v>
      </c>
      <c r="CV3211" s="81" t="s">
        <v>451</v>
      </c>
      <c r="CW3211" s="81">
        <v>2030</v>
      </c>
      <c r="CX3211" s="81">
        <v>0</v>
      </c>
      <c r="CY3211" s="81">
        <v>0</v>
      </c>
      <c r="CZ3211" s="81">
        <v>0</v>
      </c>
      <c r="DA3211" s="81">
        <v>0</v>
      </c>
      <c r="DB3211" s="81">
        <v>9534.9220877094431</v>
      </c>
      <c r="DC3211" s="81">
        <v>247.27299216494509</v>
      </c>
      <c r="DD3211" s="81">
        <v>9287.6490955444951</v>
      </c>
      <c r="DE3211" s="81">
        <v>0</v>
      </c>
      <c r="DF3211" s="81">
        <v>0</v>
      </c>
      <c r="DG3211" s="81">
        <v>2.7568051219218348</v>
      </c>
      <c r="DH3211" s="81">
        <v>2.7568051219218348</v>
      </c>
      <c r="DI3211" s="81">
        <v>2.7568051219218348</v>
      </c>
      <c r="DJ3211" s="81">
        <v>1.124691441873057E-7</v>
      </c>
      <c r="DL3211" s="81">
        <v>0</v>
      </c>
      <c r="DM3211" s="81">
        <v>0</v>
      </c>
      <c r="DN3211" s="81">
        <v>0</v>
      </c>
      <c r="DO3211" s="81">
        <v>0</v>
      </c>
      <c r="DP3211" s="81">
        <v>3.1005551275372971E-7</v>
      </c>
      <c r="DQ3211" s="81">
        <v>3.1005551275372971E-7</v>
      </c>
      <c r="DR3211" s="81">
        <v>0</v>
      </c>
      <c r="DS3211" s="81">
        <v>3.1005551275372971E-7</v>
      </c>
      <c r="DT3211" s="81">
        <v>3.1005551275372971E-7</v>
      </c>
      <c r="DU3211" s="81">
        <v>0</v>
      </c>
      <c r="DV3211" s="81">
        <v>3.1005551275372971E-7</v>
      </c>
      <c r="DW3211" s="81">
        <v>3.1005551275372971E-7</v>
      </c>
      <c r="GE3211" s="81" t="s">
        <v>449</v>
      </c>
      <c r="GF3211" s="81" t="s">
        <v>155</v>
      </c>
      <c r="GG3211" s="81" t="s">
        <v>474</v>
      </c>
      <c r="GH3211" s="81" t="s">
        <v>452</v>
      </c>
      <c r="GI3211" s="81">
        <v>2024</v>
      </c>
      <c r="GJ3211" s="81" t="s">
        <v>201</v>
      </c>
      <c r="GK3211" s="81">
        <v>0.71896016785821215</v>
      </c>
      <c r="GL3211" s="81">
        <v>145.26083699999899</v>
      </c>
      <c r="GM3211" s="81">
        <v>2024</v>
      </c>
      <c r="GN3211" s="81" t="s">
        <v>173</v>
      </c>
      <c r="GO3211" s="81">
        <v>1.1148832299820636E-2</v>
      </c>
      <c r="GP3211" s="81">
        <v>10</v>
      </c>
      <c r="GQ3211" s="81">
        <v>0</v>
      </c>
      <c r="GR3211" s="81" t="s">
        <v>448</v>
      </c>
      <c r="GS3211" s="81">
        <v>1.1148832299820636E-2</v>
      </c>
      <c r="GT3211" s="81">
        <v>8.0155663417021024E-3</v>
      </c>
      <c r="GU3211" s="81">
        <v>1.1148832299820636E-2</v>
      </c>
      <c r="GV3211" s="81">
        <v>8.0155663417021024E-3</v>
      </c>
      <c r="GW3211" s="81">
        <v>1.1148832299820636E-2</v>
      </c>
      <c r="GX3211" s="81">
        <v>8.0155663417021024E-3</v>
      </c>
      <c r="GY3211" s="81">
        <v>1.1148832299820636E-2</v>
      </c>
      <c r="GZ3211" s="81">
        <v>8.0155663417021024E-3</v>
      </c>
    </row>
    <row r="3212" spans="98:208" x14ac:dyDescent="0.25">
      <c r="CT3212" s="81" t="s">
        <v>155</v>
      </c>
      <c r="CU3212" s="81" t="s">
        <v>472</v>
      </c>
      <c r="CV3212" s="81" t="s">
        <v>451</v>
      </c>
      <c r="CW3212" s="81">
        <v>2031</v>
      </c>
      <c r="CX3212" s="81">
        <v>0</v>
      </c>
      <c r="CY3212" s="81">
        <v>0</v>
      </c>
      <c r="CZ3212" s="81">
        <v>0</v>
      </c>
      <c r="DA3212" s="81">
        <v>0</v>
      </c>
      <c r="DB3212" s="81">
        <v>9534.9220877094431</v>
      </c>
      <c r="DC3212" s="81">
        <v>247.27299216494509</v>
      </c>
      <c r="DD3212" s="81">
        <v>9287.6490955444951</v>
      </c>
      <c r="DE3212" s="81">
        <v>0</v>
      </c>
      <c r="DF3212" s="81">
        <v>0</v>
      </c>
      <c r="DG3212" s="81">
        <v>0</v>
      </c>
      <c r="DH3212" s="81">
        <v>2.7568051219218348</v>
      </c>
      <c r="DI3212" s="81">
        <v>2.7568051219218348</v>
      </c>
      <c r="DJ3212" s="81">
        <v>1.124691441873057E-7</v>
      </c>
      <c r="DL3212" s="81">
        <v>0</v>
      </c>
      <c r="DM3212" s="81">
        <v>0</v>
      </c>
      <c r="DN3212" s="81">
        <v>0</v>
      </c>
      <c r="DO3212" s="81">
        <v>0</v>
      </c>
      <c r="DP3212" s="81">
        <v>0</v>
      </c>
      <c r="DQ3212" s="81">
        <v>0</v>
      </c>
      <c r="DR3212" s="81">
        <v>0</v>
      </c>
      <c r="DS3212" s="81">
        <v>3.1005551275372971E-7</v>
      </c>
      <c r="DT3212" s="81">
        <v>3.1005551275372971E-7</v>
      </c>
      <c r="DU3212" s="81">
        <v>0</v>
      </c>
      <c r="DV3212" s="81">
        <v>3.1005551275372971E-7</v>
      </c>
      <c r="DW3212" s="81">
        <v>3.1005551275372971E-7</v>
      </c>
      <c r="GE3212" s="81" t="s">
        <v>449</v>
      </c>
      <c r="GF3212" s="81" t="s">
        <v>155</v>
      </c>
      <c r="GG3212" s="81" t="s">
        <v>474</v>
      </c>
      <c r="GH3212" s="81" t="s">
        <v>452</v>
      </c>
      <c r="GI3212" s="81">
        <v>2025</v>
      </c>
      <c r="GJ3212" s="81" t="s">
        <v>201</v>
      </c>
      <c r="GK3212" s="81">
        <v>0.71896016785821215</v>
      </c>
      <c r="GL3212" s="81">
        <v>145.26083699999899</v>
      </c>
      <c r="GM3212" s="81">
        <v>2025</v>
      </c>
      <c r="GN3212" s="81" t="s">
        <v>173</v>
      </c>
      <c r="GO3212" s="81">
        <v>1.1148832299820636E-2</v>
      </c>
      <c r="GP3212" s="81">
        <v>10</v>
      </c>
      <c r="GQ3212" s="81">
        <v>0</v>
      </c>
      <c r="GR3212" s="81" t="s">
        <v>448</v>
      </c>
      <c r="GS3212" s="81">
        <v>1.1148832299820636E-2</v>
      </c>
      <c r="GT3212" s="81">
        <v>8.0155663417021024E-3</v>
      </c>
      <c r="GU3212" s="81">
        <v>1.1148832299820636E-2</v>
      </c>
      <c r="GV3212" s="81">
        <v>8.0155663417021024E-3</v>
      </c>
      <c r="GW3212" s="81">
        <v>1.1148832299820636E-2</v>
      </c>
      <c r="GX3212" s="81">
        <v>8.0155663417021024E-3</v>
      </c>
      <c r="GY3212" s="81">
        <v>1.1148832299820636E-2</v>
      </c>
      <c r="GZ3212" s="81">
        <v>8.0155663417021024E-3</v>
      </c>
    </row>
    <row r="3213" spans="98:208" x14ac:dyDescent="0.25">
      <c r="CT3213" s="81" t="s">
        <v>155</v>
      </c>
      <c r="CU3213" s="81" t="s">
        <v>472</v>
      </c>
      <c r="CV3213" s="81" t="s">
        <v>451</v>
      </c>
      <c r="CW3213" s="81">
        <v>2032</v>
      </c>
      <c r="CX3213" s="81">
        <v>0</v>
      </c>
      <c r="CY3213" s="81">
        <v>0</v>
      </c>
      <c r="CZ3213" s="81">
        <v>0</v>
      </c>
      <c r="DA3213" s="81">
        <v>0</v>
      </c>
      <c r="DB3213" s="81">
        <v>9534.9220877094431</v>
      </c>
      <c r="DC3213" s="81">
        <v>247.27299216494509</v>
      </c>
      <c r="DD3213" s="81">
        <v>9287.6490955444951</v>
      </c>
      <c r="DE3213" s="81">
        <v>0</v>
      </c>
      <c r="DF3213" s="81">
        <v>0</v>
      </c>
      <c r="DG3213" s="81">
        <v>0</v>
      </c>
      <c r="DH3213" s="81">
        <v>0</v>
      </c>
      <c r="DI3213" s="81">
        <v>2.7568051219218348</v>
      </c>
      <c r="DJ3213" s="81">
        <v>1.124691441873057E-7</v>
      </c>
      <c r="DL3213" s="81">
        <v>0</v>
      </c>
      <c r="DM3213" s="81">
        <v>0</v>
      </c>
      <c r="DN3213" s="81">
        <v>0</v>
      </c>
      <c r="DO3213" s="81">
        <v>0</v>
      </c>
      <c r="DP3213" s="81">
        <v>0</v>
      </c>
      <c r="DQ3213" s="81">
        <v>0</v>
      </c>
      <c r="DR3213" s="81">
        <v>0</v>
      </c>
      <c r="DS3213" s="81">
        <v>0</v>
      </c>
      <c r="DT3213" s="81">
        <v>0</v>
      </c>
      <c r="DU3213" s="81">
        <v>0</v>
      </c>
      <c r="DV3213" s="81">
        <v>3.1005551275372971E-7</v>
      </c>
      <c r="DW3213" s="81">
        <v>3.1005551275372971E-7</v>
      </c>
      <c r="GE3213" s="81" t="s">
        <v>449</v>
      </c>
      <c r="GF3213" s="81" t="s">
        <v>155</v>
      </c>
      <c r="GG3213" s="81" t="s">
        <v>474</v>
      </c>
      <c r="GH3213" s="81" t="s">
        <v>452</v>
      </c>
      <c r="GI3213" s="81">
        <v>2026</v>
      </c>
      <c r="GJ3213" s="81" t="s">
        <v>201</v>
      </c>
      <c r="GK3213" s="81">
        <v>0.71896016785821215</v>
      </c>
      <c r="GL3213" s="81">
        <v>145.26083699999899</v>
      </c>
      <c r="GM3213" s="81">
        <v>2026</v>
      </c>
      <c r="GN3213" s="81" t="s">
        <v>173</v>
      </c>
      <c r="GO3213" s="81">
        <v>1.1148832299820636E-2</v>
      </c>
      <c r="GP3213" s="81">
        <v>10</v>
      </c>
      <c r="GQ3213" s="81">
        <v>0</v>
      </c>
      <c r="GR3213" s="81" t="s">
        <v>448</v>
      </c>
      <c r="GS3213" s="81">
        <v>1.1148832299820636E-2</v>
      </c>
      <c r="GT3213" s="81">
        <v>8.0155663417021024E-3</v>
      </c>
      <c r="GU3213" s="81">
        <v>1.1148832299820636E-2</v>
      </c>
      <c r="GV3213" s="81">
        <v>8.0155663417021024E-3</v>
      </c>
      <c r="GW3213" s="81">
        <v>1.1148832299820636E-2</v>
      </c>
      <c r="GX3213" s="81">
        <v>8.0155663417021024E-3</v>
      </c>
      <c r="GY3213" s="81">
        <v>1.1148832299820636E-2</v>
      </c>
      <c r="GZ3213" s="81">
        <v>8.0155663417021024E-3</v>
      </c>
    </row>
    <row r="3214" spans="98:208" x14ac:dyDescent="0.25">
      <c r="CT3214" s="81" t="s">
        <v>155</v>
      </c>
      <c r="CU3214" s="81" t="s">
        <v>472</v>
      </c>
      <c r="CV3214" s="81" t="s">
        <v>452</v>
      </c>
      <c r="CW3214" s="81">
        <v>2020</v>
      </c>
      <c r="CX3214" s="81">
        <v>0</v>
      </c>
      <c r="CY3214" s="81">
        <v>0</v>
      </c>
      <c r="CZ3214" s="81">
        <v>0</v>
      </c>
      <c r="DA3214" s="81">
        <v>0</v>
      </c>
      <c r="DB3214" s="81">
        <v>5.2405583313016102</v>
      </c>
      <c r="DC3214" s="81">
        <v>0.69641821681224236</v>
      </c>
      <c r="DD3214" s="81">
        <v>2.9419641522810571</v>
      </c>
      <c r="DE3214" s="81">
        <v>1.6021759622083109</v>
      </c>
      <c r="DF3214" s="81">
        <v>7.7642499097798183E-3</v>
      </c>
      <c r="DG3214" s="81">
        <v>0</v>
      </c>
      <c r="DH3214" s="81">
        <v>0</v>
      </c>
      <c r="DI3214" s="81">
        <v>0</v>
      </c>
      <c r="DJ3214" s="81">
        <v>1.001818913645785E-5</v>
      </c>
      <c r="DL3214" s="81">
        <v>0</v>
      </c>
      <c r="DM3214" s="81">
        <v>7.7783724098900012E-8</v>
      </c>
      <c r="DN3214" s="81">
        <v>7.7783724098900012E-8</v>
      </c>
      <c r="DO3214" s="81">
        <v>0</v>
      </c>
      <c r="DP3214" s="81">
        <v>0</v>
      </c>
      <c r="DQ3214" s="81">
        <v>0</v>
      </c>
      <c r="DR3214" s="81">
        <v>0</v>
      </c>
      <c r="DS3214" s="81">
        <v>0</v>
      </c>
      <c r="DT3214" s="81">
        <v>0</v>
      </c>
      <c r="DU3214" s="81">
        <v>0</v>
      </c>
      <c r="DV3214" s="81">
        <v>0</v>
      </c>
      <c r="DW3214" s="81">
        <v>0</v>
      </c>
      <c r="GE3214" s="81" t="s">
        <v>449</v>
      </c>
      <c r="GF3214" s="81" t="s">
        <v>155</v>
      </c>
      <c r="GG3214" s="81" t="s">
        <v>474</v>
      </c>
      <c r="GH3214" s="81" t="s">
        <v>452</v>
      </c>
      <c r="GI3214" s="81">
        <v>2027</v>
      </c>
      <c r="GJ3214" s="81" t="s">
        <v>201</v>
      </c>
      <c r="GK3214" s="81">
        <v>0.71896016785821215</v>
      </c>
      <c r="GL3214" s="81">
        <v>145.26083699999899</v>
      </c>
      <c r="GM3214" s="81">
        <v>2027</v>
      </c>
      <c r="GN3214" s="81" t="s">
        <v>173</v>
      </c>
      <c r="GO3214" s="81">
        <v>1.1148832299820636E-2</v>
      </c>
      <c r="GP3214" s="81">
        <v>10</v>
      </c>
      <c r="GQ3214" s="81">
        <v>0</v>
      </c>
      <c r="GR3214" s="81" t="s">
        <v>448</v>
      </c>
      <c r="GS3214" s="81">
        <v>1.1148832299820636E-2</v>
      </c>
      <c r="GT3214" s="81">
        <v>8.0155663417021024E-3</v>
      </c>
      <c r="GU3214" s="81">
        <v>1.1148832299820636E-2</v>
      </c>
      <c r="GV3214" s="81">
        <v>8.0155663417021024E-3</v>
      </c>
      <c r="GW3214" s="81">
        <v>1.1148832299820636E-2</v>
      </c>
      <c r="GX3214" s="81">
        <v>8.0155663417021024E-3</v>
      </c>
      <c r="GY3214" s="81">
        <v>1.1148832299820636E-2</v>
      </c>
      <c r="GZ3214" s="81">
        <v>8.0155663417021024E-3</v>
      </c>
    </row>
    <row r="3215" spans="98:208" x14ac:dyDescent="0.25">
      <c r="CT3215" s="81" t="s">
        <v>155</v>
      </c>
      <c r="CU3215" s="81" t="s">
        <v>472</v>
      </c>
      <c r="CV3215" s="81" t="s">
        <v>452</v>
      </c>
      <c r="CW3215" s="81">
        <v>2021</v>
      </c>
      <c r="CX3215" s="81">
        <v>0</v>
      </c>
      <c r="CY3215" s="81">
        <v>0</v>
      </c>
      <c r="CZ3215" s="81">
        <v>0</v>
      </c>
      <c r="DA3215" s="81">
        <v>0</v>
      </c>
      <c r="DB3215" s="81">
        <v>5.2405583313016102</v>
      </c>
      <c r="DC3215" s="81">
        <v>0.69641821681224236</v>
      </c>
      <c r="DD3215" s="81">
        <v>2.9419641522810571</v>
      </c>
      <c r="DE3215" s="81">
        <v>1.6021759622083109</v>
      </c>
      <c r="DF3215" s="81">
        <v>7.7642499097798183E-3</v>
      </c>
      <c r="DG3215" s="81">
        <v>7.7642499097798183E-3</v>
      </c>
      <c r="DH3215" s="81">
        <v>0</v>
      </c>
      <c r="DI3215" s="81">
        <v>0</v>
      </c>
      <c r="DJ3215" s="81">
        <v>1.001818913645785E-5</v>
      </c>
      <c r="DL3215" s="81">
        <v>0</v>
      </c>
      <c r="DM3215" s="81">
        <v>7.7783724098900012E-8</v>
      </c>
      <c r="DN3215" s="81">
        <v>7.7783724098900012E-8</v>
      </c>
      <c r="DO3215" s="81">
        <v>0</v>
      </c>
      <c r="DP3215" s="81">
        <v>7.7783724098900012E-8</v>
      </c>
      <c r="DQ3215" s="81">
        <v>7.7783724098900012E-8</v>
      </c>
      <c r="DR3215" s="81">
        <v>0</v>
      </c>
      <c r="DS3215" s="81">
        <v>0</v>
      </c>
      <c r="DT3215" s="81">
        <v>0</v>
      </c>
      <c r="DU3215" s="81">
        <v>0</v>
      </c>
      <c r="DV3215" s="81">
        <v>0</v>
      </c>
      <c r="DW3215" s="81">
        <v>0</v>
      </c>
      <c r="GE3215" s="81" t="s">
        <v>449</v>
      </c>
      <c r="GF3215" s="81" t="s">
        <v>155</v>
      </c>
      <c r="GG3215" s="81" t="s">
        <v>474</v>
      </c>
      <c r="GH3215" s="81" t="s">
        <v>452</v>
      </c>
      <c r="GI3215" s="81">
        <v>2028</v>
      </c>
      <c r="GJ3215" s="81" t="s">
        <v>201</v>
      </c>
      <c r="GK3215" s="81">
        <v>0.74733835430388873</v>
      </c>
      <c r="GL3215" s="81">
        <v>145.26083699999899</v>
      </c>
      <c r="GM3215" s="81">
        <v>2028</v>
      </c>
      <c r="GN3215" s="81" t="s">
        <v>173</v>
      </c>
      <c r="GO3215" s="81">
        <v>1.1148832299820636E-2</v>
      </c>
      <c r="GP3215" s="81">
        <v>10</v>
      </c>
      <c r="GQ3215" s="81">
        <v>0</v>
      </c>
      <c r="GR3215" s="81" t="s">
        <v>448</v>
      </c>
      <c r="GS3215" s="81">
        <v>1.1148832299820636E-2</v>
      </c>
      <c r="GT3215" s="81">
        <v>8.3319499833579939E-3</v>
      </c>
      <c r="GU3215" s="81">
        <v>1.1148832299820636E-2</v>
      </c>
      <c r="GV3215" s="81">
        <v>8.3319499833579939E-3</v>
      </c>
      <c r="GW3215" s="81">
        <v>1.1148832299820636E-2</v>
      </c>
      <c r="GX3215" s="81">
        <v>8.3319499833579939E-3</v>
      </c>
      <c r="GY3215" s="81">
        <v>1.1148832299820636E-2</v>
      </c>
      <c r="GZ3215" s="81">
        <v>8.3319499833579939E-3</v>
      </c>
    </row>
    <row r="3216" spans="98:208" x14ac:dyDescent="0.25">
      <c r="CT3216" s="81" t="s">
        <v>155</v>
      </c>
      <c r="CU3216" s="81" t="s">
        <v>472</v>
      </c>
      <c r="CV3216" s="81" t="s">
        <v>452</v>
      </c>
      <c r="CW3216" s="81">
        <v>2022</v>
      </c>
      <c r="CX3216" s="81">
        <v>0</v>
      </c>
      <c r="CY3216" s="81">
        <v>0</v>
      </c>
      <c r="CZ3216" s="81">
        <v>0</v>
      </c>
      <c r="DA3216" s="81">
        <v>0</v>
      </c>
      <c r="DB3216" s="81">
        <v>5.2405583313016102</v>
      </c>
      <c r="DC3216" s="81">
        <v>0.69641821681224236</v>
      </c>
      <c r="DD3216" s="81">
        <v>2.9419641522810571</v>
      </c>
      <c r="DE3216" s="81">
        <v>1.6021759622083109</v>
      </c>
      <c r="DF3216" s="81">
        <v>7.7642499097798183E-3</v>
      </c>
      <c r="DG3216" s="81">
        <v>7.7642499097798183E-3</v>
      </c>
      <c r="DH3216" s="81">
        <v>7.7642499097798183E-3</v>
      </c>
      <c r="DI3216" s="81">
        <v>0</v>
      </c>
      <c r="DJ3216" s="81">
        <v>1.001818913645785E-5</v>
      </c>
      <c r="DL3216" s="81">
        <v>0</v>
      </c>
      <c r="DM3216" s="81">
        <v>7.7783724098900012E-8</v>
      </c>
      <c r="DN3216" s="81">
        <v>7.7783724098900012E-8</v>
      </c>
      <c r="DO3216" s="81">
        <v>0</v>
      </c>
      <c r="DP3216" s="81">
        <v>7.7783724098900012E-8</v>
      </c>
      <c r="DQ3216" s="81">
        <v>7.7783724098900012E-8</v>
      </c>
      <c r="DR3216" s="81">
        <v>0</v>
      </c>
      <c r="DS3216" s="81">
        <v>7.7783724098900012E-8</v>
      </c>
      <c r="DT3216" s="81">
        <v>7.7783724098900012E-8</v>
      </c>
      <c r="DU3216" s="81">
        <v>0</v>
      </c>
      <c r="DV3216" s="81">
        <v>0</v>
      </c>
      <c r="DW3216" s="81">
        <v>0</v>
      </c>
      <c r="GE3216" s="81" t="s">
        <v>449</v>
      </c>
      <c r="GF3216" s="81" t="s">
        <v>155</v>
      </c>
      <c r="GG3216" s="81" t="s">
        <v>474</v>
      </c>
      <c r="GH3216" s="81" t="s">
        <v>452</v>
      </c>
      <c r="GI3216" s="81">
        <v>2029</v>
      </c>
      <c r="GJ3216" s="81" t="s">
        <v>201</v>
      </c>
      <c r="GK3216" s="81">
        <v>0.74733835430388873</v>
      </c>
      <c r="GL3216" s="81">
        <v>145.26083699999899</v>
      </c>
      <c r="GM3216" s="81">
        <v>2029</v>
      </c>
      <c r="GN3216" s="81" t="s">
        <v>173</v>
      </c>
      <c r="GO3216" s="81">
        <v>1.1148832299820636E-2</v>
      </c>
      <c r="GP3216" s="81">
        <v>10</v>
      </c>
      <c r="GQ3216" s="81">
        <v>0</v>
      </c>
      <c r="GR3216" s="81" t="s">
        <v>448</v>
      </c>
      <c r="GS3216" s="81">
        <v>1.1148832299820636E-2</v>
      </c>
      <c r="GT3216" s="81">
        <v>8.3319499833579939E-3</v>
      </c>
      <c r="GU3216" s="81">
        <v>1.1148832299820636E-2</v>
      </c>
      <c r="GV3216" s="81">
        <v>8.3319499833579939E-3</v>
      </c>
      <c r="GW3216" s="81">
        <v>1.1148832299820636E-2</v>
      </c>
      <c r="GX3216" s="81">
        <v>8.3319499833579939E-3</v>
      </c>
      <c r="GY3216" s="81">
        <v>1.1148832299820636E-2</v>
      </c>
      <c r="GZ3216" s="81">
        <v>8.3319499833579939E-3</v>
      </c>
    </row>
    <row r="3217" spans="98:208" x14ac:dyDescent="0.25">
      <c r="CT3217" s="81" t="s">
        <v>155</v>
      </c>
      <c r="CU3217" s="81" t="s">
        <v>472</v>
      </c>
      <c r="CV3217" s="81" t="s">
        <v>452</v>
      </c>
      <c r="CW3217" s="81">
        <v>2023</v>
      </c>
      <c r="CX3217" s="81">
        <v>0</v>
      </c>
      <c r="CY3217" s="81">
        <v>0</v>
      </c>
      <c r="CZ3217" s="81">
        <v>0</v>
      </c>
      <c r="DA3217" s="81">
        <v>0</v>
      </c>
      <c r="DB3217" s="81">
        <v>5.4750346070078502</v>
      </c>
      <c r="DC3217" s="81">
        <v>0.71896016785822114</v>
      </c>
      <c r="DD3217" s="81">
        <v>3.071497198615134</v>
      </c>
      <c r="DE3217" s="81">
        <v>1.6845772405344721</v>
      </c>
      <c r="DF3217" s="81">
        <v>8.015566341702203E-3</v>
      </c>
      <c r="DG3217" s="81">
        <v>8.015566341702203E-3</v>
      </c>
      <c r="DH3217" s="81">
        <v>8.015566341702203E-3</v>
      </c>
      <c r="DI3217" s="81">
        <v>8.015566341702203E-3</v>
      </c>
      <c r="DJ3217" s="81">
        <v>1.001818913645785E-5</v>
      </c>
      <c r="DL3217" s="81">
        <v>0</v>
      </c>
      <c r="DM3217" s="81">
        <v>8.0301459646998199E-8</v>
      </c>
      <c r="DN3217" s="81">
        <v>8.0301459646998199E-8</v>
      </c>
      <c r="DO3217" s="81">
        <v>0</v>
      </c>
      <c r="DP3217" s="81">
        <v>8.0301459646998199E-8</v>
      </c>
      <c r="DQ3217" s="81">
        <v>8.0301459646998199E-8</v>
      </c>
      <c r="DR3217" s="81">
        <v>0</v>
      </c>
      <c r="DS3217" s="81">
        <v>8.0301459646998199E-8</v>
      </c>
      <c r="DT3217" s="81">
        <v>8.0301459646998199E-8</v>
      </c>
      <c r="DU3217" s="81">
        <v>0</v>
      </c>
      <c r="DV3217" s="81">
        <v>8.0301459646998199E-8</v>
      </c>
      <c r="DW3217" s="81">
        <v>8.0301459646998199E-8</v>
      </c>
      <c r="GE3217" s="81" t="s">
        <v>449</v>
      </c>
      <c r="GF3217" s="81" t="s">
        <v>155</v>
      </c>
      <c r="GG3217" s="81" t="s">
        <v>474</v>
      </c>
      <c r="GH3217" s="81" t="s">
        <v>452</v>
      </c>
      <c r="GI3217" s="81">
        <v>2030</v>
      </c>
      <c r="GJ3217" s="81" t="s">
        <v>201</v>
      </c>
      <c r="GK3217" s="81">
        <v>0.74733835430388873</v>
      </c>
      <c r="GL3217" s="81">
        <v>145.26083699999899</v>
      </c>
      <c r="GM3217" s="81">
        <v>2030</v>
      </c>
      <c r="GN3217" s="81" t="s">
        <v>173</v>
      </c>
      <c r="GO3217" s="81">
        <v>1.1148832299820636E-2</v>
      </c>
      <c r="GP3217" s="81">
        <v>10</v>
      </c>
      <c r="GQ3217" s="81">
        <v>0</v>
      </c>
      <c r="GR3217" s="81" t="s">
        <v>448</v>
      </c>
      <c r="GS3217" s="81">
        <v>0</v>
      </c>
      <c r="GT3217" s="81">
        <v>0</v>
      </c>
      <c r="GU3217" s="81">
        <v>1.1148832299820636E-2</v>
      </c>
      <c r="GV3217" s="81">
        <v>8.3319499833579939E-3</v>
      </c>
      <c r="GW3217" s="81">
        <v>1.1148832299820636E-2</v>
      </c>
      <c r="GX3217" s="81">
        <v>8.3319499833579939E-3</v>
      </c>
      <c r="GY3217" s="81">
        <v>1.1148832299820636E-2</v>
      </c>
      <c r="GZ3217" s="81">
        <v>8.3319499833579939E-3</v>
      </c>
    </row>
    <row r="3218" spans="98:208" x14ac:dyDescent="0.25">
      <c r="CT3218" s="81" t="s">
        <v>155</v>
      </c>
      <c r="CU3218" s="81" t="s">
        <v>472</v>
      </c>
      <c r="CV3218" s="81" t="s">
        <v>452</v>
      </c>
      <c r="CW3218" s="81">
        <v>2024</v>
      </c>
      <c r="CX3218" s="81">
        <v>0</v>
      </c>
      <c r="CY3218" s="81">
        <v>0</v>
      </c>
      <c r="CZ3218" s="81">
        <v>0</v>
      </c>
      <c r="DA3218" s="81">
        <v>0</v>
      </c>
      <c r="DB3218" s="81">
        <v>5.4750346070078502</v>
      </c>
      <c r="DC3218" s="81">
        <v>0.71896016785822114</v>
      </c>
      <c r="DD3218" s="81">
        <v>3.071497198615134</v>
      </c>
      <c r="DE3218" s="81">
        <v>1.6845772405344721</v>
      </c>
      <c r="DF3218" s="81">
        <v>8.015566341702203E-3</v>
      </c>
      <c r="DG3218" s="81">
        <v>8.015566341702203E-3</v>
      </c>
      <c r="DH3218" s="81">
        <v>8.015566341702203E-3</v>
      </c>
      <c r="DI3218" s="81">
        <v>8.015566341702203E-3</v>
      </c>
      <c r="DJ3218" s="81">
        <v>1.001818913645785E-5</v>
      </c>
      <c r="DL3218" s="81">
        <v>0</v>
      </c>
      <c r="DM3218" s="81">
        <v>8.0301459646998199E-8</v>
      </c>
      <c r="DN3218" s="81">
        <v>8.0301459646998199E-8</v>
      </c>
      <c r="DO3218" s="81">
        <v>0</v>
      </c>
      <c r="DP3218" s="81">
        <v>8.0301459646998199E-8</v>
      </c>
      <c r="DQ3218" s="81">
        <v>8.0301459646998199E-8</v>
      </c>
      <c r="DR3218" s="81">
        <v>0</v>
      </c>
      <c r="DS3218" s="81">
        <v>8.0301459646998199E-8</v>
      </c>
      <c r="DT3218" s="81">
        <v>8.0301459646998199E-8</v>
      </c>
      <c r="DU3218" s="81">
        <v>0</v>
      </c>
      <c r="DV3218" s="81">
        <v>8.0301459646998199E-8</v>
      </c>
      <c r="DW3218" s="81">
        <v>8.0301459646998199E-8</v>
      </c>
      <c r="GE3218" s="81" t="s">
        <v>449</v>
      </c>
      <c r="GF3218" s="81" t="s">
        <v>155</v>
      </c>
      <c r="GG3218" s="81" t="s">
        <v>474</v>
      </c>
      <c r="GH3218" s="81" t="s">
        <v>452</v>
      </c>
      <c r="GI3218" s="81">
        <v>2031</v>
      </c>
      <c r="GJ3218" s="81" t="s">
        <v>201</v>
      </c>
      <c r="GK3218" s="81">
        <v>0.74733835430388873</v>
      </c>
      <c r="GL3218" s="81">
        <v>145.26083699999899</v>
      </c>
      <c r="GM3218" s="81">
        <v>2031</v>
      </c>
      <c r="GN3218" s="81" t="s">
        <v>173</v>
      </c>
      <c r="GO3218" s="81">
        <v>1.1148832299820636E-2</v>
      </c>
      <c r="GP3218" s="81">
        <v>10</v>
      </c>
      <c r="GQ3218" s="81">
        <v>0</v>
      </c>
      <c r="GR3218" s="81" t="s">
        <v>448</v>
      </c>
      <c r="GS3218" s="81">
        <v>0</v>
      </c>
      <c r="GT3218" s="81">
        <v>0</v>
      </c>
      <c r="GU3218" s="81">
        <v>0</v>
      </c>
      <c r="GV3218" s="81">
        <v>0</v>
      </c>
      <c r="GW3218" s="81">
        <v>1.1148832299820636E-2</v>
      </c>
      <c r="GX3218" s="81">
        <v>8.3319499833579939E-3</v>
      </c>
      <c r="GY3218" s="81">
        <v>1.1148832299820636E-2</v>
      </c>
      <c r="GZ3218" s="81">
        <v>8.3319499833579939E-3</v>
      </c>
    </row>
    <row r="3219" spans="98:208" x14ac:dyDescent="0.25">
      <c r="CT3219" s="81" t="s">
        <v>155</v>
      </c>
      <c r="CU3219" s="81" t="s">
        <v>472</v>
      </c>
      <c r="CV3219" s="81" t="s">
        <v>452</v>
      </c>
      <c r="CW3219" s="81">
        <v>2025</v>
      </c>
      <c r="CX3219" s="81">
        <v>0</v>
      </c>
      <c r="CY3219" s="81">
        <v>0</v>
      </c>
      <c r="CZ3219" s="81">
        <v>0</v>
      </c>
      <c r="DA3219" s="81">
        <v>0</v>
      </c>
      <c r="DB3219" s="81">
        <v>5.4750346070078502</v>
      </c>
      <c r="DC3219" s="81">
        <v>0.71896016785822114</v>
      </c>
      <c r="DD3219" s="81">
        <v>3.071497198615134</v>
      </c>
      <c r="DE3219" s="81">
        <v>1.6845772405344721</v>
      </c>
      <c r="DF3219" s="81">
        <v>8.015566341702203E-3</v>
      </c>
      <c r="DG3219" s="81">
        <v>8.015566341702203E-3</v>
      </c>
      <c r="DH3219" s="81">
        <v>8.015566341702203E-3</v>
      </c>
      <c r="DI3219" s="81">
        <v>8.015566341702203E-3</v>
      </c>
      <c r="DJ3219" s="81">
        <v>1.001818913645785E-5</v>
      </c>
      <c r="DL3219" s="81">
        <v>0</v>
      </c>
      <c r="DM3219" s="81">
        <v>8.0301459646998199E-8</v>
      </c>
      <c r="DN3219" s="81">
        <v>8.0301459646998199E-8</v>
      </c>
      <c r="DO3219" s="81">
        <v>0</v>
      </c>
      <c r="DP3219" s="81">
        <v>8.0301459646998199E-8</v>
      </c>
      <c r="DQ3219" s="81">
        <v>8.0301459646998199E-8</v>
      </c>
      <c r="DR3219" s="81">
        <v>0</v>
      </c>
      <c r="DS3219" s="81">
        <v>8.0301459646998199E-8</v>
      </c>
      <c r="DT3219" s="81">
        <v>8.0301459646998199E-8</v>
      </c>
      <c r="DU3219" s="81">
        <v>0</v>
      </c>
      <c r="DV3219" s="81">
        <v>8.0301459646998199E-8</v>
      </c>
      <c r="DW3219" s="81">
        <v>8.0301459646998199E-8</v>
      </c>
      <c r="GE3219" s="81" t="s">
        <v>449</v>
      </c>
      <c r="GF3219" s="81" t="s">
        <v>155</v>
      </c>
      <c r="GG3219" s="81" t="s">
        <v>474</v>
      </c>
      <c r="GH3219" s="81" t="s">
        <v>452</v>
      </c>
      <c r="GI3219" s="81">
        <v>2032</v>
      </c>
      <c r="GJ3219" s="81" t="s">
        <v>201</v>
      </c>
      <c r="GK3219" s="81">
        <v>0.74733835430388873</v>
      </c>
      <c r="GL3219" s="81">
        <v>145.26083699999899</v>
      </c>
      <c r="GM3219" s="81">
        <v>2032</v>
      </c>
      <c r="GN3219" s="81" t="s">
        <v>173</v>
      </c>
      <c r="GO3219" s="81">
        <v>1.1148832299820636E-2</v>
      </c>
      <c r="GP3219" s="81">
        <v>10</v>
      </c>
      <c r="GQ3219" s="81">
        <v>0</v>
      </c>
      <c r="GR3219" s="81" t="s">
        <v>448</v>
      </c>
      <c r="GS3219" s="81">
        <v>0</v>
      </c>
      <c r="GT3219" s="81">
        <v>0</v>
      </c>
      <c r="GU3219" s="81">
        <v>0</v>
      </c>
      <c r="GV3219" s="81">
        <v>0</v>
      </c>
      <c r="GW3219" s="81">
        <v>0</v>
      </c>
      <c r="GX3219" s="81">
        <v>0</v>
      </c>
      <c r="GY3219" s="81">
        <v>1.1148832299820636E-2</v>
      </c>
      <c r="GZ3219" s="81">
        <v>8.3319499833579939E-3</v>
      </c>
    </row>
    <row r="3220" spans="98:208" x14ac:dyDescent="0.25">
      <c r="CT3220" s="81" t="s">
        <v>155</v>
      </c>
      <c r="CU3220" s="81" t="s">
        <v>472</v>
      </c>
      <c r="CV3220" s="81" t="s">
        <v>452</v>
      </c>
      <c r="CW3220" s="81">
        <v>2026</v>
      </c>
      <c r="CX3220" s="81">
        <v>0</v>
      </c>
      <c r="CY3220" s="81">
        <v>0</v>
      </c>
      <c r="CZ3220" s="81">
        <v>0</v>
      </c>
      <c r="DA3220" s="81">
        <v>0</v>
      </c>
      <c r="DB3220" s="81">
        <v>5.4750346070078502</v>
      </c>
      <c r="DC3220" s="81">
        <v>0.71896016785822114</v>
      </c>
      <c r="DD3220" s="81">
        <v>3.071497198615134</v>
      </c>
      <c r="DE3220" s="81">
        <v>1.6845772405344721</v>
      </c>
      <c r="DF3220" s="81">
        <v>8.015566341702203E-3</v>
      </c>
      <c r="DG3220" s="81">
        <v>8.015566341702203E-3</v>
      </c>
      <c r="DH3220" s="81">
        <v>8.015566341702203E-3</v>
      </c>
      <c r="DI3220" s="81">
        <v>8.015566341702203E-3</v>
      </c>
      <c r="DJ3220" s="81">
        <v>1.001818913645785E-5</v>
      </c>
      <c r="DL3220" s="81">
        <v>0</v>
      </c>
      <c r="DM3220" s="81">
        <v>8.0301459646998199E-8</v>
      </c>
      <c r="DN3220" s="81">
        <v>8.0301459646998199E-8</v>
      </c>
      <c r="DO3220" s="81">
        <v>0</v>
      </c>
      <c r="DP3220" s="81">
        <v>8.0301459646998199E-8</v>
      </c>
      <c r="DQ3220" s="81">
        <v>8.0301459646998199E-8</v>
      </c>
      <c r="DR3220" s="81">
        <v>0</v>
      </c>
      <c r="DS3220" s="81">
        <v>8.0301459646998199E-8</v>
      </c>
      <c r="DT3220" s="81">
        <v>8.0301459646998199E-8</v>
      </c>
      <c r="DU3220" s="81">
        <v>0</v>
      </c>
      <c r="DV3220" s="81">
        <v>8.0301459646998199E-8</v>
      </c>
      <c r="DW3220" s="81">
        <v>8.0301459646998199E-8</v>
      </c>
      <c r="GE3220" s="81" t="s">
        <v>449</v>
      </c>
      <c r="GF3220" s="81" t="s">
        <v>155</v>
      </c>
      <c r="GG3220" s="81" t="s">
        <v>474</v>
      </c>
      <c r="GH3220" s="81" t="s">
        <v>453</v>
      </c>
      <c r="GI3220" s="81">
        <v>2021</v>
      </c>
      <c r="GJ3220" s="81" t="s">
        <v>201</v>
      </c>
      <c r="GK3220" s="81">
        <v>3.642506068395393E-2</v>
      </c>
      <c r="GL3220" s="81">
        <v>145.26083699999899</v>
      </c>
      <c r="GM3220" s="81">
        <v>2021</v>
      </c>
      <c r="GN3220" s="81" t="s">
        <v>173</v>
      </c>
      <c r="GO3220" s="81">
        <v>1.1148832299820636E-2</v>
      </c>
      <c r="GP3220" s="81">
        <v>10</v>
      </c>
      <c r="GQ3220" s="81">
        <v>0</v>
      </c>
      <c r="GR3220" s="81" t="s">
        <v>448</v>
      </c>
      <c r="GS3220" s="81">
        <v>1.1148832299820636E-2</v>
      </c>
      <c r="GT3220" s="81">
        <v>4.0609689307619231E-4</v>
      </c>
      <c r="GU3220" s="81">
        <v>1.1148832299820636E-2</v>
      </c>
      <c r="GV3220" s="81">
        <v>4.0609689307619231E-4</v>
      </c>
      <c r="GW3220" s="81">
        <v>0</v>
      </c>
      <c r="GX3220" s="81">
        <v>0</v>
      </c>
      <c r="GY3220" s="81">
        <v>0</v>
      </c>
      <c r="GZ3220" s="81">
        <v>0</v>
      </c>
    </row>
    <row r="3221" spans="98:208" x14ac:dyDescent="0.25">
      <c r="CT3221" s="81" t="s">
        <v>155</v>
      </c>
      <c r="CU3221" s="81" t="s">
        <v>472</v>
      </c>
      <c r="CV3221" s="81" t="s">
        <v>452</v>
      </c>
      <c r="CW3221" s="81">
        <v>2027</v>
      </c>
      <c r="CX3221" s="81">
        <v>0</v>
      </c>
      <c r="CY3221" s="81">
        <v>0</v>
      </c>
      <c r="CZ3221" s="81">
        <v>0</v>
      </c>
      <c r="DA3221" s="81">
        <v>0</v>
      </c>
      <c r="DB3221" s="81">
        <v>5.4750346070078502</v>
      </c>
      <c r="DC3221" s="81">
        <v>0.71896016785822114</v>
      </c>
      <c r="DD3221" s="81">
        <v>3.071497198615134</v>
      </c>
      <c r="DE3221" s="81">
        <v>1.6845772405344721</v>
      </c>
      <c r="DF3221" s="81">
        <v>8.015566341702203E-3</v>
      </c>
      <c r="DG3221" s="81">
        <v>8.015566341702203E-3</v>
      </c>
      <c r="DH3221" s="81">
        <v>8.015566341702203E-3</v>
      </c>
      <c r="DI3221" s="81">
        <v>8.015566341702203E-3</v>
      </c>
      <c r="DJ3221" s="81">
        <v>1.001818913645785E-5</v>
      </c>
      <c r="DL3221" s="81">
        <v>0</v>
      </c>
      <c r="DM3221" s="81">
        <v>8.0301459646998199E-8</v>
      </c>
      <c r="DN3221" s="81">
        <v>8.0301459646998199E-8</v>
      </c>
      <c r="DO3221" s="81">
        <v>0</v>
      </c>
      <c r="DP3221" s="81">
        <v>8.0301459646998199E-8</v>
      </c>
      <c r="DQ3221" s="81">
        <v>8.0301459646998199E-8</v>
      </c>
      <c r="DR3221" s="81">
        <v>0</v>
      </c>
      <c r="DS3221" s="81">
        <v>8.0301459646998199E-8</v>
      </c>
      <c r="DT3221" s="81">
        <v>8.0301459646998199E-8</v>
      </c>
      <c r="DU3221" s="81">
        <v>0</v>
      </c>
      <c r="DV3221" s="81">
        <v>8.0301459646998199E-8</v>
      </c>
      <c r="DW3221" s="81">
        <v>8.0301459646998199E-8</v>
      </c>
      <c r="GE3221" s="81" t="s">
        <v>449</v>
      </c>
      <c r="GF3221" s="81" t="s">
        <v>155</v>
      </c>
      <c r="GG3221" s="81" t="s">
        <v>474</v>
      </c>
      <c r="GH3221" s="81" t="s">
        <v>453</v>
      </c>
      <c r="GI3221" s="81">
        <v>2022</v>
      </c>
      <c r="GJ3221" s="81" t="s">
        <v>201</v>
      </c>
      <c r="GK3221" s="81">
        <v>3.642506068395393E-2</v>
      </c>
      <c r="GL3221" s="81">
        <v>145.26083699999899</v>
      </c>
      <c r="GM3221" s="81">
        <v>2022</v>
      </c>
      <c r="GN3221" s="81" t="s">
        <v>173</v>
      </c>
      <c r="GO3221" s="81">
        <v>1.1148832299820636E-2</v>
      </c>
      <c r="GP3221" s="81">
        <v>10</v>
      </c>
      <c r="GQ3221" s="81">
        <v>0</v>
      </c>
      <c r="GR3221" s="81" t="s">
        <v>448</v>
      </c>
      <c r="GS3221" s="81">
        <v>1.1148832299820636E-2</v>
      </c>
      <c r="GT3221" s="81">
        <v>4.0609689307619231E-4</v>
      </c>
      <c r="GU3221" s="81">
        <v>1.1148832299820636E-2</v>
      </c>
      <c r="GV3221" s="81">
        <v>4.0609689307619231E-4</v>
      </c>
      <c r="GW3221" s="81">
        <v>1.1148832299820636E-2</v>
      </c>
      <c r="GX3221" s="81">
        <v>4.0609689307619231E-4</v>
      </c>
      <c r="GY3221" s="81">
        <v>0</v>
      </c>
      <c r="GZ3221" s="81">
        <v>0</v>
      </c>
    </row>
    <row r="3222" spans="98:208" x14ac:dyDescent="0.25">
      <c r="CT3222" s="81" t="s">
        <v>155</v>
      </c>
      <c r="CU3222" s="81" t="s">
        <v>472</v>
      </c>
      <c r="CV3222" s="81" t="s">
        <v>452</v>
      </c>
      <c r="CW3222" s="81">
        <v>2028</v>
      </c>
      <c r="CX3222" s="81">
        <v>0</v>
      </c>
      <c r="CY3222" s="81">
        <v>0</v>
      </c>
      <c r="CZ3222" s="81">
        <v>0</v>
      </c>
      <c r="DA3222" s="81">
        <v>0</v>
      </c>
      <c r="DB3222" s="81">
        <v>5.7770153400785471</v>
      </c>
      <c r="DC3222" s="81">
        <v>0.74733835430388473</v>
      </c>
      <c r="DD3222" s="81">
        <v>3.2379513401017692</v>
      </c>
      <c r="DE3222" s="81">
        <v>1.791725645672869</v>
      </c>
      <c r="DF3222" s="81">
        <v>8.3319499833579488E-3</v>
      </c>
      <c r="DG3222" s="81">
        <v>8.3319499833579488E-3</v>
      </c>
      <c r="DH3222" s="81">
        <v>8.3319499833579488E-3</v>
      </c>
      <c r="DI3222" s="81">
        <v>8.3319499833579488E-3</v>
      </c>
      <c r="DJ3222" s="81">
        <v>1.001818913645785E-5</v>
      </c>
      <c r="DL3222" s="81">
        <v>0</v>
      </c>
      <c r="DM3222" s="81">
        <v>8.3471050808786766E-8</v>
      </c>
      <c r="DN3222" s="81">
        <v>8.3471050808786766E-8</v>
      </c>
      <c r="DO3222" s="81">
        <v>0</v>
      </c>
      <c r="DP3222" s="81">
        <v>8.3471050808786766E-8</v>
      </c>
      <c r="DQ3222" s="81">
        <v>8.3471050808786766E-8</v>
      </c>
      <c r="DR3222" s="81">
        <v>0</v>
      </c>
      <c r="DS3222" s="81">
        <v>8.3471050808786766E-8</v>
      </c>
      <c r="DT3222" s="81">
        <v>8.3471050808786766E-8</v>
      </c>
      <c r="DU3222" s="81">
        <v>0</v>
      </c>
      <c r="DV3222" s="81">
        <v>8.3471050808786766E-8</v>
      </c>
      <c r="DW3222" s="81">
        <v>8.3471050808786766E-8</v>
      </c>
      <c r="GE3222" s="81" t="s">
        <v>449</v>
      </c>
      <c r="GF3222" s="81" t="s">
        <v>155</v>
      </c>
      <c r="GG3222" s="81" t="s">
        <v>474</v>
      </c>
      <c r="GH3222" s="81" t="s">
        <v>453</v>
      </c>
      <c r="GI3222" s="81">
        <v>2023</v>
      </c>
      <c r="GJ3222" s="81" t="s">
        <v>201</v>
      </c>
      <c r="GK3222" s="81">
        <v>3.7590224611390541E-2</v>
      </c>
      <c r="GL3222" s="81">
        <v>145.26083699999899</v>
      </c>
      <c r="GM3222" s="81">
        <v>2023</v>
      </c>
      <c r="GN3222" s="81" t="s">
        <v>173</v>
      </c>
      <c r="GO3222" s="81">
        <v>1.1148832299820636E-2</v>
      </c>
      <c r="GP3222" s="81">
        <v>10</v>
      </c>
      <c r="GQ3222" s="81">
        <v>0</v>
      </c>
      <c r="GR3222" s="81" t="s">
        <v>448</v>
      </c>
      <c r="GS3222" s="81">
        <v>1.1148832299820636E-2</v>
      </c>
      <c r="GT3222" s="81">
        <v>4.1908711030498347E-4</v>
      </c>
      <c r="GU3222" s="81">
        <v>1.1148832299820636E-2</v>
      </c>
      <c r="GV3222" s="81">
        <v>4.1908711030498347E-4</v>
      </c>
      <c r="GW3222" s="81">
        <v>1.1148832299820636E-2</v>
      </c>
      <c r="GX3222" s="81">
        <v>4.1908711030498347E-4</v>
      </c>
      <c r="GY3222" s="81">
        <v>1.1148832299820636E-2</v>
      </c>
      <c r="GZ3222" s="81">
        <v>4.1908711030498347E-4</v>
      </c>
    </row>
    <row r="3223" spans="98:208" x14ac:dyDescent="0.25">
      <c r="CT3223" s="81" t="s">
        <v>155</v>
      </c>
      <c r="CU3223" s="81" t="s">
        <v>472</v>
      </c>
      <c r="CV3223" s="81" t="s">
        <v>452</v>
      </c>
      <c r="CW3223" s="81">
        <v>2029</v>
      </c>
      <c r="CX3223" s="81">
        <v>0</v>
      </c>
      <c r="CY3223" s="81">
        <v>0</v>
      </c>
      <c r="CZ3223" s="81">
        <v>0</v>
      </c>
      <c r="DA3223" s="81">
        <v>0</v>
      </c>
      <c r="DB3223" s="81">
        <v>5.7770153400785471</v>
      </c>
      <c r="DC3223" s="81">
        <v>0.74733835430388473</v>
      </c>
      <c r="DD3223" s="81">
        <v>3.2379513401017692</v>
      </c>
      <c r="DE3223" s="81">
        <v>1.791725645672869</v>
      </c>
      <c r="DF3223" s="81">
        <v>8.3319499833579488E-3</v>
      </c>
      <c r="DG3223" s="81">
        <v>8.3319499833579488E-3</v>
      </c>
      <c r="DH3223" s="81">
        <v>8.3319499833579488E-3</v>
      </c>
      <c r="DI3223" s="81">
        <v>8.3319499833579488E-3</v>
      </c>
      <c r="DJ3223" s="81">
        <v>1.001818913645785E-5</v>
      </c>
      <c r="DL3223" s="81">
        <v>0</v>
      </c>
      <c r="DM3223" s="81">
        <v>8.3471050808786766E-8</v>
      </c>
      <c r="DN3223" s="81">
        <v>8.3471050808786766E-8</v>
      </c>
      <c r="DO3223" s="81">
        <v>0</v>
      </c>
      <c r="DP3223" s="81">
        <v>8.3471050808786766E-8</v>
      </c>
      <c r="DQ3223" s="81">
        <v>8.3471050808786766E-8</v>
      </c>
      <c r="DR3223" s="81">
        <v>0</v>
      </c>
      <c r="DS3223" s="81">
        <v>8.3471050808786766E-8</v>
      </c>
      <c r="DT3223" s="81">
        <v>8.3471050808786766E-8</v>
      </c>
      <c r="DU3223" s="81">
        <v>0</v>
      </c>
      <c r="DV3223" s="81">
        <v>8.3471050808786766E-8</v>
      </c>
      <c r="DW3223" s="81">
        <v>8.3471050808786766E-8</v>
      </c>
      <c r="GE3223" s="81" t="s">
        <v>449</v>
      </c>
      <c r="GF3223" s="81" t="s">
        <v>155</v>
      </c>
      <c r="GG3223" s="81" t="s">
        <v>474</v>
      </c>
      <c r="GH3223" s="81" t="s">
        <v>453</v>
      </c>
      <c r="GI3223" s="81">
        <v>2024</v>
      </c>
      <c r="GJ3223" s="81" t="s">
        <v>201</v>
      </c>
      <c r="GK3223" s="81">
        <v>3.7590224611390541E-2</v>
      </c>
      <c r="GL3223" s="81">
        <v>145.26083699999899</v>
      </c>
      <c r="GM3223" s="81">
        <v>2024</v>
      </c>
      <c r="GN3223" s="81" t="s">
        <v>173</v>
      </c>
      <c r="GO3223" s="81">
        <v>1.1148832299820636E-2</v>
      </c>
      <c r="GP3223" s="81">
        <v>10</v>
      </c>
      <c r="GQ3223" s="81">
        <v>0</v>
      </c>
      <c r="GR3223" s="81" t="s">
        <v>448</v>
      </c>
      <c r="GS3223" s="81">
        <v>1.1148832299820636E-2</v>
      </c>
      <c r="GT3223" s="81">
        <v>4.1908711030498347E-4</v>
      </c>
      <c r="GU3223" s="81">
        <v>1.1148832299820636E-2</v>
      </c>
      <c r="GV3223" s="81">
        <v>4.1908711030498347E-4</v>
      </c>
      <c r="GW3223" s="81">
        <v>1.1148832299820636E-2</v>
      </c>
      <c r="GX3223" s="81">
        <v>4.1908711030498347E-4</v>
      </c>
      <c r="GY3223" s="81">
        <v>1.1148832299820636E-2</v>
      </c>
      <c r="GZ3223" s="81">
        <v>4.1908711030498347E-4</v>
      </c>
    </row>
    <row r="3224" spans="98:208" x14ac:dyDescent="0.25">
      <c r="CT3224" s="81" t="s">
        <v>155</v>
      </c>
      <c r="CU3224" s="81" t="s">
        <v>472</v>
      </c>
      <c r="CV3224" s="81" t="s">
        <v>452</v>
      </c>
      <c r="CW3224" s="81">
        <v>2030</v>
      </c>
      <c r="CX3224" s="81">
        <v>0</v>
      </c>
      <c r="CY3224" s="81">
        <v>0</v>
      </c>
      <c r="CZ3224" s="81">
        <v>0</v>
      </c>
      <c r="DA3224" s="81">
        <v>0</v>
      </c>
      <c r="DB3224" s="81">
        <v>5.7770153400785471</v>
      </c>
      <c r="DC3224" s="81">
        <v>0.74733835430388473</v>
      </c>
      <c r="DD3224" s="81">
        <v>3.2379513401017692</v>
      </c>
      <c r="DE3224" s="81">
        <v>1.791725645672869</v>
      </c>
      <c r="DF3224" s="81">
        <v>0</v>
      </c>
      <c r="DG3224" s="81">
        <v>8.3319499833579488E-3</v>
      </c>
      <c r="DH3224" s="81">
        <v>8.3319499833579488E-3</v>
      </c>
      <c r="DI3224" s="81">
        <v>8.3319499833579488E-3</v>
      </c>
      <c r="DJ3224" s="81">
        <v>1.001818913645785E-5</v>
      </c>
      <c r="DL3224" s="81">
        <v>0</v>
      </c>
      <c r="DM3224" s="81">
        <v>0</v>
      </c>
      <c r="DN3224" s="81">
        <v>0</v>
      </c>
      <c r="DO3224" s="81">
        <v>0</v>
      </c>
      <c r="DP3224" s="81">
        <v>8.3471050808786766E-8</v>
      </c>
      <c r="DQ3224" s="81">
        <v>8.3471050808786766E-8</v>
      </c>
      <c r="DR3224" s="81">
        <v>0</v>
      </c>
      <c r="DS3224" s="81">
        <v>8.3471050808786766E-8</v>
      </c>
      <c r="DT3224" s="81">
        <v>8.3471050808786766E-8</v>
      </c>
      <c r="DU3224" s="81">
        <v>0</v>
      </c>
      <c r="DV3224" s="81">
        <v>8.3471050808786766E-8</v>
      </c>
      <c r="DW3224" s="81">
        <v>8.3471050808786766E-8</v>
      </c>
      <c r="GE3224" s="81" t="s">
        <v>449</v>
      </c>
      <c r="GF3224" s="81" t="s">
        <v>155</v>
      </c>
      <c r="GG3224" s="81" t="s">
        <v>474</v>
      </c>
      <c r="GH3224" s="81" t="s">
        <v>453</v>
      </c>
      <c r="GI3224" s="81">
        <v>2025</v>
      </c>
      <c r="GJ3224" s="81" t="s">
        <v>201</v>
      </c>
      <c r="GK3224" s="81">
        <v>3.7590224611390541E-2</v>
      </c>
      <c r="GL3224" s="81">
        <v>145.26083699999899</v>
      </c>
      <c r="GM3224" s="81">
        <v>2025</v>
      </c>
      <c r="GN3224" s="81" t="s">
        <v>173</v>
      </c>
      <c r="GO3224" s="81">
        <v>1.1148832299820636E-2</v>
      </c>
      <c r="GP3224" s="81">
        <v>10</v>
      </c>
      <c r="GQ3224" s="81">
        <v>0</v>
      </c>
      <c r="GR3224" s="81" t="s">
        <v>448</v>
      </c>
      <c r="GS3224" s="81">
        <v>1.1148832299820636E-2</v>
      </c>
      <c r="GT3224" s="81">
        <v>4.1908711030498347E-4</v>
      </c>
      <c r="GU3224" s="81">
        <v>1.1148832299820636E-2</v>
      </c>
      <c r="GV3224" s="81">
        <v>4.1908711030498347E-4</v>
      </c>
      <c r="GW3224" s="81">
        <v>1.1148832299820636E-2</v>
      </c>
      <c r="GX3224" s="81">
        <v>4.1908711030498347E-4</v>
      </c>
      <c r="GY3224" s="81">
        <v>1.1148832299820636E-2</v>
      </c>
      <c r="GZ3224" s="81">
        <v>4.1908711030498347E-4</v>
      </c>
    </row>
    <row r="3225" spans="98:208" x14ac:dyDescent="0.25">
      <c r="CT3225" s="81" t="s">
        <v>155</v>
      </c>
      <c r="CU3225" s="81" t="s">
        <v>472</v>
      </c>
      <c r="CV3225" s="81" t="s">
        <v>452</v>
      </c>
      <c r="CW3225" s="81">
        <v>2031</v>
      </c>
      <c r="CX3225" s="81">
        <v>0</v>
      </c>
      <c r="CY3225" s="81">
        <v>0</v>
      </c>
      <c r="CZ3225" s="81">
        <v>0</v>
      </c>
      <c r="DA3225" s="81">
        <v>0</v>
      </c>
      <c r="DB3225" s="81">
        <v>5.7770153400785471</v>
      </c>
      <c r="DC3225" s="81">
        <v>0.74733835430388473</v>
      </c>
      <c r="DD3225" s="81">
        <v>3.2379513401017692</v>
      </c>
      <c r="DE3225" s="81">
        <v>1.791725645672869</v>
      </c>
      <c r="DF3225" s="81">
        <v>0</v>
      </c>
      <c r="DG3225" s="81">
        <v>0</v>
      </c>
      <c r="DH3225" s="81">
        <v>8.3319499833579488E-3</v>
      </c>
      <c r="DI3225" s="81">
        <v>8.3319499833579488E-3</v>
      </c>
      <c r="DJ3225" s="81">
        <v>1.001818913645785E-5</v>
      </c>
      <c r="DL3225" s="81">
        <v>0</v>
      </c>
      <c r="DM3225" s="81">
        <v>0</v>
      </c>
      <c r="DN3225" s="81">
        <v>0</v>
      </c>
      <c r="DO3225" s="81">
        <v>0</v>
      </c>
      <c r="DP3225" s="81">
        <v>0</v>
      </c>
      <c r="DQ3225" s="81">
        <v>0</v>
      </c>
      <c r="DR3225" s="81">
        <v>0</v>
      </c>
      <c r="DS3225" s="81">
        <v>8.3471050808786766E-8</v>
      </c>
      <c r="DT3225" s="81">
        <v>8.3471050808786766E-8</v>
      </c>
      <c r="DU3225" s="81">
        <v>0</v>
      </c>
      <c r="DV3225" s="81">
        <v>8.3471050808786766E-8</v>
      </c>
      <c r="DW3225" s="81">
        <v>8.3471050808786766E-8</v>
      </c>
      <c r="GE3225" s="81" t="s">
        <v>449</v>
      </c>
      <c r="GF3225" s="81" t="s">
        <v>155</v>
      </c>
      <c r="GG3225" s="81" t="s">
        <v>474</v>
      </c>
      <c r="GH3225" s="81" t="s">
        <v>453</v>
      </c>
      <c r="GI3225" s="81">
        <v>2026</v>
      </c>
      <c r="GJ3225" s="81" t="s">
        <v>201</v>
      </c>
      <c r="GK3225" s="81">
        <v>3.7590224611390541E-2</v>
      </c>
      <c r="GL3225" s="81">
        <v>145.26083699999899</v>
      </c>
      <c r="GM3225" s="81">
        <v>2026</v>
      </c>
      <c r="GN3225" s="81" t="s">
        <v>173</v>
      </c>
      <c r="GO3225" s="81">
        <v>1.1148832299820636E-2</v>
      </c>
      <c r="GP3225" s="81">
        <v>10</v>
      </c>
      <c r="GQ3225" s="81">
        <v>0</v>
      </c>
      <c r="GR3225" s="81" t="s">
        <v>448</v>
      </c>
      <c r="GS3225" s="81">
        <v>1.1148832299820636E-2</v>
      </c>
      <c r="GT3225" s="81">
        <v>4.1908711030498347E-4</v>
      </c>
      <c r="GU3225" s="81">
        <v>1.1148832299820636E-2</v>
      </c>
      <c r="GV3225" s="81">
        <v>4.1908711030498347E-4</v>
      </c>
      <c r="GW3225" s="81">
        <v>1.1148832299820636E-2</v>
      </c>
      <c r="GX3225" s="81">
        <v>4.1908711030498347E-4</v>
      </c>
      <c r="GY3225" s="81">
        <v>1.1148832299820636E-2</v>
      </c>
      <c r="GZ3225" s="81">
        <v>4.1908711030498347E-4</v>
      </c>
    </row>
    <row r="3226" spans="98:208" x14ac:dyDescent="0.25">
      <c r="CT3226" s="81" t="s">
        <v>155</v>
      </c>
      <c r="CU3226" s="81" t="s">
        <v>472</v>
      </c>
      <c r="CV3226" s="81" t="s">
        <v>452</v>
      </c>
      <c r="CW3226" s="81">
        <v>2032</v>
      </c>
      <c r="CX3226" s="81">
        <v>0</v>
      </c>
      <c r="CY3226" s="81">
        <v>0</v>
      </c>
      <c r="CZ3226" s="81">
        <v>0</v>
      </c>
      <c r="DA3226" s="81">
        <v>0</v>
      </c>
      <c r="DB3226" s="81">
        <v>5.7770153400785471</v>
      </c>
      <c r="DC3226" s="81">
        <v>0.74733835430388473</v>
      </c>
      <c r="DD3226" s="81">
        <v>3.2379513401017692</v>
      </c>
      <c r="DE3226" s="81">
        <v>1.791725645672869</v>
      </c>
      <c r="DF3226" s="81">
        <v>0</v>
      </c>
      <c r="DG3226" s="81">
        <v>0</v>
      </c>
      <c r="DH3226" s="81">
        <v>0</v>
      </c>
      <c r="DI3226" s="81">
        <v>8.3319499833579488E-3</v>
      </c>
      <c r="DJ3226" s="81">
        <v>1.001818913645785E-5</v>
      </c>
      <c r="DL3226" s="81">
        <v>0</v>
      </c>
      <c r="DM3226" s="81">
        <v>0</v>
      </c>
      <c r="DN3226" s="81">
        <v>0</v>
      </c>
      <c r="DO3226" s="81">
        <v>0</v>
      </c>
      <c r="DP3226" s="81">
        <v>0</v>
      </c>
      <c r="DQ3226" s="81">
        <v>0</v>
      </c>
      <c r="DR3226" s="81">
        <v>0</v>
      </c>
      <c r="DS3226" s="81">
        <v>0</v>
      </c>
      <c r="DT3226" s="81">
        <v>0</v>
      </c>
      <c r="DU3226" s="81">
        <v>0</v>
      </c>
      <c r="DV3226" s="81">
        <v>8.3471050808786766E-8</v>
      </c>
      <c r="DW3226" s="81">
        <v>8.3471050808786766E-8</v>
      </c>
      <c r="GE3226" s="81" t="s">
        <v>449</v>
      </c>
      <c r="GF3226" s="81" t="s">
        <v>155</v>
      </c>
      <c r="GG3226" s="81" t="s">
        <v>474</v>
      </c>
      <c r="GH3226" s="81" t="s">
        <v>453</v>
      </c>
      <c r="GI3226" s="81">
        <v>2027</v>
      </c>
      <c r="GJ3226" s="81" t="s">
        <v>201</v>
      </c>
      <c r="GK3226" s="81">
        <v>3.7590224611390541E-2</v>
      </c>
      <c r="GL3226" s="81">
        <v>145.26083699999899</v>
      </c>
      <c r="GM3226" s="81">
        <v>2027</v>
      </c>
      <c r="GN3226" s="81" t="s">
        <v>173</v>
      </c>
      <c r="GO3226" s="81">
        <v>1.1148832299820636E-2</v>
      </c>
      <c r="GP3226" s="81">
        <v>10</v>
      </c>
      <c r="GQ3226" s="81">
        <v>0</v>
      </c>
      <c r="GR3226" s="81" t="s">
        <v>448</v>
      </c>
      <c r="GS3226" s="81">
        <v>1.1148832299820636E-2</v>
      </c>
      <c r="GT3226" s="81">
        <v>4.1908711030498347E-4</v>
      </c>
      <c r="GU3226" s="81">
        <v>1.1148832299820636E-2</v>
      </c>
      <c r="GV3226" s="81">
        <v>4.1908711030498347E-4</v>
      </c>
      <c r="GW3226" s="81">
        <v>1.1148832299820636E-2</v>
      </c>
      <c r="GX3226" s="81">
        <v>4.1908711030498347E-4</v>
      </c>
      <c r="GY3226" s="81">
        <v>1.1148832299820636E-2</v>
      </c>
      <c r="GZ3226" s="81">
        <v>4.1908711030498347E-4</v>
      </c>
    </row>
    <row r="3227" spans="98:208" x14ac:dyDescent="0.25">
      <c r="CT3227" s="81" t="s">
        <v>155</v>
      </c>
      <c r="CU3227" s="81" t="s">
        <v>472</v>
      </c>
      <c r="CV3227" s="81" t="s">
        <v>453</v>
      </c>
      <c r="CW3227" s="81">
        <v>2020</v>
      </c>
      <c r="CX3227" s="81">
        <v>0</v>
      </c>
      <c r="CY3227" s="81">
        <v>0</v>
      </c>
      <c r="CZ3227" s="81">
        <v>0</v>
      </c>
      <c r="DA3227" s="81">
        <v>0</v>
      </c>
      <c r="DB3227" s="81">
        <v>7.7900575334948458E-2</v>
      </c>
      <c r="DC3227" s="81">
        <v>3.6425060683953937E-2</v>
      </c>
      <c r="DD3227" s="81">
        <v>1.580872452542674E-3</v>
      </c>
      <c r="DE3227" s="81">
        <v>3.9894642198449813E-2</v>
      </c>
      <c r="DF3227" s="81">
        <v>4.0609689307619242E-4</v>
      </c>
      <c r="DG3227" s="81">
        <v>0</v>
      </c>
      <c r="DH3227" s="81">
        <v>0</v>
      </c>
      <c r="DI3227" s="81">
        <v>0</v>
      </c>
      <c r="DJ3227" s="81">
        <v>2.375344113874364E-4</v>
      </c>
      <c r="DL3227" s="81">
        <v>0</v>
      </c>
      <c r="DM3227" s="81">
        <v>9.6461986463120064E-8</v>
      </c>
      <c r="DN3227" s="81">
        <v>9.6461986463120064E-8</v>
      </c>
      <c r="DO3227" s="81">
        <v>0</v>
      </c>
      <c r="DP3227" s="81">
        <v>0</v>
      </c>
      <c r="DQ3227" s="81">
        <v>0</v>
      </c>
      <c r="DR3227" s="81">
        <v>0</v>
      </c>
      <c r="DS3227" s="81">
        <v>0</v>
      </c>
      <c r="DT3227" s="81">
        <v>0</v>
      </c>
      <c r="DU3227" s="81">
        <v>0</v>
      </c>
      <c r="DV3227" s="81">
        <v>0</v>
      </c>
      <c r="DW3227" s="81">
        <v>0</v>
      </c>
      <c r="GE3227" s="81" t="s">
        <v>449</v>
      </c>
      <c r="GF3227" s="81" t="s">
        <v>155</v>
      </c>
      <c r="GG3227" s="81" t="s">
        <v>474</v>
      </c>
      <c r="GH3227" s="81" t="s">
        <v>453</v>
      </c>
      <c r="GI3227" s="81">
        <v>2028</v>
      </c>
      <c r="GJ3227" s="81" t="s">
        <v>201</v>
      </c>
      <c r="GK3227" s="81">
        <v>3.9055083184886132E-2</v>
      </c>
      <c r="GL3227" s="81">
        <v>145.26083699999899</v>
      </c>
      <c r="GM3227" s="81">
        <v>2028</v>
      </c>
      <c r="GN3227" s="81" t="s">
        <v>173</v>
      </c>
      <c r="GO3227" s="81">
        <v>1.1148832299820636E-2</v>
      </c>
      <c r="GP3227" s="81">
        <v>10</v>
      </c>
      <c r="GQ3227" s="81">
        <v>0</v>
      </c>
      <c r="GR3227" s="81" t="s">
        <v>448</v>
      </c>
      <c r="GS3227" s="81">
        <v>1.1148832299820636E-2</v>
      </c>
      <c r="GT3227" s="81">
        <v>4.3541857288384033E-4</v>
      </c>
      <c r="GU3227" s="81">
        <v>1.1148832299820636E-2</v>
      </c>
      <c r="GV3227" s="81">
        <v>4.3541857288384033E-4</v>
      </c>
      <c r="GW3227" s="81">
        <v>1.1148832299820636E-2</v>
      </c>
      <c r="GX3227" s="81">
        <v>4.3541857288384033E-4</v>
      </c>
      <c r="GY3227" s="81">
        <v>1.1148832299820636E-2</v>
      </c>
      <c r="GZ3227" s="81">
        <v>4.3541857288384033E-4</v>
      </c>
    </row>
    <row r="3228" spans="98:208" x14ac:dyDescent="0.25">
      <c r="CT3228" s="81" t="s">
        <v>155</v>
      </c>
      <c r="CU3228" s="81" t="s">
        <v>472</v>
      </c>
      <c r="CV3228" s="81" t="s">
        <v>453</v>
      </c>
      <c r="CW3228" s="81">
        <v>2021</v>
      </c>
      <c r="CX3228" s="81">
        <v>0</v>
      </c>
      <c r="CY3228" s="81">
        <v>0</v>
      </c>
      <c r="CZ3228" s="81">
        <v>0</v>
      </c>
      <c r="DA3228" s="81">
        <v>0</v>
      </c>
      <c r="DB3228" s="81">
        <v>7.7900575334948458E-2</v>
      </c>
      <c r="DC3228" s="81">
        <v>3.6425060683953937E-2</v>
      </c>
      <c r="DD3228" s="81">
        <v>1.580872452542674E-3</v>
      </c>
      <c r="DE3228" s="81">
        <v>3.9894642198449813E-2</v>
      </c>
      <c r="DF3228" s="81">
        <v>4.0609689307619242E-4</v>
      </c>
      <c r="DG3228" s="81">
        <v>4.0609689307619242E-4</v>
      </c>
      <c r="DH3228" s="81">
        <v>0</v>
      </c>
      <c r="DI3228" s="81">
        <v>0</v>
      </c>
      <c r="DJ3228" s="81">
        <v>2.375344113874364E-4</v>
      </c>
      <c r="DL3228" s="81">
        <v>0</v>
      </c>
      <c r="DM3228" s="81">
        <v>9.6461986463120064E-8</v>
      </c>
      <c r="DN3228" s="81">
        <v>9.6461986463120064E-8</v>
      </c>
      <c r="DO3228" s="81">
        <v>0</v>
      </c>
      <c r="DP3228" s="81">
        <v>9.6461986463120064E-8</v>
      </c>
      <c r="DQ3228" s="81">
        <v>9.6461986463120064E-8</v>
      </c>
      <c r="DR3228" s="81">
        <v>0</v>
      </c>
      <c r="DS3228" s="81">
        <v>0</v>
      </c>
      <c r="DT3228" s="81">
        <v>0</v>
      </c>
      <c r="DU3228" s="81">
        <v>0</v>
      </c>
      <c r="DV3228" s="81">
        <v>0</v>
      </c>
      <c r="DW3228" s="81">
        <v>0</v>
      </c>
      <c r="GE3228" s="81" t="s">
        <v>449</v>
      </c>
      <c r="GF3228" s="81" t="s">
        <v>155</v>
      </c>
      <c r="GG3228" s="81" t="s">
        <v>474</v>
      </c>
      <c r="GH3228" s="81" t="s">
        <v>453</v>
      </c>
      <c r="GI3228" s="81">
        <v>2029</v>
      </c>
      <c r="GJ3228" s="81" t="s">
        <v>201</v>
      </c>
      <c r="GK3228" s="81">
        <v>3.9055083184886132E-2</v>
      </c>
      <c r="GL3228" s="81">
        <v>145.26083699999899</v>
      </c>
      <c r="GM3228" s="81">
        <v>2029</v>
      </c>
      <c r="GN3228" s="81" t="s">
        <v>173</v>
      </c>
      <c r="GO3228" s="81">
        <v>1.1148832299820636E-2</v>
      </c>
      <c r="GP3228" s="81">
        <v>10</v>
      </c>
      <c r="GQ3228" s="81">
        <v>0</v>
      </c>
      <c r="GR3228" s="81" t="s">
        <v>448</v>
      </c>
      <c r="GS3228" s="81">
        <v>1.1148832299820636E-2</v>
      </c>
      <c r="GT3228" s="81">
        <v>4.3541857288384033E-4</v>
      </c>
      <c r="GU3228" s="81">
        <v>1.1148832299820636E-2</v>
      </c>
      <c r="GV3228" s="81">
        <v>4.3541857288384033E-4</v>
      </c>
      <c r="GW3228" s="81">
        <v>1.1148832299820636E-2</v>
      </c>
      <c r="GX3228" s="81">
        <v>4.3541857288384033E-4</v>
      </c>
      <c r="GY3228" s="81">
        <v>1.1148832299820636E-2</v>
      </c>
      <c r="GZ3228" s="81">
        <v>4.3541857288384033E-4</v>
      </c>
    </row>
    <row r="3229" spans="98:208" x14ac:dyDescent="0.25">
      <c r="CT3229" s="81" t="s">
        <v>155</v>
      </c>
      <c r="CU3229" s="81" t="s">
        <v>472</v>
      </c>
      <c r="CV3229" s="81" t="s">
        <v>453</v>
      </c>
      <c r="CW3229" s="81">
        <v>2022</v>
      </c>
      <c r="CX3229" s="81">
        <v>0</v>
      </c>
      <c r="CY3229" s="81">
        <v>0</v>
      </c>
      <c r="CZ3229" s="81">
        <v>0</v>
      </c>
      <c r="DA3229" s="81">
        <v>0</v>
      </c>
      <c r="DB3229" s="81">
        <v>7.7900575334948458E-2</v>
      </c>
      <c r="DC3229" s="81">
        <v>3.6425060683953937E-2</v>
      </c>
      <c r="DD3229" s="81">
        <v>1.580872452542674E-3</v>
      </c>
      <c r="DE3229" s="81">
        <v>3.9894642198449813E-2</v>
      </c>
      <c r="DF3229" s="81">
        <v>4.0609689307619242E-4</v>
      </c>
      <c r="DG3229" s="81">
        <v>4.0609689307619242E-4</v>
      </c>
      <c r="DH3229" s="81">
        <v>4.0609689307619242E-4</v>
      </c>
      <c r="DI3229" s="81">
        <v>0</v>
      </c>
      <c r="DJ3229" s="81">
        <v>2.375344113874364E-4</v>
      </c>
      <c r="DL3229" s="81">
        <v>0</v>
      </c>
      <c r="DM3229" s="81">
        <v>9.6461986463120064E-8</v>
      </c>
      <c r="DN3229" s="81">
        <v>9.6461986463120064E-8</v>
      </c>
      <c r="DO3229" s="81">
        <v>0</v>
      </c>
      <c r="DP3229" s="81">
        <v>9.6461986463120064E-8</v>
      </c>
      <c r="DQ3229" s="81">
        <v>9.6461986463120064E-8</v>
      </c>
      <c r="DR3229" s="81">
        <v>0</v>
      </c>
      <c r="DS3229" s="81">
        <v>9.6461986463120064E-8</v>
      </c>
      <c r="DT3229" s="81">
        <v>9.6461986463120064E-8</v>
      </c>
      <c r="DU3229" s="81">
        <v>0</v>
      </c>
      <c r="DV3229" s="81">
        <v>0</v>
      </c>
      <c r="DW3229" s="81">
        <v>0</v>
      </c>
      <c r="GE3229" s="81" t="s">
        <v>449</v>
      </c>
      <c r="GF3229" s="81" t="s">
        <v>155</v>
      </c>
      <c r="GG3229" s="81" t="s">
        <v>474</v>
      </c>
      <c r="GH3229" s="81" t="s">
        <v>453</v>
      </c>
      <c r="GI3229" s="81">
        <v>2030</v>
      </c>
      <c r="GJ3229" s="81" t="s">
        <v>201</v>
      </c>
      <c r="GK3229" s="81">
        <v>3.9055083184886132E-2</v>
      </c>
      <c r="GL3229" s="81">
        <v>145.26083699999899</v>
      </c>
      <c r="GM3229" s="81">
        <v>2030</v>
      </c>
      <c r="GN3229" s="81" t="s">
        <v>173</v>
      </c>
      <c r="GO3229" s="81">
        <v>1.1148832299820636E-2</v>
      </c>
      <c r="GP3229" s="81">
        <v>10</v>
      </c>
      <c r="GQ3229" s="81">
        <v>0</v>
      </c>
      <c r="GR3229" s="81" t="s">
        <v>448</v>
      </c>
      <c r="GS3229" s="81">
        <v>0</v>
      </c>
      <c r="GT3229" s="81">
        <v>0</v>
      </c>
      <c r="GU3229" s="81">
        <v>1.1148832299820636E-2</v>
      </c>
      <c r="GV3229" s="81">
        <v>4.3541857288384033E-4</v>
      </c>
      <c r="GW3229" s="81">
        <v>1.1148832299820636E-2</v>
      </c>
      <c r="GX3229" s="81">
        <v>4.3541857288384033E-4</v>
      </c>
      <c r="GY3229" s="81">
        <v>1.1148832299820636E-2</v>
      </c>
      <c r="GZ3229" s="81">
        <v>4.3541857288384033E-4</v>
      </c>
    </row>
    <row r="3230" spans="98:208" x14ac:dyDescent="0.25">
      <c r="CT3230" s="81" t="s">
        <v>155</v>
      </c>
      <c r="CU3230" s="81" t="s">
        <v>472</v>
      </c>
      <c r="CV3230" s="81" t="s">
        <v>453</v>
      </c>
      <c r="CW3230" s="81">
        <v>2023</v>
      </c>
      <c r="CX3230" s="81">
        <v>0</v>
      </c>
      <c r="CY3230" s="81">
        <v>0</v>
      </c>
      <c r="CZ3230" s="81">
        <v>0</v>
      </c>
      <c r="DA3230" s="81">
        <v>0</v>
      </c>
      <c r="DB3230" s="81">
        <v>8.0408269036976621E-2</v>
      </c>
      <c r="DC3230" s="81">
        <v>3.7590224611390458E-2</v>
      </c>
      <c r="DD3230" s="81">
        <v>1.6314334115679499E-3</v>
      </c>
      <c r="DE3230" s="81">
        <v>4.1186611014017202E-2</v>
      </c>
      <c r="DF3230" s="81">
        <v>4.1908711030498255E-4</v>
      </c>
      <c r="DG3230" s="81">
        <v>4.1908711030498255E-4</v>
      </c>
      <c r="DH3230" s="81">
        <v>4.1908711030498255E-4</v>
      </c>
      <c r="DI3230" s="81">
        <v>4.1908711030498255E-4</v>
      </c>
      <c r="DJ3230" s="81">
        <v>2.375344113874364E-4</v>
      </c>
      <c r="DL3230" s="81">
        <v>0</v>
      </c>
      <c r="DM3230" s="81">
        <v>9.9547610066355662E-8</v>
      </c>
      <c r="DN3230" s="81">
        <v>9.9547610066355662E-8</v>
      </c>
      <c r="DO3230" s="81">
        <v>0</v>
      </c>
      <c r="DP3230" s="81">
        <v>9.9547610066355662E-8</v>
      </c>
      <c r="DQ3230" s="81">
        <v>9.9547610066355662E-8</v>
      </c>
      <c r="DR3230" s="81">
        <v>0</v>
      </c>
      <c r="DS3230" s="81">
        <v>9.9547610066355662E-8</v>
      </c>
      <c r="DT3230" s="81">
        <v>9.9547610066355662E-8</v>
      </c>
      <c r="DU3230" s="81">
        <v>0</v>
      </c>
      <c r="DV3230" s="81">
        <v>9.9547610066355662E-8</v>
      </c>
      <c r="DW3230" s="81">
        <v>9.9547610066355662E-8</v>
      </c>
      <c r="GE3230" s="81" t="s">
        <v>449</v>
      </c>
      <c r="GF3230" s="81" t="s">
        <v>155</v>
      </c>
      <c r="GG3230" s="81" t="s">
        <v>474</v>
      </c>
      <c r="GH3230" s="81" t="s">
        <v>453</v>
      </c>
      <c r="GI3230" s="81">
        <v>2031</v>
      </c>
      <c r="GJ3230" s="81" t="s">
        <v>201</v>
      </c>
      <c r="GK3230" s="81">
        <v>3.9055083184886132E-2</v>
      </c>
      <c r="GL3230" s="81">
        <v>145.26083699999899</v>
      </c>
      <c r="GM3230" s="81">
        <v>2031</v>
      </c>
      <c r="GN3230" s="81" t="s">
        <v>173</v>
      </c>
      <c r="GO3230" s="81">
        <v>1.1148832299820636E-2</v>
      </c>
      <c r="GP3230" s="81">
        <v>10</v>
      </c>
      <c r="GQ3230" s="81">
        <v>0</v>
      </c>
      <c r="GR3230" s="81" t="s">
        <v>448</v>
      </c>
      <c r="GS3230" s="81">
        <v>0</v>
      </c>
      <c r="GT3230" s="81">
        <v>0</v>
      </c>
      <c r="GU3230" s="81">
        <v>0</v>
      </c>
      <c r="GV3230" s="81">
        <v>0</v>
      </c>
      <c r="GW3230" s="81">
        <v>1.1148832299820636E-2</v>
      </c>
      <c r="GX3230" s="81">
        <v>4.3541857288384033E-4</v>
      </c>
      <c r="GY3230" s="81">
        <v>1.1148832299820636E-2</v>
      </c>
      <c r="GZ3230" s="81">
        <v>4.3541857288384033E-4</v>
      </c>
    </row>
    <row r="3231" spans="98:208" x14ac:dyDescent="0.25">
      <c r="CT3231" s="81" t="s">
        <v>155</v>
      </c>
      <c r="CU3231" s="81" t="s">
        <v>472</v>
      </c>
      <c r="CV3231" s="81" t="s">
        <v>453</v>
      </c>
      <c r="CW3231" s="81">
        <v>2024</v>
      </c>
      <c r="CX3231" s="81">
        <v>0</v>
      </c>
      <c r="CY3231" s="81">
        <v>0</v>
      </c>
      <c r="CZ3231" s="81">
        <v>0</v>
      </c>
      <c r="DA3231" s="81">
        <v>0</v>
      </c>
      <c r="DB3231" s="81">
        <v>8.0408269036976621E-2</v>
      </c>
      <c r="DC3231" s="81">
        <v>3.7590224611390458E-2</v>
      </c>
      <c r="DD3231" s="81">
        <v>1.6314334115679499E-3</v>
      </c>
      <c r="DE3231" s="81">
        <v>4.1186611014017202E-2</v>
      </c>
      <c r="DF3231" s="81">
        <v>4.1908711030498255E-4</v>
      </c>
      <c r="DG3231" s="81">
        <v>4.1908711030498255E-4</v>
      </c>
      <c r="DH3231" s="81">
        <v>4.1908711030498255E-4</v>
      </c>
      <c r="DI3231" s="81">
        <v>4.1908711030498255E-4</v>
      </c>
      <c r="DJ3231" s="81">
        <v>2.375344113874364E-4</v>
      </c>
      <c r="DL3231" s="81">
        <v>0</v>
      </c>
      <c r="DM3231" s="81">
        <v>9.9547610066355662E-8</v>
      </c>
      <c r="DN3231" s="81">
        <v>9.9547610066355662E-8</v>
      </c>
      <c r="DO3231" s="81">
        <v>0</v>
      </c>
      <c r="DP3231" s="81">
        <v>9.9547610066355662E-8</v>
      </c>
      <c r="DQ3231" s="81">
        <v>9.9547610066355662E-8</v>
      </c>
      <c r="DR3231" s="81">
        <v>0</v>
      </c>
      <c r="DS3231" s="81">
        <v>9.9547610066355662E-8</v>
      </c>
      <c r="DT3231" s="81">
        <v>9.9547610066355662E-8</v>
      </c>
      <c r="DU3231" s="81">
        <v>0</v>
      </c>
      <c r="DV3231" s="81">
        <v>9.9547610066355662E-8</v>
      </c>
      <c r="DW3231" s="81">
        <v>9.9547610066355662E-8</v>
      </c>
      <c r="GE3231" s="81" t="s">
        <v>449</v>
      </c>
      <c r="GF3231" s="81" t="s">
        <v>155</v>
      </c>
      <c r="GG3231" s="81" t="s">
        <v>474</v>
      </c>
      <c r="GH3231" s="81" t="s">
        <v>453</v>
      </c>
      <c r="GI3231" s="81">
        <v>2032</v>
      </c>
      <c r="GJ3231" s="81" t="s">
        <v>201</v>
      </c>
      <c r="GK3231" s="81">
        <v>3.9055083184886132E-2</v>
      </c>
      <c r="GL3231" s="81">
        <v>145.26083699999899</v>
      </c>
      <c r="GM3231" s="81">
        <v>2032</v>
      </c>
      <c r="GN3231" s="81" t="s">
        <v>173</v>
      </c>
      <c r="GO3231" s="81">
        <v>1.1148832299820636E-2</v>
      </c>
      <c r="GP3231" s="81">
        <v>10</v>
      </c>
      <c r="GQ3231" s="81">
        <v>0</v>
      </c>
      <c r="GR3231" s="81" t="s">
        <v>448</v>
      </c>
      <c r="GS3231" s="81">
        <v>0</v>
      </c>
      <c r="GT3231" s="81">
        <v>0</v>
      </c>
      <c r="GU3231" s="81">
        <v>0</v>
      </c>
      <c r="GV3231" s="81">
        <v>0</v>
      </c>
      <c r="GW3231" s="81">
        <v>0</v>
      </c>
      <c r="GX3231" s="81">
        <v>0</v>
      </c>
      <c r="GY3231" s="81">
        <v>1.1148832299820636E-2</v>
      </c>
      <c r="GZ3231" s="81">
        <v>4.3541857288384033E-4</v>
      </c>
    </row>
    <row r="3232" spans="98:208" x14ac:dyDescent="0.25">
      <c r="CT3232" s="81" t="s">
        <v>155</v>
      </c>
      <c r="CU3232" s="81" t="s">
        <v>472</v>
      </c>
      <c r="CV3232" s="81" t="s">
        <v>453</v>
      </c>
      <c r="CW3232" s="81">
        <v>2025</v>
      </c>
      <c r="CX3232" s="81">
        <v>0</v>
      </c>
      <c r="CY3232" s="81">
        <v>0</v>
      </c>
      <c r="CZ3232" s="81">
        <v>0</v>
      </c>
      <c r="DA3232" s="81">
        <v>0</v>
      </c>
      <c r="DB3232" s="81">
        <v>8.0408269036976621E-2</v>
      </c>
      <c r="DC3232" s="81">
        <v>3.7590224611390458E-2</v>
      </c>
      <c r="DD3232" s="81">
        <v>1.6314334115679499E-3</v>
      </c>
      <c r="DE3232" s="81">
        <v>4.1186611014017202E-2</v>
      </c>
      <c r="DF3232" s="81">
        <v>4.1908711030498255E-4</v>
      </c>
      <c r="DG3232" s="81">
        <v>4.1908711030498255E-4</v>
      </c>
      <c r="DH3232" s="81">
        <v>4.1908711030498255E-4</v>
      </c>
      <c r="DI3232" s="81">
        <v>4.1908711030498255E-4</v>
      </c>
      <c r="DJ3232" s="81">
        <v>2.375344113874364E-4</v>
      </c>
      <c r="DL3232" s="81">
        <v>0</v>
      </c>
      <c r="DM3232" s="81">
        <v>9.9547610066355662E-8</v>
      </c>
      <c r="DN3232" s="81">
        <v>9.9547610066355662E-8</v>
      </c>
      <c r="DO3232" s="81">
        <v>0</v>
      </c>
      <c r="DP3232" s="81">
        <v>9.9547610066355662E-8</v>
      </c>
      <c r="DQ3232" s="81">
        <v>9.9547610066355662E-8</v>
      </c>
      <c r="DR3232" s="81">
        <v>0</v>
      </c>
      <c r="DS3232" s="81">
        <v>9.9547610066355662E-8</v>
      </c>
      <c r="DT3232" s="81">
        <v>9.9547610066355662E-8</v>
      </c>
      <c r="DU3232" s="81">
        <v>0</v>
      </c>
      <c r="DV3232" s="81">
        <v>9.9547610066355662E-8</v>
      </c>
      <c r="DW3232" s="81">
        <v>9.9547610066355662E-8</v>
      </c>
      <c r="GE3232" s="81" t="s">
        <v>449</v>
      </c>
      <c r="GF3232" s="81" t="s">
        <v>155</v>
      </c>
      <c r="GG3232" s="81" t="s">
        <v>474</v>
      </c>
      <c r="GH3232" s="81" t="s">
        <v>454</v>
      </c>
      <c r="GI3232" s="81">
        <v>2021</v>
      </c>
      <c r="GJ3232" s="81" t="s">
        <v>201</v>
      </c>
      <c r="GK3232" s="81">
        <v>409.22373582044048</v>
      </c>
      <c r="GL3232" s="81">
        <v>145.26083699999899</v>
      </c>
      <c r="GM3232" s="81">
        <v>2021</v>
      </c>
      <c r="GN3232" s="81" t="s">
        <v>173</v>
      </c>
      <c r="GO3232" s="81">
        <v>1.1148832299820636E-2</v>
      </c>
      <c r="GP3232" s="81">
        <v>10</v>
      </c>
      <c r="GQ3232" s="81">
        <v>0</v>
      </c>
      <c r="GR3232" s="81" t="s">
        <v>448</v>
      </c>
      <c r="GS3232" s="81">
        <v>1.1148832299820636E-2</v>
      </c>
      <c r="GT3232" s="81">
        <v>4.5623668037681941</v>
      </c>
      <c r="GU3232" s="81">
        <v>1.1148832299820636E-2</v>
      </c>
      <c r="GV3232" s="81">
        <v>4.5623668037681941</v>
      </c>
      <c r="GW3232" s="81">
        <v>0</v>
      </c>
      <c r="GX3232" s="81">
        <v>0</v>
      </c>
      <c r="GY3232" s="81">
        <v>0</v>
      </c>
      <c r="GZ3232" s="81">
        <v>0</v>
      </c>
    </row>
    <row r="3233" spans="98:208" x14ac:dyDescent="0.25">
      <c r="CT3233" s="81" t="s">
        <v>155</v>
      </c>
      <c r="CU3233" s="81" t="s">
        <v>472</v>
      </c>
      <c r="CV3233" s="81" t="s">
        <v>453</v>
      </c>
      <c r="CW3233" s="81">
        <v>2026</v>
      </c>
      <c r="CX3233" s="81">
        <v>0</v>
      </c>
      <c r="CY3233" s="81">
        <v>0</v>
      </c>
      <c r="CZ3233" s="81">
        <v>0</v>
      </c>
      <c r="DA3233" s="81">
        <v>0</v>
      </c>
      <c r="DB3233" s="81">
        <v>8.0408269036976621E-2</v>
      </c>
      <c r="DC3233" s="81">
        <v>3.7590224611390458E-2</v>
      </c>
      <c r="DD3233" s="81">
        <v>1.6314334115679499E-3</v>
      </c>
      <c r="DE3233" s="81">
        <v>4.1186611014017202E-2</v>
      </c>
      <c r="DF3233" s="81">
        <v>4.1908711030498255E-4</v>
      </c>
      <c r="DG3233" s="81">
        <v>4.1908711030498255E-4</v>
      </c>
      <c r="DH3233" s="81">
        <v>4.1908711030498255E-4</v>
      </c>
      <c r="DI3233" s="81">
        <v>4.1908711030498255E-4</v>
      </c>
      <c r="DJ3233" s="81">
        <v>2.375344113874364E-4</v>
      </c>
      <c r="DL3233" s="81">
        <v>0</v>
      </c>
      <c r="DM3233" s="81">
        <v>9.9547610066355662E-8</v>
      </c>
      <c r="DN3233" s="81">
        <v>9.9547610066355662E-8</v>
      </c>
      <c r="DO3233" s="81">
        <v>0</v>
      </c>
      <c r="DP3233" s="81">
        <v>9.9547610066355662E-8</v>
      </c>
      <c r="DQ3233" s="81">
        <v>9.9547610066355662E-8</v>
      </c>
      <c r="DR3233" s="81">
        <v>0</v>
      </c>
      <c r="DS3233" s="81">
        <v>9.9547610066355662E-8</v>
      </c>
      <c r="DT3233" s="81">
        <v>9.9547610066355662E-8</v>
      </c>
      <c r="DU3233" s="81">
        <v>0</v>
      </c>
      <c r="DV3233" s="81">
        <v>9.9547610066355662E-8</v>
      </c>
      <c r="DW3233" s="81">
        <v>9.9547610066355662E-8</v>
      </c>
      <c r="GE3233" s="81" t="s">
        <v>449</v>
      </c>
      <c r="GF3233" s="81" t="s">
        <v>155</v>
      </c>
      <c r="GG3233" s="81" t="s">
        <v>474</v>
      </c>
      <c r="GH3233" s="81" t="s">
        <v>454</v>
      </c>
      <c r="GI3233" s="81">
        <v>2022</v>
      </c>
      <c r="GJ3233" s="81" t="s">
        <v>201</v>
      </c>
      <c r="GK3233" s="81">
        <v>409.22373582044048</v>
      </c>
      <c r="GL3233" s="81">
        <v>145.26083699999899</v>
      </c>
      <c r="GM3233" s="81">
        <v>2022</v>
      </c>
      <c r="GN3233" s="81" t="s">
        <v>173</v>
      </c>
      <c r="GO3233" s="81">
        <v>1.1148832299820636E-2</v>
      </c>
      <c r="GP3233" s="81">
        <v>10</v>
      </c>
      <c r="GQ3233" s="81">
        <v>0</v>
      </c>
      <c r="GR3233" s="81" t="s">
        <v>448</v>
      </c>
      <c r="GS3233" s="81">
        <v>1.1148832299820636E-2</v>
      </c>
      <c r="GT3233" s="81">
        <v>4.5623668037681941</v>
      </c>
      <c r="GU3233" s="81">
        <v>1.1148832299820636E-2</v>
      </c>
      <c r="GV3233" s="81">
        <v>4.5623668037681941</v>
      </c>
      <c r="GW3233" s="81">
        <v>1.1148832299820636E-2</v>
      </c>
      <c r="GX3233" s="81">
        <v>4.5623668037681941</v>
      </c>
      <c r="GY3233" s="81">
        <v>0</v>
      </c>
      <c r="GZ3233" s="81">
        <v>0</v>
      </c>
    </row>
    <row r="3234" spans="98:208" x14ac:dyDescent="0.25">
      <c r="CT3234" s="81" t="s">
        <v>155</v>
      </c>
      <c r="CU3234" s="81" t="s">
        <v>472</v>
      </c>
      <c r="CV3234" s="81" t="s">
        <v>453</v>
      </c>
      <c r="CW3234" s="81">
        <v>2027</v>
      </c>
      <c r="CX3234" s="81">
        <v>0</v>
      </c>
      <c r="CY3234" s="81">
        <v>0</v>
      </c>
      <c r="CZ3234" s="81">
        <v>0</v>
      </c>
      <c r="DA3234" s="81">
        <v>0</v>
      </c>
      <c r="DB3234" s="81">
        <v>8.0408269036976621E-2</v>
      </c>
      <c r="DC3234" s="81">
        <v>3.7590224611390458E-2</v>
      </c>
      <c r="DD3234" s="81">
        <v>1.6314334115679499E-3</v>
      </c>
      <c r="DE3234" s="81">
        <v>4.1186611014017202E-2</v>
      </c>
      <c r="DF3234" s="81">
        <v>4.1908711030498255E-4</v>
      </c>
      <c r="DG3234" s="81">
        <v>4.1908711030498255E-4</v>
      </c>
      <c r="DH3234" s="81">
        <v>4.1908711030498255E-4</v>
      </c>
      <c r="DI3234" s="81">
        <v>4.1908711030498255E-4</v>
      </c>
      <c r="DJ3234" s="81">
        <v>2.375344113874364E-4</v>
      </c>
      <c r="DL3234" s="81">
        <v>0</v>
      </c>
      <c r="DM3234" s="81">
        <v>9.9547610066355662E-8</v>
      </c>
      <c r="DN3234" s="81">
        <v>9.9547610066355662E-8</v>
      </c>
      <c r="DO3234" s="81">
        <v>0</v>
      </c>
      <c r="DP3234" s="81">
        <v>9.9547610066355662E-8</v>
      </c>
      <c r="DQ3234" s="81">
        <v>9.9547610066355662E-8</v>
      </c>
      <c r="DR3234" s="81">
        <v>0</v>
      </c>
      <c r="DS3234" s="81">
        <v>9.9547610066355662E-8</v>
      </c>
      <c r="DT3234" s="81">
        <v>9.9547610066355662E-8</v>
      </c>
      <c r="DU3234" s="81">
        <v>0</v>
      </c>
      <c r="DV3234" s="81">
        <v>9.9547610066355662E-8</v>
      </c>
      <c r="DW3234" s="81">
        <v>9.9547610066355662E-8</v>
      </c>
      <c r="GE3234" s="81" t="s">
        <v>449</v>
      </c>
      <c r="GF3234" s="81" t="s">
        <v>155</v>
      </c>
      <c r="GG3234" s="81" t="s">
        <v>474</v>
      </c>
      <c r="GH3234" s="81" t="s">
        <v>454</v>
      </c>
      <c r="GI3234" s="81">
        <v>2023</v>
      </c>
      <c r="GJ3234" s="81" t="s">
        <v>201</v>
      </c>
      <c r="GK3234" s="81">
        <v>428.60232122030828</v>
      </c>
      <c r="GL3234" s="81">
        <v>145.26083699999899</v>
      </c>
      <c r="GM3234" s="81">
        <v>2023</v>
      </c>
      <c r="GN3234" s="81" t="s">
        <v>173</v>
      </c>
      <c r="GO3234" s="81">
        <v>1.1148832299820636E-2</v>
      </c>
      <c r="GP3234" s="81">
        <v>10</v>
      </c>
      <c r="GQ3234" s="81">
        <v>0</v>
      </c>
      <c r="GR3234" s="81" t="s">
        <v>448</v>
      </c>
      <c r="GS3234" s="81">
        <v>1.1148832299820636E-2</v>
      </c>
      <c r="GT3234" s="81">
        <v>4.778415402599073</v>
      </c>
      <c r="GU3234" s="81">
        <v>1.1148832299820636E-2</v>
      </c>
      <c r="GV3234" s="81">
        <v>4.778415402599073</v>
      </c>
      <c r="GW3234" s="81">
        <v>1.1148832299820636E-2</v>
      </c>
      <c r="GX3234" s="81">
        <v>4.778415402599073</v>
      </c>
      <c r="GY3234" s="81">
        <v>1.1148832299820636E-2</v>
      </c>
      <c r="GZ3234" s="81">
        <v>4.778415402599073</v>
      </c>
    </row>
    <row r="3235" spans="98:208" x14ac:dyDescent="0.25">
      <c r="CT3235" s="81" t="s">
        <v>155</v>
      </c>
      <c r="CU3235" s="81" t="s">
        <v>472</v>
      </c>
      <c r="CV3235" s="81" t="s">
        <v>453</v>
      </c>
      <c r="CW3235" s="81">
        <v>2028</v>
      </c>
      <c r="CX3235" s="81">
        <v>0</v>
      </c>
      <c r="CY3235" s="81">
        <v>0</v>
      </c>
      <c r="CZ3235" s="81">
        <v>0</v>
      </c>
      <c r="DA3235" s="81">
        <v>0</v>
      </c>
      <c r="DB3235" s="81">
        <v>8.3606377745129648E-2</v>
      </c>
      <c r="DC3235" s="81">
        <v>3.9055083184885438E-2</v>
      </c>
      <c r="DD3235" s="81">
        <v>1.6949971741059811E-3</v>
      </c>
      <c r="DE3235" s="81">
        <v>4.2856297386136187E-2</v>
      </c>
      <c r="DF3235" s="81">
        <v>4.3541857288383257E-4</v>
      </c>
      <c r="DG3235" s="81">
        <v>4.3541857288383257E-4</v>
      </c>
      <c r="DH3235" s="81">
        <v>4.3541857288383257E-4</v>
      </c>
      <c r="DI3235" s="81">
        <v>4.3541857288383257E-4</v>
      </c>
      <c r="DJ3235" s="81">
        <v>2.375344113874364E-4</v>
      </c>
      <c r="DL3235" s="81">
        <v>0</v>
      </c>
      <c r="DM3235" s="81">
        <v>1.0342689441711874E-7</v>
      </c>
      <c r="DN3235" s="81">
        <v>1.0342689441711874E-7</v>
      </c>
      <c r="DO3235" s="81">
        <v>0</v>
      </c>
      <c r="DP3235" s="81">
        <v>1.0342689441711874E-7</v>
      </c>
      <c r="DQ3235" s="81">
        <v>1.0342689441711874E-7</v>
      </c>
      <c r="DR3235" s="81">
        <v>0</v>
      </c>
      <c r="DS3235" s="81">
        <v>1.0342689441711874E-7</v>
      </c>
      <c r="DT3235" s="81">
        <v>1.0342689441711874E-7</v>
      </c>
      <c r="DU3235" s="81">
        <v>0</v>
      </c>
      <c r="DV3235" s="81">
        <v>1.0342689441711874E-7</v>
      </c>
      <c r="DW3235" s="81">
        <v>1.0342689441711874E-7</v>
      </c>
      <c r="GE3235" s="81" t="s">
        <v>449</v>
      </c>
      <c r="GF3235" s="81" t="s">
        <v>155</v>
      </c>
      <c r="GG3235" s="81" t="s">
        <v>474</v>
      </c>
      <c r="GH3235" s="81" t="s">
        <v>454</v>
      </c>
      <c r="GI3235" s="81">
        <v>2024</v>
      </c>
      <c r="GJ3235" s="81" t="s">
        <v>201</v>
      </c>
      <c r="GK3235" s="81">
        <v>428.60232122030828</v>
      </c>
      <c r="GL3235" s="81">
        <v>145.26083699999899</v>
      </c>
      <c r="GM3235" s="81">
        <v>2024</v>
      </c>
      <c r="GN3235" s="81" t="s">
        <v>173</v>
      </c>
      <c r="GO3235" s="81">
        <v>1.1148832299820636E-2</v>
      </c>
      <c r="GP3235" s="81">
        <v>10</v>
      </c>
      <c r="GQ3235" s="81">
        <v>0</v>
      </c>
      <c r="GR3235" s="81" t="s">
        <v>448</v>
      </c>
      <c r="GS3235" s="81">
        <v>1.1148832299820636E-2</v>
      </c>
      <c r="GT3235" s="81">
        <v>4.778415402599073</v>
      </c>
      <c r="GU3235" s="81">
        <v>1.1148832299820636E-2</v>
      </c>
      <c r="GV3235" s="81">
        <v>4.778415402599073</v>
      </c>
      <c r="GW3235" s="81">
        <v>1.1148832299820636E-2</v>
      </c>
      <c r="GX3235" s="81">
        <v>4.778415402599073</v>
      </c>
      <c r="GY3235" s="81">
        <v>1.1148832299820636E-2</v>
      </c>
      <c r="GZ3235" s="81">
        <v>4.778415402599073</v>
      </c>
    </row>
    <row r="3236" spans="98:208" x14ac:dyDescent="0.25">
      <c r="CT3236" s="81" t="s">
        <v>155</v>
      </c>
      <c r="CU3236" s="81" t="s">
        <v>472</v>
      </c>
      <c r="CV3236" s="81" t="s">
        <v>453</v>
      </c>
      <c r="CW3236" s="81">
        <v>2029</v>
      </c>
      <c r="CX3236" s="81">
        <v>0</v>
      </c>
      <c r="CY3236" s="81">
        <v>0</v>
      </c>
      <c r="CZ3236" s="81">
        <v>0</v>
      </c>
      <c r="DA3236" s="81">
        <v>0</v>
      </c>
      <c r="DB3236" s="81">
        <v>8.3606377745129648E-2</v>
      </c>
      <c r="DC3236" s="81">
        <v>3.9055083184885438E-2</v>
      </c>
      <c r="DD3236" s="81">
        <v>1.6949971741059811E-3</v>
      </c>
      <c r="DE3236" s="81">
        <v>4.2856297386136187E-2</v>
      </c>
      <c r="DF3236" s="81">
        <v>4.3541857288383257E-4</v>
      </c>
      <c r="DG3236" s="81">
        <v>4.3541857288383257E-4</v>
      </c>
      <c r="DH3236" s="81">
        <v>4.3541857288383257E-4</v>
      </c>
      <c r="DI3236" s="81">
        <v>4.3541857288383257E-4</v>
      </c>
      <c r="DJ3236" s="81">
        <v>2.375344113874364E-4</v>
      </c>
      <c r="DL3236" s="81">
        <v>0</v>
      </c>
      <c r="DM3236" s="81">
        <v>1.0342689441711874E-7</v>
      </c>
      <c r="DN3236" s="81">
        <v>1.0342689441711874E-7</v>
      </c>
      <c r="DO3236" s="81">
        <v>0</v>
      </c>
      <c r="DP3236" s="81">
        <v>1.0342689441711874E-7</v>
      </c>
      <c r="DQ3236" s="81">
        <v>1.0342689441711874E-7</v>
      </c>
      <c r="DR3236" s="81">
        <v>0</v>
      </c>
      <c r="DS3236" s="81">
        <v>1.0342689441711874E-7</v>
      </c>
      <c r="DT3236" s="81">
        <v>1.0342689441711874E-7</v>
      </c>
      <c r="DU3236" s="81">
        <v>0</v>
      </c>
      <c r="DV3236" s="81">
        <v>1.0342689441711874E-7</v>
      </c>
      <c r="DW3236" s="81">
        <v>1.0342689441711874E-7</v>
      </c>
      <c r="GE3236" s="81" t="s">
        <v>449</v>
      </c>
      <c r="GF3236" s="81" t="s">
        <v>155</v>
      </c>
      <c r="GG3236" s="81" t="s">
        <v>474</v>
      </c>
      <c r="GH3236" s="81" t="s">
        <v>454</v>
      </c>
      <c r="GI3236" s="81">
        <v>2025</v>
      </c>
      <c r="GJ3236" s="81" t="s">
        <v>201</v>
      </c>
      <c r="GK3236" s="81">
        <v>428.60232122030828</v>
      </c>
      <c r="GL3236" s="81">
        <v>145.26083699999899</v>
      </c>
      <c r="GM3236" s="81">
        <v>2025</v>
      </c>
      <c r="GN3236" s="81" t="s">
        <v>173</v>
      </c>
      <c r="GO3236" s="81">
        <v>1.1148832299820636E-2</v>
      </c>
      <c r="GP3236" s="81">
        <v>10</v>
      </c>
      <c r="GQ3236" s="81">
        <v>0</v>
      </c>
      <c r="GR3236" s="81" t="s">
        <v>448</v>
      </c>
      <c r="GS3236" s="81">
        <v>1.1148832299820636E-2</v>
      </c>
      <c r="GT3236" s="81">
        <v>4.778415402599073</v>
      </c>
      <c r="GU3236" s="81">
        <v>1.1148832299820636E-2</v>
      </c>
      <c r="GV3236" s="81">
        <v>4.778415402599073</v>
      </c>
      <c r="GW3236" s="81">
        <v>1.1148832299820636E-2</v>
      </c>
      <c r="GX3236" s="81">
        <v>4.778415402599073</v>
      </c>
      <c r="GY3236" s="81">
        <v>1.1148832299820636E-2</v>
      </c>
      <c r="GZ3236" s="81">
        <v>4.778415402599073</v>
      </c>
    </row>
    <row r="3237" spans="98:208" x14ac:dyDescent="0.25">
      <c r="CT3237" s="81" t="s">
        <v>155</v>
      </c>
      <c r="CU3237" s="81" t="s">
        <v>472</v>
      </c>
      <c r="CV3237" s="81" t="s">
        <v>453</v>
      </c>
      <c r="CW3237" s="81">
        <v>2030</v>
      </c>
      <c r="CX3237" s="81">
        <v>0</v>
      </c>
      <c r="CY3237" s="81">
        <v>0</v>
      </c>
      <c r="CZ3237" s="81">
        <v>0</v>
      </c>
      <c r="DA3237" s="81">
        <v>0</v>
      </c>
      <c r="DB3237" s="81">
        <v>8.3606377745129648E-2</v>
      </c>
      <c r="DC3237" s="81">
        <v>3.9055083184885438E-2</v>
      </c>
      <c r="DD3237" s="81">
        <v>1.6949971741059811E-3</v>
      </c>
      <c r="DE3237" s="81">
        <v>4.2856297386136187E-2</v>
      </c>
      <c r="DF3237" s="81">
        <v>0</v>
      </c>
      <c r="DG3237" s="81">
        <v>4.3541857288383257E-4</v>
      </c>
      <c r="DH3237" s="81">
        <v>4.3541857288383257E-4</v>
      </c>
      <c r="DI3237" s="81">
        <v>4.3541857288383257E-4</v>
      </c>
      <c r="DJ3237" s="81">
        <v>2.375344113874364E-4</v>
      </c>
      <c r="DL3237" s="81">
        <v>0</v>
      </c>
      <c r="DM3237" s="81">
        <v>0</v>
      </c>
      <c r="DN3237" s="81">
        <v>0</v>
      </c>
      <c r="DO3237" s="81">
        <v>0</v>
      </c>
      <c r="DP3237" s="81">
        <v>1.0342689441711874E-7</v>
      </c>
      <c r="DQ3237" s="81">
        <v>1.0342689441711874E-7</v>
      </c>
      <c r="DR3237" s="81">
        <v>0</v>
      </c>
      <c r="DS3237" s="81">
        <v>1.0342689441711874E-7</v>
      </c>
      <c r="DT3237" s="81">
        <v>1.0342689441711874E-7</v>
      </c>
      <c r="DU3237" s="81">
        <v>0</v>
      </c>
      <c r="DV3237" s="81">
        <v>1.0342689441711874E-7</v>
      </c>
      <c r="DW3237" s="81">
        <v>1.0342689441711874E-7</v>
      </c>
      <c r="GE3237" s="81" t="s">
        <v>449</v>
      </c>
      <c r="GF3237" s="81" t="s">
        <v>155</v>
      </c>
      <c r="GG3237" s="81" t="s">
        <v>474</v>
      </c>
      <c r="GH3237" s="81" t="s">
        <v>454</v>
      </c>
      <c r="GI3237" s="81">
        <v>2026</v>
      </c>
      <c r="GJ3237" s="81" t="s">
        <v>201</v>
      </c>
      <c r="GK3237" s="81">
        <v>428.60232122030828</v>
      </c>
      <c r="GL3237" s="81">
        <v>145.26083699999899</v>
      </c>
      <c r="GM3237" s="81">
        <v>2026</v>
      </c>
      <c r="GN3237" s="81" t="s">
        <v>173</v>
      </c>
      <c r="GO3237" s="81">
        <v>1.1148832299820636E-2</v>
      </c>
      <c r="GP3237" s="81">
        <v>10</v>
      </c>
      <c r="GQ3237" s="81">
        <v>0</v>
      </c>
      <c r="GR3237" s="81" t="s">
        <v>448</v>
      </c>
      <c r="GS3237" s="81">
        <v>1.1148832299820636E-2</v>
      </c>
      <c r="GT3237" s="81">
        <v>4.778415402599073</v>
      </c>
      <c r="GU3237" s="81">
        <v>1.1148832299820636E-2</v>
      </c>
      <c r="GV3237" s="81">
        <v>4.778415402599073</v>
      </c>
      <c r="GW3237" s="81">
        <v>1.1148832299820636E-2</v>
      </c>
      <c r="GX3237" s="81">
        <v>4.778415402599073</v>
      </c>
      <c r="GY3237" s="81">
        <v>1.1148832299820636E-2</v>
      </c>
      <c r="GZ3237" s="81">
        <v>4.778415402599073</v>
      </c>
    </row>
    <row r="3238" spans="98:208" x14ac:dyDescent="0.25">
      <c r="CT3238" s="81" t="s">
        <v>155</v>
      </c>
      <c r="CU3238" s="81" t="s">
        <v>472</v>
      </c>
      <c r="CV3238" s="81" t="s">
        <v>453</v>
      </c>
      <c r="CW3238" s="81">
        <v>2031</v>
      </c>
      <c r="CX3238" s="81">
        <v>0</v>
      </c>
      <c r="CY3238" s="81">
        <v>0</v>
      </c>
      <c r="CZ3238" s="81">
        <v>0</v>
      </c>
      <c r="DA3238" s="81">
        <v>0</v>
      </c>
      <c r="DB3238" s="81">
        <v>8.3606377745129648E-2</v>
      </c>
      <c r="DC3238" s="81">
        <v>3.9055083184885438E-2</v>
      </c>
      <c r="DD3238" s="81">
        <v>1.6949971741059811E-3</v>
      </c>
      <c r="DE3238" s="81">
        <v>4.2856297386136187E-2</v>
      </c>
      <c r="DF3238" s="81">
        <v>0</v>
      </c>
      <c r="DG3238" s="81">
        <v>0</v>
      </c>
      <c r="DH3238" s="81">
        <v>4.3541857288383257E-4</v>
      </c>
      <c r="DI3238" s="81">
        <v>4.3541857288383257E-4</v>
      </c>
      <c r="DJ3238" s="81">
        <v>2.375344113874364E-4</v>
      </c>
      <c r="DL3238" s="81">
        <v>0</v>
      </c>
      <c r="DM3238" s="81">
        <v>0</v>
      </c>
      <c r="DN3238" s="81">
        <v>0</v>
      </c>
      <c r="DO3238" s="81">
        <v>0</v>
      </c>
      <c r="DP3238" s="81">
        <v>0</v>
      </c>
      <c r="DQ3238" s="81">
        <v>0</v>
      </c>
      <c r="DR3238" s="81">
        <v>0</v>
      </c>
      <c r="DS3238" s="81">
        <v>1.0342689441711874E-7</v>
      </c>
      <c r="DT3238" s="81">
        <v>1.0342689441711874E-7</v>
      </c>
      <c r="DU3238" s="81">
        <v>0</v>
      </c>
      <c r="DV3238" s="81">
        <v>1.0342689441711874E-7</v>
      </c>
      <c r="DW3238" s="81">
        <v>1.0342689441711874E-7</v>
      </c>
      <c r="GE3238" s="81" t="s">
        <v>449</v>
      </c>
      <c r="GF3238" s="81" t="s">
        <v>155</v>
      </c>
      <c r="GG3238" s="81" t="s">
        <v>474</v>
      </c>
      <c r="GH3238" s="81" t="s">
        <v>454</v>
      </c>
      <c r="GI3238" s="81">
        <v>2027</v>
      </c>
      <c r="GJ3238" s="81" t="s">
        <v>201</v>
      </c>
      <c r="GK3238" s="81">
        <v>428.60232122030828</v>
      </c>
      <c r="GL3238" s="81">
        <v>145.26083699999899</v>
      </c>
      <c r="GM3238" s="81">
        <v>2027</v>
      </c>
      <c r="GN3238" s="81" t="s">
        <v>173</v>
      </c>
      <c r="GO3238" s="81">
        <v>1.1148832299820636E-2</v>
      </c>
      <c r="GP3238" s="81">
        <v>10</v>
      </c>
      <c r="GQ3238" s="81">
        <v>0</v>
      </c>
      <c r="GR3238" s="81" t="s">
        <v>448</v>
      </c>
      <c r="GS3238" s="81">
        <v>1.1148832299820636E-2</v>
      </c>
      <c r="GT3238" s="81">
        <v>4.778415402599073</v>
      </c>
      <c r="GU3238" s="81">
        <v>1.1148832299820636E-2</v>
      </c>
      <c r="GV3238" s="81">
        <v>4.778415402599073</v>
      </c>
      <c r="GW3238" s="81">
        <v>1.1148832299820636E-2</v>
      </c>
      <c r="GX3238" s="81">
        <v>4.778415402599073</v>
      </c>
      <c r="GY3238" s="81">
        <v>1.1148832299820636E-2</v>
      </c>
      <c r="GZ3238" s="81">
        <v>4.778415402599073</v>
      </c>
    </row>
    <row r="3239" spans="98:208" x14ac:dyDescent="0.25">
      <c r="CT3239" s="81" t="s">
        <v>155</v>
      </c>
      <c r="CU3239" s="81" t="s">
        <v>472</v>
      </c>
      <c r="CV3239" s="81" t="s">
        <v>453</v>
      </c>
      <c r="CW3239" s="81">
        <v>2032</v>
      </c>
      <c r="CX3239" s="81">
        <v>0</v>
      </c>
      <c r="CY3239" s="81">
        <v>0</v>
      </c>
      <c r="CZ3239" s="81">
        <v>0</v>
      </c>
      <c r="DA3239" s="81">
        <v>0</v>
      </c>
      <c r="DB3239" s="81">
        <v>8.3606377745129648E-2</v>
      </c>
      <c r="DC3239" s="81">
        <v>3.9055083184885438E-2</v>
      </c>
      <c r="DD3239" s="81">
        <v>1.6949971741059811E-3</v>
      </c>
      <c r="DE3239" s="81">
        <v>4.2856297386136187E-2</v>
      </c>
      <c r="DF3239" s="81">
        <v>0</v>
      </c>
      <c r="DG3239" s="81">
        <v>0</v>
      </c>
      <c r="DH3239" s="81">
        <v>0</v>
      </c>
      <c r="DI3239" s="81">
        <v>4.3541857288383257E-4</v>
      </c>
      <c r="DJ3239" s="81">
        <v>2.375344113874364E-4</v>
      </c>
      <c r="DL3239" s="81">
        <v>0</v>
      </c>
      <c r="DM3239" s="81">
        <v>0</v>
      </c>
      <c r="DN3239" s="81">
        <v>0</v>
      </c>
      <c r="DO3239" s="81">
        <v>0</v>
      </c>
      <c r="DP3239" s="81">
        <v>0</v>
      </c>
      <c r="DQ3239" s="81">
        <v>0</v>
      </c>
      <c r="DR3239" s="81">
        <v>0</v>
      </c>
      <c r="DS3239" s="81">
        <v>0</v>
      </c>
      <c r="DT3239" s="81">
        <v>0</v>
      </c>
      <c r="DU3239" s="81">
        <v>0</v>
      </c>
      <c r="DV3239" s="81">
        <v>1.0342689441711874E-7</v>
      </c>
      <c r="DW3239" s="81">
        <v>1.0342689441711874E-7</v>
      </c>
      <c r="GE3239" s="81" t="s">
        <v>449</v>
      </c>
      <c r="GF3239" s="81" t="s">
        <v>155</v>
      </c>
      <c r="GG3239" s="81" t="s">
        <v>474</v>
      </c>
      <c r="GH3239" s="81" t="s">
        <v>454</v>
      </c>
      <c r="GI3239" s="81">
        <v>2028</v>
      </c>
      <c r="GJ3239" s="81" t="s">
        <v>201</v>
      </c>
      <c r="GK3239" s="81">
        <v>453.26096055717261</v>
      </c>
      <c r="GL3239" s="81">
        <v>145.26083699999899</v>
      </c>
      <c r="GM3239" s="81">
        <v>2028</v>
      </c>
      <c r="GN3239" s="81" t="s">
        <v>173</v>
      </c>
      <c r="GO3239" s="81">
        <v>1.1148832299820636E-2</v>
      </c>
      <c r="GP3239" s="81">
        <v>10</v>
      </c>
      <c r="GQ3239" s="81">
        <v>0</v>
      </c>
      <c r="GR3239" s="81" t="s">
        <v>448</v>
      </c>
      <c r="GS3239" s="81">
        <v>1.1148832299820636E-2</v>
      </c>
      <c r="GT3239" s="81">
        <v>5.0533304373075332</v>
      </c>
      <c r="GU3239" s="81">
        <v>1.1148832299820636E-2</v>
      </c>
      <c r="GV3239" s="81">
        <v>5.0533304373075332</v>
      </c>
      <c r="GW3239" s="81">
        <v>1.1148832299820636E-2</v>
      </c>
      <c r="GX3239" s="81">
        <v>5.0533304373075332</v>
      </c>
      <c r="GY3239" s="81">
        <v>1.1148832299820636E-2</v>
      </c>
      <c r="GZ3239" s="81">
        <v>5.0533304373075332</v>
      </c>
    </row>
    <row r="3240" spans="98:208" x14ac:dyDescent="0.25">
      <c r="CT3240" s="81" t="s">
        <v>155</v>
      </c>
      <c r="CU3240" s="81" t="s">
        <v>472</v>
      </c>
      <c r="CV3240" s="81" t="s">
        <v>454</v>
      </c>
      <c r="CW3240" s="81">
        <v>2020</v>
      </c>
      <c r="CX3240" s="81">
        <v>0</v>
      </c>
      <c r="CY3240" s="81">
        <v>0</v>
      </c>
      <c r="CZ3240" s="81">
        <v>0</v>
      </c>
      <c r="DA3240" s="81">
        <v>0</v>
      </c>
      <c r="DB3240" s="81">
        <v>21083.842824224361</v>
      </c>
      <c r="DC3240" s="81">
        <v>409.22373582034811</v>
      </c>
      <c r="DD3240" s="81">
        <v>13469.08781237863</v>
      </c>
      <c r="DE3240" s="81">
        <v>7205.5312760252418</v>
      </c>
      <c r="DF3240" s="81">
        <v>4.5623668037671639</v>
      </c>
      <c r="DG3240" s="81">
        <v>0</v>
      </c>
      <c r="DH3240" s="81">
        <v>0</v>
      </c>
      <c r="DI3240" s="81">
        <v>0</v>
      </c>
      <c r="DJ3240" s="81">
        <v>1.7052948381914131E-9</v>
      </c>
      <c r="DL3240" s="81">
        <v>0</v>
      </c>
      <c r="DM3240" s="81">
        <v>7.7801805604000009E-9</v>
      </c>
      <c r="DN3240" s="81">
        <v>7.7801805604000009E-9</v>
      </c>
      <c r="DO3240" s="81">
        <v>0</v>
      </c>
      <c r="DP3240" s="81">
        <v>0</v>
      </c>
      <c r="DQ3240" s="81">
        <v>0</v>
      </c>
      <c r="DR3240" s="81">
        <v>0</v>
      </c>
      <c r="DS3240" s="81">
        <v>0</v>
      </c>
      <c r="DT3240" s="81">
        <v>0</v>
      </c>
      <c r="DU3240" s="81">
        <v>0</v>
      </c>
      <c r="DV3240" s="81">
        <v>0</v>
      </c>
      <c r="DW3240" s="81">
        <v>0</v>
      </c>
      <c r="GE3240" s="81" t="s">
        <v>449</v>
      </c>
      <c r="GF3240" s="81" t="s">
        <v>155</v>
      </c>
      <c r="GG3240" s="81" t="s">
        <v>474</v>
      </c>
      <c r="GH3240" s="81" t="s">
        <v>454</v>
      </c>
      <c r="GI3240" s="81">
        <v>2029</v>
      </c>
      <c r="GJ3240" s="81" t="s">
        <v>201</v>
      </c>
      <c r="GK3240" s="81">
        <v>453.26096055717261</v>
      </c>
      <c r="GL3240" s="81">
        <v>145.26083699999899</v>
      </c>
      <c r="GM3240" s="81">
        <v>2029</v>
      </c>
      <c r="GN3240" s="81" t="s">
        <v>173</v>
      </c>
      <c r="GO3240" s="81">
        <v>1.1148832299820636E-2</v>
      </c>
      <c r="GP3240" s="81">
        <v>10</v>
      </c>
      <c r="GQ3240" s="81">
        <v>0</v>
      </c>
      <c r="GR3240" s="81" t="s">
        <v>448</v>
      </c>
      <c r="GS3240" s="81">
        <v>1.1148832299820636E-2</v>
      </c>
      <c r="GT3240" s="81">
        <v>5.0533304373075332</v>
      </c>
      <c r="GU3240" s="81">
        <v>1.1148832299820636E-2</v>
      </c>
      <c r="GV3240" s="81">
        <v>5.0533304373075332</v>
      </c>
      <c r="GW3240" s="81">
        <v>1.1148832299820636E-2</v>
      </c>
      <c r="GX3240" s="81">
        <v>5.0533304373075332</v>
      </c>
      <c r="GY3240" s="81">
        <v>1.1148832299820636E-2</v>
      </c>
      <c r="GZ3240" s="81">
        <v>5.0533304373075332</v>
      </c>
    </row>
    <row r="3241" spans="98:208" x14ac:dyDescent="0.25">
      <c r="CT3241" s="81" t="s">
        <v>155</v>
      </c>
      <c r="CU3241" s="81" t="s">
        <v>472</v>
      </c>
      <c r="CV3241" s="81" t="s">
        <v>454</v>
      </c>
      <c r="CW3241" s="81">
        <v>2021</v>
      </c>
      <c r="CX3241" s="81">
        <v>0</v>
      </c>
      <c r="CY3241" s="81">
        <v>0</v>
      </c>
      <c r="CZ3241" s="81">
        <v>0</v>
      </c>
      <c r="DA3241" s="81">
        <v>0</v>
      </c>
      <c r="DB3241" s="81">
        <v>21083.842824224361</v>
      </c>
      <c r="DC3241" s="81">
        <v>409.22373582034811</v>
      </c>
      <c r="DD3241" s="81">
        <v>13469.08781237863</v>
      </c>
      <c r="DE3241" s="81">
        <v>7205.5312760252418</v>
      </c>
      <c r="DF3241" s="81">
        <v>4.5623668037671639</v>
      </c>
      <c r="DG3241" s="81">
        <v>4.5623668037671639</v>
      </c>
      <c r="DH3241" s="81">
        <v>0</v>
      </c>
      <c r="DI3241" s="81">
        <v>0</v>
      </c>
      <c r="DJ3241" s="81">
        <v>1.7052948381914131E-9</v>
      </c>
      <c r="DL3241" s="81">
        <v>0</v>
      </c>
      <c r="DM3241" s="81">
        <v>7.7801805604000009E-9</v>
      </c>
      <c r="DN3241" s="81">
        <v>7.7801805604000009E-9</v>
      </c>
      <c r="DO3241" s="81">
        <v>0</v>
      </c>
      <c r="DP3241" s="81">
        <v>7.7801805604000009E-9</v>
      </c>
      <c r="DQ3241" s="81">
        <v>7.7801805604000009E-9</v>
      </c>
      <c r="DR3241" s="81">
        <v>0</v>
      </c>
      <c r="DS3241" s="81">
        <v>0</v>
      </c>
      <c r="DT3241" s="81">
        <v>0</v>
      </c>
      <c r="DU3241" s="81">
        <v>0</v>
      </c>
      <c r="DV3241" s="81">
        <v>0</v>
      </c>
      <c r="DW3241" s="81">
        <v>0</v>
      </c>
      <c r="GE3241" s="81" t="s">
        <v>449</v>
      </c>
      <c r="GF3241" s="81" t="s">
        <v>155</v>
      </c>
      <c r="GG3241" s="81" t="s">
        <v>474</v>
      </c>
      <c r="GH3241" s="81" t="s">
        <v>454</v>
      </c>
      <c r="GI3241" s="81">
        <v>2030</v>
      </c>
      <c r="GJ3241" s="81" t="s">
        <v>201</v>
      </c>
      <c r="GK3241" s="81">
        <v>453.26096055717261</v>
      </c>
      <c r="GL3241" s="81">
        <v>145.26083699999899</v>
      </c>
      <c r="GM3241" s="81">
        <v>2030</v>
      </c>
      <c r="GN3241" s="81" t="s">
        <v>173</v>
      </c>
      <c r="GO3241" s="81">
        <v>1.1148832299820636E-2</v>
      </c>
      <c r="GP3241" s="81">
        <v>10</v>
      </c>
      <c r="GQ3241" s="81">
        <v>0</v>
      </c>
      <c r="GR3241" s="81" t="s">
        <v>448</v>
      </c>
      <c r="GS3241" s="81">
        <v>0</v>
      </c>
      <c r="GT3241" s="81">
        <v>0</v>
      </c>
      <c r="GU3241" s="81">
        <v>1.1148832299820636E-2</v>
      </c>
      <c r="GV3241" s="81">
        <v>5.0533304373075332</v>
      </c>
      <c r="GW3241" s="81">
        <v>1.1148832299820636E-2</v>
      </c>
      <c r="GX3241" s="81">
        <v>5.0533304373075332</v>
      </c>
      <c r="GY3241" s="81">
        <v>1.1148832299820636E-2</v>
      </c>
      <c r="GZ3241" s="81">
        <v>5.0533304373075332</v>
      </c>
    </row>
    <row r="3242" spans="98:208" x14ac:dyDescent="0.25">
      <c r="CT3242" s="81" t="s">
        <v>155</v>
      </c>
      <c r="CU3242" s="81" t="s">
        <v>472</v>
      </c>
      <c r="CV3242" s="81" t="s">
        <v>454</v>
      </c>
      <c r="CW3242" s="81">
        <v>2022</v>
      </c>
      <c r="CX3242" s="81">
        <v>0</v>
      </c>
      <c r="CY3242" s="81">
        <v>0</v>
      </c>
      <c r="CZ3242" s="81">
        <v>0</v>
      </c>
      <c r="DA3242" s="81">
        <v>0</v>
      </c>
      <c r="DB3242" s="81">
        <v>21083.842824224361</v>
      </c>
      <c r="DC3242" s="81">
        <v>409.22373582034811</v>
      </c>
      <c r="DD3242" s="81">
        <v>13469.08781237863</v>
      </c>
      <c r="DE3242" s="81">
        <v>7205.5312760252418</v>
      </c>
      <c r="DF3242" s="81">
        <v>4.5623668037671639</v>
      </c>
      <c r="DG3242" s="81">
        <v>4.5623668037671639</v>
      </c>
      <c r="DH3242" s="81">
        <v>4.5623668037671639</v>
      </c>
      <c r="DI3242" s="81">
        <v>0</v>
      </c>
      <c r="DJ3242" s="81">
        <v>1.7052948381914131E-9</v>
      </c>
      <c r="DL3242" s="81">
        <v>0</v>
      </c>
      <c r="DM3242" s="81">
        <v>7.7801805604000009E-9</v>
      </c>
      <c r="DN3242" s="81">
        <v>7.7801805604000009E-9</v>
      </c>
      <c r="DO3242" s="81">
        <v>0</v>
      </c>
      <c r="DP3242" s="81">
        <v>7.7801805604000009E-9</v>
      </c>
      <c r="DQ3242" s="81">
        <v>7.7801805604000009E-9</v>
      </c>
      <c r="DR3242" s="81">
        <v>0</v>
      </c>
      <c r="DS3242" s="81">
        <v>7.7801805604000009E-9</v>
      </c>
      <c r="DT3242" s="81">
        <v>7.7801805604000009E-9</v>
      </c>
      <c r="DU3242" s="81">
        <v>0</v>
      </c>
      <c r="DV3242" s="81">
        <v>0</v>
      </c>
      <c r="DW3242" s="81">
        <v>0</v>
      </c>
      <c r="GE3242" s="81" t="s">
        <v>449</v>
      </c>
      <c r="GF3242" s="81" t="s">
        <v>155</v>
      </c>
      <c r="GG3242" s="81" t="s">
        <v>474</v>
      </c>
      <c r="GH3242" s="81" t="s">
        <v>454</v>
      </c>
      <c r="GI3242" s="81">
        <v>2031</v>
      </c>
      <c r="GJ3242" s="81" t="s">
        <v>201</v>
      </c>
      <c r="GK3242" s="81">
        <v>453.26096055717261</v>
      </c>
      <c r="GL3242" s="81">
        <v>145.26083699999899</v>
      </c>
      <c r="GM3242" s="81">
        <v>2031</v>
      </c>
      <c r="GN3242" s="81" t="s">
        <v>173</v>
      </c>
      <c r="GO3242" s="81">
        <v>1.1148832299820636E-2</v>
      </c>
      <c r="GP3242" s="81">
        <v>10</v>
      </c>
      <c r="GQ3242" s="81">
        <v>0</v>
      </c>
      <c r="GR3242" s="81" t="s">
        <v>448</v>
      </c>
      <c r="GS3242" s="81">
        <v>0</v>
      </c>
      <c r="GT3242" s="81">
        <v>0</v>
      </c>
      <c r="GU3242" s="81">
        <v>0</v>
      </c>
      <c r="GV3242" s="81">
        <v>0</v>
      </c>
      <c r="GW3242" s="81">
        <v>1.1148832299820636E-2</v>
      </c>
      <c r="GX3242" s="81">
        <v>5.0533304373075332</v>
      </c>
      <c r="GY3242" s="81">
        <v>1.1148832299820636E-2</v>
      </c>
      <c r="GZ3242" s="81">
        <v>5.0533304373075332</v>
      </c>
    </row>
    <row r="3243" spans="98:208" x14ac:dyDescent="0.25">
      <c r="CT3243" s="81" t="s">
        <v>155</v>
      </c>
      <c r="CU3243" s="81" t="s">
        <v>472</v>
      </c>
      <c r="CV3243" s="81" t="s">
        <v>454</v>
      </c>
      <c r="CW3243" s="81">
        <v>2023</v>
      </c>
      <c r="CX3243" s="81">
        <v>0</v>
      </c>
      <c r="CY3243" s="81">
        <v>0</v>
      </c>
      <c r="CZ3243" s="81">
        <v>0</v>
      </c>
      <c r="DA3243" s="81">
        <v>0</v>
      </c>
      <c r="DB3243" s="81">
        <v>21835.978114130321</v>
      </c>
      <c r="DC3243" s="81">
        <v>428.60232122029458</v>
      </c>
      <c r="DD3243" s="81">
        <v>13939.56097345743</v>
      </c>
      <c r="DE3243" s="81">
        <v>7467.8148194524592</v>
      </c>
      <c r="DF3243" s="81">
        <v>4.7784154025989203</v>
      </c>
      <c r="DG3243" s="81">
        <v>4.7784154025989203</v>
      </c>
      <c r="DH3243" s="81">
        <v>4.7784154025989203</v>
      </c>
      <c r="DI3243" s="81">
        <v>4.7784154025989203</v>
      </c>
      <c r="DJ3243" s="81">
        <v>1.7052948381914131E-9</v>
      </c>
      <c r="DL3243" s="81">
        <v>0</v>
      </c>
      <c r="DM3243" s="81">
        <v>8.1486071207862824E-9</v>
      </c>
      <c r="DN3243" s="81">
        <v>8.1486071207862824E-9</v>
      </c>
      <c r="DO3243" s="81">
        <v>0</v>
      </c>
      <c r="DP3243" s="81">
        <v>8.1486071207862824E-9</v>
      </c>
      <c r="DQ3243" s="81">
        <v>8.1486071207862824E-9</v>
      </c>
      <c r="DR3243" s="81">
        <v>0</v>
      </c>
      <c r="DS3243" s="81">
        <v>8.1486071207862824E-9</v>
      </c>
      <c r="DT3243" s="81">
        <v>8.1486071207862824E-9</v>
      </c>
      <c r="DU3243" s="81">
        <v>0</v>
      </c>
      <c r="DV3243" s="81">
        <v>8.1486071207862824E-9</v>
      </c>
      <c r="DW3243" s="81">
        <v>8.1486071207862824E-9</v>
      </c>
      <c r="GE3243" s="81" t="s">
        <v>449</v>
      </c>
      <c r="GF3243" s="81" t="s">
        <v>155</v>
      </c>
      <c r="GG3243" s="81" t="s">
        <v>474</v>
      </c>
      <c r="GH3243" s="81" t="s">
        <v>454</v>
      </c>
      <c r="GI3243" s="81">
        <v>2032</v>
      </c>
      <c r="GJ3243" s="81" t="s">
        <v>201</v>
      </c>
      <c r="GK3243" s="81">
        <v>453.26096055717261</v>
      </c>
      <c r="GL3243" s="81">
        <v>145.26083699999899</v>
      </c>
      <c r="GM3243" s="81">
        <v>2032</v>
      </c>
      <c r="GN3243" s="81" t="s">
        <v>173</v>
      </c>
      <c r="GO3243" s="81">
        <v>1.1148832299820636E-2</v>
      </c>
      <c r="GP3243" s="81">
        <v>10</v>
      </c>
      <c r="GQ3243" s="81">
        <v>0</v>
      </c>
      <c r="GR3243" s="81" t="s">
        <v>448</v>
      </c>
      <c r="GS3243" s="81">
        <v>0</v>
      </c>
      <c r="GT3243" s="81">
        <v>0</v>
      </c>
      <c r="GU3243" s="81">
        <v>0</v>
      </c>
      <c r="GV3243" s="81">
        <v>0</v>
      </c>
      <c r="GW3243" s="81">
        <v>0</v>
      </c>
      <c r="GX3243" s="81">
        <v>0</v>
      </c>
      <c r="GY3243" s="81">
        <v>1.1148832299820636E-2</v>
      </c>
      <c r="GZ3243" s="81">
        <v>5.0533304373075332</v>
      </c>
    </row>
    <row r="3244" spans="98:208" x14ac:dyDescent="0.25">
      <c r="CT3244" s="81" t="s">
        <v>155</v>
      </c>
      <c r="CU3244" s="81" t="s">
        <v>472</v>
      </c>
      <c r="CV3244" s="81" t="s">
        <v>454</v>
      </c>
      <c r="CW3244" s="81">
        <v>2024</v>
      </c>
      <c r="CX3244" s="81">
        <v>0</v>
      </c>
      <c r="CY3244" s="81">
        <v>0</v>
      </c>
      <c r="CZ3244" s="81">
        <v>0</v>
      </c>
      <c r="DA3244" s="81">
        <v>0</v>
      </c>
      <c r="DB3244" s="81">
        <v>21835.978114130321</v>
      </c>
      <c r="DC3244" s="81">
        <v>428.60232122029458</v>
      </c>
      <c r="DD3244" s="81">
        <v>13939.56097345743</v>
      </c>
      <c r="DE3244" s="81">
        <v>7467.8148194524592</v>
      </c>
      <c r="DF3244" s="81">
        <v>4.7784154025989203</v>
      </c>
      <c r="DG3244" s="81">
        <v>4.7784154025989203</v>
      </c>
      <c r="DH3244" s="81">
        <v>4.7784154025989203</v>
      </c>
      <c r="DI3244" s="81">
        <v>4.7784154025989203</v>
      </c>
      <c r="DJ3244" s="81">
        <v>1.7052948381914131E-9</v>
      </c>
      <c r="DL3244" s="81">
        <v>0</v>
      </c>
      <c r="DM3244" s="81">
        <v>8.1486071207862824E-9</v>
      </c>
      <c r="DN3244" s="81">
        <v>8.1486071207862824E-9</v>
      </c>
      <c r="DO3244" s="81">
        <v>0</v>
      </c>
      <c r="DP3244" s="81">
        <v>8.1486071207862824E-9</v>
      </c>
      <c r="DQ3244" s="81">
        <v>8.1486071207862824E-9</v>
      </c>
      <c r="DR3244" s="81">
        <v>0</v>
      </c>
      <c r="DS3244" s="81">
        <v>8.1486071207862824E-9</v>
      </c>
      <c r="DT3244" s="81">
        <v>8.1486071207862824E-9</v>
      </c>
      <c r="DU3244" s="81">
        <v>0</v>
      </c>
      <c r="DV3244" s="81">
        <v>8.1486071207862824E-9</v>
      </c>
      <c r="DW3244" s="81">
        <v>8.1486071207862824E-9</v>
      </c>
      <c r="GE3244" s="81" t="s">
        <v>449</v>
      </c>
      <c r="GF3244" s="81" t="s">
        <v>155</v>
      </c>
      <c r="GG3244" s="81" t="s">
        <v>474</v>
      </c>
      <c r="GH3244" s="81" t="s">
        <v>455</v>
      </c>
      <c r="GI3244" s="81">
        <v>2021</v>
      </c>
      <c r="GJ3244" s="81" t="s">
        <v>201</v>
      </c>
      <c r="GK3244" s="81">
        <v>409.22373582039558</v>
      </c>
      <c r="GL3244" s="81">
        <v>145.26083699999899</v>
      </c>
      <c r="GM3244" s="81">
        <v>2021</v>
      </c>
      <c r="GN3244" s="81" t="s">
        <v>173</v>
      </c>
      <c r="GO3244" s="81">
        <v>1.1148832299820636E-2</v>
      </c>
      <c r="GP3244" s="81">
        <v>10</v>
      </c>
      <c r="GQ3244" s="81">
        <v>0</v>
      </c>
      <c r="GR3244" s="81" t="s">
        <v>448</v>
      </c>
      <c r="GS3244" s="81">
        <v>1.1148832299820636E-2</v>
      </c>
      <c r="GT3244" s="81">
        <v>4.5623668037676932</v>
      </c>
      <c r="GU3244" s="81">
        <v>1.1148832299820636E-2</v>
      </c>
      <c r="GV3244" s="81">
        <v>4.5623668037676932</v>
      </c>
      <c r="GW3244" s="81">
        <v>0</v>
      </c>
      <c r="GX3244" s="81">
        <v>0</v>
      </c>
      <c r="GY3244" s="81">
        <v>0</v>
      </c>
      <c r="GZ3244" s="81">
        <v>0</v>
      </c>
    </row>
    <row r="3245" spans="98:208" x14ac:dyDescent="0.25">
      <c r="CT3245" s="81" t="s">
        <v>155</v>
      </c>
      <c r="CU3245" s="81" t="s">
        <v>472</v>
      </c>
      <c r="CV3245" s="81" t="s">
        <v>454</v>
      </c>
      <c r="CW3245" s="81">
        <v>2025</v>
      </c>
      <c r="CX3245" s="81">
        <v>0</v>
      </c>
      <c r="CY3245" s="81">
        <v>0</v>
      </c>
      <c r="CZ3245" s="81">
        <v>0</v>
      </c>
      <c r="DA3245" s="81">
        <v>0</v>
      </c>
      <c r="DB3245" s="81">
        <v>21835.978114130321</v>
      </c>
      <c r="DC3245" s="81">
        <v>428.60232122029458</v>
      </c>
      <c r="DD3245" s="81">
        <v>13939.56097345743</v>
      </c>
      <c r="DE3245" s="81">
        <v>7467.8148194524592</v>
      </c>
      <c r="DF3245" s="81">
        <v>4.7784154025989203</v>
      </c>
      <c r="DG3245" s="81">
        <v>4.7784154025989203</v>
      </c>
      <c r="DH3245" s="81">
        <v>4.7784154025989203</v>
      </c>
      <c r="DI3245" s="81">
        <v>4.7784154025989203</v>
      </c>
      <c r="DJ3245" s="81">
        <v>1.7052948381914131E-9</v>
      </c>
      <c r="DL3245" s="81">
        <v>0</v>
      </c>
      <c r="DM3245" s="81">
        <v>8.1486071207862824E-9</v>
      </c>
      <c r="DN3245" s="81">
        <v>8.1486071207862824E-9</v>
      </c>
      <c r="DO3245" s="81">
        <v>0</v>
      </c>
      <c r="DP3245" s="81">
        <v>8.1486071207862824E-9</v>
      </c>
      <c r="DQ3245" s="81">
        <v>8.1486071207862824E-9</v>
      </c>
      <c r="DR3245" s="81">
        <v>0</v>
      </c>
      <c r="DS3245" s="81">
        <v>8.1486071207862824E-9</v>
      </c>
      <c r="DT3245" s="81">
        <v>8.1486071207862824E-9</v>
      </c>
      <c r="DU3245" s="81">
        <v>0</v>
      </c>
      <c r="DV3245" s="81">
        <v>8.1486071207862824E-9</v>
      </c>
      <c r="DW3245" s="81">
        <v>8.1486071207862824E-9</v>
      </c>
      <c r="GE3245" s="81" t="s">
        <v>449</v>
      </c>
      <c r="GF3245" s="81" t="s">
        <v>155</v>
      </c>
      <c r="GG3245" s="81" t="s">
        <v>474</v>
      </c>
      <c r="GH3245" s="81" t="s">
        <v>455</v>
      </c>
      <c r="GI3245" s="81">
        <v>2022</v>
      </c>
      <c r="GJ3245" s="81" t="s">
        <v>201</v>
      </c>
      <c r="GK3245" s="81">
        <v>409.22373582039558</v>
      </c>
      <c r="GL3245" s="81">
        <v>145.26083699999899</v>
      </c>
      <c r="GM3245" s="81">
        <v>2022</v>
      </c>
      <c r="GN3245" s="81" t="s">
        <v>173</v>
      </c>
      <c r="GO3245" s="81">
        <v>1.1148832299820636E-2</v>
      </c>
      <c r="GP3245" s="81">
        <v>10</v>
      </c>
      <c r="GQ3245" s="81">
        <v>0</v>
      </c>
      <c r="GR3245" s="81" t="s">
        <v>448</v>
      </c>
      <c r="GS3245" s="81">
        <v>1.1148832299820636E-2</v>
      </c>
      <c r="GT3245" s="81">
        <v>4.5623668037676932</v>
      </c>
      <c r="GU3245" s="81">
        <v>1.1148832299820636E-2</v>
      </c>
      <c r="GV3245" s="81">
        <v>4.5623668037676932</v>
      </c>
      <c r="GW3245" s="81">
        <v>1.1148832299820636E-2</v>
      </c>
      <c r="GX3245" s="81">
        <v>4.5623668037676932</v>
      </c>
      <c r="GY3245" s="81">
        <v>0</v>
      </c>
      <c r="GZ3245" s="81">
        <v>0</v>
      </c>
    </row>
    <row r="3246" spans="98:208" x14ac:dyDescent="0.25">
      <c r="CT3246" s="81" t="s">
        <v>155</v>
      </c>
      <c r="CU3246" s="81" t="s">
        <v>472</v>
      </c>
      <c r="CV3246" s="81" t="s">
        <v>454</v>
      </c>
      <c r="CW3246" s="81">
        <v>2026</v>
      </c>
      <c r="CX3246" s="81">
        <v>0</v>
      </c>
      <c r="CY3246" s="81">
        <v>0</v>
      </c>
      <c r="CZ3246" s="81">
        <v>0</v>
      </c>
      <c r="DA3246" s="81">
        <v>0</v>
      </c>
      <c r="DB3246" s="81">
        <v>21835.978114130321</v>
      </c>
      <c r="DC3246" s="81">
        <v>428.60232122029458</v>
      </c>
      <c r="DD3246" s="81">
        <v>13939.56097345743</v>
      </c>
      <c r="DE3246" s="81">
        <v>7467.8148194524592</v>
      </c>
      <c r="DF3246" s="81">
        <v>4.7784154025989203</v>
      </c>
      <c r="DG3246" s="81">
        <v>4.7784154025989203</v>
      </c>
      <c r="DH3246" s="81">
        <v>4.7784154025989203</v>
      </c>
      <c r="DI3246" s="81">
        <v>4.7784154025989203</v>
      </c>
      <c r="DJ3246" s="81">
        <v>1.7052948381914131E-9</v>
      </c>
      <c r="DL3246" s="81">
        <v>0</v>
      </c>
      <c r="DM3246" s="81">
        <v>8.1486071207862824E-9</v>
      </c>
      <c r="DN3246" s="81">
        <v>8.1486071207862824E-9</v>
      </c>
      <c r="DO3246" s="81">
        <v>0</v>
      </c>
      <c r="DP3246" s="81">
        <v>8.1486071207862824E-9</v>
      </c>
      <c r="DQ3246" s="81">
        <v>8.1486071207862824E-9</v>
      </c>
      <c r="DR3246" s="81">
        <v>0</v>
      </c>
      <c r="DS3246" s="81">
        <v>8.1486071207862824E-9</v>
      </c>
      <c r="DT3246" s="81">
        <v>8.1486071207862824E-9</v>
      </c>
      <c r="DU3246" s="81">
        <v>0</v>
      </c>
      <c r="DV3246" s="81">
        <v>8.1486071207862824E-9</v>
      </c>
      <c r="DW3246" s="81">
        <v>8.1486071207862824E-9</v>
      </c>
      <c r="GE3246" s="81" t="s">
        <v>449</v>
      </c>
      <c r="GF3246" s="81" t="s">
        <v>155</v>
      </c>
      <c r="GG3246" s="81" t="s">
        <v>474</v>
      </c>
      <c r="GH3246" s="81" t="s">
        <v>455</v>
      </c>
      <c r="GI3246" s="81">
        <v>2023</v>
      </c>
      <c r="GJ3246" s="81" t="s">
        <v>201</v>
      </c>
      <c r="GK3246" s="81">
        <v>428.60232122025337</v>
      </c>
      <c r="GL3246" s="81">
        <v>145.26083699999899</v>
      </c>
      <c r="GM3246" s="81">
        <v>2023</v>
      </c>
      <c r="GN3246" s="81" t="s">
        <v>173</v>
      </c>
      <c r="GO3246" s="81">
        <v>1.1148832299820636E-2</v>
      </c>
      <c r="GP3246" s="81">
        <v>10</v>
      </c>
      <c r="GQ3246" s="81">
        <v>0</v>
      </c>
      <c r="GR3246" s="81" t="s">
        <v>448</v>
      </c>
      <c r="GS3246" s="81">
        <v>1.1148832299820636E-2</v>
      </c>
      <c r="GT3246" s="81">
        <v>4.7784154025984602</v>
      </c>
      <c r="GU3246" s="81">
        <v>1.1148832299820636E-2</v>
      </c>
      <c r="GV3246" s="81">
        <v>4.7784154025984602</v>
      </c>
      <c r="GW3246" s="81">
        <v>1.1148832299820636E-2</v>
      </c>
      <c r="GX3246" s="81">
        <v>4.7784154025984602</v>
      </c>
      <c r="GY3246" s="81">
        <v>1.1148832299820636E-2</v>
      </c>
      <c r="GZ3246" s="81">
        <v>4.7784154025984602</v>
      </c>
    </row>
    <row r="3247" spans="98:208" x14ac:dyDescent="0.25">
      <c r="CT3247" s="81" t="s">
        <v>155</v>
      </c>
      <c r="CU3247" s="81" t="s">
        <v>472</v>
      </c>
      <c r="CV3247" s="81" t="s">
        <v>454</v>
      </c>
      <c r="CW3247" s="81">
        <v>2027</v>
      </c>
      <c r="CX3247" s="81">
        <v>0</v>
      </c>
      <c r="CY3247" s="81">
        <v>0</v>
      </c>
      <c r="CZ3247" s="81">
        <v>0</v>
      </c>
      <c r="DA3247" s="81">
        <v>0</v>
      </c>
      <c r="DB3247" s="81">
        <v>21835.978114130321</v>
      </c>
      <c r="DC3247" s="81">
        <v>428.60232122029458</v>
      </c>
      <c r="DD3247" s="81">
        <v>13939.56097345743</v>
      </c>
      <c r="DE3247" s="81">
        <v>7467.8148194524592</v>
      </c>
      <c r="DF3247" s="81">
        <v>4.7784154025989203</v>
      </c>
      <c r="DG3247" s="81">
        <v>4.7784154025989203</v>
      </c>
      <c r="DH3247" s="81">
        <v>4.7784154025989203</v>
      </c>
      <c r="DI3247" s="81">
        <v>4.7784154025989203</v>
      </c>
      <c r="DJ3247" s="81">
        <v>1.7052948381914131E-9</v>
      </c>
      <c r="DL3247" s="81">
        <v>0</v>
      </c>
      <c r="DM3247" s="81">
        <v>8.1486071207862824E-9</v>
      </c>
      <c r="DN3247" s="81">
        <v>8.1486071207862824E-9</v>
      </c>
      <c r="DO3247" s="81">
        <v>0</v>
      </c>
      <c r="DP3247" s="81">
        <v>8.1486071207862824E-9</v>
      </c>
      <c r="DQ3247" s="81">
        <v>8.1486071207862824E-9</v>
      </c>
      <c r="DR3247" s="81">
        <v>0</v>
      </c>
      <c r="DS3247" s="81">
        <v>8.1486071207862824E-9</v>
      </c>
      <c r="DT3247" s="81">
        <v>8.1486071207862824E-9</v>
      </c>
      <c r="DU3247" s="81">
        <v>0</v>
      </c>
      <c r="DV3247" s="81">
        <v>8.1486071207862824E-9</v>
      </c>
      <c r="DW3247" s="81">
        <v>8.1486071207862824E-9</v>
      </c>
      <c r="GE3247" s="81" t="s">
        <v>449</v>
      </c>
      <c r="GF3247" s="81" t="s">
        <v>155</v>
      </c>
      <c r="GG3247" s="81" t="s">
        <v>474</v>
      </c>
      <c r="GH3247" s="81" t="s">
        <v>455</v>
      </c>
      <c r="GI3247" s="81">
        <v>2024</v>
      </c>
      <c r="GJ3247" s="81" t="s">
        <v>201</v>
      </c>
      <c r="GK3247" s="81">
        <v>428.60232122025337</v>
      </c>
      <c r="GL3247" s="81">
        <v>145.26083699999899</v>
      </c>
      <c r="GM3247" s="81">
        <v>2024</v>
      </c>
      <c r="GN3247" s="81" t="s">
        <v>173</v>
      </c>
      <c r="GO3247" s="81">
        <v>1.1148832299820636E-2</v>
      </c>
      <c r="GP3247" s="81">
        <v>10</v>
      </c>
      <c r="GQ3247" s="81">
        <v>0</v>
      </c>
      <c r="GR3247" s="81" t="s">
        <v>448</v>
      </c>
      <c r="GS3247" s="81">
        <v>1.1148832299820636E-2</v>
      </c>
      <c r="GT3247" s="81">
        <v>4.7784154025984602</v>
      </c>
      <c r="GU3247" s="81">
        <v>1.1148832299820636E-2</v>
      </c>
      <c r="GV3247" s="81">
        <v>4.7784154025984602</v>
      </c>
      <c r="GW3247" s="81">
        <v>1.1148832299820636E-2</v>
      </c>
      <c r="GX3247" s="81">
        <v>4.7784154025984602</v>
      </c>
      <c r="GY3247" s="81">
        <v>1.1148832299820636E-2</v>
      </c>
      <c r="GZ3247" s="81">
        <v>4.7784154025984602</v>
      </c>
    </row>
    <row r="3248" spans="98:208" x14ac:dyDescent="0.25">
      <c r="CT3248" s="81" t="s">
        <v>155</v>
      </c>
      <c r="CU3248" s="81" t="s">
        <v>472</v>
      </c>
      <c r="CV3248" s="81" t="s">
        <v>454</v>
      </c>
      <c r="CW3248" s="81">
        <v>2028</v>
      </c>
      <c r="CX3248" s="81">
        <v>0</v>
      </c>
      <c r="CY3248" s="81">
        <v>0</v>
      </c>
      <c r="CZ3248" s="81">
        <v>0</v>
      </c>
      <c r="DA3248" s="81">
        <v>0</v>
      </c>
      <c r="DB3248" s="81">
        <v>22783.187028906879</v>
      </c>
      <c r="DC3248" s="81">
        <v>453.26096055709542</v>
      </c>
      <c r="DD3248" s="81">
        <v>14531.33568557209</v>
      </c>
      <c r="DE3248" s="81">
        <v>7798.5903827775528</v>
      </c>
      <c r="DF3248" s="81">
        <v>5.0533304373066725</v>
      </c>
      <c r="DG3248" s="81">
        <v>5.0533304373066725</v>
      </c>
      <c r="DH3248" s="81">
        <v>5.0533304373066725</v>
      </c>
      <c r="DI3248" s="81">
        <v>5.0533304373066725</v>
      </c>
      <c r="DJ3248" s="81">
        <v>1.7052948381914131E-9</v>
      </c>
      <c r="DL3248" s="81">
        <v>0</v>
      </c>
      <c r="DM3248" s="81">
        <v>8.6174183104146254E-9</v>
      </c>
      <c r="DN3248" s="81">
        <v>8.6174183104146254E-9</v>
      </c>
      <c r="DO3248" s="81">
        <v>0</v>
      </c>
      <c r="DP3248" s="81">
        <v>8.6174183104146254E-9</v>
      </c>
      <c r="DQ3248" s="81">
        <v>8.6174183104146254E-9</v>
      </c>
      <c r="DR3248" s="81">
        <v>0</v>
      </c>
      <c r="DS3248" s="81">
        <v>8.6174183104146254E-9</v>
      </c>
      <c r="DT3248" s="81">
        <v>8.6174183104146254E-9</v>
      </c>
      <c r="DU3248" s="81">
        <v>0</v>
      </c>
      <c r="DV3248" s="81">
        <v>8.6174183104146254E-9</v>
      </c>
      <c r="DW3248" s="81">
        <v>8.6174183104146254E-9</v>
      </c>
      <c r="GE3248" s="81" t="s">
        <v>449</v>
      </c>
      <c r="GF3248" s="81" t="s">
        <v>155</v>
      </c>
      <c r="GG3248" s="81" t="s">
        <v>474</v>
      </c>
      <c r="GH3248" s="81" t="s">
        <v>455</v>
      </c>
      <c r="GI3248" s="81">
        <v>2025</v>
      </c>
      <c r="GJ3248" s="81" t="s">
        <v>201</v>
      </c>
      <c r="GK3248" s="81">
        <v>428.60232122025337</v>
      </c>
      <c r="GL3248" s="81">
        <v>145.26083699999899</v>
      </c>
      <c r="GM3248" s="81">
        <v>2025</v>
      </c>
      <c r="GN3248" s="81" t="s">
        <v>173</v>
      </c>
      <c r="GO3248" s="81">
        <v>1.1148832299820636E-2</v>
      </c>
      <c r="GP3248" s="81">
        <v>10</v>
      </c>
      <c r="GQ3248" s="81">
        <v>0</v>
      </c>
      <c r="GR3248" s="81" t="s">
        <v>448</v>
      </c>
      <c r="GS3248" s="81">
        <v>1.1148832299820636E-2</v>
      </c>
      <c r="GT3248" s="81">
        <v>4.7784154025984602</v>
      </c>
      <c r="GU3248" s="81">
        <v>1.1148832299820636E-2</v>
      </c>
      <c r="GV3248" s="81">
        <v>4.7784154025984602</v>
      </c>
      <c r="GW3248" s="81">
        <v>1.1148832299820636E-2</v>
      </c>
      <c r="GX3248" s="81">
        <v>4.7784154025984602</v>
      </c>
      <c r="GY3248" s="81">
        <v>1.1148832299820636E-2</v>
      </c>
      <c r="GZ3248" s="81">
        <v>4.7784154025984602</v>
      </c>
    </row>
    <row r="3249" spans="98:208" x14ac:dyDescent="0.25">
      <c r="CT3249" s="81" t="s">
        <v>155</v>
      </c>
      <c r="CU3249" s="81" t="s">
        <v>472</v>
      </c>
      <c r="CV3249" s="81" t="s">
        <v>454</v>
      </c>
      <c r="CW3249" s="81">
        <v>2029</v>
      </c>
      <c r="CX3249" s="81">
        <v>0</v>
      </c>
      <c r="CY3249" s="81">
        <v>0</v>
      </c>
      <c r="CZ3249" s="81">
        <v>0</v>
      </c>
      <c r="DA3249" s="81">
        <v>0</v>
      </c>
      <c r="DB3249" s="81">
        <v>22783.187028906879</v>
      </c>
      <c r="DC3249" s="81">
        <v>453.26096055709542</v>
      </c>
      <c r="DD3249" s="81">
        <v>14531.33568557209</v>
      </c>
      <c r="DE3249" s="81">
        <v>7798.5903827775528</v>
      </c>
      <c r="DF3249" s="81">
        <v>5.0533304373066725</v>
      </c>
      <c r="DG3249" s="81">
        <v>5.0533304373066725</v>
      </c>
      <c r="DH3249" s="81">
        <v>5.0533304373066725</v>
      </c>
      <c r="DI3249" s="81">
        <v>5.0533304373066725</v>
      </c>
      <c r="DJ3249" s="81">
        <v>1.7052948381914131E-9</v>
      </c>
      <c r="DL3249" s="81">
        <v>0</v>
      </c>
      <c r="DM3249" s="81">
        <v>8.6174183104146254E-9</v>
      </c>
      <c r="DN3249" s="81">
        <v>8.6174183104146254E-9</v>
      </c>
      <c r="DO3249" s="81">
        <v>0</v>
      </c>
      <c r="DP3249" s="81">
        <v>8.6174183104146254E-9</v>
      </c>
      <c r="DQ3249" s="81">
        <v>8.6174183104146254E-9</v>
      </c>
      <c r="DR3249" s="81">
        <v>0</v>
      </c>
      <c r="DS3249" s="81">
        <v>8.6174183104146254E-9</v>
      </c>
      <c r="DT3249" s="81">
        <v>8.6174183104146254E-9</v>
      </c>
      <c r="DU3249" s="81">
        <v>0</v>
      </c>
      <c r="DV3249" s="81">
        <v>8.6174183104146254E-9</v>
      </c>
      <c r="DW3249" s="81">
        <v>8.6174183104146254E-9</v>
      </c>
      <c r="GE3249" s="81" t="s">
        <v>449</v>
      </c>
      <c r="GF3249" s="81" t="s">
        <v>155</v>
      </c>
      <c r="GG3249" s="81" t="s">
        <v>474</v>
      </c>
      <c r="GH3249" s="81" t="s">
        <v>455</v>
      </c>
      <c r="GI3249" s="81">
        <v>2026</v>
      </c>
      <c r="GJ3249" s="81" t="s">
        <v>201</v>
      </c>
      <c r="GK3249" s="81">
        <v>428.60232122025337</v>
      </c>
      <c r="GL3249" s="81">
        <v>145.26083699999899</v>
      </c>
      <c r="GM3249" s="81">
        <v>2026</v>
      </c>
      <c r="GN3249" s="81" t="s">
        <v>173</v>
      </c>
      <c r="GO3249" s="81">
        <v>1.1148832299820636E-2</v>
      </c>
      <c r="GP3249" s="81">
        <v>10</v>
      </c>
      <c r="GQ3249" s="81">
        <v>0</v>
      </c>
      <c r="GR3249" s="81" t="s">
        <v>448</v>
      </c>
      <c r="GS3249" s="81">
        <v>1.1148832299820636E-2</v>
      </c>
      <c r="GT3249" s="81">
        <v>4.7784154025984602</v>
      </c>
      <c r="GU3249" s="81">
        <v>1.1148832299820636E-2</v>
      </c>
      <c r="GV3249" s="81">
        <v>4.7784154025984602</v>
      </c>
      <c r="GW3249" s="81">
        <v>1.1148832299820636E-2</v>
      </c>
      <c r="GX3249" s="81">
        <v>4.7784154025984602</v>
      </c>
      <c r="GY3249" s="81">
        <v>1.1148832299820636E-2</v>
      </c>
      <c r="GZ3249" s="81">
        <v>4.7784154025984602</v>
      </c>
    </row>
    <row r="3250" spans="98:208" x14ac:dyDescent="0.25">
      <c r="CT3250" s="81" t="s">
        <v>155</v>
      </c>
      <c r="CU3250" s="81" t="s">
        <v>472</v>
      </c>
      <c r="CV3250" s="81" t="s">
        <v>454</v>
      </c>
      <c r="CW3250" s="81">
        <v>2030</v>
      </c>
      <c r="CX3250" s="81">
        <v>0</v>
      </c>
      <c r="CY3250" s="81">
        <v>0</v>
      </c>
      <c r="CZ3250" s="81">
        <v>0</v>
      </c>
      <c r="DA3250" s="81">
        <v>0</v>
      </c>
      <c r="DB3250" s="81">
        <v>22783.187028906879</v>
      </c>
      <c r="DC3250" s="81">
        <v>453.26096055709542</v>
      </c>
      <c r="DD3250" s="81">
        <v>14531.33568557209</v>
      </c>
      <c r="DE3250" s="81">
        <v>7798.5903827775528</v>
      </c>
      <c r="DF3250" s="81">
        <v>0</v>
      </c>
      <c r="DG3250" s="81">
        <v>5.0533304373066725</v>
      </c>
      <c r="DH3250" s="81">
        <v>5.0533304373066725</v>
      </c>
      <c r="DI3250" s="81">
        <v>5.0533304373066725</v>
      </c>
      <c r="DJ3250" s="81">
        <v>1.7052948381914131E-9</v>
      </c>
      <c r="DL3250" s="81">
        <v>0</v>
      </c>
      <c r="DM3250" s="81">
        <v>0</v>
      </c>
      <c r="DN3250" s="81">
        <v>0</v>
      </c>
      <c r="DO3250" s="81">
        <v>0</v>
      </c>
      <c r="DP3250" s="81">
        <v>8.6174183104146254E-9</v>
      </c>
      <c r="DQ3250" s="81">
        <v>8.6174183104146254E-9</v>
      </c>
      <c r="DR3250" s="81">
        <v>0</v>
      </c>
      <c r="DS3250" s="81">
        <v>8.6174183104146254E-9</v>
      </c>
      <c r="DT3250" s="81">
        <v>8.6174183104146254E-9</v>
      </c>
      <c r="DU3250" s="81">
        <v>0</v>
      </c>
      <c r="DV3250" s="81">
        <v>8.6174183104146254E-9</v>
      </c>
      <c r="DW3250" s="81">
        <v>8.6174183104146254E-9</v>
      </c>
      <c r="GE3250" s="81" t="s">
        <v>449</v>
      </c>
      <c r="GF3250" s="81" t="s">
        <v>155</v>
      </c>
      <c r="GG3250" s="81" t="s">
        <v>474</v>
      </c>
      <c r="GH3250" s="81" t="s">
        <v>455</v>
      </c>
      <c r="GI3250" s="81">
        <v>2027</v>
      </c>
      <c r="GJ3250" s="81" t="s">
        <v>201</v>
      </c>
      <c r="GK3250" s="81">
        <v>428.60232122025337</v>
      </c>
      <c r="GL3250" s="81">
        <v>145.26083699999899</v>
      </c>
      <c r="GM3250" s="81">
        <v>2027</v>
      </c>
      <c r="GN3250" s="81" t="s">
        <v>173</v>
      </c>
      <c r="GO3250" s="81">
        <v>1.1148832299820636E-2</v>
      </c>
      <c r="GP3250" s="81">
        <v>10</v>
      </c>
      <c r="GQ3250" s="81">
        <v>0</v>
      </c>
      <c r="GR3250" s="81" t="s">
        <v>448</v>
      </c>
      <c r="GS3250" s="81">
        <v>1.1148832299820636E-2</v>
      </c>
      <c r="GT3250" s="81">
        <v>4.7784154025984602</v>
      </c>
      <c r="GU3250" s="81">
        <v>1.1148832299820636E-2</v>
      </c>
      <c r="GV3250" s="81">
        <v>4.7784154025984602</v>
      </c>
      <c r="GW3250" s="81">
        <v>1.1148832299820636E-2</v>
      </c>
      <c r="GX3250" s="81">
        <v>4.7784154025984602</v>
      </c>
      <c r="GY3250" s="81">
        <v>1.1148832299820636E-2</v>
      </c>
      <c r="GZ3250" s="81">
        <v>4.7784154025984602</v>
      </c>
    </row>
    <row r="3251" spans="98:208" x14ac:dyDescent="0.25">
      <c r="CT3251" s="81" t="s">
        <v>155</v>
      </c>
      <c r="CU3251" s="81" t="s">
        <v>472</v>
      </c>
      <c r="CV3251" s="81" t="s">
        <v>454</v>
      </c>
      <c r="CW3251" s="81">
        <v>2031</v>
      </c>
      <c r="CX3251" s="81">
        <v>0</v>
      </c>
      <c r="CY3251" s="81">
        <v>0</v>
      </c>
      <c r="CZ3251" s="81">
        <v>0</v>
      </c>
      <c r="DA3251" s="81">
        <v>0</v>
      </c>
      <c r="DB3251" s="81">
        <v>22783.187028906879</v>
      </c>
      <c r="DC3251" s="81">
        <v>453.26096055709542</v>
      </c>
      <c r="DD3251" s="81">
        <v>14531.33568557209</v>
      </c>
      <c r="DE3251" s="81">
        <v>7798.5903827775528</v>
      </c>
      <c r="DF3251" s="81">
        <v>0</v>
      </c>
      <c r="DG3251" s="81">
        <v>0</v>
      </c>
      <c r="DH3251" s="81">
        <v>5.0533304373066725</v>
      </c>
      <c r="DI3251" s="81">
        <v>5.0533304373066725</v>
      </c>
      <c r="DJ3251" s="81">
        <v>1.7052948381914131E-9</v>
      </c>
      <c r="DL3251" s="81">
        <v>0</v>
      </c>
      <c r="DM3251" s="81">
        <v>0</v>
      </c>
      <c r="DN3251" s="81">
        <v>0</v>
      </c>
      <c r="DO3251" s="81">
        <v>0</v>
      </c>
      <c r="DP3251" s="81">
        <v>0</v>
      </c>
      <c r="DQ3251" s="81">
        <v>0</v>
      </c>
      <c r="DR3251" s="81">
        <v>0</v>
      </c>
      <c r="DS3251" s="81">
        <v>8.6174183104146254E-9</v>
      </c>
      <c r="DT3251" s="81">
        <v>8.6174183104146254E-9</v>
      </c>
      <c r="DU3251" s="81">
        <v>0</v>
      </c>
      <c r="DV3251" s="81">
        <v>8.6174183104146254E-9</v>
      </c>
      <c r="DW3251" s="81">
        <v>8.6174183104146254E-9</v>
      </c>
      <c r="GE3251" s="81" t="s">
        <v>449</v>
      </c>
      <c r="GF3251" s="81" t="s">
        <v>155</v>
      </c>
      <c r="GG3251" s="81" t="s">
        <v>474</v>
      </c>
      <c r="GH3251" s="81" t="s">
        <v>455</v>
      </c>
      <c r="GI3251" s="81">
        <v>2028</v>
      </c>
      <c r="GJ3251" s="81" t="s">
        <v>201</v>
      </c>
      <c r="GK3251" s="81">
        <v>453.26096055710917</v>
      </c>
      <c r="GL3251" s="81">
        <v>145.26083699999899</v>
      </c>
      <c r="GM3251" s="81">
        <v>2028</v>
      </c>
      <c r="GN3251" s="81" t="s">
        <v>173</v>
      </c>
      <c r="GO3251" s="81">
        <v>1.1148832299820636E-2</v>
      </c>
      <c r="GP3251" s="81">
        <v>10</v>
      </c>
      <c r="GQ3251" s="81">
        <v>0</v>
      </c>
      <c r="GR3251" s="81" t="s">
        <v>448</v>
      </c>
      <c r="GS3251" s="81">
        <v>1.1148832299820636E-2</v>
      </c>
      <c r="GT3251" s="81">
        <v>5.0533304373068262</v>
      </c>
      <c r="GU3251" s="81">
        <v>1.1148832299820636E-2</v>
      </c>
      <c r="GV3251" s="81">
        <v>5.0533304373068262</v>
      </c>
      <c r="GW3251" s="81">
        <v>1.1148832299820636E-2</v>
      </c>
      <c r="GX3251" s="81">
        <v>5.0533304373068262</v>
      </c>
      <c r="GY3251" s="81">
        <v>1.1148832299820636E-2</v>
      </c>
      <c r="GZ3251" s="81">
        <v>5.0533304373068262</v>
      </c>
    </row>
    <row r="3252" spans="98:208" x14ac:dyDescent="0.25">
      <c r="CT3252" s="81" t="s">
        <v>155</v>
      </c>
      <c r="CU3252" s="81" t="s">
        <v>472</v>
      </c>
      <c r="CV3252" s="81" t="s">
        <v>454</v>
      </c>
      <c r="CW3252" s="81">
        <v>2032</v>
      </c>
      <c r="CX3252" s="81">
        <v>0</v>
      </c>
      <c r="CY3252" s="81">
        <v>0</v>
      </c>
      <c r="CZ3252" s="81">
        <v>0</v>
      </c>
      <c r="DA3252" s="81">
        <v>0</v>
      </c>
      <c r="DB3252" s="81">
        <v>22783.187028906879</v>
      </c>
      <c r="DC3252" s="81">
        <v>453.26096055709542</v>
      </c>
      <c r="DD3252" s="81">
        <v>14531.33568557209</v>
      </c>
      <c r="DE3252" s="81">
        <v>7798.5903827775528</v>
      </c>
      <c r="DF3252" s="81">
        <v>0</v>
      </c>
      <c r="DG3252" s="81">
        <v>0</v>
      </c>
      <c r="DH3252" s="81">
        <v>0</v>
      </c>
      <c r="DI3252" s="81">
        <v>5.0533304373066725</v>
      </c>
      <c r="DJ3252" s="81">
        <v>1.7052948381914131E-9</v>
      </c>
      <c r="DL3252" s="81">
        <v>0</v>
      </c>
      <c r="DM3252" s="81">
        <v>0</v>
      </c>
      <c r="DN3252" s="81">
        <v>0</v>
      </c>
      <c r="DO3252" s="81">
        <v>0</v>
      </c>
      <c r="DP3252" s="81">
        <v>0</v>
      </c>
      <c r="DQ3252" s="81">
        <v>0</v>
      </c>
      <c r="DR3252" s="81">
        <v>0</v>
      </c>
      <c r="DS3252" s="81">
        <v>0</v>
      </c>
      <c r="DT3252" s="81">
        <v>0</v>
      </c>
      <c r="DU3252" s="81">
        <v>0</v>
      </c>
      <c r="DV3252" s="81">
        <v>8.6174183104146254E-9</v>
      </c>
      <c r="DW3252" s="81">
        <v>8.6174183104146254E-9</v>
      </c>
      <c r="GE3252" s="81" t="s">
        <v>449</v>
      </c>
      <c r="GF3252" s="81" t="s">
        <v>155</v>
      </c>
      <c r="GG3252" s="81" t="s">
        <v>474</v>
      </c>
      <c r="GH3252" s="81" t="s">
        <v>455</v>
      </c>
      <c r="GI3252" s="81">
        <v>2029</v>
      </c>
      <c r="GJ3252" s="81" t="s">
        <v>201</v>
      </c>
      <c r="GK3252" s="81">
        <v>453.26096055710917</v>
      </c>
      <c r="GL3252" s="81">
        <v>145.26083699999899</v>
      </c>
      <c r="GM3252" s="81">
        <v>2029</v>
      </c>
      <c r="GN3252" s="81" t="s">
        <v>173</v>
      </c>
      <c r="GO3252" s="81">
        <v>1.1148832299820636E-2</v>
      </c>
      <c r="GP3252" s="81">
        <v>10</v>
      </c>
      <c r="GQ3252" s="81">
        <v>0</v>
      </c>
      <c r="GR3252" s="81" t="s">
        <v>448</v>
      </c>
      <c r="GS3252" s="81">
        <v>1.1148832299820636E-2</v>
      </c>
      <c r="GT3252" s="81">
        <v>5.0533304373068262</v>
      </c>
      <c r="GU3252" s="81">
        <v>1.1148832299820636E-2</v>
      </c>
      <c r="GV3252" s="81">
        <v>5.0533304373068262</v>
      </c>
      <c r="GW3252" s="81">
        <v>1.1148832299820636E-2</v>
      </c>
      <c r="GX3252" s="81">
        <v>5.0533304373068262</v>
      </c>
      <c r="GY3252" s="81">
        <v>1.1148832299820636E-2</v>
      </c>
      <c r="GZ3252" s="81">
        <v>5.0533304373068262</v>
      </c>
    </row>
    <row r="3253" spans="98:208" x14ac:dyDescent="0.25">
      <c r="CT3253" s="81" t="s">
        <v>155</v>
      </c>
      <c r="CU3253" s="81" t="s">
        <v>472</v>
      </c>
      <c r="CV3253" s="81" t="s">
        <v>455</v>
      </c>
      <c r="CW3253" s="81">
        <v>2020</v>
      </c>
      <c r="CX3253" s="81">
        <v>0</v>
      </c>
      <c r="CY3253" s="81">
        <v>0</v>
      </c>
      <c r="CZ3253" s="81">
        <v>0</v>
      </c>
      <c r="DA3253" s="81">
        <v>0</v>
      </c>
      <c r="DB3253" s="81">
        <v>21083.842824224459</v>
      </c>
      <c r="DC3253" s="81">
        <v>409.22373582043952</v>
      </c>
      <c r="DD3253" s="81">
        <v>13469.087812378741</v>
      </c>
      <c r="DE3253" s="81">
        <v>7205.5312760252828</v>
      </c>
      <c r="DF3253" s="81">
        <v>4.5623668037681835</v>
      </c>
      <c r="DG3253" s="81">
        <v>0</v>
      </c>
      <c r="DH3253" s="81">
        <v>0</v>
      </c>
      <c r="DI3253" s="81">
        <v>0</v>
      </c>
      <c r="DJ3253" s="81">
        <v>7.3547295154750684E-8</v>
      </c>
      <c r="DL3253" s="81">
        <v>0</v>
      </c>
      <c r="DM3253" s="81">
        <v>3.3554973792097507E-7</v>
      </c>
      <c r="DN3253" s="81">
        <v>3.3554973792097507E-7</v>
      </c>
      <c r="DO3253" s="81">
        <v>0</v>
      </c>
      <c r="DP3253" s="81">
        <v>0</v>
      </c>
      <c r="DQ3253" s="81">
        <v>0</v>
      </c>
      <c r="DR3253" s="81">
        <v>0</v>
      </c>
      <c r="DS3253" s="81">
        <v>0</v>
      </c>
      <c r="DT3253" s="81">
        <v>0</v>
      </c>
      <c r="DU3253" s="81">
        <v>0</v>
      </c>
      <c r="DV3253" s="81">
        <v>0</v>
      </c>
      <c r="DW3253" s="81">
        <v>0</v>
      </c>
      <c r="GE3253" s="81" t="s">
        <v>449</v>
      </c>
      <c r="GF3253" s="81" t="s">
        <v>155</v>
      </c>
      <c r="GG3253" s="81" t="s">
        <v>474</v>
      </c>
      <c r="GH3253" s="81" t="s">
        <v>455</v>
      </c>
      <c r="GI3253" s="81">
        <v>2030</v>
      </c>
      <c r="GJ3253" s="81" t="s">
        <v>201</v>
      </c>
      <c r="GK3253" s="81">
        <v>453.26096055710917</v>
      </c>
      <c r="GL3253" s="81">
        <v>145.26083699999899</v>
      </c>
      <c r="GM3253" s="81">
        <v>2030</v>
      </c>
      <c r="GN3253" s="81" t="s">
        <v>173</v>
      </c>
      <c r="GO3253" s="81">
        <v>1.1148832299820636E-2</v>
      </c>
      <c r="GP3253" s="81">
        <v>10</v>
      </c>
      <c r="GQ3253" s="81">
        <v>0</v>
      </c>
      <c r="GR3253" s="81" t="s">
        <v>448</v>
      </c>
      <c r="GS3253" s="81">
        <v>0</v>
      </c>
      <c r="GT3253" s="81">
        <v>0</v>
      </c>
      <c r="GU3253" s="81">
        <v>1.1148832299820636E-2</v>
      </c>
      <c r="GV3253" s="81">
        <v>5.0533304373068262</v>
      </c>
      <c r="GW3253" s="81">
        <v>1.1148832299820636E-2</v>
      </c>
      <c r="GX3253" s="81">
        <v>5.0533304373068262</v>
      </c>
      <c r="GY3253" s="81">
        <v>1.1148832299820636E-2</v>
      </c>
      <c r="GZ3253" s="81">
        <v>5.0533304373068262</v>
      </c>
    </row>
    <row r="3254" spans="98:208" x14ac:dyDescent="0.25">
      <c r="CT3254" s="81" t="s">
        <v>155</v>
      </c>
      <c r="CU3254" s="81" t="s">
        <v>472</v>
      </c>
      <c r="CV3254" s="81" t="s">
        <v>455</v>
      </c>
      <c r="CW3254" s="81">
        <v>2021</v>
      </c>
      <c r="CX3254" s="81">
        <v>0</v>
      </c>
      <c r="CY3254" s="81">
        <v>0</v>
      </c>
      <c r="CZ3254" s="81">
        <v>0</v>
      </c>
      <c r="DA3254" s="81">
        <v>0</v>
      </c>
      <c r="DB3254" s="81">
        <v>21083.842824224459</v>
      </c>
      <c r="DC3254" s="81">
        <v>409.22373582043952</v>
      </c>
      <c r="DD3254" s="81">
        <v>13469.087812378741</v>
      </c>
      <c r="DE3254" s="81">
        <v>7205.5312760252828</v>
      </c>
      <c r="DF3254" s="81">
        <v>4.5623668037681835</v>
      </c>
      <c r="DG3254" s="81">
        <v>4.5623668037681835</v>
      </c>
      <c r="DH3254" s="81">
        <v>0</v>
      </c>
      <c r="DI3254" s="81">
        <v>0</v>
      </c>
      <c r="DJ3254" s="81">
        <v>7.3547295154750684E-8</v>
      </c>
      <c r="DL3254" s="81">
        <v>0</v>
      </c>
      <c r="DM3254" s="81">
        <v>3.3554973792097507E-7</v>
      </c>
      <c r="DN3254" s="81">
        <v>3.3554973792097507E-7</v>
      </c>
      <c r="DO3254" s="81">
        <v>0</v>
      </c>
      <c r="DP3254" s="81">
        <v>3.3554973792097507E-7</v>
      </c>
      <c r="DQ3254" s="81">
        <v>3.3554973792097507E-7</v>
      </c>
      <c r="DR3254" s="81">
        <v>0</v>
      </c>
      <c r="DS3254" s="81">
        <v>0</v>
      </c>
      <c r="DT3254" s="81">
        <v>0</v>
      </c>
      <c r="DU3254" s="81">
        <v>0</v>
      </c>
      <c r="DV3254" s="81">
        <v>0</v>
      </c>
      <c r="DW3254" s="81">
        <v>0</v>
      </c>
      <c r="GE3254" s="81" t="s">
        <v>449</v>
      </c>
      <c r="GF3254" s="81" t="s">
        <v>155</v>
      </c>
      <c r="GG3254" s="81" t="s">
        <v>474</v>
      </c>
      <c r="GH3254" s="81" t="s">
        <v>455</v>
      </c>
      <c r="GI3254" s="81">
        <v>2031</v>
      </c>
      <c r="GJ3254" s="81" t="s">
        <v>201</v>
      </c>
      <c r="GK3254" s="81">
        <v>453.26096055710917</v>
      </c>
      <c r="GL3254" s="81">
        <v>145.26083699999899</v>
      </c>
      <c r="GM3254" s="81">
        <v>2031</v>
      </c>
      <c r="GN3254" s="81" t="s">
        <v>173</v>
      </c>
      <c r="GO3254" s="81">
        <v>1.1148832299820636E-2</v>
      </c>
      <c r="GP3254" s="81">
        <v>10</v>
      </c>
      <c r="GQ3254" s="81">
        <v>0</v>
      </c>
      <c r="GR3254" s="81" t="s">
        <v>448</v>
      </c>
      <c r="GS3254" s="81">
        <v>0</v>
      </c>
      <c r="GT3254" s="81">
        <v>0</v>
      </c>
      <c r="GU3254" s="81">
        <v>0</v>
      </c>
      <c r="GV3254" s="81">
        <v>0</v>
      </c>
      <c r="GW3254" s="81">
        <v>1.1148832299820636E-2</v>
      </c>
      <c r="GX3254" s="81">
        <v>5.0533304373068262</v>
      </c>
      <c r="GY3254" s="81">
        <v>1.1148832299820636E-2</v>
      </c>
      <c r="GZ3254" s="81">
        <v>5.0533304373068262</v>
      </c>
    </row>
    <row r="3255" spans="98:208" x14ac:dyDescent="0.25">
      <c r="CT3255" s="81" t="s">
        <v>155</v>
      </c>
      <c r="CU3255" s="81" t="s">
        <v>472</v>
      </c>
      <c r="CV3255" s="81" t="s">
        <v>455</v>
      </c>
      <c r="CW3255" s="81">
        <v>2022</v>
      </c>
      <c r="CX3255" s="81">
        <v>0</v>
      </c>
      <c r="CY3255" s="81">
        <v>0</v>
      </c>
      <c r="CZ3255" s="81">
        <v>0</v>
      </c>
      <c r="DA3255" s="81">
        <v>0</v>
      </c>
      <c r="DB3255" s="81">
        <v>21083.842824224459</v>
      </c>
      <c r="DC3255" s="81">
        <v>409.22373582043952</v>
      </c>
      <c r="DD3255" s="81">
        <v>13469.087812378741</v>
      </c>
      <c r="DE3255" s="81">
        <v>7205.5312760252828</v>
      </c>
      <c r="DF3255" s="81">
        <v>4.5623668037681835</v>
      </c>
      <c r="DG3255" s="81">
        <v>4.5623668037681835</v>
      </c>
      <c r="DH3255" s="81">
        <v>4.5623668037681835</v>
      </c>
      <c r="DI3255" s="81">
        <v>0</v>
      </c>
      <c r="DJ3255" s="81">
        <v>7.3547295154750684E-8</v>
      </c>
      <c r="DL3255" s="81">
        <v>0</v>
      </c>
      <c r="DM3255" s="81">
        <v>3.3554973792097507E-7</v>
      </c>
      <c r="DN3255" s="81">
        <v>3.3554973792097507E-7</v>
      </c>
      <c r="DO3255" s="81">
        <v>0</v>
      </c>
      <c r="DP3255" s="81">
        <v>3.3554973792097507E-7</v>
      </c>
      <c r="DQ3255" s="81">
        <v>3.3554973792097507E-7</v>
      </c>
      <c r="DR3255" s="81">
        <v>0</v>
      </c>
      <c r="DS3255" s="81">
        <v>3.3554973792097507E-7</v>
      </c>
      <c r="DT3255" s="81">
        <v>3.3554973792097507E-7</v>
      </c>
      <c r="DU3255" s="81">
        <v>0</v>
      </c>
      <c r="DV3255" s="81">
        <v>0</v>
      </c>
      <c r="DW3255" s="81">
        <v>0</v>
      </c>
      <c r="GE3255" s="81" t="s">
        <v>449</v>
      </c>
      <c r="GF3255" s="81" t="s">
        <v>155</v>
      </c>
      <c r="GG3255" s="81" t="s">
        <v>474</v>
      </c>
      <c r="GH3255" s="81" t="s">
        <v>455</v>
      </c>
      <c r="GI3255" s="81">
        <v>2032</v>
      </c>
      <c r="GJ3255" s="81" t="s">
        <v>201</v>
      </c>
      <c r="GK3255" s="81">
        <v>453.26096055710917</v>
      </c>
      <c r="GL3255" s="81">
        <v>145.26083699999899</v>
      </c>
      <c r="GM3255" s="81">
        <v>2032</v>
      </c>
      <c r="GN3255" s="81" t="s">
        <v>173</v>
      </c>
      <c r="GO3255" s="81">
        <v>1.1148832299820636E-2</v>
      </c>
      <c r="GP3255" s="81">
        <v>10</v>
      </c>
      <c r="GQ3255" s="81">
        <v>0</v>
      </c>
      <c r="GR3255" s="81" t="s">
        <v>448</v>
      </c>
      <c r="GS3255" s="81">
        <v>0</v>
      </c>
      <c r="GT3255" s="81">
        <v>0</v>
      </c>
      <c r="GU3255" s="81">
        <v>0</v>
      </c>
      <c r="GV3255" s="81">
        <v>0</v>
      </c>
      <c r="GW3255" s="81">
        <v>0</v>
      </c>
      <c r="GX3255" s="81">
        <v>0</v>
      </c>
      <c r="GY3255" s="81">
        <v>1.1148832299820636E-2</v>
      </c>
      <c r="GZ3255" s="81">
        <v>5.0533304373068262</v>
      </c>
    </row>
    <row r="3256" spans="98:208" x14ac:dyDescent="0.25">
      <c r="CT3256" s="81" t="s">
        <v>155</v>
      </c>
      <c r="CU3256" s="81" t="s">
        <v>472</v>
      </c>
      <c r="CV3256" s="81" t="s">
        <v>455</v>
      </c>
      <c r="CW3256" s="81">
        <v>2023</v>
      </c>
      <c r="CX3256" s="81">
        <v>0</v>
      </c>
      <c r="CY3256" s="81">
        <v>0</v>
      </c>
      <c r="CZ3256" s="81">
        <v>0</v>
      </c>
      <c r="DA3256" s="81">
        <v>0</v>
      </c>
      <c r="DB3256" s="81">
        <v>21835.978114130419</v>
      </c>
      <c r="DC3256" s="81">
        <v>428.60232122030772</v>
      </c>
      <c r="DD3256" s="81">
        <v>13939.560973457559</v>
      </c>
      <c r="DE3256" s="81">
        <v>7467.8148194525529</v>
      </c>
      <c r="DF3256" s="81">
        <v>4.7784154025990659</v>
      </c>
      <c r="DG3256" s="81">
        <v>4.7784154025990659</v>
      </c>
      <c r="DH3256" s="81">
        <v>4.7784154025990659</v>
      </c>
      <c r="DI3256" s="81">
        <v>4.7784154025990659</v>
      </c>
      <c r="DJ3256" s="81">
        <v>7.3547295154750684E-8</v>
      </c>
      <c r="DL3256" s="81">
        <v>0</v>
      </c>
      <c r="DM3256" s="81">
        <v>3.5143952798696031E-7</v>
      </c>
      <c r="DN3256" s="81">
        <v>3.5143952798696031E-7</v>
      </c>
      <c r="DO3256" s="81">
        <v>0</v>
      </c>
      <c r="DP3256" s="81">
        <v>3.5143952798696031E-7</v>
      </c>
      <c r="DQ3256" s="81">
        <v>3.5143952798696031E-7</v>
      </c>
      <c r="DR3256" s="81">
        <v>0</v>
      </c>
      <c r="DS3256" s="81">
        <v>3.5143952798696031E-7</v>
      </c>
      <c r="DT3256" s="81">
        <v>3.5143952798696031E-7</v>
      </c>
      <c r="DU3256" s="81">
        <v>0</v>
      </c>
      <c r="DV3256" s="81">
        <v>3.5143952798696031E-7</v>
      </c>
      <c r="DW3256" s="81">
        <v>3.5143952798696031E-7</v>
      </c>
      <c r="GE3256" s="81" t="s">
        <v>449</v>
      </c>
      <c r="GF3256" s="81" t="s">
        <v>155</v>
      </c>
      <c r="GG3256" s="81" t="s">
        <v>475</v>
      </c>
      <c r="GH3256" s="81" t="s">
        <v>457</v>
      </c>
      <c r="GI3256" s="81">
        <v>2021</v>
      </c>
      <c r="GJ3256" s="81" t="s">
        <v>201</v>
      </c>
      <c r="GK3256" s="81">
        <v>222.22942162787589</v>
      </c>
      <c r="GL3256" s="81">
        <v>57.592095999999998</v>
      </c>
      <c r="GM3256" s="81">
        <v>2021</v>
      </c>
      <c r="GN3256" s="81" t="s">
        <v>173</v>
      </c>
      <c r="GO3256" s="81">
        <v>1.1148832299820636E-2</v>
      </c>
      <c r="GP3256" s="81">
        <v>10</v>
      </c>
      <c r="GQ3256" s="81">
        <v>0</v>
      </c>
      <c r="GR3256" s="81" t="s">
        <v>448</v>
      </c>
      <c r="GS3256" s="81">
        <v>1.1148832299820636E-2</v>
      </c>
      <c r="GT3256" s="81">
        <v>2.4775985538153216</v>
      </c>
      <c r="GU3256" s="81">
        <v>1.1148832299820636E-2</v>
      </c>
      <c r="GV3256" s="81">
        <v>2.4775985538153216</v>
      </c>
      <c r="GW3256" s="81">
        <v>0</v>
      </c>
      <c r="GX3256" s="81">
        <v>0</v>
      </c>
      <c r="GY3256" s="81">
        <v>0</v>
      </c>
      <c r="GZ3256" s="81">
        <v>0</v>
      </c>
    </row>
    <row r="3257" spans="98:208" x14ac:dyDescent="0.25">
      <c r="CT3257" s="81" t="s">
        <v>155</v>
      </c>
      <c r="CU3257" s="81" t="s">
        <v>472</v>
      </c>
      <c r="CV3257" s="81" t="s">
        <v>455</v>
      </c>
      <c r="CW3257" s="81">
        <v>2024</v>
      </c>
      <c r="CX3257" s="81">
        <v>0</v>
      </c>
      <c r="CY3257" s="81">
        <v>0</v>
      </c>
      <c r="CZ3257" s="81">
        <v>0</v>
      </c>
      <c r="DA3257" s="81">
        <v>0</v>
      </c>
      <c r="DB3257" s="81">
        <v>21835.978114130419</v>
      </c>
      <c r="DC3257" s="81">
        <v>428.60232122030772</v>
      </c>
      <c r="DD3257" s="81">
        <v>13939.560973457559</v>
      </c>
      <c r="DE3257" s="81">
        <v>7467.8148194525529</v>
      </c>
      <c r="DF3257" s="81">
        <v>4.7784154025990659</v>
      </c>
      <c r="DG3257" s="81">
        <v>4.7784154025990659</v>
      </c>
      <c r="DH3257" s="81">
        <v>4.7784154025990659</v>
      </c>
      <c r="DI3257" s="81">
        <v>4.7784154025990659</v>
      </c>
      <c r="DJ3257" s="81">
        <v>7.3547295154750684E-8</v>
      </c>
      <c r="DL3257" s="81">
        <v>0</v>
      </c>
      <c r="DM3257" s="81">
        <v>3.5143952798696031E-7</v>
      </c>
      <c r="DN3257" s="81">
        <v>3.5143952798696031E-7</v>
      </c>
      <c r="DO3257" s="81">
        <v>0</v>
      </c>
      <c r="DP3257" s="81">
        <v>3.5143952798696031E-7</v>
      </c>
      <c r="DQ3257" s="81">
        <v>3.5143952798696031E-7</v>
      </c>
      <c r="DR3257" s="81">
        <v>0</v>
      </c>
      <c r="DS3257" s="81">
        <v>3.5143952798696031E-7</v>
      </c>
      <c r="DT3257" s="81">
        <v>3.5143952798696031E-7</v>
      </c>
      <c r="DU3257" s="81">
        <v>0</v>
      </c>
      <c r="DV3257" s="81">
        <v>3.5143952798696031E-7</v>
      </c>
      <c r="DW3257" s="81">
        <v>3.5143952798696031E-7</v>
      </c>
      <c r="GE3257" s="81" t="s">
        <v>449</v>
      </c>
      <c r="GF3257" s="81" t="s">
        <v>155</v>
      </c>
      <c r="GG3257" s="81" t="s">
        <v>475</v>
      </c>
      <c r="GH3257" s="81" t="s">
        <v>457</v>
      </c>
      <c r="GI3257" s="81">
        <v>2022</v>
      </c>
      <c r="GJ3257" s="81" t="s">
        <v>201</v>
      </c>
      <c r="GK3257" s="81">
        <v>222.22942162787589</v>
      </c>
      <c r="GL3257" s="81">
        <v>57.592095999999998</v>
      </c>
      <c r="GM3257" s="81">
        <v>2022</v>
      </c>
      <c r="GN3257" s="81" t="s">
        <v>173</v>
      </c>
      <c r="GO3257" s="81">
        <v>1.1148832299820636E-2</v>
      </c>
      <c r="GP3257" s="81">
        <v>10</v>
      </c>
      <c r="GQ3257" s="81">
        <v>0</v>
      </c>
      <c r="GR3257" s="81" t="s">
        <v>448</v>
      </c>
      <c r="GS3257" s="81">
        <v>1.1148832299820636E-2</v>
      </c>
      <c r="GT3257" s="81">
        <v>2.4775985538153216</v>
      </c>
      <c r="GU3257" s="81">
        <v>1.1148832299820636E-2</v>
      </c>
      <c r="GV3257" s="81">
        <v>2.4775985538153216</v>
      </c>
      <c r="GW3257" s="81">
        <v>1.1148832299820636E-2</v>
      </c>
      <c r="GX3257" s="81">
        <v>2.4775985538153216</v>
      </c>
      <c r="GY3257" s="81">
        <v>0</v>
      </c>
      <c r="GZ3257" s="81">
        <v>0</v>
      </c>
    </row>
    <row r="3258" spans="98:208" x14ac:dyDescent="0.25">
      <c r="CT3258" s="81" t="s">
        <v>155</v>
      </c>
      <c r="CU3258" s="81" t="s">
        <v>472</v>
      </c>
      <c r="CV3258" s="81" t="s">
        <v>455</v>
      </c>
      <c r="CW3258" s="81">
        <v>2025</v>
      </c>
      <c r="CX3258" s="81">
        <v>0</v>
      </c>
      <c r="CY3258" s="81">
        <v>0</v>
      </c>
      <c r="CZ3258" s="81">
        <v>0</v>
      </c>
      <c r="DA3258" s="81">
        <v>0</v>
      </c>
      <c r="DB3258" s="81">
        <v>21835.978114130419</v>
      </c>
      <c r="DC3258" s="81">
        <v>428.60232122030772</v>
      </c>
      <c r="DD3258" s="81">
        <v>13939.560973457559</v>
      </c>
      <c r="DE3258" s="81">
        <v>7467.8148194525529</v>
      </c>
      <c r="DF3258" s="81">
        <v>4.7784154025990659</v>
      </c>
      <c r="DG3258" s="81">
        <v>4.7784154025990659</v>
      </c>
      <c r="DH3258" s="81">
        <v>4.7784154025990659</v>
      </c>
      <c r="DI3258" s="81">
        <v>4.7784154025990659</v>
      </c>
      <c r="DJ3258" s="81">
        <v>7.3547295154750684E-8</v>
      </c>
      <c r="DL3258" s="81">
        <v>0</v>
      </c>
      <c r="DM3258" s="81">
        <v>3.5143952798696031E-7</v>
      </c>
      <c r="DN3258" s="81">
        <v>3.5143952798696031E-7</v>
      </c>
      <c r="DO3258" s="81">
        <v>0</v>
      </c>
      <c r="DP3258" s="81">
        <v>3.5143952798696031E-7</v>
      </c>
      <c r="DQ3258" s="81">
        <v>3.5143952798696031E-7</v>
      </c>
      <c r="DR3258" s="81">
        <v>0</v>
      </c>
      <c r="DS3258" s="81">
        <v>3.5143952798696031E-7</v>
      </c>
      <c r="DT3258" s="81">
        <v>3.5143952798696031E-7</v>
      </c>
      <c r="DU3258" s="81">
        <v>0</v>
      </c>
      <c r="DV3258" s="81">
        <v>3.5143952798696031E-7</v>
      </c>
      <c r="DW3258" s="81">
        <v>3.5143952798696031E-7</v>
      </c>
      <c r="GE3258" s="81" t="s">
        <v>449</v>
      </c>
      <c r="GF3258" s="81" t="s">
        <v>155</v>
      </c>
      <c r="GG3258" s="81" t="s">
        <v>475</v>
      </c>
      <c r="GH3258" s="81" t="s">
        <v>457</v>
      </c>
      <c r="GI3258" s="81">
        <v>2023</v>
      </c>
      <c r="GJ3258" s="81" t="s">
        <v>201</v>
      </c>
      <c r="GK3258" s="81">
        <v>233.23007680798639</v>
      </c>
      <c r="GL3258" s="81">
        <v>57.592095999999998</v>
      </c>
      <c r="GM3258" s="81">
        <v>2023</v>
      </c>
      <c r="GN3258" s="81" t="s">
        <v>173</v>
      </c>
      <c r="GO3258" s="81">
        <v>1.1148832299820636E-2</v>
      </c>
      <c r="GP3258" s="81">
        <v>10</v>
      </c>
      <c r="GQ3258" s="81">
        <v>0</v>
      </c>
      <c r="GR3258" s="81" t="s">
        <v>448</v>
      </c>
      <c r="GS3258" s="81">
        <v>1.1148832299820636E-2</v>
      </c>
      <c r="GT3258" s="81">
        <v>2.6002430136065264</v>
      </c>
      <c r="GU3258" s="81">
        <v>1.1148832299820636E-2</v>
      </c>
      <c r="GV3258" s="81">
        <v>2.6002430136065264</v>
      </c>
      <c r="GW3258" s="81">
        <v>1.1148832299820636E-2</v>
      </c>
      <c r="GX3258" s="81">
        <v>2.6002430136065264</v>
      </c>
      <c r="GY3258" s="81">
        <v>1.1148832299820636E-2</v>
      </c>
      <c r="GZ3258" s="81">
        <v>2.6002430136065264</v>
      </c>
    </row>
    <row r="3259" spans="98:208" x14ac:dyDescent="0.25">
      <c r="CT3259" s="81" t="s">
        <v>155</v>
      </c>
      <c r="CU3259" s="81" t="s">
        <v>472</v>
      </c>
      <c r="CV3259" s="81" t="s">
        <v>455</v>
      </c>
      <c r="CW3259" s="81">
        <v>2026</v>
      </c>
      <c r="CX3259" s="81">
        <v>0</v>
      </c>
      <c r="CY3259" s="81">
        <v>0</v>
      </c>
      <c r="CZ3259" s="81">
        <v>0</v>
      </c>
      <c r="DA3259" s="81">
        <v>0</v>
      </c>
      <c r="DB3259" s="81">
        <v>21835.978114130419</v>
      </c>
      <c r="DC3259" s="81">
        <v>428.60232122030772</v>
      </c>
      <c r="DD3259" s="81">
        <v>13939.560973457559</v>
      </c>
      <c r="DE3259" s="81">
        <v>7467.8148194525529</v>
      </c>
      <c r="DF3259" s="81">
        <v>4.7784154025990659</v>
      </c>
      <c r="DG3259" s="81">
        <v>4.7784154025990659</v>
      </c>
      <c r="DH3259" s="81">
        <v>4.7784154025990659</v>
      </c>
      <c r="DI3259" s="81">
        <v>4.7784154025990659</v>
      </c>
      <c r="DJ3259" s="81">
        <v>7.3547295154750684E-8</v>
      </c>
      <c r="DL3259" s="81">
        <v>0</v>
      </c>
      <c r="DM3259" s="81">
        <v>3.5143952798696031E-7</v>
      </c>
      <c r="DN3259" s="81">
        <v>3.5143952798696031E-7</v>
      </c>
      <c r="DO3259" s="81">
        <v>0</v>
      </c>
      <c r="DP3259" s="81">
        <v>3.5143952798696031E-7</v>
      </c>
      <c r="DQ3259" s="81">
        <v>3.5143952798696031E-7</v>
      </c>
      <c r="DR3259" s="81">
        <v>0</v>
      </c>
      <c r="DS3259" s="81">
        <v>3.5143952798696031E-7</v>
      </c>
      <c r="DT3259" s="81">
        <v>3.5143952798696031E-7</v>
      </c>
      <c r="DU3259" s="81">
        <v>0</v>
      </c>
      <c r="DV3259" s="81">
        <v>3.5143952798696031E-7</v>
      </c>
      <c r="DW3259" s="81">
        <v>3.5143952798696031E-7</v>
      </c>
      <c r="GE3259" s="81" t="s">
        <v>449</v>
      </c>
      <c r="GF3259" s="81" t="s">
        <v>155</v>
      </c>
      <c r="GG3259" s="81" t="s">
        <v>475</v>
      </c>
      <c r="GH3259" s="81" t="s">
        <v>457</v>
      </c>
      <c r="GI3259" s="81">
        <v>2024</v>
      </c>
      <c r="GJ3259" s="81" t="s">
        <v>201</v>
      </c>
      <c r="GK3259" s="81">
        <v>233.23007680798639</v>
      </c>
      <c r="GL3259" s="81">
        <v>57.592095999999998</v>
      </c>
      <c r="GM3259" s="81">
        <v>2024</v>
      </c>
      <c r="GN3259" s="81" t="s">
        <v>173</v>
      </c>
      <c r="GO3259" s="81">
        <v>1.1148832299820636E-2</v>
      </c>
      <c r="GP3259" s="81">
        <v>10</v>
      </c>
      <c r="GQ3259" s="81">
        <v>0</v>
      </c>
      <c r="GR3259" s="81" t="s">
        <v>448</v>
      </c>
      <c r="GS3259" s="81">
        <v>1.1148832299820636E-2</v>
      </c>
      <c r="GT3259" s="81">
        <v>2.6002430136065264</v>
      </c>
      <c r="GU3259" s="81">
        <v>1.1148832299820636E-2</v>
      </c>
      <c r="GV3259" s="81">
        <v>2.6002430136065264</v>
      </c>
      <c r="GW3259" s="81">
        <v>1.1148832299820636E-2</v>
      </c>
      <c r="GX3259" s="81">
        <v>2.6002430136065264</v>
      </c>
      <c r="GY3259" s="81">
        <v>1.1148832299820636E-2</v>
      </c>
      <c r="GZ3259" s="81">
        <v>2.6002430136065264</v>
      </c>
    </row>
    <row r="3260" spans="98:208" x14ac:dyDescent="0.25">
      <c r="CT3260" s="81" t="s">
        <v>155</v>
      </c>
      <c r="CU3260" s="81" t="s">
        <v>472</v>
      </c>
      <c r="CV3260" s="81" t="s">
        <v>455</v>
      </c>
      <c r="CW3260" s="81">
        <v>2027</v>
      </c>
      <c r="CX3260" s="81">
        <v>0</v>
      </c>
      <c r="CY3260" s="81">
        <v>0</v>
      </c>
      <c r="CZ3260" s="81">
        <v>0</v>
      </c>
      <c r="DA3260" s="81">
        <v>0</v>
      </c>
      <c r="DB3260" s="81">
        <v>21835.978114130419</v>
      </c>
      <c r="DC3260" s="81">
        <v>428.60232122030772</v>
      </c>
      <c r="DD3260" s="81">
        <v>13939.560973457559</v>
      </c>
      <c r="DE3260" s="81">
        <v>7467.8148194525529</v>
      </c>
      <c r="DF3260" s="81">
        <v>4.7784154025990659</v>
      </c>
      <c r="DG3260" s="81">
        <v>4.7784154025990659</v>
      </c>
      <c r="DH3260" s="81">
        <v>4.7784154025990659</v>
      </c>
      <c r="DI3260" s="81">
        <v>4.7784154025990659</v>
      </c>
      <c r="DJ3260" s="81">
        <v>7.3547295154750684E-8</v>
      </c>
      <c r="DL3260" s="81">
        <v>0</v>
      </c>
      <c r="DM3260" s="81">
        <v>3.5143952798696031E-7</v>
      </c>
      <c r="DN3260" s="81">
        <v>3.5143952798696031E-7</v>
      </c>
      <c r="DO3260" s="81">
        <v>0</v>
      </c>
      <c r="DP3260" s="81">
        <v>3.5143952798696031E-7</v>
      </c>
      <c r="DQ3260" s="81">
        <v>3.5143952798696031E-7</v>
      </c>
      <c r="DR3260" s="81">
        <v>0</v>
      </c>
      <c r="DS3260" s="81">
        <v>3.5143952798696031E-7</v>
      </c>
      <c r="DT3260" s="81">
        <v>3.5143952798696031E-7</v>
      </c>
      <c r="DU3260" s="81">
        <v>0</v>
      </c>
      <c r="DV3260" s="81">
        <v>3.5143952798696031E-7</v>
      </c>
      <c r="DW3260" s="81">
        <v>3.5143952798696031E-7</v>
      </c>
      <c r="GE3260" s="81" t="s">
        <v>449</v>
      </c>
      <c r="GF3260" s="81" t="s">
        <v>155</v>
      </c>
      <c r="GG3260" s="81" t="s">
        <v>475</v>
      </c>
      <c r="GH3260" s="81" t="s">
        <v>457</v>
      </c>
      <c r="GI3260" s="81">
        <v>2025</v>
      </c>
      <c r="GJ3260" s="81" t="s">
        <v>201</v>
      </c>
      <c r="GK3260" s="81">
        <v>233.23007680798639</v>
      </c>
      <c r="GL3260" s="81">
        <v>57.592095999999998</v>
      </c>
      <c r="GM3260" s="81">
        <v>2025</v>
      </c>
      <c r="GN3260" s="81" t="s">
        <v>173</v>
      </c>
      <c r="GO3260" s="81">
        <v>1.1148832299820636E-2</v>
      </c>
      <c r="GP3260" s="81">
        <v>10</v>
      </c>
      <c r="GQ3260" s="81">
        <v>0</v>
      </c>
      <c r="GR3260" s="81" t="s">
        <v>448</v>
      </c>
      <c r="GS3260" s="81">
        <v>1.1148832299820636E-2</v>
      </c>
      <c r="GT3260" s="81">
        <v>2.6002430136065264</v>
      </c>
      <c r="GU3260" s="81">
        <v>1.1148832299820636E-2</v>
      </c>
      <c r="GV3260" s="81">
        <v>2.6002430136065264</v>
      </c>
      <c r="GW3260" s="81">
        <v>1.1148832299820636E-2</v>
      </c>
      <c r="GX3260" s="81">
        <v>2.6002430136065264</v>
      </c>
      <c r="GY3260" s="81">
        <v>1.1148832299820636E-2</v>
      </c>
      <c r="GZ3260" s="81">
        <v>2.6002430136065264</v>
      </c>
    </row>
    <row r="3261" spans="98:208" x14ac:dyDescent="0.25">
      <c r="CT3261" s="81" t="s">
        <v>155</v>
      </c>
      <c r="CU3261" s="81" t="s">
        <v>472</v>
      </c>
      <c r="CV3261" s="81" t="s">
        <v>455</v>
      </c>
      <c r="CW3261" s="81">
        <v>2028</v>
      </c>
      <c r="CX3261" s="81">
        <v>0</v>
      </c>
      <c r="CY3261" s="81">
        <v>0</v>
      </c>
      <c r="CZ3261" s="81">
        <v>0</v>
      </c>
      <c r="DA3261" s="81">
        <v>0</v>
      </c>
      <c r="DB3261" s="81">
        <v>22783.187028906919</v>
      </c>
      <c r="DC3261" s="81">
        <v>453.26096055717272</v>
      </c>
      <c r="DD3261" s="81">
        <v>14531.33568557209</v>
      </c>
      <c r="DE3261" s="81">
        <v>7798.5903827776556</v>
      </c>
      <c r="DF3261" s="81">
        <v>5.053330437307535</v>
      </c>
      <c r="DG3261" s="81">
        <v>5.053330437307535</v>
      </c>
      <c r="DH3261" s="81">
        <v>5.053330437307535</v>
      </c>
      <c r="DI3261" s="81">
        <v>5.053330437307535</v>
      </c>
      <c r="DJ3261" s="81">
        <v>7.3547295154750684E-8</v>
      </c>
      <c r="DL3261" s="81">
        <v>0</v>
      </c>
      <c r="DM3261" s="81">
        <v>3.7165878518714263E-7</v>
      </c>
      <c r="DN3261" s="81">
        <v>3.7165878518714263E-7</v>
      </c>
      <c r="DO3261" s="81">
        <v>0</v>
      </c>
      <c r="DP3261" s="81">
        <v>3.7165878518714263E-7</v>
      </c>
      <c r="DQ3261" s="81">
        <v>3.7165878518714263E-7</v>
      </c>
      <c r="DR3261" s="81">
        <v>0</v>
      </c>
      <c r="DS3261" s="81">
        <v>3.7165878518714263E-7</v>
      </c>
      <c r="DT3261" s="81">
        <v>3.7165878518714263E-7</v>
      </c>
      <c r="DU3261" s="81">
        <v>0</v>
      </c>
      <c r="DV3261" s="81">
        <v>3.7165878518714263E-7</v>
      </c>
      <c r="DW3261" s="81">
        <v>3.7165878518714263E-7</v>
      </c>
      <c r="GE3261" s="81" t="s">
        <v>449</v>
      </c>
      <c r="GF3261" s="81" t="s">
        <v>155</v>
      </c>
      <c r="GG3261" s="81" t="s">
        <v>475</v>
      </c>
      <c r="GH3261" s="81" t="s">
        <v>457</v>
      </c>
      <c r="GI3261" s="81">
        <v>2026</v>
      </c>
      <c r="GJ3261" s="81" t="s">
        <v>201</v>
      </c>
      <c r="GK3261" s="81">
        <v>233.23007680798639</v>
      </c>
      <c r="GL3261" s="81">
        <v>57.592095999999998</v>
      </c>
      <c r="GM3261" s="81">
        <v>2026</v>
      </c>
      <c r="GN3261" s="81" t="s">
        <v>173</v>
      </c>
      <c r="GO3261" s="81">
        <v>1.1148832299820636E-2</v>
      </c>
      <c r="GP3261" s="81">
        <v>10</v>
      </c>
      <c r="GQ3261" s="81">
        <v>0</v>
      </c>
      <c r="GR3261" s="81" t="s">
        <v>448</v>
      </c>
      <c r="GS3261" s="81">
        <v>1.1148832299820636E-2</v>
      </c>
      <c r="GT3261" s="81">
        <v>2.6002430136065264</v>
      </c>
      <c r="GU3261" s="81">
        <v>1.1148832299820636E-2</v>
      </c>
      <c r="GV3261" s="81">
        <v>2.6002430136065264</v>
      </c>
      <c r="GW3261" s="81">
        <v>1.1148832299820636E-2</v>
      </c>
      <c r="GX3261" s="81">
        <v>2.6002430136065264</v>
      </c>
      <c r="GY3261" s="81">
        <v>1.1148832299820636E-2</v>
      </c>
      <c r="GZ3261" s="81">
        <v>2.6002430136065264</v>
      </c>
    </row>
    <row r="3262" spans="98:208" x14ac:dyDescent="0.25">
      <c r="CT3262" s="81" t="s">
        <v>155</v>
      </c>
      <c r="CU3262" s="81" t="s">
        <v>472</v>
      </c>
      <c r="CV3262" s="81" t="s">
        <v>455</v>
      </c>
      <c r="CW3262" s="81">
        <v>2029</v>
      </c>
      <c r="CX3262" s="81">
        <v>0</v>
      </c>
      <c r="CY3262" s="81">
        <v>0</v>
      </c>
      <c r="CZ3262" s="81">
        <v>0</v>
      </c>
      <c r="DA3262" s="81">
        <v>0</v>
      </c>
      <c r="DB3262" s="81">
        <v>22783.187028906919</v>
      </c>
      <c r="DC3262" s="81">
        <v>453.26096055717272</v>
      </c>
      <c r="DD3262" s="81">
        <v>14531.33568557209</v>
      </c>
      <c r="DE3262" s="81">
        <v>7798.5903827776556</v>
      </c>
      <c r="DF3262" s="81">
        <v>5.053330437307535</v>
      </c>
      <c r="DG3262" s="81">
        <v>5.053330437307535</v>
      </c>
      <c r="DH3262" s="81">
        <v>5.053330437307535</v>
      </c>
      <c r="DI3262" s="81">
        <v>5.053330437307535</v>
      </c>
      <c r="DJ3262" s="81">
        <v>7.3547295154750684E-8</v>
      </c>
      <c r="DL3262" s="81">
        <v>0</v>
      </c>
      <c r="DM3262" s="81">
        <v>3.7165878518714263E-7</v>
      </c>
      <c r="DN3262" s="81">
        <v>3.7165878518714263E-7</v>
      </c>
      <c r="DO3262" s="81">
        <v>0</v>
      </c>
      <c r="DP3262" s="81">
        <v>3.7165878518714263E-7</v>
      </c>
      <c r="DQ3262" s="81">
        <v>3.7165878518714263E-7</v>
      </c>
      <c r="DR3262" s="81">
        <v>0</v>
      </c>
      <c r="DS3262" s="81">
        <v>3.7165878518714263E-7</v>
      </c>
      <c r="DT3262" s="81">
        <v>3.7165878518714263E-7</v>
      </c>
      <c r="DU3262" s="81">
        <v>0</v>
      </c>
      <c r="DV3262" s="81">
        <v>3.7165878518714263E-7</v>
      </c>
      <c r="DW3262" s="81">
        <v>3.7165878518714263E-7</v>
      </c>
      <c r="GE3262" s="81" t="s">
        <v>449</v>
      </c>
      <c r="GF3262" s="81" t="s">
        <v>155</v>
      </c>
      <c r="GG3262" s="81" t="s">
        <v>475</v>
      </c>
      <c r="GH3262" s="81" t="s">
        <v>457</v>
      </c>
      <c r="GI3262" s="81">
        <v>2027</v>
      </c>
      <c r="GJ3262" s="81" t="s">
        <v>201</v>
      </c>
      <c r="GK3262" s="81">
        <v>233.23007680798639</v>
      </c>
      <c r="GL3262" s="81">
        <v>57.592095999999998</v>
      </c>
      <c r="GM3262" s="81">
        <v>2027</v>
      </c>
      <c r="GN3262" s="81" t="s">
        <v>173</v>
      </c>
      <c r="GO3262" s="81">
        <v>1.1148832299820636E-2</v>
      </c>
      <c r="GP3262" s="81">
        <v>10</v>
      </c>
      <c r="GQ3262" s="81">
        <v>0</v>
      </c>
      <c r="GR3262" s="81" t="s">
        <v>448</v>
      </c>
      <c r="GS3262" s="81">
        <v>1.1148832299820636E-2</v>
      </c>
      <c r="GT3262" s="81">
        <v>2.6002430136065264</v>
      </c>
      <c r="GU3262" s="81">
        <v>1.1148832299820636E-2</v>
      </c>
      <c r="GV3262" s="81">
        <v>2.6002430136065264</v>
      </c>
      <c r="GW3262" s="81">
        <v>1.1148832299820636E-2</v>
      </c>
      <c r="GX3262" s="81">
        <v>2.6002430136065264</v>
      </c>
      <c r="GY3262" s="81">
        <v>1.1148832299820636E-2</v>
      </c>
      <c r="GZ3262" s="81">
        <v>2.6002430136065264</v>
      </c>
    </row>
    <row r="3263" spans="98:208" x14ac:dyDescent="0.25">
      <c r="CT3263" s="81" t="s">
        <v>155</v>
      </c>
      <c r="CU3263" s="81" t="s">
        <v>472</v>
      </c>
      <c r="CV3263" s="81" t="s">
        <v>455</v>
      </c>
      <c r="CW3263" s="81">
        <v>2030</v>
      </c>
      <c r="CX3263" s="81">
        <v>0</v>
      </c>
      <c r="CY3263" s="81">
        <v>0</v>
      </c>
      <c r="CZ3263" s="81">
        <v>0</v>
      </c>
      <c r="DA3263" s="81">
        <v>0</v>
      </c>
      <c r="DB3263" s="81">
        <v>22783.187028906919</v>
      </c>
      <c r="DC3263" s="81">
        <v>453.26096055717272</v>
      </c>
      <c r="DD3263" s="81">
        <v>14531.33568557209</v>
      </c>
      <c r="DE3263" s="81">
        <v>7798.5903827776556</v>
      </c>
      <c r="DF3263" s="81">
        <v>0</v>
      </c>
      <c r="DG3263" s="81">
        <v>5.053330437307535</v>
      </c>
      <c r="DH3263" s="81">
        <v>5.053330437307535</v>
      </c>
      <c r="DI3263" s="81">
        <v>5.053330437307535</v>
      </c>
      <c r="DJ3263" s="81">
        <v>7.3547295154750684E-8</v>
      </c>
      <c r="DL3263" s="81">
        <v>0</v>
      </c>
      <c r="DM3263" s="81">
        <v>0</v>
      </c>
      <c r="DN3263" s="81">
        <v>0</v>
      </c>
      <c r="DO3263" s="81">
        <v>0</v>
      </c>
      <c r="DP3263" s="81">
        <v>3.7165878518714263E-7</v>
      </c>
      <c r="DQ3263" s="81">
        <v>3.7165878518714263E-7</v>
      </c>
      <c r="DR3263" s="81">
        <v>0</v>
      </c>
      <c r="DS3263" s="81">
        <v>3.7165878518714263E-7</v>
      </c>
      <c r="DT3263" s="81">
        <v>3.7165878518714263E-7</v>
      </c>
      <c r="DU3263" s="81">
        <v>0</v>
      </c>
      <c r="DV3263" s="81">
        <v>3.7165878518714263E-7</v>
      </c>
      <c r="DW3263" s="81">
        <v>3.7165878518714263E-7</v>
      </c>
      <c r="GE3263" s="81" t="s">
        <v>449</v>
      </c>
      <c r="GF3263" s="81" t="s">
        <v>155</v>
      </c>
      <c r="GG3263" s="81" t="s">
        <v>475</v>
      </c>
      <c r="GH3263" s="81" t="s">
        <v>457</v>
      </c>
      <c r="GI3263" s="81">
        <v>2028</v>
      </c>
      <c r="GJ3263" s="81" t="s">
        <v>201</v>
      </c>
      <c r="GK3263" s="81">
        <v>247.27299216499719</v>
      </c>
      <c r="GL3263" s="81">
        <v>57.592095999999998</v>
      </c>
      <c r="GM3263" s="81">
        <v>2028</v>
      </c>
      <c r="GN3263" s="81" t="s">
        <v>173</v>
      </c>
      <c r="GO3263" s="81">
        <v>1.1148832299820636E-2</v>
      </c>
      <c r="GP3263" s="81">
        <v>10</v>
      </c>
      <c r="GQ3263" s="81">
        <v>0</v>
      </c>
      <c r="GR3263" s="81" t="s">
        <v>448</v>
      </c>
      <c r="GS3263" s="81">
        <v>1.1148832299820636E-2</v>
      </c>
      <c r="GT3263" s="81">
        <v>2.7568051219224157</v>
      </c>
      <c r="GU3263" s="81">
        <v>1.1148832299820636E-2</v>
      </c>
      <c r="GV3263" s="81">
        <v>2.7568051219224157</v>
      </c>
      <c r="GW3263" s="81">
        <v>1.1148832299820636E-2</v>
      </c>
      <c r="GX3263" s="81">
        <v>2.7568051219224157</v>
      </c>
      <c r="GY3263" s="81">
        <v>1.1148832299820636E-2</v>
      </c>
      <c r="GZ3263" s="81">
        <v>2.7568051219224157</v>
      </c>
    </row>
    <row r="3264" spans="98:208" x14ac:dyDescent="0.25">
      <c r="CT3264" s="81" t="s">
        <v>155</v>
      </c>
      <c r="CU3264" s="81" t="s">
        <v>472</v>
      </c>
      <c r="CV3264" s="81" t="s">
        <v>455</v>
      </c>
      <c r="CW3264" s="81">
        <v>2031</v>
      </c>
      <c r="CX3264" s="81">
        <v>0</v>
      </c>
      <c r="CY3264" s="81">
        <v>0</v>
      </c>
      <c r="CZ3264" s="81">
        <v>0</v>
      </c>
      <c r="DA3264" s="81">
        <v>0</v>
      </c>
      <c r="DB3264" s="81">
        <v>22783.187028906919</v>
      </c>
      <c r="DC3264" s="81">
        <v>453.26096055717272</v>
      </c>
      <c r="DD3264" s="81">
        <v>14531.33568557209</v>
      </c>
      <c r="DE3264" s="81">
        <v>7798.5903827776556</v>
      </c>
      <c r="DF3264" s="81">
        <v>0</v>
      </c>
      <c r="DG3264" s="81">
        <v>0</v>
      </c>
      <c r="DH3264" s="81">
        <v>5.053330437307535</v>
      </c>
      <c r="DI3264" s="81">
        <v>5.053330437307535</v>
      </c>
      <c r="DJ3264" s="81">
        <v>7.3547295154750684E-8</v>
      </c>
      <c r="DL3264" s="81">
        <v>0</v>
      </c>
      <c r="DM3264" s="81">
        <v>0</v>
      </c>
      <c r="DN3264" s="81">
        <v>0</v>
      </c>
      <c r="DO3264" s="81">
        <v>0</v>
      </c>
      <c r="DP3264" s="81">
        <v>0</v>
      </c>
      <c r="DQ3264" s="81">
        <v>0</v>
      </c>
      <c r="DR3264" s="81">
        <v>0</v>
      </c>
      <c r="DS3264" s="81">
        <v>3.7165878518714263E-7</v>
      </c>
      <c r="DT3264" s="81">
        <v>3.7165878518714263E-7</v>
      </c>
      <c r="DU3264" s="81">
        <v>0</v>
      </c>
      <c r="DV3264" s="81">
        <v>3.7165878518714263E-7</v>
      </c>
      <c r="DW3264" s="81">
        <v>3.7165878518714263E-7</v>
      </c>
      <c r="GE3264" s="81" t="s">
        <v>449</v>
      </c>
      <c r="GF3264" s="81" t="s">
        <v>155</v>
      </c>
      <c r="GG3264" s="81" t="s">
        <v>475</v>
      </c>
      <c r="GH3264" s="81" t="s">
        <v>457</v>
      </c>
      <c r="GI3264" s="81">
        <v>2029</v>
      </c>
      <c r="GJ3264" s="81" t="s">
        <v>201</v>
      </c>
      <c r="GK3264" s="81">
        <v>247.27299216499719</v>
      </c>
      <c r="GL3264" s="81">
        <v>57.592095999999998</v>
      </c>
      <c r="GM3264" s="81">
        <v>2029</v>
      </c>
      <c r="GN3264" s="81" t="s">
        <v>173</v>
      </c>
      <c r="GO3264" s="81">
        <v>1.1148832299820636E-2</v>
      </c>
      <c r="GP3264" s="81">
        <v>10</v>
      </c>
      <c r="GQ3264" s="81">
        <v>0</v>
      </c>
      <c r="GR3264" s="81" t="s">
        <v>448</v>
      </c>
      <c r="GS3264" s="81">
        <v>1.1148832299820636E-2</v>
      </c>
      <c r="GT3264" s="81">
        <v>2.7568051219224157</v>
      </c>
      <c r="GU3264" s="81">
        <v>1.1148832299820636E-2</v>
      </c>
      <c r="GV3264" s="81">
        <v>2.7568051219224157</v>
      </c>
      <c r="GW3264" s="81">
        <v>1.1148832299820636E-2</v>
      </c>
      <c r="GX3264" s="81">
        <v>2.7568051219224157</v>
      </c>
      <c r="GY3264" s="81">
        <v>1.1148832299820636E-2</v>
      </c>
      <c r="GZ3264" s="81">
        <v>2.7568051219224157</v>
      </c>
    </row>
    <row r="3265" spans="98:208" x14ac:dyDescent="0.25">
      <c r="CT3265" s="81" t="s">
        <v>155</v>
      </c>
      <c r="CU3265" s="81" t="s">
        <v>472</v>
      </c>
      <c r="CV3265" s="81" t="s">
        <v>455</v>
      </c>
      <c r="CW3265" s="81">
        <v>2032</v>
      </c>
      <c r="CX3265" s="81">
        <v>0</v>
      </c>
      <c r="CY3265" s="81">
        <v>0</v>
      </c>
      <c r="CZ3265" s="81">
        <v>0</v>
      </c>
      <c r="DA3265" s="81">
        <v>0</v>
      </c>
      <c r="DB3265" s="81">
        <v>22783.187028906919</v>
      </c>
      <c r="DC3265" s="81">
        <v>453.26096055717272</v>
      </c>
      <c r="DD3265" s="81">
        <v>14531.33568557209</v>
      </c>
      <c r="DE3265" s="81">
        <v>7798.5903827776556</v>
      </c>
      <c r="DF3265" s="81">
        <v>0</v>
      </c>
      <c r="DG3265" s="81">
        <v>0</v>
      </c>
      <c r="DH3265" s="81">
        <v>0</v>
      </c>
      <c r="DI3265" s="81">
        <v>5.053330437307535</v>
      </c>
      <c r="DJ3265" s="81">
        <v>7.3547295154750684E-8</v>
      </c>
      <c r="DL3265" s="81">
        <v>0</v>
      </c>
      <c r="DM3265" s="81">
        <v>0</v>
      </c>
      <c r="DN3265" s="81">
        <v>0</v>
      </c>
      <c r="DO3265" s="81">
        <v>0</v>
      </c>
      <c r="DP3265" s="81">
        <v>0</v>
      </c>
      <c r="DQ3265" s="81">
        <v>0</v>
      </c>
      <c r="DR3265" s="81">
        <v>0</v>
      </c>
      <c r="DS3265" s="81">
        <v>0</v>
      </c>
      <c r="DT3265" s="81">
        <v>0</v>
      </c>
      <c r="DU3265" s="81">
        <v>0</v>
      </c>
      <c r="DV3265" s="81">
        <v>3.7165878518714263E-7</v>
      </c>
      <c r="DW3265" s="81">
        <v>3.7165878518714263E-7</v>
      </c>
      <c r="GE3265" s="81" t="s">
        <v>449</v>
      </c>
      <c r="GF3265" s="81" t="s">
        <v>155</v>
      </c>
      <c r="GG3265" s="81" t="s">
        <v>475</v>
      </c>
      <c r="GH3265" s="81" t="s">
        <v>457</v>
      </c>
      <c r="GI3265" s="81">
        <v>2030</v>
      </c>
      <c r="GJ3265" s="81" t="s">
        <v>201</v>
      </c>
      <c r="GK3265" s="81">
        <v>247.27299216499719</v>
      </c>
      <c r="GL3265" s="81">
        <v>57.592095999999998</v>
      </c>
      <c r="GM3265" s="81">
        <v>2030</v>
      </c>
      <c r="GN3265" s="81" t="s">
        <v>173</v>
      </c>
      <c r="GO3265" s="81">
        <v>1.1148832299820636E-2</v>
      </c>
      <c r="GP3265" s="81">
        <v>10</v>
      </c>
      <c r="GQ3265" s="81">
        <v>0</v>
      </c>
      <c r="GR3265" s="81" t="s">
        <v>448</v>
      </c>
      <c r="GS3265" s="81">
        <v>0</v>
      </c>
      <c r="GT3265" s="81">
        <v>0</v>
      </c>
      <c r="GU3265" s="81">
        <v>1.1148832299820636E-2</v>
      </c>
      <c r="GV3265" s="81">
        <v>2.7568051219224157</v>
      </c>
      <c r="GW3265" s="81">
        <v>1.1148832299820636E-2</v>
      </c>
      <c r="GX3265" s="81">
        <v>2.7568051219224157</v>
      </c>
      <c r="GY3265" s="81">
        <v>1.1148832299820636E-2</v>
      </c>
      <c r="GZ3265" s="81">
        <v>2.7568051219224157</v>
      </c>
    </row>
    <row r="3266" spans="98:208" x14ac:dyDescent="0.25">
      <c r="CT3266" s="81" t="s">
        <v>155</v>
      </c>
      <c r="CU3266" s="81" t="s">
        <v>473</v>
      </c>
      <c r="CV3266" s="81" t="s">
        <v>457</v>
      </c>
      <c r="CW3266" s="81">
        <v>2020</v>
      </c>
      <c r="CX3266" s="81">
        <v>0</v>
      </c>
      <c r="CY3266" s="81">
        <v>0</v>
      </c>
      <c r="CZ3266" s="81">
        <v>0</v>
      </c>
      <c r="DA3266" s="81">
        <v>0</v>
      </c>
      <c r="DB3266" s="81">
        <v>14146.130641332769</v>
      </c>
      <c r="DC3266" s="81">
        <v>222.22942162783451</v>
      </c>
      <c r="DD3266" s="81">
        <v>8585.7228092480982</v>
      </c>
      <c r="DE3266" s="81">
        <v>5338.1784104568396</v>
      </c>
      <c r="DF3266" s="81">
        <v>2.4775985538148602</v>
      </c>
      <c r="DG3266" s="81">
        <v>0</v>
      </c>
      <c r="DH3266" s="81">
        <v>0</v>
      </c>
      <c r="DI3266" s="81">
        <v>0</v>
      </c>
      <c r="DJ3266" s="81">
        <v>2.3498447188244579E-5</v>
      </c>
      <c r="DL3266" s="81">
        <v>0</v>
      </c>
      <c r="DM3266" s="81">
        <v>5.8219718770489633E-5</v>
      </c>
      <c r="DN3266" s="81">
        <v>5.8219718770489633E-5</v>
      </c>
      <c r="DO3266" s="81">
        <v>0</v>
      </c>
      <c r="DP3266" s="81">
        <v>0</v>
      </c>
      <c r="DQ3266" s="81">
        <v>0</v>
      </c>
      <c r="DR3266" s="81">
        <v>0</v>
      </c>
      <c r="DS3266" s="81">
        <v>0</v>
      </c>
      <c r="DT3266" s="81">
        <v>0</v>
      </c>
      <c r="DU3266" s="81">
        <v>0</v>
      </c>
      <c r="DV3266" s="81">
        <v>0</v>
      </c>
      <c r="DW3266" s="81">
        <v>0</v>
      </c>
      <c r="GE3266" s="81" t="s">
        <v>449</v>
      </c>
      <c r="GF3266" s="81" t="s">
        <v>155</v>
      </c>
      <c r="GG3266" s="81" t="s">
        <v>475</v>
      </c>
      <c r="GH3266" s="81" t="s">
        <v>457</v>
      </c>
      <c r="GI3266" s="81">
        <v>2031</v>
      </c>
      <c r="GJ3266" s="81" t="s">
        <v>201</v>
      </c>
      <c r="GK3266" s="81">
        <v>247.27299216499719</v>
      </c>
      <c r="GL3266" s="81">
        <v>57.592095999999998</v>
      </c>
      <c r="GM3266" s="81">
        <v>2031</v>
      </c>
      <c r="GN3266" s="81" t="s">
        <v>173</v>
      </c>
      <c r="GO3266" s="81">
        <v>1.1148832299820636E-2</v>
      </c>
      <c r="GP3266" s="81">
        <v>10</v>
      </c>
      <c r="GQ3266" s="81">
        <v>0</v>
      </c>
      <c r="GR3266" s="81" t="s">
        <v>448</v>
      </c>
      <c r="GS3266" s="81">
        <v>0</v>
      </c>
      <c r="GT3266" s="81">
        <v>0</v>
      </c>
      <c r="GU3266" s="81">
        <v>0</v>
      </c>
      <c r="GV3266" s="81">
        <v>0</v>
      </c>
      <c r="GW3266" s="81">
        <v>1.1148832299820636E-2</v>
      </c>
      <c r="GX3266" s="81">
        <v>2.7568051219224157</v>
      </c>
      <c r="GY3266" s="81">
        <v>1.1148832299820636E-2</v>
      </c>
      <c r="GZ3266" s="81">
        <v>2.7568051219224157</v>
      </c>
    </row>
    <row r="3267" spans="98:208" x14ac:dyDescent="0.25">
      <c r="CT3267" s="81" t="s">
        <v>155</v>
      </c>
      <c r="CU3267" s="81" t="s">
        <v>473</v>
      </c>
      <c r="CV3267" s="81" t="s">
        <v>457</v>
      </c>
      <c r="CW3267" s="81">
        <v>2021</v>
      </c>
      <c r="CX3267" s="81">
        <v>0</v>
      </c>
      <c r="CY3267" s="81">
        <v>0</v>
      </c>
      <c r="CZ3267" s="81">
        <v>0</v>
      </c>
      <c r="DA3267" s="81">
        <v>0</v>
      </c>
      <c r="DB3267" s="81">
        <v>14146.130641332769</v>
      </c>
      <c r="DC3267" s="81">
        <v>222.22942162783451</v>
      </c>
      <c r="DD3267" s="81">
        <v>8585.7228092480982</v>
      </c>
      <c r="DE3267" s="81">
        <v>5338.1784104568396</v>
      </c>
      <c r="DF3267" s="81">
        <v>2.4775985538148602</v>
      </c>
      <c r="DG3267" s="81">
        <v>2.4775985538148602</v>
      </c>
      <c r="DH3267" s="81">
        <v>0</v>
      </c>
      <c r="DI3267" s="81">
        <v>0</v>
      </c>
      <c r="DJ3267" s="81">
        <v>2.3498447188244579E-5</v>
      </c>
      <c r="DL3267" s="81">
        <v>0</v>
      </c>
      <c r="DM3267" s="81">
        <v>5.8219718770489633E-5</v>
      </c>
      <c r="DN3267" s="81">
        <v>5.8219718770489633E-5</v>
      </c>
      <c r="DO3267" s="81">
        <v>0</v>
      </c>
      <c r="DP3267" s="81">
        <v>5.8219718770489633E-5</v>
      </c>
      <c r="DQ3267" s="81">
        <v>5.8219718770489633E-5</v>
      </c>
      <c r="DR3267" s="81">
        <v>0</v>
      </c>
      <c r="DS3267" s="81">
        <v>0</v>
      </c>
      <c r="DT3267" s="81">
        <v>0</v>
      </c>
      <c r="DU3267" s="81">
        <v>0</v>
      </c>
      <c r="DV3267" s="81">
        <v>0</v>
      </c>
      <c r="DW3267" s="81">
        <v>0</v>
      </c>
      <c r="GE3267" s="81" t="s">
        <v>449</v>
      </c>
      <c r="GF3267" s="81" t="s">
        <v>155</v>
      </c>
      <c r="GG3267" s="81" t="s">
        <v>475</v>
      </c>
      <c r="GH3267" s="81" t="s">
        <v>457</v>
      </c>
      <c r="GI3267" s="81">
        <v>2032</v>
      </c>
      <c r="GJ3267" s="81" t="s">
        <v>201</v>
      </c>
      <c r="GK3267" s="81">
        <v>247.27299216499719</v>
      </c>
      <c r="GL3267" s="81">
        <v>57.592095999999998</v>
      </c>
      <c r="GM3267" s="81">
        <v>2032</v>
      </c>
      <c r="GN3267" s="81" t="s">
        <v>173</v>
      </c>
      <c r="GO3267" s="81">
        <v>1.1148832299820636E-2</v>
      </c>
      <c r="GP3267" s="81">
        <v>10</v>
      </c>
      <c r="GQ3267" s="81">
        <v>0</v>
      </c>
      <c r="GR3267" s="81" t="s">
        <v>448</v>
      </c>
      <c r="GS3267" s="81">
        <v>0</v>
      </c>
      <c r="GT3267" s="81">
        <v>0</v>
      </c>
      <c r="GU3267" s="81">
        <v>0</v>
      </c>
      <c r="GV3267" s="81">
        <v>0</v>
      </c>
      <c r="GW3267" s="81">
        <v>0</v>
      </c>
      <c r="GX3267" s="81">
        <v>0</v>
      </c>
      <c r="GY3267" s="81">
        <v>1.1148832299820636E-2</v>
      </c>
      <c r="GZ3267" s="81">
        <v>2.7568051219224157</v>
      </c>
    </row>
    <row r="3268" spans="98:208" x14ac:dyDescent="0.25">
      <c r="CT3268" s="81" t="s">
        <v>155</v>
      </c>
      <c r="CU3268" s="81" t="s">
        <v>473</v>
      </c>
      <c r="CV3268" s="81" t="s">
        <v>457</v>
      </c>
      <c r="CW3268" s="81">
        <v>2022</v>
      </c>
      <c r="CX3268" s="81">
        <v>0</v>
      </c>
      <c r="CY3268" s="81">
        <v>0</v>
      </c>
      <c r="CZ3268" s="81">
        <v>0</v>
      </c>
      <c r="DA3268" s="81">
        <v>0</v>
      </c>
      <c r="DB3268" s="81">
        <v>14146.130641332769</v>
      </c>
      <c r="DC3268" s="81">
        <v>222.22942162783451</v>
      </c>
      <c r="DD3268" s="81">
        <v>8585.7228092480982</v>
      </c>
      <c r="DE3268" s="81">
        <v>5338.1784104568396</v>
      </c>
      <c r="DF3268" s="81">
        <v>2.4775985538148602</v>
      </c>
      <c r="DG3268" s="81">
        <v>2.4775985538148602</v>
      </c>
      <c r="DH3268" s="81">
        <v>2.4775985538148602</v>
      </c>
      <c r="DI3268" s="81">
        <v>0</v>
      </c>
      <c r="DJ3268" s="81">
        <v>2.3498447188244579E-5</v>
      </c>
      <c r="DL3268" s="81">
        <v>0</v>
      </c>
      <c r="DM3268" s="81">
        <v>5.8219718770489633E-5</v>
      </c>
      <c r="DN3268" s="81">
        <v>5.8219718770489633E-5</v>
      </c>
      <c r="DO3268" s="81">
        <v>0</v>
      </c>
      <c r="DP3268" s="81">
        <v>5.8219718770489633E-5</v>
      </c>
      <c r="DQ3268" s="81">
        <v>5.8219718770489633E-5</v>
      </c>
      <c r="DR3268" s="81">
        <v>0</v>
      </c>
      <c r="DS3268" s="81">
        <v>5.8219718770489633E-5</v>
      </c>
      <c r="DT3268" s="81">
        <v>5.8219718770489633E-5</v>
      </c>
      <c r="DU3268" s="81">
        <v>0</v>
      </c>
      <c r="DV3268" s="81">
        <v>0</v>
      </c>
      <c r="DW3268" s="81">
        <v>0</v>
      </c>
      <c r="GE3268" s="81" t="s">
        <v>449</v>
      </c>
      <c r="GF3268" s="81" t="s">
        <v>155</v>
      </c>
      <c r="GG3268" s="81" t="s">
        <v>475</v>
      </c>
      <c r="GH3268" s="81" t="s">
        <v>458</v>
      </c>
      <c r="GI3268" s="81">
        <v>2021</v>
      </c>
      <c r="GJ3268" s="81" t="s">
        <v>201</v>
      </c>
      <c r="GK3268" s="81">
        <v>222.22942162784099</v>
      </c>
      <c r="GL3268" s="81">
        <v>57.592095999999998</v>
      </c>
      <c r="GM3268" s="81">
        <v>2021</v>
      </c>
      <c r="GN3268" s="81" t="s">
        <v>173</v>
      </c>
      <c r="GO3268" s="81">
        <v>1.1148832299820636E-2</v>
      </c>
      <c r="GP3268" s="81">
        <v>10</v>
      </c>
      <c r="GQ3268" s="81">
        <v>0</v>
      </c>
      <c r="GR3268" s="81" t="s">
        <v>448</v>
      </c>
      <c r="GS3268" s="81">
        <v>1.1148832299820636E-2</v>
      </c>
      <c r="GT3268" s="81">
        <v>2.4775985538149321</v>
      </c>
      <c r="GU3268" s="81">
        <v>1.1148832299820636E-2</v>
      </c>
      <c r="GV3268" s="81">
        <v>2.4775985538149321</v>
      </c>
      <c r="GW3268" s="81">
        <v>0</v>
      </c>
      <c r="GX3268" s="81">
        <v>0</v>
      </c>
      <c r="GY3268" s="81">
        <v>0</v>
      </c>
      <c r="GZ3268" s="81">
        <v>0</v>
      </c>
    </row>
    <row r="3269" spans="98:208" x14ac:dyDescent="0.25">
      <c r="CT3269" s="81" t="s">
        <v>155</v>
      </c>
      <c r="CU3269" s="81" t="s">
        <v>473</v>
      </c>
      <c r="CV3269" s="81" t="s">
        <v>457</v>
      </c>
      <c r="CW3269" s="81">
        <v>2023</v>
      </c>
      <c r="CX3269" s="81">
        <v>0</v>
      </c>
      <c r="CY3269" s="81">
        <v>0</v>
      </c>
      <c r="CZ3269" s="81">
        <v>0</v>
      </c>
      <c r="DA3269" s="81">
        <v>0</v>
      </c>
      <c r="DB3269" s="81">
        <v>14664.63755643689</v>
      </c>
      <c r="DC3269" s="81">
        <v>233.23007680794339</v>
      </c>
      <c r="DD3269" s="81">
        <v>8896.5159934287531</v>
      </c>
      <c r="DE3269" s="81">
        <v>5534.8914862001911</v>
      </c>
      <c r="DF3269" s="81">
        <v>2.6002430136060473</v>
      </c>
      <c r="DG3269" s="81">
        <v>2.6002430136060473</v>
      </c>
      <c r="DH3269" s="81">
        <v>2.6002430136060473</v>
      </c>
      <c r="DI3269" s="81">
        <v>2.6002430136060473</v>
      </c>
      <c r="DJ3269" s="81">
        <v>2.3498447188244579E-5</v>
      </c>
      <c r="DL3269" s="81">
        <v>0</v>
      </c>
      <c r="DM3269" s="81">
        <v>6.1101673131823634E-5</v>
      </c>
      <c r="DN3269" s="81">
        <v>6.1101673131823634E-5</v>
      </c>
      <c r="DO3269" s="81">
        <v>0</v>
      </c>
      <c r="DP3269" s="81">
        <v>6.1101673131823634E-5</v>
      </c>
      <c r="DQ3269" s="81">
        <v>6.1101673131823634E-5</v>
      </c>
      <c r="DR3269" s="81">
        <v>0</v>
      </c>
      <c r="DS3269" s="81">
        <v>6.1101673131823634E-5</v>
      </c>
      <c r="DT3269" s="81">
        <v>6.1101673131823634E-5</v>
      </c>
      <c r="DU3269" s="81">
        <v>0</v>
      </c>
      <c r="DV3269" s="81">
        <v>6.1101673131823634E-5</v>
      </c>
      <c r="DW3269" s="81">
        <v>6.1101673131823634E-5</v>
      </c>
      <c r="GE3269" s="81" t="s">
        <v>449</v>
      </c>
      <c r="GF3269" s="81" t="s">
        <v>155</v>
      </c>
      <c r="GG3269" s="81" t="s">
        <v>475</v>
      </c>
      <c r="GH3269" s="81" t="s">
        <v>458</v>
      </c>
      <c r="GI3269" s="81">
        <v>2022</v>
      </c>
      <c r="GJ3269" s="81" t="s">
        <v>201</v>
      </c>
      <c r="GK3269" s="81">
        <v>222.22942162784099</v>
      </c>
      <c r="GL3269" s="81">
        <v>57.592095999999998</v>
      </c>
      <c r="GM3269" s="81">
        <v>2022</v>
      </c>
      <c r="GN3269" s="81" t="s">
        <v>173</v>
      </c>
      <c r="GO3269" s="81">
        <v>1.1148832299820636E-2</v>
      </c>
      <c r="GP3269" s="81">
        <v>10</v>
      </c>
      <c r="GQ3269" s="81">
        <v>0</v>
      </c>
      <c r="GR3269" s="81" t="s">
        <v>448</v>
      </c>
      <c r="GS3269" s="81">
        <v>1.1148832299820636E-2</v>
      </c>
      <c r="GT3269" s="81">
        <v>2.4775985538149321</v>
      </c>
      <c r="GU3269" s="81">
        <v>1.1148832299820636E-2</v>
      </c>
      <c r="GV3269" s="81">
        <v>2.4775985538149321</v>
      </c>
      <c r="GW3269" s="81">
        <v>1.1148832299820636E-2</v>
      </c>
      <c r="GX3269" s="81">
        <v>2.4775985538149321</v>
      </c>
      <c r="GY3269" s="81">
        <v>0</v>
      </c>
      <c r="GZ3269" s="81">
        <v>0</v>
      </c>
    </row>
    <row r="3270" spans="98:208" x14ac:dyDescent="0.25">
      <c r="CT3270" s="81" t="s">
        <v>155</v>
      </c>
      <c r="CU3270" s="81" t="s">
        <v>473</v>
      </c>
      <c r="CV3270" s="81" t="s">
        <v>457</v>
      </c>
      <c r="CW3270" s="81">
        <v>2024</v>
      </c>
      <c r="CX3270" s="81">
        <v>0</v>
      </c>
      <c r="CY3270" s="81">
        <v>0</v>
      </c>
      <c r="CZ3270" s="81">
        <v>0</v>
      </c>
      <c r="DA3270" s="81">
        <v>0</v>
      </c>
      <c r="DB3270" s="81">
        <v>14664.63755643689</v>
      </c>
      <c r="DC3270" s="81">
        <v>233.23007680794339</v>
      </c>
      <c r="DD3270" s="81">
        <v>8896.5159934287531</v>
      </c>
      <c r="DE3270" s="81">
        <v>5534.8914862001911</v>
      </c>
      <c r="DF3270" s="81">
        <v>2.6002430136060473</v>
      </c>
      <c r="DG3270" s="81">
        <v>2.6002430136060473</v>
      </c>
      <c r="DH3270" s="81">
        <v>2.6002430136060473</v>
      </c>
      <c r="DI3270" s="81">
        <v>2.6002430136060473</v>
      </c>
      <c r="DJ3270" s="81">
        <v>2.3498447188244579E-5</v>
      </c>
      <c r="DL3270" s="81">
        <v>0</v>
      </c>
      <c r="DM3270" s="81">
        <v>6.1101673131823634E-5</v>
      </c>
      <c r="DN3270" s="81">
        <v>6.1101673131823634E-5</v>
      </c>
      <c r="DO3270" s="81">
        <v>0</v>
      </c>
      <c r="DP3270" s="81">
        <v>6.1101673131823634E-5</v>
      </c>
      <c r="DQ3270" s="81">
        <v>6.1101673131823634E-5</v>
      </c>
      <c r="DR3270" s="81">
        <v>0</v>
      </c>
      <c r="DS3270" s="81">
        <v>6.1101673131823634E-5</v>
      </c>
      <c r="DT3270" s="81">
        <v>6.1101673131823634E-5</v>
      </c>
      <c r="DU3270" s="81">
        <v>0</v>
      </c>
      <c r="DV3270" s="81">
        <v>6.1101673131823634E-5</v>
      </c>
      <c r="DW3270" s="81">
        <v>6.1101673131823634E-5</v>
      </c>
      <c r="GE3270" s="81" t="s">
        <v>449</v>
      </c>
      <c r="GF3270" s="81" t="s">
        <v>155</v>
      </c>
      <c r="GG3270" s="81" t="s">
        <v>475</v>
      </c>
      <c r="GH3270" s="81" t="s">
        <v>458</v>
      </c>
      <c r="GI3270" s="81">
        <v>2023</v>
      </c>
      <c r="GJ3270" s="81" t="s">
        <v>201</v>
      </c>
      <c r="GK3270" s="81">
        <v>233.2300768079501</v>
      </c>
      <c r="GL3270" s="81">
        <v>57.592095999999998</v>
      </c>
      <c r="GM3270" s="81">
        <v>2023</v>
      </c>
      <c r="GN3270" s="81" t="s">
        <v>173</v>
      </c>
      <c r="GO3270" s="81">
        <v>1.1148832299820636E-2</v>
      </c>
      <c r="GP3270" s="81">
        <v>10</v>
      </c>
      <c r="GQ3270" s="81">
        <v>0</v>
      </c>
      <c r="GR3270" s="81" t="s">
        <v>448</v>
      </c>
      <c r="GS3270" s="81">
        <v>1.1148832299820636E-2</v>
      </c>
      <c r="GT3270" s="81">
        <v>2.6002430136061219</v>
      </c>
      <c r="GU3270" s="81">
        <v>1.1148832299820636E-2</v>
      </c>
      <c r="GV3270" s="81">
        <v>2.6002430136061219</v>
      </c>
      <c r="GW3270" s="81">
        <v>1.1148832299820636E-2</v>
      </c>
      <c r="GX3270" s="81">
        <v>2.6002430136061219</v>
      </c>
      <c r="GY3270" s="81">
        <v>1.1148832299820636E-2</v>
      </c>
      <c r="GZ3270" s="81">
        <v>2.6002430136061219</v>
      </c>
    </row>
    <row r="3271" spans="98:208" x14ac:dyDescent="0.25">
      <c r="CT3271" s="81" t="s">
        <v>155</v>
      </c>
      <c r="CU3271" s="81" t="s">
        <v>473</v>
      </c>
      <c r="CV3271" s="81" t="s">
        <v>457</v>
      </c>
      <c r="CW3271" s="81">
        <v>2025</v>
      </c>
      <c r="CX3271" s="81">
        <v>0</v>
      </c>
      <c r="CY3271" s="81">
        <v>0</v>
      </c>
      <c r="CZ3271" s="81">
        <v>0</v>
      </c>
      <c r="DA3271" s="81">
        <v>0</v>
      </c>
      <c r="DB3271" s="81">
        <v>14664.63755643689</v>
      </c>
      <c r="DC3271" s="81">
        <v>233.23007680794339</v>
      </c>
      <c r="DD3271" s="81">
        <v>8896.5159934287531</v>
      </c>
      <c r="DE3271" s="81">
        <v>5534.8914862001911</v>
      </c>
      <c r="DF3271" s="81">
        <v>2.6002430136060473</v>
      </c>
      <c r="DG3271" s="81">
        <v>2.6002430136060473</v>
      </c>
      <c r="DH3271" s="81">
        <v>2.6002430136060473</v>
      </c>
      <c r="DI3271" s="81">
        <v>2.6002430136060473</v>
      </c>
      <c r="DJ3271" s="81">
        <v>2.3498447188244579E-5</v>
      </c>
      <c r="DL3271" s="81">
        <v>0</v>
      </c>
      <c r="DM3271" s="81">
        <v>6.1101673131823634E-5</v>
      </c>
      <c r="DN3271" s="81">
        <v>6.1101673131823634E-5</v>
      </c>
      <c r="DO3271" s="81">
        <v>0</v>
      </c>
      <c r="DP3271" s="81">
        <v>6.1101673131823634E-5</v>
      </c>
      <c r="DQ3271" s="81">
        <v>6.1101673131823634E-5</v>
      </c>
      <c r="DR3271" s="81">
        <v>0</v>
      </c>
      <c r="DS3271" s="81">
        <v>6.1101673131823634E-5</v>
      </c>
      <c r="DT3271" s="81">
        <v>6.1101673131823634E-5</v>
      </c>
      <c r="DU3271" s="81">
        <v>0</v>
      </c>
      <c r="DV3271" s="81">
        <v>6.1101673131823634E-5</v>
      </c>
      <c r="DW3271" s="81">
        <v>6.1101673131823634E-5</v>
      </c>
      <c r="GE3271" s="81" t="s">
        <v>449</v>
      </c>
      <c r="GF3271" s="81" t="s">
        <v>155</v>
      </c>
      <c r="GG3271" s="81" t="s">
        <v>475</v>
      </c>
      <c r="GH3271" s="81" t="s">
        <v>458</v>
      </c>
      <c r="GI3271" s="81">
        <v>2024</v>
      </c>
      <c r="GJ3271" s="81" t="s">
        <v>201</v>
      </c>
      <c r="GK3271" s="81">
        <v>233.2300768079501</v>
      </c>
      <c r="GL3271" s="81">
        <v>57.592095999999998</v>
      </c>
      <c r="GM3271" s="81">
        <v>2024</v>
      </c>
      <c r="GN3271" s="81" t="s">
        <v>173</v>
      </c>
      <c r="GO3271" s="81">
        <v>1.1148832299820636E-2</v>
      </c>
      <c r="GP3271" s="81">
        <v>10</v>
      </c>
      <c r="GQ3271" s="81">
        <v>0</v>
      </c>
      <c r="GR3271" s="81" t="s">
        <v>448</v>
      </c>
      <c r="GS3271" s="81">
        <v>1.1148832299820636E-2</v>
      </c>
      <c r="GT3271" s="81">
        <v>2.6002430136061219</v>
      </c>
      <c r="GU3271" s="81">
        <v>1.1148832299820636E-2</v>
      </c>
      <c r="GV3271" s="81">
        <v>2.6002430136061219</v>
      </c>
      <c r="GW3271" s="81">
        <v>1.1148832299820636E-2</v>
      </c>
      <c r="GX3271" s="81">
        <v>2.6002430136061219</v>
      </c>
      <c r="GY3271" s="81">
        <v>1.1148832299820636E-2</v>
      </c>
      <c r="GZ3271" s="81">
        <v>2.6002430136061219</v>
      </c>
    </row>
    <row r="3272" spans="98:208" x14ac:dyDescent="0.25">
      <c r="CT3272" s="81" t="s">
        <v>155</v>
      </c>
      <c r="CU3272" s="81" t="s">
        <v>473</v>
      </c>
      <c r="CV3272" s="81" t="s">
        <v>457</v>
      </c>
      <c r="CW3272" s="81">
        <v>2026</v>
      </c>
      <c r="CX3272" s="81">
        <v>0</v>
      </c>
      <c r="CY3272" s="81">
        <v>0</v>
      </c>
      <c r="CZ3272" s="81">
        <v>0</v>
      </c>
      <c r="DA3272" s="81">
        <v>0</v>
      </c>
      <c r="DB3272" s="81">
        <v>14664.63755643689</v>
      </c>
      <c r="DC3272" s="81">
        <v>233.23007680794339</v>
      </c>
      <c r="DD3272" s="81">
        <v>8896.5159934287531</v>
      </c>
      <c r="DE3272" s="81">
        <v>5534.8914862001911</v>
      </c>
      <c r="DF3272" s="81">
        <v>2.6002430136060473</v>
      </c>
      <c r="DG3272" s="81">
        <v>2.6002430136060473</v>
      </c>
      <c r="DH3272" s="81">
        <v>2.6002430136060473</v>
      </c>
      <c r="DI3272" s="81">
        <v>2.6002430136060473</v>
      </c>
      <c r="DJ3272" s="81">
        <v>2.3498447188244579E-5</v>
      </c>
      <c r="DL3272" s="81">
        <v>0</v>
      </c>
      <c r="DM3272" s="81">
        <v>6.1101673131823634E-5</v>
      </c>
      <c r="DN3272" s="81">
        <v>6.1101673131823634E-5</v>
      </c>
      <c r="DO3272" s="81">
        <v>0</v>
      </c>
      <c r="DP3272" s="81">
        <v>6.1101673131823634E-5</v>
      </c>
      <c r="DQ3272" s="81">
        <v>6.1101673131823634E-5</v>
      </c>
      <c r="DR3272" s="81">
        <v>0</v>
      </c>
      <c r="DS3272" s="81">
        <v>6.1101673131823634E-5</v>
      </c>
      <c r="DT3272" s="81">
        <v>6.1101673131823634E-5</v>
      </c>
      <c r="DU3272" s="81">
        <v>0</v>
      </c>
      <c r="DV3272" s="81">
        <v>6.1101673131823634E-5</v>
      </c>
      <c r="DW3272" s="81">
        <v>6.1101673131823634E-5</v>
      </c>
      <c r="GE3272" s="81" t="s">
        <v>449</v>
      </c>
      <c r="GF3272" s="81" t="s">
        <v>155</v>
      </c>
      <c r="GG3272" s="81" t="s">
        <v>475</v>
      </c>
      <c r="GH3272" s="81" t="s">
        <v>458</v>
      </c>
      <c r="GI3272" s="81">
        <v>2025</v>
      </c>
      <c r="GJ3272" s="81" t="s">
        <v>201</v>
      </c>
      <c r="GK3272" s="81">
        <v>233.2300768079501</v>
      </c>
      <c r="GL3272" s="81">
        <v>57.592095999999998</v>
      </c>
      <c r="GM3272" s="81">
        <v>2025</v>
      </c>
      <c r="GN3272" s="81" t="s">
        <v>173</v>
      </c>
      <c r="GO3272" s="81">
        <v>1.1148832299820636E-2</v>
      </c>
      <c r="GP3272" s="81">
        <v>10</v>
      </c>
      <c r="GQ3272" s="81">
        <v>0</v>
      </c>
      <c r="GR3272" s="81" t="s">
        <v>448</v>
      </c>
      <c r="GS3272" s="81">
        <v>1.1148832299820636E-2</v>
      </c>
      <c r="GT3272" s="81">
        <v>2.6002430136061219</v>
      </c>
      <c r="GU3272" s="81">
        <v>1.1148832299820636E-2</v>
      </c>
      <c r="GV3272" s="81">
        <v>2.6002430136061219</v>
      </c>
      <c r="GW3272" s="81">
        <v>1.1148832299820636E-2</v>
      </c>
      <c r="GX3272" s="81">
        <v>2.6002430136061219</v>
      </c>
      <c r="GY3272" s="81">
        <v>1.1148832299820636E-2</v>
      </c>
      <c r="GZ3272" s="81">
        <v>2.6002430136061219</v>
      </c>
    </row>
    <row r="3273" spans="98:208" x14ac:dyDescent="0.25">
      <c r="CT3273" s="81" t="s">
        <v>155</v>
      </c>
      <c r="CU3273" s="81" t="s">
        <v>473</v>
      </c>
      <c r="CV3273" s="81" t="s">
        <v>457</v>
      </c>
      <c r="CW3273" s="81">
        <v>2027</v>
      </c>
      <c r="CX3273" s="81">
        <v>0</v>
      </c>
      <c r="CY3273" s="81">
        <v>0</v>
      </c>
      <c r="CZ3273" s="81">
        <v>0</v>
      </c>
      <c r="DA3273" s="81">
        <v>0</v>
      </c>
      <c r="DB3273" s="81">
        <v>14664.63755643689</v>
      </c>
      <c r="DC3273" s="81">
        <v>233.23007680794339</v>
      </c>
      <c r="DD3273" s="81">
        <v>8896.5159934287531</v>
      </c>
      <c r="DE3273" s="81">
        <v>5534.8914862001911</v>
      </c>
      <c r="DF3273" s="81">
        <v>2.6002430136060473</v>
      </c>
      <c r="DG3273" s="81">
        <v>2.6002430136060473</v>
      </c>
      <c r="DH3273" s="81">
        <v>2.6002430136060473</v>
      </c>
      <c r="DI3273" s="81">
        <v>2.6002430136060473</v>
      </c>
      <c r="DJ3273" s="81">
        <v>2.3498447188244579E-5</v>
      </c>
      <c r="DL3273" s="81">
        <v>0</v>
      </c>
      <c r="DM3273" s="81">
        <v>6.1101673131823634E-5</v>
      </c>
      <c r="DN3273" s="81">
        <v>6.1101673131823634E-5</v>
      </c>
      <c r="DO3273" s="81">
        <v>0</v>
      </c>
      <c r="DP3273" s="81">
        <v>6.1101673131823634E-5</v>
      </c>
      <c r="DQ3273" s="81">
        <v>6.1101673131823634E-5</v>
      </c>
      <c r="DR3273" s="81">
        <v>0</v>
      </c>
      <c r="DS3273" s="81">
        <v>6.1101673131823634E-5</v>
      </c>
      <c r="DT3273" s="81">
        <v>6.1101673131823634E-5</v>
      </c>
      <c r="DU3273" s="81">
        <v>0</v>
      </c>
      <c r="DV3273" s="81">
        <v>6.1101673131823634E-5</v>
      </c>
      <c r="DW3273" s="81">
        <v>6.1101673131823634E-5</v>
      </c>
      <c r="GE3273" s="81" t="s">
        <v>449</v>
      </c>
      <c r="GF3273" s="81" t="s">
        <v>155</v>
      </c>
      <c r="GG3273" s="81" t="s">
        <v>475</v>
      </c>
      <c r="GH3273" s="81" t="s">
        <v>458</v>
      </c>
      <c r="GI3273" s="81">
        <v>2026</v>
      </c>
      <c r="GJ3273" s="81" t="s">
        <v>201</v>
      </c>
      <c r="GK3273" s="81">
        <v>233.2300768079501</v>
      </c>
      <c r="GL3273" s="81">
        <v>57.592095999999998</v>
      </c>
      <c r="GM3273" s="81">
        <v>2026</v>
      </c>
      <c r="GN3273" s="81" t="s">
        <v>173</v>
      </c>
      <c r="GO3273" s="81">
        <v>1.1148832299820636E-2</v>
      </c>
      <c r="GP3273" s="81">
        <v>10</v>
      </c>
      <c r="GQ3273" s="81">
        <v>0</v>
      </c>
      <c r="GR3273" s="81" t="s">
        <v>448</v>
      </c>
      <c r="GS3273" s="81">
        <v>1.1148832299820636E-2</v>
      </c>
      <c r="GT3273" s="81">
        <v>2.6002430136061219</v>
      </c>
      <c r="GU3273" s="81">
        <v>1.1148832299820636E-2</v>
      </c>
      <c r="GV3273" s="81">
        <v>2.6002430136061219</v>
      </c>
      <c r="GW3273" s="81">
        <v>1.1148832299820636E-2</v>
      </c>
      <c r="GX3273" s="81">
        <v>2.6002430136061219</v>
      </c>
      <c r="GY3273" s="81">
        <v>1.1148832299820636E-2</v>
      </c>
      <c r="GZ3273" s="81">
        <v>2.6002430136061219</v>
      </c>
    </row>
    <row r="3274" spans="98:208" x14ac:dyDescent="0.25">
      <c r="CT3274" s="81" t="s">
        <v>155</v>
      </c>
      <c r="CU3274" s="81" t="s">
        <v>473</v>
      </c>
      <c r="CV3274" s="81" t="s">
        <v>457</v>
      </c>
      <c r="CW3274" s="81">
        <v>2028</v>
      </c>
      <c r="CX3274" s="81">
        <v>0</v>
      </c>
      <c r="CY3274" s="81">
        <v>0</v>
      </c>
      <c r="CZ3274" s="81">
        <v>0</v>
      </c>
      <c r="DA3274" s="81">
        <v>0</v>
      </c>
      <c r="DB3274" s="81">
        <v>15317.990942816239</v>
      </c>
      <c r="DC3274" s="81">
        <v>247.2729921649514</v>
      </c>
      <c r="DD3274" s="81">
        <v>9287.6490955446607</v>
      </c>
      <c r="DE3274" s="81">
        <v>5783.0688551066287</v>
      </c>
      <c r="DF3274" s="81">
        <v>2.7568051219219054</v>
      </c>
      <c r="DG3274" s="81">
        <v>2.7568051219219054</v>
      </c>
      <c r="DH3274" s="81">
        <v>2.7568051219219054</v>
      </c>
      <c r="DI3274" s="81">
        <v>2.7568051219219054</v>
      </c>
      <c r="DJ3274" s="81">
        <v>2.3498447188244579E-5</v>
      </c>
      <c r="DL3274" s="81">
        <v>0</v>
      </c>
      <c r="DM3274" s="81">
        <v>6.4780639565764051E-5</v>
      </c>
      <c r="DN3274" s="81">
        <v>6.4780639565764051E-5</v>
      </c>
      <c r="DO3274" s="81">
        <v>0</v>
      </c>
      <c r="DP3274" s="81">
        <v>6.4780639565764051E-5</v>
      </c>
      <c r="DQ3274" s="81">
        <v>6.4780639565764051E-5</v>
      </c>
      <c r="DR3274" s="81">
        <v>0</v>
      </c>
      <c r="DS3274" s="81">
        <v>6.4780639565764051E-5</v>
      </c>
      <c r="DT3274" s="81">
        <v>6.4780639565764051E-5</v>
      </c>
      <c r="DU3274" s="81">
        <v>0</v>
      </c>
      <c r="DV3274" s="81">
        <v>6.4780639565764051E-5</v>
      </c>
      <c r="DW3274" s="81">
        <v>6.4780639565764051E-5</v>
      </c>
      <c r="GE3274" s="81" t="s">
        <v>449</v>
      </c>
      <c r="GF3274" s="81" t="s">
        <v>155</v>
      </c>
      <c r="GG3274" s="81" t="s">
        <v>475</v>
      </c>
      <c r="GH3274" s="81" t="s">
        <v>458</v>
      </c>
      <c r="GI3274" s="81">
        <v>2027</v>
      </c>
      <c r="GJ3274" s="81" t="s">
        <v>201</v>
      </c>
      <c r="GK3274" s="81">
        <v>233.2300768079501</v>
      </c>
      <c r="GL3274" s="81">
        <v>57.592095999999998</v>
      </c>
      <c r="GM3274" s="81">
        <v>2027</v>
      </c>
      <c r="GN3274" s="81" t="s">
        <v>173</v>
      </c>
      <c r="GO3274" s="81">
        <v>1.1148832299820636E-2</v>
      </c>
      <c r="GP3274" s="81">
        <v>10</v>
      </c>
      <c r="GQ3274" s="81">
        <v>0</v>
      </c>
      <c r="GR3274" s="81" t="s">
        <v>448</v>
      </c>
      <c r="GS3274" s="81">
        <v>1.1148832299820636E-2</v>
      </c>
      <c r="GT3274" s="81">
        <v>2.6002430136061219</v>
      </c>
      <c r="GU3274" s="81">
        <v>1.1148832299820636E-2</v>
      </c>
      <c r="GV3274" s="81">
        <v>2.6002430136061219</v>
      </c>
      <c r="GW3274" s="81">
        <v>1.1148832299820636E-2</v>
      </c>
      <c r="GX3274" s="81">
        <v>2.6002430136061219</v>
      </c>
      <c r="GY3274" s="81">
        <v>1.1148832299820636E-2</v>
      </c>
      <c r="GZ3274" s="81">
        <v>2.6002430136061219</v>
      </c>
    </row>
    <row r="3275" spans="98:208" x14ac:dyDescent="0.25">
      <c r="CT3275" s="81" t="s">
        <v>155</v>
      </c>
      <c r="CU3275" s="81" t="s">
        <v>473</v>
      </c>
      <c r="CV3275" s="81" t="s">
        <v>457</v>
      </c>
      <c r="CW3275" s="81">
        <v>2029</v>
      </c>
      <c r="CX3275" s="81">
        <v>0</v>
      </c>
      <c r="CY3275" s="81">
        <v>0</v>
      </c>
      <c r="CZ3275" s="81">
        <v>0</v>
      </c>
      <c r="DA3275" s="81">
        <v>0</v>
      </c>
      <c r="DB3275" s="81">
        <v>15317.990942816239</v>
      </c>
      <c r="DC3275" s="81">
        <v>247.2729921649514</v>
      </c>
      <c r="DD3275" s="81">
        <v>9287.6490955446607</v>
      </c>
      <c r="DE3275" s="81">
        <v>5783.0688551066287</v>
      </c>
      <c r="DF3275" s="81">
        <v>2.7568051219219054</v>
      </c>
      <c r="DG3275" s="81">
        <v>2.7568051219219054</v>
      </c>
      <c r="DH3275" s="81">
        <v>2.7568051219219054</v>
      </c>
      <c r="DI3275" s="81">
        <v>2.7568051219219054</v>
      </c>
      <c r="DJ3275" s="81">
        <v>2.3498447188244579E-5</v>
      </c>
      <c r="DL3275" s="81">
        <v>0</v>
      </c>
      <c r="DM3275" s="81">
        <v>6.4780639565764051E-5</v>
      </c>
      <c r="DN3275" s="81">
        <v>6.4780639565764051E-5</v>
      </c>
      <c r="DO3275" s="81">
        <v>0</v>
      </c>
      <c r="DP3275" s="81">
        <v>6.4780639565764051E-5</v>
      </c>
      <c r="DQ3275" s="81">
        <v>6.4780639565764051E-5</v>
      </c>
      <c r="DR3275" s="81">
        <v>0</v>
      </c>
      <c r="DS3275" s="81">
        <v>6.4780639565764051E-5</v>
      </c>
      <c r="DT3275" s="81">
        <v>6.4780639565764051E-5</v>
      </c>
      <c r="DU3275" s="81">
        <v>0</v>
      </c>
      <c r="DV3275" s="81">
        <v>6.4780639565764051E-5</v>
      </c>
      <c r="DW3275" s="81">
        <v>6.4780639565764051E-5</v>
      </c>
      <c r="GE3275" s="81" t="s">
        <v>449</v>
      </c>
      <c r="GF3275" s="81" t="s">
        <v>155</v>
      </c>
      <c r="GG3275" s="81" t="s">
        <v>475</v>
      </c>
      <c r="GH3275" s="81" t="s">
        <v>458</v>
      </c>
      <c r="GI3275" s="81">
        <v>2028</v>
      </c>
      <c r="GJ3275" s="81" t="s">
        <v>201</v>
      </c>
      <c r="GK3275" s="81">
        <v>247.27299216495871</v>
      </c>
      <c r="GL3275" s="81">
        <v>57.592095999999998</v>
      </c>
      <c r="GM3275" s="81">
        <v>2028</v>
      </c>
      <c r="GN3275" s="81" t="s">
        <v>173</v>
      </c>
      <c r="GO3275" s="81">
        <v>1.1148832299820636E-2</v>
      </c>
      <c r="GP3275" s="81">
        <v>10</v>
      </c>
      <c r="GQ3275" s="81">
        <v>0</v>
      </c>
      <c r="GR3275" s="81" t="s">
        <v>448</v>
      </c>
      <c r="GS3275" s="81">
        <v>1.1148832299820636E-2</v>
      </c>
      <c r="GT3275" s="81">
        <v>2.7568051219219867</v>
      </c>
      <c r="GU3275" s="81">
        <v>1.1148832299820636E-2</v>
      </c>
      <c r="GV3275" s="81">
        <v>2.7568051219219867</v>
      </c>
      <c r="GW3275" s="81">
        <v>1.1148832299820636E-2</v>
      </c>
      <c r="GX3275" s="81">
        <v>2.7568051219219867</v>
      </c>
      <c r="GY3275" s="81">
        <v>1.1148832299820636E-2</v>
      </c>
      <c r="GZ3275" s="81">
        <v>2.7568051219219867</v>
      </c>
    </row>
    <row r="3276" spans="98:208" x14ac:dyDescent="0.25">
      <c r="CT3276" s="81" t="s">
        <v>155</v>
      </c>
      <c r="CU3276" s="81" t="s">
        <v>473</v>
      </c>
      <c r="CV3276" s="81" t="s">
        <v>457</v>
      </c>
      <c r="CW3276" s="81">
        <v>2030</v>
      </c>
      <c r="CX3276" s="81">
        <v>0</v>
      </c>
      <c r="CY3276" s="81">
        <v>0</v>
      </c>
      <c r="CZ3276" s="81">
        <v>0</v>
      </c>
      <c r="DA3276" s="81">
        <v>0</v>
      </c>
      <c r="DB3276" s="81">
        <v>15317.990942816239</v>
      </c>
      <c r="DC3276" s="81">
        <v>247.2729921649514</v>
      </c>
      <c r="DD3276" s="81">
        <v>9287.6490955446607</v>
      </c>
      <c r="DE3276" s="81">
        <v>5783.0688551066287</v>
      </c>
      <c r="DF3276" s="81">
        <v>0</v>
      </c>
      <c r="DG3276" s="81">
        <v>2.7568051219219054</v>
      </c>
      <c r="DH3276" s="81">
        <v>2.7568051219219054</v>
      </c>
      <c r="DI3276" s="81">
        <v>2.7568051219219054</v>
      </c>
      <c r="DJ3276" s="81">
        <v>2.3498447188244579E-5</v>
      </c>
      <c r="DL3276" s="81">
        <v>0</v>
      </c>
      <c r="DM3276" s="81">
        <v>0</v>
      </c>
      <c r="DN3276" s="81">
        <v>0</v>
      </c>
      <c r="DO3276" s="81">
        <v>0</v>
      </c>
      <c r="DP3276" s="81">
        <v>6.4780639565764051E-5</v>
      </c>
      <c r="DQ3276" s="81">
        <v>6.4780639565764051E-5</v>
      </c>
      <c r="DR3276" s="81">
        <v>0</v>
      </c>
      <c r="DS3276" s="81">
        <v>6.4780639565764051E-5</v>
      </c>
      <c r="DT3276" s="81">
        <v>6.4780639565764051E-5</v>
      </c>
      <c r="DU3276" s="81">
        <v>0</v>
      </c>
      <c r="DV3276" s="81">
        <v>6.4780639565764051E-5</v>
      </c>
      <c r="DW3276" s="81">
        <v>6.4780639565764051E-5</v>
      </c>
      <c r="GE3276" s="81" t="s">
        <v>449</v>
      </c>
      <c r="GF3276" s="81" t="s">
        <v>155</v>
      </c>
      <c r="GG3276" s="81" t="s">
        <v>475</v>
      </c>
      <c r="GH3276" s="81" t="s">
        <v>458</v>
      </c>
      <c r="GI3276" s="81">
        <v>2029</v>
      </c>
      <c r="GJ3276" s="81" t="s">
        <v>201</v>
      </c>
      <c r="GK3276" s="81">
        <v>247.27299216495871</v>
      </c>
      <c r="GL3276" s="81">
        <v>57.592095999999998</v>
      </c>
      <c r="GM3276" s="81">
        <v>2029</v>
      </c>
      <c r="GN3276" s="81" t="s">
        <v>173</v>
      </c>
      <c r="GO3276" s="81">
        <v>1.1148832299820636E-2</v>
      </c>
      <c r="GP3276" s="81">
        <v>10</v>
      </c>
      <c r="GQ3276" s="81">
        <v>0</v>
      </c>
      <c r="GR3276" s="81" t="s">
        <v>448</v>
      </c>
      <c r="GS3276" s="81">
        <v>1.1148832299820636E-2</v>
      </c>
      <c r="GT3276" s="81">
        <v>2.7568051219219867</v>
      </c>
      <c r="GU3276" s="81">
        <v>1.1148832299820636E-2</v>
      </c>
      <c r="GV3276" s="81">
        <v>2.7568051219219867</v>
      </c>
      <c r="GW3276" s="81">
        <v>1.1148832299820636E-2</v>
      </c>
      <c r="GX3276" s="81">
        <v>2.7568051219219867</v>
      </c>
      <c r="GY3276" s="81">
        <v>1.1148832299820636E-2</v>
      </c>
      <c r="GZ3276" s="81">
        <v>2.7568051219219867</v>
      </c>
    </row>
    <row r="3277" spans="98:208" x14ac:dyDescent="0.25">
      <c r="CT3277" s="81" t="s">
        <v>155</v>
      </c>
      <c r="CU3277" s="81" t="s">
        <v>473</v>
      </c>
      <c r="CV3277" s="81" t="s">
        <v>457</v>
      </c>
      <c r="CW3277" s="81">
        <v>2031</v>
      </c>
      <c r="CX3277" s="81">
        <v>0</v>
      </c>
      <c r="CY3277" s="81">
        <v>0</v>
      </c>
      <c r="CZ3277" s="81">
        <v>0</v>
      </c>
      <c r="DA3277" s="81">
        <v>0</v>
      </c>
      <c r="DB3277" s="81">
        <v>15317.990942816239</v>
      </c>
      <c r="DC3277" s="81">
        <v>247.2729921649514</v>
      </c>
      <c r="DD3277" s="81">
        <v>9287.6490955446607</v>
      </c>
      <c r="DE3277" s="81">
        <v>5783.0688551066287</v>
      </c>
      <c r="DF3277" s="81">
        <v>0</v>
      </c>
      <c r="DG3277" s="81">
        <v>0</v>
      </c>
      <c r="DH3277" s="81">
        <v>2.7568051219219054</v>
      </c>
      <c r="DI3277" s="81">
        <v>2.7568051219219054</v>
      </c>
      <c r="DJ3277" s="81">
        <v>2.3498447188244579E-5</v>
      </c>
      <c r="DL3277" s="81">
        <v>0</v>
      </c>
      <c r="DM3277" s="81">
        <v>0</v>
      </c>
      <c r="DN3277" s="81">
        <v>0</v>
      </c>
      <c r="DO3277" s="81">
        <v>0</v>
      </c>
      <c r="DP3277" s="81">
        <v>0</v>
      </c>
      <c r="DQ3277" s="81">
        <v>0</v>
      </c>
      <c r="DR3277" s="81">
        <v>0</v>
      </c>
      <c r="DS3277" s="81">
        <v>6.4780639565764051E-5</v>
      </c>
      <c r="DT3277" s="81">
        <v>6.4780639565764051E-5</v>
      </c>
      <c r="DU3277" s="81">
        <v>0</v>
      </c>
      <c r="DV3277" s="81">
        <v>6.4780639565764051E-5</v>
      </c>
      <c r="DW3277" s="81">
        <v>6.4780639565764051E-5</v>
      </c>
      <c r="GE3277" s="81" t="s">
        <v>449</v>
      </c>
      <c r="GF3277" s="81" t="s">
        <v>155</v>
      </c>
      <c r="GG3277" s="81" t="s">
        <v>475</v>
      </c>
      <c r="GH3277" s="81" t="s">
        <v>458</v>
      </c>
      <c r="GI3277" s="81">
        <v>2030</v>
      </c>
      <c r="GJ3277" s="81" t="s">
        <v>201</v>
      </c>
      <c r="GK3277" s="81">
        <v>247.27299216495871</v>
      </c>
      <c r="GL3277" s="81">
        <v>57.592095999999998</v>
      </c>
      <c r="GM3277" s="81">
        <v>2030</v>
      </c>
      <c r="GN3277" s="81" t="s">
        <v>173</v>
      </c>
      <c r="GO3277" s="81">
        <v>1.1148832299820636E-2</v>
      </c>
      <c r="GP3277" s="81">
        <v>10</v>
      </c>
      <c r="GQ3277" s="81">
        <v>0</v>
      </c>
      <c r="GR3277" s="81" t="s">
        <v>448</v>
      </c>
      <c r="GS3277" s="81">
        <v>0</v>
      </c>
      <c r="GT3277" s="81">
        <v>0</v>
      </c>
      <c r="GU3277" s="81">
        <v>1.1148832299820636E-2</v>
      </c>
      <c r="GV3277" s="81">
        <v>2.7568051219219867</v>
      </c>
      <c r="GW3277" s="81">
        <v>1.1148832299820636E-2</v>
      </c>
      <c r="GX3277" s="81">
        <v>2.7568051219219867</v>
      </c>
      <c r="GY3277" s="81">
        <v>1.1148832299820636E-2</v>
      </c>
      <c r="GZ3277" s="81">
        <v>2.7568051219219867</v>
      </c>
    </row>
    <row r="3278" spans="98:208" x14ac:dyDescent="0.25">
      <c r="CT3278" s="81" t="s">
        <v>155</v>
      </c>
      <c r="CU3278" s="81" t="s">
        <v>473</v>
      </c>
      <c r="CV3278" s="81" t="s">
        <v>457</v>
      </c>
      <c r="CW3278" s="81">
        <v>2032</v>
      </c>
      <c r="CX3278" s="81">
        <v>0</v>
      </c>
      <c r="CY3278" s="81">
        <v>0</v>
      </c>
      <c r="CZ3278" s="81">
        <v>0</v>
      </c>
      <c r="DA3278" s="81">
        <v>0</v>
      </c>
      <c r="DB3278" s="81">
        <v>15317.990942816239</v>
      </c>
      <c r="DC3278" s="81">
        <v>247.2729921649514</v>
      </c>
      <c r="DD3278" s="81">
        <v>9287.6490955446607</v>
      </c>
      <c r="DE3278" s="81">
        <v>5783.0688551066287</v>
      </c>
      <c r="DF3278" s="81">
        <v>0</v>
      </c>
      <c r="DG3278" s="81">
        <v>0</v>
      </c>
      <c r="DH3278" s="81">
        <v>0</v>
      </c>
      <c r="DI3278" s="81">
        <v>2.7568051219219054</v>
      </c>
      <c r="DJ3278" s="81">
        <v>2.3498447188244579E-5</v>
      </c>
      <c r="DL3278" s="81">
        <v>0</v>
      </c>
      <c r="DM3278" s="81">
        <v>0</v>
      </c>
      <c r="DN3278" s="81">
        <v>0</v>
      </c>
      <c r="DO3278" s="81">
        <v>0</v>
      </c>
      <c r="DP3278" s="81">
        <v>0</v>
      </c>
      <c r="DQ3278" s="81">
        <v>0</v>
      </c>
      <c r="DR3278" s="81">
        <v>0</v>
      </c>
      <c r="DS3278" s="81">
        <v>0</v>
      </c>
      <c r="DT3278" s="81">
        <v>0</v>
      </c>
      <c r="DU3278" s="81">
        <v>0</v>
      </c>
      <c r="DV3278" s="81">
        <v>6.4780639565764051E-5</v>
      </c>
      <c r="DW3278" s="81">
        <v>6.4780639565764051E-5</v>
      </c>
      <c r="GE3278" s="81" t="s">
        <v>449</v>
      </c>
      <c r="GF3278" s="81" t="s">
        <v>155</v>
      </c>
      <c r="GG3278" s="81" t="s">
        <v>475</v>
      </c>
      <c r="GH3278" s="81" t="s">
        <v>458</v>
      </c>
      <c r="GI3278" s="81">
        <v>2031</v>
      </c>
      <c r="GJ3278" s="81" t="s">
        <v>201</v>
      </c>
      <c r="GK3278" s="81">
        <v>247.27299216495871</v>
      </c>
      <c r="GL3278" s="81">
        <v>57.592095999999998</v>
      </c>
      <c r="GM3278" s="81">
        <v>2031</v>
      </c>
      <c r="GN3278" s="81" t="s">
        <v>173</v>
      </c>
      <c r="GO3278" s="81">
        <v>1.1148832299820636E-2</v>
      </c>
      <c r="GP3278" s="81">
        <v>10</v>
      </c>
      <c r="GQ3278" s="81">
        <v>0</v>
      </c>
      <c r="GR3278" s="81" t="s">
        <v>448</v>
      </c>
      <c r="GS3278" s="81">
        <v>0</v>
      </c>
      <c r="GT3278" s="81">
        <v>0</v>
      </c>
      <c r="GU3278" s="81">
        <v>0</v>
      </c>
      <c r="GV3278" s="81">
        <v>0</v>
      </c>
      <c r="GW3278" s="81">
        <v>1.1148832299820636E-2</v>
      </c>
      <c r="GX3278" s="81">
        <v>2.7568051219219867</v>
      </c>
      <c r="GY3278" s="81">
        <v>1.1148832299820636E-2</v>
      </c>
      <c r="GZ3278" s="81">
        <v>2.7568051219219867</v>
      </c>
    </row>
    <row r="3279" spans="98:208" x14ac:dyDescent="0.25">
      <c r="CT3279" s="81" t="s">
        <v>155</v>
      </c>
      <c r="CU3279" s="81" t="s">
        <v>473</v>
      </c>
      <c r="CV3279" s="81" t="s">
        <v>458</v>
      </c>
      <c r="CW3279" s="81">
        <v>2020</v>
      </c>
      <c r="CX3279" s="81">
        <v>0</v>
      </c>
      <c r="CY3279" s="81">
        <v>0</v>
      </c>
      <c r="CZ3279" s="81">
        <v>0</v>
      </c>
      <c r="DA3279" s="81">
        <v>0</v>
      </c>
      <c r="DB3279" s="81">
        <v>8807.9522308757932</v>
      </c>
      <c r="DC3279" s="81">
        <v>222.22942162783099</v>
      </c>
      <c r="DD3279" s="81">
        <v>8585.7228092479636</v>
      </c>
      <c r="DE3279" s="81">
        <v>0</v>
      </c>
      <c r="DF3279" s="81">
        <v>2.4775985538148206</v>
      </c>
      <c r="DG3279" s="81">
        <v>0</v>
      </c>
      <c r="DH3279" s="81">
        <v>0</v>
      </c>
      <c r="DI3279" s="81">
        <v>0</v>
      </c>
      <c r="DJ3279" s="81">
        <v>2.2096116597382878E-5</v>
      </c>
      <c r="DL3279" s="81">
        <v>0</v>
      </c>
      <c r="DM3279" s="81">
        <v>5.4745306526599478E-5</v>
      </c>
      <c r="DN3279" s="81">
        <v>5.4745306526599478E-5</v>
      </c>
      <c r="DO3279" s="81">
        <v>0</v>
      </c>
      <c r="DP3279" s="81">
        <v>0</v>
      </c>
      <c r="DQ3279" s="81">
        <v>0</v>
      </c>
      <c r="DR3279" s="81">
        <v>0</v>
      </c>
      <c r="DS3279" s="81">
        <v>0</v>
      </c>
      <c r="DT3279" s="81">
        <v>0</v>
      </c>
      <c r="DU3279" s="81">
        <v>0</v>
      </c>
      <c r="DV3279" s="81">
        <v>0</v>
      </c>
      <c r="DW3279" s="81">
        <v>0</v>
      </c>
      <c r="GE3279" s="81" t="s">
        <v>449</v>
      </c>
      <c r="GF3279" s="81" t="s">
        <v>155</v>
      </c>
      <c r="GG3279" s="81" t="s">
        <v>475</v>
      </c>
      <c r="GH3279" s="81" t="s">
        <v>458</v>
      </c>
      <c r="GI3279" s="81">
        <v>2032</v>
      </c>
      <c r="GJ3279" s="81" t="s">
        <v>201</v>
      </c>
      <c r="GK3279" s="81">
        <v>247.27299216495871</v>
      </c>
      <c r="GL3279" s="81">
        <v>57.592095999999998</v>
      </c>
      <c r="GM3279" s="81">
        <v>2032</v>
      </c>
      <c r="GN3279" s="81" t="s">
        <v>173</v>
      </c>
      <c r="GO3279" s="81">
        <v>1.1148832299820636E-2</v>
      </c>
      <c r="GP3279" s="81">
        <v>10</v>
      </c>
      <c r="GQ3279" s="81">
        <v>0</v>
      </c>
      <c r="GR3279" s="81" t="s">
        <v>448</v>
      </c>
      <c r="GS3279" s="81">
        <v>0</v>
      </c>
      <c r="GT3279" s="81">
        <v>0</v>
      </c>
      <c r="GU3279" s="81">
        <v>0</v>
      </c>
      <c r="GV3279" s="81">
        <v>0</v>
      </c>
      <c r="GW3279" s="81">
        <v>0</v>
      </c>
      <c r="GX3279" s="81">
        <v>0</v>
      </c>
      <c r="GY3279" s="81">
        <v>1.1148832299820636E-2</v>
      </c>
      <c r="GZ3279" s="81">
        <v>2.7568051219219867</v>
      </c>
    </row>
    <row r="3280" spans="98:208" x14ac:dyDescent="0.25">
      <c r="CT3280" s="81" t="s">
        <v>155</v>
      </c>
      <c r="CU3280" s="81" t="s">
        <v>473</v>
      </c>
      <c r="CV3280" s="81" t="s">
        <v>458</v>
      </c>
      <c r="CW3280" s="81">
        <v>2021</v>
      </c>
      <c r="CX3280" s="81">
        <v>0</v>
      </c>
      <c r="CY3280" s="81">
        <v>0</v>
      </c>
      <c r="CZ3280" s="81">
        <v>0</v>
      </c>
      <c r="DA3280" s="81">
        <v>0</v>
      </c>
      <c r="DB3280" s="81">
        <v>8807.9522308757932</v>
      </c>
      <c r="DC3280" s="81">
        <v>222.22942162783099</v>
      </c>
      <c r="DD3280" s="81">
        <v>8585.7228092479636</v>
      </c>
      <c r="DE3280" s="81">
        <v>0</v>
      </c>
      <c r="DF3280" s="81">
        <v>2.4775985538148206</v>
      </c>
      <c r="DG3280" s="81">
        <v>2.4775985538148206</v>
      </c>
      <c r="DH3280" s="81">
        <v>0</v>
      </c>
      <c r="DI3280" s="81">
        <v>0</v>
      </c>
      <c r="DJ3280" s="81">
        <v>2.2096116597382878E-5</v>
      </c>
      <c r="DL3280" s="81">
        <v>0</v>
      </c>
      <c r="DM3280" s="81">
        <v>5.4745306526599478E-5</v>
      </c>
      <c r="DN3280" s="81">
        <v>5.4745306526599478E-5</v>
      </c>
      <c r="DO3280" s="81">
        <v>0</v>
      </c>
      <c r="DP3280" s="81">
        <v>5.4745306526599478E-5</v>
      </c>
      <c r="DQ3280" s="81">
        <v>5.4745306526599478E-5</v>
      </c>
      <c r="DR3280" s="81">
        <v>0</v>
      </c>
      <c r="DS3280" s="81">
        <v>0</v>
      </c>
      <c r="DT3280" s="81">
        <v>0</v>
      </c>
      <c r="DU3280" s="81">
        <v>0</v>
      </c>
      <c r="DV3280" s="81">
        <v>0</v>
      </c>
      <c r="DW3280" s="81">
        <v>0</v>
      </c>
      <c r="GE3280" s="81" t="s">
        <v>449</v>
      </c>
      <c r="GF3280" s="81" t="s">
        <v>155</v>
      </c>
      <c r="GG3280" s="81" t="s">
        <v>475</v>
      </c>
      <c r="GH3280" s="81" t="s">
        <v>459</v>
      </c>
      <c r="GI3280" s="81">
        <v>2021</v>
      </c>
      <c r="GJ3280" s="81" t="s">
        <v>201</v>
      </c>
      <c r="GK3280" s="81">
        <v>0.69641821681223315</v>
      </c>
      <c r="GL3280" s="81">
        <v>57.592095999999998</v>
      </c>
      <c r="GM3280" s="81">
        <v>2021</v>
      </c>
      <c r="GN3280" s="81" t="s">
        <v>173</v>
      </c>
      <c r="GO3280" s="81">
        <v>1.1148832299820636E-2</v>
      </c>
      <c r="GP3280" s="81">
        <v>10</v>
      </c>
      <c r="GQ3280" s="81">
        <v>0</v>
      </c>
      <c r="GR3280" s="81" t="s">
        <v>448</v>
      </c>
      <c r="GS3280" s="81">
        <v>1.1148832299820636E-2</v>
      </c>
      <c r="GT3280" s="81">
        <v>7.7642499097797159E-3</v>
      </c>
      <c r="GU3280" s="81">
        <v>1.1148832299820636E-2</v>
      </c>
      <c r="GV3280" s="81">
        <v>7.7642499097797159E-3</v>
      </c>
      <c r="GW3280" s="81">
        <v>0</v>
      </c>
      <c r="GX3280" s="81">
        <v>0</v>
      </c>
      <c r="GY3280" s="81">
        <v>0</v>
      </c>
      <c r="GZ3280" s="81">
        <v>0</v>
      </c>
    </row>
    <row r="3281" spans="98:208" x14ac:dyDescent="0.25">
      <c r="CT3281" s="81" t="s">
        <v>155</v>
      </c>
      <c r="CU3281" s="81" t="s">
        <v>473</v>
      </c>
      <c r="CV3281" s="81" t="s">
        <v>458</v>
      </c>
      <c r="CW3281" s="81">
        <v>2022</v>
      </c>
      <c r="CX3281" s="81">
        <v>0</v>
      </c>
      <c r="CY3281" s="81">
        <v>0</v>
      </c>
      <c r="CZ3281" s="81">
        <v>0</v>
      </c>
      <c r="DA3281" s="81">
        <v>0</v>
      </c>
      <c r="DB3281" s="81">
        <v>8807.9522308757932</v>
      </c>
      <c r="DC3281" s="81">
        <v>222.22942162783099</v>
      </c>
      <c r="DD3281" s="81">
        <v>8585.7228092479636</v>
      </c>
      <c r="DE3281" s="81">
        <v>0</v>
      </c>
      <c r="DF3281" s="81">
        <v>2.4775985538148206</v>
      </c>
      <c r="DG3281" s="81">
        <v>2.4775985538148206</v>
      </c>
      <c r="DH3281" s="81">
        <v>2.4775985538148206</v>
      </c>
      <c r="DI3281" s="81">
        <v>0</v>
      </c>
      <c r="DJ3281" s="81">
        <v>2.2096116597382878E-5</v>
      </c>
      <c r="DL3281" s="81">
        <v>0</v>
      </c>
      <c r="DM3281" s="81">
        <v>5.4745306526599478E-5</v>
      </c>
      <c r="DN3281" s="81">
        <v>5.4745306526599478E-5</v>
      </c>
      <c r="DO3281" s="81">
        <v>0</v>
      </c>
      <c r="DP3281" s="81">
        <v>5.4745306526599478E-5</v>
      </c>
      <c r="DQ3281" s="81">
        <v>5.4745306526599478E-5</v>
      </c>
      <c r="DR3281" s="81">
        <v>0</v>
      </c>
      <c r="DS3281" s="81">
        <v>5.4745306526599478E-5</v>
      </c>
      <c r="DT3281" s="81">
        <v>5.4745306526599478E-5</v>
      </c>
      <c r="DU3281" s="81">
        <v>0</v>
      </c>
      <c r="DV3281" s="81">
        <v>0</v>
      </c>
      <c r="DW3281" s="81">
        <v>0</v>
      </c>
      <c r="GE3281" s="81" t="s">
        <v>449</v>
      </c>
      <c r="GF3281" s="81" t="s">
        <v>155</v>
      </c>
      <c r="GG3281" s="81" t="s">
        <v>475</v>
      </c>
      <c r="GH3281" s="81" t="s">
        <v>459</v>
      </c>
      <c r="GI3281" s="81">
        <v>2022</v>
      </c>
      <c r="GJ3281" s="81" t="s">
        <v>201</v>
      </c>
      <c r="GK3281" s="81">
        <v>0.69641821681223315</v>
      </c>
      <c r="GL3281" s="81">
        <v>57.592095999999998</v>
      </c>
      <c r="GM3281" s="81">
        <v>2022</v>
      </c>
      <c r="GN3281" s="81" t="s">
        <v>173</v>
      </c>
      <c r="GO3281" s="81">
        <v>1.1148832299820636E-2</v>
      </c>
      <c r="GP3281" s="81">
        <v>10</v>
      </c>
      <c r="GQ3281" s="81">
        <v>0</v>
      </c>
      <c r="GR3281" s="81" t="s">
        <v>448</v>
      </c>
      <c r="GS3281" s="81">
        <v>1.1148832299820636E-2</v>
      </c>
      <c r="GT3281" s="81">
        <v>7.7642499097797159E-3</v>
      </c>
      <c r="GU3281" s="81">
        <v>1.1148832299820636E-2</v>
      </c>
      <c r="GV3281" s="81">
        <v>7.7642499097797159E-3</v>
      </c>
      <c r="GW3281" s="81">
        <v>1.1148832299820636E-2</v>
      </c>
      <c r="GX3281" s="81">
        <v>7.7642499097797159E-3</v>
      </c>
      <c r="GY3281" s="81">
        <v>0</v>
      </c>
      <c r="GZ3281" s="81">
        <v>0</v>
      </c>
    </row>
    <row r="3282" spans="98:208" x14ac:dyDescent="0.25">
      <c r="CT3282" s="81" t="s">
        <v>155</v>
      </c>
      <c r="CU3282" s="81" t="s">
        <v>473</v>
      </c>
      <c r="CV3282" s="81" t="s">
        <v>458</v>
      </c>
      <c r="CW3282" s="81">
        <v>2023</v>
      </c>
      <c r="CX3282" s="81">
        <v>0</v>
      </c>
      <c r="CY3282" s="81">
        <v>0</v>
      </c>
      <c r="CZ3282" s="81">
        <v>0</v>
      </c>
      <c r="DA3282" s="81">
        <v>0</v>
      </c>
      <c r="DB3282" s="81">
        <v>9129.7460702365534</v>
      </c>
      <c r="DC3282" s="81">
        <v>233.23007680793961</v>
      </c>
      <c r="DD3282" s="81">
        <v>8896.5159934286112</v>
      </c>
      <c r="DE3282" s="81">
        <v>0</v>
      </c>
      <c r="DF3282" s="81">
        <v>2.6002430136060051</v>
      </c>
      <c r="DG3282" s="81">
        <v>2.6002430136060051</v>
      </c>
      <c r="DH3282" s="81">
        <v>2.6002430136060051</v>
      </c>
      <c r="DI3282" s="81">
        <v>2.6002430136060051</v>
      </c>
      <c r="DJ3282" s="81">
        <v>2.2096116597382878E-5</v>
      </c>
      <c r="DL3282" s="81">
        <v>0</v>
      </c>
      <c r="DM3282" s="81">
        <v>5.7455272810168524E-5</v>
      </c>
      <c r="DN3282" s="81">
        <v>5.7455272810168524E-5</v>
      </c>
      <c r="DO3282" s="81">
        <v>0</v>
      </c>
      <c r="DP3282" s="81">
        <v>5.7455272810168524E-5</v>
      </c>
      <c r="DQ3282" s="81">
        <v>5.7455272810168524E-5</v>
      </c>
      <c r="DR3282" s="81">
        <v>0</v>
      </c>
      <c r="DS3282" s="81">
        <v>5.7455272810168524E-5</v>
      </c>
      <c r="DT3282" s="81">
        <v>5.7455272810168524E-5</v>
      </c>
      <c r="DU3282" s="81">
        <v>0</v>
      </c>
      <c r="DV3282" s="81">
        <v>5.7455272810168524E-5</v>
      </c>
      <c r="DW3282" s="81">
        <v>5.7455272810168524E-5</v>
      </c>
      <c r="GE3282" s="81" t="s">
        <v>449</v>
      </c>
      <c r="GF3282" s="81" t="s">
        <v>155</v>
      </c>
      <c r="GG3282" s="81" t="s">
        <v>475</v>
      </c>
      <c r="GH3282" s="81" t="s">
        <v>459</v>
      </c>
      <c r="GI3282" s="81">
        <v>2023</v>
      </c>
      <c r="GJ3282" s="81" t="s">
        <v>201</v>
      </c>
      <c r="GK3282" s="81">
        <v>0.71896016785820405</v>
      </c>
      <c r="GL3282" s="81">
        <v>57.592095999999998</v>
      </c>
      <c r="GM3282" s="81">
        <v>2023</v>
      </c>
      <c r="GN3282" s="81" t="s">
        <v>173</v>
      </c>
      <c r="GO3282" s="81">
        <v>1.1148832299820636E-2</v>
      </c>
      <c r="GP3282" s="81">
        <v>10</v>
      </c>
      <c r="GQ3282" s="81">
        <v>0</v>
      </c>
      <c r="GR3282" s="81" t="s">
        <v>448</v>
      </c>
      <c r="GS3282" s="81">
        <v>1.1148832299820636E-2</v>
      </c>
      <c r="GT3282" s="81">
        <v>8.0155663417020122E-3</v>
      </c>
      <c r="GU3282" s="81">
        <v>1.1148832299820636E-2</v>
      </c>
      <c r="GV3282" s="81">
        <v>8.0155663417020122E-3</v>
      </c>
      <c r="GW3282" s="81">
        <v>1.1148832299820636E-2</v>
      </c>
      <c r="GX3282" s="81">
        <v>8.0155663417020122E-3</v>
      </c>
      <c r="GY3282" s="81">
        <v>1.1148832299820636E-2</v>
      </c>
      <c r="GZ3282" s="81">
        <v>8.0155663417020122E-3</v>
      </c>
    </row>
    <row r="3283" spans="98:208" x14ac:dyDescent="0.25">
      <c r="CT3283" s="81" t="s">
        <v>155</v>
      </c>
      <c r="CU3283" s="81" t="s">
        <v>473</v>
      </c>
      <c r="CV3283" s="81" t="s">
        <v>458</v>
      </c>
      <c r="CW3283" s="81">
        <v>2024</v>
      </c>
      <c r="CX3283" s="81">
        <v>0</v>
      </c>
      <c r="CY3283" s="81">
        <v>0</v>
      </c>
      <c r="CZ3283" s="81">
        <v>0</v>
      </c>
      <c r="DA3283" s="81">
        <v>0</v>
      </c>
      <c r="DB3283" s="81">
        <v>9129.7460702365534</v>
      </c>
      <c r="DC3283" s="81">
        <v>233.23007680793961</v>
      </c>
      <c r="DD3283" s="81">
        <v>8896.5159934286112</v>
      </c>
      <c r="DE3283" s="81">
        <v>0</v>
      </c>
      <c r="DF3283" s="81">
        <v>2.6002430136060051</v>
      </c>
      <c r="DG3283" s="81">
        <v>2.6002430136060051</v>
      </c>
      <c r="DH3283" s="81">
        <v>2.6002430136060051</v>
      </c>
      <c r="DI3283" s="81">
        <v>2.6002430136060051</v>
      </c>
      <c r="DJ3283" s="81">
        <v>2.2096116597382878E-5</v>
      </c>
      <c r="DL3283" s="81">
        <v>0</v>
      </c>
      <c r="DM3283" s="81">
        <v>5.7455272810168524E-5</v>
      </c>
      <c r="DN3283" s="81">
        <v>5.7455272810168524E-5</v>
      </c>
      <c r="DO3283" s="81">
        <v>0</v>
      </c>
      <c r="DP3283" s="81">
        <v>5.7455272810168524E-5</v>
      </c>
      <c r="DQ3283" s="81">
        <v>5.7455272810168524E-5</v>
      </c>
      <c r="DR3283" s="81">
        <v>0</v>
      </c>
      <c r="DS3283" s="81">
        <v>5.7455272810168524E-5</v>
      </c>
      <c r="DT3283" s="81">
        <v>5.7455272810168524E-5</v>
      </c>
      <c r="DU3283" s="81">
        <v>0</v>
      </c>
      <c r="DV3283" s="81">
        <v>5.7455272810168524E-5</v>
      </c>
      <c r="DW3283" s="81">
        <v>5.7455272810168524E-5</v>
      </c>
      <c r="GE3283" s="81" t="s">
        <v>449</v>
      </c>
      <c r="GF3283" s="81" t="s">
        <v>155</v>
      </c>
      <c r="GG3283" s="81" t="s">
        <v>475</v>
      </c>
      <c r="GH3283" s="81" t="s">
        <v>459</v>
      </c>
      <c r="GI3283" s="81">
        <v>2024</v>
      </c>
      <c r="GJ3283" s="81" t="s">
        <v>201</v>
      </c>
      <c r="GK3283" s="81">
        <v>0.71896016785820405</v>
      </c>
      <c r="GL3283" s="81">
        <v>57.592095999999998</v>
      </c>
      <c r="GM3283" s="81">
        <v>2024</v>
      </c>
      <c r="GN3283" s="81" t="s">
        <v>173</v>
      </c>
      <c r="GO3283" s="81">
        <v>1.1148832299820636E-2</v>
      </c>
      <c r="GP3283" s="81">
        <v>10</v>
      </c>
      <c r="GQ3283" s="81">
        <v>0</v>
      </c>
      <c r="GR3283" s="81" t="s">
        <v>448</v>
      </c>
      <c r="GS3283" s="81">
        <v>1.1148832299820636E-2</v>
      </c>
      <c r="GT3283" s="81">
        <v>8.0155663417020122E-3</v>
      </c>
      <c r="GU3283" s="81">
        <v>1.1148832299820636E-2</v>
      </c>
      <c r="GV3283" s="81">
        <v>8.0155663417020122E-3</v>
      </c>
      <c r="GW3283" s="81">
        <v>1.1148832299820636E-2</v>
      </c>
      <c r="GX3283" s="81">
        <v>8.0155663417020122E-3</v>
      </c>
      <c r="GY3283" s="81">
        <v>1.1148832299820636E-2</v>
      </c>
      <c r="GZ3283" s="81">
        <v>8.0155663417020122E-3</v>
      </c>
    </row>
    <row r="3284" spans="98:208" x14ac:dyDescent="0.25">
      <c r="CT3284" s="81" t="s">
        <v>155</v>
      </c>
      <c r="CU3284" s="81" t="s">
        <v>473</v>
      </c>
      <c r="CV3284" s="81" t="s">
        <v>458</v>
      </c>
      <c r="CW3284" s="81">
        <v>2025</v>
      </c>
      <c r="CX3284" s="81">
        <v>0</v>
      </c>
      <c r="CY3284" s="81">
        <v>0</v>
      </c>
      <c r="CZ3284" s="81">
        <v>0</v>
      </c>
      <c r="DA3284" s="81">
        <v>0</v>
      </c>
      <c r="DB3284" s="81">
        <v>9129.7460702365534</v>
      </c>
      <c r="DC3284" s="81">
        <v>233.23007680793961</v>
      </c>
      <c r="DD3284" s="81">
        <v>8896.5159934286112</v>
      </c>
      <c r="DE3284" s="81">
        <v>0</v>
      </c>
      <c r="DF3284" s="81">
        <v>2.6002430136060051</v>
      </c>
      <c r="DG3284" s="81">
        <v>2.6002430136060051</v>
      </c>
      <c r="DH3284" s="81">
        <v>2.6002430136060051</v>
      </c>
      <c r="DI3284" s="81">
        <v>2.6002430136060051</v>
      </c>
      <c r="DJ3284" s="81">
        <v>2.2096116597382878E-5</v>
      </c>
      <c r="DL3284" s="81">
        <v>0</v>
      </c>
      <c r="DM3284" s="81">
        <v>5.7455272810168524E-5</v>
      </c>
      <c r="DN3284" s="81">
        <v>5.7455272810168524E-5</v>
      </c>
      <c r="DO3284" s="81">
        <v>0</v>
      </c>
      <c r="DP3284" s="81">
        <v>5.7455272810168524E-5</v>
      </c>
      <c r="DQ3284" s="81">
        <v>5.7455272810168524E-5</v>
      </c>
      <c r="DR3284" s="81">
        <v>0</v>
      </c>
      <c r="DS3284" s="81">
        <v>5.7455272810168524E-5</v>
      </c>
      <c r="DT3284" s="81">
        <v>5.7455272810168524E-5</v>
      </c>
      <c r="DU3284" s="81">
        <v>0</v>
      </c>
      <c r="DV3284" s="81">
        <v>5.7455272810168524E-5</v>
      </c>
      <c r="DW3284" s="81">
        <v>5.7455272810168524E-5</v>
      </c>
      <c r="GE3284" s="81" t="s">
        <v>449</v>
      </c>
      <c r="GF3284" s="81" t="s">
        <v>155</v>
      </c>
      <c r="GG3284" s="81" t="s">
        <v>475</v>
      </c>
      <c r="GH3284" s="81" t="s">
        <v>459</v>
      </c>
      <c r="GI3284" s="81">
        <v>2025</v>
      </c>
      <c r="GJ3284" s="81" t="s">
        <v>201</v>
      </c>
      <c r="GK3284" s="81">
        <v>0.71896016785820405</v>
      </c>
      <c r="GL3284" s="81">
        <v>57.592095999999998</v>
      </c>
      <c r="GM3284" s="81">
        <v>2025</v>
      </c>
      <c r="GN3284" s="81" t="s">
        <v>173</v>
      </c>
      <c r="GO3284" s="81">
        <v>1.1148832299820636E-2</v>
      </c>
      <c r="GP3284" s="81">
        <v>10</v>
      </c>
      <c r="GQ3284" s="81">
        <v>0</v>
      </c>
      <c r="GR3284" s="81" t="s">
        <v>448</v>
      </c>
      <c r="GS3284" s="81">
        <v>1.1148832299820636E-2</v>
      </c>
      <c r="GT3284" s="81">
        <v>8.0155663417020122E-3</v>
      </c>
      <c r="GU3284" s="81">
        <v>1.1148832299820636E-2</v>
      </c>
      <c r="GV3284" s="81">
        <v>8.0155663417020122E-3</v>
      </c>
      <c r="GW3284" s="81">
        <v>1.1148832299820636E-2</v>
      </c>
      <c r="GX3284" s="81">
        <v>8.0155663417020122E-3</v>
      </c>
      <c r="GY3284" s="81">
        <v>1.1148832299820636E-2</v>
      </c>
      <c r="GZ3284" s="81">
        <v>8.0155663417020122E-3</v>
      </c>
    </row>
    <row r="3285" spans="98:208" x14ac:dyDescent="0.25">
      <c r="CT3285" s="81" t="s">
        <v>155</v>
      </c>
      <c r="CU3285" s="81" t="s">
        <v>473</v>
      </c>
      <c r="CV3285" s="81" t="s">
        <v>458</v>
      </c>
      <c r="CW3285" s="81">
        <v>2026</v>
      </c>
      <c r="CX3285" s="81">
        <v>0</v>
      </c>
      <c r="CY3285" s="81">
        <v>0</v>
      </c>
      <c r="CZ3285" s="81">
        <v>0</v>
      </c>
      <c r="DA3285" s="81">
        <v>0</v>
      </c>
      <c r="DB3285" s="81">
        <v>9129.7460702365534</v>
      </c>
      <c r="DC3285" s="81">
        <v>233.23007680793961</v>
      </c>
      <c r="DD3285" s="81">
        <v>8896.5159934286112</v>
      </c>
      <c r="DE3285" s="81">
        <v>0</v>
      </c>
      <c r="DF3285" s="81">
        <v>2.6002430136060051</v>
      </c>
      <c r="DG3285" s="81">
        <v>2.6002430136060051</v>
      </c>
      <c r="DH3285" s="81">
        <v>2.6002430136060051</v>
      </c>
      <c r="DI3285" s="81">
        <v>2.6002430136060051</v>
      </c>
      <c r="DJ3285" s="81">
        <v>2.2096116597382878E-5</v>
      </c>
      <c r="DL3285" s="81">
        <v>0</v>
      </c>
      <c r="DM3285" s="81">
        <v>5.7455272810168524E-5</v>
      </c>
      <c r="DN3285" s="81">
        <v>5.7455272810168524E-5</v>
      </c>
      <c r="DO3285" s="81">
        <v>0</v>
      </c>
      <c r="DP3285" s="81">
        <v>5.7455272810168524E-5</v>
      </c>
      <c r="DQ3285" s="81">
        <v>5.7455272810168524E-5</v>
      </c>
      <c r="DR3285" s="81">
        <v>0</v>
      </c>
      <c r="DS3285" s="81">
        <v>5.7455272810168524E-5</v>
      </c>
      <c r="DT3285" s="81">
        <v>5.7455272810168524E-5</v>
      </c>
      <c r="DU3285" s="81">
        <v>0</v>
      </c>
      <c r="DV3285" s="81">
        <v>5.7455272810168524E-5</v>
      </c>
      <c r="DW3285" s="81">
        <v>5.7455272810168524E-5</v>
      </c>
      <c r="GE3285" s="81" t="s">
        <v>449</v>
      </c>
      <c r="GF3285" s="81" t="s">
        <v>155</v>
      </c>
      <c r="GG3285" s="81" t="s">
        <v>475</v>
      </c>
      <c r="GH3285" s="81" t="s">
        <v>459</v>
      </c>
      <c r="GI3285" s="81">
        <v>2026</v>
      </c>
      <c r="GJ3285" s="81" t="s">
        <v>201</v>
      </c>
      <c r="GK3285" s="81">
        <v>0.71896016785820405</v>
      </c>
      <c r="GL3285" s="81">
        <v>57.592095999999998</v>
      </c>
      <c r="GM3285" s="81">
        <v>2026</v>
      </c>
      <c r="GN3285" s="81" t="s">
        <v>173</v>
      </c>
      <c r="GO3285" s="81">
        <v>1.1148832299820636E-2</v>
      </c>
      <c r="GP3285" s="81">
        <v>10</v>
      </c>
      <c r="GQ3285" s="81">
        <v>0</v>
      </c>
      <c r="GR3285" s="81" t="s">
        <v>448</v>
      </c>
      <c r="GS3285" s="81">
        <v>1.1148832299820636E-2</v>
      </c>
      <c r="GT3285" s="81">
        <v>8.0155663417020122E-3</v>
      </c>
      <c r="GU3285" s="81">
        <v>1.1148832299820636E-2</v>
      </c>
      <c r="GV3285" s="81">
        <v>8.0155663417020122E-3</v>
      </c>
      <c r="GW3285" s="81">
        <v>1.1148832299820636E-2</v>
      </c>
      <c r="GX3285" s="81">
        <v>8.0155663417020122E-3</v>
      </c>
      <c r="GY3285" s="81">
        <v>1.1148832299820636E-2</v>
      </c>
      <c r="GZ3285" s="81">
        <v>8.0155663417020122E-3</v>
      </c>
    </row>
    <row r="3286" spans="98:208" x14ac:dyDescent="0.25">
      <c r="CT3286" s="81" t="s">
        <v>155</v>
      </c>
      <c r="CU3286" s="81" t="s">
        <v>473</v>
      </c>
      <c r="CV3286" s="81" t="s">
        <v>458</v>
      </c>
      <c r="CW3286" s="81">
        <v>2027</v>
      </c>
      <c r="CX3286" s="81">
        <v>0</v>
      </c>
      <c r="CY3286" s="81">
        <v>0</v>
      </c>
      <c r="CZ3286" s="81">
        <v>0</v>
      </c>
      <c r="DA3286" s="81">
        <v>0</v>
      </c>
      <c r="DB3286" s="81">
        <v>9129.7460702365534</v>
      </c>
      <c r="DC3286" s="81">
        <v>233.23007680793961</v>
      </c>
      <c r="DD3286" s="81">
        <v>8896.5159934286112</v>
      </c>
      <c r="DE3286" s="81">
        <v>0</v>
      </c>
      <c r="DF3286" s="81">
        <v>2.6002430136060051</v>
      </c>
      <c r="DG3286" s="81">
        <v>2.6002430136060051</v>
      </c>
      <c r="DH3286" s="81">
        <v>2.6002430136060051</v>
      </c>
      <c r="DI3286" s="81">
        <v>2.6002430136060051</v>
      </c>
      <c r="DJ3286" s="81">
        <v>2.2096116597382878E-5</v>
      </c>
      <c r="DL3286" s="81">
        <v>0</v>
      </c>
      <c r="DM3286" s="81">
        <v>5.7455272810168524E-5</v>
      </c>
      <c r="DN3286" s="81">
        <v>5.7455272810168524E-5</v>
      </c>
      <c r="DO3286" s="81">
        <v>0</v>
      </c>
      <c r="DP3286" s="81">
        <v>5.7455272810168524E-5</v>
      </c>
      <c r="DQ3286" s="81">
        <v>5.7455272810168524E-5</v>
      </c>
      <c r="DR3286" s="81">
        <v>0</v>
      </c>
      <c r="DS3286" s="81">
        <v>5.7455272810168524E-5</v>
      </c>
      <c r="DT3286" s="81">
        <v>5.7455272810168524E-5</v>
      </c>
      <c r="DU3286" s="81">
        <v>0</v>
      </c>
      <c r="DV3286" s="81">
        <v>5.7455272810168524E-5</v>
      </c>
      <c r="DW3286" s="81">
        <v>5.7455272810168524E-5</v>
      </c>
      <c r="GE3286" s="81" t="s">
        <v>449</v>
      </c>
      <c r="GF3286" s="81" t="s">
        <v>155</v>
      </c>
      <c r="GG3286" s="81" t="s">
        <v>475</v>
      </c>
      <c r="GH3286" s="81" t="s">
        <v>459</v>
      </c>
      <c r="GI3286" s="81">
        <v>2027</v>
      </c>
      <c r="GJ3286" s="81" t="s">
        <v>201</v>
      </c>
      <c r="GK3286" s="81">
        <v>0.71896016785820405</v>
      </c>
      <c r="GL3286" s="81">
        <v>57.592095999999998</v>
      </c>
      <c r="GM3286" s="81">
        <v>2027</v>
      </c>
      <c r="GN3286" s="81" t="s">
        <v>173</v>
      </c>
      <c r="GO3286" s="81">
        <v>1.1148832299820636E-2</v>
      </c>
      <c r="GP3286" s="81">
        <v>10</v>
      </c>
      <c r="GQ3286" s="81">
        <v>0</v>
      </c>
      <c r="GR3286" s="81" t="s">
        <v>448</v>
      </c>
      <c r="GS3286" s="81">
        <v>1.1148832299820636E-2</v>
      </c>
      <c r="GT3286" s="81">
        <v>8.0155663417020122E-3</v>
      </c>
      <c r="GU3286" s="81">
        <v>1.1148832299820636E-2</v>
      </c>
      <c r="GV3286" s="81">
        <v>8.0155663417020122E-3</v>
      </c>
      <c r="GW3286" s="81">
        <v>1.1148832299820636E-2</v>
      </c>
      <c r="GX3286" s="81">
        <v>8.0155663417020122E-3</v>
      </c>
      <c r="GY3286" s="81">
        <v>1.1148832299820636E-2</v>
      </c>
      <c r="GZ3286" s="81">
        <v>8.0155663417020122E-3</v>
      </c>
    </row>
    <row r="3287" spans="98:208" x14ac:dyDescent="0.25">
      <c r="CT3287" s="81" t="s">
        <v>155</v>
      </c>
      <c r="CU3287" s="81" t="s">
        <v>473</v>
      </c>
      <c r="CV3287" s="81" t="s">
        <v>458</v>
      </c>
      <c r="CW3287" s="81">
        <v>2028</v>
      </c>
      <c r="CX3287" s="81">
        <v>0</v>
      </c>
      <c r="CY3287" s="81">
        <v>0</v>
      </c>
      <c r="CZ3287" s="81">
        <v>0</v>
      </c>
      <c r="DA3287" s="81">
        <v>0</v>
      </c>
      <c r="DB3287" s="81">
        <v>9534.9220877094613</v>
      </c>
      <c r="DC3287" s="81">
        <v>247.27299216494751</v>
      </c>
      <c r="DD3287" s="81">
        <v>9287.6490955445133</v>
      </c>
      <c r="DE3287" s="81">
        <v>0</v>
      </c>
      <c r="DF3287" s="81">
        <v>2.7568051219218619</v>
      </c>
      <c r="DG3287" s="81">
        <v>2.7568051219218619</v>
      </c>
      <c r="DH3287" s="81">
        <v>2.7568051219218619</v>
      </c>
      <c r="DI3287" s="81">
        <v>2.7568051219218619</v>
      </c>
      <c r="DJ3287" s="81">
        <v>2.2096116597382878E-5</v>
      </c>
      <c r="DL3287" s="81">
        <v>0</v>
      </c>
      <c r="DM3287" s="81">
        <v>6.0914687410247783E-5</v>
      </c>
      <c r="DN3287" s="81">
        <v>6.0914687410247783E-5</v>
      </c>
      <c r="DO3287" s="81">
        <v>0</v>
      </c>
      <c r="DP3287" s="81">
        <v>6.0914687410247783E-5</v>
      </c>
      <c r="DQ3287" s="81">
        <v>6.0914687410247783E-5</v>
      </c>
      <c r="DR3287" s="81">
        <v>0</v>
      </c>
      <c r="DS3287" s="81">
        <v>6.0914687410247783E-5</v>
      </c>
      <c r="DT3287" s="81">
        <v>6.0914687410247783E-5</v>
      </c>
      <c r="DU3287" s="81">
        <v>0</v>
      </c>
      <c r="DV3287" s="81">
        <v>6.0914687410247783E-5</v>
      </c>
      <c r="DW3287" s="81">
        <v>6.0914687410247783E-5</v>
      </c>
      <c r="GE3287" s="81" t="s">
        <v>449</v>
      </c>
      <c r="GF3287" s="81" t="s">
        <v>155</v>
      </c>
      <c r="GG3287" s="81" t="s">
        <v>475</v>
      </c>
      <c r="GH3287" s="81" t="s">
        <v>459</v>
      </c>
      <c r="GI3287" s="81">
        <v>2028</v>
      </c>
      <c r="GJ3287" s="81" t="s">
        <v>201</v>
      </c>
      <c r="GK3287" s="81">
        <v>0.74733835430389828</v>
      </c>
      <c r="GL3287" s="81">
        <v>57.592095999999998</v>
      </c>
      <c r="GM3287" s="81">
        <v>2028</v>
      </c>
      <c r="GN3287" s="81" t="s">
        <v>173</v>
      </c>
      <c r="GO3287" s="81">
        <v>1.1148832299820636E-2</v>
      </c>
      <c r="GP3287" s="81">
        <v>10</v>
      </c>
      <c r="GQ3287" s="81">
        <v>0</v>
      </c>
      <c r="GR3287" s="81" t="s">
        <v>448</v>
      </c>
      <c r="GS3287" s="81">
        <v>1.1148832299820636E-2</v>
      </c>
      <c r="GT3287" s="81">
        <v>8.3319499833580998E-3</v>
      </c>
      <c r="GU3287" s="81">
        <v>1.1148832299820636E-2</v>
      </c>
      <c r="GV3287" s="81">
        <v>8.3319499833580998E-3</v>
      </c>
      <c r="GW3287" s="81">
        <v>1.1148832299820636E-2</v>
      </c>
      <c r="GX3287" s="81">
        <v>8.3319499833580998E-3</v>
      </c>
      <c r="GY3287" s="81">
        <v>1.1148832299820636E-2</v>
      </c>
      <c r="GZ3287" s="81">
        <v>8.3319499833580998E-3</v>
      </c>
    </row>
    <row r="3288" spans="98:208" x14ac:dyDescent="0.25">
      <c r="CT3288" s="81" t="s">
        <v>155</v>
      </c>
      <c r="CU3288" s="81" t="s">
        <v>473</v>
      </c>
      <c r="CV3288" s="81" t="s">
        <v>458</v>
      </c>
      <c r="CW3288" s="81">
        <v>2029</v>
      </c>
      <c r="CX3288" s="81">
        <v>0</v>
      </c>
      <c r="CY3288" s="81">
        <v>0</v>
      </c>
      <c r="CZ3288" s="81">
        <v>0</v>
      </c>
      <c r="DA3288" s="81">
        <v>0</v>
      </c>
      <c r="DB3288" s="81">
        <v>9534.9220877094613</v>
      </c>
      <c r="DC3288" s="81">
        <v>247.27299216494751</v>
      </c>
      <c r="DD3288" s="81">
        <v>9287.6490955445133</v>
      </c>
      <c r="DE3288" s="81">
        <v>0</v>
      </c>
      <c r="DF3288" s="81">
        <v>2.7568051219218619</v>
      </c>
      <c r="DG3288" s="81">
        <v>2.7568051219218619</v>
      </c>
      <c r="DH3288" s="81">
        <v>2.7568051219218619</v>
      </c>
      <c r="DI3288" s="81">
        <v>2.7568051219218619</v>
      </c>
      <c r="DJ3288" s="81">
        <v>2.2096116597382878E-5</v>
      </c>
      <c r="DL3288" s="81">
        <v>0</v>
      </c>
      <c r="DM3288" s="81">
        <v>6.0914687410247783E-5</v>
      </c>
      <c r="DN3288" s="81">
        <v>6.0914687410247783E-5</v>
      </c>
      <c r="DO3288" s="81">
        <v>0</v>
      </c>
      <c r="DP3288" s="81">
        <v>6.0914687410247783E-5</v>
      </c>
      <c r="DQ3288" s="81">
        <v>6.0914687410247783E-5</v>
      </c>
      <c r="DR3288" s="81">
        <v>0</v>
      </c>
      <c r="DS3288" s="81">
        <v>6.0914687410247783E-5</v>
      </c>
      <c r="DT3288" s="81">
        <v>6.0914687410247783E-5</v>
      </c>
      <c r="DU3288" s="81">
        <v>0</v>
      </c>
      <c r="DV3288" s="81">
        <v>6.0914687410247783E-5</v>
      </c>
      <c r="DW3288" s="81">
        <v>6.0914687410247783E-5</v>
      </c>
      <c r="GE3288" s="81" t="s">
        <v>449</v>
      </c>
      <c r="GF3288" s="81" t="s">
        <v>155</v>
      </c>
      <c r="GG3288" s="81" t="s">
        <v>475</v>
      </c>
      <c r="GH3288" s="81" t="s">
        <v>459</v>
      </c>
      <c r="GI3288" s="81">
        <v>2029</v>
      </c>
      <c r="GJ3288" s="81" t="s">
        <v>201</v>
      </c>
      <c r="GK3288" s="81">
        <v>0.74733835430389828</v>
      </c>
      <c r="GL3288" s="81">
        <v>57.592095999999998</v>
      </c>
      <c r="GM3288" s="81">
        <v>2029</v>
      </c>
      <c r="GN3288" s="81" t="s">
        <v>173</v>
      </c>
      <c r="GO3288" s="81">
        <v>1.1148832299820636E-2</v>
      </c>
      <c r="GP3288" s="81">
        <v>10</v>
      </c>
      <c r="GQ3288" s="81">
        <v>0</v>
      </c>
      <c r="GR3288" s="81" t="s">
        <v>448</v>
      </c>
      <c r="GS3288" s="81">
        <v>1.1148832299820636E-2</v>
      </c>
      <c r="GT3288" s="81">
        <v>8.3319499833580998E-3</v>
      </c>
      <c r="GU3288" s="81">
        <v>1.1148832299820636E-2</v>
      </c>
      <c r="GV3288" s="81">
        <v>8.3319499833580998E-3</v>
      </c>
      <c r="GW3288" s="81">
        <v>1.1148832299820636E-2</v>
      </c>
      <c r="GX3288" s="81">
        <v>8.3319499833580998E-3</v>
      </c>
      <c r="GY3288" s="81">
        <v>1.1148832299820636E-2</v>
      </c>
      <c r="GZ3288" s="81">
        <v>8.3319499833580998E-3</v>
      </c>
    </row>
    <row r="3289" spans="98:208" x14ac:dyDescent="0.25">
      <c r="CT3289" s="81" t="s">
        <v>155</v>
      </c>
      <c r="CU3289" s="81" t="s">
        <v>473</v>
      </c>
      <c r="CV3289" s="81" t="s">
        <v>458</v>
      </c>
      <c r="CW3289" s="81">
        <v>2030</v>
      </c>
      <c r="CX3289" s="81">
        <v>0</v>
      </c>
      <c r="CY3289" s="81">
        <v>0</v>
      </c>
      <c r="CZ3289" s="81">
        <v>0</v>
      </c>
      <c r="DA3289" s="81">
        <v>0</v>
      </c>
      <c r="DB3289" s="81">
        <v>9534.9220877094613</v>
      </c>
      <c r="DC3289" s="81">
        <v>247.27299216494751</v>
      </c>
      <c r="DD3289" s="81">
        <v>9287.6490955445133</v>
      </c>
      <c r="DE3289" s="81">
        <v>0</v>
      </c>
      <c r="DF3289" s="81">
        <v>0</v>
      </c>
      <c r="DG3289" s="81">
        <v>2.7568051219218619</v>
      </c>
      <c r="DH3289" s="81">
        <v>2.7568051219218619</v>
      </c>
      <c r="DI3289" s="81">
        <v>2.7568051219218619</v>
      </c>
      <c r="DJ3289" s="81">
        <v>2.2096116597382878E-5</v>
      </c>
      <c r="DL3289" s="81">
        <v>0</v>
      </c>
      <c r="DM3289" s="81">
        <v>0</v>
      </c>
      <c r="DN3289" s="81">
        <v>0</v>
      </c>
      <c r="DO3289" s="81">
        <v>0</v>
      </c>
      <c r="DP3289" s="81">
        <v>6.0914687410247783E-5</v>
      </c>
      <c r="DQ3289" s="81">
        <v>6.0914687410247783E-5</v>
      </c>
      <c r="DR3289" s="81">
        <v>0</v>
      </c>
      <c r="DS3289" s="81">
        <v>6.0914687410247783E-5</v>
      </c>
      <c r="DT3289" s="81">
        <v>6.0914687410247783E-5</v>
      </c>
      <c r="DU3289" s="81">
        <v>0</v>
      </c>
      <c r="DV3289" s="81">
        <v>6.0914687410247783E-5</v>
      </c>
      <c r="DW3289" s="81">
        <v>6.0914687410247783E-5</v>
      </c>
      <c r="GE3289" s="81" t="s">
        <v>449</v>
      </c>
      <c r="GF3289" s="81" t="s">
        <v>155</v>
      </c>
      <c r="GG3289" s="81" t="s">
        <v>475</v>
      </c>
      <c r="GH3289" s="81" t="s">
        <v>459</v>
      </c>
      <c r="GI3289" s="81">
        <v>2030</v>
      </c>
      <c r="GJ3289" s="81" t="s">
        <v>201</v>
      </c>
      <c r="GK3289" s="81">
        <v>0.74733835430389828</v>
      </c>
      <c r="GL3289" s="81">
        <v>57.592095999999998</v>
      </c>
      <c r="GM3289" s="81">
        <v>2030</v>
      </c>
      <c r="GN3289" s="81" t="s">
        <v>173</v>
      </c>
      <c r="GO3289" s="81">
        <v>1.1148832299820636E-2</v>
      </c>
      <c r="GP3289" s="81">
        <v>10</v>
      </c>
      <c r="GQ3289" s="81">
        <v>0</v>
      </c>
      <c r="GR3289" s="81" t="s">
        <v>448</v>
      </c>
      <c r="GS3289" s="81">
        <v>0</v>
      </c>
      <c r="GT3289" s="81">
        <v>0</v>
      </c>
      <c r="GU3289" s="81">
        <v>1.1148832299820636E-2</v>
      </c>
      <c r="GV3289" s="81">
        <v>8.3319499833580998E-3</v>
      </c>
      <c r="GW3289" s="81">
        <v>1.1148832299820636E-2</v>
      </c>
      <c r="GX3289" s="81">
        <v>8.3319499833580998E-3</v>
      </c>
      <c r="GY3289" s="81">
        <v>1.1148832299820636E-2</v>
      </c>
      <c r="GZ3289" s="81">
        <v>8.3319499833580998E-3</v>
      </c>
    </row>
    <row r="3290" spans="98:208" x14ac:dyDescent="0.25">
      <c r="CT3290" s="81" t="s">
        <v>155</v>
      </c>
      <c r="CU3290" s="81" t="s">
        <v>473</v>
      </c>
      <c r="CV3290" s="81" t="s">
        <v>458</v>
      </c>
      <c r="CW3290" s="81">
        <v>2031</v>
      </c>
      <c r="CX3290" s="81">
        <v>0</v>
      </c>
      <c r="CY3290" s="81">
        <v>0</v>
      </c>
      <c r="CZ3290" s="81">
        <v>0</v>
      </c>
      <c r="DA3290" s="81">
        <v>0</v>
      </c>
      <c r="DB3290" s="81">
        <v>9534.9220877094613</v>
      </c>
      <c r="DC3290" s="81">
        <v>247.27299216494751</v>
      </c>
      <c r="DD3290" s="81">
        <v>9287.6490955445133</v>
      </c>
      <c r="DE3290" s="81">
        <v>0</v>
      </c>
      <c r="DF3290" s="81">
        <v>0</v>
      </c>
      <c r="DG3290" s="81">
        <v>0</v>
      </c>
      <c r="DH3290" s="81">
        <v>2.7568051219218619</v>
      </c>
      <c r="DI3290" s="81">
        <v>2.7568051219218619</v>
      </c>
      <c r="DJ3290" s="81">
        <v>2.2096116597382878E-5</v>
      </c>
      <c r="DL3290" s="81">
        <v>0</v>
      </c>
      <c r="DM3290" s="81">
        <v>0</v>
      </c>
      <c r="DN3290" s="81">
        <v>0</v>
      </c>
      <c r="DO3290" s="81">
        <v>0</v>
      </c>
      <c r="DP3290" s="81">
        <v>0</v>
      </c>
      <c r="DQ3290" s="81">
        <v>0</v>
      </c>
      <c r="DR3290" s="81">
        <v>0</v>
      </c>
      <c r="DS3290" s="81">
        <v>6.0914687410247783E-5</v>
      </c>
      <c r="DT3290" s="81">
        <v>6.0914687410247783E-5</v>
      </c>
      <c r="DU3290" s="81">
        <v>0</v>
      </c>
      <c r="DV3290" s="81">
        <v>6.0914687410247783E-5</v>
      </c>
      <c r="DW3290" s="81">
        <v>6.0914687410247783E-5</v>
      </c>
      <c r="GE3290" s="81" t="s">
        <v>449</v>
      </c>
      <c r="GF3290" s="81" t="s">
        <v>155</v>
      </c>
      <c r="GG3290" s="81" t="s">
        <v>475</v>
      </c>
      <c r="GH3290" s="81" t="s">
        <v>459</v>
      </c>
      <c r="GI3290" s="81">
        <v>2031</v>
      </c>
      <c r="GJ3290" s="81" t="s">
        <v>201</v>
      </c>
      <c r="GK3290" s="81">
        <v>0.74733835430389828</v>
      </c>
      <c r="GL3290" s="81">
        <v>57.592095999999998</v>
      </c>
      <c r="GM3290" s="81">
        <v>2031</v>
      </c>
      <c r="GN3290" s="81" t="s">
        <v>173</v>
      </c>
      <c r="GO3290" s="81">
        <v>1.1148832299820636E-2</v>
      </c>
      <c r="GP3290" s="81">
        <v>10</v>
      </c>
      <c r="GQ3290" s="81">
        <v>0</v>
      </c>
      <c r="GR3290" s="81" t="s">
        <v>448</v>
      </c>
      <c r="GS3290" s="81">
        <v>0</v>
      </c>
      <c r="GT3290" s="81">
        <v>0</v>
      </c>
      <c r="GU3290" s="81">
        <v>0</v>
      </c>
      <c r="GV3290" s="81">
        <v>0</v>
      </c>
      <c r="GW3290" s="81">
        <v>1.1148832299820636E-2</v>
      </c>
      <c r="GX3290" s="81">
        <v>8.3319499833580998E-3</v>
      </c>
      <c r="GY3290" s="81">
        <v>1.1148832299820636E-2</v>
      </c>
      <c r="GZ3290" s="81">
        <v>8.3319499833580998E-3</v>
      </c>
    </row>
    <row r="3291" spans="98:208" x14ac:dyDescent="0.25">
      <c r="CT3291" s="81" t="s">
        <v>155</v>
      </c>
      <c r="CU3291" s="81" t="s">
        <v>473</v>
      </c>
      <c r="CV3291" s="81" t="s">
        <v>458</v>
      </c>
      <c r="CW3291" s="81">
        <v>2032</v>
      </c>
      <c r="CX3291" s="81">
        <v>0</v>
      </c>
      <c r="CY3291" s="81">
        <v>0</v>
      </c>
      <c r="CZ3291" s="81">
        <v>0</v>
      </c>
      <c r="DA3291" s="81">
        <v>0</v>
      </c>
      <c r="DB3291" s="81">
        <v>9534.9220877094613</v>
      </c>
      <c r="DC3291" s="81">
        <v>247.27299216494751</v>
      </c>
      <c r="DD3291" s="81">
        <v>9287.6490955445133</v>
      </c>
      <c r="DE3291" s="81">
        <v>0</v>
      </c>
      <c r="DF3291" s="81">
        <v>0</v>
      </c>
      <c r="DG3291" s="81">
        <v>0</v>
      </c>
      <c r="DH3291" s="81">
        <v>0</v>
      </c>
      <c r="DI3291" s="81">
        <v>2.7568051219218619</v>
      </c>
      <c r="DJ3291" s="81">
        <v>2.2096116597382878E-5</v>
      </c>
      <c r="DL3291" s="81">
        <v>0</v>
      </c>
      <c r="DM3291" s="81">
        <v>0</v>
      </c>
      <c r="DN3291" s="81">
        <v>0</v>
      </c>
      <c r="DO3291" s="81">
        <v>0</v>
      </c>
      <c r="DP3291" s="81">
        <v>0</v>
      </c>
      <c r="DQ3291" s="81">
        <v>0</v>
      </c>
      <c r="DR3291" s="81">
        <v>0</v>
      </c>
      <c r="DS3291" s="81">
        <v>0</v>
      </c>
      <c r="DT3291" s="81">
        <v>0</v>
      </c>
      <c r="DU3291" s="81">
        <v>0</v>
      </c>
      <c r="DV3291" s="81">
        <v>6.0914687410247783E-5</v>
      </c>
      <c r="DW3291" s="81">
        <v>6.0914687410247783E-5</v>
      </c>
      <c r="GE3291" s="81" t="s">
        <v>449</v>
      </c>
      <c r="GF3291" s="81" t="s">
        <v>155</v>
      </c>
      <c r="GG3291" s="81" t="s">
        <v>475</v>
      </c>
      <c r="GH3291" s="81" t="s">
        <v>459</v>
      </c>
      <c r="GI3291" s="81">
        <v>2032</v>
      </c>
      <c r="GJ3291" s="81" t="s">
        <v>201</v>
      </c>
      <c r="GK3291" s="81">
        <v>0.74733835430389828</v>
      </c>
      <c r="GL3291" s="81">
        <v>57.592095999999998</v>
      </c>
      <c r="GM3291" s="81">
        <v>2032</v>
      </c>
      <c r="GN3291" s="81" t="s">
        <v>173</v>
      </c>
      <c r="GO3291" s="81">
        <v>1.1148832299820636E-2</v>
      </c>
      <c r="GP3291" s="81">
        <v>10</v>
      </c>
      <c r="GQ3291" s="81">
        <v>0</v>
      </c>
      <c r="GR3291" s="81" t="s">
        <v>448</v>
      </c>
      <c r="GS3291" s="81">
        <v>0</v>
      </c>
      <c r="GT3291" s="81">
        <v>0</v>
      </c>
      <c r="GU3291" s="81">
        <v>0</v>
      </c>
      <c r="GV3291" s="81">
        <v>0</v>
      </c>
      <c r="GW3291" s="81">
        <v>0</v>
      </c>
      <c r="GX3291" s="81">
        <v>0</v>
      </c>
      <c r="GY3291" s="81">
        <v>1.1148832299820636E-2</v>
      </c>
      <c r="GZ3291" s="81">
        <v>8.3319499833580998E-3</v>
      </c>
    </row>
    <row r="3292" spans="98:208" x14ac:dyDescent="0.25">
      <c r="CT3292" s="81" t="s">
        <v>155</v>
      </c>
      <c r="CU3292" s="81" t="s">
        <v>473</v>
      </c>
      <c r="CV3292" s="81" t="s">
        <v>459</v>
      </c>
      <c r="CW3292" s="81">
        <v>2020</v>
      </c>
      <c r="CX3292" s="81">
        <v>0</v>
      </c>
      <c r="CY3292" s="81">
        <v>0</v>
      </c>
      <c r="CZ3292" s="81">
        <v>0</v>
      </c>
      <c r="DA3292" s="81">
        <v>0</v>
      </c>
      <c r="DB3292" s="81">
        <v>5.2405583313015507</v>
      </c>
      <c r="DC3292" s="81">
        <v>0.69641821681223348</v>
      </c>
      <c r="DD3292" s="81">
        <v>2.94196415228103</v>
      </c>
      <c r="DE3292" s="81">
        <v>1.6021759622082881</v>
      </c>
      <c r="DF3292" s="81">
        <v>7.7642499097797194E-3</v>
      </c>
      <c r="DG3292" s="81">
        <v>0</v>
      </c>
      <c r="DH3292" s="81">
        <v>0</v>
      </c>
      <c r="DI3292" s="81">
        <v>0</v>
      </c>
      <c r="DJ3292" s="81">
        <v>1.078553526121445E-4</v>
      </c>
      <c r="DL3292" s="81">
        <v>0</v>
      </c>
      <c r="DM3292" s="81">
        <v>8.3741591178810278E-7</v>
      </c>
      <c r="DN3292" s="81">
        <v>8.3741591178810278E-7</v>
      </c>
      <c r="DO3292" s="81">
        <v>0</v>
      </c>
      <c r="DP3292" s="81">
        <v>0</v>
      </c>
      <c r="DQ3292" s="81">
        <v>0</v>
      </c>
      <c r="DR3292" s="81">
        <v>0</v>
      </c>
      <c r="DS3292" s="81">
        <v>0</v>
      </c>
      <c r="DT3292" s="81">
        <v>0</v>
      </c>
      <c r="DU3292" s="81">
        <v>0</v>
      </c>
      <c r="DV3292" s="81">
        <v>0</v>
      </c>
      <c r="DW3292" s="81">
        <v>0</v>
      </c>
      <c r="GE3292" s="81" t="s">
        <v>449</v>
      </c>
      <c r="GF3292" s="81" t="s">
        <v>155</v>
      </c>
      <c r="GG3292" s="81" t="s">
        <v>475</v>
      </c>
      <c r="GH3292" s="81" t="s">
        <v>460</v>
      </c>
      <c r="GI3292" s="81">
        <v>2021</v>
      </c>
      <c r="GJ3292" s="81" t="s">
        <v>201</v>
      </c>
      <c r="GK3292" s="81">
        <v>3.6425060683954368E-2</v>
      </c>
      <c r="GL3292" s="81">
        <v>57.592095999999998</v>
      </c>
      <c r="GM3292" s="81">
        <v>2021</v>
      </c>
      <c r="GN3292" s="81" t="s">
        <v>173</v>
      </c>
      <c r="GO3292" s="81">
        <v>1.1148832299820636E-2</v>
      </c>
      <c r="GP3292" s="81">
        <v>10</v>
      </c>
      <c r="GQ3292" s="81">
        <v>0</v>
      </c>
      <c r="GR3292" s="81" t="s">
        <v>448</v>
      </c>
      <c r="GS3292" s="81">
        <v>1.1148832299820636E-2</v>
      </c>
      <c r="GT3292" s="81">
        <v>4.0609689307619719E-4</v>
      </c>
      <c r="GU3292" s="81">
        <v>1.1148832299820636E-2</v>
      </c>
      <c r="GV3292" s="81">
        <v>4.0609689307619719E-4</v>
      </c>
      <c r="GW3292" s="81">
        <v>0</v>
      </c>
      <c r="GX3292" s="81">
        <v>0</v>
      </c>
      <c r="GY3292" s="81">
        <v>0</v>
      </c>
      <c r="GZ3292" s="81">
        <v>0</v>
      </c>
    </row>
    <row r="3293" spans="98:208" x14ac:dyDescent="0.25">
      <c r="CT3293" s="81" t="s">
        <v>155</v>
      </c>
      <c r="CU3293" s="81" t="s">
        <v>473</v>
      </c>
      <c r="CV3293" s="81" t="s">
        <v>459</v>
      </c>
      <c r="CW3293" s="81">
        <v>2021</v>
      </c>
      <c r="CX3293" s="81">
        <v>0</v>
      </c>
      <c r="CY3293" s="81">
        <v>0</v>
      </c>
      <c r="CZ3293" s="81">
        <v>0</v>
      </c>
      <c r="DA3293" s="81">
        <v>0</v>
      </c>
      <c r="DB3293" s="81">
        <v>5.2405583313015507</v>
      </c>
      <c r="DC3293" s="81">
        <v>0.69641821681223348</v>
      </c>
      <c r="DD3293" s="81">
        <v>2.94196415228103</v>
      </c>
      <c r="DE3293" s="81">
        <v>1.6021759622082881</v>
      </c>
      <c r="DF3293" s="81">
        <v>7.7642499097797194E-3</v>
      </c>
      <c r="DG3293" s="81">
        <v>7.7642499097797194E-3</v>
      </c>
      <c r="DH3293" s="81">
        <v>0</v>
      </c>
      <c r="DI3293" s="81">
        <v>0</v>
      </c>
      <c r="DJ3293" s="81">
        <v>1.078553526121445E-4</v>
      </c>
      <c r="DL3293" s="81">
        <v>0</v>
      </c>
      <c r="DM3293" s="81">
        <v>8.3741591178810278E-7</v>
      </c>
      <c r="DN3293" s="81">
        <v>8.3741591178810278E-7</v>
      </c>
      <c r="DO3293" s="81">
        <v>0</v>
      </c>
      <c r="DP3293" s="81">
        <v>8.3741591178810278E-7</v>
      </c>
      <c r="DQ3293" s="81">
        <v>8.3741591178810278E-7</v>
      </c>
      <c r="DR3293" s="81">
        <v>0</v>
      </c>
      <c r="DS3293" s="81">
        <v>0</v>
      </c>
      <c r="DT3293" s="81">
        <v>0</v>
      </c>
      <c r="DU3293" s="81">
        <v>0</v>
      </c>
      <c r="DV3293" s="81">
        <v>0</v>
      </c>
      <c r="DW3293" s="81">
        <v>0</v>
      </c>
      <c r="GE3293" s="81" t="s">
        <v>449</v>
      </c>
      <c r="GF3293" s="81" t="s">
        <v>155</v>
      </c>
      <c r="GG3293" s="81" t="s">
        <v>475</v>
      </c>
      <c r="GH3293" s="81" t="s">
        <v>460</v>
      </c>
      <c r="GI3293" s="81">
        <v>2022</v>
      </c>
      <c r="GJ3293" s="81" t="s">
        <v>201</v>
      </c>
      <c r="GK3293" s="81">
        <v>3.6425060683954368E-2</v>
      </c>
      <c r="GL3293" s="81">
        <v>57.592095999999998</v>
      </c>
      <c r="GM3293" s="81">
        <v>2022</v>
      </c>
      <c r="GN3293" s="81" t="s">
        <v>173</v>
      </c>
      <c r="GO3293" s="81">
        <v>1.1148832299820636E-2</v>
      </c>
      <c r="GP3293" s="81">
        <v>10</v>
      </c>
      <c r="GQ3293" s="81">
        <v>0</v>
      </c>
      <c r="GR3293" s="81" t="s">
        <v>448</v>
      </c>
      <c r="GS3293" s="81">
        <v>1.1148832299820636E-2</v>
      </c>
      <c r="GT3293" s="81">
        <v>4.0609689307619719E-4</v>
      </c>
      <c r="GU3293" s="81">
        <v>1.1148832299820636E-2</v>
      </c>
      <c r="GV3293" s="81">
        <v>4.0609689307619719E-4</v>
      </c>
      <c r="GW3293" s="81">
        <v>1.1148832299820636E-2</v>
      </c>
      <c r="GX3293" s="81">
        <v>4.0609689307619719E-4</v>
      </c>
      <c r="GY3293" s="81">
        <v>0</v>
      </c>
      <c r="GZ3293" s="81">
        <v>0</v>
      </c>
    </row>
    <row r="3294" spans="98:208" x14ac:dyDescent="0.25">
      <c r="CT3294" s="81" t="s">
        <v>155</v>
      </c>
      <c r="CU3294" s="81" t="s">
        <v>473</v>
      </c>
      <c r="CV3294" s="81" t="s">
        <v>459</v>
      </c>
      <c r="CW3294" s="81">
        <v>2022</v>
      </c>
      <c r="CX3294" s="81">
        <v>0</v>
      </c>
      <c r="CY3294" s="81">
        <v>0</v>
      </c>
      <c r="CZ3294" s="81">
        <v>0</v>
      </c>
      <c r="DA3294" s="81">
        <v>0</v>
      </c>
      <c r="DB3294" s="81">
        <v>5.2405583313015507</v>
      </c>
      <c r="DC3294" s="81">
        <v>0.69641821681223348</v>
      </c>
      <c r="DD3294" s="81">
        <v>2.94196415228103</v>
      </c>
      <c r="DE3294" s="81">
        <v>1.6021759622082881</v>
      </c>
      <c r="DF3294" s="81">
        <v>7.7642499097797194E-3</v>
      </c>
      <c r="DG3294" s="81">
        <v>7.7642499097797194E-3</v>
      </c>
      <c r="DH3294" s="81">
        <v>7.7642499097797194E-3</v>
      </c>
      <c r="DI3294" s="81">
        <v>0</v>
      </c>
      <c r="DJ3294" s="81">
        <v>1.078553526121445E-4</v>
      </c>
      <c r="DL3294" s="81">
        <v>0</v>
      </c>
      <c r="DM3294" s="81">
        <v>8.3741591178810278E-7</v>
      </c>
      <c r="DN3294" s="81">
        <v>8.3741591178810278E-7</v>
      </c>
      <c r="DO3294" s="81">
        <v>0</v>
      </c>
      <c r="DP3294" s="81">
        <v>8.3741591178810278E-7</v>
      </c>
      <c r="DQ3294" s="81">
        <v>8.3741591178810278E-7</v>
      </c>
      <c r="DR3294" s="81">
        <v>0</v>
      </c>
      <c r="DS3294" s="81">
        <v>8.3741591178810278E-7</v>
      </c>
      <c r="DT3294" s="81">
        <v>8.3741591178810278E-7</v>
      </c>
      <c r="DU3294" s="81">
        <v>0</v>
      </c>
      <c r="DV3294" s="81">
        <v>0</v>
      </c>
      <c r="DW3294" s="81">
        <v>0</v>
      </c>
      <c r="GE3294" s="81" t="s">
        <v>449</v>
      </c>
      <c r="GF3294" s="81" t="s">
        <v>155</v>
      </c>
      <c r="GG3294" s="81" t="s">
        <v>475</v>
      </c>
      <c r="GH3294" s="81" t="s">
        <v>460</v>
      </c>
      <c r="GI3294" s="81">
        <v>2023</v>
      </c>
      <c r="GJ3294" s="81" t="s">
        <v>201</v>
      </c>
      <c r="GK3294" s="81">
        <v>3.7590224611390582E-2</v>
      </c>
      <c r="GL3294" s="81">
        <v>57.592095999999998</v>
      </c>
      <c r="GM3294" s="81">
        <v>2023</v>
      </c>
      <c r="GN3294" s="81" t="s">
        <v>173</v>
      </c>
      <c r="GO3294" s="81">
        <v>1.1148832299820636E-2</v>
      </c>
      <c r="GP3294" s="81">
        <v>10</v>
      </c>
      <c r="GQ3294" s="81">
        <v>0</v>
      </c>
      <c r="GR3294" s="81" t="s">
        <v>448</v>
      </c>
      <c r="GS3294" s="81">
        <v>1.1148832299820636E-2</v>
      </c>
      <c r="GT3294" s="81">
        <v>4.1908711030498396E-4</v>
      </c>
      <c r="GU3294" s="81">
        <v>1.1148832299820636E-2</v>
      </c>
      <c r="GV3294" s="81">
        <v>4.1908711030498396E-4</v>
      </c>
      <c r="GW3294" s="81">
        <v>1.1148832299820636E-2</v>
      </c>
      <c r="GX3294" s="81">
        <v>4.1908711030498396E-4</v>
      </c>
      <c r="GY3294" s="81">
        <v>1.1148832299820636E-2</v>
      </c>
      <c r="GZ3294" s="81">
        <v>4.1908711030498396E-4</v>
      </c>
    </row>
    <row r="3295" spans="98:208" x14ac:dyDescent="0.25">
      <c r="CT3295" s="81" t="s">
        <v>155</v>
      </c>
      <c r="CU3295" s="81" t="s">
        <v>473</v>
      </c>
      <c r="CV3295" s="81" t="s">
        <v>459</v>
      </c>
      <c r="CW3295" s="81">
        <v>2023</v>
      </c>
      <c r="CX3295" s="81">
        <v>0</v>
      </c>
      <c r="CY3295" s="81">
        <v>0</v>
      </c>
      <c r="CZ3295" s="81">
        <v>0</v>
      </c>
      <c r="DA3295" s="81">
        <v>0</v>
      </c>
      <c r="DB3295" s="81">
        <v>5.4750346070077782</v>
      </c>
      <c r="DC3295" s="81">
        <v>0.71896016785821448</v>
      </c>
      <c r="DD3295" s="81">
        <v>3.0714971986151141</v>
      </c>
      <c r="DE3295" s="81">
        <v>1.684577240534449</v>
      </c>
      <c r="DF3295" s="81">
        <v>8.0155663417021284E-3</v>
      </c>
      <c r="DG3295" s="81">
        <v>8.0155663417021284E-3</v>
      </c>
      <c r="DH3295" s="81">
        <v>8.0155663417021284E-3</v>
      </c>
      <c r="DI3295" s="81">
        <v>8.0155663417021284E-3</v>
      </c>
      <c r="DJ3295" s="81">
        <v>1.078553526121445E-4</v>
      </c>
      <c r="DL3295" s="81">
        <v>0</v>
      </c>
      <c r="DM3295" s="81">
        <v>8.6452173417032012E-7</v>
      </c>
      <c r="DN3295" s="81">
        <v>8.6452173417032012E-7</v>
      </c>
      <c r="DO3295" s="81">
        <v>0</v>
      </c>
      <c r="DP3295" s="81">
        <v>8.6452173417032012E-7</v>
      </c>
      <c r="DQ3295" s="81">
        <v>8.6452173417032012E-7</v>
      </c>
      <c r="DR3295" s="81">
        <v>0</v>
      </c>
      <c r="DS3295" s="81">
        <v>8.6452173417032012E-7</v>
      </c>
      <c r="DT3295" s="81">
        <v>8.6452173417032012E-7</v>
      </c>
      <c r="DU3295" s="81">
        <v>0</v>
      </c>
      <c r="DV3295" s="81">
        <v>8.6452173417032012E-7</v>
      </c>
      <c r="DW3295" s="81">
        <v>8.6452173417032012E-7</v>
      </c>
      <c r="GE3295" s="81" t="s">
        <v>449</v>
      </c>
      <c r="GF3295" s="81" t="s">
        <v>155</v>
      </c>
      <c r="GG3295" s="81" t="s">
        <v>475</v>
      </c>
      <c r="GH3295" s="81" t="s">
        <v>460</v>
      </c>
      <c r="GI3295" s="81">
        <v>2024</v>
      </c>
      <c r="GJ3295" s="81" t="s">
        <v>201</v>
      </c>
      <c r="GK3295" s="81">
        <v>3.7590224611390582E-2</v>
      </c>
      <c r="GL3295" s="81">
        <v>57.592095999999998</v>
      </c>
      <c r="GM3295" s="81">
        <v>2024</v>
      </c>
      <c r="GN3295" s="81" t="s">
        <v>173</v>
      </c>
      <c r="GO3295" s="81">
        <v>1.1148832299820636E-2</v>
      </c>
      <c r="GP3295" s="81">
        <v>10</v>
      </c>
      <c r="GQ3295" s="81">
        <v>0</v>
      </c>
      <c r="GR3295" s="81" t="s">
        <v>448</v>
      </c>
      <c r="GS3295" s="81">
        <v>1.1148832299820636E-2</v>
      </c>
      <c r="GT3295" s="81">
        <v>4.1908711030498396E-4</v>
      </c>
      <c r="GU3295" s="81">
        <v>1.1148832299820636E-2</v>
      </c>
      <c r="GV3295" s="81">
        <v>4.1908711030498396E-4</v>
      </c>
      <c r="GW3295" s="81">
        <v>1.1148832299820636E-2</v>
      </c>
      <c r="GX3295" s="81">
        <v>4.1908711030498396E-4</v>
      </c>
      <c r="GY3295" s="81">
        <v>1.1148832299820636E-2</v>
      </c>
      <c r="GZ3295" s="81">
        <v>4.1908711030498396E-4</v>
      </c>
    </row>
    <row r="3296" spans="98:208" x14ac:dyDescent="0.25">
      <c r="CT3296" s="81" t="s">
        <v>155</v>
      </c>
      <c r="CU3296" s="81" t="s">
        <v>473</v>
      </c>
      <c r="CV3296" s="81" t="s">
        <v>459</v>
      </c>
      <c r="CW3296" s="81">
        <v>2024</v>
      </c>
      <c r="CX3296" s="81">
        <v>0</v>
      </c>
      <c r="CY3296" s="81">
        <v>0</v>
      </c>
      <c r="CZ3296" s="81">
        <v>0</v>
      </c>
      <c r="DA3296" s="81">
        <v>0</v>
      </c>
      <c r="DB3296" s="81">
        <v>5.4750346070077782</v>
      </c>
      <c r="DC3296" s="81">
        <v>0.71896016785821448</v>
      </c>
      <c r="DD3296" s="81">
        <v>3.0714971986151141</v>
      </c>
      <c r="DE3296" s="81">
        <v>1.684577240534449</v>
      </c>
      <c r="DF3296" s="81">
        <v>8.0155663417021284E-3</v>
      </c>
      <c r="DG3296" s="81">
        <v>8.0155663417021284E-3</v>
      </c>
      <c r="DH3296" s="81">
        <v>8.0155663417021284E-3</v>
      </c>
      <c r="DI3296" s="81">
        <v>8.0155663417021284E-3</v>
      </c>
      <c r="DJ3296" s="81">
        <v>1.078553526121445E-4</v>
      </c>
      <c r="DL3296" s="81">
        <v>0</v>
      </c>
      <c r="DM3296" s="81">
        <v>8.6452173417032012E-7</v>
      </c>
      <c r="DN3296" s="81">
        <v>8.6452173417032012E-7</v>
      </c>
      <c r="DO3296" s="81">
        <v>0</v>
      </c>
      <c r="DP3296" s="81">
        <v>8.6452173417032012E-7</v>
      </c>
      <c r="DQ3296" s="81">
        <v>8.6452173417032012E-7</v>
      </c>
      <c r="DR3296" s="81">
        <v>0</v>
      </c>
      <c r="DS3296" s="81">
        <v>8.6452173417032012E-7</v>
      </c>
      <c r="DT3296" s="81">
        <v>8.6452173417032012E-7</v>
      </c>
      <c r="DU3296" s="81">
        <v>0</v>
      </c>
      <c r="DV3296" s="81">
        <v>8.6452173417032012E-7</v>
      </c>
      <c r="DW3296" s="81">
        <v>8.6452173417032012E-7</v>
      </c>
      <c r="GE3296" s="81" t="s">
        <v>449</v>
      </c>
      <c r="GF3296" s="81" t="s">
        <v>155</v>
      </c>
      <c r="GG3296" s="81" t="s">
        <v>475</v>
      </c>
      <c r="GH3296" s="81" t="s">
        <v>460</v>
      </c>
      <c r="GI3296" s="81">
        <v>2025</v>
      </c>
      <c r="GJ3296" s="81" t="s">
        <v>201</v>
      </c>
      <c r="GK3296" s="81">
        <v>3.7590224611390582E-2</v>
      </c>
      <c r="GL3296" s="81">
        <v>57.592095999999998</v>
      </c>
      <c r="GM3296" s="81">
        <v>2025</v>
      </c>
      <c r="GN3296" s="81" t="s">
        <v>173</v>
      </c>
      <c r="GO3296" s="81">
        <v>1.1148832299820636E-2</v>
      </c>
      <c r="GP3296" s="81">
        <v>10</v>
      </c>
      <c r="GQ3296" s="81">
        <v>0</v>
      </c>
      <c r="GR3296" s="81" t="s">
        <v>448</v>
      </c>
      <c r="GS3296" s="81">
        <v>1.1148832299820636E-2</v>
      </c>
      <c r="GT3296" s="81">
        <v>4.1908711030498396E-4</v>
      </c>
      <c r="GU3296" s="81">
        <v>1.1148832299820636E-2</v>
      </c>
      <c r="GV3296" s="81">
        <v>4.1908711030498396E-4</v>
      </c>
      <c r="GW3296" s="81">
        <v>1.1148832299820636E-2</v>
      </c>
      <c r="GX3296" s="81">
        <v>4.1908711030498396E-4</v>
      </c>
      <c r="GY3296" s="81">
        <v>1.1148832299820636E-2</v>
      </c>
      <c r="GZ3296" s="81">
        <v>4.1908711030498396E-4</v>
      </c>
    </row>
    <row r="3297" spans="98:208" x14ac:dyDescent="0.25">
      <c r="CT3297" s="81" t="s">
        <v>155</v>
      </c>
      <c r="CU3297" s="81" t="s">
        <v>473</v>
      </c>
      <c r="CV3297" s="81" t="s">
        <v>459</v>
      </c>
      <c r="CW3297" s="81">
        <v>2025</v>
      </c>
      <c r="CX3297" s="81">
        <v>0</v>
      </c>
      <c r="CY3297" s="81">
        <v>0</v>
      </c>
      <c r="CZ3297" s="81">
        <v>0</v>
      </c>
      <c r="DA3297" s="81">
        <v>0</v>
      </c>
      <c r="DB3297" s="81">
        <v>5.4750346070077782</v>
      </c>
      <c r="DC3297" s="81">
        <v>0.71896016785821448</v>
      </c>
      <c r="DD3297" s="81">
        <v>3.0714971986151141</v>
      </c>
      <c r="DE3297" s="81">
        <v>1.684577240534449</v>
      </c>
      <c r="DF3297" s="81">
        <v>8.0155663417021284E-3</v>
      </c>
      <c r="DG3297" s="81">
        <v>8.0155663417021284E-3</v>
      </c>
      <c r="DH3297" s="81">
        <v>8.0155663417021284E-3</v>
      </c>
      <c r="DI3297" s="81">
        <v>8.0155663417021284E-3</v>
      </c>
      <c r="DJ3297" s="81">
        <v>1.078553526121445E-4</v>
      </c>
      <c r="DL3297" s="81">
        <v>0</v>
      </c>
      <c r="DM3297" s="81">
        <v>8.6452173417032012E-7</v>
      </c>
      <c r="DN3297" s="81">
        <v>8.6452173417032012E-7</v>
      </c>
      <c r="DO3297" s="81">
        <v>0</v>
      </c>
      <c r="DP3297" s="81">
        <v>8.6452173417032012E-7</v>
      </c>
      <c r="DQ3297" s="81">
        <v>8.6452173417032012E-7</v>
      </c>
      <c r="DR3297" s="81">
        <v>0</v>
      </c>
      <c r="DS3297" s="81">
        <v>8.6452173417032012E-7</v>
      </c>
      <c r="DT3297" s="81">
        <v>8.6452173417032012E-7</v>
      </c>
      <c r="DU3297" s="81">
        <v>0</v>
      </c>
      <c r="DV3297" s="81">
        <v>8.6452173417032012E-7</v>
      </c>
      <c r="DW3297" s="81">
        <v>8.6452173417032012E-7</v>
      </c>
      <c r="GE3297" s="81" t="s">
        <v>449</v>
      </c>
      <c r="GF3297" s="81" t="s">
        <v>155</v>
      </c>
      <c r="GG3297" s="81" t="s">
        <v>475</v>
      </c>
      <c r="GH3297" s="81" t="s">
        <v>460</v>
      </c>
      <c r="GI3297" s="81">
        <v>2026</v>
      </c>
      <c r="GJ3297" s="81" t="s">
        <v>201</v>
      </c>
      <c r="GK3297" s="81">
        <v>3.7590224611390582E-2</v>
      </c>
      <c r="GL3297" s="81">
        <v>57.592095999999998</v>
      </c>
      <c r="GM3297" s="81">
        <v>2026</v>
      </c>
      <c r="GN3297" s="81" t="s">
        <v>173</v>
      </c>
      <c r="GO3297" s="81">
        <v>1.1148832299820636E-2</v>
      </c>
      <c r="GP3297" s="81">
        <v>10</v>
      </c>
      <c r="GQ3297" s="81">
        <v>0</v>
      </c>
      <c r="GR3297" s="81" t="s">
        <v>448</v>
      </c>
      <c r="GS3297" s="81">
        <v>1.1148832299820636E-2</v>
      </c>
      <c r="GT3297" s="81">
        <v>4.1908711030498396E-4</v>
      </c>
      <c r="GU3297" s="81">
        <v>1.1148832299820636E-2</v>
      </c>
      <c r="GV3297" s="81">
        <v>4.1908711030498396E-4</v>
      </c>
      <c r="GW3297" s="81">
        <v>1.1148832299820636E-2</v>
      </c>
      <c r="GX3297" s="81">
        <v>4.1908711030498396E-4</v>
      </c>
      <c r="GY3297" s="81">
        <v>1.1148832299820636E-2</v>
      </c>
      <c r="GZ3297" s="81">
        <v>4.1908711030498396E-4</v>
      </c>
    </row>
    <row r="3298" spans="98:208" x14ac:dyDescent="0.25">
      <c r="CT3298" s="81" t="s">
        <v>155</v>
      </c>
      <c r="CU3298" s="81" t="s">
        <v>473</v>
      </c>
      <c r="CV3298" s="81" t="s">
        <v>459</v>
      </c>
      <c r="CW3298" s="81">
        <v>2026</v>
      </c>
      <c r="CX3298" s="81">
        <v>0</v>
      </c>
      <c r="CY3298" s="81">
        <v>0</v>
      </c>
      <c r="CZ3298" s="81">
        <v>0</v>
      </c>
      <c r="DA3298" s="81">
        <v>0</v>
      </c>
      <c r="DB3298" s="81">
        <v>5.4750346070077782</v>
      </c>
      <c r="DC3298" s="81">
        <v>0.71896016785821448</v>
      </c>
      <c r="DD3298" s="81">
        <v>3.0714971986151141</v>
      </c>
      <c r="DE3298" s="81">
        <v>1.684577240534449</v>
      </c>
      <c r="DF3298" s="81">
        <v>8.0155663417021284E-3</v>
      </c>
      <c r="DG3298" s="81">
        <v>8.0155663417021284E-3</v>
      </c>
      <c r="DH3298" s="81">
        <v>8.0155663417021284E-3</v>
      </c>
      <c r="DI3298" s="81">
        <v>8.0155663417021284E-3</v>
      </c>
      <c r="DJ3298" s="81">
        <v>1.078553526121445E-4</v>
      </c>
      <c r="DL3298" s="81">
        <v>0</v>
      </c>
      <c r="DM3298" s="81">
        <v>8.6452173417032012E-7</v>
      </c>
      <c r="DN3298" s="81">
        <v>8.6452173417032012E-7</v>
      </c>
      <c r="DO3298" s="81">
        <v>0</v>
      </c>
      <c r="DP3298" s="81">
        <v>8.6452173417032012E-7</v>
      </c>
      <c r="DQ3298" s="81">
        <v>8.6452173417032012E-7</v>
      </c>
      <c r="DR3298" s="81">
        <v>0</v>
      </c>
      <c r="DS3298" s="81">
        <v>8.6452173417032012E-7</v>
      </c>
      <c r="DT3298" s="81">
        <v>8.6452173417032012E-7</v>
      </c>
      <c r="DU3298" s="81">
        <v>0</v>
      </c>
      <c r="DV3298" s="81">
        <v>8.6452173417032012E-7</v>
      </c>
      <c r="DW3298" s="81">
        <v>8.6452173417032012E-7</v>
      </c>
      <c r="GE3298" s="81" t="s">
        <v>449</v>
      </c>
      <c r="GF3298" s="81" t="s">
        <v>155</v>
      </c>
      <c r="GG3298" s="81" t="s">
        <v>475</v>
      </c>
      <c r="GH3298" s="81" t="s">
        <v>460</v>
      </c>
      <c r="GI3298" s="81">
        <v>2027</v>
      </c>
      <c r="GJ3298" s="81" t="s">
        <v>201</v>
      </c>
      <c r="GK3298" s="81">
        <v>3.7590224611390582E-2</v>
      </c>
      <c r="GL3298" s="81">
        <v>57.592095999999998</v>
      </c>
      <c r="GM3298" s="81">
        <v>2027</v>
      </c>
      <c r="GN3298" s="81" t="s">
        <v>173</v>
      </c>
      <c r="GO3298" s="81">
        <v>1.1148832299820636E-2</v>
      </c>
      <c r="GP3298" s="81">
        <v>10</v>
      </c>
      <c r="GQ3298" s="81">
        <v>0</v>
      </c>
      <c r="GR3298" s="81" t="s">
        <v>448</v>
      </c>
      <c r="GS3298" s="81">
        <v>1.1148832299820636E-2</v>
      </c>
      <c r="GT3298" s="81">
        <v>4.1908711030498396E-4</v>
      </c>
      <c r="GU3298" s="81">
        <v>1.1148832299820636E-2</v>
      </c>
      <c r="GV3298" s="81">
        <v>4.1908711030498396E-4</v>
      </c>
      <c r="GW3298" s="81">
        <v>1.1148832299820636E-2</v>
      </c>
      <c r="GX3298" s="81">
        <v>4.1908711030498396E-4</v>
      </c>
      <c r="GY3298" s="81">
        <v>1.1148832299820636E-2</v>
      </c>
      <c r="GZ3298" s="81">
        <v>4.1908711030498396E-4</v>
      </c>
    </row>
    <row r="3299" spans="98:208" x14ac:dyDescent="0.25">
      <c r="CT3299" s="81" t="s">
        <v>155</v>
      </c>
      <c r="CU3299" s="81" t="s">
        <v>473</v>
      </c>
      <c r="CV3299" s="81" t="s">
        <v>459</v>
      </c>
      <c r="CW3299" s="81">
        <v>2027</v>
      </c>
      <c r="CX3299" s="81">
        <v>0</v>
      </c>
      <c r="CY3299" s="81">
        <v>0</v>
      </c>
      <c r="CZ3299" s="81">
        <v>0</v>
      </c>
      <c r="DA3299" s="81">
        <v>0</v>
      </c>
      <c r="DB3299" s="81">
        <v>5.4750346070077782</v>
      </c>
      <c r="DC3299" s="81">
        <v>0.71896016785821448</v>
      </c>
      <c r="DD3299" s="81">
        <v>3.0714971986151141</v>
      </c>
      <c r="DE3299" s="81">
        <v>1.684577240534449</v>
      </c>
      <c r="DF3299" s="81">
        <v>8.0155663417021284E-3</v>
      </c>
      <c r="DG3299" s="81">
        <v>8.0155663417021284E-3</v>
      </c>
      <c r="DH3299" s="81">
        <v>8.0155663417021284E-3</v>
      </c>
      <c r="DI3299" s="81">
        <v>8.0155663417021284E-3</v>
      </c>
      <c r="DJ3299" s="81">
        <v>1.078553526121445E-4</v>
      </c>
      <c r="DL3299" s="81">
        <v>0</v>
      </c>
      <c r="DM3299" s="81">
        <v>8.6452173417032012E-7</v>
      </c>
      <c r="DN3299" s="81">
        <v>8.6452173417032012E-7</v>
      </c>
      <c r="DO3299" s="81">
        <v>0</v>
      </c>
      <c r="DP3299" s="81">
        <v>8.6452173417032012E-7</v>
      </c>
      <c r="DQ3299" s="81">
        <v>8.6452173417032012E-7</v>
      </c>
      <c r="DR3299" s="81">
        <v>0</v>
      </c>
      <c r="DS3299" s="81">
        <v>8.6452173417032012E-7</v>
      </c>
      <c r="DT3299" s="81">
        <v>8.6452173417032012E-7</v>
      </c>
      <c r="DU3299" s="81">
        <v>0</v>
      </c>
      <c r="DV3299" s="81">
        <v>8.6452173417032012E-7</v>
      </c>
      <c r="DW3299" s="81">
        <v>8.6452173417032012E-7</v>
      </c>
      <c r="GE3299" s="81" t="s">
        <v>449</v>
      </c>
      <c r="GF3299" s="81" t="s">
        <v>155</v>
      </c>
      <c r="GG3299" s="81" t="s">
        <v>475</v>
      </c>
      <c r="GH3299" s="81" t="s">
        <v>460</v>
      </c>
      <c r="GI3299" s="81">
        <v>2028</v>
      </c>
      <c r="GJ3299" s="81" t="s">
        <v>201</v>
      </c>
      <c r="GK3299" s="81">
        <v>3.9055083184886027E-2</v>
      </c>
      <c r="GL3299" s="81">
        <v>57.592095999999998</v>
      </c>
      <c r="GM3299" s="81">
        <v>2028</v>
      </c>
      <c r="GN3299" s="81" t="s">
        <v>173</v>
      </c>
      <c r="GO3299" s="81">
        <v>1.1148832299820636E-2</v>
      </c>
      <c r="GP3299" s="81">
        <v>10</v>
      </c>
      <c r="GQ3299" s="81">
        <v>0</v>
      </c>
      <c r="GR3299" s="81" t="s">
        <v>448</v>
      </c>
      <c r="GS3299" s="81">
        <v>1.1148832299820636E-2</v>
      </c>
      <c r="GT3299" s="81">
        <v>4.3541857288383913E-4</v>
      </c>
      <c r="GU3299" s="81">
        <v>1.1148832299820636E-2</v>
      </c>
      <c r="GV3299" s="81">
        <v>4.3541857288383913E-4</v>
      </c>
      <c r="GW3299" s="81">
        <v>1.1148832299820636E-2</v>
      </c>
      <c r="GX3299" s="81">
        <v>4.3541857288383913E-4</v>
      </c>
      <c r="GY3299" s="81">
        <v>1.1148832299820636E-2</v>
      </c>
      <c r="GZ3299" s="81">
        <v>4.3541857288383913E-4</v>
      </c>
    </row>
    <row r="3300" spans="98:208" x14ac:dyDescent="0.25">
      <c r="CT3300" s="81" t="s">
        <v>155</v>
      </c>
      <c r="CU3300" s="81" t="s">
        <v>473</v>
      </c>
      <c r="CV3300" s="81" t="s">
        <v>459</v>
      </c>
      <c r="CW3300" s="81">
        <v>2028</v>
      </c>
      <c r="CX3300" s="81">
        <v>0</v>
      </c>
      <c r="CY3300" s="81">
        <v>0</v>
      </c>
      <c r="CZ3300" s="81">
        <v>0</v>
      </c>
      <c r="DA3300" s="81">
        <v>0</v>
      </c>
      <c r="DB3300" s="81">
        <v>5.777015340078469</v>
      </c>
      <c r="DC3300" s="81">
        <v>0.74733835430388473</v>
      </c>
      <c r="DD3300" s="81">
        <v>3.237951340101735</v>
      </c>
      <c r="DE3300" s="81">
        <v>1.791725645672849</v>
      </c>
      <c r="DF3300" s="81">
        <v>8.3319499833579488E-3</v>
      </c>
      <c r="DG3300" s="81">
        <v>8.3319499833579488E-3</v>
      </c>
      <c r="DH3300" s="81">
        <v>8.3319499833579488E-3</v>
      </c>
      <c r="DI3300" s="81">
        <v>8.3319499833579488E-3</v>
      </c>
      <c r="DJ3300" s="81">
        <v>1.078553526121445E-4</v>
      </c>
      <c r="DL3300" s="81">
        <v>0</v>
      </c>
      <c r="DM3300" s="81">
        <v>8.9864540340182302E-7</v>
      </c>
      <c r="DN3300" s="81">
        <v>8.9864540340182302E-7</v>
      </c>
      <c r="DO3300" s="81">
        <v>0</v>
      </c>
      <c r="DP3300" s="81">
        <v>8.9864540340182302E-7</v>
      </c>
      <c r="DQ3300" s="81">
        <v>8.9864540340182302E-7</v>
      </c>
      <c r="DR3300" s="81">
        <v>0</v>
      </c>
      <c r="DS3300" s="81">
        <v>8.9864540340182302E-7</v>
      </c>
      <c r="DT3300" s="81">
        <v>8.9864540340182302E-7</v>
      </c>
      <c r="DU3300" s="81">
        <v>0</v>
      </c>
      <c r="DV3300" s="81">
        <v>8.9864540340182302E-7</v>
      </c>
      <c r="DW3300" s="81">
        <v>8.9864540340182302E-7</v>
      </c>
      <c r="GE3300" s="81" t="s">
        <v>449</v>
      </c>
      <c r="GF3300" s="81" t="s">
        <v>155</v>
      </c>
      <c r="GG3300" s="81" t="s">
        <v>475</v>
      </c>
      <c r="GH3300" s="81" t="s">
        <v>460</v>
      </c>
      <c r="GI3300" s="81">
        <v>2029</v>
      </c>
      <c r="GJ3300" s="81" t="s">
        <v>201</v>
      </c>
      <c r="GK3300" s="81">
        <v>3.9055083184886027E-2</v>
      </c>
      <c r="GL3300" s="81">
        <v>57.592095999999998</v>
      </c>
      <c r="GM3300" s="81">
        <v>2029</v>
      </c>
      <c r="GN3300" s="81" t="s">
        <v>173</v>
      </c>
      <c r="GO3300" s="81">
        <v>1.1148832299820636E-2</v>
      </c>
      <c r="GP3300" s="81">
        <v>10</v>
      </c>
      <c r="GQ3300" s="81">
        <v>0</v>
      </c>
      <c r="GR3300" s="81" t="s">
        <v>448</v>
      </c>
      <c r="GS3300" s="81">
        <v>1.1148832299820636E-2</v>
      </c>
      <c r="GT3300" s="81">
        <v>4.3541857288383913E-4</v>
      </c>
      <c r="GU3300" s="81">
        <v>1.1148832299820636E-2</v>
      </c>
      <c r="GV3300" s="81">
        <v>4.3541857288383913E-4</v>
      </c>
      <c r="GW3300" s="81">
        <v>1.1148832299820636E-2</v>
      </c>
      <c r="GX3300" s="81">
        <v>4.3541857288383913E-4</v>
      </c>
      <c r="GY3300" s="81">
        <v>1.1148832299820636E-2</v>
      </c>
      <c r="GZ3300" s="81">
        <v>4.3541857288383913E-4</v>
      </c>
    </row>
    <row r="3301" spans="98:208" x14ac:dyDescent="0.25">
      <c r="CT3301" s="81" t="s">
        <v>155</v>
      </c>
      <c r="CU3301" s="81" t="s">
        <v>473</v>
      </c>
      <c r="CV3301" s="81" t="s">
        <v>459</v>
      </c>
      <c r="CW3301" s="81">
        <v>2029</v>
      </c>
      <c r="CX3301" s="81">
        <v>0</v>
      </c>
      <c r="CY3301" s="81">
        <v>0</v>
      </c>
      <c r="CZ3301" s="81">
        <v>0</v>
      </c>
      <c r="DA3301" s="81">
        <v>0</v>
      </c>
      <c r="DB3301" s="81">
        <v>5.777015340078469</v>
      </c>
      <c r="DC3301" s="81">
        <v>0.74733835430388473</v>
      </c>
      <c r="DD3301" s="81">
        <v>3.237951340101735</v>
      </c>
      <c r="DE3301" s="81">
        <v>1.791725645672849</v>
      </c>
      <c r="DF3301" s="81">
        <v>8.3319499833579488E-3</v>
      </c>
      <c r="DG3301" s="81">
        <v>8.3319499833579488E-3</v>
      </c>
      <c r="DH3301" s="81">
        <v>8.3319499833579488E-3</v>
      </c>
      <c r="DI3301" s="81">
        <v>8.3319499833579488E-3</v>
      </c>
      <c r="DJ3301" s="81">
        <v>1.078553526121445E-4</v>
      </c>
      <c r="DL3301" s="81">
        <v>0</v>
      </c>
      <c r="DM3301" s="81">
        <v>8.9864540340182302E-7</v>
      </c>
      <c r="DN3301" s="81">
        <v>8.9864540340182302E-7</v>
      </c>
      <c r="DO3301" s="81">
        <v>0</v>
      </c>
      <c r="DP3301" s="81">
        <v>8.9864540340182302E-7</v>
      </c>
      <c r="DQ3301" s="81">
        <v>8.9864540340182302E-7</v>
      </c>
      <c r="DR3301" s="81">
        <v>0</v>
      </c>
      <c r="DS3301" s="81">
        <v>8.9864540340182302E-7</v>
      </c>
      <c r="DT3301" s="81">
        <v>8.9864540340182302E-7</v>
      </c>
      <c r="DU3301" s="81">
        <v>0</v>
      </c>
      <c r="DV3301" s="81">
        <v>8.9864540340182302E-7</v>
      </c>
      <c r="DW3301" s="81">
        <v>8.9864540340182302E-7</v>
      </c>
      <c r="GE3301" s="81" t="s">
        <v>449</v>
      </c>
      <c r="GF3301" s="81" t="s">
        <v>155</v>
      </c>
      <c r="GG3301" s="81" t="s">
        <v>475</v>
      </c>
      <c r="GH3301" s="81" t="s">
        <v>460</v>
      </c>
      <c r="GI3301" s="81">
        <v>2030</v>
      </c>
      <c r="GJ3301" s="81" t="s">
        <v>201</v>
      </c>
      <c r="GK3301" s="81">
        <v>3.9055083184886027E-2</v>
      </c>
      <c r="GL3301" s="81">
        <v>57.592095999999998</v>
      </c>
      <c r="GM3301" s="81">
        <v>2030</v>
      </c>
      <c r="GN3301" s="81" t="s">
        <v>173</v>
      </c>
      <c r="GO3301" s="81">
        <v>1.1148832299820636E-2</v>
      </c>
      <c r="GP3301" s="81">
        <v>10</v>
      </c>
      <c r="GQ3301" s="81">
        <v>0</v>
      </c>
      <c r="GR3301" s="81" t="s">
        <v>448</v>
      </c>
      <c r="GS3301" s="81">
        <v>0</v>
      </c>
      <c r="GT3301" s="81">
        <v>0</v>
      </c>
      <c r="GU3301" s="81">
        <v>1.1148832299820636E-2</v>
      </c>
      <c r="GV3301" s="81">
        <v>4.3541857288383913E-4</v>
      </c>
      <c r="GW3301" s="81">
        <v>1.1148832299820636E-2</v>
      </c>
      <c r="GX3301" s="81">
        <v>4.3541857288383913E-4</v>
      </c>
      <c r="GY3301" s="81">
        <v>1.1148832299820636E-2</v>
      </c>
      <c r="GZ3301" s="81">
        <v>4.3541857288383913E-4</v>
      </c>
    </row>
    <row r="3302" spans="98:208" x14ac:dyDescent="0.25">
      <c r="CT3302" s="81" t="s">
        <v>155</v>
      </c>
      <c r="CU3302" s="81" t="s">
        <v>473</v>
      </c>
      <c r="CV3302" s="81" t="s">
        <v>459</v>
      </c>
      <c r="CW3302" s="81">
        <v>2030</v>
      </c>
      <c r="CX3302" s="81">
        <v>0</v>
      </c>
      <c r="CY3302" s="81">
        <v>0</v>
      </c>
      <c r="CZ3302" s="81">
        <v>0</v>
      </c>
      <c r="DA3302" s="81">
        <v>0</v>
      </c>
      <c r="DB3302" s="81">
        <v>5.777015340078469</v>
      </c>
      <c r="DC3302" s="81">
        <v>0.74733835430388473</v>
      </c>
      <c r="DD3302" s="81">
        <v>3.237951340101735</v>
      </c>
      <c r="DE3302" s="81">
        <v>1.791725645672849</v>
      </c>
      <c r="DF3302" s="81">
        <v>0</v>
      </c>
      <c r="DG3302" s="81">
        <v>8.3319499833579488E-3</v>
      </c>
      <c r="DH3302" s="81">
        <v>8.3319499833579488E-3</v>
      </c>
      <c r="DI3302" s="81">
        <v>8.3319499833579488E-3</v>
      </c>
      <c r="DJ3302" s="81">
        <v>1.078553526121445E-4</v>
      </c>
      <c r="DL3302" s="81">
        <v>0</v>
      </c>
      <c r="DM3302" s="81">
        <v>0</v>
      </c>
      <c r="DN3302" s="81">
        <v>0</v>
      </c>
      <c r="DO3302" s="81">
        <v>0</v>
      </c>
      <c r="DP3302" s="81">
        <v>8.9864540340182302E-7</v>
      </c>
      <c r="DQ3302" s="81">
        <v>8.9864540340182302E-7</v>
      </c>
      <c r="DR3302" s="81">
        <v>0</v>
      </c>
      <c r="DS3302" s="81">
        <v>8.9864540340182302E-7</v>
      </c>
      <c r="DT3302" s="81">
        <v>8.9864540340182302E-7</v>
      </c>
      <c r="DU3302" s="81">
        <v>0</v>
      </c>
      <c r="DV3302" s="81">
        <v>8.9864540340182302E-7</v>
      </c>
      <c r="DW3302" s="81">
        <v>8.9864540340182302E-7</v>
      </c>
      <c r="GE3302" s="81" t="s">
        <v>449</v>
      </c>
      <c r="GF3302" s="81" t="s">
        <v>155</v>
      </c>
      <c r="GG3302" s="81" t="s">
        <v>475</v>
      </c>
      <c r="GH3302" s="81" t="s">
        <v>460</v>
      </c>
      <c r="GI3302" s="81">
        <v>2031</v>
      </c>
      <c r="GJ3302" s="81" t="s">
        <v>201</v>
      </c>
      <c r="GK3302" s="81">
        <v>3.9055083184886027E-2</v>
      </c>
      <c r="GL3302" s="81">
        <v>57.592095999999998</v>
      </c>
      <c r="GM3302" s="81">
        <v>2031</v>
      </c>
      <c r="GN3302" s="81" t="s">
        <v>173</v>
      </c>
      <c r="GO3302" s="81">
        <v>1.1148832299820636E-2</v>
      </c>
      <c r="GP3302" s="81">
        <v>10</v>
      </c>
      <c r="GQ3302" s="81">
        <v>0</v>
      </c>
      <c r="GR3302" s="81" t="s">
        <v>448</v>
      </c>
      <c r="GS3302" s="81">
        <v>0</v>
      </c>
      <c r="GT3302" s="81">
        <v>0</v>
      </c>
      <c r="GU3302" s="81">
        <v>0</v>
      </c>
      <c r="GV3302" s="81">
        <v>0</v>
      </c>
      <c r="GW3302" s="81">
        <v>1.1148832299820636E-2</v>
      </c>
      <c r="GX3302" s="81">
        <v>4.3541857288383913E-4</v>
      </c>
      <c r="GY3302" s="81">
        <v>1.1148832299820636E-2</v>
      </c>
      <c r="GZ3302" s="81">
        <v>4.3541857288383913E-4</v>
      </c>
    </row>
    <row r="3303" spans="98:208" x14ac:dyDescent="0.25">
      <c r="CT3303" s="81" t="s">
        <v>155</v>
      </c>
      <c r="CU3303" s="81" t="s">
        <v>473</v>
      </c>
      <c r="CV3303" s="81" t="s">
        <v>459</v>
      </c>
      <c r="CW3303" s="81">
        <v>2031</v>
      </c>
      <c r="CX3303" s="81">
        <v>0</v>
      </c>
      <c r="CY3303" s="81">
        <v>0</v>
      </c>
      <c r="CZ3303" s="81">
        <v>0</v>
      </c>
      <c r="DA3303" s="81">
        <v>0</v>
      </c>
      <c r="DB3303" s="81">
        <v>5.777015340078469</v>
      </c>
      <c r="DC3303" s="81">
        <v>0.74733835430388473</v>
      </c>
      <c r="DD3303" s="81">
        <v>3.237951340101735</v>
      </c>
      <c r="DE3303" s="81">
        <v>1.791725645672849</v>
      </c>
      <c r="DF3303" s="81">
        <v>0</v>
      </c>
      <c r="DG3303" s="81">
        <v>0</v>
      </c>
      <c r="DH3303" s="81">
        <v>8.3319499833579488E-3</v>
      </c>
      <c r="DI3303" s="81">
        <v>8.3319499833579488E-3</v>
      </c>
      <c r="DJ3303" s="81">
        <v>1.078553526121445E-4</v>
      </c>
      <c r="DL3303" s="81">
        <v>0</v>
      </c>
      <c r="DM3303" s="81">
        <v>0</v>
      </c>
      <c r="DN3303" s="81">
        <v>0</v>
      </c>
      <c r="DO3303" s="81">
        <v>0</v>
      </c>
      <c r="DP3303" s="81">
        <v>0</v>
      </c>
      <c r="DQ3303" s="81">
        <v>0</v>
      </c>
      <c r="DR3303" s="81">
        <v>0</v>
      </c>
      <c r="DS3303" s="81">
        <v>8.9864540340182302E-7</v>
      </c>
      <c r="DT3303" s="81">
        <v>8.9864540340182302E-7</v>
      </c>
      <c r="DU3303" s="81">
        <v>0</v>
      </c>
      <c r="DV3303" s="81">
        <v>8.9864540340182302E-7</v>
      </c>
      <c r="DW3303" s="81">
        <v>8.9864540340182302E-7</v>
      </c>
      <c r="GE3303" s="81" t="s">
        <v>449</v>
      </c>
      <c r="GF3303" s="81" t="s">
        <v>155</v>
      </c>
      <c r="GG3303" s="81" t="s">
        <v>475</v>
      </c>
      <c r="GH3303" s="81" t="s">
        <v>460</v>
      </c>
      <c r="GI3303" s="81">
        <v>2032</v>
      </c>
      <c r="GJ3303" s="81" t="s">
        <v>201</v>
      </c>
      <c r="GK3303" s="81">
        <v>3.9055083184886027E-2</v>
      </c>
      <c r="GL3303" s="81">
        <v>57.592095999999998</v>
      </c>
      <c r="GM3303" s="81">
        <v>2032</v>
      </c>
      <c r="GN3303" s="81" t="s">
        <v>173</v>
      </c>
      <c r="GO3303" s="81">
        <v>1.1148832299820636E-2</v>
      </c>
      <c r="GP3303" s="81">
        <v>10</v>
      </c>
      <c r="GQ3303" s="81">
        <v>0</v>
      </c>
      <c r="GR3303" s="81" t="s">
        <v>448</v>
      </c>
      <c r="GS3303" s="81">
        <v>0</v>
      </c>
      <c r="GT3303" s="81">
        <v>0</v>
      </c>
      <c r="GU3303" s="81">
        <v>0</v>
      </c>
      <c r="GV3303" s="81">
        <v>0</v>
      </c>
      <c r="GW3303" s="81">
        <v>0</v>
      </c>
      <c r="GX3303" s="81">
        <v>0</v>
      </c>
      <c r="GY3303" s="81">
        <v>1.1148832299820636E-2</v>
      </c>
      <c r="GZ3303" s="81">
        <v>4.3541857288383913E-4</v>
      </c>
    </row>
    <row r="3304" spans="98:208" x14ac:dyDescent="0.25">
      <c r="CT3304" s="81" t="s">
        <v>155</v>
      </c>
      <c r="CU3304" s="81" t="s">
        <v>473</v>
      </c>
      <c r="CV3304" s="81" t="s">
        <v>459</v>
      </c>
      <c r="CW3304" s="81">
        <v>2032</v>
      </c>
      <c r="CX3304" s="81">
        <v>0</v>
      </c>
      <c r="CY3304" s="81">
        <v>0</v>
      </c>
      <c r="CZ3304" s="81">
        <v>0</v>
      </c>
      <c r="DA3304" s="81">
        <v>0</v>
      </c>
      <c r="DB3304" s="81">
        <v>5.777015340078469</v>
      </c>
      <c r="DC3304" s="81">
        <v>0.74733835430388473</v>
      </c>
      <c r="DD3304" s="81">
        <v>3.237951340101735</v>
      </c>
      <c r="DE3304" s="81">
        <v>1.791725645672849</v>
      </c>
      <c r="DF3304" s="81">
        <v>0</v>
      </c>
      <c r="DG3304" s="81">
        <v>0</v>
      </c>
      <c r="DH3304" s="81">
        <v>0</v>
      </c>
      <c r="DI3304" s="81">
        <v>8.3319499833579488E-3</v>
      </c>
      <c r="DJ3304" s="81">
        <v>1.078553526121445E-4</v>
      </c>
      <c r="DL3304" s="81">
        <v>0</v>
      </c>
      <c r="DM3304" s="81">
        <v>0</v>
      </c>
      <c r="DN3304" s="81">
        <v>0</v>
      </c>
      <c r="DO3304" s="81">
        <v>0</v>
      </c>
      <c r="DP3304" s="81">
        <v>0</v>
      </c>
      <c r="DQ3304" s="81">
        <v>0</v>
      </c>
      <c r="DR3304" s="81">
        <v>0</v>
      </c>
      <c r="DS3304" s="81">
        <v>0</v>
      </c>
      <c r="DT3304" s="81">
        <v>0</v>
      </c>
      <c r="DU3304" s="81">
        <v>0</v>
      </c>
      <c r="DV3304" s="81">
        <v>8.9864540340182302E-7</v>
      </c>
      <c r="DW3304" s="81">
        <v>8.9864540340182302E-7</v>
      </c>
      <c r="GE3304" s="81" t="s">
        <v>449</v>
      </c>
      <c r="GF3304" s="81" t="s">
        <v>155</v>
      </c>
      <c r="GG3304" s="81" t="s">
        <v>475</v>
      </c>
      <c r="GH3304" s="81" t="s">
        <v>461</v>
      </c>
      <c r="GI3304" s="81">
        <v>2021</v>
      </c>
      <c r="GJ3304" s="81" t="s">
        <v>201</v>
      </c>
      <c r="GK3304" s="81">
        <v>222.2294216278315</v>
      </c>
      <c r="GL3304" s="81">
        <v>57.592095999999998</v>
      </c>
      <c r="GM3304" s="81">
        <v>2021</v>
      </c>
      <c r="GN3304" s="81" t="s">
        <v>173</v>
      </c>
      <c r="GO3304" s="81">
        <v>1.1148832299820636E-2</v>
      </c>
      <c r="GP3304" s="81">
        <v>10</v>
      </c>
      <c r="GQ3304" s="81">
        <v>0</v>
      </c>
      <c r="GR3304" s="81" t="s">
        <v>448</v>
      </c>
      <c r="GS3304" s="81">
        <v>1.1148832299820636E-2</v>
      </c>
      <c r="GT3304" s="81">
        <v>2.4775985538148264</v>
      </c>
      <c r="GU3304" s="81">
        <v>1.1148832299820636E-2</v>
      </c>
      <c r="GV3304" s="81">
        <v>2.4775985538148264</v>
      </c>
      <c r="GW3304" s="81">
        <v>0</v>
      </c>
      <c r="GX3304" s="81">
        <v>0</v>
      </c>
      <c r="GY3304" s="81">
        <v>0</v>
      </c>
      <c r="GZ3304" s="81">
        <v>0</v>
      </c>
    </row>
    <row r="3305" spans="98:208" x14ac:dyDescent="0.25">
      <c r="CT3305" s="81" t="s">
        <v>155</v>
      </c>
      <c r="CU3305" s="81" t="s">
        <v>473</v>
      </c>
      <c r="CV3305" s="81" t="s">
        <v>460</v>
      </c>
      <c r="CW3305" s="81">
        <v>2020</v>
      </c>
      <c r="CX3305" s="81">
        <v>0</v>
      </c>
      <c r="CY3305" s="81">
        <v>0</v>
      </c>
      <c r="CZ3305" s="81">
        <v>0</v>
      </c>
      <c r="DA3305" s="81">
        <v>0</v>
      </c>
      <c r="DB3305" s="81">
        <v>7.7900575334948527E-2</v>
      </c>
      <c r="DC3305" s="81">
        <v>3.6425060683954513E-2</v>
      </c>
      <c r="DD3305" s="81">
        <v>1.5808724525432369E-3</v>
      </c>
      <c r="DE3305" s="81">
        <v>3.9894642198450597E-2</v>
      </c>
      <c r="DF3305" s="81">
        <v>4.0609689307619882E-4</v>
      </c>
      <c r="DG3305" s="81">
        <v>0</v>
      </c>
      <c r="DH3305" s="81">
        <v>0</v>
      </c>
      <c r="DI3305" s="81">
        <v>0</v>
      </c>
      <c r="DJ3305" s="81">
        <v>7.9893848691454522E-3</v>
      </c>
      <c r="DL3305" s="81">
        <v>0</v>
      </c>
      <c r="DM3305" s="81">
        <v>3.2444643729499614E-6</v>
      </c>
      <c r="DN3305" s="81">
        <v>3.2444643729499614E-6</v>
      </c>
      <c r="DO3305" s="81">
        <v>0</v>
      </c>
      <c r="DP3305" s="81">
        <v>0</v>
      </c>
      <c r="DQ3305" s="81">
        <v>0</v>
      </c>
      <c r="DR3305" s="81">
        <v>0</v>
      </c>
      <c r="DS3305" s="81">
        <v>0</v>
      </c>
      <c r="DT3305" s="81">
        <v>0</v>
      </c>
      <c r="DU3305" s="81">
        <v>0</v>
      </c>
      <c r="DV3305" s="81">
        <v>0</v>
      </c>
      <c r="DW3305" s="81">
        <v>0</v>
      </c>
      <c r="GE3305" s="81" t="s">
        <v>449</v>
      </c>
      <c r="GF3305" s="81" t="s">
        <v>155</v>
      </c>
      <c r="GG3305" s="81" t="s">
        <v>475</v>
      </c>
      <c r="GH3305" s="81" t="s">
        <v>461</v>
      </c>
      <c r="GI3305" s="81">
        <v>2022</v>
      </c>
      <c r="GJ3305" s="81" t="s">
        <v>201</v>
      </c>
      <c r="GK3305" s="81">
        <v>222.2294216278315</v>
      </c>
      <c r="GL3305" s="81">
        <v>57.592095999999998</v>
      </c>
      <c r="GM3305" s="81">
        <v>2022</v>
      </c>
      <c r="GN3305" s="81" t="s">
        <v>173</v>
      </c>
      <c r="GO3305" s="81">
        <v>1.1148832299820636E-2</v>
      </c>
      <c r="GP3305" s="81">
        <v>10</v>
      </c>
      <c r="GQ3305" s="81">
        <v>0</v>
      </c>
      <c r="GR3305" s="81" t="s">
        <v>448</v>
      </c>
      <c r="GS3305" s="81">
        <v>1.1148832299820636E-2</v>
      </c>
      <c r="GT3305" s="81">
        <v>2.4775985538148264</v>
      </c>
      <c r="GU3305" s="81">
        <v>1.1148832299820636E-2</v>
      </c>
      <c r="GV3305" s="81">
        <v>2.4775985538148264</v>
      </c>
      <c r="GW3305" s="81">
        <v>1.1148832299820636E-2</v>
      </c>
      <c r="GX3305" s="81">
        <v>2.4775985538148264</v>
      </c>
      <c r="GY3305" s="81">
        <v>0</v>
      </c>
      <c r="GZ3305" s="81">
        <v>0</v>
      </c>
    </row>
    <row r="3306" spans="98:208" x14ac:dyDescent="0.25">
      <c r="CT3306" s="81" t="s">
        <v>155</v>
      </c>
      <c r="CU3306" s="81" t="s">
        <v>473</v>
      </c>
      <c r="CV3306" s="81" t="s">
        <v>460</v>
      </c>
      <c r="CW3306" s="81">
        <v>2021</v>
      </c>
      <c r="CX3306" s="81">
        <v>0</v>
      </c>
      <c r="CY3306" s="81">
        <v>0</v>
      </c>
      <c r="CZ3306" s="81">
        <v>0</v>
      </c>
      <c r="DA3306" s="81">
        <v>0</v>
      </c>
      <c r="DB3306" s="81">
        <v>7.7900575334948527E-2</v>
      </c>
      <c r="DC3306" s="81">
        <v>3.6425060683954513E-2</v>
      </c>
      <c r="DD3306" s="81">
        <v>1.5808724525432369E-3</v>
      </c>
      <c r="DE3306" s="81">
        <v>3.9894642198450597E-2</v>
      </c>
      <c r="DF3306" s="81">
        <v>4.0609689307619882E-4</v>
      </c>
      <c r="DG3306" s="81">
        <v>4.0609689307619882E-4</v>
      </c>
      <c r="DH3306" s="81">
        <v>0</v>
      </c>
      <c r="DI3306" s="81">
        <v>0</v>
      </c>
      <c r="DJ3306" s="81">
        <v>7.9893848691454522E-3</v>
      </c>
      <c r="DL3306" s="81">
        <v>0</v>
      </c>
      <c r="DM3306" s="81">
        <v>3.2444643729499614E-6</v>
      </c>
      <c r="DN3306" s="81">
        <v>3.2444643729499614E-6</v>
      </c>
      <c r="DO3306" s="81">
        <v>0</v>
      </c>
      <c r="DP3306" s="81">
        <v>3.2444643729499614E-6</v>
      </c>
      <c r="DQ3306" s="81">
        <v>3.2444643729499614E-6</v>
      </c>
      <c r="DR3306" s="81">
        <v>0</v>
      </c>
      <c r="DS3306" s="81">
        <v>0</v>
      </c>
      <c r="DT3306" s="81">
        <v>0</v>
      </c>
      <c r="DU3306" s="81">
        <v>0</v>
      </c>
      <c r="DV3306" s="81">
        <v>0</v>
      </c>
      <c r="DW3306" s="81">
        <v>0</v>
      </c>
      <c r="GE3306" s="81" t="s">
        <v>449</v>
      </c>
      <c r="GF3306" s="81" t="s">
        <v>155</v>
      </c>
      <c r="GG3306" s="81" t="s">
        <v>475</v>
      </c>
      <c r="GH3306" s="81" t="s">
        <v>461</v>
      </c>
      <c r="GI3306" s="81">
        <v>2023</v>
      </c>
      <c r="GJ3306" s="81" t="s">
        <v>201</v>
      </c>
      <c r="GK3306" s="81">
        <v>233.23007680794021</v>
      </c>
      <c r="GL3306" s="81">
        <v>57.592095999999998</v>
      </c>
      <c r="GM3306" s="81">
        <v>2023</v>
      </c>
      <c r="GN3306" s="81" t="s">
        <v>173</v>
      </c>
      <c r="GO3306" s="81">
        <v>1.1148832299820636E-2</v>
      </c>
      <c r="GP3306" s="81">
        <v>10</v>
      </c>
      <c r="GQ3306" s="81">
        <v>0</v>
      </c>
      <c r="GR3306" s="81" t="s">
        <v>448</v>
      </c>
      <c r="GS3306" s="81">
        <v>1.1148832299820636E-2</v>
      </c>
      <c r="GT3306" s="81">
        <v>2.6002430136060117</v>
      </c>
      <c r="GU3306" s="81">
        <v>1.1148832299820636E-2</v>
      </c>
      <c r="GV3306" s="81">
        <v>2.6002430136060117</v>
      </c>
      <c r="GW3306" s="81">
        <v>1.1148832299820636E-2</v>
      </c>
      <c r="GX3306" s="81">
        <v>2.6002430136060117</v>
      </c>
      <c r="GY3306" s="81">
        <v>1.1148832299820636E-2</v>
      </c>
      <c r="GZ3306" s="81">
        <v>2.6002430136060117</v>
      </c>
    </row>
    <row r="3307" spans="98:208" x14ac:dyDescent="0.25">
      <c r="CT3307" s="81" t="s">
        <v>155</v>
      </c>
      <c r="CU3307" s="81" t="s">
        <v>473</v>
      </c>
      <c r="CV3307" s="81" t="s">
        <v>460</v>
      </c>
      <c r="CW3307" s="81">
        <v>2022</v>
      </c>
      <c r="CX3307" s="81">
        <v>0</v>
      </c>
      <c r="CY3307" s="81">
        <v>0</v>
      </c>
      <c r="CZ3307" s="81">
        <v>0</v>
      </c>
      <c r="DA3307" s="81">
        <v>0</v>
      </c>
      <c r="DB3307" s="81">
        <v>7.7900575334948527E-2</v>
      </c>
      <c r="DC3307" s="81">
        <v>3.6425060683954513E-2</v>
      </c>
      <c r="DD3307" s="81">
        <v>1.5808724525432369E-3</v>
      </c>
      <c r="DE3307" s="81">
        <v>3.9894642198450597E-2</v>
      </c>
      <c r="DF3307" s="81">
        <v>4.0609689307619882E-4</v>
      </c>
      <c r="DG3307" s="81">
        <v>4.0609689307619882E-4</v>
      </c>
      <c r="DH3307" s="81">
        <v>4.0609689307619882E-4</v>
      </c>
      <c r="DI3307" s="81">
        <v>0</v>
      </c>
      <c r="DJ3307" s="81">
        <v>7.9893848691454522E-3</v>
      </c>
      <c r="DL3307" s="81">
        <v>0</v>
      </c>
      <c r="DM3307" s="81">
        <v>3.2444643729499614E-6</v>
      </c>
      <c r="DN3307" s="81">
        <v>3.2444643729499614E-6</v>
      </c>
      <c r="DO3307" s="81">
        <v>0</v>
      </c>
      <c r="DP3307" s="81">
        <v>3.2444643729499614E-6</v>
      </c>
      <c r="DQ3307" s="81">
        <v>3.2444643729499614E-6</v>
      </c>
      <c r="DR3307" s="81">
        <v>0</v>
      </c>
      <c r="DS3307" s="81">
        <v>3.2444643729499614E-6</v>
      </c>
      <c r="DT3307" s="81">
        <v>3.2444643729499614E-6</v>
      </c>
      <c r="DU3307" s="81">
        <v>0</v>
      </c>
      <c r="DV3307" s="81">
        <v>0</v>
      </c>
      <c r="DW3307" s="81">
        <v>0</v>
      </c>
      <c r="GE3307" s="81" t="s">
        <v>449</v>
      </c>
      <c r="GF3307" s="81" t="s">
        <v>155</v>
      </c>
      <c r="GG3307" s="81" t="s">
        <v>475</v>
      </c>
      <c r="GH3307" s="81" t="s">
        <v>461</v>
      </c>
      <c r="GI3307" s="81">
        <v>2024</v>
      </c>
      <c r="GJ3307" s="81" t="s">
        <v>201</v>
      </c>
      <c r="GK3307" s="81">
        <v>233.23007680794021</v>
      </c>
      <c r="GL3307" s="81">
        <v>57.592095999999998</v>
      </c>
      <c r="GM3307" s="81">
        <v>2024</v>
      </c>
      <c r="GN3307" s="81" t="s">
        <v>173</v>
      </c>
      <c r="GO3307" s="81">
        <v>1.1148832299820636E-2</v>
      </c>
      <c r="GP3307" s="81">
        <v>10</v>
      </c>
      <c r="GQ3307" s="81">
        <v>0</v>
      </c>
      <c r="GR3307" s="81" t="s">
        <v>448</v>
      </c>
      <c r="GS3307" s="81">
        <v>1.1148832299820636E-2</v>
      </c>
      <c r="GT3307" s="81">
        <v>2.6002430136060117</v>
      </c>
      <c r="GU3307" s="81">
        <v>1.1148832299820636E-2</v>
      </c>
      <c r="GV3307" s="81">
        <v>2.6002430136060117</v>
      </c>
      <c r="GW3307" s="81">
        <v>1.1148832299820636E-2</v>
      </c>
      <c r="GX3307" s="81">
        <v>2.6002430136060117</v>
      </c>
      <c r="GY3307" s="81">
        <v>1.1148832299820636E-2</v>
      </c>
      <c r="GZ3307" s="81">
        <v>2.6002430136060117</v>
      </c>
    </row>
    <row r="3308" spans="98:208" x14ac:dyDescent="0.25">
      <c r="CT3308" s="81" t="s">
        <v>155</v>
      </c>
      <c r="CU3308" s="81" t="s">
        <v>473</v>
      </c>
      <c r="CV3308" s="81" t="s">
        <v>460</v>
      </c>
      <c r="CW3308" s="81">
        <v>2023</v>
      </c>
      <c r="CX3308" s="81">
        <v>0</v>
      </c>
      <c r="CY3308" s="81">
        <v>0</v>
      </c>
      <c r="CZ3308" s="81">
        <v>0</v>
      </c>
      <c r="DA3308" s="81">
        <v>0</v>
      </c>
      <c r="DB3308" s="81">
        <v>8.040826903697712E-2</v>
      </c>
      <c r="DC3308" s="81">
        <v>3.7590224611390728E-2</v>
      </c>
      <c r="DD3308" s="81">
        <v>1.631433411568726E-3</v>
      </c>
      <c r="DE3308" s="81">
        <v>4.1186611014017667E-2</v>
      </c>
      <c r="DF3308" s="81">
        <v>4.1908711030498559E-4</v>
      </c>
      <c r="DG3308" s="81">
        <v>4.1908711030498559E-4</v>
      </c>
      <c r="DH3308" s="81">
        <v>4.1908711030498559E-4</v>
      </c>
      <c r="DI3308" s="81">
        <v>4.1908711030498559E-4</v>
      </c>
      <c r="DJ3308" s="81">
        <v>7.9893848691454522E-3</v>
      </c>
      <c r="DL3308" s="81">
        <v>0</v>
      </c>
      <c r="DM3308" s="81">
        <v>3.3482482179245431E-6</v>
      </c>
      <c r="DN3308" s="81">
        <v>3.3482482179245431E-6</v>
      </c>
      <c r="DO3308" s="81">
        <v>0</v>
      </c>
      <c r="DP3308" s="81">
        <v>3.3482482179245431E-6</v>
      </c>
      <c r="DQ3308" s="81">
        <v>3.3482482179245431E-6</v>
      </c>
      <c r="DR3308" s="81">
        <v>0</v>
      </c>
      <c r="DS3308" s="81">
        <v>3.3482482179245431E-6</v>
      </c>
      <c r="DT3308" s="81">
        <v>3.3482482179245431E-6</v>
      </c>
      <c r="DU3308" s="81">
        <v>0</v>
      </c>
      <c r="DV3308" s="81">
        <v>3.3482482179245431E-6</v>
      </c>
      <c r="DW3308" s="81">
        <v>3.3482482179245431E-6</v>
      </c>
      <c r="GE3308" s="81" t="s">
        <v>449</v>
      </c>
      <c r="GF3308" s="81" t="s">
        <v>155</v>
      </c>
      <c r="GG3308" s="81" t="s">
        <v>475</v>
      </c>
      <c r="GH3308" s="81" t="s">
        <v>461</v>
      </c>
      <c r="GI3308" s="81">
        <v>2025</v>
      </c>
      <c r="GJ3308" s="81" t="s">
        <v>201</v>
      </c>
      <c r="GK3308" s="81">
        <v>233.23007680794021</v>
      </c>
      <c r="GL3308" s="81">
        <v>57.592095999999998</v>
      </c>
      <c r="GM3308" s="81">
        <v>2025</v>
      </c>
      <c r="GN3308" s="81" t="s">
        <v>173</v>
      </c>
      <c r="GO3308" s="81">
        <v>1.1148832299820636E-2</v>
      </c>
      <c r="GP3308" s="81">
        <v>10</v>
      </c>
      <c r="GQ3308" s="81">
        <v>0</v>
      </c>
      <c r="GR3308" s="81" t="s">
        <v>448</v>
      </c>
      <c r="GS3308" s="81">
        <v>1.1148832299820636E-2</v>
      </c>
      <c r="GT3308" s="81">
        <v>2.6002430136060117</v>
      </c>
      <c r="GU3308" s="81">
        <v>1.1148832299820636E-2</v>
      </c>
      <c r="GV3308" s="81">
        <v>2.6002430136060117</v>
      </c>
      <c r="GW3308" s="81">
        <v>1.1148832299820636E-2</v>
      </c>
      <c r="GX3308" s="81">
        <v>2.6002430136060117</v>
      </c>
      <c r="GY3308" s="81">
        <v>1.1148832299820636E-2</v>
      </c>
      <c r="GZ3308" s="81">
        <v>2.6002430136060117</v>
      </c>
    </row>
    <row r="3309" spans="98:208" x14ac:dyDescent="0.25">
      <c r="CT3309" s="81" t="s">
        <v>155</v>
      </c>
      <c r="CU3309" s="81" t="s">
        <v>473</v>
      </c>
      <c r="CV3309" s="81" t="s">
        <v>460</v>
      </c>
      <c r="CW3309" s="81">
        <v>2024</v>
      </c>
      <c r="CX3309" s="81">
        <v>0</v>
      </c>
      <c r="CY3309" s="81">
        <v>0</v>
      </c>
      <c r="CZ3309" s="81">
        <v>0</v>
      </c>
      <c r="DA3309" s="81">
        <v>0</v>
      </c>
      <c r="DB3309" s="81">
        <v>8.040826903697712E-2</v>
      </c>
      <c r="DC3309" s="81">
        <v>3.7590224611390728E-2</v>
      </c>
      <c r="DD3309" s="81">
        <v>1.631433411568726E-3</v>
      </c>
      <c r="DE3309" s="81">
        <v>4.1186611014017667E-2</v>
      </c>
      <c r="DF3309" s="81">
        <v>4.1908711030498559E-4</v>
      </c>
      <c r="DG3309" s="81">
        <v>4.1908711030498559E-4</v>
      </c>
      <c r="DH3309" s="81">
        <v>4.1908711030498559E-4</v>
      </c>
      <c r="DI3309" s="81">
        <v>4.1908711030498559E-4</v>
      </c>
      <c r="DJ3309" s="81">
        <v>7.9893848691454522E-3</v>
      </c>
      <c r="DL3309" s="81">
        <v>0</v>
      </c>
      <c r="DM3309" s="81">
        <v>3.3482482179245431E-6</v>
      </c>
      <c r="DN3309" s="81">
        <v>3.3482482179245431E-6</v>
      </c>
      <c r="DO3309" s="81">
        <v>0</v>
      </c>
      <c r="DP3309" s="81">
        <v>3.3482482179245431E-6</v>
      </c>
      <c r="DQ3309" s="81">
        <v>3.3482482179245431E-6</v>
      </c>
      <c r="DR3309" s="81">
        <v>0</v>
      </c>
      <c r="DS3309" s="81">
        <v>3.3482482179245431E-6</v>
      </c>
      <c r="DT3309" s="81">
        <v>3.3482482179245431E-6</v>
      </c>
      <c r="DU3309" s="81">
        <v>0</v>
      </c>
      <c r="DV3309" s="81">
        <v>3.3482482179245431E-6</v>
      </c>
      <c r="DW3309" s="81">
        <v>3.3482482179245431E-6</v>
      </c>
      <c r="GE3309" s="81" t="s">
        <v>449</v>
      </c>
      <c r="GF3309" s="81" t="s">
        <v>155</v>
      </c>
      <c r="GG3309" s="81" t="s">
        <v>475</v>
      </c>
      <c r="GH3309" s="81" t="s">
        <v>461</v>
      </c>
      <c r="GI3309" s="81">
        <v>2026</v>
      </c>
      <c r="GJ3309" s="81" t="s">
        <v>201</v>
      </c>
      <c r="GK3309" s="81">
        <v>233.23007680794021</v>
      </c>
      <c r="GL3309" s="81">
        <v>57.592095999999998</v>
      </c>
      <c r="GM3309" s="81">
        <v>2026</v>
      </c>
      <c r="GN3309" s="81" t="s">
        <v>173</v>
      </c>
      <c r="GO3309" s="81">
        <v>1.1148832299820636E-2</v>
      </c>
      <c r="GP3309" s="81">
        <v>10</v>
      </c>
      <c r="GQ3309" s="81">
        <v>0</v>
      </c>
      <c r="GR3309" s="81" t="s">
        <v>448</v>
      </c>
      <c r="GS3309" s="81">
        <v>1.1148832299820636E-2</v>
      </c>
      <c r="GT3309" s="81">
        <v>2.6002430136060117</v>
      </c>
      <c r="GU3309" s="81">
        <v>1.1148832299820636E-2</v>
      </c>
      <c r="GV3309" s="81">
        <v>2.6002430136060117</v>
      </c>
      <c r="GW3309" s="81">
        <v>1.1148832299820636E-2</v>
      </c>
      <c r="GX3309" s="81">
        <v>2.6002430136060117</v>
      </c>
      <c r="GY3309" s="81">
        <v>1.1148832299820636E-2</v>
      </c>
      <c r="GZ3309" s="81">
        <v>2.6002430136060117</v>
      </c>
    </row>
    <row r="3310" spans="98:208" x14ac:dyDescent="0.25">
      <c r="CT3310" s="81" t="s">
        <v>155</v>
      </c>
      <c r="CU3310" s="81" t="s">
        <v>473</v>
      </c>
      <c r="CV3310" s="81" t="s">
        <v>460</v>
      </c>
      <c r="CW3310" s="81">
        <v>2025</v>
      </c>
      <c r="CX3310" s="81">
        <v>0</v>
      </c>
      <c r="CY3310" s="81">
        <v>0</v>
      </c>
      <c r="CZ3310" s="81">
        <v>0</v>
      </c>
      <c r="DA3310" s="81">
        <v>0</v>
      </c>
      <c r="DB3310" s="81">
        <v>8.040826903697712E-2</v>
      </c>
      <c r="DC3310" s="81">
        <v>3.7590224611390728E-2</v>
      </c>
      <c r="DD3310" s="81">
        <v>1.631433411568726E-3</v>
      </c>
      <c r="DE3310" s="81">
        <v>4.1186611014017667E-2</v>
      </c>
      <c r="DF3310" s="81">
        <v>4.1908711030498559E-4</v>
      </c>
      <c r="DG3310" s="81">
        <v>4.1908711030498559E-4</v>
      </c>
      <c r="DH3310" s="81">
        <v>4.1908711030498559E-4</v>
      </c>
      <c r="DI3310" s="81">
        <v>4.1908711030498559E-4</v>
      </c>
      <c r="DJ3310" s="81">
        <v>7.9893848691454522E-3</v>
      </c>
      <c r="DL3310" s="81">
        <v>0</v>
      </c>
      <c r="DM3310" s="81">
        <v>3.3482482179245431E-6</v>
      </c>
      <c r="DN3310" s="81">
        <v>3.3482482179245431E-6</v>
      </c>
      <c r="DO3310" s="81">
        <v>0</v>
      </c>
      <c r="DP3310" s="81">
        <v>3.3482482179245431E-6</v>
      </c>
      <c r="DQ3310" s="81">
        <v>3.3482482179245431E-6</v>
      </c>
      <c r="DR3310" s="81">
        <v>0</v>
      </c>
      <c r="DS3310" s="81">
        <v>3.3482482179245431E-6</v>
      </c>
      <c r="DT3310" s="81">
        <v>3.3482482179245431E-6</v>
      </c>
      <c r="DU3310" s="81">
        <v>0</v>
      </c>
      <c r="DV3310" s="81">
        <v>3.3482482179245431E-6</v>
      </c>
      <c r="DW3310" s="81">
        <v>3.3482482179245431E-6</v>
      </c>
      <c r="GE3310" s="81" t="s">
        <v>449</v>
      </c>
      <c r="GF3310" s="81" t="s">
        <v>155</v>
      </c>
      <c r="GG3310" s="81" t="s">
        <v>475</v>
      </c>
      <c r="GH3310" s="81" t="s">
        <v>461</v>
      </c>
      <c r="GI3310" s="81">
        <v>2027</v>
      </c>
      <c r="GJ3310" s="81" t="s">
        <v>201</v>
      </c>
      <c r="GK3310" s="81">
        <v>233.23007680794021</v>
      </c>
      <c r="GL3310" s="81">
        <v>57.592095999999998</v>
      </c>
      <c r="GM3310" s="81">
        <v>2027</v>
      </c>
      <c r="GN3310" s="81" t="s">
        <v>173</v>
      </c>
      <c r="GO3310" s="81">
        <v>1.1148832299820636E-2</v>
      </c>
      <c r="GP3310" s="81">
        <v>10</v>
      </c>
      <c r="GQ3310" s="81">
        <v>0</v>
      </c>
      <c r="GR3310" s="81" t="s">
        <v>448</v>
      </c>
      <c r="GS3310" s="81">
        <v>1.1148832299820636E-2</v>
      </c>
      <c r="GT3310" s="81">
        <v>2.6002430136060117</v>
      </c>
      <c r="GU3310" s="81">
        <v>1.1148832299820636E-2</v>
      </c>
      <c r="GV3310" s="81">
        <v>2.6002430136060117</v>
      </c>
      <c r="GW3310" s="81">
        <v>1.1148832299820636E-2</v>
      </c>
      <c r="GX3310" s="81">
        <v>2.6002430136060117</v>
      </c>
      <c r="GY3310" s="81">
        <v>1.1148832299820636E-2</v>
      </c>
      <c r="GZ3310" s="81">
        <v>2.6002430136060117</v>
      </c>
    </row>
    <row r="3311" spans="98:208" x14ac:dyDescent="0.25">
      <c r="CT3311" s="81" t="s">
        <v>155</v>
      </c>
      <c r="CU3311" s="81" t="s">
        <v>473</v>
      </c>
      <c r="CV3311" s="81" t="s">
        <v>460</v>
      </c>
      <c r="CW3311" s="81">
        <v>2026</v>
      </c>
      <c r="CX3311" s="81">
        <v>0</v>
      </c>
      <c r="CY3311" s="81">
        <v>0</v>
      </c>
      <c r="CZ3311" s="81">
        <v>0</v>
      </c>
      <c r="DA3311" s="81">
        <v>0</v>
      </c>
      <c r="DB3311" s="81">
        <v>8.040826903697712E-2</v>
      </c>
      <c r="DC3311" s="81">
        <v>3.7590224611390728E-2</v>
      </c>
      <c r="DD3311" s="81">
        <v>1.631433411568726E-3</v>
      </c>
      <c r="DE3311" s="81">
        <v>4.1186611014017667E-2</v>
      </c>
      <c r="DF3311" s="81">
        <v>4.1908711030498559E-4</v>
      </c>
      <c r="DG3311" s="81">
        <v>4.1908711030498559E-4</v>
      </c>
      <c r="DH3311" s="81">
        <v>4.1908711030498559E-4</v>
      </c>
      <c r="DI3311" s="81">
        <v>4.1908711030498559E-4</v>
      </c>
      <c r="DJ3311" s="81">
        <v>7.9893848691454522E-3</v>
      </c>
      <c r="DL3311" s="81">
        <v>0</v>
      </c>
      <c r="DM3311" s="81">
        <v>3.3482482179245431E-6</v>
      </c>
      <c r="DN3311" s="81">
        <v>3.3482482179245431E-6</v>
      </c>
      <c r="DO3311" s="81">
        <v>0</v>
      </c>
      <c r="DP3311" s="81">
        <v>3.3482482179245431E-6</v>
      </c>
      <c r="DQ3311" s="81">
        <v>3.3482482179245431E-6</v>
      </c>
      <c r="DR3311" s="81">
        <v>0</v>
      </c>
      <c r="DS3311" s="81">
        <v>3.3482482179245431E-6</v>
      </c>
      <c r="DT3311" s="81">
        <v>3.3482482179245431E-6</v>
      </c>
      <c r="DU3311" s="81">
        <v>0</v>
      </c>
      <c r="DV3311" s="81">
        <v>3.3482482179245431E-6</v>
      </c>
      <c r="DW3311" s="81">
        <v>3.3482482179245431E-6</v>
      </c>
      <c r="GE3311" s="81" t="s">
        <v>449</v>
      </c>
      <c r="GF3311" s="81" t="s">
        <v>155</v>
      </c>
      <c r="GG3311" s="81" t="s">
        <v>475</v>
      </c>
      <c r="GH3311" s="81" t="s">
        <v>461</v>
      </c>
      <c r="GI3311" s="81">
        <v>2028</v>
      </c>
      <c r="GJ3311" s="81" t="s">
        <v>201</v>
      </c>
      <c r="GK3311" s="81">
        <v>247.27299216494799</v>
      </c>
      <c r="GL3311" s="81">
        <v>57.592095999999998</v>
      </c>
      <c r="GM3311" s="81">
        <v>2028</v>
      </c>
      <c r="GN3311" s="81" t="s">
        <v>173</v>
      </c>
      <c r="GO3311" s="81">
        <v>1.1148832299820636E-2</v>
      </c>
      <c r="GP3311" s="81">
        <v>10</v>
      </c>
      <c r="GQ3311" s="81">
        <v>0</v>
      </c>
      <c r="GR3311" s="81" t="s">
        <v>448</v>
      </c>
      <c r="GS3311" s="81">
        <v>1.1148832299820636E-2</v>
      </c>
      <c r="GT3311" s="81">
        <v>2.7568051219218672</v>
      </c>
      <c r="GU3311" s="81">
        <v>1.1148832299820636E-2</v>
      </c>
      <c r="GV3311" s="81">
        <v>2.7568051219218672</v>
      </c>
      <c r="GW3311" s="81">
        <v>1.1148832299820636E-2</v>
      </c>
      <c r="GX3311" s="81">
        <v>2.7568051219218672</v>
      </c>
      <c r="GY3311" s="81">
        <v>1.1148832299820636E-2</v>
      </c>
      <c r="GZ3311" s="81">
        <v>2.7568051219218672</v>
      </c>
    </row>
    <row r="3312" spans="98:208" x14ac:dyDescent="0.25">
      <c r="CT3312" s="81" t="s">
        <v>155</v>
      </c>
      <c r="CU3312" s="81" t="s">
        <v>473</v>
      </c>
      <c r="CV3312" s="81" t="s">
        <v>460</v>
      </c>
      <c r="CW3312" s="81">
        <v>2027</v>
      </c>
      <c r="CX3312" s="81">
        <v>0</v>
      </c>
      <c r="CY3312" s="81">
        <v>0</v>
      </c>
      <c r="CZ3312" s="81">
        <v>0</v>
      </c>
      <c r="DA3312" s="81">
        <v>0</v>
      </c>
      <c r="DB3312" s="81">
        <v>8.040826903697712E-2</v>
      </c>
      <c r="DC3312" s="81">
        <v>3.7590224611390728E-2</v>
      </c>
      <c r="DD3312" s="81">
        <v>1.631433411568726E-3</v>
      </c>
      <c r="DE3312" s="81">
        <v>4.1186611014017667E-2</v>
      </c>
      <c r="DF3312" s="81">
        <v>4.1908711030498559E-4</v>
      </c>
      <c r="DG3312" s="81">
        <v>4.1908711030498559E-4</v>
      </c>
      <c r="DH3312" s="81">
        <v>4.1908711030498559E-4</v>
      </c>
      <c r="DI3312" s="81">
        <v>4.1908711030498559E-4</v>
      </c>
      <c r="DJ3312" s="81">
        <v>7.9893848691454522E-3</v>
      </c>
      <c r="DL3312" s="81">
        <v>0</v>
      </c>
      <c r="DM3312" s="81">
        <v>3.3482482179245431E-6</v>
      </c>
      <c r="DN3312" s="81">
        <v>3.3482482179245431E-6</v>
      </c>
      <c r="DO3312" s="81">
        <v>0</v>
      </c>
      <c r="DP3312" s="81">
        <v>3.3482482179245431E-6</v>
      </c>
      <c r="DQ3312" s="81">
        <v>3.3482482179245431E-6</v>
      </c>
      <c r="DR3312" s="81">
        <v>0</v>
      </c>
      <c r="DS3312" s="81">
        <v>3.3482482179245431E-6</v>
      </c>
      <c r="DT3312" s="81">
        <v>3.3482482179245431E-6</v>
      </c>
      <c r="DU3312" s="81">
        <v>0</v>
      </c>
      <c r="DV3312" s="81">
        <v>3.3482482179245431E-6</v>
      </c>
      <c r="DW3312" s="81">
        <v>3.3482482179245431E-6</v>
      </c>
      <c r="GE3312" s="81" t="s">
        <v>449</v>
      </c>
      <c r="GF3312" s="81" t="s">
        <v>155</v>
      </c>
      <c r="GG3312" s="81" t="s">
        <v>475</v>
      </c>
      <c r="GH3312" s="81" t="s">
        <v>461</v>
      </c>
      <c r="GI3312" s="81">
        <v>2029</v>
      </c>
      <c r="GJ3312" s="81" t="s">
        <v>201</v>
      </c>
      <c r="GK3312" s="81">
        <v>247.27299216494799</v>
      </c>
      <c r="GL3312" s="81">
        <v>57.592095999999998</v>
      </c>
      <c r="GM3312" s="81">
        <v>2029</v>
      </c>
      <c r="GN3312" s="81" t="s">
        <v>173</v>
      </c>
      <c r="GO3312" s="81">
        <v>1.1148832299820636E-2</v>
      </c>
      <c r="GP3312" s="81">
        <v>10</v>
      </c>
      <c r="GQ3312" s="81">
        <v>0</v>
      </c>
      <c r="GR3312" s="81" t="s">
        <v>448</v>
      </c>
      <c r="GS3312" s="81">
        <v>1.1148832299820636E-2</v>
      </c>
      <c r="GT3312" s="81">
        <v>2.7568051219218672</v>
      </c>
      <c r="GU3312" s="81">
        <v>1.1148832299820636E-2</v>
      </c>
      <c r="GV3312" s="81">
        <v>2.7568051219218672</v>
      </c>
      <c r="GW3312" s="81">
        <v>1.1148832299820636E-2</v>
      </c>
      <c r="GX3312" s="81">
        <v>2.7568051219218672</v>
      </c>
      <c r="GY3312" s="81">
        <v>1.1148832299820636E-2</v>
      </c>
      <c r="GZ3312" s="81">
        <v>2.7568051219218672</v>
      </c>
    </row>
    <row r="3313" spans="98:208" x14ac:dyDescent="0.25">
      <c r="CT3313" s="81" t="s">
        <v>155</v>
      </c>
      <c r="CU3313" s="81" t="s">
        <v>473</v>
      </c>
      <c r="CV3313" s="81" t="s">
        <v>460</v>
      </c>
      <c r="CW3313" s="81">
        <v>2028</v>
      </c>
      <c r="CX3313" s="81">
        <v>0</v>
      </c>
      <c r="CY3313" s="81">
        <v>0</v>
      </c>
      <c r="CZ3313" s="81">
        <v>0</v>
      </c>
      <c r="DA3313" s="81">
        <v>0</v>
      </c>
      <c r="DB3313" s="81">
        <v>8.3606377745129662E-2</v>
      </c>
      <c r="DC3313" s="81">
        <v>3.9055083184886187E-2</v>
      </c>
      <c r="DD3313" s="81">
        <v>1.694997174106289E-3</v>
      </c>
      <c r="DE3313" s="81">
        <v>4.2856297386136812E-2</v>
      </c>
      <c r="DF3313" s="81">
        <v>4.3541857288384092E-4</v>
      </c>
      <c r="DG3313" s="81">
        <v>4.3541857288384092E-4</v>
      </c>
      <c r="DH3313" s="81">
        <v>4.3541857288384092E-4</v>
      </c>
      <c r="DI3313" s="81">
        <v>4.3541857288384092E-4</v>
      </c>
      <c r="DJ3313" s="81">
        <v>7.9893848691454522E-3</v>
      </c>
      <c r="DL3313" s="81">
        <v>0</v>
      </c>
      <c r="DM3313" s="81">
        <v>3.4787265579430648E-6</v>
      </c>
      <c r="DN3313" s="81">
        <v>3.4787265579430648E-6</v>
      </c>
      <c r="DO3313" s="81">
        <v>0</v>
      </c>
      <c r="DP3313" s="81">
        <v>3.4787265579430648E-6</v>
      </c>
      <c r="DQ3313" s="81">
        <v>3.4787265579430648E-6</v>
      </c>
      <c r="DR3313" s="81">
        <v>0</v>
      </c>
      <c r="DS3313" s="81">
        <v>3.4787265579430648E-6</v>
      </c>
      <c r="DT3313" s="81">
        <v>3.4787265579430648E-6</v>
      </c>
      <c r="DU3313" s="81">
        <v>0</v>
      </c>
      <c r="DV3313" s="81">
        <v>3.4787265579430648E-6</v>
      </c>
      <c r="DW3313" s="81">
        <v>3.4787265579430648E-6</v>
      </c>
      <c r="GE3313" s="81" t="s">
        <v>449</v>
      </c>
      <c r="GF3313" s="81" t="s">
        <v>155</v>
      </c>
      <c r="GG3313" s="81" t="s">
        <v>475</v>
      </c>
      <c r="GH3313" s="81" t="s">
        <v>461</v>
      </c>
      <c r="GI3313" s="81">
        <v>2030</v>
      </c>
      <c r="GJ3313" s="81" t="s">
        <v>201</v>
      </c>
      <c r="GK3313" s="81">
        <v>247.27299216494799</v>
      </c>
      <c r="GL3313" s="81">
        <v>57.592095999999998</v>
      </c>
      <c r="GM3313" s="81">
        <v>2030</v>
      </c>
      <c r="GN3313" s="81" t="s">
        <v>173</v>
      </c>
      <c r="GO3313" s="81">
        <v>1.1148832299820636E-2</v>
      </c>
      <c r="GP3313" s="81">
        <v>10</v>
      </c>
      <c r="GQ3313" s="81">
        <v>0</v>
      </c>
      <c r="GR3313" s="81" t="s">
        <v>448</v>
      </c>
      <c r="GS3313" s="81">
        <v>0</v>
      </c>
      <c r="GT3313" s="81">
        <v>0</v>
      </c>
      <c r="GU3313" s="81">
        <v>1.1148832299820636E-2</v>
      </c>
      <c r="GV3313" s="81">
        <v>2.7568051219218672</v>
      </c>
      <c r="GW3313" s="81">
        <v>1.1148832299820636E-2</v>
      </c>
      <c r="GX3313" s="81">
        <v>2.7568051219218672</v>
      </c>
      <c r="GY3313" s="81">
        <v>1.1148832299820636E-2</v>
      </c>
      <c r="GZ3313" s="81">
        <v>2.7568051219218672</v>
      </c>
    </row>
    <row r="3314" spans="98:208" x14ac:dyDescent="0.25">
      <c r="CT3314" s="81" t="s">
        <v>155</v>
      </c>
      <c r="CU3314" s="81" t="s">
        <v>473</v>
      </c>
      <c r="CV3314" s="81" t="s">
        <v>460</v>
      </c>
      <c r="CW3314" s="81">
        <v>2029</v>
      </c>
      <c r="CX3314" s="81">
        <v>0</v>
      </c>
      <c r="CY3314" s="81">
        <v>0</v>
      </c>
      <c r="CZ3314" s="81">
        <v>0</v>
      </c>
      <c r="DA3314" s="81">
        <v>0</v>
      </c>
      <c r="DB3314" s="81">
        <v>8.3606377745129662E-2</v>
      </c>
      <c r="DC3314" s="81">
        <v>3.9055083184886187E-2</v>
      </c>
      <c r="DD3314" s="81">
        <v>1.694997174106289E-3</v>
      </c>
      <c r="DE3314" s="81">
        <v>4.2856297386136812E-2</v>
      </c>
      <c r="DF3314" s="81">
        <v>4.3541857288384092E-4</v>
      </c>
      <c r="DG3314" s="81">
        <v>4.3541857288384092E-4</v>
      </c>
      <c r="DH3314" s="81">
        <v>4.3541857288384092E-4</v>
      </c>
      <c r="DI3314" s="81">
        <v>4.3541857288384092E-4</v>
      </c>
      <c r="DJ3314" s="81">
        <v>7.9893848691454522E-3</v>
      </c>
      <c r="DL3314" s="81">
        <v>0</v>
      </c>
      <c r="DM3314" s="81">
        <v>3.4787265579430648E-6</v>
      </c>
      <c r="DN3314" s="81">
        <v>3.4787265579430648E-6</v>
      </c>
      <c r="DO3314" s="81">
        <v>0</v>
      </c>
      <c r="DP3314" s="81">
        <v>3.4787265579430648E-6</v>
      </c>
      <c r="DQ3314" s="81">
        <v>3.4787265579430648E-6</v>
      </c>
      <c r="DR3314" s="81">
        <v>0</v>
      </c>
      <c r="DS3314" s="81">
        <v>3.4787265579430648E-6</v>
      </c>
      <c r="DT3314" s="81">
        <v>3.4787265579430648E-6</v>
      </c>
      <c r="DU3314" s="81">
        <v>0</v>
      </c>
      <c r="DV3314" s="81">
        <v>3.4787265579430648E-6</v>
      </c>
      <c r="DW3314" s="81">
        <v>3.4787265579430648E-6</v>
      </c>
      <c r="GE3314" s="81" t="s">
        <v>449</v>
      </c>
      <c r="GF3314" s="81" t="s">
        <v>155</v>
      </c>
      <c r="GG3314" s="81" t="s">
        <v>475</v>
      </c>
      <c r="GH3314" s="81" t="s">
        <v>461</v>
      </c>
      <c r="GI3314" s="81">
        <v>2031</v>
      </c>
      <c r="GJ3314" s="81" t="s">
        <v>201</v>
      </c>
      <c r="GK3314" s="81">
        <v>247.27299216494799</v>
      </c>
      <c r="GL3314" s="81">
        <v>57.592095999999998</v>
      </c>
      <c r="GM3314" s="81">
        <v>2031</v>
      </c>
      <c r="GN3314" s="81" t="s">
        <v>173</v>
      </c>
      <c r="GO3314" s="81">
        <v>1.1148832299820636E-2</v>
      </c>
      <c r="GP3314" s="81">
        <v>10</v>
      </c>
      <c r="GQ3314" s="81">
        <v>0</v>
      </c>
      <c r="GR3314" s="81" t="s">
        <v>448</v>
      </c>
      <c r="GS3314" s="81">
        <v>0</v>
      </c>
      <c r="GT3314" s="81">
        <v>0</v>
      </c>
      <c r="GU3314" s="81">
        <v>0</v>
      </c>
      <c r="GV3314" s="81">
        <v>0</v>
      </c>
      <c r="GW3314" s="81">
        <v>1.1148832299820636E-2</v>
      </c>
      <c r="GX3314" s="81">
        <v>2.7568051219218672</v>
      </c>
      <c r="GY3314" s="81">
        <v>1.1148832299820636E-2</v>
      </c>
      <c r="GZ3314" s="81">
        <v>2.7568051219218672</v>
      </c>
    </row>
    <row r="3315" spans="98:208" x14ac:dyDescent="0.25">
      <c r="CT3315" s="81" t="s">
        <v>155</v>
      </c>
      <c r="CU3315" s="81" t="s">
        <v>473</v>
      </c>
      <c r="CV3315" s="81" t="s">
        <v>460</v>
      </c>
      <c r="CW3315" s="81">
        <v>2030</v>
      </c>
      <c r="CX3315" s="81">
        <v>0</v>
      </c>
      <c r="CY3315" s="81">
        <v>0</v>
      </c>
      <c r="CZ3315" s="81">
        <v>0</v>
      </c>
      <c r="DA3315" s="81">
        <v>0</v>
      </c>
      <c r="DB3315" s="81">
        <v>8.3606377745129662E-2</v>
      </c>
      <c r="DC3315" s="81">
        <v>3.9055083184886187E-2</v>
      </c>
      <c r="DD3315" s="81">
        <v>1.694997174106289E-3</v>
      </c>
      <c r="DE3315" s="81">
        <v>4.2856297386136812E-2</v>
      </c>
      <c r="DF3315" s="81">
        <v>0</v>
      </c>
      <c r="DG3315" s="81">
        <v>4.3541857288384092E-4</v>
      </c>
      <c r="DH3315" s="81">
        <v>4.3541857288384092E-4</v>
      </c>
      <c r="DI3315" s="81">
        <v>4.3541857288384092E-4</v>
      </c>
      <c r="DJ3315" s="81">
        <v>7.9893848691454522E-3</v>
      </c>
      <c r="DL3315" s="81">
        <v>0</v>
      </c>
      <c r="DM3315" s="81">
        <v>0</v>
      </c>
      <c r="DN3315" s="81">
        <v>0</v>
      </c>
      <c r="DO3315" s="81">
        <v>0</v>
      </c>
      <c r="DP3315" s="81">
        <v>3.4787265579430648E-6</v>
      </c>
      <c r="DQ3315" s="81">
        <v>3.4787265579430648E-6</v>
      </c>
      <c r="DR3315" s="81">
        <v>0</v>
      </c>
      <c r="DS3315" s="81">
        <v>3.4787265579430648E-6</v>
      </c>
      <c r="DT3315" s="81">
        <v>3.4787265579430648E-6</v>
      </c>
      <c r="DU3315" s="81">
        <v>0</v>
      </c>
      <c r="DV3315" s="81">
        <v>3.4787265579430648E-6</v>
      </c>
      <c r="DW3315" s="81">
        <v>3.4787265579430648E-6</v>
      </c>
      <c r="GE3315" s="81" t="s">
        <v>449</v>
      </c>
      <c r="GF3315" s="81" t="s">
        <v>155</v>
      </c>
      <c r="GG3315" s="81" t="s">
        <v>475</v>
      </c>
      <c r="GH3315" s="81" t="s">
        <v>461</v>
      </c>
      <c r="GI3315" s="81">
        <v>2032</v>
      </c>
      <c r="GJ3315" s="81" t="s">
        <v>201</v>
      </c>
      <c r="GK3315" s="81">
        <v>247.27299216494799</v>
      </c>
      <c r="GL3315" s="81">
        <v>57.592095999999998</v>
      </c>
      <c r="GM3315" s="81">
        <v>2032</v>
      </c>
      <c r="GN3315" s="81" t="s">
        <v>173</v>
      </c>
      <c r="GO3315" s="81">
        <v>1.1148832299820636E-2</v>
      </c>
      <c r="GP3315" s="81">
        <v>10</v>
      </c>
      <c r="GQ3315" s="81">
        <v>0</v>
      </c>
      <c r="GR3315" s="81" t="s">
        <v>448</v>
      </c>
      <c r="GS3315" s="81">
        <v>0</v>
      </c>
      <c r="GT3315" s="81">
        <v>0</v>
      </c>
      <c r="GU3315" s="81">
        <v>0</v>
      </c>
      <c r="GV3315" s="81">
        <v>0</v>
      </c>
      <c r="GW3315" s="81">
        <v>0</v>
      </c>
      <c r="GX3315" s="81">
        <v>0</v>
      </c>
      <c r="GY3315" s="81">
        <v>1.1148832299820636E-2</v>
      </c>
      <c r="GZ3315" s="81">
        <v>2.7568051219218672</v>
      </c>
    </row>
    <row r="3316" spans="98:208" x14ac:dyDescent="0.25">
      <c r="CT3316" s="81" t="s">
        <v>155</v>
      </c>
      <c r="CU3316" s="81" t="s">
        <v>473</v>
      </c>
      <c r="CV3316" s="81" t="s">
        <v>460</v>
      </c>
      <c r="CW3316" s="81">
        <v>2031</v>
      </c>
      <c r="CX3316" s="81">
        <v>0</v>
      </c>
      <c r="CY3316" s="81">
        <v>0</v>
      </c>
      <c r="CZ3316" s="81">
        <v>0</v>
      </c>
      <c r="DA3316" s="81">
        <v>0</v>
      </c>
      <c r="DB3316" s="81">
        <v>8.3606377745129662E-2</v>
      </c>
      <c r="DC3316" s="81">
        <v>3.9055083184886187E-2</v>
      </c>
      <c r="DD3316" s="81">
        <v>1.694997174106289E-3</v>
      </c>
      <c r="DE3316" s="81">
        <v>4.2856297386136812E-2</v>
      </c>
      <c r="DF3316" s="81">
        <v>0</v>
      </c>
      <c r="DG3316" s="81">
        <v>0</v>
      </c>
      <c r="DH3316" s="81">
        <v>4.3541857288384092E-4</v>
      </c>
      <c r="DI3316" s="81">
        <v>4.3541857288384092E-4</v>
      </c>
      <c r="DJ3316" s="81">
        <v>7.9893848691454522E-3</v>
      </c>
      <c r="DL3316" s="81">
        <v>0</v>
      </c>
      <c r="DM3316" s="81">
        <v>0</v>
      </c>
      <c r="DN3316" s="81">
        <v>0</v>
      </c>
      <c r="DO3316" s="81">
        <v>0</v>
      </c>
      <c r="DP3316" s="81">
        <v>0</v>
      </c>
      <c r="DQ3316" s="81">
        <v>0</v>
      </c>
      <c r="DR3316" s="81">
        <v>0</v>
      </c>
      <c r="DS3316" s="81">
        <v>3.4787265579430648E-6</v>
      </c>
      <c r="DT3316" s="81">
        <v>3.4787265579430648E-6</v>
      </c>
      <c r="DU3316" s="81">
        <v>0</v>
      </c>
      <c r="DV3316" s="81">
        <v>3.4787265579430648E-6</v>
      </c>
      <c r="DW3316" s="81">
        <v>3.4787265579430648E-6</v>
      </c>
      <c r="GE3316" s="81" t="s">
        <v>449</v>
      </c>
      <c r="GF3316" s="81" t="s">
        <v>155</v>
      </c>
      <c r="GG3316" s="81" t="s">
        <v>475</v>
      </c>
      <c r="GH3316" s="81" t="s">
        <v>451</v>
      </c>
      <c r="GI3316" s="81">
        <v>2021</v>
      </c>
      <c r="GJ3316" s="81" t="s">
        <v>201</v>
      </c>
      <c r="GK3316" s="81">
        <v>222.22942162784679</v>
      </c>
      <c r="GL3316" s="81">
        <v>57.592095999999998</v>
      </c>
      <c r="GM3316" s="81">
        <v>2021</v>
      </c>
      <c r="GN3316" s="81" t="s">
        <v>173</v>
      </c>
      <c r="GO3316" s="81">
        <v>1.1148832299820636E-2</v>
      </c>
      <c r="GP3316" s="81">
        <v>10</v>
      </c>
      <c r="GQ3316" s="81">
        <v>0</v>
      </c>
      <c r="GR3316" s="81" t="s">
        <v>448</v>
      </c>
      <c r="GS3316" s="81">
        <v>1.1148832299820636E-2</v>
      </c>
      <c r="GT3316" s="81">
        <v>2.4775985538149969</v>
      </c>
      <c r="GU3316" s="81">
        <v>1.1148832299820636E-2</v>
      </c>
      <c r="GV3316" s="81">
        <v>2.4775985538149969</v>
      </c>
      <c r="GW3316" s="81">
        <v>0</v>
      </c>
      <c r="GX3316" s="81">
        <v>0</v>
      </c>
      <c r="GY3316" s="81">
        <v>0</v>
      </c>
      <c r="GZ3316" s="81">
        <v>0</v>
      </c>
    </row>
    <row r="3317" spans="98:208" x14ac:dyDescent="0.25">
      <c r="CT3317" s="81" t="s">
        <v>155</v>
      </c>
      <c r="CU3317" s="81" t="s">
        <v>473</v>
      </c>
      <c r="CV3317" s="81" t="s">
        <v>460</v>
      </c>
      <c r="CW3317" s="81">
        <v>2032</v>
      </c>
      <c r="CX3317" s="81">
        <v>0</v>
      </c>
      <c r="CY3317" s="81">
        <v>0</v>
      </c>
      <c r="CZ3317" s="81">
        <v>0</v>
      </c>
      <c r="DA3317" s="81">
        <v>0</v>
      </c>
      <c r="DB3317" s="81">
        <v>8.3606377745129662E-2</v>
      </c>
      <c r="DC3317" s="81">
        <v>3.9055083184886187E-2</v>
      </c>
      <c r="DD3317" s="81">
        <v>1.694997174106289E-3</v>
      </c>
      <c r="DE3317" s="81">
        <v>4.2856297386136812E-2</v>
      </c>
      <c r="DF3317" s="81">
        <v>0</v>
      </c>
      <c r="DG3317" s="81">
        <v>0</v>
      </c>
      <c r="DH3317" s="81">
        <v>0</v>
      </c>
      <c r="DI3317" s="81">
        <v>4.3541857288384092E-4</v>
      </c>
      <c r="DJ3317" s="81">
        <v>7.9893848691454522E-3</v>
      </c>
      <c r="DL3317" s="81">
        <v>0</v>
      </c>
      <c r="DM3317" s="81">
        <v>0</v>
      </c>
      <c r="DN3317" s="81">
        <v>0</v>
      </c>
      <c r="DO3317" s="81">
        <v>0</v>
      </c>
      <c r="DP3317" s="81">
        <v>0</v>
      </c>
      <c r="DQ3317" s="81">
        <v>0</v>
      </c>
      <c r="DR3317" s="81">
        <v>0</v>
      </c>
      <c r="DS3317" s="81">
        <v>0</v>
      </c>
      <c r="DT3317" s="81">
        <v>0</v>
      </c>
      <c r="DU3317" s="81">
        <v>0</v>
      </c>
      <c r="DV3317" s="81">
        <v>3.4787265579430648E-6</v>
      </c>
      <c r="DW3317" s="81">
        <v>3.4787265579430648E-6</v>
      </c>
      <c r="GE3317" s="81" t="s">
        <v>449</v>
      </c>
      <c r="GF3317" s="81" t="s">
        <v>155</v>
      </c>
      <c r="GG3317" s="81" t="s">
        <v>475</v>
      </c>
      <c r="GH3317" s="81" t="s">
        <v>451</v>
      </c>
      <c r="GI3317" s="81">
        <v>2022</v>
      </c>
      <c r="GJ3317" s="81" t="s">
        <v>201</v>
      </c>
      <c r="GK3317" s="81">
        <v>222.22942162784679</v>
      </c>
      <c r="GL3317" s="81">
        <v>57.592095999999998</v>
      </c>
      <c r="GM3317" s="81">
        <v>2022</v>
      </c>
      <c r="GN3317" s="81" t="s">
        <v>173</v>
      </c>
      <c r="GO3317" s="81">
        <v>1.1148832299820636E-2</v>
      </c>
      <c r="GP3317" s="81">
        <v>10</v>
      </c>
      <c r="GQ3317" s="81">
        <v>0</v>
      </c>
      <c r="GR3317" s="81" t="s">
        <v>448</v>
      </c>
      <c r="GS3317" s="81">
        <v>1.1148832299820636E-2</v>
      </c>
      <c r="GT3317" s="81">
        <v>2.4775985538149969</v>
      </c>
      <c r="GU3317" s="81">
        <v>1.1148832299820636E-2</v>
      </c>
      <c r="GV3317" s="81">
        <v>2.4775985538149969</v>
      </c>
      <c r="GW3317" s="81">
        <v>1.1148832299820636E-2</v>
      </c>
      <c r="GX3317" s="81">
        <v>2.4775985538149969</v>
      </c>
      <c r="GY3317" s="81">
        <v>0</v>
      </c>
      <c r="GZ3317" s="81">
        <v>0</v>
      </c>
    </row>
    <row r="3318" spans="98:208" x14ac:dyDescent="0.25">
      <c r="CT3318" s="81" t="s">
        <v>155</v>
      </c>
      <c r="CU3318" s="81" t="s">
        <v>473</v>
      </c>
      <c r="CV3318" s="81" t="s">
        <v>461</v>
      </c>
      <c r="CW3318" s="81">
        <v>2020</v>
      </c>
      <c r="CX3318" s="81">
        <v>0</v>
      </c>
      <c r="CY3318" s="81">
        <v>0</v>
      </c>
      <c r="CZ3318" s="81">
        <v>0</v>
      </c>
      <c r="DA3318" s="81">
        <v>0</v>
      </c>
      <c r="DB3318" s="81">
        <v>14146.13064133256</v>
      </c>
      <c r="DC3318" s="81">
        <v>222.22942162783119</v>
      </c>
      <c r="DD3318" s="81">
        <v>8585.7228092479672</v>
      </c>
      <c r="DE3318" s="81">
        <v>5338.1784104567596</v>
      </c>
      <c r="DF3318" s="81">
        <v>2.4775985538148229</v>
      </c>
      <c r="DG3318" s="81">
        <v>0</v>
      </c>
      <c r="DH3318" s="81">
        <v>0</v>
      </c>
      <c r="DI3318" s="81">
        <v>0</v>
      </c>
      <c r="DJ3318" s="81">
        <v>3.0753268791239812E-4</v>
      </c>
      <c r="DL3318" s="81">
        <v>0</v>
      </c>
      <c r="DM3318" s="81">
        <v>7.6194254282254282E-4</v>
      </c>
      <c r="DN3318" s="81">
        <v>7.6194254282254282E-4</v>
      </c>
      <c r="DO3318" s="81">
        <v>0</v>
      </c>
      <c r="DP3318" s="81">
        <v>0</v>
      </c>
      <c r="DQ3318" s="81">
        <v>0</v>
      </c>
      <c r="DR3318" s="81">
        <v>0</v>
      </c>
      <c r="DS3318" s="81">
        <v>0</v>
      </c>
      <c r="DT3318" s="81">
        <v>0</v>
      </c>
      <c r="DU3318" s="81">
        <v>0</v>
      </c>
      <c r="DV3318" s="81">
        <v>0</v>
      </c>
      <c r="DW3318" s="81">
        <v>0</v>
      </c>
      <c r="GE3318" s="81" t="s">
        <v>449</v>
      </c>
      <c r="GF3318" s="81" t="s">
        <v>155</v>
      </c>
      <c r="GG3318" s="81" t="s">
        <v>475</v>
      </c>
      <c r="GH3318" s="81" t="s">
        <v>451</v>
      </c>
      <c r="GI3318" s="81">
        <v>2023</v>
      </c>
      <c r="GJ3318" s="81" t="s">
        <v>201</v>
      </c>
      <c r="GK3318" s="81">
        <v>233.23007680795621</v>
      </c>
      <c r="GL3318" s="81">
        <v>57.592095999999998</v>
      </c>
      <c r="GM3318" s="81">
        <v>2023</v>
      </c>
      <c r="GN3318" s="81" t="s">
        <v>173</v>
      </c>
      <c r="GO3318" s="81">
        <v>1.1148832299820636E-2</v>
      </c>
      <c r="GP3318" s="81">
        <v>10</v>
      </c>
      <c r="GQ3318" s="81">
        <v>0</v>
      </c>
      <c r="GR3318" s="81" t="s">
        <v>448</v>
      </c>
      <c r="GS3318" s="81">
        <v>1.1148832299820636E-2</v>
      </c>
      <c r="GT3318" s="81">
        <v>2.6002430136061903</v>
      </c>
      <c r="GU3318" s="81">
        <v>1.1148832299820636E-2</v>
      </c>
      <c r="GV3318" s="81">
        <v>2.6002430136061903</v>
      </c>
      <c r="GW3318" s="81">
        <v>1.1148832299820636E-2</v>
      </c>
      <c r="GX3318" s="81">
        <v>2.6002430136061903</v>
      </c>
      <c r="GY3318" s="81">
        <v>1.1148832299820636E-2</v>
      </c>
      <c r="GZ3318" s="81">
        <v>2.6002430136061903</v>
      </c>
    </row>
    <row r="3319" spans="98:208" x14ac:dyDescent="0.25">
      <c r="CT3319" s="81" t="s">
        <v>155</v>
      </c>
      <c r="CU3319" s="81" t="s">
        <v>473</v>
      </c>
      <c r="CV3319" s="81" t="s">
        <v>461</v>
      </c>
      <c r="CW3319" s="81">
        <v>2021</v>
      </c>
      <c r="CX3319" s="81">
        <v>0</v>
      </c>
      <c r="CY3319" s="81">
        <v>0</v>
      </c>
      <c r="CZ3319" s="81">
        <v>0</v>
      </c>
      <c r="DA3319" s="81">
        <v>0</v>
      </c>
      <c r="DB3319" s="81">
        <v>14146.13064133256</v>
      </c>
      <c r="DC3319" s="81">
        <v>222.22942162783119</v>
      </c>
      <c r="DD3319" s="81">
        <v>8585.7228092479672</v>
      </c>
      <c r="DE3319" s="81">
        <v>5338.1784104567596</v>
      </c>
      <c r="DF3319" s="81">
        <v>2.4775985538148229</v>
      </c>
      <c r="DG3319" s="81">
        <v>2.4775985538148229</v>
      </c>
      <c r="DH3319" s="81">
        <v>0</v>
      </c>
      <c r="DI3319" s="81">
        <v>0</v>
      </c>
      <c r="DJ3319" s="81">
        <v>3.0753268791239812E-4</v>
      </c>
      <c r="DL3319" s="81">
        <v>0</v>
      </c>
      <c r="DM3319" s="81">
        <v>7.6194254282254282E-4</v>
      </c>
      <c r="DN3319" s="81">
        <v>7.6194254282254282E-4</v>
      </c>
      <c r="DO3319" s="81">
        <v>0</v>
      </c>
      <c r="DP3319" s="81">
        <v>7.6194254282254282E-4</v>
      </c>
      <c r="DQ3319" s="81">
        <v>7.6194254282254282E-4</v>
      </c>
      <c r="DR3319" s="81">
        <v>0</v>
      </c>
      <c r="DS3319" s="81">
        <v>0</v>
      </c>
      <c r="DT3319" s="81">
        <v>0</v>
      </c>
      <c r="DU3319" s="81">
        <v>0</v>
      </c>
      <c r="DV3319" s="81">
        <v>0</v>
      </c>
      <c r="DW3319" s="81">
        <v>0</v>
      </c>
      <c r="GE3319" s="81" t="s">
        <v>449</v>
      </c>
      <c r="GF3319" s="81" t="s">
        <v>155</v>
      </c>
      <c r="GG3319" s="81" t="s">
        <v>475</v>
      </c>
      <c r="GH3319" s="81" t="s">
        <v>451</v>
      </c>
      <c r="GI3319" s="81">
        <v>2024</v>
      </c>
      <c r="GJ3319" s="81" t="s">
        <v>201</v>
      </c>
      <c r="GK3319" s="81">
        <v>233.23007680795621</v>
      </c>
      <c r="GL3319" s="81">
        <v>57.592095999999998</v>
      </c>
      <c r="GM3319" s="81">
        <v>2024</v>
      </c>
      <c r="GN3319" s="81" t="s">
        <v>173</v>
      </c>
      <c r="GO3319" s="81">
        <v>1.1148832299820636E-2</v>
      </c>
      <c r="GP3319" s="81">
        <v>10</v>
      </c>
      <c r="GQ3319" s="81">
        <v>0</v>
      </c>
      <c r="GR3319" s="81" t="s">
        <v>448</v>
      </c>
      <c r="GS3319" s="81">
        <v>1.1148832299820636E-2</v>
      </c>
      <c r="GT3319" s="81">
        <v>2.6002430136061903</v>
      </c>
      <c r="GU3319" s="81">
        <v>1.1148832299820636E-2</v>
      </c>
      <c r="GV3319" s="81">
        <v>2.6002430136061903</v>
      </c>
      <c r="GW3319" s="81">
        <v>1.1148832299820636E-2</v>
      </c>
      <c r="GX3319" s="81">
        <v>2.6002430136061903</v>
      </c>
      <c r="GY3319" s="81">
        <v>1.1148832299820636E-2</v>
      </c>
      <c r="GZ3319" s="81">
        <v>2.6002430136061903</v>
      </c>
    </row>
    <row r="3320" spans="98:208" x14ac:dyDescent="0.25">
      <c r="CT3320" s="81" t="s">
        <v>155</v>
      </c>
      <c r="CU3320" s="81" t="s">
        <v>473</v>
      </c>
      <c r="CV3320" s="81" t="s">
        <v>461</v>
      </c>
      <c r="CW3320" s="81">
        <v>2022</v>
      </c>
      <c r="CX3320" s="81">
        <v>0</v>
      </c>
      <c r="CY3320" s="81">
        <v>0</v>
      </c>
      <c r="CZ3320" s="81">
        <v>0</v>
      </c>
      <c r="DA3320" s="81">
        <v>0</v>
      </c>
      <c r="DB3320" s="81">
        <v>14146.13064133256</v>
      </c>
      <c r="DC3320" s="81">
        <v>222.22942162783119</v>
      </c>
      <c r="DD3320" s="81">
        <v>8585.7228092479672</v>
      </c>
      <c r="DE3320" s="81">
        <v>5338.1784104567596</v>
      </c>
      <c r="DF3320" s="81">
        <v>2.4775985538148229</v>
      </c>
      <c r="DG3320" s="81">
        <v>2.4775985538148229</v>
      </c>
      <c r="DH3320" s="81">
        <v>2.4775985538148229</v>
      </c>
      <c r="DI3320" s="81">
        <v>0</v>
      </c>
      <c r="DJ3320" s="81">
        <v>3.0753268791239812E-4</v>
      </c>
      <c r="DL3320" s="81">
        <v>0</v>
      </c>
      <c r="DM3320" s="81">
        <v>7.6194254282254282E-4</v>
      </c>
      <c r="DN3320" s="81">
        <v>7.6194254282254282E-4</v>
      </c>
      <c r="DO3320" s="81">
        <v>0</v>
      </c>
      <c r="DP3320" s="81">
        <v>7.6194254282254282E-4</v>
      </c>
      <c r="DQ3320" s="81">
        <v>7.6194254282254282E-4</v>
      </c>
      <c r="DR3320" s="81">
        <v>0</v>
      </c>
      <c r="DS3320" s="81">
        <v>7.6194254282254282E-4</v>
      </c>
      <c r="DT3320" s="81">
        <v>7.6194254282254282E-4</v>
      </c>
      <c r="DU3320" s="81">
        <v>0</v>
      </c>
      <c r="DV3320" s="81">
        <v>0</v>
      </c>
      <c r="DW3320" s="81">
        <v>0</v>
      </c>
      <c r="GE3320" s="81" t="s">
        <v>449</v>
      </c>
      <c r="GF3320" s="81" t="s">
        <v>155</v>
      </c>
      <c r="GG3320" s="81" t="s">
        <v>475</v>
      </c>
      <c r="GH3320" s="81" t="s">
        <v>451</v>
      </c>
      <c r="GI3320" s="81">
        <v>2025</v>
      </c>
      <c r="GJ3320" s="81" t="s">
        <v>201</v>
      </c>
      <c r="GK3320" s="81">
        <v>233.23007680795621</v>
      </c>
      <c r="GL3320" s="81">
        <v>57.592095999999998</v>
      </c>
      <c r="GM3320" s="81">
        <v>2025</v>
      </c>
      <c r="GN3320" s="81" t="s">
        <v>173</v>
      </c>
      <c r="GO3320" s="81">
        <v>1.1148832299820636E-2</v>
      </c>
      <c r="GP3320" s="81">
        <v>10</v>
      </c>
      <c r="GQ3320" s="81">
        <v>0</v>
      </c>
      <c r="GR3320" s="81" t="s">
        <v>448</v>
      </c>
      <c r="GS3320" s="81">
        <v>1.1148832299820636E-2</v>
      </c>
      <c r="GT3320" s="81">
        <v>2.6002430136061903</v>
      </c>
      <c r="GU3320" s="81">
        <v>1.1148832299820636E-2</v>
      </c>
      <c r="GV3320" s="81">
        <v>2.6002430136061903</v>
      </c>
      <c r="GW3320" s="81">
        <v>1.1148832299820636E-2</v>
      </c>
      <c r="GX3320" s="81">
        <v>2.6002430136061903</v>
      </c>
      <c r="GY3320" s="81">
        <v>1.1148832299820636E-2</v>
      </c>
      <c r="GZ3320" s="81">
        <v>2.6002430136061903</v>
      </c>
    </row>
    <row r="3321" spans="98:208" x14ac:dyDescent="0.25">
      <c r="CT3321" s="81" t="s">
        <v>155</v>
      </c>
      <c r="CU3321" s="81" t="s">
        <v>473</v>
      </c>
      <c r="CV3321" s="81" t="s">
        <v>461</v>
      </c>
      <c r="CW3321" s="81">
        <v>2023</v>
      </c>
      <c r="CX3321" s="81">
        <v>0</v>
      </c>
      <c r="CY3321" s="81">
        <v>0</v>
      </c>
      <c r="CZ3321" s="81">
        <v>0</v>
      </c>
      <c r="DA3321" s="81">
        <v>0</v>
      </c>
      <c r="DB3321" s="81">
        <v>14664.63755643667</v>
      </c>
      <c r="DC3321" s="81">
        <v>233.23007680793981</v>
      </c>
      <c r="DD3321" s="81">
        <v>8896.5159934286185</v>
      </c>
      <c r="DE3321" s="81">
        <v>5534.8914862001066</v>
      </c>
      <c r="DF3321" s="81">
        <v>2.6002430136060073</v>
      </c>
      <c r="DG3321" s="81">
        <v>2.6002430136060073</v>
      </c>
      <c r="DH3321" s="81">
        <v>2.6002430136060073</v>
      </c>
      <c r="DI3321" s="81">
        <v>2.6002430136060073</v>
      </c>
      <c r="DJ3321" s="81">
        <v>3.0753268791239812E-4</v>
      </c>
      <c r="DL3321" s="81">
        <v>0</v>
      </c>
      <c r="DM3321" s="81">
        <v>7.9965972319968979E-4</v>
      </c>
      <c r="DN3321" s="81">
        <v>7.9965972319968979E-4</v>
      </c>
      <c r="DO3321" s="81">
        <v>0</v>
      </c>
      <c r="DP3321" s="81">
        <v>7.9965972319968979E-4</v>
      </c>
      <c r="DQ3321" s="81">
        <v>7.9965972319968979E-4</v>
      </c>
      <c r="DR3321" s="81">
        <v>0</v>
      </c>
      <c r="DS3321" s="81">
        <v>7.9965972319968979E-4</v>
      </c>
      <c r="DT3321" s="81">
        <v>7.9965972319968979E-4</v>
      </c>
      <c r="DU3321" s="81">
        <v>0</v>
      </c>
      <c r="DV3321" s="81">
        <v>7.9965972319968979E-4</v>
      </c>
      <c r="DW3321" s="81">
        <v>7.9965972319968979E-4</v>
      </c>
      <c r="GE3321" s="81" t="s">
        <v>449</v>
      </c>
      <c r="GF3321" s="81" t="s">
        <v>155</v>
      </c>
      <c r="GG3321" s="81" t="s">
        <v>475</v>
      </c>
      <c r="GH3321" s="81" t="s">
        <v>451</v>
      </c>
      <c r="GI3321" s="81">
        <v>2026</v>
      </c>
      <c r="GJ3321" s="81" t="s">
        <v>201</v>
      </c>
      <c r="GK3321" s="81">
        <v>233.23007680795621</v>
      </c>
      <c r="GL3321" s="81">
        <v>57.592095999999998</v>
      </c>
      <c r="GM3321" s="81">
        <v>2026</v>
      </c>
      <c r="GN3321" s="81" t="s">
        <v>173</v>
      </c>
      <c r="GO3321" s="81">
        <v>1.1148832299820636E-2</v>
      </c>
      <c r="GP3321" s="81">
        <v>10</v>
      </c>
      <c r="GQ3321" s="81">
        <v>0</v>
      </c>
      <c r="GR3321" s="81" t="s">
        <v>448</v>
      </c>
      <c r="GS3321" s="81">
        <v>1.1148832299820636E-2</v>
      </c>
      <c r="GT3321" s="81">
        <v>2.6002430136061903</v>
      </c>
      <c r="GU3321" s="81">
        <v>1.1148832299820636E-2</v>
      </c>
      <c r="GV3321" s="81">
        <v>2.6002430136061903</v>
      </c>
      <c r="GW3321" s="81">
        <v>1.1148832299820636E-2</v>
      </c>
      <c r="GX3321" s="81">
        <v>2.6002430136061903</v>
      </c>
      <c r="GY3321" s="81">
        <v>1.1148832299820636E-2</v>
      </c>
      <c r="GZ3321" s="81">
        <v>2.6002430136061903</v>
      </c>
    </row>
    <row r="3322" spans="98:208" x14ac:dyDescent="0.25">
      <c r="CT3322" s="81" t="s">
        <v>155</v>
      </c>
      <c r="CU3322" s="81" t="s">
        <v>473</v>
      </c>
      <c r="CV3322" s="81" t="s">
        <v>461</v>
      </c>
      <c r="CW3322" s="81">
        <v>2024</v>
      </c>
      <c r="CX3322" s="81">
        <v>0</v>
      </c>
      <c r="CY3322" s="81">
        <v>0</v>
      </c>
      <c r="CZ3322" s="81">
        <v>0</v>
      </c>
      <c r="DA3322" s="81">
        <v>0</v>
      </c>
      <c r="DB3322" s="81">
        <v>14664.63755643667</v>
      </c>
      <c r="DC3322" s="81">
        <v>233.23007680793981</v>
      </c>
      <c r="DD3322" s="81">
        <v>8896.5159934286185</v>
      </c>
      <c r="DE3322" s="81">
        <v>5534.8914862001066</v>
      </c>
      <c r="DF3322" s="81">
        <v>2.6002430136060073</v>
      </c>
      <c r="DG3322" s="81">
        <v>2.6002430136060073</v>
      </c>
      <c r="DH3322" s="81">
        <v>2.6002430136060073</v>
      </c>
      <c r="DI3322" s="81">
        <v>2.6002430136060073</v>
      </c>
      <c r="DJ3322" s="81">
        <v>3.0753268791239812E-4</v>
      </c>
      <c r="DL3322" s="81">
        <v>0</v>
      </c>
      <c r="DM3322" s="81">
        <v>7.9965972319968979E-4</v>
      </c>
      <c r="DN3322" s="81">
        <v>7.9965972319968979E-4</v>
      </c>
      <c r="DO3322" s="81">
        <v>0</v>
      </c>
      <c r="DP3322" s="81">
        <v>7.9965972319968979E-4</v>
      </c>
      <c r="DQ3322" s="81">
        <v>7.9965972319968979E-4</v>
      </c>
      <c r="DR3322" s="81">
        <v>0</v>
      </c>
      <c r="DS3322" s="81">
        <v>7.9965972319968979E-4</v>
      </c>
      <c r="DT3322" s="81">
        <v>7.9965972319968979E-4</v>
      </c>
      <c r="DU3322" s="81">
        <v>0</v>
      </c>
      <c r="DV3322" s="81">
        <v>7.9965972319968979E-4</v>
      </c>
      <c r="DW3322" s="81">
        <v>7.9965972319968979E-4</v>
      </c>
      <c r="GE3322" s="81" t="s">
        <v>449</v>
      </c>
      <c r="GF3322" s="81" t="s">
        <v>155</v>
      </c>
      <c r="GG3322" s="81" t="s">
        <v>475</v>
      </c>
      <c r="GH3322" s="81" t="s">
        <v>451</v>
      </c>
      <c r="GI3322" s="81">
        <v>2027</v>
      </c>
      <c r="GJ3322" s="81" t="s">
        <v>201</v>
      </c>
      <c r="GK3322" s="81">
        <v>233.23007680795621</v>
      </c>
      <c r="GL3322" s="81">
        <v>57.592095999999998</v>
      </c>
      <c r="GM3322" s="81">
        <v>2027</v>
      </c>
      <c r="GN3322" s="81" t="s">
        <v>173</v>
      </c>
      <c r="GO3322" s="81">
        <v>1.1148832299820636E-2</v>
      </c>
      <c r="GP3322" s="81">
        <v>10</v>
      </c>
      <c r="GQ3322" s="81">
        <v>0</v>
      </c>
      <c r="GR3322" s="81" t="s">
        <v>448</v>
      </c>
      <c r="GS3322" s="81">
        <v>1.1148832299820636E-2</v>
      </c>
      <c r="GT3322" s="81">
        <v>2.6002430136061903</v>
      </c>
      <c r="GU3322" s="81">
        <v>1.1148832299820636E-2</v>
      </c>
      <c r="GV3322" s="81">
        <v>2.6002430136061903</v>
      </c>
      <c r="GW3322" s="81">
        <v>1.1148832299820636E-2</v>
      </c>
      <c r="GX3322" s="81">
        <v>2.6002430136061903</v>
      </c>
      <c r="GY3322" s="81">
        <v>1.1148832299820636E-2</v>
      </c>
      <c r="GZ3322" s="81">
        <v>2.6002430136061903</v>
      </c>
    </row>
    <row r="3323" spans="98:208" x14ac:dyDescent="0.25">
      <c r="CT3323" s="81" t="s">
        <v>155</v>
      </c>
      <c r="CU3323" s="81" t="s">
        <v>473</v>
      </c>
      <c r="CV3323" s="81" t="s">
        <v>461</v>
      </c>
      <c r="CW3323" s="81">
        <v>2025</v>
      </c>
      <c r="CX3323" s="81">
        <v>0</v>
      </c>
      <c r="CY3323" s="81">
        <v>0</v>
      </c>
      <c r="CZ3323" s="81">
        <v>0</v>
      </c>
      <c r="DA3323" s="81">
        <v>0</v>
      </c>
      <c r="DB3323" s="81">
        <v>14664.63755643667</v>
      </c>
      <c r="DC3323" s="81">
        <v>233.23007680793981</v>
      </c>
      <c r="DD3323" s="81">
        <v>8896.5159934286185</v>
      </c>
      <c r="DE3323" s="81">
        <v>5534.8914862001066</v>
      </c>
      <c r="DF3323" s="81">
        <v>2.6002430136060073</v>
      </c>
      <c r="DG3323" s="81">
        <v>2.6002430136060073</v>
      </c>
      <c r="DH3323" s="81">
        <v>2.6002430136060073</v>
      </c>
      <c r="DI3323" s="81">
        <v>2.6002430136060073</v>
      </c>
      <c r="DJ3323" s="81">
        <v>3.0753268791239812E-4</v>
      </c>
      <c r="DL3323" s="81">
        <v>0</v>
      </c>
      <c r="DM3323" s="81">
        <v>7.9965972319968979E-4</v>
      </c>
      <c r="DN3323" s="81">
        <v>7.9965972319968979E-4</v>
      </c>
      <c r="DO3323" s="81">
        <v>0</v>
      </c>
      <c r="DP3323" s="81">
        <v>7.9965972319968979E-4</v>
      </c>
      <c r="DQ3323" s="81">
        <v>7.9965972319968979E-4</v>
      </c>
      <c r="DR3323" s="81">
        <v>0</v>
      </c>
      <c r="DS3323" s="81">
        <v>7.9965972319968979E-4</v>
      </c>
      <c r="DT3323" s="81">
        <v>7.9965972319968979E-4</v>
      </c>
      <c r="DU3323" s="81">
        <v>0</v>
      </c>
      <c r="DV3323" s="81">
        <v>7.9965972319968979E-4</v>
      </c>
      <c r="DW3323" s="81">
        <v>7.9965972319968979E-4</v>
      </c>
      <c r="GE3323" s="81" t="s">
        <v>449</v>
      </c>
      <c r="GF3323" s="81" t="s">
        <v>155</v>
      </c>
      <c r="GG3323" s="81" t="s">
        <v>475</v>
      </c>
      <c r="GH3323" s="81" t="s">
        <v>451</v>
      </c>
      <c r="GI3323" s="81">
        <v>2028</v>
      </c>
      <c r="GJ3323" s="81" t="s">
        <v>201</v>
      </c>
      <c r="GK3323" s="81">
        <v>247.2729921649651</v>
      </c>
      <c r="GL3323" s="81">
        <v>57.592095999999998</v>
      </c>
      <c r="GM3323" s="81">
        <v>2028</v>
      </c>
      <c r="GN3323" s="81" t="s">
        <v>173</v>
      </c>
      <c r="GO3323" s="81">
        <v>1.1148832299820636E-2</v>
      </c>
      <c r="GP3323" s="81">
        <v>10</v>
      </c>
      <c r="GQ3323" s="81">
        <v>0</v>
      </c>
      <c r="GR3323" s="81" t="s">
        <v>448</v>
      </c>
      <c r="GS3323" s="81">
        <v>1.1148832299820636E-2</v>
      </c>
      <c r="GT3323" s="81">
        <v>2.7568051219220582</v>
      </c>
      <c r="GU3323" s="81">
        <v>1.1148832299820636E-2</v>
      </c>
      <c r="GV3323" s="81">
        <v>2.7568051219220582</v>
      </c>
      <c r="GW3323" s="81">
        <v>1.1148832299820636E-2</v>
      </c>
      <c r="GX3323" s="81">
        <v>2.7568051219220582</v>
      </c>
      <c r="GY3323" s="81">
        <v>1.1148832299820636E-2</v>
      </c>
      <c r="GZ3323" s="81">
        <v>2.7568051219220582</v>
      </c>
    </row>
    <row r="3324" spans="98:208" x14ac:dyDescent="0.25">
      <c r="CT3324" s="81" t="s">
        <v>155</v>
      </c>
      <c r="CU3324" s="81" t="s">
        <v>473</v>
      </c>
      <c r="CV3324" s="81" t="s">
        <v>461</v>
      </c>
      <c r="CW3324" s="81">
        <v>2026</v>
      </c>
      <c r="CX3324" s="81">
        <v>0</v>
      </c>
      <c r="CY3324" s="81">
        <v>0</v>
      </c>
      <c r="CZ3324" s="81">
        <v>0</v>
      </c>
      <c r="DA3324" s="81">
        <v>0</v>
      </c>
      <c r="DB3324" s="81">
        <v>14664.63755643667</v>
      </c>
      <c r="DC3324" s="81">
        <v>233.23007680793981</v>
      </c>
      <c r="DD3324" s="81">
        <v>8896.5159934286185</v>
      </c>
      <c r="DE3324" s="81">
        <v>5534.8914862001066</v>
      </c>
      <c r="DF3324" s="81">
        <v>2.6002430136060073</v>
      </c>
      <c r="DG3324" s="81">
        <v>2.6002430136060073</v>
      </c>
      <c r="DH3324" s="81">
        <v>2.6002430136060073</v>
      </c>
      <c r="DI3324" s="81">
        <v>2.6002430136060073</v>
      </c>
      <c r="DJ3324" s="81">
        <v>3.0753268791239812E-4</v>
      </c>
      <c r="DL3324" s="81">
        <v>0</v>
      </c>
      <c r="DM3324" s="81">
        <v>7.9965972319968979E-4</v>
      </c>
      <c r="DN3324" s="81">
        <v>7.9965972319968979E-4</v>
      </c>
      <c r="DO3324" s="81">
        <v>0</v>
      </c>
      <c r="DP3324" s="81">
        <v>7.9965972319968979E-4</v>
      </c>
      <c r="DQ3324" s="81">
        <v>7.9965972319968979E-4</v>
      </c>
      <c r="DR3324" s="81">
        <v>0</v>
      </c>
      <c r="DS3324" s="81">
        <v>7.9965972319968979E-4</v>
      </c>
      <c r="DT3324" s="81">
        <v>7.9965972319968979E-4</v>
      </c>
      <c r="DU3324" s="81">
        <v>0</v>
      </c>
      <c r="DV3324" s="81">
        <v>7.9965972319968979E-4</v>
      </c>
      <c r="DW3324" s="81">
        <v>7.9965972319968979E-4</v>
      </c>
      <c r="GE3324" s="81" t="s">
        <v>449</v>
      </c>
      <c r="GF3324" s="81" t="s">
        <v>155</v>
      </c>
      <c r="GG3324" s="81" t="s">
        <v>475</v>
      </c>
      <c r="GH3324" s="81" t="s">
        <v>451</v>
      </c>
      <c r="GI3324" s="81">
        <v>2029</v>
      </c>
      <c r="GJ3324" s="81" t="s">
        <v>201</v>
      </c>
      <c r="GK3324" s="81">
        <v>247.2729921649651</v>
      </c>
      <c r="GL3324" s="81">
        <v>57.592095999999998</v>
      </c>
      <c r="GM3324" s="81">
        <v>2029</v>
      </c>
      <c r="GN3324" s="81" t="s">
        <v>173</v>
      </c>
      <c r="GO3324" s="81">
        <v>1.1148832299820636E-2</v>
      </c>
      <c r="GP3324" s="81">
        <v>10</v>
      </c>
      <c r="GQ3324" s="81">
        <v>0</v>
      </c>
      <c r="GR3324" s="81" t="s">
        <v>448</v>
      </c>
      <c r="GS3324" s="81">
        <v>1.1148832299820636E-2</v>
      </c>
      <c r="GT3324" s="81">
        <v>2.7568051219220582</v>
      </c>
      <c r="GU3324" s="81">
        <v>1.1148832299820636E-2</v>
      </c>
      <c r="GV3324" s="81">
        <v>2.7568051219220582</v>
      </c>
      <c r="GW3324" s="81">
        <v>1.1148832299820636E-2</v>
      </c>
      <c r="GX3324" s="81">
        <v>2.7568051219220582</v>
      </c>
      <c r="GY3324" s="81">
        <v>1.1148832299820636E-2</v>
      </c>
      <c r="GZ3324" s="81">
        <v>2.7568051219220582</v>
      </c>
    </row>
    <row r="3325" spans="98:208" x14ac:dyDescent="0.25">
      <c r="CT3325" s="81" t="s">
        <v>155</v>
      </c>
      <c r="CU3325" s="81" t="s">
        <v>473</v>
      </c>
      <c r="CV3325" s="81" t="s">
        <v>461</v>
      </c>
      <c r="CW3325" s="81">
        <v>2027</v>
      </c>
      <c r="CX3325" s="81">
        <v>0</v>
      </c>
      <c r="CY3325" s="81">
        <v>0</v>
      </c>
      <c r="CZ3325" s="81">
        <v>0</v>
      </c>
      <c r="DA3325" s="81">
        <v>0</v>
      </c>
      <c r="DB3325" s="81">
        <v>14664.63755643667</v>
      </c>
      <c r="DC3325" s="81">
        <v>233.23007680793981</v>
      </c>
      <c r="DD3325" s="81">
        <v>8896.5159934286185</v>
      </c>
      <c r="DE3325" s="81">
        <v>5534.8914862001066</v>
      </c>
      <c r="DF3325" s="81">
        <v>2.6002430136060073</v>
      </c>
      <c r="DG3325" s="81">
        <v>2.6002430136060073</v>
      </c>
      <c r="DH3325" s="81">
        <v>2.6002430136060073</v>
      </c>
      <c r="DI3325" s="81">
        <v>2.6002430136060073</v>
      </c>
      <c r="DJ3325" s="81">
        <v>3.0753268791239812E-4</v>
      </c>
      <c r="DL3325" s="81">
        <v>0</v>
      </c>
      <c r="DM3325" s="81">
        <v>7.9965972319968979E-4</v>
      </c>
      <c r="DN3325" s="81">
        <v>7.9965972319968979E-4</v>
      </c>
      <c r="DO3325" s="81">
        <v>0</v>
      </c>
      <c r="DP3325" s="81">
        <v>7.9965972319968979E-4</v>
      </c>
      <c r="DQ3325" s="81">
        <v>7.9965972319968979E-4</v>
      </c>
      <c r="DR3325" s="81">
        <v>0</v>
      </c>
      <c r="DS3325" s="81">
        <v>7.9965972319968979E-4</v>
      </c>
      <c r="DT3325" s="81">
        <v>7.9965972319968979E-4</v>
      </c>
      <c r="DU3325" s="81">
        <v>0</v>
      </c>
      <c r="DV3325" s="81">
        <v>7.9965972319968979E-4</v>
      </c>
      <c r="DW3325" s="81">
        <v>7.9965972319968979E-4</v>
      </c>
      <c r="GE3325" s="81" t="s">
        <v>449</v>
      </c>
      <c r="GF3325" s="81" t="s">
        <v>155</v>
      </c>
      <c r="GG3325" s="81" t="s">
        <v>475</v>
      </c>
      <c r="GH3325" s="81" t="s">
        <v>451</v>
      </c>
      <c r="GI3325" s="81">
        <v>2030</v>
      </c>
      <c r="GJ3325" s="81" t="s">
        <v>201</v>
      </c>
      <c r="GK3325" s="81">
        <v>247.2729921649651</v>
      </c>
      <c r="GL3325" s="81">
        <v>57.592095999999998</v>
      </c>
      <c r="GM3325" s="81">
        <v>2030</v>
      </c>
      <c r="GN3325" s="81" t="s">
        <v>173</v>
      </c>
      <c r="GO3325" s="81">
        <v>1.1148832299820636E-2</v>
      </c>
      <c r="GP3325" s="81">
        <v>10</v>
      </c>
      <c r="GQ3325" s="81">
        <v>0</v>
      </c>
      <c r="GR3325" s="81" t="s">
        <v>448</v>
      </c>
      <c r="GS3325" s="81">
        <v>0</v>
      </c>
      <c r="GT3325" s="81">
        <v>0</v>
      </c>
      <c r="GU3325" s="81">
        <v>1.1148832299820636E-2</v>
      </c>
      <c r="GV3325" s="81">
        <v>2.7568051219220582</v>
      </c>
      <c r="GW3325" s="81">
        <v>1.1148832299820636E-2</v>
      </c>
      <c r="GX3325" s="81">
        <v>2.7568051219220582</v>
      </c>
      <c r="GY3325" s="81">
        <v>1.1148832299820636E-2</v>
      </c>
      <c r="GZ3325" s="81">
        <v>2.7568051219220582</v>
      </c>
    </row>
    <row r="3326" spans="98:208" x14ac:dyDescent="0.25">
      <c r="CT3326" s="81" t="s">
        <v>155</v>
      </c>
      <c r="CU3326" s="81" t="s">
        <v>473</v>
      </c>
      <c r="CV3326" s="81" t="s">
        <v>461</v>
      </c>
      <c r="CW3326" s="81">
        <v>2028</v>
      </c>
      <c r="CX3326" s="81">
        <v>0</v>
      </c>
      <c r="CY3326" s="81">
        <v>0</v>
      </c>
      <c r="CZ3326" s="81">
        <v>0</v>
      </c>
      <c r="DA3326" s="81">
        <v>0</v>
      </c>
      <c r="DB3326" s="81">
        <v>15317.99094281601</v>
      </c>
      <c r="DC3326" s="81">
        <v>247.27299216494771</v>
      </c>
      <c r="DD3326" s="81">
        <v>9287.6490955445206</v>
      </c>
      <c r="DE3326" s="81">
        <v>5783.0688551065396</v>
      </c>
      <c r="DF3326" s="81">
        <v>2.7568051219218641</v>
      </c>
      <c r="DG3326" s="81">
        <v>2.7568051219218641</v>
      </c>
      <c r="DH3326" s="81">
        <v>2.7568051219218641</v>
      </c>
      <c r="DI3326" s="81">
        <v>2.7568051219218641</v>
      </c>
      <c r="DJ3326" s="81">
        <v>3.0753268791239812E-4</v>
      </c>
      <c r="DL3326" s="81">
        <v>0</v>
      </c>
      <c r="DM3326" s="81">
        <v>8.478076891952973E-4</v>
      </c>
      <c r="DN3326" s="81">
        <v>8.478076891952973E-4</v>
      </c>
      <c r="DO3326" s="81">
        <v>0</v>
      </c>
      <c r="DP3326" s="81">
        <v>8.478076891952973E-4</v>
      </c>
      <c r="DQ3326" s="81">
        <v>8.478076891952973E-4</v>
      </c>
      <c r="DR3326" s="81">
        <v>0</v>
      </c>
      <c r="DS3326" s="81">
        <v>8.478076891952973E-4</v>
      </c>
      <c r="DT3326" s="81">
        <v>8.478076891952973E-4</v>
      </c>
      <c r="DU3326" s="81">
        <v>0</v>
      </c>
      <c r="DV3326" s="81">
        <v>8.478076891952973E-4</v>
      </c>
      <c r="DW3326" s="81">
        <v>8.478076891952973E-4</v>
      </c>
      <c r="GE3326" s="81" t="s">
        <v>449</v>
      </c>
      <c r="GF3326" s="81" t="s">
        <v>155</v>
      </c>
      <c r="GG3326" s="81" t="s">
        <v>475</v>
      </c>
      <c r="GH3326" s="81" t="s">
        <v>451</v>
      </c>
      <c r="GI3326" s="81">
        <v>2031</v>
      </c>
      <c r="GJ3326" s="81" t="s">
        <v>201</v>
      </c>
      <c r="GK3326" s="81">
        <v>247.2729921649651</v>
      </c>
      <c r="GL3326" s="81">
        <v>57.592095999999998</v>
      </c>
      <c r="GM3326" s="81">
        <v>2031</v>
      </c>
      <c r="GN3326" s="81" t="s">
        <v>173</v>
      </c>
      <c r="GO3326" s="81">
        <v>1.1148832299820636E-2</v>
      </c>
      <c r="GP3326" s="81">
        <v>10</v>
      </c>
      <c r="GQ3326" s="81">
        <v>0</v>
      </c>
      <c r="GR3326" s="81" t="s">
        <v>448</v>
      </c>
      <c r="GS3326" s="81">
        <v>0</v>
      </c>
      <c r="GT3326" s="81">
        <v>0</v>
      </c>
      <c r="GU3326" s="81">
        <v>0</v>
      </c>
      <c r="GV3326" s="81">
        <v>0</v>
      </c>
      <c r="GW3326" s="81">
        <v>1.1148832299820636E-2</v>
      </c>
      <c r="GX3326" s="81">
        <v>2.7568051219220582</v>
      </c>
      <c r="GY3326" s="81">
        <v>1.1148832299820636E-2</v>
      </c>
      <c r="GZ3326" s="81">
        <v>2.7568051219220582</v>
      </c>
    </row>
    <row r="3327" spans="98:208" x14ac:dyDescent="0.25">
      <c r="CT3327" s="81" t="s">
        <v>155</v>
      </c>
      <c r="CU3327" s="81" t="s">
        <v>473</v>
      </c>
      <c r="CV3327" s="81" t="s">
        <v>461</v>
      </c>
      <c r="CW3327" s="81">
        <v>2029</v>
      </c>
      <c r="CX3327" s="81">
        <v>0</v>
      </c>
      <c r="CY3327" s="81">
        <v>0</v>
      </c>
      <c r="CZ3327" s="81">
        <v>0</v>
      </c>
      <c r="DA3327" s="81">
        <v>0</v>
      </c>
      <c r="DB3327" s="81">
        <v>15317.99094281601</v>
      </c>
      <c r="DC3327" s="81">
        <v>247.27299216494771</v>
      </c>
      <c r="DD3327" s="81">
        <v>9287.6490955445206</v>
      </c>
      <c r="DE3327" s="81">
        <v>5783.0688551065396</v>
      </c>
      <c r="DF3327" s="81">
        <v>2.7568051219218641</v>
      </c>
      <c r="DG3327" s="81">
        <v>2.7568051219218641</v>
      </c>
      <c r="DH3327" s="81">
        <v>2.7568051219218641</v>
      </c>
      <c r="DI3327" s="81">
        <v>2.7568051219218641</v>
      </c>
      <c r="DJ3327" s="81">
        <v>3.0753268791239812E-4</v>
      </c>
      <c r="DL3327" s="81">
        <v>0</v>
      </c>
      <c r="DM3327" s="81">
        <v>8.478076891952973E-4</v>
      </c>
      <c r="DN3327" s="81">
        <v>8.478076891952973E-4</v>
      </c>
      <c r="DO3327" s="81">
        <v>0</v>
      </c>
      <c r="DP3327" s="81">
        <v>8.478076891952973E-4</v>
      </c>
      <c r="DQ3327" s="81">
        <v>8.478076891952973E-4</v>
      </c>
      <c r="DR3327" s="81">
        <v>0</v>
      </c>
      <c r="DS3327" s="81">
        <v>8.478076891952973E-4</v>
      </c>
      <c r="DT3327" s="81">
        <v>8.478076891952973E-4</v>
      </c>
      <c r="DU3327" s="81">
        <v>0</v>
      </c>
      <c r="DV3327" s="81">
        <v>8.478076891952973E-4</v>
      </c>
      <c r="DW3327" s="81">
        <v>8.478076891952973E-4</v>
      </c>
      <c r="GE3327" s="81" t="s">
        <v>449</v>
      </c>
      <c r="GF3327" s="81" t="s">
        <v>155</v>
      </c>
      <c r="GG3327" s="81" t="s">
        <v>475</v>
      </c>
      <c r="GH3327" s="81" t="s">
        <v>451</v>
      </c>
      <c r="GI3327" s="81">
        <v>2032</v>
      </c>
      <c r="GJ3327" s="81" t="s">
        <v>201</v>
      </c>
      <c r="GK3327" s="81">
        <v>247.2729921649651</v>
      </c>
      <c r="GL3327" s="81">
        <v>57.592095999999998</v>
      </c>
      <c r="GM3327" s="81">
        <v>2032</v>
      </c>
      <c r="GN3327" s="81" t="s">
        <v>173</v>
      </c>
      <c r="GO3327" s="81">
        <v>1.1148832299820636E-2</v>
      </c>
      <c r="GP3327" s="81">
        <v>10</v>
      </c>
      <c r="GQ3327" s="81">
        <v>0</v>
      </c>
      <c r="GR3327" s="81" t="s">
        <v>448</v>
      </c>
      <c r="GS3327" s="81">
        <v>0</v>
      </c>
      <c r="GT3327" s="81">
        <v>0</v>
      </c>
      <c r="GU3327" s="81">
        <v>0</v>
      </c>
      <c r="GV3327" s="81">
        <v>0</v>
      </c>
      <c r="GW3327" s="81">
        <v>0</v>
      </c>
      <c r="GX3327" s="81">
        <v>0</v>
      </c>
      <c r="GY3327" s="81">
        <v>1.1148832299820636E-2</v>
      </c>
      <c r="GZ3327" s="81">
        <v>2.7568051219220582</v>
      </c>
    </row>
    <row r="3328" spans="98:208" x14ac:dyDescent="0.25">
      <c r="CT3328" s="81" t="s">
        <v>155</v>
      </c>
      <c r="CU3328" s="81" t="s">
        <v>473</v>
      </c>
      <c r="CV3328" s="81" t="s">
        <v>461</v>
      </c>
      <c r="CW3328" s="81">
        <v>2030</v>
      </c>
      <c r="CX3328" s="81">
        <v>0</v>
      </c>
      <c r="CY3328" s="81">
        <v>0</v>
      </c>
      <c r="CZ3328" s="81">
        <v>0</v>
      </c>
      <c r="DA3328" s="81">
        <v>0</v>
      </c>
      <c r="DB3328" s="81">
        <v>15317.99094281601</v>
      </c>
      <c r="DC3328" s="81">
        <v>247.27299216494771</v>
      </c>
      <c r="DD3328" s="81">
        <v>9287.6490955445206</v>
      </c>
      <c r="DE3328" s="81">
        <v>5783.0688551065396</v>
      </c>
      <c r="DF3328" s="81">
        <v>0</v>
      </c>
      <c r="DG3328" s="81">
        <v>2.7568051219218641</v>
      </c>
      <c r="DH3328" s="81">
        <v>2.7568051219218641</v>
      </c>
      <c r="DI3328" s="81">
        <v>2.7568051219218641</v>
      </c>
      <c r="DJ3328" s="81">
        <v>3.0753268791239812E-4</v>
      </c>
      <c r="DL3328" s="81">
        <v>0</v>
      </c>
      <c r="DM3328" s="81">
        <v>0</v>
      </c>
      <c r="DN3328" s="81">
        <v>0</v>
      </c>
      <c r="DO3328" s="81">
        <v>0</v>
      </c>
      <c r="DP3328" s="81">
        <v>8.478076891952973E-4</v>
      </c>
      <c r="DQ3328" s="81">
        <v>8.478076891952973E-4</v>
      </c>
      <c r="DR3328" s="81">
        <v>0</v>
      </c>
      <c r="DS3328" s="81">
        <v>8.478076891952973E-4</v>
      </c>
      <c r="DT3328" s="81">
        <v>8.478076891952973E-4</v>
      </c>
      <c r="DU3328" s="81">
        <v>0</v>
      </c>
      <c r="DV3328" s="81">
        <v>8.478076891952973E-4</v>
      </c>
      <c r="DW3328" s="81">
        <v>8.478076891952973E-4</v>
      </c>
      <c r="GE3328" s="81" t="s">
        <v>449</v>
      </c>
      <c r="GF3328" s="81" t="s">
        <v>155</v>
      </c>
      <c r="GG3328" s="81" t="s">
        <v>475</v>
      </c>
      <c r="GH3328" s="81" t="s">
        <v>452</v>
      </c>
      <c r="GI3328" s="81">
        <v>2021</v>
      </c>
      <c r="GJ3328" s="81" t="s">
        <v>201</v>
      </c>
      <c r="GK3328" s="81">
        <v>0.69641821681223559</v>
      </c>
      <c r="GL3328" s="81">
        <v>57.592095999999998</v>
      </c>
      <c r="GM3328" s="81">
        <v>2021</v>
      </c>
      <c r="GN3328" s="81" t="s">
        <v>173</v>
      </c>
      <c r="GO3328" s="81">
        <v>1.1148832299820636E-2</v>
      </c>
      <c r="GP3328" s="81">
        <v>10</v>
      </c>
      <c r="GQ3328" s="81">
        <v>0</v>
      </c>
      <c r="GR3328" s="81" t="s">
        <v>448</v>
      </c>
      <c r="GS3328" s="81">
        <v>1.1148832299820636E-2</v>
      </c>
      <c r="GT3328" s="81">
        <v>7.7642499097797428E-3</v>
      </c>
      <c r="GU3328" s="81">
        <v>1.1148832299820636E-2</v>
      </c>
      <c r="GV3328" s="81">
        <v>7.7642499097797428E-3</v>
      </c>
      <c r="GW3328" s="81">
        <v>0</v>
      </c>
      <c r="GX3328" s="81">
        <v>0</v>
      </c>
      <c r="GY3328" s="81">
        <v>0</v>
      </c>
      <c r="GZ3328" s="81">
        <v>0</v>
      </c>
    </row>
    <row r="3329" spans="98:208" x14ac:dyDescent="0.25">
      <c r="CT3329" s="81" t="s">
        <v>155</v>
      </c>
      <c r="CU3329" s="81" t="s">
        <v>473</v>
      </c>
      <c r="CV3329" s="81" t="s">
        <v>461</v>
      </c>
      <c r="CW3329" s="81">
        <v>2031</v>
      </c>
      <c r="CX3329" s="81">
        <v>0</v>
      </c>
      <c r="CY3329" s="81">
        <v>0</v>
      </c>
      <c r="CZ3329" s="81">
        <v>0</v>
      </c>
      <c r="DA3329" s="81">
        <v>0</v>
      </c>
      <c r="DB3329" s="81">
        <v>15317.99094281601</v>
      </c>
      <c r="DC3329" s="81">
        <v>247.27299216494771</v>
      </c>
      <c r="DD3329" s="81">
        <v>9287.6490955445206</v>
      </c>
      <c r="DE3329" s="81">
        <v>5783.0688551065396</v>
      </c>
      <c r="DF3329" s="81">
        <v>0</v>
      </c>
      <c r="DG3329" s="81">
        <v>0</v>
      </c>
      <c r="DH3329" s="81">
        <v>2.7568051219218641</v>
      </c>
      <c r="DI3329" s="81">
        <v>2.7568051219218641</v>
      </c>
      <c r="DJ3329" s="81">
        <v>3.0753268791239812E-4</v>
      </c>
      <c r="DL3329" s="81">
        <v>0</v>
      </c>
      <c r="DM3329" s="81">
        <v>0</v>
      </c>
      <c r="DN3329" s="81">
        <v>0</v>
      </c>
      <c r="DO3329" s="81">
        <v>0</v>
      </c>
      <c r="DP3329" s="81">
        <v>0</v>
      </c>
      <c r="DQ3329" s="81">
        <v>0</v>
      </c>
      <c r="DR3329" s="81">
        <v>0</v>
      </c>
      <c r="DS3329" s="81">
        <v>8.478076891952973E-4</v>
      </c>
      <c r="DT3329" s="81">
        <v>8.478076891952973E-4</v>
      </c>
      <c r="DU3329" s="81">
        <v>0</v>
      </c>
      <c r="DV3329" s="81">
        <v>8.478076891952973E-4</v>
      </c>
      <c r="DW3329" s="81">
        <v>8.478076891952973E-4</v>
      </c>
      <c r="GE3329" s="81" t="s">
        <v>449</v>
      </c>
      <c r="GF3329" s="81" t="s">
        <v>155</v>
      </c>
      <c r="GG3329" s="81" t="s">
        <v>475</v>
      </c>
      <c r="GH3329" s="81" t="s">
        <v>452</v>
      </c>
      <c r="GI3329" s="81">
        <v>2022</v>
      </c>
      <c r="GJ3329" s="81" t="s">
        <v>201</v>
      </c>
      <c r="GK3329" s="81">
        <v>0.69641821681223559</v>
      </c>
      <c r="GL3329" s="81">
        <v>57.592095999999998</v>
      </c>
      <c r="GM3329" s="81">
        <v>2022</v>
      </c>
      <c r="GN3329" s="81" t="s">
        <v>173</v>
      </c>
      <c r="GO3329" s="81">
        <v>1.1148832299820636E-2</v>
      </c>
      <c r="GP3329" s="81">
        <v>10</v>
      </c>
      <c r="GQ3329" s="81">
        <v>0</v>
      </c>
      <c r="GR3329" s="81" t="s">
        <v>448</v>
      </c>
      <c r="GS3329" s="81">
        <v>1.1148832299820636E-2</v>
      </c>
      <c r="GT3329" s="81">
        <v>7.7642499097797428E-3</v>
      </c>
      <c r="GU3329" s="81">
        <v>1.1148832299820636E-2</v>
      </c>
      <c r="GV3329" s="81">
        <v>7.7642499097797428E-3</v>
      </c>
      <c r="GW3329" s="81">
        <v>1.1148832299820636E-2</v>
      </c>
      <c r="GX3329" s="81">
        <v>7.7642499097797428E-3</v>
      </c>
      <c r="GY3329" s="81">
        <v>0</v>
      </c>
      <c r="GZ3329" s="81">
        <v>0</v>
      </c>
    </row>
    <row r="3330" spans="98:208" x14ac:dyDescent="0.25">
      <c r="CT3330" s="81" t="s">
        <v>155</v>
      </c>
      <c r="CU3330" s="81" t="s">
        <v>473</v>
      </c>
      <c r="CV3330" s="81" t="s">
        <v>461</v>
      </c>
      <c r="CW3330" s="81">
        <v>2032</v>
      </c>
      <c r="CX3330" s="81">
        <v>0</v>
      </c>
      <c r="CY3330" s="81">
        <v>0</v>
      </c>
      <c r="CZ3330" s="81">
        <v>0</v>
      </c>
      <c r="DA3330" s="81">
        <v>0</v>
      </c>
      <c r="DB3330" s="81">
        <v>15317.99094281601</v>
      </c>
      <c r="DC3330" s="81">
        <v>247.27299216494771</v>
      </c>
      <c r="DD3330" s="81">
        <v>9287.6490955445206</v>
      </c>
      <c r="DE3330" s="81">
        <v>5783.0688551065396</v>
      </c>
      <c r="DF3330" s="81">
        <v>0</v>
      </c>
      <c r="DG3330" s="81">
        <v>0</v>
      </c>
      <c r="DH3330" s="81">
        <v>0</v>
      </c>
      <c r="DI3330" s="81">
        <v>2.7568051219218641</v>
      </c>
      <c r="DJ3330" s="81">
        <v>3.0753268791239812E-4</v>
      </c>
      <c r="DL3330" s="81">
        <v>0</v>
      </c>
      <c r="DM3330" s="81">
        <v>0</v>
      </c>
      <c r="DN3330" s="81">
        <v>0</v>
      </c>
      <c r="DO3330" s="81">
        <v>0</v>
      </c>
      <c r="DP3330" s="81">
        <v>0</v>
      </c>
      <c r="DQ3330" s="81">
        <v>0</v>
      </c>
      <c r="DR3330" s="81">
        <v>0</v>
      </c>
      <c r="DS3330" s="81">
        <v>0</v>
      </c>
      <c r="DT3330" s="81">
        <v>0</v>
      </c>
      <c r="DU3330" s="81">
        <v>0</v>
      </c>
      <c r="DV3330" s="81">
        <v>8.478076891952973E-4</v>
      </c>
      <c r="DW3330" s="81">
        <v>8.478076891952973E-4</v>
      </c>
      <c r="GE3330" s="81" t="s">
        <v>449</v>
      </c>
      <c r="GF3330" s="81" t="s">
        <v>155</v>
      </c>
      <c r="GG3330" s="81" t="s">
        <v>475</v>
      </c>
      <c r="GH3330" s="81" t="s">
        <v>452</v>
      </c>
      <c r="GI3330" s="81">
        <v>2023</v>
      </c>
      <c r="GJ3330" s="81" t="s">
        <v>201</v>
      </c>
      <c r="GK3330" s="81">
        <v>0.71896016785820704</v>
      </c>
      <c r="GL3330" s="81">
        <v>57.592095999999998</v>
      </c>
      <c r="GM3330" s="81">
        <v>2023</v>
      </c>
      <c r="GN3330" s="81" t="s">
        <v>173</v>
      </c>
      <c r="GO3330" s="81">
        <v>1.1148832299820636E-2</v>
      </c>
      <c r="GP3330" s="81">
        <v>10</v>
      </c>
      <c r="GQ3330" s="81">
        <v>0</v>
      </c>
      <c r="GR3330" s="81" t="s">
        <v>448</v>
      </c>
      <c r="GS3330" s="81">
        <v>1.1148832299820636E-2</v>
      </c>
      <c r="GT3330" s="81">
        <v>8.0155663417020451E-3</v>
      </c>
      <c r="GU3330" s="81">
        <v>1.1148832299820636E-2</v>
      </c>
      <c r="GV3330" s="81">
        <v>8.0155663417020451E-3</v>
      </c>
      <c r="GW3330" s="81">
        <v>1.1148832299820636E-2</v>
      </c>
      <c r="GX3330" s="81">
        <v>8.0155663417020451E-3</v>
      </c>
      <c r="GY3330" s="81">
        <v>1.1148832299820636E-2</v>
      </c>
      <c r="GZ3330" s="81">
        <v>8.0155663417020451E-3</v>
      </c>
    </row>
    <row r="3331" spans="98:208" x14ac:dyDescent="0.25">
      <c r="CT3331" s="81" t="s">
        <v>155</v>
      </c>
      <c r="CU3331" s="81" t="s">
        <v>473</v>
      </c>
      <c r="CV3331" s="81" t="s">
        <v>451</v>
      </c>
      <c r="CW3331" s="81">
        <v>2020</v>
      </c>
      <c r="CX3331" s="81">
        <v>0</v>
      </c>
      <c r="CY3331" s="81">
        <v>0</v>
      </c>
      <c r="CZ3331" s="81">
        <v>0</v>
      </c>
      <c r="DA3331" s="81">
        <v>0</v>
      </c>
      <c r="DB3331" s="81">
        <v>8807.9522308760515</v>
      </c>
      <c r="DC3331" s="81">
        <v>222.2294216278375</v>
      </c>
      <c r="DD3331" s="81">
        <v>8585.7228092482146</v>
      </c>
      <c r="DE3331" s="81">
        <v>0</v>
      </c>
      <c r="DF3331" s="81">
        <v>2.4775985538148935</v>
      </c>
      <c r="DG3331" s="81">
        <v>0</v>
      </c>
      <c r="DH3331" s="81">
        <v>0</v>
      </c>
      <c r="DI3331" s="81">
        <v>0</v>
      </c>
      <c r="DJ3331" s="81">
        <v>4.2101276073754808E-5</v>
      </c>
      <c r="DL3331" s="81">
        <v>0</v>
      </c>
      <c r="DM3331" s="81">
        <v>1.0431006071409649E-4</v>
      </c>
      <c r="DN3331" s="81">
        <v>1.0431006071409649E-4</v>
      </c>
      <c r="DO3331" s="81">
        <v>0</v>
      </c>
      <c r="DP3331" s="81">
        <v>0</v>
      </c>
      <c r="DQ3331" s="81">
        <v>0</v>
      </c>
      <c r="DR3331" s="81">
        <v>0</v>
      </c>
      <c r="DS3331" s="81">
        <v>0</v>
      </c>
      <c r="DT3331" s="81">
        <v>0</v>
      </c>
      <c r="DU3331" s="81">
        <v>0</v>
      </c>
      <c r="DV3331" s="81">
        <v>0</v>
      </c>
      <c r="DW3331" s="81">
        <v>0</v>
      </c>
      <c r="GE3331" s="81" t="s">
        <v>449</v>
      </c>
      <c r="GF3331" s="81" t="s">
        <v>155</v>
      </c>
      <c r="GG3331" s="81" t="s">
        <v>475</v>
      </c>
      <c r="GH3331" s="81" t="s">
        <v>452</v>
      </c>
      <c r="GI3331" s="81">
        <v>2024</v>
      </c>
      <c r="GJ3331" s="81" t="s">
        <v>201</v>
      </c>
      <c r="GK3331" s="81">
        <v>0.71896016785820704</v>
      </c>
      <c r="GL3331" s="81">
        <v>57.592095999999998</v>
      </c>
      <c r="GM3331" s="81">
        <v>2024</v>
      </c>
      <c r="GN3331" s="81" t="s">
        <v>173</v>
      </c>
      <c r="GO3331" s="81">
        <v>1.1148832299820636E-2</v>
      </c>
      <c r="GP3331" s="81">
        <v>10</v>
      </c>
      <c r="GQ3331" s="81">
        <v>0</v>
      </c>
      <c r="GR3331" s="81" t="s">
        <v>448</v>
      </c>
      <c r="GS3331" s="81">
        <v>1.1148832299820636E-2</v>
      </c>
      <c r="GT3331" s="81">
        <v>8.0155663417020451E-3</v>
      </c>
      <c r="GU3331" s="81">
        <v>1.1148832299820636E-2</v>
      </c>
      <c r="GV3331" s="81">
        <v>8.0155663417020451E-3</v>
      </c>
      <c r="GW3331" s="81">
        <v>1.1148832299820636E-2</v>
      </c>
      <c r="GX3331" s="81">
        <v>8.0155663417020451E-3</v>
      </c>
      <c r="GY3331" s="81">
        <v>1.1148832299820636E-2</v>
      </c>
      <c r="GZ3331" s="81">
        <v>8.0155663417020451E-3</v>
      </c>
    </row>
    <row r="3332" spans="98:208" x14ac:dyDescent="0.25">
      <c r="CT3332" s="81" t="s">
        <v>155</v>
      </c>
      <c r="CU3332" s="81" t="s">
        <v>473</v>
      </c>
      <c r="CV3332" s="81" t="s">
        <v>451</v>
      </c>
      <c r="CW3332" s="81">
        <v>2021</v>
      </c>
      <c r="CX3332" s="81">
        <v>0</v>
      </c>
      <c r="CY3332" s="81">
        <v>0</v>
      </c>
      <c r="CZ3332" s="81">
        <v>0</v>
      </c>
      <c r="DA3332" s="81">
        <v>0</v>
      </c>
      <c r="DB3332" s="81">
        <v>8807.9522308760515</v>
      </c>
      <c r="DC3332" s="81">
        <v>222.2294216278375</v>
      </c>
      <c r="DD3332" s="81">
        <v>8585.7228092482146</v>
      </c>
      <c r="DE3332" s="81">
        <v>0</v>
      </c>
      <c r="DF3332" s="81">
        <v>2.4775985538148935</v>
      </c>
      <c r="DG3332" s="81">
        <v>2.4775985538148935</v>
      </c>
      <c r="DH3332" s="81">
        <v>0</v>
      </c>
      <c r="DI3332" s="81">
        <v>0</v>
      </c>
      <c r="DJ3332" s="81">
        <v>4.2101276073754808E-5</v>
      </c>
      <c r="DL3332" s="81">
        <v>0</v>
      </c>
      <c r="DM3332" s="81">
        <v>1.0431006071409649E-4</v>
      </c>
      <c r="DN3332" s="81">
        <v>1.0431006071409649E-4</v>
      </c>
      <c r="DO3332" s="81">
        <v>0</v>
      </c>
      <c r="DP3332" s="81">
        <v>1.0431006071409649E-4</v>
      </c>
      <c r="DQ3332" s="81">
        <v>1.0431006071409649E-4</v>
      </c>
      <c r="DR3332" s="81">
        <v>0</v>
      </c>
      <c r="DS3332" s="81">
        <v>0</v>
      </c>
      <c r="DT3332" s="81">
        <v>0</v>
      </c>
      <c r="DU3332" s="81">
        <v>0</v>
      </c>
      <c r="DV3332" s="81">
        <v>0</v>
      </c>
      <c r="DW3332" s="81">
        <v>0</v>
      </c>
      <c r="GE3332" s="81" t="s">
        <v>449</v>
      </c>
      <c r="GF3332" s="81" t="s">
        <v>155</v>
      </c>
      <c r="GG3332" s="81" t="s">
        <v>475</v>
      </c>
      <c r="GH3332" s="81" t="s">
        <v>452</v>
      </c>
      <c r="GI3332" s="81">
        <v>2025</v>
      </c>
      <c r="GJ3332" s="81" t="s">
        <v>201</v>
      </c>
      <c r="GK3332" s="81">
        <v>0.71896016785820704</v>
      </c>
      <c r="GL3332" s="81">
        <v>57.592095999999998</v>
      </c>
      <c r="GM3332" s="81">
        <v>2025</v>
      </c>
      <c r="GN3332" s="81" t="s">
        <v>173</v>
      </c>
      <c r="GO3332" s="81">
        <v>1.1148832299820636E-2</v>
      </c>
      <c r="GP3332" s="81">
        <v>10</v>
      </c>
      <c r="GQ3332" s="81">
        <v>0</v>
      </c>
      <c r="GR3332" s="81" t="s">
        <v>448</v>
      </c>
      <c r="GS3332" s="81">
        <v>1.1148832299820636E-2</v>
      </c>
      <c r="GT3332" s="81">
        <v>8.0155663417020451E-3</v>
      </c>
      <c r="GU3332" s="81">
        <v>1.1148832299820636E-2</v>
      </c>
      <c r="GV3332" s="81">
        <v>8.0155663417020451E-3</v>
      </c>
      <c r="GW3332" s="81">
        <v>1.1148832299820636E-2</v>
      </c>
      <c r="GX3332" s="81">
        <v>8.0155663417020451E-3</v>
      </c>
      <c r="GY3332" s="81">
        <v>1.1148832299820636E-2</v>
      </c>
      <c r="GZ3332" s="81">
        <v>8.0155663417020451E-3</v>
      </c>
    </row>
    <row r="3333" spans="98:208" x14ac:dyDescent="0.25">
      <c r="CT3333" s="81" t="s">
        <v>155</v>
      </c>
      <c r="CU3333" s="81" t="s">
        <v>473</v>
      </c>
      <c r="CV3333" s="81" t="s">
        <v>451</v>
      </c>
      <c r="CW3333" s="81">
        <v>2022</v>
      </c>
      <c r="CX3333" s="81">
        <v>0</v>
      </c>
      <c r="CY3333" s="81">
        <v>0</v>
      </c>
      <c r="CZ3333" s="81">
        <v>0</v>
      </c>
      <c r="DA3333" s="81">
        <v>0</v>
      </c>
      <c r="DB3333" s="81">
        <v>8807.9522308760515</v>
      </c>
      <c r="DC3333" s="81">
        <v>222.2294216278375</v>
      </c>
      <c r="DD3333" s="81">
        <v>8585.7228092482146</v>
      </c>
      <c r="DE3333" s="81">
        <v>0</v>
      </c>
      <c r="DF3333" s="81">
        <v>2.4775985538148935</v>
      </c>
      <c r="DG3333" s="81">
        <v>2.4775985538148935</v>
      </c>
      <c r="DH3333" s="81">
        <v>2.4775985538148935</v>
      </c>
      <c r="DI3333" s="81">
        <v>0</v>
      </c>
      <c r="DJ3333" s="81">
        <v>4.2101276073754808E-5</v>
      </c>
      <c r="DL3333" s="81">
        <v>0</v>
      </c>
      <c r="DM3333" s="81">
        <v>1.0431006071409649E-4</v>
      </c>
      <c r="DN3333" s="81">
        <v>1.0431006071409649E-4</v>
      </c>
      <c r="DO3333" s="81">
        <v>0</v>
      </c>
      <c r="DP3333" s="81">
        <v>1.0431006071409649E-4</v>
      </c>
      <c r="DQ3333" s="81">
        <v>1.0431006071409649E-4</v>
      </c>
      <c r="DR3333" s="81">
        <v>0</v>
      </c>
      <c r="DS3333" s="81">
        <v>1.0431006071409649E-4</v>
      </c>
      <c r="DT3333" s="81">
        <v>1.0431006071409649E-4</v>
      </c>
      <c r="DU3333" s="81">
        <v>0</v>
      </c>
      <c r="DV3333" s="81">
        <v>0</v>
      </c>
      <c r="DW3333" s="81">
        <v>0</v>
      </c>
      <c r="GE3333" s="81" t="s">
        <v>449</v>
      </c>
      <c r="GF3333" s="81" t="s">
        <v>155</v>
      </c>
      <c r="GG3333" s="81" t="s">
        <v>475</v>
      </c>
      <c r="GH3333" s="81" t="s">
        <v>452</v>
      </c>
      <c r="GI3333" s="81">
        <v>2026</v>
      </c>
      <c r="GJ3333" s="81" t="s">
        <v>201</v>
      </c>
      <c r="GK3333" s="81">
        <v>0.71896016785820704</v>
      </c>
      <c r="GL3333" s="81">
        <v>57.592095999999998</v>
      </c>
      <c r="GM3333" s="81">
        <v>2026</v>
      </c>
      <c r="GN3333" s="81" t="s">
        <v>173</v>
      </c>
      <c r="GO3333" s="81">
        <v>1.1148832299820636E-2</v>
      </c>
      <c r="GP3333" s="81">
        <v>10</v>
      </c>
      <c r="GQ3333" s="81">
        <v>0</v>
      </c>
      <c r="GR3333" s="81" t="s">
        <v>448</v>
      </c>
      <c r="GS3333" s="81">
        <v>1.1148832299820636E-2</v>
      </c>
      <c r="GT3333" s="81">
        <v>8.0155663417020451E-3</v>
      </c>
      <c r="GU3333" s="81">
        <v>1.1148832299820636E-2</v>
      </c>
      <c r="GV3333" s="81">
        <v>8.0155663417020451E-3</v>
      </c>
      <c r="GW3333" s="81">
        <v>1.1148832299820636E-2</v>
      </c>
      <c r="GX3333" s="81">
        <v>8.0155663417020451E-3</v>
      </c>
      <c r="GY3333" s="81">
        <v>1.1148832299820636E-2</v>
      </c>
      <c r="GZ3333" s="81">
        <v>8.0155663417020451E-3</v>
      </c>
    </row>
    <row r="3334" spans="98:208" x14ac:dyDescent="0.25">
      <c r="CT3334" s="81" t="s">
        <v>155</v>
      </c>
      <c r="CU3334" s="81" t="s">
        <v>473</v>
      </c>
      <c r="CV3334" s="81" t="s">
        <v>451</v>
      </c>
      <c r="CW3334" s="81">
        <v>2023</v>
      </c>
      <c r="CX3334" s="81">
        <v>0</v>
      </c>
      <c r="CY3334" s="81">
        <v>0</v>
      </c>
      <c r="CZ3334" s="81">
        <v>0</v>
      </c>
      <c r="DA3334" s="81">
        <v>0</v>
      </c>
      <c r="DB3334" s="81">
        <v>9129.7460702368189</v>
      </c>
      <c r="DC3334" s="81">
        <v>233.23007680794649</v>
      </c>
      <c r="DD3334" s="81">
        <v>8896.5159934288731</v>
      </c>
      <c r="DE3334" s="81">
        <v>0</v>
      </c>
      <c r="DF3334" s="81">
        <v>2.6002430136060819</v>
      </c>
      <c r="DG3334" s="81">
        <v>2.6002430136060819</v>
      </c>
      <c r="DH3334" s="81">
        <v>2.6002430136060819</v>
      </c>
      <c r="DI3334" s="81">
        <v>2.6002430136060819</v>
      </c>
      <c r="DJ3334" s="81">
        <v>4.2101276073754808E-5</v>
      </c>
      <c r="DL3334" s="81">
        <v>0</v>
      </c>
      <c r="DM3334" s="81">
        <v>1.0947354897468183E-4</v>
      </c>
      <c r="DN3334" s="81">
        <v>1.0947354897468183E-4</v>
      </c>
      <c r="DO3334" s="81">
        <v>0</v>
      </c>
      <c r="DP3334" s="81">
        <v>1.0947354897468183E-4</v>
      </c>
      <c r="DQ3334" s="81">
        <v>1.0947354897468183E-4</v>
      </c>
      <c r="DR3334" s="81">
        <v>0</v>
      </c>
      <c r="DS3334" s="81">
        <v>1.0947354897468183E-4</v>
      </c>
      <c r="DT3334" s="81">
        <v>1.0947354897468183E-4</v>
      </c>
      <c r="DU3334" s="81">
        <v>0</v>
      </c>
      <c r="DV3334" s="81">
        <v>1.0947354897468183E-4</v>
      </c>
      <c r="DW3334" s="81">
        <v>1.0947354897468183E-4</v>
      </c>
      <c r="GE3334" s="81" t="s">
        <v>449</v>
      </c>
      <c r="GF3334" s="81" t="s">
        <v>155</v>
      </c>
      <c r="GG3334" s="81" t="s">
        <v>475</v>
      </c>
      <c r="GH3334" s="81" t="s">
        <v>452</v>
      </c>
      <c r="GI3334" s="81">
        <v>2027</v>
      </c>
      <c r="GJ3334" s="81" t="s">
        <v>201</v>
      </c>
      <c r="GK3334" s="81">
        <v>0.71896016785820704</v>
      </c>
      <c r="GL3334" s="81">
        <v>57.592095999999998</v>
      </c>
      <c r="GM3334" s="81">
        <v>2027</v>
      </c>
      <c r="GN3334" s="81" t="s">
        <v>173</v>
      </c>
      <c r="GO3334" s="81">
        <v>1.1148832299820636E-2</v>
      </c>
      <c r="GP3334" s="81">
        <v>10</v>
      </c>
      <c r="GQ3334" s="81">
        <v>0</v>
      </c>
      <c r="GR3334" s="81" t="s">
        <v>448</v>
      </c>
      <c r="GS3334" s="81">
        <v>1.1148832299820636E-2</v>
      </c>
      <c r="GT3334" s="81">
        <v>8.0155663417020451E-3</v>
      </c>
      <c r="GU3334" s="81">
        <v>1.1148832299820636E-2</v>
      </c>
      <c r="GV3334" s="81">
        <v>8.0155663417020451E-3</v>
      </c>
      <c r="GW3334" s="81">
        <v>1.1148832299820636E-2</v>
      </c>
      <c r="GX3334" s="81">
        <v>8.0155663417020451E-3</v>
      </c>
      <c r="GY3334" s="81">
        <v>1.1148832299820636E-2</v>
      </c>
      <c r="GZ3334" s="81">
        <v>8.0155663417020451E-3</v>
      </c>
    </row>
    <row r="3335" spans="98:208" x14ac:dyDescent="0.25">
      <c r="CT3335" s="81" t="s">
        <v>155</v>
      </c>
      <c r="CU3335" s="81" t="s">
        <v>473</v>
      </c>
      <c r="CV3335" s="81" t="s">
        <v>451</v>
      </c>
      <c r="CW3335" s="81">
        <v>2024</v>
      </c>
      <c r="CX3335" s="81">
        <v>0</v>
      </c>
      <c r="CY3335" s="81">
        <v>0</v>
      </c>
      <c r="CZ3335" s="81">
        <v>0</v>
      </c>
      <c r="DA3335" s="81">
        <v>0</v>
      </c>
      <c r="DB3335" s="81">
        <v>9129.7460702368189</v>
      </c>
      <c r="DC3335" s="81">
        <v>233.23007680794649</v>
      </c>
      <c r="DD3335" s="81">
        <v>8896.5159934288731</v>
      </c>
      <c r="DE3335" s="81">
        <v>0</v>
      </c>
      <c r="DF3335" s="81">
        <v>2.6002430136060819</v>
      </c>
      <c r="DG3335" s="81">
        <v>2.6002430136060819</v>
      </c>
      <c r="DH3335" s="81">
        <v>2.6002430136060819</v>
      </c>
      <c r="DI3335" s="81">
        <v>2.6002430136060819</v>
      </c>
      <c r="DJ3335" s="81">
        <v>4.2101276073754808E-5</v>
      </c>
      <c r="DL3335" s="81">
        <v>0</v>
      </c>
      <c r="DM3335" s="81">
        <v>1.0947354897468183E-4</v>
      </c>
      <c r="DN3335" s="81">
        <v>1.0947354897468183E-4</v>
      </c>
      <c r="DO3335" s="81">
        <v>0</v>
      </c>
      <c r="DP3335" s="81">
        <v>1.0947354897468183E-4</v>
      </c>
      <c r="DQ3335" s="81">
        <v>1.0947354897468183E-4</v>
      </c>
      <c r="DR3335" s="81">
        <v>0</v>
      </c>
      <c r="DS3335" s="81">
        <v>1.0947354897468183E-4</v>
      </c>
      <c r="DT3335" s="81">
        <v>1.0947354897468183E-4</v>
      </c>
      <c r="DU3335" s="81">
        <v>0</v>
      </c>
      <c r="DV3335" s="81">
        <v>1.0947354897468183E-4</v>
      </c>
      <c r="DW3335" s="81">
        <v>1.0947354897468183E-4</v>
      </c>
      <c r="GE3335" s="81" t="s">
        <v>449</v>
      </c>
      <c r="GF3335" s="81" t="s">
        <v>155</v>
      </c>
      <c r="GG3335" s="81" t="s">
        <v>475</v>
      </c>
      <c r="GH3335" s="81" t="s">
        <v>452</v>
      </c>
      <c r="GI3335" s="81">
        <v>2028</v>
      </c>
      <c r="GJ3335" s="81" t="s">
        <v>201</v>
      </c>
      <c r="GK3335" s="81">
        <v>0.74733835430388262</v>
      </c>
      <c r="GL3335" s="81">
        <v>57.592095999999998</v>
      </c>
      <c r="GM3335" s="81">
        <v>2028</v>
      </c>
      <c r="GN3335" s="81" t="s">
        <v>173</v>
      </c>
      <c r="GO3335" s="81">
        <v>1.1148832299820636E-2</v>
      </c>
      <c r="GP3335" s="81">
        <v>10</v>
      </c>
      <c r="GQ3335" s="81">
        <v>0</v>
      </c>
      <c r="GR3335" s="81" t="s">
        <v>448</v>
      </c>
      <c r="GS3335" s="81">
        <v>1.1148832299820636E-2</v>
      </c>
      <c r="GT3335" s="81">
        <v>8.3319499833579246E-3</v>
      </c>
      <c r="GU3335" s="81">
        <v>1.1148832299820636E-2</v>
      </c>
      <c r="GV3335" s="81">
        <v>8.3319499833579246E-3</v>
      </c>
      <c r="GW3335" s="81">
        <v>1.1148832299820636E-2</v>
      </c>
      <c r="GX3335" s="81">
        <v>8.3319499833579246E-3</v>
      </c>
      <c r="GY3335" s="81">
        <v>1.1148832299820636E-2</v>
      </c>
      <c r="GZ3335" s="81">
        <v>8.3319499833579246E-3</v>
      </c>
    </row>
    <row r="3336" spans="98:208" x14ac:dyDescent="0.25">
      <c r="CT3336" s="81" t="s">
        <v>155</v>
      </c>
      <c r="CU3336" s="81" t="s">
        <v>473</v>
      </c>
      <c r="CV3336" s="81" t="s">
        <v>451</v>
      </c>
      <c r="CW3336" s="81">
        <v>2025</v>
      </c>
      <c r="CX3336" s="81">
        <v>0</v>
      </c>
      <c r="CY3336" s="81">
        <v>0</v>
      </c>
      <c r="CZ3336" s="81">
        <v>0</v>
      </c>
      <c r="DA3336" s="81">
        <v>0</v>
      </c>
      <c r="DB3336" s="81">
        <v>9129.7460702368189</v>
      </c>
      <c r="DC3336" s="81">
        <v>233.23007680794649</v>
      </c>
      <c r="DD3336" s="81">
        <v>8896.5159934288731</v>
      </c>
      <c r="DE3336" s="81">
        <v>0</v>
      </c>
      <c r="DF3336" s="81">
        <v>2.6002430136060819</v>
      </c>
      <c r="DG3336" s="81">
        <v>2.6002430136060819</v>
      </c>
      <c r="DH3336" s="81">
        <v>2.6002430136060819</v>
      </c>
      <c r="DI3336" s="81">
        <v>2.6002430136060819</v>
      </c>
      <c r="DJ3336" s="81">
        <v>4.2101276073754808E-5</v>
      </c>
      <c r="DL3336" s="81">
        <v>0</v>
      </c>
      <c r="DM3336" s="81">
        <v>1.0947354897468183E-4</v>
      </c>
      <c r="DN3336" s="81">
        <v>1.0947354897468183E-4</v>
      </c>
      <c r="DO3336" s="81">
        <v>0</v>
      </c>
      <c r="DP3336" s="81">
        <v>1.0947354897468183E-4</v>
      </c>
      <c r="DQ3336" s="81">
        <v>1.0947354897468183E-4</v>
      </c>
      <c r="DR3336" s="81">
        <v>0</v>
      </c>
      <c r="DS3336" s="81">
        <v>1.0947354897468183E-4</v>
      </c>
      <c r="DT3336" s="81">
        <v>1.0947354897468183E-4</v>
      </c>
      <c r="DU3336" s="81">
        <v>0</v>
      </c>
      <c r="DV3336" s="81">
        <v>1.0947354897468183E-4</v>
      </c>
      <c r="DW3336" s="81">
        <v>1.0947354897468183E-4</v>
      </c>
      <c r="GE3336" s="81" t="s">
        <v>449</v>
      </c>
      <c r="GF3336" s="81" t="s">
        <v>155</v>
      </c>
      <c r="GG3336" s="81" t="s">
        <v>475</v>
      </c>
      <c r="GH3336" s="81" t="s">
        <v>452</v>
      </c>
      <c r="GI3336" s="81">
        <v>2029</v>
      </c>
      <c r="GJ3336" s="81" t="s">
        <v>201</v>
      </c>
      <c r="GK3336" s="81">
        <v>0.74733835430388262</v>
      </c>
      <c r="GL3336" s="81">
        <v>57.592095999999998</v>
      </c>
      <c r="GM3336" s="81">
        <v>2029</v>
      </c>
      <c r="GN3336" s="81" t="s">
        <v>173</v>
      </c>
      <c r="GO3336" s="81">
        <v>1.1148832299820636E-2</v>
      </c>
      <c r="GP3336" s="81">
        <v>10</v>
      </c>
      <c r="GQ3336" s="81">
        <v>0</v>
      </c>
      <c r="GR3336" s="81" t="s">
        <v>448</v>
      </c>
      <c r="GS3336" s="81">
        <v>1.1148832299820636E-2</v>
      </c>
      <c r="GT3336" s="81">
        <v>8.3319499833579246E-3</v>
      </c>
      <c r="GU3336" s="81">
        <v>1.1148832299820636E-2</v>
      </c>
      <c r="GV3336" s="81">
        <v>8.3319499833579246E-3</v>
      </c>
      <c r="GW3336" s="81">
        <v>1.1148832299820636E-2</v>
      </c>
      <c r="GX3336" s="81">
        <v>8.3319499833579246E-3</v>
      </c>
      <c r="GY3336" s="81">
        <v>1.1148832299820636E-2</v>
      </c>
      <c r="GZ3336" s="81">
        <v>8.3319499833579246E-3</v>
      </c>
    </row>
    <row r="3337" spans="98:208" x14ac:dyDescent="0.25">
      <c r="CT3337" s="81" t="s">
        <v>155</v>
      </c>
      <c r="CU3337" s="81" t="s">
        <v>473</v>
      </c>
      <c r="CV3337" s="81" t="s">
        <v>451</v>
      </c>
      <c r="CW3337" s="81">
        <v>2026</v>
      </c>
      <c r="CX3337" s="81">
        <v>0</v>
      </c>
      <c r="CY3337" s="81">
        <v>0</v>
      </c>
      <c r="CZ3337" s="81">
        <v>0</v>
      </c>
      <c r="DA3337" s="81">
        <v>0</v>
      </c>
      <c r="DB3337" s="81">
        <v>9129.7460702368189</v>
      </c>
      <c r="DC3337" s="81">
        <v>233.23007680794649</v>
      </c>
      <c r="DD3337" s="81">
        <v>8896.5159934288731</v>
      </c>
      <c r="DE3337" s="81">
        <v>0</v>
      </c>
      <c r="DF3337" s="81">
        <v>2.6002430136060819</v>
      </c>
      <c r="DG3337" s="81">
        <v>2.6002430136060819</v>
      </c>
      <c r="DH3337" s="81">
        <v>2.6002430136060819</v>
      </c>
      <c r="DI3337" s="81">
        <v>2.6002430136060819</v>
      </c>
      <c r="DJ3337" s="81">
        <v>4.2101276073754808E-5</v>
      </c>
      <c r="DL3337" s="81">
        <v>0</v>
      </c>
      <c r="DM3337" s="81">
        <v>1.0947354897468183E-4</v>
      </c>
      <c r="DN3337" s="81">
        <v>1.0947354897468183E-4</v>
      </c>
      <c r="DO3337" s="81">
        <v>0</v>
      </c>
      <c r="DP3337" s="81">
        <v>1.0947354897468183E-4</v>
      </c>
      <c r="DQ3337" s="81">
        <v>1.0947354897468183E-4</v>
      </c>
      <c r="DR3337" s="81">
        <v>0</v>
      </c>
      <c r="DS3337" s="81">
        <v>1.0947354897468183E-4</v>
      </c>
      <c r="DT3337" s="81">
        <v>1.0947354897468183E-4</v>
      </c>
      <c r="DU3337" s="81">
        <v>0</v>
      </c>
      <c r="DV3337" s="81">
        <v>1.0947354897468183E-4</v>
      </c>
      <c r="DW3337" s="81">
        <v>1.0947354897468183E-4</v>
      </c>
      <c r="GE3337" s="81" t="s">
        <v>449</v>
      </c>
      <c r="GF3337" s="81" t="s">
        <v>155</v>
      </c>
      <c r="GG3337" s="81" t="s">
        <v>475</v>
      </c>
      <c r="GH3337" s="81" t="s">
        <v>452</v>
      </c>
      <c r="GI3337" s="81">
        <v>2030</v>
      </c>
      <c r="GJ3337" s="81" t="s">
        <v>201</v>
      </c>
      <c r="GK3337" s="81">
        <v>0.74733835430388262</v>
      </c>
      <c r="GL3337" s="81">
        <v>57.592095999999998</v>
      </c>
      <c r="GM3337" s="81">
        <v>2030</v>
      </c>
      <c r="GN3337" s="81" t="s">
        <v>173</v>
      </c>
      <c r="GO3337" s="81">
        <v>1.1148832299820636E-2</v>
      </c>
      <c r="GP3337" s="81">
        <v>10</v>
      </c>
      <c r="GQ3337" s="81">
        <v>0</v>
      </c>
      <c r="GR3337" s="81" t="s">
        <v>448</v>
      </c>
      <c r="GS3337" s="81">
        <v>0</v>
      </c>
      <c r="GT3337" s="81">
        <v>0</v>
      </c>
      <c r="GU3337" s="81">
        <v>1.1148832299820636E-2</v>
      </c>
      <c r="GV3337" s="81">
        <v>8.3319499833579246E-3</v>
      </c>
      <c r="GW3337" s="81">
        <v>1.1148832299820636E-2</v>
      </c>
      <c r="GX3337" s="81">
        <v>8.3319499833579246E-3</v>
      </c>
      <c r="GY3337" s="81">
        <v>1.1148832299820636E-2</v>
      </c>
      <c r="GZ3337" s="81">
        <v>8.3319499833579246E-3</v>
      </c>
    </row>
    <row r="3338" spans="98:208" x14ac:dyDescent="0.25">
      <c r="CT3338" s="81" t="s">
        <v>155</v>
      </c>
      <c r="CU3338" s="81" t="s">
        <v>473</v>
      </c>
      <c r="CV3338" s="81" t="s">
        <v>451</v>
      </c>
      <c r="CW3338" s="81">
        <v>2027</v>
      </c>
      <c r="CX3338" s="81">
        <v>0</v>
      </c>
      <c r="CY3338" s="81">
        <v>0</v>
      </c>
      <c r="CZ3338" s="81">
        <v>0</v>
      </c>
      <c r="DA3338" s="81">
        <v>0</v>
      </c>
      <c r="DB3338" s="81">
        <v>9129.7460702368189</v>
      </c>
      <c r="DC3338" s="81">
        <v>233.23007680794649</v>
      </c>
      <c r="DD3338" s="81">
        <v>8896.5159934288731</v>
      </c>
      <c r="DE3338" s="81">
        <v>0</v>
      </c>
      <c r="DF3338" s="81">
        <v>2.6002430136060819</v>
      </c>
      <c r="DG3338" s="81">
        <v>2.6002430136060819</v>
      </c>
      <c r="DH3338" s="81">
        <v>2.6002430136060819</v>
      </c>
      <c r="DI3338" s="81">
        <v>2.6002430136060819</v>
      </c>
      <c r="DJ3338" s="81">
        <v>4.2101276073754808E-5</v>
      </c>
      <c r="DL3338" s="81">
        <v>0</v>
      </c>
      <c r="DM3338" s="81">
        <v>1.0947354897468183E-4</v>
      </c>
      <c r="DN3338" s="81">
        <v>1.0947354897468183E-4</v>
      </c>
      <c r="DO3338" s="81">
        <v>0</v>
      </c>
      <c r="DP3338" s="81">
        <v>1.0947354897468183E-4</v>
      </c>
      <c r="DQ3338" s="81">
        <v>1.0947354897468183E-4</v>
      </c>
      <c r="DR3338" s="81">
        <v>0</v>
      </c>
      <c r="DS3338" s="81">
        <v>1.0947354897468183E-4</v>
      </c>
      <c r="DT3338" s="81">
        <v>1.0947354897468183E-4</v>
      </c>
      <c r="DU3338" s="81">
        <v>0</v>
      </c>
      <c r="DV3338" s="81">
        <v>1.0947354897468183E-4</v>
      </c>
      <c r="DW3338" s="81">
        <v>1.0947354897468183E-4</v>
      </c>
      <c r="GE3338" s="81" t="s">
        <v>449</v>
      </c>
      <c r="GF3338" s="81" t="s">
        <v>155</v>
      </c>
      <c r="GG3338" s="81" t="s">
        <v>475</v>
      </c>
      <c r="GH3338" s="81" t="s">
        <v>452</v>
      </c>
      <c r="GI3338" s="81">
        <v>2031</v>
      </c>
      <c r="GJ3338" s="81" t="s">
        <v>201</v>
      </c>
      <c r="GK3338" s="81">
        <v>0.74733835430388262</v>
      </c>
      <c r="GL3338" s="81">
        <v>57.592095999999998</v>
      </c>
      <c r="GM3338" s="81">
        <v>2031</v>
      </c>
      <c r="GN3338" s="81" t="s">
        <v>173</v>
      </c>
      <c r="GO3338" s="81">
        <v>1.1148832299820636E-2</v>
      </c>
      <c r="GP3338" s="81">
        <v>10</v>
      </c>
      <c r="GQ3338" s="81">
        <v>0</v>
      </c>
      <c r="GR3338" s="81" t="s">
        <v>448</v>
      </c>
      <c r="GS3338" s="81">
        <v>0</v>
      </c>
      <c r="GT3338" s="81">
        <v>0</v>
      </c>
      <c r="GU3338" s="81">
        <v>0</v>
      </c>
      <c r="GV3338" s="81">
        <v>0</v>
      </c>
      <c r="GW3338" s="81">
        <v>1.1148832299820636E-2</v>
      </c>
      <c r="GX3338" s="81">
        <v>8.3319499833579246E-3</v>
      </c>
      <c r="GY3338" s="81">
        <v>1.1148832299820636E-2</v>
      </c>
      <c r="GZ3338" s="81">
        <v>8.3319499833579246E-3</v>
      </c>
    </row>
    <row r="3339" spans="98:208" x14ac:dyDescent="0.25">
      <c r="CT3339" s="81" t="s">
        <v>155</v>
      </c>
      <c r="CU3339" s="81" t="s">
        <v>473</v>
      </c>
      <c r="CV3339" s="81" t="s">
        <v>451</v>
      </c>
      <c r="CW3339" s="81">
        <v>2028</v>
      </c>
      <c r="CX3339" s="81">
        <v>0</v>
      </c>
      <c r="CY3339" s="81">
        <v>0</v>
      </c>
      <c r="CZ3339" s="81">
        <v>0</v>
      </c>
      <c r="DA3339" s="81">
        <v>0</v>
      </c>
      <c r="DB3339" s="81">
        <v>9534.9220877097414</v>
      </c>
      <c r="DC3339" s="81">
        <v>247.27299216495479</v>
      </c>
      <c r="DD3339" s="81">
        <v>9287.6490955447862</v>
      </c>
      <c r="DE3339" s="81">
        <v>0</v>
      </c>
      <c r="DF3339" s="81">
        <v>2.7568051219219432</v>
      </c>
      <c r="DG3339" s="81">
        <v>2.7568051219219432</v>
      </c>
      <c r="DH3339" s="81">
        <v>2.7568051219219432</v>
      </c>
      <c r="DI3339" s="81">
        <v>2.7568051219219432</v>
      </c>
      <c r="DJ3339" s="81">
        <v>4.2101276073754808E-5</v>
      </c>
      <c r="DL3339" s="81">
        <v>0</v>
      </c>
      <c r="DM3339" s="81">
        <v>1.1606501351957701E-4</v>
      </c>
      <c r="DN3339" s="81">
        <v>1.1606501351957701E-4</v>
      </c>
      <c r="DO3339" s="81">
        <v>0</v>
      </c>
      <c r="DP3339" s="81">
        <v>1.1606501351957701E-4</v>
      </c>
      <c r="DQ3339" s="81">
        <v>1.1606501351957701E-4</v>
      </c>
      <c r="DR3339" s="81">
        <v>0</v>
      </c>
      <c r="DS3339" s="81">
        <v>1.1606501351957701E-4</v>
      </c>
      <c r="DT3339" s="81">
        <v>1.1606501351957701E-4</v>
      </c>
      <c r="DU3339" s="81">
        <v>0</v>
      </c>
      <c r="DV3339" s="81">
        <v>1.1606501351957701E-4</v>
      </c>
      <c r="DW3339" s="81">
        <v>1.1606501351957701E-4</v>
      </c>
      <c r="GE3339" s="81" t="s">
        <v>449</v>
      </c>
      <c r="GF3339" s="81" t="s">
        <v>155</v>
      </c>
      <c r="GG3339" s="81" t="s">
        <v>475</v>
      </c>
      <c r="GH3339" s="81" t="s">
        <v>452</v>
      </c>
      <c r="GI3339" s="81">
        <v>2032</v>
      </c>
      <c r="GJ3339" s="81" t="s">
        <v>201</v>
      </c>
      <c r="GK3339" s="81">
        <v>0.74733835430388262</v>
      </c>
      <c r="GL3339" s="81">
        <v>57.592095999999998</v>
      </c>
      <c r="GM3339" s="81">
        <v>2032</v>
      </c>
      <c r="GN3339" s="81" t="s">
        <v>173</v>
      </c>
      <c r="GO3339" s="81">
        <v>1.1148832299820636E-2</v>
      </c>
      <c r="GP3339" s="81">
        <v>10</v>
      </c>
      <c r="GQ3339" s="81">
        <v>0</v>
      </c>
      <c r="GR3339" s="81" t="s">
        <v>448</v>
      </c>
      <c r="GS3339" s="81">
        <v>0</v>
      </c>
      <c r="GT3339" s="81">
        <v>0</v>
      </c>
      <c r="GU3339" s="81">
        <v>0</v>
      </c>
      <c r="GV3339" s="81">
        <v>0</v>
      </c>
      <c r="GW3339" s="81">
        <v>0</v>
      </c>
      <c r="GX3339" s="81">
        <v>0</v>
      </c>
      <c r="GY3339" s="81">
        <v>1.1148832299820636E-2</v>
      </c>
      <c r="GZ3339" s="81">
        <v>8.3319499833579246E-3</v>
      </c>
    </row>
    <row r="3340" spans="98:208" x14ac:dyDescent="0.25">
      <c r="CT3340" s="81" t="s">
        <v>155</v>
      </c>
      <c r="CU3340" s="81" t="s">
        <v>473</v>
      </c>
      <c r="CV3340" s="81" t="s">
        <v>451</v>
      </c>
      <c r="CW3340" s="81">
        <v>2029</v>
      </c>
      <c r="CX3340" s="81">
        <v>0</v>
      </c>
      <c r="CY3340" s="81">
        <v>0</v>
      </c>
      <c r="CZ3340" s="81">
        <v>0</v>
      </c>
      <c r="DA3340" s="81">
        <v>0</v>
      </c>
      <c r="DB3340" s="81">
        <v>9534.9220877097414</v>
      </c>
      <c r="DC3340" s="81">
        <v>247.27299216495479</v>
      </c>
      <c r="DD3340" s="81">
        <v>9287.6490955447862</v>
      </c>
      <c r="DE3340" s="81">
        <v>0</v>
      </c>
      <c r="DF3340" s="81">
        <v>2.7568051219219432</v>
      </c>
      <c r="DG3340" s="81">
        <v>2.7568051219219432</v>
      </c>
      <c r="DH3340" s="81">
        <v>2.7568051219219432</v>
      </c>
      <c r="DI3340" s="81">
        <v>2.7568051219219432</v>
      </c>
      <c r="DJ3340" s="81">
        <v>4.2101276073754808E-5</v>
      </c>
      <c r="DL3340" s="81">
        <v>0</v>
      </c>
      <c r="DM3340" s="81">
        <v>1.1606501351957701E-4</v>
      </c>
      <c r="DN3340" s="81">
        <v>1.1606501351957701E-4</v>
      </c>
      <c r="DO3340" s="81">
        <v>0</v>
      </c>
      <c r="DP3340" s="81">
        <v>1.1606501351957701E-4</v>
      </c>
      <c r="DQ3340" s="81">
        <v>1.1606501351957701E-4</v>
      </c>
      <c r="DR3340" s="81">
        <v>0</v>
      </c>
      <c r="DS3340" s="81">
        <v>1.1606501351957701E-4</v>
      </c>
      <c r="DT3340" s="81">
        <v>1.1606501351957701E-4</v>
      </c>
      <c r="DU3340" s="81">
        <v>0</v>
      </c>
      <c r="DV3340" s="81">
        <v>1.1606501351957701E-4</v>
      </c>
      <c r="DW3340" s="81">
        <v>1.1606501351957701E-4</v>
      </c>
      <c r="GE3340" s="81" t="s">
        <v>449</v>
      </c>
      <c r="GF3340" s="81" t="s">
        <v>155</v>
      </c>
      <c r="GG3340" s="81" t="s">
        <v>475</v>
      </c>
      <c r="GH3340" s="81" t="s">
        <v>453</v>
      </c>
      <c r="GI3340" s="81">
        <v>2021</v>
      </c>
      <c r="GJ3340" s="81" t="s">
        <v>201</v>
      </c>
      <c r="GK3340" s="81">
        <v>3.6425060683953403E-2</v>
      </c>
      <c r="GL3340" s="81">
        <v>57.592095999999998</v>
      </c>
      <c r="GM3340" s="81">
        <v>2021</v>
      </c>
      <c r="GN3340" s="81" t="s">
        <v>173</v>
      </c>
      <c r="GO3340" s="81">
        <v>1.1148832299820636E-2</v>
      </c>
      <c r="GP3340" s="81">
        <v>10</v>
      </c>
      <c r="GQ3340" s="81">
        <v>0</v>
      </c>
      <c r="GR3340" s="81" t="s">
        <v>448</v>
      </c>
      <c r="GS3340" s="81">
        <v>1.1148832299820636E-2</v>
      </c>
      <c r="GT3340" s="81">
        <v>4.0609689307618646E-4</v>
      </c>
      <c r="GU3340" s="81">
        <v>1.1148832299820636E-2</v>
      </c>
      <c r="GV3340" s="81">
        <v>4.0609689307618646E-4</v>
      </c>
      <c r="GW3340" s="81">
        <v>0</v>
      </c>
      <c r="GX3340" s="81">
        <v>0</v>
      </c>
      <c r="GY3340" s="81">
        <v>0</v>
      </c>
      <c r="GZ3340" s="81">
        <v>0</v>
      </c>
    </row>
    <row r="3341" spans="98:208" x14ac:dyDescent="0.25">
      <c r="CT3341" s="81" t="s">
        <v>155</v>
      </c>
      <c r="CU3341" s="81" t="s">
        <v>473</v>
      </c>
      <c r="CV3341" s="81" t="s">
        <v>451</v>
      </c>
      <c r="CW3341" s="81">
        <v>2030</v>
      </c>
      <c r="CX3341" s="81">
        <v>0</v>
      </c>
      <c r="CY3341" s="81">
        <v>0</v>
      </c>
      <c r="CZ3341" s="81">
        <v>0</v>
      </c>
      <c r="DA3341" s="81">
        <v>0</v>
      </c>
      <c r="DB3341" s="81">
        <v>9534.9220877097414</v>
      </c>
      <c r="DC3341" s="81">
        <v>247.27299216495479</v>
      </c>
      <c r="DD3341" s="81">
        <v>9287.6490955447862</v>
      </c>
      <c r="DE3341" s="81">
        <v>0</v>
      </c>
      <c r="DF3341" s="81">
        <v>0</v>
      </c>
      <c r="DG3341" s="81">
        <v>2.7568051219219432</v>
      </c>
      <c r="DH3341" s="81">
        <v>2.7568051219219432</v>
      </c>
      <c r="DI3341" s="81">
        <v>2.7568051219219432</v>
      </c>
      <c r="DJ3341" s="81">
        <v>4.2101276073754808E-5</v>
      </c>
      <c r="DL3341" s="81">
        <v>0</v>
      </c>
      <c r="DM3341" s="81">
        <v>0</v>
      </c>
      <c r="DN3341" s="81">
        <v>0</v>
      </c>
      <c r="DO3341" s="81">
        <v>0</v>
      </c>
      <c r="DP3341" s="81">
        <v>1.1606501351957701E-4</v>
      </c>
      <c r="DQ3341" s="81">
        <v>1.1606501351957701E-4</v>
      </c>
      <c r="DR3341" s="81">
        <v>0</v>
      </c>
      <c r="DS3341" s="81">
        <v>1.1606501351957701E-4</v>
      </c>
      <c r="DT3341" s="81">
        <v>1.1606501351957701E-4</v>
      </c>
      <c r="DU3341" s="81">
        <v>0</v>
      </c>
      <c r="DV3341" s="81">
        <v>1.1606501351957701E-4</v>
      </c>
      <c r="DW3341" s="81">
        <v>1.1606501351957701E-4</v>
      </c>
      <c r="GE3341" s="81" t="s">
        <v>449</v>
      </c>
      <c r="GF3341" s="81" t="s">
        <v>155</v>
      </c>
      <c r="GG3341" s="81" t="s">
        <v>475</v>
      </c>
      <c r="GH3341" s="81" t="s">
        <v>453</v>
      </c>
      <c r="GI3341" s="81">
        <v>2022</v>
      </c>
      <c r="GJ3341" s="81" t="s">
        <v>201</v>
      </c>
      <c r="GK3341" s="81">
        <v>3.6425060683953403E-2</v>
      </c>
      <c r="GL3341" s="81">
        <v>57.592095999999998</v>
      </c>
      <c r="GM3341" s="81">
        <v>2022</v>
      </c>
      <c r="GN3341" s="81" t="s">
        <v>173</v>
      </c>
      <c r="GO3341" s="81">
        <v>1.1148832299820636E-2</v>
      </c>
      <c r="GP3341" s="81">
        <v>10</v>
      </c>
      <c r="GQ3341" s="81">
        <v>0</v>
      </c>
      <c r="GR3341" s="81" t="s">
        <v>448</v>
      </c>
      <c r="GS3341" s="81">
        <v>1.1148832299820636E-2</v>
      </c>
      <c r="GT3341" s="81">
        <v>4.0609689307618646E-4</v>
      </c>
      <c r="GU3341" s="81">
        <v>1.1148832299820636E-2</v>
      </c>
      <c r="GV3341" s="81">
        <v>4.0609689307618646E-4</v>
      </c>
      <c r="GW3341" s="81">
        <v>1.1148832299820636E-2</v>
      </c>
      <c r="GX3341" s="81">
        <v>4.0609689307618646E-4</v>
      </c>
      <c r="GY3341" s="81">
        <v>0</v>
      </c>
      <c r="GZ3341" s="81">
        <v>0</v>
      </c>
    </row>
    <row r="3342" spans="98:208" x14ac:dyDescent="0.25">
      <c r="CT3342" s="81" t="s">
        <v>155</v>
      </c>
      <c r="CU3342" s="81" t="s">
        <v>473</v>
      </c>
      <c r="CV3342" s="81" t="s">
        <v>451</v>
      </c>
      <c r="CW3342" s="81">
        <v>2031</v>
      </c>
      <c r="CX3342" s="81">
        <v>0</v>
      </c>
      <c r="CY3342" s="81">
        <v>0</v>
      </c>
      <c r="CZ3342" s="81">
        <v>0</v>
      </c>
      <c r="DA3342" s="81">
        <v>0</v>
      </c>
      <c r="DB3342" s="81">
        <v>9534.9220877097414</v>
      </c>
      <c r="DC3342" s="81">
        <v>247.27299216495479</v>
      </c>
      <c r="DD3342" s="81">
        <v>9287.6490955447862</v>
      </c>
      <c r="DE3342" s="81">
        <v>0</v>
      </c>
      <c r="DF3342" s="81">
        <v>0</v>
      </c>
      <c r="DG3342" s="81">
        <v>0</v>
      </c>
      <c r="DH3342" s="81">
        <v>2.7568051219219432</v>
      </c>
      <c r="DI3342" s="81">
        <v>2.7568051219219432</v>
      </c>
      <c r="DJ3342" s="81">
        <v>4.2101276073754808E-5</v>
      </c>
      <c r="DL3342" s="81">
        <v>0</v>
      </c>
      <c r="DM3342" s="81">
        <v>0</v>
      </c>
      <c r="DN3342" s="81">
        <v>0</v>
      </c>
      <c r="DO3342" s="81">
        <v>0</v>
      </c>
      <c r="DP3342" s="81">
        <v>0</v>
      </c>
      <c r="DQ3342" s="81">
        <v>0</v>
      </c>
      <c r="DR3342" s="81">
        <v>0</v>
      </c>
      <c r="DS3342" s="81">
        <v>1.1606501351957701E-4</v>
      </c>
      <c r="DT3342" s="81">
        <v>1.1606501351957701E-4</v>
      </c>
      <c r="DU3342" s="81">
        <v>0</v>
      </c>
      <c r="DV3342" s="81">
        <v>1.1606501351957701E-4</v>
      </c>
      <c r="DW3342" s="81">
        <v>1.1606501351957701E-4</v>
      </c>
      <c r="GE3342" s="81" t="s">
        <v>449</v>
      </c>
      <c r="GF3342" s="81" t="s">
        <v>155</v>
      </c>
      <c r="GG3342" s="81" t="s">
        <v>475</v>
      </c>
      <c r="GH3342" s="81" t="s">
        <v>453</v>
      </c>
      <c r="GI3342" s="81">
        <v>2023</v>
      </c>
      <c r="GJ3342" s="81" t="s">
        <v>201</v>
      </c>
      <c r="GK3342" s="81">
        <v>3.759022461138966E-2</v>
      </c>
      <c r="GL3342" s="81">
        <v>57.592095999999998</v>
      </c>
      <c r="GM3342" s="81">
        <v>2023</v>
      </c>
      <c r="GN3342" s="81" t="s">
        <v>173</v>
      </c>
      <c r="GO3342" s="81">
        <v>1.1148832299820636E-2</v>
      </c>
      <c r="GP3342" s="81">
        <v>10</v>
      </c>
      <c r="GQ3342" s="81">
        <v>0</v>
      </c>
      <c r="GR3342" s="81" t="s">
        <v>448</v>
      </c>
      <c r="GS3342" s="81">
        <v>1.1148832299820636E-2</v>
      </c>
      <c r="GT3342" s="81">
        <v>4.1908711030497366E-4</v>
      </c>
      <c r="GU3342" s="81">
        <v>1.1148832299820636E-2</v>
      </c>
      <c r="GV3342" s="81">
        <v>4.1908711030497366E-4</v>
      </c>
      <c r="GW3342" s="81">
        <v>1.1148832299820636E-2</v>
      </c>
      <c r="GX3342" s="81">
        <v>4.1908711030497366E-4</v>
      </c>
      <c r="GY3342" s="81">
        <v>1.1148832299820636E-2</v>
      </c>
      <c r="GZ3342" s="81">
        <v>4.1908711030497366E-4</v>
      </c>
    </row>
    <row r="3343" spans="98:208" x14ac:dyDescent="0.25">
      <c r="CT3343" s="81" t="s">
        <v>155</v>
      </c>
      <c r="CU3343" s="81" t="s">
        <v>473</v>
      </c>
      <c r="CV3343" s="81" t="s">
        <v>451</v>
      </c>
      <c r="CW3343" s="81">
        <v>2032</v>
      </c>
      <c r="CX3343" s="81">
        <v>0</v>
      </c>
      <c r="CY3343" s="81">
        <v>0</v>
      </c>
      <c r="CZ3343" s="81">
        <v>0</v>
      </c>
      <c r="DA3343" s="81">
        <v>0</v>
      </c>
      <c r="DB3343" s="81">
        <v>9534.9220877097414</v>
      </c>
      <c r="DC3343" s="81">
        <v>247.27299216495479</v>
      </c>
      <c r="DD3343" s="81">
        <v>9287.6490955447862</v>
      </c>
      <c r="DE3343" s="81">
        <v>0</v>
      </c>
      <c r="DF3343" s="81">
        <v>0</v>
      </c>
      <c r="DG3343" s="81">
        <v>0</v>
      </c>
      <c r="DH3343" s="81">
        <v>0</v>
      </c>
      <c r="DI3343" s="81">
        <v>2.7568051219219432</v>
      </c>
      <c r="DJ3343" s="81">
        <v>4.2101276073754808E-5</v>
      </c>
      <c r="DL3343" s="81">
        <v>0</v>
      </c>
      <c r="DM3343" s="81">
        <v>0</v>
      </c>
      <c r="DN3343" s="81">
        <v>0</v>
      </c>
      <c r="DO3343" s="81">
        <v>0</v>
      </c>
      <c r="DP3343" s="81">
        <v>0</v>
      </c>
      <c r="DQ3343" s="81">
        <v>0</v>
      </c>
      <c r="DR3343" s="81">
        <v>0</v>
      </c>
      <c r="DS3343" s="81">
        <v>0</v>
      </c>
      <c r="DT3343" s="81">
        <v>0</v>
      </c>
      <c r="DU3343" s="81">
        <v>0</v>
      </c>
      <c r="DV3343" s="81">
        <v>1.1606501351957701E-4</v>
      </c>
      <c r="DW3343" s="81">
        <v>1.1606501351957701E-4</v>
      </c>
      <c r="GE3343" s="81" t="s">
        <v>449</v>
      </c>
      <c r="GF3343" s="81" t="s">
        <v>155</v>
      </c>
      <c r="GG3343" s="81" t="s">
        <v>475</v>
      </c>
      <c r="GH3343" s="81" t="s">
        <v>453</v>
      </c>
      <c r="GI3343" s="81">
        <v>2024</v>
      </c>
      <c r="GJ3343" s="81" t="s">
        <v>201</v>
      </c>
      <c r="GK3343" s="81">
        <v>3.759022461138966E-2</v>
      </c>
      <c r="GL3343" s="81">
        <v>57.592095999999998</v>
      </c>
      <c r="GM3343" s="81">
        <v>2024</v>
      </c>
      <c r="GN3343" s="81" t="s">
        <v>173</v>
      </c>
      <c r="GO3343" s="81">
        <v>1.1148832299820636E-2</v>
      </c>
      <c r="GP3343" s="81">
        <v>10</v>
      </c>
      <c r="GQ3343" s="81">
        <v>0</v>
      </c>
      <c r="GR3343" s="81" t="s">
        <v>448</v>
      </c>
      <c r="GS3343" s="81">
        <v>1.1148832299820636E-2</v>
      </c>
      <c r="GT3343" s="81">
        <v>4.1908711030497366E-4</v>
      </c>
      <c r="GU3343" s="81">
        <v>1.1148832299820636E-2</v>
      </c>
      <c r="GV3343" s="81">
        <v>4.1908711030497366E-4</v>
      </c>
      <c r="GW3343" s="81">
        <v>1.1148832299820636E-2</v>
      </c>
      <c r="GX3343" s="81">
        <v>4.1908711030497366E-4</v>
      </c>
      <c r="GY3343" s="81">
        <v>1.1148832299820636E-2</v>
      </c>
      <c r="GZ3343" s="81">
        <v>4.1908711030497366E-4</v>
      </c>
    </row>
    <row r="3344" spans="98:208" x14ac:dyDescent="0.25">
      <c r="CT3344" s="81" t="s">
        <v>155</v>
      </c>
      <c r="CU3344" s="81" t="s">
        <v>473</v>
      </c>
      <c r="CV3344" s="81" t="s">
        <v>452</v>
      </c>
      <c r="CW3344" s="81">
        <v>2020</v>
      </c>
      <c r="CX3344" s="81">
        <v>0</v>
      </c>
      <c r="CY3344" s="81">
        <v>0</v>
      </c>
      <c r="CZ3344" s="81">
        <v>0</v>
      </c>
      <c r="DA3344" s="81">
        <v>0</v>
      </c>
      <c r="DB3344" s="81">
        <v>5.2405583313015596</v>
      </c>
      <c r="DC3344" s="81">
        <v>0.6964182168122286</v>
      </c>
      <c r="DD3344" s="81">
        <v>2.94196415228103</v>
      </c>
      <c r="DE3344" s="81">
        <v>1.6021759622082909</v>
      </c>
      <c r="DF3344" s="81">
        <v>7.7642499097796648E-3</v>
      </c>
      <c r="DG3344" s="81">
        <v>0</v>
      </c>
      <c r="DH3344" s="81">
        <v>0</v>
      </c>
      <c r="DI3344" s="81">
        <v>0</v>
      </c>
      <c r="DJ3344" s="81">
        <v>1.5364621742515789E-4</v>
      </c>
      <c r="DL3344" s="81">
        <v>0</v>
      </c>
      <c r="DM3344" s="81">
        <v>1.1929476297812688E-6</v>
      </c>
      <c r="DN3344" s="81">
        <v>1.1929476297812688E-6</v>
      </c>
      <c r="DO3344" s="81">
        <v>0</v>
      </c>
      <c r="DP3344" s="81">
        <v>0</v>
      </c>
      <c r="DQ3344" s="81">
        <v>0</v>
      </c>
      <c r="DR3344" s="81">
        <v>0</v>
      </c>
      <c r="DS3344" s="81">
        <v>0</v>
      </c>
      <c r="DT3344" s="81">
        <v>0</v>
      </c>
      <c r="DU3344" s="81">
        <v>0</v>
      </c>
      <c r="DV3344" s="81">
        <v>0</v>
      </c>
      <c r="DW3344" s="81">
        <v>0</v>
      </c>
      <c r="GE3344" s="81" t="s">
        <v>449</v>
      </c>
      <c r="GF3344" s="81" t="s">
        <v>155</v>
      </c>
      <c r="GG3344" s="81" t="s">
        <v>475</v>
      </c>
      <c r="GH3344" s="81" t="s">
        <v>453</v>
      </c>
      <c r="GI3344" s="81">
        <v>2025</v>
      </c>
      <c r="GJ3344" s="81" t="s">
        <v>201</v>
      </c>
      <c r="GK3344" s="81">
        <v>3.759022461138966E-2</v>
      </c>
      <c r="GL3344" s="81">
        <v>57.592095999999998</v>
      </c>
      <c r="GM3344" s="81">
        <v>2025</v>
      </c>
      <c r="GN3344" s="81" t="s">
        <v>173</v>
      </c>
      <c r="GO3344" s="81">
        <v>1.1148832299820636E-2</v>
      </c>
      <c r="GP3344" s="81">
        <v>10</v>
      </c>
      <c r="GQ3344" s="81">
        <v>0</v>
      </c>
      <c r="GR3344" s="81" t="s">
        <v>448</v>
      </c>
      <c r="GS3344" s="81">
        <v>1.1148832299820636E-2</v>
      </c>
      <c r="GT3344" s="81">
        <v>4.1908711030497366E-4</v>
      </c>
      <c r="GU3344" s="81">
        <v>1.1148832299820636E-2</v>
      </c>
      <c r="GV3344" s="81">
        <v>4.1908711030497366E-4</v>
      </c>
      <c r="GW3344" s="81">
        <v>1.1148832299820636E-2</v>
      </c>
      <c r="GX3344" s="81">
        <v>4.1908711030497366E-4</v>
      </c>
      <c r="GY3344" s="81">
        <v>1.1148832299820636E-2</v>
      </c>
      <c r="GZ3344" s="81">
        <v>4.1908711030497366E-4</v>
      </c>
    </row>
    <row r="3345" spans="98:208" x14ac:dyDescent="0.25">
      <c r="CT3345" s="81" t="s">
        <v>155</v>
      </c>
      <c r="CU3345" s="81" t="s">
        <v>473</v>
      </c>
      <c r="CV3345" s="81" t="s">
        <v>452</v>
      </c>
      <c r="CW3345" s="81">
        <v>2021</v>
      </c>
      <c r="CX3345" s="81">
        <v>0</v>
      </c>
      <c r="CY3345" s="81">
        <v>0</v>
      </c>
      <c r="CZ3345" s="81">
        <v>0</v>
      </c>
      <c r="DA3345" s="81">
        <v>0</v>
      </c>
      <c r="DB3345" s="81">
        <v>5.2405583313015596</v>
      </c>
      <c r="DC3345" s="81">
        <v>0.6964182168122286</v>
      </c>
      <c r="DD3345" s="81">
        <v>2.94196415228103</v>
      </c>
      <c r="DE3345" s="81">
        <v>1.6021759622082909</v>
      </c>
      <c r="DF3345" s="81">
        <v>7.7642499097796648E-3</v>
      </c>
      <c r="DG3345" s="81">
        <v>7.7642499097796648E-3</v>
      </c>
      <c r="DH3345" s="81">
        <v>0</v>
      </c>
      <c r="DI3345" s="81">
        <v>0</v>
      </c>
      <c r="DJ3345" s="81">
        <v>1.5364621742515789E-4</v>
      </c>
      <c r="DL3345" s="81">
        <v>0</v>
      </c>
      <c r="DM3345" s="81">
        <v>1.1929476297812688E-6</v>
      </c>
      <c r="DN3345" s="81">
        <v>1.1929476297812688E-6</v>
      </c>
      <c r="DO3345" s="81">
        <v>0</v>
      </c>
      <c r="DP3345" s="81">
        <v>1.1929476297812688E-6</v>
      </c>
      <c r="DQ3345" s="81">
        <v>1.1929476297812688E-6</v>
      </c>
      <c r="DR3345" s="81">
        <v>0</v>
      </c>
      <c r="DS3345" s="81">
        <v>0</v>
      </c>
      <c r="DT3345" s="81">
        <v>0</v>
      </c>
      <c r="DU3345" s="81">
        <v>0</v>
      </c>
      <c r="DV3345" s="81">
        <v>0</v>
      </c>
      <c r="DW3345" s="81">
        <v>0</v>
      </c>
      <c r="GE3345" s="81" t="s">
        <v>449</v>
      </c>
      <c r="GF3345" s="81" t="s">
        <v>155</v>
      </c>
      <c r="GG3345" s="81" t="s">
        <v>475</v>
      </c>
      <c r="GH3345" s="81" t="s">
        <v>453</v>
      </c>
      <c r="GI3345" s="81">
        <v>2026</v>
      </c>
      <c r="GJ3345" s="81" t="s">
        <v>201</v>
      </c>
      <c r="GK3345" s="81">
        <v>3.759022461138966E-2</v>
      </c>
      <c r="GL3345" s="81">
        <v>57.592095999999998</v>
      </c>
      <c r="GM3345" s="81">
        <v>2026</v>
      </c>
      <c r="GN3345" s="81" t="s">
        <v>173</v>
      </c>
      <c r="GO3345" s="81">
        <v>1.1148832299820636E-2</v>
      </c>
      <c r="GP3345" s="81">
        <v>10</v>
      </c>
      <c r="GQ3345" s="81">
        <v>0</v>
      </c>
      <c r="GR3345" s="81" t="s">
        <v>448</v>
      </c>
      <c r="GS3345" s="81">
        <v>1.1148832299820636E-2</v>
      </c>
      <c r="GT3345" s="81">
        <v>4.1908711030497366E-4</v>
      </c>
      <c r="GU3345" s="81">
        <v>1.1148832299820636E-2</v>
      </c>
      <c r="GV3345" s="81">
        <v>4.1908711030497366E-4</v>
      </c>
      <c r="GW3345" s="81">
        <v>1.1148832299820636E-2</v>
      </c>
      <c r="GX3345" s="81">
        <v>4.1908711030497366E-4</v>
      </c>
      <c r="GY3345" s="81">
        <v>1.1148832299820636E-2</v>
      </c>
      <c r="GZ3345" s="81">
        <v>4.1908711030497366E-4</v>
      </c>
    </row>
    <row r="3346" spans="98:208" x14ac:dyDescent="0.25">
      <c r="CT3346" s="81" t="s">
        <v>155</v>
      </c>
      <c r="CU3346" s="81" t="s">
        <v>473</v>
      </c>
      <c r="CV3346" s="81" t="s">
        <v>452</v>
      </c>
      <c r="CW3346" s="81">
        <v>2022</v>
      </c>
      <c r="CX3346" s="81">
        <v>0</v>
      </c>
      <c r="CY3346" s="81">
        <v>0</v>
      </c>
      <c r="CZ3346" s="81">
        <v>0</v>
      </c>
      <c r="DA3346" s="81">
        <v>0</v>
      </c>
      <c r="DB3346" s="81">
        <v>5.2405583313015596</v>
      </c>
      <c r="DC3346" s="81">
        <v>0.6964182168122286</v>
      </c>
      <c r="DD3346" s="81">
        <v>2.94196415228103</v>
      </c>
      <c r="DE3346" s="81">
        <v>1.6021759622082909</v>
      </c>
      <c r="DF3346" s="81">
        <v>7.7642499097796648E-3</v>
      </c>
      <c r="DG3346" s="81">
        <v>7.7642499097796648E-3</v>
      </c>
      <c r="DH3346" s="81">
        <v>7.7642499097796648E-3</v>
      </c>
      <c r="DI3346" s="81">
        <v>0</v>
      </c>
      <c r="DJ3346" s="81">
        <v>1.5364621742515789E-4</v>
      </c>
      <c r="DL3346" s="81">
        <v>0</v>
      </c>
      <c r="DM3346" s="81">
        <v>1.1929476297812688E-6</v>
      </c>
      <c r="DN3346" s="81">
        <v>1.1929476297812688E-6</v>
      </c>
      <c r="DO3346" s="81">
        <v>0</v>
      </c>
      <c r="DP3346" s="81">
        <v>1.1929476297812688E-6</v>
      </c>
      <c r="DQ3346" s="81">
        <v>1.1929476297812688E-6</v>
      </c>
      <c r="DR3346" s="81">
        <v>0</v>
      </c>
      <c r="DS3346" s="81">
        <v>1.1929476297812688E-6</v>
      </c>
      <c r="DT3346" s="81">
        <v>1.1929476297812688E-6</v>
      </c>
      <c r="DU3346" s="81">
        <v>0</v>
      </c>
      <c r="DV3346" s="81">
        <v>0</v>
      </c>
      <c r="DW3346" s="81">
        <v>0</v>
      </c>
      <c r="GE3346" s="81" t="s">
        <v>449</v>
      </c>
      <c r="GF3346" s="81" t="s">
        <v>155</v>
      </c>
      <c r="GG3346" s="81" t="s">
        <v>475</v>
      </c>
      <c r="GH3346" s="81" t="s">
        <v>453</v>
      </c>
      <c r="GI3346" s="81">
        <v>2027</v>
      </c>
      <c r="GJ3346" s="81" t="s">
        <v>201</v>
      </c>
      <c r="GK3346" s="81">
        <v>3.759022461138966E-2</v>
      </c>
      <c r="GL3346" s="81">
        <v>57.592095999999998</v>
      </c>
      <c r="GM3346" s="81">
        <v>2027</v>
      </c>
      <c r="GN3346" s="81" t="s">
        <v>173</v>
      </c>
      <c r="GO3346" s="81">
        <v>1.1148832299820636E-2</v>
      </c>
      <c r="GP3346" s="81">
        <v>10</v>
      </c>
      <c r="GQ3346" s="81">
        <v>0</v>
      </c>
      <c r="GR3346" s="81" t="s">
        <v>448</v>
      </c>
      <c r="GS3346" s="81">
        <v>1.1148832299820636E-2</v>
      </c>
      <c r="GT3346" s="81">
        <v>4.1908711030497366E-4</v>
      </c>
      <c r="GU3346" s="81">
        <v>1.1148832299820636E-2</v>
      </c>
      <c r="GV3346" s="81">
        <v>4.1908711030497366E-4</v>
      </c>
      <c r="GW3346" s="81">
        <v>1.1148832299820636E-2</v>
      </c>
      <c r="GX3346" s="81">
        <v>4.1908711030497366E-4</v>
      </c>
      <c r="GY3346" s="81">
        <v>1.1148832299820636E-2</v>
      </c>
      <c r="GZ3346" s="81">
        <v>4.1908711030497366E-4</v>
      </c>
    </row>
    <row r="3347" spans="98:208" x14ac:dyDescent="0.25">
      <c r="CT3347" s="81" t="s">
        <v>155</v>
      </c>
      <c r="CU3347" s="81" t="s">
        <v>473</v>
      </c>
      <c r="CV3347" s="81" t="s">
        <v>452</v>
      </c>
      <c r="CW3347" s="81">
        <v>2023</v>
      </c>
      <c r="CX3347" s="81">
        <v>0</v>
      </c>
      <c r="CY3347" s="81">
        <v>0</v>
      </c>
      <c r="CZ3347" s="81">
        <v>0</v>
      </c>
      <c r="DA3347" s="81">
        <v>0</v>
      </c>
      <c r="DB3347" s="81">
        <v>5.4750346070077907</v>
      </c>
      <c r="DC3347" s="81">
        <v>0.71896016785821715</v>
      </c>
      <c r="DD3347" s="81">
        <v>3.0714971986151118</v>
      </c>
      <c r="DE3347" s="81">
        <v>1.6845772405344519</v>
      </c>
      <c r="DF3347" s="81">
        <v>8.0155663417021579E-3</v>
      </c>
      <c r="DG3347" s="81">
        <v>8.0155663417021579E-3</v>
      </c>
      <c r="DH3347" s="81">
        <v>8.0155663417021579E-3</v>
      </c>
      <c r="DI3347" s="81">
        <v>8.0155663417021579E-3</v>
      </c>
      <c r="DJ3347" s="81">
        <v>1.5364621742515789E-4</v>
      </c>
      <c r="DL3347" s="81">
        <v>0</v>
      </c>
      <c r="DM3347" s="81">
        <v>1.2315614489229471E-6</v>
      </c>
      <c r="DN3347" s="81">
        <v>1.2315614489229471E-6</v>
      </c>
      <c r="DO3347" s="81">
        <v>0</v>
      </c>
      <c r="DP3347" s="81">
        <v>1.2315614489229471E-6</v>
      </c>
      <c r="DQ3347" s="81">
        <v>1.2315614489229471E-6</v>
      </c>
      <c r="DR3347" s="81">
        <v>0</v>
      </c>
      <c r="DS3347" s="81">
        <v>1.2315614489229471E-6</v>
      </c>
      <c r="DT3347" s="81">
        <v>1.2315614489229471E-6</v>
      </c>
      <c r="DU3347" s="81">
        <v>0</v>
      </c>
      <c r="DV3347" s="81">
        <v>1.2315614489229471E-6</v>
      </c>
      <c r="DW3347" s="81">
        <v>1.2315614489229471E-6</v>
      </c>
      <c r="GE3347" s="81" t="s">
        <v>449</v>
      </c>
      <c r="GF3347" s="81" t="s">
        <v>155</v>
      </c>
      <c r="GG3347" s="81" t="s">
        <v>475</v>
      </c>
      <c r="GH3347" s="81" t="s">
        <v>453</v>
      </c>
      <c r="GI3347" s="81">
        <v>2028</v>
      </c>
      <c r="GJ3347" s="81" t="s">
        <v>201</v>
      </c>
      <c r="GK3347" s="81">
        <v>3.9055083184886312E-2</v>
      </c>
      <c r="GL3347" s="81">
        <v>57.592095999999998</v>
      </c>
      <c r="GM3347" s="81">
        <v>2028</v>
      </c>
      <c r="GN3347" s="81" t="s">
        <v>173</v>
      </c>
      <c r="GO3347" s="81">
        <v>1.1148832299820636E-2</v>
      </c>
      <c r="GP3347" s="81">
        <v>10</v>
      </c>
      <c r="GQ3347" s="81">
        <v>0</v>
      </c>
      <c r="GR3347" s="81" t="s">
        <v>448</v>
      </c>
      <c r="GS3347" s="81">
        <v>1.1148832299820636E-2</v>
      </c>
      <c r="GT3347" s="81">
        <v>4.3541857288384233E-4</v>
      </c>
      <c r="GU3347" s="81">
        <v>1.1148832299820636E-2</v>
      </c>
      <c r="GV3347" s="81">
        <v>4.3541857288384233E-4</v>
      </c>
      <c r="GW3347" s="81">
        <v>1.1148832299820636E-2</v>
      </c>
      <c r="GX3347" s="81">
        <v>4.3541857288384233E-4</v>
      </c>
      <c r="GY3347" s="81">
        <v>1.1148832299820636E-2</v>
      </c>
      <c r="GZ3347" s="81">
        <v>4.3541857288384233E-4</v>
      </c>
    </row>
    <row r="3348" spans="98:208" x14ac:dyDescent="0.25">
      <c r="CT3348" s="81" t="s">
        <v>155</v>
      </c>
      <c r="CU3348" s="81" t="s">
        <v>473</v>
      </c>
      <c r="CV3348" s="81" t="s">
        <v>452</v>
      </c>
      <c r="CW3348" s="81">
        <v>2024</v>
      </c>
      <c r="CX3348" s="81">
        <v>0</v>
      </c>
      <c r="CY3348" s="81">
        <v>0</v>
      </c>
      <c r="CZ3348" s="81">
        <v>0</v>
      </c>
      <c r="DA3348" s="81">
        <v>0</v>
      </c>
      <c r="DB3348" s="81">
        <v>5.4750346070077907</v>
      </c>
      <c r="DC3348" s="81">
        <v>0.71896016785821715</v>
      </c>
      <c r="DD3348" s="81">
        <v>3.0714971986151118</v>
      </c>
      <c r="DE3348" s="81">
        <v>1.6845772405344519</v>
      </c>
      <c r="DF3348" s="81">
        <v>8.0155663417021579E-3</v>
      </c>
      <c r="DG3348" s="81">
        <v>8.0155663417021579E-3</v>
      </c>
      <c r="DH3348" s="81">
        <v>8.0155663417021579E-3</v>
      </c>
      <c r="DI3348" s="81">
        <v>8.0155663417021579E-3</v>
      </c>
      <c r="DJ3348" s="81">
        <v>1.5364621742515789E-4</v>
      </c>
      <c r="DL3348" s="81">
        <v>0</v>
      </c>
      <c r="DM3348" s="81">
        <v>1.2315614489229471E-6</v>
      </c>
      <c r="DN3348" s="81">
        <v>1.2315614489229471E-6</v>
      </c>
      <c r="DO3348" s="81">
        <v>0</v>
      </c>
      <c r="DP3348" s="81">
        <v>1.2315614489229471E-6</v>
      </c>
      <c r="DQ3348" s="81">
        <v>1.2315614489229471E-6</v>
      </c>
      <c r="DR3348" s="81">
        <v>0</v>
      </c>
      <c r="DS3348" s="81">
        <v>1.2315614489229471E-6</v>
      </c>
      <c r="DT3348" s="81">
        <v>1.2315614489229471E-6</v>
      </c>
      <c r="DU3348" s="81">
        <v>0</v>
      </c>
      <c r="DV3348" s="81">
        <v>1.2315614489229471E-6</v>
      </c>
      <c r="DW3348" s="81">
        <v>1.2315614489229471E-6</v>
      </c>
      <c r="GE3348" s="81" t="s">
        <v>449</v>
      </c>
      <c r="GF3348" s="81" t="s">
        <v>155</v>
      </c>
      <c r="GG3348" s="81" t="s">
        <v>475</v>
      </c>
      <c r="GH3348" s="81" t="s">
        <v>453</v>
      </c>
      <c r="GI3348" s="81">
        <v>2029</v>
      </c>
      <c r="GJ3348" s="81" t="s">
        <v>201</v>
      </c>
      <c r="GK3348" s="81">
        <v>3.9055083184886312E-2</v>
      </c>
      <c r="GL3348" s="81">
        <v>57.592095999999998</v>
      </c>
      <c r="GM3348" s="81">
        <v>2029</v>
      </c>
      <c r="GN3348" s="81" t="s">
        <v>173</v>
      </c>
      <c r="GO3348" s="81">
        <v>1.1148832299820636E-2</v>
      </c>
      <c r="GP3348" s="81">
        <v>10</v>
      </c>
      <c r="GQ3348" s="81">
        <v>0</v>
      </c>
      <c r="GR3348" s="81" t="s">
        <v>448</v>
      </c>
      <c r="GS3348" s="81">
        <v>1.1148832299820636E-2</v>
      </c>
      <c r="GT3348" s="81">
        <v>4.3541857288384233E-4</v>
      </c>
      <c r="GU3348" s="81">
        <v>1.1148832299820636E-2</v>
      </c>
      <c r="GV3348" s="81">
        <v>4.3541857288384233E-4</v>
      </c>
      <c r="GW3348" s="81">
        <v>1.1148832299820636E-2</v>
      </c>
      <c r="GX3348" s="81">
        <v>4.3541857288384233E-4</v>
      </c>
      <c r="GY3348" s="81">
        <v>1.1148832299820636E-2</v>
      </c>
      <c r="GZ3348" s="81">
        <v>4.3541857288384233E-4</v>
      </c>
    </row>
    <row r="3349" spans="98:208" x14ac:dyDescent="0.25">
      <c r="CT3349" s="81" t="s">
        <v>155</v>
      </c>
      <c r="CU3349" s="81" t="s">
        <v>473</v>
      </c>
      <c r="CV3349" s="81" t="s">
        <v>452</v>
      </c>
      <c r="CW3349" s="81">
        <v>2025</v>
      </c>
      <c r="CX3349" s="81">
        <v>0</v>
      </c>
      <c r="CY3349" s="81">
        <v>0</v>
      </c>
      <c r="CZ3349" s="81">
        <v>0</v>
      </c>
      <c r="DA3349" s="81">
        <v>0</v>
      </c>
      <c r="DB3349" s="81">
        <v>5.4750346070077907</v>
      </c>
      <c r="DC3349" s="81">
        <v>0.71896016785821715</v>
      </c>
      <c r="DD3349" s="81">
        <v>3.0714971986151118</v>
      </c>
      <c r="DE3349" s="81">
        <v>1.6845772405344519</v>
      </c>
      <c r="DF3349" s="81">
        <v>8.0155663417021579E-3</v>
      </c>
      <c r="DG3349" s="81">
        <v>8.0155663417021579E-3</v>
      </c>
      <c r="DH3349" s="81">
        <v>8.0155663417021579E-3</v>
      </c>
      <c r="DI3349" s="81">
        <v>8.0155663417021579E-3</v>
      </c>
      <c r="DJ3349" s="81">
        <v>1.5364621742515789E-4</v>
      </c>
      <c r="DL3349" s="81">
        <v>0</v>
      </c>
      <c r="DM3349" s="81">
        <v>1.2315614489229471E-6</v>
      </c>
      <c r="DN3349" s="81">
        <v>1.2315614489229471E-6</v>
      </c>
      <c r="DO3349" s="81">
        <v>0</v>
      </c>
      <c r="DP3349" s="81">
        <v>1.2315614489229471E-6</v>
      </c>
      <c r="DQ3349" s="81">
        <v>1.2315614489229471E-6</v>
      </c>
      <c r="DR3349" s="81">
        <v>0</v>
      </c>
      <c r="DS3349" s="81">
        <v>1.2315614489229471E-6</v>
      </c>
      <c r="DT3349" s="81">
        <v>1.2315614489229471E-6</v>
      </c>
      <c r="DU3349" s="81">
        <v>0</v>
      </c>
      <c r="DV3349" s="81">
        <v>1.2315614489229471E-6</v>
      </c>
      <c r="DW3349" s="81">
        <v>1.2315614489229471E-6</v>
      </c>
      <c r="GE3349" s="81" t="s">
        <v>449</v>
      </c>
      <c r="GF3349" s="81" t="s">
        <v>155</v>
      </c>
      <c r="GG3349" s="81" t="s">
        <v>475</v>
      </c>
      <c r="GH3349" s="81" t="s">
        <v>453</v>
      </c>
      <c r="GI3349" s="81">
        <v>2030</v>
      </c>
      <c r="GJ3349" s="81" t="s">
        <v>201</v>
      </c>
      <c r="GK3349" s="81">
        <v>3.9055083184886312E-2</v>
      </c>
      <c r="GL3349" s="81">
        <v>57.592095999999998</v>
      </c>
      <c r="GM3349" s="81">
        <v>2030</v>
      </c>
      <c r="GN3349" s="81" t="s">
        <v>173</v>
      </c>
      <c r="GO3349" s="81">
        <v>1.1148832299820636E-2</v>
      </c>
      <c r="GP3349" s="81">
        <v>10</v>
      </c>
      <c r="GQ3349" s="81">
        <v>0</v>
      </c>
      <c r="GR3349" s="81" t="s">
        <v>448</v>
      </c>
      <c r="GS3349" s="81">
        <v>0</v>
      </c>
      <c r="GT3349" s="81">
        <v>0</v>
      </c>
      <c r="GU3349" s="81">
        <v>1.1148832299820636E-2</v>
      </c>
      <c r="GV3349" s="81">
        <v>4.3541857288384233E-4</v>
      </c>
      <c r="GW3349" s="81">
        <v>1.1148832299820636E-2</v>
      </c>
      <c r="GX3349" s="81">
        <v>4.3541857288384233E-4</v>
      </c>
      <c r="GY3349" s="81">
        <v>1.1148832299820636E-2</v>
      </c>
      <c r="GZ3349" s="81">
        <v>4.3541857288384233E-4</v>
      </c>
    </row>
    <row r="3350" spans="98:208" x14ac:dyDescent="0.25">
      <c r="CT3350" s="81" t="s">
        <v>155</v>
      </c>
      <c r="CU3350" s="81" t="s">
        <v>473</v>
      </c>
      <c r="CV3350" s="81" t="s">
        <v>452</v>
      </c>
      <c r="CW3350" s="81">
        <v>2026</v>
      </c>
      <c r="CX3350" s="81">
        <v>0</v>
      </c>
      <c r="CY3350" s="81">
        <v>0</v>
      </c>
      <c r="CZ3350" s="81">
        <v>0</v>
      </c>
      <c r="DA3350" s="81">
        <v>0</v>
      </c>
      <c r="DB3350" s="81">
        <v>5.4750346070077907</v>
      </c>
      <c r="DC3350" s="81">
        <v>0.71896016785821715</v>
      </c>
      <c r="DD3350" s="81">
        <v>3.0714971986151118</v>
      </c>
      <c r="DE3350" s="81">
        <v>1.6845772405344519</v>
      </c>
      <c r="DF3350" s="81">
        <v>8.0155663417021579E-3</v>
      </c>
      <c r="DG3350" s="81">
        <v>8.0155663417021579E-3</v>
      </c>
      <c r="DH3350" s="81">
        <v>8.0155663417021579E-3</v>
      </c>
      <c r="DI3350" s="81">
        <v>8.0155663417021579E-3</v>
      </c>
      <c r="DJ3350" s="81">
        <v>1.5364621742515789E-4</v>
      </c>
      <c r="DL3350" s="81">
        <v>0</v>
      </c>
      <c r="DM3350" s="81">
        <v>1.2315614489229471E-6</v>
      </c>
      <c r="DN3350" s="81">
        <v>1.2315614489229471E-6</v>
      </c>
      <c r="DO3350" s="81">
        <v>0</v>
      </c>
      <c r="DP3350" s="81">
        <v>1.2315614489229471E-6</v>
      </c>
      <c r="DQ3350" s="81">
        <v>1.2315614489229471E-6</v>
      </c>
      <c r="DR3350" s="81">
        <v>0</v>
      </c>
      <c r="DS3350" s="81">
        <v>1.2315614489229471E-6</v>
      </c>
      <c r="DT3350" s="81">
        <v>1.2315614489229471E-6</v>
      </c>
      <c r="DU3350" s="81">
        <v>0</v>
      </c>
      <c r="DV3350" s="81">
        <v>1.2315614489229471E-6</v>
      </c>
      <c r="DW3350" s="81">
        <v>1.2315614489229471E-6</v>
      </c>
      <c r="GE3350" s="81" t="s">
        <v>449</v>
      </c>
      <c r="GF3350" s="81" t="s">
        <v>155</v>
      </c>
      <c r="GG3350" s="81" t="s">
        <v>475</v>
      </c>
      <c r="GH3350" s="81" t="s">
        <v>453</v>
      </c>
      <c r="GI3350" s="81">
        <v>2031</v>
      </c>
      <c r="GJ3350" s="81" t="s">
        <v>201</v>
      </c>
      <c r="GK3350" s="81">
        <v>3.9055083184886312E-2</v>
      </c>
      <c r="GL3350" s="81">
        <v>57.592095999999998</v>
      </c>
      <c r="GM3350" s="81">
        <v>2031</v>
      </c>
      <c r="GN3350" s="81" t="s">
        <v>173</v>
      </c>
      <c r="GO3350" s="81">
        <v>1.1148832299820636E-2</v>
      </c>
      <c r="GP3350" s="81">
        <v>10</v>
      </c>
      <c r="GQ3350" s="81">
        <v>0</v>
      </c>
      <c r="GR3350" s="81" t="s">
        <v>448</v>
      </c>
      <c r="GS3350" s="81">
        <v>0</v>
      </c>
      <c r="GT3350" s="81">
        <v>0</v>
      </c>
      <c r="GU3350" s="81">
        <v>0</v>
      </c>
      <c r="GV3350" s="81">
        <v>0</v>
      </c>
      <c r="GW3350" s="81">
        <v>1.1148832299820636E-2</v>
      </c>
      <c r="GX3350" s="81">
        <v>4.3541857288384233E-4</v>
      </c>
      <c r="GY3350" s="81">
        <v>1.1148832299820636E-2</v>
      </c>
      <c r="GZ3350" s="81">
        <v>4.3541857288384233E-4</v>
      </c>
    </row>
    <row r="3351" spans="98:208" x14ac:dyDescent="0.25">
      <c r="CT3351" s="81" t="s">
        <v>155</v>
      </c>
      <c r="CU3351" s="81" t="s">
        <v>473</v>
      </c>
      <c r="CV3351" s="81" t="s">
        <v>452</v>
      </c>
      <c r="CW3351" s="81">
        <v>2027</v>
      </c>
      <c r="CX3351" s="81">
        <v>0</v>
      </c>
      <c r="CY3351" s="81">
        <v>0</v>
      </c>
      <c r="CZ3351" s="81">
        <v>0</v>
      </c>
      <c r="DA3351" s="81">
        <v>0</v>
      </c>
      <c r="DB3351" s="81">
        <v>5.4750346070077907</v>
      </c>
      <c r="DC3351" s="81">
        <v>0.71896016785821715</v>
      </c>
      <c r="DD3351" s="81">
        <v>3.0714971986151118</v>
      </c>
      <c r="DE3351" s="81">
        <v>1.6845772405344519</v>
      </c>
      <c r="DF3351" s="81">
        <v>8.0155663417021579E-3</v>
      </c>
      <c r="DG3351" s="81">
        <v>8.0155663417021579E-3</v>
      </c>
      <c r="DH3351" s="81">
        <v>8.0155663417021579E-3</v>
      </c>
      <c r="DI3351" s="81">
        <v>8.0155663417021579E-3</v>
      </c>
      <c r="DJ3351" s="81">
        <v>1.5364621742515789E-4</v>
      </c>
      <c r="DL3351" s="81">
        <v>0</v>
      </c>
      <c r="DM3351" s="81">
        <v>1.2315614489229471E-6</v>
      </c>
      <c r="DN3351" s="81">
        <v>1.2315614489229471E-6</v>
      </c>
      <c r="DO3351" s="81">
        <v>0</v>
      </c>
      <c r="DP3351" s="81">
        <v>1.2315614489229471E-6</v>
      </c>
      <c r="DQ3351" s="81">
        <v>1.2315614489229471E-6</v>
      </c>
      <c r="DR3351" s="81">
        <v>0</v>
      </c>
      <c r="DS3351" s="81">
        <v>1.2315614489229471E-6</v>
      </c>
      <c r="DT3351" s="81">
        <v>1.2315614489229471E-6</v>
      </c>
      <c r="DU3351" s="81">
        <v>0</v>
      </c>
      <c r="DV3351" s="81">
        <v>1.2315614489229471E-6</v>
      </c>
      <c r="DW3351" s="81">
        <v>1.2315614489229471E-6</v>
      </c>
      <c r="GE3351" s="81" t="s">
        <v>449</v>
      </c>
      <c r="GF3351" s="81" t="s">
        <v>155</v>
      </c>
      <c r="GG3351" s="81" t="s">
        <v>475</v>
      </c>
      <c r="GH3351" s="81" t="s">
        <v>453</v>
      </c>
      <c r="GI3351" s="81">
        <v>2032</v>
      </c>
      <c r="GJ3351" s="81" t="s">
        <v>201</v>
      </c>
      <c r="GK3351" s="81">
        <v>3.9055083184886312E-2</v>
      </c>
      <c r="GL3351" s="81">
        <v>57.592095999999998</v>
      </c>
      <c r="GM3351" s="81">
        <v>2032</v>
      </c>
      <c r="GN3351" s="81" t="s">
        <v>173</v>
      </c>
      <c r="GO3351" s="81">
        <v>1.1148832299820636E-2</v>
      </c>
      <c r="GP3351" s="81">
        <v>10</v>
      </c>
      <c r="GQ3351" s="81">
        <v>0</v>
      </c>
      <c r="GR3351" s="81" t="s">
        <v>448</v>
      </c>
      <c r="GS3351" s="81">
        <v>0</v>
      </c>
      <c r="GT3351" s="81">
        <v>0</v>
      </c>
      <c r="GU3351" s="81">
        <v>0</v>
      </c>
      <c r="GV3351" s="81">
        <v>0</v>
      </c>
      <c r="GW3351" s="81">
        <v>0</v>
      </c>
      <c r="GX3351" s="81">
        <v>0</v>
      </c>
      <c r="GY3351" s="81">
        <v>1.1148832299820636E-2</v>
      </c>
      <c r="GZ3351" s="81">
        <v>4.3541857288384233E-4</v>
      </c>
    </row>
    <row r="3352" spans="98:208" x14ac:dyDescent="0.25">
      <c r="CT3352" s="81" t="s">
        <v>155</v>
      </c>
      <c r="CU3352" s="81" t="s">
        <v>473</v>
      </c>
      <c r="CV3352" s="81" t="s">
        <v>452</v>
      </c>
      <c r="CW3352" s="81">
        <v>2028</v>
      </c>
      <c r="CX3352" s="81">
        <v>0</v>
      </c>
      <c r="CY3352" s="81">
        <v>0</v>
      </c>
      <c r="CZ3352" s="81">
        <v>0</v>
      </c>
      <c r="DA3352" s="81">
        <v>0</v>
      </c>
      <c r="DB3352" s="81">
        <v>5.7770153400784876</v>
      </c>
      <c r="DC3352" s="81">
        <v>0.74733835430389028</v>
      </c>
      <c r="DD3352" s="81">
        <v>3.2379513401017381</v>
      </c>
      <c r="DE3352" s="81">
        <v>1.791725645672849</v>
      </c>
      <c r="DF3352" s="81">
        <v>8.3319499833580113E-3</v>
      </c>
      <c r="DG3352" s="81">
        <v>8.3319499833580113E-3</v>
      </c>
      <c r="DH3352" s="81">
        <v>8.3319499833580113E-3</v>
      </c>
      <c r="DI3352" s="81">
        <v>8.3319499833580113E-3</v>
      </c>
      <c r="DJ3352" s="81">
        <v>1.5364621742515789E-4</v>
      </c>
      <c r="DL3352" s="81">
        <v>0</v>
      </c>
      <c r="DM3352" s="81">
        <v>1.2801725987185657E-6</v>
      </c>
      <c r="DN3352" s="81">
        <v>1.2801725987185657E-6</v>
      </c>
      <c r="DO3352" s="81">
        <v>0</v>
      </c>
      <c r="DP3352" s="81">
        <v>1.2801725987185657E-6</v>
      </c>
      <c r="DQ3352" s="81">
        <v>1.2801725987185657E-6</v>
      </c>
      <c r="DR3352" s="81">
        <v>0</v>
      </c>
      <c r="DS3352" s="81">
        <v>1.2801725987185657E-6</v>
      </c>
      <c r="DT3352" s="81">
        <v>1.2801725987185657E-6</v>
      </c>
      <c r="DU3352" s="81">
        <v>0</v>
      </c>
      <c r="DV3352" s="81">
        <v>1.2801725987185657E-6</v>
      </c>
      <c r="DW3352" s="81">
        <v>1.2801725987185657E-6</v>
      </c>
      <c r="GE3352" s="81" t="s">
        <v>449</v>
      </c>
      <c r="GF3352" s="81" t="s">
        <v>155</v>
      </c>
      <c r="GG3352" s="81" t="s">
        <v>475</v>
      </c>
      <c r="GH3352" s="81" t="s">
        <v>454</v>
      </c>
      <c r="GI3352" s="81">
        <v>2021</v>
      </c>
      <c r="GJ3352" s="81" t="s">
        <v>201</v>
      </c>
      <c r="GK3352" s="81">
        <v>409.22373582044048</v>
      </c>
      <c r="GL3352" s="81">
        <v>57.592095999999998</v>
      </c>
      <c r="GM3352" s="81">
        <v>2021</v>
      </c>
      <c r="GN3352" s="81" t="s">
        <v>173</v>
      </c>
      <c r="GO3352" s="81">
        <v>1.1148832299820636E-2</v>
      </c>
      <c r="GP3352" s="81">
        <v>10</v>
      </c>
      <c r="GQ3352" s="81">
        <v>0</v>
      </c>
      <c r="GR3352" s="81" t="s">
        <v>448</v>
      </c>
      <c r="GS3352" s="81">
        <v>1.1148832299820636E-2</v>
      </c>
      <c r="GT3352" s="81">
        <v>4.5623668037681941</v>
      </c>
      <c r="GU3352" s="81">
        <v>1.1148832299820636E-2</v>
      </c>
      <c r="GV3352" s="81">
        <v>4.5623668037681941</v>
      </c>
      <c r="GW3352" s="81">
        <v>0</v>
      </c>
      <c r="GX3352" s="81">
        <v>0</v>
      </c>
      <c r="GY3352" s="81">
        <v>0</v>
      </c>
      <c r="GZ3352" s="81">
        <v>0</v>
      </c>
    </row>
    <row r="3353" spans="98:208" x14ac:dyDescent="0.25">
      <c r="CT3353" s="81" t="s">
        <v>155</v>
      </c>
      <c r="CU3353" s="81" t="s">
        <v>473</v>
      </c>
      <c r="CV3353" s="81" t="s">
        <v>452</v>
      </c>
      <c r="CW3353" s="81">
        <v>2029</v>
      </c>
      <c r="CX3353" s="81">
        <v>0</v>
      </c>
      <c r="CY3353" s="81">
        <v>0</v>
      </c>
      <c r="CZ3353" s="81">
        <v>0</v>
      </c>
      <c r="DA3353" s="81">
        <v>0</v>
      </c>
      <c r="DB3353" s="81">
        <v>5.7770153400784876</v>
      </c>
      <c r="DC3353" s="81">
        <v>0.74733835430389028</v>
      </c>
      <c r="DD3353" s="81">
        <v>3.2379513401017381</v>
      </c>
      <c r="DE3353" s="81">
        <v>1.791725645672849</v>
      </c>
      <c r="DF3353" s="81">
        <v>8.3319499833580113E-3</v>
      </c>
      <c r="DG3353" s="81">
        <v>8.3319499833580113E-3</v>
      </c>
      <c r="DH3353" s="81">
        <v>8.3319499833580113E-3</v>
      </c>
      <c r="DI3353" s="81">
        <v>8.3319499833580113E-3</v>
      </c>
      <c r="DJ3353" s="81">
        <v>1.5364621742515789E-4</v>
      </c>
      <c r="DL3353" s="81">
        <v>0</v>
      </c>
      <c r="DM3353" s="81">
        <v>1.2801725987185657E-6</v>
      </c>
      <c r="DN3353" s="81">
        <v>1.2801725987185657E-6</v>
      </c>
      <c r="DO3353" s="81">
        <v>0</v>
      </c>
      <c r="DP3353" s="81">
        <v>1.2801725987185657E-6</v>
      </c>
      <c r="DQ3353" s="81">
        <v>1.2801725987185657E-6</v>
      </c>
      <c r="DR3353" s="81">
        <v>0</v>
      </c>
      <c r="DS3353" s="81">
        <v>1.2801725987185657E-6</v>
      </c>
      <c r="DT3353" s="81">
        <v>1.2801725987185657E-6</v>
      </c>
      <c r="DU3353" s="81">
        <v>0</v>
      </c>
      <c r="DV3353" s="81">
        <v>1.2801725987185657E-6</v>
      </c>
      <c r="DW3353" s="81">
        <v>1.2801725987185657E-6</v>
      </c>
      <c r="GE3353" s="81" t="s">
        <v>449</v>
      </c>
      <c r="GF3353" s="81" t="s">
        <v>155</v>
      </c>
      <c r="GG3353" s="81" t="s">
        <v>475</v>
      </c>
      <c r="GH3353" s="81" t="s">
        <v>454</v>
      </c>
      <c r="GI3353" s="81">
        <v>2022</v>
      </c>
      <c r="GJ3353" s="81" t="s">
        <v>201</v>
      </c>
      <c r="GK3353" s="81">
        <v>409.22373582044048</v>
      </c>
      <c r="GL3353" s="81">
        <v>57.592095999999998</v>
      </c>
      <c r="GM3353" s="81">
        <v>2022</v>
      </c>
      <c r="GN3353" s="81" t="s">
        <v>173</v>
      </c>
      <c r="GO3353" s="81">
        <v>1.1148832299820636E-2</v>
      </c>
      <c r="GP3353" s="81">
        <v>10</v>
      </c>
      <c r="GQ3353" s="81">
        <v>0</v>
      </c>
      <c r="GR3353" s="81" t="s">
        <v>448</v>
      </c>
      <c r="GS3353" s="81">
        <v>1.1148832299820636E-2</v>
      </c>
      <c r="GT3353" s="81">
        <v>4.5623668037681941</v>
      </c>
      <c r="GU3353" s="81">
        <v>1.1148832299820636E-2</v>
      </c>
      <c r="GV3353" s="81">
        <v>4.5623668037681941</v>
      </c>
      <c r="GW3353" s="81">
        <v>1.1148832299820636E-2</v>
      </c>
      <c r="GX3353" s="81">
        <v>4.5623668037681941</v>
      </c>
      <c r="GY3353" s="81">
        <v>0</v>
      </c>
      <c r="GZ3353" s="81">
        <v>0</v>
      </c>
    </row>
    <row r="3354" spans="98:208" x14ac:dyDescent="0.25">
      <c r="CT3354" s="81" t="s">
        <v>155</v>
      </c>
      <c r="CU3354" s="81" t="s">
        <v>473</v>
      </c>
      <c r="CV3354" s="81" t="s">
        <v>452</v>
      </c>
      <c r="CW3354" s="81">
        <v>2030</v>
      </c>
      <c r="CX3354" s="81">
        <v>0</v>
      </c>
      <c r="CY3354" s="81">
        <v>0</v>
      </c>
      <c r="CZ3354" s="81">
        <v>0</v>
      </c>
      <c r="DA3354" s="81">
        <v>0</v>
      </c>
      <c r="DB3354" s="81">
        <v>5.7770153400784876</v>
      </c>
      <c r="DC3354" s="81">
        <v>0.74733835430389028</v>
      </c>
      <c r="DD3354" s="81">
        <v>3.2379513401017381</v>
      </c>
      <c r="DE3354" s="81">
        <v>1.791725645672849</v>
      </c>
      <c r="DF3354" s="81">
        <v>0</v>
      </c>
      <c r="DG3354" s="81">
        <v>8.3319499833580113E-3</v>
      </c>
      <c r="DH3354" s="81">
        <v>8.3319499833580113E-3</v>
      </c>
      <c r="DI3354" s="81">
        <v>8.3319499833580113E-3</v>
      </c>
      <c r="DJ3354" s="81">
        <v>1.5364621742515789E-4</v>
      </c>
      <c r="DL3354" s="81">
        <v>0</v>
      </c>
      <c r="DM3354" s="81">
        <v>0</v>
      </c>
      <c r="DN3354" s="81">
        <v>0</v>
      </c>
      <c r="DO3354" s="81">
        <v>0</v>
      </c>
      <c r="DP3354" s="81">
        <v>1.2801725987185657E-6</v>
      </c>
      <c r="DQ3354" s="81">
        <v>1.2801725987185657E-6</v>
      </c>
      <c r="DR3354" s="81">
        <v>0</v>
      </c>
      <c r="DS3354" s="81">
        <v>1.2801725987185657E-6</v>
      </c>
      <c r="DT3354" s="81">
        <v>1.2801725987185657E-6</v>
      </c>
      <c r="DU3354" s="81">
        <v>0</v>
      </c>
      <c r="DV3354" s="81">
        <v>1.2801725987185657E-6</v>
      </c>
      <c r="DW3354" s="81">
        <v>1.2801725987185657E-6</v>
      </c>
      <c r="GE3354" s="81" t="s">
        <v>449</v>
      </c>
      <c r="GF3354" s="81" t="s">
        <v>155</v>
      </c>
      <c r="GG3354" s="81" t="s">
        <v>475</v>
      </c>
      <c r="GH3354" s="81" t="s">
        <v>454</v>
      </c>
      <c r="GI3354" s="81">
        <v>2023</v>
      </c>
      <c r="GJ3354" s="81" t="s">
        <v>201</v>
      </c>
      <c r="GK3354" s="81">
        <v>428.60232122030828</v>
      </c>
      <c r="GL3354" s="81">
        <v>57.592095999999998</v>
      </c>
      <c r="GM3354" s="81">
        <v>2023</v>
      </c>
      <c r="GN3354" s="81" t="s">
        <v>173</v>
      </c>
      <c r="GO3354" s="81">
        <v>1.1148832299820636E-2</v>
      </c>
      <c r="GP3354" s="81">
        <v>10</v>
      </c>
      <c r="GQ3354" s="81">
        <v>0</v>
      </c>
      <c r="GR3354" s="81" t="s">
        <v>448</v>
      </c>
      <c r="GS3354" s="81">
        <v>1.1148832299820636E-2</v>
      </c>
      <c r="GT3354" s="81">
        <v>4.778415402599073</v>
      </c>
      <c r="GU3354" s="81">
        <v>1.1148832299820636E-2</v>
      </c>
      <c r="GV3354" s="81">
        <v>4.778415402599073</v>
      </c>
      <c r="GW3354" s="81">
        <v>1.1148832299820636E-2</v>
      </c>
      <c r="GX3354" s="81">
        <v>4.778415402599073</v>
      </c>
      <c r="GY3354" s="81">
        <v>1.1148832299820636E-2</v>
      </c>
      <c r="GZ3354" s="81">
        <v>4.778415402599073</v>
      </c>
    </row>
    <row r="3355" spans="98:208" x14ac:dyDescent="0.25">
      <c r="CT3355" s="81" t="s">
        <v>155</v>
      </c>
      <c r="CU3355" s="81" t="s">
        <v>473</v>
      </c>
      <c r="CV3355" s="81" t="s">
        <v>452</v>
      </c>
      <c r="CW3355" s="81">
        <v>2031</v>
      </c>
      <c r="CX3355" s="81">
        <v>0</v>
      </c>
      <c r="CY3355" s="81">
        <v>0</v>
      </c>
      <c r="CZ3355" s="81">
        <v>0</v>
      </c>
      <c r="DA3355" s="81">
        <v>0</v>
      </c>
      <c r="DB3355" s="81">
        <v>5.7770153400784876</v>
      </c>
      <c r="DC3355" s="81">
        <v>0.74733835430389028</v>
      </c>
      <c r="DD3355" s="81">
        <v>3.2379513401017381</v>
      </c>
      <c r="DE3355" s="81">
        <v>1.791725645672849</v>
      </c>
      <c r="DF3355" s="81">
        <v>0</v>
      </c>
      <c r="DG3355" s="81">
        <v>0</v>
      </c>
      <c r="DH3355" s="81">
        <v>8.3319499833580113E-3</v>
      </c>
      <c r="DI3355" s="81">
        <v>8.3319499833580113E-3</v>
      </c>
      <c r="DJ3355" s="81">
        <v>1.5364621742515789E-4</v>
      </c>
      <c r="DL3355" s="81">
        <v>0</v>
      </c>
      <c r="DM3355" s="81">
        <v>0</v>
      </c>
      <c r="DN3355" s="81">
        <v>0</v>
      </c>
      <c r="DO3355" s="81">
        <v>0</v>
      </c>
      <c r="DP3355" s="81">
        <v>0</v>
      </c>
      <c r="DQ3355" s="81">
        <v>0</v>
      </c>
      <c r="DR3355" s="81">
        <v>0</v>
      </c>
      <c r="DS3355" s="81">
        <v>1.2801725987185657E-6</v>
      </c>
      <c r="DT3355" s="81">
        <v>1.2801725987185657E-6</v>
      </c>
      <c r="DU3355" s="81">
        <v>0</v>
      </c>
      <c r="DV3355" s="81">
        <v>1.2801725987185657E-6</v>
      </c>
      <c r="DW3355" s="81">
        <v>1.2801725987185657E-6</v>
      </c>
      <c r="GE3355" s="81" t="s">
        <v>449</v>
      </c>
      <c r="GF3355" s="81" t="s">
        <v>155</v>
      </c>
      <c r="GG3355" s="81" t="s">
        <v>475</v>
      </c>
      <c r="GH3355" s="81" t="s">
        <v>454</v>
      </c>
      <c r="GI3355" s="81">
        <v>2024</v>
      </c>
      <c r="GJ3355" s="81" t="s">
        <v>201</v>
      </c>
      <c r="GK3355" s="81">
        <v>428.60232122030828</v>
      </c>
      <c r="GL3355" s="81">
        <v>57.592095999999998</v>
      </c>
      <c r="GM3355" s="81">
        <v>2024</v>
      </c>
      <c r="GN3355" s="81" t="s">
        <v>173</v>
      </c>
      <c r="GO3355" s="81">
        <v>1.1148832299820636E-2</v>
      </c>
      <c r="GP3355" s="81">
        <v>10</v>
      </c>
      <c r="GQ3355" s="81">
        <v>0</v>
      </c>
      <c r="GR3355" s="81" t="s">
        <v>448</v>
      </c>
      <c r="GS3355" s="81">
        <v>1.1148832299820636E-2</v>
      </c>
      <c r="GT3355" s="81">
        <v>4.778415402599073</v>
      </c>
      <c r="GU3355" s="81">
        <v>1.1148832299820636E-2</v>
      </c>
      <c r="GV3355" s="81">
        <v>4.778415402599073</v>
      </c>
      <c r="GW3355" s="81">
        <v>1.1148832299820636E-2</v>
      </c>
      <c r="GX3355" s="81">
        <v>4.778415402599073</v>
      </c>
      <c r="GY3355" s="81">
        <v>1.1148832299820636E-2</v>
      </c>
      <c r="GZ3355" s="81">
        <v>4.778415402599073</v>
      </c>
    </row>
    <row r="3356" spans="98:208" x14ac:dyDescent="0.25">
      <c r="CT3356" s="81" t="s">
        <v>155</v>
      </c>
      <c r="CU3356" s="81" t="s">
        <v>473</v>
      </c>
      <c r="CV3356" s="81" t="s">
        <v>452</v>
      </c>
      <c r="CW3356" s="81">
        <v>2032</v>
      </c>
      <c r="CX3356" s="81">
        <v>0</v>
      </c>
      <c r="CY3356" s="81">
        <v>0</v>
      </c>
      <c r="CZ3356" s="81">
        <v>0</v>
      </c>
      <c r="DA3356" s="81">
        <v>0</v>
      </c>
      <c r="DB3356" s="81">
        <v>5.7770153400784876</v>
      </c>
      <c r="DC3356" s="81">
        <v>0.74733835430389028</v>
      </c>
      <c r="DD3356" s="81">
        <v>3.2379513401017381</v>
      </c>
      <c r="DE3356" s="81">
        <v>1.791725645672849</v>
      </c>
      <c r="DF3356" s="81">
        <v>0</v>
      </c>
      <c r="DG3356" s="81">
        <v>0</v>
      </c>
      <c r="DH3356" s="81">
        <v>0</v>
      </c>
      <c r="DI3356" s="81">
        <v>8.3319499833580113E-3</v>
      </c>
      <c r="DJ3356" s="81">
        <v>1.5364621742515789E-4</v>
      </c>
      <c r="DL3356" s="81">
        <v>0</v>
      </c>
      <c r="DM3356" s="81">
        <v>0</v>
      </c>
      <c r="DN3356" s="81">
        <v>0</v>
      </c>
      <c r="DO3356" s="81">
        <v>0</v>
      </c>
      <c r="DP3356" s="81">
        <v>0</v>
      </c>
      <c r="DQ3356" s="81">
        <v>0</v>
      </c>
      <c r="DR3356" s="81">
        <v>0</v>
      </c>
      <c r="DS3356" s="81">
        <v>0</v>
      </c>
      <c r="DT3356" s="81">
        <v>0</v>
      </c>
      <c r="DU3356" s="81">
        <v>0</v>
      </c>
      <c r="DV3356" s="81">
        <v>1.2801725987185657E-6</v>
      </c>
      <c r="DW3356" s="81">
        <v>1.2801725987185657E-6</v>
      </c>
      <c r="GE3356" s="81" t="s">
        <v>449</v>
      </c>
      <c r="GF3356" s="81" t="s">
        <v>155</v>
      </c>
      <c r="GG3356" s="81" t="s">
        <v>475</v>
      </c>
      <c r="GH3356" s="81" t="s">
        <v>454</v>
      </c>
      <c r="GI3356" s="81">
        <v>2025</v>
      </c>
      <c r="GJ3356" s="81" t="s">
        <v>201</v>
      </c>
      <c r="GK3356" s="81">
        <v>428.60232122030828</v>
      </c>
      <c r="GL3356" s="81">
        <v>57.592095999999998</v>
      </c>
      <c r="GM3356" s="81">
        <v>2025</v>
      </c>
      <c r="GN3356" s="81" t="s">
        <v>173</v>
      </c>
      <c r="GO3356" s="81">
        <v>1.1148832299820636E-2</v>
      </c>
      <c r="GP3356" s="81">
        <v>10</v>
      </c>
      <c r="GQ3356" s="81">
        <v>0</v>
      </c>
      <c r="GR3356" s="81" t="s">
        <v>448</v>
      </c>
      <c r="GS3356" s="81">
        <v>1.1148832299820636E-2</v>
      </c>
      <c r="GT3356" s="81">
        <v>4.778415402599073</v>
      </c>
      <c r="GU3356" s="81">
        <v>1.1148832299820636E-2</v>
      </c>
      <c r="GV3356" s="81">
        <v>4.778415402599073</v>
      </c>
      <c r="GW3356" s="81">
        <v>1.1148832299820636E-2</v>
      </c>
      <c r="GX3356" s="81">
        <v>4.778415402599073</v>
      </c>
      <c r="GY3356" s="81">
        <v>1.1148832299820636E-2</v>
      </c>
      <c r="GZ3356" s="81">
        <v>4.778415402599073</v>
      </c>
    </row>
    <row r="3357" spans="98:208" x14ac:dyDescent="0.25">
      <c r="CT3357" s="81" t="s">
        <v>155</v>
      </c>
      <c r="CU3357" s="81" t="s">
        <v>473</v>
      </c>
      <c r="CV3357" s="81" t="s">
        <v>453</v>
      </c>
      <c r="CW3357" s="81">
        <v>2020</v>
      </c>
      <c r="CX3357" s="81">
        <v>0</v>
      </c>
      <c r="CY3357" s="81">
        <v>0</v>
      </c>
      <c r="CZ3357" s="81">
        <v>0</v>
      </c>
      <c r="DA3357" s="81">
        <v>0</v>
      </c>
      <c r="DB3357" s="81">
        <v>7.7900575334947222E-2</v>
      </c>
      <c r="DC3357" s="81">
        <v>3.6425060683953688E-2</v>
      </c>
      <c r="DD3357" s="81">
        <v>1.580872452542265E-3</v>
      </c>
      <c r="DE3357" s="81">
        <v>3.9894642198449869E-2</v>
      </c>
      <c r="DF3357" s="81">
        <v>4.060968930761896E-4</v>
      </c>
      <c r="DG3357" s="81">
        <v>0</v>
      </c>
      <c r="DH3357" s="81">
        <v>0</v>
      </c>
      <c r="DI3357" s="81">
        <v>0</v>
      </c>
      <c r="DJ3357" s="81">
        <v>1.041148893301384E-3</v>
      </c>
      <c r="DL3357" s="81">
        <v>0</v>
      </c>
      <c r="DM3357" s="81">
        <v>4.2280733079940531E-7</v>
      </c>
      <c r="DN3357" s="81">
        <v>4.2280733079940531E-7</v>
      </c>
      <c r="DO3357" s="81">
        <v>0</v>
      </c>
      <c r="DP3357" s="81">
        <v>0</v>
      </c>
      <c r="DQ3357" s="81">
        <v>0</v>
      </c>
      <c r="DR3357" s="81">
        <v>0</v>
      </c>
      <c r="DS3357" s="81">
        <v>0</v>
      </c>
      <c r="DT3357" s="81">
        <v>0</v>
      </c>
      <c r="DU3357" s="81">
        <v>0</v>
      </c>
      <c r="DV3357" s="81">
        <v>0</v>
      </c>
      <c r="DW3357" s="81">
        <v>0</v>
      </c>
      <c r="GE3357" s="81" t="s">
        <v>449</v>
      </c>
      <c r="GF3357" s="81" t="s">
        <v>155</v>
      </c>
      <c r="GG3357" s="81" t="s">
        <v>475</v>
      </c>
      <c r="GH3357" s="81" t="s">
        <v>454</v>
      </c>
      <c r="GI3357" s="81">
        <v>2026</v>
      </c>
      <c r="GJ3357" s="81" t="s">
        <v>201</v>
      </c>
      <c r="GK3357" s="81">
        <v>428.60232122030828</v>
      </c>
      <c r="GL3357" s="81">
        <v>57.592095999999998</v>
      </c>
      <c r="GM3357" s="81">
        <v>2026</v>
      </c>
      <c r="GN3357" s="81" t="s">
        <v>173</v>
      </c>
      <c r="GO3357" s="81">
        <v>1.1148832299820636E-2</v>
      </c>
      <c r="GP3357" s="81">
        <v>10</v>
      </c>
      <c r="GQ3357" s="81">
        <v>0</v>
      </c>
      <c r="GR3357" s="81" t="s">
        <v>448</v>
      </c>
      <c r="GS3357" s="81">
        <v>1.1148832299820636E-2</v>
      </c>
      <c r="GT3357" s="81">
        <v>4.778415402599073</v>
      </c>
      <c r="GU3357" s="81">
        <v>1.1148832299820636E-2</v>
      </c>
      <c r="GV3357" s="81">
        <v>4.778415402599073</v>
      </c>
      <c r="GW3357" s="81">
        <v>1.1148832299820636E-2</v>
      </c>
      <c r="GX3357" s="81">
        <v>4.778415402599073</v>
      </c>
      <c r="GY3357" s="81">
        <v>1.1148832299820636E-2</v>
      </c>
      <c r="GZ3357" s="81">
        <v>4.778415402599073</v>
      </c>
    </row>
    <row r="3358" spans="98:208" x14ac:dyDescent="0.25">
      <c r="CT3358" s="81" t="s">
        <v>155</v>
      </c>
      <c r="CU3358" s="81" t="s">
        <v>473</v>
      </c>
      <c r="CV3358" s="81" t="s">
        <v>453</v>
      </c>
      <c r="CW3358" s="81">
        <v>2021</v>
      </c>
      <c r="CX3358" s="81">
        <v>0</v>
      </c>
      <c r="CY3358" s="81">
        <v>0</v>
      </c>
      <c r="CZ3358" s="81">
        <v>0</v>
      </c>
      <c r="DA3358" s="81">
        <v>0</v>
      </c>
      <c r="DB3358" s="81">
        <v>7.7900575334947222E-2</v>
      </c>
      <c r="DC3358" s="81">
        <v>3.6425060683953688E-2</v>
      </c>
      <c r="DD3358" s="81">
        <v>1.580872452542265E-3</v>
      </c>
      <c r="DE3358" s="81">
        <v>3.9894642198449869E-2</v>
      </c>
      <c r="DF3358" s="81">
        <v>4.060968930761896E-4</v>
      </c>
      <c r="DG3358" s="81">
        <v>4.060968930761896E-4</v>
      </c>
      <c r="DH3358" s="81">
        <v>0</v>
      </c>
      <c r="DI3358" s="81">
        <v>0</v>
      </c>
      <c r="DJ3358" s="81">
        <v>1.041148893301384E-3</v>
      </c>
      <c r="DL3358" s="81">
        <v>0</v>
      </c>
      <c r="DM3358" s="81">
        <v>4.2280733079940531E-7</v>
      </c>
      <c r="DN3358" s="81">
        <v>4.2280733079940531E-7</v>
      </c>
      <c r="DO3358" s="81">
        <v>0</v>
      </c>
      <c r="DP3358" s="81">
        <v>4.2280733079940531E-7</v>
      </c>
      <c r="DQ3358" s="81">
        <v>4.2280733079940531E-7</v>
      </c>
      <c r="DR3358" s="81">
        <v>0</v>
      </c>
      <c r="DS3358" s="81">
        <v>0</v>
      </c>
      <c r="DT3358" s="81">
        <v>0</v>
      </c>
      <c r="DU3358" s="81">
        <v>0</v>
      </c>
      <c r="DV3358" s="81">
        <v>0</v>
      </c>
      <c r="DW3358" s="81">
        <v>0</v>
      </c>
      <c r="GE3358" s="81" t="s">
        <v>449</v>
      </c>
      <c r="GF3358" s="81" t="s">
        <v>155</v>
      </c>
      <c r="GG3358" s="81" t="s">
        <v>475</v>
      </c>
      <c r="GH3358" s="81" t="s">
        <v>454</v>
      </c>
      <c r="GI3358" s="81">
        <v>2027</v>
      </c>
      <c r="GJ3358" s="81" t="s">
        <v>201</v>
      </c>
      <c r="GK3358" s="81">
        <v>428.60232122030828</v>
      </c>
      <c r="GL3358" s="81">
        <v>57.592095999999998</v>
      </c>
      <c r="GM3358" s="81">
        <v>2027</v>
      </c>
      <c r="GN3358" s="81" t="s">
        <v>173</v>
      </c>
      <c r="GO3358" s="81">
        <v>1.1148832299820636E-2</v>
      </c>
      <c r="GP3358" s="81">
        <v>10</v>
      </c>
      <c r="GQ3358" s="81">
        <v>0</v>
      </c>
      <c r="GR3358" s="81" t="s">
        <v>448</v>
      </c>
      <c r="GS3358" s="81">
        <v>1.1148832299820636E-2</v>
      </c>
      <c r="GT3358" s="81">
        <v>4.778415402599073</v>
      </c>
      <c r="GU3358" s="81">
        <v>1.1148832299820636E-2</v>
      </c>
      <c r="GV3358" s="81">
        <v>4.778415402599073</v>
      </c>
      <c r="GW3358" s="81">
        <v>1.1148832299820636E-2</v>
      </c>
      <c r="GX3358" s="81">
        <v>4.778415402599073</v>
      </c>
      <c r="GY3358" s="81">
        <v>1.1148832299820636E-2</v>
      </c>
      <c r="GZ3358" s="81">
        <v>4.778415402599073</v>
      </c>
    </row>
    <row r="3359" spans="98:208" x14ac:dyDescent="0.25">
      <c r="CT3359" s="81" t="s">
        <v>155</v>
      </c>
      <c r="CU3359" s="81" t="s">
        <v>473</v>
      </c>
      <c r="CV3359" s="81" t="s">
        <v>453</v>
      </c>
      <c r="CW3359" s="81">
        <v>2022</v>
      </c>
      <c r="CX3359" s="81">
        <v>0</v>
      </c>
      <c r="CY3359" s="81">
        <v>0</v>
      </c>
      <c r="CZ3359" s="81">
        <v>0</v>
      </c>
      <c r="DA3359" s="81">
        <v>0</v>
      </c>
      <c r="DB3359" s="81">
        <v>7.7900575334947222E-2</v>
      </c>
      <c r="DC3359" s="81">
        <v>3.6425060683953688E-2</v>
      </c>
      <c r="DD3359" s="81">
        <v>1.580872452542265E-3</v>
      </c>
      <c r="DE3359" s="81">
        <v>3.9894642198449869E-2</v>
      </c>
      <c r="DF3359" s="81">
        <v>4.060968930761896E-4</v>
      </c>
      <c r="DG3359" s="81">
        <v>4.060968930761896E-4</v>
      </c>
      <c r="DH3359" s="81">
        <v>4.060968930761896E-4</v>
      </c>
      <c r="DI3359" s="81">
        <v>0</v>
      </c>
      <c r="DJ3359" s="81">
        <v>1.041148893301384E-3</v>
      </c>
      <c r="DL3359" s="81">
        <v>0</v>
      </c>
      <c r="DM3359" s="81">
        <v>4.2280733079940531E-7</v>
      </c>
      <c r="DN3359" s="81">
        <v>4.2280733079940531E-7</v>
      </c>
      <c r="DO3359" s="81">
        <v>0</v>
      </c>
      <c r="DP3359" s="81">
        <v>4.2280733079940531E-7</v>
      </c>
      <c r="DQ3359" s="81">
        <v>4.2280733079940531E-7</v>
      </c>
      <c r="DR3359" s="81">
        <v>0</v>
      </c>
      <c r="DS3359" s="81">
        <v>4.2280733079940531E-7</v>
      </c>
      <c r="DT3359" s="81">
        <v>4.2280733079940531E-7</v>
      </c>
      <c r="DU3359" s="81">
        <v>0</v>
      </c>
      <c r="DV3359" s="81">
        <v>0</v>
      </c>
      <c r="DW3359" s="81">
        <v>0</v>
      </c>
      <c r="GE3359" s="81" t="s">
        <v>449</v>
      </c>
      <c r="GF3359" s="81" t="s">
        <v>155</v>
      </c>
      <c r="GG3359" s="81" t="s">
        <v>475</v>
      </c>
      <c r="GH3359" s="81" t="s">
        <v>454</v>
      </c>
      <c r="GI3359" s="81">
        <v>2028</v>
      </c>
      <c r="GJ3359" s="81" t="s">
        <v>201</v>
      </c>
      <c r="GK3359" s="81">
        <v>453.26096055717272</v>
      </c>
      <c r="GL3359" s="81">
        <v>57.592095999999998</v>
      </c>
      <c r="GM3359" s="81">
        <v>2028</v>
      </c>
      <c r="GN3359" s="81" t="s">
        <v>173</v>
      </c>
      <c r="GO3359" s="81">
        <v>1.1148832299820636E-2</v>
      </c>
      <c r="GP3359" s="81">
        <v>10</v>
      </c>
      <c r="GQ3359" s="81">
        <v>0</v>
      </c>
      <c r="GR3359" s="81" t="s">
        <v>448</v>
      </c>
      <c r="GS3359" s="81">
        <v>1.1148832299820636E-2</v>
      </c>
      <c r="GT3359" s="81">
        <v>5.053330437307535</v>
      </c>
      <c r="GU3359" s="81">
        <v>1.1148832299820636E-2</v>
      </c>
      <c r="GV3359" s="81">
        <v>5.053330437307535</v>
      </c>
      <c r="GW3359" s="81">
        <v>1.1148832299820636E-2</v>
      </c>
      <c r="GX3359" s="81">
        <v>5.053330437307535</v>
      </c>
      <c r="GY3359" s="81">
        <v>1.1148832299820636E-2</v>
      </c>
      <c r="GZ3359" s="81">
        <v>5.053330437307535</v>
      </c>
    </row>
    <row r="3360" spans="98:208" x14ac:dyDescent="0.25">
      <c r="CT3360" s="81" t="s">
        <v>155</v>
      </c>
      <c r="CU3360" s="81" t="s">
        <v>473</v>
      </c>
      <c r="CV3360" s="81" t="s">
        <v>453</v>
      </c>
      <c r="CW3360" s="81">
        <v>2023</v>
      </c>
      <c r="CX3360" s="81">
        <v>0</v>
      </c>
      <c r="CY3360" s="81">
        <v>0</v>
      </c>
      <c r="CZ3360" s="81">
        <v>0</v>
      </c>
      <c r="DA3360" s="81">
        <v>0</v>
      </c>
      <c r="DB3360" s="81">
        <v>8.0408269036977106E-2</v>
      </c>
      <c r="DC3360" s="81">
        <v>3.7590224611389847E-2</v>
      </c>
      <c r="DD3360" s="81">
        <v>1.6314334115684851E-3</v>
      </c>
      <c r="DE3360" s="81">
        <v>4.1186611014017348E-2</v>
      </c>
      <c r="DF3360" s="81">
        <v>4.1908711030497577E-4</v>
      </c>
      <c r="DG3360" s="81">
        <v>4.1908711030497577E-4</v>
      </c>
      <c r="DH3360" s="81">
        <v>4.1908711030497577E-4</v>
      </c>
      <c r="DI3360" s="81">
        <v>4.1908711030497577E-4</v>
      </c>
      <c r="DJ3360" s="81">
        <v>1.041148893301384E-3</v>
      </c>
      <c r="DL3360" s="81">
        <v>0</v>
      </c>
      <c r="DM3360" s="81">
        <v>4.3633208109090058E-7</v>
      </c>
      <c r="DN3360" s="81">
        <v>4.3633208109090058E-7</v>
      </c>
      <c r="DO3360" s="81">
        <v>0</v>
      </c>
      <c r="DP3360" s="81">
        <v>4.3633208109090058E-7</v>
      </c>
      <c r="DQ3360" s="81">
        <v>4.3633208109090058E-7</v>
      </c>
      <c r="DR3360" s="81">
        <v>0</v>
      </c>
      <c r="DS3360" s="81">
        <v>4.3633208109090058E-7</v>
      </c>
      <c r="DT3360" s="81">
        <v>4.3633208109090058E-7</v>
      </c>
      <c r="DU3360" s="81">
        <v>0</v>
      </c>
      <c r="DV3360" s="81">
        <v>4.3633208109090058E-7</v>
      </c>
      <c r="DW3360" s="81">
        <v>4.3633208109090058E-7</v>
      </c>
      <c r="GE3360" s="81" t="s">
        <v>449</v>
      </c>
      <c r="GF3360" s="81" t="s">
        <v>155</v>
      </c>
      <c r="GG3360" s="81" t="s">
        <v>475</v>
      </c>
      <c r="GH3360" s="81" t="s">
        <v>454</v>
      </c>
      <c r="GI3360" s="81">
        <v>2029</v>
      </c>
      <c r="GJ3360" s="81" t="s">
        <v>201</v>
      </c>
      <c r="GK3360" s="81">
        <v>453.26096055717272</v>
      </c>
      <c r="GL3360" s="81">
        <v>57.592095999999998</v>
      </c>
      <c r="GM3360" s="81">
        <v>2029</v>
      </c>
      <c r="GN3360" s="81" t="s">
        <v>173</v>
      </c>
      <c r="GO3360" s="81">
        <v>1.1148832299820636E-2</v>
      </c>
      <c r="GP3360" s="81">
        <v>10</v>
      </c>
      <c r="GQ3360" s="81">
        <v>0</v>
      </c>
      <c r="GR3360" s="81" t="s">
        <v>448</v>
      </c>
      <c r="GS3360" s="81">
        <v>1.1148832299820636E-2</v>
      </c>
      <c r="GT3360" s="81">
        <v>5.053330437307535</v>
      </c>
      <c r="GU3360" s="81">
        <v>1.1148832299820636E-2</v>
      </c>
      <c r="GV3360" s="81">
        <v>5.053330437307535</v>
      </c>
      <c r="GW3360" s="81">
        <v>1.1148832299820636E-2</v>
      </c>
      <c r="GX3360" s="81">
        <v>5.053330437307535</v>
      </c>
      <c r="GY3360" s="81">
        <v>1.1148832299820636E-2</v>
      </c>
      <c r="GZ3360" s="81">
        <v>5.053330437307535</v>
      </c>
    </row>
    <row r="3361" spans="98:208" x14ac:dyDescent="0.25">
      <c r="CT3361" s="81" t="s">
        <v>155</v>
      </c>
      <c r="CU3361" s="81" t="s">
        <v>473</v>
      </c>
      <c r="CV3361" s="81" t="s">
        <v>453</v>
      </c>
      <c r="CW3361" s="81">
        <v>2024</v>
      </c>
      <c r="CX3361" s="81">
        <v>0</v>
      </c>
      <c r="CY3361" s="81">
        <v>0</v>
      </c>
      <c r="CZ3361" s="81">
        <v>0</v>
      </c>
      <c r="DA3361" s="81">
        <v>0</v>
      </c>
      <c r="DB3361" s="81">
        <v>8.0408269036977106E-2</v>
      </c>
      <c r="DC3361" s="81">
        <v>3.7590224611389847E-2</v>
      </c>
      <c r="DD3361" s="81">
        <v>1.6314334115684851E-3</v>
      </c>
      <c r="DE3361" s="81">
        <v>4.1186611014017348E-2</v>
      </c>
      <c r="DF3361" s="81">
        <v>4.1908711030497577E-4</v>
      </c>
      <c r="DG3361" s="81">
        <v>4.1908711030497577E-4</v>
      </c>
      <c r="DH3361" s="81">
        <v>4.1908711030497577E-4</v>
      </c>
      <c r="DI3361" s="81">
        <v>4.1908711030497577E-4</v>
      </c>
      <c r="DJ3361" s="81">
        <v>1.041148893301384E-3</v>
      </c>
      <c r="DL3361" s="81">
        <v>0</v>
      </c>
      <c r="DM3361" s="81">
        <v>4.3633208109090058E-7</v>
      </c>
      <c r="DN3361" s="81">
        <v>4.3633208109090058E-7</v>
      </c>
      <c r="DO3361" s="81">
        <v>0</v>
      </c>
      <c r="DP3361" s="81">
        <v>4.3633208109090058E-7</v>
      </c>
      <c r="DQ3361" s="81">
        <v>4.3633208109090058E-7</v>
      </c>
      <c r="DR3361" s="81">
        <v>0</v>
      </c>
      <c r="DS3361" s="81">
        <v>4.3633208109090058E-7</v>
      </c>
      <c r="DT3361" s="81">
        <v>4.3633208109090058E-7</v>
      </c>
      <c r="DU3361" s="81">
        <v>0</v>
      </c>
      <c r="DV3361" s="81">
        <v>4.3633208109090058E-7</v>
      </c>
      <c r="DW3361" s="81">
        <v>4.3633208109090058E-7</v>
      </c>
      <c r="GE3361" s="81" t="s">
        <v>449</v>
      </c>
      <c r="GF3361" s="81" t="s">
        <v>155</v>
      </c>
      <c r="GG3361" s="81" t="s">
        <v>475</v>
      </c>
      <c r="GH3361" s="81" t="s">
        <v>454</v>
      </c>
      <c r="GI3361" s="81">
        <v>2030</v>
      </c>
      <c r="GJ3361" s="81" t="s">
        <v>201</v>
      </c>
      <c r="GK3361" s="81">
        <v>453.26096055717272</v>
      </c>
      <c r="GL3361" s="81">
        <v>57.592095999999998</v>
      </c>
      <c r="GM3361" s="81">
        <v>2030</v>
      </c>
      <c r="GN3361" s="81" t="s">
        <v>173</v>
      </c>
      <c r="GO3361" s="81">
        <v>1.1148832299820636E-2</v>
      </c>
      <c r="GP3361" s="81">
        <v>10</v>
      </c>
      <c r="GQ3361" s="81">
        <v>0</v>
      </c>
      <c r="GR3361" s="81" t="s">
        <v>448</v>
      </c>
      <c r="GS3361" s="81">
        <v>0</v>
      </c>
      <c r="GT3361" s="81">
        <v>0</v>
      </c>
      <c r="GU3361" s="81">
        <v>1.1148832299820636E-2</v>
      </c>
      <c r="GV3361" s="81">
        <v>5.053330437307535</v>
      </c>
      <c r="GW3361" s="81">
        <v>1.1148832299820636E-2</v>
      </c>
      <c r="GX3361" s="81">
        <v>5.053330437307535</v>
      </c>
      <c r="GY3361" s="81">
        <v>1.1148832299820636E-2</v>
      </c>
      <c r="GZ3361" s="81">
        <v>5.053330437307535</v>
      </c>
    </row>
    <row r="3362" spans="98:208" x14ac:dyDescent="0.25">
      <c r="CT3362" s="81" t="s">
        <v>155</v>
      </c>
      <c r="CU3362" s="81" t="s">
        <v>473</v>
      </c>
      <c r="CV3362" s="81" t="s">
        <v>453</v>
      </c>
      <c r="CW3362" s="81">
        <v>2025</v>
      </c>
      <c r="CX3362" s="81">
        <v>0</v>
      </c>
      <c r="CY3362" s="81">
        <v>0</v>
      </c>
      <c r="CZ3362" s="81">
        <v>0</v>
      </c>
      <c r="DA3362" s="81">
        <v>0</v>
      </c>
      <c r="DB3362" s="81">
        <v>8.0408269036977106E-2</v>
      </c>
      <c r="DC3362" s="81">
        <v>3.7590224611389847E-2</v>
      </c>
      <c r="DD3362" s="81">
        <v>1.6314334115684851E-3</v>
      </c>
      <c r="DE3362" s="81">
        <v>4.1186611014017348E-2</v>
      </c>
      <c r="DF3362" s="81">
        <v>4.1908711030497577E-4</v>
      </c>
      <c r="DG3362" s="81">
        <v>4.1908711030497577E-4</v>
      </c>
      <c r="DH3362" s="81">
        <v>4.1908711030497577E-4</v>
      </c>
      <c r="DI3362" s="81">
        <v>4.1908711030497577E-4</v>
      </c>
      <c r="DJ3362" s="81">
        <v>1.041148893301384E-3</v>
      </c>
      <c r="DL3362" s="81">
        <v>0</v>
      </c>
      <c r="DM3362" s="81">
        <v>4.3633208109090058E-7</v>
      </c>
      <c r="DN3362" s="81">
        <v>4.3633208109090058E-7</v>
      </c>
      <c r="DO3362" s="81">
        <v>0</v>
      </c>
      <c r="DP3362" s="81">
        <v>4.3633208109090058E-7</v>
      </c>
      <c r="DQ3362" s="81">
        <v>4.3633208109090058E-7</v>
      </c>
      <c r="DR3362" s="81">
        <v>0</v>
      </c>
      <c r="DS3362" s="81">
        <v>4.3633208109090058E-7</v>
      </c>
      <c r="DT3362" s="81">
        <v>4.3633208109090058E-7</v>
      </c>
      <c r="DU3362" s="81">
        <v>0</v>
      </c>
      <c r="DV3362" s="81">
        <v>4.3633208109090058E-7</v>
      </c>
      <c r="DW3362" s="81">
        <v>4.3633208109090058E-7</v>
      </c>
      <c r="GE3362" s="81" t="s">
        <v>449</v>
      </c>
      <c r="GF3362" s="81" t="s">
        <v>155</v>
      </c>
      <c r="GG3362" s="81" t="s">
        <v>475</v>
      </c>
      <c r="GH3362" s="81" t="s">
        <v>454</v>
      </c>
      <c r="GI3362" s="81">
        <v>2031</v>
      </c>
      <c r="GJ3362" s="81" t="s">
        <v>201</v>
      </c>
      <c r="GK3362" s="81">
        <v>453.26096055717272</v>
      </c>
      <c r="GL3362" s="81">
        <v>57.592095999999998</v>
      </c>
      <c r="GM3362" s="81">
        <v>2031</v>
      </c>
      <c r="GN3362" s="81" t="s">
        <v>173</v>
      </c>
      <c r="GO3362" s="81">
        <v>1.1148832299820636E-2</v>
      </c>
      <c r="GP3362" s="81">
        <v>10</v>
      </c>
      <c r="GQ3362" s="81">
        <v>0</v>
      </c>
      <c r="GR3362" s="81" t="s">
        <v>448</v>
      </c>
      <c r="GS3362" s="81">
        <v>0</v>
      </c>
      <c r="GT3362" s="81">
        <v>0</v>
      </c>
      <c r="GU3362" s="81">
        <v>0</v>
      </c>
      <c r="GV3362" s="81">
        <v>0</v>
      </c>
      <c r="GW3362" s="81">
        <v>1.1148832299820636E-2</v>
      </c>
      <c r="GX3362" s="81">
        <v>5.053330437307535</v>
      </c>
      <c r="GY3362" s="81">
        <v>1.1148832299820636E-2</v>
      </c>
      <c r="GZ3362" s="81">
        <v>5.053330437307535</v>
      </c>
    </row>
    <row r="3363" spans="98:208" x14ac:dyDescent="0.25">
      <c r="CT3363" s="81" t="s">
        <v>155</v>
      </c>
      <c r="CU3363" s="81" t="s">
        <v>473</v>
      </c>
      <c r="CV3363" s="81" t="s">
        <v>453</v>
      </c>
      <c r="CW3363" s="81">
        <v>2026</v>
      </c>
      <c r="CX3363" s="81">
        <v>0</v>
      </c>
      <c r="CY3363" s="81">
        <v>0</v>
      </c>
      <c r="CZ3363" s="81">
        <v>0</v>
      </c>
      <c r="DA3363" s="81">
        <v>0</v>
      </c>
      <c r="DB3363" s="81">
        <v>8.0408269036977106E-2</v>
      </c>
      <c r="DC3363" s="81">
        <v>3.7590224611389847E-2</v>
      </c>
      <c r="DD3363" s="81">
        <v>1.6314334115684851E-3</v>
      </c>
      <c r="DE3363" s="81">
        <v>4.1186611014017348E-2</v>
      </c>
      <c r="DF3363" s="81">
        <v>4.1908711030497577E-4</v>
      </c>
      <c r="DG3363" s="81">
        <v>4.1908711030497577E-4</v>
      </c>
      <c r="DH3363" s="81">
        <v>4.1908711030497577E-4</v>
      </c>
      <c r="DI3363" s="81">
        <v>4.1908711030497577E-4</v>
      </c>
      <c r="DJ3363" s="81">
        <v>1.041148893301384E-3</v>
      </c>
      <c r="DL3363" s="81">
        <v>0</v>
      </c>
      <c r="DM3363" s="81">
        <v>4.3633208109090058E-7</v>
      </c>
      <c r="DN3363" s="81">
        <v>4.3633208109090058E-7</v>
      </c>
      <c r="DO3363" s="81">
        <v>0</v>
      </c>
      <c r="DP3363" s="81">
        <v>4.3633208109090058E-7</v>
      </c>
      <c r="DQ3363" s="81">
        <v>4.3633208109090058E-7</v>
      </c>
      <c r="DR3363" s="81">
        <v>0</v>
      </c>
      <c r="DS3363" s="81">
        <v>4.3633208109090058E-7</v>
      </c>
      <c r="DT3363" s="81">
        <v>4.3633208109090058E-7</v>
      </c>
      <c r="DU3363" s="81">
        <v>0</v>
      </c>
      <c r="DV3363" s="81">
        <v>4.3633208109090058E-7</v>
      </c>
      <c r="DW3363" s="81">
        <v>4.3633208109090058E-7</v>
      </c>
      <c r="GE3363" s="81" t="s">
        <v>449</v>
      </c>
      <c r="GF3363" s="81" t="s">
        <v>155</v>
      </c>
      <c r="GG3363" s="81" t="s">
        <v>475</v>
      </c>
      <c r="GH3363" s="81" t="s">
        <v>454</v>
      </c>
      <c r="GI3363" s="81">
        <v>2032</v>
      </c>
      <c r="GJ3363" s="81" t="s">
        <v>201</v>
      </c>
      <c r="GK3363" s="81">
        <v>453.26096055717272</v>
      </c>
      <c r="GL3363" s="81">
        <v>57.592095999999998</v>
      </c>
      <c r="GM3363" s="81">
        <v>2032</v>
      </c>
      <c r="GN3363" s="81" t="s">
        <v>173</v>
      </c>
      <c r="GO3363" s="81">
        <v>1.1148832299820636E-2</v>
      </c>
      <c r="GP3363" s="81">
        <v>10</v>
      </c>
      <c r="GQ3363" s="81">
        <v>0</v>
      </c>
      <c r="GR3363" s="81" t="s">
        <v>448</v>
      </c>
      <c r="GS3363" s="81">
        <v>0</v>
      </c>
      <c r="GT3363" s="81">
        <v>0</v>
      </c>
      <c r="GU3363" s="81">
        <v>0</v>
      </c>
      <c r="GV3363" s="81">
        <v>0</v>
      </c>
      <c r="GW3363" s="81">
        <v>0</v>
      </c>
      <c r="GX3363" s="81">
        <v>0</v>
      </c>
      <c r="GY3363" s="81">
        <v>1.1148832299820636E-2</v>
      </c>
      <c r="GZ3363" s="81">
        <v>5.053330437307535</v>
      </c>
    </row>
    <row r="3364" spans="98:208" x14ac:dyDescent="0.25">
      <c r="CT3364" s="81" t="s">
        <v>155</v>
      </c>
      <c r="CU3364" s="81" t="s">
        <v>473</v>
      </c>
      <c r="CV3364" s="81" t="s">
        <v>453</v>
      </c>
      <c r="CW3364" s="81">
        <v>2027</v>
      </c>
      <c r="CX3364" s="81">
        <v>0</v>
      </c>
      <c r="CY3364" s="81">
        <v>0</v>
      </c>
      <c r="CZ3364" s="81">
        <v>0</v>
      </c>
      <c r="DA3364" s="81">
        <v>0</v>
      </c>
      <c r="DB3364" s="81">
        <v>8.0408269036977106E-2</v>
      </c>
      <c r="DC3364" s="81">
        <v>3.7590224611389847E-2</v>
      </c>
      <c r="DD3364" s="81">
        <v>1.6314334115684851E-3</v>
      </c>
      <c r="DE3364" s="81">
        <v>4.1186611014017348E-2</v>
      </c>
      <c r="DF3364" s="81">
        <v>4.1908711030497577E-4</v>
      </c>
      <c r="DG3364" s="81">
        <v>4.1908711030497577E-4</v>
      </c>
      <c r="DH3364" s="81">
        <v>4.1908711030497577E-4</v>
      </c>
      <c r="DI3364" s="81">
        <v>4.1908711030497577E-4</v>
      </c>
      <c r="DJ3364" s="81">
        <v>1.041148893301384E-3</v>
      </c>
      <c r="DL3364" s="81">
        <v>0</v>
      </c>
      <c r="DM3364" s="81">
        <v>4.3633208109090058E-7</v>
      </c>
      <c r="DN3364" s="81">
        <v>4.3633208109090058E-7</v>
      </c>
      <c r="DO3364" s="81">
        <v>0</v>
      </c>
      <c r="DP3364" s="81">
        <v>4.3633208109090058E-7</v>
      </c>
      <c r="DQ3364" s="81">
        <v>4.3633208109090058E-7</v>
      </c>
      <c r="DR3364" s="81">
        <v>0</v>
      </c>
      <c r="DS3364" s="81">
        <v>4.3633208109090058E-7</v>
      </c>
      <c r="DT3364" s="81">
        <v>4.3633208109090058E-7</v>
      </c>
      <c r="DU3364" s="81">
        <v>0</v>
      </c>
      <c r="DV3364" s="81">
        <v>4.3633208109090058E-7</v>
      </c>
      <c r="DW3364" s="81">
        <v>4.3633208109090058E-7</v>
      </c>
      <c r="GE3364" s="81" t="s">
        <v>449</v>
      </c>
      <c r="GF3364" s="81" t="s">
        <v>155</v>
      </c>
      <c r="GG3364" s="81" t="s">
        <v>475</v>
      </c>
      <c r="GH3364" s="81" t="s">
        <v>455</v>
      </c>
      <c r="GI3364" s="81">
        <v>2021</v>
      </c>
      <c r="GJ3364" s="81" t="s">
        <v>201</v>
      </c>
      <c r="GK3364" s="81">
        <v>409.22373582040638</v>
      </c>
      <c r="GL3364" s="81">
        <v>57.592095999999998</v>
      </c>
      <c r="GM3364" s="81">
        <v>2021</v>
      </c>
      <c r="GN3364" s="81" t="s">
        <v>173</v>
      </c>
      <c r="GO3364" s="81">
        <v>1.1148832299820636E-2</v>
      </c>
      <c r="GP3364" s="81">
        <v>10</v>
      </c>
      <c r="GQ3364" s="81">
        <v>0</v>
      </c>
      <c r="GR3364" s="81" t="s">
        <v>448</v>
      </c>
      <c r="GS3364" s="81">
        <v>1.1148832299820636E-2</v>
      </c>
      <c r="GT3364" s="81">
        <v>4.562366803767814</v>
      </c>
      <c r="GU3364" s="81">
        <v>1.1148832299820636E-2</v>
      </c>
      <c r="GV3364" s="81">
        <v>4.562366803767814</v>
      </c>
      <c r="GW3364" s="81">
        <v>0</v>
      </c>
      <c r="GX3364" s="81">
        <v>0</v>
      </c>
      <c r="GY3364" s="81">
        <v>0</v>
      </c>
      <c r="GZ3364" s="81">
        <v>0</v>
      </c>
    </row>
    <row r="3365" spans="98:208" x14ac:dyDescent="0.25">
      <c r="CT3365" s="81" t="s">
        <v>155</v>
      </c>
      <c r="CU3365" s="81" t="s">
        <v>473</v>
      </c>
      <c r="CV3365" s="81" t="s">
        <v>453</v>
      </c>
      <c r="CW3365" s="81">
        <v>2028</v>
      </c>
      <c r="CX3365" s="81">
        <v>0</v>
      </c>
      <c r="CY3365" s="81">
        <v>0</v>
      </c>
      <c r="CZ3365" s="81">
        <v>0</v>
      </c>
      <c r="DA3365" s="81">
        <v>0</v>
      </c>
      <c r="DB3365" s="81">
        <v>8.3606377745129495E-2</v>
      </c>
      <c r="DC3365" s="81">
        <v>3.9055083184884903E-2</v>
      </c>
      <c r="DD3365" s="81">
        <v>1.6949971741054041E-3</v>
      </c>
      <c r="DE3365" s="81">
        <v>4.2856297386136367E-2</v>
      </c>
      <c r="DF3365" s="81">
        <v>4.3541857288382661E-4</v>
      </c>
      <c r="DG3365" s="81">
        <v>4.3541857288382661E-4</v>
      </c>
      <c r="DH3365" s="81">
        <v>4.3541857288382661E-4</v>
      </c>
      <c r="DI3365" s="81">
        <v>4.3541857288382661E-4</v>
      </c>
      <c r="DJ3365" s="81">
        <v>1.041148893301384E-3</v>
      </c>
      <c r="DL3365" s="81">
        <v>0</v>
      </c>
      <c r="DM3365" s="81">
        <v>4.5333556528086407E-7</v>
      </c>
      <c r="DN3365" s="81">
        <v>4.5333556528086407E-7</v>
      </c>
      <c r="DO3365" s="81">
        <v>0</v>
      </c>
      <c r="DP3365" s="81">
        <v>4.5333556528086407E-7</v>
      </c>
      <c r="DQ3365" s="81">
        <v>4.5333556528086407E-7</v>
      </c>
      <c r="DR3365" s="81">
        <v>0</v>
      </c>
      <c r="DS3365" s="81">
        <v>4.5333556528086407E-7</v>
      </c>
      <c r="DT3365" s="81">
        <v>4.5333556528086407E-7</v>
      </c>
      <c r="DU3365" s="81">
        <v>0</v>
      </c>
      <c r="DV3365" s="81">
        <v>4.5333556528086407E-7</v>
      </c>
      <c r="DW3365" s="81">
        <v>4.5333556528086407E-7</v>
      </c>
      <c r="GE3365" s="81" t="s">
        <v>449</v>
      </c>
      <c r="GF3365" s="81" t="s">
        <v>155</v>
      </c>
      <c r="GG3365" s="81" t="s">
        <v>475</v>
      </c>
      <c r="GH3365" s="81" t="s">
        <v>455</v>
      </c>
      <c r="GI3365" s="81">
        <v>2022</v>
      </c>
      <c r="GJ3365" s="81" t="s">
        <v>201</v>
      </c>
      <c r="GK3365" s="81">
        <v>409.22373582040638</v>
      </c>
      <c r="GL3365" s="81">
        <v>57.592095999999998</v>
      </c>
      <c r="GM3365" s="81">
        <v>2022</v>
      </c>
      <c r="GN3365" s="81" t="s">
        <v>173</v>
      </c>
      <c r="GO3365" s="81">
        <v>1.1148832299820636E-2</v>
      </c>
      <c r="GP3365" s="81">
        <v>10</v>
      </c>
      <c r="GQ3365" s="81">
        <v>0</v>
      </c>
      <c r="GR3365" s="81" t="s">
        <v>448</v>
      </c>
      <c r="GS3365" s="81">
        <v>1.1148832299820636E-2</v>
      </c>
      <c r="GT3365" s="81">
        <v>4.562366803767814</v>
      </c>
      <c r="GU3365" s="81">
        <v>1.1148832299820636E-2</v>
      </c>
      <c r="GV3365" s="81">
        <v>4.562366803767814</v>
      </c>
      <c r="GW3365" s="81">
        <v>1.1148832299820636E-2</v>
      </c>
      <c r="GX3365" s="81">
        <v>4.562366803767814</v>
      </c>
      <c r="GY3365" s="81">
        <v>0</v>
      </c>
      <c r="GZ3365" s="81">
        <v>0</v>
      </c>
    </row>
    <row r="3366" spans="98:208" x14ac:dyDescent="0.25">
      <c r="CT3366" s="81" t="s">
        <v>155</v>
      </c>
      <c r="CU3366" s="81" t="s">
        <v>473</v>
      </c>
      <c r="CV3366" s="81" t="s">
        <v>453</v>
      </c>
      <c r="CW3366" s="81">
        <v>2029</v>
      </c>
      <c r="CX3366" s="81">
        <v>0</v>
      </c>
      <c r="CY3366" s="81">
        <v>0</v>
      </c>
      <c r="CZ3366" s="81">
        <v>0</v>
      </c>
      <c r="DA3366" s="81">
        <v>0</v>
      </c>
      <c r="DB3366" s="81">
        <v>8.3606377745129495E-2</v>
      </c>
      <c r="DC3366" s="81">
        <v>3.9055083184884903E-2</v>
      </c>
      <c r="DD3366" s="81">
        <v>1.6949971741054041E-3</v>
      </c>
      <c r="DE3366" s="81">
        <v>4.2856297386136367E-2</v>
      </c>
      <c r="DF3366" s="81">
        <v>4.3541857288382661E-4</v>
      </c>
      <c r="DG3366" s="81">
        <v>4.3541857288382661E-4</v>
      </c>
      <c r="DH3366" s="81">
        <v>4.3541857288382661E-4</v>
      </c>
      <c r="DI3366" s="81">
        <v>4.3541857288382661E-4</v>
      </c>
      <c r="DJ3366" s="81">
        <v>1.041148893301384E-3</v>
      </c>
      <c r="DL3366" s="81">
        <v>0</v>
      </c>
      <c r="DM3366" s="81">
        <v>4.5333556528086407E-7</v>
      </c>
      <c r="DN3366" s="81">
        <v>4.5333556528086407E-7</v>
      </c>
      <c r="DO3366" s="81">
        <v>0</v>
      </c>
      <c r="DP3366" s="81">
        <v>4.5333556528086407E-7</v>
      </c>
      <c r="DQ3366" s="81">
        <v>4.5333556528086407E-7</v>
      </c>
      <c r="DR3366" s="81">
        <v>0</v>
      </c>
      <c r="DS3366" s="81">
        <v>4.5333556528086407E-7</v>
      </c>
      <c r="DT3366" s="81">
        <v>4.5333556528086407E-7</v>
      </c>
      <c r="DU3366" s="81">
        <v>0</v>
      </c>
      <c r="DV3366" s="81">
        <v>4.5333556528086407E-7</v>
      </c>
      <c r="DW3366" s="81">
        <v>4.5333556528086407E-7</v>
      </c>
      <c r="GE3366" s="81" t="s">
        <v>449</v>
      </c>
      <c r="GF3366" s="81" t="s">
        <v>155</v>
      </c>
      <c r="GG3366" s="81" t="s">
        <v>475</v>
      </c>
      <c r="GH3366" s="81" t="s">
        <v>455</v>
      </c>
      <c r="GI3366" s="81">
        <v>2023</v>
      </c>
      <c r="GJ3366" s="81" t="s">
        <v>201</v>
      </c>
      <c r="GK3366" s="81">
        <v>428.60232122012621</v>
      </c>
      <c r="GL3366" s="81">
        <v>57.592095999999998</v>
      </c>
      <c r="GM3366" s="81">
        <v>2023</v>
      </c>
      <c r="GN3366" s="81" t="s">
        <v>173</v>
      </c>
      <c r="GO3366" s="81">
        <v>1.1148832299820636E-2</v>
      </c>
      <c r="GP3366" s="81">
        <v>10</v>
      </c>
      <c r="GQ3366" s="81">
        <v>0</v>
      </c>
      <c r="GR3366" s="81" t="s">
        <v>448</v>
      </c>
      <c r="GS3366" s="81">
        <v>1.1148832299820636E-2</v>
      </c>
      <c r="GT3366" s="81">
        <v>4.7784154025970427</v>
      </c>
      <c r="GU3366" s="81">
        <v>1.1148832299820636E-2</v>
      </c>
      <c r="GV3366" s="81">
        <v>4.7784154025970427</v>
      </c>
      <c r="GW3366" s="81">
        <v>1.1148832299820636E-2</v>
      </c>
      <c r="GX3366" s="81">
        <v>4.7784154025970427</v>
      </c>
      <c r="GY3366" s="81">
        <v>1.1148832299820636E-2</v>
      </c>
      <c r="GZ3366" s="81">
        <v>4.7784154025970427</v>
      </c>
    </row>
    <row r="3367" spans="98:208" x14ac:dyDescent="0.25">
      <c r="CT3367" s="81" t="s">
        <v>155</v>
      </c>
      <c r="CU3367" s="81" t="s">
        <v>473</v>
      </c>
      <c r="CV3367" s="81" t="s">
        <v>453</v>
      </c>
      <c r="CW3367" s="81">
        <v>2030</v>
      </c>
      <c r="CX3367" s="81">
        <v>0</v>
      </c>
      <c r="CY3367" s="81">
        <v>0</v>
      </c>
      <c r="CZ3367" s="81">
        <v>0</v>
      </c>
      <c r="DA3367" s="81">
        <v>0</v>
      </c>
      <c r="DB3367" s="81">
        <v>8.3606377745129495E-2</v>
      </c>
      <c r="DC3367" s="81">
        <v>3.9055083184884903E-2</v>
      </c>
      <c r="DD3367" s="81">
        <v>1.6949971741054041E-3</v>
      </c>
      <c r="DE3367" s="81">
        <v>4.2856297386136367E-2</v>
      </c>
      <c r="DF3367" s="81">
        <v>0</v>
      </c>
      <c r="DG3367" s="81">
        <v>4.3541857288382661E-4</v>
      </c>
      <c r="DH3367" s="81">
        <v>4.3541857288382661E-4</v>
      </c>
      <c r="DI3367" s="81">
        <v>4.3541857288382661E-4</v>
      </c>
      <c r="DJ3367" s="81">
        <v>1.041148893301384E-3</v>
      </c>
      <c r="DL3367" s="81">
        <v>0</v>
      </c>
      <c r="DM3367" s="81">
        <v>0</v>
      </c>
      <c r="DN3367" s="81">
        <v>0</v>
      </c>
      <c r="DO3367" s="81">
        <v>0</v>
      </c>
      <c r="DP3367" s="81">
        <v>4.5333556528086407E-7</v>
      </c>
      <c r="DQ3367" s="81">
        <v>4.5333556528086407E-7</v>
      </c>
      <c r="DR3367" s="81">
        <v>0</v>
      </c>
      <c r="DS3367" s="81">
        <v>4.5333556528086407E-7</v>
      </c>
      <c r="DT3367" s="81">
        <v>4.5333556528086407E-7</v>
      </c>
      <c r="DU3367" s="81">
        <v>0</v>
      </c>
      <c r="DV3367" s="81">
        <v>4.5333556528086407E-7</v>
      </c>
      <c r="DW3367" s="81">
        <v>4.5333556528086407E-7</v>
      </c>
      <c r="GE3367" s="81" t="s">
        <v>449</v>
      </c>
      <c r="GF3367" s="81" t="s">
        <v>155</v>
      </c>
      <c r="GG3367" s="81" t="s">
        <v>475</v>
      </c>
      <c r="GH3367" s="81" t="s">
        <v>455</v>
      </c>
      <c r="GI3367" s="81">
        <v>2024</v>
      </c>
      <c r="GJ3367" s="81" t="s">
        <v>201</v>
      </c>
      <c r="GK3367" s="81">
        <v>428.60232122012621</v>
      </c>
      <c r="GL3367" s="81">
        <v>57.592095999999998</v>
      </c>
      <c r="GM3367" s="81">
        <v>2024</v>
      </c>
      <c r="GN3367" s="81" t="s">
        <v>173</v>
      </c>
      <c r="GO3367" s="81">
        <v>1.1148832299820636E-2</v>
      </c>
      <c r="GP3367" s="81">
        <v>10</v>
      </c>
      <c r="GQ3367" s="81">
        <v>0</v>
      </c>
      <c r="GR3367" s="81" t="s">
        <v>448</v>
      </c>
      <c r="GS3367" s="81">
        <v>1.1148832299820636E-2</v>
      </c>
      <c r="GT3367" s="81">
        <v>4.7784154025970427</v>
      </c>
      <c r="GU3367" s="81">
        <v>1.1148832299820636E-2</v>
      </c>
      <c r="GV3367" s="81">
        <v>4.7784154025970427</v>
      </c>
      <c r="GW3367" s="81">
        <v>1.1148832299820636E-2</v>
      </c>
      <c r="GX3367" s="81">
        <v>4.7784154025970427</v>
      </c>
      <c r="GY3367" s="81">
        <v>1.1148832299820636E-2</v>
      </c>
      <c r="GZ3367" s="81">
        <v>4.7784154025970427</v>
      </c>
    </row>
    <row r="3368" spans="98:208" x14ac:dyDescent="0.25">
      <c r="CT3368" s="81" t="s">
        <v>155</v>
      </c>
      <c r="CU3368" s="81" t="s">
        <v>473</v>
      </c>
      <c r="CV3368" s="81" t="s">
        <v>453</v>
      </c>
      <c r="CW3368" s="81">
        <v>2031</v>
      </c>
      <c r="CX3368" s="81">
        <v>0</v>
      </c>
      <c r="CY3368" s="81">
        <v>0</v>
      </c>
      <c r="CZ3368" s="81">
        <v>0</v>
      </c>
      <c r="DA3368" s="81">
        <v>0</v>
      </c>
      <c r="DB3368" s="81">
        <v>8.3606377745129495E-2</v>
      </c>
      <c r="DC3368" s="81">
        <v>3.9055083184884903E-2</v>
      </c>
      <c r="DD3368" s="81">
        <v>1.6949971741054041E-3</v>
      </c>
      <c r="DE3368" s="81">
        <v>4.2856297386136367E-2</v>
      </c>
      <c r="DF3368" s="81">
        <v>0</v>
      </c>
      <c r="DG3368" s="81">
        <v>0</v>
      </c>
      <c r="DH3368" s="81">
        <v>4.3541857288382661E-4</v>
      </c>
      <c r="DI3368" s="81">
        <v>4.3541857288382661E-4</v>
      </c>
      <c r="DJ3368" s="81">
        <v>1.041148893301384E-3</v>
      </c>
      <c r="DL3368" s="81">
        <v>0</v>
      </c>
      <c r="DM3368" s="81">
        <v>0</v>
      </c>
      <c r="DN3368" s="81">
        <v>0</v>
      </c>
      <c r="DO3368" s="81">
        <v>0</v>
      </c>
      <c r="DP3368" s="81">
        <v>0</v>
      </c>
      <c r="DQ3368" s="81">
        <v>0</v>
      </c>
      <c r="DR3368" s="81">
        <v>0</v>
      </c>
      <c r="DS3368" s="81">
        <v>4.5333556528086407E-7</v>
      </c>
      <c r="DT3368" s="81">
        <v>4.5333556528086407E-7</v>
      </c>
      <c r="DU3368" s="81">
        <v>0</v>
      </c>
      <c r="DV3368" s="81">
        <v>4.5333556528086407E-7</v>
      </c>
      <c r="DW3368" s="81">
        <v>4.5333556528086407E-7</v>
      </c>
      <c r="GE3368" s="81" t="s">
        <v>449</v>
      </c>
      <c r="GF3368" s="81" t="s">
        <v>155</v>
      </c>
      <c r="GG3368" s="81" t="s">
        <v>475</v>
      </c>
      <c r="GH3368" s="81" t="s">
        <v>455</v>
      </c>
      <c r="GI3368" s="81">
        <v>2025</v>
      </c>
      <c r="GJ3368" s="81" t="s">
        <v>201</v>
      </c>
      <c r="GK3368" s="81">
        <v>428.60232122012621</v>
      </c>
      <c r="GL3368" s="81">
        <v>57.592095999999998</v>
      </c>
      <c r="GM3368" s="81">
        <v>2025</v>
      </c>
      <c r="GN3368" s="81" t="s">
        <v>173</v>
      </c>
      <c r="GO3368" s="81">
        <v>1.1148832299820636E-2</v>
      </c>
      <c r="GP3368" s="81">
        <v>10</v>
      </c>
      <c r="GQ3368" s="81">
        <v>0</v>
      </c>
      <c r="GR3368" s="81" t="s">
        <v>448</v>
      </c>
      <c r="GS3368" s="81">
        <v>1.1148832299820636E-2</v>
      </c>
      <c r="GT3368" s="81">
        <v>4.7784154025970427</v>
      </c>
      <c r="GU3368" s="81">
        <v>1.1148832299820636E-2</v>
      </c>
      <c r="GV3368" s="81">
        <v>4.7784154025970427</v>
      </c>
      <c r="GW3368" s="81">
        <v>1.1148832299820636E-2</v>
      </c>
      <c r="GX3368" s="81">
        <v>4.7784154025970427</v>
      </c>
      <c r="GY3368" s="81">
        <v>1.1148832299820636E-2</v>
      </c>
      <c r="GZ3368" s="81">
        <v>4.7784154025970427</v>
      </c>
    </row>
    <row r="3369" spans="98:208" x14ac:dyDescent="0.25">
      <c r="CT3369" s="81" t="s">
        <v>155</v>
      </c>
      <c r="CU3369" s="81" t="s">
        <v>473</v>
      </c>
      <c r="CV3369" s="81" t="s">
        <v>453</v>
      </c>
      <c r="CW3369" s="81">
        <v>2032</v>
      </c>
      <c r="CX3369" s="81">
        <v>0</v>
      </c>
      <c r="CY3369" s="81">
        <v>0</v>
      </c>
      <c r="CZ3369" s="81">
        <v>0</v>
      </c>
      <c r="DA3369" s="81">
        <v>0</v>
      </c>
      <c r="DB3369" s="81">
        <v>8.3606377745129495E-2</v>
      </c>
      <c r="DC3369" s="81">
        <v>3.9055083184884903E-2</v>
      </c>
      <c r="DD3369" s="81">
        <v>1.6949971741054041E-3</v>
      </c>
      <c r="DE3369" s="81">
        <v>4.2856297386136367E-2</v>
      </c>
      <c r="DF3369" s="81">
        <v>0</v>
      </c>
      <c r="DG3369" s="81">
        <v>0</v>
      </c>
      <c r="DH3369" s="81">
        <v>0</v>
      </c>
      <c r="DI3369" s="81">
        <v>4.3541857288382661E-4</v>
      </c>
      <c r="DJ3369" s="81">
        <v>1.041148893301384E-3</v>
      </c>
      <c r="DL3369" s="81">
        <v>0</v>
      </c>
      <c r="DM3369" s="81">
        <v>0</v>
      </c>
      <c r="DN3369" s="81">
        <v>0</v>
      </c>
      <c r="DO3369" s="81">
        <v>0</v>
      </c>
      <c r="DP3369" s="81">
        <v>0</v>
      </c>
      <c r="DQ3369" s="81">
        <v>0</v>
      </c>
      <c r="DR3369" s="81">
        <v>0</v>
      </c>
      <c r="DS3369" s="81">
        <v>0</v>
      </c>
      <c r="DT3369" s="81">
        <v>0</v>
      </c>
      <c r="DU3369" s="81">
        <v>0</v>
      </c>
      <c r="DV3369" s="81">
        <v>4.5333556528086407E-7</v>
      </c>
      <c r="DW3369" s="81">
        <v>4.5333556528086407E-7</v>
      </c>
      <c r="GE3369" s="81" t="s">
        <v>449</v>
      </c>
      <c r="GF3369" s="81" t="s">
        <v>155</v>
      </c>
      <c r="GG3369" s="81" t="s">
        <v>475</v>
      </c>
      <c r="GH3369" s="81" t="s">
        <v>455</v>
      </c>
      <c r="GI3369" s="81">
        <v>2026</v>
      </c>
      <c r="GJ3369" s="81" t="s">
        <v>201</v>
      </c>
      <c r="GK3369" s="81">
        <v>428.60232122012621</v>
      </c>
      <c r="GL3369" s="81">
        <v>57.592095999999998</v>
      </c>
      <c r="GM3369" s="81">
        <v>2026</v>
      </c>
      <c r="GN3369" s="81" t="s">
        <v>173</v>
      </c>
      <c r="GO3369" s="81">
        <v>1.1148832299820636E-2</v>
      </c>
      <c r="GP3369" s="81">
        <v>10</v>
      </c>
      <c r="GQ3369" s="81">
        <v>0</v>
      </c>
      <c r="GR3369" s="81" t="s">
        <v>448</v>
      </c>
      <c r="GS3369" s="81">
        <v>1.1148832299820636E-2</v>
      </c>
      <c r="GT3369" s="81">
        <v>4.7784154025970427</v>
      </c>
      <c r="GU3369" s="81">
        <v>1.1148832299820636E-2</v>
      </c>
      <c r="GV3369" s="81">
        <v>4.7784154025970427</v>
      </c>
      <c r="GW3369" s="81">
        <v>1.1148832299820636E-2</v>
      </c>
      <c r="GX3369" s="81">
        <v>4.7784154025970427</v>
      </c>
      <c r="GY3369" s="81">
        <v>1.1148832299820636E-2</v>
      </c>
      <c r="GZ3369" s="81">
        <v>4.7784154025970427</v>
      </c>
    </row>
    <row r="3370" spans="98:208" x14ac:dyDescent="0.25">
      <c r="CT3370" s="81" t="s">
        <v>155</v>
      </c>
      <c r="CU3370" s="81" t="s">
        <v>473</v>
      </c>
      <c r="CV3370" s="81" t="s">
        <v>454</v>
      </c>
      <c r="CW3370" s="81">
        <v>2020</v>
      </c>
      <c r="CX3370" s="81">
        <v>0</v>
      </c>
      <c r="CY3370" s="81">
        <v>0</v>
      </c>
      <c r="CZ3370" s="81">
        <v>0</v>
      </c>
      <c r="DA3370" s="81">
        <v>0</v>
      </c>
      <c r="DB3370" s="81">
        <v>21083.842824223491</v>
      </c>
      <c r="DC3370" s="81">
        <v>409.22373582044048</v>
      </c>
      <c r="DD3370" s="81">
        <v>13469.08781237654</v>
      </c>
      <c r="DE3370" s="81">
        <v>7205.5312760231927</v>
      </c>
      <c r="DF3370" s="81">
        <v>4.5623668037681941</v>
      </c>
      <c r="DG3370" s="81">
        <v>0</v>
      </c>
      <c r="DH3370" s="81">
        <v>0</v>
      </c>
      <c r="DI3370" s="81">
        <v>0</v>
      </c>
      <c r="DJ3370" s="81">
        <v>4.1156042574854371E-10</v>
      </c>
      <c r="DL3370" s="81">
        <v>0</v>
      </c>
      <c r="DM3370" s="81">
        <v>1.8776896241798606E-9</v>
      </c>
      <c r="DN3370" s="81">
        <v>1.8776896241798606E-9</v>
      </c>
      <c r="DO3370" s="81">
        <v>0</v>
      </c>
      <c r="DP3370" s="81">
        <v>0</v>
      </c>
      <c r="DQ3370" s="81">
        <v>0</v>
      </c>
      <c r="DR3370" s="81">
        <v>0</v>
      </c>
      <c r="DS3370" s="81">
        <v>0</v>
      </c>
      <c r="DT3370" s="81">
        <v>0</v>
      </c>
      <c r="DU3370" s="81">
        <v>0</v>
      </c>
      <c r="DV3370" s="81">
        <v>0</v>
      </c>
      <c r="DW3370" s="81">
        <v>0</v>
      </c>
      <c r="GE3370" s="81" t="s">
        <v>449</v>
      </c>
      <c r="GF3370" s="81" t="s">
        <v>155</v>
      </c>
      <c r="GG3370" s="81" t="s">
        <v>475</v>
      </c>
      <c r="GH3370" s="81" t="s">
        <v>455</v>
      </c>
      <c r="GI3370" s="81">
        <v>2027</v>
      </c>
      <c r="GJ3370" s="81" t="s">
        <v>201</v>
      </c>
      <c r="GK3370" s="81">
        <v>428.60232122012621</v>
      </c>
      <c r="GL3370" s="81">
        <v>57.592095999999998</v>
      </c>
      <c r="GM3370" s="81">
        <v>2027</v>
      </c>
      <c r="GN3370" s="81" t="s">
        <v>173</v>
      </c>
      <c r="GO3370" s="81">
        <v>1.1148832299820636E-2</v>
      </c>
      <c r="GP3370" s="81">
        <v>10</v>
      </c>
      <c r="GQ3370" s="81">
        <v>0</v>
      </c>
      <c r="GR3370" s="81" t="s">
        <v>448</v>
      </c>
      <c r="GS3370" s="81">
        <v>1.1148832299820636E-2</v>
      </c>
      <c r="GT3370" s="81">
        <v>4.7784154025970427</v>
      </c>
      <c r="GU3370" s="81">
        <v>1.1148832299820636E-2</v>
      </c>
      <c r="GV3370" s="81">
        <v>4.7784154025970427</v>
      </c>
      <c r="GW3370" s="81">
        <v>1.1148832299820636E-2</v>
      </c>
      <c r="GX3370" s="81">
        <v>4.7784154025970427</v>
      </c>
      <c r="GY3370" s="81">
        <v>1.1148832299820636E-2</v>
      </c>
      <c r="GZ3370" s="81">
        <v>4.7784154025970427</v>
      </c>
    </row>
    <row r="3371" spans="98:208" x14ac:dyDescent="0.25">
      <c r="CT3371" s="81" t="s">
        <v>155</v>
      </c>
      <c r="CU3371" s="81" t="s">
        <v>473</v>
      </c>
      <c r="CV3371" s="81" t="s">
        <v>454</v>
      </c>
      <c r="CW3371" s="81">
        <v>2021</v>
      </c>
      <c r="CX3371" s="81">
        <v>0</v>
      </c>
      <c r="CY3371" s="81">
        <v>0</v>
      </c>
      <c r="CZ3371" s="81">
        <v>0</v>
      </c>
      <c r="DA3371" s="81">
        <v>0</v>
      </c>
      <c r="DB3371" s="81">
        <v>21083.842824223491</v>
      </c>
      <c r="DC3371" s="81">
        <v>409.22373582044048</v>
      </c>
      <c r="DD3371" s="81">
        <v>13469.08781237654</v>
      </c>
      <c r="DE3371" s="81">
        <v>7205.5312760231927</v>
      </c>
      <c r="DF3371" s="81">
        <v>4.5623668037681941</v>
      </c>
      <c r="DG3371" s="81">
        <v>4.5623668037681941</v>
      </c>
      <c r="DH3371" s="81">
        <v>0</v>
      </c>
      <c r="DI3371" s="81">
        <v>0</v>
      </c>
      <c r="DJ3371" s="81">
        <v>4.1156042574854371E-10</v>
      </c>
      <c r="DL3371" s="81">
        <v>0</v>
      </c>
      <c r="DM3371" s="81">
        <v>1.8776896241798606E-9</v>
      </c>
      <c r="DN3371" s="81">
        <v>1.8776896241798606E-9</v>
      </c>
      <c r="DO3371" s="81">
        <v>0</v>
      </c>
      <c r="DP3371" s="81">
        <v>1.8776896241798606E-9</v>
      </c>
      <c r="DQ3371" s="81">
        <v>1.8776896241798606E-9</v>
      </c>
      <c r="DR3371" s="81">
        <v>0</v>
      </c>
      <c r="DS3371" s="81">
        <v>0</v>
      </c>
      <c r="DT3371" s="81">
        <v>0</v>
      </c>
      <c r="DU3371" s="81">
        <v>0</v>
      </c>
      <c r="DV3371" s="81">
        <v>0</v>
      </c>
      <c r="DW3371" s="81">
        <v>0</v>
      </c>
      <c r="GE3371" s="81" t="s">
        <v>449</v>
      </c>
      <c r="GF3371" s="81" t="s">
        <v>155</v>
      </c>
      <c r="GG3371" s="81" t="s">
        <v>475</v>
      </c>
      <c r="GH3371" s="81" t="s">
        <v>455</v>
      </c>
      <c r="GI3371" s="81">
        <v>2028</v>
      </c>
      <c r="GJ3371" s="81" t="s">
        <v>201</v>
      </c>
      <c r="GK3371" s="81">
        <v>453.26096055701009</v>
      </c>
      <c r="GL3371" s="81">
        <v>57.592095999999998</v>
      </c>
      <c r="GM3371" s="81">
        <v>2028</v>
      </c>
      <c r="GN3371" s="81" t="s">
        <v>173</v>
      </c>
      <c r="GO3371" s="81">
        <v>1.1148832299820636E-2</v>
      </c>
      <c r="GP3371" s="81">
        <v>10</v>
      </c>
      <c r="GQ3371" s="81">
        <v>0</v>
      </c>
      <c r="GR3371" s="81" t="s">
        <v>448</v>
      </c>
      <c r="GS3371" s="81">
        <v>1.1148832299820636E-2</v>
      </c>
      <c r="GT3371" s="81">
        <v>5.0533304373057213</v>
      </c>
      <c r="GU3371" s="81">
        <v>1.1148832299820636E-2</v>
      </c>
      <c r="GV3371" s="81">
        <v>5.0533304373057213</v>
      </c>
      <c r="GW3371" s="81">
        <v>1.1148832299820636E-2</v>
      </c>
      <c r="GX3371" s="81">
        <v>5.0533304373057213</v>
      </c>
      <c r="GY3371" s="81">
        <v>1.1148832299820636E-2</v>
      </c>
      <c r="GZ3371" s="81">
        <v>5.0533304373057213</v>
      </c>
    </row>
    <row r="3372" spans="98:208" x14ac:dyDescent="0.25">
      <c r="CT3372" s="81" t="s">
        <v>155</v>
      </c>
      <c r="CU3372" s="81" t="s">
        <v>473</v>
      </c>
      <c r="CV3372" s="81" t="s">
        <v>454</v>
      </c>
      <c r="CW3372" s="81">
        <v>2022</v>
      </c>
      <c r="CX3372" s="81">
        <v>0</v>
      </c>
      <c r="CY3372" s="81">
        <v>0</v>
      </c>
      <c r="CZ3372" s="81">
        <v>0</v>
      </c>
      <c r="DA3372" s="81">
        <v>0</v>
      </c>
      <c r="DB3372" s="81">
        <v>21083.842824223491</v>
      </c>
      <c r="DC3372" s="81">
        <v>409.22373582044048</v>
      </c>
      <c r="DD3372" s="81">
        <v>13469.08781237654</v>
      </c>
      <c r="DE3372" s="81">
        <v>7205.5312760231927</v>
      </c>
      <c r="DF3372" s="81">
        <v>4.5623668037681941</v>
      </c>
      <c r="DG3372" s="81">
        <v>4.5623668037681941</v>
      </c>
      <c r="DH3372" s="81">
        <v>4.5623668037681941</v>
      </c>
      <c r="DI3372" s="81">
        <v>0</v>
      </c>
      <c r="DJ3372" s="81">
        <v>4.1156042574854371E-10</v>
      </c>
      <c r="DL3372" s="81">
        <v>0</v>
      </c>
      <c r="DM3372" s="81">
        <v>1.8776896241798606E-9</v>
      </c>
      <c r="DN3372" s="81">
        <v>1.8776896241798606E-9</v>
      </c>
      <c r="DO3372" s="81">
        <v>0</v>
      </c>
      <c r="DP3372" s="81">
        <v>1.8776896241798606E-9</v>
      </c>
      <c r="DQ3372" s="81">
        <v>1.8776896241798606E-9</v>
      </c>
      <c r="DR3372" s="81">
        <v>0</v>
      </c>
      <c r="DS3372" s="81">
        <v>1.8776896241798606E-9</v>
      </c>
      <c r="DT3372" s="81">
        <v>1.8776896241798606E-9</v>
      </c>
      <c r="DU3372" s="81">
        <v>0</v>
      </c>
      <c r="DV3372" s="81">
        <v>0</v>
      </c>
      <c r="DW3372" s="81">
        <v>0</v>
      </c>
      <c r="GE3372" s="81" t="s">
        <v>449</v>
      </c>
      <c r="GF3372" s="81" t="s">
        <v>155</v>
      </c>
      <c r="GG3372" s="81" t="s">
        <v>475</v>
      </c>
      <c r="GH3372" s="81" t="s">
        <v>455</v>
      </c>
      <c r="GI3372" s="81">
        <v>2029</v>
      </c>
      <c r="GJ3372" s="81" t="s">
        <v>201</v>
      </c>
      <c r="GK3372" s="81">
        <v>453.26096055701009</v>
      </c>
      <c r="GL3372" s="81">
        <v>57.592095999999998</v>
      </c>
      <c r="GM3372" s="81">
        <v>2029</v>
      </c>
      <c r="GN3372" s="81" t="s">
        <v>173</v>
      </c>
      <c r="GO3372" s="81">
        <v>1.1148832299820636E-2</v>
      </c>
      <c r="GP3372" s="81">
        <v>10</v>
      </c>
      <c r="GQ3372" s="81">
        <v>0</v>
      </c>
      <c r="GR3372" s="81" t="s">
        <v>448</v>
      </c>
      <c r="GS3372" s="81">
        <v>1.1148832299820636E-2</v>
      </c>
      <c r="GT3372" s="81">
        <v>5.0533304373057213</v>
      </c>
      <c r="GU3372" s="81">
        <v>1.1148832299820636E-2</v>
      </c>
      <c r="GV3372" s="81">
        <v>5.0533304373057213</v>
      </c>
      <c r="GW3372" s="81">
        <v>1.1148832299820636E-2</v>
      </c>
      <c r="GX3372" s="81">
        <v>5.0533304373057213</v>
      </c>
      <c r="GY3372" s="81">
        <v>1.1148832299820636E-2</v>
      </c>
      <c r="GZ3372" s="81">
        <v>5.0533304373057213</v>
      </c>
    </row>
    <row r="3373" spans="98:208" x14ac:dyDescent="0.25">
      <c r="CT3373" s="81" t="s">
        <v>155</v>
      </c>
      <c r="CU3373" s="81" t="s">
        <v>473</v>
      </c>
      <c r="CV3373" s="81" t="s">
        <v>454</v>
      </c>
      <c r="CW3373" s="81">
        <v>2023</v>
      </c>
      <c r="CX3373" s="81">
        <v>0</v>
      </c>
      <c r="CY3373" s="81">
        <v>0</v>
      </c>
      <c r="CZ3373" s="81">
        <v>0</v>
      </c>
      <c r="DA3373" s="81">
        <v>0</v>
      </c>
      <c r="DB3373" s="81">
        <v>21835.978114129619</v>
      </c>
      <c r="DC3373" s="81">
        <v>428.60232122030828</v>
      </c>
      <c r="DD3373" s="81">
        <v>13939.560973455909</v>
      </c>
      <c r="DE3373" s="81">
        <v>7467.8148194519936</v>
      </c>
      <c r="DF3373" s="81">
        <v>4.778415402599073</v>
      </c>
      <c r="DG3373" s="81">
        <v>4.778415402599073</v>
      </c>
      <c r="DH3373" s="81">
        <v>4.778415402599073</v>
      </c>
      <c r="DI3373" s="81">
        <v>4.778415402599073</v>
      </c>
      <c r="DJ3373" s="81">
        <v>4.1156042574854371E-10</v>
      </c>
      <c r="DL3373" s="81">
        <v>0</v>
      </c>
      <c r="DM3373" s="81">
        <v>1.9666066774970733E-9</v>
      </c>
      <c r="DN3373" s="81">
        <v>1.9666066774970733E-9</v>
      </c>
      <c r="DO3373" s="81">
        <v>0</v>
      </c>
      <c r="DP3373" s="81">
        <v>1.9666066774970733E-9</v>
      </c>
      <c r="DQ3373" s="81">
        <v>1.9666066774970733E-9</v>
      </c>
      <c r="DR3373" s="81">
        <v>0</v>
      </c>
      <c r="DS3373" s="81">
        <v>1.9666066774970733E-9</v>
      </c>
      <c r="DT3373" s="81">
        <v>1.9666066774970733E-9</v>
      </c>
      <c r="DU3373" s="81">
        <v>0</v>
      </c>
      <c r="DV3373" s="81">
        <v>1.9666066774970733E-9</v>
      </c>
      <c r="DW3373" s="81">
        <v>1.9666066774970733E-9</v>
      </c>
      <c r="GE3373" s="81" t="s">
        <v>449</v>
      </c>
      <c r="GF3373" s="81" t="s">
        <v>155</v>
      </c>
      <c r="GG3373" s="81" t="s">
        <v>475</v>
      </c>
      <c r="GH3373" s="81" t="s">
        <v>455</v>
      </c>
      <c r="GI3373" s="81">
        <v>2030</v>
      </c>
      <c r="GJ3373" s="81" t="s">
        <v>201</v>
      </c>
      <c r="GK3373" s="81">
        <v>453.26096055701009</v>
      </c>
      <c r="GL3373" s="81">
        <v>57.592095999999998</v>
      </c>
      <c r="GM3373" s="81">
        <v>2030</v>
      </c>
      <c r="GN3373" s="81" t="s">
        <v>173</v>
      </c>
      <c r="GO3373" s="81">
        <v>1.1148832299820636E-2</v>
      </c>
      <c r="GP3373" s="81">
        <v>10</v>
      </c>
      <c r="GQ3373" s="81">
        <v>0</v>
      </c>
      <c r="GR3373" s="81" t="s">
        <v>448</v>
      </c>
      <c r="GS3373" s="81">
        <v>0</v>
      </c>
      <c r="GT3373" s="81">
        <v>0</v>
      </c>
      <c r="GU3373" s="81">
        <v>1.1148832299820636E-2</v>
      </c>
      <c r="GV3373" s="81">
        <v>5.0533304373057213</v>
      </c>
      <c r="GW3373" s="81">
        <v>1.1148832299820636E-2</v>
      </c>
      <c r="GX3373" s="81">
        <v>5.0533304373057213</v>
      </c>
      <c r="GY3373" s="81">
        <v>1.1148832299820636E-2</v>
      </c>
      <c r="GZ3373" s="81">
        <v>5.0533304373057213</v>
      </c>
    </row>
    <row r="3374" spans="98:208" x14ac:dyDescent="0.25">
      <c r="CT3374" s="81" t="s">
        <v>155</v>
      </c>
      <c r="CU3374" s="81" t="s">
        <v>473</v>
      </c>
      <c r="CV3374" s="81" t="s">
        <v>454</v>
      </c>
      <c r="CW3374" s="81">
        <v>2024</v>
      </c>
      <c r="CX3374" s="81">
        <v>0</v>
      </c>
      <c r="CY3374" s="81">
        <v>0</v>
      </c>
      <c r="CZ3374" s="81">
        <v>0</v>
      </c>
      <c r="DA3374" s="81">
        <v>0</v>
      </c>
      <c r="DB3374" s="81">
        <v>21835.978114129619</v>
      </c>
      <c r="DC3374" s="81">
        <v>428.60232122030828</v>
      </c>
      <c r="DD3374" s="81">
        <v>13939.560973455909</v>
      </c>
      <c r="DE3374" s="81">
        <v>7467.8148194519936</v>
      </c>
      <c r="DF3374" s="81">
        <v>4.778415402599073</v>
      </c>
      <c r="DG3374" s="81">
        <v>4.778415402599073</v>
      </c>
      <c r="DH3374" s="81">
        <v>4.778415402599073</v>
      </c>
      <c r="DI3374" s="81">
        <v>4.778415402599073</v>
      </c>
      <c r="DJ3374" s="81">
        <v>4.1156042574854371E-10</v>
      </c>
      <c r="DL3374" s="81">
        <v>0</v>
      </c>
      <c r="DM3374" s="81">
        <v>1.9666066774970733E-9</v>
      </c>
      <c r="DN3374" s="81">
        <v>1.9666066774970733E-9</v>
      </c>
      <c r="DO3374" s="81">
        <v>0</v>
      </c>
      <c r="DP3374" s="81">
        <v>1.9666066774970733E-9</v>
      </c>
      <c r="DQ3374" s="81">
        <v>1.9666066774970733E-9</v>
      </c>
      <c r="DR3374" s="81">
        <v>0</v>
      </c>
      <c r="DS3374" s="81">
        <v>1.9666066774970733E-9</v>
      </c>
      <c r="DT3374" s="81">
        <v>1.9666066774970733E-9</v>
      </c>
      <c r="DU3374" s="81">
        <v>0</v>
      </c>
      <c r="DV3374" s="81">
        <v>1.9666066774970733E-9</v>
      </c>
      <c r="DW3374" s="81">
        <v>1.9666066774970733E-9</v>
      </c>
      <c r="GE3374" s="81" t="s">
        <v>449</v>
      </c>
      <c r="GF3374" s="81" t="s">
        <v>155</v>
      </c>
      <c r="GG3374" s="81" t="s">
        <v>475</v>
      </c>
      <c r="GH3374" s="81" t="s">
        <v>455</v>
      </c>
      <c r="GI3374" s="81">
        <v>2031</v>
      </c>
      <c r="GJ3374" s="81" t="s">
        <v>201</v>
      </c>
      <c r="GK3374" s="81">
        <v>453.26096055701009</v>
      </c>
      <c r="GL3374" s="81">
        <v>57.592095999999998</v>
      </c>
      <c r="GM3374" s="81">
        <v>2031</v>
      </c>
      <c r="GN3374" s="81" t="s">
        <v>173</v>
      </c>
      <c r="GO3374" s="81">
        <v>1.1148832299820636E-2</v>
      </c>
      <c r="GP3374" s="81">
        <v>10</v>
      </c>
      <c r="GQ3374" s="81">
        <v>0</v>
      </c>
      <c r="GR3374" s="81" t="s">
        <v>448</v>
      </c>
      <c r="GS3374" s="81">
        <v>0</v>
      </c>
      <c r="GT3374" s="81">
        <v>0</v>
      </c>
      <c r="GU3374" s="81">
        <v>0</v>
      </c>
      <c r="GV3374" s="81">
        <v>0</v>
      </c>
      <c r="GW3374" s="81">
        <v>1.1148832299820636E-2</v>
      </c>
      <c r="GX3374" s="81">
        <v>5.0533304373057213</v>
      </c>
      <c r="GY3374" s="81">
        <v>1.1148832299820636E-2</v>
      </c>
      <c r="GZ3374" s="81">
        <v>5.0533304373057213</v>
      </c>
    </row>
    <row r="3375" spans="98:208" x14ac:dyDescent="0.25">
      <c r="CT3375" s="81" t="s">
        <v>155</v>
      </c>
      <c r="CU3375" s="81" t="s">
        <v>473</v>
      </c>
      <c r="CV3375" s="81" t="s">
        <v>454</v>
      </c>
      <c r="CW3375" s="81">
        <v>2025</v>
      </c>
      <c r="CX3375" s="81">
        <v>0</v>
      </c>
      <c r="CY3375" s="81">
        <v>0</v>
      </c>
      <c r="CZ3375" s="81">
        <v>0</v>
      </c>
      <c r="DA3375" s="81">
        <v>0</v>
      </c>
      <c r="DB3375" s="81">
        <v>21835.978114129619</v>
      </c>
      <c r="DC3375" s="81">
        <v>428.60232122030828</v>
      </c>
      <c r="DD3375" s="81">
        <v>13939.560973455909</v>
      </c>
      <c r="DE3375" s="81">
        <v>7467.8148194519936</v>
      </c>
      <c r="DF3375" s="81">
        <v>4.778415402599073</v>
      </c>
      <c r="DG3375" s="81">
        <v>4.778415402599073</v>
      </c>
      <c r="DH3375" s="81">
        <v>4.778415402599073</v>
      </c>
      <c r="DI3375" s="81">
        <v>4.778415402599073</v>
      </c>
      <c r="DJ3375" s="81">
        <v>4.1156042574854371E-10</v>
      </c>
      <c r="DL3375" s="81">
        <v>0</v>
      </c>
      <c r="DM3375" s="81">
        <v>1.9666066774970733E-9</v>
      </c>
      <c r="DN3375" s="81">
        <v>1.9666066774970733E-9</v>
      </c>
      <c r="DO3375" s="81">
        <v>0</v>
      </c>
      <c r="DP3375" s="81">
        <v>1.9666066774970733E-9</v>
      </c>
      <c r="DQ3375" s="81">
        <v>1.9666066774970733E-9</v>
      </c>
      <c r="DR3375" s="81">
        <v>0</v>
      </c>
      <c r="DS3375" s="81">
        <v>1.9666066774970733E-9</v>
      </c>
      <c r="DT3375" s="81">
        <v>1.9666066774970733E-9</v>
      </c>
      <c r="DU3375" s="81">
        <v>0</v>
      </c>
      <c r="DV3375" s="81">
        <v>1.9666066774970733E-9</v>
      </c>
      <c r="DW3375" s="81">
        <v>1.9666066774970733E-9</v>
      </c>
      <c r="GE3375" s="81" t="s">
        <v>449</v>
      </c>
      <c r="GF3375" s="81" t="s">
        <v>155</v>
      </c>
      <c r="GG3375" s="81" t="s">
        <v>475</v>
      </c>
      <c r="GH3375" s="81" t="s">
        <v>455</v>
      </c>
      <c r="GI3375" s="81">
        <v>2032</v>
      </c>
      <c r="GJ3375" s="81" t="s">
        <v>201</v>
      </c>
      <c r="GK3375" s="81">
        <v>453.26096055701009</v>
      </c>
      <c r="GL3375" s="81">
        <v>57.592095999999998</v>
      </c>
      <c r="GM3375" s="81">
        <v>2032</v>
      </c>
      <c r="GN3375" s="81" t="s">
        <v>173</v>
      </c>
      <c r="GO3375" s="81">
        <v>1.1148832299820636E-2</v>
      </c>
      <c r="GP3375" s="81">
        <v>10</v>
      </c>
      <c r="GQ3375" s="81">
        <v>0</v>
      </c>
      <c r="GR3375" s="81" t="s">
        <v>448</v>
      </c>
      <c r="GS3375" s="81">
        <v>0</v>
      </c>
      <c r="GT3375" s="81">
        <v>0</v>
      </c>
      <c r="GU3375" s="81">
        <v>0</v>
      </c>
      <c r="GV3375" s="81">
        <v>0</v>
      </c>
      <c r="GW3375" s="81">
        <v>0</v>
      </c>
      <c r="GX3375" s="81">
        <v>0</v>
      </c>
      <c r="GY3375" s="81">
        <v>1.1148832299820636E-2</v>
      </c>
      <c r="GZ3375" s="81">
        <v>5.0533304373057213</v>
      </c>
    </row>
    <row r="3376" spans="98:208" x14ac:dyDescent="0.25">
      <c r="CT3376" s="81" t="s">
        <v>155</v>
      </c>
      <c r="CU3376" s="81" t="s">
        <v>473</v>
      </c>
      <c r="CV3376" s="81" t="s">
        <v>454</v>
      </c>
      <c r="CW3376" s="81">
        <v>2026</v>
      </c>
      <c r="CX3376" s="81">
        <v>0</v>
      </c>
      <c r="CY3376" s="81">
        <v>0</v>
      </c>
      <c r="CZ3376" s="81">
        <v>0</v>
      </c>
      <c r="DA3376" s="81">
        <v>0</v>
      </c>
      <c r="DB3376" s="81">
        <v>21835.978114129619</v>
      </c>
      <c r="DC3376" s="81">
        <v>428.60232122030828</v>
      </c>
      <c r="DD3376" s="81">
        <v>13939.560973455909</v>
      </c>
      <c r="DE3376" s="81">
        <v>7467.8148194519936</v>
      </c>
      <c r="DF3376" s="81">
        <v>4.778415402599073</v>
      </c>
      <c r="DG3376" s="81">
        <v>4.778415402599073</v>
      </c>
      <c r="DH3376" s="81">
        <v>4.778415402599073</v>
      </c>
      <c r="DI3376" s="81">
        <v>4.778415402599073</v>
      </c>
      <c r="DJ3376" s="81">
        <v>4.1156042574854371E-10</v>
      </c>
      <c r="DL3376" s="81">
        <v>0</v>
      </c>
      <c r="DM3376" s="81">
        <v>1.9666066774970733E-9</v>
      </c>
      <c r="DN3376" s="81">
        <v>1.9666066774970733E-9</v>
      </c>
      <c r="DO3376" s="81">
        <v>0</v>
      </c>
      <c r="DP3376" s="81">
        <v>1.9666066774970733E-9</v>
      </c>
      <c r="DQ3376" s="81">
        <v>1.9666066774970733E-9</v>
      </c>
      <c r="DR3376" s="81">
        <v>0</v>
      </c>
      <c r="DS3376" s="81">
        <v>1.9666066774970733E-9</v>
      </c>
      <c r="DT3376" s="81">
        <v>1.9666066774970733E-9</v>
      </c>
      <c r="DU3376" s="81">
        <v>0</v>
      </c>
      <c r="DV3376" s="81">
        <v>1.9666066774970733E-9</v>
      </c>
      <c r="DW3376" s="81">
        <v>1.9666066774970733E-9</v>
      </c>
      <c r="GE3376" s="81" t="s">
        <v>449</v>
      </c>
      <c r="GF3376" s="81" t="s">
        <v>155</v>
      </c>
      <c r="GG3376" s="81" t="s">
        <v>476</v>
      </c>
      <c r="GH3376" s="81" t="s">
        <v>457</v>
      </c>
      <c r="GI3376" s="81">
        <v>2021</v>
      </c>
      <c r="GJ3376" s="81" t="s">
        <v>201</v>
      </c>
      <c r="GK3376" s="81">
        <v>222.22942162788641</v>
      </c>
      <c r="GL3376" s="81">
        <v>88.505645999999999</v>
      </c>
      <c r="GM3376" s="81">
        <v>2021</v>
      </c>
      <c r="GN3376" s="81" t="s">
        <v>173</v>
      </c>
      <c r="GO3376" s="81">
        <v>1.1148832299820636E-2</v>
      </c>
      <c r="GP3376" s="81">
        <v>10</v>
      </c>
      <c r="GQ3376" s="81">
        <v>0</v>
      </c>
      <c r="GR3376" s="81" t="s">
        <v>448</v>
      </c>
      <c r="GS3376" s="81">
        <v>1.1148832299820636E-2</v>
      </c>
      <c r="GT3376" s="81">
        <v>2.4775985538154388</v>
      </c>
      <c r="GU3376" s="81">
        <v>1.1148832299820636E-2</v>
      </c>
      <c r="GV3376" s="81">
        <v>2.4775985538154388</v>
      </c>
      <c r="GW3376" s="81">
        <v>0</v>
      </c>
      <c r="GX3376" s="81">
        <v>0</v>
      </c>
      <c r="GY3376" s="81">
        <v>0</v>
      </c>
      <c r="GZ3376" s="81">
        <v>0</v>
      </c>
    </row>
    <row r="3377" spans="98:208" x14ac:dyDescent="0.25">
      <c r="CT3377" s="81" t="s">
        <v>155</v>
      </c>
      <c r="CU3377" s="81" t="s">
        <v>473</v>
      </c>
      <c r="CV3377" s="81" t="s">
        <v>454</v>
      </c>
      <c r="CW3377" s="81">
        <v>2027</v>
      </c>
      <c r="CX3377" s="81">
        <v>0</v>
      </c>
      <c r="CY3377" s="81">
        <v>0</v>
      </c>
      <c r="CZ3377" s="81">
        <v>0</v>
      </c>
      <c r="DA3377" s="81">
        <v>0</v>
      </c>
      <c r="DB3377" s="81">
        <v>21835.978114129619</v>
      </c>
      <c r="DC3377" s="81">
        <v>428.60232122030828</v>
      </c>
      <c r="DD3377" s="81">
        <v>13939.560973455909</v>
      </c>
      <c r="DE3377" s="81">
        <v>7467.8148194519936</v>
      </c>
      <c r="DF3377" s="81">
        <v>4.778415402599073</v>
      </c>
      <c r="DG3377" s="81">
        <v>4.778415402599073</v>
      </c>
      <c r="DH3377" s="81">
        <v>4.778415402599073</v>
      </c>
      <c r="DI3377" s="81">
        <v>4.778415402599073</v>
      </c>
      <c r="DJ3377" s="81">
        <v>4.1156042574854371E-10</v>
      </c>
      <c r="DL3377" s="81">
        <v>0</v>
      </c>
      <c r="DM3377" s="81">
        <v>1.9666066774970733E-9</v>
      </c>
      <c r="DN3377" s="81">
        <v>1.9666066774970733E-9</v>
      </c>
      <c r="DO3377" s="81">
        <v>0</v>
      </c>
      <c r="DP3377" s="81">
        <v>1.9666066774970733E-9</v>
      </c>
      <c r="DQ3377" s="81">
        <v>1.9666066774970733E-9</v>
      </c>
      <c r="DR3377" s="81">
        <v>0</v>
      </c>
      <c r="DS3377" s="81">
        <v>1.9666066774970733E-9</v>
      </c>
      <c r="DT3377" s="81">
        <v>1.9666066774970733E-9</v>
      </c>
      <c r="DU3377" s="81">
        <v>0</v>
      </c>
      <c r="DV3377" s="81">
        <v>1.9666066774970733E-9</v>
      </c>
      <c r="DW3377" s="81">
        <v>1.9666066774970733E-9</v>
      </c>
      <c r="GE3377" s="81" t="s">
        <v>449</v>
      </c>
      <c r="GF3377" s="81" t="s">
        <v>155</v>
      </c>
      <c r="GG3377" s="81" t="s">
        <v>476</v>
      </c>
      <c r="GH3377" s="81" t="s">
        <v>457</v>
      </c>
      <c r="GI3377" s="81">
        <v>2022</v>
      </c>
      <c r="GJ3377" s="81" t="s">
        <v>201</v>
      </c>
      <c r="GK3377" s="81">
        <v>222.22942162788641</v>
      </c>
      <c r="GL3377" s="81">
        <v>88.505645999999999</v>
      </c>
      <c r="GM3377" s="81">
        <v>2022</v>
      </c>
      <c r="GN3377" s="81" t="s">
        <v>173</v>
      </c>
      <c r="GO3377" s="81">
        <v>1.1148832299820636E-2</v>
      </c>
      <c r="GP3377" s="81">
        <v>10</v>
      </c>
      <c r="GQ3377" s="81">
        <v>0</v>
      </c>
      <c r="GR3377" s="81" t="s">
        <v>448</v>
      </c>
      <c r="GS3377" s="81">
        <v>1.1148832299820636E-2</v>
      </c>
      <c r="GT3377" s="81">
        <v>2.4775985538154388</v>
      </c>
      <c r="GU3377" s="81">
        <v>1.1148832299820636E-2</v>
      </c>
      <c r="GV3377" s="81">
        <v>2.4775985538154388</v>
      </c>
      <c r="GW3377" s="81">
        <v>1.1148832299820636E-2</v>
      </c>
      <c r="GX3377" s="81">
        <v>2.4775985538154388</v>
      </c>
      <c r="GY3377" s="81">
        <v>0</v>
      </c>
      <c r="GZ3377" s="81">
        <v>0</v>
      </c>
    </row>
    <row r="3378" spans="98:208" x14ac:dyDescent="0.25">
      <c r="CT3378" s="81" t="s">
        <v>155</v>
      </c>
      <c r="CU3378" s="81" t="s">
        <v>473</v>
      </c>
      <c r="CV3378" s="81" t="s">
        <v>454</v>
      </c>
      <c r="CW3378" s="81">
        <v>2028</v>
      </c>
      <c r="CX3378" s="81">
        <v>0</v>
      </c>
      <c r="CY3378" s="81">
        <v>0</v>
      </c>
      <c r="CZ3378" s="81">
        <v>0</v>
      </c>
      <c r="DA3378" s="81">
        <v>0</v>
      </c>
      <c r="DB3378" s="81">
        <v>22783.18702890347</v>
      </c>
      <c r="DC3378" s="81">
        <v>453.26096055717261</v>
      </c>
      <c r="DD3378" s="81">
        <v>14531.335685568811</v>
      </c>
      <c r="DE3378" s="81">
        <v>7798.5903827741613</v>
      </c>
      <c r="DF3378" s="81">
        <v>5.0533304373075332</v>
      </c>
      <c r="DG3378" s="81">
        <v>5.0533304373075332</v>
      </c>
      <c r="DH3378" s="81">
        <v>5.0533304373075332</v>
      </c>
      <c r="DI3378" s="81">
        <v>5.0533304373075332</v>
      </c>
      <c r="DJ3378" s="81">
        <v>4.1156042574854371E-10</v>
      </c>
      <c r="DL3378" s="81">
        <v>0</v>
      </c>
      <c r="DM3378" s="81">
        <v>2.0797508262263629E-9</v>
      </c>
      <c r="DN3378" s="81">
        <v>2.0797508262263629E-9</v>
      </c>
      <c r="DO3378" s="81">
        <v>0</v>
      </c>
      <c r="DP3378" s="81">
        <v>2.0797508262263629E-9</v>
      </c>
      <c r="DQ3378" s="81">
        <v>2.0797508262263629E-9</v>
      </c>
      <c r="DR3378" s="81">
        <v>0</v>
      </c>
      <c r="DS3378" s="81">
        <v>2.0797508262263629E-9</v>
      </c>
      <c r="DT3378" s="81">
        <v>2.0797508262263629E-9</v>
      </c>
      <c r="DU3378" s="81">
        <v>0</v>
      </c>
      <c r="DV3378" s="81">
        <v>2.0797508262263629E-9</v>
      </c>
      <c r="DW3378" s="81">
        <v>2.0797508262263629E-9</v>
      </c>
      <c r="GE3378" s="81" t="s">
        <v>449</v>
      </c>
      <c r="GF3378" s="81" t="s">
        <v>155</v>
      </c>
      <c r="GG3378" s="81" t="s">
        <v>476</v>
      </c>
      <c r="GH3378" s="81" t="s">
        <v>457</v>
      </c>
      <c r="GI3378" s="81">
        <v>2023</v>
      </c>
      <c r="GJ3378" s="81" t="s">
        <v>201</v>
      </c>
      <c r="GK3378" s="81">
        <v>233.2300768079977</v>
      </c>
      <c r="GL3378" s="81">
        <v>88.505645999999999</v>
      </c>
      <c r="GM3378" s="81">
        <v>2023</v>
      </c>
      <c r="GN3378" s="81" t="s">
        <v>173</v>
      </c>
      <c r="GO3378" s="81">
        <v>1.1148832299820636E-2</v>
      </c>
      <c r="GP3378" s="81">
        <v>10</v>
      </c>
      <c r="GQ3378" s="81">
        <v>0</v>
      </c>
      <c r="GR3378" s="81" t="s">
        <v>448</v>
      </c>
      <c r="GS3378" s="81">
        <v>1.1148832299820636E-2</v>
      </c>
      <c r="GT3378" s="81">
        <v>2.6002430136066526</v>
      </c>
      <c r="GU3378" s="81">
        <v>1.1148832299820636E-2</v>
      </c>
      <c r="GV3378" s="81">
        <v>2.6002430136066526</v>
      </c>
      <c r="GW3378" s="81">
        <v>1.1148832299820636E-2</v>
      </c>
      <c r="GX3378" s="81">
        <v>2.6002430136066526</v>
      </c>
      <c r="GY3378" s="81">
        <v>1.1148832299820636E-2</v>
      </c>
      <c r="GZ3378" s="81">
        <v>2.6002430136066526</v>
      </c>
    </row>
    <row r="3379" spans="98:208" x14ac:dyDescent="0.25">
      <c r="CT3379" s="81" t="s">
        <v>155</v>
      </c>
      <c r="CU3379" s="81" t="s">
        <v>473</v>
      </c>
      <c r="CV3379" s="81" t="s">
        <v>454</v>
      </c>
      <c r="CW3379" s="81">
        <v>2029</v>
      </c>
      <c r="CX3379" s="81">
        <v>0</v>
      </c>
      <c r="CY3379" s="81">
        <v>0</v>
      </c>
      <c r="CZ3379" s="81">
        <v>0</v>
      </c>
      <c r="DA3379" s="81">
        <v>0</v>
      </c>
      <c r="DB3379" s="81">
        <v>22783.18702890347</v>
      </c>
      <c r="DC3379" s="81">
        <v>453.26096055717261</v>
      </c>
      <c r="DD3379" s="81">
        <v>14531.335685568811</v>
      </c>
      <c r="DE3379" s="81">
        <v>7798.5903827741613</v>
      </c>
      <c r="DF3379" s="81">
        <v>5.0533304373075332</v>
      </c>
      <c r="DG3379" s="81">
        <v>5.0533304373075332</v>
      </c>
      <c r="DH3379" s="81">
        <v>5.0533304373075332</v>
      </c>
      <c r="DI3379" s="81">
        <v>5.0533304373075332</v>
      </c>
      <c r="DJ3379" s="81">
        <v>4.1156042574854371E-10</v>
      </c>
      <c r="DL3379" s="81">
        <v>0</v>
      </c>
      <c r="DM3379" s="81">
        <v>2.0797508262263629E-9</v>
      </c>
      <c r="DN3379" s="81">
        <v>2.0797508262263629E-9</v>
      </c>
      <c r="DO3379" s="81">
        <v>0</v>
      </c>
      <c r="DP3379" s="81">
        <v>2.0797508262263629E-9</v>
      </c>
      <c r="DQ3379" s="81">
        <v>2.0797508262263629E-9</v>
      </c>
      <c r="DR3379" s="81">
        <v>0</v>
      </c>
      <c r="DS3379" s="81">
        <v>2.0797508262263629E-9</v>
      </c>
      <c r="DT3379" s="81">
        <v>2.0797508262263629E-9</v>
      </c>
      <c r="DU3379" s="81">
        <v>0</v>
      </c>
      <c r="DV3379" s="81">
        <v>2.0797508262263629E-9</v>
      </c>
      <c r="DW3379" s="81">
        <v>2.0797508262263629E-9</v>
      </c>
      <c r="GE3379" s="81" t="s">
        <v>449</v>
      </c>
      <c r="GF3379" s="81" t="s">
        <v>155</v>
      </c>
      <c r="GG3379" s="81" t="s">
        <v>476</v>
      </c>
      <c r="GH3379" s="81" t="s">
        <v>457</v>
      </c>
      <c r="GI3379" s="81">
        <v>2024</v>
      </c>
      <c r="GJ3379" s="81" t="s">
        <v>201</v>
      </c>
      <c r="GK3379" s="81">
        <v>233.2300768079977</v>
      </c>
      <c r="GL3379" s="81">
        <v>88.505645999999999</v>
      </c>
      <c r="GM3379" s="81">
        <v>2024</v>
      </c>
      <c r="GN3379" s="81" t="s">
        <v>173</v>
      </c>
      <c r="GO3379" s="81">
        <v>1.1148832299820636E-2</v>
      </c>
      <c r="GP3379" s="81">
        <v>10</v>
      </c>
      <c r="GQ3379" s="81">
        <v>0</v>
      </c>
      <c r="GR3379" s="81" t="s">
        <v>448</v>
      </c>
      <c r="GS3379" s="81">
        <v>1.1148832299820636E-2</v>
      </c>
      <c r="GT3379" s="81">
        <v>2.6002430136066526</v>
      </c>
      <c r="GU3379" s="81">
        <v>1.1148832299820636E-2</v>
      </c>
      <c r="GV3379" s="81">
        <v>2.6002430136066526</v>
      </c>
      <c r="GW3379" s="81">
        <v>1.1148832299820636E-2</v>
      </c>
      <c r="GX3379" s="81">
        <v>2.6002430136066526</v>
      </c>
      <c r="GY3379" s="81">
        <v>1.1148832299820636E-2</v>
      </c>
      <c r="GZ3379" s="81">
        <v>2.6002430136066526</v>
      </c>
    </row>
    <row r="3380" spans="98:208" x14ac:dyDescent="0.25">
      <c r="CT3380" s="81" t="s">
        <v>155</v>
      </c>
      <c r="CU3380" s="81" t="s">
        <v>473</v>
      </c>
      <c r="CV3380" s="81" t="s">
        <v>454</v>
      </c>
      <c r="CW3380" s="81">
        <v>2030</v>
      </c>
      <c r="CX3380" s="81">
        <v>0</v>
      </c>
      <c r="CY3380" s="81">
        <v>0</v>
      </c>
      <c r="CZ3380" s="81">
        <v>0</v>
      </c>
      <c r="DA3380" s="81">
        <v>0</v>
      </c>
      <c r="DB3380" s="81">
        <v>22783.18702890347</v>
      </c>
      <c r="DC3380" s="81">
        <v>453.26096055717261</v>
      </c>
      <c r="DD3380" s="81">
        <v>14531.335685568811</v>
      </c>
      <c r="DE3380" s="81">
        <v>7798.5903827741613</v>
      </c>
      <c r="DF3380" s="81">
        <v>0</v>
      </c>
      <c r="DG3380" s="81">
        <v>5.0533304373075332</v>
      </c>
      <c r="DH3380" s="81">
        <v>5.0533304373075332</v>
      </c>
      <c r="DI3380" s="81">
        <v>5.0533304373075332</v>
      </c>
      <c r="DJ3380" s="81">
        <v>4.1156042574854371E-10</v>
      </c>
      <c r="DL3380" s="81">
        <v>0</v>
      </c>
      <c r="DM3380" s="81">
        <v>0</v>
      </c>
      <c r="DN3380" s="81">
        <v>0</v>
      </c>
      <c r="DO3380" s="81">
        <v>0</v>
      </c>
      <c r="DP3380" s="81">
        <v>2.0797508262263629E-9</v>
      </c>
      <c r="DQ3380" s="81">
        <v>2.0797508262263629E-9</v>
      </c>
      <c r="DR3380" s="81">
        <v>0</v>
      </c>
      <c r="DS3380" s="81">
        <v>2.0797508262263629E-9</v>
      </c>
      <c r="DT3380" s="81">
        <v>2.0797508262263629E-9</v>
      </c>
      <c r="DU3380" s="81">
        <v>0</v>
      </c>
      <c r="DV3380" s="81">
        <v>2.0797508262263629E-9</v>
      </c>
      <c r="DW3380" s="81">
        <v>2.0797508262263629E-9</v>
      </c>
      <c r="GE3380" s="81" t="s">
        <v>449</v>
      </c>
      <c r="GF3380" s="81" t="s">
        <v>155</v>
      </c>
      <c r="GG3380" s="81" t="s">
        <v>476</v>
      </c>
      <c r="GH3380" s="81" t="s">
        <v>457</v>
      </c>
      <c r="GI3380" s="81">
        <v>2025</v>
      </c>
      <c r="GJ3380" s="81" t="s">
        <v>201</v>
      </c>
      <c r="GK3380" s="81">
        <v>233.2300768079977</v>
      </c>
      <c r="GL3380" s="81">
        <v>88.505645999999999</v>
      </c>
      <c r="GM3380" s="81">
        <v>2025</v>
      </c>
      <c r="GN3380" s="81" t="s">
        <v>173</v>
      </c>
      <c r="GO3380" s="81">
        <v>1.1148832299820636E-2</v>
      </c>
      <c r="GP3380" s="81">
        <v>10</v>
      </c>
      <c r="GQ3380" s="81">
        <v>0</v>
      </c>
      <c r="GR3380" s="81" t="s">
        <v>448</v>
      </c>
      <c r="GS3380" s="81">
        <v>1.1148832299820636E-2</v>
      </c>
      <c r="GT3380" s="81">
        <v>2.6002430136066526</v>
      </c>
      <c r="GU3380" s="81">
        <v>1.1148832299820636E-2</v>
      </c>
      <c r="GV3380" s="81">
        <v>2.6002430136066526</v>
      </c>
      <c r="GW3380" s="81">
        <v>1.1148832299820636E-2</v>
      </c>
      <c r="GX3380" s="81">
        <v>2.6002430136066526</v>
      </c>
      <c r="GY3380" s="81">
        <v>1.1148832299820636E-2</v>
      </c>
      <c r="GZ3380" s="81">
        <v>2.6002430136066526</v>
      </c>
    </row>
    <row r="3381" spans="98:208" x14ac:dyDescent="0.25">
      <c r="CT3381" s="81" t="s">
        <v>155</v>
      </c>
      <c r="CU3381" s="81" t="s">
        <v>473</v>
      </c>
      <c r="CV3381" s="81" t="s">
        <v>454</v>
      </c>
      <c r="CW3381" s="81">
        <v>2031</v>
      </c>
      <c r="CX3381" s="81">
        <v>0</v>
      </c>
      <c r="CY3381" s="81">
        <v>0</v>
      </c>
      <c r="CZ3381" s="81">
        <v>0</v>
      </c>
      <c r="DA3381" s="81">
        <v>0</v>
      </c>
      <c r="DB3381" s="81">
        <v>22783.18702890347</v>
      </c>
      <c r="DC3381" s="81">
        <v>453.26096055717261</v>
      </c>
      <c r="DD3381" s="81">
        <v>14531.335685568811</v>
      </c>
      <c r="DE3381" s="81">
        <v>7798.5903827741613</v>
      </c>
      <c r="DF3381" s="81">
        <v>0</v>
      </c>
      <c r="DG3381" s="81">
        <v>0</v>
      </c>
      <c r="DH3381" s="81">
        <v>5.0533304373075332</v>
      </c>
      <c r="DI3381" s="81">
        <v>5.0533304373075332</v>
      </c>
      <c r="DJ3381" s="81">
        <v>4.1156042574854371E-10</v>
      </c>
      <c r="DL3381" s="81">
        <v>0</v>
      </c>
      <c r="DM3381" s="81">
        <v>0</v>
      </c>
      <c r="DN3381" s="81">
        <v>0</v>
      </c>
      <c r="DO3381" s="81">
        <v>0</v>
      </c>
      <c r="DP3381" s="81">
        <v>0</v>
      </c>
      <c r="DQ3381" s="81">
        <v>0</v>
      </c>
      <c r="DR3381" s="81">
        <v>0</v>
      </c>
      <c r="DS3381" s="81">
        <v>2.0797508262263629E-9</v>
      </c>
      <c r="DT3381" s="81">
        <v>2.0797508262263629E-9</v>
      </c>
      <c r="DU3381" s="81">
        <v>0</v>
      </c>
      <c r="DV3381" s="81">
        <v>2.0797508262263629E-9</v>
      </c>
      <c r="DW3381" s="81">
        <v>2.0797508262263629E-9</v>
      </c>
      <c r="GE3381" s="81" t="s">
        <v>449</v>
      </c>
      <c r="GF3381" s="81" t="s">
        <v>155</v>
      </c>
      <c r="GG3381" s="81" t="s">
        <v>476</v>
      </c>
      <c r="GH3381" s="81" t="s">
        <v>457</v>
      </c>
      <c r="GI3381" s="81">
        <v>2026</v>
      </c>
      <c r="GJ3381" s="81" t="s">
        <v>201</v>
      </c>
      <c r="GK3381" s="81">
        <v>233.2300768079977</v>
      </c>
      <c r="GL3381" s="81">
        <v>88.505645999999999</v>
      </c>
      <c r="GM3381" s="81">
        <v>2026</v>
      </c>
      <c r="GN3381" s="81" t="s">
        <v>173</v>
      </c>
      <c r="GO3381" s="81">
        <v>1.1148832299820636E-2</v>
      </c>
      <c r="GP3381" s="81">
        <v>10</v>
      </c>
      <c r="GQ3381" s="81">
        <v>0</v>
      </c>
      <c r="GR3381" s="81" t="s">
        <v>448</v>
      </c>
      <c r="GS3381" s="81">
        <v>1.1148832299820636E-2</v>
      </c>
      <c r="GT3381" s="81">
        <v>2.6002430136066526</v>
      </c>
      <c r="GU3381" s="81">
        <v>1.1148832299820636E-2</v>
      </c>
      <c r="GV3381" s="81">
        <v>2.6002430136066526</v>
      </c>
      <c r="GW3381" s="81">
        <v>1.1148832299820636E-2</v>
      </c>
      <c r="GX3381" s="81">
        <v>2.6002430136066526</v>
      </c>
      <c r="GY3381" s="81">
        <v>1.1148832299820636E-2</v>
      </c>
      <c r="GZ3381" s="81">
        <v>2.6002430136066526</v>
      </c>
    </row>
    <row r="3382" spans="98:208" x14ac:dyDescent="0.25">
      <c r="CT3382" s="81" t="s">
        <v>155</v>
      </c>
      <c r="CU3382" s="81" t="s">
        <v>473</v>
      </c>
      <c r="CV3382" s="81" t="s">
        <v>454</v>
      </c>
      <c r="CW3382" s="81">
        <v>2032</v>
      </c>
      <c r="CX3382" s="81">
        <v>0</v>
      </c>
      <c r="CY3382" s="81">
        <v>0</v>
      </c>
      <c r="CZ3382" s="81">
        <v>0</v>
      </c>
      <c r="DA3382" s="81">
        <v>0</v>
      </c>
      <c r="DB3382" s="81">
        <v>22783.18702890347</v>
      </c>
      <c r="DC3382" s="81">
        <v>453.26096055717261</v>
      </c>
      <c r="DD3382" s="81">
        <v>14531.335685568811</v>
      </c>
      <c r="DE3382" s="81">
        <v>7798.5903827741613</v>
      </c>
      <c r="DF3382" s="81">
        <v>0</v>
      </c>
      <c r="DG3382" s="81">
        <v>0</v>
      </c>
      <c r="DH3382" s="81">
        <v>0</v>
      </c>
      <c r="DI3382" s="81">
        <v>5.0533304373075332</v>
      </c>
      <c r="DJ3382" s="81">
        <v>4.1156042574854371E-10</v>
      </c>
      <c r="DL3382" s="81">
        <v>0</v>
      </c>
      <c r="DM3382" s="81">
        <v>0</v>
      </c>
      <c r="DN3382" s="81">
        <v>0</v>
      </c>
      <c r="DO3382" s="81">
        <v>0</v>
      </c>
      <c r="DP3382" s="81">
        <v>0</v>
      </c>
      <c r="DQ3382" s="81">
        <v>0</v>
      </c>
      <c r="DR3382" s="81">
        <v>0</v>
      </c>
      <c r="DS3382" s="81">
        <v>0</v>
      </c>
      <c r="DT3382" s="81">
        <v>0</v>
      </c>
      <c r="DU3382" s="81">
        <v>0</v>
      </c>
      <c r="DV3382" s="81">
        <v>2.0797508262263629E-9</v>
      </c>
      <c r="DW3382" s="81">
        <v>2.0797508262263629E-9</v>
      </c>
      <c r="GE3382" s="81" t="s">
        <v>449</v>
      </c>
      <c r="GF3382" s="81" t="s">
        <v>155</v>
      </c>
      <c r="GG3382" s="81" t="s">
        <v>476</v>
      </c>
      <c r="GH3382" s="81" t="s">
        <v>457</v>
      </c>
      <c r="GI3382" s="81">
        <v>2027</v>
      </c>
      <c r="GJ3382" s="81" t="s">
        <v>201</v>
      </c>
      <c r="GK3382" s="81">
        <v>233.2300768079977</v>
      </c>
      <c r="GL3382" s="81">
        <v>88.505645999999999</v>
      </c>
      <c r="GM3382" s="81">
        <v>2027</v>
      </c>
      <c r="GN3382" s="81" t="s">
        <v>173</v>
      </c>
      <c r="GO3382" s="81">
        <v>1.1148832299820636E-2</v>
      </c>
      <c r="GP3382" s="81">
        <v>10</v>
      </c>
      <c r="GQ3382" s="81">
        <v>0</v>
      </c>
      <c r="GR3382" s="81" t="s">
        <v>448</v>
      </c>
      <c r="GS3382" s="81">
        <v>1.1148832299820636E-2</v>
      </c>
      <c r="GT3382" s="81">
        <v>2.6002430136066526</v>
      </c>
      <c r="GU3382" s="81">
        <v>1.1148832299820636E-2</v>
      </c>
      <c r="GV3382" s="81">
        <v>2.6002430136066526</v>
      </c>
      <c r="GW3382" s="81">
        <v>1.1148832299820636E-2</v>
      </c>
      <c r="GX3382" s="81">
        <v>2.6002430136066526</v>
      </c>
      <c r="GY3382" s="81">
        <v>1.1148832299820636E-2</v>
      </c>
      <c r="GZ3382" s="81">
        <v>2.6002430136066526</v>
      </c>
    </row>
    <row r="3383" spans="98:208" x14ac:dyDescent="0.25">
      <c r="CT3383" s="81" t="s">
        <v>155</v>
      </c>
      <c r="CU3383" s="81" t="s">
        <v>473</v>
      </c>
      <c r="CV3383" s="81" t="s">
        <v>455</v>
      </c>
      <c r="CW3383" s="81">
        <v>2020</v>
      </c>
      <c r="CX3383" s="81">
        <v>0</v>
      </c>
      <c r="CY3383" s="81">
        <v>0</v>
      </c>
      <c r="CZ3383" s="81">
        <v>0</v>
      </c>
      <c r="DA3383" s="81">
        <v>0</v>
      </c>
      <c r="DB3383" s="81">
        <v>21083.842824224412</v>
      </c>
      <c r="DC3383" s="81">
        <v>409.22373582039688</v>
      </c>
      <c r="DD3383" s="81">
        <v>13469.087812378721</v>
      </c>
      <c r="DE3383" s="81">
        <v>7205.5312760252109</v>
      </c>
      <c r="DF3383" s="81">
        <v>4.5623668037677074</v>
      </c>
      <c r="DG3383" s="81">
        <v>0</v>
      </c>
      <c r="DH3383" s="81">
        <v>0</v>
      </c>
      <c r="DI3383" s="81">
        <v>0</v>
      </c>
      <c r="DJ3383" s="81">
        <v>1.775010128960777E-8</v>
      </c>
      <c r="DL3383" s="81">
        <v>0</v>
      </c>
      <c r="DM3383" s="81">
        <v>8.0982472887220871E-8</v>
      </c>
      <c r="DN3383" s="81">
        <v>8.0982472887220871E-8</v>
      </c>
      <c r="DO3383" s="81">
        <v>0</v>
      </c>
      <c r="DP3383" s="81">
        <v>0</v>
      </c>
      <c r="DQ3383" s="81">
        <v>0</v>
      </c>
      <c r="DR3383" s="81">
        <v>0</v>
      </c>
      <c r="DS3383" s="81">
        <v>0</v>
      </c>
      <c r="DT3383" s="81">
        <v>0</v>
      </c>
      <c r="DU3383" s="81">
        <v>0</v>
      </c>
      <c r="DV3383" s="81">
        <v>0</v>
      </c>
      <c r="DW3383" s="81">
        <v>0</v>
      </c>
      <c r="GE3383" s="81" t="s">
        <v>449</v>
      </c>
      <c r="GF3383" s="81" t="s">
        <v>155</v>
      </c>
      <c r="GG3383" s="81" t="s">
        <v>476</v>
      </c>
      <c r="GH3383" s="81" t="s">
        <v>457</v>
      </c>
      <c r="GI3383" s="81">
        <v>2028</v>
      </c>
      <c r="GJ3383" s="81" t="s">
        <v>201</v>
      </c>
      <c r="GK3383" s="81">
        <v>247.27299216500921</v>
      </c>
      <c r="GL3383" s="81">
        <v>88.505645999999999</v>
      </c>
      <c r="GM3383" s="81">
        <v>2028</v>
      </c>
      <c r="GN3383" s="81" t="s">
        <v>173</v>
      </c>
      <c r="GO3383" s="81">
        <v>1.1148832299820636E-2</v>
      </c>
      <c r="GP3383" s="81">
        <v>10</v>
      </c>
      <c r="GQ3383" s="81">
        <v>0</v>
      </c>
      <c r="GR3383" s="81" t="s">
        <v>448</v>
      </c>
      <c r="GS3383" s="81">
        <v>1.1148832299820636E-2</v>
      </c>
      <c r="GT3383" s="81">
        <v>2.7568051219225498</v>
      </c>
      <c r="GU3383" s="81">
        <v>1.1148832299820636E-2</v>
      </c>
      <c r="GV3383" s="81">
        <v>2.7568051219225498</v>
      </c>
      <c r="GW3383" s="81">
        <v>1.1148832299820636E-2</v>
      </c>
      <c r="GX3383" s="81">
        <v>2.7568051219225498</v>
      </c>
      <c r="GY3383" s="81">
        <v>1.1148832299820636E-2</v>
      </c>
      <c r="GZ3383" s="81">
        <v>2.7568051219225498</v>
      </c>
    </row>
    <row r="3384" spans="98:208" x14ac:dyDescent="0.25">
      <c r="CT3384" s="81" t="s">
        <v>155</v>
      </c>
      <c r="CU3384" s="81" t="s">
        <v>473</v>
      </c>
      <c r="CV3384" s="81" t="s">
        <v>455</v>
      </c>
      <c r="CW3384" s="81">
        <v>2021</v>
      </c>
      <c r="CX3384" s="81">
        <v>0</v>
      </c>
      <c r="CY3384" s="81">
        <v>0</v>
      </c>
      <c r="CZ3384" s="81">
        <v>0</v>
      </c>
      <c r="DA3384" s="81">
        <v>0</v>
      </c>
      <c r="DB3384" s="81">
        <v>21083.842824224412</v>
      </c>
      <c r="DC3384" s="81">
        <v>409.22373582039688</v>
      </c>
      <c r="DD3384" s="81">
        <v>13469.087812378721</v>
      </c>
      <c r="DE3384" s="81">
        <v>7205.5312760252109</v>
      </c>
      <c r="DF3384" s="81">
        <v>4.5623668037677074</v>
      </c>
      <c r="DG3384" s="81">
        <v>4.5623668037677074</v>
      </c>
      <c r="DH3384" s="81">
        <v>0</v>
      </c>
      <c r="DI3384" s="81">
        <v>0</v>
      </c>
      <c r="DJ3384" s="81">
        <v>1.775010128960777E-8</v>
      </c>
      <c r="DL3384" s="81">
        <v>0</v>
      </c>
      <c r="DM3384" s="81">
        <v>8.0982472887220871E-8</v>
      </c>
      <c r="DN3384" s="81">
        <v>8.0982472887220871E-8</v>
      </c>
      <c r="DO3384" s="81">
        <v>0</v>
      </c>
      <c r="DP3384" s="81">
        <v>8.0982472887220871E-8</v>
      </c>
      <c r="DQ3384" s="81">
        <v>8.0982472887220871E-8</v>
      </c>
      <c r="DR3384" s="81">
        <v>0</v>
      </c>
      <c r="DS3384" s="81">
        <v>0</v>
      </c>
      <c r="DT3384" s="81">
        <v>0</v>
      </c>
      <c r="DU3384" s="81">
        <v>0</v>
      </c>
      <c r="DV3384" s="81">
        <v>0</v>
      </c>
      <c r="DW3384" s="81">
        <v>0</v>
      </c>
      <c r="GE3384" s="81" t="s">
        <v>449</v>
      </c>
      <c r="GF3384" s="81" t="s">
        <v>155</v>
      </c>
      <c r="GG3384" s="81" t="s">
        <v>476</v>
      </c>
      <c r="GH3384" s="81" t="s">
        <v>457</v>
      </c>
      <c r="GI3384" s="81">
        <v>2029</v>
      </c>
      <c r="GJ3384" s="81" t="s">
        <v>201</v>
      </c>
      <c r="GK3384" s="81">
        <v>247.27299216500921</v>
      </c>
      <c r="GL3384" s="81">
        <v>88.505645999999999</v>
      </c>
      <c r="GM3384" s="81">
        <v>2029</v>
      </c>
      <c r="GN3384" s="81" t="s">
        <v>173</v>
      </c>
      <c r="GO3384" s="81">
        <v>1.1148832299820636E-2</v>
      </c>
      <c r="GP3384" s="81">
        <v>10</v>
      </c>
      <c r="GQ3384" s="81">
        <v>0</v>
      </c>
      <c r="GR3384" s="81" t="s">
        <v>448</v>
      </c>
      <c r="GS3384" s="81">
        <v>1.1148832299820636E-2</v>
      </c>
      <c r="GT3384" s="81">
        <v>2.7568051219225498</v>
      </c>
      <c r="GU3384" s="81">
        <v>1.1148832299820636E-2</v>
      </c>
      <c r="GV3384" s="81">
        <v>2.7568051219225498</v>
      </c>
      <c r="GW3384" s="81">
        <v>1.1148832299820636E-2</v>
      </c>
      <c r="GX3384" s="81">
        <v>2.7568051219225498</v>
      </c>
      <c r="GY3384" s="81">
        <v>1.1148832299820636E-2</v>
      </c>
      <c r="GZ3384" s="81">
        <v>2.7568051219225498</v>
      </c>
    </row>
    <row r="3385" spans="98:208" x14ac:dyDescent="0.25">
      <c r="CT3385" s="81" t="s">
        <v>155</v>
      </c>
      <c r="CU3385" s="81" t="s">
        <v>473</v>
      </c>
      <c r="CV3385" s="81" t="s">
        <v>455</v>
      </c>
      <c r="CW3385" s="81">
        <v>2022</v>
      </c>
      <c r="CX3385" s="81">
        <v>0</v>
      </c>
      <c r="CY3385" s="81">
        <v>0</v>
      </c>
      <c r="CZ3385" s="81">
        <v>0</v>
      </c>
      <c r="DA3385" s="81">
        <v>0</v>
      </c>
      <c r="DB3385" s="81">
        <v>21083.842824224412</v>
      </c>
      <c r="DC3385" s="81">
        <v>409.22373582039688</v>
      </c>
      <c r="DD3385" s="81">
        <v>13469.087812378721</v>
      </c>
      <c r="DE3385" s="81">
        <v>7205.5312760252109</v>
      </c>
      <c r="DF3385" s="81">
        <v>4.5623668037677074</v>
      </c>
      <c r="DG3385" s="81">
        <v>4.5623668037677074</v>
      </c>
      <c r="DH3385" s="81">
        <v>4.5623668037677074</v>
      </c>
      <c r="DI3385" s="81">
        <v>0</v>
      </c>
      <c r="DJ3385" s="81">
        <v>1.775010128960777E-8</v>
      </c>
      <c r="DL3385" s="81">
        <v>0</v>
      </c>
      <c r="DM3385" s="81">
        <v>8.0982472887220871E-8</v>
      </c>
      <c r="DN3385" s="81">
        <v>8.0982472887220871E-8</v>
      </c>
      <c r="DO3385" s="81">
        <v>0</v>
      </c>
      <c r="DP3385" s="81">
        <v>8.0982472887220871E-8</v>
      </c>
      <c r="DQ3385" s="81">
        <v>8.0982472887220871E-8</v>
      </c>
      <c r="DR3385" s="81">
        <v>0</v>
      </c>
      <c r="DS3385" s="81">
        <v>8.0982472887220871E-8</v>
      </c>
      <c r="DT3385" s="81">
        <v>8.0982472887220871E-8</v>
      </c>
      <c r="DU3385" s="81">
        <v>0</v>
      </c>
      <c r="DV3385" s="81">
        <v>0</v>
      </c>
      <c r="DW3385" s="81">
        <v>0</v>
      </c>
      <c r="GE3385" s="81" t="s">
        <v>449</v>
      </c>
      <c r="GF3385" s="81" t="s">
        <v>155</v>
      </c>
      <c r="GG3385" s="81" t="s">
        <v>476</v>
      </c>
      <c r="GH3385" s="81" t="s">
        <v>457</v>
      </c>
      <c r="GI3385" s="81">
        <v>2030</v>
      </c>
      <c r="GJ3385" s="81" t="s">
        <v>201</v>
      </c>
      <c r="GK3385" s="81">
        <v>247.27299216500921</v>
      </c>
      <c r="GL3385" s="81">
        <v>88.505645999999999</v>
      </c>
      <c r="GM3385" s="81">
        <v>2030</v>
      </c>
      <c r="GN3385" s="81" t="s">
        <v>173</v>
      </c>
      <c r="GO3385" s="81">
        <v>1.1148832299820636E-2</v>
      </c>
      <c r="GP3385" s="81">
        <v>10</v>
      </c>
      <c r="GQ3385" s="81">
        <v>0</v>
      </c>
      <c r="GR3385" s="81" t="s">
        <v>448</v>
      </c>
      <c r="GS3385" s="81">
        <v>0</v>
      </c>
      <c r="GT3385" s="81">
        <v>0</v>
      </c>
      <c r="GU3385" s="81">
        <v>1.1148832299820636E-2</v>
      </c>
      <c r="GV3385" s="81">
        <v>2.7568051219225498</v>
      </c>
      <c r="GW3385" s="81">
        <v>1.1148832299820636E-2</v>
      </c>
      <c r="GX3385" s="81">
        <v>2.7568051219225498</v>
      </c>
      <c r="GY3385" s="81">
        <v>1.1148832299820636E-2</v>
      </c>
      <c r="GZ3385" s="81">
        <v>2.7568051219225498</v>
      </c>
    </row>
    <row r="3386" spans="98:208" x14ac:dyDescent="0.25">
      <c r="CT3386" s="81" t="s">
        <v>155</v>
      </c>
      <c r="CU3386" s="81" t="s">
        <v>473</v>
      </c>
      <c r="CV3386" s="81" t="s">
        <v>455</v>
      </c>
      <c r="CW3386" s="81">
        <v>2023</v>
      </c>
      <c r="CX3386" s="81">
        <v>0</v>
      </c>
      <c r="CY3386" s="81">
        <v>0</v>
      </c>
      <c r="CZ3386" s="81">
        <v>0</v>
      </c>
      <c r="DA3386" s="81">
        <v>0</v>
      </c>
      <c r="DB3386" s="81">
        <v>21835.978114130401</v>
      </c>
      <c r="DC3386" s="81">
        <v>428.60232122024678</v>
      </c>
      <c r="DD3386" s="81">
        <v>13939.56097345751</v>
      </c>
      <c r="DE3386" s="81">
        <v>7467.8148194524774</v>
      </c>
      <c r="DF3386" s="81">
        <v>4.7784154025983874</v>
      </c>
      <c r="DG3386" s="81">
        <v>4.7784154025983874</v>
      </c>
      <c r="DH3386" s="81">
        <v>4.7784154025983874</v>
      </c>
      <c r="DI3386" s="81">
        <v>4.7784154025983874</v>
      </c>
      <c r="DJ3386" s="81">
        <v>1.775010128960777E-8</v>
      </c>
      <c r="DL3386" s="81">
        <v>0</v>
      </c>
      <c r="DM3386" s="81">
        <v>8.4817357399943265E-8</v>
      </c>
      <c r="DN3386" s="81">
        <v>8.4817357399943265E-8</v>
      </c>
      <c r="DO3386" s="81">
        <v>0</v>
      </c>
      <c r="DP3386" s="81">
        <v>8.4817357399943265E-8</v>
      </c>
      <c r="DQ3386" s="81">
        <v>8.4817357399943265E-8</v>
      </c>
      <c r="DR3386" s="81">
        <v>0</v>
      </c>
      <c r="DS3386" s="81">
        <v>8.4817357399943265E-8</v>
      </c>
      <c r="DT3386" s="81">
        <v>8.4817357399943265E-8</v>
      </c>
      <c r="DU3386" s="81">
        <v>0</v>
      </c>
      <c r="DV3386" s="81">
        <v>8.4817357399943265E-8</v>
      </c>
      <c r="DW3386" s="81">
        <v>8.4817357399943265E-8</v>
      </c>
      <c r="GE3386" s="81" t="s">
        <v>449</v>
      </c>
      <c r="GF3386" s="81" t="s">
        <v>155</v>
      </c>
      <c r="GG3386" s="81" t="s">
        <v>476</v>
      </c>
      <c r="GH3386" s="81" t="s">
        <v>457</v>
      </c>
      <c r="GI3386" s="81">
        <v>2031</v>
      </c>
      <c r="GJ3386" s="81" t="s">
        <v>201</v>
      </c>
      <c r="GK3386" s="81">
        <v>247.27299216500921</v>
      </c>
      <c r="GL3386" s="81">
        <v>88.505645999999999</v>
      </c>
      <c r="GM3386" s="81">
        <v>2031</v>
      </c>
      <c r="GN3386" s="81" t="s">
        <v>173</v>
      </c>
      <c r="GO3386" s="81">
        <v>1.1148832299820636E-2</v>
      </c>
      <c r="GP3386" s="81">
        <v>10</v>
      </c>
      <c r="GQ3386" s="81">
        <v>0</v>
      </c>
      <c r="GR3386" s="81" t="s">
        <v>448</v>
      </c>
      <c r="GS3386" s="81">
        <v>0</v>
      </c>
      <c r="GT3386" s="81">
        <v>0</v>
      </c>
      <c r="GU3386" s="81">
        <v>0</v>
      </c>
      <c r="GV3386" s="81">
        <v>0</v>
      </c>
      <c r="GW3386" s="81">
        <v>1.1148832299820636E-2</v>
      </c>
      <c r="GX3386" s="81">
        <v>2.7568051219225498</v>
      </c>
      <c r="GY3386" s="81">
        <v>1.1148832299820636E-2</v>
      </c>
      <c r="GZ3386" s="81">
        <v>2.7568051219225498</v>
      </c>
    </row>
    <row r="3387" spans="98:208" x14ac:dyDescent="0.25">
      <c r="CT3387" s="81" t="s">
        <v>155</v>
      </c>
      <c r="CU3387" s="81" t="s">
        <v>473</v>
      </c>
      <c r="CV3387" s="81" t="s">
        <v>455</v>
      </c>
      <c r="CW3387" s="81">
        <v>2024</v>
      </c>
      <c r="CX3387" s="81">
        <v>0</v>
      </c>
      <c r="CY3387" s="81">
        <v>0</v>
      </c>
      <c r="CZ3387" s="81">
        <v>0</v>
      </c>
      <c r="DA3387" s="81">
        <v>0</v>
      </c>
      <c r="DB3387" s="81">
        <v>21835.978114130401</v>
      </c>
      <c r="DC3387" s="81">
        <v>428.60232122024678</v>
      </c>
      <c r="DD3387" s="81">
        <v>13939.56097345751</v>
      </c>
      <c r="DE3387" s="81">
        <v>7467.8148194524774</v>
      </c>
      <c r="DF3387" s="81">
        <v>4.7784154025983874</v>
      </c>
      <c r="DG3387" s="81">
        <v>4.7784154025983874</v>
      </c>
      <c r="DH3387" s="81">
        <v>4.7784154025983874</v>
      </c>
      <c r="DI3387" s="81">
        <v>4.7784154025983874</v>
      </c>
      <c r="DJ3387" s="81">
        <v>1.775010128960777E-8</v>
      </c>
      <c r="DL3387" s="81">
        <v>0</v>
      </c>
      <c r="DM3387" s="81">
        <v>8.4817357399943265E-8</v>
      </c>
      <c r="DN3387" s="81">
        <v>8.4817357399943265E-8</v>
      </c>
      <c r="DO3387" s="81">
        <v>0</v>
      </c>
      <c r="DP3387" s="81">
        <v>8.4817357399943265E-8</v>
      </c>
      <c r="DQ3387" s="81">
        <v>8.4817357399943265E-8</v>
      </c>
      <c r="DR3387" s="81">
        <v>0</v>
      </c>
      <c r="DS3387" s="81">
        <v>8.4817357399943265E-8</v>
      </c>
      <c r="DT3387" s="81">
        <v>8.4817357399943265E-8</v>
      </c>
      <c r="DU3387" s="81">
        <v>0</v>
      </c>
      <c r="DV3387" s="81">
        <v>8.4817357399943265E-8</v>
      </c>
      <c r="DW3387" s="81">
        <v>8.4817357399943265E-8</v>
      </c>
      <c r="GE3387" s="81" t="s">
        <v>449</v>
      </c>
      <c r="GF3387" s="81" t="s">
        <v>155</v>
      </c>
      <c r="GG3387" s="81" t="s">
        <v>476</v>
      </c>
      <c r="GH3387" s="81" t="s">
        <v>457</v>
      </c>
      <c r="GI3387" s="81">
        <v>2032</v>
      </c>
      <c r="GJ3387" s="81" t="s">
        <v>201</v>
      </c>
      <c r="GK3387" s="81">
        <v>247.27299216500921</v>
      </c>
      <c r="GL3387" s="81">
        <v>88.505645999999999</v>
      </c>
      <c r="GM3387" s="81">
        <v>2032</v>
      </c>
      <c r="GN3387" s="81" t="s">
        <v>173</v>
      </c>
      <c r="GO3387" s="81">
        <v>1.1148832299820636E-2</v>
      </c>
      <c r="GP3387" s="81">
        <v>10</v>
      </c>
      <c r="GQ3387" s="81">
        <v>0</v>
      </c>
      <c r="GR3387" s="81" t="s">
        <v>448</v>
      </c>
      <c r="GS3387" s="81">
        <v>0</v>
      </c>
      <c r="GT3387" s="81">
        <v>0</v>
      </c>
      <c r="GU3387" s="81">
        <v>0</v>
      </c>
      <c r="GV3387" s="81">
        <v>0</v>
      </c>
      <c r="GW3387" s="81">
        <v>0</v>
      </c>
      <c r="GX3387" s="81">
        <v>0</v>
      </c>
      <c r="GY3387" s="81">
        <v>1.1148832299820636E-2</v>
      </c>
      <c r="GZ3387" s="81">
        <v>2.7568051219225498</v>
      </c>
    </row>
    <row r="3388" spans="98:208" x14ac:dyDescent="0.25">
      <c r="CT3388" s="81" t="s">
        <v>155</v>
      </c>
      <c r="CU3388" s="81" t="s">
        <v>473</v>
      </c>
      <c r="CV3388" s="81" t="s">
        <v>455</v>
      </c>
      <c r="CW3388" s="81">
        <v>2025</v>
      </c>
      <c r="CX3388" s="81">
        <v>0</v>
      </c>
      <c r="CY3388" s="81">
        <v>0</v>
      </c>
      <c r="CZ3388" s="81">
        <v>0</v>
      </c>
      <c r="DA3388" s="81">
        <v>0</v>
      </c>
      <c r="DB3388" s="81">
        <v>21835.978114130401</v>
      </c>
      <c r="DC3388" s="81">
        <v>428.60232122024678</v>
      </c>
      <c r="DD3388" s="81">
        <v>13939.56097345751</v>
      </c>
      <c r="DE3388" s="81">
        <v>7467.8148194524774</v>
      </c>
      <c r="DF3388" s="81">
        <v>4.7784154025983874</v>
      </c>
      <c r="DG3388" s="81">
        <v>4.7784154025983874</v>
      </c>
      <c r="DH3388" s="81">
        <v>4.7784154025983874</v>
      </c>
      <c r="DI3388" s="81">
        <v>4.7784154025983874</v>
      </c>
      <c r="DJ3388" s="81">
        <v>1.775010128960777E-8</v>
      </c>
      <c r="DL3388" s="81">
        <v>0</v>
      </c>
      <c r="DM3388" s="81">
        <v>8.4817357399943265E-8</v>
      </c>
      <c r="DN3388" s="81">
        <v>8.4817357399943265E-8</v>
      </c>
      <c r="DO3388" s="81">
        <v>0</v>
      </c>
      <c r="DP3388" s="81">
        <v>8.4817357399943265E-8</v>
      </c>
      <c r="DQ3388" s="81">
        <v>8.4817357399943265E-8</v>
      </c>
      <c r="DR3388" s="81">
        <v>0</v>
      </c>
      <c r="DS3388" s="81">
        <v>8.4817357399943265E-8</v>
      </c>
      <c r="DT3388" s="81">
        <v>8.4817357399943265E-8</v>
      </c>
      <c r="DU3388" s="81">
        <v>0</v>
      </c>
      <c r="DV3388" s="81">
        <v>8.4817357399943265E-8</v>
      </c>
      <c r="DW3388" s="81">
        <v>8.4817357399943265E-8</v>
      </c>
      <c r="GE3388" s="81" t="s">
        <v>449</v>
      </c>
      <c r="GF3388" s="81" t="s">
        <v>155</v>
      </c>
      <c r="GG3388" s="81" t="s">
        <v>476</v>
      </c>
      <c r="GH3388" s="81" t="s">
        <v>458</v>
      </c>
      <c r="GI3388" s="81">
        <v>2021</v>
      </c>
      <c r="GJ3388" s="81" t="s">
        <v>201</v>
      </c>
      <c r="GK3388" s="81">
        <v>222.2294216278556</v>
      </c>
      <c r="GL3388" s="81">
        <v>88.505645999999999</v>
      </c>
      <c r="GM3388" s="81">
        <v>2021</v>
      </c>
      <c r="GN3388" s="81" t="s">
        <v>173</v>
      </c>
      <c r="GO3388" s="81">
        <v>1.1148832299820636E-2</v>
      </c>
      <c r="GP3388" s="81">
        <v>10</v>
      </c>
      <c r="GQ3388" s="81">
        <v>0</v>
      </c>
      <c r="GR3388" s="81" t="s">
        <v>448</v>
      </c>
      <c r="GS3388" s="81">
        <v>1.1148832299820636E-2</v>
      </c>
      <c r="GT3388" s="81">
        <v>2.4775985538150951</v>
      </c>
      <c r="GU3388" s="81">
        <v>1.1148832299820636E-2</v>
      </c>
      <c r="GV3388" s="81">
        <v>2.4775985538150951</v>
      </c>
      <c r="GW3388" s="81">
        <v>0</v>
      </c>
      <c r="GX3388" s="81">
        <v>0</v>
      </c>
      <c r="GY3388" s="81">
        <v>0</v>
      </c>
      <c r="GZ3388" s="81">
        <v>0</v>
      </c>
    </row>
    <row r="3389" spans="98:208" x14ac:dyDescent="0.25">
      <c r="CT3389" s="81" t="s">
        <v>155</v>
      </c>
      <c r="CU3389" s="81" t="s">
        <v>473</v>
      </c>
      <c r="CV3389" s="81" t="s">
        <v>455</v>
      </c>
      <c r="CW3389" s="81">
        <v>2026</v>
      </c>
      <c r="CX3389" s="81">
        <v>0</v>
      </c>
      <c r="CY3389" s="81">
        <v>0</v>
      </c>
      <c r="CZ3389" s="81">
        <v>0</v>
      </c>
      <c r="DA3389" s="81">
        <v>0</v>
      </c>
      <c r="DB3389" s="81">
        <v>21835.978114130401</v>
      </c>
      <c r="DC3389" s="81">
        <v>428.60232122024678</v>
      </c>
      <c r="DD3389" s="81">
        <v>13939.56097345751</v>
      </c>
      <c r="DE3389" s="81">
        <v>7467.8148194524774</v>
      </c>
      <c r="DF3389" s="81">
        <v>4.7784154025983874</v>
      </c>
      <c r="DG3389" s="81">
        <v>4.7784154025983874</v>
      </c>
      <c r="DH3389" s="81">
        <v>4.7784154025983874</v>
      </c>
      <c r="DI3389" s="81">
        <v>4.7784154025983874</v>
      </c>
      <c r="DJ3389" s="81">
        <v>1.775010128960777E-8</v>
      </c>
      <c r="DL3389" s="81">
        <v>0</v>
      </c>
      <c r="DM3389" s="81">
        <v>8.4817357399943265E-8</v>
      </c>
      <c r="DN3389" s="81">
        <v>8.4817357399943265E-8</v>
      </c>
      <c r="DO3389" s="81">
        <v>0</v>
      </c>
      <c r="DP3389" s="81">
        <v>8.4817357399943265E-8</v>
      </c>
      <c r="DQ3389" s="81">
        <v>8.4817357399943265E-8</v>
      </c>
      <c r="DR3389" s="81">
        <v>0</v>
      </c>
      <c r="DS3389" s="81">
        <v>8.4817357399943265E-8</v>
      </c>
      <c r="DT3389" s="81">
        <v>8.4817357399943265E-8</v>
      </c>
      <c r="DU3389" s="81">
        <v>0</v>
      </c>
      <c r="DV3389" s="81">
        <v>8.4817357399943265E-8</v>
      </c>
      <c r="DW3389" s="81">
        <v>8.4817357399943265E-8</v>
      </c>
      <c r="GE3389" s="81" t="s">
        <v>449</v>
      </c>
      <c r="GF3389" s="81" t="s">
        <v>155</v>
      </c>
      <c r="GG3389" s="81" t="s">
        <v>476</v>
      </c>
      <c r="GH3389" s="81" t="s">
        <v>458</v>
      </c>
      <c r="GI3389" s="81">
        <v>2022</v>
      </c>
      <c r="GJ3389" s="81" t="s">
        <v>201</v>
      </c>
      <c r="GK3389" s="81">
        <v>222.2294216278556</v>
      </c>
      <c r="GL3389" s="81">
        <v>88.505645999999999</v>
      </c>
      <c r="GM3389" s="81">
        <v>2022</v>
      </c>
      <c r="GN3389" s="81" t="s">
        <v>173</v>
      </c>
      <c r="GO3389" s="81">
        <v>1.1148832299820636E-2</v>
      </c>
      <c r="GP3389" s="81">
        <v>10</v>
      </c>
      <c r="GQ3389" s="81">
        <v>0</v>
      </c>
      <c r="GR3389" s="81" t="s">
        <v>448</v>
      </c>
      <c r="GS3389" s="81">
        <v>1.1148832299820636E-2</v>
      </c>
      <c r="GT3389" s="81">
        <v>2.4775985538150951</v>
      </c>
      <c r="GU3389" s="81">
        <v>1.1148832299820636E-2</v>
      </c>
      <c r="GV3389" s="81">
        <v>2.4775985538150951</v>
      </c>
      <c r="GW3389" s="81">
        <v>1.1148832299820636E-2</v>
      </c>
      <c r="GX3389" s="81">
        <v>2.4775985538150951</v>
      </c>
      <c r="GY3389" s="81">
        <v>0</v>
      </c>
      <c r="GZ3389" s="81">
        <v>0</v>
      </c>
    </row>
    <row r="3390" spans="98:208" x14ac:dyDescent="0.25">
      <c r="CT3390" s="81" t="s">
        <v>155</v>
      </c>
      <c r="CU3390" s="81" t="s">
        <v>473</v>
      </c>
      <c r="CV3390" s="81" t="s">
        <v>455</v>
      </c>
      <c r="CW3390" s="81">
        <v>2027</v>
      </c>
      <c r="CX3390" s="81">
        <v>0</v>
      </c>
      <c r="CY3390" s="81">
        <v>0</v>
      </c>
      <c r="CZ3390" s="81">
        <v>0</v>
      </c>
      <c r="DA3390" s="81">
        <v>0</v>
      </c>
      <c r="DB3390" s="81">
        <v>21835.978114130401</v>
      </c>
      <c r="DC3390" s="81">
        <v>428.60232122024678</v>
      </c>
      <c r="DD3390" s="81">
        <v>13939.56097345751</v>
      </c>
      <c r="DE3390" s="81">
        <v>7467.8148194524774</v>
      </c>
      <c r="DF3390" s="81">
        <v>4.7784154025983874</v>
      </c>
      <c r="DG3390" s="81">
        <v>4.7784154025983874</v>
      </c>
      <c r="DH3390" s="81">
        <v>4.7784154025983874</v>
      </c>
      <c r="DI3390" s="81">
        <v>4.7784154025983874</v>
      </c>
      <c r="DJ3390" s="81">
        <v>1.775010128960777E-8</v>
      </c>
      <c r="DL3390" s="81">
        <v>0</v>
      </c>
      <c r="DM3390" s="81">
        <v>8.4817357399943265E-8</v>
      </c>
      <c r="DN3390" s="81">
        <v>8.4817357399943265E-8</v>
      </c>
      <c r="DO3390" s="81">
        <v>0</v>
      </c>
      <c r="DP3390" s="81">
        <v>8.4817357399943265E-8</v>
      </c>
      <c r="DQ3390" s="81">
        <v>8.4817357399943265E-8</v>
      </c>
      <c r="DR3390" s="81">
        <v>0</v>
      </c>
      <c r="DS3390" s="81">
        <v>8.4817357399943265E-8</v>
      </c>
      <c r="DT3390" s="81">
        <v>8.4817357399943265E-8</v>
      </c>
      <c r="DU3390" s="81">
        <v>0</v>
      </c>
      <c r="DV3390" s="81">
        <v>8.4817357399943265E-8</v>
      </c>
      <c r="DW3390" s="81">
        <v>8.4817357399943265E-8</v>
      </c>
      <c r="GE3390" s="81" t="s">
        <v>449</v>
      </c>
      <c r="GF3390" s="81" t="s">
        <v>155</v>
      </c>
      <c r="GG3390" s="81" t="s">
        <v>476</v>
      </c>
      <c r="GH3390" s="81" t="s">
        <v>458</v>
      </c>
      <c r="GI3390" s="81">
        <v>2023</v>
      </c>
      <c r="GJ3390" s="81" t="s">
        <v>201</v>
      </c>
      <c r="GK3390" s="81">
        <v>233.23007680796559</v>
      </c>
      <c r="GL3390" s="81">
        <v>88.505645999999999</v>
      </c>
      <c r="GM3390" s="81">
        <v>2023</v>
      </c>
      <c r="GN3390" s="81" t="s">
        <v>173</v>
      </c>
      <c r="GO3390" s="81">
        <v>1.1148832299820636E-2</v>
      </c>
      <c r="GP3390" s="81">
        <v>10</v>
      </c>
      <c r="GQ3390" s="81">
        <v>0</v>
      </c>
      <c r="GR3390" s="81" t="s">
        <v>448</v>
      </c>
      <c r="GS3390" s="81">
        <v>1.1148832299820636E-2</v>
      </c>
      <c r="GT3390" s="81">
        <v>2.6002430136062946</v>
      </c>
      <c r="GU3390" s="81">
        <v>1.1148832299820636E-2</v>
      </c>
      <c r="GV3390" s="81">
        <v>2.6002430136062946</v>
      </c>
      <c r="GW3390" s="81">
        <v>1.1148832299820636E-2</v>
      </c>
      <c r="GX3390" s="81">
        <v>2.6002430136062946</v>
      </c>
      <c r="GY3390" s="81">
        <v>1.1148832299820636E-2</v>
      </c>
      <c r="GZ3390" s="81">
        <v>2.6002430136062946</v>
      </c>
    </row>
    <row r="3391" spans="98:208" x14ac:dyDescent="0.25">
      <c r="CT3391" s="81" t="s">
        <v>155</v>
      </c>
      <c r="CU3391" s="81" t="s">
        <v>473</v>
      </c>
      <c r="CV3391" s="81" t="s">
        <v>455</v>
      </c>
      <c r="CW3391" s="81">
        <v>2028</v>
      </c>
      <c r="CX3391" s="81">
        <v>0</v>
      </c>
      <c r="CY3391" s="81">
        <v>0</v>
      </c>
      <c r="CZ3391" s="81">
        <v>0</v>
      </c>
      <c r="DA3391" s="81">
        <v>0</v>
      </c>
      <c r="DB3391" s="81">
        <v>22783.18702890685</v>
      </c>
      <c r="DC3391" s="81">
        <v>453.26096055716789</v>
      </c>
      <c r="DD3391" s="81">
        <v>14531.335685572059</v>
      </c>
      <c r="DE3391" s="81">
        <v>7798.5903827776274</v>
      </c>
      <c r="DF3391" s="81">
        <v>5.0533304373074808</v>
      </c>
      <c r="DG3391" s="81">
        <v>5.0533304373074808</v>
      </c>
      <c r="DH3391" s="81">
        <v>5.0533304373074808</v>
      </c>
      <c r="DI3391" s="81">
        <v>5.0533304373074808</v>
      </c>
      <c r="DJ3391" s="81">
        <v>1.775010128960777E-8</v>
      </c>
      <c r="DL3391" s="81">
        <v>0</v>
      </c>
      <c r="DM3391" s="81">
        <v>8.9697127112065711E-8</v>
      </c>
      <c r="DN3391" s="81">
        <v>8.9697127112065711E-8</v>
      </c>
      <c r="DO3391" s="81">
        <v>0</v>
      </c>
      <c r="DP3391" s="81">
        <v>8.9697127112065711E-8</v>
      </c>
      <c r="DQ3391" s="81">
        <v>8.9697127112065711E-8</v>
      </c>
      <c r="DR3391" s="81">
        <v>0</v>
      </c>
      <c r="DS3391" s="81">
        <v>8.9697127112065711E-8</v>
      </c>
      <c r="DT3391" s="81">
        <v>8.9697127112065711E-8</v>
      </c>
      <c r="DU3391" s="81">
        <v>0</v>
      </c>
      <c r="DV3391" s="81">
        <v>8.9697127112065711E-8</v>
      </c>
      <c r="DW3391" s="81">
        <v>8.9697127112065711E-8</v>
      </c>
      <c r="GE3391" s="81" t="s">
        <v>449</v>
      </c>
      <c r="GF3391" s="81" t="s">
        <v>155</v>
      </c>
      <c r="GG3391" s="81" t="s">
        <v>476</v>
      </c>
      <c r="GH3391" s="81" t="s">
        <v>458</v>
      </c>
      <c r="GI3391" s="81">
        <v>2024</v>
      </c>
      <c r="GJ3391" s="81" t="s">
        <v>201</v>
      </c>
      <c r="GK3391" s="81">
        <v>233.23007680796559</v>
      </c>
      <c r="GL3391" s="81">
        <v>88.505645999999999</v>
      </c>
      <c r="GM3391" s="81">
        <v>2024</v>
      </c>
      <c r="GN3391" s="81" t="s">
        <v>173</v>
      </c>
      <c r="GO3391" s="81">
        <v>1.1148832299820636E-2</v>
      </c>
      <c r="GP3391" s="81">
        <v>10</v>
      </c>
      <c r="GQ3391" s="81">
        <v>0</v>
      </c>
      <c r="GR3391" s="81" t="s">
        <v>448</v>
      </c>
      <c r="GS3391" s="81">
        <v>1.1148832299820636E-2</v>
      </c>
      <c r="GT3391" s="81">
        <v>2.6002430136062946</v>
      </c>
      <c r="GU3391" s="81">
        <v>1.1148832299820636E-2</v>
      </c>
      <c r="GV3391" s="81">
        <v>2.6002430136062946</v>
      </c>
      <c r="GW3391" s="81">
        <v>1.1148832299820636E-2</v>
      </c>
      <c r="GX3391" s="81">
        <v>2.6002430136062946</v>
      </c>
      <c r="GY3391" s="81">
        <v>1.1148832299820636E-2</v>
      </c>
      <c r="GZ3391" s="81">
        <v>2.6002430136062946</v>
      </c>
    </row>
    <row r="3392" spans="98:208" x14ac:dyDescent="0.25">
      <c r="CT3392" s="81" t="s">
        <v>155</v>
      </c>
      <c r="CU3392" s="81" t="s">
        <v>473</v>
      </c>
      <c r="CV3392" s="81" t="s">
        <v>455</v>
      </c>
      <c r="CW3392" s="81">
        <v>2029</v>
      </c>
      <c r="CX3392" s="81">
        <v>0</v>
      </c>
      <c r="CY3392" s="81">
        <v>0</v>
      </c>
      <c r="CZ3392" s="81">
        <v>0</v>
      </c>
      <c r="DA3392" s="81">
        <v>0</v>
      </c>
      <c r="DB3392" s="81">
        <v>22783.18702890685</v>
      </c>
      <c r="DC3392" s="81">
        <v>453.26096055716789</v>
      </c>
      <c r="DD3392" s="81">
        <v>14531.335685572059</v>
      </c>
      <c r="DE3392" s="81">
        <v>7798.5903827776274</v>
      </c>
      <c r="DF3392" s="81">
        <v>5.0533304373074808</v>
      </c>
      <c r="DG3392" s="81">
        <v>5.0533304373074808</v>
      </c>
      <c r="DH3392" s="81">
        <v>5.0533304373074808</v>
      </c>
      <c r="DI3392" s="81">
        <v>5.0533304373074808</v>
      </c>
      <c r="DJ3392" s="81">
        <v>1.775010128960777E-8</v>
      </c>
      <c r="DL3392" s="81">
        <v>0</v>
      </c>
      <c r="DM3392" s="81">
        <v>8.9697127112065711E-8</v>
      </c>
      <c r="DN3392" s="81">
        <v>8.9697127112065711E-8</v>
      </c>
      <c r="DO3392" s="81">
        <v>0</v>
      </c>
      <c r="DP3392" s="81">
        <v>8.9697127112065711E-8</v>
      </c>
      <c r="DQ3392" s="81">
        <v>8.9697127112065711E-8</v>
      </c>
      <c r="DR3392" s="81">
        <v>0</v>
      </c>
      <c r="DS3392" s="81">
        <v>8.9697127112065711E-8</v>
      </c>
      <c r="DT3392" s="81">
        <v>8.9697127112065711E-8</v>
      </c>
      <c r="DU3392" s="81">
        <v>0</v>
      </c>
      <c r="DV3392" s="81">
        <v>8.9697127112065711E-8</v>
      </c>
      <c r="DW3392" s="81">
        <v>8.9697127112065711E-8</v>
      </c>
      <c r="GE3392" s="81" t="s">
        <v>449</v>
      </c>
      <c r="GF3392" s="81" t="s">
        <v>155</v>
      </c>
      <c r="GG3392" s="81" t="s">
        <v>476</v>
      </c>
      <c r="GH3392" s="81" t="s">
        <v>458</v>
      </c>
      <c r="GI3392" s="81">
        <v>2025</v>
      </c>
      <c r="GJ3392" s="81" t="s">
        <v>201</v>
      </c>
      <c r="GK3392" s="81">
        <v>233.23007680796559</v>
      </c>
      <c r="GL3392" s="81">
        <v>88.505645999999999</v>
      </c>
      <c r="GM3392" s="81">
        <v>2025</v>
      </c>
      <c r="GN3392" s="81" t="s">
        <v>173</v>
      </c>
      <c r="GO3392" s="81">
        <v>1.1148832299820636E-2</v>
      </c>
      <c r="GP3392" s="81">
        <v>10</v>
      </c>
      <c r="GQ3392" s="81">
        <v>0</v>
      </c>
      <c r="GR3392" s="81" t="s">
        <v>448</v>
      </c>
      <c r="GS3392" s="81">
        <v>1.1148832299820636E-2</v>
      </c>
      <c r="GT3392" s="81">
        <v>2.6002430136062946</v>
      </c>
      <c r="GU3392" s="81">
        <v>1.1148832299820636E-2</v>
      </c>
      <c r="GV3392" s="81">
        <v>2.6002430136062946</v>
      </c>
      <c r="GW3392" s="81">
        <v>1.1148832299820636E-2</v>
      </c>
      <c r="GX3392" s="81">
        <v>2.6002430136062946</v>
      </c>
      <c r="GY3392" s="81">
        <v>1.1148832299820636E-2</v>
      </c>
      <c r="GZ3392" s="81">
        <v>2.6002430136062946</v>
      </c>
    </row>
    <row r="3393" spans="98:208" x14ac:dyDescent="0.25">
      <c r="CT3393" s="81" t="s">
        <v>155</v>
      </c>
      <c r="CU3393" s="81" t="s">
        <v>473</v>
      </c>
      <c r="CV3393" s="81" t="s">
        <v>455</v>
      </c>
      <c r="CW3393" s="81">
        <v>2030</v>
      </c>
      <c r="CX3393" s="81">
        <v>0</v>
      </c>
      <c r="CY3393" s="81">
        <v>0</v>
      </c>
      <c r="CZ3393" s="81">
        <v>0</v>
      </c>
      <c r="DA3393" s="81">
        <v>0</v>
      </c>
      <c r="DB3393" s="81">
        <v>22783.18702890685</v>
      </c>
      <c r="DC3393" s="81">
        <v>453.26096055716789</v>
      </c>
      <c r="DD3393" s="81">
        <v>14531.335685572059</v>
      </c>
      <c r="DE3393" s="81">
        <v>7798.5903827776274</v>
      </c>
      <c r="DF3393" s="81">
        <v>0</v>
      </c>
      <c r="DG3393" s="81">
        <v>5.0533304373074808</v>
      </c>
      <c r="DH3393" s="81">
        <v>5.0533304373074808</v>
      </c>
      <c r="DI3393" s="81">
        <v>5.0533304373074808</v>
      </c>
      <c r="DJ3393" s="81">
        <v>1.775010128960777E-8</v>
      </c>
      <c r="DL3393" s="81">
        <v>0</v>
      </c>
      <c r="DM3393" s="81">
        <v>0</v>
      </c>
      <c r="DN3393" s="81">
        <v>0</v>
      </c>
      <c r="DO3393" s="81">
        <v>0</v>
      </c>
      <c r="DP3393" s="81">
        <v>8.9697127112065711E-8</v>
      </c>
      <c r="DQ3393" s="81">
        <v>8.9697127112065711E-8</v>
      </c>
      <c r="DR3393" s="81">
        <v>0</v>
      </c>
      <c r="DS3393" s="81">
        <v>8.9697127112065711E-8</v>
      </c>
      <c r="DT3393" s="81">
        <v>8.9697127112065711E-8</v>
      </c>
      <c r="DU3393" s="81">
        <v>0</v>
      </c>
      <c r="DV3393" s="81">
        <v>8.9697127112065711E-8</v>
      </c>
      <c r="DW3393" s="81">
        <v>8.9697127112065711E-8</v>
      </c>
      <c r="GE3393" s="81" t="s">
        <v>449</v>
      </c>
      <c r="GF3393" s="81" t="s">
        <v>155</v>
      </c>
      <c r="GG3393" s="81" t="s">
        <v>476</v>
      </c>
      <c r="GH3393" s="81" t="s">
        <v>458</v>
      </c>
      <c r="GI3393" s="81">
        <v>2026</v>
      </c>
      <c r="GJ3393" s="81" t="s">
        <v>201</v>
      </c>
      <c r="GK3393" s="81">
        <v>233.23007680796559</v>
      </c>
      <c r="GL3393" s="81">
        <v>88.505645999999999</v>
      </c>
      <c r="GM3393" s="81">
        <v>2026</v>
      </c>
      <c r="GN3393" s="81" t="s">
        <v>173</v>
      </c>
      <c r="GO3393" s="81">
        <v>1.1148832299820636E-2</v>
      </c>
      <c r="GP3393" s="81">
        <v>10</v>
      </c>
      <c r="GQ3393" s="81">
        <v>0</v>
      </c>
      <c r="GR3393" s="81" t="s">
        <v>448</v>
      </c>
      <c r="GS3393" s="81">
        <v>1.1148832299820636E-2</v>
      </c>
      <c r="GT3393" s="81">
        <v>2.6002430136062946</v>
      </c>
      <c r="GU3393" s="81">
        <v>1.1148832299820636E-2</v>
      </c>
      <c r="GV3393" s="81">
        <v>2.6002430136062946</v>
      </c>
      <c r="GW3393" s="81">
        <v>1.1148832299820636E-2</v>
      </c>
      <c r="GX3393" s="81">
        <v>2.6002430136062946</v>
      </c>
      <c r="GY3393" s="81">
        <v>1.1148832299820636E-2</v>
      </c>
      <c r="GZ3393" s="81">
        <v>2.6002430136062946</v>
      </c>
    </row>
    <row r="3394" spans="98:208" x14ac:dyDescent="0.25">
      <c r="CT3394" s="81" t="s">
        <v>155</v>
      </c>
      <c r="CU3394" s="81" t="s">
        <v>473</v>
      </c>
      <c r="CV3394" s="81" t="s">
        <v>455</v>
      </c>
      <c r="CW3394" s="81">
        <v>2031</v>
      </c>
      <c r="CX3394" s="81">
        <v>0</v>
      </c>
      <c r="CY3394" s="81">
        <v>0</v>
      </c>
      <c r="CZ3394" s="81">
        <v>0</v>
      </c>
      <c r="DA3394" s="81">
        <v>0</v>
      </c>
      <c r="DB3394" s="81">
        <v>22783.18702890685</v>
      </c>
      <c r="DC3394" s="81">
        <v>453.26096055716789</v>
      </c>
      <c r="DD3394" s="81">
        <v>14531.335685572059</v>
      </c>
      <c r="DE3394" s="81">
        <v>7798.5903827776274</v>
      </c>
      <c r="DF3394" s="81">
        <v>0</v>
      </c>
      <c r="DG3394" s="81">
        <v>0</v>
      </c>
      <c r="DH3394" s="81">
        <v>5.0533304373074808</v>
      </c>
      <c r="DI3394" s="81">
        <v>5.0533304373074808</v>
      </c>
      <c r="DJ3394" s="81">
        <v>1.775010128960777E-8</v>
      </c>
      <c r="DL3394" s="81">
        <v>0</v>
      </c>
      <c r="DM3394" s="81">
        <v>0</v>
      </c>
      <c r="DN3394" s="81">
        <v>0</v>
      </c>
      <c r="DO3394" s="81">
        <v>0</v>
      </c>
      <c r="DP3394" s="81">
        <v>0</v>
      </c>
      <c r="DQ3394" s="81">
        <v>0</v>
      </c>
      <c r="DR3394" s="81">
        <v>0</v>
      </c>
      <c r="DS3394" s="81">
        <v>8.9697127112065711E-8</v>
      </c>
      <c r="DT3394" s="81">
        <v>8.9697127112065711E-8</v>
      </c>
      <c r="DU3394" s="81">
        <v>0</v>
      </c>
      <c r="DV3394" s="81">
        <v>8.9697127112065711E-8</v>
      </c>
      <c r="DW3394" s="81">
        <v>8.9697127112065711E-8</v>
      </c>
      <c r="GE3394" s="81" t="s">
        <v>449</v>
      </c>
      <c r="GF3394" s="81" t="s">
        <v>155</v>
      </c>
      <c r="GG3394" s="81" t="s">
        <v>476</v>
      </c>
      <c r="GH3394" s="81" t="s">
        <v>458</v>
      </c>
      <c r="GI3394" s="81">
        <v>2027</v>
      </c>
      <c r="GJ3394" s="81" t="s">
        <v>201</v>
      </c>
      <c r="GK3394" s="81">
        <v>233.23007680796559</v>
      </c>
      <c r="GL3394" s="81">
        <v>88.505645999999999</v>
      </c>
      <c r="GM3394" s="81">
        <v>2027</v>
      </c>
      <c r="GN3394" s="81" t="s">
        <v>173</v>
      </c>
      <c r="GO3394" s="81">
        <v>1.1148832299820636E-2</v>
      </c>
      <c r="GP3394" s="81">
        <v>10</v>
      </c>
      <c r="GQ3394" s="81">
        <v>0</v>
      </c>
      <c r="GR3394" s="81" t="s">
        <v>448</v>
      </c>
      <c r="GS3394" s="81">
        <v>1.1148832299820636E-2</v>
      </c>
      <c r="GT3394" s="81">
        <v>2.6002430136062946</v>
      </c>
      <c r="GU3394" s="81">
        <v>1.1148832299820636E-2</v>
      </c>
      <c r="GV3394" s="81">
        <v>2.6002430136062946</v>
      </c>
      <c r="GW3394" s="81">
        <v>1.1148832299820636E-2</v>
      </c>
      <c r="GX3394" s="81">
        <v>2.6002430136062946</v>
      </c>
      <c r="GY3394" s="81">
        <v>1.1148832299820636E-2</v>
      </c>
      <c r="GZ3394" s="81">
        <v>2.6002430136062946</v>
      </c>
    </row>
    <row r="3395" spans="98:208" x14ac:dyDescent="0.25">
      <c r="CT3395" s="81" t="s">
        <v>155</v>
      </c>
      <c r="CU3395" s="81" t="s">
        <v>473</v>
      </c>
      <c r="CV3395" s="81" t="s">
        <v>455</v>
      </c>
      <c r="CW3395" s="81">
        <v>2032</v>
      </c>
      <c r="CX3395" s="81">
        <v>0</v>
      </c>
      <c r="CY3395" s="81">
        <v>0</v>
      </c>
      <c r="CZ3395" s="81">
        <v>0</v>
      </c>
      <c r="DA3395" s="81">
        <v>0</v>
      </c>
      <c r="DB3395" s="81">
        <v>22783.18702890685</v>
      </c>
      <c r="DC3395" s="81">
        <v>453.26096055716789</v>
      </c>
      <c r="DD3395" s="81">
        <v>14531.335685572059</v>
      </c>
      <c r="DE3395" s="81">
        <v>7798.5903827776274</v>
      </c>
      <c r="DF3395" s="81">
        <v>0</v>
      </c>
      <c r="DG3395" s="81">
        <v>0</v>
      </c>
      <c r="DH3395" s="81">
        <v>0</v>
      </c>
      <c r="DI3395" s="81">
        <v>5.0533304373074808</v>
      </c>
      <c r="DJ3395" s="81">
        <v>1.775010128960777E-8</v>
      </c>
      <c r="DL3395" s="81">
        <v>0</v>
      </c>
      <c r="DM3395" s="81">
        <v>0</v>
      </c>
      <c r="DN3395" s="81">
        <v>0</v>
      </c>
      <c r="DO3395" s="81">
        <v>0</v>
      </c>
      <c r="DP3395" s="81">
        <v>0</v>
      </c>
      <c r="DQ3395" s="81">
        <v>0</v>
      </c>
      <c r="DR3395" s="81">
        <v>0</v>
      </c>
      <c r="DS3395" s="81">
        <v>0</v>
      </c>
      <c r="DT3395" s="81">
        <v>0</v>
      </c>
      <c r="DU3395" s="81">
        <v>0</v>
      </c>
      <c r="DV3395" s="81">
        <v>8.9697127112065711E-8</v>
      </c>
      <c r="DW3395" s="81">
        <v>8.9697127112065711E-8</v>
      </c>
      <c r="GE3395" s="81" t="s">
        <v>449</v>
      </c>
      <c r="GF3395" s="81" t="s">
        <v>155</v>
      </c>
      <c r="GG3395" s="81" t="s">
        <v>476</v>
      </c>
      <c r="GH3395" s="81" t="s">
        <v>458</v>
      </c>
      <c r="GI3395" s="81">
        <v>2028</v>
      </c>
      <c r="GJ3395" s="81" t="s">
        <v>201</v>
      </c>
      <c r="GK3395" s="81">
        <v>247.27299216497491</v>
      </c>
      <c r="GL3395" s="81">
        <v>88.505645999999999</v>
      </c>
      <c r="GM3395" s="81">
        <v>2028</v>
      </c>
      <c r="GN3395" s="81" t="s">
        <v>173</v>
      </c>
      <c r="GO3395" s="81">
        <v>1.1148832299820636E-2</v>
      </c>
      <c r="GP3395" s="81">
        <v>10</v>
      </c>
      <c r="GQ3395" s="81">
        <v>0</v>
      </c>
      <c r="GR3395" s="81" t="s">
        <v>448</v>
      </c>
      <c r="GS3395" s="81">
        <v>1.1148832299820636E-2</v>
      </c>
      <c r="GT3395" s="81">
        <v>2.7568051219221674</v>
      </c>
      <c r="GU3395" s="81">
        <v>1.1148832299820636E-2</v>
      </c>
      <c r="GV3395" s="81">
        <v>2.7568051219221674</v>
      </c>
      <c r="GW3395" s="81">
        <v>1.1148832299820636E-2</v>
      </c>
      <c r="GX3395" s="81">
        <v>2.7568051219221674</v>
      </c>
      <c r="GY3395" s="81">
        <v>1.1148832299820636E-2</v>
      </c>
      <c r="GZ3395" s="81">
        <v>2.7568051219221674</v>
      </c>
    </row>
    <row r="3396" spans="98:208" x14ac:dyDescent="0.25">
      <c r="CT3396" s="81" t="s">
        <v>155</v>
      </c>
      <c r="CU3396" s="81" t="s">
        <v>474</v>
      </c>
      <c r="CV3396" s="81" t="s">
        <v>457</v>
      </c>
      <c r="CW3396" s="81">
        <v>2020</v>
      </c>
      <c r="CX3396" s="81">
        <v>0</v>
      </c>
      <c r="CY3396" s="81">
        <v>0</v>
      </c>
      <c r="CZ3396" s="81">
        <v>0</v>
      </c>
      <c r="DA3396" s="81">
        <v>0</v>
      </c>
      <c r="DB3396" s="81">
        <v>14146.130641332949</v>
      </c>
      <c r="DC3396" s="81">
        <v>222.2294216278373</v>
      </c>
      <c r="DD3396" s="81">
        <v>8585.7228092482092</v>
      </c>
      <c r="DE3396" s="81">
        <v>5338.1784104569078</v>
      </c>
      <c r="DF3396" s="81">
        <v>2.4775985538148912</v>
      </c>
      <c r="DG3396" s="81">
        <v>0</v>
      </c>
      <c r="DH3396" s="81">
        <v>0</v>
      </c>
      <c r="DI3396" s="81">
        <v>0</v>
      </c>
      <c r="DJ3396" s="81">
        <v>7.6706833208114293E-6</v>
      </c>
      <c r="DL3396" s="81">
        <v>0</v>
      </c>
      <c r="DM3396" s="81">
        <v>1.9004873902414405E-5</v>
      </c>
      <c r="DN3396" s="81">
        <v>1.9004873902414405E-5</v>
      </c>
      <c r="DO3396" s="81">
        <v>0</v>
      </c>
      <c r="DP3396" s="81">
        <v>0</v>
      </c>
      <c r="DQ3396" s="81">
        <v>0</v>
      </c>
      <c r="DR3396" s="81">
        <v>0</v>
      </c>
      <c r="DS3396" s="81">
        <v>0</v>
      </c>
      <c r="DT3396" s="81">
        <v>0</v>
      </c>
      <c r="DU3396" s="81">
        <v>0</v>
      </c>
      <c r="DV3396" s="81">
        <v>0</v>
      </c>
      <c r="DW3396" s="81">
        <v>0</v>
      </c>
      <c r="GE3396" s="81" t="s">
        <v>449</v>
      </c>
      <c r="GF3396" s="81" t="s">
        <v>155</v>
      </c>
      <c r="GG3396" s="81" t="s">
        <v>476</v>
      </c>
      <c r="GH3396" s="81" t="s">
        <v>458</v>
      </c>
      <c r="GI3396" s="81">
        <v>2029</v>
      </c>
      <c r="GJ3396" s="81" t="s">
        <v>201</v>
      </c>
      <c r="GK3396" s="81">
        <v>247.27299216497491</v>
      </c>
      <c r="GL3396" s="81">
        <v>88.505645999999999</v>
      </c>
      <c r="GM3396" s="81">
        <v>2029</v>
      </c>
      <c r="GN3396" s="81" t="s">
        <v>173</v>
      </c>
      <c r="GO3396" s="81">
        <v>1.1148832299820636E-2</v>
      </c>
      <c r="GP3396" s="81">
        <v>10</v>
      </c>
      <c r="GQ3396" s="81">
        <v>0</v>
      </c>
      <c r="GR3396" s="81" t="s">
        <v>448</v>
      </c>
      <c r="GS3396" s="81">
        <v>1.1148832299820636E-2</v>
      </c>
      <c r="GT3396" s="81">
        <v>2.7568051219221674</v>
      </c>
      <c r="GU3396" s="81">
        <v>1.1148832299820636E-2</v>
      </c>
      <c r="GV3396" s="81">
        <v>2.7568051219221674</v>
      </c>
      <c r="GW3396" s="81">
        <v>1.1148832299820636E-2</v>
      </c>
      <c r="GX3396" s="81">
        <v>2.7568051219221674</v>
      </c>
      <c r="GY3396" s="81">
        <v>1.1148832299820636E-2</v>
      </c>
      <c r="GZ3396" s="81">
        <v>2.7568051219221674</v>
      </c>
    </row>
    <row r="3397" spans="98:208" x14ac:dyDescent="0.25">
      <c r="CT3397" s="81" t="s">
        <v>155</v>
      </c>
      <c r="CU3397" s="81" t="s">
        <v>474</v>
      </c>
      <c r="CV3397" s="81" t="s">
        <v>457</v>
      </c>
      <c r="CW3397" s="81">
        <v>2021</v>
      </c>
      <c r="CX3397" s="81">
        <v>0</v>
      </c>
      <c r="CY3397" s="81">
        <v>0</v>
      </c>
      <c r="CZ3397" s="81">
        <v>0</v>
      </c>
      <c r="DA3397" s="81">
        <v>0</v>
      </c>
      <c r="DB3397" s="81">
        <v>14146.130641332949</v>
      </c>
      <c r="DC3397" s="81">
        <v>222.2294216278373</v>
      </c>
      <c r="DD3397" s="81">
        <v>8585.7228092482092</v>
      </c>
      <c r="DE3397" s="81">
        <v>5338.1784104569078</v>
      </c>
      <c r="DF3397" s="81">
        <v>2.4775985538148912</v>
      </c>
      <c r="DG3397" s="81">
        <v>2.4775985538148912</v>
      </c>
      <c r="DH3397" s="81">
        <v>0</v>
      </c>
      <c r="DI3397" s="81">
        <v>0</v>
      </c>
      <c r="DJ3397" s="81">
        <v>7.6706833208114293E-6</v>
      </c>
      <c r="DL3397" s="81">
        <v>0</v>
      </c>
      <c r="DM3397" s="81">
        <v>1.9004873902414405E-5</v>
      </c>
      <c r="DN3397" s="81">
        <v>1.9004873902414405E-5</v>
      </c>
      <c r="DO3397" s="81">
        <v>0</v>
      </c>
      <c r="DP3397" s="81">
        <v>1.9004873902414405E-5</v>
      </c>
      <c r="DQ3397" s="81">
        <v>1.9004873902414405E-5</v>
      </c>
      <c r="DR3397" s="81">
        <v>0</v>
      </c>
      <c r="DS3397" s="81">
        <v>0</v>
      </c>
      <c r="DT3397" s="81">
        <v>0</v>
      </c>
      <c r="DU3397" s="81">
        <v>0</v>
      </c>
      <c r="DV3397" s="81">
        <v>0</v>
      </c>
      <c r="DW3397" s="81">
        <v>0</v>
      </c>
      <c r="GE3397" s="81" t="s">
        <v>449</v>
      </c>
      <c r="GF3397" s="81" t="s">
        <v>155</v>
      </c>
      <c r="GG3397" s="81" t="s">
        <v>476</v>
      </c>
      <c r="GH3397" s="81" t="s">
        <v>458</v>
      </c>
      <c r="GI3397" s="81">
        <v>2030</v>
      </c>
      <c r="GJ3397" s="81" t="s">
        <v>201</v>
      </c>
      <c r="GK3397" s="81">
        <v>247.27299216497491</v>
      </c>
      <c r="GL3397" s="81">
        <v>88.505645999999999</v>
      </c>
      <c r="GM3397" s="81">
        <v>2030</v>
      </c>
      <c r="GN3397" s="81" t="s">
        <v>173</v>
      </c>
      <c r="GO3397" s="81">
        <v>1.1148832299820636E-2</v>
      </c>
      <c r="GP3397" s="81">
        <v>10</v>
      </c>
      <c r="GQ3397" s="81">
        <v>0</v>
      </c>
      <c r="GR3397" s="81" t="s">
        <v>448</v>
      </c>
      <c r="GS3397" s="81">
        <v>0</v>
      </c>
      <c r="GT3397" s="81">
        <v>0</v>
      </c>
      <c r="GU3397" s="81">
        <v>1.1148832299820636E-2</v>
      </c>
      <c r="GV3397" s="81">
        <v>2.7568051219221674</v>
      </c>
      <c r="GW3397" s="81">
        <v>1.1148832299820636E-2</v>
      </c>
      <c r="GX3397" s="81">
        <v>2.7568051219221674</v>
      </c>
      <c r="GY3397" s="81">
        <v>1.1148832299820636E-2</v>
      </c>
      <c r="GZ3397" s="81">
        <v>2.7568051219221674</v>
      </c>
    </row>
    <row r="3398" spans="98:208" x14ac:dyDescent="0.25">
      <c r="CT3398" s="81" t="s">
        <v>155</v>
      </c>
      <c r="CU3398" s="81" t="s">
        <v>474</v>
      </c>
      <c r="CV3398" s="81" t="s">
        <v>457</v>
      </c>
      <c r="CW3398" s="81">
        <v>2022</v>
      </c>
      <c r="CX3398" s="81">
        <v>0</v>
      </c>
      <c r="CY3398" s="81">
        <v>0</v>
      </c>
      <c r="CZ3398" s="81">
        <v>0</v>
      </c>
      <c r="DA3398" s="81">
        <v>0</v>
      </c>
      <c r="DB3398" s="81">
        <v>14146.130641332949</v>
      </c>
      <c r="DC3398" s="81">
        <v>222.2294216278373</v>
      </c>
      <c r="DD3398" s="81">
        <v>8585.7228092482092</v>
      </c>
      <c r="DE3398" s="81">
        <v>5338.1784104569078</v>
      </c>
      <c r="DF3398" s="81">
        <v>2.4775985538148912</v>
      </c>
      <c r="DG3398" s="81">
        <v>2.4775985538148912</v>
      </c>
      <c r="DH3398" s="81">
        <v>2.4775985538148912</v>
      </c>
      <c r="DI3398" s="81">
        <v>0</v>
      </c>
      <c r="DJ3398" s="81">
        <v>7.6706833208114293E-6</v>
      </c>
      <c r="DL3398" s="81">
        <v>0</v>
      </c>
      <c r="DM3398" s="81">
        <v>1.9004873902414405E-5</v>
      </c>
      <c r="DN3398" s="81">
        <v>1.9004873902414405E-5</v>
      </c>
      <c r="DO3398" s="81">
        <v>0</v>
      </c>
      <c r="DP3398" s="81">
        <v>1.9004873902414405E-5</v>
      </c>
      <c r="DQ3398" s="81">
        <v>1.9004873902414405E-5</v>
      </c>
      <c r="DR3398" s="81">
        <v>0</v>
      </c>
      <c r="DS3398" s="81">
        <v>1.9004873902414405E-5</v>
      </c>
      <c r="DT3398" s="81">
        <v>1.9004873902414405E-5</v>
      </c>
      <c r="DU3398" s="81">
        <v>0</v>
      </c>
      <c r="DV3398" s="81">
        <v>0</v>
      </c>
      <c r="DW3398" s="81">
        <v>0</v>
      </c>
      <c r="GE3398" s="81" t="s">
        <v>449</v>
      </c>
      <c r="GF3398" s="81" t="s">
        <v>155</v>
      </c>
      <c r="GG3398" s="81" t="s">
        <v>476</v>
      </c>
      <c r="GH3398" s="81" t="s">
        <v>458</v>
      </c>
      <c r="GI3398" s="81">
        <v>2031</v>
      </c>
      <c r="GJ3398" s="81" t="s">
        <v>201</v>
      </c>
      <c r="GK3398" s="81">
        <v>247.27299216497491</v>
      </c>
      <c r="GL3398" s="81">
        <v>88.505645999999999</v>
      </c>
      <c r="GM3398" s="81">
        <v>2031</v>
      </c>
      <c r="GN3398" s="81" t="s">
        <v>173</v>
      </c>
      <c r="GO3398" s="81">
        <v>1.1148832299820636E-2</v>
      </c>
      <c r="GP3398" s="81">
        <v>10</v>
      </c>
      <c r="GQ3398" s="81">
        <v>0</v>
      </c>
      <c r="GR3398" s="81" t="s">
        <v>448</v>
      </c>
      <c r="GS3398" s="81">
        <v>0</v>
      </c>
      <c r="GT3398" s="81">
        <v>0</v>
      </c>
      <c r="GU3398" s="81">
        <v>0</v>
      </c>
      <c r="GV3398" s="81">
        <v>0</v>
      </c>
      <c r="GW3398" s="81">
        <v>1.1148832299820636E-2</v>
      </c>
      <c r="GX3398" s="81">
        <v>2.7568051219221674</v>
      </c>
      <c r="GY3398" s="81">
        <v>1.1148832299820636E-2</v>
      </c>
      <c r="GZ3398" s="81">
        <v>2.7568051219221674</v>
      </c>
    </row>
    <row r="3399" spans="98:208" x14ac:dyDescent="0.25">
      <c r="CT3399" s="81" t="s">
        <v>155</v>
      </c>
      <c r="CU3399" s="81" t="s">
        <v>474</v>
      </c>
      <c r="CV3399" s="81" t="s">
        <v>457</v>
      </c>
      <c r="CW3399" s="81">
        <v>2023</v>
      </c>
      <c r="CX3399" s="81">
        <v>0</v>
      </c>
      <c r="CY3399" s="81">
        <v>0</v>
      </c>
      <c r="CZ3399" s="81">
        <v>0</v>
      </c>
      <c r="DA3399" s="81">
        <v>0</v>
      </c>
      <c r="DB3399" s="81">
        <v>14664.63755643707</v>
      </c>
      <c r="DC3399" s="81">
        <v>233.23007680794629</v>
      </c>
      <c r="DD3399" s="81">
        <v>8896.5159934288677</v>
      </c>
      <c r="DE3399" s="81">
        <v>5534.8914862002621</v>
      </c>
      <c r="DF3399" s="81">
        <v>2.6002430136060797</v>
      </c>
      <c r="DG3399" s="81">
        <v>2.6002430136060797</v>
      </c>
      <c r="DH3399" s="81">
        <v>2.6002430136060797</v>
      </c>
      <c r="DI3399" s="81">
        <v>2.6002430136060797</v>
      </c>
      <c r="DJ3399" s="81">
        <v>7.6706833208114293E-6</v>
      </c>
      <c r="DL3399" s="81">
        <v>0</v>
      </c>
      <c r="DM3399" s="81">
        <v>1.9945640714524601E-5</v>
      </c>
      <c r="DN3399" s="81">
        <v>1.9945640714524601E-5</v>
      </c>
      <c r="DO3399" s="81">
        <v>0</v>
      </c>
      <c r="DP3399" s="81">
        <v>1.9945640714524601E-5</v>
      </c>
      <c r="DQ3399" s="81">
        <v>1.9945640714524601E-5</v>
      </c>
      <c r="DR3399" s="81">
        <v>0</v>
      </c>
      <c r="DS3399" s="81">
        <v>1.9945640714524601E-5</v>
      </c>
      <c r="DT3399" s="81">
        <v>1.9945640714524601E-5</v>
      </c>
      <c r="DU3399" s="81">
        <v>0</v>
      </c>
      <c r="DV3399" s="81">
        <v>1.9945640714524601E-5</v>
      </c>
      <c r="DW3399" s="81">
        <v>1.9945640714524601E-5</v>
      </c>
      <c r="GE3399" s="81" t="s">
        <v>449</v>
      </c>
      <c r="GF3399" s="81" t="s">
        <v>155</v>
      </c>
      <c r="GG3399" s="81" t="s">
        <v>476</v>
      </c>
      <c r="GH3399" s="81" t="s">
        <v>458</v>
      </c>
      <c r="GI3399" s="81">
        <v>2032</v>
      </c>
      <c r="GJ3399" s="81" t="s">
        <v>201</v>
      </c>
      <c r="GK3399" s="81">
        <v>247.27299216497491</v>
      </c>
      <c r="GL3399" s="81">
        <v>88.505645999999999</v>
      </c>
      <c r="GM3399" s="81">
        <v>2032</v>
      </c>
      <c r="GN3399" s="81" t="s">
        <v>173</v>
      </c>
      <c r="GO3399" s="81">
        <v>1.1148832299820636E-2</v>
      </c>
      <c r="GP3399" s="81">
        <v>10</v>
      </c>
      <c r="GQ3399" s="81">
        <v>0</v>
      </c>
      <c r="GR3399" s="81" t="s">
        <v>448</v>
      </c>
      <c r="GS3399" s="81">
        <v>0</v>
      </c>
      <c r="GT3399" s="81">
        <v>0</v>
      </c>
      <c r="GU3399" s="81">
        <v>0</v>
      </c>
      <c r="GV3399" s="81">
        <v>0</v>
      </c>
      <c r="GW3399" s="81">
        <v>0</v>
      </c>
      <c r="GX3399" s="81">
        <v>0</v>
      </c>
      <c r="GY3399" s="81">
        <v>1.1148832299820636E-2</v>
      </c>
      <c r="GZ3399" s="81">
        <v>2.7568051219221674</v>
      </c>
    </row>
    <row r="3400" spans="98:208" x14ac:dyDescent="0.25">
      <c r="CT3400" s="81" t="s">
        <v>155</v>
      </c>
      <c r="CU3400" s="81" t="s">
        <v>474</v>
      </c>
      <c r="CV3400" s="81" t="s">
        <v>457</v>
      </c>
      <c r="CW3400" s="81">
        <v>2024</v>
      </c>
      <c r="CX3400" s="81">
        <v>0</v>
      </c>
      <c r="CY3400" s="81">
        <v>0</v>
      </c>
      <c r="CZ3400" s="81">
        <v>0</v>
      </c>
      <c r="DA3400" s="81">
        <v>0</v>
      </c>
      <c r="DB3400" s="81">
        <v>14664.63755643707</v>
      </c>
      <c r="DC3400" s="81">
        <v>233.23007680794629</v>
      </c>
      <c r="DD3400" s="81">
        <v>8896.5159934288677</v>
      </c>
      <c r="DE3400" s="81">
        <v>5534.8914862002621</v>
      </c>
      <c r="DF3400" s="81">
        <v>2.6002430136060797</v>
      </c>
      <c r="DG3400" s="81">
        <v>2.6002430136060797</v>
      </c>
      <c r="DH3400" s="81">
        <v>2.6002430136060797</v>
      </c>
      <c r="DI3400" s="81">
        <v>2.6002430136060797</v>
      </c>
      <c r="DJ3400" s="81">
        <v>7.6706833208114293E-6</v>
      </c>
      <c r="DL3400" s="81">
        <v>0</v>
      </c>
      <c r="DM3400" s="81">
        <v>1.9945640714524601E-5</v>
      </c>
      <c r="DN3400" s="81">
        <v>1.9945640714524601E-5</v>
      </c>
      <c r="DO3400" s="81">
        <v>0</v>
      </c>
      <c r="DP3400" s="81">
        <v>1.9945640714524601E-5</v>
      </c>
      <c r="DQ3400" s="81">
        <v>1.9945640714524601E-5</v>
      </c>
      <c r="DR3400" s="81">
        <v>0</v>
      </c>
      <c r="DS3400" s="81">
        <v>1.9945640714524601E-5</v>
      </c>
      <c r="DT3400" s="81">
        <v>1.9945640714524601E-5</v>
      </c>
      <c r="DU3400" s="81">
        <v>0</v>
      </c>
      <c r="DV3400" s="81">
        <v>1.9945640714524601E-5</v>
      </c>
      <c r="DW3400" s="81">
        <v>1.9945640714524601E-5</v>
      </c>
      <c r="GE3400" s="81" t="s">
        <v>449</v>
      </c>
      <c r="GF3400" s="81" t="s">
        <v>155</v>
      </c>
      <c r="GG3400" s="81" t="s">
        <v>476</v>
      </c>
      <c r="GH3400" s="81" t="s">
        <v>459</v>
      </c>
      <c r="GI3400" s="81">
        <v>2021</v>
      </c>
      <c r="GJ3400" s="81" t="s">
        <v>201</v>
      </c>
      <c r="GK3400" s="81">
        <v>0.69641821681222493</v>
      </c>
      <c r="GL3400" s="81">
        <v>88.505645999999999</v>
      </c>
      <c r="GM3400" s="81">
        <v>2021</v>
      </c>
      <c r="GN3400" s="81" t="s">
        <v>173</v>
      </c>
      <c r="GO3400" s="81">
        <v>1.1148832299820636E-2</v>
      </c>
      <c r="GP3400" s="81">
        <v>10</v>
      </c>
      <c r="GQ3400" s="81">
        <v>0</v>
      </c>
      <c r="GR3400" s="81" t="s">
        <v>448</v>
      </c>
      <c r="GS3400" s="81">
        <v>1.1148832299820636E-2</v>
      </c>
      <c r="GT3400" s="81">
        <v>7.764249909779624E-3</v>
      </c>
      <c r="GU3400" s="81">
        <v>1.1148832299820636E-2</v>
      </c>
      <c r="GV3400" s="81">
        <v>7.764249909779624E-3</v>
      </c>
      <c r="GW3400" s="81">
        <v>0</v>
      </c>
      <c r="GX3400" s="81">
        <v>0</v>
      </c>
      <c r="GY3400" s="81">
        <v>0</v>
      </c>
      <c r="GZ3400" s="81">
        <v>0</v>
      </c>
    </row>
    <row r="3401" spans="98:208" x14ac:dyDescent="0.25">
      <c r="CT3401" s="81" t="s">
        <v>155</v>
      </c>
      <c r="CU3401" s="81" t="s">
        <v>474</v>
      </c>
      <c r="CV3401" s="81" t="s">
        <v>457</v>
      </c>
      <c r="CW3401" s="81">
        <v>2025</v>
      </c>
      <c r="CX3401" s="81">
        <v>0</v>
      </c>
      <c r="CY3401" s="81">
        <v>0</v>
      </c>
      <c r="CZ3401" s="81">
        <v>0</v>
      </c>
      <c r="DA3401" s="81">
        <v>0</v>
      </c>
      <c r="DB3401" s="81">
        <v>14664.63755643707</v>
      </c>
      <c r="DC3401" s="81">
        <v>233.23007680794629</v>
      </c>
      <c r="DD3401" s="81">
        <v>8896.5159934288677</v>
      </c>
      <c r="DE3401" s="81">
        <v>5534.8914862002621</v>
      </c>
      <c r="DF3401" s="81">
        <v>2.6002430136060797</v>
      </c>
      <c r="DG3401" s="81">
        <v>2.6002430136060797</v>
      </c>
      <c r="DH3401" s="81">
        <v>2.6002430136060797</v>
      </c>
      <c r="DI3401" s="81">
        <v>2.6002430136060797</v>
      </c>
      <c r="DJ3401" s="81">
        <v>7.6706833208114293E-6</v>
      </c>
      <c r="DL3401" s="81">
        <v>0</v>
      </c>
      <c r="DM3401" s="81">
        <v>1.9945640714524601E-5</v>
      </c>
      <c r="DN3401" s="81">
        <v>1.9945640714524601E-5</v>
      </c>
      <c r="DO3401" s="81">
        <v>0</v>
      </c>
      <c r="DP3401" s="81">
        <v>1.9945640714524601E-5</v>
      </c>
      <c r="DQ3401" s="81">
        <v>1.9945640714524601E-5</v>
      </c>
      <c r="DR3401" s="81">
        <v>0</v>
      </c>
      <c r="DS3401" s="81">
        <v>1.9945640714524601E-5</v>
      </c>
      <c r="DT3401" s="81">
        <v>1.9945640714524601E-5</v>
      </c>
      <c r="DU3401" s="81">
        <v>0</v>
      </c>
      <c r="DV3401" s="81">
        <v>1.9945640714524601E-5</v>
      </c>
      <c r="DW3401" s="81">
        <v>1.9945640714524601E-5</v>
      </c>
      <c r="GE3401" s="81" t="s">
        <v>449</v>
      </c>
      <c r="GF3401" s="81" t="s">
        <v>155</v>
      </c>
      <c r="GG3401" s="81" t="s">
        <v>476</v>
      </c>
      <c r="GH3401" s="81" t="s">
        <v>459</v>
      </c>
      <c r="GI3401" s="81">
        <v>2022</v>
      </c>
      <c r="GJ3401" s="81" t="s">
        <v>201</v>
      </c>
      <c r="GK3401" s="81">
        <v>0.69641821681222493</v>
      </c>
      <c r="GL3401" s="81">
        <v>88.505645999999999</v>
      </c>
      <c r="GM3401" s="81">
        <v>2022</v>
      </c>
      <c r="GN3401" s="81" t="s">
        <v>173</v>
      </c>
      <c r="GO3401" s="81">
        <v>1.1148832299820636E-2</v>
      </c>
      <c r="GP3401" s="81">
        <v>10</v>
      </c>
      <c r="GQ3401" s="81">
        <v>0</v>
      </c>
      <c r="GR3401" s="81" t="s">
        <v>448</v>
      </c>
      <c r="GS3401" s="81">
        <v>1.1148832299820636E-2</v>
      </c>
      <c r="GT3401" s="81">
        <v>7.764249909779624E-3</v>
      </c>
      <c r="GU3401" s="81">
        <v>1.1148832299820636E-2</v>
      </c>
      <c r="GV3401" s="81">
        <v>7.764249909779624E-3</v>
      </c>
      <c r="GW3401" s="81">
        <v>1.1148832299820636E-2</v>
      </c>
      <c r="GX3401" s="81">
        <v>7.764249909779624E-3</v>
      </c>
      <c r="GY3401" s="81">
        <v>0</v>
      </c>
      <c r="GZ3401" s="81">
        <v>0</v>
      </c>
    </row>
    <row r="3402" spans="98:208" x14ac:dyDescent="0.25">
      <c r="CT3402" s="81" t="s">
        <v>155</v>
      </c>
      <c r="CU3402" s="81" t="s">
        <v>474</v>
      </c>
      <c r="CV3402" s="81" t="s">
        <v>457</v>
      </c>
      <c r="CW3402" s="81">
        <v>2026</v>
      </c>
      <c r="CX3402" s="81">
        <v>0</v>
      </c>
      <c r="CY3402" s="81">
        <v>0</v>
      </c>
      <c r="CZ3402" s="81">
        <v>0</v>
      </c>
      <c r="DA3402" s="81">
        <v>0</v>
      </c>
      <c r="DB3402" s="81">
        <v>14664.63755643707</v>
      </c>
      <c r="DC3402" s="81">
        <v>233.23007680794629</v>
      </c>
      <c r="DD3402" s="81">
        <v>8896.5159934288677</v>
      </c>
      <c r="DE3402" s="81">
        <v>5534.8914862002621</v>
      </c>
      <c r="DF3402" s="81">
        <v>2.6002430136060797</v>
      </c>
      <c r="DG3402" s="81">
        <v>2.6002430136060797</v>
      </c>
      <c r="DH3402" s="81">
        <v>2.6002430136060797</v>
      </c>
      <c r="DI3402" s="81">
        <v>2.6002430136060797</v>
      </c>
      <c r="DJ3402" s="81">
        <v>7.6706833208114293E-6</v>
      </c>
      <c r="DL3402" s="81">
        <v>0</v>
      </c>
      <c r="DM3402" s="81">
        <v>1.9945640714524601E-5</v>
      </c>
      <c r="DN3402" s="81">
        <v>1.9945640714524601E-5</v>
      </c>
      <c r="DO3402" s="81">
        <v>0</v>
      </c>
      <c r="DP3402" s="81">
        <v>1.9945640714524601E-5</v>
      </c>
      <c r="DQ3402" s="81">
        <v>1.9945640714524601E-5</v>
      </c>
      <c r="DR3402" s="81">
        <v>0</v>
      </c>
      <c r="DS3402" s="81">
        <v>1.9945640714524601E-5</v>
      </c>
      <c r="DT3402" s="81">
        <v>1.9945640714524601E-5</v>
      </c>
      <c r="DU3402" s="81">
        <v>0</v>
      </c>
      <c r="DV3402" s="81">
        <v>1.9945640714524601E-5</v>
      </c>
      <c r="DW3402" s="81">
        <v>1.9945640714524601E-5</v>
      </c>
      <c r="GE3402" s="81" t="s">
        <v>449</v>
      </c>
      <c r="GF3402" s="81" t="s">
        <v>155</v>
      </c>
      <c r="GG3402" s="81" t="s">
        <v>476</v>
      </c>
      <c r="GH3402" s="81" t="s">
        <v>459</v>
      </c>
      <c r="GI3402" s="81">
        <v>2023</v>
      </c>
      <c r="GJ3402" s="81" t="s">
        <v>201</v>
      </c>
      <c r="GK3402" s="81">
        <v>0.71896016785819505</v>
      </c>
      <c r="GL3402" s="81">
        <v>88.505645999999999</v>
      </c>
      <c r="GM3402" s="81">
        <v>2023</v>
      </c>
      <c r="GN3402" s="81" t="s">
        <v>173</v>
      </c>
      <c r="GO3402" s="81">
        <v>1.1148832299820636E-2</v>
      </c>
      <c r="GP3402" s="81">
        <v>10</v>
      </c>
      <c r="GQ3402" s="81">
        <v>0</v>
      </c>
      <c r="GR3402" s="81" t="s">
        <v>448</v>
      </c>
      <c r="GS3402" s="81">
        <v>1.1148832299820636E-2</v>
      </c>
      <c r="GT3402" s="81">
        <v>8.0155663417019116E-3</v>
      </c>
      <c r="GU3402" s="81">
        <v>1.1148832299820636E-2</v>
      </c>
      <c r="GV3402" s="81">
        <v>8.0155663417019116E-3</v>
      </c>
      <c r="GW3402" s="81">
        <v>1.1148832299820636E-2</v>
      </c>
      <c r="GX3402" s="81">
        <v>8.0155663417019116E-3</v>
      </c>
      <c r="GY3402" s="81">
        <v>1.1148832299820636E-2</v>
      </c>
      <c r="GZ3402" s="81">
        <v>8.0155663417019116E-3</v>
      </c>
    </row>
    <row r="3403" spans="98:208" x14ac:dyDescent="0.25">
      <c r="CT3403" s="81" t="s">
        <v>155</v>
      </c>
      <c r="CU3403" s="81" t="s">
        <v>474</v>
      </c>
      <c r="CV3403" s="81" t="s">
        <v>457</v>
      </c>
      <c r="CW3403" s="81">
        <v>2027</v>
      </c>
      <c r="CX3403" s="81">
        <v>0</v>
      </c>
      <c r="CY3403" s="81">
        <v>0</v>
      </c>
      <c r="CZ3403" s="81">
        <v>0</v>
      </c>
      <c r="DA3403" s="81">
        <v>0</v>
      </c>
      <c r="DB3403" s="81">
        <v>14664.63755643707</v>
      </c>
      <c r="DC3403" s="81">
        <v>233.23007680794629</v>
      </c>
      <c r="DD3403" s="81">
        <v>8896.5159934288677</v>
      </c>
      <c r="DE3403" s="81">
        <v>5534.8914862002621</v>
      </c>
      <c r="DF3403" s="81">
        <v>2.6002430136060797</v>
      </c>
      <c r="DG3403" s="81">
        <v>2.6002430136060797</v>
      </c>
      <c r="DH3403" s="81">
        <v>2.6002430136060797</v>
      </c>
      <c r="DI3403" s="81">
        <v>2.6002430136060797</v>
      </c>
      <c r="DJ3403" s="81">
        <v>7.6706833208114293E-6</v>
      </c>
      <c r="DL3403" s="81">
        <v>0</v>
      </c>
      <c r="DM3403" s="81">
        <v>1.9945640714524601E-5</v>
      </c>
      <c r="DN3403" s="81">
        <v>1.9945640714524601E-5</v>
      </c>
      <c r="DO3403" s="81">
        <v>0</v>
      </c>
      <c r="DP3403" s="81">
        <v>1.9945640714524601E-5</v>
      </c>
      <c r="DQ3403" s="81">
        <v>1.9945640714524601E-5</v>
      </c>
      <c r="DR3403" s="81">
        <v>0</v>
      </c>
      <c r="DS3403" s="81">
        <v>1.9945640714524601E-5</v>
      </c>
      <c r="DT3403" s="81">
        <v>1.9945640714524601E-5</v>
      </c>
      <c r="DU3403" s="81">
        <v>0</v>
      </c>
      <c r="DV3403" s="81">
        <v>1.9945640714524601E-5</v>
      </c>
      <c r="DW3403" s="81">
        <v>1.9945640714524601E-5</v>
      </c>
      <c r="GE3403" s="81" t="s">
        <v>449</v>
      </c>
      <c r="GF3403" s="81" t="s">
        <v>155</v>
      </c>
      <c r="GG3403" s="81" t="s">
        <v>476</v>
      </c>
      <c r="GH3403" s="81" t="s">
        <v>459</v>
      </c>
      <c r="GI3403" s="81">
        <v>2024</v>
      </c>
      <c r="GJ3403" s="81" t="s">
        <v>201</v>
      </c>
      <c r="GK3403" s="81">
        <v>0.71896016785819505</v>
      </c>
      <c r="GL3403" s="81">
        <v>88.505645999999999</v>
      </c>
      <c r="GM3403" s="81">
        <v>2024</v>
      </c>
      <c r="GN3403" s="81" t="s">
        <v>173</v>
      </c>
      <c r="GO3403" s="81">
        <v>1.1148832299820636E-2</v>
      </c>
      <c r="GP3403" s="81">
        <v>10</v>
      </c>
      <c r="GQ3403" s="81">
        <v>0</v>
      </c>
      <c r="GR3403" s="81" t="s">
        <v>448</v>
      </c>
      <c r="GS3403" s="81">
        <v>1.1148832299820636E-2</v>
      </c>
      <c r="GT3403" s="81">
        <v>8.0155663417019116E-3</v>
      </c>
      <c r="GU3403" s="81">
        <v>1.1148832299820636E-2</v>
      </c>
      <c r="GV3403" s="81">
        <v>8.0155663417019116E-3</v>
      </c>
      <c r="GW3403" s="81">
        <v>1.1148832299820636E-2</v>
      </c>
      <c r="GX3403" s="81">
        <v>8.0155663417019116E-3</v>
      </c>
      <c r="GY3403" s="81">
        <v>1.1148832299820636E-2</v>
      </c>
      <c r="GZ3403" s="81">
        <v>8.0155663417019116E-3</v>
      </c>
    </row>
    <row r="3404" spans="98:208" x14ac:dyDescent="0.25">
      <c r="CT3404" s="81" t="s">
        <v>155</v>
      </c>
      <c r="CU3404" s="81" t="s">
        <v>474</v>
      </c>
      <c r="CV3404" s="81" t="s">
        <v>457</v>
      </c>
      <c r="CW3404" s="81">
        <v>2028</v>
      </c>
      <c r="CX3404" s="81">
        <v>0</v>
      </c>
      <c r="CY3404" s="81">
        <v>0</v>
      </c>
      <c r="CZ3404" s="81">
        <v>0</v>
      </c>
      <c r="DA3404" s="81">
        <v>0</v>
      </c>
      <c r="DB3404" s="81">
        <v>15317.99094281643</v>
      </c>
      <c r="DC3404" s="81">
        <v>247.27299216495459</v>
      </c>
      <c r="DD3404" s="81">
        <v>9287.6490955447789</v>
      </c>
      <c r="DE3404" s="81">
        <v>5783.0688551067014</v>
      </c>
      <c r="DF3404" s="81">
        <v>2.7568051219219409</v>
      </c>
      <c r="DG3404" s="81">
        <v>2.7568051219219409</v>
      </c>
      <c r="DH3404" s="81">
        <v>2.7568051219219409</v>
      </c>
      <c r="DI3404" s="81">
        <v>2.7568051219219409</v>
      </c>
      <c r="DJ3404" s="81">
        <v>7.6706833208114293E-6</v>
      </c>
      <c r="DL3404" s="81">
        <v>0</v>
      </c>
      <c r="DM3404" s="81">
        <v>2.1146579067454151E-5</v>
      </c>
      <c r="DN3404" s="81">
        <v>2.1146579067454151E-5</v>
      </c>
      <c r="DO3404" s="81">
        <v>0</v>
      </c>
      <c r="DP3404" s="81">
        <v>2.1146579067454151E-5</v>
      </c>
      <c r="DQ3404" s="81">
        <v>2.1146579067454151E-5</v>
      </c>
      <c r="DR3404" s="81">
        <v>0</v>
      </c>
      <c r="DS3404" s="81">
        <v>2.1146579067454151E-5</v>
      </c>
      <c r="DT3404" s="81">
        <v>2.1146579067454151E-5</v>
      </c>
      <c r="DU3404" s="81">
        <v>0</v>
      </c>
      <c r="DV3404" s="81">
        <v>2.1146579067454151E-5</v>
      </c>
      <c r="DW3404" s="81">
        <v>2.1146579067454151E-5</v>
      </c>
      <c r="GE3404" s="81" t="s">
        <v>449</v>
      </c>
      <c r="GF3404" s="81" t="s">
        <v>155</v>
      </c>
      <c r="GG3404" s="81" t="s">
        <v>476</v>
      </c>
      <c r="GH3404" s="81" t="s">
        <v>459</v>
      </c>
      <c r="GI3404" s="81">
        <v>2025</v>
      </c>
      <c r="GJ3404" s="81" t="s">
        <v>201</v>
      </c>
      <c r="GK3404" s="81">
        <v>0.71896016785819505</v>
      </c>
      <c r="GL3404" s="81">
        <v>88.505645999999999</v>
      </c>
      <c r="GM3404" s="81">
        <v>2025</v>
      </c>
      <c r="GN3404" s="81" t="s">
        <v>173</v>
      </c>
      <c r="GO3404" s="81">
        <v>1.1148832299820636E-2</v>
      </c>
      <c r="GP3404" s="81">
        <v>10</v>
      </c>
      <c r="GQ3404" s="81">
        <v>0</v>
      </c>
      <c r="GR3404" s="81" t="s">
        <v>448</v>
      </c>
      <c r="GS3404" s="81">
        <v>1.1148832299820636E-2</v>
      </c>
      <c r="GT3404" s="81">
        <v>8.0155663417019116E-3</v>
      </c>
      <c r="GU3404" s="81">
        <v>1.1148832299820636E-2</v>
      </c>
      <c r="GV3404" s="81">
        <v>8.0155663417019116E-3</v>
      </c>
      <c r="GW3404" s="81">
        <v>1.1148832299820636E-2</v>
      </c>
      <c r="GX3404" s="81">
        <v>8.0155663417019116E-3</v>
      </c>
      <c r="GY3404" s="81">
        <v>1.1148832299820636E-2</v>
      </c>
      <c r="GZ3404" s="81">
        <v>8.0155663417019116E-3</v>
      </c>
    </row>
    <row r="3405" spans="98:208" x14ac:dyDescent="0.25">
      <c r="CT3405" s="81" t="s">
        <v>155</v>
      </c>
      <c r="CU3405" s="81" t="s">
        <v>474</v>
      </c>
      <c r="CV3405" s="81" t="s">
        <v>457</v>
      </c>
      <c r="CW3405" s="81">
        <v>2029</v>
      </c>
      <c r="CX3405" s="81">
        <v>0</v>
      </c>
      <c r="CY3405" s="81">
        <v>0</v>
      </c>
      <c r="CZ3405" s="81">
        <v>0</v>
      </c>
      <c r="DA3405" s="81">
        <v>0</v>
      </c>
      <c r="DB3405" s="81">
        <v>15317.99094281643</v>
      </c>
      <c r="DC3405" s="81">
        <v>247.27299216495459</v>
      </c>
      <c r="DD3405" s="81">
        <v>9287.6490955447789</v>
      </c>
      <c r="DE3405" s="81">
        <v>5783.0688551067014</v>
      </c>
      <c r="DF3405" s="81">
        <v>2.7568051219219409</v>
      </c>
      <c r="DG3405" s="81">
        <v>2.7568051219219409</v>
      </c>
      <c r="DH3405" s="81">
        <v>2.7568051219219409</v>
      </c>
      <c r="DI3405" s="81">
        <v>2.7568051219219409</v>
      </c>
      <c r="DJ3405" s="81">
        <v>7.6706833208114293E-6</v>
      </c>
      <c r="DL3405" s="81">
        <v>0</v>
      </c>
      <c r="DM3405" s="81">
        <v>2.1146579067454151E-5</v>
      </c>
      <c r="DN3405" s="81">
        <v>2.1146579067454151E-5</v>
      </c>
      <c r="DO3405" s="81">
        <v>0</v>
      </c>
      <c r="DP3405" s="81">
        <v>2.1146579067454151E-5</v>
      </c>
      <c r="DQ3405" s="81">
        <v>2.1146579067454151E-5</v>
      </c>
      <c r="DR3405" s="81">
        <v>0</v>
      </c>
      <c r="DS3405" s="81">
        <v>2.1146579067454151E-5</v>
      </c>
      <c r="DT3405" s="81">
        <v>2.1146579067454151E-5</v>
      </c>
      <c r="DU3405" s="81">
        <v>0</v>
      </c>
      <c r="DV3405" s="81">
        <v>2.1146579067454151E-5</v>
      </c>
      <c r="DW3405" s="81">
        <v>2.1146579067454151E-5</v>
      </c>
      <c r="GE3405" s="81" t="s">
        <v>449</v>
      </c>
      <c r="GF3405" s="81" t="s">
        <v>155</v>
      </c>
      <c r="GG3405" s="81" t="s">
        <v>476</v>
      </c>
      <c r="GH3405" s="81" t="s">
        <v>459</v>
      </c>
      <c r="GI3405" s="81">
        <v>2026</v>
      </c>
      <c r="GJ3405" s="81" t="s">
        <v>201</v>
      </c>
      <c r="GK3405" s="81">
        <v>0.71896016785819505</v>
      </c>
      <c r="GL3405" s="81">
        <v>88.505645999999999</v>
      </c>
      <c r="GM3405" s="81">
        <v>2026</v>
      </c>
      <c r="GN3405" s="81" t="s">
        <v>173</v>
      </c>
      <c r="GO3405" s="81">
        <v>1.1148832299820636E-2</v>
      </c>
      <c r="GP3405" s="81">
        <v>10</v>
      </c>
      <c r="GQ3405" s="81">
        <v>0</v>
      </c>
      <c r="GR3405" s="81" t="s">
        <v>448</v>
      </c>
      <c r="GS3405" s="81">
        <v>1.1148832299820636E-2</v>
      </c>
      <c r="GT3405" s="81">
        <v>8.0155663417019116E-3</v>
      </c>
      <c r="GU3405" s="81">
        <v>1.1148832299820636E-2</v>
      </c>
      <c r="GV3405" s="81">
        <v>8.0155663417019116E-3</v>
      </c>
      <c r="GW3405" s="81">
        <v>1.1148832299820636E-2</v>
      </c>
      <c r="GX3405" s="81">
        <v>8.0155663417019116E-3</v>
      </c>
      <c r="GY3405" s="81">
        <v>1.1148832299820636E-2</v>
      </c>
      <c r="GZ3405" s="81">
        <v>8.0155663417019116E-3</v>
      </c>
    </row>
    <row r="3406" spans="98:208" x14ac:dyDescent="0.25">
      <c r="CT3406" s="81" t="s">
        <v>155</v>
      </c>
      <c r="CU3406" s="81" t="s">
        <v>474</v>
      </c>
      <c r="CV3406" s="81" t="s">
        <v>457</v>
      </c>
      <c r="CW3406" s="81">
        <v>2030</v>
      </c>
      <c r="CX3406" s="81">
        <v>0</v>
      </c>
      <c r="CY3406" s="81">
        <v>0</v>
      </c>
      <c r="CZ3406" s="81">
        <v>0</v>
      </c>
      <c r="DA3406" s="81">
        <v>0</v>
      </c>
      <c r="DB3406" s="81">
        <v>15317.99094281643</v>
      </c>
      <c r="DC3406" s="81">
        <v>247.27299216495459</v>
      </c>
      <c r="DD3406" s="81">
        <v>9287.6490955447789</v>
      </c>
      <c r="DE3406" s="81">
        <v>5783.0688551067014</v>
      </c>
      <c r="DF3406" s="81">
        <v>0</v>
      </c>
      <c r="DG3406" s="81">
        <v>2.7568051219219409</v>
      </c>
      <c r="DH3406" s="81">
        <v>2.7568051219219409</v>
      </c>
      <c r="DI3406" s="81">
        <v>2.7568051219219409</v>
      </c>
      <c r="DJ3406" s="81">
        <v>7.6706833208114293E-6</v>
      </c>
      <c r="DL3406" s="81">
        <v>0</v>
      </c>
      <c r="DM3406" s="81">
        <v>0</v>
      </c>
      <c r="DN3406" s="81">
        <v>0</v>
      </c>
      <c r="DO3406" s="81">
        <v>0</v>
      </c>
      <c r="DP3406" s="81">
        <v>2.1146579067454151E-5</v>
      </c>
      <c r="DQ3406" s="81">
        <v>2.1146579067454151E-5</v>
      </c>
      <c r="DR3406" s="81">
        <v>0</v>
      </c>
      <c r="DS3406" s="81">
        <v>2.1146579067454151E-5</v>
      </c>
      <c r="DT3406" s="81">
        <v>2.1146579067454151E-5</v>
      </c>
      <c r="DU3406" s="81">
        <v>0</v>
      </c>
      <c r="DV3406" s="81">
        <v>2.1146579067454151E-5</v>
      </c>
      <c r="DW3406" s="81">
        <v>2.1146579067454151E-5</v>
      </c>
      <c r="GE3406" s="81" t="s">
        <v>449</v>
      </c>
      <c r="GF3406" s="81" t="s">
        <v>155</v>
      </c>
      <c r="GG3406" s="81" t="s">
        <v>476</v>
      </c>
      <c r="GH3406" s="81" t="s">
        <v>459</v>
      </c>
      <c r="GI3406" s="81">
        <v>2027</v>
      </c>
      <c r="GJ3406" s="81" t="s">
        <v>201</v>
      </c>
      <c r="GK3406" s="81">
        <v>0.71896016785819505</v>
      </c>
      <c r="GL3406" s="81">
        <v>88.505645999999999</v>
      </c>
      <c r="GM3406" s="81">
        <v>2027</v>
      </c>
      <c r="GN3406" s="81" t="s">
        <v>173</v>
      </c>
      <c r="GO3406" s="81">
        <v>1.1148832299820636E-2</v>
      </c>
      <c r="GP3406" s="81">
        <v>10</v>
      </c>
      <c r="GQ3406" s="81">
        <v>0</v>
      </c>
      <c r="GR3406" s="81" t="s">
        <v>448</v>
      </c>
      <c r="GS3406" s="81">
        <v>1.1148832299820636E-2</v>
      </c>
      <c r="GT3406" s="81">
        <v>8.0155663417019116E-3</v>
      </c>
      <c r="GU3406" s="81">
        <v>1.1148832299820636E-2</v>
      </c>
      <c r="GV3406" s="81">
        <v>8.0155663417019116E-3</v>
      </c>
      <c r="GW3406" s="81">
        <v>1.1148832299820636E-2</v>
      </c>
      <c r="GX3406" s="81">
        <v>8.0155663417019116E-3</v>
      </c>
      <c r="GY3406" s="81">
        <v>1.1148832299820636E-2</v>
      </c>
      <c r="GZ3406" s="81">
        <v>8.0155663417019116E-3</v>
      </c>
    </row>
    <row r="3407" spans="98:208" x14ac:dyDescent="0.25">
      <c r="CT3407" s="81" t="s">
        <v>155</v>
      </c>
      <c r="CU3407" s="81" t="s">
        <v>474</v>
      </c>
      <c r="CV3407" s="81" t="s">
        <v>457</v>
      </c>
      <c r="CW3407" s="81">
        <v>2031</v>
      </c>
      <c r="CX3407" s="81">
        <v>0</v>
      </c>
      <c r="CY3407" s="81">
        <v>0</v>
      </c>
      <c r="CZ3407" s="81">
        <v>0</v>
      </c>
      <c r="DA3407" s="81">
        <v>0</v>
      </c>
      <c r="DB3407" s="81">
        <v>15317.99094281643</v>
      </c>
      <c r="DC3407" s="81">
        <v>247.27299216495459</v>
      </c>
      <c r="DD3407" s="81">
        <v>9287.6490955447789</v>
      </c>
      <c r="DE3407" s="81">
        <v>5783.0688551067014</v>
      </c>
      <c r="DF3407" s="81">
        <v>0</v>
      </c>
      <c r="DG3407" s="81">
        <v>0</v>
      </c>
      <c r="DH3407" s="81">
        <v>2.7568051219219409</v>
      </c>
      <c r="DI3407" s="81">
        <v>2.7568051219219409</v>
      </c>
      <c r="DJ3407" s="81">
        <v>7.6706833208114293E-6</v>
      </c>
      <c r="DL3407" s="81">
        <v>0</v>
      </c>
      <c r="DM3407" s="81">
        <v>0</v>
      </c>
      <c r="DN3407" s="81">
        <v>0</v>
      </c>
      <c r="DO3407" s="81">
        <v>0</v>
      </c>
      <c r="DP3407" s="81">
        <v>0</v>
      </c>
      <c r="DQ3407" s="81">
        <v>0</v>
      </c>
      <c r="DR3407" s="81">
        <v>0</v>
      </c>
      <c r="DS3407" s="81">
        <v>2.1146579067454151E-5</v>
      </c>
      <c r="DT3407" s="81">
        <v>2.1146579067454151E-5</v>
      </c>
      <c r="DU3407" s="81">
        <v>0</v>
      </c>
      <c r="DV3407" s="81">
        <v>2.1146579067454151E-5</v>
      </c>
      <c r="DW3407" s="81">
        <v>2.1146579067454151E-5</v>
      </c>
      <c r="GE3407" s="81" t="s">
        <v>449</v>
      </c>
      <c r="GF3407" s="81" t="s">
        <v>155</v>
      </c>
      <c r="GG3407" s="81" t="s">
        <v>476</v>
      </c>
      <c r="GH3407" s="81" t="s">
        <v>459</v>
      </c>
      <c r="GI3407" s="81">
        <v>2028</v>
      </c>
      <c r="GJ3407" s="81" t="s">
        <v>201</v>
      </c>
      <c r="GK3407" s="81">
        <v>0.74733835430389672</v>
      </c>
      <c r="GL3407" s="81">
        <v>88.505645999999999</v>
      </c>
      <c r="GM3407" s="81">
        <v>2028</v>
      </c>
      <c r="GN3407" s="81" t="s">
        <v>173</v>
      </c>
      <c r="GO3407" s="81">
        <v>1.1148832299820636E-2</v>
      </c>
      <c r="GP3407" s="81">
        <v>10</v>
      </c>
      <c r="GQ3407" s="81">
        <v>0</v>
      </c>
      <c r="GR3407" s="81" t="s">
        <v>448</v>
      </c>
      <c r="GS3407" s="81">
        <v>1.1148832299820636E-2</v>
      </c>
      <c r="GT3407" s="81">
        <v>8.3319499833580824E-3</v>
      </c>
      <c r="GU3407" s="81">
        <v>1.1148832299820636E-2</v>
      </c>
      <c r="GV3407" s="81">
        <v>8.3319499833580824E-3</v>
      </c>
      <c r="GW3407" s="81">
        <v>1.1148832299820636E-2</v>
      </c>
      <c r="GX3407" s="81">
        <v>8.3319499833580824E-3</v>
      </c>
      <c r="GY3407" s="81">
        <v>1.1148832299820636E-2</v>
      </c>
      <c r="GZ3407" s="81">
        <v>8.3319499833580824E-3</v>
      </c>
    </row>
    <row r="3408" spans="98:208" x14ac:dyDescent="0.25">
      <c r="CT3408" s="81" t="s">
        <v>155</v>
      </c>
      <c r="CU3408" s="81" t="s">
        <v>474</v>
      </c>
      <c r="CV3408" s="81" t="s">
        <v>457</v>
      </c>
      <c r="CW3408" s="81">
        <v>2032</v>
      </c>
      <c r="CX3408" s="81">
        <v>0</v>
      </c>
      <c r="CY3408" s="81">
        <v>0</v>
      </c>
      <c r="CZ3408" s="81">
        <v>0</v>
      </c>
      <c r="DA3408" s="81">
        <v>0</v>
      </c>
      <c r="DB3408" s="81">
        <v>15317.99094281643</v>
      </c>
      <c r="DC3408" s="81">
        <v>247.27299216495459</v>
      </c>
      <c r="DD3408" s="81">
        <v>9287.6490955447789</v>
      </c>
      <c r="DE3408" s="81">
        <v>5783.0688551067014</v>
      </c>
      <c r="DF3408" s="81">
        <v>0</v>
      </c>
      <c r="DG3408" s="81">
        <v>0</v>
      </c>
      <c r="DH3408" s="81">
        <v>0</v>
      </c>
      <c r="DI3408" s="81">
        <v>2.7568051219219409</v>
      </c>
      <c r="DJ3408" s="81">
        <v>7.6706833208114293E-6</v>
      </c>
      <c r="DL3408" s="81">
        <v>0</v>
      </c>
      <c r="DM3408" s="81">
        <v>0</v>
      </c>
      <c r="DN3408" s="81">
        <v>0</v>
      </c>
      <c r="DO3408" s="81">
        <v>0</v>
      </c>
      <c r="DP3408" s="81">
        <v>0</v>
      </c>
      <c r="DQ3408" s="81">
        <v>0</v>
      </c>
      <c r="DR3408" s="81">
        <v>0</v>
      </c>
      <c r="DS3408" s="81">
        <v>0</v>
      </c>
      <c r="DT3408" s="81">
        <v>0</v>
      </c>
      <c r="DU3408" s="81">
        <v>0</v>
      </c>
      <c r="DV3408" s="81">
        <v>2.1146579067454151E-5</v>
      </c>
      <c r="DW3408" s="81">
        <v>2.1146579067454151E-5</v>
      </c>
      <c r="GE3408" s="81" t="s">
        <v>449</v>
      </c>
      <c r="GF3408" s="81" t="s">
        <v>155</v>
      </c>
      <c r="GG3408" s="81" t="s">
        <v>476</v>
      </c>
      <c r="GH3408" s="81" t="s">
        <v>459</v>
      </c>
      <c r="GI3408" s="81">
        <v>2029</v>
      </c>
      <c r="GJ3408" s="81" t="s">
        <v>201</v>
      </c>
      <c r="GK3408" s="81">
        <v>0.74733835430389672</v>
      </c>
      <c r="GL3408" s="81">
        <v>88.505645999999999</v>
      </c>
      <c r="GM3408" s="81">
        <v>2029</v>
      </c>
      <c r="GN3408" s="81" t="s">
        <v>173</v>
      </c>
      <c r="GO3408" s="81">
        <v>1.1148832299820636E-2</v>
      </c>
      <c r="GP3408" s="81">
        <v>10</v>
      </c>
      <c r="GQ3408" s="81">
        <v>0</v>
      </c>
      <c r="GR3408" s="81" t="s">
        <v>448</v>
      </c>
      <c r="GS3408" s="81">
        <v>1.1148832299820636E-2</v>
      </c>
      <c r="GT3408" s="81">
        <v>8.3319499833580824E-3</v>
      </c>
      <c r="GU3408" s="81">
        <v>1.1148832299820636E-2</v>
      </c>
      <c r="GV3408" s="81">
        <v>8.3319499833580824E-3</v>
      </c>
      <c r="GW3408" s="81">
        <v>1.1148832299820636E-2</v>
      </c>
      <c r="GX3408" s="81">
        <v>8.3319499833580824E-3</v>
      </c>
      <c r="GY3408" s="81">
        <v>1.1148832299820636E-2</v>
      </c>
      <c r="GZ3408" s="81">
        <v>8.3319499833580824E-3</v>
      </c>
    </row>
    <row r="3409" spans="98:208" x14ac:dyDescent="0.25">
      <c r="CT3409" s="81" t="s">
        <v>155</v>
      </c>
      <c r="CU3409" s="81" t="s">
        <v>474</v>
      </c>
      <c r="CV3409" s="81" t="s">
        <v>458</v>
      </c>
      <c r="CW3409" s="81">
        <v>2020</v>
      </c>
      <c r="CX3409" s="81">
        <v>0</v>
      </c>
      <c r="CY3409" s="81">
        <v>0</v>
      </c>
      <c r="CZ3409" s="81">
        <v>0</v>
      </c>
      <c r="DA3409" s="81">
        <v>0</v>
      </c>
      <c r="DB3409" s="81">
        <v>8807.9522308760825</v>
      </c>
      <c r="DC3409" s="81">
        <v>222.22942162783829</v>
      </c>
      <c r="DD3409" s="81">
        <v>8585.7228092482419</v>
      </c>
      <c r="DE3409" s="81">
        <v>0</v>
      </c>
      <c r="DF3409" s="81">
        <v>2.4775985538149023</v>
      </c>
      <c r="DG3409" s="81">
        <v>0</v>
      </c>
      <c r="DH3409" s="81">
        <v>0</v>
      </c>
      <c r="DI3409" s="81">
        <v>0</v>
      </c>
      <c r="DJ3409" s="81">
        <v>8.5566852183800147E-6</v>
      </c>
      <c r="DL3409" s="81">
        <v>0</v>
      </c>
      <c r="DM3409" s="81">
        <v>2.1200030922507675E-5</v>
      </c>
      <c r="DN3409" s="81">
        <v>2.1200030922507675E-5</v>
      </c>
      <c r="DO3409" s="81">
        <v>0</v>
      </c>
      <c r="DP3409" s="81">
        <v>0</v>
      </c>
      <c r="DQ3409" s="81">
        <v>0</v>
      </c>
      <c r="DR3409" s="81">
        <v>0</v>
      </c>
      <c r="DS3409" s="81">
        <v>0</v>
      </c>
      <c r="DT3409" s="81">
        <v>0</v>
      </c>
      <c r="DU3409" s="81">
        <v>0</v>
      </c>
      <c r="DV3409" s="81">
        <v>0</v>
      </c>
      <c r="DW3409" s="81">
        <v>0</v>
      </c>
      <c r="GE3409" s="81" t="s">
        <v>449</v>
      </c>
      <c r="GF3409" s="81" t="s">
        <v>155</v>
      </c>
      <c r="GG3409" s="81" t="s">
        <v>476</v>
      </c>
      <c r="GH3409" s="81" t="s">
        <v>459</v>
      </c>
      <c r="GI3409" s="81">
        <v>2030</v>
      </c>
      <c r="GJ3409" s="81" t="s">
        <v>201</v>
      </c>
      <c r="GK3409" s="81">
        <v>0.74733835430389672</v>
      </c>
      <c r="GL3409" s="81">
        <v>88.505645999999999</v>
      </c>
      <c r="GM3409" s="81">
        <v>2030</v>
      </c>
      <c r="GN3409" s="81" t="s">
        <v>173</v>
      </c>
      <c r="GO3409" s="81">
        <v>1.1148832299820636E-2</v>
      </c>
      <c r="GP3409" s="81">
        <v>10</v>
      </c>
      <c r="GQ3409" s="81">
        <v>0</v>
      </c>
      <c r="GR3409" s="81" t="s">
        <v>448</v>
      </c>
      <c r="GS3409" s="81">
        <v>0</v>
      </c>
      <c r="GT3409" s="81">
        <v>0</v>
      </c>
      <c r="GU3409" s="81">
        <v>1.1148832299820636E-2</v>
      </c>
      <c r="GV3409" s="81">
        <v>8.3319499833580824E-3</v>
      </c>
      <c r="GW3409" s="81">
        <v>1.1148832299820636E-2</v>
      </c>
      <c r="GX3409" s="81">
        <v>8.3319499833580824E-3</v>
      </c>
      <c r="GY3409" s="81">
        <v>1.1148832299820636E-2</v>
      </c>
      <c r="GZ3409" s="81">
        <v>8.3319499833580824E-3</v>
      </c>
    </row>
    <row r="3410" spans="98:208" x14ac:dyDescent="0.25">
      <c r="CT3410" s="81" t="s">
        <v>155</v>
      </c>
      <c r="CU3410" s="81" t="s">
        <v>474</v>
      </c>
      <c r="CV3410" s="81" t="s">
        <v>458</v>
      </c>
      <c r="CW3410" s="81">
        <v>2021</v>
      </c>
      <c r="CX3410" s="81">
        <v>0</v>
      </c>
      <c r="CY3410" s="81">
        <v>0</v>
      </c>
      <c r="CZ3410" s="81">
        <v>0</v>
      </c>
      <c r="DA3410" s="81">
        <v>0</v>
      </c>
      <c r="DB3410" s="81">
        <v>8807.9522308760825</v>
      </c>
      <c r="DC3410" s="81">
        <v>222.22942162783829</v>
      </c>
      <c r="DD3410" s="81">
        <v>8585.7228092482419</v>
      </c>
      <c r="DE3410" s="81">
        <v>0</v>
      </c>
      <c r="DF3410" s="81">
        <v>2.4775985538149023</v>
      </c>
      <c r="DG3410" s="81">
        <v>2.4775985538149023</v>
      </c>
      <c r="DH3410" s="81">
        <v>0</v>
      </c>
      <c r="DI3410" s="81">
        <v>0</v>
      </c>
      <c r="DJ3410" s="81">
        <v>8.5566852183800147E-6</v>
      </c>
      <c r="DL3410" s="81">
        <v>0</v>
      </c>
      <c r="DM3410" s="81">
        <v>2.1200030922507675E-5</v>
      </c>
      <c r="DN3410" s="81">
        <v>2.1200030922507675E-5</v>
      </c>
      <c r="DO3410" s="81">
        <v>0</v>
      </c>
      <c r="DP3410" s="81">
        <v>2.1200030922507675E-5</v>
      </c>
      <c r="DQ3410" s="81">
        <v>2.1200030922507675E-5</v>
      </c>
      <c r="DR3410" s="81">
        <v>0</v>
      </c>
      <c r="DS3410" s="81">
        <v>0</v>
      </c>
      <c r="DT3410" s="81">
        <v>0</v>
      </c>
      <c r="DU3410" s="81">
        <v>0</v>
      </c>
      <c r="DV3410" s="81">
        <v>0</v>
      </c>
      <c r="DW3410" s="81">
        <v>0</v>
      </c>
      <c r="GE3410" s="81" t="s">
        <v>449</v>
      </c>
      <c r="GF3410" s="81" t="s">
        <v>155</v>
      </c>
      <c r="GG3410" s="81" t="s">
        <v>476</v>
      </c>
      <c r="GH3410" s="81" t="s">
        <v>459</v>
      </c>
      <c r="GI3410" s="81">
        <v>2031</v>
      </c>
      <c r="GJ3410" s="81" t="s">
        <v>201</v>
      </c>
      <c r="GK3410" s="81">
        <v>0.74733835430389672</v>
      </c>
      <c r="GL3410" s="81">
        <v>88.505645999999999</v>
      </c>
      <c r="GM3410" s="81">
        <v>2031</v>
      </c>
      <c r="GN3410" s="81" t="s">
        <v>173</v>
      </c>
      <c r="GO3410" s="81">
        <v>1.1148832299820636E-2</v>
      </c>
      <c r="GP3410" s="81">
        <v>10</v>
      </c>
      <c r="GQ3410" s="81">
        <v>0</v>
      </c>
      <c r="GR3410" s="81" t="s">
        <v>448</v>
      </c>
      <c r="GS3410" s="81">
        <v>0</v>
      </c>
      <c r="GT3410" s="81">
        <v>0</v>
      </c>
      <c r="GU3410" s="81">
        <v>0</v>
      </c>
      <c r="GV3410" s="81">
        <v>0</v>
      </c>
      <c r="GW3410" s="81">
        <v>1.1148832299820636E-2</v>
      </c>
      <c r="GX3410" s="81">
        <v>8.3319499833580824E-3</v>
      </c>
      <c r="GY3410" s="81">
        <v>1.1148832299820636E-2</v>
      </c>
      <c r="GZ3410" s="81">
        <v>8.3319499833580824E-3</v>
      </c>
    </row>
    <row r="3411" spans="98:208" x14ac:dyDescent="0.25">
      <c r="CT3411" s="81" t="s">
        <v>155</v>
      </c>
      <c r="CU3411" s="81" t="s">
        <v>474</v>
      </c>
      <c r="CV3411" s="81" t="s">
        <v>458</v>
      </c>
      <c r="CW3411" s="81">
        <v>2022</v>
      </c>
      <c r="CX3411" s="81">
        <v>0</v>
      </c>
      <c r="CY3411" s="81">
        <v>0</v>
      </c>
      <c r="CZ3411" s="81">
        <v>0</v>
      </c>
      <c r="DA3411" s="81">
        <v>0</v>
      </c>
      <c r="DB3411" s="81">
        <v>8807.9522308760825</v>
      </c>
      <c r="DC3411" s="81">
        <v>222.22942162783829</v>
      </c>
      <c r="DD3411" s="81">
        <v>8585.7228092482419</v>
      </c>
      <c r="DE3411" s="81">
        <v>0</v>
      </c>
      <c r="DF3411" s="81">
        <v>2.4775985538149023</v>
      </c>
      <c r="DG3411" s="81">
        <v>2.4775985538149023</v>
      </c>
      <c r="DH3411" s="81">
        <v>2.4775985538149023</v>
      </c>
      <c r="DI3411" s="81">
        <v>0</v>
      </c>
      <c r="DJ3411" s="81">
        <v>8.5566852183800147E-6</v>
      </c>
      <c r="DL3411" s="81">
        <v>0</v>
      </c>
      <c r="DM3411" s="81">
        <v>2.1200030922507675E-5</v>
      </c>
      <c r="DN3411" s="81">
        <v>2.1200030922507675E-5</v>
      </c>
      <c r="DO3411" s="81">
        <v>0</v>
      </c>
      <c r="DP3411" s="81">
        <v>2.1200030922507675E-5</v>
      </c>
      <c r="DQ3411" s="81">
        <v>2.1200030922507675E-5</v>
      </c>
      <c r="DR3411" s="81">
        <v>0</v>
      </c>
      <c r="DS3411" s="81">
        <v>2.1200030922507675E-5</v>
      </c>
      <c r="DT3411" s="81">
        <v>2.1200030922507675E-5</v>
      </c>
      <c r="DU3411" s="81">
        <v>0</v>
      </c>
      <c r="DV3411" s="81">
        <v>0</v>
      </c>
      <c r="DW3411" s="81">
        <v>0</v>
      </c>
      <c r="GE3411" s="81" t="s">
        <v>449</v>
      </c>
      <c r="GF3411" s="81" t="s">
        <v>155</v>
      </c>
      <c r="GG3411" s="81" t="s">
        <v>476</v>
      </c>
      <c r="GH3411" s="81" t="s">
        <v>459</v>
      </c>
      <c r="GI3411" s="81">
        <v>2032</v>
      </c>
      <c r="GJ3411" s="81" t="s">
        <v>201</v>
      </c>
      <c r="GK3411" s="81">
        <v>0.74733835430389672</v>
      </c>
      <c r="GL3411" s="81">
        <v>88.505645999999999</v>
      </c>
      <c r="GM3411" s="81">
        <v>2032</v>
      </c>
      <c r="GN3411" s="81" t="s">
        <v>173</v>
      </c>
      <c r="GO3411" s="81">
        <v>1.1148832299820636E-2</v>
      </c>
      <c r="GP3411" s="81">
        <v>10</v>
      </c>
      <c r="GQ3411" s="81">
        <v>0</v>
      </c>
      <c r="GR3411" s="81" t="s">
        <v>448</v>
      </c>
      <c r="GS3411" s="81">
        <v>0</v>
      </c>
      <c r="GT3411" s="81">
        <v>0</v>
      </c>
      <c r="GU3411" s="81">
        <v>0</v>
      </c>
      <c r="GV3411" s="81">
        <v>0</v>
      </c>
      <c r="GW3411" s="81">
        <v>0</v>
      </c>
      <c r="GX3411" s="81">
        <v>0</v>
      </c>
      <c r="GY3411" s="81">
        <v>1.1148832299820636E-2</v>
      </c>
      <c r="GZ3411" s="81">
        <v>8.3319499833580824E-3</v>
      </c>
    </row>
    <row r="3412" spans="98:208" x14ac:dyDescent="0.25">
      <c r="CT3412" s="81" t="s">
        <v>155</v>
      </c>
      <c r="CU3412" s="81" t="s">
        <v>474</v>
      </c>
      <c r="CV3412" s="81" t="s">
        <v>458</v>
      </c>
      <c r="CW3412" s="81">
        <v>2023</v>
      </c>
      <c r="CX3412" s="81">
        <v>0</v>
      </c>
      <c r="CY3412" s="81">
        <v>0</v>
      </c>
      <c r="CZ3412" s="81">
        <v>0</v>
      </c>
      <c r="DA3412" s="81">
        <v>0</v>
      </c>
      <c r="DB3412" s="81">
        <v>9129.7460702368498</v>
      </c>
      <c r="DC3412" s="81">
        <v>233.23007680794731</v>
      </c>
      <c r="DD3412" s="81">
        <v>8896.5159934289022</v>
      </c>
      <c r="DE3412" s="81">
        <v>0</v>
      </c>
      <c r="DF3412" s="81">
        <v>2.6002430136060908</v>
      </c>
      <c r="DG3412" s="81">
        <v>2.6002430136060908</v>
      </c>
      <c r="DH3412" s="81">
        <v>2.6002430136060908</v>
      </c>
      <c r="DI3412" s="81">
        <v>2.6002430136060908</v>
      </c>
      <c r="DJ3412" s="81">
        <v>8.5566852183800147E-6</v>
      </c>
      <c r="DL3412" s="81">
        <v>0</v>
      </c>
      <c r="DM3412" s="81">
        <v>2.2249460958719139E-5</v>
      </c>
      <c r="DN3412" s="81">
        <v>2.2249460958719139E-5</v>
      </c>
      <c r="DO3412" s="81">
        <v>0</v>
      </c>
      <c r="DP3412" s="81">
        <v>2.2249460958719139E-5</v>
      </c>
      <c r="DQ3412" s="81">
        <v>2.2249460958719139E-5</v>
      </c>
      <c r="DR3412" s="81">
        <v>0</v>
      </c>
      <c r="DS3412" s="81">
        <v>2.2249460958719139E-5</v>
      </c>
      <c r="DT3412" s="81">
        <v>2.2249460958719139E-5</v>
      </c>
      <c r="DU3412" s="81">
        <v>0</v>
      </c>
      <c r="DV3412" s="81">
        <v>2.2249460958719139E-5</v>
      </c>
      <c r="DW3412" s="81">
        <v>2.2249460958719139E-5</v>
      </c>
      <c r="GE3412" s="81" t="s">
        <v>449</v>
      </c>
      <c r="GF3412" s="81" t="s">
        <v>155</v>
      </c>
      <c r="GG3412" s="81" t="s">
        <v>476</v>
      </c>
      <c r="GH3412" s="81" t="s">
        <v>460</v>
      </c>
      <c r="GI3412" s="81">
        <v>2021</v>
      </c>
      <c r="GJ3412" s="81" t="s">
        <v>201</v>
      </c>
      <c r="GK3412" s="81">
        <v>3.6425060683954347E-2</v>
      </c>
      <c r="GL3412" s="81">
        <v>88.505645999999999</v>
      </c>
      <c r="GM3412" s="81">
        <v>2021</v>
      </c>
      <c r="GN3412" s="81" t="s">
        <v>173</v>
      </c>
      <c r="GO3412" s="81">
        <v>1.1148832299820636E-2</v>
      </c>
      <c r="GP3412" s="81">
        <v>10</v>
      </c>
      <c r="GQ3412" s="81">
        <v>0</v>
      </c>
      <c r="GR3412" s="81" t="s">
        <v>448</v>
      </c>
      <c r="GS3412" s="81">
        <v>1.1148832299820636E-2</v>
      </c>
      <c r="GT3412" s="81">
        <v>4.0609689307619698E-4</v>
      </c>
      <c r="GU3412" s="81">
        <v>1.1148832299820636E-2</v>
      </c>
      <c r="GV3412" s="81">
        <v>4.0609689307619698E-4</v>
      </c>
      <c r="GW3412" s="81">
        <v>0</v>
      </c>
      <c r="GX3412" s="81">
        <v>0</v>
      </c>
      <c r="GY3412" s="81">
        <v>0</v>
      </c>
      <c r="GZ3412" s="81">
        <v>0</v>
      </c>
    </row>
    <row r="3413" spans="98:208" x14ac:dyDescent="0.25">
      <c r="CT3413" s="81" t="s">
        <v>155</v>
      </c>
      <c r="CU3413" s="81" t="s">
        <v>474</v>
      </c>
      <c r="CV3413" s="81" t="s">
        <v>458</v>
      </c>
      <c r="CW3413" s="81">
        <v>2024</v>
      </c>
      <c r="CX3413" s="81">
        <v>0</v>
      </c>
      <c r="CY3413" s="81">
        <v>0</v>
      </c>
      <c r="CZ3413" s="81">
        <v>0</v>
      </c>
      <c r="DA3413" s="81">
        <v>0</v>
      </c>
      <c r="DB3413" s="81">
        <v>9129.7460702368498</v>
      </c>
      <c r="DC3413" s="81">
        <v>233.23007680794731</v>
      </c>
      <c r="DD3413" s="81">
        <v>8896.5159934289022</v>
      </c>
      <c r="DE3413" s="81">
        <v>0</v>
      </c>
      <c r="DF3413" s="81">
        <v>2.6002430136060908</v>
      </c>
      <c r="DG3413" s="81">
        <v>2.6002430136060908</v>
      </c>
      <c r="DH3413" s="81">
        <v>2.6002430136060908</v>
      </c>
      <c r="DI3413" s="81">
        <v>2.6002430136060908</v>
      </c>
      <c r="DJ3413" s="81">
        <v>8.5566852183800147E-6</v>
      </c>
      <c r="DL3413" s="81">
        <v>0</v>
      </c>
      <c r="DM3413" s="81">
        <v>2.2249460958719139E-5</v>
      </c>
      <c r="DN3413" s="81">
        <v>2.2249460958719139E-5</v>
      </c>
      <c r="DO3413" s="81">
        <v>0</v>
      </c>
      <c r="DP3413" s="81">
        <v>2.2249460958719139E-5</v>
      </c>
      <c r="DQ3413" s="81">
        <v>2.2249460958719139E-5</v>
      </c>
      <c r="DR3413" s="81">
        <v>0</v>
      </c>
      <c r="DS3413" s="81">
        <v>2.2249460958719139E-5</v>
      </c>
      <c r="DT3413" s="81">
        <v>2.2249460958719139E-5</v>
      </c>
      <c r="DU3413" s="81">
        <v>0</v>
      </c>
      <c r="DV3413" s="81">
        <v>2.2249460958719139E-5</v>
      </c>
      <c r="DW3413" s="81">
        <v>2.2249460958719139E-5</v>
      </c>
      <c r="GE3413" s="81" t="s">
        <v>449</v>
      </c>
      <c r="GF3413" s="81" t="s">
        <v>155</v>
      </c>
      <c r="GG3413" s="81" t="s">
        <v>476</v>
      </c>
      <c r="GH3413" s="81" t="s">
        <v>460</v>
      </c>
      <c r="GI3413" s="81">
        <v>2022</v>
      </c>
      <c r="GJ3413" s="81" t="s">
        <v>201</v>
      </c>
      <c r="GK3413" s="81">
        <v>3.6425060683954347E-2</v>
      </c>
      <c r="GL3413" s="81">
        <v>88.505645999999999</v>
      </c>
      <c r="GM3413" s="81">
        <v>2022</v>
      </c>
      <c r="GN3413" s="81" t="s">
        <v>173</v>
      </c>
      <c r="GO3413" s="81">
        <v>1.1148832299820636E-2</v>
      </c>
      <c r="GP3413" s="81">
        <v>10</v>
      </c>
      <c r="GQ3413" s="81">
        <v>0</v>
      </c>
      <c r="GR3413" s="81" t="s">
        <v>448</v>
      </c>
      <c r="GS3413" s="81">
        <v>1.1148832299820636E-2</v>
      </c>
      <c r="GT3413" s="81">
        <v>4.0609689307619698E-4</v>
      </c>
      <c r="GU3413" s="81">
        <v>1.1148832299820636E-2</v>
      </c>
      <c r="GV3413" s="81">
        <v>4.0609689307619698E-4</v>
      </c>
      <c r="GW3413" s="81">
        <v>1.1148832299820636E-2</v>
      </c>
      <c r="GX3413" s="81">
        <v>4.0609689307619698E-4</v>
      </c>
      <c r="GY3413" s="81">
        <v>0</v>
      </c>
      <c r="GZ3413" s="81">
        <v>0</v>
      </c>
    </row>
    <row r="3414" spans="98:208" x14ac:dyDescent="0.25">
      <c r="CT3414" s="81" t="s">
        <v>155</v>
      </c>
      <c r="CU3414" s="81" t="s">
        <v>474</v>
      </c>
      <c r="CV3414" s="81" t="s">
        <v>458</v>
      </c>
      <c r="CW3414" s="81">
        <v>2025</v>
      </c>
      <c r="CX3414" s="81">
        <v>0</v>
      </c>
      <c r="CY3414" s="81">
        <v>0</v>
      </c>
      <c r="CZ3414" s="81">
        <v>0</v>
      </c>
      <c r="DA3414" s="81">
        <v>0</v>
      </c>
      <c r="DB3414" s="81">
        <v>9129.7460702368498</v>
      </c>
      <c r="DC3414" s="81">
        <v>233.23007680794731</v>
      </c>
      <c r="DD3414" s="81">
        <v>8896.5159934289022</v>
      </c>
      <c r="DE3414" s="81">
        <v>0</v>
      </c>
      <c r="DF3414" s="81">
        <v>2.6002430136060908</v>
      </c>
      <c r="DG3414" s="81">
        <v>2.6002430136060908</v>
      </c>
      <c r="DH3414" s="81">
        <v>2.6002430136060908</v>
      </c>
      <c r="DI3414" s="81">
        <v>2.6002430136060908</v>
      </c>
      <c r="DJ3414" s="81">
        <v>8.5566852183800147E-6</v>
      </c>
      <c r="DL3414" s="81">
        <v>0</v>
      </c>
      <c r="DM3414" s="81">
        <v>2.2249460958719139E-5</v>
      </c>
      <c r="DN3414" s="81">
        <v>2.2249460958719139E-5</v>
      </c>
      <c r="DO3414" s="81">
        <v>0</v>
      </c>
      <c r="DP3414" s="81">
        <v>2.2249460958719139E-5</v>
      </c>
      <c r="DQ3414" s="81">
        <v>2.2249460958719139E-5</v>
      </c>
      <c r="DR3414" s="81">
        <v>0</v>
      </c>
      <c r="DS3414" s="81">
        <v>2.2249460958719139E-5</v>
      </c>
      <c r="DT3414" s="81">
        <v>2.2249460958719139E-5</v>
      </c>
      <c r="DU3414" s="81">
        <v>0</v>
      </c>
      <c r="DV3414" s="81">
        <v>2.2249460958719139E-5</v>
      </c>
      <c r="DW3414" s="81">
        <v>2.2249460958719139E-5</v>
      </c>
      <c r="GE3414" s="81" t="s">
        <v>449</v>
      </c>
      <c r="GF3414" s="81" t="s">
        <v>155</v>
      </c>
      <c r="GG3414" s="81" t="s">
        <v>476</v>
      </c>
      <c r="GH3414" s="81" t="s">
        <v>460</v>
      </c>
      <c r="GI3414" s="81">
        <v>2023</v>
      </c>
      <c r="GJ3414" s="81" t="s">
        <v>201</v>
      </c>
      <c r="GK3414" s="81">
        <v>3.7590224611390513E-2</v>
      </c>
      <c r="GL3414" s="81">
        <v>88.505645999999999</v>
      </c>
      <c r="GM3414" s="81">
        <v>2023</v>
      </c>
      <c r="GN3414" s="81" t="s">
        <v>173</v>
      </c>
      <c r="GO3414" s="81">
        <v>1.1148832299820636E-2</v>
      </c>
      <c r="GP3414" s="81">
        <v>10</v>
      </c>
      <c r="GQ3414" s="81">
        <v>0</v>
      </c>
      <c r="GR3414" s="81" t="s">
        <v>448</v>
      </c>
      <c r="GS3414" s="81">
        <v>1.1148832299820636E-2</v>
      </c>
      <c r="GT3414" s="81">
        <v>4.190871103049832E-4</v>
      </c>
      <c r="GU3414" s="81">
        <v>1.1148832299820636E-2</v>
      </c>
      <c r="GV3414" s="81">
        <v>4.190871103049832E-4</v>
      </c>
      <c r="GW3414" s="81">
        <v>1.1148832299820636E-2</v>
      </c>
      <c r="GX3414" s="81">
        <v>4.190871103049832E-4</v>
      </c>
      <c r="GY3414" s="81">
        <v>1.1148832299820636E-2</v>
      </c>
      <c r="GZ3414" s="81">
        <v>4.190871103049832E-4</v>
      </c>
    </row>
    <row r="3415" spans="98:208" x14ac:dyDescent="0.25">
      <c r="CT3415" s="81" t="s">
        <v>155</v>
      </c>
      <c r="CU3415" s="81" t="s">
        <v>474</v>
      </c>
      <c r="CV3415" s="81" t="s">
        <v>458</v>
      </c>
      <c r="CW3415" s="81">
        <v>2026</v>
      </c>
      <c r="CX3415" s="81">
        <v>0</v>
      </c>
      <c r="CY3415" s="81">
        <v>0</v>
      </c>
      <c r="CZ3415" s="81">
        <v>0</v>
      </c>
      <c r="DA3415" s="81">
        <v>0</v>
      </c>
      <c r="DB3415" s="81">
        <v>9129.7460702368498</v>
      </c>
      <c r="DC3415" s="81">
        <v>233.23007680794731</v>
      </c>
      <c r="DD3415" s="81">
        <v>8896.5159934289022</v>
      </c>
      <c r="DE3415" s="81">
        <v>0</v>
      </c>
      <c r="DF3415" s="81">
        <v>2.6002430136060908</v>
      </c>
      <c r="DG3415" s="81">
        <v>2.6002430136060908</v>
      </c>
      <c r="DH3415" s="81">
        <v>2.6002430136060908</v>
      </c>
      <c r="DI3415" s="81">
        <v>2.6002430136060908</v>
      </c>
      <c r="DJ3415" s="81">
        <v>8.5566852183800147E-6</v>
      </c>
      <c r="DL3415" s="81">
        <v>0</v>
      </c>
      <c r="DM3415" s="81">
        <v>2.2249460958719139E-5</v>
      </c>
      <c r="DN3415" s="81">
        <v>2.2249460958719139E-5</v>
      </c>
      <c r="DO3415" s="81">
        <v>0</v>
      </c>
      <c r="DP3415" s="81">
        <v>2.2249460958719139E-5</v>
      </c>
      <c r="DQ3415" s="81">
        <v>2.2249460958719139E-5</v>
      </c>
      <c r="DR3415" s="81">
        <v>0</v>
      </c>
      <c r="DS3415" s="81">
        <v>2.2249460958719139E-5</v>
      </c>
      <c r="DT3415" s="81">
        <v>2.2249460958719139E-5</v>
      </c>
      <c r="DU3415" s="81">
        <v>0</v>
      </c>
      <c r="DV3415" s="81">
        <v>2.2249460958719139E-5</v>
      </c>
      <c r="DW3415" s="81">
        <v>2.2249460958719139E-5</v>
      </c>
      <c r="GE3415" s="81" t="s">
        <v>449</v>
      </c>
      <c r="GF3415" s="81" t="s">
        <v>155</v>
      </c>
      <c r="GG3415" s="81" t="s">
        <v>476</v>
      </c>
      <c r="GH3415" s="81" t="s">
        <v>460</v>
      </c>
      <c r="GI3415" s="81">
        <v>2024</v>
      </c>
      <c r="GJ3415" s="81" t="s">
        <v>201</v>
      </c>
      <c r="GK3415" s="81">
        <v>3.7590224611390513E-2</v>
      </c>
      <c r="GL3415" s="81">
        <v>88.505645999999999</v>
      </c>
      <c r="GM3415" s="81">
        <v>2024</v>
      </c>
      <c r="GN3415" s="81" t="s">
        <v>173</v>
      </c>
      <c r="GO3415" s="81">
        <v>1.1148832299820636E-2</v>
      </c>
      <c r="GP3415" s="81">
        <v>10</v>
      </c>
      <c r="GQ3415" s="81">
        <v>0</v>
      </c>
      <c r="GR3415" s="81" t="s">
        <v>448</v>
      </c>
      <c r="GS3415" s="81">
        <v>1.1148832299820636E-2</v>
      </c>
      <c r="GT3415" s="81">
        <v>4.190871103049832E-4</v>
      </c>
      <c r="GU3415" s="81">
        <v>1.1148832299820636E-2</v>
      </c>
      <c r="GV3415" s="81">
        <v>4.190871103049832E-4</v>
      </c>
      <c r="GW3415" s="81">
        <v>1.1148832299820636E-2</v>
      </c>
      <c r="GX3415" s="81">
        <v>4.190871103049832E-4</v>
      </c>
      <c r="GY3415" s="81">
        <v>1.1148832299820636E-2</v>
      </c>
      <c r="GZ3415" s="81">
        <v>4.190871103049832E-4</v>
      </c>
    </row>
    <row r="3416" spans="98:208" x14ac:dyDescent="0.25">
      <c r="CT3416" s="81" t="s">
        <v>155</v>
      </c>
      <c r="CU3416" s="81" t="s">
        <v>474</v>
      </c>
      <c r="CV3416" s="81" t="s">
        <v>458</v>
      </c>
      <c r="CW3416" s="81">
        <v>2027</v>
      </c>
      <c r="CX3416" s="81">
        <v>0</v>
      </c>
      <c r="CY3416" s="81">
        <v>0</v>
      </c>
      <c r="CZ3416" s="81">
        <v>0</v>
      </c>
      <c r="DA3416" s="81">
        <v>0</v>
      </c>
      <c r="DB3416" s="81">
        <v>9129.7460702368498</v>
      </c>
      <c r="DC3416" s="81">
        <v>233.23007680794731</v>
      </c>
      <c r="DD3416" s="81">
        <v>8896.5159934289022</v>
      </c>
      <c r="DE3416" s="81">
        <v>0</v>
      </c>
      <c r="DF3416" s="81">
        <v>2.6002430136060908</v>
      </c>
      <c r="DG3416" s="81">
        <v>2.6002430136060908</v>
      </c>
      <c r="DH3416" s="81">
        <v>2.6002430136060908</v>
      </c>
      <c r="DI3416" s="81">
        <v>2.6002430136060908</v>
      </c>
      <c r="DJ3416" s="81">
        <v>8.5566852183800147E-6</v>
      </c>
      <c r="DL3416" s="81">
        <v>0</v>
      </c>
      <c r="DM3416" s="81">
        <v>2.2249460958719139E-5</v>
      </c>
      <c r="DN3416" s="81">
        <v>2.2249460958719139E-5</v>
      </c>
      <c r="DO3416" s="81">
        <v>0</v>
      </c>
      <c r="DP3416" s="81">
        <v>2.2249460958719139E-5</v>
      </c>
      <c r="DQ3416" s="81">
        <v>2.2249460958719139E-5</v>
      </c>
      <c r="DR3416" s="81">
        <v>0</v>
      </c>
      <c r="DS3416" s="81">
        <v>2.2249460958719139E-5</v>
      </c>
      <c r="DT3416" s="81">
        <v>2.2249460958719139E-5</v>
      </c>
      <c r="DU3416" s="81">
        <v>0</v>
      </c>
      <c r="DV3416" s="81">
        <v>2.2249460958719139E-5</v>
      </c>
      <c r="DW3416" s="81">
        <v>2.2249460958719139E-5</v>
      </c>
      <c r="GE3416" s="81" t="s">
        <v>449</v>
      </c>
      <c r="GF3416" s="81" t="s">
        <v>155</v>
      </c>
      <c r="GG3416" s="81" t="s">
        <v>476</v>
      </c>
      <c r="GH3416" s="81" t="s">
        <v>460</v>
      </c>
      <c r="GI3416" s="81">
        <v>2025</v>
      </c>
      <c r="GJ3416" s="81" t="s">
        <v>201</v>
      </c>
      <c r="GK3416" s="81">
        <v>3.7590224611390513E-2</v>
      </c>
      <c r="GL3416" s="81">
        <v>88.505645999999999</v>
      </c>
      <c r="GM3416" s="81">
        <v>2025</v>
      </c>
      <c r="GN3416" s="81" t="s">
        <v>173</v>
      </c>
      <c r="GO3416" s="81">
        <v>1.1148832299820636E-2</v>
      </c>
      <c r="GP3416" s="81">
        <v>10</v>
      </c>
      <c r="GQ3416" s="81">
        <v>0</v>
      </c>
      <c r="GR3416" s="81" t="s">
        <v>448</v>
      </c>
      <c r="GS3416" s="81">
        <v>1.1148832299820636E-2</v>
      </c>
      <c r="GT3416" s="81">
        <v>4.190871103049832E-4</v>
      </c>
      <c r="GU3416" s="81">
        <v>1.1148832299820636E-2</v>
      </c>
      <c r="GV3416" s="81">
        <v>4.190871103049832E-4</v>
      </c>
      <c r="GW3416" s="81">
        <v>1.1148832299820636E-2</v>
      </c>
      <c r="GX3416" s="81">
        <v>4.190871103049832E-4</v>
      </c>
      <c r="GY3416" s="81">
        <v>1.1148832299820636E-2</v>
      </c>
      <c r="GZ3416" s="81">
        <v>4.190871103049832E-4</v>
      </c>
    </row>
    <row r="3417" spans="98:208" x14ac:dyDescent="0.25">
      <c r="CT3417" s="81" t="s">
        <v>155</v>
      </c>
      <c r="CU3417" s="81" t="s">
        <v>474</v>
      </c>
      <c r="CV3417" s="81" t="s">
        <v>458</v>
      </c>
      <c r="CW3417" s="81">
        <v>2028</v>
      </c>
      <c r="CX3417" s="81">
        <v>0</v>
      </c>
      <c r="CY3417" s="81">
        <v>0</v>
      </c>
      <c r="CZ3417" s="81">
        <v>0</v>
      </c>
      <c r="DA3417" s="81">
        <v>0</v>
      </c>
      <c r="DB3417" s="81">
        <v>9534.9220877097741</v>
      </c>
      <c r="DC3417" s="81">
        <v>247.27299216495561</v>
      </c>
      <c r="DD3417" s="81">
        <v>9287.6490955448171</v>
      </c>
      <c r="DE3417" s="81">
        <v>0</v>
      </c>
      <c r="DF3417" s="81">
        <v>2.756805121921952</v>
      </c>
      <c r="DG3417" s="81">
        <v>2.756805121921952</v>
      </c>
      <c r="DH3417" s="81">
        <v>2.756805121921952</v>
      </c>
      <c r="DI3417" s="81">
        <v>2.756805121921952</v>
      </c>
      <c r="DJ3417" s="81">
        <v>8.5566852183800147E-6</v>
      </c>
      <c r="DL3417" s="81">
        <v>0</v>
      </c>
      <c r="DM3417" s="81">
        <v>2.3589113636703882E-5</v>
      </c>
      <c r="DN3417" s="81">
        <v>2.3589113636703882E-5</v>
      </c>
      <c r="DO3417" s="81">
        <v>0</v>
      </c>
      <c r="DP3417" s="81">
        <v>2.3589113636703882E-5</v>
      </c>
      <c r="DQ3417" s="81">
        <v>2.3589113636703882E-5</v>
      </c>
      <c r="DR3417" s="81">
        <v>0</v>
      </c>
      <c r="DS3417" s="81">
        <v>2.3589113636703882E-5</v>
      </c>
      <c r="DT3417" s="81">
        <v>2.3589113636703882E-5</v>
      </c>
      <c r="DU3417" s="81">
        <v>0</v>
      </c>
      <c r="DV3417" s="81">
        <v>2.3589113636703882E-5</v>
      </c>
      <c r="DW3417" s="81">
        <v>2.3589113636703882E-5</v>
      </c>
      <c r="GE3417" s="81" t="s">
        <v>449</v>
      </c>
      <c r="GF3417" s="81" t="s">
        <v>155</v>
      </c>
      <c r="GG3417" s="81" t="s">
        <v>476</v>
      </c>
      <c r="GH3417" s="81" t="s">
        <v>460</v>
      </c>
      <c r="GI3417" s="81">
        <v>2026</v>
      </c>
      <c r="GJ3417" s="81" t="s">
        <v>201</v>
      </c>
      <c r="GK3417" s="81">
        <v>3.7590224611390513E-2</v>
      </c>
      <c r="GL3417" s="81">
        <v>88.505645999999999</v>
      </c>
      <c r="GM3417" s="81">
        <v>2026</v>
      </c>
      <c r="GN3417" s="81" t="s">
        <v>173</v>
      </c>
      <c r="GO3417" s="81">
        <v>1.1148832299820636E-2</v>
      </c>
      <c r="GP3417" s="81">
        <v>10</v>
      </c>
      <c r="GQ3417" s="81">
        <v>0</v>
      </c>
      <c r="GR3417" s="81" t="s">
        <v>448</v>
      </c>
      <c r="GS3417" s="81">
        <v>1.1148832299820636E-2</v>
      </c>
      <c r="GT3417" s="81">
        <v>4.190871103049832E-4</v>
      </c>
      <c r="GU3417" s="81">
        <v>1.1148832299820636E-2</v>
      </c>
      <c r="GV3417" s="81">
        <v>4.190871103049832E-4</v>
      </c>
      <c r="GW3417" s="81">
        <v>1.1148832299820636E-2</v>
      </c>
      <c r="GX3417" s="81">
        <v>4.190871103049832E-4</v>
      </c>
      <c r="GY3417" s="81">
        <v>1.1148832299820636E-2</v>
      </c>
      <c r="GZ3417" s="81">
        <v>4.190871103049832E-4</v>
      </c>
    </row>
    <row r="3418" spans="98:208" x14ac:dyDescent="0.25">
      <c r="CT3418" s="81" t="s">
        <v>155</v>
      </c>
      <c r="CU3418" s="81" t="s">
        <v>474</v>
      </c>
      <c r="CV3418" s="81" t="s">
        <v>458</v>
      </c>
      <c r="CW3418" s="81">
        <v>2029</v>
      </c>
      <c r="CX3418" s="81">
        <v>0</v>
      </c>
      <c r="CY3418" s="81">
        <v>0</v>
      </c>
      <c r="CZ3418" s="81">
        <v>0</v>
      </c>
      <c r="DA3418" s="81">
        <v>0</v>
      </c>
      <c r="DB3418" s="81">
        <v>9534.9220877097741</v>
      </c>
      <c r="DC3418" s="81">
        <v>247.27299216495561</v>
      </c>
      <c r="DD3418" s="81">
        <v>9287.6490955448171</v>
      </c>
      <c r="DE3418" s="81">
        <v>0</v>
      </c>
      <c r="DF3418" s="81">
        <v>2.756805121921952</v>
      </c>
      <c r="DG3418" s="81">
        <v>2.756805121921952</v>
      </c>
      <c r="DH3418" s="81">
        <v>2.756805121921952</v>
      </c>
      <c r="DI3418" s="81">
        <v>2.756805121921952</v>
      </c>
      <c r="DJ3418" s="81">
        <v>8.5566852183800147E-6</v>
      </c>
      <c r="DL3418" s="81">
        <v>0</v>
      </c>
      <c r="DM3418" s="81">
        <v>2.3589113636703882E-5</v>
      </c>
      <c r="DN3418" s="81">
        <v>2.3589113636703882E-5</v>
      </c>
      <c r="DO3418" s="81">
        <v>0</v>
      </c>
      <c r="DP3418" s="81">
        <v>2.3589113636703882E-5</v>
      </c>
      <c r="DQ3418" s="81">
        <v>2.3589113636703882E-5</v>
      </c>
      <c r="DR3418" s="81">
        <v>0</v>
      </c>
      <c r="DS3418" s="81">
        <v>2.3589113636703882E-5</v>
      </c>
      <c r="DT3418" s="81">
        <v>2.3589113636703882E-5</v>
      </c>
      <c r="DU3418" s="81">
        <v>0</v>
      </c>
      <c r="DV3418" s="81">
        <v>2.3589113636703882E-5</v>
      </c>
      <c r="DW3418" s="81">
        <v>2.3589113636703882E-5</v>
      </c>
      <c r="GE3418" s="81" t="s">
        <v>449</v>
      </c>
      <c r="GF3418" s="81" t="s">
        <v>155</v>
      </c>
      <c r="GG3418" s="81" t="s">
        <v>476</v>
      </c>
      <c r="GH3418" s="81" t="s">
        <v>460</v>
      </c>
      <c r="GI3418" s="81">
        <v>2027</v>
      </c>
      <c r="GJ3418" s="81" t="s">
        <v>201</v>
      </c>
      <c r="GK3418" s="81">
        <v>3.7590224611390513E-2</v>
      </c>
      <c r="GL3418" s="81">
        <v>88.505645999999999</v>
      </c>
      <c r="GM3418" s="81">
        <v>2027</v>
      </c>
      <c r="GN3418" s="81" t="s">
        <v>173</v>
      </c>
      <c r="GO3418" s="81">
        <v>1.1148832299820636E-2</v>
      </c>
      <c r="GP3418" s="81">
        <v>10</v>
      </c>
      <c r="GQ3418" s="81">
        <v>0</v>
      </c>
      <c r="GR3418" s="81" t="s">
        <v>448</v>
      </c>
      <c r="GS3418" s="81">
        <v>1.1148832299820636E-2</v>
      </c>
      <c r="GT3418" s="81">
        <v>4.190871103049832E-4</v>
      </c>
      <c r="GU3418" s="81">
        <v>1.1148832299820636E-2</v>
      </c>
      <c r="GV3418" s="81">
        <v>4.190871103049832E-4</v>
      </c>
      <c r="GW3418" s="81">
        <v>1.1148832299820636E-2</v>
      </c>
      <c r="GX3418" s="81">
        <v>4.190871103049832E-4</v>
      </c>
      <c r="GY3418" s="81">
        <v>1.1148832299820636E-2</v>
      </c>
      <c r="GZ3418" s="81">
        <v>4.190871103049832E-4</v>
      </c>
    </row>
    <row r="3419" spans="98:208" x14ac:dyDescent="0.25">
      <c r="CT3419" s="81" t="s">
        <v>155</v>
      </c>
      <c r="CU3419" s="81" t="s">
        <v>474</v>
      </c>
      <c r="CV3419" s="81" t="s">
        <v>458</v>
      </c>
      <c r="CW3419" s="81">
        <v>2030</v>
      </c>
      <c r="CX3419" s="81">
        <v>0</v>
      </c>
      <c r="CY3419" s="81">
        <v>0</v>
      </c>
      <c r="CZ3419" s="81">
        <v>0</v>
      </c>
      <c r="DA3419" s="81">
        <v>0</v>
      </c>
      <c r="DB3419" s="81">
        <v>9534.9220877097741</v>
      </c>
      <c r="DC3419" s="81">
        <v>247.27299216495561</v>
      </c>
      <c r="DD3419" s="81">
        <v>9287.6490955448171</v>
      </c>
      <c r="DE3419" s="81">
        <v>0</v>
      </c>
      <c r="DF3419" s="81">
        <v>0</v>
      </c>
      <c r="DG3419" s="81">
        <v>2.756805121921952</v>
      </c>
      <c r="DH3419" s="81">
        <v>2.756805121921952</v>
      </c>
      <c r="DI3419" s="81">
        <v>2.756805121921952</v>
      </c>
      <c r="DJ3419" s="81">
        <v>8.5566852183800147E-6</v>
      </c>
      <c r="DL3419" s="81">
        <v>0</v>
      </c>
      <c r="DM3419" s="81">
        <v>0</v>
      </c>
      <c r="DN3419" s="81">
        <v>0</v>
      </c>
      <c r="DO3419" s="81">
        <v>0</v>
      </c>
      <c r="DP3419" s="81">
        <v>2.3589113636703882E-5</v>
      </c>
      <c r="DQ3419" s="81">
        <v>2.3589113636703882E-5</v>
      </c>
      <c r="DR3419" s="81">
        <v>0</v>
      </c>
      <c r="DS3419" s="81">
        <v>2.3589113636703882E-5</v>
      </c>
      <c r="DT3419" s="81">
        <v>2.3589113636703882E-5</v>
      </c>
      <c r="DU3419" s="81">
        <v>0</v>
      </c>
      <c r="DV3419" s="81">
        <v>2.3589113636703882E-5</v>
      </c>
      <c r="DW3419" s="81">
        <v>2.3589113636703882E-5</v>
      </c>
      <c r="GE3419" s="81" t="s">
        <v>449</v>
      </c>
      <c r="GF3419" s="81" t="s">
        <v>155</v>
      </c>
      <c r="GG3419" s="81" t="s">
        <v>476</v>
      </c>
      <c r="GH3419" s="81" t="s">
        <v>460</v>
      </c>
      <c r="GI3419" s="81">
        <v>2028</v>
      </c>
      <c r="GJ3419" s="81" t="s">
        <v>201</v>
      </c>
      <c r="GK3419" s="81">
        <v>3.9055083184886021E-2</v>
      </c>
      <c r="GL3419" s="81">
        <v>88.505645999999999</v>
      </c>
      <c r="GM3419" s="81">
        <v>2028</v>
      </c>
      <c r="GN3419" s="81" t="s">
        <v>173</v>
      </c>
      <c r="GO3419" s="81">
        <v>1.1148832299820636E-2</v>
      </c>
      <c r="GP3419" s="81">
        <v>10</v>
      </c>
      <c r="GQ3419" s="81">
        <v>0</v>
      </c>
      <c r="GR3419" s="81" t="s">
        <v>448</v>
      </c>
      <c r="GS3419" s="81">
        <v>1.1148832299820636E-2</v>
      </c>
      <c r="GT3419" s="81">
        <v>4.3541857288383908E-4</v>
      </c>
      <c r="GU3419" s="81">
        <v>1.1148832299820636E-2</v>
      </c>
      <c r="GV3419" s="81">
        <v>4.3541857288383908E-4</v>
      </c>
      <c r="GW3419" s="81">
        <v>1.1148832299820636E-2</v>
      </c>
      <c r="GX3419" s="81">
        <v>4.3541857288383908E-4</v>
      </c>
      <c r="GY3419" s="81">
        <v>1.1148832299820636E-2</v>
      </c>
      <c r="GZ3419" s="81">
        <v>4.3541857288383908E-4</v>
      </c>
    </row>
    <row r="3420" spans="98:208" x14ac:dyDescent="0.25">
      <c r="CT3420" s="81" t="s">
        <v>155</v>
      </c>
      <c r="CU3420" s="81" t="s">
        <v>474</v>
      </c>
      <c r="CV3420" s="81" t="s">
        <v>458</v>
      </c>
      <c r="CW3420" s="81">
        <v>2031</v>
      </c>
      <c r="CX3420" s="81">
        <v>0</v>
      </c>
      <c r="CY3420" s="81">
        <v>0</v>
      </c>
      <c r="CZ3420" s="81">
        <v>0</v>
      </c>
      <c r="DA3420" s="81">
        <v>0</v>
      </c>
      <c r="DB3420" s="81">
        <v>9534.9220877097741</v>
      </c>
      <c r="DC3420" s="81">
        <v>247.27299216495561</v>
      </c>
      <c r="DD3420" s="81">
        <v>9287.6490955448171</v>
      </c>
      <c r="DE3420" s="81">
        <v>0</v>
      </c>
      <c r="DF3420" s="81">
        <v>0</v>
      </c>
      <c r="DG3420" s="81">
        <v>0</v>
      </c>
      <c r="DH3420" s="81">
        <v>2.756805121921952</v>
      </c>
      <c r="DI3420" s="81">
        <v>2.756805121921952</v>
      </c>
      <c r="DJ3420" s="81">
        <v>8.5566852183800147E-6</v>
      </c>
      <c r="DL3420" s="81">
        <v>0</v>
      </c>
      <c r="DM3420" s="81">
        <v>0</v>
      </c>
      <c r="DN3420" s="81">
        <v>0</v>
      </c>
      <c r="DO3420" s="81">
        <v>0</v>
      </c>
      <c r="DP3420" s="81">
        <v>0</v>
      </c>
      <c r="DQ3420" s="81">
        <v>0</v>
      </c>
      <c r="DR3420" s="81">
        <v>0</v>
      </c>
      <c r="DS3420" s="81">
        <v>2.3589113636703882E-5</v>
      </c>
      <c r="DT3420" s="81">
        <v>2.3589113636703882E-5</v>
      </c>
      <c r="DU3420" s="81">
        <v>0</v>
      </c>
      <c r="DV3420" s="81">
        <v>2.3589113636703882E-5</v>
      </c>
      <c r="DW3420" s="81">
        <v>2.3589113636703882E-5</v>
      </c>
      <c r="GE3420" s="81" t="s">
        <v>449</v>
      </c>
      <c r="GF3420" s="81" t="s">
        <v>155</v>
      </c>
      <c r="GG3420" s="81" t="s">
        <v>476</v>
      </c>
      <c r="GH3420" s="81" t="s">
        <v>460</v>
      </c>
      <c r="GI3420" s="81">
        <v>2029</v>
      </c>
      <c r="GJ3420" s="81" t="s">
        <v>201</v>
      </c>
      <c r="GK3420" s="81">
        <v>3.9055083184886021E-2</v>
      </c>
      <c r="GL3420" s="81">
        <v>88.505645999999999</v>
      </c>
      <c r="GM3420" s="81">
        <v>2029</v>
      </c>
      <c r="GN3420" s="81" t="s">
        <v>173</v>
      </c>
      <c r="GO3420" s="81">
        <v>1.1148832299820636E-2</v>
      </c>
      <c r="GP3420" s="81">
        <v>10</v>
      </c>
      <c r="GQ3420" s="81">
        <v>0</v>
      </c>
      <c r="GR3420" s="81" t="s">
        <v>448</v>
      </c>
      <c r="GS3420" s="81">
        <v>1.1148832299820636E-2</v>
      </c>
      <c r="GT3420" s="81">
        <v>4.3541857288383908E-4</v>
      </c>
      <c r="GU3420" s="81">
        <v>1.1148832299820636E-2</v>
      </c>
      <c r="GV3420" s="81">
        <v>4.3541857288383908E-4</v>
      </c>
      <c r="GW3420" s="81">
        <v>1.1148832299820636E-2</v>
      </c>
      <c r="GX3420" s="81">
        <v>4.3541857288383908E-4</v>
      </c>
      <c r="GY3420" s="81">
        <v>1.1148832299820636E-2</v>
      </c>
      <c r="GZ3420" s="81">
        <v>4.3541857288383908E-4</v>
      </c>
    </row>
    <row r="3421" spans="98:208" x14ac:dyDescent="0.25">
      <c r="CT3421" s="81" t="s">
        <v>155</v>
      </c>
      <c r="CU3421" s="81" t="s">
        <v>474</v>
      </c>
      <c r="CV3421" s="81" t="s">
        <v>458</v>
      </c>
      <c r="CW3421" s="81">
        <v>2032</v>
      </c>
      <c r="CX3421" s="81">
        <v>0</v>
      </c>
      <c r="CY3421" s="81">
        <v>0</v>
      </c>
      <c r="CZ3421" s="81">
        <v>0</v>
      </c>
      <c r="DA3421" s="81">
        <v>0</v>
      </c>
      <c r="DB3421" s="81">
        <v>9534.9220877097741</v>
      </c>
      <c r="DC3421" s="81">
        <v>247.27299216495561</v>
      </c>
      <c r="DD3421" s="81">
        <v>9287.6490955448171</v>
      </c>
      <c r="DE3421" s="81">
        <v>0</v>
      </c>
      <c r="DF3421" s="81">
        <v>0</v>
      </c>
      <c r="DG3421" s="81">
        <v>0</v>
      </c>
      <c r="DH3421" s="81">
        <v>0</v>
      </c>
      <c r="DI3421" s="81">
        <v>2.756805121921952</v>
      </c>
      <c r="DJ3421" s="81">
        <v>8.5566852183800147E-6</v>
      </c>
      <c r="DL3421" s="81">
        <v>0</v>
      </c>
      <c r="DM3421" s="81">
        <v>0</v>
      </c>
      <c r="DN3421" s="81">
        <v>0</v>
      </c>
      <c r="DO3421" s="81">
        <v>0</v>
      </c>
      <c r="DP3421" s="81">
        <v>0</v>
      </c>
      <c r="DQ3421" s="81">
        <v>0</v>
      </c>
      <c r="DR3421" s="81">
        <v>0</v>
      </c>
      <c r="DS3421" s="81">
        <v>0</v>
      </c>
      <c r="DT3421" s="81">
        <v>0</v>
      </c>
      <c r="DU3421" s="81">
        <v>0</v>
      </c>
      <c r="DV3421" s="81">
        <v>2.3589113636703882E-5</v>
      </c>
      <c r="DW3421" s="81">
        <v>2.3589113636703882E-5</v>
      </c>
      <c r="GE3421" s="81" t="s">
        <v>449</v>
      </c>
      <c r="GF3421" s="81" t="s">
        <v>155</v>
      </c>
      <c r="GG3421" s="81" t="s">
        <v>476</v>
      </c>
      <c r="GH3421" s="81" t="s">
        <v>460</v>
      </c>
      <c r="GI3421" s="81">
        <v>2030</v>
      </c>
      <c r="GJ3421" s="81" t="s">
        <v>201</v>
      </c>
      <c r="GK3421" s="81">
        <v>3.9055083184886021E-2</v>
      </c>
      <c r="GL3421" s="81">
        <v>88.505645999999999</v>
      </c>
      <c r="GM3421" s="81">
        <v>2030</v>
      </c>
      <c r="GN3421" s="81" t="s">
        <v>173</v>
      </c>
      <c r="GO3421" s="81">
        <v>1.1148832299820636E-2</v>
      </c>
      <c r="GP3421" s="81">
        <v>10</v>
      </c>
      <c r="GQ3421" s="81">
        <v>0</v>
      </c>
      <c r="GR3421" s="81" t="s">
        <v>448</v>
      </c>
      <c r="GS3421" s="81">
        <v>0</v>
      </c>
      <c r="GT3421" s="81">
        <v>0</v>
      </c>
      <c r="GU3421" s="81">
        <v>1.1148832299820636E-2</v>
      </c>
      <c r="GV3421" s="81">
        <v>4.3541857288383908E-4</v>
      </c>
      <c r="GW3421" s="81">
        <v>1.1148832299820636E-2</v>
      </c>
      <c r="GX3421" s="81">
        <v>4.3541857288383908E-4</v>
      </c>
      <c r="GY3421" s="81">
        <v>1.1148832299820636E-2</v>
      </c>
      <c r="GZ3421" s="81">
        <v>4.3541857288383908E-4</v>
      </c>
    </row>
    <row r="3422" spans="98:208" x14ac:dyDescent="0.25">
      <c r="CT3422" s="81" t="s">
        <v>155</v>
      </c>
      <c r="CU3422" s="81" t="s">
        <v>474</v>
      </c>
      <c r="CV3422" s="81" t="s">
        <v>459</v>
      </c>
      <c r="CW3422" s="81">
        <v>2020</v>
      </c>
      <c r="CX3422" s="81">
        <v>0</v>
      </c>
      <c r="CY3422" s="81">
        <v>0</v>
      </c>
      <c r="CZ3422" s="81">
        <v>0</v>
      </c>
      <c r="DA3422" s="81">
        <v>0</v>
      </c>
      <c r="DB3422" s="81">
        <v>5.2405583313015516</v>
      </c>
      <c r="DC3422" s="81">
        <v>0.69641821681222971</v>
      </c>
      <c r="DD3422" s="81">
        <v>2.9419641522810198</v>
      </c>
      <c r="DE3422" s="81">
        <v>1.6021759622082909</v>
      </c>
      <c r="DF3422" s="81">
        <v>7.7642499097796778E-3</v>
      </c>
      <c r="DG3422" s="81">
        <v>0</v>
      </c>
      <c r="DH3422" s="81">
        <v>0</v>
      </c>
      <c r="DI3422" s="81">
        <v>0</v>
      </c>
      <c r="DJ3422" s="81">
        <v>5.7818630489719387E-5</v>
      </c>
      <c r="DL3422" s="81">
        <v>0</v>
      </c>
      <c r="DM3422" s="81">
        <v>4.4891829656338828E-7</v>
      </c>
      <c r="DN3422" s="81">
        <v>4.4891829656338828E-7</v>
      </c>
      <c r="DO3422" s="81">
        <v>0</v>
      </c>
      <c r="DP3422" s="81">
        <v>0</v>
      </c>
      <c r="DQ3422" s="81">
        <v>0</v>
      </c>
      <c r="DR3422" s="81">
        <v>0</v>
      </c>
      <c r="DS3422" s="81">
        <v>0</v>
      </c>
      <c r="DT3422" s="81">
        <v>0</v>
      </c>
      <c r="DU3422" s="81">
        <v>0</v>
      </c>
      <c r="DV3422" s="81">
        <v>0</v>
      </c>
      <c r="DW3422" s="81">
        <v>0</v>
      </c>
      <c r="GE3422" s="81" t="s">
        <v>449</v>
      </c>
      <c r="GF3422" s="81" t="s">
        <v>155</v>
      </c>
      <c r="GG3422" s="81" t="s">
        <v>476</v>
      </c>
      <c r="GH3422" s="81" t="s">
        <v>460</v>
      </c>
      <c r="GI3422" s="81">
        <v>2031</v>
      </c>
      <c r="GJ3422" s="81" t="s">
        <v>201</v>
      </c>
      <c r="GK3422" s="81">
        <v>3.9055083184886021E-2</v>
      </c>
      <c r="GL3422" s="81">
        <v>88.505645999999999</v>
      </c>
      <c r="GM3422" s="81">
        <v>2031</v>
      </c>
      <c r="GN3422" s="81" t="s">
        <v>173</v>
      </c>
      <c r="GO3422" s="81">
        <v>1.1148832299820636E-2</v>
      </c>
      <c r="GP3422" s="81">
        <v>10</v>
      </c>
      <c r="GQ3422" s="81">
        <v>0</v>
      </c>
      <c r="GR3422" s="81" t="s">
        <v>448</v>
      </c>
      <c r="GS3422" s="81">
        <v>0</v>
      </c>
      <c r="GT3422" s="81">
        <v>0</v>
      </c>
      <c r="GU3422" s="81">
        <v>0</v>
      </c>
      <c r="GV3422" s="81">
        <v>0</v>
      </c>
      <c r="GW3422" s="81">
        <v>1.1148832299820636E-2</v>
      </c>
      <c r="GX3422" s="81">
        <v>4.3541857288383908E-4</v>
      </c>
      <c r="GY3422" s="81">
        <v>1.1148832299820636E-2</v>
      </c>
      <c r="GZ3422" s="81">
        <v>4.3541857288383908E-4</v>
      </c>
    </row>
    <row r="3423" spans="98:208" x14ac:dyDescent="0.25">
      <c r="CT3423" s="81" t="s">
        <v>155</v>
      </c>
      <c r="CU3423" s="81" t="s">
        <v>474</v>
      </c>
      <c r="CV3423" s="81" t="s">
        <v>459</v>
      </c>
      <c r="CW3423" s="81">
        <v>2021</v>
      </c>
      <c r="CX3423" s="81">
        <v>0</v>
      </c>
      <c r="CY3423" s="81">
        <v>0</v>
      </c>
      <c r="CZ3423" s="81">
        <v>0</v>
      </c>
      <c r="DA3423" s="81">
        <v>0</v>
      </c>
      <c r="DB3423" s="81">
        <v>5.2405583313015516</v>
      </c>
      <c r="DC3423" s="81">
        <v>0.69641821681222971</v>
      </c>
      <c r="DD3423" s="81">
        <v>2.9419641522810198</v>
      </c>
      <c r="DE3423" s="81">
        <v>1.6021759622082909</v>
      </c>
      <c r="DF3423" s="81">
        <v>7.7642499097796778E-3</v>
      </c>
      <c r="DG3423" s="81">
        <v>7.7642499097796778E-3</v>
      </c>
      <c r="DH3423" s="81">
        <v>0</v>
      </c>
      <c r="DI3423" s="81">
        <v>0</v>
      </c>
      <c r="DJ3423" s="81">
        <v>5.7818630489719387E-5</v>
      </c>
      <c r="DL3423" s="81">
        <v>0</v>
      </c>
      <c r="DM3423" s="81">
        <v>4.4891829656338828E-7</v>
      </c>
      <c r="DN3423" s="81">
        <v>4.4891829656338828E-7</v>
      </c>
      <c r="DO3423" s="81">
        <v>0</v>
      </c>
      <c r="DP3423" s="81">
        <v>4.4891829656338828E-7</v>
      </c>
      <c r="DQ3423" s="81">
        <v>4.4891829656338828E-7</v>
      </c>
      <c r="DR3423" s="81">
        <v>0</v>
      </c>
      <c r="DS3423" s="81">
        <v>0</v>
      </c>
      <c r="DT3423" s="81">
        <v>0</v>
      </c>
      <c r="DU3423" s="81">
        <v>0</v>
      </c>
      <c r="DV3423" s="81">
        <v>0</v>
      </c>
      <c r="DW3423" s="81">
        <v>0</v>
      </c>
      <c r="GE3423" s="81" t="s">
        <v>449</v>
      </c>
      <c r="GF3423" s="81" t="s">
        <v>155</v>
      </c>
      <c r="GG3423" s="81" t="s">
        <v>476</v>
      </c>
      <c r="GH3423" s="81" t="s">
        <v>460</v>
      </c>
      <c r="GI3423" s="81">
        <v>2032</v>
      </c>
      <c r="GJ3423" s="81" t="s">
        <v>201</v>
      </c>
      <c r="GK3423" s="81">
        <v>3.9055083184886021E-2</v>
      </c>
      <c r="GL3423" s="81">
        <v>88.505645999999999</v>
      </c>
      <c r="GM3423" s="81">
        <v>2032</v>
      </c>
      <c r="GN3423" s="81" t="s">
        <v>173</v>
      </c>
      <c r="GO3423" s="81">
        <v>1.1148832299820636E-2</v>
      </c>
      <c r="GP3423" s="81">
        <v>10</v>
      </c>
      <c r="GQ3423" s="81">
        <v>0</v>
      </c>
      <c r="GR3423" s="81" t="s">
        <v>448</v>
      </c>
      <c r="GS3423" s="81">
        <v>0</v>
      </c>
      <c r="GT3423" s="81">
        <v>0</v>
      </c>
      <c r="GU3423" s="81">
        <v>0</v>
      </c>
      <c r="GV3423" s="81">
        <v>0</v>
      </c>
      <c r="GW3423" s="81">
        <v>0</v>
      </c>
      <c r="GX3423" s="81">
        <v>0</v>
      </c>
      <c r="GY3423" s="81">
        <v>1.1148832299820636E-2</v>
      </c>
      <c r="GZ3423" s="81">
        <v>4.3541857288383908E-4</v>
      </c>
    </row>
    <row r="3424" spans="98:208" x14ac:dyDescent="0.25">
      <c r="CT3424" s="81" t="s">
        <v>155</v>
      </c>
      <c r="CU3424" s="81" t="s">
        <v>474</v>
      </c>
      <c r="CV3424" s="81" t="s">
        <v>459</v>
      </c>
      <c r="CW3424" s="81">
        <v>2022</v>
      </c>
      <c r="CX3424" s="81">
        <v>0</v>
      </c>
      <c r="CY3424" s="81">
        <v>0</v>
      </c>
      <c r="CZ3424" s="81">
        <v>0</v>
      </c>
      <c r="DA3424" s="81">
        <v>0</v>
      </c>
      <c r="DB3424" s="81">
        <v>5.2405583313015516</v>
      </c>
      <c r="DC3424" s="81">
        <v>0.69641821681222971</v>
      </c>
      <c r="DD3424" s="81">
        <v>2.9419641522810198</v>
      </c>
      <c r="DE3424" s="81">
        <v>1.6021759622082909</v>
      </c>
      <c r="DF3424" s="81">
        <v>7.7642499097796778E-3</v>
      </c>
      <c r="DG3424" s="81">
        <v>7.7642499097796778E-3</v>
      </c>
      <c r="DH3424" s="81">
        <v>7.7642499097796778E-3</v>
      </c>
      <c r="DI3424" s="81">
        <v>0</v>
      </c>
      <c r="DJ3424" s="81">
        <v>5.7818630489719387E-5</v>
      </c>
      <c r="DL3424" s="81">
        <v>0</v>
      </c>
      <c r="DM3424" s="81">
        <v>4.4891829656338828E-7</v>
      </c>
      <c r="DN3424" s="81">
        <v>4.4891829656338828E-7</v>
      </c>
      <c r="DO3424" s="81">
        <v>0</v>
      </c>
      <c r="DP3424" s="81">
        <v>4.4891829656338828E-7</v>
      </c>
      <c r="DQ3424" s="81">
        <v>4.4891829656338828E-7</v>
      </c>
      <c r="DR3424" s="81">
        <v>0</v>
      </c>
      <c r="DS3424" s="81">
        <v>4.4891829656338828E-7</v>
      </c>
      <c r="DT3424" s="81">
        <v>4.4891829656338828E-7</v>
      </c>
      <c r="DU3424" s="81">
        <v>0</v>
      </c>
      <c r="DV3424" s="81">
        <v>0</v>
      </c>
      <c r="DW3424" s="81">
        <v>0</v>
      </c>
      <c r="GE3424" s="81" t="s">
        <v>449</v>
      </c>
      <c r="GF3424" s="81" t="s">
        <v>155</v>
      </c>
      <c r="GG3424" s="81" t="s">
        <v>476</v>
      </c>
      <c r="GH3424" s="81" t="s">
        <v>461</v>
      </c>
      <c r="GI3424" s="81">
        <v>2021</v>
      </c>
      <c r="GJ3424" s="81" t="s">
        <v>201</v>
      </c>
      <c r="GK3424" s="81">
        <v>222.22942162783281</v>
      </c>
      <c r="GL3424" s="81">
        <v>88.505645999999999</v>
      </c>
      <c r="GM3424" s="81">
        <v>2021</v>
      </c>
      <c r="GN3424" s="81" t="s">
        <v>173</v>
      </c>
      <c r="GO3424" s="81">
        <v>1.1148832299820636E-2</v>
      </c>
      <c r="GP3424" s="81">
        <v>10</v>
      </c>
      <c r="GQ3424" s="81">
        <v>0</v>
      </c>
      <c r="GR3424" s="81" t="s">
        <v>448</v>
      </c>
      <c r="GS3424" s="81">
        <v>1.1148832299820636E-2</v>
      </c>
      <c r="GT3424" s="81">
        <v>2.4775985538148411</v>
      </c>
      <c r="GU3424" s="81">
        <v>1.1148832299820636E-2</v>
      </c>
      <c r="GV3424" s="81">
        <v>2.4775985538148411</v>
      </c>
      <c r="GW3424" s="81">
        <v>0</v>
      </c>
      <c r="GX3424" s="81">
        <v>0</v>
      </c>
      <c r="GY3424" s="81">
        <v>0</v>
      </c>
      <c r="GZ3424" s="81">
        <v>0</v>
      </c>
    </row>
    <row r="3425" spans="98:208" x14ac:dyDescent="0.25">
      <c r="CT3425" s="81" t="s">
        <v>155</v>
      </c>
      <c r="CU3425" s="81" t="s">
        <v>474</v>
      </c>
      <c r="CV3425" s="81" t="s">
        <v>459</v>
      </c>
      <c r="CW3425" s="81">
        <v>2023</v>
      </c>
      <c r="CX3425" s="81">
        <v>0</v>
      </c>
      <c r="CY3425" s="81">
        <v>0</v>
      </c>
      <c r="CZ3425" s="81">
        <v>0</v>
      </c>
      <c r="DA3425" s="81">
        <v>0</v>
      </c>
      <c r="DB3425" s="81">
        <v>5.4750346070077782</v>
      </c>
      <c r="DC3425" s="81">
        <v>0.71896016785820482</v>
      </c>
      <c r="DD3425" s="81">
        <v>3.0714971986151118</v>
      </c>
      <c r="DE3425" s="81">
        <v>1.684577240534449</v>
      </c>
      <c r="DF3425" s="81">
        <v>8.0155663417020209E-3</v>
      </c>
      <c r="DG3425" s="81">
        <v>8.0155663417020209E-3</v>
      </c>
      <c r="DH3425" s="81">
        <v>8.0155663417020209E-3</v>
      </c>
      <c r="DI3425" s="81">
        <v>8.0155663417020209E-3</v>
      </c>
      <c r="DJ3425" s="81">
        <v>5.7818630489719387E-5</v>
      </c>
      <c r="DL3425" s="81">
        <v>0</v>
      </c>
      <c r="DM3425" s="81">
        <v>4.6344906847670098E-7</v>
      </c>
      <c r="DN3425" s="81">
        <v>4.6344906847670098E-7</v>
      </c>
      <c r="DO3425" s="81">
        <v>0</v>
      </c>
      <c r="DP3425" s="81">
        <v>4.6344906847670098E-7</v>
      </c>
      <c r="DQ3425" s="81">
        <v>4.6344906847670098E-7</v>
      </c>
      <c r="DR3425" s="81">
        <v>0</v>
      </c>
      <c r="DS3425" s="81">
        <v>4.6344906847670098E-7</v>
      </c>
      <c r="DT3425" s="81">
        <v>4.6344906847670098E-7</v>
      </c>
      <c r="DU3425" s="81">
        <v>0</v>
      </c>
      <c r="DV3425" s="81">
        <v>4.6344906847670098E-7</v>
      </c>
      <c r="DW3425" s="81">
        <v>4.6344906847670098E-7</v>
      </c>
      <c r="GE3425" s="81" t="s">
        <v>449</v>
      </c>
      <c r="GF3425" s="81" t="s">
        <v>155</v>
      </c>
      <c r="GG3425" s="81" t="s">
        <v>476</v>
      </c>
      <c r="GH3425" s="81" t="s">
        <v>461</v>
      </c>
      <c r="GI3425" s="81">
        <v>2022</v>
      </c>
      <c r="GJ3425" s="81" t="s">
        <v>201</v>
      </c>
      <c r="GK3425" s="81">
        <v>222.22942162783281</v>
      </c>
      <c r="GL3425" s="81">
        <v>88.505645999999999</v>
      </c>
      <c r="GM3425" s="81">
        <v>2022</v>
      </c>
      <c r="GN3425" s="81" t="s">
        <v>173</v>
      </c>
      <c r="GO3425" s="81">
        <v>1.1148832299820636E-2</v>
      </c>
      <c r="GP3425" s="81">
        <v>10</v>
      </c>
      <c r="GQ3425" s="81">
        <v>0</v>
      </c>
      <c r="GR3425" s="81" t="s">
        <v>448</v>
      </c>
      <c r="GS3425" s="81">
        <v>1.1148832299820636E-2</v>
      </c>
      <c r="GT3425" s="81">
        <v>2.4775985538148411</v>
      </c>
      <c r="GU3425" s="81">
        <v>1.1148832299820636E-2</v>
      </c>
      <c r="GV3425" s="81">
        <v>2.4775985538148411</v>
      </c>
      <c r="GW3425" s="81">
        <v>1.1148832299820636E-2</v>
      </c>
      <c r="GX3425" s="81">
        <v>2.4775985538148411</v>
      </c>
      <c r="GY3425" s="81">
        <v>0</v>
      </c>
      <c r="GZ3425" s="81">
        <v>0</v>
      </c>
    </row>
    <row r="3426" spans="98:208" x14ac:dyDescent="0.25">
      <c r="CT3426" s="81" t="s">
        <v>155</v>
      </c>
      <c r="CU3426" s="81" t="s">
        <v>474</v>
      </c>
      <c r="CV3426" s="81" t="s">
        <v>459</v>
      </c>
      <c r="CW3426" s="81">
        <v>2024</v>
      </c>
      <c r="CX3426" s="81">
        <v>0</v>
      </c>
      <c r="CY3426" s="81">
        <v>0</v>
      </c>
      <c r="CZ3426" s="81">
        <v>0</v>
      </c>
      <c r="DA3426" s="81">
        <v>0</v>
      </c>
      <c r="DB3426" s="81">
        <v>5.4750346070077782</v>
      </c>
      <c r="DC3426" s="81">
        <v>0.71896016785820482</v>
      </c>
      <c r="DD3426" s="81">
        <v>3.0714971986151118</v>
      </c>
      <c r="DE3426" s="81">
        <v>1.684577240534449</v>
      </c>
      <c r="DF3426" s="81">
        <v>8.0155663417020209E-3</v>
      </c>
      <c r="DG3426" s="81">
        <v>8.0155663417020209E-3</v>
      </c>
      <c r="DH3426" s="81">
        <v>8.0155663417020209E-3</v>
      </c>
      <c r="DI3426" s="81">
        <v>8.0155663417020209E-3</v>
      </c>
      <c r="DJ3426" s="81">
        <v>5.7818630489719387E-5</v>
      </c>
      <c r="DL3426" s="81">
        <v>0</v>
      </c>
      <c r="DM3426" s="81">
        <v>4.6344906847670098E-7</v>
      </c>
      <c r="DN3426" s="81">
        <v>4.6344906847670098E-7</v>
      </c>
      <c r="DO3426" s="81">
        <v>0</v>
      </c>
      <c r="DP3426" s="81">
        <v>4.6344906847670098E-7</v>
      </c>
      <c r="DQ3426" s="81">
        <v>4.6344906847670098E-7</v>
      </c>
      <c r="DR3426" s="81">
        <v>0</v>
      </c>
      <c r="DS3426" s="81">
        <v>4.6344906847670098E-7</v>
      </c>
      <c r="DT3426" s="81">
        <v>4.6344906847670098E-7</v>
      </c>
      <c r="DU3426" s="81">
        <v>0</v>
      </c>
      <c r="DV3426" s="81">
        <v>4.6344906847670098E-7</v>
      </c>
      <c r="DW3426" s="81">
        <v>4.6344906847670098E-7</v>
      </c>
      <c r="GE3426" s="81" t="s">
        <v>449</v>
      </c>
      <c r="GF3426" s="81" t="s">
        <v>155</v>
      </c>
      <c r="GG3426" s="81" t="s">
        <v>476</v>
      </c>
      <c r="GH3426" s="81" t="s">
        <v>461</v>
      </c>
      <c r="GI3426" s="81">
        <v>2023</v>
      </c>
      <c r="GJ3426" s="81" t="s">
        <v>201</v>
      </c>
      <c r="GK3426" s="81">
        <v>233.23007680794149</v>
      </c>
      <c r="GL3426" s="81">
        <v>88.505645999999999</v>
      </c>
      <c r="GM3426" s="81">
        <v>2023</v>
      </c>
      <c r="GN3426" s="81" t="s">
        <v>173</v>
      </c>
      <c r="GO3426" s="81">
        <v>1.1148832299820636E-2</v>
      </c>
      <c r="GP3426" s="81">
        <v>10</v>
      </c>
      <c r="GQ3426" s="81">
        <v>0</v>
      </c>
      <c r="GR3426" s="81" t="s">
        <v>448</v>
      </c>
      <c r="GS3426" s="81">
        <v>1.1148832299820636E-2</v>
      </c>
      <c r="GT3426" s="81">
        <v>2.6002430136060259</v>
      </c>
      <c r="GU3426" s="81">
        <v>1.1148832299820636E-2</v>
      </c>
      <c r="GV3426" s="81">
        <v>2.6002430136060259</v>
      </c>
      <c r="GW3426" s="81">
        <v>1.1148832299820636E-2</v>
      </c>
      <c r="GX3426" s="81">
        <v>2.6002430136060259</v>
      </c>
      <c r="GY3426" s="81">
        <v>1.1148832299820636E-2</v>
      </c>
      <c r="GZ3426" s="81">
        <v>2.6002430136060259</v>
      </c>
    </row>
    <row r="3427" spans="98:208" x14ac:dyDescent="0.25">
      <c r="CT3427" s="81" t="s">
        <v>155</v>
      </c>
      <c r="CU3427" s="81" t="s">
        <v>474</v>
      </c>
      <c r="CV3427" s="81" t="s">
        <v>459</v>
      </c>
      <c r="CW3427" s="81">
        <v>2025</v>
      </c>
      <c r="CX3427" s="81">
        <v>0</v>
      </c>
      <c r="CY3427" s="81">
        <v>0</v>
      </c>
      <c r="CZ3427" s="81">
        <v>0</v>
      </c>
      <c r="DA3427" s="81">
        <v>0</v>
      </c>
      <c r="DB3427" s="81">
        <v>5.4750346070077782</v>
      </c>
      <c r="DC3427" s="81">
        <v>0.71896016785820482</v>
      </c>
      <c r="DD3427" s="81">
        <v>3.0714971986151118</v>
      </c>
      <c r="DE3427" s="81">
        <v>1.684577240534449</v>
      </c>
      <c r="DF3427" s="81">
        <v>8.0155663417020209E-3</v>
      </c>
      <c r="DG3427" s="81">
        <v>8.0155663417020209E-3</v>
      </c>
      <c r="DH3427" s="81">
        <v>8.0155663417020209E-3</v>
      </c>
      <c r="DI3427" s="81">
        <v>8.0155663417020209E-3</v>
      </c>
      <c r="DJ3427" s="81">
        <v>5.7818630489719387E-5</v>
      </c>
      <c r="DL3427" s="81">
        <v>0</v>
      </c>
      <c r="DM3427" s="81">
        <v>4.6344906847670098E-7</v>
      </c>
      <c r="DN3427" s="81">
        <v>4.6344906847670098E-7</v>
      </c>
      <c r="DO3427" s="81">
        <v>0</v>
      </c>
      <c r="DP3427" s="81">
        <v>4.6344906847670098E-7</v>
      </c>
      <c r="DQ3427" s="81">
        <v>4.6344906847670098E-7</v>
      </c>
      <c r="DR3427" s="81">
        <v>0</v>
      </c>
      <c r="DS3427" s="81">
        <v>4.6344906847670098E-7</v>
      </c>
      <c r="DT3427" s="81">
        <v>4.6344906847670098E-7</v>
      </c>
      <c r="DU3427" s="81">
        <v>0</v>
      </c>
      <c r="DV3427" s="81">
        <v>4.6344906847670098E-7</v>
      </c>
      <c r="DW3427" s="81">
        <v>4.6344906847670098E-7</v>
      </c>
      <c r="GE3427" s="81" t="s">
        <v>449</v>
      </c>
      <c r="GF3427" s="81" t="s">
        <v>155</v>
      </c>
      <c r="GG3427" s="81" t="s">
        <v>476</v>
      </c>
      <c r="GH3427" s="81" t="s">
        <v>461</v>
      </c>
      <c r="GI3427" s="81">
        <v>2024</v>
      </c>
      <c r="GJ3427" s="81" t="s">
        <v>201</v>
      </c>
      <c r="GK3427" s="81">
        <v>233.23007680794149</v>
      </c>
      <c r="GL3427" s="81">
        <v>88.505645999999999</v>
      </c>
      <c r="GM3427" s="81">
        <v>2024</v>
      </c>
      <c r="GN3427" s="81" t="s">
        <v>173</v>
      </c>
      <c r="GO3427" s="81">
        <v>1.1148832299820636E-2</v>
      </c>
      <c r="GP3427" s="81">
        <v>10</v>
      </c>
      <c r="GQ3427" s="81">
        <v>0</v>
      </c>
      <c r="GR3427" s="81" t="s">
        <v>448</v>
      </c>
      <c r="GS3427" s="81">
        <v>1.1148832299820636E-2</v>
      </c>
      <c r="GT3427" s="81">
        <v>2.6002430136060259</v>
      </c>
      <c r="GU3427" s="81">
        <v>1.1148832299820636E-2</v>
      </c>
      <c r="GV3427" s="81">
        <v>2.6002430136060259</v>
      </c>
      <c r="GW3427" s="81">
        <v>1.1148832299820636E-2</v>
      </c>
      <c r="GX3427" s="81">
        <v>2.6002430136060259</v>
      </c>
      <c r="GY3427" s="81">
        <v>1.1148832299820636E-2</v>
      </c>
      <c r="GZ3427" s="81">
        <v>2.6002430136060259</v>
      </c>
    </row>
    <row r="3428" spans="98:208" x14ac:dyDescent="0.25">
      <c r="CT3428" s="81" t="s">
        <v>155</v>
      </c>
      <c r="CU3428" s="81" t="s">
        <v>474</v>
      </c>
      <c r="CV3428" s="81" t="s">
        <v>459</v>
      </c>
      <c r="CW3428" s="81">
        <v>2026</v>
      </c>
      <c r="CX3428" s="81">
        <v>0</v>
      </c>
      <c r="CY3428" s="81">
        <v>0</v>
      </c>
      <c r="CZ3428" s="81">
        <v>0</v>
      </c>
      <c r="DA3428" s="81">
        <v>0</v>
      </c>
      <c r="DB3428" s="81">
        <v>5.4750346070077782</v>
      </c>
      <c r="DC3428" s="81">
        <v>0.71896016785820482</v>
      </c>
      <c r="DD3428" s="81">
        <v>3.0714971986151118</v>
      </c>
      <c r="DE3428" s="81">
        <v>1.684577240534449</v>
      </c>
      <c r="DF3428" s="81">
        <v>8.0155663417020209E-3</v>
      </c>
      <c r="DG3428" s="81">
        <v>8.0155663417020209E-3</v>
      </c>
      <c r="DH3428" s="81">
        <v>8.0155663417020209E-3</v>
      </c>
      <c r="DI3428" s="81">
        <v>8.0155663417020209E-3</v>
      </c>
      <c r="DJ3428" s="81">
        <v>5.7818630489719387E-5</v>
      </c>
      <c r="DL3428" s="81">
        <v>0</v>
      </c>
      <c r="DM3428" s="81">
        <v>4.6344906847670098E-7</v>
      </c>
      <c r="DN3428" s="81">
        <v>4.6344906847670098E-7</v>
      </c>
      <c r="DO3428" s="81">
        <v>0</v>
      </c>
      <c r="DP3428" s="81">
        <v>4.6344906847670098E-7</v>
      </c>
      <c r="DQ3428" s="81">
        <v>4.6344906847670098E-7</v>
      </c>
      <c r="DR3428" s="81">
        <v>0</v>
      </c>
      <c r="DS3428" s="81">
        <v>4.6344906847670098E-7</v>
      </c>
      <c r="DT3428" s="81">
        <v>4.6344906847670098E-7</v>
      </c>
      <c r="DU3428" s="81">
        <v>0</v>
      </c>
      <c r="DV3428" s="81">
        <v>4.6344906847670098E-7</v>
      </c>
      <c r="DW3428" s="81">
        <v>4.6344906847670098E-7</v>
      </c>
      <c r="GE3428" s="81" t="s">
        <v>449</v>
      </c>
      <c r="GF3428" s="81" t="s">
        <v>155</v>
      </c>
      <c r="GG3428" s="81" t="s">
        <v>476</v>
      </c>
      <c r="GH3428" s="81" t="s">
        <v>461</v>
      </c>
      <c r="GI3428" s="81">
        <v>2025</v>
      </c>
      <c r="GJ3428" s="81" t="s">
        <v>201</v>
      </c>
      <c r="GK3428" s="81">
        <v>233.23007680794149</v>
      </c>
      <c r="GL3428" s="81">
        <v>88.505645999999999</v>
      </c>
      <c r="GM3428" s="81">
        <v>2025</v>
      </c>
      <c r="GN3428" s="81" t="s">
        <v>173</v>
      </c>
      <c r="GO3428" s="81">
        <v>1.1148832299820636E-2</v>
      </c>
      <c r="GP3428" s="81">
        <v>10</v>
      </c>
      <c r="GQ3428" s="81">
        <v>0</v>
      </c>
      <c r="GR3428" s="81" t="s">
        <v>448</v>
      </c>
      <c r="GS3428" s="81">
        <v>1.1148832299820636E-2</v>
      </c>
      <c r="GT3428" s="81">
        <v>2.6002430136060259</v>
      </c>
      <c r="GU3428" s="81">
        <v>1.1148832299820636E-2</v>
      </c>
      <c r="GV3428" s="81">
        <v>2.6002430136060259</v>
      </c>
      <c r="GW3428" s="81">
        <v>1.1148832299820636E-2</v>
      </c>
      <c r="GX3428" s="81">
        <v>2.6002430136060259</v>
      </c>
      <c r="GY3428" s="81">
        <v>1.1148832299820636E-2</v>
      </c>
      <c r="GZ3428" s="81">
        <v>2.6002430136060259</v>
      </c>
    </row>
    <row r="3429" spans="98:208" x14ac:dyDescent="0.25">
      <c r="CT3429" s="81" t="s">
        <v>155</v>
      </c>
      <c r="CU3429" s="81" t="s">
        <v>474</v>
      </c>
      <c r="CV3429" s="81" t="s">
        <v>459</v>
      </c>
      <c r="CW3429" s="81">
        <v>2027</v>
      </c>
      <c r="CX3429" s="81">
        <v>0</v>
      </c>
      <c r="CY3429" s="81">
        <v>0</v>
      </c>
      <c r="CZ3429" s="81">
        <v>0</v>
      </c>
      <c r="DA3429" s="81">
        <v>0</v>
      </c>
      <c r="DB3429" s="81">
        <v>5.4750346070077782</v>
      </c>
      <c r="DC3429" s="81">
        <v>0.71896016785820482</v>
      </c>
      <c r="DD3429" s="81">
        <v>3.0714971986151118</v>
      </c>
      <c r="DE3429" s="81">
        <v>1.684577240534449</v>
      </c>
      <c r="DF3429" s="81">
        <v>8.0155663417020209E-3</v>
      </c>
      <c r="DG3429" s="81">
        <v>8.0155663417020209E-3</v>
      </c>
      <c r="DH3429" s="81">
        <v>8.0155663417020209E-3</v>
      </c>
      <c r="DI3429" s="81">
        <v>8.0155663417020209E-3</v>
      </c>
      <c r="DJ3429" s="81">
        <v>5.7818630489719387E-5</v>
      </c>
      <c r="DL3429" s="81">
        <v>0</v>
      </c>
      <c r="DM3429" s="81">
        <v>4.6344906847670098E-7</v>
      </c>
      <c r="DN3429" s="81">
        <v>4.6344906847670098E-7</v>
      </c>
      <c r="DO3429" s="81">
        <v>0</v>
      </c>
      <c r="DP3429" s="81">
        <v>4.6344906847670098E-7</v>
      </c>
      <c r="DQ3429" s="81">
        <v>4.6344906847670098E-7</v>
      </c>
      <c r="DR3429" s="81">
        <v>0</v>
      </c>
      <c r="DS3429" s="81">
        <v>4.6344906847670098E-7</v>
      </c>
      <c r="DT3429" s="81">
        <v>4.6344906847670098E-7</v>
      </c>
      <c r="DU3429" s="81">
        <v>0</v>
      </c>
      <c r="DV3429" s="81">
        <v>4.6344906847670098E-7</v>
      </c>
      <c r="DW3429" s="81">
        <v>4.6344906847670098E-7</v>
      </c>
      <c r="GE3429" s="81" t="s">
        <v>449</v>
      </c>
      <c r="GF3429" s="81" t="s">
        <v>155</v>
      </c>
      <c r="GG3429" s="81" t="s">
        <v>476</v>
      </c>
      <c r="GH3429" s="81" t="s">
        <v>461</v>
      </c>
      <c r="GI3429" s="81">
        <v>2026</v>
      </c>
      <c r="GJ3429" s="81" t="s">
        <v>201</v>
      </c>
      <c r="GK3429" s="81">
        <v>233.23007680794149</v>
      </c>
      <c r="GL3429" s="81">
        <v>88.505645999999999</v>
      </c>
      <c r="GM3429" s="81">
        <v>2026</v>
      </c>
      <c r="GN3429" s="81" t="s">
        <v>173</v>
      </c>
      <c r="GO3429" s="81">
        <v>1.1148832299820636E-2</v>
      </c>
      <c r="GP3429" s="81">
        <v>10</v>
      </c>
      <c r="GQ3429" s="81">
        <v>0</v>
      </c>
      <c r="GR3429" s="81" t="s">
        <v>448</v>
      </c>
      <c r="GS3429" s="81">
        <v>1.1148832299820636E-2</v>
      </c>
      <c r="GT3429" s="81">
        <v>2.6002430136060259</v>
      </c>
      <c r="GU3429" s="81">
        <v>1.1148832299820636E-2</v>
      </c>
      <c r="GV3429" s="81">
        <v>2.6002430136060259</v>
      </c>
      <c r="GW3429" s="81">
        <v>1.1148832299820636E-2</v>
      </c>
      <c r="GX3429" s="81">
        <v>2.6002430136060259</v>
      </c>
      <c r="GY3429" s="81">
        <v>1.1148832299820636E-2</v>
      </c>
      <c r="GZ3429" s="81">
        <v>2.6002430136060259</v>
      </c>
    </row>
    <row r="3430" spans="98:208" x14ac:dyDescent="0.25">
      <c r="CT3430" s="81" t="s">
        <v>155</v>
      </c>
      <c r="CU3430" s="81" t="s">
        <v>474</v>
      </c>
      <c r="CV3430" s="81" t="s">
        <v>459</v>
      </c>
      <c r="CW3430" s="81">
        <v>2028</v>
      </c>
      <c r="CX3430" s="81">
        <v>0</v>
      </c>
      <c r="CY3430" s="81">
        <v>0</v>
      </c>
      <c r="CZ3430" s="81">
        <v>0</v>
      </c>
      <c r="DA3430" s="81">
        <v>0</v>
      </c>
      <c r="DB3430" s="81">
        <v>5.7770153400784734</v>
      </c>
      <c r="DC3430" s="81">
        <v>0.74733835430389162</v>
      </c>
      <c r="DD3430" s="81">
        <v>3.237951340101727</v>
      </c>
      <c r="DE3430" s="81">
        <v>1.791725645672841</v>
      </c>
      <c r="DF3430" s="81">
        <v>8.3319499833580252E-3</v>
      </c>
      <c r="DG3430" s="81">
        <v>8.3319499833580252E-3</v>
      </c>
      <c r="DH3430" s="81">
        <v>8.3319499833580252E-3</v>
      </c>
      <c r="DI3430" s="81">
        <v>8.3319499833580252E-3</v>
      </c>
      <c r="DJ3430" s="81">
        <v>5.7818630489719387E-5</v>
      </c>
      <c r="DL3430" s="81">
        <v>0</v>
      </c>
      <c r="DM3430" s="81">
        <v>4.8174193734660129E-7</v>
      </c>
      <c r="DN3430" s="81">
        <v>4.8174193734660129E-7</v>
      </c>
      <c r="DO3430" s="81">
        <v>0</v>
      </c>
      <c r="DP3430" s="81">
        <v>4.8174193734660129E-7</v>
      </c>
      <c r="DQ3430" s="81">
        <v>4.8174193734660129E-7</v>
      </c>
      <c r="DR3430" s="81">
        <v>0</v>
      </c>
      <c r="DS3430" s="81">
        <v>4.8174193734660129E-7</v>
      </c>
      <c r="DT3430" s="81">
        <v>4.8174193734660129E-7</v>
      </c>
      <c r="DU3430" s="81">
        <v>0</v>
      </c>
      <c r="DV3430" s="81">
        <v>4.8174193734660129E-7</v>
      </c>
      <c r="DW3430" s="81">
        <v>4.8174193734660129E-7</v>
      </c>
      <c r="GE3430" s="81" t="s">
        <v>449</v>
      </c>
      <c r="GF3430" s="81" t="s">
        <v>155</v>
      </c>
      <c r="GG3430" s="81" t="s">
        <v>476</v>
      </c>
      <c r="GH3430" s="81" t="s">
        <v>461</v>
      </c>
      <c r="GI3430" s="81">
        <v>2027</v>
      </c>
      <c r="GJ3430" s="81" t="s">
        <v>201</v>
      </c>
      <c r="GK3430" s="81">
        <v>233.23007680794149</v>
      </c>
      <c r="GL3430" s="81">
        <v>88.505645999999999</v>
      </c>
      <c r="GM3430" s="81">
        <v>2027</v>
      </c>
      <c r="GN3430" s="81" t="s">
        <v>173</v>
      </c>
      <c r="GO3430" s="81">
        <v>1.1148832299820636E-2</v>
      </c>
      <c r="GP3430" s="81">
        <v>10</v>
      </c>
      <c r="GQ3430" s="81">
        <v>0</v>
      </c>
      <c r="GR3430" s="81" t="s">
        <v>448</v>
      </c>
      <c r="GS3430" s="81">
        <v>1.1148832299820636E-2</v>
      </c>
      <c r="GT3430" s="81">
        <v>2.6002430136060259</v>
      </c>
      <c r="GU3430" s="81">
        <v>1.1148832299820636E-2</v>
      </c>
      <c r="GV3430" s="81">
        <v>2.6002430136060259</v>
      </c>
      <c r="GW3430" s="81">
        <v>1.1148832299820636E-2</v>
      </c>
      <c r="GX3430" s="81">
        <v>2.6002430136060259</v>
      </c>
      <c r="GY3430" s="81">
        <v>1.1148832299820636E-2</v>
      </c>
      <c r="GZ3430" s="81">
        <v>2.6002430136060259</v>
      </c>
    </row>
    <row r="3431" spans="98:208" x14ac:dyDescent="0.25">
      <c r="CT3431" s="81" t="s">
        <v>155</v>
      </c>
      <c r="CU3431" s="81" t="s">
        <v>474</v>
      </c>
      <c r="CV3431" s="81" t="s">
        <v>459</v>
      </c>
      <c r="CW3431" s="81">
        <v>2029</v>
      </c>
      <c r="CX3431" s="81">
        <v>0</v>
      </c>
      <c r="CY3431" s="81">
        <v>0</v>
      </c>
      <c r="CZ3431" s="81">
        <v>0</v>
      </c>
      <c r="DA3431" s="81">
        <v>0</v>
      </c>
      <c r="DB3431" s="81">
        <v>5.7770153400784734</v>
      </c>
      <c r="DC3431" s="81">
        <v>0.74733835430389162</v>
      </c>
      <c r="DD3431" s="81">
        <v>3.237951340101727</v>
      </c>
      <c r="DE3431" s="81">
        <v>1.791725645672841</v>
      </c>
      <c r="DF3431" s="81">
        <v>8.3319499833580252E-3</v>
      </c>
      <c r="DG3431" s="81">
        <v>8.3319499833580252E-3</v>
      </c>
      <c r="DH3431" s="81">
        <v>8.3319499833580252E-3</v>
      </c>
      <c r="DI3431" s="81">
        <v>8.3319499833580252E-3</v>
      </c>
      <c r="DJ3431" s="81">
        <v>5.7818630489719387E-5</v>
      </c>
      <c r="DL3431" s="81">
        <v>0</v>
      </c>
      <c r="DM3431" s="81">
        <v>4.8174193734660129E-7</v>
      </c>
      <c r="DN3431" s="81">
        <v>4.8174193734660129E-7</v>
      </c>
      <c r="DO3431" s="81">
        <v>0</v>
      </c>
      <c r="DP3431" s="81">
        <v>4.8174193734660129E-7</v>
      </c>
      <c r="DQ3431" s="81">
        <v>4.8174193734660129E-7</v>
      </c>
      <c r="DR3431" s="81">
        <v>0</v>
      </c>
      <c r="DS3431" s="81">
        <v>4.8174193734660129E-7</v>
      </c>
      <c r="DT3431" s="81">
        <v>4.8174193734660129E-7</v>
      </c>
      <c r="DU3431" s="81">
        <v>0</v>
      </c>
      <c r="DV3431" s="81">
        <v>4.8174193734660129E-7</v>
      </c>
      <c r="DW3431" s="81">
        <v>4.8174193734660129E-7</v>
      </c>
      <c r="GE3431" s="81" t="s">
        <v>449</v>
      </c>
      <c r="GF3431" s="81" t="s">
        <v>155</v>
      </c>
      <c r="GG3431" s="81" t="s">
        <v>476</v>
      </c>
      <c r="GH3431" s="81" t="s">
        <v>461</v>
      </c>
      <c r="GI3431" s="81">
        <v>2028</v>
      </c>
      <c r="GJ3431" s="81" t="s">
        <v>201</v>
      </c>
      <c r="GK3431" s="81">
        <v>247.2729921649495</v>
      </c>
      <c r="GL3431" s="81">
        <v>88.505645999999999</v>
      </c>
      <c r="GM3431" s="81">
        <v>2028</v>
      </c>
      <c r="GN3431" s="81" t="s">
        <v>173</v>
      </c>
      <c r="GO3431" s="81">
        <v>1.1148832299820636E-2</v>
      </c>
      <c r="GP3431" s="81">
        <v>10</v>
      </c>
      <c r="GQ3431" s="81">
        <v>0</v>
      </c>
      <c r="GR3431" s="81" t="s">
        <v>448</v>
      </c>
      <c r="GS3431" s="81">
        <v>1.1148832299820636E-2</v>
      </c>
      <c r="GT3431" s="81">
        <v>2.7568051219218841</v>
      </c>
      <c r="GU3431" s="81">
        <v>1.1148832299820636E-2</v>
      </c>
      <c r="GV3431" s="81">
        <v>2.7568051219218841</v>
      </c>
      <c r="GW3431" s="81">
        <v>1.1148832299820636E-2</v>
      </c>
      <c r="GX3431" s="81">
        <v>2.7568051219218841</v>
      </c>
      <c r="GY3431" s="81">
        <v>1.1148832299820636E-2</v>
      </c>
      <c r="GZ3431" s="81">
        <v>2.7568051219218841</v>
      </c>
    </row>
    <row r="3432" spans="98:208" x14ac:dyDescent="0.25">
      <c r="CT3432" s="81" t="s">
        <v>155</v>
      </c>
      <c r="CU3432" s="81" t="s">
        <v>474</v>
      </c>
      <c r="CV3432" s="81" t="s">
        <v>459</v>
      </c>
      <c r="CW3432" s="81">
        <v>2030</v>
      </c>
      <c r="CX3432" s="81">
        <v>0</v>
      </c>
      <c r="CY3432" s="81">
        <v>0</v>
      </c>
      <c r="CZ3432" s="81">
        <v>0</v>
      </c>
      <c r="DA3432" s="81">
        <v>0</v>
      </c>
      <c r="DB3432" s="81">
        <v>5.7770153400784734</v>
      </c>
      <c r="DC3432" s="81">
        <v>0.74733835430389162</v>
      </c>
      <c r="DD3432" s="81">
        <v>3.237951340101727</v>
      </c>
      <c r="DE3432" s="81">
        <v>1.791725645672841</v>
      </c>
      <c r="DF3432" s="81">
        <v>0</v>
      </c>
      <c r="DG3432" s="81">
        <v>8.3319499833580252E-3</v>
      </c>
      <c r="DH3432" s="81">
        <v>8.3319499833580252E-3</v>
      </c>
      <c r="DI3432" s="81">
        <v>8.3319499833580252E-3</v>
      </c>
      <c r="DJ3432" s="81">
        <v>5.7818630489719387E-5</v>
      </c>
      <c r="DL3432" s="81">
        <v>0</v>
      </c>
      <c r="DM3432" s="81">
        <v>0</v>
      </c>
      <c r="DN3432" s="81">
        <v>0</v>
      </c>
      <c r="DO3432" s="81">
        <v>0</v>
      </c>
      <c r="DP3432" s="81">
        <v>4.8174193734660129E-7</v>
      </c>
      <c r="DQ3432" s="81">
        <v>4.8174193734660129E-7</v>
      </c>
      <c r="DR3432" s="81">
        <v>0</v>
      </c>
      <c r="DS3432" s="81">
        <v>4.8174193734660129E-7</v>
      </c>
      <c r="DT3432" s="81">
        <v>4.8174193734660129E-7</v>
      </c>
      <c r="DU3432" s="81">
        <v>0</v>
      </c>
      <c r="DV3432" s="81">
        <v>4.8174193734660129E-7</v>
      </c>
      <c r="DW3432" s="81">
        <v>4.8174193734660129E-7</v>
      </c>
      <c r="GE3432" s="81" t="s">
        <v>449</v>
      </c>
      <c r="GF3432" s="81" t="s">
        <v>155</v>
      </c>
      <c r="GG3432" s="81" t="s">
        <v>476</v>
      </c>
      <c r="GH3432" s="81" t="s">
        <v>461</v>
      </c>
      <c r="GI3432" s="81">
        <v>2029</v>
      </c>
      <c r="GJ3432" s="81" t="s">
        <v>201</v>
      </c>
      <c r="GK3432" s="81">
        <v>247.2729921649495</v>
      </c>
      <c r="GL3432" s="81">
        <v>88.505645999999999</v>
      </c>
      <c r="GM3432" s="81">
        <v>2029</v>
      </c>
      <c r="GN3432" s="81" t="s">
        <v>173</v>
      </c>
      <c r="GO3432" s="81">
        <v>1.1148832299820636E-2</v>
      </c>
      <c r="GP3432" s="81">
        <v>10</v>
      </c>
      <c r="GQ3432" s="81">
        <v>0</v>
      </c>
      <c r="GR3432" s="81" t="s">
        <v>448</v>
      </c>
      <c r="GS3432" s="81">
        <v>1.1148832299820636E-2</v>
      </c>
      <c r="GT3432" s="81">
        <v>2.7568051219218841</v>
      </c>
      <c r="GU3432" s="81">
        <v>1.1148832299820636E-2</v>
      </c>
      <c r="GV3432" s="81">
        <v>2.7568051219218841</v>
      </c>
      <c r="GW3432" s="81">
        <v>1.1148832299820636E-2</v>
      </c>
      <c r="GX3432" s="81">
        <v>2.7568051219218841</v>
      </c>
      <c r="GY3432" s="81">
        <v>1.1148832299820636E-2</v>
      </c>
      <c r="GZ3432" s="81">
        <v>2.7568051219218841</v>
      </c>
    </row>
    <row r="3433" spans="98:208" x14ac:dyDescent="0.25">
      <c r="CT3433" s="81" t="s">
        <v>155</v>
      </c>
      <c r="CU3433" s="81" t="s">
        <v>474</v>
      </c>
      <c r="CV3433" s="81" t="s">
        <v>459</v>
      </c>
      <c r="CW3433" s="81">
        <v>2031</v>
      </c>
      <c r="CX3433" s="81">
        <v>0</v>
      </c>
      <c r="CY3433" s="81">
        <v>0</v>
      </c>
      <c r="CZ3433" s="81">
        <v>0</v>
      </c>
      <c r="DA3433" s="81">
        <v>0</v>
      </c>
      <c r="DB3433" s="81">
        <v>5.7770153400784734</v>
      </c>
      <c r="DC3433" s="81">
        <v>0.74733835430389162</v>
      </c>
      <c r="DD3433" s="81">
        <v>3.237951340101727</v>
      </c>
      <c r="DE3433" s="81">
        <v>1.791725645672841</v>
      </c>
      <c r="DF3433" s="81">
        <v>0</v>
      </c>
      <c r="DG3433" s="81">
        <v>0</v>
      </c>
      <c r="DH3433" s="81">
        <v>8.3319499833580252E-3</v>
      </c>
      <c r="DI3433" s="81">
        <v>8.3319499833580252E-3</v>
      </c>
      <c r="DJ3433" s="81">
        <v>5.7818630489719387E-5</v>
      </c>
      <c r="DL3433" s="81">
        <v>0</v>
      </c>
      <c r="DM3433" s="81">
        <v>0</v>
      </c>
      <c r="DN3433" s="81">
        <v>0</v>
      </c>
      <c r="DO3433" s="81">
        <v>0</v>
      </c>
      <c r="DP3433" s="81">
        <v>0</v>
      </c>
      <c r="DQ3433" s="81">
        <v>0</v>
      </c>
      <c r="DR3433" s="81">
        <v>0</v>
      </c>
      <c r="DS3433" s="81">
        <v>4.8174193734660129E-7</v>
      </c>
      <c r="DT3433" s="81">
        <v>4.8174193734660129E-7</v>
      </c>
      <c r="DU3433" s="81">
        <v>0</v>
      </c>
      <c r="DV3433" s="81">
        <v>4.8174193734660129E-7</v>
      </c>
      <c r="DW3433" s="81">
        <v>4.8174193734660129E-7</v>
      </c>
      <c r="GE3433" s="81" t="s">
        <v>449</v>
      </c>
      <c r="GF3433" s="81" t="s">
        <v>155</v>
      </c>
      <c r="GG3433" s="81" t="s">
        <v>476</v>
      </c>
      <c r="GH3433" s="81" t="s">
        <v>461</v>
      </c>
      <c r="GI3433" s="81">
        <v>2030</v>
      </c>
      <c r="GJ3433" s="81" t="s">
        <v>201</v>
      </c>
      <c r="GK3433" s="81">
        <v>247.2729921649495</v>
      </c>
      <c r="GL3433" s="81">
        <v>88.505645999999999</v>
      </c>
      <c r="GM3433" s="81">
        <v>2030</v>
      </c>
      <c r="GN3433" s="81" t="s">
        <v>173</v>
      </c>
      <c r="GO3433" s="81">
        <v>1.1148832299820636E-2</v>
      </c>
      <c r="GP3433" s="81">
        <v>10</v>
      </c>
      <c r="GQ3433" s="81">
        <v>0</v>
      </c>
      <c r="GR3433" s="81" t="s">
        <v>448</v>
      </c>
      <c r="GS3433" s="81">
        <v>0</v>
      </c>
      <c r="GT3433" s="81">
        <v>0</v>
      </c>
      <c r="GU3433" s="81">
        <v>1.1148832299820636E-2</v>
      </c>
      <c r="GV3433" s="81">
        <v>2.7568051219218841</v>
      </c>
      <c r="GW3433" s="81">
        <v>1.1148832299820636E-2</v>
      </c>
      <c r="GX3433" s="81">
        <v>2.7568051219218841</v>
      </c>
      <c r="GY3433" s="81">
        <v>1.1148832299820636E-2</v>
      </c>
      <c r="GZ3433" s="81">
        <v>2.7568051219218841</v>
      </c>
    </row>
    <row r="3434" spans="98:208" x14ac:dyDescent="0.25">
      <c r="CT3434" s="81" t="s">
        <v>155</v>
      </c>
      <c r="CU3434" s="81" t="s">
        <v>474</v>
      </c>
      <c r="CV3434" s="81" t="s">
        <v>459</v>
      </c>
      <c r="CW3434" s="81">
        <v>2032</v>
      </c>
      <c r="CX3434" s="81">
        <v>0</v>
      </c>
      <c r="CY3434" s="81">
        <v>0</v>
      </c>
      <c r="CZ3434" s="81">
        <v>0</v>
      </c>
      <c r="DA3434" s="81">
        <v>0</v>
      </c>
      <c r="DB3434" s="81">
        <v>5.7770153400784734</v>
      </c>
      <c r="DC3434" s="81">
        <v>0.74733835430389162</v>
      </c>
      <c r="DD3434" s="81">
        <v>3.237951340101727</v>
      </c>
      <c r="DE3434" s="81">
        <v>1.791725645672841</v>
      </c>
      <c r="DF3434" s="81">
        <v>0</v>
      </c>
      <c r="DG3434" s="81">
        <v>0</v>
      </c>
      <c r="DH3434" s="81">
        <v>0</v>
      </c>
      <c r="DI3434" s="81">
        <v>8.3319499833580252E-3</v>
      </c>
      <c r="DJ3434" s="81">
        <v>5.7818630489719387E-5</v>
      </c>
      <c r="DL3434" s="81">
        <v>0</v>
      </c>
      <c r="DM3434" s="81">
        <v>0</v>
      </c>
      <c r="DN3434" s="81">
        <v>0</v>
      </c>
      <c r="DO3434" s="81">
        <v>0</v>
      </c>
      <c r="DP3434" s="81">
        <v>0</v>
      </c>
      <c r="DQ3434" s="81">
        <v>0</v>
      </c>
      <c r="DR3434" s="81">
        <v>0</v>
      </c>
      <c r="DS3434" s="81">
        <v>0</v>
      </c>
      <c r="DT3434" s="81">
        <v>0</v>
      </c>
      <c r="DU3434" s="81">
        <v>0</v>
      </c>
      <c r="DV3434" s="81">
        <v>4.8174193734660129E-7</v>
      </c>
      <c r="DW3434" s="81">
        <v>4.8174193734660129E-7</v>
      </c>
      <c r="GE3434" s="81" t="s">
        <v>449</v>
      </c>
      <c r="GF3434" s="81" t="s">
        <v>155</v>
      </c>
      <c r="GG3434" s="81" t="s">
        <v>476</v>
      </c>
      <c r="GH3434" s="81" t="s">
        <v>461</v>
      </c>
      <c r="GI3434" s="81">
        <v>2031</v>
      </c>
      <c r="GJ3434" s="81" t="s">
        <v>201</v>
      </c>
      <c r="GK3434" s="81">
        <v>247.2729921649495</v>
      </c>
      <c r="GL3434" s="81">
        <v>88.505645999999999</v>
      </c>
      <c r="GM3434" s="81">
        <v>2031</v>
      </c>
      <c r="GN3434" s="81" t="s">
        <v>173</v>
      </c>
      <c r="GO3434" s="81">
        <v>1.1148832299820636E-2</v>
      </c>
      <c r="GP3434" s="81">
        <v>10</v>
      </c>
      <c r="GQ3434" s="81">
        <v>0</v>
      </c>
      <c r="GR3434" s="81" t="s">
        <v>448</v>
      </c>
      <c r="GS3434" s="81">
        <v>0</v>
      </c>
      <c r="GT3434" s="81">
        <v>0</v>
      </c>
      <c r="GU3434" s="81">
        <v>0</v>
      </c>
      <c r="GV3434" s="81">
        <v>0</v>
      </c>
      <c r="GW3434" s="81">
        <v>1.1148832299820636E-2</v>
      </c>
      <c r="GX3434" s="81">
        <v>2.7568051219218841</v>
      </c>
      <c r="GY3434" s="81">
        <v>1.1148832299820636E-2</v>
      </c>
      <c r="GZ3434" s="81">
        <v>2.7568051219218841</v>
      </c>
    </row>
    <row r="3435" spans="98:208" x14ac:dyDescent="0.25">
      <c r="CT3435" s="81" t="s">
        <v>155</v>
      </c>
      <c r="CU3435" s="81" t="s">
        <v>474</v>
      </c>
      <c r="CV3435" s="81" t="s">
        <v>460</v>
      </c>
      <c r="CW3435" s="81">
        <v>2020</v>
      </c>
      <c r="CX3435" s="81">
        <v>0</v>
      </c>
      <c r="CY3435" s="81">
        <v>0</v>
      </c>
      <c r="CZ3435" s="81">
        <v>0</v>
      </c>
      <c r="DA3435" s="81">
        <v>0</v>
      </c>
      <c r="DB3435" s="81">
        <v>7.7900575334948444E-2</v>
      </c>
      <c r="DC3435" s="81">
        <v>3.6425060683954499E-2</v>
      </c>
      <c r="DD3435" s="81">
        <v>1.5808724525432391E-3</v>
      </c>
      <c r="DE3435" s="81">
        <v>3.9894642198450701E-2</v>
      </c>
      <c r="DF3435" s="81">
        <v>4.0609689307619866E-4</v>
      </c>
      <c r="DG3435" s="81">
        <v>0</v>
      </c>
      <c r="DH3435" s="81">
        <v>0</v>
      </c>
      <c r="DI3435" s="81">
        <v>0</v>
      </c>
      <c r="DJ3435" s="81">
        <v>5.592854796372144E-3</v>
      </c>
      <c r="DL3435" s="81">
        <v>0</v>
      </c>
      <c r="DM3435" s="81">
        <v>2.2712409562330432E-6</v>
      </c>
      <c r="DN3435" s="81">
        <v>2.2712409562330432E-6</v>
      </c>
      <c r="DO3435" s="81">
        <v>0</v>
      </c>
      <c r="DP3435" s="81">
        <v>0</v>
      </c>
      <c r="DQ3435" s="81">
        <v>0</v>
      </c>
      <c r="DR3435" s="81">
        <v>0</v>
      </c>
      <c r="DS3435" s="81">
        <v>0</v>
      </c>
      <c r="DT3435" s="81">
        <v>0</v>
      </c>
      <c r="DU3435" s="81">
        <v>0</v>
      </c>
      <c r="DV3435" s="81">
        <v>0</v>
      </c>
      <c r="DW3435" s="81">
        <v>0</v>
      </c>
      <c r="GE3435" s="81" t="s">
        <v>449</v>
      </c>
      <c r="GF3435" s="81" t="s">
        <v>155</v>
      </c>
      <c r="GG3435" s="81" t="s">
        <v>476</v>
      </c>
      <c r="GH3435" s="81" t="s">
        <v>461</v>
      </c>
      <c r="GI3435" s="81">
        <v>2032</v>
      </c>
      <c r="GJ3435" s="81" t="s">
        <v>201</v>
      </c>
      <c r="GK3435" s="81">
        <v>247.2729921649495</v>
      </c>
      <c r="GL3435" s="81">
        <v>88.505645999999999</v>
      </c>
      <c r="GM3435" s="81">
        <v>2032</v>
      </c>
      <c r="GN3435" s="81" t="s">
        <v>173</v>
      </c>
      <c r="GO3435" s="81">
        <v>1.1148832299820636E-2</v>
      </c>
      <c r="GP3435" s="81">
        <v>10</v>
      </c>
      <c r="GQ3435" s="81">
        <v>0</v>
      </c>
      <c r="GR3435" s="81" t="s">
        <v>448</v>
      </c>
      <c r="GS3435" s="81">
        <v>0</v>
      </c>
      <c r="GT3435" s="81">
        <v>0</v>
      </c>
      <c r="GU3435" s="81">
        <v>0</v>
      </c>
      <c r="GV3435" s="81">
        <v>0</v>
      </c>
      <c r="GW3435" s="81">
        <v>0</v>
      </c>
      <c r="GX3435" s="81">
        <v>0</v>
      </c>
      <c r="GY3435" s="81">
        <v>1.1148832299820636E-2</v>
      </c>
      <c r="GZ3435" s="81">
        <v>2.7568051219218841</v>
      </c>
    </row>
    <row r="3436" spans="98:208" x14ac:dyDescent="0.25">
      <c r="CT3436" s="81" t="s">
        <v>155</v>
      </c>
      <c r="CU3436" s="81" t="s">
        <v>474</v>
      </c>
      <c r="CV3436" s="81" t="s">
        <v>460</v>
      </c>
      <c r="CW3436" s="81">
        <v>2021</v>
      </c>
      <c r="CX3436" s="81">
        <v>0</v>
      </c>
      <c r="CY3436" s="81">
        <v>0</v>
      </c>
      <c r="CZ3436" s="81">
        <v>0</v>
      </c>
      <c r="DA3436" s="81">
        <v>0</v>
      </c>
      <c r="DB3436" s="81">
        <v>7.7900575334948444E-2</v>
      </c>
      <c r="DC3436" s="81">
        <v>3.6425060683954499E-2</v>
      </c>
      <c r="DD3436" s="81">
        <v>1.5808724525432391E-3</v>
      </c>
      <c r="DE3436" s="81">
        <v>3.9894642198450701E-2</v>
      </c>
      <c r="DF3436" s="81">
        <v>4.0609689307619866E-4</v>
      </c>
      <c r="DG3436" s="81">
        <v>4.0609689307619866E-4</v>
      </c>
      <c r="DH3436" s="81">
        <v>0</v>
      </c>
      <c r="DI3436" s="81">
        <v>0</v>
      </c>
      <c r="DJ3436" s="81">
        <v>5.592854796372144E-3</v>
      </c>
      <c r="DL3436" s="81">
        <v>0</v>
      </c>
      <c r="DM3436" s="81">
        <v>2.2712409562330432E-6</v>
      </c>
      <c r="DN3436" s="81">
        <v>2.2712409562330432E-6</v>
      </c>
      <c r="DO3436" s="81">
        <v>0</v>
      </c>
      <c r="DP3436" s="81">
        <v>2.2712409562330432E-6</v>
      </c>
      <c r="DQ3436" s="81">
        <v>2.2712409562330432E-6</v>
      </c>
      <c r="DR3436" s="81">
        <v>0</v>
      </c>
      <c r="DS3436" s="81">
        <v>0</v>
      </c>
      <c r="DT3436" s="81">
        <v>0</v>
      </c>
      <c r="DU3436" s="81">
        <v>0</v>
      </c>
      <c r="DV3436" s="81">
        <v>0</v>
      </c>
      <c r="DW3436" s="81">
        <v>0</v>
      </c>
      <c r="GE3436" s="81" t="s">
        <v>449</v>
      </c>
      <c r="GF3436" s="81" t="s">
        <v>155</v>
      </c>
      <c r="GG3436" s="81" t="s">
        <v>476</v>
      </c>
      <c r="GH3436" s="81" t="s">
        <v>451</v>
      </c>
      <c r="GI3436" s="81">
        <v>2021</v>
      </c>
      <c r="GJ3436" s="81" t="s">
        <v>201</v>
      </c>
      <c r="GK3436" s="81">
        <v>222.22942162784599</v>
      </c>
      <c r="GL3436" s="81">
        <v>88.505645999999999</v>
      </c>
      <c r="GM3436" s="81">
        <v>2021</v>
      </c>
      <c r="GN3436" s="81" t="s">
        <v>173</v>
      </c>
      <c r="GO3436" s="81">
        <v>1.1148832299820636E-2</v>
      </c>
      <c r="GP3436" s="81">
        <v>10</v>
      </c>
      <c r="GQ3436" s="81">
        <v>0</v>
      </c>
      <c r="GR3436" s="81" t="s">
        <v>448</v>
      </c>
      <c r="GS3436" s="81">
        <v>1.1148832299820636E-2</v>
      </c>
      <c r="GT3436" s="81">
        <v>2.4775985538149881</v>
      </c>
      <c r="GU3436" s="81">
        <v>1.1148832299820636E-2</v>
      </c>
      <c r="GV3436" s="81">
        <v>2.4775985538149881</v>
      </c>
      <c r="GW3436" s="81">
        <v>0</v>
      </c>
      <c r="GX3436" s="81">
        <v>0</v>
      </c>
      <c r="GY3436" s="81">
        <v>0</v>
      </c>
      <c r="GZ3436" s="81">
        <v>0</v>
      </c>
    </row>
    <row r="3437" spans="98:208" x14ac:dyDescent="0.25">
      <c r="CT3437" s="81" t="s">
        <v>155</v>
      </c>
      <c r="CU3437" s="81" t="s">
        <v>474</v>
      </c>
      <c r="CV3437" s="81" t="s">
        <v>460</v>
      </c>
      <c r="CW3437" s="81">
        <v>2022</v>
      </c>
      <c r="CX3437" s="81">
        <v>0</v>
      </c>
      <c r="CY3437" s="81">
        <v>0</v>
      </c>
      <c r="CZ3437" s="81">
        <v>0</v>
      </c>
      <c r="DA3437" s="81">
        <v>0</v>
      </c>
      <c r="DB3437" s="81">
        <v>7.7900575334948444E-2</v>
      </c>
      <c r="DC3437" s="81">
        <v>3.6425060683954499E-2</v>
      </c>
      <c r="DD3437" s="81">
        <v>1.5808724525432391E-3</v>
      </c>
      <c r="DE3437" s="81">
        <v>3.9894642198450701E-2</v>
      </c>
      <c r="DF3437" s="81">
        <v>4.0609689307619866E-4</v>
      </c>
      <c r="DG3437" s="81">
        <v>4.0609689307619866E-4</v>
      </c>
      <c r="DH3437" s="81">
        <v>4.0609689307619866E-4</v>
      </c>
      <c r="DI3437" s="81">
        <v>0</v>
      </c>
      <c r="DJ3437" s="81">
        <v>5.592854796372144E-3</v>
      </c>
      <c r="DL3437" s="81">
        <v>0</v>
      </c>
      <c r="DM3437" s="81">
        <v>2.2712409562330432E-6</v>
      </c>
      <c r="DN3437" s="81">
        <v>2.2712409562330432E-6</v>
      </c>
      <c r="DO3437" s="81">
        <v>0</v>
      </c>
      <c r="DP3437" s="81">
        <v>2.2712409562330432E-6</v>
      </c>
      <c r="DQ3437" s="81">
        <v>2.2712409562330432E-6</v>
      </c>
      <c r="DR3437" s="81">
        <v>0</v>
      </c>
      <c r="DS3437" s="81">
        <v>2.2712409562330432E-6</v>
      </c>
      <c r="DT3437" s="81">
        <v>2.2712409562330432E-6</v>
      </c>
      <c r="DU3437" s="81">
        <v>0</v>
      </c>
      <c r="DV3437" s="81">
        <v>0</v>
      </c>
      <c r="DW3437" s="81">
        <v>0</v>
      </c>
      <c r="GE3437" s="81" t="s">
        <v>449</v>
      </c>
      <c r="GF3437" s="81" t="s">
        <v>155</v>
      </c>
      <c r="GG3437" s="81" t="s">
        <v>476</v>
      </c>
      <c r="GH3437" s="81" t="s">
        <v>451</v>
      </c>
      <c r="GI3437" s="81">
        <v>2022</v>
      </c>
      <c r="GJ3437" s="81" t="s">
        <v>201</v>
      </c>
      <c r="GK3437" s="81">
        <v>222.22942162784599</v>
      </c>
      <c r="GL3437" s="81">
        <v>88.505645999999999</v>
      </c>
      <c r="GM3437" s="81">
        <v>2022</v>
      </c>
      <c r="GN3437" s="81" t="s">
        <v>173</v>
      </c>
      <c r="GO3437" s="81">
        <v>1.1148832299820636E-2</v>
      </c>
      <c r="GP3437" s="81">
        <v>10</v>
      </c>
      <c r="GQ3437" s="81">
        <v>0</v>
      </c>
      <c r="GR3437" s="81" t="s">
        <v>448</v>
      </c>
      <c r="GS3437" s="81">
        <v>1.1148832299820636E-2</v>
      </c>
      <c r="GT3437" s="81">
        <v>2.4775985538149881</v>
      </c>
      <c r="GU3437" s="81">
        <v>1.1148832299820636E-2</v>
      </c>
      <c r="GV3437" s="81">
        <v>2.4775985538149881</v>
      </c>
      <c r="GW3437" s="81">
        <v>1.1148832299820636E-2</v>
      </c>
      <c r="GX3437" s="81">
        <v>2.4775985538149881</v>
      </c>
      <c r="GY3437" s="81">
        <v>0</v>
      </c>
      <c r="GZ3437" s="81">
        <v>0</v>
      </c>
    </row>
    <row r="3438" spans="98:208" x14ac:dyDescent="0.25">
      <c r="CT3438" s="81" t="s">
        <v>155</v>
      </c>
      <c r="CU3438" s="81" t="s">
        <v>474</v>
      </c>
      <c r="CV3438" s="81" t="s">
        <v>460</v>
      </c>
      <c r="CW3438" s="81">
        <v>2023</v>
      </c>
      <c r="CX3438" s="81">
        <v>0</v>
      </c>
      <c r="CY3438" s="81">
        <v>0</v>
      </c>
      <c r="CZ3438" s="81">
        <v>0</v>
      </c>
      <c r="DA3438" s="81">
        <v>0</v>
      </c>
      <c r="DB3438" s="81">
        <v>8.0408269036977204E-2</v>
      </c>
      <c r="DC3438" s="81">
        <v>3.7590224611390728E-2</v>
      </c>
      <c r="DD3438" s="81">
        <v>1.6314334115686371E-3</v>
      </c>
      <c r="DE3438" s="81">
        <v>4.1186611014017722E-2</v>
      </c>
      <c r="DF3438" s="81">
        <v>4.1908711030498559E-4</v>
      </c>
      <c r="DG3438" s="81">
        <v>4.1908711030498559E-4</v>
      </c>
      <c r="DH3438" s="81">
        <v>4.1908711030498559E-4</v>
      </c>
      <c r="DI3438" s="81">
        <v>4.1908711030498559E-4</v>
      </c>
      <c r="DJ3438" s="81">
        <v>5.592854796372144E-3</v>
      </c>
      <c r="DL3438" s="81">
        <v>0</v>
      </c>
      <c r="DM3438" s="81">
        <v>2.3438933549669804E-6</v>
      </c>
      <c r="DN3438" s="81">
        <v>2.3438933549669804E-6</v>
      </c>
      <c r="DO3438" s="81">
        <v>0</v>
      </c>
      <c r="DP3438" s="81">
        <v>2.3438933549669804E-6</v>
      </c>
      <c r="DQ3438" s="81">
        <v>2.3438933549669804E-6</v>
      </c>
      <c r="DR3438" s="81">
        <v>0</v>
      </c>
      <c r="DS3438" s="81">
        <v>2.3438933549669804E-6</v>
      </c>
      <c r="DT3438" s="81">
        <v>2.3438933549669804E-6</v>
      </c>
      <c r="DU3438" s="81">
        <v>0</v>
      </c>
      <c r="DV3438" s="81">
        <v>2.3438933549669804E-6</v>
      </c>
      <c r="DW3438" s="81">
        <v>2.3438933549669804E-6</v>
      </c>
      <c r="GE3438" s="81" t="s">
        <v>449</v>
      </c>
      <c r="GF3438" s="81" t="s">
        <v>155</v>
      </c>
      <c r="GG3438" s="81" t="s">
        <v>476</v>
      </c>
      <c r="GH3438" s="81" t="s">
        <v>451</v>
      </c>
      <c r="GI3438" s="81">
        <v>2023</v>
      </c>
      <c r="GJ3438" s="81" t="s">
        <v>201</v>
      </c>
      <c r="GK3438" s="81">
        <v>233.23007680795541</v>
      </c>
      <c r="GL3438" s="81">
        <v>88.505645999999999</v>
      </c>
      <c r="GM3438" s="81">
        <v>2023</v>
      </c>
      <c r="GN3438" s="81" t="s">
        <v>173</v>
      </c>
      <c r="GO3438" s="81">
        <v>1.1148832299820636E-2</v>
      </c>
      <c r="GP3438" s="81">
        <v>10</v>
      </c>
      <c r="GQ3438" s="81">
        <v>0</v>
      </c>
      <c r="GR3438" s="81" t="s">
        <v>448</v>
      </c>
      <c r="GS3438" s="81">
        <v>1.1148832299820636E-2</v>
      </c>
      <c r="GT3438" s="81">
        <v>2.6002430136061814</v>
      </c>
      <c r="GU3438" s="81">
        <v>1.1148832299820636E-2</v>
      </c>
      <c r="GV3438" s="81">
        <v>2.6002430136061814</v>
      </c>
      <c r="GW3438" s="81">
        <v>1.1148832299820636E-2</v>
      </c>
      <c r="GX3438" s="81">
        <v>2.6002430136061814</v>
      </c>
      <c r="GY3438" s="81">
        <v>1.1148832299820636E-2</v>
      </c>
      <c r="GZ3438" s="81">
        <v>2.6002430136061814</v>
      </c>
    </row>
    <row r="3439" spans="98:208" x14ac:dyDescent="0.25">
      <c r="CT3439" s="81" t="s">
        <v>155</v>
      </c>
      <c r="CU3439" s="81" t="s">
        <v>474</v>
      </c>
      <c r="CV3439" s="81" t="s">
        <v>460</v>
      </c>
      <c r="CW3439" s="81">
        <v>2024</v>
      </c>
      <c r="CX3439" s="81">
        <v>0</v>
      </c>
      <c r="CY3439" s="81">
        <v>0</v>
      </c>
      <c r="CZ3439" s="81">
        <v>0</v>
      </c>
      <c r="DA3439" s="81">
        <v>0</v>
      </c>
      <c r="DB3439" s="81">
        <v>8.0408269036977204E-2</v>
      </c>
      <c r="DC3439" s="81">
        <v>3.7590224611390728E-2</v>
      </c>
      <c r="DD3439" s="81">
        <v>1.6314334115686371E-3</v>
      </c>
      <c r="DE3439" s="81">
        <v>4.1186611014017722E-2</v>
      </c>
      <c r="DF3439" s="81">
        <v>4.1908711030498559E-4</v>
      </c>
      <c r="DG3439" s="81">
        <v>4.1908711030498559E-4</v>
      </c>
      <c r="DH3439" s="81">
        <v>4.1908711030498559E-4</v>
      </c>
      <c r="DI3439" s="81">
        <v>4.1908711030498559E-4</v>
      </c>
      <c r="DJ3439" s="81">
        <v>5.592854796372144E-3</v>
      </c>
      <c r="DL3439" s="81">
        <v>0</v>
      </c>
      <c r="DM3439" s="81">
        <v>2.3438933549669804E-6</v>
      </c>
      <c r="DN3439" s="81">
        <v>2.3438933549669804E-6</v>
      </c>
      <c r="DO3439" s="81">
        <v>0</v>
      </c>
      <c r="DP3439" s="81">
        <v>2.3438933549669804E-6</v>
      </c>
      <c r="DQ3439" s="81">
        <v>2.3438933549669804E-6</v>
      </c>
      <c r="DR3439" s="81">
        <v>0</v>
      </c>
      <c r="DS3439" s="81">
        <v>2.3438933549669804E-6</v>
      </c>
      <c r="DT3439" s="81">
        <v>2.3438933549669804E-6</v>
      </c>
      <c r="DU3439" s="81">
        <v>0</v>
      </c>
      <c r="DV3439" s="81">
        <v>2.3438933549669804E-6</v>
      </c>
      <c r="DW3439" s="81">
        <v>2.3438933549669804E-6</v>
      </c>
      <c r="GE3439" s="81" t="s">
        <v>449</v>
      </c>
      <c r="GF3439" s="81" t="s">
        <v>155</v>
      </c>
      <c r="GG3439" s="81" t="s">
        <v>476</v>
      </c>
      <c r="GH3439" s="81" t="s">
        <v>451</v>
      </c>
      <c r="GI3439" s="81">
        <v>2024</v>
      </c>
      <c r="GJ3439" s="81" t="s">
        <v>201</v>
      </c>
      <c r="GK3439" s="81">
        <v>233.23007680795541</v>
      </c>
      <c r="GL3439" s="81">
        <v>88.505645999999999</v>
      </c>
      <c r="GM3439" s="81">
        <v>2024</v>
      </c>
      <c r="GN3439" s="81" t="s">
        <v>173</v>
      </c>
      <c r="GO3439" s="81">
        <v>1.1148832299820636E-2</v>
      </c>
      <c r="GP3439" s="81">
        <v>10</v>
      </c>
      <c r="GQ3439" s="81">
        <v>0</v>
      </c>
      <c r="GR3439" s="81" t="s">
        <v>448</v>
      </c>
      <c r="GS3439" s="81">
        <v>1.1148832299820636E-2</v>
      </c>
      <c r="GT3439" s="81">
        <v>2.6002430136061814</v>
      </c>
      <c r="GU3439" s="81">
        <v>1.1148832299820636E-2</v>
      </c>
      <c r="GV3439" s="81">
        <v>2.6002430136061814</v>
      </c>
      <c r="GW3439" s="81">
        <v>1.1148832299820636E-2</v>
      </c>
      <c r="GX3439" s="81">
        <v>2.6002430136061814</v>
      </c>
      <c r="GY3439" s="81">
        <v>1.1148832299820636E-2</v>
      </c>
      <c r="GZ3439" s="81">
        <v>2.6002430136061814</v>
      </c>
    </row>
    <row r="3440" spans="98:208" x14ac:dyDescent="0.25">
      <c r="CT3440" s="81" t="s">
        <v>155</v>
      </c>
      <c r="CU3440" s="81" t="s">
        <v>474</v>
      </c>
      <c r="CV3440" s="81" t="s">
        <v>460</v>
      </c>
      <c r="CW3440" s="81">
        <v>2025</v>
      </c>
      <c r="CX3440" s="81">
        <v>0</v>
      </c>
      <c r="CY3440" s="81">
        <v>0</v>
      </c>
      <c r="CZ3440" s="81">
        <v>0</v>
      </c>
      <c r="DA3440" s="81">
        <v>0</v>
      </c>
      <c r="DB3440" s="81">
        <v>8.0408269036977204E-2</v>
      </c>
      <c r="DC3440" s="81">
        <v>3.7590224611390728E-2</v>
      </c>
      <c r="DD3440" s="81">
        <v>1.6314334115686371E-3</v>
      </c>
      <c r="DE3440" s="81">
        <v>4.1186611014017722E-2</v>
      </c>
      <c r="DF3440" s="81">
        <v>4.1908711030498559E-4</v>
      </c>
      <c r="DG3440" s="81">
        <v>4.1908711030498559E-4</v>
      </c>
      <c r="DH3440" s="81">
        <v>4.1908711030498559E-4</v>
      </c>
      <c r="DI3440" s="81">
        <v>4.1908711030498559E-4</v>
      </c>
      <c r="DJ3440" s="81">
        <v>5.592854796372144E-3</v>
      </c>
      <c r="DL3440" s="81">
        <v>0</v>
      </c>
      <c r="DM3440" s="81">
        <v>2.3438933549669804E-6</v>
      </c>
      <c r="DN3440" s="81">
        <v>2.3438933549669804E-6</v>
      </c>
      <c r="DO3440" s="81">
        <v>0</v>
      </c>
      <c r="DP3440" s="81">
        <v>2.3438933549669804E-6</v>
      </c>
      <c r="DQ3440" s="81">
        <v>2.3438933549669804E-6</v>
      </c>
      <c r="DR3440" s="81">
        <v>0</v>
      </c>
      <c r="DS3440" s="81">
        <v>2.3438933549669804E-6</v>
      </c>
      <c r="DT3440" s="81">
        <v>2.3438933549669804E-6</v>
      </c>
      <c r="DU3440" s="81">
        <v>0</v>
      </c>
      <c r="DV3440" s="81">
        <v>2.3438933549669804E-6</v>
      </c>
      <c r="DW3440" s="81">
        <v>2.3438933549669804E-6</v>
      </c>
      <c r="GE3440" s="81" t="s">
        <v>449</v>
      </c>
      <c r="GF3440" s="81" t="s">
        <v>155</v>
      </c>
      <c r="GG3440" s="81" t="s">
        <v>476</v>
      </c>
      <c r="GH3440" s="81" t="s">
        <v>451</v>
      </c>
      <c r="GI3440" s="81">
        <v>2025</v>
      </c>
      <c r="GJ3440" s="81" t="s">
        <v>201</v>
      </c>
      <c r="GK3440" s="81">
        <v>233.23007680795541</v>
      </c>
      <c r="GL3440" s="81">
        <v>88.505645999999999</v>
      </c>
      <c r="GM3440" s="81">
        <v>2025</v>
      </c>
      <c r="GN3440" s="81" t="s">
        <v>173</v>
      </c>
      <c r="GO3440" s="81">
        <v>1.1148832299820636E-2</v>
      </c>
      <c r="GP3440" s="81">
        <v>10</v>
      </c>
      <c r="GQ3440" s="81">
        <v>0</v>
      </c>
      <c r="GR3440" s="81" t="s">
        <v>448</v>
      </c>
      <c r="GS3440" s="81">
        <v>1.1148832299820636E-2</v>
      </c>
      <c r="GT3440" s="81">
        <v>2.6002430136061814</v>
      </c>
      <c r="GU3440" s="81">
        <v>1.1148832299820636E-2</v>
      </c>
      <c r="GV3440" s="81">
        <v>2.6002430136061814</v>
      </c>
      <c r="GW3440" s="81">
        <v>1.1148832299820636E-2</v>
      </c>
      <c r="GX3440" s="81">
        <v>2.6002430136061814</v>
      </c>
      <c r="GY3440" s="81">
        <v>1.1148832299820636E-2</v>
      </c>
      <c r="GZ3440" s="81">
        <v>2.6002430136061814</v>
      </c>
    </row>
    <row r="3441" spans="98:208" x14ac:dyDescent="0.25">
      <c r="CT3441" s="81" t="s">
        <v>155</v>
      </c>
      <c r="CU3441" s="81" t="s">
        <v>474</v>
      </c>
      <c r="CV3441" s="81" t="s">
        <v>460</v>
      </c>
      <c r="CW3441" s="81">
        <v>2026</v>
      </c>
      <c r="CX3441" s="81">
        <v>0</v>
      </c>
      <c r="CY3441" s="81">
        <v>0</v>
      </c>
      <c r="CZ3441" s="81">
        <v>0</v>
      </c>
      <c r="DA3441" s="81">
        <v>0</v>
      </c>
      <c r="DB3441" s="81">
        <v>8.0408269036977204E-2</v>
      </c>
      <c r="DC3441" s="81">
        <v>3.7590224611390728E-2</v>
      </c>
      <c r="DD3441" s="81">
        <v>1.6314334115686371E-3</v>
      </c>
      <c r="DE3441" s="81">
        <v>4.1186611014017722E-2</v>
      </c>
      <c r="DF3441" s="81">
        <v>4.1908711030498559E-4</v>
      </c>
      <c r="DG3441" s="81">
        <v>4.1908711030498559E-4</v>
      </c>
      <c r="DH3441" s="81">
        <v>4.1908711030498559E-4</v>
      </c>
      <c r="DI3441" s="81">
        <v>4.1908711030498559E-4</v>
      </c>
      <c r="DJ3441" s="81">
        <v>5.592854796372144E-3</v>
      </c>
      <c r="DL3441" s="81">
        <v>0</v>
      </c>
      <c r="DM3441" s="81">
        <v>2.3438933549669804E-6</v>
      </c>
      <c r="DN3441" s="81">
        <v>2.3438933549669804E-6</v>
      </c>
      <c r="DO3441" s="81">
        <v>0</v>
      </c>
      <c r="DP3441" s="81">
        <v>2.3438933549669804E-6</v>
      </c>
      <c r="DQ3441" s="81">
        <v>2.3438933549669804E-6</v>
      </c>
      <c r="DR3441" s="81">
        <v>0</v>
      </c>
      <c r="DS3441" s="81">
        <v>2.3438933549669804E-6</v>
      </c>
      <c r="DT3441" s="81">
        <v>2.3438933549669804E-6</v>
      </c>
      <c r="DU3441" s="81">
        <v>0</v>
      </c>
      <c r="DV3441" s="81">
        <v>2.3438933549669804E-6</v>
      </c>
      <c r="DW3441" s="81">
        <v>2.3438933549669804E-6</v>
      </c>
      <c r="GE3441" s="81" t="s">
        <v>449</v>
      </c>
      <c r="GF3441" s="81" t="s">
        <v>155</v>
      </c>
      <c r="GG3441" s="81" t="s">
        <v>476</v>
      </c>
      <c r="GH3441" s="81" t="s">
        <v>451</v>
      </c>
      <c r="GI3441" s="81">
        <v>2026</v>
      </c>
      <c r="GJ3441" s="81" t="s">
        <v>201</v>
      </c>
      <c r="GK3441" s="81">
        <v>233.23007680795541</v>
      </c>
      <c r="GL3441" s="81">
        <v>88.505645999999999</v>
      </c>
      <c r="GM3441" s="81">
        <v>2026</v>
      </c>
      <c r="GN3441" s="81" t="s">
        <v>173</v>
      </c>
      <c r="GO3441" s="81">
        <v>1.1148832299820636E-2</v>
      </c>
      <c r="GP3441" s="81">
        <v>10</v>
      </c>
      <c r="GQ3441" s="81">
        <v>0</v>
      </c>
      <c r="GR3441" s="81" t="s">
        <v>448</v>
      </c>
      <c r="GS3441" s="81">
        <v>1.1148832299820636E-2</v>
      </c>
      <c r="GT3441" s="81">
        <v>2.6002430136061814</v>
      </c>
      <c r="GU3441" s="81">
        <v>1.1148832299820636E-2</v>
      </c>
      <c r="GV3441" s="81">
        <v>2.6002430136061814</v>
      </c>
      <c r="GW3441" s="81">
        <v>1.1148832299820636E-2</v>
      </c>
      <c r="GX3441" s="81">
        <v>2.6002430136061814</v>
      </c>
      <c r="GY3441" s="81">
        <v>1.1148832299820636E-2</v>
      </c>
      <c r="GZ3441" s="81">
        <v>2.6002430136061814</v>
      </c>
    </row>
    <row r="3442" spans="98:208" x14ac:dyDescent="0.25">
      <c r="CT3442" s="81" t="s">
        <v>155</v>
      </c>
      <c r="CU3442" s="81" t="s">
        <v>474</v>
      </c>
      <c r="CV3442" s="81" t="s">
        <v>460</v>
      </c>
      <c r="CW3442" s="81">
        <v>2027</v>
      </c>
      <c r="CX3442" s="81">
        <v>0</v>
      </c>
      <c r="CY3442" s="81">
        <v>0</v>
      </c>
      <c r="CZ3442" s="81">
        <v>0</v>
      </c>
      <c r="DA3442" s="81">
        <v>0</v>
      </c>
      <c r="DB3442" s="81">
        <v>8.0408269036977204E-2</v>
      </c>
      <c r="DC3442" s="81">
        <v>3.7590224611390728E-2</v>
      </c>
      <c r="DD3442" s="81">
        <v>1.6314334115686371E-3</v>
      </c>
      <c r="DE3442" s="81">
        <v>4.1186611014017722E-2</v>
      </c>
      <c r="DF3442" s="81">
        <v>4.1908711030498559E-4</v>
      </c>
      <c r="DG3442" s="81">
        <v>4.1908711030498559E-4</v>
      </c>
      <c r="DH3442" s="81">
        <v>4.1908711030498559E-4</v>
      </c>
      <c r="DI3442" s="81">
        <v>4.1908711030498559E-4</v>
      </c>
      <c r="DJ3442" s="81">
        <v>5.592854796372144E-3</v>
      </c>
      <c r="DL3442" s="81">
        <v>0</v>
      </c>
      <c r="DM3442" s="81">
        <v>2.3438933549669804E-6</v>
      </c>
      <c r="DN3442" s="81">
        <v>2.3438933549669804E-6</v>
      </c>
      <c r="DO3442" s="81">
        <v>0</v>
      </c>
      <c r="DP3442" s="81">
        <v>2.3438933549669804E-6</v>
      </c>
      <c r="DQ3442" s="81">
        <v>2.3438933549669804E-6</v>
      </c>
      <c r="DR3442" s="81">
        <v>0</v>
      </c>
      <c r="DS3442" s="81">
        <v>2.3438933549669804E-6</v>
      </c>
      <c r="DT3442" s="81">
        <v>2.3438933549669804E-6</v>
      </c>
      <c r="DU3442" s="81">
        <v>0</v>
      </c>
      <c r="DV3442" s="81">
        <v>2.3438933549669804E-6</v>
      </c>
      <c r="DW3442" s="81">
        <v>2.3438933549669804E-6</v>
      </c>
      <c r="GE3442" s="81" t="s">
        <v>449</v>
      </c>
      <c r="GF3442" s="81" t="s">
        <v>155</v>
      </c>
      <c r="GG3442" s="81" t="s">
        <v>476</v>
      </c>
      <c r="GH3442" s="81" t="s">
        <v>451</v>
      </c>
      <c r="GI3442" s="81">
        <v>2027</v>
      </c>
      <c r="GJ3442" s="81" t="s">
        <v>201</v>
      </c>
      <c r="GK3442" s="81">
        <v>233.23007680795541</v>
      </c>
      <c r="GL3442" s="81">
        <v>88.505645999999999</v>
      </c>
      <c r="GM3442" s="81">
        <v>2027</v>
      </c>
      <c r="GN3442" s="81" t="s">
        <v>173</v>
      </c>
      <c r="GO3442" s="81">
        <v>1.1148832299820636E-2</v>
      </c>
      <c r="GP3442" s="81">
        <v>10</v>
      </c>
      <c r="GQ3442" s="81">
        <v>0</v>
      </c>
      <c r="GR3442" s="81" t="s">
        <v>448</v>
      </c>
      <c r="GS3442" s="81">
        <v>1.1148832299820636E-2</v>
      </c>
      <c r="GT3442" s="81">
        <v>2.6002430136061814</v>
      </c>
      <c r="GU3442" s="81">
        <v>1.1148832299820636E-2</v>
      </c>
      <c r="GV3442" s="81">
        <v>2.6002430136061814</v>
      </c>
      <c r="GW3442" s="81">
        <v>1.1148832299820636E-2</v>
      </c>
      <c r="GX3442" s="81">
        <v>2.6002430136061814</v>
      </c>
      <c r="GY3442" s="81">
        <v>1.1148832299820636E-2</v>
      </c>
      <c r="GZ3442" s="81">
        <v>2.6002430136061814</v>
      </c>
    </row>
    <row r="3443" spans="98:208" x14ac:dyDescent="0.25">
      <c r="CT3443" s="81" t="s">
        <v>155</v>
      </c>
      <c r="CU3443" s="81" t="s">
        <v>474</v>
      </c>
      <c r="CV3443" s="81" t="s">
        <v>460</v>
      </c>
      <c r="CW3443" s="81">
        <v>2028</v>
      </c>
      <c r="CX3443" s="81">
        <v>0</v>
      </c>
      <c r="CY3443" s="81">
        <v>0</v>
      </c>
      <c r="CZ3443" s="81">
        <v>0</v>
      </c>
      <c r="DA3443" s="81">
        <v>0</v>
      </c>
      <c r="DB3443" s="81">
        <v>8.3606377745129565E-2</v>
      </c>
      <c r="DC3443" s="81">
        <v>3.9055083184886208E-2</v>
      </c>
      <c r="DD3443" s="81">
        <v>1.6949971741063951E-3</v>
      </c>
      <c r="DE3443" s="81">
        <v>4.2856297386136853E-2</v>
      </c>
      <c r="DF3443" s="81">
        <v>4.3541857288384114E-4</v>
      </c>
      <c r="DG3443" s="81">
        <v>4.3541857288384114E-4</v>
      </c>
      <c r="DH3443" s="81">
        <v>4.3541857288384114E-4</v>
      </c>
      <c r="DI3443" s="81">
        <v>4.3541857288384114E-4</v>
      </c>
      <c r="DJ3443" s="81">
        <v>5.592854796372144E-3</v>
      </c>
      <c r="DL3443" s="81">
        <v>0</v>
      </c>
      <c r="DM3443" s="81">
        <v>2.435232853782905E-6</v>
      </c>
      <c r="DN3443" s="81">
        <v>2.435232853782905E-6</v>
      </c>
      <c r="DO3443" s="81">
        <v>0</v>
      </c>
      <c r="DP3443" s="81">
        <v>2.435232853782905E-6</v>
      </c>
      <c r="DQ3443" s="81">
        <v>2.435232853782905E-6</v>
      </c>
      <c r="DR3443" s="81">
        <v>0</v>
      </c>
      <c r="DS3443" s="81">
        <v>2.435232853782905E-6</v>
      </c>
      <c r="DT3443" s="81">
        <v>2.435232853782905E-6</v>
      </c>
      <c r="DU3443" s="81">
        <v>0</v>
      </c>
      <c r="DV3443" s="81">
        <v>2.435232853782905E-6</v>
      </c>
      <c r="DW3443" s="81">
        <v>2.435232853782905E-6</v>
      </c>
      <c r="GE3443" s="81" t="s">
        <v>449</v>
      </c>
      <c r="GF3443" s="81" t="s">
        <v>155</v>
      </c>
      <c r="GG3443" s="81" t="s">
        <v>476</v>
      </c>
      <c r="GH3443" s="81" t="s">
        <v>451</v>
      </c>
      <c r="GI3443" s="81">
        <v>2028</v>
      </c>
      <c r="GJ3443" s="81" t="s">
        <v>201</v>
      </c>
      <c r="GK3443" s="81">
        <v>247.27299216496419</v>
      </c>
      <c r="GL3443" s="81">
        <v>88.505645999999999</v>
      </c>
      <c r="GM3443" s="81">
        <v>2028</v>
      </c>
      <c r="GN3443" s="81" t="s">
        <v>173</v>
      </c>
      <c r="GO3443" s="81">
        <v>1.1148832299820636E-2</v>
      </c>
      <c r="GP3443" s="81">
        <v>10</v>
      </c>
      <c r="GQ3443" s="81">
        <v>0</v>
      </c>
      <c r="GR3443" s="81" t="s">
        <v>448</v>
      </c>
      <c r="GS3443" s="81">
        <v>1.1148832299820636E-2</v>
      </c>
      <c r="GT3443" s="81">
        <v>2.756805121922048</v>
      </c>
      <c r="GU3443" s="81">
        <v>1.1148832299820636E-2</v>
      </c>
      <c r="GV3443" s="81">
        <v>2.756805121922048</v>
      </c>
      <c r="GW3443" s="81">
        <v>1.1148832299820636E-2</v>
      </c>
      <c r="GX3443" s="81">
        <v>2.756805121922048</v>
      </c>
      <c r="GY3443" s="81">
        <v>1.1148832299820636E-2</v>
      </c>
      <c r="GZ3443" s="81">
        <v>2.756805121922048</v>
      </c>
    </row>
    <row r="3444" spans="98:208" x14ac:dyDescent="0.25">
      <c r="CT3444" s="81" t="s">
        <v>155</v>
      </c>
      <c r="CU3444" s="81" t="s">
        <v>474</v>
      </c>
      <c r="CV3444" s="81" t="s">
        <v>460</v>
      </c>
      <c r="CW3444" s="81">
        <v>2029</v>
      </c>
      <c r="CX3444" s="81">
        <v>0</v>
      </c>
      <c r="CY3444" s="81">
        <v>0</v>
      </c>
      <c r="CZ3444" s="81">
        <v>0</v>
      </c>
      <c r="DA3444" s="81">
        <v>0</v>
      </c>
      <c r="DB3444" s="81">
        <v>8.3606377745129565E-2</v>
      </c>
      <c r="DC3444" s="81">
        <v>3.9055083184886208E-2</v>
      </c>
      <c r="DD3444" s="81">
        <v>1.6949971741063951E-3</v>
      </c>
      <c r="DE3444" s="81">
        <v>4.2856297386136853E-2</v>
      </c>
      <c r="DF3444" s="81">
        <v>4.3541857288384114E-4</v>
      </c>
      <c r="DG3444" s="81">
        <v>4.3541857288384114E-4</v>
      </c>
      <c r="DH3444" s="81">
        <v>4.3541857288384114E-4</v>
      </c>
      <c r="DI3444" s="81">
        <v>4.3541857288384114E-4</v>
      </c>
      <c r="DJ3444" s="81">
        <v>5.592854796372144E-3</v>
      </c>
      <c r="DL3444" s="81">
        <v>0</v>
      </c>
      <c r="DM3444" s="81">
        <v>2.435232853782905E-6</v>
      </c>
      <c r="DN3444" s="81">
        <v>2.435232853782905E-6</v>
      </c>
      <c r="DO3444" s="81">
        <v>0</v>
      </c>
      <c r="DP3444" s="81">
        <v>2.435232853782905E-6</v>
      </c>
      <c r="DQ3444" s="81">
        <v>2.435232853782905E-6</v>
      </c>
      <c r="DR3444" s="81">
        <v>0</v>
      </c>
      <c r="DS3444" s="81">
        <v>2.435232853782905E-6</v>
      </c>
      <c r="DT3444" s="81">
        <v>2.435232853782905E-6</v>
      </c>
      <c r="DU3444" s="81">
        <v>0</v>
      </c>
      <c r="DV3444" s="81">
        <v>2.435232853782905E-6</v>
      </c>
      <c r="DW3444" s="81">
        <v>2.435232853782905E-6</v>
      </c>
      <c r="GE3444" s="81" t="s">
        <v>449</v>
      </c>
      <c r="GF3444" s="81" t="s">
        <v>155</v>
      </c>
      <c r="GG3444" s="81" t="s">
        <v>476</v>
      </c>
      <c r="GH3444" s="81" t="s">
        <v>451</v>
      </c>
      <c r="GI3444" s="81">
        <v>2029</v>
      </c>
      <c r="GJ3444" s="81" t="s">
        <v>201</v>
      </c>
      <c r="GK3444" s="81">
        <v>247.27299216496419</v>
      </c>
      <c r="GL3444" s="81">
        <v>88.505645999999999</v>
      </c>
      <c r="GM3444" s="81">
        <v>2029</v>
      </c>
      <c r="GN3444" s="81" t="s">
        <v>173</v>
      </c>
      <c r="GO3444" s="81">
        <v>1.1148832299820636E-2</v>
      </c>
      <c r="GP3444" s="81">
        <v>10</v>
      </c>
      <c r="GQ3444" s="81">
        <v>0</v>
      </c>
      <c r="GR3444" s="81" t="s">
        <v>448</v>
      </c>
      <c r="GS3444" s="81">
        <v>1.1148832299820636E-2</v>
      </c>
      <c r="GT3444" s="81">
        <v>2.756805121922048</v>
      </c>
      <c r="GU3444" s="81">
        <v>1.1148832299820636E-2</v>
      </c>
      <c r="GV3444" s="81">
        <v>2.756805121922048</v>
      </c>
      <c r="GW3444" s="81">
        <v>1.1148832299820636E-2</v>
      </c>
      <c r="GX3444" s="81">
        <v>2.756805121922048</v>
      </c>
      <c r="GY3444" s="81">
        <v>1.1148832299820636E-2</v>
      </c>
      <c r="GZ3444" s="81">
        <v>2.756805121922048</v>
      </c>
    </row>
    <row r="3445" spans="98:208" x14ac:dyDescent="0.25">
      <c r="CT3445" s="81" t="s">
        <v>155</v>
      </c>
      <c r="CU3445" s="81" t="s">
        <v>474</v>
      </c>
      <c r="CV3445" s="81" t="s">
        <v>460</v>
      </c>
      <c r="CW3445" s="81">
        <v>2030</v>
      </c>
      <c r="CX3445" s="81">
        <v>0</v>
      </c>
      <c r="CY3445" s="81">
        <v>0</v>
      </c>
      <c r="CZ3445" s="81">
        <v>0</v>
      </c>
      <c r="DA3445" s="81">
        <v>0</v>
      </c>
      <c r="DB3445" s="81">
        <v>8.3606377745129565E-2</v>
      </c>
      <c r="DC3445" s="81">
        <v>3.9055083184886208E-2</v>
      </c>
      <c r="DD3445" s="81">
        <v>1.6949971741063951E-3</v>
      </c>
      <c r="DE3445" s="81">
        <v>4.2856297386136853E-2</v>
      </c>
      <c r="DF3445" s="81">
        <v>0</v>
      </c>
      <c r="DG3445" s="81">
        <v>4.3541857288384114E-4</v>
      </c>
      <c r="DH3445" s="81">
        <v>4.3541857288384114E-4</v>
      </c>
      <c r="DI3445" s="81">
        <v>4.3541857288384114E-4</v>
      </c>
      <c r="DJ3445" s="81">
        <v>5.592854796372144E-3</v>
      </c>
      <c r="DL3445" s="81">
        <v>0</v>
      </c>
      <c r="DM3445" s="81">
        <v>0</v>
      </c>
      <c r="DN3445" s="81">
        <v>0</v>
      </c>
      <c r="DO3445" s="81">
        <v>0</v>
      </c>
      <c r="DP3445" s="81">
        <v>2.435232853782905E-6</v>
      </c>
      <c r="DQ3445" s="81">
        <v>2.435232853782905E-6</v>
      </c>
      <c r="DR3445" s="81">
        <v>0</v>
      </c>
      <c r="DS3445" s="81">
        <v>2.435232853782905E-6</v>
      </c>
      <c r="DT3445" s="81">
        <v>2.435232853782905E-6</v>
      </c>
      <c r="DU3445" s="81">
        <v>0</v>
      </c>
      <c r="DV3445" s="81">
        <v>2.435232853782905E-6</v>
      </c>
      <c r="DW3445" s="81">
        <v>2.435232853782905E-6</v>
      </c>
      <c r="GE3445" s="81" t="s">
        <v>449</v>
      </c>
      <c r="GF3445" s="81" t="s">
        <v>155</v>
      </c>
      <c r="GG3445" s="81" t="s">
        <v>476</v>
      </c>
      <c r="GH3445" s="81" t="s">
        <v>451</v>
      </c>
      <c r="GI3445" s="81">
        <v>2030</v>
      </c>
      <c r="GJ3445" s="81" t="s">
        <v>201</v>
      </c>
      <c r="GK3445" s="81">
        <v>247.27299216496419</v>
      </c>
      <c r="GL3445" s="81">
        <v>88.505645999999999</v>
      </c>
      <c r="GM3445" s="81">
        <v>2030</v>
      </c>
      <c r="GN3445" s="81" t="s">
        <v>173</v>
      </c>
      <c r="GO3445" s="81">
        <v>1.1148832299820636E-2</v>
      </c>
      <c r="GP3445" s="81">
        <v>10</v>
      </c>
      <c r="GQ3445" s="81">
        <v>0</v>
      </c>
      <c r="GR3445" s="81" t="s">
        <v>448</v>
      </c>
      <c r="GS3445" s="81">
        <v>0</v>
      </c>
      <c r="GT3445" s="81">
        <v>0</v>
      </c>
      <c r="GU3445" s="81">
        <v>1.1148832299820636E-2</v>
      </c>
      <c r="GV3445" s="81">
        <v>2.756805121922048</v>
      </c>
      <c r="GW3445" s="81">
        <v>1.1148832299820636E-2</v>
      </c>
      <c r="GX3445" s="81">
        <v>2.756805121922048</v>
      </c>
      <c r="GY3445" s="81">
        <v>1.1148832299820636E-2</v>
      </c>
      <c r="GZ3445" s="81">
        <v>2.756805121922048</v>
      </c>
    </row>
    <row r="3446" spans="98:208" x14ac:dyDescent="0.25">
      <c r="CT3446" s="81" t="s">
        <v>155</v>
      </c>
      <c r="CU3446" s="81" t="s">
        <v>474</v>
      </c>
      <c r="CV3446" s="81" t="s">
        <v>460</v>
      </c>
      <c r="CW3446" s="81">
        <v>2031</v>
      </c>
      <c r="CX3446" s="81">
        <v>0</v>
      </c>
      <c r="CY3446" s="81">
        <v>0</v>
      </c>
      <c r="CZ3446" s="81">
        <v>0</v>
      </c>
      <c r="DA3446" s="81">
        <v>0</v>
      </c>
      <c r="DB3446" s="81">
        <v>8.3606377745129565E-2</v>
      </c>
      <c r="DC3446" s="81">
        <v>3.9055083184886208E-2</v>
      </c>
      <c r="DD3446" s="81">
        <v>1.6949971741063951E-3</v>
      </c>
      <c r="DE3446" s="81">
        <v>4.2856297386136853E-2</v>
      </c>
      <c r="DF3446" s="81">
        <v>0</v>
      </c>
      <c r="DG3446" s="81">
        <v>0</v>
      </c>
      <c r="DH3446" s="81">
        <v>4.3541857288384114E-4</v>
      </c>
      <c r="DI3446" s="81">
        <v>4.3541857288384114E-4</v>
      </c>
      <c r="DJ3446" s="81">
        <v>5.592854796372144E-3</v>
      </c>
      <c r="DL3446" s="81">
        <v>0</v>
      </c>
      <c r="DM3446" s="81">
        <v>0</v>
      </c>
      <c r="DN3446" s="81">
        <v>0</v>
      </c>
      <c r="DO3446" s="81">
        <v>0</v>
      </c>
      <c r="DP3446" s="81">
        <v>0</v>
      </c>
      <c r="DQ3446" s="81">
        <v>0</v>
      </c>
      <c r="DR3446" s="81">
        <v>0</v>
      </c>
      <c r="DS3446" s="81">
        <v>2.435232853782905E-6</v>
      </c>
      <c r="DT3446" s="81">
        <v>2.435232853782905E-6</v>
      </c>
      <c r="DU3446" s="81">
        <v>0</v>
      </c>
      <c r="DV3446" s="81">
        <v>2.435232853782905E-6</v>
      </c>
      <c r="DW3446" s="81">
        <v>2.435232853782905E-6</v>
      </c>
      <c r="GE3446" s="81" t="s">
        <v>449</v>
      </c>
      <c r="GF3446" s="81" t="s">
        <v>155</v>
      </c>
      <c r="GG3446" s="81" t="s">
        <v>476</v>
      </c>
      <c r="GH3446" s="81" t="s">
        <v>451</v>
      </c>
      <c r="GI3446" s="81">
        <v>2031</v>
      </c>
      <c r="GJ3446" s="81" t="s">
        <v>201</v>
      </c>
      <c r="GK3446" s="81">
        <v>247.27299216496419</v>
      </c>
      <c r="GL3446" s="81">
        <v>88.505645999999999</v>
      </c>
      <c r="GM3446" s="81">
        <v>2031</v>
      </c>
      <c r="GN3446" s="81" t="s">
        <v>173</v>
      </c>
      <c r="GO3446" s="81">
        <v>1.1148832299820636E-2</v>
      </c>
      <c r="GP3446" s="81">
        <v>10</v>
      </c>
      <c r="GQ3446" s="81">
        <v>0</v>
      </c>
      <c r="GR3446" s="81" t="s">
        <v>448</v>
      </c>
      <c r="GS3446" s="81">
        <v>0</v>
      </c>
      <c r="GT3446" s="81">
        <v>0</v>
      </c>
      <c r="GU3446" s="81">
        <v>0</v>
      </c>
      <c r="GV3446" s="81">
        <v>0</v>
      </c>
      <c r="GW3446" s="81">
        <v>1.1148832299820636E-2</v>
      </c>
      <c r="GX3446" s="81">
        <v>2.756805121922048</v>
      </c>
      <c r="GY3446" s="81">
        <v>1.1148832299820636E-2</v>
      </c>
      <c r="GZ3446" s="81">
        <v>2.756805121922048</v>
      </c>
    </row>
    <row r="3447" spans="98:208" x14ac:dyDescent="0.25">
      <c r="CT3447" s="81" t="s">
        <v>155</v>
      </c>
      <c r="CU3447" s="81" t="s">
        <v>474</v>
      </c>
      <c r="CV3447" s="81" t="s">
        <v>460</v>
      </c>
      <c r="CW3447" s="81">
        <v>2032</v>
      </c>
      <c r="CX3447" s="81">
        <v>0</v>
      </c>
      <c r="CY3447" s="81">
        <v>0</v>
      </c>
      <c r="CZ3447" s="81">
        <v>0</v>
      </c>
      <c r="DA3447" s="81">
        <v>0</v>
      </c>
      <c r="DB3447" s="81">
        <v>8.3606377745129565E-2</v>
      </c>
      <c r="DC3447" s="81">
        <v>3.9055083184886208E-2</v>
      </c>
      <c r="DD3447" s="81">
        <v>1.6949971741063951E-3</v>
      </c>
      <c r="DE3447" s="81">
        <v>4.2856297386136853E-2</v>
      </c>
      <c r="DF3447" s="81">
        <v>0</v>
      </c>
      <c r="DG3447" s="81">
        <v>0</v>
      </c>
      <c r="DH3447" s="81">
        <v>0</v>
      </c>
      <c r="DI3447" s="81">
        <v>4.3541857288384114E-4</v>
      </c>
      <c r="DJ3447" s="81">
        <v>5.592854796372144E-3</v>
      </c>
      <c r="DL3447" s="81">
        <v>0</v>
      </c>
      <c r="DM3447" s="81">
        <v>0</v>
      </c>
      <c r="DN3447" s="81">
        <v>0</v>
      </c>
      <c r="DO3447" s="81">
        <v>0</v>
      </c>
      <c r="DP3447" s="81">
        <v>0</v>
      </c>
      <c r="DQ3447" s="81">
        <v>0</v>
      </c>
      <c r="DR3447" s="81">
        <v>0</v>
      </c>
      <c r="DS3447" s="81">
        <v>0</v>
      </c>
      <c r="DT3447" s="81">
        <v>0</v>
      </c>
      <c r="DU3447" s="81">
        <v>0</v>
      </c>
      <c r="DV3447" s="81">
        <v>2.435232853782905E-6</v>
      </c>
      <c r="DW3447" s="81">
        <v>2.435232853782905E-6</v>
      </c>
      <c r="GE3447" s="81" t="s">
        <v>449</v>
      </c>
      <c r="GF3447" s="81" t="s">
        <v>155</v>
      </c>
      <c r="GG3447" s="81" t="s">
        <v>476</v>
      </c>
      <c r="GH3447" s="81" t="s">
        <v>451</v>
      </c>
      <c r="GI3447" s="81">
        <v>2032</v>
      </c>
      <c r="GJ3447" s="81" t="s">
        <v>201</v>
      </c>
      <c r="GK3447" s="81">
        <v>247.27299216496419</v>
      </c>
      <c r="GL3447" s="81">
        <v>88.505645999999999</v>
      </c>
      <c r="GM3447" s="81">
        <v>2032</v>
      </c>
      <c r="GN3447" s="81" t="s">
        <v>173</v>
      </c>
      <c r="GO3447" s="81">
        <v>1.1148832299820636E-2</v>
      </c>
      <c r="GP3447" s="81">
        <v>10</v>
      </c>
      <c r="GQ3447" s="81">
        <v>0</v>
      </c>
      <c r="GR3447" s="81" t="s">
        <v>448</v>
      </c>
      <c r="GS3447" s="81">
        <v>0</v>
      </c>
      <c r="GT3447" s="81">
        <v>0</v>
      </c>
      <c r="GU3447" s="81">
        <v>0</v>
      </c>
      <c r="GV3447" s="81">
        <v>0</v>
      </c>
      <c r="GW3447" s="81">
        <v>0</v>
      </c>
      <c r="GX3447" s="81">
        <v>0</v>
      </c>
      <c r="GY3447" s="81">
        <v>1.1148832299820636E-2</v>
      </c>
      <c r="GZ3447" s="81">
        <v>2.756805121922048</v>
      </c>
    </row>
    <row r="3448" spans="98:208" x14ac:dyDescent="0.25">
      <c r="CT3448" s="81" t="s">
        <v>155</v>
      </c>
      <c r="CU3448" s="81" t="s">
        <v>474</v>
      </c>
      <c r="CV3448" s="81" t="s">
        <v>461</v>
      </c>
      <c r="CW3448" s="81">
        <v>2020</v>
      </c>
      <c r="CX3448" s="81">
        <v>0</v>
      </c>
      <c r="CY3448" s="81">
        <v>0</v>
      </c>
      <c r="CZ3448" s="81">
        <v>0</v>
      </c>
      <c r="DA3448" s="81">
        <v>0</v>
      </c>
      <c r="DB3448" s="81">
        <v>14146.13064133254</v>
      </c>
      <c r="DC3448" s="81">
        <v>222.22942162783079</v>
      </c>
      <c r="DD3448" s="81">
        <v>8585.7228092479545</v>
      </c>
      <c r="DE3448" s="81">
        <v>5338.1784104567532</v>
      </c>
      <c r="DF3448" s="81">
        <v>2.4775985538148184</v>
      </c>
      <c r="DG3448" s="81">
        <v>0</v>
      </c>
      <c r="DH3448" s="81">
        <v>0</v>
      </c>
      <c r="DI3448" s="81">
        <v>0</v>
      </c>
      <c r="DJ3448" s="81">
        <v>1.9065346108580801E-4</v>
      </c>
      <c r="DL3448" s="81">
        <v>0</v>
      </c>
      <c r="DM3448" s="81">
        <v>4.7236273946598767E-4</v>
      </c>
      <c r="DN3448" s="81">
        <v>4.7236273946598767E-4</v>
      </c>
      <c r="DO3448" s="81">
        <v>0</v>
      </c>
      <c r="DP3448" s="81">
        <v>0</v>
      </c>
      <c r="DQ3448" s="81">
        <v>0</v>
      </c>
      <c r="DR3448" s="81">
        <v>0</v>
      </c>
      <c r="DS3448" s="81">
        <v>0</v>
      </c>
      <c r="DT3448" s="81">
        <v>0</v>
      </c>
      <c r="DU3448" s="81">
        <v>0</v>
      </c>
      <c r="DV3448" s="81">
        <v>0</v>
      </c>
      <c r="DW3448" s="81">
        <v>0</v>
      </c>
      <c r="GE3448" s="81" t="s">
        <v>449</v>
      </c>
      <c r="GF3448" s="81" t="s">
        <v>155</v>
      </c>
      <c r="GG3448" s="81" t="s">
        <v>476</v>
      </c>
      <c r="GH3448" s="81" t="s">
        <v>452</v>
      </c>
      <c r="GI3448" s="81">
        <v>2021</v>
      </c>
      <c r="GJ3448" s="81" t="s">
        <v>201</v>
      </c>
      <c r="GK3448" s="81">
        <v>0.69641821681223237</v>
      </c>
      <c r="GL3448" s="81">
        <v>88.505645999999999</v>
      </c>
      <c r="GM3448" s="81">
        <v>2021</v>
      </c>
      <c r="GN3448" s="81" t="s">
        <v>173</v>
      </c>
      <c r="GO3448" s="81">
        <v>1.1148832299820636E-2</v>
      </c>
      <c r="GP3448" s="81">
        <v>10</v>
      </c>
      <c r="GQ3448" s="81">
        <v>0</v>
      </c>
      <c r="GR3448" s="81" t="s">
        <v>448</v>
      </c>
      <c r="GS3448" s="81">
        <v>1.1148832299820636E-2</v>
      </c>
      <c r="GT3448" s="81">
        <v>7.7642499097797073E-3</v>
      </c>
      <c r="GU3448" s="81">
        <v>1.1148832299820636E-2</v>
      </c>
      <c r="GV3448" s="81">
        <v>7.7642499097797073E-3</v>
      </c>
      <c r="GW3448" s="81">
        <v>0</v>
      </c>
      <c r="GX3448" s="81">
        <v>0</v>
      </c>
      <c r="GY3448" s="81">
        <v>0</v>
      </c>
      <c r="GZ3448" s="81">
        <v>0</v>
      </c>
    </row>
    <row r="3449" spans="98:208" x14ac:dyDescent="0.25">
      <c r="CT3449" s="81" t="s">
        <v>155</v>
      </c>
      <c r="CU3449" s="81" t="s">
        <v>474</v>
      </c>
      <c r="CV3449" s="81" t="s">
        <v>461</v>
      </c>
      <c r="CW3449" s="81">
        <v>2021</v>
      </c>
      <c r="CX3449" s="81">
        <v>0</v>
      </c>
      <c r="CY3449" s="81">
        <v>0</v>
      </c>
      <c r="CZ3449" s="81">
        <v>0</v>
      </c>
      <c r="DA3449" s="81">
        <v>0</v>
      </c>
      <c r="DB3449" s="81">
        <v>14146.13064133254</v>
      </c>
      <c r="DC3449" s="81">
        <v>222.22942162783079</v>
      </c>
      <c r="DD3449" s="81">
        <v>8585.7228092479545</v>
      </c>
      <c r="DE3449" s="81">
        <v>5338.1784104567532</v>
      </c>
      <c r="DF3449" s="81">
        <v>2.4775985538148184</v>
      </c>
      <c r="DG3449" s="81">
        <v>2.4775985538148184</v>
      </c>
      <c r="DH3449" s="81">
        <v>0</v>
      </c>
      <c r="DI3449" s="81">
        <v>0</v>
      </c>
      <c r="DJ3449" s="81">
        <v>1.9065346108580801E-4</v>
      </c>
      <c r="DL3449" s="81">
        <v>0</v>
      </c>
      <c r="DM3449" s="81">
        <v>4.7236273946598767E-4</v>
      </c>
      <c r="DN3449" s="81">
        <v>4.7236273946598767E-4</v>
      </c>
      <c r="DO3449" s="81">
        <v>0</v>
      </c>
      <c r="DP3449" s="81">
        <v>4.7236273946598767E-4</v>
      </c>
      <c r="DQ3449" s="81">
        <v>4.7236273946598767E-4</v>
      </c>
      <c r="DR3449" s="81">
        <v>0</v>
      </c>
      <c r="DS3449" s="81">
        <v>0</v>
      </c>
      <c r="DT3449" s="81">
        <v>0</v>
      </c>
      <c r="DU3449" s="81">
        <v>0</v>
      </c>
      <c r="DV3449" s="81">
        <v>0</v>
      </c>
      <c r="DW3449" s="81">
        <v>0</v>
      </c>
      <c r="GE3449" s="81" t="s">
        <v>449</v>
      </c>
      <c r="GF3449" s="81" t="s">
        <v>155</v>
      </c>
      <c r="GG3449" s="81" t="s">
        <v>476</v>
      </c>
      <c r="GH3449" s="81" t="s">
        <v>452</v>
      </c>
      <c r="GI3449" s="81">
        <v>2022</v>
      </c>
      <c r="GJ3449" s="81" t="s">
        <v>201</v>
      </c>
      <c r="GK3449" s="81">
        <v>0.69641821681223237</v>
      </c>
      <c r="GL3449" s="81">
        <v>88.505645999999999</v>
      </c>
      <c r="GM3449" s="81">
        <v>2022</v>
      </c>
      <c r="GN3449" s="81" t="s">
        <v>173</v>
      </c>
      <c r="GO3449" s="81">
        <v>1.1148832299820636E-2</v>
      </c>
      <c r="GP3449" s="81">
        <v>10</v>
      </c>
      <c r="GQ3449" s="81">
        <v>0</v>
      </c>
      <c r="GR3449" s="81" t="s">
        <v>448</v>
      </c>
      <c r="GS3449" s="81">
        <v>1.1148832299820636E-2</v>
      </c>
      <c r="GT3449" s="81">
        <v>7.7642499097797073E-3</v>
      </c>
      <c r="GU3449" s="81">
        <v>1.1148832299820636E-2</v>
      </c>
      <c r="GV3449" s="81">
        <v>7.7642499097797073E-3</v>
      </c>
      <c r="GW3449" s="81">
        <v>1.1148832299820636E-2</v>
      </c>
      <c r="GX3449" s="81">
        <v>7.7642499097797073E-3</v>
      </c>
      <c r="GY3449" s="81">
        <v>0</v>
      </c>
      <c r="GZ3449" s="81">
        <v>0</v>
      </c>
    </row>
    <row r="3450" spans="98:208" x14ac:dyDescent="0.25">
      <c r="CT3450" s="81" t="s">
        <v>155</v>
      </c>
      <c r="CU3450" s="81" t="s">
        <v>474</v>
      </c>
      <c r="CV3450" s="81" t="s">
        <v>461</v>
      </c>
      <c r="CW3450" s="81">
        <v>2022</v>
      </c>
      <c r="CX3450" s="81">
        <v>0</v>
      </c>
      <c r="CY3450" s="81">
        <v>0</v>
      </c>
      <c r="CZ3450" s="81">
        <v>0</v>
      </c>
      <c r="DA3450" s="81">
        <v>0</v>
      </c>
      <c r="DB3450" s="81">
        <v>14146.13064133254</v>
      </c>
      <c r="DC3450" s="81">
        <v>222.22942162783079</v>
      </c>
      <c r="DD3450" s="81">
        <v>8585.7228092479545</v>
      </c>
      <c r="DE3450" s="81">
        <v>5338.1784104567532</v>
      </c>
      <c r="DF3450" s="81">
        <v>2.4775985538148184</v>
      </c>
      <c r="DG3450" s="81">
        <v>2.4775985538148184</v>
      </c>
      <c r="DH3450" s="81">
        <v>2.4775985538148184</v>
      </c>
      <c r="DI3450" s="81">
        <v>0</v>
      </c>
      <c r="DJ3450" s="81">
        <v>1.9065346108580801E-4</v>
      </c>
      <c r="DL3450" s="81">
        <v>0</v>
      </c>
      <c r="DM3450" s="81">
        <v>4.7236273946598767E-4</v>
      </c>
      <c r="DN3450" s="81">
        <v>4.7236273946598767E-4</v>
      </c>
      <c r="DO3450" s="81">
        <v>0</v>
      </c>
      <c r="DP3450" s="81">
        <v>4.7236273946598767E-4</v>
      </c>
      <c r="DQ3450" s="81">
        <v>4.7236273946598767E-4</v>
      </c>
      <c r="DR3450" s="81">
        <v>0</v>
      </c>
      <c r="DS3450" s="81">
        <v>4.7236273946598767E-4</v>
      </c>
      <c r="DT3450" s="81">
        <v>4.7236273946598767E-4</v>
      </c>
      <c r="DU3450" s="81">
        <v>0</v>
      </c>
      <c r="DV3450" s="81">
        <v>0</v>
      </c>
      <c r="DW3450" s="81">
        <v>0</v>
      </c>
      <c r="GE3450" s="81" t="s">
        <v>449</v>
      </c>
      <c r="GF3450" s="81" t="s">
        <v>155</v>
      </c>
      <c r="GG3450" s="81" t="s">
        <v>476</v>
      </c>
      <c r="GH3450" s="81" t="s">
        <v>452</v>
      </c>
      <c r="GI3450" s="81">
        <v>2023</v>
      </c>
      <c r="GJ3450" s="81" t="s">
        <v>201</v>
      </c>
      <c r="GK3450" s="81">
        <v>0.7189601678582126</v>
      </c>
      <c r="GL3450" s="81">
        <v>88.505645999999999</v>
      </c>
      <c r="GM3450" s="81">
        <v>2023</v>
      </c>
      <c r="GN3450" s="81" t="s">
        <v>173</v>
      </c>
      <c r="GO3450" s="81">
        <v>1.1148832299820636E-2</v>
      </c>
      <c r="GP3450" s="81">
        <v>10</v>
      </c>
      <c r="GQ3450" s="81">
        <v>0</v>
      </c>
      <c r="GR3450" s="81" t="s">
        <v>448</v>
      </c>
      <c r="GS3450" s="81">
        <v>1.1148832299820636E-2</v>
      </c>
      <c r="GT3450" s="81">
        <v>8.0155663417021076E-3</v>
      </c>
      <c r="GU3450" s="81">
        <v>1.1148832299820636E-2</v>
      </c>
      <c r="GV3450" s="81">
        <v>8.0155663417021076E-3</v>
      </c>
      <c r="GW3450" s="81">
        <v>1.1148832299820636E-2</v>
      </c>
      <c r="GX3450" s="81">
        <v>8.0155663417021076E-3</v>
      </c>
      <c r="GY3450" s="81">
        <v>1.1148832299820636E-2</v>
      </c>
      <c r="GZ3450" s="81">
        <v>8.0155663417021076E-3</v>
      </c>
    </row>
    <row r="3451" spans="98:208" x14ac:dyDescent="0.25">
      <c r="CT3451" s="81" t="s">
        <v>155</v>
      </c>
      <c r="CU3451" s="81" t="s">
        <v>474</v>
      </c>
      <c r="CV3451" s="81" t="s">
        <v>461</v>
      </c>
      <c r="CW3451" s="81">
        <v>2023</v>
      </c>
      <c r="CX3451" s="81">
        <v>0</v>
      </c>
      <c r="CY3451" s="81">
        <v>0</v>
      </c>
      <c r="CZ3451" s="81">
        <v>0</v>
      </c>
      <c r="DA3451" s="81">
        <v>0</v>
      </c>
      <c r="DB3451" s="81">
        <v>14664.63755643665</v>
      </c>
      <c r="DC3451" s="81">
        <v>233.2300768079395</v>
      </c>
      <c r="DD3451" s="81">
        <v>8896.5159934286057</v>
      </c>
      <c r="DE3451" s="81">
        <v>5534.8914862001002</v>
      </c>
      <c r="DF3451" s="81">
        <v>2.6002430136060037</v>
      </c>
      <c r="DG3451" s="81">
        <v>2.6002430136060037</v>
      </c>
      <c r="DH3451" s="81">
        <v>2.6002430136060037</v>
      </c>
      <c r="DI3451" s="81">
        <v>2.6002430136060037</v>
      </c>
      <c r="DJ3451" s="81">
        <v>1.9065346108580801E-4</v>
      </c>
      <c r="DL3451" s="81">
        <v>0</v>
      </c>
      <c r="DM3451" s="81">
        <v>4.9574533020817636E-4</v>
      </c>
      <c r="DN3451" s="81">
        <v>4.9574533020817636E-4</v>
      </c>
      <c r="DO3451" s="81">
        <v>0</v>
      </c>
      <c r="DP3451" s="81">
        <v>4.9574533020817636E-4</v>
      </c>
      <c r="DQ3451" s="81">
        <v>4.9574533020817636E-4</v>
      </c>
      <c r="DR3451" s="81">
        <v>0</v>
      </c>
      <c r="DS3451" s="81">
        <v>4.9574533020817636E-4</v>
      </c>
      <c r="DT3451" s="81">
        <v>4.9574533020817636E-4</v>
      </c>
      <c r="DU3451" s="81">
        <v>0</v>
      </c>
      <c r="DV3451" s="81">
        <v>4.9574533020817636E-4</v>
      </c>
      <c r="DW3451" s="81">
        <v>4.9574533020817636E-4</v>
      </c>
      <c r="GE3451" s="81" t="s">
        <v>449</v>
      </c>
      <c r="GF3451" s="81" t="s">
        <v>155</v>
      </c>
      <c r="GG3451" s="81" t="s">
        <v>476</v>
      </c>
      <c r="GH3451" s="81" t="s">
        <v>452</v>
      </c>
      <c r="GI3451" s="81">
        <v>2024</v>
      </c>
      <c r="GJ3451" s="81" t="s">
        <v>201</v>
      </c>
      <c r="GK3451" s="81">
        <v>0.7189601678582126</v>
      </c>
      <c r="GL3451" s="81">
        <v>88.505645999999999</v>
      </c>
      <c r="GM3451" s="81">
        <v>2024</v>
      </c>
      <c r="GN3451" s="81" t="s">
        <v>173</v>
      </c>
      <c r="GO3451" s="81">
        <v>1.1148832299820636E-2</v>
      </c>
      <c r="GP3451" s="81">
        <v>10</v>
      </c>
      <c r="GQ3451" s="81">
        <v>0</v>
      </c>
      <c r="GR3451" s="81" t="s">
        <v>448</v>
      </c>
      <c r="GS3451" s="81">
        <v>1.1148832299820636E-2</v>
      </c>
      <c r="GT3451" s="81">
        <v>8.0155663417021076E-3</v>
      </c>
      <c r="GU3451" s="81">
        <v>1.1148832299820636E-2</v>
      </c>
      <c r="GV3451" s="81">
        <v>8.0155663417021076E-3</v>
      </c>
      <c r="GW3451" s="81">
        <v>1.1148832299820636E-2</v>
      </c>
      <c r="GX3451" s="81">
        <v>8.0155663417021076E-3</v>
      </c>
      <c r="GY3451" s="81">
        <v>1.1148832299820636E-2</v>
      </c>
      <c r="GZ3451" s="81">
        <v>8.0155663417021076E-3</v>
      </c>
    </row>
    <row r="3452" spans="98:208" x14ac:dyDescent="0.25">
      <c r="CT3452" s="81" t="s">
        <v>155</v>
      </c>
      <c r="CU3452" s="81" t="s">
        <v>474</v>
      </c>
      <c r="CV3452" s="81" t="s">
        <v>461</v>
      </c>
      <c r="CW3452" s="81">
        <v>2024</v>
      </c>
      <c r="CX3452" s="81">
        <v>0</v>
      </c>
      <c r="CY3452" s="81">
        <v>0</v>
      </c>
      <c r="CZ3452" s="81">
        <v>0</v>
      </c>
      <c r="DA3452" s="81">
        <v>0</v>
      </c>
      <c r="DB3452" s="81">
        <v>14664.63755643665</v>
      </c>
      <c r="DC3452" s="81">
        <v>233.2300768079395</v>
      </c>
      <c r="DD3452" s="81">
        <v>8896.5159934286057</v>
      </c>
      <c r="DE3452" s="81">
        <v>5534.8914862001002</v>
      </c>
      <c r="DF3452" s="81">
        <v>2.6002430136060037</v>
      </c>
      <c r="DG3452" s="81">
        <v>2.6002430136060037</v>
      </c>
      <c r="DH3452" s="81">
        <v>2.6002430136060037</v>
      </c>
      <c r="DI3452" s="81">
        <v>2.6002430136060037</v>
      </c>
      <c r="DJ3452" s="81">
        <v>1.9065346108580801E-4</v>
      </c>
      <c r="DL3452" s="81">
        <v>0</v>
      </c>
      <c r="DM3452" s="81">
        <v>4.9574533020817636E-4</v>
      </c>
      <c r="DN3452" s="81">
        <v>4.9574533020817636E-4</v>
      </c>
      <c r="DO3452" s="81">
        <v>0</v>
      </c>
      <c r="DP3452" s="81">
        <v>4.9574533020817636E-4</v>
      </c>
      <c r="DQ3452" s="81">
        <v>4.9574533020817636E-4</v>
      </c>
      <c r="DR3452" s="81">
        <v>0</v>
      </c>
      <c r="DS3452" s="81">
        <v>4.9574533020817636E-4</v>
      </c>
      <c r="DT3452" s="81">
        <v>4.9574533020817636E-4</v>
      </c>
      <c r="DU3452" s="81">
        <v>0</v>
      </c>
      <c r="DV3452" s="81">
        <v>4.9574533020817636E-4</v>
      </c>
      <c r="DW3452" s="81">
        <v>4.9574533020817636E-4</v>
      </c>
      <c r="GE3452" s="81" t="s">
        <v>449</v>
      </c>
      <c r="GF3452" s="81" t="s">
        <v>155</v>
      </c>
      <c r="GG3452" s="81" t="s">
        <v>476</v>
      </c>
      <c r="GH3452" s="81" t="s">
        <v>452</v>
      </c>
      <c r="GI3452" s="81">
        <v>2025</v>
      </c>
      <c r="GJ3452" s="81" t="s">
        <v>201</v>
      </c>
      <c r="GK3452" s="81">
        <v>0.7189601678582126</v>
      </c>
      <c r="GL3452" s="81">
        <v>88.505645999999999</v>
      </c>
      <c r="GM3452" s="81">
        <v>2025</v>
      </c>
      <c r="GN3452" s="81" t="s">
        <v>173</v>
      </c>
      <c r="GO3452" s="81">
        <v>1.1148832299820636E-2</v>
      </c>
      <c r="GP3452" s="81">
        <v>10</v>
      </c>
      <c r="GQ3452" s="81">
        <v>0</v>
      </c>
      <c r="GR3452" s="81" t="s">
        <v>448</v>
      </c>
      <c r="GS3452" s="81">
        <v>1.1148832299820636E-2</v>
      </c>
      <c r="GT3452" s="81">
        <v>8.0155663417021076E-3</v>
      </c>
      <c r="GU3452" s="81">
        <v>1.1148832299820636E-2</v>
      </c>
      <c r="GV3452" s="81">
        <v>8.0155663417021076E-3</v>
      </c>
      <c r="GW3452" s="81">
        <v>1.1148832299820636E-2</v>
      </c>
      <c r="GX3452" s="81">
        <v>8.0155663417021076E-3</v>
      </c>
      <c r="GY3452" s="81">
        <v>1.1148832299820636E-2</v>
      </c>
      <c r="GZ3452" s="81">
        <v>8.0155663417021076E-3</v>
      </c>
    </row>
    <row r="3453" spans="98:208" x14ac:dyDescent="0.25">
      <c r="CT3453" s="81" t="s">
        <v>155</v>
      </c>
      <c r="CU3453" s="81" t="s">
        <v>474</v>
      </c>
      <c r="CV3453" s="81" t="s">
        <v>461</v>
      </c>
      <c r="CW3453" s="81">
        <v>2025</v>
      </c>
      <c r="CX3453" s="81">
        <v>0</v>
      </c>
      <c r="CY3453" s="81">
        <v>0</v>
      </c>
      <c r="CZ3453" s="81">
        <v>0</v>
      </c>
      <c r="DA3453" s="81">
        <v>0</v>
      </c>
      <c r="DB3453" s="81">
        <v>14664.63755643665</v>
      </c>
      <c r="DC3453" s="81">
        <v>233.2300768079395</v>
      </c>
      <c r="DD3453" s="81">
        <v>8896.5159934286057</v>
      </c>
      <c r="DE3453" s="81">
        <v>5534.8914862001002</v>
      </c>
      <c r="DF3453" s="81">
        <v>2.6002430136060037</v>
      </c>
      <c r="DG3453" s="81">
        <v>2.6002430136060037</v>
      </c>
      <c r="DH3453" s="81">
        <v>2.6002430136060037</v>
      </c>
      <c r="DI3453" s="81">
        <v>2.6002430136060037</v>
      </c>
      <c r="DJ3453" s="81">
        <v>1.9065346108580801E-4</v>
      </c>
      <c r="DL3453" s="81">
        <v>0</v>
      </c>
      <c r="DM3453" s="81">
        <v>4.9574533020817636E-4</v>
      </c>
      <c r="DN3453" s="81">
        <v>4.9574533020817636E-4</v>
      </c>
      <c r="DO3453" s="81">
        <v>0</v>
      </c>
      <c r="DP3453" s="81">
        <v>4.9574533020817636E-4</v>
      </c>
      <c r="DQ3453" s="81">
        <v>4.9574533020817636E-4</v>
      </c>
      <c r="DR3453" s="81">
        <v>0</v>
      </c>
      <c r="DS3453" s="81">
        <v>4.9574533020817636E-4</v>
      </c>
      <c r="DT3453" s="81">
        <v>4.9574533020817636E-4</v>
      </c>
      <c r="DU3453" s="81">
        <v>0</v>
      </c>
      <c r="DV3453" s="81">
        <v>4.9574533020817636E-4</v>
      </c>
      <c r="DW3453" s="81">
        <v>4.9574533020817636E-4</v>
      </c>
      <c r="GE3453" s="81" t="s">
        <v>449</v>
      </c>
      <c r="GF3453" s="81" t="s">
        <v>155</v>
      </c>
      <c r="GG3453" s="81" t="s">
        <v>476</v>
      </c>
      <c r="GH3453" s="81" t="s">
        <v>452</v>
      </c>
      <c r="GI3453" s="81">
        <v>2026</v>
      </c>
      <c r="GJ3453" s="81" t="s">
        <v>201</v>
      </c>
      <c r="GK3453" s="81">
        <v>0.7189601678582126</v>
      </c>
      <c r="GL3453" s="81">
        <v>88.505645999999999</v>
      </c>
      <c r="GM3453" s="81">
        <v>2026</v>
      </c>
      <c r="GN3453" s="81" t="s">
        <v>173</v>
      </c>
      <c r="GO3453" s="81">
        <v>1.1148832299820636E-2</v>
      </c>
      <c r="GP3453" s="81">
        <v>10</v>
      </c>
      <c r="GQ3453" s="81">
        <v>0</v>
      </c>
      <c r="GR3453" s="81" t="s">
        <v>448</v>
      </c>
      <c r="GS3453" s="81">
        <v>1.1148832299820636E-2</v>
      </c>
      <c r="GT3453" s="81">
        <v>8.0155663417021076E-3</v>
      </c>
      <c r="GU3453" s="81">
        <v>1.1148832299820636E-2</v>
      </c>
      <c r="GV3453" s="81">
        <v>8.0155663417021076E-3</v>
      </c>
      <c r="GW3453" s="81">
        <v>1.1148832299820636E-2</v>
      </c>
      <c r="GX3453" s="81">
        <v>8.0155663417021076E-3</v>
      </c>
      <c r="GY3453" s="81">
        <v>1.1148832299820636E-2</v>
      </c>
      <c r="GZ3453" s="81">
        <v>8.0155663417021076E-3</v>
      </c>
    </row>
    <row r="3454" spans="98:208" x14ac:dyDescent="0.25">
      <c r="CT3454" s="81" t="s">
        <v>155</v>
      </c>
      <c r="CU3454" s="81" t="s">
        <v>474</v>
      </c>
      <c r="CV3454" s="81" t="s">
        <v>461</v>
      </c>
      <c r="CW3454" s="81">
        <v>2026</v>
      </c>
      <c r="CX3454" s="81">
        <v>0</v>
      </c>
      <c r="CY3454" s="81">
        <v>0</v>
      </c>
      <c r="CZ3454" s="81">
        <v>0</v>
      </c>
      <c r="DA3454" s="81">
        <v>0</v>
      </c>
      <c r="DB3454" s="81">
        <v>14664.63755643665</v>
      </c>
      <c r="DC3454" s="81">
        <v>233.2300768079395</v>
      </c>
      <c r="DD3454" s="81">
        <v>8896.5159934286057</v>
      </c>
      <c r="DE3454" s="81">
        <v>5534.8914862001002</v>
      </c>
      <c r="DF3454" s="81">
        <v>2.6002430136060037</v>
      </c>
      <c r="DG3454" s="81">
        <v>2.6002430136060037</v>
      </c>
      <c r="DH3454" s="81">
        <v>2.6002430136060037</v>
      </c>
      <c r="DI3454" s="81">
        <v>2.6002430136060037</v>
      </c>
      <c r="DJ3454" s="81">
        <v>1.9065346108580801E-4</v>
      </c>
      <c r="DL3454" s="81">
        <v>0</v>
      </c>
      <c r="DM3454" s="81">
        <v>4.9574533020817636E-4</v>
      </c>
      <c r="DN3454" s="81">
        <v>4.9574533020817636E-4</v>
      </c>
      <c r="DO3454" s="81">
        <v>0</v>
      </c>
      <c r="DP3454" s="81">
        <v>4.9574533020817636E-4</v>
      </c>
      <c r="DQ3454" s="81">
        <v>4.9574533020817636E-4</v>
      </c>
      <c r="DR3454" s="81">
        <v>0</v>
      </c>
      <c r="DS3454" s="81">
        <v>4.9574533020817636E-4</v>
      </c>
      <c r="DT3454" s="81">
        <v>4.9574533020817636E-4</v>
      </c>
      <c r="DU3454" s="81">
        <v>0</v>
      </c>
      <c r="DV3454" s="81">
        <v>4.9574533020817636E-4</v>
      </c>
      <c r="DW3454" s="81">
        <v>4.9574533020817636E-4</v>
      </c>
      <c r="GE3454" s="81" t="s">
        <v>449</v>
      </c>
      <c r="GF3454" s="81" t="s">
        <v>155</v>
      </c>
      <c r="GG3454" s="81" t="s">
        <v>476</v>
      </c>
      <c r="GH3454" s="81" t="s">
        <v>452</v>
      </c>
      <c r="GI3454" s="81">
        <v>2027</v>
      </c>
      <c r="GJ3454" s="81" t="s">
        <v>201</v>
      </c>
      <c r="GK3454" s="81">
        <v>0.7189601678582126</v>
      </c>
      <c r="GL3454" s="81">
        <v>88.505645999999999</v>
      </c>
      <c r="GM3454" s="81">
        <v>2027</v>
      </c>
      <c r="GN3454" s="81" t="s">
        <v>173</v>
      </c>
      <c r="GO3454" s="81">
        <v>1.1148832299820636E-2</v>
      </c>
      <c r="GP3454" s="81">
        <v>10</v>
      </c>
      <c r="GQ3454" s="81">
        <v>0</v>
      </c>
      <c r="GR3454" s="81" t="s">
        <v>448</v>
      </c>
      <c r="GS3454" s="81">
        <v>1.1148832299820636E-2</v>
      </c>
      <c r="GT3454" s="81">
        <v>8.0155663417021076E-3</v>
      </c>
      <c r="GU3454" s="81">
        <v>1.1148832299820636E-2</v>
      </c>
      <c r="GV3454" s="81">
        <v>8.0155663417021076E-3</v>
      </c>
      <c r="GW3454" s="81">
        <v>1.1148832299820636E-2</v>
      </c>
      <c r="GX3454" s="81">
        <v>8.0155663417021076E-3</v>
      </c>
      <c r="GY3454" s="81">
        <v>1.1148832299820636E-2</v>
      </c>
      <c r="GZ3454" s="81">
        <v>8.0155663417021076E-3</v>
      </c>
    </row>
    <row r="3455" spans="98:208" x14ac:dyDescent="0.25">
      <c r="CT3455" s="81" t="s">
        <v>155</v>
      </c>
      <c r="CU3455" s="81" t="s">
        <v>474</v>
      </c>
      <c r="CV3455" s="81" t="s">
        <v>461</v>
      </c>
      <c r="CW3455" s="81">
        <v>2027</v>
      </c>
      <c r="CX3455" s="81">
        <v>0</v>
      </c>
      <c r="CY3455" s="81">
        <v>0</v>
      </c>
      <c r="CZ3455" s="81">
        <v>0</v>
      </c>
      <c r="DA3455" s="81">
        <v>0</v>
      </c>
      <c r="DB3455" s="81">
        <v>14664.63755643665</v>
      </c>
      <c r="DC3455" s="81">
        <v>233.2300768079395</v>
      </c>
      <c r="DD3455" s="81">
        <v>8896.5159934286057</v>
      </c>
      <c r="DE3455" s="81">
        <v>5534.8914862001002</v>
      </c>
      <c r="DF3455" s="81">
        <v>2.6002430136060037</v>
      </c>
      <c r="DG3455" s="81">
        <v>2.6002430136060037</v>
      </c>
      <c r="DH3455" s="81">
        <v>2.6002430136060037</v>
      </c>
      <c r="DI3455" s="81">
        <v>2.6002430136060037</v>
      </c>
      <c r="DJ3455" s="81">
        <v>1.9065346108580801E-4</v>
      </c>
      <c r="DL3455" s="81">
        <v>0</v>
      </c>
      <c r="DM3455" s="81">
        <v>4.9574533020817636E-4</v>
      </c>
      <c r="DN3455" s="81">
        <v>4.9574533020817636E-4</v>
      </c>
      <c r="DO3455" s="81">
        <v>0</v>
      </c>
      <c r="DP3455" s="81">
        <v>4.9574533020817636E-4</v>
      </c>
      <c r="DQ3455" s="81">
        <v>4.9574533020817636E-4</v>
      </c>
      <c r="DR3455" s="81">
        <v>0</v>
      </c>
      <c r="DS3455" s="81">
        <v>4.9574533020817636E-4</v>
      </c>
      <c r="DT3455" s="81">
        <v>4.9574533020817636E-4</v>
      </c>
      <c r="DU3455" s="81">
        <v>0</v>
      </c>
      <c r="DV3455" s="81">
        <v>4.9574533020817636E-4</v>
      </c>
      <c r="DW3455" s="81">
        <v>4.9574533020817636E-4</v>
      </c>
      <c r="GE3455" s="81" t="s">
        <v>449</v>
      </c>
      <c r="GF3455" s="81" t="s">
        <v>155</v>
      </c>
      <c r="GG3455" s="81" t="s">
        <v>476</v>
      </c>
      <c r="GH3455" s="81" t="s">
        <v>452</v>
      </c>
      <c r="GI3455" s="81">
        <v>2028</v>
      </c>
      <c r="GJ3455" s="81" t="s">
        <v>201</v>
      </c>
      <c r="GK3455" s="81">
        <v>0.74733835430387685</v>
      </c>
      <c r="GL3455" s="81">
        <v>88.505645999999999</v>
      </c>
      <c r="GM3455" s="81">
        <v>2028</v>
      </c>
      <c r="GN3455" s="81" t="s">
        <v>173</v>
      </c>
      <c r="GO3455" s="81">
        <v>1.1148832299820636E-2</v>
      </c>
      <c r="GP3455" s="81">
        <v>10</v>
      </c>
      <c r="GQ3455" s="81">
        <v>0</v>
      </c>
      <c r="GR3455" s="81" t="s">
        <v>448</v>
      </c>
      <c r="GS3455" s="81">
        <v>1.1148832299820636E-2</v>
      </c>
      <c r="GT3455" s="81">
        <v>8.3319499833578604E-3</v>
      </c>
      <c r="GU3455" s="81">
        <v>1.1148832299820636E-2</v>
      </c>
      <c r="GV3455" s="81">
        <v>8.3319499833578604E-3</v>
      </c>
      <c r="GW3455" s="81">
        <v>1.1148832299820636E-2</v>
      </c>
      <c r="GX3455" s="81">
        <v>8.3319499833578604E-3</v>
      </c>
      <c r="GY3455" s="81">
        <v>1.1148832299820636E-2</v>
      </c>
      <c r="GZ3455" s="81">
        <v>8.3319499833578604E-3</v>
      </c>
    </row>
    <row r="3456" spans="98:208" x14ac:dyDescent="0.25">
      <c r="CT3456" s="81" t="s">
        <v>155</v>
      </c>
      <c r="CU3456" s="81" t="s">
        <v>474</v>
      </c>
      <c r="CV3456" s="81" t="s">
        <v>461</v>
      </c>
      <c r="CW3456" s="81">
        <v>2028</v>
      </c>
      <c r="CX3456" s="81">
        <v>0</v>
      </c>
      <c r="CY3456" s="81">
        <v>0</v>
      </c>
      <c r="CZ3456" s="81">
        <v>0</v>
      </c>
      <c r="DA3456" s="81">
        <v>0</v>
      </c>
      <c r="DB3456" s="81">
        <v>15317.99094281599</v>
      </c>
      <c r="DC3456" s="81">
        <v>247.27299216494731</v>
      </c>
      <c r="DD3456" s="81">
        <v>9287.6490955445061</v>
      </c>
      <c r="DE3456" s="81">
        <v>5783.0688551065323</v>
      </c>
      <c r="DF3456" s="81">
        <v>2.7568051219218597</v>
      </c>
      <c r="DG3456" s="81">
        <v>2.7568051219218597</v>
      </c>
      <c r="DH3456" s="81">
        <v>2.7568051219218597</v>
      </c>
      <c r="DI3456" s="81">
        <v>2.7568051219218597</v>
      </c>
      <c r="DJ3456" s="81">
        <v>1.9065346108580801E-4</v>
      </c>
      <c r="DL3456" s="81">
        <v>0</v>
      </c>
      <c r="DM3456" s="81">
        <v>5.2559443803348546E-4</v>
      </c>
      <c r="DN3456" s="81">
        <v>5.2559443803348546E-4</v>
      </c>
      <c r="DO3456" s="81">
        <v>0</v>
      </c>
      <c r="DP3456" s="81">
        <v>5.2559443803348546E-4</v>
      </c>
      <c r="DQ3456" s="81">
        <v>5.2559443803348546E-4</v>
      </c>
      <c r="DR3456" s="81">
        <v>0</v>
      </c>
      <c r="DS3456" s="81">
        <v>5.2559443803348546E-4</v>
      </c>
      <c r="DT3456" s="81">
        <v>5.2559443803348546E-4</v>
      </c>
      <c r="DU3456" s="81">
        <v>0</v>
      </c>
      <c r="DV3456" s="81">
        <v>5.2559443803348546E-4</v>
      </c>
      <c r="DW3456" s="81">
        <v>5.2559443803348546E-4</v>
      </c>
      <c r="GE3456" s="81" t="s">
        <v>449</v>
      </c>
      <c r="GF3456" s="81" t="s">
        <v>155</v>
      </c>
      <c r="GG3456" s="81" t="s">
        <v>476</v>
      </c>
      <c r="GH3456" s="81" t="s">
        <v>452</v>
      </c>
      <c r="GI3456" s="81">
        <v>2029</v>
      </c>
      <c r="GJ3456" s="81" t="s">
        <v>201</v>
      </c>
      <c r="GK3456" s="81">
        <v>0.74733835430387685</v>
      </c>
      <c r="GL3456" s="81">
        <v>88.505645999999999</v>
      </c>
      <c r="GM3456" s="81">
        <v>2029</v>
      </c>
      <c r="GN3456" s="81" t="s">
        <v>173</v>
      </c>
      <c r="GO3456" s="81">
        <v>1.1148832299820636E-2</v>
      </c>
      <c r="GP3456" s="81">
        <v>10</v>
      </c>
      <c r="GQ3456" s="81">
        <v>0</v>
      </c>
      <c r="GR3456" s="81" t="s">
        <v>448</v>
      </c>
      <c r="GS3456" s="81">
        <v>1.1148832299820636E-2</v>
      </c>
      <c r="GT3456" s="81">
        <v>8.3319499833578604E-3</v>
      </c>
      <c r="GU3456" s="81">
        <v>1.1148832299820636E-2</v>
      </c>
      <c r="GV3456" s="81">
        <v>8.3319499833578604E-3</v>
      </c>
      <c r="GW3456" s="81">
        <v>1.1148832299820636E-2</v>
      </c>
      <c r="GX3456" s="81">
        <v>8.3319499833578604E-3</v>
      </c>
      <c r="GY3456" s="81">
        <v>1.1148832299820636E-2</v>
      </c>
      <c r="GZ3456" s="81">
        <v>8.3319499833578604E-3</v>
      </c>
    </row>
    <row r="3457" spans="98:208" x14ac:dyDescent="0.25">
      <c r="CT3457" s="81" t="s">
        <v>155</v>
      </c>
      <c r="CU3457" s="81" t="s">
        <v>474</v>
      </c>
      <c r="CV3457" s="81" t="s">
        <v>461</v>
      </c>
      <c r="CW3457" s="81">
        <v>2029</v>
      </c>
      <c r="CX3457" s="81">
        <v>0</v>
      </c>
      <c r="CY3457" s="81">
        <v>0</v>
      </c>
      <c r="CZ3457" s="81">
        <v>0</v>
      </c>
      <c r="DA3457" s="81">
        <v>0</v>
      </c>
      <c r="DB3457" s="81">
        <v>15317.99094281599</v>
      </c>
      <c r="DC3457" s="81">
        <v>247.27299216494731</v>
      </c>
      <c r="DD3457" s="81">
        <v>9287.6490955445061</v>
      </c>
      <c r="DE3457" s="81">
        <v>5783.0688551065323</v>
      </c>
      <c r="DF3457" s="81">
        <v>2.7568051219218597</v>
      </c>
      <c r="DG3457" s="81">
        <v>2.7568051219218597</v>
      </c>
      <c r="DH3457" s="81">
        <v>2.7568051219218597</v>
      </c>
      <c r="DI3457" s="81">
        <v>2.7568051219218597</v>
      </c>
      <c r="DJ3457" s="81">
        <v>1.9065346108580801E-4</v>
      </c>
      <c r="DL3457" s="81">
        <v>0</v>
      </c>
      <c r="DM3457" s="81">
        <v>5.2559443803348546E-4</v>
      </c>
      <c r="DN3457" s="81">
        <v>5.2559443803348546E-4</v>
      </c>
      <c r="DO3457" s="81">
        <v>0</v>
      </c>
      <c r="DP3457" s="81">
        <v>5.2559443803348546E-4</v>
      </c>
      <c r="DQ3457" s="81">
        <v>5.2559443803348546E-4</v>
      </c>
      <c r="DR3457" s="81">
        <v>0</v>
      </c>
      <c r="DS3457" s="81">
        <v>5.2559443803348546E-4</v>
      </c>
      <c r="DT3457" s="81">
        <v>5.2559443803348546E-4</v>
      </c>
      <c r="DU3457" s="81">
        <v>0</v>
      </c>
      <c r="DV3457" s="81">
        <v>5.2559443803348546E-4</v>
      </c>
      <c r="DW3457" s="81">
        <v>5.2559443803348546E-4</v>
      </c>
      <c r="GE3457" s="81" t="s">
        <v>449</v>
      </c>
      <c r="GF3457" s="81" t="s">
        <v>155</v>
      </c>
      <c r="GG3457" s="81" t="s">
        <v>476</v>
      </c>
      <c r="GH3457" s="81" t="s">
        <v>452</v>
      </c>
      <c r="GI3457" s="81">
        <v>2030</v>
      </c>
      <c r="GJ3457" s="81" t="s">
        <v>201</v>
      </c>
      <c r="GK3457" s="81">
        <v>0.74733835430387685</v>
      </c>
      <c r="GL3457" s="81">
        <v>88.505645999999999</v>
      </c>
      <c r="GM3457" s="81">
        <v>2030</v>
      </c>
      <c r="GN3457" s="81" t="s">
        <v>173</v>
      </c>
      <c r="GO3457" s="81">
        <v>1.1148832299820636E-2</v>
      </c>
      <c r="GP3457" s="81">
        <v>10</v>
      </c>
      <c r="GQ3457" s="81">
        <v>0</v>
      </c>
      <c r="GR3457" s="81" t="s">
        <v>448</v>
      </c>
      <c r="GS3457" s="81">
        <v>0</v>
      </c>
      <c r="GT3457" s="81">
        <v>0</v>
      </c>
      <c r="GU3457" s="81">
        <v>1.1148832299820636E-2</v>
      </c>
      <c r="GV3457" s="81">
        <v>8.3319499833578604E-3</v>
      </c>
      <c r="GW3457" s="81">
        <v>1.1148832299820636E-2</v>
      </c>
      <c r="GX3457" s="81">
        <v>8.3319499833578604E-3</v>
      </c>
      <c r="GY3457" s="81">
        <v>1.1148832299820636E-2</v>
      </c>
      <c r="GZ3457" s="81">
        <v>8.3319499833578604E-3</v>
      </c>
    </row>
    <row r="3458" spans="98:208" x14ac:dyDescent="0.25">
      <c r="CT3458" s="81" t="s">
        <v>155</v>
      </c>
      <c r="CU3458" s="81" t="s">
        <v>474</v>
      </c>
      <c r="CV3458" s="81" t="s">
        <v>461</v>
      </c>
      <c r="CW3458" s="81">
        <v>2030</v>
      </c>
      <c r="CX3458" s="81">
        <v>0</v>
      </c>
      <c r="CY3458" s="81">
        <v>0</v>
      </c>
      <c r="CZ3458" s="81">
        <v>0</v>
      </c>
      <c r="DA3458" s="81">
        <v>0</v>
      </c>
      <c r="DB3458" s="81">
        <v>15317.99094281599</v>
      </c>
      <c r="DC3458" s="81">
        <v>247.27299216494731</v>
      </c>
      <c r="DD3458" s="81">
        <v>9287.6490955445061</v>
      </c>
      <c r="DE3458" s="81">
        <v>5783.0688551065323</v>
      </c>
      <c r="DF3458" s="81">
        <v>0</v>
      </c>
      <c r="DG3458" s="81">
        <v>2.7568051219218597</v>
      </c>
      <c r="DH3458" s="81">
        <v>2.7568051219218597</v>
      </c>
      <c r="DI3458" s="81">
        <v>2.7568051219218597</v>
      </c>
      <c r="DJ3458" s="81">
        <v>1.9065346108580801E-4</v>
      </c>
      <c r="DL3458" s="81">
        <v>0</v>
      </c>
      <c r="DM3458" s="81">
        <v>0</v>
      </c>
      <c r="DN3458" s="81">
        <v>0</v>
      </c>
      <c r="DO3458" s="81">
        <v>0</v>
      </c>
      <c r="DP3458" s="81">
        <v>5.2559443803348546E-4</v>
      </c>
      <c r="DQ3458" s="81">
        <v>5.2559443803348546E-4</v>
      </c>
      <c r="DR3458" s="81">
        <v>0</v>
      </c>
      <c r="DS3458" s="81">
        <v>5.2559443803348546E-4</v>
      </c>
      <c r="DT3458" s="81">
        <v>5.2559443803348546E-4</v>
      </c>
      <c r="DU3458" s="81">
        <v>0</v>
      </c>
      <c r="DV3458" s="81">
        <v>5.2559443803348546E-4</v>
      </c>
      <c r="DW3458" s="81">
        <v>5.2559443803348546E-4</v>
      </c>
      <c r="GE3458" s="81" t="s">
        <v>449</v>
      </c>
      <c r="GF3458" s="81" t="s">
        <v>155</v>
      </c>
      <c r="GG3458" s="81" t="s">
        <v>476</v>
      </c>
      <c r="GH3458" s="81" t="s">
        <v>452</v>
      </c>
      <c r="GI3458" s="81">
        <v>2031</v>
      </c>
      <c r="GJ3458" s="81" t="s">
        <v>201</v>
      </c>
      <c r="GK3458" s="81">
        <v>0.74733835430387685</v>
      </c>
      <c r="GL3458" s="81">
        <v>88.505645999999999</v>
      </c>
      <c r="GM3458" s="81">
        <v>2031</v>
      </c>
      <c r="GN3458" s="81" t="s">
        <v>173</v>
      </c>
      <c r="GO3458" s="81">
        <v>1.1148832299820636E-2</v>
      </c>
      <c r="GP3458" s="81">
        <v>10</v>
      </c>
      <c r="GQ3458" s="81">
        <v>0</v>
      </c>
      <c r="GR3458" s="81" t="s">
        <v>448</v>
      </c>
      <c r="GS3458" s="81">
        <v>0</v>
      </c>
      <c r="GT3458" s="81">
        <v>0</v>
      </c>
      <c r="GU3458" s="81">
        <v>0</v>
      </c>
      <c r="GV3458" s="81">
        <v>0</v>
      </c>
      <c r="GW3458" s="81">
        <v>1.1148832299820636E-2</v>
      </c>
      <c r="GX3458" s="81">
        <v>8.3319499833578604E-3</v>
      </c>
      <c r="GY3458" s="81">
        <v>1.1148832299820636E-2</v>
      </c>
      <c r="GZ3458" s="81">
        <v>8.3319499833578604E-3</v>
      </c>
    </row>
    <row r="3459" spans="98:208" x14ac:dyDescent="0.25">
      <c r="CT3459" s="81" t="s">
        <v>155</v>
      </c>
      <c r="CU3459" s="81" t="s">
        <v>474</v>
      </c>
      <c r="CV3459" s="81" t="s">
        <v>461</v>
      </c>
      <c r="CW3459" s="81">
        <v>2031</v>
      </c>
      <c r="CX3459" s="81">
        <v>0</v>
      </c>
      <c r="CY3459" s="81">
        <v>0</v>
      </c>
      <c r="CZ3459" s="81">
        <v>0</v>
      </c>
      <c r="DA3459" s="81">
        <v>0</v>
      </c>
      <c r="DB3459" s="81">
        <v>15317.99094281599</v>
      </c>
      <c r="DC3459" s="81">
        <v>247.27299216494731</v>
      </c>
      <c r="DD3459" s="81">
        <v>9287.6490955445061</v>
      </c>
      <c r="DE3459" s="81">
        <v>5783.0688551065323</v>
      </c>
      <c r="DF3459" s="81">
        <v>0</v>
      </c>
      <c r="DG3459" s="81">
        <v>0</v>
      </c>
      <c r="DH3459" s="81">
        <v>2.7568051219218597</v>
      </c>
      <c r="DI3459" s="81">
        <v>2.7568051219218597</v>
      </c>
      <c r="DJ3459" s="81">
        <v>1.9065346108580801E-4</v>
      </c>
      <c r="DL3459" s="81">
        <v>0</v>
      </c>
      <c r="DM3459" s="81">
        <v>0</v>
      </c>
      <c r="DN3459" s="81">
        <v>0</v>
      </c>
      <c r="DO3459" s="81">
        <v>0</v>
      </c>
      <c r="DP3459" s="81">
        <v>0</v>
      </c>
      <c r="DQ3459" s="81">
        <v>0</v>
      </c>
      <c r="DR3459" s="81">
        <v>0</v>
      </c>
      <c r="DS3459" s="81">
        <v>5.2559443803348546E-4</v>
      </c>
      <c r="DT3459" s="81">
        <v>5.2559443803348546E-4</v>
      </c>
      <c r="DU3459" s="81">
        <v>0</v>
      </c>
      <c r="DV3459" s="81">
        <v>5.2559443803348546E-4</v>
      </c>
      <c r="DW3459" s="81">
        <v>5.2559443803348546E-4</v>
      </c>
      <c r="GE3459" s="81" t="s">
        <v>449</v>
      </c>
      <c r="GF3459" s="81" t="s">
        <v>155</v>
      </c>
      <c r="GG3459" s="81" t="s">
        <v>476</v>
      </c>
      <c r="GH3459" s="81" t="s">
        <v>452</v>
      </c>
      <c r="GI3459" s="81">
        <v>2032</v>
      </c>
      <c r="GJ3459" s="81" t="s">
        <v>201</v>
      </c>
      <c r="GK3459" s="81">
        <v>0.74733835430387685</v>
      </c>
      <c r="GL3459" s="81">
        <v>88.505645999999999</v>
      </c>
      <c r="GM3459" s="81">
        <v>2032</v>
      </c>
      <c r="GN3459" s="81" t="s">
        <v>173</v>
      </c>
      <c r="GO3459" s="81">
        <v>1.1148832299820636E-2</v>
      </c>
      <c r="GP3459" s="81">
        <v>10</v>
      </c>
      <c r="GQ3459" s="81">
        <v>0</v>
      </c>
      <c r="GR3459" s="81" t="s">
        <v>448</v>
      </c>
      <c r="GS3459" s="81">
        <v>0</v>
      </c>
      <c r="GT3459" s="81">
        <v>0</v>
      </c>
      <c r="GU3459" s="81">
        <v>0</v>
      </c>
      <c r="GV3459" s="81">
        <v>0</v>
      </c>
      <c r="GW3459" s="81">
        <v>0</v>
      </c>
      <c r="GX3459" s="81">
        <v>0</v>
      </c>
      <c r="GY3459" s="81">
        <v>1.1148832299820636E-2</v>
      </c>
      <c r="GZ3459" s="81">
        <v>8.3319499833578604E-3</v>
      </c>
    </row>
    <row r="3460" spans="98:208" x14ac:dyDescent="0.25">
      <c r="CT3460" s="81" t="s">
        <v>155</v>
      </c>
      <c r="CU3460" s="81" t="s">
        <v>474</v>
      </c>
      <c r="CV3460" s="81" t="s">
        <v>461</v>
      </c>
      <c r="CW3460" s="81">
        <v>2032</v>
      </c>
      <c r="CX3460" s="81">
        <v>0</v>
      </c>
      <c r="CY3460" s="81">
        <v>0</v>
      </c>
      <c r="CZ3460" s="81">
        <v>0</v>
      </c>
      <c r="DA3460" s="81">
        <v>0</v>
      </c>
      <c r="DB3460" s="81">
        <v>15317.99094281599</v>
      </c>
      <c r="DC3460" s="81">
        <v>247.27299216494731</v>
      </c>
      <c r="DD3460" s="81">
        <v>9287.6490955445061</v>
      </c>
      <c r="DE3460" s="81">
        <v>5783.0688551065323</v>
      </c>
      <c r="DF3460" s="81">
        <v>0</v>
      </c>
      <c r="DG3460" s="81">
        <v>0</v>
      </c>
      <c r="DH3460" s="81">
        <v>0</v>
      </c>
      <c r="DI3460" s="81">
        <v>2.7568051219218597</v>
      </c>
      <c r="DJ3460" s="81">
        <v>1.9065346108580801E-4</v>
      </c>
      <c r="DL3460" s="81">
        <v>0</v>
      </c>
      <c r="DM3460" s="81">
        <v>0</v>
      </c>
      <c r="DN3460" s="81">
        <v>0</v>
      </c>
      <c r="DO3460" s="81">
        <v>0</v>
      </c>
      <c r="DP3460" s="81">
        <v>0</v>
      </c>
      <c r="DQ3460" s="81">
        <v>0</v>
      </c>
      <c r="DR3460" s="81">
        <v>0</v>
      </c>
      <c r="DS3460" s="81">
        <v>0</v>
      </c>
      <c r="DT3460" s="81">
        <v>0</v>
      </c>
      <c r="DU3460" s="81">
        <v>0</v>
      </c>
      <c r="DV3460" s="81">
        <v>5.2559443803348546E-4</v>
      </c>
      <c r="DW3460" s="81">
        <v>5.2559443803348546E-4</v>
      </c>
      <c r="GE3460" s="81" t="s">
        <v>449</v>
      </c>
      <c r="GF3460" s="81" t="s">
        <v>155</v>
      </c>
      <c r="GG3460" s="81" t="s">
        <v>476</v>
      </c>
      <c r="GH3460" s="81" t="s">
        <v>453</v>
      </c>
      <c r="GI3460" s="81">
        <v>2021</v>
      </c>
      <c r="GJ3460" s="81" t="s">
        <v>201</v>
      </c>
      <c r="GK3460" s="81">
        <v>3.6425060683952577E-2</v>
      </c>
      <c r="GL3460" s="81">
        <v>88.505645999999999</v>
      </c>
      <c r="GM3460" s="81">
        <v>2021</v>
      </c>
      <c r="GN3460" s="81" t="s">
        <v>173</v>
      </c>
      <c r="GO3460" s="81">
        <v>1.1148832299820636E-2</v>
      </c>
      <c r="GP3460" s="81">
        <v>10</v>
      </c>
      <c r="GQ3460" s="81">
        <v>0</v>
      </c>
      <c r="GR3460" s="81" t="s">
        <v>448</v>
      </c>
      <c r="GS3460" s="81">
        <v>1.1148832299820636E-2</v>
      </c>
      <c r="GT3460" s="81">
        <v>4.0609689307617724E-4</v>
      </c>
      <c r="GU3460" s="81">
        <v>1.1148832299820636E-2</v>
      </c>
      <c r="GV3460" s="81">
        <v>4.0609689307617724E-4</v>
      </c>
      <c r="GW3460" s="81">
        <v>0</v>
      </c>
      <c r="GX3460" s="81">
        <v>0</v>
      </c>
      <c r="GY3460" s="81">
        <v>0</v>
      </c>
      <c r="GZ3460" s="81">
        <v>0</v>
      </c>
    </row>
    <row r="3461" spans="98:208" x14ac:dyDescent="0.25">
      <c r="CT3461" s="81" t="s">
        <v>155</v>
      </c>
      <c r="CU3461" s="81" t="s">
        <v>474</v>
      </c>
      <c r="CV3461" s="81" t="s">
        <v>451</v>
      </c>
      <c r="CW3461" s="81">
        <v>2020</v>
      </c>
      <c r="CX3461" s="81">
        <v>0</v>
      </c>
      <c r="CY3461" s="81">
        <v>0</v>
      </c>
      <c r="CZ3461" s="81">
        <v>0</v>
      </c>
      <c r="DA3461" s="81">
        <v>0</v>
      </c>
      <c r="DB3461" s="81">
        <v>8807.9522308759952</v>
      </c>
      <c r="DC3461" s="81">
        <v>222.2294216278361</v>
      </c>
      <c r="DD3461" s="81">
        <v>8585.72280924816</v>
      </c>
      <c r="DE3461" s="81">
        <v>0</v>
      </c>
      <c r="DF3461" s="81">
        <v>2.4775985538148779</v>
      </c>
      <c r="DG3461" s="81">
        <v>0</v>
      </c>
      <c r="DH3461" s="81">
        <v>0</v>
      </c>
      <c r="DI3461" s="81">
        <v>0</v>
      </c>
      <c r="DJ3461" s="81">
        <v>2.4009765940114502E-5</v>
      </c>
      <c r="DL3461" s="81">
        <v>0</v>
      </c>
      <c r="DM3461" s="81">
        <v>5.9486561370661402E-5</v>
      </c>
      <c r="DN3461" s="81">
        <v>5.9486561370661402E-5</v>
      </c>
      <c r="DO3461" s="81">
        <v>0</v>
      </c>
      <c r="DP3461" s="81">
        <v>0</v>
      </c>
      <c r="DQ3461" s="81">
        <v>0</v>
      </c>
      <c r="DR3461" s="81">
        <v>0</v>
      </c>
      <c r="DS3461" s="81">
        <v>0</v>
      </c>
      <c r="DT3461" s="81">
        <v>0</v>
      </c>
      <c r="DU3461" s="81">
        <v>0</v>
      </c>
      <c r="DV3461" s="81">
        <v>0</v>
      </c>
      <c r="DW3461" s="81">
        <v>0</v>
      </c>
      <c r="GE3461" s="81" t="s">
        <v>449</v>
      </c>
      <c r="GF3461" s="81" t="s">
        <v>155</v>
      </c>
      <c r="GG3461" s="81" t="s">
        <v>476</v>
      </c>
      <c r="GH3461" s="81" t="s">
        <v>453</v>
      </c>
      <c r="GI3461" s="81">
        <v>2022</v>
      </c>
      <c r="GJ3461" s="81" t="s">
        <v>201</v>
      </c>
      <c r="GK3461" s="81">
        <v>3.6425060683952577E-2</v>
      </c>
      <c r="GL3461" s="81">
        <v>88.505645999999999</v>
      </c>
      <c r="GM3461" s="81">
        <v>2022</v>
      </c>
      <c r="GN3461" s="81" t="s">
        <v>173</v>
      </c>
      <c r="GO3461" s="81">
        <v>1.1148832299820636E-2</v>
      </c>
      <c r="GP3461" s="81">
        <v>10</v>
      </c>
      <c r="GQ3461" s="81">
        <v>0</v>
      </c>
      <c r="GR3461" s="81" t="s">
        <v>448</v>
      </c>
      <c r="GS3461" s="81">
        <v>1.1148832299820636E-2</v>
      </c>
      <c r="GT3461" s="81">
        <v>4.0609689307617724E-4</v>
      </c>
      <c r="GU3461" s="81">
        <v>1.1148832299820636E-2</v>
      </c>
      <c r="GV3461" s="81">
        <v>4.0609689307617724E-4</v>
      </c>
      <c r="GW3461" s="81">
        <v>1.1148832299820636E-2</v>
      </c>
      <c r="GX3461" s="81">
        <v>4.0609689307617724E-4</v>
      </c>
      <c r="GY3461" s="81">
        <v>0</v>
      </c>
      <c r="GZ3461" s="81">
        <v>0</v>
      </c>
    </row>
    <row r="3462" spans="98:208" x14ac:dyDescent="0.25">
      <c r="CT3462" s="81" t="s">
        <v>155</v>
      </c>
      <c r="CU3462" s="81" t="s">
        <v>474</v>
      </c>
      <c r="CV3462" s="81" t="s">
        <v>451</v>
      </c>
      <c r="CW3462" s="81">
        <v>2021</v>
      </c>
      <c r="CX3462" s="81">
        <v>0</v>
      </c>
      <c r="CY3462" s="81">
        <v>0</v>
      </c>
      <c r="CZ3462" s="81">
        <v>0</v>
      </c>
      <c r="DA3462" s="81">
        <v>0</v>
      </c>
      <c r="DB3462" s="81">
        <v>8807.9522308759952</v>
      </c>
      <c r="DC3462" s="81">
        <v>222.2294216278361</v>
      </c>
      <c r="DD3462" s="81">
        <v>8585.72280924816</v>
      </c>
      <c r="DE3462" s="81">
        <v>0</v>
      </c>
      <c r="DF3462" s="81">
        <v>2.4775985538148779</v>
      </c>
      <c r="DG3462" s="81">
        <v>2.4775985538148779</v>
      </c>
      <c r="DH3462" s="81">
        <v>0</v>
      </c>
      <c r="DI3462" s="81">
        <v>0</v>
      </c>
      <c r="DJ3462" s="81">
        <v>2.4009765940114502E-5</v>
      </c>
      <c r="DL3462" s="81">
        <v>0</v>
      </c>
      <c r="DM3462" s="81">
        <v>5.9486561370661402E-5</v>
      </c>
      <c r="DN3462" s="81">
        <v>5.9486561370661402E-5</v>
      </c>
      <c r="DO3462" s="81">
        <v>0</v>
      </c>
      <c r="DP3462" s="81">
        <v>5.9486561370661402E-5</v>
      </c>
      <c r="DQ3462" s="81">
        <v>5.9486561370661402E-5</v>
      </c>
      <c r="DR3462" s="81">
        <v>0</v>
      </c>
      <c r="DS3462" s="81">
        <v>0</v>
      </c>
      <c r="DT3462" s="81">
        <v>0</v>
      </c>
      <c r="DU3462" s="81">
        <v>0</v>
      </c>
      <c r="DV3462" s="81">
        <v>0</v>
      </c>
      <c r="DW3462" s="81">
        <v>0</v>
      </c>
      <c r="GE3462" s="81" t="s">
        <v>449</v>
      </c>
      <c r="GF3462" s="81" t="s">
        <v>155</v>
      </c>
      <c r="GG3462" s="81" t="s">
        <v>476</v>
      </c>
      <c r="GH3462" s="81" t="s">
        <v>453</v>
      </c>
      <c r="GI3462" s="81">
        <v>2023</v>
      </c>
      <c r="GJ3462" s="81" t="s">
        <v>201</v>
      </c>
      <c r="GK3462" s="81">
        <v>3.7590224611388917E-2</v>
      </c>
      <c r="GL3462" s="81">
        <v>88.505645999999999</v>
      </c>
      <c r="GM3462" s="81">
        <v>2023</v>
      </c>
      <c r="GN3462" s="81" t="s">
        <v>173</v>
      </c>
      <c r="GO3462" s="81">
        <v>1.1148832299820636E-2</v>
      </c>
      <c r="GP3462" s="81">
        <v>10</v>
      </c>
      <c r="GQ3462" s="81">
        <v>0</v>
      </c>
      <c r="GR3462" s="81" t="s">
        <v>448</v>
      </c>
      <c r="GS3462" s="81">
        <v>1.1148832299820636E-2</v>
      </c>
      <c r="GT3462" s="81">
        <v>4.1908711030496536E-4</v>
      </c>
      <c r="GU3462" s="81">
        <v>1.1148832299820636E-2</v>
      </c>
      <c r="GV3462" s="81">
        <v>4.1908711030496536E-4</v>
      </c>
      <c r="GW3462" s="81">
        <v>1.1148832299820636E-2</v>
      </c>
      <c r="GX3462" s="81">
        <v>4.1908711030496536E-4</v>
      </c>
      <c r="GY3462" s="81">
        <v>1.1148832299820636E-2</v>
      </c>
      <c r="GZ3462" s="81">
        <v>4.1908711030496536E-4</v>
      </c>
    </row>
    <row r="3463" spans="98:208" x14ac:dyDescent="0.25">
      <c r="CT3463" s="81" t="s">
        <v>155</v>
      </c>
      <c r="CU3463" s="81" t="s">
        <v>474</v>
      </c>
      <c r="CV3463" s="81" t="s">
        <v>451</v>
      </c>
      <c r="CW3463" s="81">
        <v>2022</v>
      </c>
      <c r="CX3463" s="81">
        <v>0</v>
      </c>
      <c r="CY3463" s="81">
        <v>0</v>
      </c>
      <c r="CZ3463" s="81">
        <v>0</v>
      </c>
      <c r="DA3463" s="81">
        <v>0</v>
      </c>
      <c r="DB3463" s="81">
        <v>8807.9522308759952</v>
      </c>
      <c r="DC3463" s="81">
        <v>222.2294216278361</v>
      </c>
      <c r="DD3463" s="81">
        <v>8585.72280924816</v>
      </c>
      <c r="DE3463" s="81">
        <v>0</v>
      </c>
      <c r="DF3463" s="81">
        <v>2.4775985538148779</v>
      </c>
      <c r="DG3463" s="81">
        <v>2.4775985538148779</v>
      </c>
      <c r="DH3463" s="81">
        <v>2.4775985538148779</v>
      </c>
      <c r="DI3463" s="81">
        <v>0</v>
      </c>
      <c r="DJ3463" s="81">
        <v>2.4009765940114502E-5</v>
      </c>
      <c r="DL3463" s="81">
        <v>0</v>
      </c>
      <c r="DM3463" s="81">
        <v>5.9486561370661402E-5</v>
      </c>
      <c r="DN3463" s="81">
        <v>5.9486561370661402E-5</v>
      </c>
      <c r="DO3463" s="81">
        <v>0</v>
      </c>
      <c r="DP3463" s="81">
        <v>5.9486561370661402E-5</v>
      </c>
      <c r="DQ3463" s="81">
        <v>5.9486561370661402E-5</v>
      </c>
      <c r="DR3463" s="81">
        <v>0</v>
      </c>
      <c r="DS3463" s="81">
        <v>5.9486561370661402E-5</v>
      </c>
      <c r="DT3463" s="81">
        <v>5.9486561370661402E-5</v>
      </c>
      <c r="DU3463" s="81">
        <v>0</v>
      </c>
      <c r="DV3463" s="81">
        <v>0</v>
      </c>
      <c r="DW3463" s="81">
        <v>0</v>
      </c>
      <c r="GE3463" s="81" t="s">
        <v>449</v>
      </c>
      <c r="GF3463" s="81" t="s">
        <v>155</v>
      </c>
      <c r="GG3463" s="81" t="s">
        <v>476</v>
      </c>
      <c r="GH3463" s="81" t="s">
        <v>453</v>
      </c>
      <c r="GI3463" s="81">
        <v>2024</v>
      </c>
      <c r="GJ3463" s="81" t="s">
        <v>201</v>
      </c>
      <c r="GK3463" s="81">
        <v>3.7590224611388917E-2</v>
      </c>
      <c r="GL3463" s="81">
        <v>88.505645999999999</v>
      </c>
      <c r="GM3463" s="81">
        <v>2024</v>
      </c>
      <c r="GN3463" s="81" t="s">
        <v>173</v>
      </c>
      <c r="GO3463" s="81">
        <v>1.1148832299820636E-2</v>
      </c>
      <c r="GP3463" s="81">
        <v>10</v>
      </c>
      <c r="GQ3463" s="81">
        <v>0</v>
      </c>
      <c r="GR3463" s="81" t="s">
        <v>448</v>
      </c>
      <c r="GS3463" s="81">
        <v>1.1148832299820636E-2</v>
      </c>
      <c r="GT3463" s="81">
        <v>4.1908711030496536E-4</v>
      </c>
      <c r="GU3463" s="81">
        <v>1.1148832299820636E-2</v>
      </c>
      <c r="GV3463" s="81">
        <v>4.1908711030496536E-4</v>
      </c>
      <c r="GW3463" s="81">
        <v>1.1148832299820636E-2</v>
      </c>
      <c r="GX3463" s="81">
        <v>4.1908711030496536E-4</v>
      </c>
      <c r="GY3463" s="81">
        <v>1.1148832299820636E-2</v>
      </c>
      <c r="GZ3463" s="81">
        <v>4.1908711030496536E-4</v>
      </c>
    </row>
    <row r="3464" spans="98:208" x14ac:dyDescent="0.25">
      <c r="CT3464" s="81" t="s">
        <v>155</v>
      </c>
      <c r="CU3464" s="81" t="s">
        <v>474</v>
      </c>
      <c r="CV3464" s="81" t="s">
        <v>451</v>
      </c>
      <c r="CW3464" s="81">
        <v>2023</v>
      </c>
      <c r="CX3464" s="81">
        <v>0</v>
      </c>
      <c r="CY3464" s="81">
        <v>0</v>
      </c>
      <c r="CZ3464" s="81">
        <v>0</v>
      </c>
      <c r="DA3464" s="81">
        <v>0</v>
      </c>
      <c r="DB3464" s="81">
        <v>9129.7460702367625</v>
      </c>
      <c r="DC3464" s="81">
        <v>233.23007680794501</v>
      </c>
      <c r="DD3464" s="81">
        <v>8896.5159934288167</v>
      </c>
      <c r="DE3464" s="81">
        <v>0</v>
      </c>
      <c r="DF3464" s="81">
        <v>2.600243013606065</v>
      </c>
      <c r="DG3464" s="81">
        <v>2.600243013606065</v>
      </c>
      <c r="DH3464" s="81">
        <v>2.600243013606065</v>
      </c>
      <c r="DI3464" s="81">
        <v>2.600243013606065</v>
      </c>
      <c r="DJ3464" s="81">
        <v>2.4009765940114502E-5</v>
      </c>
      <c r="DL3464" s="81">
        <v>0</v>
      </c>
      <c r="DM3464" s="81">
        <v>6.2431226144099594E-5</v>
      </c>
      <c r="DN3464" s="81">
        <v>6.2431226144099594E-5</v>
      </c>
      <c r="DO3464" s="81">
        <v>0</v>
      </c>
      <c r="DP3464" s="81">
        <v>6.2431226144099594E-5</v>
      </c>
      <c r="DQ3464" s="81">
        <v>6.2431226144099594E-5</v>
      </c>
      <c r="DR3464" s="81">
        <v>0</v>
      </c>
      <c r="DS3464" s="81">
        <v>6.2431226144099594E-5</v>
      </c>
      <c r="DT3464" s="81">
        <v>6.2431226144099594E-5</v>
      </c>
      <c r="DU3464" s="81">
        <v>0</v>
      </c>
      <c r="DV3464" s="81">
        <v>6.2431226144099594E-5</v>
      </c>
      <c r="DW3464" s="81">
        <v>6.2431226144099594E-5</v>
      </c>
      <c r="GE3464" s="81" t="s">
        <v>449</v>
      </c>
      <c r="GF3464" s="81" t="s">
        <v>155</v>
      </c>
      <c r="GG3464" s="81" t="s">
        <v>476</v>
      </c>
      <c r="GH3464" s="81" t="s">
        <v>453</v>
      </c>
      <c r="GI3464" s="81">
        <v>2025</v>
      </c>
      <c r="GJ3464" s="81" t="s">
        <v>201</v>
      </c>
      <c r="GK3464" s="81">
        <v>3.7590224611388917E-2</v>
      </c>
      <c r="GL3464" s="81">
        <v>88.505645999999999</v>
      </c>
      <c r="GM3464" s="81">
        <v>2025</v>
      </c>
      <c r="GN3464" s="81" t="s">
        <v>173</v>
      </c>
      <c r="GO3464" s="81">
        <v>1.1148832299820636E-2</v>
      </c>
      <c r="GP3464" s="81">
        <v>10</v>
      </c>
      <c r="GQ3464" s="81">
        <v>0</v>
      </c>
      <c r="GR3464" s="81" t="s">
        <v>448</v>
      </c>
      <c r="GS3464" s="81">
        <v>1.1148832299820636E-2</v>
      </c>
      <c r="GT3464" s="81">
        <v>4.1908711030496536E-4</v>
      </c>
      <c r="GU3464" s="81">
        <v>1.1148832299820636E-2</v>
      </c>
      <c r="GV3464" s="81">
        <v>4.1908711030496536E-4</v>
      </c>
      <c r="GW3464" s="81">
        <v>1.1148832299820636E-2</v>
      </c>
      <c r="GX3464" s="81">
        <v>4.1908711030496536E-4</v>
      </c>
      <c r="GY3464" s="81">
        <v>1.1148832299820636E-2</v>
      </c>
      <c r="GZ3464" s="81">
        <v>4.1908711030496536E-4</v>
      </c>
    </row>
    <row r="3465" spans="98:208" x14ac:dyDescent="0.25">
      <c r="CT3465" s="81" t="s">
        <v>155</v>
      </c>
      <c r="CU3465" s="81" t="s">
        <v>474</v>
      </c>
      <c r="CV3465" s="81" t="s">
        <v>451</v>
      </c>
      <c r="CW3465" s="81">
        <v>2024</v>
      </c>
      <c r="CX3465" s="81">
        <v>0</v>
      </c>
      <c r="CY3465" s="81">
        <v>0</v>
      </c>
      <c r="CZ3465" s="81">
        <v>0</v>
      </c>
      <c r="DA3465" s="81">
        <v>0</v>
      </c>
      <c r="DB3465" s="81">
        <v>9129.7460702367625</v>
      </c>
      <c r="DC3465" s="81">
        <v>233.23007680794501</v>
      </c>
      <c r="DD3465" s="81">
        <v>8896.5159934288167</v>
      </c>
      <c r="DE3465" s="81">
        <v>0</v>
      </c>
      <c r="DF3465" s="81">
        <v>2.600243013606065</v>
      </c>
      <c r="DG3465" s="81">
        <v>2.600243013606065</v>
      </c>
      <c r="DH3465" s="81">
        <v>2.600243013606065</v>
      </c>
      <c r="DI3465" s="81">
        <v>2.600243013606065</v>
      </c>
      <c r="DJ3465" s="81">
        <v>2.4009765940114502E-5</v>
      </c>
      <c r="DL3465" s="81">
        <v>0</v>
      </c>
      <c r="DM3465" s="81">
        <v>6.2431226144099594E-5</v>
      </c>
      <c r="DN3465" s="81">
        <v>6.2431226144099594E-5</v>
      </c>
      <c r="DO3465" s="81">
        <v>0</v>
      </c>
      <c r="DP3465" s="81">
        <v>6.2431226144099594E-5</v>
      </c>
      <c r="DQ3465" s="81">
        <v>6.2431226144099594E-5</v>
      </c>
      <c r="DR3465" s="81">
        <v>0</v>
      </c>
      <c r="DS3465" s="81">
        <v>6.2431226144099594E-5</v>
      </c>
      <c r="DT3465" s="81">
        <v>6.2431226144099594E-5</v>
      </c>
      <c r="DU3465" s="81">
        <v>0</v>
      </c>
      <c r="DV3465" s="81">
        <v>6.2431226144099594E-5</v>
      </c>
      <c r="DW3465" s="81">
        <v>6.2431226144099594E-5</v>
      </c>
      <c r="GE3465" s="81" t="s">
        <v>449</v>
      </c>
      <c r="GF3465" s="81" t="s">
        <v>155</v>
      </c>
      <c r="GG3465" s="81" t="s">
        <v>476</v>
      </c>
      <c r="GH3465" s="81" t="s">
        <v>453</v>
      </c>
      <c r="GI3465" s="81">
        <v>2026</v>
      </c>
      <c r="GJ3465" s="81" t="s">
        <v>201</v>
      </c>
      <c r="GK3465" s="81">
        <v>3.7590224611388917E-2</v>
      </c>
      <c r="GL3465" s="81">
        <v>88.505645999999999</v>
      </c>
      <c r="GM3465" s="81">
        <v>2026</v>
      </c>
      <c r="GN3465" s="81" t="s">
        <v>173</v>
      </c>
      <c r="GO3465" s="81">
        <v>1.1148832299820636E-2</v>
      </c>
      <c r="GP3465" s="81">
        <v>10</v>
      </c>
      <c r="GQ3465" s="81">
        <v>0</v>
      </c>
      <c r="GR3465" s="81" t="s">
        <v>448</v>
      </c>
      <c r="GS3465" s="81">
        <v>1.1148832299820636E-2</v>
      </c>
      <c r="GT3465" s="81">
        <v>4.1908711030496536E-4</v>
      </c>
      <c r="GU3465" s="81">
        <v>1.1148832299820636E-2</v>
      </c>
      <c r="GV3465" s="81">
        <v>4.1908711030496536E-4</v>
      </c>
      <c r="GW3465" s="81">
        <v>1.1148832299820636E-2</v>
      </c>
      <c r="GX3465" s="81">
        <v>4.1908711030496536E-4</v>
      </c>
      <c r="GY3465" s="81">
        <v>1.1148832299820636E-2</v>
      </c>
      <c r="GZ3465" s="81">
        <v>4.1908711030496536E-4</v>
      </c>
    </row>
    <row r="3466" spans="98:208" x14ac:dyDescent="0.25">
      <c r="CT3466" s="81" t="s">
        <v>155</v>
      </c>
      <c r="CU3466" s="81" t="s">
        <v>474</v>
      </c>
      <c r="CV3466" s="81" t="s">
        <v>451</v>
      </c>
      <c r="CW3466" s="81">
        <v>2025</v>
      </c>
      <c r="CX3466" s="81">
        <v>0</v>
      </c>
      <c r="CY3466" s="81">
        <v>0</v>
      </c>
      <c r="CZ3466" s="81">
        <v>0</v>
      </c>
      <c r="DA3466" s="81">
        <v>0</v>
      </c>
      <c r="DB3466" s="81">
        <v>9129.7460702367625</v>
      </c>
      <c r="DC3466" s="81">
        <v>233.23007680794501</v>
      </c>
      <c r="DD3466" s="81">
        <v>8896.5159934288167</v>
      </c>
      <c r="DE3466" s="81">
        <v>0</v>
      </c>
      <c r="DF3466" s="81">
        <v>2.600243013606065</v>
      </c>
      <c r="DG3466" s="81">
        <v>2.600243013606065</v>
      </c>
      <c r="DH3466" s="81">
        <v>2.600243013606065</v>
      </c>
      <c r="DI3466" s="81">
        <v>2.600243013606065</v>
      </c>
      <c r="DJ3466" s="81">
        <v>2.4009765940114502E-5</v>
      </c>
      <c r="DL3466" s="81">
        <v>0</v>
      </c>
      <c r="DM3466" s="81">
        <v>6.2431226144099594E-5</v>
      </c>
      <c r="DN3466" s="81">
        <v>6.2431226144099594E-5</v>
      </c>
      <c r="DO3466" s="81">
        <v>0</v>
      </c>
      <c r="DP3466" s="81">
        <v>6.2431226144099594E-5</v>
      </c>
      <c r="DQ3466" s="81">
        <v>6.2431226144099594E-5</v>
      </c>
      <c r="DR3466" s="81">
        <v>0</v>
      </c>
      <c r="DS3466" s="81">
        <v>6.2431226144099594E-5</v>
      </c>
      <c r="DT3466" s="81">
        <v>6.2431226144099594E-5</v>
      </c>
      <c r="DU3466" s="81">
        <v>0</v>
      </c>
      <c r="DV3466" s="81">
        <v>6.2431226144099594E-5</v>
      </c>
      <c r="DW3466" s="81">
        <v>6.2431226144099594E-5</v>
      </c>
      <c r="GE3466" s="81" t="s">
        <v>449</v>
      </c>
      <c r="GF3466" s="81" t="s">
        <v>155</v>
      </c>
      <c r="GG3466" s="81" t="s">
        <v>476</v>
      </c>
      <c r="GH3466" s="81" t="s">
        <v>453</v>
      </c>
      <c r="GI3466" s="81">
        <v>2027</v>
      </c>
      <c r="GJ3466" s="81" t="s">
        <v>201</v>
      </c>
      <c r="GK3466" s="81">
        <v>3.7590224611388917E-2</v>
      </c>
      <c r="GL3466" s="81">
        <v>88.505645999999999</v>
      </c>
      <c r="GM3466" s="81">
        <v>2027</v>
      </c>
      <c r="GN3466" s="81" t="s">
        <v>173</v>
      </c>
      <c r="GO3466" s="81">
        <v>1.1148832299820636E-2</v>
      </c>
      <c r="GP3466" s="81">
        <v>10</v>
      </c>
      <c r="GQ3466" s="81">
        <v>0</v>
      </c>
      <c r="GR3466" s="81" t="s">
        <v>448</v>
      </c>
      <c r="GS3466" s="81">
        <v>1.1148832299820636E-2</v>
      </c>
      <c r="GT3466" s="81">
        <v>4.1908711030496536E-4</v>
      </c>
      <c r="GU3466" s="81">
        <v>1.1148832299820636E-2</v>
      </c>
      <c r="GV3466" s="81">
        <v>4.1908711030496536E-4</v>
      </c>
      <c r="GW3466" s="81">
        <v>1.1148832299820636E-2</v>
      </c>
      <c r="GX3466" s="81">
        <v>4.1908711030496536E-4</v>
      </c>
      <c r="GY3466" s="81">
        <v>1.1148832299820636E-2</v>
      </c>
      <c r="GZ3466" s="81">
        <v>4.1908711030496536E-4</v>
      </c>
    </row>
    <row r="3467" spans="98:208" x14ac:dyDescent="0.25">
      <c r="CT3467" s="81" t="s">
        <v>155</v>
      </c>
      <c r="CU3467" s="81" t="s">
        <v>474</v>
      </c>
      <c r="CV3467" s="81" t="s">
        <v>451</v>
      </c>
      <c r="CW3467" s="81">
        <v>2026</v>
      </c>
      <c r="CX3467" s="81">
        <v>0</v>
      </c>
      <c r="CY3467" s="81">
        <v>0</v>
      </c>
      <c r="CZ3467" s="81">
        <v>0</v>
      </c>
      <c r="DA3467" s="81">
        <v>0</v>
      </c>
      <c r="DB3467" s="81">
        <v>9129.7460702367625</v>
      </c>
      <c r="DC3467" s="81">
        <v>233.23007680794501</v>
      </c>
      <c r="DD3467" s="81">
        <v>8896.5159934288167</v>
      </c>
      <c r="DE3467" s="81">
        <v>0</v>
      </c>
      <c r="DF3467" s="81">
        <v>2.600243013606065</v>
      </c>
      <c r="DG3467" s="81">
        <v>2.600243013606065</v>
      </c>
      <c r="DH3467" s="81">
        <v>2.600243013606065</v>
      </c>
      <c r="DI3467" s="81">
        <v>2.600243013606065</v>
      </c>
      <c r="DJ3467" s="81">
        <v>2.4009765940114502E-5</v>
      </c>
      <c r="DL3467" s="81">
        <v>0</v>
      </c>
      <c r="DM3467" s="81">
        <v>6.2431226144099594E-5</v>
      </c>
      <c r="DN3467" s="81">
        <v>6.2431226144099594E-5</v>
      </c>
      <c r="DO3467" s="81">
        <v>0</v>
      </c>
      <c r="DP3467" s="81">
        <v>6.2431226144099594E-5</v>
      </c>
      <c r="DQ3467" s="81">
        <v>6.2431226144099594E-5</v>
      </c>
      <c r="DR3467" s="81">
        <v>0</v>
      </c>
      <c r="DS3467" s="81">
        <v>6.2431226144099594E-5</v>
      </c>
      <c r="DT3467" s="81">
        <v>6.2431226144099594E-5</v>
      </c>
      <c r="DU3467" s="81">
        <v>0</v>
      </c>
      <c r="DV3467" s="81">
        <v>6.2431226144099594E-5</v>
      </c>
      <c r="DW3467" s="81">
        <v>6.2431226144099594E-5</v>
      </c>
      <c r="GE3467" s="81" t="s">
        <v>449</v>
      </c>
      <c r="GF3467" s="81" t="s">
        <v>155</v>
      </c>
      <c r="GG3467" s="81" t="s">
        <v>476</v>
      </c>
      <c r="GH3467" s="81" t="s">
        <v>453</v>
      </c>
      <c r="GI3467" s="81">
        <v>2028</v>
      </c>
      <c r="GJ3467" s="81" t="s">
        <v>201</v>
      </c>
      <c r="GK3467" s="81">
        <v>3.9055083184884647E-2</v>
      </c>
      <c r="GL3467" s="81">
        <v>88.505645999999999</v>
      </c>
      <c r="GM3467" s="81">
        <v>2028</v>
      </c>
      <c r="GN3467" s="81" t="s">
        <v>173</v>
      </c>
      <c r="GO3467" s="81">
        <v>1.1148832299820636E-2</v>
      </c>
      <c r="GP3467" s="81">
        <v>10</v>
      </c>
      <c r="GQ3467" s="81">
        <v>0</v>
      </c>
      <c r="GR3467" s="81" t="s">
        <v>448</v>
      </c>
      <c r="GS3467" s="81">
        <v>1.1148832299820636E-2</v>
      </c>
      <c r="GT3467" s="81">
        <v>4.3541857288382374E-4</v>
      </c>
      <c r="GU3467" s="81">
        <v>1.1148832299820636E-2</v>
      </c>
      <c r="GV3467" s="81">
        <v>4.3541857288382374E-4</v>
      </c>
      <c r="GW3467" s="81">
        <v>1.1148832299820636E-2</v>
      </c>
      <c r="GX3467" s="81">
        <v>4.3541857288382374E-4</v>
      </c>
      <c r="GY3467" s="81">
        <v>1.1148832299820636E-2</v>
      </c>
      <c r="GZ3467" s="81">
        <v>4.3541857288382374E-4</v>
      </c>
    </row>
    <row r="3468" spans="98:208" x14ac:dyDescent="0.25">
      <c r="CT3468" s="81" t="s">
        <v>155</v>
      </c>
      <c r="CU3468" s="81" t="s">
        <v>474</v>
      </c>
      <c r="CV3468" s="81" t="s">
        <v>451</v>
      </c>
      <c r="CW3468" s="81">
        <v>2027</v>
      </c>
      <c r="CX3468" s="81">
        <v>0</v>
      </c>
      <c r="CY3468" s="81">
        <v>0</v>
      </c>
      <c r="CZ3468" s="81">
        <v>0</v>
      </c>
      <c r="DA3468" s="81">
        <v>0</v>
      </c>
      <c r="DB3468" s="81">
        <v>9129.7460702367625</v>
      </c>
      <c r="DC3468" s="81">
        <v>233.23007680794501</v>
      </c>
      <c r="DD3468" s="81">
        <v>8896.5159934288167</v>
      </c>
      <c r="DE3468" s="81">
        <v>0</v>
      </c>
      <c r="DF3468" s="81">
        <v>2.600243013606065</v>
      </c>
      <c r="DG3468" s="81">
        <v>2.600243013606065</v>
      </c>
      <c r="DH3468" s="81">
        <v>2.600243013606065</v>
      </c>
      <c r="DI3468" s="81">
        <v>2.600243013606065</v>
      </c>
      <c r="DJ3468" s="81">
        <v>2.4009765940114502E-5</v>
      </c>
      <c r="DL3468" s="81">
        <v>0</v>
      </c>
      <c r="DM3468" s="81">
        <v>6.2431226144099594E-5</v>
      </c>
      <c r="DN3468" s="81">
        <v>6.2431226144099594E-5</v>
      </c>
      <c r="DO3468" s="81">
        <v>0</v>
      </c>
      <c r="DP3468" s="81">
        <v>6.2431226144099594E-5</v>
      </c>
      <c r="DQ3468" s="81">
        <v>6.2431226144099594E-5</v>
      </c>
      <c r="DR3468" s="81">
        <v>0</v>
      </c>
      <c r="DS3468" s="81">
        <v>6.2431226144099594E-5</v>
      </c>
      <c r="DT3468" s="81">
        <v>6.2431226144099594E-5</v>
      </c>
      <c r="DU3468" s="81">
        <v>0</v>
      </c>
      <c r="DV3468" s="81">
        <v>6.2431226144099594E-5</v>
      </c>
      <c r="DW3468" s="81">
        <v>6.2431226144099594E-5</v>
      </c>
      <c r="GE3468" s="81" t="s">
        <v>449</v>
      </c>
      <c r="GF3468" s="81" t="s">
        <v>155</v>
      </c>
      <c r="GG3468" s="81" t="s">
        <v>476</v>
      </c>
      <c r="GH3468" s="81" t="s">
        <v>453</v>
      </c>
      <c r="GI3468" s="81">
        <v>2029</v>
      </c>
      <c r="GJ3468" s="81" t="s">
        <v>201</v>
      </c>
      <c r="GK3468" s="81">
        <v>3.9055083184884647E-2</v>
      </c>
      <c r="GL3468" s="81">
        <v>88.505645999999999</v>
      </c>
      <c r="GM3468" s="81">
        <v>2029</v>
      </c>
      <c r="GN3468" s="81" t="s">
        <v>173</v>
      </c>
      <c r="GO3468" s="81">
        <v>1.1148832299820636E-2</v>
      </c>
      <c r="GP3468" s="81">
        <v>10</v>
      </c>
      <c r="GQ3468" s="81">
        <v>0</v>
      </c>
      <c r="GR3468" s="81" t="s">
        <v>448</v>
      </c>
      <c r="GS3468" s="81">
        <v>1.1148832299820636E-2</v>
      </c>
      <c r="GT3468" s="81">
        <v>4.3541857288382374E-4</v>
      </c>
      <c r="GU3468" s="81">
        <v>1.1148832299820636E-2</v>
      </c>
      <c r="GV3468" s="81">
        <v>4.3541857288382374E-4</v>
      </c>
      <c r="GW3468" s="81">
        <v>1.1148832299820636E-2</v>
      </c>
      <c r="GX3468" s="81">
        <v>4.3541857288382374E-4</v>
      </c>
      <c r="GY3468" s="81">
        <v>1.1148832299820636E-2</v>
      </c>
      <c r="GZ3468" s="81">
        <v>4.3541857288382374E-4</v>
      </c>
    </row>
    <row r="3469" spans="98:208" x14ac:dyDescent="0.25">
      <c r="CT3469" s="81" t="s">
        <v>155</v>
      </c>
      <c r="CU3469" s="81" t="s">
        <v>474</v>
      </c>
      <c r="CV3469" s="81" t="s">
        <v>451</v>
      </c>
      <c r="CW3469" s="81">
        <v>2028</v>
      </c>
      <c r="CX3469" s="81">
        <v>0</v>
      </c>
      <c r="CY3469" s="81">
        <v>0</v>
      </c>
      <c r="CZ3469" s="81">
        <v>0</v>
      </c>
      <c r="DA3469" s="81">
        <v>0</v>
      </c>
      <c r="DB3469" s="81">
        <v>9534.9220877096814</v>
      </c>
      <c r="DC3469" s="81">
        <v>247.27299216495319</v>
      </c>
      <c r="DD3469" s="81">
        <v>9287.649095544728</v>
      </c>
      <c r="DE3469" s="81">
        <v>0</v>
      </c>
      <c r="DF3469" s="81">
        <v>2.7568051219219254</v>
      </c>
      <c r="DG3469" s="81">
        <v>2.7568051219219254</v>
      </c>
      <c r="DH3469" s="81">
        <v>2.7568051219219254</v>
      </c>
      <c r="DI3469" s="81">
        <v>2.7568051219219254</v>
      </c>
      <c r="DJ3469" s="81">
        <v>2.4009765940114502E-5</v>
      </c>
      <c r="DL3469" s="81">
        <v>0</v>
      </c>
      <c r="DM3469" s="81">
        <v>6.6190245719854255E-5</v>
      </c>
      <c r="DN3469" s="81">
        <v>6.6190245719854255E-5</v>
      </c>
      <c r="DO3469" s="81">
        <v>0</v>
      </c>
      <c r="DP3469" s="81">
        <v>6.6190245719854255E-5</v>
      </c>
      <c r="DQ3469" s="81">
        <v>6.6190245719854255E-5</v>
      </c>
      <c r="DR3469" s="81">
        <v>0</v>
      </c>
      <c r="DS3469" s="81">
        <v>6.6190245719854255E-5</v>
      </c>
      <c r="DT3469" s="81">
        <v>6.6190245719854255E-5</v>
      </c>
      <c r="DU3469" s="81">
        <v>0</v>
      </c>
      <c r="DV3469" s="81">
        <v>6.6190245719854255E-5</v>
      </c>
      <c r="DW3469" s="81">
        <v>6.6190245719854255E-5</v>
      </c>
      <c r="GE3469" s="81" t="s">
        <v>449</v>
      </c>
      <c r="GF3469" s="81" t="s">
        <v>155</v>
      </c>
      <c r="GG3469" s="81" t="s">
        <v>476</v>
      </c>
      <c r="GH3469" s="81" t="s">
        <v>453</v>
      </c>
      <c r="GI3469" s="81">
        <v>2030</v>
      </c>
      <c r="GJ3469" s="81" t="s">
        <v>201</v>
      </c>
      <c r="GK3469" s="81">
        <v>3.9055083184884647E-2</v>
      </c>
      <c r="GL3469" s="81">
        <v>88.505645999999999</v>
      </c>
      <c r="GM3469" s="81">
        <v>2030</v>
      </c>
      <c r="GN3469" s="81" t="s">
        <v>173</v>
      </c>
      <c r="GO3469" s="81">
        <v>1.1148832299820636E-2</v>
      </c>
      <c r="GP3469" s="81">
        <v>10</v>
      </c>
      <c r="GQ3469" s="81">
        <v>0</v>
      </c>
      <c r="GR3469" s="81" t="s">
        <v>448</v>
      </c>
      <c r="GS3469" s="81">
        <v>0</v>
      </c>
      <c r="GT3469" s="81">
        <v>0</v>
      </c>
      <c r="GU3469" s="81">
        <v>1.1148832299820636E-2</v>
      </c>
      <c r="GV3469" s="81">
        <v>4.3541857288382374E-4</v>
      </c>
      <c r="GW3469" s="81">
        <v>1.1148832299820636E-2</v>
      </c>
      <c r="GX3469" s="81">
        <v>4.3541857288382374E-4</v>
      </c>
      <c r="GY3469" s="81">
        <v>1.1148832299820636E-2</v>
      </c>
      <c r="GZ3469" s="81">
        <v>4.3541857288382374E-4</v>
      </c>
    </row>
    <row r="3470" spans="98:208" x14ac:dyDescent="0.25">
      <c r="CT3470" s="81" t="s">
        <v>155</v>
      </c>
      <c r="CU3470" s="81" t="s">
        <v>474</v>
      </c>
      <c r="CV3470" s="81" t="s">
        <v>451</v>
      </c>
      <c r="CW3470" s="81">
        <v>2029</v>
      </c>
      <c r="CX3470" s="81">
        <v>0</v>
      </c>
      <c r="CY3470" s="81">
        <v>0</v>
      </c>
      <c r="CZ3470" s="81">
        <v>0</v>
      </c>
      <c r="DA3470" s="81">
        <v>0</v>
      </c>
      <c r="DB3470" s="81">
        <v>9534.9220877096814</v>
      </c>
      <c r="DC3470" s="81">
        <v>247.27299216495319</v>
      </c>
      <c r="DD3470" s="81">
        <v>9287.649095544728</v>
      </c>
      <c r="DE3470" s="81">
        <v>0</v>
      </c>
      <c r="DF3470" s="81">
        <v>2.7568051219219254</v>
      </c>
      <c r="DG3470" s="81">
        <v>2.7568051219219254</v>
      </c>
      <c r="DH3470" s="81">
        <v>2.7568051219219254</v>
      </c>
      <c r="DI3470" s="81">
        <v>2.7568051219219254</v>
      </c>
      <c r="DJ3470" s="81">
        <v>2.4009765940114502E-5</v>
      </c>
      <c r="DL3470" s="81">
        <v>0</v>
      </c>
      <c r="DM3470" s="81">
        <v>6.6190245719854255E-5</v>
      </c>
      <c r="DN3470" s="81">
        <v>6.6190245719854255E-5</v>
      </c>
      <c r="DO3470" s="81">
        <v>0</v>
      </c>
      <c r="DP3470" s="81">
        <v>6.6190245719854255E-5</v>
      </c>
      <c r="DQ3470" s="81">
        <v>6.6190245719854255E-5</v>
      </c>
      <c r="DR3470" s="81">
        <v>0</v>
      </c>
      <c r="DS3470" s="81">
        <v>6.6190245719854255E-5</v>
      </c>
      <c r="DT3470" s="81">
        <v>6.6190245719854255E-5</v>
      </c>
      <c r="DU3470" s="81">
        <v>0</v>
      </c>
      <c r="DV3470" s="81">
        <v>6.6190245719854255E-5</v>
      </c>
      <c r="DW3470" s="81">
        <v>6.6190245719854255E-5</v>
      </c>
      <c r="GE3470" s="81" t="s">
        <v>449</v>
      </c>
      <c r="GF3470" s="81" t="s">
        <v>155</v>
      </c>
      <c r="GG3470" s="81" t="s">
        <v>476</v>
      </c>
      <c r="GH3470" s="81" t="s">
        <v>453</v>
      </c>
      <c r="GI3470" s="81">
        <v>2031</v>
      </c>
      <c r="GJ3470" s="81" t="s">
        <v>201</v>
      </c>
      <c r="GK3470" s="81">
        <v>3.9055083184884647E-2</v>
      </c>
      <c r="GL3470" s="81">
        <v>88.505645999999999</v>
      </c>
      <c r="GM3470" s="81">
        <v>2031</v>
      </c>
      <c r="GN3470" s="81" t="s">
        <v>173</v>
      </c>
      <c r="GO3470" s="81">
        <v>1.1148832299820636E-2</v>
      </c>
      <c r="GP3470" s="81">
        <v>10</v>
      </c>
      <c r="GQ3470" s="81">
        <v>0</v>
      </c>
      <c r="GR3470" s="81" t="s">
        <v>448</v>
      </c>
      <c r="GS3470" s="81">
        <v>0</v>
      </c>
      <c r="GT3470" s="81">
        <v>0</v>
      </c>
      <c r="GU3470" s="81">
        <v>0</v>
      </c>
      <c r="GV3470" s="81">
        <v>0</v>
      </c>
      <c r="GW3470" s="81">
        <v>1.1148832299820636E-2</v>
      </c>
      <c r="GX3470" s="81">
        <v>4.3541857288382374E-4</v>
      </c>
      <c r="GY3470" s="81">
        <v>1.1148832299820636E-2</v>
      </c>
      <c r="GZ3470" s="81">
        <v>4.3541857288382374E-4</v>
      </c>
    </row>
    <row r="3471" spans="98:208" x14ac:dyDescent="0.25">
      <c r="CT3471" s="81" t="s">
        <v>155</v>
      </c>
      <c r="CU3471" s="81" t="s">
        <v>474</v>
      </c>
      <c r="CV3471" s="81" t="s">
        <v>451</v>
      </c>
      <c r="CW3471" s="81">
        <v>2030</v>
      </c>
      <c r="CX3471" s="81">
        <v>0</v>
      </c>
      <c r="CY3471" s="81">
        <v>0</v>
      </c>
      <c r="CZ3471" s="81">
        <v>0</v>
      </c>
      <c r="DA3471" s="81">
        <v>0</v>
      </c>
      <c r="DB3471" s="81">
        <v>9534.9220877096814</v>
      </c>
      <c r="DC3471" s="81">
        <v>247.27299216495319</v>
      </c>
      <c r="DD3471" s="81">
        <v>9287.649095544728</v>
      </c>
      <c r="DE3471" s="81">
        <v>0</v>
      </c>
      <c r="DF3471" s="81">
        <v>0</v>
      </c>
      <c r="DG3471" s="81">
        <v>2.7568051219219254</v>
      </c>
      <c r="DH3471" s="81">
        <v>2.7568051219219254</v>
      </c>
      <c r="DI3471" s="81">
        <v>2.7568051219219254</v>
      </c>
      <c r="DJ3471" s="81">
        <v>2.4009765940114502E-5</v>
      </c>
      <c r="DL3471" s="81">
        <v>0</v>
      </c>
      <c r="DM3471" s="81">
        <v>0</v>
      </c>
      <c r="DN3471" s="81">
        <v>0</v>
      </c>
      <c r="DO3471" s="81">
        <v>0</v>
      </c>
      <c r="DP3471" s="81">
        <v>6.6190245719854255E-5</v>
      </c>
      <c r="DQ3471" s="81">
        <v>6.6190245719854255E-5</v>
      </c>
      <c r="DR3471" s="81">
        <v>0</v>
      </c>
      <c r="DS3471" s="81">
        <v>6.6190245719854255E-5</v>
      </c>
      <c r="DT3471" s="81">
        <v>6.6190245719854255E-5</v>
      </c>
      <c r="DU3471" s="81">
        <v>0</v>
      </c>
      <c r="DV3471" s="81">
        <v>6.6190245719854255E-5</v>
      </c>
      <c r="DW3471" s="81">
        <v>6.6190245719854255E-5</v>
      </c>
      <c r="GE3471" s="81" t="s">
        <v>449</v>
      </c>
      <c r="GF3471" s="81" t="s">
        <v>155</v>
      </c>
      <c r="GG3471" s="81" t="s">
        <v>476</v>
      </c>
      <c r="GH3471" s="81" t="s">
        <v>453</v>
      </c>
      <c r="GI3471" s="81">
        <v>2032</v>
      </c>
      <c r="GJ3471" s="81" t="s">
        <v>201</v>
      </c>
      <c r="GK3471" s="81">
        <v>3.9055083184884647E-2</v>
      </c>
      <c r="GL3471" s="81">
        <v>88.505645999999999</v>
      </c>
      <c r="GM3471" s="81">
        <v>2032</v>
      </c>
      <c r="GN3471" s="81" t="s">
        <v>173</v>
      </c>
      <c r="GO3471" s="81">
        <v>1.1148832299820636E-2</v>
      </c>
      <c r="GP3471" s="81">
        <v>10</v>
      </c>
      <c r="GQ3471" s="81">
        <v>0</v>
      </c>
      <c r="GR3471" s="81" t="s">
        <v>448</v>
      </c>
      <c r="GS3471" s="81">
        <v>0</v>
      </c>
      <c r="GT3471" s="81">
        <v>0</v>
      </c>
      <c r="GU3471" s="81">
        <v>0</v>
      </c>
      <c r="GV3471" s="81">
        <v>0</v>
      </c>
      <c r="GW3471" s="81">
        <v>0</v>
      </c>
      <c r="GX3471" s="81">
        <v>0</v>
      </c>
      <c r="GY3471" s="81">
        <v>1.1148832299820636E-2</v>
      </c>
      <c r="GZ3471" s="81">
        <v>4.3541857288382374E-4</v>
      </c>
    </row>
    <row r="3472" spans="98:208" x14ac:dyDescent="0.25">
      <c r="CT3472" s="81" t="s">
        <v>155</v>
      </c>
      <c r="CU3472" s="81" t="s">
        <v>474</v>
      </c>
      <c r="CV3472" s="81" t="s">
        <v>451</v>
      </c>
      <c r="CW3472" s="81">
        <v>2031</v>
      </c>
      <c r="CX3472" s="81">
        <v>0</v>
      </c>
      <c r="CY3472" s="81">
        <v>0</v>
      </c>
      <c r="CZ3472" s="81">
        <v>0</v>
      </c>
      <c r="DA3472" s="81">
        <v>0</v>
      </c>
      <c r="DB3472" s="81">
        <v>9534.9220877096814</v>
      </c>
      <c r="DC3472" s="81">
        <v>247.27299216495319</v>
      </c>
      <c r="DD3472" s="81">
        <v>9287.649095544728</v>
      </c>
      <c r="DE3472" s="81">
        <v>0</v>
      </c>
      <c r="DF3472" s="81">
        <v>0</v>
      </c>
      <c r="DG3472" s="81">
        <v>0</v>
      </c>
      <c r="DH3472" s="81">
        <v>2.7568051219219254</v>
      </c>
      <c r="DI3472" s="81">
        <v>2.7568051219219254</v>
      </c>
      <c r="DJ3472" s="81">
        <v>2.4009765940114502E-5</v>
      </c>
      <c r="DL3472" s="81">
        <v>0</v>
      </c>
      <c r="DM3472" s="81">
        <v>0</v>
      </c>
      <c r="DN3472" s="81">
        <v>0</v>
      </c>
      <c r="DO3472" s="81">
        <v>0</v>
      </c>
      <c r="DP3472" s="81">
        <v>0</v>
      </c>
      <c r="DQ3472" s="81">
        <v>0</v>
      </c>
      <c r="DR3472" s="81">
        <v>0</v>
      </c>
      <c r="DS3472" s="81">
        <v>6.6190245719854255E-5</v>
      </c>
      <c r="DT3472" s="81">
        <v>6.6190245719854255E-5</v>
      </c>
      <c r="DU3472" s="81">
        <v>0</v>
      </c>
      <c r="DV3472" s="81">
        <v>6.6190245719854255E-5</v>
      </c>
      <c r="DW3472" s="81">
        <v>6.6190245719854255E-5</v>
      </c>
      <c r="GE3472" s="81" t="s">
        <v>449</v>
      </c>
      <c r="GF3472" s="81" t="s">
        <v>155</v>
      </c>
      <c r="GG3472" s="81" t="s">
        <v>476</v>
      </c>
      <c r="GH3472" s="81" t="s">
        <v>454</v>
      </c>
      <c r="GI3472" s="81">
        <v>2021</v>
      </c>
      <c r="GJ3472" s="81" t="s">
        <v>201</v>
      </c>
      <c r="GK3472" s="81">
        <v>409.22373582044048</v>
      </c>
      <c r="GL3472" s="81">
        <v>88.505645999999999</v>
      </c>
      <c r="GM3472" s="81">
        <v>2021</v>
      </c>
      <c r="GN3472" s="81" t="s">
        <v>173</v>
      </c>
      <c r="GO3472" s="81">
        <v>1.1148832299820636E-2</v>
      </c>
      <c r="GP3472" s="81">
        <v>10</v>
      </c>
      <c r="GQ3472" s="81">
        <v>0</v>
      </c>
      <c r="GR3472" s="81" t="s">
        <v>448</v>
      </c>
      <c r="GS3472" s="81">
        <v>1.1148832299820636E-2</v>
      </c>
      <c r="GT3472" s="81">
        <v>4.5623668037681941</v>
      </c>
      <c r="GU3472" s="81">
        <v>1.1148832299820636E-2</v>
      </c>
      <c r="GV3472" s="81">
        <v>4.5623668037681941</v>
      </c>
      <c r="GW3472" s="81">
        <v>0</v>
      </c>
      <c r="GX3472" s="81">
        <v>0</v>
      </c>
      <c r="GY3472" s="81">
        <v>0</v>
      </c>
      <c r="GZ3472" s="81">
        <v>0</v>
      </c>
    </row>
    <row r="3473" spans="98:208" x14ac:dyDescent="0.25">
      <c r="CT3473" s="81" t="s">
        <v>155</v>
      </c>
      <c r="CU3473" s="81" t="s">
        <v>474</v>
      </c>
      <c r="CV3473" s="81" t="s">
        <v>451</v>
      </c>
      <c r="CW3473" s="81">
        <v>2032</v>
      </c>
      <c r="CX3473" s="81">
        <v>0</v>
      </c>
      <c r="CY3473" s="81">
        <v>0</v>
      </c>
      <c r="CZ3473" s="81">
        <v>0</v>
      </c>
      <c r="DA3473" s="81">
        <v>0</v>
      </c>
      <c r="DB3473" s="81">
        <v>9534.9220877096814</v>
      </c>
      <c r="DC3473" s="81">
        <v>247.27299216495319</v>
      </c>
      <c r="DD3473" s="81">
        <v>9287.649095544728</v>
      </c>
      <c r="DE3473" s="81">
        <v>0</v>
      </c>
      <c r="DF3473" s="81">
        <v>0</v>
      </c>
      <c r="DG3473" s="81">
        <v>0</v>
      </c>
      <c r="DH3473" s="81">
        <v>0</v>
      </c>
      <c r="DI3473" s="81">
        <v>2.7568051219219254</v>
      </c>
      <c r="DJ3473" s="81">
        <v>2.4009765940114502E-5</v>
      </c>
      <c r="DL3473" s="81">
        <v>0</v>
      </c>
      <c r="DM3473" s="81">
        <v>0</v>
      </c>
      <c r="DN3473" s="81">
        <v>0</v>
      </c>
      <c r="DO3473" s="81">
        <v>0</v>
      </c>
      <c r="DP3473" s="81">
        <v>0</v>
      </c>
      <c r="DQ3473" s="81">
        <v>0</v>
      </c>
      <c r="DR3473" s="81">
        <v>0</v>
      </c>
      <c r="DS3473" s="81">
        <v>0</v>
      </c>
      <c r="DT3473" s="81">
        <v>0</v>
      </c>
      <c r="DU3473" s="81">
        <v>0</v>
      </c>
      <c r="DV3473" s="81">
        <v>6.6190245719854255E-5</v>
      </c>
      <c r="DW3473" s="81">
        <v>6.6190245719854255E-5</v>
      </c>
      <c r="GE3473" s="81" t="s">
        <v>449</v>
      </c>
      <c r="GF3473" s="81" t="s">
        <v>155</v>
      </c>
      <c r="GG3473" s="81" t="s">
        <v>476</v>
      </c>
      <c r="GH3473" s="81" t="s">
        <v>454</v>
      </c>
      <c r="GI3473" s="81">
        <v>2022</v>
      </c>
      <c r="GJ3473" s="81" t="s">
        <v>201</v>
      </c>
      <c r="GK3473" s="81">
        <v>409.22373582044048</v>
      </c>
      <c r="GL3473" s="81">
        <v>88.505645999999999</v>
      </c>
      <c r="GM3473" s="81">
        <v>2022</v>
      </c>
      <c r="GN3473" s="81" t="s">
        <v>173</v>
      </c>
      <c r="GO3473" s="81">
        <v>1.1148832299820636E-2</v>
      </c>
      <c r="GP3473" s="81">
        <v>10</v>
      </c>
      <c r="GQ3473" s="81">
        <v>0</v>
      </c>
      <c r="GR3473" s="81" t="s">
        <v>448</v>
      </c>
      <c r="GS3473" s="81">
        <v>1.1148832299820636E-2</v>
      </c>
      <c r="GT3473" s="81">
        <v>4.5623668037681941</v>
      </c>
      <c r="GU3473" s="81">
        <v>1.1148832299820636E-2</v>
      </c>
      <c r="GV3473" s="81">
        <v>4.5623668037681941</v>
      </c>
      <c r="GW3473" s="81">
        <v>1.1148832299820636E-2</v>
      </c>
      <c r="GX3473" s="81">
        <v>4.5623668037681941</v>
      </c>
      <c r="GY3473" s="81">
        <v>0</v>
      </c>
      <c r="GZ3473" s="81">
        <v>0</v>
      </c>
    </row>
    <row r="3474" spans="98:208" x14ac:dyDescent="0.25">
      <c r="CT3474" s="81" t="s">
        <v>155</v>
      </c>
      <c r="CU3474" s="81" t="s">
        <v>474</v>
      </c>
      <c r="CV3474" s="81" t="s">
        <v>452</v>
      </c>
      <c r="CW3474" s="81">
        <v>2020</v>
      </c>
      <c r="CX3474" s="81">
        <v>0</v>
      </c>
      <c r="CY3474" s="81">
        <v>0</v>
      </c>
      <c r="CZ3474" s="81">
        <v>0</v>
      </c>
      <c r="DA3474" s="81">
        <v>0</v>
      </c>
      <c r="DB3474" s="81">
        <v>5.2405583313015613</v>
      </c>
      <c r="DC3474" s="81">
        <v>0.69641821681223315</v>
      </c>
      <c r="DD3474" s="81">
        <v>2.94196415228103</v>
      </c>
      <c r="DE3474" s="81">
        <v>1.6021759622082909</v>
      </c>
      <c r="DF3474" s="81">
        <v>7.7642499097797159E-3</v>
      </c>
      <c r="DG3474" s="81">
        <v>0</v>
      </c>
      <c r="DH3474" s="81">
        <v>0</v>
      </c>
      <c r="DI3474" s="81">
        <v>0</v>
      </c>
      <c r="DJ3474" s="81">
        <v>9.7823575568589061E-5</v>
      </c>
      <c r="DL3474" s="81">
        <v>0</v>
      </c>
      <c r="DM3474" s="81">
        <v>7.5952668778274688E-7</v>
      </c>
      <c r="DN3474" s="81">
        <v>7.5952668778274688E-7</v>
      </c>
      <c r="DO3474" s="81">
        <v>0</v>
      </c>
      <c r="DP3474" s="81">
        <v>0</v>
      </c>
      <c r="DQ3474" s="81">
        <v>0</v>
      </c>
      <c r="DR3474" s="81">
        <v>0</v>
      </c>
      <c r="DS3474" s="81">
        <v>0</v>
      </c>
      <c r="DT3474" s="81">
        <v>0</v>
      </c>
      <c r="DU3474" s="81">
        <v>0</v>
      </c>
      <c r="DV3474" s="81">
        <v>0</v>
      </c>
      <c r="DW3474" s="81">
        <v>0</v>
      </c>
      <c r="GE3474" s="81" t="s">
        <v>449</v>
      </c>
      <c r="GF3474" s="81" t="s">
        <v>155</v>
      </c>
      <c r="GG3474" s="81" t="s">
        <v>476</v>
      </c>
      <c r="GH3474" s="81" t="s">
        <v>454</v>
      </c>
      <c r="GI3474" s="81">
        <v>2023</v>
      </c>
      <c r="GJ3474" s="81" t="s">
        <v>201</v>
      </c>
      <c r="GK3474" s="81">
        <v>428.60232122030828</v>
      </c>
      <c r="GL3474" s="81">
        <v>88.505645999999999</v>
      </c>
      <c r="GM3474" s="81">
        <v>2023</v>
      </c>
      <c r="GN3474" s="81" t="s">
        <v>173</v>
      </c>
      <c r="GO3474" s="81">
        <v>1.1148832299820636E-2</v>
      </c>
      <c r="GP3474" s="81">
        <v>10</v>
      </c>
      <c r="GQ3474" s="81">
        <v>0</v>
      </c>
      <c r="GR3474" s="81" t="s">
        <v>448</v>
      </c>
      <c r="GS3474" s="81">
        <v>1.1148832299820636E-2</v>
      </c>
      <c r="GT3474" s="81">
        <v>4.778415402599073</v>
      </c>
      <c r="GU3474" s="81">
        <v>1.1148832299820636E-2</v>
      </c>
      <c r="GV3474" s="81">
        <v>4.778415402599073</v>
      </c>
      <c r="GW3474" s="81">
        <v>1.1148832299820636E-2</v>
      </c>
      <c r="GX3474" s="81">
        <v>4.778415402599073</v>
      </c>
      <c r="GY3474" s="81">
        <v>1.1148832299820636E-2</v>
      </c>
      <c r="GZ3474" s="81">
        <v>4.778415402599073</v>
      </c>
    </row>
    <row r="3475" spans="98:208" x14ac:dyDescent="0.25">
      <c r="CT3475" s="81" t="s">
        <v>155</v>
      </c>
      <c r="CU3475" s="81" t="s">
        <v>474</v>
      </c>
      <c r="CV3475" s="81" t="s">
        <v>452</v>
      </c>
      <c r="CW3475" s="81">
        <v>2021</v>
      </c>
      <c r="CX3475" s="81">
        <v>0</v>
      </c>
      <c r="CY3475" s="81">
        <v>0</v>
      </c>
      <c r="CZ3475" s="81">
        <v>0</v>
      </c>
      <c r="DA3475" s="81">
        <v>0</v>
      </c>
      <c r="DB3475" s="81">
        <v>5.2405583313015613</v>
      </c>
      <c r="DC3475" s="81">
        <v>0.69641821681223315</v>
      </c>
      <c r="DD3475" s="81">
        <v>2.94196415228103</v>
      </c>
      <c r="DE3475" s="81">
        <v>1.6021759622082909</v>
      </c>
      <c r="DF3475" s="81">
        <v>7.7642499097797159E-3</v>
      </c>
      <c r="DG3475" s="81">
        <v>7.7642499097797159E-3</v>
      </c>
      <c r="DH3475" s="81">
        <v>0</v>
      </c>
      <c r="DI3475" s="81">
        <v>0</v>
      </c>
      <c r="DJ3475" s="81">
        <v>9.7823575568589061E-5</v>
      </c>
      <c r="DL3475" s="81">
        <v>0</v>
      </c>
      <c r="DM3475" s="81">
        <v>7.5952668778274688E-7</v>
      </c>
      <c r="DN3475" s="81">
        <v>7.5952668778274688E-7</v>
      </c>
      <c r="DO3475" s="81">
        <v>0</v>
      </c>
      <c r="DP3475" s="81">
        <v>7.5952668778274688E-7</v>
      </c>
      <c r="DQ3475" s="81">
        <v>7.5952668778274688E-7</v>
      </c>
      <c r="DR3475" s="81">
        <v>0</v>
      </c>
      <c r="DS3475" s="81">
        <v>0</v>
      </c>
      <c r="DT3475" s="81">
        <v>0</v>
      </c>
      <c r="DU3475" s="81">
        <v>0</v>
      </c>
      <c r="DV3475" s="81">
        <v>0</v>
      </c>
      <c r="DW3475" s="81">
        <v>0</v>
      </c>
      <c r="GE3475" s="81" t="s">
        <v>449</v>
      </c>
      <c r="GF3475" s="81" t="s">
        <v>155</v>
      </c>
      <c r="GG3475" s="81" t="s">
        <v>476</v>
      </c>
      <c r="GH3475" s="81" t="s">
        <v>454</v>
      </c>
      <c r="GI3475" s="81">
        <v>2024</v>
      </c>
      <c r="GJ3475" s="81" t="s">
        <v>201</v>
      </c>
      <c r="GK3475" s="81">
        <v>428.60232122030828</v>
      </c>
      <c r="GL3475" s="81">
        <v>88.505645999999999</v>
      </c>
      <c r="GM3475" s="81">
        <v>2024</v>
      </c>
      <c r="GN3475" s="81" t="s">
        <v>173</v>
      </c>
      <c r="GO3475" s="81">
        <v>1.1148832299820636E-2</v>
      </c>
      <c r="GP3475" s="81">
        <v>10</v>
      </c>
      <c r="GQ3475" s="81">
        <v>0</v>
      </c>
      <c r="GR3475" s="81" t="s">
        <v>448</v>
      </c>
      <c r="GS3475" s="81">
        <v>1.1148832299820636E-2</v>
      </c>
      <c r="GT3475" s="81">
        <v>4.778415402599073</v>
      </c>
      <c r="GU3475" s="81">
        <v>1.1148832299820636E-2</v>
      </c>
      <c r="GV3475" s="81">
        <v>4.778415402599073</v>
      </c>
      <c r="GW3475" s="81">
        <v>1.1148832299820636E-2</v>
      </c>
      <c r="GX3475" s="81">
        <v>4.778415402599073</v>
      </c>
      <c r="GY3475" s="81">
        <v>1.1148832299820636E-2</v>
      </c>
      <c r="GZ3475" s="81">
        <v>4.778415402599073</v>
      </c>
    </row>
    <row r="3476" spans="98:208" x14ac:dyDescent="0.25">
      <c r="CT3476" s="81" t="s">
        <v>155</v>
      </c>
      <c r="CU3476" s="81" t="s">
        <v>474</v>
      </c>
      <c r="CV3476" s="81" t="s">
        <v>452</v>
      </c>
      <c r="CW3476" s="81">
        <v>2022</v>
      </c>
      <c r="CX3476" s="81">
        <v>0</v>
      </c>
      <c r="CY3476" s="81">
        <v>0</v>
      </c>
      <c r="CZ3476" s="81">
        <v>0</v>
      </c>
      <c r="DA3476" s="81">
        <v>0</v>
      </c>
      <c r="DB3476" s="81">
        <v>5.2405583313015613</v>
      </c>
      <c r="DC3476" s="81">
        <v>0.69641821681223315</v>
      </c>
      <c r="DD3476" s="81">
        <v>2.94196415228103</v>
      </c>
      <c r="DE3476" s="81">
        <v>1.6021759622082909</v>
      </c>
      <c r="DF3476" s="81">
        <v>7.7642499097797159E-3</v>
      </c>
      <c r="DG3476" s="81">
        <v>7.7642499097797159E-3</v>
      </c>
      <c r="DH3476" s="81">
        <v>7.7642499097797159E-3</v>
      </c>
      <c r="DI3476" s="81">
        <v>0</v>
      </c>
      <c r="DJ3476" s="81">
        <v>9.7823575568589061E-5</v>
      </c>
      <c r="DL3476" s="81">
        <v>0</v>
      </c>
      <c r="DM3476" s="81">
        <v>7.5952668778274688E-7</v>
      </c>
      <c r="DN3476" s="81">
        <v>7.5952668778274688E-7</v>
      </c>
      <c r="DO3476" s="81">
        <v>0</v>
      </c>
      <c r="DP3476" s="81">
        <v>7.5952668778274688E-7</v>
      </c>
      <c r="DQ3476" s="81">
        <v>7.5952668778274688E-7</v>
      </c>
      <c r="DR3476" s="81">
        <v>0</v>
      </c>
      <c r="DS3476" s="81">
        <v>7.5952668778274688E-7</v>
      </c>
      <c r="DT3476" s="81">
        <v>7.5952668778274688E-7</v>
      </c>
      <c r="DU3476" s="81">
        <v>0</v>
      </c>
      <c r="DV3476" s="81">
        <v>0</v>
      </c>
      <c r="DW3476" s="81">
        <v>0</v>
      </c>
      <c r="GE3476" s="81" t="s">
        <v>449</v>
      </c>
      <c r="GF3476" s="81" t="s">
        <v>155</v>
      </c>
      <c r="GG3476" s="81" t="s">
        <v>476</v>
      </c>
      <c r="GH3476" s="81" t="s">
        <v>454</v>
      </c>
      <c r="GI3476" s="81">
        <v>2025</v>
      </c>
      <c r="GJ3476" s="81" t="s">
        <v>201</v>
      </c>
      <c r="GK3476" s="81">
        <v>428.60232122030828</v>
      </c>
      <c r="GL3476" s="81">
        <v>88.505645999999999</v>
      </c>
      <c r="GM3476" s="81">
        <v>2025</v>
      </c>
      <c r="GN3476" s="81" t="s">
        <v>173</v>
      </c>
      <c r="GO3476" s="81">
        <v>1.1148832299820636E-2</v>
      </c>
      <c r="GP3476" s="81">
        <v>10</v>
      </c>
      <c r="GQ3476" s="81">
        <v>0</v>
      </c>
      <c r="GR3476" s="81" t="s">
        <v>448</v>
      </c>
      <c r="GS3476" s="81">
        <v>1.1148832299820636E-2</v>
      </c>
      <c r="GT3476" s="81">
        <v>4.778415402599073</v>
      </c>
      <c r="GU3476" s="81">
        <v>1.1148832299820636E-2</v>
      </c>
      <c r="GV3476" s="81">
        <v>4.778415402599073</v>
      </c>
      <c r="GW3476" s="81">
        <v>1.1148832299820636E-2</v>
      </c>
      <c r="GX3476" s="81">
        <v>4.778415402599073</v>
      </c>
      <c r="GY3476" s="81">
        <v>1.1148832299820636E-2</v>
      </c>
      <c r="GZ3476" s="81">
        <v>4.778415402599073</v>
      </c>
    </row>
    <row r="3477" spans="98:208" x14ac:dyDescent="0.25">
      <c r="CT3477" s="81" t="s">
        <v>155</v>
      </c>
      <c r="CU3477" s="81" t="s">
        <v>474</v>
      </c>
      <c r="CV3477" s="81" t="s">
        <v>452</v>
      </c>
      <c r="CW3477" s="81">
        <v>2023</v>
      </c>
      <c r="CX3477" s="81">
        <v>0</v>
      </c>
      <c r="CY3477" s="81">
        <v>0</v>
      </c>
      <c r="CZ3477" s="81">
        <v>0</v>
      </c>
      <c r="DA3477" s="81">
        <v>0</v>
      </c>
      <c r="DB3477" s="81">
        <v>5.4750346070077871</v>
      </c>
      <c r="DC3477" s="81">
        <v>0.71896016785821215</v>
      </c>
      <c r="DD3477" s="81">
        <v>3.0714971986151141</v>
      </c>
      <c r="DE3477" s="81">
        <v>1.6845772405344539</v>
      </c>
      <c r="DF3477" s="81">
        <v>8.0155663417021024E-3</v>
      </c>
      <c r="DG3477" s="81">
        <v>8.0155663417021024E-3</v>
      </c>
      <c r="DH3477" s="81">
        <v>8.0155663417021024E-3</v>
      </c>
      <c r="DI3477" s="81">
        <v>8.0155663417021024E-3</v>
      </c>
      <c r="DJ3477" s="81">
        <v>9.7823575568589061E-5</v>
      </c>
      <c r="DL3477" s="81">
        <v>0</v>
      </c>
      <c r="DM3477" s="81">
        <v>7.8411135975253462E-7</v>
      </c>
      <c r="DN3477" s="81">
        <v>7.8411135975253462E-7</v>
      </c>
      <c r="DO3477" s="81">
        <v>0</v>
      </c>
      <c r="DP3477" s="81">
        <v>7.8411135975253462E-7</v>
      </c>
      <c r="DQ3477" s="81">
        <v>7.8411135975253462E-7</v>
      </c>
      <c r="DR3477" s="81">
        <v>0</v>
      </c>
      <c r="DS3477" s="81">
        <v>7.8411135975253462E-7</v>
      </c>
      <c r="DT3477" s="81">
        <v>7.8411135975253462E-7</v>
      </c>
      <c r="DU3477" s="81">
        <v>0</v>
      </c>
      <c r="DV3477" s="81">
        <v>7.8411135975253462E-7</v>
      </c>
      <c r="DW3477" s="81">
        <v>7.8411135975253462E-7</v>
      </c>
      <c r="GE3477" s="81" t="s">
        <v>449</v>
      </c>
      <c r="GF3477" s="81" t="s">
        <v>155</v>
      </c>
      <c r="GG3477" s="81" t="s">
        <v>476</v>
      </c>
      <c r="GH3477" s="81" t="s">
        <v>454</v>
      </c>
      <c r="GI3477" s="81">
        <v>2026</v>
      </c>
      <c r="GJ3477" s="81" t="s">
        <v>201</v>
      </c>
      <c r="GK3477" s="81">
        <v>428.60232122030828</v>
      </c>
      <c r="GL3477" s="81">
        <v>88.505645999999999</v>
      </c>
      <c r="GM3477" s="81">
        <v>2026</v>
      </c>
      <c r="GN3477" s="81" t="s">
        <v>173</v>
      </c>
      <c r="GO3477" s="81">
        <v>1.1148832299820636E-2</v>
      </c>
      <c r="GP3477" s="81">
        <v>10</v>
      </c>
      <c r="GQ3477" s="81">
        <v>0</v>
      </c>
      <c r="GR3477" s="81" t="s">
        <v>448</v>
      </c>
      <c r="GS3477" s="81">
        <v>1.1148832299820636E-2</v>
      </c>
      <c r="GT3477" s="81">
        <v>4.778415402599073</v>
      </c>
      <c r="GU3477" s="81">
        <v>1.1148832299820636E-2</v>
      </c>
      <c r="GV3477" s="81">
        <v>4.778415402599073</v>
      </c>
      <c r="GW3477" s="81">
        <v>1.1148832299820636E-2</v>
      </c>
      <c r="GX3477" s="81">
        <v>4.778415402599073</v>
      </c>
      <c r="GY3477" s="81">
        <v>1.1148832299820636E-2</v>
      </c>
      <c r="GZ3477" s="81">
        <v>4.778415402599073</v>
      </c>
    </row>
    <row r="3478" spans="98:208" x14ac:dyDescent="0.25">
      <c r="CT3478" s="81" t="s">
        <v>155</v>
      </c>
      <c r="CU3478" s="81" t="s">
        <v>474</v>
      </c>
      <c r="CV3478" s="81" t="s">
        <v>452</v>
      </c>
      <c r="CW3478" s="81">
        <v>2024</v>
      </c>
      <c r="CX3478" s="81">
        <v>0</v>
      </c>
      <c r="CY3478" s="81">
        <v>0</v>
      </c>
      <c r="CZ3478" s="81">
        <v>0</v>
      </c>
      <c r="DA3478" s="81">
        <v>0</v>
      </c>
      <c r="DB3478" s="81">
        <v>5.4750346070077871</v>
      </c>
      <c r="DC3478" s="81">
        <v>0.71896016785821215</v>
      </c>
      <c r="DD3478" s="81">
        <v>3.0714971986151141</v>
      </c>
      <c r="DE3478" s="81">
        <v>1.6845772405344539</v>
      </c>
      <c r="DF3478" s="81">
        <v>8.0155663417021024E-3</v>
      </c>
      <c r="DG3478" s="81">
        <v>8.0155663417021024E-3</v>
      </c>
      <c r="DH3478" s="81">
        <v>8.0155663417021024E-3</v>
      </c>
      <c r="DI3478" s="81">
        <v>8.0155663417021024E-3</v>
      </c>
      <c r="DJ3478" s="81">
        <v>9.7823575568589061E-5</v>
      </c>
      <c r="DL3478" s="81">
        <v>0</v>
      </c>
      <c r="DM3478" s="81">
        <v>7.8411135975253462E-7</v>
      </c>
      <c r="DN3478" s="81">
        <v>7.8411135975253462E-7</v>
      </c>
      <c r="DO3478" s="81">
        <v>0</v>
      </c>
      <c r="DP3478" s="81">
        <v>7.8411135975253462E-7</v>
      </c>
      <c r="DQ3478" s="81">
        <v>7.8411135975253462E-7</v>
      </c>
      <c r="DR3478" s="81">
        <v>0</v>
      </c>
      <c r="DS3478" s="81">
        <v>7.8411135975253462E-7</v>
      </c>
      <c r="DT3478" s="81">
        <v>7.8411135975253462E-7</v>
      </c>
      <c r="DU3478" s="81">
        <v>0</v>
      </c>
      <c r="DV3478" s="81">
        <v>7.8411135975253462E-7</v>
      </c>
      <c r="DW3478" s="81">
        <v>7.8411135975253462E-7</v>
      </c>
      <c r="GE3478" s="81" t="s">
        <v>449</v>
      </c>
      <c r="GF3478" s="81" t="s">
        <v>155</v>
      </c>
      <c r="GG3478" s="81" t="s">
        <v>476</v>
      </c>
      <c r="GH3478" s="81" t="s">
        <v>454</v>
      </c>
      <c r="GI3478" s="81">
        <v>2027</v>
      </c>
      <c r="GJ3478" s="81" t="s">
        <v>201</v>
      </c>
      <c r="GK3478" s="81">
        <v>428.60232122030828</v>
      </c>
      <c r="GL3478" s="81">
        <v>88.505645999999999</v>
      </c>
      <c r="GM3478" s="81">
        <v>2027</v>
      </c>
      <c r="GN3478" s="81" t="s">
        <v>173</v>
      </c>
      <c r="GO3478" s="81">
        <v>1.1148832299820636E-2</v>
      </c>
      <c r="GP3478" s="81">
        <v>10</v>
      </c>
      <c r="GQ3478" s="81">
        <v>0</v>
      </c>
      <c r="GR3478" s="81" t="s">
        <v>448</v>
      </c>
      <c r="GS3478" s="81">
        <v>1.1148832299820636E-2</v>
      </c>
      <c r="GT3478" s="81">
        <v>4.778415402599073</v>
      </c>
      <c r="GU3478" s="81">
        <v>1.1148832299820636E-2</v>
      </c>
      <c r="GV3478" s="81">
        <v>4.778415402599073</v>
      </c>
      <c r="GW3478" s="81">
        <v>1.1148832299820636E-2</v>
      </c>
      <c r="GX3478" s="81">
        <v>4.778415402599073</v>
      </c>
      <c r="GY3478" s="81">
        <v>1.1148832299820636E-2</v>
      </c>
      <c r="GZ3478" s="81">
        <v>4.778415402599073</v>
      </c>
    </row>
    <row r="3479" spans="98:208" x14ac:dyDescent="0.25">
      <c r="CT3479" s="81" t="s">
        <v>155</v>
      </c>
      <c r="CU3479" s="81" t="s">
        <v>474</v>
      </c>
      <c r="CV3479" s="81" t="s">
        <v>452</v>
      </c>
      <c r="CW3479" s="81">
        <v>2025</v>
      </c>
      <c r="CX3479" s="81">
        <v>0</v>
      </c>
      <c r="CY3479" s="81">
        <v>0</v>
      </c>
      <c r="CZ3479" s="81">
        <v>0</v>
      </c>
      <c r="DA3479" s="81">
        <v>0</v>
      </c>
      <c r="DB3479" s="81">
        <v>5.4750346070077871</v>
      </c>
      <c r="DC3479" s="81">
        <v>0.71896016785821215</v>
      </c>
      <c r="DD3479" s="81">
        <v>3.0714971986151141</v>
      </c>
      <c r="DE3479" s="81">
        <v>1.6845772405344539</v>
      </c>
      <c r="DF3479" s="81">
        <v>8.0155663417021024E-3</v>
      </c>
      <c r="DG3479" s="81">
        <v>8.0155663417021024E-3</v>
      </c>
      <c r="DH3479" s="81">
        <v>8.0155663417021024E-3</v>
      </c>
      <c r="DI3479" s="81">
        <v>8.0155663417021024E-3</v>
      </c>
      <c r="DJ3479" s="81">
        <v>9.7823575568589061E-5</v>
      </c>
      <c r="DL3479" s="81">
        <v>0</v>
      </c>
      <c r="DM3479" s="81">
        <v>7.8411135975253462E-7</v>
      </c>
      <c r="DN3479" s="81">
        <v>7.8411135975253462E-7</v>
      </c>
      <c r="DO3479" s="81">
        <v>0</v>
      </c>
      <c r="DP3479" s="81">
        <v>7.8411135975253462E-7</v>
      </c>
      <c r="DQ3479" s="81">
        <v>7.8411135975253462E-7</v>
      </c>
      <c r="DR3479" s="81">
        <v>0</v>
      </c>
      <c r="DS3479" s="81">
        <v>7.8411135975253462E-7</v>
      </c>
      <c r="DT3479" s="81">
        <v>7.8411135975253462E-7</v>
      </c>
      <c r="DU3479" s="81">
        <v>0</v>
      </c>
      <c r="DV3479" s="81">
        <v>7.8411135975253462E-7</v>
      </c>
      <c r="DW3479" s="81">
        <v>7.8411135975253462E-7</v>
      </c>
      <c r="GE3479" s="81" t="s">
        <v>449</v>
      </c>
      <c r="GF3479" s="81" t="s">
        <v>155</v>
      </c>
      <c r="GG3479" s="81" t="s">
        <v>476</v>
      </c>
      <c r="GH3479" s="81" t="s">
        <v>454</v>
      </c>
      <c r="GI3479" s="81">
        <v>2028</v>
      </c>
      <c r="GJ3479" s="81" t="s">
        <v>201</v>
      </c>
      <c r="GK3479" s="81">
        <v>453.26096055717272</v>
      </c>
      <c r="GL3479" s="81">
        <v>88.505645999999999</v>
      </c>
      <c r="GM3479" s="81">
        <v>2028</v>
      </c>
      <c r="GN3479" s="81" t="s">
        <v>173</v>
      </c>
      <c r="GO3479" s="81">
        <v>1.1148832299820636E-2</v>
      </c>
      <c r="GP3479" s="81">
        <v>10</v>
      </c>
      <c r="GQ3479" s="81">
        <v>0</v>
      </c>
      <c r="GR3479" s="81" t="s">
        <v>448</v>
      </c>
      <c r="GS3479" s="81">
        <v>1.1148832299820636E-2</v>
      </c>
      <c r="GT3479" s="81">
        <v>5.053330437307535</v>
      </c>
      <c r="GU3479" s="81">
        <v>1.1148832299820636E-2</v>
      </c>
      <c r="GV3479" s="81">
        <v>5.053330437307535</v>
      </c>
      <c r="GW3479" s="81">
        <v>1.1148832299820636E-2</v>
      </c>
      <c r="GX3479" s="81">
        <v>5.053330437307535</v>
      </c>
      <c r="GY3479" s="81">
        <v>1.1148832299820636E-2</v>
      </c>
      <c r="GZ3479" s="81">
        <v>5.053330437307535</v>
      </c>
    </row>
    <row r="3480" spans="98:208" x14ac:dyDescent="0.25">
      <c r="CT3480" s="81" t="s">
        <v>155</v>
      </c>
      <c r="CU3480" s="81" t="s">
        <v>474</v>
      </c>
      <c r="CV3480" s="81" t="s">
        <v>452</v>
      </c>
      <c r="CW3480" s="81">
        <v>2026</v>
      </c>
      <c r="CX3480" s="81">
        <v>0</v>
      </c>
      <c r="CY3480" s="81">
        <v>0</v>
      </c>
      <c r="CZ3480" s="81">
        <v>0</v>
      </c>
      <c r="DA3480" s="81">
        <v>0</v>
      </c>
      <c r="DB3480" s="81">
        <v>5.4750346070077871</v>
      </c>
      <c r="DC3480" s="81">
        <v>0.71896016785821215</v>
      </c>
      <c r="DD3480" s="81">
        <v>3.0714971986151141</v>
      </c>
      <c r="DE3480" s="81">
        <v>1.6845772405344539</v>
      </c>
      <c r="DF3480" s="81">
        <v>8.0155663417021024E-3</v>
      </c>
      <c r="DG3480" s="81">
        <v>8.0155663417021024E-3</v>
      </c>
      <c r="DH3480" s="81">
        <v>8.0155663417021024E-3</v>
      </c>
      <c r="DI3480" s="81">
        <v>8.0155663417021024E-3</v>
      </c>
      <c r="DJ3480" s="81">
        <v>9.7823575568589061E-5</v>
      </c>
      <c r="DL3480" s="81">
        <v>0</v>
      </c>
      <c r="DM3480" s="81">
        <v>7.8411135975253462E-7</v>
      </c>
      <c r="DN3480" s="81">
        <v>7.8411135975253462E-7</v>
      </c>
      <c r="DO3480" s="81">
        <v>0</v>
      </c>
      <c r="DP3480" s="81">
        <v>7.8411135975253462E-7</v>
      </c>
      <c r="DQ3480" s="81">
        <v>7.8411135975253462E-7</v>
      </c>
      <c r="DR3480" s="81">
        <v>0</v>
      </c>
      <c r="DS3480" s="81">
        <v>7.8411135975253462E-7</v>
      </c>
      <c r="DT3480" s="81">
        <v>7.8411135975253462E-7</v>
      </c>
      <c r="DU3480" s="81">
        <v>0</v>
      </c>
      <c r="DV3480" s="81">
        <v>7.8411135975253462E-7</v>
      </c>
      <c r="DW3480" s="81">
        <v>7.8411135975253462E-7</v>
      </c>
      <c r="GE3480" s="81" t="s">
        <v>449</v>
      </c>
      <c r="GF3480" s="81" t="s">
        <v>155</v>
      </c>
      <c r="GG3480" s="81" t="s">
        <v>476</v>
      </c>
      <c r="GH3480" s="81" t="s">
        <v>454</v>
      </c>
      <c r="GI3480" s="81">
        <v>2029</v>
      </c>
      <c r="GJ3480" s="81" t="s">
        <v>201</v>
      </c>
      <c r="GK3480" s="81">
        <v>453.26096055717272</v>
      </c>
      <c r="GL3480" s="81">
        <v>88.505645999999999</v>
      </c>
      <c r="GM3480" s="81">
        <v>2029</v>
      </c>
      <c r="GN3480" s="81" t="s">
        <v>173</v>
      </c>
      <c r="GO3480" s="81">
        <v>1.1148832299820636E-2</v>
      </c>
      <c r="GP3480" s="81">
        <v>10</v>
      </c>
      <c r="GQ3480" s="81">
        <v>0</v>
      </c>
      <c r="GR3480" s="81" t="s">
        <v>448</v>
      </c>
      <c r="GS3480" s="81">
        <v>1.1148832299820636E-2</v>
      </c>
      <c r="GT3480" s="81">
        <v>5.053330437307535</v>
      </c>
      <c r="GU3480" s="81">
        <v>1.1148832299820636E-2</v>
      </c>
      <c r="GV3480" s="81">
        <v>5.053330437307535</v>
      </c>
      <c r="GW3480" s="81">
        <v>1.1148832299820636E-2</v>
      </c>
      <c r="GX3480" s="81">
        <v>5.053330437307535</v>
      </c>
      <c r="GY3480" s="81">
        <v>1.1148832299820636E-2</v>
      </c>
      <c r="GZ3480" s="81">
        <v>5.053330437307535</v>
      </c>
    </row>
    <row r="3481" spans="98:208" x14ac:dyDescent="0.25">
      <c r="CT3481" s="81" t="s">
        <v>155</v>
      </c>
      <c r="CU3481" s="81" t="s">
        <v>474</v>
      </c>
      <c r="CV3481" s="81" t="s">
        <v>452</v>
      </c>
      <c r="CW3481" s="81">
        <v>2027</v>
      </c>
      <c r="CX3481" s="81">
        <v>0</v>
      </c>
      <c r="CY3481" s="81">
        <v>0</v>
      </c>
      <c r="CZ3481" s="81">
        <v>0</v>
      </c>
      <c r="DA3481" s="81">
        <v>0</v>
      </c>
      <c r="DB3481" s="81">
        <v>5.4750346070077871</v>
      </c>
      <c r="DC3481" s="81">
        <v>0.71896016785821215</v>
      </c>
      <c r="DD3481" s="81">
        <v>3.0714971986151141</v>
      </c>
      <c r="DE3481" s="81">
        <v>1.6845772405344539</v>
      </c>
      <c r="DF3481" s="81">
        <v>8.0155663417021024E-3</v>
      </c>
      <c r="DG3481" s="81">
        <v>8.0155663417021024E-3</v>
      </c>
      <c r="DH3481" s="81">
        <v>8.0155663417021024E-3</v>
      </c>
      <c r="DI3481" s="81">
        <v>8.0155663417021024E-3</v>
      </c>
      <c r="DJ3481" s="81">
        <v>9.7823575568589061E-5</v>
      </c>
      <c r="DL3481" s="81">
        <v>0</v>
      </c>
      <c r="DM3481" s="81">
        <v>7.8411135975253462E-7</v>
      </c>
      <c r="DN3481" s="81">
        <v>7.8411135975253462E-7</v>
      </c>
      <c r="DO3481" s="81">
        <v>0</v>
      </c>
      <c r="DP3481" s="81">
        <v>7.8411135975253462E-7</v>
      </c>
      <c r="DQ3481" s="81">
        <v>7.8411135975253462E-7</v>
      </c>
      <c r="DR3481" s="81">
        <v>0</v>
      </c>
      <c r="DS3481" s="81">
        <v>7.8411135975253462E-7</v>
      </c>
      <c r="DT3481" s="81">
        <v>7.8411135975253462E-7</v>
      </c>
      <c r="DU3481" s="81">
        <v>0</v>
      </c>
      <c r="DV3481" s="81">
        <v>7.8411135975253462E-7</v>
      </c>
      <c r="DW3481" s="81">
        <v>7.8411135975253462E-7</v>
      </c>
      <c r="GE3481" s="81" t="s">
        <v>449</v>
      </c>
      <c r="GF3481" s="81" t="s">
        <v>155</v>
      </c>
      <c r="GG3481" s="81" t="s">
        <v>476</v>
      </c>
      <c r="GH3481" s="81" t="s">
        <v>454</v>
      </c>
      <c r="GI3481" s="81">
        <v>2030</v>
      </c>
      <c r="GJ3481" s="81" t="s">
        <v>201</v>
      </c>
      <c r="GK3481" s="81">
        <v>453.26096055717272</v>
      </c>
      <c r="GL3481" s="81">
        <v>88.505645999999999</v>
      </c>
      <c r="GM3481" s="81">
        <v>2030</v>
      </c>
      <c r="GN3481" s="81" t="s">
        <v>173</v>
      </c>
      <c r="GO3481" s="81">
        <v>1.1148832299820636E-2</v>
      </c>
      <c r="GP3481" s="81">
        <v>10</v>
      </c>
      <c r="GQ3481" s="81">
        <v>0</v>
      </c>
      <c r="GR3481" s="81" t="s">
        <v>448</v>
      </c>
      <c r="GS3481" s="81">
        <v>0</v>
      </c>
      <c r="GT3481" s="81">
        <v>0</v>
      </c>
      <c r="GU3481" s="81">
        <v>1.1148832299820636E-2</v>
      </c>
      <c r="GV3481" s="81">
        <v>5.053330437307535</v>
      </c>
      <c r="GW3481" s="81">
        <v>1.1148832299820636E-2</v>
      </c>
      <c r="GX3481" s="81">
        <v>5.053330437307535</v>
      </c>
      <c r="GY3481" s="81">
        <v>1.1148832299820636E-2</v>
      </c>
      <c r="GZ3481" s="81">
        <v>5.053330437307535</v>
      </c>
    </row>
    <row r="3482" spans="98:208" x14ac:dyDescent="0.25">
      <c r="CT3482" s="81" t="s">
        <v>155</v>
      </c>
      <c r="CU3482" s="81" t="s">
        <v>474</v>
      </c>
      <c r="CV3482" s="81" t="s">
        <v>452</v>
      </c>
      <c r="CW3482" s="81">
        <v>2028</v>
      </c>
      <c r="CX3482" s="81">
        <v>0</v>
      </c>
      <c r="CY3482" s="81">
        <v>0</v>
      </c>
      <c r="CZ3482" s="81">
        <v>0</v>
      </c>
      <c r="DA3482" s="81">
        <v>0</v>
      </c>
      <c r="DB3482" s="81">
        <v>5.7770153400784787</v>
      </c>
      <c r="DC3482" s="81">
        <v>0.74733835430388873</v>
      </c>
      <c r="DD3482" s="81">
        <v>3.2379513401017328</v>
      </c>
      <c r="DE3482" s="81">
        <v>1.7917256456728501</v>
      </c>
      <c r="DF3482" s="81">
        <v>8.3319499833579939E-3</v>
      </c>
      <c r="DG3482" s="81">
        <v>8.3319499833579939E-3</v>
      </c>
      <c r="DH3482" s="81">
        <v>8.3319499833579939E-3</v>
      </c>
      <c r="DI3482" s="81">
        <v>8.3319499833579939E-3</v>
      </c>
      <c r="DJ3482" s="81">
        <v>9.7823575568589061E-5</v>
      </c>
      <c r="DL3482" s="81">
        <v>0</v>
      </c>
      <c r="DM3482" s="81">
        <v>8.1506113883072512E-7</v>
      </c>
      <c r="DN3482" s="81">
        <v>8.1506113883072512E-7</v>
      </c>
      <c r="DO3482" s="81">
        <v>0</v>
      </c>
      <c r="DP3482" s="81">
        <v>8.1506113883072512E-7</v>
      </c>
      <c r="DQ3482" s="81">
        <v>8.1506113883072512E-7</v>
      </c>
      <c r="DR3482" s="81">
        <v>0</v>
      </c>
      <c r="DS3482" s="81">
        <v>8.1506113883072512E-7</v>
      </c>
      <c r="DT3482" s="81">
        <v>8.1506113883072512E-7</v>
      </c>
      <c r="DU3482" s="81">
        <v>0</v>
      </c>
      <c r="DV3482" s="81">
        <v>8.1506113883072512E-7</v>
      </c>
      <c r="DW3482" s="81">
        <v>8.1506113883072512E-7</v>
      </c>
      <c r="GE3482" s="81" t="s">
        <v>449</v>
      </c>
      <c r="GF3482" s="81" t="s">
        <v>155</v>
      </c>
      <c r="GG3482" s="81" t="s">
        <v>476</v>
      </c>
      <c r="GH3482" s="81" t="s">
        <v>454</v>
      </c>
      <c r="GI3482" s="81">
        <v>2031</v>
      </c>
      <c r="GJ3482" s="81" t="s">
        <v>201</v>
      </c>
      <c r="GK3482" s="81">
        <v>453.26096055717272</v>
      </c>
      <c r="GL3482" s="81">
        <v>88.505645999999999</v>
      </c>
      <c r="GM3482" s="81">
        <v>2031</v>
      </c>
      <c r="GN3482" s="81" t="s">
        <v>173</v>
      </c>
      <c r="GO3482" s="81">
        <v>1.1148832299820636E-2</v>
      </c>
      <c r="GP3482" s="81">
        <v>10</v>
      </c>
      <c r="GQ3482" s="81">
        <v>0</v>
      </c>
      <c r="GR3482" s="81" t="s">
        <v>448</v>
      </c>
      <c r="GS3482" s="81">
        <v>0</v>
      </c>
      <c r="GT3482" s="81">
        <v>0</v>
      </c>
      <c r="GU3482" s="81">
        <v>0</v>
      </c>
      <c r="GV3482" s="81">
        <v>0</v>
      </c>
      <c r="GW3482" s="81">
        <v>1.1148832299820636E-2</v>
      </c>
      <c r="GX3482" s="81">
        <v>5.053330437307535</v>
      </c>
      <c r="GY3482" s="81">
        <v>1.1148832299820636E-2</v>
      </c>
      <c r="GZ3482" s="81">
        <v>5.053330437307535</v>
      </c>
    </row>
    <row r="3483" spans="98:208" x14ac:dyDescent="0.25">
      <c r="CT3483" s="81" t="s">
        <v>155</v>
      </c>
      <c r="CU3483" s="81" t="s">
        <v>474</v>
      </c>
      <c r="CV3483" s="81" t="s">
        <v>452</v>
      </c>
      <c r="CW3483" s="81">
        <v>2029</v>
      </c>
      <c r="CX3483" s="81">
        <v>0</v>
      </c>
      <c r="CY3483" s="81">
        <v>0</v>
      </c>
      <c r="CZ3483" s="81">
        <v>0</v>
      </c>
      <c r="DA3483" s="81">
        <v>0</v>
      </c>
      <c r="DB3483" s="81">
        <v>5.7770153400784787</v>
      </c>
      <c r="DC3483" s="81">
        <v>0.74733835430388873</v>
      </c>
      <c r="DD3483" s="81">
        <v>3.2379513401017328</v>
      </c>
      <c r="DE3483" s="81">
        <v>1.7917256456728501</v>
      </c>
      <c r="DF3483" s="81">
        <v>8.3319499833579939E-3</v>
      </c>
      <c r="DG3483" s="81">
        <v>8.3319499833579939E-3</v>
      </c>
      <c r="DH3483" s="81">
        <v>8.3319499833579939E-3</v>
      </c>
      <c r="DI3483" s="81">
        <v>8.3319499833579939E-3</v>
      </c>
      <c r="DJ3483" s="81">
        <v>9.7823575568589061E-5</v>
      </c>
      <c r="DL3483" s="81">
        <v>0</v>
      </c>
      <c r="DM3483" s="81">
        <v>8.1506113883072512E-7</v>
      </c>
      <c r="DN3483" s="81">
        <v>8.1506113883072512E-7</v>
      </c>
      <c r="DO3483" s="81">
        <v>0</v>
      </c>
      <c r="DP3483" s="81">
        <v>8.1506113883072512E-7</v>
      </c>
      <c r="DQ3483" s="81">
        <v>8.1506113883072512E-7</v>
      </c>
      <c r="DR3483" s="81">
        <v>0</v>
      </c>
      <c r="DS3483" s="81">
        <v>8.1506113883072512E-7</v>
      </c>
      <c r="DT3483" s="81">
        <v>8.1506113883072512E-7</v>
      </c>
      <c r="DU3483" s="81">
        <v>0</v>
      </c>
      <c r="DV3483" s="81">
        <v>8.1506113883072512E-7</v>
      </c>
      <c r="DW3483" s="81">
        <v>8.1506113883072512E-7</v>
      </c>
      <c r="GE3483" s="81" t="s">
        <v>449</v>
      </c>
      <c r="GF3483" s="81" t="s">
        <v>155</v>
      </c>
      <c r="GG3483" s="81" t="s">
        <v>476</v>
      </c>
      <c r="GH3483" s="81" t="s">
        <v>454</v>
      </c>
      <c r="GI3483" s="81">
        <v>2032</v>
      </c>
      <c r="GJ3483" s="81" t="s">
        <v>201</v>
      </c>
      <c r="GK3483" s="81">
        <v>453.26096055717272</v>
      </c>
      <c r="GL3483" s="81">
        <v>88.505645999999999</v>
      </c>
      <c r="GM3483" s="81">
        <v>2032</v>
      </c>
      <c r="GN3483" s="81" t="s">
        <v>173</v>
      </c>
      <c r="GO3483" s="81">
        <v>1.1148832299820636E-2</v>
      </c>
      <c r="GP3483" s="81">
        <v>10</v>
      </c>
      <c r="GQ3483" s="81">
        <v>0</v>
      </c>
      <c r="GR3483" s="81" t="s">
        <v>448</v>
      </c>
      <c r="GS3483" s="81">
        <v>0</v>
      </c>
      <c r="GT3483" s="81">
        <v>0</v>
      </c>
      <c r="GU3483" s="81">
        <v>0</v>
      </c>
      <c r="GV3483" s="81">
        <v>0</v>
      </c>
      <c r="GW3483" s="81">
        <v>0</v>
      </c>
      <c r="GX3483" s="81">
        <v>0</v>
      </c>
      <c r="GY3483" s="81">
        <v>1.1148832299820636E-2</v>
      </c>
      <c r="GZ3483" s="81">
        <v>5.053330437307535</v>
      </c>
    </row>
    <row r="3484" spans="98:208" x14ac:dyDescent="0.25">
      <c r="CT3484" s="81" t="s">
        <v>155</v>
      </c>
      <c r="CU3484" s="81" t="s">
        <v>474</v>
      </c>
      <c r="CV3484" s="81" t="s">
        <v>452</v>
      </c>
      <c r="CW3484" s="81">
        <v>2030</v>
      </c>
      <c r="CX3484" s="81">
        <v>0</v>
      </c>
      <c r="CY3484" s="81">
        <v>0</v>
      </c>
      <c r="CZ3484" s="81">
        <v>0</v>
      </c>
      <c r="DA3484" s="81">
        <v>0</v>
      </c>
      <c r="DB3484" s="81">
        <v>5.7770153400784787</v>
      </c>
      <c r="DC3484" s="81">
        <v>0.74733835430388873</v>
      </c>
      <c r="DD3484" s="81">
        <v>3.2379513401017328</v>
      </c>
      <c r="DE3484" s="81">
        <v>1.7917256456728501</v>
      </c>
      <c r="DF3484" s="81">
        <v>0</v>
      </c>
      <c r="DG3484" s="81">
        <v>8.3319499833579939E-3</v>
      </c>
      <c r="DH3484" s="81">
        <v>8.3319499833579939E-3</v>
      </c>
      <c r="DI3484" s="81">
        <v>8.3319499833579939E-3</v>
      </c>
      <c r="DJ3484" s="81">
        <v>9.7823575568589061E-5</v>
      </c>
      <c r="DL3484" s="81">
        <v>0</v>
      </c>
      <c r="DM3484" s="81">
        <v>0</v>
      </c>
      <c r="DN3484" s="81">
        <v>0</v>
      </c>
      <c r="DO3484" s="81">
        <v>0</v>
      </c>
      <c r="DP3484" s="81">
        <v>8.1506113883072512E-7</v>
      </c>
      <c r="DQ3484" s="81">
        <v>8.1506113883072512E-7</v>
      </c>
      <c r="DR3484" s="81">
        <v>0</v>
      </c>
      <c r="DS3484" s="81">
        <v>8.1506113883072512E-7</v>
      </c>
      <c r="DT3484" s="81">
        <v>8.1506113883072512E-7</v>
      </c>
      <c r="DU3484" s="81">
        <v>0</v>
      </c>
      <c r="DV3484" s="81">
        <v>8.1506113883072512E-7</v>
      </c>
      <c r="DW3484" s="81">
        <v>8.1506113883072512E-7</v>
      </c>
      <c r="GE3484" s="81" t="s">
        <v>449</v>
      </c>
      <c r="GF3484" s="81" t="s">
        <v>155</v>
      </c>
      <c r="GG3484" s="81" t="s">
        <v>476</v>
      </c>
      <c r="GH3484" s="81" t="s">
        <v>455</v>
      </c>
      <c r="GI3484" s="81">
        <v>2021</v>
      </c>
      <c r="GJ3484" s="81" t="s">
        <v>201</v>
      </c>
      <c r="GK3484" s="81">
        <v>409.22373582039489</v>
      </c>
      <c r="GL3484" s="81">
        <v>88.505645999999999</v>
      </c>
      <c r="GM3484" s="81">
        <v>2021</v>
      </c>
      <c r="GN3484" s="81" t="s">
        <v>173</v>
      </c>
      <c r="GO3484" s="81">
        <v>1.1148832299820636E-2</v>
      </c>
      <c r="GP3484" s="81">
        <v>10</v>
      </c>
      <c r="GQ3484" s="81">
        <v>0</v>
      </c>
      <c r="GR3484" s="81" t="s">
        <v>448</v>
      </c>
      <c r="GS3484" s="81">
        <v>1.1148832299820636E-2</v>
      </c>
      <c r="GT3484" s="81">
        <v>4.5623668037676852</v>
      </c>
      <c r="GU3484" s="81">
        <v>1.1148832299820636E-2</v>
      </c>
      <c r="GV3484" s="81">
        <v>4.5623668037676852</v>
      </c>
      <c r="GW3484" s="81">
        <v>0</v>
      </c>
      <c r="GX3484" s="81">
        <v>0</v>
      </c>
      <c r="GY3484" s="81">
        <v>0</v>
      </c>
      <c r="GZ3484" s="81">
        <v>0</v>
      </c>
    </row>
    <row r="3485" spans="98:208" x14ac:dyDescent="0.25">
      <c r="CT3485" s="81" t="s">
        <v>155</v>
      </c>
      <c r="CU3485" s="81" t="s">
        <v>474</v>
      </c>
      <c r="CV3485" s="81" t="s">
        <v>452</v>
      </c>
      <c r="CW3485" s="81">
        <v>2031</v>
      </c>
      <c r="CX3485" s="81">
        <v>0</v>
      </c>
      <c r="CY3485" s="81">
        <v>0</v>
      </c>
      <c r="CZ3485" s="81">
        <v>0</v>
      </c>
      <c r="DA3485" s="81">
        <v>0</v>
      </c>
      <c r="DB3485" s="81">
        <v>5.7770153400784787</v>
      </c>
      <c r="DC3485" s="81">
        <v>0.74733835430388873</v>
      </c>
      <c r="DD3485" s="81">
        <v>3.2379513401017328</v>
      </c>
      <c r="DE3485" s="81">
        <v>1.7917256456728501</v>
      </c>
      <c r="DF3485" s="81">
        <v>0</v>
      </c>
      <c r="DG3485" s="81">
        <v>0</v>
      </c>
      <c r="DH3485" s="81">
        <v>8.3319499833579939E-3</v>
      </c>
      <c r="DI3485" s="81">
        <v>8.3319499833579939E-3</v>
      </c>
      <c r="DJ3485" s="81">
        <v>9.7823575568589061E-5</v>
      </c>
      <c r="DL3485" s="81">
        <v>0</v>
      </c>
      <c r="DM3485" s="81">
        <v>0</v>
      </c>
      <c r="DN3485" s="81">
        <v>0</v>
      </c>
      <c r="DO3485" s="81">
        <v>0</v>
      </c>
      <c r="DP3485" s="81">
        <v>0</v>
      </c>
      <c r="DQ3485" s="81">
        <v>0</v>
      </c>
      <c r="DR3485" s="81">
        <v>0</v>
      </c>
      <c r="DS3485" s="81">
        <v>8.1506113883072512E-7</v>
      </c>
      <c r="DT3485" s="81">
        <v>8.1506113883072512E-7</v>
      </c>
      <c r="DU3485" s="81">
        <v>0</v>
      </c>
      <c r="DV3485" s="81">
        <v>8.1506113883072512E-7</v>
      </c>
      <c r="DW3485" s="81">
        <v>8.1506113883072512E-7</v>
      </c>
      <c r="GE3485" s="81" t="s">
        <v>449</v>
      </c>
      <c r="GF3485" s="81" t="s">
        <v>155</v>
      </c>
      <c r="GG3485" s="81" t="s">
        <v>476</v>
      </c>
      <c r="GH3485" s="81" t="s">
        <v>455</v>
      </c>
      <c r="GI3485" s="81">
        <v>2022</v>
      </c>
      <c r="GJ3485" s="81" t="s">
        <v>201</v>
      </c>
      <c r="GK3485" s="81">
        <v>409.22373582039489</v>
      </c>
      <c r="GL3485" s="81">
        <v>88.505645999999999</v>
      </c>
      <c r="GM3485" s="81">
        <v>2022</v>
      </c>
      <c r="GN3485" s="81" t="s">
        <v>173</v>
      </c>
      <c r="GO3485" s="81">
        <v>1.1148832299820636E-2</v>
      </c>
      <c r="GP3485" s="81">
        <v>10</v>
      </c>
      <c r="GQ3485" s="81">
        <v>0</v>
      </c>
      <c r="GR3485" s="81" t="s">
        <v>448</v>
      </c>
      <c r="GS3485" s="81">
        <v>1.1148832299820636E-2</v>
      </c>
      <c r="GT3485" s="81">
        <v>4.5623668037676852</v>
      </c>
      <c r="GU3485" s="81">
        <v>1.1148832299820636E-2</v>
      </c>
      <c r="GV3485" s="81">
        <v>4.5623668037676852</v>
      </c>
      <c r="GW3485" s="81">
        <v>1.1148832299820636E-2</v>
      </c>
      <c r="GX3485" s="81">
        <v>4.5623668037676852</v>
      </c>
      <c r="GY3485" s="81">
        <v>0</v>
      </c>
      <c r="GZ3485" s="81">
        <v>0</v>
      </c>
    </row>
    <row r="3486" spans="98:208" x14ac:dyDescent="0.25">
      <c r="CT3486" s="81" t="s">
        <v>155</v>
      </c>
      <c r="CU3486" s="81" t="s">
        <v>474</v>
      </c>
      <c r="CV3486" s="81" t="s">
        <v>452</v>
      </c>
      <c r="CW3486" s="81">
        <v>2032</v>
      </c>
      <c r="CX3486" s="81">
        <v>0</v>
      </c>
      <c r="CY3486" s="81">
        <v>0</v>
      </c>
      <c r="CZ3486" s="81">
        <v>0</v>
      </c>
      <c r="DA3486" s="81">
        <v>0</v>
      </c>
      <c r="DB3486" s="81">
        <v>5.7770153400784787</v>
      </c>
      <c r="DC3486" s="81">
        <v>0.74733835430388873</v>
      </c>
      <c r="DD3486" s="81">
        <v>3.2379513401017328</v>
      </c>
      <c r="DE3486" s="81">
        <v>1.7917256456728501</v>
      </c>
      <c r="DF3486" s="81">
        <v>0</v>
      </c>
      <c r="DG3486" s="81">
        <v>0</v>
      </c>
      <c r="DH3486" s="81">
        <v>0</v>
      </c>
      <c r="DI3486" s="81">
        <v>8.3319499833579939E-3</v>
      </c>
      <c r="DJ3486" s="81">
        <v>9.7823575568589061E-5</v>
      </c>
      <c r="DL3486" s="81">
        <v>0</v>
      </c>
      <c r="DM3486" s="81">
        <v>0</v>
      </c>
      <c r="DN3486" s="81">
        <v>0</v>
      </c>
      <c r="DO3486" s="81">
        <v>0</v>
      </c>
      <c r="DP3486" s="81">
        <v>0</v>
      </c>
      <c r="DQ3486" s="81">
        <v>0</v>
      </c>
      <c r="DR3486" s="81">
        <v>0</v>
      </c>
      <c r="DS3486" s="81">
        <v>0</v>
      </c>
      <c r="DT3486" s="81">
        <v>0</v>
      </c>
      <c r="DU3486" s="81">
        <v>0</v>
      </c>
      <c r="DV3486" s="81">
        <v>8.1506113883072512E-7</v>
      </c>
      <c r="DW3486" s="81">
        <v>8.1506113883072512E-7</v>
      </c>
      <c r="GE3486" s="81" t="s">
        <v>449</v>
      </c>
      <c r="GF3486" s="81" t="s">
        <v>155</v>
      </c>
      <c r="GG3486" s="81" t="s">
        <v>476</v>
      </c>
      <c r="GH3486" s="81" t="s">
        <v>455</v>
      </c>
      <c r="GI3486" s="81">
        <v>2023</v>
      </c>
      <c r="GJ3486" s="81" t="s">
        <v>201</v>
      </c>
      <c r="GK3486" s="81">
        <v>428.60232122025701</v>
      </c>
      <c r="GL3486" s="81">
        <v>88.505645999999999</v>
      </c>
      <c r="GM3486" s="81">
        <v>2023</v>
      </c>
      <c r="GN3486" s="81" t="s">
        <v>173</v>
      </c>
      <c r="GO3486" s="81">
        <v>1.1148832299820636E-2</v>
      </c>
      <c r="GP3486" s="81">
        <v>10</v>
      </c>
      <c r="GQ3486" s="81">
        <v>0</v>
      </c>
      <c r="GR3486" s="81" t="s">
        <v>448</v>
      </c>
      <c r="GS3486" s="81">
        <v>1.1148832299820636E-2</v>
      </c>
      <c r="GT3486" s="81">
        <v>4.7784154025985011</v>
      </c>
      <c r="GU3486" s="81">
        <v>1.1148832299820636E-2</v>
      </c>
      <c r="GV3486" s="81">
        <v>4.7784154025985011</v>
      </c>
      <c r="GW3486" s="81">
        <v>1.1148832299820636E-2</v>
      </c>
      <c r="GX3486" s="81">
        <v>4.7784154025985011</v>
      </c>
      <c r="GY3486" s="81">
        <v>1.1148832299820636E-2</v>
      </c>
      <c r="GZ3486" s="81">
        <v>4.7784154025985011</v>
      </c>
    </row>
    <row r="3487" spans="98:208" x14ac:dyDescent="0.25">
      <c r="CT3487" s="81" t="s">
        <v>155</v>
      </c>
      <c r="CU3487" s="81" t="s">
        <v>474</v>
      </c>
      <c r="CV3487" s="81" t="s">
        <v>453</v>
      </c>
      <c r="CW3487" s="81">
        <v>2020</v>
      </c>
      <c r="CX3487" s="81">
        <v>0</v>
      </c>
      <c r="CY3487" s="81">
        <v>0</v>
      </c>
      <c r="CZ3487" s="81">
        <v>0</v>
      </c>
      <c r="DA3487" s="81">
        <v>0</v>
      </c>
      <c r="DB3487" s="81">
        <v>7.7900575334947916E-2</v>
      </c>
      <c r="DC3487" s="81">
        <v>3.642506068395393E-2</v>
      </c>
      <c r="DD3487" s="81">
        <v>1.5808724525426289E-3</v>
      </c>
      <c r="DE3487" s="81">
        <v>3.9894642198450507E-2</v>
      </c>
      <c r="DF3487" s="81">
        <v>4.0609689307619231E-4</v>
      </c>
      <c r="DG3487" s="81">
        <v>0</v>
      </c>
      <c r="DH3487" s="81">
        <v>0</v>
      </c>
      <c r="DI3487" s="81">
        <v>0</v>
      </c>
      <c r="DJ3487" s="81">
        <v>8.0821807995741632E-4</v>
      </c>
      <c r="DL3487" s="81">
        <v>0</v>
      </c>
      <c r="DM3487" s="81">
        <v>3.2821485119871236E-7</v>
      </c>
      <c r="DN3487" s="81">
        <v>3.2821485119871236E-7</v>
      </c>
      <c r="DO3487" s="81">
        <v>0</v>
      </c>
      <c r="DP3487" s="81">
        <v>0</v>
      </c>
      <c r="DQ3487" s="81">
        <v>0</v>
      </c>
      <c r="DR3487" s="81">
        <v>0</v>
      </c>
      <c r="DS3487" s="81">
        <v>0</v>
      </c>
      <c r="DT3487" s="81">
        <v>0</v>
      </c>
      <c r="DU3487" s="81">
        <v>0</v>
      </c>
      <c r="DV3487" s="81">
        <v>0</v>
      </c>
      <c r="DW3487" s="81">
        <v>0</v>
      </c>
      <c r="GE3487" s="81" t="s">
        <v>449</v>
      </c>
      <c r="GF3487" s="81" t="s">
        <v>155</v>
      </c>
      <c r="GG3487" s="81" t="s">
        <v>476</v>
      </c>
      <c r="GH3487" s="81" t="s">
        <v>455</v>
      </c>
      <c r="GI3487" s="81">
        <v>2024</v>
      </c>
      <c r="GJ3487" s="81" t="s">
        <v>201</v>
      </c>
      <c r="GK3487" s="81">
        <v>428.60232122025701</v>
      </c>
      <c r="GL3487" s="81">
        <v>88.505645999999999</v>
      </c>
      <c r="GM3487" s="81">
        <v>2024</v>
      </c>
      <c r="GN3487" s="81" t="s">
        <v>173</v>
      </c>
      <c r="GO3487" s="81">
        <v>1.1148832299820636E-2</v>
      </c>
      <c r="GP3487" s="81">
        <v>10</v>
      </c>
      <c r="GQ3487" s="81">
        <v>0</v>
      </c>
      <c r="GR3487" s="81" t="s">
        <v>448</v>
      </c>
      <c r="GS3487" s="81">
        <v>1.1148832299820636E-2</v>
      </c>
      <c r="GT3487" s="81">
        <v>4.7784154025985011</v>
      </c>
      <c r="GU3487" s="81">
        <v>1.1148832299820636E-2</v>
      </c>
      <c r="GV3487" s="81">
        <v>4.7784154025985011</v>
      </c>
      <c r="GW3487" s="81">
        <v>1.1148832299820636E-2</v>
      </c>
      <c r="GX3487" s="81">
        <v>4.7784154025985011</v>
      </c>
      <c r="GY3487" s="81">
        <v>1.1148832299820636E-2</v>
      </c>
      <c r="GZ3487" s="81">
        <v>4.7784154025985011</v>
      </c>
    </row>
    <row r="3488" spans="98:208" x14ac:dyDescent="0.25">
      <c r="CT3488" s="81" t="s">
        <v>155</v>
      </c>
      <c r="CU3488" s="81" t="s">
        <v>474</v>
      </c>
      <c r="CV3488" s="81" t="s">
        <v>453</v>
      </c>
      <c r="CW3488" s="81">
        <v>2021</v>
      </c>
      <c r="CX3488" s="81">
        <v>0</v>
      </c>
      <c r="CY3488" s="81">
        <v>0</v>
      </c>
      <c r="CZ3488" s="81">
        <v>0</v>
      </c>
      <c r="DA3488" s="81">
        <v>0</v>
      </c>
      <c r="DB3488" s="81">
        <v>7.7900575334947916E-2</v>
      </c>
      <c r="DC3488" s="81">
        <v>3.642506068395393E-2</v>
      </c>
      <c r="DD3488" s="81">
        <v>1.5808724525426289E-3</v>
      </c>
      <c r="DE3488" s="81">
        <v>3.9894642198450507E-2</v>
      </c>
      <c r="DF3488" s="81">
        <v>4.0609689307619231E-4</v>
      </c>
      <c r="DG3488" s="81">
        <v>4.0609689307619231E-4</v>
      </c>
      <c r="DH3488" s="81">
        <v>0</v>
      </c>
      <c r="DI3488" s="81">
        <v>0</v>
      </c>
      <c r="DJ3488" s="81">
        <v>8.0821807995741632E-4</v>
      </c>
      <c r="DL3488" s="81">
        <v>0</v>
      </c>
      <c r="DM3488" s="81">
        <v>3.2821485119871236E-7</v>
      </c>
      <c r="DN3488" s="81">
        <v>3.2821485119871236E-7</v>
      </c>
      <c r="DO3488" s="81">
        <v>0</v>
      </c>
      <c r="DP3488" s="81">
        <v>3.2821485119871236E-7</v>
      </c>
      <c r="DQ3488" s="81">
        <v>3.2821485119871236E-7</v>
      </c>
      <c r="DR3488" s="81">
        <v>0</v>
      </c>
      <c r="DS3488" s="81">
        <v>0</v>
      </c>
      <c r="DT3488" s="81">
        <v>0</v>
      </c>
      <c r="DU3488" s="81">
        <v>0</v>
      </c>
      <c r="DV3488" s="81">
        <v>0</v>
      </c>
      <c r="DW3488" s="81">
        <v>0</v>
      </c>
      <c r="GE3488" s="81" t="s">
        <v>449</v>
      </c>
      <c r="GF3488" s="81" t="s">
        <v>155</v>
      </c>
      <c r="GG3488" s="81" t="s">
        <v>476</v>
      </c>
      <c r="GH3488" s="81" t="s">
        <v>455</v>
      </c>
      <c r="GI3488" s="81">
        <v>2025</v>
      </c>
      <c r="GJ3488" s="81" t="s">
        <v>201</v>
      </c>
      <c r="GK3488" s="81">
        <v>428.60232122025701</v>
      </c>
      <c r="GL3488" s="81">
        <v>88.505645999999999</v>
      </c>
      <c r="GM3488" s="81">
        <v>2025</v>
      </c>
      <c r="GN3488" s="81" t="s">
        <v>173</v>
      </c>
      <c r="GO3488" s="81">
        <v>1.1148832299820636E-2</v>
      </c>
      <c r="GP3488" s="81">
        <v>10</v>
      </c>
      <c r="GQ3488" s="81">
        <v>0</v>
      </c>
      <c r="GR3488" s="81" t="s">
        <v>448</v>
      </c>
      <c r="GS3488" s="81">
        <v>1.1148832299820636E-2</v>
      </c>
      <c r="GT3488" s="81">
        <v>4.7784154025985011</v>
      </c>
      <c r="GU3488" s="81">
        <v>1.1148832299820636E-2</v>
      </c>
      <c r="GV3488" s="81">
        <v>4.7784154025985011</v>
      </c>
      <c r="GW3488" s="81">
        <v>1.1148832299820636E-2</v>
      </c>
      <c r="GX3488" s="81">
        <v>4.7784154025985011</v>
      </c>
      <c r="GY3488" s="81">
        <v>1.1148832299820636E-2</v>
      </c>
      <c r="GZ3488" s="81">
        <v>4.7784154025985011</v>
      </c>
    </row>
    <row r="3489" spans="98:208" x14ac:dyDescent="0.25">
      <c r="CT3489" s="81" t="s">
        <v>155</v>
      </c>
      <c r="CU3489" s="81" t="s">
        <v>474</v>
      </c>
      <c r="CV3489" s="81" t="s">
        <v>453</v>
      </c>
      <c r="CW3489" s="81">
        <v>2022</v>
      </c>
      <c r="CX3489" s="81">
        <v>0</v>
      </c>
      <c r="CY3489" s="81">
        <v>0</v>
      </c>
      <c r="CZ3489" s="81">
        <v>0</v>
      </c>
      <c r="DA3489" s="81">
        <v>0</v>
      </c>
      <c r="DB3489" s="81">
        <v>7.7900575334947916E-2</v>
      </c>
      <c r="DC3489" s="81">
        <v>3.642506068395393E-2</v>
      </c>
      <c r="DD3489" s="81">
        <v>1.5808724525426289E-3</v>
      </c>
      <c r="DE3489" s="81">
        <v>3.9894642198450507E-2</v>
      </c>
      <c r="DF3489" s="81">
        <v>4.0609689307619231E-4</v>
      </c>
      <c r="DG3489" s="81">
        <v>4.0609689307619231E-4</v>
      </c>
      <c r="DH3489" s="81">
        <v>4.0609689307619231E-4</v>
      </c>
      <c r="DI3489" s="81">
        <v>0</v>
      </c>
      <c r="DJ3489" s="81">
        <v>8.0821807995741632E-4</v>
      </c>
      <c r="DL3489" s="81">
        <v>0</v>
      </c>
      <c r="DM3489" s="81">
        <v>3.2821485119871236E-7</v>
      </c>
      <c r="DN3489" s="81">
        <v>3.2821485119871236E-7</v>
      </c>
      <c r="DO3489" s="81">
        <v>0</v>
      </c>
      <c r="DP3489" s="81">
        <v>3.2821485119871236E-7</v>
      </c>
      <c r="DQ3489" s="81">
        <v>3.2821485119871236E-7</v>
      </c>
      <c r="DR3489" s="81">
        <v>0</v>
      </c>
      <c r="DS3489" s="81">
        <v>3.2821485119871236E-7</v>
      </c>
      <c r="DT3489" s="81">
        <v>3.2821485119871236E-7</v>
      </c>
      <c r="DU3489" s="81">
        <v>0</v>
      </c>
      <c r="DV3489" s="81">
        <v>0</v>
      </c>
      <c r="DW3489" s="81">
        <v>0</v>
      </c>
      <c r="GE3489" s="81" t="s">
        <v>449</v>
      </c>
      <c r="GF3489" s="81" t="s">
        <v>155</v>
      </c>
      <c r="GG3489" s="81" t="s">
        <v>476</v>
      </c>
      <c r="GH3489" s="81" t="s">
        <v>455</v>
      </c>
      <c r="GI3489" s="81">
        <v>2026</v>
      </c>
      <c r="GJ3489" s="81" t="s">
        <v>201</v>
      </c>
      <c r="GK3489" s="81">
        <v>428.60232122025701</v>
      </c>
      <c r="GL3489" s="81">
        <v>88.505645999999999</v>
      </c>
      <c r="GM3489" s="81">
        <v>2026</v>
      </c>
      <c r="GN3489" s="81" t="s">
        <v>173</v>
      </c>
      <c r="GO3489" s="81">
        <v>1.1148832299820636E-2</v>
      </c>
      <c r="GP3489" s="81">
        <v>10</v>
      </c>
      <c r="GQ3489" s="81">
        <v>0</v>
      </c>
      <c r="GR3489" s="81" t="s">
        <v>448</v>
      </c>
      <c r="GS3489" s="81">
        <v>1.1148832299820636E-2</v>
      </c>
      <c r="GT3489" s="81">
        <v>4.7784154025985011</v>
      </c>
      <c r="GU3489" s="81">
        <v>1.1148832299820636E-2</v>
      </c>
      <c r="GV3489" s="81">
        <v>4.7784154025985011</v>
      </c>
      <c r="GW3489" s="81">
        <v>1.1148832299820636E-2</v>
      </c>
      <c r="GX3489" s="81">
        <v>4.7784154025985011</v>
      </c>
      <c r="GY3489" s="81">
        <v>1.1148832299820636E-2</v>
      </c>
      <c r="GZ3489" s="81">
        <v>4.7784154025985011</v>
      </c>
    </row>
    <row r="3490" spans="98:208" x14ac:dyDescent="0.25">
      <c r="CT3490" s="81" t="s">
        <v>155</v>
      </c>
      <c r="CU3490" s="81" t="s">
        <v>474</v>
      </c>
      <c r="CV3490" s="81" t="s">
        <v>453</v>
      </c>
      <c r="CW3490" s="81">
        <v>2023</v>
      </c>
      <c r="CX3490" s="81">
        <v>0</v>
      </c>
      <c r="CY3490" s="81">
        <v>0</v>
      </c>
      <c r="CZ3490" s="81">
        <v>0</v>
      </c>
      <c r="DA3490" s="81">
        <v>0</v>
      </c>
      <c r="DB3490" s="81">
        <v>8.0408269036977009E-2</v>
      </c>
      <c r="DC3490" s="81">
        <v>3.7590224611390541E-2</v>
      </c>
      <c r="DD3490" s="81">
        <v>1.631433411568479E-3</v>
      </c>
      <c r="DE3490" s="81">
        <v>4.118661101401714E-2</v>
      </c>
      <c r="DF3490" s="81">
        <v>4.1908711030498347E-4</v>
      </c>
      <c r="DG3490" s="81">
        <v>4.1908711030498347E-4</v>
      </c>
      <c r="DH3490" s="81">
        <v>4.1908711030498347E-4</v>
      </c>
      <c r="DI3490" s="81">
        <v>4.1908711030498347E-4</v>
      </c>
      <c r="DJ3490" s="81">
        <v>8.0821807995741632E-4</v>
      </c>
      <c r="DL3490" s="81">
        <v>0</v>
      </c>
      <c r="DM3490" s="81">
        <v>3.3871377962559571E-7</v>
      </c>
      <c r="DN3490" s="81">
        <v>3.3871377962559571E-7</v>
      </c>
      <c r="DO3490" s="81">
        <v>0</v>
      </c>
      <c r="DP3490" s="81">
        <v>3.3871377962559571E-7</v>
      </c>
      <c r="DQ3490" s="81">
        <v>3.3871377962559571E-7</v>
      </c>
      <c r="DR3490" s="81">
        <v>0</v>
      </c>
      <c r="DS3490" s="81">
        <v>3.3871377962559571E-7</v>
      </c>
      <c r="DT3490" s="81">
        <v>3.3871377962559571E-7</v>
      </c>
      <c r="DU3490" s="81">
        <v>0</v>
      </c>
      <c r="DV3490" s="81">
        <v>3.3871377962559571E-7</v>
      </c>
      <c r="DW3490" s="81">
        <v>3.3871377962559571E-7</v>
      </c>
      <c r="GE3490" s="81" t="s">
        <v>449</v>
      </c>
      <c r="GF3490" s="81" t="s">
        <v>155</v>
      </c>
      <c r="GG3490" s="81" t="s">
        <v>476</v>
      </c>
      <c r="GH3490" s="81" t="s">
        <v>455</v>
      </c>
      <c r="GI3490" s="81">
        <v>2027</v>
      </c>
      <c r="GJ3490" s="81" t="s">
        <v>201</v>
      </c>
      <c r="GK3490" s="81">
        <v>428.60232122025701</v>
      </c>
      <c r="GL3490" s="81">
        <v>88.505645999999999</v>
      </c>
      <c r="GM3490" s="81">
        <v>2027</v>
      </c>
      <c r="GN3490" s="81" t="s">
        <v>173</v>
      </c>
      <c r="GO3490" s="81">
        <v>1.1148832299820636E-2</v>
      </c>
      <c r="GP3490" s="81">
        <v>10</v>
      </c>
      <c r="GQ3490" s="81">
        <v>0</v>
      </c>
      <c r="GR3490" s="81" t="s">
        <v>448</v>
      </c>
      <c r="GS3490" s="81">
        <v>1.1148832299820636E-2</v>
      </c>
      <c r="GT3490" s="81">
        <v>4.7784154025985011</v>
      </c>
      <c r="GU3490" s="81">
        <v>1.1148832299820636E-2</v>
      </c>
      <c r="GV3490" s="81">
        <v>4.7784154025985011</v>
      </c>
      <c r="GW3490" s="81">
        <v>1.1148832299820636E-2</v>
      </c>
      <c r="GX3490" s="81">
        <v>4.7784154025985011</v>
      </c>
      <c r="GY3490" s="81">
        <v>1.1148832299820636E-2</v>
      </c>
      <c r="GZ3490" s="81">
        <v>4.7784154025985011</v>
      </c>
    </row>
    <row r="3491" spans="98:208" x14ac:dyDescent="0.25">
      <c r="CT3491" s="81" t="s">
        <v>155</v>
      </c>
      <c r="CU3491" s="81" t="s">
        <v>474</v>
      </c>
      <c r="CV3491" s="81" t="s">
        <v>453</v>
      </c>
      <c r="CW3491" s="81">
        <v>2024</v>
      </c>
      <c r="CX3491" s="81">
        <v>0</v>
      </c>
      <c r="CY3491" s="81">
        <v>0</v>
      </c>
      <c r="CZ3491" s="81">
        <v>0</v>
      </c>
      <c r="DA3491" s="81">
        <v>0</v>
      </c>
      <c r="DB3491" s="81">
        <v>8.0408269036977009E-2</v>
      </c>
      <c r="DC3491" s="81">
        <v>3.7590224611390541E-2</v>
      </c>
      <c r="DD3491" s="81">
        <v>1.631433411568479E-3</v>
      </c>
      <c r="DE3491" s="81">
        <v>4.118661101401714E-2</v>
      </c>
      <c r="DF3491" s="81">
        <v>4.1908711030498347E-4</v>
      </c>
      <c r="DG3491" s="81">
        <v>4.1908711030498347E-4</v>
      </c>
      <c r="DH3491" s="81">
        <v>4.1908711030498347E-4</v>
      </c>
      <c r="DI3491" s="81">
        <v>4.1908711030498347E-4</v>
      </c>
      <c r="DJ3491" s="81">
        <v>8.0821807995741632E-4</v>
      </c>
      <c r="DL3491" s="81">
        <v>0</v>
      </c>
      <c r="DM3491" s="81">
        <v>3.3871377962559571E-7</v>
      </c>
      <c r="DN3491" s="81">
        <v>3.3871377962559571E-7</v>
      </c>
      <c r="DO3491" s="81">
        <v>0</v>
      </c>
      <c r="DP3491" s="81">
        <v>3.3871377962559571E-7</v>
      </c>
      <c r="DQ3491" s="81">
        <v>3.3871377962559571E-7</v>
      </c>
      <c r="DR3491" s="81">
        <v>0</v>
      </c>
      <c r="DS3491" s="81">
        <v>3.3871377962559571E-7</v>
      </c>
      <c r="DT3491" s="81">
        <v>3.3871377962559571E-7</v>
      </c>
      <c r="DU3491" s="81">
        <v>0</v>
      </c>
      <c r="DV3491" s="81">
        <v>3.3871377962559571E-7</v>
      </c>
      <c r="DW3491" s="81">
        <v>3.3871377962559571E-7</v>
      </c>
      <c r="GE3491" s="81" t="s">
        <v>449</v>
      </c>
      <c r="GF3491" s="81" t="s">
        <v>155</v>
      </c>
      <c r="GG3491" s="81" t="s">
        <v>476</v>
      </c>
      <c r="GH3491" s="81" t="s">
        <v>455</v>
      </c>
      <c r="GI3491" s="81">
        <v>2028</v>
      </c>
      <c r="GJ3491" s="81" t="s">
        <v>201</v>
      </c>
      <c r="GK3491" s="81">
        <v>453.26096055710889</v>
      </c>
      <c r="GL3491" s="81">
        <v>88.505645999999999</v>
      </c>
      <c r="GM3491" s="81">
        <v>2028</v>
      </c>
      <c r="GN3491" s="81" t="s">
        <v>173</v>
      </c>
      <c r="GO3491" s="81">
        <v>1.1148832299820636E-2</v>
      </c>
      <c r="GP3491" s="81">
        <v>10</v>
      </c>
      <c r="GQ3491" s="81">
        <v>0</v>
      </c>
      <c r="GR3491" s="81" t="s">
        <v>448</v>
      </c>
      <c r="GS3491" s="81">
        <v>1.1148832299820636E-2</v>
      </c>
      <c r="GT3491" s="81">
        <v>5.0533304373068226</v>
      </c>
      <c r="GU3491" s="81">
        <v>1.1148832299820636E-2</v>
      </c>
      <c r="GV3491" s="81">
        <v>5.0533304373068226</v>
      </c>
      <c r="GW3491" s="81">
        <v>1.1148832299820636E-2</v>
      </c>
      <c r="GX3491" s="81">
        <v>5.0533304373068226</v>
      </c>
      <c r="GY3491" s="81">
        <v>1.1148832299820636E-2</v>
      </c>
      <c r="GZ3491" s="81">
        <v>5.0533304373068226</v>
      </c>
    </row>
    <row r="3492" spans="98:208" x14ac:dyDescent="0.25">
      <c r="CT3492" s="81" t="s">
        <v>155</v>
      </c>
      <c r="CU3492" s="81" t="s">
        <v>474</v>
      </c>
      <c r="CV3492" s="81" t="s">
        <v>453</v>
      </c>
      <c r="CW3492" s="81">
        <v>2025</v>
      </c>
      <c r="CX3492" s="81">
        <v>0</v>
      </c>
      <c r="CY3492" s="81">
        <v>0</v>
      </c>
      <c r="CZ3492" s="81">
        <v>0</v>
      </c>
      <c r="DA3492" s="81">
        <v>0</v>
      </c>
      <c r="DB3492" s="81">
        <v>8.0408269036977009E-2</v>
      </c>
      <c r="DC3492" s="81">
        <v>3.7590224611390541E-2</v>
      </c>
      <c r="DD3492" s="81">
        <v>1.631433411568479E-3</v>
      </c>
      <c r="DE3492" s="81">
        <v>4.118661101401714E-2</v>
      </c>
      <c r="DF3492" s="81">
        <v>4.1908711030498347E-4</v>
      </c>
      <c r="DG3492" s="81">
        <v>4.1908711030498347E-4</v>
      </c>
      <c r="DH3492" s="81">
        <v>4.1908711030498347E-4</v>
      </c>
      <c r="DI3492" s="81">
        <v>4.1908711030498347E-4</v>
      </c>
      <c r="DJ3492" s="81">
        <v>8.0821807995741632E-4</v>
      </c>
      <c r="DL3492" s="81">
        <v>0</v>
      </c>
      <c r="DM3492" s="81">
        <v>3.3871377962559571E-7</v>
      </c>
      <c r="DN3492" s="81">
        <v>3.3871377962559571E-7</v>
      </c>
      <c r="DO3492" s="81">
        <v>0</v>
      </c>
      <c r="DP3492" s="81">
        <v>3.3871377962559571E-7</v>
      </c>
      <c r="DQ3492" s="81">
        <v>3.3871377962559571E-7</v>
      </c>
      <c r="DR3492" s="81">
        <v>0</v>
      </c>
      <c r="DS3492" s="81">
        <v>3.3871377962559571E-7</v>
      </c>
      <c r="DT3492" s="81">
        <v>3.3871377962559571E-7</v>
      </c>
      <c r="DU3492" s="81">
        <v>0</v>
      </c>
      <c r="DV3492" s="81">
        <v>3.3871377962559571E-7</v>
      </c>
      <c r="DW3492" s="81">
        <v>3.3871377962559571E-7</v>
      </c>
      <c r="GE3492" s="81" t="s">
        <v>449</v>
      </c>
      <c r="GF3492" s="81" t="s">
        <v>155</v>
      </c>
      <c r="GG3492" s="81" t="s">
        <v>476</v>
      </c>
      <c r="GH3492" s="81" t="s">
        <v>455</v>
      </c>
      <c r="GI3492" s="81">
        <v>2029</v>
      </c>
      <c r="GJ3492" s="81" t="s">
        <v>201</v>
      </c>
      <c r="GK3492" s="81">
        <v>453.26096055710889</v>
      </c>
      <c r="GL3492" s="81">
        <v>88.505645999999999</v>
      </c>
      <c r="GM3492" s="81">
        <v>2029</v>
      </c>
      <c r="GN3492" s="81" t="s">
        <v>173</v>
      </c>
      <c r="GO3492" s="81">
        <v>1.1148832299820636E-2</v>
      </c>
      <c r="GP3492" s="81">
        <v>10</v>
      </c>
      <c r="GQ3492" s="81">
        <v>0</v>
      </c>
      <c r="GR3492" s="81" t="s">
        <v>448</v>
      </c>
      <c r="GS3492" s="81">
        <v>1.1148832299820636E-2</v>
      </c>
      <c r="GT3492" s="81">
        <v>5.0533304373068226</v>
      </c>
      <c r="GU3492" s="81">
        <v>1.1148832299820636E-2</v>
      </c>
      <c r="GV3492" s="81">
        <v>5.0533304373068226</v>
      </c>
      <c r="GW3492" s="81">
        <v>1.1148832299820636E-2</v>
      </c>
      <c r="GX3492" s="81">
        <v>5.0533304373068226</v>
      </c>
      <c r="GY3492" s="81">
        <v>1.1148832299820636E-2</v>
      </c>
      <c r="GZ3492" s="81">
        <v>5.0533304373068226</v>
      </c>
    </row>
    <row r="3493" spans="98:208" x14ac:dyDescent="0.25">
      <c r="CT3493" s="81" t="s">
        <v>155</v>
      </c>
      <c r="CU3493" s="81" t="s">
        <v>474</v>
      </c>
      <c r="CV3493" s="81" t="s">
        <v>453</v>
      </c>
      <c r="CW3493" s="81">
        <v>2026</v>
      </c>
      <c r="CX3493" s="81">
        <v>0</v>
      </c>
      <c r="CY3493" s="81">
        <v>0</v>
      </c>
      <c r="CZ3493" s="81">
        <v>0</v>
      </c>
      <c r="DA3493" s="81">
        <v>0</v>
      </c>
      <c r="DB3493" s="81">
        <v>8.0408269036977009E-2</v>
      </c>
      <c r="DC3493" s="81">
        <v>3.7590224611390541E-2</v>
      </c>
      <c r="DD3493" s="81">
        <v>1.631433411568479E-3</v>
      </c>
      <c r="DE3493" s="81">
        <v>4.118661101401714E-2</v>
      </c>
      <c r="DF3493" s="81">
        <v>4.1908711030498347E-4</v>
      </c>
      <c r="DG3493" s="81">
        <v>4.1908711030498347E-4</v>
      </c>
      <c r="DH3493" s="81">
        <v>4.1908711030498347E-4</v>
      </c>
      <c r="DI3493" s="81">
        <v>4.1908711030498347E-4</v>
      </c>
      <c r="DJ3493" s="81">
        <v>8.0821807995741632E-4</v>
      </c>
      <c r="DL3493" s="81">
        <v>0</v>
      </c>
      <c r="DM3493" s="81">
        <v>3.3871377962559571E-7</v>
      </c>
      <c r="DN3493" s="81">
        <v>3.3871377962559571E-7</v>
      </c>
      <c r="DO3493" s="81">
        <v>0</v>
      </c>
      <c r="DP3493" s="81">
        <v>3.3871377962559571E-7</v>
      </c>
      <c r="DQ3493" s="81">
        <v>3.3871377962559571E-7</v>
      </c>
      <c r="DR3493" s="81">
        <v>0</v>
      </c>
      <c r="DS3493" s="81">
        <v>3.3871377962559571E-7</v>
      </c>
      <c r="DT3493" s="81">
        <v>3.3871377962559571E-7</v>
      </c>
      <c r="DU3493" s="81">
        <v>0</v>
      </c>
      <c r="DV3493" s="81">
        <v>3.3871377962559571E-7</v>
      </c>
      <c r="DW3493" s="81">
        <v>3.3871377962559571E-7</v>
      </c>
      <c r="GE3493" s="81" t="s">
        <v>449</v>
      </c>
      <c r="GF3493" s="81" t="s">
        <v>155</v>
      </c>
      <c r="GG3493" s="81" t="s">
        <v>476</v>
      </c>
      <c r="GH3493" s="81" t="s">
        <v>455</v>
      </c>
      <c r="GI3493" s="81">
        <v>2030</v>
      </c>
      <c r="GJ3493" s="81" t="s">
        <v>201</v>
      </c>
      <c r="GK3493" s="81">
        <v>453.26096055710889</v>
      </c>
      <c r="GL3493" s="81">
        <v>88.505645999999999</v>
      </c>
      <c r="GM3493" s="81">
        <v>2030</v>
      </c>
      <c r="GN3493" s="81" t="s">
        <v>173</v>
      </c>
      <c r="GO3493" s="81">
        <v>1.1148832299820636E-2</v>
      </c>
      <c r="GP3493" s="81">
        <v>10</v>
      </c>
      <c r="GQ3493" s="81">
        <v>0</v>
      </c>
      <c r="GR3493" s="81" t="s">
        <v>448</v>
      </c>
      <c r="GS3493" s="81">
        <v>0</v>
      </c>
      <c r="GT3493" s="81">
        <v>0</v>
      </c>
      <c r="GU3493" s="81">
        <v>1.1148832299820636E-2</v>
      </c>
      <c r="GV3493" s="81">
        <v>5.0533304373068226</v>
      </c>
      <c r="GW3493" s="81">
        <v>1.1148832299820636E-2</v>
      </c>
      <c r="GX3493" s="81">
        <v>5.0533304373068226</v>
      </c>
      <c r="GY3493" s="81">
        <v>1.1148832299820636E-2</v>
      </c>
      <c r="GZ3493" s="81">
        <v>5.0533304373068226</v>
      </c>
    </row>
    <row r="3494" spans="98:208" x14ac:dyDescent="0.25">
      <c r="CT3494" s="81" t="s">
        <v>155</v>
      </c>
      <c r="CU3494" s="81" t="s">
        <v>474</v>
      </c>
      <c r="CV3494" s="81" t="s">
        <v>453</v>
      </c>
      <c r="CW3494" s="81">
        <v>2027</v>
      </c>
      <c r="CX3494" s="81">
        <v>0</v>
      </c>
      <c r="CY3494" s="81">
        <v>0</v>
      </c>
      <c r="CZ3494" s="81">
        <v>0</v>
      </c>
      <c r="DA3494" s="81">
        <v>0</v>
      </c>
      <c r="DB3494" s="81">
        <v>8.0408269036977009E-2</v>
      </c>
      <c r="DC3494" s="81">
        <v>3.7590224611390541E-2</v>
      </c>
      <c r="DD3494" s="81">
        <v>1.631433411568479E-3</v>
      </c>
      <c r="DE3494" s="81">
        <v>4.118661101401714E-2</v>
      </c>
      <c r="DF3494" s="81">
        <v>4.1908711030498347E-4</v>
      </c>
      <c r="DG3494" s="81">
        <v>4.1908711030498347E-4</v>
      </c>
      <c r="DH3494" s="81">
        <v>4.1908711030498347E-4</v>
      </c>
      <c r="DI3494" s="81">
        <v>4.1908711030498347E-4</v>
      </c>
      <c r="DJ3494" s="81">
        <v>8.0821807995741632E-4</v>
      </c>
      <c r="DL3494" s="81">
        <v>0</v>
      </c>
      <c r="DM3494" s="81">
        <v>3.3871377962559571E-7</v>
      </c>
      <c r="DN3494" s="81">
        <v>3.3871377962559571E-7</v>
      </c>
      <c r="DO3494" s="81">
        <v>0</v>
      </c>
      <c r="DP3494" s="81">
        <v>3.3871377962559571E-7</v>
      </c>
      <c r="DQ3494" s="81">
        <v>3.3871377962559571E-7</v>
      </c>
      <c r="DR3494" s="81">
        <v>0</v>
      </c>
      <c r="DS3494" s="81">
        <v>3.3871377962559571E-7</v>
      </c>
      <c r="DT3494" s="81">
        <v>3.3871377962559571E-7</v>
      </c>
      <c r="DU3494" s="81">
        <v>0</v>
      </c>
      <c r="DV3494" s="81">
        <v>3.3871377962559571E-7</v>
      </c>
      <c r="DW3494" s="81">
        <v>3.3871377962559571E-7</v>
      </c>
      <c r="GE3494" s="81" t="s">
        <v>449</v>
      </c>
      <c r="GF3494" s="81" t="s">
        <v>155</v>
      </c>
      <c r="GG3494" s="81" t="s">
        <v>476</v>
      </c>
      <c r="GH3494" s="81" t="s">
        <v>455</v>
      </c>
      <c r="GI3494" s="81">
        <v>2031</v>
      </c>
      <c r="GJ3494" s="81" t="s">
        <v>201</v>
      </c>
      <c r="GK3494" s="81">
        <v>453.26096055710889</v>
      </c>
      <c r="GL3494" s="81">
        <v>88.505645999999999</v>
      </c>
      <c r="GM3494" s="81">
        <v>2031</v>
      </c>
      <c r="GN3494" s="81" t="s">
        <v>173</v>
      </c>
      <c r="GO3494" s="81">
        <v>1.1148832299820636E-2</v>
      </c>
      <c r="GP3494" s="81">
        <v>10</v>
      </c>
      <c r="GQ3494" s="81">
        <v>0</v>
      </c>
      <c r="GR3494" s="81" t="s">
        <v>448</v>
      </c>
      <c r="GS3494" s="81">
        <v>0</v>
      </c>
      <c r="GT3494" s="81">
        <v>0</v>
      </c>
      <c r="GU3494" s="81">
        <v>0</v>
      </c>
      <c r="GV3494" s="81">
        <v>0</v>
      </c>
      <c r="GW3494" s="81">
        <v>1.1148832299820636E-2</v>
      </c>
      <c r="GX3494" s="81">
        <v>5.0533304373068226</v>
      </c>
      <c r="GY3494" s="81">
        <v>1.1148832299820636E-2</v>
      </c>
      <c r="GZ3494" s="81">
        <v>5.0533304373068226</v>
      </c>
    </row>
    <row r="3495" spans="98:208" x14ac:dyDescent="0.25">
      <c r="CT3495" s="81" t="s">
        <v>155</v>
      </c>
      <c r="CU3495" s="81" t="s">
        <v>474</v>
      </c>
      <c r="CV3495" s="81" t="s">
        <v>453</v>
      </c>
      <c r="CW3495" s="81">
        <v>2028</v>
      </c>
      <c r="CX3495" s="81">
        <v>0</v>
      </c>
      <c r="CY3495" s="81">
        <v>0</v>
      </c>
      <c r="CZ3495" s="81">
        <v>0</v>
      </c>
      <c r="DA3495" s="81">
        <v>0</v>
      </c>
      <c r="DB3495" s="81">
        <v>8.3606377745129468E-2</v>
      </c>
      <c r="DC3495" s="81">
        <v>3.9055083184886132E-2</v>
      </c>
      <c r="DD3495" s="81">
        <v>1.6949971741064499E-3</v>
      </c>
      <c r="DE3495" s="81">
        <v>4.2856297386136888E-2</v>
      </c>
      <c r="DF3495" s="81">
        <v>4.3541857288384033E-4</v>
      </c>
      <c r="DG3495" s="81">
        <v>4.3541857288384033E-4</v>
      </c>
      <c r="DH3495" s="81">
        <v>4.3541857288384033E-4</v>
      </c>
      <c r="DI3495" s="81">
        <v>4.3541857288384033E-4</v>
      </c>
      <c r="DJ3495" s="81">
        <v>8.0821807995741632E-4</v>
      </c>
      <c r="DL3495" s="81">
        <v>0</v>
      </c>
      <c r="DM3495" s="81">
        <v>3.5191316295397574E-7</v>
      </c>
      <c r="DN3495" s="81">
        <v>3.5191316295397574E-7</v>
      </c>
      <c r="DO3495" s="81">
        <v>0</v>
      </c>
      <c r="DP3495" s="81">
        <v>3.5191316295397574E-7</v>
      </c>
      <c r="DQ3495" s="81">
        <v>3.5191316295397574E-7</v>
      </c>
      <c r="DR3495" s="81">
        <v>0</v>
      </c>
      <c r="DS3495" s="81">
        <v>3.5191316295397574E-7</v>
      </c>
      <c r="DT3495" s="81">
        <v>3.5191316295397574E-7</v>
      </c>
      <c r="DU3495" s="81">
        <v>0</v>
      </c>
      <c r="DV3495" s="81">
        <v>3.5191316295397574E-7</v>
      </c>
      <c r="DW3495" s="81">
        <v>3.5191316295397574E-7</v>
      </c>
      <c r="GE3495" s="81" t="s">
        <v>449</v>
      </c>
      <c r="GF3495" s="81" t="s">
        <v>155</v>
      </c>
      <c r="GG3495" s="81" t="s">
        <v>476</v>
      </c>
      <c r="GH3495" s="81" t="s">
        <v>455</v>
      </c>
      <c r="GI3495" s="81">
        <v>2032</v>
      </c>
      <c r="GJ3495" s="81" t="s">
        <v>201</v>
      </c>
      <c r="GK3495" s="81">
        <v>453.26096055710889</v>
      </c>
      <c r="GL3495" s="81">
        <v>88.505645999999999</v>
      </c>
      <c r="GM3495" s="81">
        <v>2032</v>
      </c>
      <c r="GN3495" s="81" t="s">
        <v>173</v>
      </c>
      <c r="GO3495" s="81">
        <v>1.1148832299820636E-2</v>
      </c>
      <c r="GP3495" s="81">
        <v>10</v>
      </c>
      <c r="GQ3495" s="81">
        <v>0</v>
      </c>
      <c r="GR3495" s="81" t="s">
        <v>448</v>
      </c>
      <c r="GS3495" s="81">
        <v>0</v>
      </c>
      <c r="GT3495" s="81">
        <v>0</v>
      </c>
      <c r="GU3495" s="81">
        <v>0</v>
      </c>
      <c r="GV3495" s="81">
        <v>0</v>
      </c>
      <c r="GW3495" s="81">
        <v>0</v>
      </c>
      <c r="GX3495" s="81">
        <v>0</v>
      </c>
      <c r="GY3495" s="81">
        <v>1.1148832299820636E-2</v>
      </c>
      <c r="GZ3495" s="81">
        <v>5.0533304373068226</v>
      </c>
    </row>
    <row r="3496" spans="98:208" x14ac:dyDescent="0.25">
      <c r="CT3496" s="81" t="s">
        <v>155</v>
      </c>
      <c r="CU3496" s="81" t="s">
        <v>474</v>
      </c>
      <c r="CV3496" s="81" t="s">
        <v>453</v>
      </c>
      <c r="CW3496" s="81">
        <v>2029</v>
      </c>
      <c r="CX3496" s="81">
        <v>0</v>
      </c>
      <c r="CY3496" s="81">
        <v>0</v>
      </c>
      <c r="CZ3496" s="81">
        <v>0</v>
      </c>
      <c r="DA3496" s="81">
        <v>0</v>
      </c>
      <c r="DB3496" s="81">
        <v>8.3606377745129468E-2</v>
      </c>
      <c r="DC3496" s="81">
        <v>3.9055083184886132E-2</v>
      </c>
      <c r="DD3496" s="81">
        <v>1.6949971741064499E-3</v>
      </c>
      <c r="DE3496" s="81">
        <v>4.2856297386136888E-2</v>
      </c>
      <c r="DF3496" s="81">
        <v>4.3541857288384033E-4</v>
      </c>
      <c r="DG3496" s="81">
        <v>4.3541857288384033E-4</v>
      </c>
      <c r="DH3496" s="81">
        <v>4.3541857288384033E-4</v>
      </c>
      <c r="DI3496" s="81">
        <v>4.3541857288384033E-4</v>
      </c>
      <c r="DJ3496" s="81">
        <v>8.0821807995741632E-4</v>
      </c>
      <c r="DL3496" s="81">
        <v>0</v>
      </c>
      <c r="DM3496" s="81">
        <v>3.5191316295397574E-7</v>
      </c>
      <c r="DN3496" s="81">
        <v>3.5191316295397574E-7</v>
      </c>
      <c r="DO3496" s="81">
        <v>0</v>
      </c>
      <c r="DP3496" s="81">
        <v>3.5191316295397574E-7</v>
      </c>
      <c r="DQ3496" s="81">
        <v>3.5191316295397574E-7</v>
      </c>
      <c r="DR3496" s="81">
        <v>0</v>
      </c>
      <c r="DS3496" s="81">
        <v>3.5191316295397574E-7</v>
      </c>
      <c r="DT3496" s="81">
        <v>3.5191316295397574E-7</v>
      </c>
      <c r="DU3496" s="81">
        <v>0</v>
      </c>
      <c r="DV3496" s="81">
        <v>3.5191316295397574E-7</v>
      </c>
      <c r="DW3496" s="81">
        <v>3.5191316295397574E-7</v>
      </c>
      <c r="GE3496" s="81" t="s">
        <v>449</v>
      </c>
      <c r="GF3496" s="81" t="s">
        <v>155</v>
      </c>
      <c r="GG3496" s="81" t="s">
        <v>477</v>
      </c>
      <c r="GH3496" s="81" t="s">
        <v>457</v>
      </c>
      <c r="GI3496" s="81">
        <v>2021</v>
      </c>
      <c r="GJ3496" s="81" t="s">
        <v>201</v>
      </c>
      <c r="GK3496" s="81">
        <v>222.22942162789411</v>
      </c>
      <c r="GL3496" s="81">
        <v>88.424520000000001</v>
      </c>
      <c r="GM3496" s="81">
        <v>2021</v>
      </c>
      <c r="GN3496" s="81" t="s">
        <v>173</v>
      </c>
      <c r="GO3496" s="81">
        <v>1.1148832299820636E-2</v>
      </c>
      <c r="GP3496" s="81">
        <v>10</v>
      </c>
      <c r="GQ3496" s="81">
        <v>0</v>
      </c>
      <c r="GR3496" s="81" t="s">
        <v>448</v>
      </c>
      <c r="GS3496" s="81">
        <v>1.1148832299820636E-2</v>
      </c>
      <c r="GT3496" s="81">
        <v>2.4775985538155245</v>
      </c>
      <c r="GU3496" s="81">
        <v>1.1148832299820636E-2</v>
      </c>
      <c r="GV3496" s="81">
        <v>2.4775985538155245</v>
      </c>
      <c r="GW3496" s="81">
        <v>0</v>
      </c>
      <c r="GX3496" s="81">
        <v>0</v>
      </c>
      <c r="GY3496" s="81">
        <v>0</v>
      </c>
      <c r="GZ3496" s="81">
        <v>0</v>
      </c>
    </row>
    <row r="3497" spans="98:208" x14ac:dyDescent="0.25">
      <c r="CT3497" s="81" t="s">
        <v>155</v>
      </c>
      <c r="CU3497" s="81" t="s">
        <v>474</v>
      </c>
      <c r="CV3497" s="81" t="s">
        <v>453</v>
      </c>
      <c r="CW3497" s="81">
        <v>2030</v>
      </c>
      <c r="CX3497" s="81">
        <v>0</v>
      </c>
      <c r="CY3497" s="81">
        <v>0</v>
      </c>
      <c r="CZ3497" s="81">
        <v>0</v>
      </c>
      <c r="DA3497" s="81">
        <v>0</v>
      </c>
      <c r="DB3497" s="81">
        <v>8.3606377745129468E-2</v>
      </c>
      <c r="DC3497" s="81">
        <v>3.9055083184886132E-2</v>
      </c>
      <c r="DD3497" s="81">
        <v>1.6949971741064499E-3</v>
      </c>
      <c r="DE3497" s="81">
        <v>4.2856297386136888E-2</v>
      </c>
      <c r="DF3497" s="81">
        <v>0</v>
      </c>
      <c r="DG3497" s="81">
        <v>4.3541857288384033E-4</v>
      </c>
      <c r="DH3497" s="81">
        <v>4.3541857288384033E-4</v>
      </c>
      <c r="DI3497" s="81">
        <v>4.3541857288384033E-4</v>
      </c>
      <c r="DJ3497" s="81">
        <v>8.0821807995741632E-4</v>
      </c>
      <c r="DL3497" s="81">
        <v>0</v>
      </c>
      <c r="DM3497" s="81">
        <v>0</v>
      </c>
      <c r="DN3497" s="81">
        <v>0</v>
      </c>
      <c r="DO3497" s="81">
        <v>0</v>
      </c>
      <c r="DP3497" s="81">
        <v>3.5191316295397574E-7</v>
      </c>
      <c r="DQ3497" s="81">
        <v>3.5191316295397574E-7</v>
      </c>
      <c r="DR3497" s="81">
        <v>0</v>
      </c>
      <c r="DS3497" s="81">
        <v>3.5191316295397574E-7</v>
      </c>
      <c r="DT3497" s="81">
        <v>3.5191316295397574E-7</v>
      </c>
      <c r="DU3497" s="81">
        <v>0</v>
      </c>
      <c r="DV3497" s="81">
        <v>3.5191316295397574E-7</v>
      </c>
      <c r="DW3497" s="81">
        <v>3.5191316295397574E-7</v>
      </c>
      <c r="GE3497" s="81" t="s">
        <v>449</v>
      </c>
      <c r="GF3497" s="81" t="s">
        <v>155</v>
      </c>
      <c r="GG3497" s="81" t="s">
        <v>477</v>
      </c>
      <c r="GH3497" s="81" t="s">
        <v>457</v>
      </c>
      <c r="GI3497" s="81">
        <v>2022</v>
      </c>
      <c r="GJ3497" s="81" t="s">
        <v>201</v>
      </c>
      <c r="GK3497" s="81">
        <v>222.22942162789411</v>
      </c>
      <c r="GL3497" s="81">
        <v>88.424520000000001</v>
      </c>
      <c r="GM3497" s="81">
        <v>2022</v>
      </c>
      <c r="GN3497" s="81" t="s">
        <v>173</v>
      </c>
      <c r="GO3497" s="81">
        <v>1.1148832299820636E-2</v>
      </c>
      <c r="GP3497" s="81">
        <v>10</v>
      </c>
      <c r="GQ3497" s="81">
        <v>0</v>
      </c>
      <c r="GR3497" s="81" t="s">
        <v>448</v>
      </c>
      <c r="GS3497" s="81">
        <v>1.1148832299820636E-2</v>
      </c>
      <c r="GT3497" s="81">
        <v>2.4775985538155245</v>
      </c>
      <c r="GU3497" s="81">
        <v>1.1148832299820636E-2</v>
      </c>
      <c r="GV3497" s="81">
        <v>2.4775985538155245</v>
      </c>
      <c r="GW3497" s="81">
        <v>1.1148832299820636E-2</v>
      </c>
      <c r="GX3497" s="81">
        <v>2.4775985538155245</v>
      </c>
      <c r="GY3497" s="81">
        <v>0</v>
      </c>
      <c r="GZ3497" s="81">
        <v>0</v>
      </c>
    </row>
    <row r="3498" spans="98:208" x14ac:dyDescent="0.25">
      <c r="CT3498" s="81" t="s">
        <v>155</v>
      </c>
      <c r="CU3498" s="81" t="s">
        <v>474</v>
      </c>
      <c r="CV3498" s="81" t="s">
        <v>453</v>
      </c>
      <c r="CW3498" s="81">
        <v>2031</v>
      </c>
      <c r="CX3498" s="81">
        <v>0</v>
      </c>
      <c r="CY3498" s="81">
        <v>0</v>
      </c>
      <c r="CZ3498" s="81">
        <v>0</v>
      </c>
      <c r="DA3498" s="81">
        <v>0</v>
      </c>
      <c r="DB3498" s="81">
        <v>8.3606377745129468E-2</v>
      </c>
      <c r="DC3498" s="81">
        <v>3.9055083184886132E-2</v>
      </c>
      <c r="DD3498" s="81">
        <v>1.6949971741064499E-3</v>
      </c>
      <c r="DE3498" s="81">
        <v>4.2856297386136888E-2</v>
      </c>
      <c r="DF3498" s="81">
        <v>0</v>
      </c>
      <c r="DG3498" s="81">
        <v>0</v>
      </c>
      <c r="DH3498" s="81">
        <v>4.3541857288384033E-4</v>
      </c>
      <c r="DI3498" s="81">
        <v>4.3541857288384033E-4</v>
      </c>
      <c r="DJ3498" s="81">
        <v>8.0821807995741632E-4</v>
      </c>
      <c r="DL3498" s="81">
        <v>0</v>
      </c>
      <c r="DM3498" s="81">
        <v>0</v>
      </c>
      <c r="DN3498" s="81">
        <v>0</v>
      </c>
      <c r="DO3498" s="81">
        <v>0</v>
      </c>
      <c r="DP3498" s="81">
        <v>0</v>
      </c>
      <c r="DQ3498" s="81">
        <v>0</v>
      </c>
      <c r="DR3498" s="81">
        <v>0</v>
      </c>
      <c r="DS3498" s="81">
        <v>3.5191316295397574E-7</v>
      </c>
      <c r="DT3498" s="81">
        <v>3.5191316295397574E-7</v>
      </c>
      <c r="DU3498" s="81">
        <v>0</v>
      </c>
      <c r="DV3498" s="81">
        <v>3.5191316295397574E-7</v>
      </c>
      <c r="DW3498" s="81">
        <v>3.5191316295397574E-7</v>
      </c>
      <c r="GE3498" s="81" t="s">
        <v>449</v>
      </c>
      <c r="GF3498" s="81" t="s">
        <v>155</v>
      </c>
      <c r="GG3498" s="81" t="s">
        <v>477</v>
      </c>
      <c r="GH3498" s="81" t="s">
        <v>457</v>
      </c>
      <c r="GI3498" s="81">
        <v>2023</v>
      </c>
      <c r="GJ3498" s="81" t="s">
        <v>201</v>
      </c>
      <c r="GK3498" s="81">
        <v>233.2300768080058</v>
      </c>
      <c r="GL3498" s="81">
        <v>88.424520000000001</v>
      </c>
      <c r="GM3498" s="81">
        <v>2023</v>
      </c>
      <c r="GN3498" s="81" t="s">
        <v>173</v>
      </c>
      <c r="GO3498" s="81">
        <v>1.1148832299820636E-2</v>
      </c>
      <c r="GP3498" s="81">
        <v>10</v>
      </c>
      <c r="GQ3498" s="81">
        <v>0</v>
      </c>
      <c r="GR3498" s="81" t="s">
        <v>448</v>
      </c>
      <c r="GS3498" s="81">
        <v>1.1148832299820636E-2</v>
      </c>
      <c r="GT3498" s="81">
        <v>2.6002430136067431</v>
      </c>
      <c r="GU3498" s="81">
        <v>1.1148832299820636E-2</v>
      </c>
      <c r="GV3498" s="81">
        <v>2.6002430136067431</v>
      </c>
      <c r="GW3498" s="81">
        <v>1.1148832299820636E-2</v>
      </c>
      <c r="GX3498" s="81">
        <v>2.6002430136067431</v>
      </c>
      <c r="GY3498" s="81">
        <v>1.1148832299820636E-2</v>
      </c>
      <c r="GZ3498" s="81">
        <v>2.6002430136067431</v>
      </c>
    </row>
    <row r="3499" spans="98:208" x14ac:dyDescent="0.25">
      <c r="CT3499" s="81" t="s">
        <v>155</v>
      </c>
      <c r="CU3499" s="81" t="s">
        <v>474</v>
      </c>
      <c r="CV3499" s="81" t="s">
        <v>453</v>
      </c>
      <c r="CW3499" s="81">
        <v>2032</v>
      </c>
      <c r="CX3499" s="81">
        <v>0</v>
      </c>
      <c r="CY3499" s="81">
        <v>0</v>
      </c>
      <c r="CZ3499" s="81">
        <v>0</v>
      </c>
      <c r="DA3499" s="81">
        <v>0</v>
      </c>
      <c r="DB3499" s="81">
        <v>8.3606377745129468E-2</v>
      </c>
      <c r="DC3499" s="81">
        <v>3.9055083184886132E-2</v>
      </c>
      <c r="DD3499" s="81">
        <v>1.6949971741064499E-3</v>
      </c>
      <c r="DE3499" s="81">
        <v>4.2856297386136888E-2</v>
      </c>
      <c r="DF3499" s="81">
        <v>0</v>
      </c>
      <c r="DG3499" s="81">
        <v>0</v>
      </c>
      <c r="DH3499" s="81">
        <v>0</v>
      </c>
      <c r="DI3499" s="81">
        <v>4.3541857288384033E-4</v>
      </c>
      <c r="DJ3499" s="81">
        <v>8.0821807995741632E-4</v>
      </c>
      <c r="DL3499" s="81">
        <v>0</v>
      </c>
      <c r="DM3499" s="81">
        <v>0</v>
      </c>
      <c r="DN3499" s="81">
        <v>0</v>
      </c>
      <c r="DO3499" s="81">
        <v>0</v>
      </c>
      <c r="DP3499" s="81">
        <v>0</v>
      </c>
      <c r="DQ3499" s="81">
        <v>0</v>
      </c>
      <c r="DR3499" s="81">
        <v>0</v>
      </c>
      <c r="DS3499" s="81">
        <v>0</v>
      </c>
      <c r="DT3499" s="81">
        <v>0</v>
      </c>
      <c r="DU3499" s="81">
        <v>0</v>
      </c>
      <c r="DV3499" s="81">
        <v>3.5191316295397574E-7</v>
      </c>
      <c r="DW3499" s="81">
        <v>3.5191316295397574E-7</v>
      </c>
      <c r="GE3499" s="81" t="s">
        <v>449</v>
      </c>
      <c r="GF3499" s="81" t="s">
        <v>155</v>
      </c>
      <c r="GG3499" s="81" t="s">
        <v>477</v>
      </c>
      <c r="GH3499" s="81" t="s">
        <v>457</v>
      </c>
      <c r="GI3499" s="81">
        <v>2024</v>
      </c>
      <c r="GJ3499" s="81" t="s">
        <v>201</v>
      </c>
      <c r="GK3499" s="81">
        <v>233.2300768080058</v>
      </c>
      <c r="GL3499" s="81">
        <v>88.424520000000001</v>
      </c>
      <c r="GM3499" s="81">
        <v>2024</v>
      </c>
      <c r="GN3499" s="81" t="s">
        <v>173</v>
      </c>
      <c r="GO3499" s="81">
        <v>1.1148832299820636E-2</v>
      </c>
      <c r="GP3499" s="81">
        <v>10</v>
      </c>
      <c r="GQ3499" s="81">
        <v>0</v>
      </c>
      <c r="GR3499" s="81" t="s">
        <v>448</v>
      </c>
      <c r="GS3499" s="81">
        <v>1.1148832299820636E-2</v>
      </c>
      <c r="GT3499" s="81">
        <v>2.6002430136067431</v>
      </c>
      <c r="GU3499" s="81">
        <v>1.1148832299820636E-2</v>
      </c>
      <c r="GV3499" s="81">
        <v>2.6002430136067431</v>
      </c>
      <c r="GW3499" s="81">
        <v>1.1148832299820636E-2</v>
      </c>
      <c r="GX3499" s="81">
        <v>2.6002430136067431</v>
      </c>
      <c r="GY3499" s="81">
        <v>1.1148832299820636E-2</v>
      </c>
      <c r="GZ3499" s="81">
        <v>2.6002430136067431</v>
      </c>
    </row>
    <row r="3500" spans="98:208" x14ac:dyDescent="0.25">
      <c r="CT3500" s="81" t="s">
        <v>155</v>
      </c>
      <c r="CU3500" s="81" t="s">
        <v>474</v>
      </c>
      <c r="CV3500" s="81" t="s">
        <v>454</v>
      </c>
      <c r="CW3500" s="81">
        <v>2020</v>
      </c>
      <c r="CX3500" s="81">
        <v>0</v>
      </c>
      <c r="CY3500" s="81">
        <v>0</v>
      </c>
      <c r="CZ3500" s="81">
        <v>0</v>
      </c>
      <c r="DA3500" s="81">
        <v>0</v>
      </c>
      <c r="DB3500" s="81">
        <v>21083.842824223389</v>
      </c>
      <c r="DC3500" s="81">
        <v>409.22373582044048</v>
      </c>
      <c r="DD3500" s="81">
        <v>13469.087812377151</v>
      </c>
      <c r="DE3500" s="81">
        <v>7205.5312760239394</v>
      </c>
      <c r="DF3500" s="81">
        <v>4.5623668037681941</v>
      </c>
      <c r="DG3500" s="81">
        <v>0</v>
      </c>
      <c r="DH3500" s="81">
        <v>0</v>
      </c>
      <c r="DI3500" s="81">
        <v>0</v>
      </c>
      <c r="DJ3500" s="81">
        <v>2.0474707295165941E-10</v>
      </c>
      <c r="DL3500" s="81">
        <v>0</v>
      </c>
      <c r="DM3500" s="81">
        <v>9.3413124880335559E-10</v>
      </c>
      <c r="DN3500" s="81">
        <v>9.3413124880335559E-10</v>
      </c>
      <c r="DO3500" s="81">
        <v>0</v>
      </c>
      <c r="DP3500" s="81">
        <v>0</v>
      </c>
      <c r="DQ3500" s="81">
        <v>0</v>
      </c>
      <c r="DR3500" s="81">
        <v>0</v>
      </c>
      <c r="DS3500" s="81">
        <v>0</v>
      </c>
      <c r="DT3500" s="81">
        <v>0</v>
      </c>
      <c r="DU3500" s="81">
        <v>0</v>
      </c>
      <c r="DV3500" s="81">
        <v>0</v>
      </c>
      <c r="DW3500" s="81">
        <v>0</v>
      </c>
      <c r="GE3500" s="81" t="s">
        <v>449</v>
      </c>
      <c r="GF3500" s="81" t="s">
        <v>155</v>
      </c>
      <c r="GG3500" s="81" t="s">
        <v>477</v>
      </c>
      <c r="GH3500" s="81" t="s">
        <v>457</v>
      </c>
      <c r="GI3500" s="81">
        <v>2025</v>
      </c>
      <c r="GJ3500" s="81" t="s">
        <v>201</v>
      </c>
      <c r="GK3500" s="81">
        <v>233.2300768080058</v>
      </c>
      <c r="GL3500" s="81">
        <v>88.424520000000001</v>
      </c>
      <c r="GM3500" s="81">
        <v>2025</v>
      </c>
      <c r="GN3500" s="81" t="s">
        <v>173</v>
      </c>
      <c r="GO3500" s="81">
        <v>1.1148832299820636E-2</v>
      </c>
      <c r="GP3500" s="81">
        <v>10</v>
      </c>
      <c r="GQ3500" s="81">
        <v>0</v>
      </c>
      <c r="GR3500" s="81" t="s">
        <v>448</v>
      </c>
      <c r="GS3500" s="81">
        <v>1.1148832299820636E-2</v>
      </c>
      <c r="GT3500" s="81">
        <v>2.6002430136067431</v>
      </c>
      <c r="GU3500" s="81">
        <v>1.1148832299820636E-2</v>
      </c>
      <c r="GV3500" s="81">
        <v>2.6002430136067431</v>
      </c>
      <c r="GW3500" s="81">
        <v>1.1148832299820636E-2</v>
      </c>
      <c r="GX3500" s="81">
        <v>2.6002430136067431</v>
      </c>
      <c r="GY3500" s="81">
        <v>1.1148832299820636E-2</v>
      </c>
      <c r="GZ3500" s="81">
        <v>2.6002430136067431</v>
      </c>
    </row>
    <row r="3501" spans="98:208" x14ac:dyDescent="0.25">
      <c r="CT3501" s="81" t="s">
        <v>155</v>
      </c>
      <c r="CU3501" s="81" t="s">
        <v>474</v>
      </c>
      <c r="CV3501" s="81" t="s">
        <v>454</v>
      </c>
      <c r="CW3501" s="81">
        <v>2021</v>
      </c>
      <c r="CX3501" s="81">
        <v>0</v>
      </c>
      <c r="CY3501" s="81">
        <v>0</v>
      </c>
      <c r="CZ3501" s="81">
        <v>0</v>
      </c>
      <c r="DA3501" s="81">
        <v>0</v>
      </c>
      <c r="DB3501" s="81">
        <v>21083.842824223389</v>
      </c>
      <c r="DC3501" s="81">
        <v>409.22373582044048</v>
      </c>
      <c r="DD3501" s="81">
        <v>13469.087812377151</v>
      </c>
      <c r="DE3501" s="81">
        <v>7205.5312760239394</v>
      </c>
      <c r="DF3501" s="81">
        <v>4.5623668037681941</v>
      </c>
      <c r="DG3501" s="81">
        <v>4.5623668037681941</v>
      </c>
      <c r="DH3501" s="81">
        <v>0</v>
      </c>
      <c r="DI3501" s="81">
        <v>0</v>
      </c>
      <c r="DJ3501" s="81">
        <v>2.0474707295165941E-10</v>
      </c>
      <c r="DL3501" s="81">
        <v>0</v>
      </c>
      <c r="DM3501" s="81">
        <v>9.3413124880335559E-10</v>
      </c>
      <c r="DN3501" s="81">
        <v>9.3413124880335559E-10</v>
      </c>
      <c r="DO3501" s="81">
        <v>0</v>
      </c>
      <c r="DP3501" s="81">
        <v>9.3413124880335559E-10</v>
      </c>
      <c r="DQ3501" s="81">
        <v>9.3413124880335559E-10</v>
      </c>
      <c r="DR3501" s="81">
        <v>0</v>
      </c>
      <c r="DS3501" s="81">
        <v>0</v>
      </c>
      <c r="DT3501" s="81">
        <v>0</v>
      </c>
      <c r="DU3501" s="81">
        <v>0</v>
      </c>
      <c r="DV3501" s="81">
        <v>0</v>
      </c>
      <c r="DW3501" s="81">
        <v>0</v>
      </c>
      <c r="GE3501" s="81" t="s">
        <v>449</v>
      </c>
      <c r="GF3501" s="81" t="s">
        <v>155</v>
      </c>
      <c r="GG3501" s="81" t="s">
        <v>477</v>
      </c>
      <c r="GH3501" s="81" t="s">
        <v>457</v>
      </c>
      <c r="GI3501" s="81">
        <v>2026</v>
      </c>
      <c r="GJ3501" s="81" t="s">
        <v>201</v>
      </c>
      <c r="GK3501" s="81">
        <v>233.2300768080058</v>
      </c>
      <c r="GL3501" s="81">
        <v>88.424520000000001</v>
      </c>
      <c r="GM3501" s="81">
        <v>2026</v>
      </c>
      <c r="GN3501" s="81" t="s">
        <v>173</v>
      </c>
      <c r="GO3501" s="81">
        <v>1.1148832299820636E-2</v>
      </c>
      <c r="GP3501" s="81">
        <v>10</v>
      </c>
      <c r="GQ3501" s="81">
        <v>0</v>
      </c>
      <c r="GR3501" s="81" t="s">
        <v>448</v>
      </c>
      <c r="GS3501" s="81">
        <v>1.1148832299820636E-2</v>
      </c>
      <c r="GT3501" s="81">
        <v>2.6002430136067431</v>
      </c>
      <c r="GU3501" s="81">
        <v>1.1148832299820636E-2</v>
      </c>
      <c r="GV3501" s="81">
        <v>2.6002430136067431</v>
      </c>
      <c r="GW3501" s="81">
        <v>1.1148832299820636E-2</v>
      </c>
      <c r="GX3501" s="81">
        <v>2.6002430136067431</v>
      </c>
      <c r="GY3501" s="81">
        <v>1.1148832299820636E-2</v>
      </c>
      <c r="GZ3501" s="81">
        <v>2.6002430136067431</v>
      </c>
    </row>
    <row r="3502" spans="98:208" x14ac:dyDescent="0.25">
      <c r="CT3502" s="81" t="s">
        <v>155</v>
      </c>
      <c r="CU3502" s="81" t="s">
        <v>474</v>
      </c>
      <c r="CV3502" s="81" t="s">
        <v>454</v>
      </c>
      <c r="CW3502" s="81">
        <v>2022</v>
      </c>
      <c r="CX3502" s="81">
        <v>0</v>
      </c>
      <c r="CY3502" s="81">
        <v>0</v>
      </c>
      <c r="CZ3502" s="81">
        <v>0</v>
      </c>
      <c r="DA3502" s="81">
        <v>0</v>
      </c>
      <c r="DB3502" s="81">
        <v>21083.842824223389</v>
      </c>
      <c r="DC3502" s="81">
        <v>409.22373582044048</v>
      </c>
      <c r="DD3502" s="81">
        <v>13469.087812377151</v>
      </c>
      <c r="DE3502" s="81">
        <v>7205.5312760239394</v>
      </c>
      <c r="DF3502" s="81">
        <v>4.5623668037681941</v>
      </c>
      <c r="DG3502" s="81">
        <v>4.5623668037681941</v>
      </c>
      <c r="DH3502" s="81">
        <v>4.5623668037681941</v>
      </c>
      <c r="DI3502" s="81">
        <v>0</v>
      </c>
      <c r="DJ3502" s="81">
        <v>2.0474707295165941E-10</v>
      </c>
      <c r="DL3502" s="81">
        <v>0</v>
      </c>
      <c r="DM3502" s="81">
        <v>9.3413124880335559E-10</v>
      </c>
      <c r="DN3502" s="81">
        <v>9.3413124880335559E-10</v>
      </c>
      <c r="DO3502" s="81">
        <v>0</v>
      </c>
      <c r="DP3502" s="81">
        <v>9.3413124880335559E-10</v>
      </c>
      <c r="DQ3502" s="81">
        <v>9.3413124880335559E-10</v>
      </c>
      <c r="DR3502" s="81">
        <v>0</v>
      </c>
      <c r="DS3502" s="81">
        <v>9.3413124880335559E-10</v>
      </c>
      <c r="DT3502" s="81">
        <v>9.3413124880335559E-10</v>
      </c>
      <c r="DU3502" s="81">
        <v>0</v>
      </c>
      <c r="DV3502" s="81">
        <v>0</v>
      </c>
      <c r="DW3502" s="81">
        <v>0</v>
      </c>
      <c r="GE3502" s="81" t="s">
        <v>449</v>
      </c>
      <c r="GF3502" s="81" t="s">
        <v>155</v>
      </c>
      <c r="GG3502" s="81" t="s">
        <v>477</v>
      </c>
      <c r="GH3502" s="81" t="s">
        <v>457</v>
      </c>
      <c r="GI3502" s="81">
        <v>2027</v>
      </c>
      <c r="GJ3502" s="81" t="s">
        <v>201</v>
      </c>
      <c r="GK3502" s="81">
        <v>233.2300768080058</v>
      </c>
      <c r="GL3502" s="81">
        <v>88.424520000000001</v>
      </c>
      <c r="GM3502" s="81">
        <v>2027</v>
      </c>
      <c r="GN3502" s="81" t="s">
        <v>173</v>
      </c>
      <c r="GO3502" s="81">
        <v>1.1148832299820636E-2</v>
      </c>
      <c r="GP3502" s="81">
        <v>10</v>
      </c>
      <c r="GQ3502" s="81">
        <v>0</v>
      </c>
      <c r="GR3502" s="81" t="s">
        <v>448</v>
      </c>
      <c r="GS3502" s="81">
        <v>1.1148832299820636E-2</v>
      </c>
      <c r="GT3502" s="81">
        <v>2.6002430136067431</v>
      </c>
      <c r="GU3502" s="81">
        <v>1.1148832299820636E-2</v>
      </c>
      <c r="GV3502" s="81">
        <v>2.6002430136067431</v>
      </c>
      <c r="GW3502" s="81">
        <v>1.1148832299820636E-2</v>
      </c>
      <c r="GX3502" s="81">
        <v>2.6002430136067431</v>
      </c>
      <c r="GY3502" s="81">
        <v>1.1148832299820636E-2</v>
      </c>
      <c r="GZ3502" s="81">
        <v>2.6002430136067431</v>
      </c>
    </row>
    <row r="3503" spans="98:208" x14ac:dyDescent="0.25">
      <c r="CT3503" s="81" t="s">
        <v>155</v>
      </c>
      <c r="CU3503" s="81" t="s">
        <v>474</v>
      </c>
      <c r="CV3503" s="81" t="s">
        <v>454</v>
      </c>
      <c r="CW3503" s="81">
        <v>2023</v>
      </c>
      <c r="CX3503" s="81">
        <v>0</v>
      </c>
      <c r="CY3503" s="81">
        <v>0</v>
      </c>
      <c r="CZ3503" s="81">
        <v>0</v>
      </c>
      <c r="DA3503" s="81">
        <v>0</v>
      </c>
      <c r="DB3503" s="81">
        <v>21835.978114129692</v>
      </c>
      <c r="DC3503" s="81">
        <v>428.60232122030828</v>
      </c>
      <c r="DD3503" s="81">
        <v>13939.56097345472</v>
      </c>
      <c r="DE3503" s="81">
        <v>7467.8148194497899</v>
      </c>
      <c r="DF3503" s="81">
        <v>4.778415402599073</v>
      </c>
      <c r="DG3503" s="81">
        <v>4.778415402599073</v>
      </c>
      <c r="DH3503" s="81">
        <v>4.778415402599073</v>
      </c>
      <c r="DI3503" s="81">
        <v>4.778415402599073</v>
      </c>
      <c r="DJ3503" s="81">
        <v>2.0474707295165941E-10</v>
      </c>
      <c r="DL3503" s="81">
        <v>0</v>
      </c>
      <c r="DM3503" s="81">
        <v>9.7836656702928529E-10</v>
      </c>
      <c r="DN3503" s="81">
        <v>9.7836656702928529E-10</v>
      </c>
      <c r="DO3503" s="81">
        <v>0</v>
      </c>
      <c r="DP3503" s="81">
        <v>9.7836656702928529E-10</v>
      </c>
      <c r="DQ3503" s="81">
        <v>9.7836656702928529E-10</v>
      </c>
      <c r="DR3503" s="81">
        <v>0</v>
      </c>
      <c r="DS3503" s="81">
        <v>9.7836656702928529E-10</v>
      </c>
      <c r="DT3503" s="81">
        <v>9.7836656702928529E-10</v>
      </c>
      <c r="DU3503" s="81">
        <v>0</v>
      </c>
      <c r="DV3503" s="81">
        <v>9.7836656702928529E-10</v>
      </c>
      <c r="DW3503" s="81">
        <v>9.7836656702928529E-10</v>
      </c>
      <c r="GE3503" s="81" t="s">
        <v>449</v>
      </c>
      <c r="GF3503" s="81" t="s">
        <v>155</v>
      </c>
      <c r="GG3503" s="81" t="s">
        <v>477</v>
      </c>
      <c r="GH3503" s="81" t="s">
        <v>457</v>
      </c>
      <c r="GI3503" s="81">
        <v>2028</v>
      </c>
      <c r="GJ3503" s="81" t="s">
        <v>201</v>
      </c>
      <c r="GK3503" s="81">
        <v>247.2729921650176</v>
      </c>
      <c r="GL3503" s="81">
        <v>88.424520000000001</v>
      </c>
      <c r="GM3503" s="81">
        <v>2028</v>
      </c>
      <c r="GN3503" s="81" t="s">
        <v>173</v>
      </c>
      <c r="GO3503" s="81">
        <v>1.1148832299820636E-2</v>
      </c>
      <c r="GP3503" s="81">
        <v>10</v>
      </c>
      <c r="GQ3503" s="81">
        <v>0</v>
      </c>
      <c r="GR3503" s="81" t="s">
        <v>448</v>
      </c>
      <c r="GS3503" s="81">
        <v>1.1148832299820636E-2</v>
      </c>
      <c r="GT3503" s="81">
        <v>2.7568051219226435</v>
      </c>
      <c r="GU3503" s="81">
        <v>1.1148832299820636E-2</v>
      </c>
      <c r="GV3503" s="81">
        <v>2.7568051219226435</v>
      </c>
      <c r="GW3503" s="81">
        <v>1.1148832299820636E-2</v>
      </c>
      <c r="GX3503" s="81">
        <v>2.7568051219226435</v>
      </c>
      <c r="GY3503" s="81">
        <v>1.1148832299820636E-2</v>
      </c>
      <c r="GZ3503" s="81">
        <v>2.7568051219226435</v>
      </c>
    </row>
    <row r="3504" spans="98:208" x14ac:dyDescent="0.25">
      <c r="CT3504" s="81" t="s">
        <v>155</v>
      </c>
      <c r="CU3504" s="81" t="s">
        <v>474</v>
      </c>
      <c r="CV3504" s="81" t="s">
        <v>454</v>
      </c>
      <c r="CW3504" s="81">
        <v>2024</v>
      </c>
      <c r="CX3504" s="81">
        <v>0</v>
      </c>
      <c r="CY3504" s="81">
        <v>0</v>
      </c>
      <c r="CZ3504" s="81">
        <v>0</v>
      </c>
      <c r="DA3504" s="81">
        <v>0</v>
      </c>
      <c r="DB3504" s="81">
        <v>21835.978114129692</v>
      </c>
      <c r="DC3504" s="81">
        <v>428.60232122030828</v>
      </c>
      <c r="DD3504" s="81">
        <v>13939.56097345472</v>
      </c>
      <c r="DE3504" s="81">
        <v>7467.8148194497899</v>
      </c>
      <c r="DF3504" s="81">
        <v>4.778415402599073</v>
      </c>
      <c r="DG3504" s="81">
        <v>4.778415402599073</v>
      </c>
      <c r="DH3504" s="81">
        <v>4.778415402599073</v>
      </c>
      <c r="DI3504" s="81">
        <v>4.778415402599073</v>
      </c>
      <c r="DJ3504" s="81">
        <v>2.0474707295165941E-10</v>
      </c>
      <c r="DL3504" s="81">
        <v>0</v>
      </c>
      <c r="DM3504" s="81">
        <v>9.7836656702928529E-10</v>
      </c>
      <c r="DN3504" s="81">
        <v>9.7836656702928529E-10</v>
      </c>
      <c r="DO3504" s="81">
        <v>0</v>
      </c>
      <c r="DP3504" s="81">
        <v>9.7836656702928529E-10</v>
      </c>
      <c r="DQ3504" s="81">
        <v>9.7836656702928529E-10</v>
      </c>
      <c r="DR3504" s="81">
        <v>0</v>
      </c>
      <c r="DS3504" s="81">
        <v>9.7836656702928529E-10</v>
      </c>
      <c r="DT3504" s="81">
        <v>9.7836656702928529E-10</v>
      </c>
      <c r="DU3504" s="81">
        <v>0</v>
      </c>
      <c r="DV3504" s="81">
        <v>9.7836656702928529E-10</v>
      </c>
      <c r="DW3504" s="81">
        <v>9.7836656702928529E-10</v>
      </c>
      <c r="GE3504" s="81" t="s">
        <v>449</v>
      </c>
      <c r="GF3504" s="81" t="s">
        <v>155</v>
      </c>
      <c r="GG3504" s="81" t="s">
        <v>477</v>
      </c>
      <c r="GH3504" s="81" t="s">
        <v>457</v>
      </c>
      <c r="GI3504" s="81">
        <v>2029</v>
      </c>
      <c r="GJ3504" s="81" t="s">
        <v>201</v>
      </c>
      <c r="GK3504" s="81">
        <v>247.2729921650176</v>
      </c>
      <c r="GL3504" s="81">
        <v>88.424520000000001</v>
      </c>
      <c r="GM3504" s="81">
        <v>2029</v>
      </c>
      <c r="GN3504" s="81" t="s">
        <v>173</v>
      </c>
      <c r="GO3504" s="81">
        <v>1.1148832299820636E-2</v>
      </c>
      <c r="GP3504" s="81">
        <v>10</v>
      </c>
      <c r="GQ3504" s="81">
        <v>0</v>
      </c>
      <c r="GR3504" s="81" t="s">
        <v>448</v>
      </c>
      <c r="GS3504" s="81">
        <v>1.1148832299820636E-2</v>
      </c>
      <c r="GT3504" s="81">
        <v>2.7568051219226435</v>
      </c>
      <c r="GU3504" s="81">
        <v>1.1148832299820636E-2</v>
      </c>
      <c r="GV3504" s="81">
        <v>2.7568051219226435</v>
      </c>
      <c r="GW3504" s="81">
        <v>1.1148832299820636E-2</v>
      </c>
      <c r="GX3504" s="81">
        <v>2.7568051219226435</v>
      </c>
      <c r="GY3504" s="81">
        <v>1.1148832299820636E-2</v>
      </c>
      <c r="GZ3504" s="81">
        <v>2.7568051219226435</v>
      </c>
    </row>
    <row r="3505" spans="98:208" x14ac:dyDescent="0.25">
      <c r="CT3505" s="81" t="s">
        <v>155</v>
      </c>
      <c r="CU3505" s="81" t="s">
        <v>474</v>
      </c>
      <c r="CV3505" s="81" t="s">
        <v>454</v>
      </c>
      <c r="CW3505" s="81">
        <v>2025</v>
      </c>
      <c r="CX3505" s="81">
        <v>0</v>
      </c>
      <c r="CY3505" s="81">
        <v>0</v>
      </c>
      <c r="CZ3505" s="81">
        <v>0</v>
      </c>
      <c r="DA3505" s="81">
        <v>0</v>
      </c>
      <c r="DB3505" s="81">
        <v>21835.978114129692</v>
      </c>
      <c r="DC3505" s="81">
        <v>428.60232122030828</v>
      </c>
      <c r="DD3505" s="81">
        <v>13939.56097345472</v>
      </c>
      <c r="DE3505" s="81">
        <v>7467.8148194497899</v>
      </c>
      <c r="DF3505" s="81">
        <v>4.778415402599073</v>
      </c>
      <c r="DG3505" s="81">
        <v>4.778415402599073</v>
      </c>
      <c r="DH3505" s="81">
        <v>4.778415402599073</v>
      </c>
      <c r="DI3505" s="81">
        <v>4.778415402599073</v>
      </c>
      <c r="DJ3505" s="81">
        <v>2.0474707295165941E-10</v>
      </c>
      <c r="DL3505" s="81">
        <v>0</v>
      </c>
      <c r="DM3505" s="81">
        <v>9.7836656702928529E-10</v>
      </c>
      <c r="DN3505" s="81">
        <v>9.7836656702928529E-10</v>
      </c>
      <c r="DO3505" s="81">
        <v>0</v>
      </c>
      <c r="DP3505" s="81">
        <v>9.7836656702928529E-10</v>
      </c>
      <c r="DQ3505" s="81">
        <v>9.7836656702928529E-10</v>
      </c>
      <c r="DR3505" s="81">
        <v>0</v>
      </c>
      <c r="DS3505" s="81">
        <v>9.7836656702928529E-10</v>
      </c>
      <c r="DT3505" s="81">
        <v>9.7836656702928529E-10</v>
      </c>
      <c r="DU3505" s="81">
        <v>0</v>
      </c>
      <c r="DV3505" s="81">
        <v>9.7836656702928529E-10</v>
      </c>
      <c r="DW3505" s="81">
        <v>9.7836656702928529E-10</v>
      </c>
      <c r="GE3505" s="81" t="s">
        <v>449</v>
      </c>
      <c r="GF3505" s="81" t="s">
        <v>155</v>
      </c>
      <c r="GG3505" s="81" t="s">
        <v>477</v>
      </c>
      <c r="GH3505" s="81" t="s">
        <v>457</v>
      </c>
      <c r="GI3505" s="81">
        <v>2030</v>
      </c>
      <c r="GJ3505" s="81" t="s">
        <v>201</v>
      </c>
      <c r="GK3505" s="81">
        <v>247.2729921650176</v>
      </c>
      <c r="GL3505" s="81">
        <v>88.424520000000001</v>
      </c>
      <c r="GM3505" s="81">
        <v>2030</v>
      </c>
      <c r="GN3505" s="81" t="s">
        <v>173</v>
      </c>
      <c r="GO3505" s="81">
        <v>1.1148832299820636E-2</v>
      </c>
      <c r="GP3505" s="81">
        <v>10</v>
      </c>
      <c r="GQ3505" s="81">
        <v>0</v>
      </c>
      <c r="GR3505" s="81" t="s">
        <v>448</v>
      </c>
      <c r="GS3505" s="81">
        <v>0</v>
      </c>
      <c r="GT3505" s="81">
        <v>0</v>
      </c>
      <c r="GU3505" s="81">
        <v>1.1148832299820636E-2</v>
      </c>
      <c r="GV3505" s="81">
        <v>2.7568051219226435</v>
      </c>
      <c r="GW3505" s="81">
        <v>1.1148832299820636E-2</v>
      </c>
      <c r="GX3505" s="81">
        <v>2.7568051219226435</v>
      </c>
      <c r="GY3505" s="81">
        <v>1.1148832299820636E-2</v>
      </c>
      <c r="GZ3505" s="81">
        <v>2.7568051219226435</v>
      </c>
    </row>
    <row r="3506" spans="98:208" x14ac:dyDescent="0.25">
      <c r="CT3506" s="81" t="s">
        <v>155</v>
      </c>
      <c r="CU3506" s="81" t="s">
        <v>474</v>
      </c>
      <c r="CV3506" s="81" t="s">
        <v>454</v>
      </c>
      <c r="CW3506" s="81">
        <v>2026</v>
      </c>
      <c r="CX3506" s="81">
        <v>0</v>
      </c>
      <c r="CY3506" s="81">
        <v>0</v>
      </c>
      <c r="CZ3506" s="81">
        <v>0</v>
      </c>
      <c r="DA3506" s="81">
        <v>0</v>
      </c>
      <c r="DB3506" s="81">
        <v>21835.978114129692</v>
      </c>
      <c r="DC3506" s="81">
        <v>428.60232122030828</v>
      </c>
      <c r="DD3506" s="81">
        <v>13939.56097345472</v>
      </c>
      <c r="DE3506" s="81">
        <v>7467.8148194497899</v>
      </c>
      <c r="DF3506" s="81">
        <v>4.778415402599073</v>
      </c>
      <c r="DG3506" s="81">
        <v>4.778415402599073</v>
      </c>
      <c r="DH3506" s="81">
        <v>4.778415402599073</v>
      </c>
      <c r="DI3506" s="81">
        <v>4.778415402599073</v>
      </c>
      <c r="DJ3506" s="81">
        <v>2.0474707295165941E-10</v>
      </c>
      <c r="DL3506" s="81">
        <v>0</v>
      </c>
      <c r="DM3506" s="81">
        <v>9.7836656702928529E-10</v>
      </c>
      <c r="DN3506" s="81">
        <v>9.7836656702928529E-10</v>
      </c>
      <c r="DO3506" s="81">
        <v>0</v>
      </c>
      <c r="DP3506" s="81">
        <v>9.7836656702928529E-10</v>
      </c>
      <c r="DQ3506" s="81">
        <v>9.7836656702928529E-10</v>
      </c>
      <c r="DR3506" s="81">
        <v>0</v>
      </c>
      <c r="DS3506" s="81">
        <v>9.7836656702928529E-10</v>
      </c>
      <c r="DT3506" s="81">
        <v>9.7836656702928529E-10</v>
      </c>
      <c r="DU3506" s="81">
        <v>0</v>
      </c>
      <c r="DV3506" s="81">
        <v>9.7836656702928529E-10</v>
      </c>
      <c r="DW3506" s="81">
        <v>9.7836656702928529E-10</v>
      </c>
      <c r="GE3506" s="81" t="s">
        <v>449</v>
      </c>
      <c r="GF3506" s="81" t="s">
        <v>155</v>
      </c>
      <c r="GG3506" s="81" t="s">
        <v>477</v>
      </c>
      <c r="GH3506" s="81" t="s">
        <v>457</v>
      </c>
      <c r="GI3506" s="81">
        <v>2031</v>
      </c>
      <c r="GJ3506" s="81" t="s">
        <v>201</v>
      </c>
      <c r="GK3506" s="81">
        <v>247.2729921650176</v>
      </c>
      <c r="GL3506" s="81">
        <v>88.424520000000001</v>
      </c>
      <c r="GM3506" s="81">
        <v>2031</v>
      </c>
      <c r="GN3506" s="81" t="s">
        <v>173</v>
      </c>
      <c r="GO3506" s="81">
        <v>1.1148832299820636E-2</v>
      </c>
      <c r="GP3506" s="81">
        <v>10</v>
      </c>
      <c r="GQ3506" s="81">
        <v>0</v>
      </c>
      <c r="GR3506" s="81" t="s">
        <v>448</v>
      </c>
      <c r="GS3506" s="81">
        <v>0</v>
      </c>
      <c r="GT3506" s="81">
        <v>0</v>
      </c>
      <c r="GU3506" s="81">
        <v>0</v>
      </c>
      <c r="GV3506" s="81">
        <v>0</v>
      </c>
      <c r="GW3506" s="81">
        <v>1.1148832299820636E-2</v>
      </c>
      <c r="GX3506" s="81">
        <v>2.7568051219226435</v>
      </c>
      <c r="GY3506" s="81">
        <v>1.1148832299820636E-2</v>
      </c>
      <c r="GZ3506" s="81">
        <v>2.7568051219226435</v>
      </c>
    </row>
    <row r="3507" spans="98:208" x14ac:dyDescent="0.25">
      <c r="CT3507" s="81" t="s">
        <v>155</v>
      </c>
      <c r="CU3507" s="81" t="s">
        <v>474</v>
      </c>
      <c r="CV3507" s="81" t="s">
        <v>454</v>
      </c>
      <c r="CW3507" s="81">
        <v>2027</v>
      </c>
      <c r="CX3507" s="81">
        <v>0</v>
      </c>
      <c r="CY3507" s="81">
        <v>0</v>
      </c>
      <c r="CZ3507" s="81">
        <v>0</v>
      </c>
      <c r="DA3507" s="81">
        <v>0</v>
      </c>
      <c r="DB3507" s="81">
        <v>21835.978114129692</v>
      </c>
      <c r="DC3507" s="81">
        <v>428.60232122030828</v>
      </c>
      <c r="DD3507" s="81">
        <v>13939.56097345472</v>
      </c>
      <c r="DE3507" s="81">
        <v>7467.8148194497899</v>
      </c>
      <c r="DF3507" s="81">
        <v>4.778415402599073</v>
      </c>
      <c r="DG3507" s="81">
        <v>4.778415402599073</v>
      </c>
      <c r="DH3507" s="81">
        <v>4.778415402599073</v>
      </c>
      <c r="DI3507" s="81">
        <v>4.778415402599073</v>
      </c>
      <c r="DJ3507" s="81">
        <v>2.0474707295165941E-10</v>
      </c>
      <c r="DL3507" s="81">
        <v>0</v>
      </c>
      <c r="DM3507" s="81">
        <v>9.7836656702928529E-10</v>
      </c>
      <c r="DN3507" s="81">
        <v>9.7836656702928529E-10</v>
      </c>
      <c r="DO3507" s="81">
        <v>0</v>
      </c>
      <c r="DP3507" s="81">
        <v>9.7836656702928529E-10</v>
      </c>
      <c r="DQ3507" s="81">
        <v>9.7836656702928529E-10</v>
      </c>
      <c r="DR3507" s="81">
        <v>0</v>
      </c>
      <c r="DS3507" s="81">
        <v>9.7836656702928529E-10</v>
      </c>
      <c r="DT3507" s="81">
        <v>9.7836656702928529E-10</v>
      </c>
      <c r="DU3507" s="81">
        <v>0</v>
      </c>
      <c r="DV3507" s="81">
        <v>9.7836656702928529E-10</v>
      </c>
      <c r="DW3507" s="81">
        <v>9.7836656702928529E-10</v>
      </c>
      <c r="GE3507" s="81" t="s">
        <v>449</v>
      </c>
      <c r="GF3507" s="81" t="s">
        <v>155</v>
      </c>
      <c r="GG3507" s="81" t="s">
        <v>477</v>
      </c>
      <c r="GH3507" s="81" t="s">
        <v>457</v>
      </c>
      <c r="GI3507" s="81">
        <v>2032</v>
      </c>
      <c r="GJ3507" s="81" t="s">
        <v>201</v>
      </c>
      <c r="GK3507" s="81">
        <v>247.2729921650176</v>
      </c>
      <c r="GL3507" s="81">
        <v>88.424520000000001</v>
      </c>
      <c r="GM3507" s="81">
        <v>2032</v>
      </c>
      <c r="GN3507" s="81" t="s">
        <v>173</v>
      </c>
      <c r="GO3507" s="81">
        <v>1.1148832299820636E-2</v>
      </c>
      <c r="GP3507" s="81">
        <v>10</v>
      </c>
      <c r="GQ3507" s="81">
        <v>0</v>
      </c>
      <c r="GR3507" s="81" t="s">
        <v>448</v>
      </c>
      <c r="GS3507" s="81">
        <v>0</v>
      </c>
      <c r="GT3507" s="81">
        <v>0</v>
      </c>
      <c r="GU3507" s="81">
        <v>0</v>
      </c>
      <c r="GV3507" s="81">
        <v>0</v>
      </c>
      <c r="GW3507" s="81">
        <v>0</v>
      </c>
      <c r="GX3507" s="81">
        <v>0</v>
      </c>
      <c r="GY3507" s="81">
        <v>1.1148832299820636E-2</v>
      </c>
      <c r="GZ3507" s="81">
        <v>2.7568051219226435</v>
      </c>
    </row>
    <row r="3508" spans="98:208" x14ac:dyDescent="0.25">
      <c r="CT3508" s="81" t="s">
        <v>155</v>
      </c>
      <c r="CU3508" s="81" t="s">
        <v>474</v>
      </c>
      <c r="CV3508" s="81" t="s">
        <v>454</v>
      </c>
      <c r="CW3508" s="81">
        <v>2028</v>
      </c>
      <c r="CX3508" s="81">
        <v>0</v>
      </c>
      <c r="CY3508" s="81">
        <v>0</v>
      </c>
      <c r="CZ3508" s="81">
        <v>0</v>
      </c>
      <c r="DA3508" s="81">
        <v>0</v>
      </c>
      <c r="DB3508" s="81">
        <v>22783.187028906239</v>
      </c>
      <c r="DC3508" s="81">
        <v>453.26096055717261</v>
      </c>
      <c r="DD3508" s="81">
        <v>14531.33568556916</v>
      </c>
      <c r="DE3508" s="81">
        <v>7798.5903827775383</v>
      </c>
      <c r="DF3508" s="81">
        <v>5.0533304373075332</v>
      </c>
      <c r="DG3508" s="81">
        <v>5.0533304373075332</v>
      </c>
      <c r="DH3508" s="81">
        <v>5.0533304373075332</v>
      </c>
      <c r="DI3508" s="81">
        <v>5.0533304373075332</v>
      </c>
      <c r="DJ3508" s="81">
        <v>2.0474707295165941E-10</v>
      </c>
      <c r="DL3508" s="81">
        <v>0</v>
      </c>
      <c r="DM3508" s="81">
        <v>1.0346546156962465E-9</v>
      </c>
      <c r="DN3508" s="81">
        <v>1.0346546156962465E-9</v>
      </c>
      <c r="DO3508" s="81">
        <v>0</v>
      </c>
      <c r="DP3508" s="81">
        <v>1.0346546156962465E-9</v>
      </c>
      <c r="DQ3508" s="81">
        <v>1.0346546156962465E-9</v>
      </c>
      <c r="DR3508" s="81">
        <v>0</v>
      </c>
      <c r="DS3508" s="81">
        <v>1.0346546156962465E-9</v>
      </c>
      <c r="DT3508" s="81">
        <v>1.0346546156962465E-9</v>
      </c>
      <c r="DU3508" s="81">
        <v>0</v>
      </c>
      <c r="DV3508" s="81">
        <v>1.0346546156962465E-9</v>
      </c>
      <c r="DW3508" s="81">
        <v>1.0346546156962465E-9</v>
      </c>
      <c r="GE3508" s="81" t="s">
        <v>449</v>
      </c>
      <c r="GF3508" s="81" t="s">
        <v>155</v>
      </c>
      <c r="GG3508" s="81" t="s">
        <v>477</v>
      </c>
      <c r="GH3508" s="81" t="s">
        <v>458</v>
      </c>
      <c r="GI3508" s="81">
        <v>2021</v>
      </c>
      <c r="GJ3508" s="81" t="s">
        <v>201</v>
      </c>
      <c r="GK3508" s="81">
        <v>222.22942162788451</v>
      </c>
      <c r="GL3508" s="81">
        <v>88.424520000000001</v>
      </c>
      <c r="GM3508" s="81">
        <v>2021</v>
      </c>
      <c r="GN3508" s="81" t="s">
        <v>173</v>
      </c>
      <c r="GO3508" s="81">
        <v>1.1148832299820636E-2</v>
      </c>
      <c r="GP3508" s="81">
        <v>10</v>
      </c>
      <c r="GQ3508" s="81">
        <v>0</v>
      </c>
      <c r="GR3508" s="81" t="s">
        <v>448</v>
      </c>
      <c r="GS3508" s="81">
        <v>1.1148832299820636E-2</v>
      </c>
      <c r="GT3508" s="81">
        <v>2.4775985538154175</v>
      </c>
      <c r="GU3508" s="81">
        <v>1.1148832299820636E-2</v>
      </c>
      <c r="GV3508" s="81">
        <v>2.4775985538154175</v>
      </c>
      <c r="GW3508" s="81">
        <v>0</v>
      </c>
      <c r="GX3508" s="81">
        <v>0</v>
      </c>
      <c r="GY3508" s="81">
        <v>0</v>
      </c>
      <c r="GZ3508" s="81">
        <v>0</v>
      </c>
    </row>
    <row r="3509" spans="98:208" x14ac:dyDescent="0.25">
      <c r="CT3509" s="81" t="s">
        <v>155</v>
      </c>
      <c r="CU3509" s="81" t="s">
        <v>474</v>
      </c>
      <c r="CV3509" s="81" t="s">
        <v>454</v>
      </c>
      <c r="CW3509" s="81">
        <v>2029</v>
      </c>
      <c r="CX3509" s="81">
        <v>0</v>
      </c>
      <c r="CY3509" s="81">
        <v>0</v>
      </c>
      <c r="CZ3509" s="81">
        <v>0</v>
      </c>
      <c r="DA3509" s="81">
        <v>0</v>
      </c>
      <c r="DB3509" s="81">
        <v>22783.187028906239</v>
      </c>
      <c r="DC3509" s="81">
        <v>453.26096055717261</v>
      </c>
      <c r="DD3509" s="81">
        <v>14531.33568556916</v>
      </c>
      <c r="DE3509" s="81">
        <v>7798.5903827775383</v>
      </c>
      <c r="DF3509" s="81">
        <v>5.0533304373075332</v>
      </c>
      <c r="DG3509" s="81">
        <v>5.0533304373075332</v>
      </c>
      <c r="DH3509" s="81">
        <v>5.0533304373075332</v>
      </c>
      <c r="DI3509" s="81">
        <v>5.0533304373075332</v>
      </c>
      <c r="DJ3509" s="81">
        <v>2.0474707295165941E-10</v>
      </c>
      <c r="DL3509" s="81">
        <v>0</v>
      </c>
      <c r="DM3509" s="81">
        <v>1.0346546156962465E-9</v>
      </c>
      <c r="DN3509" s="81">
        <v>1.0346546156962465E-9</v>
      </c>
      <c r="DO3509" s="81">
        <v>0</v>
      </c>
      <c r="DP3509" s="81">
        <v>1.0346546156962465E-9</v>
      </c>
      <c r="DQ3509" s="81">
        <v>1.0346546156962465E-9</v>
      </c>
      <c r="DR3509" s="81">
        <v>0</v>
      </c>
      <c r="DS3509" s="81">
        <v>1.0346546156962465E-9</v>
      </c>
      <c r="DT3509" s="81">
        <v>1.0346546156962465E-9</v>
      </c>
      <c r="DU3509" s="81">
        <v>0</v>
      </c>
      <c r="DV3509" s="81">
        <v>1.0346546156962465E-9</v>
      </c>
      <c r="DW3509" s="81">
        <v>1.0346546156962465E-9</v>
      </c>
      <c r="GE3509" s="81" t="s">
        <v>449</v>
      </c>
      <c r="GF3509" s="81" t="s">
        <v>155</v>
      </c>
      <c r="GG3509" s="81" t="s">
        <v>477</v>
      </c>
      <c r="GH3509" s="81" t="s">
        <v>458</v>
      </c>
      <c r="GI3509" s="81">
        <v>2022</v>
      </c>
      <c r="GJ3509" s="81" t="s">
        <v>201</v>
      </c>
      <c r="GK3509" s="81">
        <v>222.22942162788451</v>
      </c>
      <c r="GL3509" s="81">
        <v>88.424520000000001</v>
      </c>
      <c r="GM3509" s="81">
        <v>2022</v>
      </c>
      <c r="GN3509" s="81" t="s">
        <v>173</v>
      </c>
      <c r="GO3509" s="81">
        <v>1.1148832299820636E-2</v>
      </c>
      <c r="GP3509" s="81">
        <v>10</v>
      </c>
      <c r="GQ3509" s="81">
        <v>0</v>
      </c>
      <c r="GR3509" s="81" t="s">
        <v>448</v>
      </c>
      <c r="GS3509" s="81">
        <v>1.1148832299820636E-2</v>
      </c>
      <c r="GT3509" s="81">
        <v>2.4775985538154175</v>
      </c>
      <c r="GU3509" s="81">
        <v>1.1148832299820636E-2</v>
      </c>
      <c r="GV3509" s="81">
        <v>2.4775985538154175</v>
      </c>
      <c r="GW3509" s="81">
        <v>1.1148832299820636E-2</v>
      </c>
      <c r="GX3509" s="81">
        <v>2.4775985538154175</v>
      </c>
      <c r="GY3509" s="81">
        <v>0</v>
      </c>
      <c r="GZ3509" s="81">
        <v>0</v>
      </c>
    </row>
    <row r="3510" spans="98:208" x14ac:dyDescent="0.25">
      <c r="CT3510" s="81" t="s">
        <v>155</v>
      </c>
      <c r="CU3510" s="81" t="s">
        <v>474</v>
      </c>
      <c r="CV3510" s="81" t="s">
        <v>454</v>
      </c>
      <c r="CW3510" s="81">
        <v>2030</v>
      </c>
      <c r="CX3510" s="81">
        <v>0</v>
      </c>
      <c r="CY3510" s="81">
        <v>0</v>
      </c>
      <c r="CZ3510" s="81">
        <v>0</v>
      </c>
      <c r="DA3510" s="81">
        <v>0</v>
      </c>
      <c r="DB3510" s="81">
        <v>22783.187028906239</v>
      </c>
      <c r="DC3510" s="81">
        <v>453.26096055717261</v>
      </c>
      <c r="DD3510" s="81">
        <v>14531.33568556916</v>
      </c>
      <c r="DE3510" s="81">
        <v>7798.5903827775383</v>
      </c>
      <c r="DF3510" s="81">
        <v>0</v>
      </c>
      <c r="DG3510" s="81">
        <v>5.0533304373075332</v>
      </c>
      <c r="DH3510" s="81">
        <v>5.0533304373075332</v>
      </c>
      <c r="DI3510" s="81">
        <v>5.0533304373075332</v>
      </c>
      <c r="DJ3510" s="81">
        <v>2.0474707295165941E-10</v>
      </c>
      <c r="DL3510" s="81">
        <v>0</v>
      </c>
      <c r="DM3510" s="81">
        <v>0</v>
      </c>
      <c r="DN3510" s="81">
        <v>0</v>
      </c>
      <c r="DO3510" s="81">
        <v>0</v>
      </c>
      <c r="DP3510" s="81">
        <v>1.0346546156962465E-9</v>
      </c>
      <c r="DQ3510" s="81">
        <v>1.0346546156962465E-9</v>
      </c>
      <c r="DR3510" s="81">
        <v>0</v>
      </c>
      <c r="DS3510" s="81">
        <v>1.0346546156962465E-9</v>
      </c>
      <c r="DT3510" s="81">
        <v>1.0346546156962465E-9</v>
      </c>
      <c r="DU3510" s="81">
        <v>0</v>
      </c>
      <c r="DV3510" s="81">
        <v>1.0346546156962465E-9</v>
      </c>
      <c r="DW3510" s="81">
        <v>1.0346546156962465E-9</v>
      </c>
      <c r="GE3510" s="81" t="s">
        <v>449</v>
      </c>
      <c r="GF3510" s="81" t="s">
        <v>155</v>
      </c>
      <c r="GG3510" s="81" t="s">
        <v>477</v>
      </c>
      <c r="GH3510" s="81" t="s">
        <v>458</v>
      </c>
      <c r="GI3510" s="81">
        <v>2023</v>
      </c>
      <c r="GJ3510" s="81" t="s">
        <v>201</v>
      </c>
      <c r="GK3510" s="81">
        <v>233.23007680799569</v>
      </c>
      <c r="GL3510" s="81">
        <v>88.424520000000001</v>
      </c>
      <c r="GM3510" s="81">
        <v>2023</v>
      </c>
      <c r="GN3510" s="81" t="s">
        <v>173</v>
      </c>
      <c r="GO3510" s="81">
        <v>1.1148832299820636E-2</v>
      </c>
      <c r="GP3510" s="81">
        <v>10</v>
      </c>
      <c r="GQ3510" s="81">
        <v>0</v>
      </c>
      <c r="GR3510" s="81" t="s">
        <v>448</v>
      </c>
      <c r="GS3510" s="81">
        <v>1.1148832299820636E-2</v>
      </c>
      <c r="GT3510" s="81">
        <v>2.6002430136066303</v>
      </c>
      <c r="GU3510" s="81">
        <v>1.1148832299820636E-2</v>
      </c>
      <c r="GV3510" s="81">
        <v>2.6002430136066303</v>
      </c>
      <c r="GW3510" s="81">
        <v>1.1148832299820636E-2</v>
      </c>
      <c r="GX3510" s="81">
        <v>2.6002430136066303</v>
      </c>
      <c r="GY3510" s="81">
        <v>1.1148832299820636E-2</v>
      </c>
      <c r="GZ3510" s="81">
        <v>2.6002430136066303</v>
      </c>
    </row>
    <row r="3511" spans="98:208" x14ac:dyDescent="0.25">
      <c r="CT3511" s="81" t="s">
        <v>155</v>
      </c>
      <c r="CU3511" s="81" t="s">
        <v>474</v>
      </c>
      <c r="CV3511" s="81" t="s">
        <v>454</v>
      </c>
      <c r="CW3511" s="81">
        <v>2031</v>
      </c>
      <c r="CX3511" s="81">
        <v>0</v>
      </c>
      <c r="CY3511" s="81">
        <v>0</v>
      </c>
      <c r="CZ3511" s="81">
        <v>0</v>
      </c>
      <c r="DA3511" s="81">
        <v>0</v>
      </c>
      <c r="DB3511" s="81">
        <v>22783.187028906239</v>
      </c>
      <c r="DC3511" s="81">
        <v>453.26096055717261</v>
      </c>
      <c r="DD3511" s="81">
        <v>14531.33568556916</v>
      </c>
      <c r="DE3511" s="81">
        <v>7798.5903827775383</v>
      </c>
      <c r="DF3511" s="81">
        <v>0</v>
      </c>
      <c r="DG3511" s="81">
        <v>0</v>
      </c>
      <c r="DH3511" s="81">
        <v>5.0533304373075332</v>
      </c>
      <c r="DI3511" s="81">
        <v>5.0533304373075332</v>
      </c>
      <c r="DJ3511" s="81">
        <v>2.0474707295165941E-10</v>
      </c>
      <c r="DL3511" s="81">
        <v>0</v>
      </c>
      <c r="DM3511" s="81">
        <v>0</v>
      </c>
      <c r="DN3511" s="81">
        <v>0</v>
      </c>
      <c r="DO3511" s="81">
        <v>0</v>
      </c>
      <c r="DP3511" s="81">
        <v>0</v>
      </c>
      <c r="DQ3511" s="81">
        <v>0</v>
      </c>
      <c r="DR3511" s="81">
        <v>0</v>
      </c>
      <c r="DS3511" s="81">
        <v>1.0346546156962465E-9</v>
      </c>
      <c r="DT3511" s="81">
        <v>1.0346546156962465E-9</v>
      </c>
      <c r="DU3511" s="81">
        <v>0</v>
      </c>
      <c r="DV3511" s="81">
        <v>1.0346546156962465E-9</v>
      </c>
      <c r="DW3511" s="81">
        <v>1.0346546156962465E-9</v>
      </c>
      <c r="GE3511" s="81" t="s">
        <v>449</v>
      </c>
      <c r="GF3511" s="81" t="s">
        <v>155</v>
      </c>
      <c r="GG3511" s="81" t="s">
        <v>477</v>
      </c>
      <c r="GH3511" s="81" t="s">
        <v>458</v>
      </c>
      <c r="GI3511" s="81">
        <v>2024</v>
      </c>
      <c r="GJ3511" s="81" t="s">
        <v>201</v>
      </c>
      <c r="GK3511" s="81">
        <v>233.23007680799569</v>
      </c>
      <c r="GL3511" s="81">
        <v>88.424520000000001</v>
      </c>
      <c r="GM3511" s="81">
        <v>2024</v>
      </c>
      <c r="GN3511" s="81" t="s">
        <v>173</v>
      </c>
      <c r="GO3511" s="81">
        <v>1.1148832299820636E-2</v>
      </c>
      <c r="GP3511" s="81">
        <v>10</v>
      </c>
      <c r="GQ3511" s="81">
        <v>0</v>
      </c>
      <c r="GR3511" s="81" t="s">
        <v>448</v>
      </c>
      <c r="GS3511" s="81">
        <v>1.1148832299820636E-2</v>
      </c>
      <c r="GT3511" s="81">
        <v>2.6002430136066303</v>
      </c>
      <c r="GU3511" s="81">
        <v>1.1148832299820636E-2</v>
      </c>
      <c r="GV3511" s="81">
        <v>2.6002430136066303</v>
      </c>
      <c r="GW3511" s="81">
        <v>1.1148832299820636E-2</v>
      </c>
      <c r="GX3511" s="81">
        <v>2.6002430136066303</v>
      </c>
      <c r="GY3511" s="81">
        <v>1.1148832299820636E-2</v>
      </c>
      <c r="GZ3511" s="81">
        <v>2.6002430136066303</v>
      </c>
    </row>
    <row r="3512" spans="98:208" x14ac:dyDescent="0.25">
      <c r="CT3512" s="81" t="s">
        <v>155</v>
      </c>
      <c r="CU3512" s="81" t="s">
        <v>474</v>
      </c>
      <c r="CV3512" s="81" t="s">
        <v>454</v>
      </c>
      <c r="CW3512" s="81">
        <v>2032</v>
      </c>
      <c r="CX3512" s="81">
        <v>0</v>
      </c>
      <c r="CY3512" s="81">
        <v>0</v>
      </c>
      <c r="CZ3512" s="81">
        <v>0</v>
      </c>
      <c r="DA3512" s="81">
        <v>0</v>
      </c>
      <c r="DB3512" s="81">
        <v>22783.187028906239</v>
      </c>
      <c r="DC3512" s="81">
        <v>453.26096055717261</v>
      </c>
      <c r="DD3512" s="81">
        <v>14531.33568556916</v>
      </c>
      <c r="DE3512" s="81">
        <v>7798.5903827775383</v>
      </c>
      <c r="DF3512" s="81">
        <v>0</v>
      </c>
      <c r="DG3512" s="81">
        <v>0</v>
      </c>
      <c r="DH3512" s="81">
        <v>0</v>
      </c>
      <c r="DI3512" s="81">
        <v>5.0533304373075332</v>
      </c>
      <c r="DJ3512" s="81">
        <v>2.0474707295165941E-10</v>
      </c>
      <c r="DL3512" s="81">
        <v>0</v>
      </c>
      <c r="DM3512" s="81">
        <v>0</v>
      </c>
      <c r="DN3512" s="81">
        <v>0</v>
      </c>
      <c r="DO3512" s="81">
        <v>0</v>
      </c>
      <c r="DP3512" s="81">
        <v>0</v>
      </c>
      <c r="DQ3512" s="81">
        <v>0</v>
      </c>
      <c r="DR3512" s="81">
        <v>0</v>
      </c>
      <c r="DS3512" s="81">
        <v>0</v>
      </c>
      <c r="DT3512" s="81">
        <v>0</v>
      </c>
      <c r="DU3512" s="81">
        <v>0</v>
      </c>
      <c r="DV3512" s="81">
        <v>1.0346546156962465E-9</v>
      </c>
      <c r="DW3512" s="81">
        <v>1.0346546156962465E-9</v>
      </c>
      <c r="GE3512" s="81" t="s">
        <v>449</v>
      </c>
      <c r="GF3512" s="81" t="s">
        <v>155</v>
      </c>
      <c r="GG3512" s="81" t="s">
        <v>477</v>
      </c>
      <c r="GH3512" s="81" t="s">
        <v>458</v>
      </c>
      <c r="GI3512" s="81">
        <v>2025</v>
      </c>
      <c r="GJ3512" s="81" t="s">
        <v>201</v>
      </c>
      <c r="GK3512" s="81">
        <v>233.23007680799569</v>
      </c>
      <c r="GL3512" s="81">
        <v>88.424520000000001</v>
      </c>
      <c r="GM3512" s="81">
        <v>2025</v>
      </c>
      <c r="GN3512" s="81" t="s">
        <v>173</v>
      </c>
      <c r="GO3512" s="81">
        <v>1.1148832299820636E-2</v>
      </c>
      <c r="GP3512" s="81">
        <v>10</v>
      </c>
      <c r="GQ3512" s="81">
        <v>0</v>
      </c>
      <c r="GR3512" s="81" t="s">
        <v>448</v>
      </c>
      <c r="GS3512" s="81">
        <v>1.1148832299820636E-2</v>
      </c>
      <c r="GT3512" s="81">
        <v>2.6002430136066303</v>
      </c>
      <c r="GU3512" s="81">
        <v>1.1148832299820636E-2</v>
      </c>
      <c r="GV3512" s="81">
        <v>2.6002430136066303</v>
      </c>
      <c r="GW3512" s="81">
        <v>1.1148832299820636E-2</v>
      </c>
      <c r="GX3512" s="81">
        <v>2.6002430136066303</v>
      </c>
      <c r="GY3512" s="81">
        <v>1.1148832299820636E-2</v>
      </c>
      <c r="GZ3512" s="81">
        <v>2.6002430136066303</v>
      </c>
    </row>
    <row r="3513" spans="98:208" x14ac:dyDescent="0.25">
      <c r="CT3513" s="81" t="s">
        <v>155</v>
      </c>
      <c r="CU3513" s="81" t="s">
        <v>474</v>
      </c>
      <c r="CV3513" s="81" t="s">
        <v>455</v>
      </c>
      <c r="CW3513" s="81">
        <v>2020</v>
      </c>
      <c r="CX3513" s="81">
        <v>0</v>
      </c>
      <c r="CY3513" s="81">
        <v>0</v>
      </c>
      <c r="CZ3513" s="81">
        <v>0</v>
      </c>
      <c r="DA3513" s="81">
        <v>0</v>
      </c>
      <c r="DB3513" s="81">
        <v>21083.842824224441</v>
      </c>
      <c r="DC3513" s="81">
        <v>409.22373582039558</v>
      </c>
      <c r="DD3513" s="81">
        <v>13469.087812378701</v>
      </c>
      <c r="DE3513" s="81">
        <v>7205.5312760252627</v>
      </c>
      <c r="DF3513" s="81">
        <v>4.5623668037676932</v>
      </c>
      <c r="DG3513" s="81">
        <v>0</v>
      </c>
      <c r="DH3513" s="81">
        <v>0</v>
      </c>
      <c r="DI3513" s="81">
        <v>0</v>
      </c>
      <c r="DJ3513" s="81">
        <v>8.8304925747723663E-9</v>
      </c>
      <c r="DL3513" s="81">
        <v>0</v>
      </c>
      <c r="DM3513" s="81">
        <v>4.0287946184058551E-8</v>
      </c>
      <c r="DN3513" s="81">
        <v>4.0287946184058551E-8</v>
      </c>
      <c r="DO3513" s="81">
        <v>0</v>
      </c>
      <c r="DP3513" s="81">
        <v>0</v>
      </c>
      <c r="DQ3513" s="81">
        <v>0</v>
      </c>
      <c r="DR3513" s="81">
        <v>0</v>
      </c>
      <c r="DS3513" s="81">
        <v>0</v>
      </c>
      <c r="DT3513" s="81">
        <v>0</v>
      </c>
      <c r="DU3513" s="81">
        <v>0</v>
      </c>
      <c r="DV3513" s="81">
        <v>0</v>
      </c>
      <c r="DW3513" s="81">
        <v>0</v>
      </c>
      <c r="GE3513" s="81" t="s">
        <v>449</v>
      </c>
      <c r="GF3513" s="81" t="s">
        <v>155</v>
      </c>
      <c r="GG3513" s="81" t="s">
        <v>477</v>
      </c>
      <c r="GH3513" s="81" t="s">
        <v>458</v>
      </c>
      <c r="GI3513" s="81">
        <v>2026</v>
      </c>
      <c r="GJ3513" s="81" t="s">
        <v>201</v>
      </c>
      <c r="GK3513" s="81">
        <v>233.23007680799569</v>
      </c>
      <c r="GL3513" s="81">
        <v>88.424520000000001</v>
      </c>
      <c r="GM3513" s="81">
        <v>2026</v>
      </c>
      <c r="GN3513" s="81" t="s">
        <v>173</v>
      </c>
      <c r="GO3513" s="81">
        <v>1.1148832299820636E-2</v>
      </c>
      <c r="GP3513" s="81">
        <v>10</v>
      </c>
      <c r="GQ3513" s="81">
        <v>0</v>
      </c>
      <c r="GR3513" s="81" t="s">
        <v>448</v>
      </c>
      <c r="GS3513" s="81">
        <v>1.1148832299820636E-2</v>
      </c>
      <c r="GT3513" s="81">
        <v>2.6002430136066303</v>
      </c>
      <c r="GU3513" s="81">
        <v>1.1148832299820636E-2</v>
      </c>
      <c r="GV3513" s="81">
        <v>2.6002430136066303</v>
      </c>
      <c r="GW3513" s="81">
        <v>1.1148832299820636E-2</v>
      </c>
      <c r="GX3513" s="81">
        <v>2.6002430136066303</v>
      </c>
      <c r="GY3513" s="81">
        <v>1.1148832299820636E-2</v>
      </c>
      <c r="GZ3513" s="81">
        <v>2.6002430136066303</v>
      </c>
    </row>
    <row r="3514" spans="98:208" x14ac:dyDescent="0.25">
      <c r="CT3514" s="81" t="s">
        <v>155</v>
      </c>
      <c r="CU3514" s="81" t="s">
        <v>474</v>
      </c>
      <c r="CV3514" s="81" t="s">
        <v>455</v>
      </c>
      <c r="CW3514" s="81">
        <v>2021</v>
      </c>
      <c r="CX3514" s="81">
        <v>0</v>
      </c>
      <c r="CY3514" s="81">
        <v>0</v>
      </c>
      <c r="CZ3514" s="81">
        <v>0</v>
      </c>
      <c r="DA3514" s="81">
        <v>0</v>
      </c>
      <c r="DB3514" s="81">
        <v>21083.842824224441</v>
      </c>
      <c r="DC3514" s="81">
        <v>409.22373582039558</v>
      </c>
      <c r="DD3514" s="81">
        <v>13469.087812378701</v>
      </c>
      <c r="DE3514" s="81">
        <v>7205.5312760252627</v>
      </c>
      <c r="DF3514" s="81">
        <v>4.5623668037676932</v>
      </c>
      <c r="DG3514" s="81">
        <v>4.5623668037676932</v>
      </c>
      <c r="DH3514" s="81">
        <v>0</v>
      </c>
      <c r="DI3514" s="81">
        <v>0</v>
      </c>
      <c r="DJ3514" s="81">
        <v>8.8304925747723663E-9</v>
      </c>
      <c r="DL3514" s="81">
        <v>0</v>
      </c>
      <c r="DM3514" s="81">
        <v>4.0287946184058551E-8</v>
      </c>
      <c r="DN3514" s="81">
        <v>4.0287946184058551E-8</v>
      </c>
      <c r="DO3514" s="81">
        <v>0</v>
      </c>
      <c r="DP3514" s="81">
        <v>4.0287946184058551E-8</v>
      </c>
      <c r="DQ3514" s="81">
        <v>4.0287946184058551E-8</v>
      </c>
      <c r="DR3514" s="81">
        <v>0</v>
      </c>
      <c r="DS3514" s="81">
        <v>0</v>
      </c>
      <c r="DT3514" s="81">
        <v>0</v>
      </c>
      <c r="DU3514" s="81">
        <v>0</v>
      </c>
      <c r="DV3514" s="81">
        <v>0</v>
      </c>
      <c r="DW3514" s="81">
        <v>0</v>
      </c>
      <c r="GE3514" s="81" t="s">
        <v>449</v>
      </c>
      <c r="GF3514" s="81" t="s">
        <v>155</v>
      </c>
      <c r="GG3514" s="81" t="s">
        <v>477</v>
      </c>
      <c r="GH3514" s="81" t="s">
        <v>458</v>
      </c>
      <c r="GI3514" s="81">
        <v>2027</v>
      </c>
      <c r="GJ3514" s="81" t="s">
        <v>201</v>
      </c>
      <c r="GK3514" s="81">
        <v>233.23007680799569</v>
      </c>
      <c r="GL3514" s="81">
        <v>88.424520000000001</v>
      </c>
      <c r="GM3514" s="81">
        <v>2027</v>
      </c>
      <c r="GN3514" s="81" t="s">
        <v>173</v>
      </c>
      <c r="GO3514" s="81">
        <v>1.1148832299820636E-2</v>
      </c>
      <c r="GP3514" s="81">
        <v>10</v>
      </c>
      <c r="GQ3514" s="81">
        <v>0</v>
      </c>
      <c r="GR3514" s="81" t="s">
        <v>448</v>
      </c>
      <c r="GS3514" s="81">
        <v>1.1148832299820636E-2</v>
      </c>
      <c r="GT3514" s="81">
        <v>2.6002430136066303</v>
      </c>
      <c r="GU3514" s="81">
        <v>1.1148832299820636E-2</v>
      </c>
      <c r="GV3514" s="81">
        <v>2.6002430136066303</v>
      </c>
      <c r="GW3514" s="81">
        <v>1.1148832299820636E-2</v>
      </c>
      <c r="GX3514" s="81">
        <v>2.6002430136066303</v>
      </c>
      <c r="GY3514" s="81">
        <v>1.1148832299820636E-2</v>
      </c>
      <c r="GZ3514" s="81">
        <v>2.6002430136066303</v>
      </c>
    </row>
    <row r="3515" spans="98:208" x14ac:dyDescent="0.25">
      <c r="CT3515" s="81" t="s">
        <v>155</v>
      </c>
      <c r="CU3515" s="81" t="s">
        <v>474</v>
      </c>
      <c r="CV3515" s="81" t="s">
        <v>455</v>
      </c>
      <c r="CW3515" s="81">
        <v>2022</v>
      </c>
      <c r="CX3515" s="81">
        <v>0</v>
      </c>
      <c r="CY3515" s="81">
        <v>0</v>
      </c>
      <c r="CZ3515" s="81">
        <v>0</v>
      </c>
      <c r="DA3515" s="81">
        <v>0</v>
      </c>
      <c r="DB3515" s="81">
        <v>21083.842824224441</v>
      </c>
      <c r="DC3515" s="81">
        <v>409.22373582039558</v>
      </c>
      <c r="DD3515" s="81">
        <v>13469.087812378701</v>
      </c>
      <c r="DE3515" s="81">
        <v>7205.5312760252627</v>
      </c>
      <c r="DF3515" s="81">
        <v>4.5623668037676932</v>
      </c>
      <c r="DG3515" s="81">
        <v>4.5623668037676932</v>
      </c>
      <c r="DH3515" s="81">
        <v>4.5623668037676932</v>
      </c>
      <c r="DI3515" s="81">
        <v>0</v>
      </c>
      <c r="DJ3515" s="81">
        <v>8.8304925747723663E-9</v>
      </c>
      <c r="DL3515" s="81">
        <v>0</v>
      </c>
      <c r="DM3515" s="81">
        <v>4.0287946184058551E-8</v>
      </c>
      <c r="DN3515" s="81">
        <v>4.0287946184058551E-8</v>
      </c>
      <c r="DO3515" s="81">
        <v>0</v>
      </c>
      <c r="DP3515" s="81">
        <v>4.0287946184058551E-8</v>
      </c>
      <c r="DQ3515" s="81">
        <v>4.0287946184058551E-8</v>
      </c>
      <c r="DR3515" s="81">
        <v>0</v>
      </c>
      <c r="DS3515" s="81">
        <v>4.0287946184058551E-8</v>
      </c>
      <c r="DT3515" s="81">
        <v>4.0287946184058551E-8</v>
      </c>
      <c r="DU3515" s="81">
        <v>0</v>
      </c>
      <c r="DV3515" s="81">
        <v>0</v>
      </c>
      <c r="DW3515" s="81">
        <v>0</v>
      </c>
      <c r="GE3515" s="81" t="s">
        <v>449</v>
      </c>
      <c r="GF3515" s="81" t="s">
        <v>155</v>
      </c>
      <c r="GG3515" s="81" t="s">
        <v>477</v>
      </c>
      <c r="GH3515" s="81" t="s">
        <v>458</v>
      </c>
      <c r="GI3515" s="81">
        <v>2028</v>
      </c>
      <c r="GJ3515" s="81" t="s">
        <v>201</v>
      </c>
      <c r="GK3515" s="81">
        <v>247.27299216500691</v>
      </c>
      <c r="GL3515" s="81">
        <v>88.424520000000001</v>
      </c>
      <c r="GM3515" s="81">
        <v>2028</v>
      </c>
      <c r="GN3515" s="81" t="s">
        <v>173</v>
      </c>
      <c r="GO3515" s="81">
        <v>1.1148832299820636E-2</v>
      </c>
      <c r="GP3515" s="81">
        <v>10</v>
      </c>
      <c r="GQ3515" s="81">
        <v>0</v>
      </c>
      <c r="GR3515" s="81" t="s">
        <v>448</v>
      </c>
      <c r="GS3515" s="81">
        <v>1.1148832299820636E-2</v>
      </c>
      <c r="GT3515" s="81">
        <v>2.756805121922524</v>
      </c>
      <c r="GU3515" s="81">
        <v>1.1148832299820636E-2</v>
      </c>
      <c r="GV3515" s="81">
        <v>2.756805121922524</v>
      </c>
      <c r="GW3515" s="81">
        <v>1.1148832299820636E-2</v>
      </c>
      <c r="GX3515" s="81">
        <v>2.756805121922524</v>
      </c>
      <c r="GY3515" s="81">
        <v>1.1148832299820636E-2</v>
      </c>
      <c r="GZ3515" s="81">
        <v>2.756805121922524</v>
      </c>
    </row>
    <row r="3516" spans="98:208" x14ac:dyDescent="0.25">
      <c r="CT3516" s="81" t="s">
        <v>155</v>
      </c>
      <c r="CU3516" s="81" t="s">
        <v>474</v>
      </c>
      <c r="CV3516" s="81" t="s">
        <v>455</v>
      </c>
      <c r="CW3516" s="81">
        <v>2023</v>
      </c>
      <c r="CX3516" s="81">
        <v>0</v>
      </c>
      <c r="CY3516" s="81">
        <v>0</v>
      </c>
      <c r="CZ3516" s="81">
        <v>0</v>
      </c>
      <c r="DA3516" s="81">
        <v>0</v>
      </c>
      <c r="DB3516" s="81">
        <v>21835.978114130368</v>
      </c>
      <c r="DC3516" s="81">
        <v>428.60232122025337</v>
      </c>
      <c r="DD3516" s="81">
        <v>13939.560973457479</v>
      </c>
      <c r="DE3516" s="81">
        <v>7467.8148194525529</v>
      </c>
      <c r="DF3516" s="81">
        <v>4.7784154025984602</v>
      </c>
      <c r="DG3516" s="81">
        <v>4.7784154025984602</v>
      </c>
      <c r="DH3516" s="81">
        <v>4.7784154025984602</v>
      </c>
      <c r="DI3516" s="81">
        <v>4.7784154025984602</v>
      </c>
      <c r="DJ3516" s="81">
        <v>8.8304925747723663E-9</v>
      </c>
      <c r="DL3516" s="81">
        <v>0</v>
      </c>
      <c r="DM3516" s="81">
        <v>4.2195761731823611E-8</v>
      </c>
      <c r="DN3516" s="81">
        <v>4.2195761731823611E-8</v>
      </c>
      <c r="DO3516" s="81">
        <v>0</v>
      </c>
      <c r="DP3516" s="81">
        <v>4.2195761731823611E-8</v>
      </c>
      <c r="DQ3516" s="81">
        <v>4.2195761731823611E-8</v>
      </c>
      <c r="DR3516" s="81">
        <v>0</v>
      </c>
      <c r="DS3516" s="81">
        <v>4.2195761731823611E-8</v>
      </c>
      <c r="DT3516" s="81">
        <v>4.2195761731823611E-8</v>
      </c>
      <c r="DU3516" s="81">
        <v>0</v>
      </c>
      <c r="DV3516" s="81">
        <v>4.2195761731823611E-8</v>
      </c>
      <c r="DW3516" s="81">
        <v>4.2195761731823611E-8</v>
      </c>
      <c r="GE3516" s="81" t="s">
        <v>449</v>
      </c>
      <c r="GF3516" s="81" t="s">
        <v>155</v>
      </c>
      <c r="GG3516" s="81" t="s">
        <v>477</v>
      </c>
      <c r="GH3516" s="81" t="s">
        <v>458</v>
      </c>
      <c r="GI3516" s="81">
        <v>2029</v>
      </c>
      <c r="GJ3516" s="81" t="s">
        <v>201</v>
      </c>
      <c r="GK3516" s="81">
        <v>247.27299216500691</v>
      </c>
      <c r="GL3516" s="81">
        <v>88.424520000000001</v>
      </c>
      <c r="GM3516" s="81">
        <v>2029</v>
      </c>
      <c r="GN3516" s="81" t="s">
        <v>173</v>
      </c>
      <c r="GO3516" s="81">
        <v>1.1148832299820636E-2</v>
      </c>
      <c r="GP3516" s="81">
        <v>10</v>
      </c>
      <c r="GQ3516" s="81">
        <v>0</v>
      </c>
      <c r="GR3516" s="81" t="s">
        <v>448</v>
      </c>
      <c r="GS3516" s="81">
        <v>1.1148832299820636E-2</v>
      </c>
      <c r="GT3516" s="81">
        <v>2.756805121922524</v>
      </c>
      <c r="GU3516" s="81">
        <v>1.1148832299820636E-2</v>
      </c>
      <c r="GV3516" s="81">
        <v>2.756805121922524</v>
      </c>
      <c r="GW3516" s="81">
        <v>1.1148832299820636E-2</v>
      </c>
      <c r="GX3516" s="81">
        <v>2.756805121922524</v>
      </c>
      <c r="GY3516" s="81">
        <v>1.1148832299820636E-2</v>
      </c>
      <c r="GZ3516" s="81">
        <v>2.756805121922524</v>
      </c>
    </row>
    <row r="3517" spans="98:208" x14ac:dyDescent="0.25">
      <c r="CT3517" s="81" t="s">
        <v>155</v>
      </c>
      <c r="CU3517" s="81" t="s">
        <v>474</v>
      </c>
      <c r="CV3517" s="81" t="s">
        <v>455</v>
      </c>
      <c r="CW3517" s="81">
        <v>2024</v>
      </c>
      <c r="CX3517" s="81">
        <v>0</v>
      </c>
      <c r="CY3517" s="81">
        <v>0</v>
      </c>
      <c r="CZ3517" s="81">
        <v>0</v>
      </c>
      <c r="DA3517" s="81">
        <v>0</v>
      </c>
      <c r="DB3517" s="81">
        <v>21835.978114130368</v>
      </c>
      <c r="DC3517" s="81">
        <v>428.60232122025337</v>
      </c>
      <c r="DD3517" s="81">
        <v>13939.560973457479</v>
      </c>
      <c r="DE3517" s="81">
        <v>7467.8148194525529</v>
      </c>
      <c r="DF3517" s="81">
        <v>4.7784154025984602</v>
      </c>
      <c r="DG3517" s="81">
        <v>4.7784154025984602</v>
      </c>
      <c r="DH3517" s="81">
        <v>4.7784154025984602</v>
      </c>
      <c r="DI3517" s="81">
        <v>4.7784154025984602</v>
      </c>
      <c r="DJ3517" s="81">
        <v>8.8304925747723663E-9</v>
      </c>
      <c r="DL3517" s="81">
        <v>0</v>
      </c>
      <c r="DM3517" s="81">
        <v>4.2195761731823611E-8</v>
      </c>
      <c r="DN3517" s="81">
        <v>4.2195761731823611E-8</v>
      </c>
      <c r="DO3517" s="81">
        <v>0</v>
      </c>
      <c r="DP3517" s="81">
        <v>4.2195761731823611E-8</v>
      </c>
      <c r="DQ3517" s="81">
        <v>4.2195761731823611E-8</v>
      </c>
      <c r="DR3517" s="81">
        <v>0</v>
      </c>
      <c r="DS3517" s="81">
        <v>4.2195761731823611E-8</v>
      </c>
      <c r="DT3517" s="81">
        <v>4.2195761731823611E-8</v>
      </c>
      <c r="DU3517" s="81">
        <v>0</v>
      </c>
      <c r="DV3517" s="81">
        <v>4.2195761731823611E-8</v>
      </c>
      <c r="DW3517" s="81">
        <v>4.2195761731823611E-8</v>
      </c>
      <c r="GE3517" s="81" t="s">
        <v>449</v>
      </c>
      <c r="GF3517" s="81" t="s">
        <v>155</v>
      </c>
      <c r="GG3517" s="81" t="s">
        <v>477</v>
      </c>
      <c r="GH3517" s="81" t="s">
        <v>458</v>
      </c>
      <c r="GI3517" s="81">
        <v>2030</v>
      </c>
      <c r="GJ3517" s="81" t="s">
        <v>201</v>
      </c>
      <c r="GK3517" s="81">
        <v>247.27299216500691</v>
      </c>
      <c r="GL3517" s="81">
        <v>88.424520000000001</v>
      </c>
      <c r="GM3517" s="81">
        <v>2030</v>
      </c>
      <c r="GN3517" s="81" t="s">
        <v>173</v>
      </c>
      <c r="GO3517" s="81">
        <v>1.1148832299820636E-2</v>
      </c>
      <c r="GP3517" s="81">
        <v>10</v>
      </c>
      <c r="GQ3517" s="81">
        <v>0</v>
      </c>
      <c r="GR3517" s="81" t="s">
        <v>448</v>
      </c>
      <c r="GS3517" s="81">
        <v>0</v>
      </c>
      <c r="GT3517" s="81">
        <v>0</v>
      </c>
      <c r="GU3517" s="81">
        <v>1.1148832299820636E-2</v>
      </c>
      <c r="GV3517" s="81">
        <v>2.756805121922524</v>
      </c>
      <c r="GW3517" s="81">
        <v>1.1148832299820636E-2</v>
      </c>
      <c r="GX3517" s="81">
        <v>2.756805121922524</v>
      </c>
      <c r="GY3517" s="81">
        <v>1.1148832299820636E-2</v>
      </c>
      <c r="GZ3517" s="81">
        <v>2.756805121922524</v>
      </c>
    </row>
    <row r="3518" spans="98:208" x14ac:dyDescent="0.25">
      <c r="CT3518" s="81" t="s">
        <v>155</v>
      </c>
      <c r="CU3518" s="81" t="s">
        <v>474</v>
      </c>
      <c r="CV3518" s="81" t="s">
        <v>455</v>
      </c>
      <c r="CW3518" s="81">
        <v>2025</v>
      </c>
      <c r="CX3518" s="81">
        <v>0</v>
      </c>
      <c r="CY3518" s="81">
        <v>0</v>
      </c>
      <c r="CZ3518" s="81">
        <v>0</v>
      </c>
      <c r="DA3518" s="81">
        <v>0</v>
      </c>
      <c r="DB3518" s="81">
        <v>21835.978114130368</v>
      </c>
      <c r="DC3518" s="81">
        <v>428.60232122025337</v>
      </c>
      <c r="DD3518" s="81">
        <v>13939.560973457479</v>
      </c>
      <c r="DE3518" s="81">
        <v>7467.8148194525529</v>
      </c>
      <c r="DF3518" s="81">
        <v>4.7784154025984602</v>
      </c>
      <c r="DG3518" s="81">
        <v>4.7784154025984602</v>
      </c>
      <c r="DH3518" s="81">
        <v>4.7784154025984602</v>
      </c>
      <c r="DI3518" s="81">
        <v>4.7784154025984602</v>
      </c>
      <c r="DJ3518" s="81">
        <v>8.8304925747723663E-9</v>
      </c>
      <c r="DL3518" s="81">
        <v>0</v>
      </c>
      <c r="DM3518" s="81">
        <v>4.2195761731823611E-8</v>
      </c>
      <c r="DN3518" s="81">
        <v>4.2195761731823611E-8</v>
      </c>
      <c r="DO3518" s="81">
        <v>0</v>
      </c>
      <c r="DP3518" s="81">
        <v>4.2195761731823611E-8</v>
      </c>
      <c r="DQ3518" s="81">
        <v>4.2195761731823611E-8</v>
      </c>
      <c r="DR3518" s="81">
        <v>0</v>
      </c>
      <c r="DS3518" s="81">
        <v>4.2195761731823611E-8</v>
      </c>
      <c r="DT3518" s="81">
        <v>4.2195761731823611E-8</v>
      </c>
      <c r="DU3518" s="81">
        <v>0</v>
      </c>
      <c r="DV3518" s="81">
        <v>4.2195761731823611E-8</v>
      </c>
      <c r="DW3518" s="81">
        <v>4.2195761731823611E-8</v>
      </c>
      <c r="GE3518" s="81" t="s">
        <v>449</v>
      </c>
      <c r="GF3518" s="81" t="s">
        <v>155</v>
      </c>
      <c r="GG3518" s="81" t="s">
        <v>477</v>
      </c>
      <c r="GH3518" s="81" t="s">
        <v>458</v>
      </c>
      <c r="GI3518" s="81">
        <v>2031</v>
      </c>
      <c r="GJ3518" s="81" t="s">
        <v>201</v>
      </c>
      <c r="GK3518" s="81">
        <v>247.27299216500691</v>
      </c>
      <c r="GL3518" s="81">
        <v>88.424520000000001</v>
      </c>
      <c r="GM3518" s="81">
        <v>2031</v>
      </c>
      <c r="GN3518" s="81" t="s">
        <v>173</v>
      </c>
      <c r="GO3518" s="81">
        <v>1.1148832299820636E-2</v>
      </c>
      <c r="GP3518" s="81">
        <v>10</v>
      </c>
      <c r="GQ3518" s="81">
        <v>0</v>
      </c>
      <c r="GR3518" s="81" t="s">
        <v>448</v>
      </c>
      <c r="GS3518" s="81">
        <v>0</v>
      </c>
      <c r="GT3518" s="81">
        <v>0</v>
      </c>
      <c r="GU3518" s="81">
        <v>0</v>
      </c>
      <c r="GV3518" s="81">
        <v>0</v>
      </c>
      <c r="GW3518" s="81">
        <v>1.1148832299820636E-2</v>
      </c>
      <c r="GX3518" s="81">
        <v>2.756805121922524</v>
      </c>
      <c r="GY3518" s="81">
        <v>1.1148832299820636E-2</v>
      </c>
      <c r="GZ3518" s="81">
        <v>2.756805121922524</v>
      </c>
    </row>
    <row r="3519" spans="98:208" x14ac:dyDescent="0.25">
      <c r="CT3519" s="81" t="s">
        <v>155</v>
      </c>
      <c r="CU3519" s="81" t="s">
        <v>474</v>
      </c>
      <c r="CV3519" s="81" t="s">
        <v>455</v>
      </c>
      <c r="CW3519" s="81">
        <v>2026</v>
      </c>
      <c r="CX3519" s="81">
        <v>0</v>
      </c>
      <c r="CY3519" s="81">
        <v>0</v>
      </c>
      <c r="CZ3519" s="81">
        <v>0</v>
      </c>
      <c r="DA3519" s="81">
        <v>0</v>
      </c>
      <c r="DB3519" s="81">
        <v>21835.978114130368</v>
      </c>
      <c r="DC3519" s="81">
        <v>428.60232122025337</v>
      </c>
      <c r="DD3519" s="81">
        <v>13939.560973457479</v>
      </c>
      <c r="DE3519" s="81">
        <v>7467.8148194525529</v>
      </c>
      <c r="DF3519" s="81">
        <v>4.7784154025984602</v>
      </c>
      <c r="DG3519" s="81">
        <v>4.7784154025984602</v>
      </c>
      <c r="DH3519" s="81">
        <v>4.7784154025984602</v>
      </c>
      <c r="DI3519" s="81">
        <v>4.7784154025984602</v>
      </c>
      <c r="DJ3519" s="81">
        <v>8.8304925747723663E-9</v>
      </c>
      <c r="DL3519" s="81">
        <v>0</v>
      </c>
      <c r="DM3519" s="81">
        <v>4.2195761731823611E-8</v>
      </c>
      <c r="DN3519" s="81">
        <v>4.2195761731823611E-8</v>
      </c>
      <c r="DO3519" s="81">
        <v>0</v>
      </c>
      <c r="DP3519" s="81">
        <v>4.2195761731823611E-8</v>
      </c>
      <c r="DQ3519" s="81">
        <v>4.2195761731823611E-8</v>
      </c>
      <c r="DR3519" s="81">
        <v>0</v>
      </c>
      <c r="DS3519" s="81">
        <v>4.2195761731823611E-8</v>
      </c>
      <c r="DT3519" s="81">
        <v>4.2195761731823611E-8</v>
      </c>
      <c r="DU3519" s="81">
        <v>0</v>
      </c>
      <c r="DV3519" s="81">
        <v>4.2195761731823611E-8</v>
      </c>
      <c r="DW3519" s="81">
        <v>4.2195761731823611E-8</v>
      </c>
      <c r="GE3519" s="81" t="s">
        <v>449</v>
      </c>
      <c r="GF3519" s="81" t="s">
        <v>155</v>
      </c>
      <c r="GG3519" s="81" t="s">
        <v>477</v>
      </c>
      <c r="GH3519" s="81" t="s">
        <v>458</v>
      </c>
      <c r="GI3519" s="81">
        <v>2032</v>
      </c>
      <c r="GJ3519" s="81" t="s">
        <v>201</v>
      </c>
      <c r="GK3519" s="81">
        <v>247.27299216500691</v>
      </c>
      <c r="GL3519" s="81">
        <v>88.424520000000001</v>
      </c>
      <c r="GM3519" s="81">
        <v>2032</v>
      </c>
      <c r="GN3519" s="81" t="s">
        <v>173</v>
      </c>
      <c r="GO3519" s="81">
        <v>1.1148832299820636E-2</v>
      </c>
      <c r="GP3519" s="81">
        <v>10</v>
      </c>
      <c r="GQ3519" s="81">
        <v>0</v>
      </c>
      <c r="GR3519" s="81" t="s">
        <v>448</v>
      </c>
      <c r="GS3519" s="81">
        <v>0</v>
      </c>
      <c r="GT3519" s="81">
        <v>0</v>
      </c>
      <c r="GU3519" s="81">
        <v>0</v>
      </c>
      <c r="GV3519" s="81">
        <v>0</v>
      </c>
      <c r="GW3519" s="81">
        <v>0</v>
      </c>
      <c r="GX3519" s="81">
        <v>0</v>
      </c>
      <c r="GY3519" s="81">
        <v>1.1148832299820636E-2</v>
      </c>
      <c r="GZ3519" s="81">
        <v>2.756805121922524</v>
      </c>
    </row>
    <row r="3520" spans="98:208" x14ac:dyDescent="0.25">
      <c r="CT3520" s="81" t="s">
        <v>155</v>
      </c>
      <c r="CU3520" s="81" t="s">
        <v>474</v>
      </c>
      <c r="CV3520" s="81" t="s">
        <v>455</v>
      </c>
      <c r="CW3520" s="81">
        <v>2027</v>
      </c>
      <c r="CX3520" s="81">
        <v>0</v>
      </c>
      <c r="CY3520" s="81">
        <v>0</v>
      </c>
      <c r="CZ3520" s="81">
        <v>0</v>
      </c>
      <c r="DA3520" s="81">
        <v>0</v>
      </c>
      <c r="DB3520" s="81">
        <v>21835.978114130368</v>
      </c>
      <c r="DC3520" s="81">
        <v>428.60232122025337</v>
      </c>
      <c r="DD3520" s="81">
        <v>13939.560973457479</v>
      </c>
      <c r="DE3520" s="81">
        <v>7467.8148194525529</v>
      </c>
      <c r="DF3520" s="81">
        <v>4.7784154025984602</v>
      </c>
      <c r="DG3520" s="81">
        <v>4.7784154025984602</v>
      </c>
      <c r="DH3520" s="81">
        <v>4.7784154025984602</v>
      </c>
      <c r="DI3520" s="81">
        <v>4.7784154025984602</v>
      </c>
      <c r="DJ3520" s="81">
        <v>8.8304925747723663E-9</v>
      </c>
      <c r="DL3520" s="81">
        <v>0</v>
      </c>
      <c r="DM3520" s="81">
        <v>4.2195761731823611E-8</v>
      </c>
      <c r="DN3520" s="81">
        <v>4.2195761731823611E-8</v>
      </c>
      <c r="DO3520" s="81">
        <v>0</v>
      </c>
      <c r="DP3520" s="81">
        <v>4.2195761731823611E-8</v>
      </c>
      <c r="DQ3520" s="81">
        <v>4.2195761731823611E-8</v>
      </c>
      <c r="DR3520" s="81">
        <v>0</v>
      </c>
      <c r="DS3520" s="81">
        <v>4.2195761731823611E-8</v>
      </c>
      <c r="DT3520" s="81">
        <v>4.2195761731823611E-8</v>
      </c>
      <c r="DU3520" s="81">
        <v>0</v>
      </c>
      <c r="DV3520" s="81">
        <v>4.2195761731823611E-8</v>
      </c>
      <c r="DW3520" s="81">
        <v>4.2195761731823611E-8</v>
      </c>
      <c r="GE3520" s="81" t="s">
        <v>449</v>
      </c>
      <c r="GF3520" s="81" t="s">
        <v>155</v>
      </c>
      <c r="GG3520" s="81" t="s">
        <v>477</v>
      </c>
      <c r="GH3520" s="81" t="s">
        <v>459</v>
      </c>
      <c r="GI3520" s="81">
        <v>2021</v>
      </c>
      <c r="GJ3520" s="81" t="s">
        <v>201</v>
      </c>
      <c r="GK3520" s="81">
        <v>0.69641821681222682</v>
      </c>
      <c r="GL3520" s="81">
        <v>88.424520000000001</v>
      </c>
      <c r="GM3520" s="81">
        <v>2021</v>
      </c>
      <c r="GN3520" s="81" t="s">
        <v>173</v>
      </c>
      <c r="GO3520" s="81">
        <v>1.1148832299820636E-2</v>
      </c>
      <c r="GP3520" s="81">
        <v>10</v>
      </c>
      <c r="GQ3520" s="81">
        <v>0</v>
      </c>
      <c r="GR3520" s="81" t="s">
        <v>448</v>
      </c>
      <c r="GS3520" s="81">
        <v>1.1148832299820636E-2</v>
      </c>
      <c r="GT3520" s="81">
        <v>7.7642499097796448E-3</v>
      </c>
      <c r="GU3520" s="81">
        <v>1.1148832299820636E-2</v>
      </c>
      <c r="GV3520" s="81">
        <v>7.7642499097796448E-3</v>
      </c>
      <c r="GW3520" s="81">
        <v>0</v>
      </c>
      <c r="GX3520" s="81">
        <v>0</v>
      </c>
      <c r="GY3520" s="81">
        <v>0</v>
      </c>
      <c r="GZ3520" s="81">
        <v>0</v>
      </c>
    </row>
    <row r="3521" spans="98:208" x14ac:dyDescent="0.25">
      <c r="CT3521" s="81" t="s">
        <v>155</v>
      </c>
      <c r="CU3521" s="81" t="s">
        <v>474</v>
      </c>
      <c r="CV3521" s="81" t="s">
        <v>455</v>
      </c>
      <c r="CW3521" s="81">
        <v>2028</v>
      </c>
      <c r="CX3521" s="81">
        <v>0</v>
      </c>
      <c r="CY3521" s="81">
        <v>0</v>
      </c>
      <c r="CZ3521" s="81">
        <v>0</v>
      </c>
      <c r="DA3521" s="81">
        <v>0</v>
      </c>
      <c r="DB3521" s="81">
        <v>22783.18702890685</v>
      </c>
      <c r="DC3521" s="81">
        <v>453.26096055710917</v>
      </c>
      <c r="DD3521" s="81">
        <v>14531.335685572039</v>
      </c>
      <c r="DE3521" s="81">
        <v>7798.5903827776283</v>
      </c>
      <c r="DF3521" s="81">
        <v>5.0533304373068262</v>
      </c>
      <c r="DG3521" s="81">
        <v>5.0533304373068262</v>
      </c>
      <c r="DH3521" s="81">
        <v>5.0533304373068262</v>
      </c>
      <c r="DI3521" s="81">
        <v>5.0533304373068262</v>
      </c>
      <c r="DJ3521" s="81">
        <v>8.8304925747723663E-9</v>
      </c>
      <c r="DL3521" s="81">
        <v>0</v>
      </c>
      <c r="DM3521" s="81">
        <v>4.4623396904509125E-8</v>
      </c>
      <c r="DN3521" s="81">
        <v>4.4623396904509125E-8</v>
      </c>
      <c r="DO3521" s="81">
        <v>0</v>
      </c>
      <c r="DP3521" s="81">
        <v>4.4623396904509125E-8</v>
      </c>
      <c r="DQ3521" s="81">
        <v>4.4623396904509125E-8</v>
      </c>
      <c r="DR3521" s="81">
        <v>0</v>
      </c>
      <c r="DS3521" s="81">
        <v>4.4623396904509125E-8</v>
      </c>
      <c r="DT3521" s="81">
        <v>4.4623396904509125E-8</v>
      </c>
      <c r="DU3521" s="81">
        <v>0</v>
      </c>
      <c r="DV3521" s="81">
        <v>4.4623396904509125E-8</v>
      </c>
      <c r="DW3521" s="81">
        <v>4.4623396904509125E-8</v>
      </c>
      <c r="GE3521" s="81" t="s">
        <v>449</v>
      </c>
      <c r="GF3521" s="81" t="s">
        <v>155</v>
      </c>
      <c r="GG3521" s="81" t="s">
        <v>477</v>
      </c>
      <c r="GH3521" s="81" t="s">
        <v>459</v>
      </c>
      <c r="GI3521" s="81">
        <v>2022</v>
      </c>
      <c r="GJ3521" s="81" t="s">
        <v>201</v>
      </c>
      <c r="GK3521" s="81">
        <v>0.69641821681222682</v>
      </c>
      <c r="GL3521" s="81">
        <v>88.424520000000001</v>
      </c>
      <c r="GM3521" s="81">
        <v>2022</v>
      </c>
      <c r="GN3521" s="81" t="s">
        <v>173</v>
      </c>
      <c r="GO3521" s="81">
        <v>1.1148832299820636E-2</v>
      </c>
      <c r="GP3521" s="81">
        <v>10</v>
      </c>
      <c r="GQ3521" s="81">
        <v>0</v>
      </c>
      <c r="GR3521" s="81" t="s">
        <v>448</v>
      </c>
      <c r="GS3521" s="81">
        <v>1.1148832299820636E-2</v>
      </c>
      <c r="GT3521" s="81">
        <v>7.7642499097796448E-3</v>
      </c>
      <c r="GU3521" s="81">
        <v>1.1148832299820636E-2</v>
      </c>
      <c r="GV3521" s="81">
        <v>7.7642499097796448E-3</v>
      </c>
      <c r="GW3521" s="81">
        <v>1.1148832299820636E-2</v>
      </c>
      <c r="GX3521" s="81">
        <v>7.7642499097796448E-3</v>
      </c>
      <c r="GY3521" s="81">
        <v>0</v>
      </c>
      <c r="GZ3521" s="81">
        <v>0</v>
      </c>
    </row>
    <row r="3522" spans="98:208" x14ac:dyDescent="0.25">
      <c r="CT3522" s="81" t="s">
        <v>155</v>
      </c>
      <c r="CU3522" s="81" t="s">
        <v>474</v>
      </c>
      <c r="CV3522" s="81" t="s">
        <v>455</v>
      </c>
      <c r="CW3522" s="81">
        <v>2029</v>
      </c>
      <c r="CX3522" s="81">
        <v>0</v>
      </c>
      <c r="CY3522" s="81">
        <v>0</v>
      </c>
      <c r="CZ3522" s="81">
        <v>0</v>
      </c>
      <c r="DA3522" s="81">
        <v>0</v>
      </c>
      <c r="DB3522" s="81">
        <v>22783.18702890685</v>
      </c>
      <c r="DC3522" s="81">
        <v>453.26096055710917</v>
      </c>
      <c r="DD3522" s="81">
        <v>14531.335685572039</v>
      </c>
      <c r="DE3522" s="81">
        <v>7798.5903827776283</v>
      </c>
      <c r="DF3522" s="81">
        <v>5.0533304373068262</v>
      </c>
      <c r="DG3522" s="81">
        <v>5.0533304373068262</v>
      </c>
      <c r="DH3522" s="81">
        <v>5.0533304373068262</v>
      </c>
      <c r="DI3522" s="81">
        <v>5.0533304373068262</v>
      </c>
      <c r="DJ3522" s="81">
        <v>8.8304925747723663E-9</v>
      </c>
      <c r="DL3522" s="81">
        <v>0</v>
      </c>
      <c r="DM3522" s="81">
        <v>4.4623396904509125E-8</v>
      </c>
      <c r="DN3522" s="81">
        <v>4.4623396904509125E-8</v>
      </c>
      <c r="DO3522" s="81">
        <v>0</v>
      </c>
      <c r="DP3522" s="81">
        <v>4.4623396904509125E-8</v>
      </c>
      <c r="DQ3522" s="81">
        <v>4.4623396904509125E-8</v>
      </c>
      <c r="DR3522" s="81">
        <v>0</v>
      </c>
      <c r="DS3522" s="81">
        <v>4.4623396904509125E-8</v>
      </c>
      <c r="DT3522" s="81">
        <v>4.4623396904509125E-8</v>
      </c>
      <c r="DU3522" s="81">
        <v>0</v>
      </c>
      <c r="DV3522" s="81">
        <v>4.4623396904509125E-8</v>
      </c>
      <c r="DW3522" s="81">
        <v>4.4623396904509125E-8</v>
      </c>
      <c r="GE3522" s="81" t="s">
        <v>449</v>
      </c>
      <c r="GF3522" s="81" t="s">
        <v>155</v>
      </c>
      <c r="GG3522" s="81" t="s">
        <v>477</v>
      </c>
      <c r="GH3522" s="81" t="s">
        <v>459</v>
      </c>
      <c r="GI3522" s="81">
        <v>2023</v>
      </c>
      <c r="GJ3522" s="81" t="s">
        <v>201</v>
      </c>
      <c r="GK3522" s="81">
        <v>0.71896016785821459</v>
      </c>
      <c r="GL3522" s="81">
        <v>88.424520000000001</v>
      </c>
      <c r="GM3522" s="81">
        <v>2023</v>
      </c>
      <c r="GN3522" s="81" t="s">
        <v>173</v>
      </c>
      <c r="GO3522" s="81">
        <v>1.1148832299820636E-2</v>
      </c>
      <c r="GP3522" s="81">
        <v>10</v>
      </c>
      <c r="GQ3522" s="81">
        <v>0</v>
      </c>
      <c r="GR3522" s="81" t="s">
        <v>448</v>
      </c>
      <c r="GS3522" s="81">
        <v>1.1148832299820636E-2</v>
      </c>
      <c r="GT3522" s="81">
        <v>8.0155663417021284E-3</v>
      </c>
      <c r="GU3522" s="81">
        <v>1.1148832299820636E-2</v>
      </c>
      <c r="GV3522" s="81">
        <v>8.0155663417021284E-3</v>
      </c>
      <c r="GW3522" s="81">
        <v>1.1148832299820636E-2</v>
      </c>
      <c r="GX3522" s="81">
        <v>8.0155663417021284E-3</v>
      </c>
      <c r="GY3522" s="81">
        <v>1.1148832299820636E-2</v>
      </c>
      <c r="GZ3522" s="81">
        <v>8.0155663417021284E-3</v>
      </c>
    </row>
    <row r="3523" spans="98:208" x14ac:dyDescent="0.25">
      <c r="CT3523" s="81" t="s">
        <v>155</v>
      </c>
      <c r="CU3523" s="81" t="s">
        <v>474</v>
      </c>
      <c r="CV3523" s="81" t="s">
        <v>455</v>
      </c>
      <c r="CW3523" s="81">
        <v>2030</v>
      </c>
      <c r="CX3523" s="81">
        <v>0</v>
      </c>
      <c r="CY3523" s="81">
        <v>0</v>
      </c>
      <c r="CZ3523" s="81">
        <v>0</v>
      </c>
      <c r="DA3523" s="81">
        <v>0</v>
      </c>
      <c r="DB3523" s="81">
        <v>22783.18702890685</v>
      </c>
      <c r="DC3523" s="81">
        <v>453.26096055710917</v>
      </c>
      <c r="DD3523" s="81">
        <v>14531.335685572039</v>
      </c>
      <c r="DE3523" s="81">
        <v>7798.5903827776283</v>
      </c>
      <c r="DF3523" s="81">
        <v>0</v>
      </c>
      <c r="DG3523" s="81">
        <v>5.0533304373068262</v>
      </c>
      <c r="DH3523" s="81">
        <v>5.0533304373068262</v>
      </c>
      <c r="DI3523" s="81">
        <v>5.0533304373068262</v>
      </c>
      <c r="DJ3523" s="81">
        <v>8.8304925747723663E-9</v>
      </c>
      <c r="DL3523" s="81">
        <v>0</v>
      </c>
      <c r="DM3523" s="81">
        <v>0</v>
      </c>
      <c r="DN3523" s="81">
        <v>0</v>
      </c>
      <c r="DO3523" s="81">
        <v>0</v>
      </c>
      <c r="DP3523" s="81">
        <v>4.4623396904509125E-8</v>
      </c>
      <c r="DQ3523" s="81">
        <v>4.4623396904509125E-8</v>
      </c>
      <c r="DR3523" s="81">
        <v>0</v>
      </c>
      <c r="DS3523" s="81">
        <v>4.4623396904509125E-8</v>
      </c>
      <c r="DT3523" s="81">
        <v>4.4623396904509125E-8</v>
      </c>
      <c r="DU3523" s="81">
        <v>0</v>
      </c>
      <c r="DV3523" s="81">
        <v>4.4623396904509125E-8</v>
      </c>
      <c r="DW3523" s="81">
        <v>4.4623396904509125E-8</v>
      </c>
      <c r="GE3523" s="81" t="s">
        <v>449</v>
      </c>
      <c r="GF3523" s="81" t="s">
        <v>155</v>
      </c>
      <c r="GG3523" s="81" t="s">
        <v>477</v>
      </c>
      <c r="GH3523" s="81" t="s">
        <v>459</v>
      </c>
      <c r="GI3523" s="81">
        <v>2024</v>
      </c>
      <c r="GJ3523" s="81" t="s">
        <v>201</v>
      </c>
      <c r="GK3523" s="81">
        <v>0.71896016785821459</v>
      </c>
      <c r="GL3523" s="81">
        <v>88.424520000000001</v>
      </c>
      <c r="GM3523" s="81">
        <v>2024</v>
      </c>
      <c r="GN3523" s="81" t="s">
        <v>173</v>
      </c>
      <c r="GO3523" s="81">
        <v>1.1148832299820636E-2</v>
      </c>
      <c r="GP3523" s="81">
        <v>10</v>
      </c>
      <c r="GQ3523" s="81">
        <v>0</v>
      </c>
      <c r="GR3523" s="81" t="s">
        <v>448</v>
      </c>
      <c r="GS3523" s="81">
        <v>1.1148832299820636E-2</v>
      </c>
      <c r="GT3523" s="81">
        <v>8.0155663417021284E-3</v>
      </c>
      <c r="GU3523" s="81">
        <v>1.1148832299820636E-2</v>
      </c>
      <c r="GV3523" s="81">
        <v>8.0155663417021284E-3</v>
      </c>
      <c r="GW3523" s="81">
        <v>1.1148832299820636E-2</v>
      </c>
      <c r="GX3523" s="81">
        <v>8.0155663417021284E-3</v>
      </c>
      <c r="GY3523" s="81">
        <v>1.1148832299820636E-2</v>
      </c>
      <c r="GZ3523" s="81">
        <v>8.0155663417021284E-3</v>
      </c>
    </row>
    <row r="3524" spans="98:208" x14ac:dyDescent="0.25">
      <c r="CT3524" s="81" t="s">
        <v>155</v>
      </c>
      <c r="CU3524" s="81" t="s">
        <v>474</v>
      </c>
      <c r="CV3524" s="81" t="s">
        <v>455</v>
      </c>
      <c r="CW3524" s="81">
        <v>2031</v>
      </c>
      <c r="CX3524" s="81">
        <v>0</v>
      </c>
      <c r="CY3524" s="81">
        <v>0</v>
      </c>
      <c r="CZ3524" s="81">
        <v>0</v>
      </c>
      <c r="DA3524" s="81">
        <v>0</v>
      </c>
      <c r="DB3524" s="81">
        <v>22783.18702890685</v>
      </c>
      <c r="DC3524" s="81">
        <v>453.26096055710917</v>
      </c>
      <c r="DD3524" s="81">
        <v>14531.335685572039</v>
      </c>
      <c r="DE3524" s="81">
        <v>7798.5903827776283</v>
      </c>
      <c r="DF3524" s="81">
        <v>0</v>
      </c>
      <c r="DG3524" s="81">
        <v>0</v>
      </c>
      <c r="DH3524" s="81">
        <v>5.0533304373068262</v>
      </c>
      <c r="DI3524" s="81">
        <v>5.0533304373068262</v>
      </c>
      <c r="DJ3524" s="81">
        <v>8.8304925747723663E-9</v>
      </c>
      <c r="DL3524" s="81">
        <v>0</v>
      </c>
      <c r="DM3524" s="81">
        <v>0</v>
      </c>
      <c r="DN3524" s="81">
        <v>0</v>
      </c>
      <c r="DO3524" s="81">
        <v>0</v>
      </c>
      <c r="DP3524" s="81">
        <v>0</v>
      </c>
      <c r="DQ3524" s="81">
        <v>0</v>
      </c>
      <c r="DR3524" s="81">
        <v>0</v>
      </c>
      <c r="DS3524" s="81">
        <v>4.4623396904509125E-8</v>
      </c>
      <c r="DT3524" s="81">
        <v>4.4623396904509125E-8</v>
      </c>
      <c r="DU3524" s="81">
        <v>0</v>
      </c>
      <c r="DV3524" s="81">
        <v>4.4623396904509125E-8</v>
      </c>
      <c r="DW3524" s="81">
        <v>4.4623396904509125E-8</v>
      </c>
      <c r="GE3524" s="81" t="s">
        <v>449</v>
      </c>
      <c r="GF3524" s="81" t="s">
        <v>155</v>
      </c>
      <c r="GG3524" s="81" t="s">
        <v>477</v>
      </c>
      <c r="GH3524" s="81" t="s">
        <v>459</v>
      </c>
      <c r="GI3524" s="81">
        <v>2025</v>
      </c>
      <c r="GJ3524" s="81" t="s">
        <v>201</v>
      </c>
      <c r="GK3524" s="81">
        <v>0.71896016785821459</v>
      </c>
      <c r="GL3524" s="81">
        <v>88.424520000000001</v>
      </c>
      <c r="GM3524" s="81">
        <v>2025</v>
      </c>
      <c r="GN3524" s="81" t="s">
        <v>173</v>
      </c>
      <c r="GO3524" s="81">
        <v>1.1148832299820636E-2</v>
      </c>
      <c r="GP3524" s="81">
        <v>10</v>
      </c>
      <c r="GQ3524" s="81">
        <v>0</v>
      </c>
      <c r="GR3524" s="81" t="s">
        <v>448</v>
      </c>
      <c r="GS3524" s="81">
        <v>1.1148832299820636E-2</v>
      </c>
      <c r="GT3524" s="81">
        <v>8.0155663417021284E-3</v>
      </c>
      <c r="GU3524" s="81">
        <v>1.1148832299820636E-2</v>
      </c>
      <c r="GV3524" s="81">
        <v>8.0155663417021284E-3</v>
      </c>
      <c r="GW3524" s="81">
        <v>1.1148832299820636E-2</v>
      </c>
      <c r="GX3524" s="81">
        <v>8.0155663417021284E-3</v>
      </c>
      <c r="GY3524" s="81">
        <v>1.1148832299820636E-2</v>
      </c>
      <c r="GZ3524" s="81">
        <v>8.0155663417021284E-3</v>
      </c>
    </row>
    <row r="3525" spans="98:208" x14ac:dyDescent="0.25">
      <c r="CT3525" s="81" t="s">
        <v>155</v>
      </c>
      <c r="CU3525" s="81" t="s">
        <v>474</v>
      </c>
      <c r="CV3525" s="81" t="s">
        <v>455</v>
      </c>
      <c r="CW3525" s="81">
        <v>2032</v>
      </c>
      <c r="CX3525" s="81">
        <v>0</v>
      </c>
      <c r="CY3525" s="81">
        <v>0</v>
      </c>
      <c r="CZ3525" s="81">
        <v>0</v>
      </c>
      <c r="DA3525" s="81">
        <v>0</v>
      </c>
      <c r="DB3525" s="81">
        <v>22783.18702890685</v>
      </c>
      <c r="DC3525" s="81">
        <v>453.26096055710917</v>
      </c>
      <c r="DD3525" s="81">
        <v>14531.335685572039</v>
      </c>
      <c r="DE3525" s="81">
        <v>7798.5903827776283</v>
      </c>
      <c r="DF3525" s="81">
        <v>0</v>
      </c>
      <c r="DG3525" s="81">
        <v>0</v>
      </c>
      <c r="DH3525" s="81">
        <v>0</v>
      </c>
      <c r="DI3525" s="81">
        <v>5.0533304373068262</v>
      </c>
      <c r="DJ3525" s="81">
        <v>8.8304925747723663E-9</v>
      </c>
      <c r="DL3525" s="81">
        <v>0</v>
      </c>
      <c r="DM3525" s="81">
        <v>0</v>
      </c>
      <c r="DN3525" s="81">
        <v>0</v>
      </c>
      <c r="DO3525" s="81">
        <v>0</v>
      </c>
      <c r="DP3525" s="81">
        <v>0</v>
      </c>
      <c r="DQ3525" s="81">
        <v>0</v>
      </c>
      <c r="DR3525" s="81">
        <v>0</v>
      </c>
      <c r="DS3525" s="81">
        <v>0</v>
      </c>
      <c r="DT3525" s="81">
        <v>0</v>
      </c>
      <c r="DU3525" s="81">
        <v>0</v>
      </c>
      <c r="DV3525" s="81">
        <v>4.4623396904509125E-8</v>
      </c>
      <c r="DW3525" s="81">
        <v>4.4623396904509125E-8</v>
      </c>
      <c r="GE3525" s="81" t="s">
        <v>449</v>
      </c>
      <c r="GF3525" s="81" t="s">
        <v>155</v>
      </c>
      <c r="GG3525" s="81" t="s">
        <v>477</v>
      </c>
      <c r="GH3525" s="81" t="s">
        <v>459</v>
      </c>
      <c r="GI3525" s="81">
        <v>2026</v>
      </c>
      <c r="GJ3525" s="81" t="s">
        <v>201</v>
      </c>
      <c r="GK3525" s="81">
        <v>0.71896016785821459</v>
      </c>
      <c r="GL3525" s="81">
        <v>88.424520000000001</v>
      </c>
      <c r="GM3525" s="81">
        <v>2026</v>
      </c>
      <c r="GN3525" s="81" t="s">
        <v>173</v>
      </c>
      <c r="GO3525" s="81">
        <v>1.1148832299820636E-2</v>
      </c>
      <c r="GP3525" s="81">
        <v>10</v>
      </c>
      <c r="GQ3525" s="81">
        <v>0</v>
      </c>
      <c r="GR3525" s="81" t="s">
        <v>448</v>
      </c>
      <c r="GS3525" s="81">
        <v>1.1148832299820636E-2</v>
      </c>
      <c r="GT3525" s="81">
        <v>8.0155663417021284E-3</v>
      </c>
      <c r="GU3525" s="81">
        <v>1.1148832299820636E-2</v>
      </c>
      <c r="GV3525" s="81">
        <v>8.0155663417021284E-3</v>
      </c>
      <c r="GW3525" s="81">
        <v>1.1148832299820636E-2</v>
      </c>
      <c r="GX3525" s="81">
        <v>8.0155663417021284E-3</v>
      </c>
      <c r="GY3525" s="81">
        <v>1.1148832299820636E-2</v>
      </c>
      <c r="GZ3525" s="81">
        <v>8.0155663417021284E-3</v>
      </c>
    </row>
    <row r="3526" spans="98:208" x14ac:dyDescent="0.25">
      <c r="CT3526" s="81" t="s">
        <v>155</v>
      </c>
      <c r="CU3526" s="81" t="s">
        <v>475</v>
      </c>
      <c r="CV3526" s="81" t="s">
        <v>457</v>
      </c>
      <c r="CW3526" s="81">
        <v>2020</v>
      </c>
      <c r="CX3526" s="81">
        <v>0</v>
      </c>
      <c r="CY3526" s="81">
        <v>0</v>
      </c>
      <c r="CZ3526" s="81">
        <v>0</v>
      </c>
      <c r="DA3526" s="81">
        <v>0</v>
      </c>
      <c r="DB3526" s="81">
        <v>14146.13064133541</v>
      </c>
      <c r="DC3526" s="81">
        <v>222.22942162787589</v>
      </c>
      <c r="DD3526" s="81">
        <v>8585.7228092497007</v>
      </c>
      <c r="DE3526" s="81">
        <v>5338.1784104578364</v>
      </c>
      <c r="DF3526" s="81">
        <v>2.4775985538153216</v>
      </c>
      <c r="DG3526" s="81">
        <v>0</v>
      </c>
      <c r="DH3526" s="81">
        <v>0</v>
      </c>
      <c r="DI3526" s="81">
        <v>0</v>
      </c>
      <c r="DJ3526" s="81">
        <v>3.8036205831091831E-6</v>
      </c>
      <c r="DL3526" s="81">
        <v>0</v>
      </c>
      <c r="DM3526" s="81">
        <v>9.4238448559735018E-6</v>
      </c>
      <c r="DN3526" s="81">
        <v>9.4238448559735018E-6</v>
      </c>
      <c r="DO3526" s="81">
        <v>0</v>
      </c>
      <c r="DP3526" s="81">
        <v>0</v>
      </c>
      <c r="DQ3526" s="81">
        <v>0</v>
      </c>
      <c r="DR3526" s="81">
        <v>0</v>
      </c>
      <c r="DS3526" s="81">
        <v>0</v>
      </c>
      <c r="DT3526" s="81">
        <v>0</v>
      </c>
      <c r="DU3526" s="81">
        <v>0</v>
      </c>
      <c r="DV3526" s="81">
        <v>0</v>
      </c>
      <c r="DW3526" s="81">
        <v>0</v>
      </c>
      <c r="GE3526" s="81" t="s">
        <v>449</v>
      </c>
      <c r="GF3526" s="81" t="s">
        <v>155</v>
      </c>
      <c r="GG3526" s="81" t="s">
        <v>477</v>
      </c>
      <c r="GH3526" s="81" t="s">
        <v>459</v>
      </c>
      <c r="GI3526" s="81">
        <v>2027</v>
      </c>
      <c r="GJ3526" s="81" t="s">
        <v>201</v>
      </c>
      <c r="GK3526" s="81">
        <v>0.71896016785821459</v>
      </c>
      <c r="GL3526" s="81">
        <v>88.424520000000001</v>
      </c>
      <c r="GM3526" s="81">
        <v>2027</v>
      </c>
      <c r="GN3526" s="81" t="s">
        <v>173</v>
      </c>
      <c r="GO3526" s="81">
        <v>1.1148832299820636E-2</v>
      </c>
      <c r="GP3526" s="81">
        <v>10</v>
      </c>
      <c r="GQ3526" s="81">
        <v>0</v>
      </c>
      <c r="GR3526" s="81" t="s">
        <v>448</v>
      </c>
      <c r="GS3526" s="81">
        <v>1.1148832299820636E-2</v>
      </c>
      <c r="GT3526" s="81">
        <v>8.0155663417021284E-3</v>
      </c>
      <c r="GU3526" s="81">
        <v>1.1148832299820636E-2</v>
      </c>
      <c r="GV3526" s="81">
        <v>8.0155663417021284E-3</v>
      </c>
      <c r="GW3526" s="81">
        <v>1.1148832299820636E-2</v>
      </c>
      <c r="GX3526" s="81">
        <v>8.0155663417021284E-3</v>
      </c>
      <c r="GY3526" s="81">
        <v>1.1148832299820636E-2</v>
      </c>
      <c r="GZ3526" s="81">
        <v>8.0155663417021284E-3</v>
      </c>
    </row>
    <row r="3527" spans="98:208" x14ac:dyDescent="0.25">
      <c r="CT3527" s="81" t="s">
        <v>155</v>
      </c>
      <c r="CU3527" s="81" t="s">
        <v>475</v>
      </c>
      <c r="CV3527" s="81" t="s">
        <v>457</v>
      </c>
      <c r="CW3527" s="81">
        <v>2021</v>
      </c>
      <c r="CX3527" s="81">
        <v>0</v>
      </c>
      <c r="CY3527" s="81">
        <v>0</v>
      </c>
      <c r="CZ3527" s="81">
        <v>0</v>
      </c>
      <c r="DA3527" s="81">
        <v>0</v>
      </c>
      <c r="DB3527" s="81">
        <v>14146.13064133541</v>
      </c>
      <c r="DC3527" s="81">
        <v>222.22942162787589</v>
      </c>
      <c r="DD3527" s="81">
        <v>8585.7228092497007</v>
      </c>
      <c r="DE3527" s="81">
        <v>5338.1784104578364</v>
      </c>
      <c r="DF3527" s="81">
        <v>2.4775985538153216</v>
      </c>
      <c r="DG3527" s="81">
        <v>2.4775985538153216</v>
      </c>
      <c r="DH3527" s="81">
        <v>0</v>
      </c>
      <c r="DI3527" s="81">
        <v>0</v>
      </c>
      <c r="DJ3527" s="81">
        <v>3.8036205831091831E-6</v>
      </c>
      <c r="DL3527" s="81">
        <v>0</v>
      </c>
      <c r="DM3527" s="81">
        <v>9.4238448559735018E-6</v>
      </c>
      <c r="DN3527" s="81">
        <v>9.4238448559735018E-6</v>
      </c>
      <c r="DO3527" s="81">
        <v>0</v>
      </c>
      <c r="DP3527" s="81">
        <v>9.4238448559735018E-6</v>
      </c>
      <c r="DQ3527" s="81">
        <v>9.4238448559735018E-6</v>
      </c>
      <c r="DR3527" s="81">
        <v>0</v>
      </c>
      <c r="DS3527" s="81">
        <v>0</v>
      </c>
      <c r="DT3527" s="81">
        <v>0</v>
      </c>
      <c r="DU3527" s="81">
        <v>0</v>
      </c>
      <c r="DV3527" s="81">
        <v>0</v>
      </c>
      <c r="DW3527" s="81">
        <v>0</v>
      </c>
      <c r="GE3527" s="81" t="s">
        <v>449</v>
      </c>
      <c r="GF3527" s="81" t="s">
        <v>155</v>
      </c>
      <c r="GG3527" s="81" t="s">
        <v>477</v>
      </c>
      <c r="GH3527" s="81" t="s">
        <v>459</v>
      </c>
      <c r="GI3527" s="81">
        <v>2028</v>
      </c>
      <c r="GJ3527" s="81" t="s">
        <v>201</v>
      </c>
      <c r="GK3527" s="81">
        <v>0.74733835430386686</v>
      </c>
      <c r="GL3527" s="81">
        <v>88.424520000000001</v>
      </c>
      <c r="GM3527" s="81">
        <v>2028</v>
      </c>
      <c r="GN3527" s="81" t="s">
        <v>173</v>
      </c>
      <c r="GO3527" s="81">
        <v>1.1148832299820636E-2</v>
      </c>
      <c r="GP3527" s="81">
        <v>10</v>
      </c>
      <c r="GQ3527" s="81">
        <v>0</v>
      </c>
      <c r="GR3527" s="81" t="s">
        <v>448</v>
      </c>
      <c r="GS3527" s="81">
        <v>1.1148832299820636E-2</v>
      </c>
      <c r="GT3527" s="81">
        <v>8.3319499833577493E-3</v>
      </c>
      <c r="GU3527" s="81">
        <v>1.1148832299820636E-2</v>
      </c>
      <c r="GV3527" s="81">
        <v>8.3319499833577493E-3</v>
      </c>
      <c r="GW3527" s="81">
        <v>1.1148832299820636E-2</v>
      </c>
      <c r="GX3527" s="81">
        <v>8.3319499833577493E-3</v>
      </c>
      <c r="GY3527" s="81">
        <v>1.1148832299820636E-2</v>
      </c>
      <c r="GZ3527" s="81">
        <v>8.3319499833577493E-3</v>
      </c>
    </row>
    <row r="3528" spans="98:208" x14ac:dyDescent="0.25">
      <c r="CT3528" s="81" t="s">
        <v>155</v>
      </c>
      <c r="CU3528" s="81" t="s">
        <v>475</v>
      </c>
      <c r="CV3528" s="81" t="s">
        <v>457</v>
      </c>
      <c r="CW3528" s="81">
        <v>2022</v>
      </c>
      <c r="CX3528" s="81">
        <v>0</v>
      </c>
      <c r="CY3528" s="81">
        <v>0</v>
      </c>
      <c r="CZ3528" s="81">
        <v>0</v>
      </c>
      <c r="DA3528" s="81">
        <v>0</v>
      </c>
      <c r="DB3528" s="81">
        <v>14146.13064133541</v>
      </c>
      <c r="DC3528" s="81">
        <v>222.22942162787589</v>
      </c>
      <c r="DD3528" s="81">
        <v>8585.7228092497007</v>
      </c>
      <c r="DE3528" s="81">
        <v>5338.1784104578364</v>
      </c>
      <c r="DF3528" s="81">
        <v>2.4775985538153216</v>
      </c>
      <c r="DG3528" s="81">
        <v>2.4775985538153216</v>
      </c>
      <c r="DH3528" s="81">
        <v>2.4775985538153216</v>
      </c>
      <c r="DI3528" s="81">
        <v>0</v>
      </c>
      <c r="DJ3528" s="81">
        <v>3.8036205831091831E-6</v>
      </c>
      <c r="DL3528" s="81">
        <v>0</v>
      </c>
      <c r="DM3528" s="81">
        <v>9.4238448559735018E-6</v>
      </c>
      <c r="DN3528" s="81">
        <v>9.4238448559735018E-6</v>
      </c>
      <c r="DO3528" s="81">
        <v>0</v>
      </c>
      <c r="DP3528" s="81">
        <v>9.4238448559735018E-6</v>
      </c>
      <c r="DQ3528" s="81">
        <v>9.4238448559735018E-6</v>
      </c>
      <c r="DR3528" s="81">
        <v>0</v>
      </c>
      <c r="DS3528" s="81">
        <v>9.4238448559735018E-6</v>
      </c>
      <c r="DT3528" s="81">
        <v>9.4238448559735018E-6</v>
      </c>
      <c r="DU3528" s="81">
        <v>0</v>
      </c>
      <c r="DV3528" s="81">
        <v>0</v>
      </c>
      <c r="DW3528" s="81">
        <v>0</v>
      </c>
      <c r="GE3528" s="81" t="s">
        <v>449</v>
      </c>
      <c r="GF3528" s="81" t="s">
        <v>155</v>
      </c>
      <c r="GG3528" s="81" t="s">
        <v>477</v>
      </c>
      <c r="GH3528" s="81" t="s">
        <v>459</v>
      </c>
      <c r="GI3528" s="81">
        <v>2029</v>
      </c>
      <c r="GJ3528" s="81" t="s">
        <v>201</v>
      </c>
      <c r="GK3528" s="81">
        <v>0.74733835430386686</v>
      </c>
      <c r="GL3528" s="81">
        <v>88.424520000000001</v>
      </c>
      <c r="GM3528" s="81">
        <v>2029</v>
      </c>
      <c r="GN3528" s="81" t="s">
        <v>173</v>
      </c>
      <c r="GO3528" s="81">
        <v>1.1148832299820636E-2</v>
      </c>
      <c r="GP3528" s="81">
        <v>10</v>
      </c>
      <c r="GQ3528" s="81">
        <v>0</v>
      </c>
      <c r="GR3528" s="81" t="s">
        <v>448</v>
      </c>
      <c r="GS3528" s="81">
        <v>1.1148832299820636E-2</v>
      </c>
      <c r="GT3528" s="81">
        <v>8.3319499833577493E-3</v>
      </c>
      <c r="GU3528" s="81">
        <v>1.1148832299820636E-2</v>
      </c>
      <c r="GV3528" s="81">
        <v>8.3319499833577493E-3</v>
      </c>
      <c r="GW3528" s="81">
        <v>1.1148832299820636E-2</v>
      </c>
      <c r="GX3528" s="81">
        <v>8.3319499833577493E-3</v>
      </c>
      <c r="GY3528" s="81">
        <v>1.1148832299820636E-2</v>
      </c>
      <c r="GZ3528" s="81">
        <v>8.3319499833577493E-3</v>
      </c>
    </row>
    <row r="3529" spans="98:208" x14ac:dyDescent="0.25">
      <c r="CT3529" s="81" t="s">
        <v>155</v>
      </c>
      <c r="CU3529" s="81" t="s">
        <v>475</v>
      </c>
      <c r="CV3529" s="81" t="s">
        <v>457</v>
      </c>
      <c r="CW3529" s="81">
        <v>2023</v>
      </c>
      <c r="CX3529" s="81">
        <v>0</v>
      </c>
      <c r="CY3529" s="81">
        <v>0</v>
      </c>
      <c r="CZ3529" s="81">
        <v>0</v>
      </c>
      <c r="DA3529" s="81">
        <v>0</v>
      </c>
      <c r="DB3529" s="81">
        <v>14664.637556439629</v>
      </c>
      <c r="DC3529" s="81">
        <v>233.23007680798639</v>
      </c>
      <c r="DD3529" s="81">
        <v>8896.515993430412</v>
      </c>
      <c r="DE3529" s="81">
        <v>5534.8914862012252</v>
      </c>
      <c r="DF3529" s="81">
        <v>2.6002430136065264</v>
      </c>
      <c r="DG3529" s="81">
        <v>2.6002430136065264</v>
      </c>
      <c r="DH3529" s="81">
        <v>2.6002430136065264</v>
      </c>
      <c r="DI3529" s="81">
        <v>2.6002430136065264</v>
      </c>
      <c r="DJ3529" s="81">
        <v>3.8036205831091831E-6</v>
      </c>
      <c r="DL3529" s="81">
        <v>0</v>
      </c>
      <c r="DM3529" s="81">
        <v>9.890337847639635E-6</v>
      </c>
      <c r="DN3529" s="81">
        <v>9.890337847639635E-6</v>
      </c>
      <c r="DO3529" s="81">
        <v>0</v>
      </c>
      <c r="DP3529" s="81">
        <v>9.890337847639635E-6</v>
      </c>
      <c r="DQ3529" s="81">
        <v>9.890337847639635E-6</v>
      </c>
      <c r="DR3529" s="81">
        <v>0</v>
      </c>
      <c r="DS3529" s="81">
        <v>9.890337847639635E-6</v>
      </c>
      <c r="DT3529" s="81">
        <v>9.890337847639635E-6</v>
      </c>
      <c r="DU3529" s="81">
        <v>0</v>
      </c>
      <c r="DV3529" s="81">
        <v>9.890337847639635E-6</v>
      </c>
      <c r="DW3529" s="81">
        <v>9.890337847639635E-6</v>
      </c>
      <c r="GE3529" s="81" t="s">
        <v>449</v>
      </c>
      <c r="GF3529" s="81" t="s">
        <v>155</v>
      </c>
      <c r="GG3529" s="81" t="s">
        <v>477</v>
      </c>
      <c r="GH3529" s="81" t="s">
        <v>459</v>
      </c>
      <c r="GI3529" s="81">
        <v>2030</v>
      </c>
      <c r="GJ3529" s="81" t="s">
        <v>201</v>
      </c>
      <c r="GK3529" s="81">
        <v>0.74733835430386686</v>
      </c>
      <c r="GL3529" s="81">
        <v>88.424520000000001</v>
      </c>
      <c r="GM3529" s="81">
        <v>2030</v>
      </c>
      <c r="GN3529" s="81" t="s">
        <v>173</v>
      </c>
      <c r="GO3529" s="81">
        <v>1.1148832299820636E-2</v>
      </c>
      <c r="GP3529" s="81">
        <v>10</v>
      </c>
      <c r="GQ3529" s="81">
        <v>0</v>
      </c>
      <c r="GR3529" s="81" t="s">
        <v>448</v>
      </c>
      <c r="GS3529" s="81">
        <v>0</v>
      </c>
      <c r="GT3529" s="81">
        <v>0</v>
      </c>
      <c r="GU3529" s="81">
        <v>1.1148832299820636E-2</v>
      </c>
      <c r="GV3529" s="81">
        <v>8.3319499833577493E-3</v>
      </c>
      <c r="GW3529" s="81">
        <v>1.1148832299820636E-2</v>
      </c>
      <c r="GX3529" s="81">
        <v>8.3319499833577493E-3</v>
      </c>
      <c r="GY3529" s="81">
        <v>1.1148832299820636E-2</v>
      </c>
      <c r="GZ3529" s="81">
        <v>8.3319499833577493E-3</v>
      </c>
    </row>
    <row r="3530" spans="98:208" x14ac:dyDescent="0.25">
      <c r="CT3530" s="81" t="s">
        <v>155</v>
      </c>
      <c r="CU3530" s="81" t="s">
        <v>475</v>
      </c>
      <c r="CV3530" s="81" t="s">
        <v>457</v>
      </c>
      <c r="CW3530" s="81">
        <v>2024</v>
      </c>
      <c r="CX3530" s="81">
        <v>0</v>
      </c>
      <c r="CY3530" s="81">
        <v>0</v>
      </c>
      <c r="CZ3530" s="81">
        <v>0</v>
      </c>
      <c r="DA3530" s="81">
        <v>0</v>
      </c>
      <c r="DB3530" s="81">
        <v>14664.637556439629</v>
      </c>
      <c r="DC3530" s="81">
        <v>233.23007680798639</v>
      </c>
      <c r="DD3530" s="81">
        <v>8896.515993430412</v>
      </c>
      <c r="DE3530" s="81">
        <v>5534.8914862012252</v>
      </c>
      <c r="DF3530" s="81">
        <v>2.6002430136065264</v>
      </c>
      <c r="DG3530" s="81">
        <v>2.6002430136065264</v>
      </c>
      <c r="DH3530" s="81">
        <v>2.6002430136065264</v>
      </c>
      <c r="DI3530" s="81">
        <v>2.6002430136065264</v>
      </c>
      <c r="DJ3530" s="81">
        <v>3.8036205831091831E-6</v>
      </c>
      <c r="DL3530" s="81">
        <v>0</v>
      </c>
      <c r="DM3530" s="81">
        <v>9.890337847639635E-6</v>
      </c>
      <c r="DN3530" s="81">
        <v>9.890337847639635E-6</v>
      </c>
      <c r="DO3530" s="81">
        <v>0</v>
      </c>
      <c r="DP3530" s="81">
        <v>9.890337847639635E-6</v>
      </c>
      <c r="DQ3530" s="81">
        <v>9.890337847639635E-6</v>
      </c>
      <c r="DR3530" s="81">
        <v>0</v>
      </c>
      <c r="DS3530" s="81">
        <v>9.890337847639635E-6</v>
      </c>
      <c r="DT3530" s="81">
        <v>9.890337847639635E-6</v>
      </c>
      <c r="DU3530" s="81">
        <v>0</v>
      </c>
      <c r="DV3530" s="81">
        <v>9.890337847639635E-6</v>
      </c>
      <c r="DW3530" s="81">
        <v>9.890337847639635E-6</v>
      </c>
      <c r="GE3530" s="81" t="s">
        <v>449</v>
      </c>
      <c r="GF3530" s="81" t="s">
        <v>155</v>
      </c>
      <c r="GG3530" s="81" t="s">
        <v>477</v>
      </c>
      <c r="GH3530" s="81" t="s">
        <v>459</v>
      </c>
      <c r="GI3530" s="81">
        <v>2031</v>
      </c>
      <c r="GJ3530" s="81" t="s">
        <v>201</v>
      </c>
      <c r="GK3530" s="81">
        <v>0.74733835430386686</v>
      </c>
      <c r="GL3530" s="81">
        <v>88.424520000000001</v>
      </c>
      <c r="GM3530" s="81">
        <v>2031</v>
      </c>
      <c r="GN3530" s="81" t="s">
        <v>173</v>
      </c>
      <c r="GO3530" s="81">
        <v>1.1148832299820636E-2</v>
      </c>
      <c r="GP3530" s="81">
        <v>10</v>
      </c>
      <c r="GQ3530" s="81">
        <v>0</v>
      </c>
      <c r="GR3530" s="81" t="s">
        <v>448</v>
      </c>
      <c r="GS3530" s="81">
        <v>0</v>
      </c>
      <c r="GT3530" s="81">
        <v>0</v>
      </c>
      <c r="GU3530" s="81">
        <v>0</v>
      </c>
      <c r="GV3530" s="81">
        <v>0</v>
      </c>
      <c r="GW3530" s="81">
        <v>1.1148832299820636E-2</v>
      </c>
      <c r="GX3530" s="81">
        <v>8.3319499833577493E-3</v>
      </c>
      <c r="GY3530" s="81">
        <v>1.1148832299820636E-2</v>
      </c>
      <c r="GZ3530" s="81">
        <v>8.3319499833577493E-3</v>
      </c>
    </row>
    <row r="3531" spans="98:208" x14ac:dyDescent="0.25">
      <c r="CT3531" s="81" t="s">
        <v>155</v>
      </c>
      <c r="CU3531" s="81" t="s">
        <v>475</v>
      </c>
      <c r="CV3531" s="81" t="s">
        <v>457</v>
      </c>
      <c r="CW3531" s="81">
        <v>2025</v>
      </c>
      <c r="CX3531" s="81">
        <v>0</v>
      </c>
      <c r="CY3531" s="81">
        <v>0</v>
      </c>
      <c r="CZ3531" s="81">
        <v>0</v>
      </c>
      <c r="DA3531" s="81">
        <v>0</v>
      </c>
      <c r="DB3531" s="81">
        <v>14664.637556439629</v>
      </c>
      <c r="DC3531" s="81">
        <v>233.23007680798639</v>
      </c>
      <c r="DD3531" s="81">
        <v>8896.515993430412</v>
      </c>
      <c r="DE3531" s="81">
        <v>5534.8914862012252</v>
      </c>
      <c r="DF3531" s="81">
        <v>2.6002430136065264</v>
      </c>
      <c r="DG3531" s="81">
        <v>2.6002430136065264</v>
      </c>
      <c r="DH3531" s="81">
        <v>2.6002430136065264</v>
      </c>
      <c r="DI3531" s="81">
        <v>2.6002430136065264</v>
      </c>
      <c r="DJ3531" s="81">
        <v>3.8036205831091831E-6</v>
      </c>
      <c r="DL3531" s="81">
        <v>0</v>
      </c>
      <c r="DM3531" s="81">
        <v>9.890337847639635E-6</v>
      </c>
      <c r="DN3531" s="81">
        <v>9.890337847639635E-6</v>
      </c>
      <c r="DO3531" s="81">
        <v>0</v>
      </c>
      <c r="DP3531" s="81">
        <v>9.890337847639635E-6</v>
      </c>
      <c r="DQ3531" s="81">
        <v>9.890337847639635E-6</v>
      </c>
      <c r="DR3531" s="81">
        <v>0</v>
      </c>
      <c r="DS3531" s="81">
        <v>9.890337847639635E-6</v>
      </c>
      <c r="DT3531" s="81">
        <v>9.890337847639635E-6</v>
      </c>
      <c r="DU3531" s="81">
        <v>0</v>
      </c>
      <c r="DV3531" s="81">
        <v>9.890337847639635E-6</v>
      </c>
      <c r="DW3531" s="81">
        <v>9.890337847639635E-6</v>
      </c>
      <c r="GE3531" s="81" t="s">
        <v>449</v>
      </c>
      <c r="GF3531" s="81" t="s">
        <v>155</v>
      </c>
      <c r="GG3531" s="81" t="s">
        <v>477</v>
      </c>
      <c r="GH3531" s="81" t="s">
        <v>459</v>
      </c>
      <c r="GI3531" s="81">
        <v>2032</v>
      </c>
      <c r="GJ3531" s="81" t="s">
        <v>201</v>
      </c>
      <c r="GK3531" s="81">
        <v>0.74733835430386686</v>
      </c>
      <c r="GL3531" s="81">
        <v>88.424520000000001</v>
      </c>
      <c r="GM3531" s="81">
        <v>2032</v>
      </c>
      <c r="GN3531" s="81" t="s">
        <v>173</v>
      </c>
      <c r="GO3531" s="81">
        <v>1.1148832299820636E-2</v>
      </c>
      <c r="GP3531" s="81">
        <v>10</v>
      </c>
      <c r="GQ3531" s="81">
        <v>0</v>
      </c>
      <c r="GR3531" s="81" t="s">
        <v>448</v>
      </c>
      <c r="GS3531" s="81">
        <v>0</v>
      </c>
      <c r="GT3531" s="81">
        <v>0</v>
      </c>
      <c r="GU3531" s="81">
        <v>0</v>
      </c>
      <c r="GV3531" s="81">
        <v>0</v>
      </c>
      <c r="GW3531" s="81">
        <v>0</v>
      </c>
      <c r="GX3531" s="81">
        <v>0</v>
      </c>
      <c r="GY3531" s="81">
        <v>1.1148832299820636E-2</v>
      </c>
      <c r="GZ3531" s="81">
        <v>8.3319499833577493E-3</v>
      </c>
    </row>
    <row r="3532" spans="98:208" x14ac:dyDescent="0.25">
      <c r="CT3532" s="81" t="s">
        <v>155</v>
      </c>
      <c r="CU3532" s="81" t="s">
        <v>475</v>
      </c>
      <c r="CV3532" s="81" t="s">
        <v>457</v>
      </c>
      <c r="CW3532" s="81">
        <v>2026</v>
      </c>
      <c r="CX3532" s="81">
        <v>0</v>
      </c>
      <c r="CY3532" s="81">
        <v>0</v>
      </c>
      <c r="CZ3532" s="81">
        <v>0</v>
      </c>
      <c r="DA3532" s="81">
        <v>0</v>
      </c>
      <c r="DB3532" s="81">
        <v>14664.637556439629</v>
      </c>
      <c r="DC3532" s="81">
        <v>233.23007680798639</v>
      </c>
      <c r="DD3532" s="81">
        <v>8896.515993430412</v>
      </c>
      <c r="DE3532" s="81">
        <v>5534.8914862012252</v>
      </c>
      <c r="DF3532" s="81">
        <v>2.6002430136065264</v>
      </c>
      <c r="DG3532" s="81">
        <v>2.6002430136065264</v>
      </c>
      <c r="DH3532" s="81">
        <v>2.6002430136065264</v>
      </c>
      <c r="DI3532" s="81">
        <v>2.6002430136065264</v>
      </c>
      <c r="DJ3532" s="81">
        <v>3.8036205831091831E-6</v>
      </c>
      <c r="DL3532" s="81">
        <v>0</v>
      </c>
      <c r="DM3532" s="81">
        <v>9.890337847639635E-6</v>
      </c>
      <c r="DN3532" s="81">
        <v>9.890337847639635E-6</v>
      </c>
      <c r="DO3532" s="81">
        <v>0</v>
      </c>
      <c r="DP3532" s="81">
        <v>9.890337847639635E-6</v>
      </c>
      <c r="DQ3532" s="81">
        <v>9.890337847639635E-6</v>
      </c>
      <c r="DR3532" s="81">
        <v>0</v>
      </c>
      <c r="DS3532" s="81">
        <v>9.890337847639635E-6</v>
      </c>
      <c r="DT3532" s="81">
        <v>9.890337847639635E-6</v>
      </c>
      <c r="DU3532" s="81">
        <v>0</v>
      </c>
      <c r="DV3532" s="81">
        <v>9.890337847639635E-6</v>
      </c>
      <c r="DW3532" s="81">
        <v>9.890337847639635E-6</v>
      </c>
      <c r="GE3532" s="81" t="s">
        <v>449</v>
      </c>
      <c r="GF3532" s="81" t="s">
        <v>155</v>
      </c>
      <c r="GG3532" s="81" t="s">
        <v>477</v>
      </c>
      <c r="GH3532" s="81" t="s">
        <v>460</v>
      </c>
      <c r="GI3532" s="81">
        <v>2021</v>
      </c>
      <c r="GJ3532" s="81" t="s">
        <v>201</v>
      </c>
      <c r="GK3532" s="81">
        <v>3.6425060683954118E-2</v>
      </c>
      <c r="GL3532" s="81">
        <v>88.424520000000001</v>
      </c>
      <c r="GM3532" s="81">
        <v>2021</v>
      </c>
      <c r="GN3532" s="81" t="s">
        <v>173</v>
      </c>
      <c r="GO3532" s="81">
        <v>1.1148832299820636E-2</v>
      </c>
      <c r="GP3532" s="81">
        <v>10</v>
      </c>
      <c r="GQ3532" s="81">
        <v>0</v>
      </c>
      <c r="GR3532" s="81" t="s">
        <v>448</v>
      </c>
      <c r="GS3532" s="81">
        <v>1.1148832299820636E-2</v>
      </c>
      <c r="GT3532" s="81">
        <v>4.0609689307619443E-4</v>
      </c>
      <c r="GU3532" s="81">
        <v>1.1148832299820636E-2</v>
      </c>
      <c r="GV3532" s="81">
        <v>4.0609689307619443E-4</v>
      </c>
      <c r="GW3532" s="81">
        <v>0</v>
      </c>
      <c r="GX3532" s="81">
        <v>0</v>
      </c>
      <c r="GY3532" s="81">
        <v>0</v>
      </c>
      <c r="GZ3532" s="81">
        <v>0</v>
      </c>
    </row>
    <row r="3533" spans="98:208" x14ac:dyDescent="0.25">
      <c r="CT3533" s="81" t="s">
        <v>155</v>
      </c>
      <c r="CU3533" s="81" t="s">
        <v>475</v>
      </c>
      <c r="CV3533" s="81" t="s">
        <v>457</v>
      </c>
      <c r="CW3533" s="81">
        <v>2027</v>
      </c>
      <c r="CX3533" s="81">
        <v>0</v>
      </c>
      <c r="CY3533" s="81">
        <v>0</v>
      </c>
      <c r="CZ3533" s="81">
        <v>0</v>
      </c>
      <c r="DA3533" s="81">
        <v>0</v>
      </c>
      <c r="DB3533" s="81">
        <v>14664.637556439629</v>
      </c>
      <c r="DC3533" s="81">
        <v>233.23007680798639</v>
      </c>
      <c r="DD3533" s="81">
        <v>8896.515993430412</v>
      </c>
      <c r="DE3533" s="81">
        <v>5534.8914862012252</v>
      </c>
      <c r="DF3533" s="81">
        <v>2.6002430136065264</v>
      </c>
      <c r="DG3533" s="81">
        <v>2.6002430136065264</v>
      </c>
      <c r="DH3533" s="81">
        <v>2.6002430136065264</v>
      </c>
      <c r="DI3533" s="81">
        <v>2.6002430136065264</v>
      </c>
      <c r="DJ3533" s="81">
        <v>3.8036205831091831E-6</v>
      </c>
      <c r="DL3533" s="81">
        <v>0</v>
      </c>
      <c r="DM3533" s="81">
        <v>9.890337847639635E-6</v>
      </c>
      <c r="DN3533" s="81">
        <v>9.890337847639635E-6</v>
      </c>
      <c r="DO3533" s="81">
        <v>0</v>
      </c>
      <c r="DP3533" s="81">
        <v>9.890337847639635E-6</v>
      </c>
      <c r="DQ3533" s="81">
        <v>9.890337847639635E-6</v>
      </c>
      <c r="DR3533" s="81">
        <v>0</v>
      </c>
      <c r="DS3533" s="81">
        <v>9.890337847639635E-6</v>
      </c>
      <c r="DT3533" s="81">
        <v>9.890337847639635E-6</v>
      </c>
      <c r="DU3533" s="81">
        <v>0</v>
      </c>
      <c r="DV3533" s="81">
        <v>9.890337847639635E-6</v>
      </c>
      <c r="DW3533" s="81">
        <v>9.890337847639635E-6</v>
      </c>
      <c r="GE3533" s="81" t="s">
        <v>449</v>
      </c>
      <c r="GF3533" s="81" t="s">
        <v>155</v>
      </c>
      <c r="GG3533" s="81" t="s">
        <v>477</v>
      </c>
      <c r="GH3533" s="81" t="s">
        <v>460</v>
      </c>
      <c r="GI3533" s="81">
        <v>2022</v>
      </c>
      <c r="GJ3533" s="81" t="s">
        <v>201</v>
      </c>
      <c r="GK3533" s="81">
        <v>3.6425060683954118E-2</v>
      </c>
      <c r="GL3533" s="81">
        <v>88.424520000000001</v>
      </c>
      <c r="GM3533" s="81">
        <v>2022</v>
      </c>
      <c r="GN3533" s="81" t="s">
        <v>173</v>
      </c>
      <c r="GO3533" s="81">
        <v>1.1148832299820636E-2</v>
      </c>
      <c r="GP3533" s="81">
        <v>10</v>
      </c>
      <c r="GQ3533" s="81">
        <v>0</v>
      </c>
      <c r="GR3533" s="81" t="s">
        <v>448</v>
      </c>
      <c r="GS3533" s="81">
        <v>1.1148832299820636E-2</v>
      </c>
      <c r="GT3533" s="81">
        <v>4.0609689307619443E-4</v>
      </c>
      <c r="GU3533" s="81">
        <v>1.1148832299820636E-2</v>
      </c>
      <c r="GV3533" s="81">
        <v>4.0609689307619443E-4</v>
      </c>
      <c r="GW3533" s="81">
        <v>1.1148832299820636E-2</v>
      </c>
      <c r="GX3533" s="81">
        <v>4.0609689307619443E-4</v>
      </c>
      <c r="GY3533" s="81">
        <v>0</v>
      </c>
      <c r="GZ3533" s="81">
        <v>0</v>
      </c>
    </row>
    <row r="3534" spans="98:208" x14ac:dyDescent="0.25">
      <c r="CT3534" s="81" t="s">
        <v>155</v>
      </c>
      <c r="CU3534" s="81" t="s">
        <v>475</v>
      </c>
      <c r="CV3534" s="81" t="s">
        <v>457</v>
      </c>
      <c r="CW3534" s="81">
        <v>2028</v>
      </c>
      <c r="CX3534" s="81">
        <v>0</v>
      </c>
      <c r="CY3534" s="81">
        <v>0</v>
      </c>
      <c r="CZ3534" s="81">
        <v>0</v>
      </c>
      <c r="DA3534" s="81">
        <v>0</v>
      </c>
      <c r="DB3534" s="81">
        <v>15317.9909428191</v>
      </c>
      <c r="DC3534" s="81">
        <v>247.27299216499719</v>
      </c>
      <c r="DD3534" s="81">
        <v>9287.6490955463942</v>
      </c>
      <c r="DE3534" s="81">
        <v>5783.0688551077073</v>
      </c>
      <c r="DF3534" s="81">
        <v>2.7568051219224157</v>
      </c>
      <c r="DG3534" s="81">
        <v>2.7568051219224157</v>
      </c>
      <c r="DH3534" s="81">
        <v>2.7568051219224157</v>
      </c>
      <c r="DI3534" s="81">
        <v>2.7568051219224157</v>
      </c>
      <c r="DJ3534" s="81">
        <v>3.8036205831091831E-6</v>
      </c>
      <c r="DL3534" s="81">
        <v>0</v>
      </c>
      <c r="DM3534" s="81">
        <v>1.0485840705364921E-5</v>
      </c>
      <c r="DN3534" s="81">
        <v>1.0485840705364921E-5</v>
      </c>
      <c r="DO3534" s="81">
        <v>0</v>
      </c>
      <c r="DP3534" s="81">
        <v>1.0485840705364921E-5</v>
      </c>
      <c r="DQ3534" s="81">
        <v>1.0485840705364921E-5</v>
      </c>
      <c r="DR3534" s="81">
        <v>0</v>
      </c>
      <c r="DS3534" s="81">
        <v>1.0485840705364921E-5</v>
      </c>
      <c r="DT3534" s="81">
        <v>1.0485840705364921E-5</v>
      </c>
      <c r="DU3534" s="81">
        <v>0</v>
      </c>
      <c r="DV3534" s="81">
        <v>1.0485840705364921E-5</v>
      </c>
      <c r="DW3534" s="81">
        <v>1.0485840705364921E-5</v>
      </c>
      <c r="GE3534" s="81" t="s">
        <v>449</v>
      </c>
      <c r="GF3534" s="81" t="s">
        <v>155</v>
      </c>
      <c r="GG3534" s="81" t="s">
        <v>477</v>
      </c>
      <c r="GH3534" s="81" t="s">
        <v>460</v>
      </c>
      <c r="GI3534" s="81">
        <v>2023</v>
      </c>
      <c r="GJ3534" s="81" t="s">
        <v>201</v>
      </c>
      <c r="GK3534" s="81">
        <v>3.7590224611390603E-2</v>
      </c>
      <c r="GL3534" s="81">
        <v>88.424520000000001</v>
      </c>
      <c r="GM3534" s="81">
        <v>2023</v>
      </c>
      <c r="GN3534" s="81" t="s">
        <v>173</v>
      </c>
      <c r="GO3534" s="81">
        <v>1.1148832299820636E-2</v>
      </c>
      <c r="GP3534" s="81">
        <v>10</v>
      </c>
      <c r="GQ3534" s="81">
        <v>0</v>
      </c>
      <c r="GR3534" s="81" t="s">
        <v>448</v>
      </c>
      <c r="GS3534" s="81">
        <v>1.1148832299820636E-2</v>
      </c>
      <c r="GT3534" s="81">
        <v>4.1908711030498418E-4</v>
      </c>
      <c r="GU3534" s="81">
        <v>1.1148832299820636E-2</v>
      </c>
      <c r="GV3534" s="81">
        <v>4.1908711030498418E-4</v>
      </c>
      <c r="GW3534" s="81">
        <v>1.1148832299820636E-2</v>
      </c>
      <c r="GX3534" s="81">
        <v>4.1908711030498418E-4</v>
      </c>
      <c r="GY3534" s="81">
        <v>1.1148832299820636E-2</v>
      </c>
      <c r="GZ3534" s="81">
        <v>4.1908711030498418E-4</v>
      </c>
    </row>
    <row r="3535" spans="98:208" x14ac:dyDescent="0.25">
      <c r="CT3535" s="81" t="s">
        <v>155</v>
      </c>
      <c r="CU3535" s="81" t="s">
        <v>475</v>
      </c>
      <c r="CV3535" s="81" t="s">
        <v>457</v>
      </c>
      <c r="CW3535" s="81">
        <v>2029</v>
      </c>
      <c r="CX3535" s="81">
        <v>0</v>
      </c>
      <c r="CY3535" s="81">
        <v>0</v>
      </c>
      <c r="CZ3535" s="81">
        <v>0</v>
      </c>
      <c r="DA3535" s="81">
        <v>0</v>
      </c>
      <c r="DB3535" s="81">
        <v>15317.9909428191</v>
      </c>
      <c r="DC3535" s="81">
        <v>247.27299216499719</v>
      </c>
      <c r="DD3535" s="81">
        <v>9287.6490955463942</v>
      </c>
      <c r="DE3535" s="81">
        <v>5783.0688551077073</v>
      </c>
      <c r="DF3535" s="81">
        <v>2.7568051219224157</v>
      </c>
      <c r="DG3535" s="81">
        <v>2.7568051219224157</v>
      </c>
      <c r="DH3535" s="81">
        <v>2.7568051219224157</v>
      </c>
      <c r="DI3535" s="81">
        <v>2.7568051219224157</v>
      </c>
      <c r="DJ3535" s="81">
        <v>3.8036205831091831E-6</v>
      </c>
      <c r="DL3535" s="81">
        <v>0</v>
      </c>
      <c r="DM3535" s="81">
        <v>1.0485840705364921E-5</v>
      </c>
      <c r="DN3535" s="81">
        <v>1.0485840705364921E-5</v>
      </c>
      <c r="DO3535" s="81">
        <v>0</v>
      </c>
      <c r="DP3535" s="81">
        <v>1.0485840705364921E-5</v>
      </c>
      <c r="DQ3535" s="81">
        <v>1.0485840705364921E-5</v>
      </c>
      <c r="DR3535" s="81">
        <v>0</v>
      </c>
      <c r="DS3535" s="81">
        <v>1.0485840705364921E-5</v>
      </c>
      <c r="DT3535" s="81">
        <v>1.0485840705364921E-5</v>
      </c>
      <c r="DU3535" s="81">
        <v>0</v>
      </c>
      <c r="DV3535" s="81">
        <v>1.0485840705364921E-5</v>
      </c>
      <c r="DW3535" s="81">
        <v>1.0485840705364921E-5</v>
      </c>
      <c r="GE3535" s="81" t="s">
        <v>449</v>
      </c>
      <c r="GF3535" s="81" t="s">
        <v>155</v>
      </c>
      <c r="GG3535" s="81" t="s">
        <v>477</v>
      </c>
      <c r="GH3535" s="81" t="s">
        <v>460</v>
      </c>
      <c r="GI3535" s="81">
        <v>2024</v>
      </c>
      <c r="GJ3535" s="81" t="s">
        <v>201</v>
      </c>
      <c r="GK3535" s="81">
        <v>3.7590224611390603E-2</v>
      </c>
      <c r="GL3535" s="81">
        <v>88.424520000000001</v>
      </c>
      <c r="GM3535" s="81">
        <v>2024</v>
      </c>
      <c r="GN3535" s="81" t="s">
        <v>173</v>
      </c>
      <c r="GO3535" s="81">
        <v>1.1148832299820636E-2</v>
      </c>
      <c r="GP3535" s="81">
        <v>10</v>
      </c>
      <c r="GQ3535" s="81">
        <v>0</v>
      </c>
      <c r="GR3535" s="81" t="s">
        <v>448</v>
      </c>
      <c r="GS3535" s="81">
        <v>1.1148832299820636E-2</v>
      </c>
      <c r="GT3535" s="81">
        <v>4.1908711030498418E-4</v>
      </c>
      <c r="GU3535" s="81">
        <v>1.1148832299820636E-2</v>
      </c>
      <c r="GV3535" s="81">
        <v>4.1908711030498418E-4</v>
      </c>
      <c r="GW3535" s="81">
        <v>1.1148832299820636E-2</v>
      </c>
      <c r="GX3535" s="81">
        <v>4.1908711030498418E-4</v>
      </c>
      <c r="GY3535" s="81">
        <v>1.1148832299820636E-2</v>
      </c>
      <c r="GZ3535" s="81">
        <v>4.1908711030498418E-4</v>
      </c>
    </row>
    <row r="3536" spans="98:208" x14ac:dyDescent="0.25">
      <c r="CT3536" s="81" t="s">
        <v>155</v>
      </c>
      <c r="CU3536" s="81" t="s">
        <v>475</v>
      </c>
      <c r="CV3536" s="81" t="s">
        <v>457</v>
      </c>
      <c r="CW3536" s="81">
        <v>2030</v>
      </c>
      <c r="CX3536" s="81">
        <v>0</v>
      </c>
      <c r="CY3536" s="81">
        <v>0</v>
      </c>
      <c r="CZ3536" s="81">
        <v>0</v>
      </c>
      <c r="DA3536" s="81">
        <v>0</v>
      </c>
      <c r="DB3536" s="81">
        <v>15317.9909428191</v>
      </c>
      <c r="DC3536" s="81">
        <v>247.27299216499719</v>
      </c>
      <c r="DD3536" s="81">
        <v>9287.6490955463942</v>
      </c>
      <c r="DE3536" s="81">
        <v>5783.0688551077073</v>
      </c>
      <c r="DF3536" s="81">
        <v>0</v>
      </c>
      <c r="DG3536" s="81">
        <v>2.7568051219224157</v>
      </c>
      <c r="DH3536" s="81">
        <v>2.7568051219224157</v>
      </c>
      <c r="DI3536" s="81">
        <v>2.7568051219224157</v>
      </c>
      <c r="DJ3536" s="81">
        <v>3.8036205831091831E-6</v>
      </c>
      <c r="DL3536" s="81">
        <v>0</v>
      </c>
      <c r="DM3536" s="81">
        <v>0</v>
      </c>
      <c r="DN3536" s="81">
        <v>0</v>
      </c>
      <c r="DO3536" s="81">
        <v>0</v>
      </c>
      <c r="DP3536" s="81">
        <v>1.0485840705364921E-5</v>
      </c>
      <c r="DQ3536" s="81">
        <v>1.0485840705364921E-5</v>
      </c>
      <c r="DR3536" s="81">
        <v>0</v>
      </c>
      <c r="DS3536" s="81">
        <v>1.0485840705364921E-5</v>
      </c>
      <c r="DT3536" s="81">
        <v>1.0485840705364921E-5</v>
      </c>
      <c r="DU3536" s="81">
        <v>0</v>
      </c>
      <c r="DV3536" s="81">
        <v>1.0485840705364921E-5</v>
      </c>
      <c r="DW3536" s="81">
        <v>1.0485840705364921E-5</v>
      </c>
      <c r="GE3536" s="81" t="s">
        <v>449</v>
      </c>
      <c r="GF3536" s="81" t="s">
        <v>155</v>
      </c>
      <c r="GG3536" s="81" t="s">
        <v>477</v>
      </c>
      <c r="GH3536" s="81" t="s">
        <v>460</v>
      </c>
      <c r="GI3536" s="81">
        <v>2025</v>
      </c>
      <c r="GJ3536" s="81" t="s">
        <v>201</v>
      </c>
      <c r="GK3536" s="81">
        <v>3.7590224611390603E-2</v>
      </c>
      <c r="GL3536" s="81">
        <v>88.424520000000001</v>
      </c>
      <c r="GM3536" s="81">
        <v>2025</v>
      </c>
      <c r="GN3536" s="81" t="s">
        <v>173</v>
      </c>
      <c r="GO3536" s="81">
        <v>1.1148832299820636E-2</v>
      </c>
      <c r="GP3536" s="81">
        <v>10</v>
      </c>
      <c r="GQ3536" s="81">
        <v>0</v>
      </c>
      <c r="GR3536" s="81" t="s">
        <v>448</v>
      </c>
      <c r="GS3536" s="81">
        <v>1.1148832299820636E-2</v>
      </c>
      <c r="GT3536" s="81">
        <v>4.1908711030498418E-4</v>
      </c>
      <c r="GU3536" s="81">
        <v>1.1148832299820636E-2</v>
      </c>
      <c r="GV3536" s="81">
        <v>4.1908711030498418E-4</v>
      </c>
      <c r="GW3536" s="81">
        <v>1.1148832299820636E-2</v>
      </c>
      <c r="GX3536" s="81">
        <v>4.1908711030498418E-4</v>
      </c>
      <c r="GY3536" s="81">
        <v>1.1148832299820636E-2</v>
      </c>
      <c r="GZ3536" s="81">
        <v>4.1908711030498418E-4</v>
      </c>
    </row>
    <row r="3537" spans="98:208" x14ac:dyDescent="0.25">
      <c r="CT3537" s="81" t="s">
        <v>155</v>
      </c>
      <c r="CU3537" s="81" t="s">
        <v>475</v>
      </c>
      <c r="CV3537" s="81" t="s">
        <v>457</v>
      </c>
      <c r="CW3537" s="81">
        <v>2031</v>
      </c>
      <c r="CX3537" s="81">
        <v>0</v>
      </c>
      <c r="CY3537" s="81">
        <v>0</v>
      </c>
      <c r="CZ3537" s="81">
        <v>0</v>
      </c>
      <c r="DA3537" s="81">
        <v>0</v>
      </c>
      <c r="DB3537" s="81">
        <v>15317.9909428191</v>
      </c>
      <c r="DC3537" s="81">
        <v>247.27299216499719</v>
      </c>
      <c r="DD3537" s="81">
        <v>9287.6490955463942</v>
      </c>
      <c r="DE3537" s="81">
        <v>5783.0688551077073</v>
      </c>
      <c r="DF3537" s="81">
        <v>0</v>
      </c>
      <c r="DG3537" s="81">
        <v>0</v>
      </c>
      <c r="DH3537" s="81">
        <v>2.7568051219224157</v>
      </c>
      <c r="DI3537" s="81">
        <v>2.7568051219224157</v>
      </c>
      <c r="DJ3537" s="81">
        <v>3.8036205831091831E-6</v>
      </c>
      <c r="DL3537" s="81">
        <v>0</v>
      </c>
      <c r="DM3537" s="81">
        <v>0</v>
      </c>
      <c r="DN3537" s="81">
        <v>0</v>
      </c>
      <c r="DO3537" s="81">
        <v>0</v>
      </c>
      <c r="DP3537" s="81">
        <v>0</v>
      </c>
      <c r="DQ3537" s="81">
        <v>0</v>
      </c>
      <c r="DR3537" s="81">
        <v>0</v>
      </c>
      <c r="DS3537" s="81">
        <v>1.0485840705364921E-5</v>
      </c>
      <c r="DT3537" s="81">
        <v>1.0485840705364921E-5</v>
      </c>
      <c r="DU3537" s="81">
        <v>0</v>
      </c>
      <c r="DV3537" s="81">
        <v>1.0485840705364921E-5</v>
      </c>
      <c r="DW3537" s="81">
        <v>1.0485840705364921E-5</v>
      </c>
      <c r="GE3537" s="81" t="s">
        <v>449</v>
      </c>
      <c r="GF3537" s="81" t="s">
        <v>155</v>
      </c>
      <c r="GG3537" s="81" t="s">
        <v>477</v>
      </c>
      <c r="GH3537" s="81" t="s">
        <v>460</v>
      </c>
      <c r="GI3537" s="81">
        <v>2026</v>
      </c>
      <c r="GJ3537" s="81" t="s">
        <v>201</v>
      </c>
      <c r="GK3537" s="81">
        <v>3.7590224611390603E-2</v>
      </c>
      <c r="GL3537" s="81">
        <v>88.424520000000001</v>
      </c>
      <c r="GM3537" s="81">
        <v>2026</v>
      </c>
      <c r="GN3537" s="81" t="s">
        <v>173</v>
      </c>
      <c r="GO3537" s="81">
        <v>1.1148832299820636E-2</v>
      </c>
      <c r="GP3537" s="81">
        <v>10</v>
      </c>
      <c r="GQ3537" s="81">
        <v>0</v>
      </c>
      <c r="GR3537" s="81" t="s">
        <v>448</v>
      </c>
      <c r="GS3537" s="81">
        <v>1.1148832299820636E-2</v>
      </c>
      <c r="GT3537" s="81">
        <v>4.1908711030498418E-4</v>
      </c>
      <c r="GU3537" s="81">
        <v>1.1148832299820636E-2</v>
      </c>
      <c r="GV3537" s="81">
        <v>4.1908711030498418E-4</v>
      </c>
      <c r="GW3537" s="81">
        <v>1.1148832299820636E-2</v>
      </c>
      <c r="GX3537" s="81">
        <v>4.1908711030498418E-4</v>
      </c>
      <c r="GY3537" s="81">
        <v>1.1148832299820636E-2</v>
      </c>
      <c r="GZ3537" s="81">
        <v>4.1908711030498418E-4</v>
      </c>
    </row>
    <row r="3538" spans="98:208" x14ac:dyDescent="0.25">
      <c r="CT3538" s="81" t="s">
        <v>155</v>
      </c>
      <c r="CU3538" s="81" t="s">
        <v>475</v>
      </c>
      <c r="CV3538" s="81" t="s">
        <v>457</v>
      </c>
      <c r="CW3538" s="81">
        <v>2032</v>
      </c>
      <c r="CX3538" s="81">
        <v>0</v>
      </c>
      <c r="CY3538" s="81">
        <v>0</v>
      </c>
      <c r="CZ3538" s="81">
        <v>0</v>
      </c>
      <c r="DA3538" s="81">
        <v>0</v>
      </c>
      <c r="DB3538" s="81">
        <v>15317.9909428191</v>
      </c>
      <c r="DC3538" s="81">
        <v>247.27299216499719</v>
      </c>
      <c r="DD3538" s="81">
        <v>9287.6490955463942</v>
      </c>
      <c r="DE3538" s="81">
        <v>5783.0688551077073</v>
      </c>
      <c r="DF3538" s="81">
        <v>0</v>
      </c>
      <c r="DG3538" s="81">
        <v>0</v>
      </c>
      <c r="DH3538" s="81">
        <v>0</v>
      </c>
      <c r="DI3538" s="81">
        <v>2.7568051219224157</v>
      </c>
      <c r="DJ3538" s="81">
        <v>3.8036205831091831E-6</v>
      </c>
      <c r="DL3538" s="81">
        <v>0</v>
      </c>
      <c r="DM3538" s="81">
        <v>0</v>
      </c>
      <c r="DN3538" s="81">
        <v>0</v>
      </c>
      <c r="DO3538" s="81">
        <v>0</v>
      </c>
      <c r="DP3538" s="81">
        <v>0</v>
      </c>
      <c r="DQ3538" s="81">
        <v>0</v>
      </c>
      <c r="DR3538" s="81">
        <v>0</v>
      </c>
      <c r="DS3538" s="81">
        <v>0</v>
      </c>
      <c r="DT3538" s="81">
        <v>0</v>
      </c>
      <c r="DU3538" s="81">
        <v>0</v>
      </c>
      <c r="DV3538" s="81">
        <v>1.0485840705364921E-5</v>
      </c>
      <c r="DW3538" s="81">
        <v>1.0485840705364921E-5</v>
      </c>
      <c r="GE3538" s="81" t="s">
        <v>449</v>
      </c>
      <c r="GF3538" s="81" t="s">
        <v>155</v>
      </c>
      <c r="GG3538" s="81" t="s">
        <v>477</v>
      </c>
      <c r="GH3538" s="81" t="s">
        <v>460</v>
      </c>
      <c r="GI3538" s="81">
        <v>2027</v>
      </c>
      <c r="GJ3538" s="81" t="s">
        <v>201</v>
      </c>
      <c r="GK3538" s="81">
        <v>3.7590224611390603E-2</v>
      </c>
      <c r="GL3538" s="81">
        <v>88.424520000000001</v>
      </c>
      <c r="GM3538" s="81">
        <v>2027</v>
      </c>
      <c r="GN3538" s="81" t="s">
        <v>173</v>
      </c>
      <c r="GO3538" s="81">
        <v>1.1148832299820636E-2</v>
      </c>
      <c r="GP3538" s="81">
        <v>10</v>
      </c>
      <c r="GQ3538" s="81">
        <v>0</v>
      </c>
      <c r="GR3538" s="81" t="s">
        <v>448</v>
      </c>
      <c r="GS3538" s="81">
        <v>1.1148832299820636E-2</v>
      </c>
      <c r="GT3538" s="81">
        <v>4.1908711030498418E-4</v>
      </c>
      <c r="GU3538" s="81">
        <v>1.1148832299820636E-2</v>
      </c>
      <c r="GV3538" s="81">
        <v>4.1908711030498418E-4</v>
      </c>
      <c r="GW3538" s="81">
        <v>1.1148832299820636E-2</v>
      </c>
      <c r="GX3538" s="81">
        <v>4.1908711030498418E-4</v>
      </c>
      <c r="GY3538" s="81">
        <v>1.1148832299820636E-2</v>
      </c>
      <c r="GZ3538" s="81">
        <v>4.1908711030498418E-4</v>
      </c>
    </row>
    <row r="3539" spans="98:208" x14ac:dyDescent="0.25">
      <c r="CT3539" s="81" t="s">
        <v>155</v>
      </c>
      <c r="CU3539" s="81" t="s">
        <v>475</v>
      </c>
      <c r="CV3539" s="81" t="s">
        <v>458</v>
      </c>
      <c r="CW3539" s="81">
        <v>2020</v>
      </c>
      <c r="CX3539" s="81">
        <v>0</v>
      </c>
      <c r="CY3539" s="81">
        <v>0</v>
      </c>
      <c r="CZ3539" s="81">
        <v>0</v>
      </c>
      <c r="DA3539" s="81">
        <v>0</v>
      </c>
      <c r="DB3539" s="81">
        <v>8807.9522308761952</v>
      </c>
      <c r="DC3539" s="81">
        <v>222.22942162784099</v>
      </c>
      <c r="DD3539" s="81">
        <v>8585.7228092483547</v>
      </c>
      <c r="DE3539" s="81">
        <v>0</v>
      </c>
      <c r="DF3539" s="81">
        <v>2.4775985538149321</v>
      </c>
      <c r="DG3539" s="81">
        <v>0</v>
      </c>
      <c r="DH3539" s="81">
        <v>0</v>
      </c>
      <c r="DI3539" s="81">
        <v>0</v>
      </c>
      <c r="DJ3539" s="81">
        <v>4.9541000733590254E-6</v>
      </c>
      <c r="DL3539" s="81">
        <v>0</v>
      </c>
      <c r="DM3539" s="81">
        <v>1.227427117720877E-5</v>
      </c>
      <c r="DN3539" s="81">
        <v>1.227427117720877E-5</v>
      </c>
      <c r="DO3539" s="81">
        <v>0</v>
      </c>
      <c r="DP3539" s="81">
        <v>0</v>
      </c>
      <c r="DQ3539" s="81">
        <v>0</v>
      </c>
      <c r="DR3539" s="81">
        <v>0</v>
      </c>
      <c r="DS3539" s="81">
        <v>0</v>
      </c>
      <c r="DT3539" s="81">
        <v>0</v>
      </c>
      <c r="DU3539" s="81">
        <v>0</v>
      </c>
      <c r="DV3539" s="81">
        <v>0</v>
      </c>
      <c r="DW3539" s="81">
        <v>0</v>
      </c>
      <c r="GE3539" s="81" t="s">
        <v>449</v>
      </c>
      <c r="GF3539" s="81" t="s">
        <v>155</v>
      </c>
      <c r="GG3539" s="81" t="s">
        <v>477</v>
      </c>
      <c r="GH3539" s="81" t="s">
        <v>460</v>
      </c>
      <c r="GI3539" s="81">
        <v>2028</v>
      </c>
      <c r="GJ3539" s="81" t="s">
        <v>201</v>
      </c>
      <c r="GK3539" s="81">
        <v>3.9055083184886159E-2</v>
      </c>
      <c r="GL3539" s="81">
        <v>88.424520000000001</v>
      </c>
      <c r="GM3539" s="81">
        <v>2028</v>
      </c>
      <c r="GN3539" s="81" t="s">
        <v>173</v>
      </c>
      <c r="GO3539" s="81">
        <v>1.1148832299820636E-2</v>
      </c>
      <c r="GP3539" s="81">
        <v>10</v>
      </c>
      <c r="GQ3539" s="81">
        <v>0</v>
      </c>
      <c r="GR3539" s="81" t="s">
        <v>448</v>
      </c>
      <c r="GS3539" s="81">
        <v>1.1148832299820636E-2</v>
      </c>
      <c r="GT3539" s="81">
        <v>4.354185728838406E-4</v>
      </c>
      <c r="GU3539" s="81">
        <v>1.1148832299820636E-2</v>
      </c>
      <c r="GV3539" s="81">
        <v>4.354185728838406E-4</v>
      </c>
      <c r="GW3539" s="81">
        <v>1.1148832299820636E-2</v>
      </c>
      <c r="GX3539" s="81">
        <v>4.354185728838406E-4</v>
      </c>
      <c r="GY3539" s="81">
        <v>1.1148832299820636E-2</v>
      </c>
      <c r="GZ3539" s="81">
        <v>4.354185728838406E-4</v>
      </c>
    </row>
    <row r="3540" spans="98:208" x14ac:dyDescent="0.25">
      <c r="CT3540" s="81" t="s">
        <v>155</v>
      </c>
      <c r="CU3540" s="81" t="s">
        <v>475</v>
      </c>
      <c r="CV3540" s="81" t="s">
        <v>458</v>
      </c>
      <c r="CW3540" s="81">
        <v>2021</v>
      </c>
      <c r="CX3540" s="81">
        <v>0</v>
      </c>
      <c r="CY3540" s="81">
        <v>0</v>
      </c>
      <c r="CZ3540" s="81">
        <v>0</v>
      </c>
      <c r="DA3540" s="81">
        <v>0</v>
      </c>
      <c r="DB3540" s="81">
        <v>8807.9522308761952</v>
      </c>
      <c r="DC3540" s="81">
        <v>222.22942162784099</v>
      </c>
      <c r="DD3540" s="81">
        <v>8585.7228092483547</v>
      </c>
      <c r="DE3540" s="81">
        <v>0</v>
      </c>
      <c r="DF3540" s="81">
        <v>2.4775985538149321</v>
      </c>
      <c r="DG3540" s="81">
        <v>2.4775985538149321</v>
      </c>
      <c r="DH3540" s="81">
        <v>0</v>
      </c>
      <c r="DI3540" s="81">
        <v>0</v>
      </c>
      <c r="DJ3540" s="81">
        <v>4.9541000733590254E-6</v>
      </c>
      <c r="DL3540" s="81">
        <v>0</v>
      </c>
      <c r="DM3540" s="81">
        <v>1.227427117720877E-5</v>
      </c>
      <c r="DN3540" s="81">
        <v>1.227427117720877E-5</v>
      </c>
      <c r="DO3540" s="81">
        <v>0</v>
      </c>
      <c r="DP3540" s="81">
        <v>1.227427117720877E-5</v>
      </c>
      <c r="DQ3540" s="81">
        <v>1.227427117720877E-5</v>
      </c>
      <c r="DR3540" s="81">
        <v>0</v>
      </c>
      <c r="DS3540" s="81">
        <v>0</v>
      </c>
      <c r="DT3540" s="81">
        <v>0</v>
      </c>
      <c r="DU3540" s="81">
        <v>0</v>
      </c>
      <c r="DV3540" s="81">
        <v>0</v>
      </c>
      <c r="DW3540" s="81">
        <v>0</v>
      </c>
      <c r="GE3540" s="81" t="s">
        <v>449</v>
      </c>
      <c r="GF3540" s="81" t="s">
        <v>155</v>
      </c>
      <c r="GG3540" s="81" t="s">
        <v>477</v>
      </c>
      <c r="GH3540" s="81" t="s">
        <v>460</v>
      </c>
      <c r="GI3540" s="81">
        <v>2029</v>
      </c>
      <c r="GJ3540" s="81" t="s">
        <v>201</v>
      </c>
      <c r="GK3540" s="81">
        <v>3.9055083184886159E-2</v>
      </c>
      <c r="GL3540" s="81">
        <v>88.424520000000001</v>
      </c>
      <c r="GM3540" s="81">
        <v>2029</v>
      </c>
      <c r="GN3540" s="81" t="s">
        <v>173</v>
      </c>
      <c r="GO3540" s="81">
        <v>1.1148832299820636E-2</v>
      </c>
      <c r="GP3540" s="81">
        <v>10</v>
      </c>
      <c r="GQ3540" s="81">
        <v>0</v>
      </c>
      <c r="GR3540" s="81" t="s">
        <v>448</v>
      </c>
      <c r="GS3540" s="81">
        <v>1.1148832299820636E-2</v>
      </c>
      <c r="GT3540" s="81">
        <v>4.354185728838406E-4</v>
      </c>
      <c r="GU3540" s="81">
        <v>1.1148832299820636E-2</v>
      </c>
      <c r="GV3540" s="81">
        <v>4.354185728838406E-4</v>
      </c>
      <c r="GW3540" s="81">
        <v>1.1148832299820636E-2</v>
      </c>
      <c r="GX3540" s="81">
        <v>4.354185728838406E-4</v>
      </c>
      <c r="GY3540" s="81">
        <v>1.1148832299820636E-2</v>
      </c>
      <c r="GZ3540" s="81">
        <v>4.354185728838406E-4</v>
      </c>
    </row>
    <row r="3541" spans="98:208" x14ac:dyDescent="0.25">
      <c r="CT3541" s="81" t="s">
        <v>155</v>
      </c>
      <c r="CU3541" s="81" t="s">
        <v>475</v>
      </c>
      <c r="CV3541" s="81" t="s">
        <v>458</v>
      </c>
      <c r="CW3541" s="81">
        <v>2022</v>
      </c>
      <c r="CX3541" s="81">
        <v>0</v>
      </c>
      <c r="CY3541" s="81">
        <v>0</v>
      </c>
      <c r="CZ3541" s="81">
        <v>0</v>
      </c>
      <c r="DA3541" s="81">
        <v>0</v>
      </c>
      <c r="DB3541" s="81">
        <v>8807.9522308761952</v>
      </c>
      <c r="DC3541" s="81">
        <v>222.22942162784099</v>
      </c>
      <c r="DD3541" s="81">
        <v>8585.7228092483547</v>
      </c>
      <c r="DE3541" s="81">
        <v>0</v>
      </c>
      <c r="DF3541" s="81">
        <v>2.4775985538149321</v>
      </c>
      <c r="DG3541" s="81">
        <v>2.4775985538149321</v>
      </c>
      <c r="DH3541" s="81">
        <v>2.4775985538149321</v>
      </c>
      <c r="DI3541" s="81">
        <v>0</v>
      </c>
      <c r="DJ3541" s="81">
        <v>4.9541000733590254E-6</v>
      </c>
      <c r="DL3541" s="81">
        <v>0</v>
      </c>
      <c r="DM3541" s="81">
        <v>1.227427117720877E-5</v>
      </c>
      <c r="DN3541" s="81">
        <v>1.227427117720877E-5</v>
      </c>
      <c r="DO3541" s="81">
        <v>0</v>
      </c>
      <c r="DP3541" s="81">
        <v>1.227427117720877E-5</v>
      </c>
      <c r="DQ3541" s="81">
        <v>1.227427117720877E-5</v>
      </c>
      <c r="DR3541" s="81">
        <v>0</v>
      </c>
      <c r="DS3541" s="81">
        <v>1.227427117720877E-5</v>
      </c>
      <c r="DT3541" s="81">
        <v>1.227427117720877E-5</v>
      </c>
      <c r="DU3541" s="81">
        <v>0</v>
      </c>
      <c r="DV3541" s="81">
        <v>0</v>
      </c>
      <c r="DW3541" s="81">
        <v>0</v>
      </c>
      <c r="GE3541" s="81" t="s">
        <v>449</v>
      </c>
      <c r="GF3541" s="81" t="s">
        <v>155</v>
      </c>
      <c r="GG3541" s="81" t="s">
        <v>477</v>
      </c>
      <c r="GH3541" s="81" t="s">
        <v>460</v>
      </c>
      <c r="GI3541" s="81">
        <v>2030</v>
      </c>
      <c r="GJ3541" s="81" t="s">
        <v>201</v>
      </c>
      <c r="GK3541" s="81">
        <v>3.9055083184886159E-2</v>
      </c>
      <c r="GL3541" s="81">
        <v>88.424520000000001</v>
      </c>
      <c r="GM3541" s="81">
        <v>2030</v>
      </c>
      <c r="GN3541" s="81" t="s">
        <v>173</v>
      </c>
      <c r="GO3541" s="81">
        <v>1.1148832299820636E-2</v>
      </c>
      <c r="GP3541" s="81">
        <v>10</v>
      </c>
      <c r="GQ3541" s="81">
        <v>0</v>
      </c>
      <c r="GR3541" s="81" t="s">
        <v>448</v>
      </c>
      <c r="GS3541" s="81">
        <v>0</v>
      </c>
      <c r="GT3541" s="81">
        <v>0</v>
      </c>
      <c r="GU3541" s="81">
        <v>1.1148832299820636E-2</v>
      </c>
      <c r="GV3541" s="81">
        <v>4.354185728838406E-4</v>
      </c>
      <c r="GW3541" s="81">
        <v>1.1148832299820636E-2</v>
      </c>
      <c r="GX3541" s="81">
        <v>4.354185728838406E-4</v>
      </c>
      <c r="GY3541" s="81">
        <v>1.1148832299820636E-2</v>
      </c>
      <c r="GZ3541" s="81">
        <v>4.354185728838406E-4</v>
      </c>
    </row>
    <row r="3542" spans="98:208" x14ac:dyDescent="0.25">
      <c r="CT3542" s="81" t="s">
        <v>155</v>
      </c>
      <c r="CU3542" s="81" t="s">
        <v>475</v>
      </c>
      <c r="CV3542" s="81" t="s">
        <v>458</v>
      </c>
      <c r="CW3542" s="81">
        <v>2023</v>
      </c>
      <c r="CX3542" s="81">
        <v>0</v>
      </c>
      <c r="CY3542" s="81">
        <v>0</v>
      </c>
      <c r="CZ3542" s="81">
        <v>0</v>
      </c>
      <c r="DA3542" s="81">
        <v>0</v>
      </c>
      <c r="DB3542" s="81">
        <v>9129.7460702369699</v>
      </c>
      <c r="DC3542" s="81">
        <v>233.2300768079501</v>
      </c>
      <c r="DD3542" s="81">
        <v>8896.5159934290186</v>
      </c>
      <c r="DE3542" s="81">
        <v>0</v>
      </c>
      <c r="DF3542" s="81">
        <v>2.6002430136061219</v>
      </c>
      <c r="DG3542" s="81">
        <v>2.6002430136061219</v>
      </c>
      <c r="DH3542" s="81">
        <v>2.6002430136061219</v>
      </c>
      <c r="DI3542" s="81">
        <v>2.6002430136061219</v>
      </c>
      <c r="DJ3542" s="81">
        <v>4.9541000733590254E-6</v>
      </c>
      <c r="DL3542" s="81">
        <v>0</v>
      </c>
      <c r="DM3542" s="81">
        <v>1.2881864104457381E-5</v>
      </c>
      <c r="DN3542" s="81">
        <v>1.2881864104457381E-5</v>
      </c>
      <c r="DO3542" s="81">
        <v>0</v>
      </c>
      <c r="DP3542" s="81">
        <v>1.2881864104457381E-5</v>
      </c>
      <c r="DQ3542" s="81">
        <v>1.2881864104457381E-5</v>
      </c>
      <c r="DR3542" s="81">
        <v>0</v>
      </c>
      <c r="DS3542" s="81">
        <v>1.2881864104457381E-5</v>
      </c>
      <c r="DT3542" s="81">
        <v>1.2881864104457381E-5</v>
      </c>
      <c r="DU3542" s="81">
        <v>0</v>
      </c>
      <c r="DV3542" s="81">
        <v>1.2881864104457381E-5</v>
      </c>
      <c r="DW3542" s="81">
        <v>1.2881864104457381E-5</v>
      </c>
      <c r="GE3542" s="81" t="s">
        <v>449</v>
      </c>
      <c r="GF3542" s="81" t="s">
        <v>155</v>
      </c>
      <c r="GG3542" s="81" t="s">
        <v>477</v>
      </c>
      <c r="GH3542" s="81" t="s">
        <v>460</v>
      </c>
      <c r="GI3542" s="81">
        <v>2031</v>
      </c>
      <c r="GJ3542" s="81" t="s">
        <v>201</v>
      </c>
      <c r="GK3542" s="81">
        <v>3.9055083184886159E-2</v>
      </c>
      <c r="GL3542" s="81">
        <v>88.424520000000001</v>
      </c>
      <c r="GM3542" s="81">
        <v>2031</v>
      </c>
      <c r="GN3542" s="81" t="s">
        <v>173</v>
      </c>
      <c r="GO3542" s="81">
        <v>1.1148832299820636E-2</v>
      </c>
      <c r="GP3542" s="81">
        <v>10</v>
      </c>
      <c r="GQ3542" s="81">
        <v>0</v>
      </c>
      <c r="GR3542" s="81" t="s">
        <v>448</v>
      </c>
      <c r="GS3542" s="81">
        <v>0</v>
      </c>
      <c r="GT3542" s="81">
        <v>0</v>
      </c>
      <c r="GU3542" s="81">
        <v>0</v>
      </c>
      <c r="GV3542" s="81">
        <v>0</v>
      </c>
      <c r="GW3542" s="81">
        <v>1.1148832299820636E-2</v>
      </c>
      <c r="GX3542" s="81">
        <v>4.354185728838406E-4</v>
      </c>
      <c r="GY3542" s="81">
        <v>1.1148832299820636E-2</v>
      </c>
      <c r="GZ3542" s="81">
        <v>4.354185728838406E-4</v>
      </c>
    </row>
    <row r="3543" spans="98:208" x14ac:dyDescent="0.25">
      <c r="CT3543" s="81" t="s">
        <v>155</v>
      </c>
      <c r="CU3543" s="81" t="s">
        <v>475</v>
      </c>
      <c r="CV3543" s="81" t="s">
        <v>458</v>
      </c>
      <c r="CW3543" s="81">
        <v>2024</v>
      </c>
      <c r="CX3543" s="81">
        <v>0</v>
      </c>
      <c r="CY3543" s="81">
        <v>0</v>
      </c>
      <c r="CZ3543" s="81">
        <v>0</v>
      </c>
      <c r="DA3543" s="81">
        <v>0</v>
      </c>
      <c r="DB3543" s="81">
        <v>9129.7460702369699</v>
      </c>
      <c r="DC3543" s="81">
        <v>233.2300768079501</v>
      </c>
      <c r="DD3543" s="81">
        <v>8896.5159934290186</v>
      </c>
      <c r="DE3543" s="81">
        <v>0</v>
      </c>
      <c r="DF3543" s="81">
        <v>2.6002430136061219</v>
      </c>
      <c r="DG3543" s="81">
        <v>2.6002430136061219</v>
      </c>
      <c r="DH3543" s="81">
        <v>2.6002430136061219</v>
      </c>
      <c r="DI3543" s="81">
        <v>2.6002430136061219</v>
      </c>
      <c r="DJ3543" s="81">
        <v>4.9541000733590254E-6</v>
      </c>
      <c r="DL3543" s="81">
        <v>0</v>
      </c>
      <c r="DM3543" s="81">
        <v>1.2881864104457381E-5</v>
      </c>
      <c r="DN3543" s="81">
        <v>1.2881864104457381E-5</v>
      </c>
      <c r="DO3543" s="81">
        <v>0</v>
      </c>
      <c r="DP3543" s="81">
        <v>1.2881864104457381E-5</v>
      </c>
      <c r="DQ3543" s="81">
        <v>1.2881864104457381E-5</v>
      </c>
      <c r="DR3543" s="81">
        <v>0</v>
      </c>
      <c r="DS3543" s="81">
        <v>1.2881864104457381E-5</v>
      </c>
      <c r="DT3543" s="81">
        <v>1.2881864104457381E-5</v>
      </c>
      <c r="DU3543" s="81">
        <v>0</v>
      </c>
      <c r="DV3543" s="81">
        <v>1.2881864104457381E-5</v>
      </c>
      <c r="DW3543" s="81">
        <v>1.2881864104457381E-5</v>
      </c>
      <c r="GE3543" s="81" t="s">
        <v>449</v>
      </c>
      <c r="GF3543" s="81" t="s">
        <v>155</v>
      </c>
      <c r="GG3543" s="81" t="s">
        <v>477</v>
      </c>
      <c r="GH3543" s="81" t="s">
        <v>460</v>
      </c>
      <c r="GI3543" s="81">
        <v>2032</v>
      </c>
      <c r="GJ3543" s="81" t="s">
        <v>201</v>
      </c>
      <c r="GK3543" s="81">
        <v>3.9055083184886159E-2</v>
      </c>
      <c r="GL3543" s="81">
        <v>88.424520000000001</v>
      </c>
      <c r="GM3543" s="81">
        <v>2032</v>
      </c>
      <c r="GN3543" s="81" t="s">
        <v>173</v>
      </c>
      <c r="GO3543" s="81">
        <v>1.1148832299820636E-2</v>
      </c>
      <c r="GP3543" s="81">
        <v>10</v>
      </c>
      <c r="GQ3543" s="81">
        <v>0</v>
      </c>
      <c r="GR3543" s="81" t="s">
        <v>448</v>
      </c>
      <c r="GS3543" s="81">
        <v>0</v>
      </c>
      <c r="GT3543" s="81">
        <v>0</v>
      </c>
      <c r="GU3543" s="81">
        <v>0</v>
      </c>
      <c r="GV3543" s="81">
        <v>0</v>
      </c>
      <c r="GW3543" s="81">
        <v>0</v>
      </c>
      <c r="GX3543" s="81">
        <v>0</v>
      </c>
      <c r="GY3543" s="81">
        <v>1.1148832299820636E-2</v>
      </c>
      <c r="GZ3543" s="81">
        <v>4.354185728838406E-4</v>
      </c>
    </row>
    <row r="3544" spans="98:208" x14ac:dyDescent="0.25">
      <c r="CT3544" s="81" t="s">
        <v>155</v>
      </c>
      <c r="CU3544" s="81" t="s">
        <v>475</v>
      </c>
      <c r="CV3544" s="81" t="s">
        <v>458</v>
      </c>
      <c r="CW3544" s="81">
        <v>2025</v>
      </c>
      <c r="CX3544" s="81">
        <v>0</v>
      </c>
      <c r="CY3544" s="81">
        <v>0</v>
      </c>
      <c r="CZ3544" s="81">
        <v>0</v>
      </c>
      <c r="DA3544" s="81">
        <v>0</v>
      </c>
      <c r="DB3544" s="81">
        <v>9129.7460702369699</v>
      </c>
      <c r="DC3544" s="81">
        <v>233.2300768079501</v>
      </c>
      <c r="DD3544" s="81">
        <v>8896.5159934290186</v>
      </c>
      <c r="DE3544" s="81">
        <v>0</v>
      </c>
      <c r="DF3544" s="81">
        <v>2.6002430136061219</v>
      </c>
      <c r="DG3544" s="81">
        <v>2.6002430136061219</v>
      </c>
      <c r="DH3544" s="81">
        <v>2.6002430136061219</v>
      </c>
      <c r="DI3544" s="81">
        <v>2.6002430136061219</v>
      </c>
      <c r="DJ3544" s="81">
        <v>4.9541000733590254E-6</v>
      </c>
      <c r="DL3544" s="81">
        <v>0</v>
      </c>
      <c r="DM3544" s="81">
        <v>1.2881864104457381E-5</v>
      </c>
      <c r="DN3544" s="81">
        <v>1.2881864104457381E-5</v>
      </c>
      <c r="DO3544" s="81">
        <v>0</v>
      </c>
      <c r="DP3544" s="81">
        <v>1.2881864104457381E-5</v>
      </c>
      <c r="DQ3544" s="81">
        <v>1.2881864104457381E-5</v>
      </c>
      <c r="DR3544" s="81">
        <v>0</v>
      </c>
      <c r="DS3544" s="81">
        <v>1.2881864104457381E-5</v>
      </c>
      <c r="DT3544" s="81">
        <v>1.2881864104457381E-5</v>
      </c>
      <c r="DU3544" s="81">
        <v>0</v>
      </c>
      <c r="DV3544" s="81">
        <v>1.2881864104457381E-5</v>
      </c>
      <c r="DW3544" s="81">
        <v>1.2881864104457381E-5</v>
      </c>
      <c r="GE3544" s="81" t="s">
        <v>449</v>
      </c>
      <c r="GF3544" s="81" t="s">
        <v>155</v>
      </c>
      <c r="GG3544" s="81" t="s">
        <v>477</v>
      </c>
      <c r="GH3544" s="81" t="s">
        <v>461</v>
      </c>
      <c r="GI3544" s="81">
        <v>2021</v>
      </c>
      <c r="GJ3544" s="81" t="s">
        <v>201</v>
      </c>
      <c r="GK3544" s="81">
        <v>222.22942162783059</v>
      </c>
      <c r="GL3544" s="81">
        <v>88.424520000000001</v>
      </c>
      <c r="GM3544" s="81">
        <v>2021</v>
      </c>
      <c r="GN3544" s="81" t="s">
        <v>173</v>
      </c>
      <c r="GO3544" s="81">
        <v>1.1148832299820636E-2</v>
      </c>
      <c r="GP3544" s="81">
        <v>10</v>
      </c>
      <c r="GQ3544" s="81">
        <v>0</v>
      </c>
      <c r="GR3544" s="81" t="s">
        <v>448</v>
      </c>
      <c r="GS3544" s="81">
        <v>1.1148832299820636E-2</v>
      </c>
      <c r="GT3544" s="81">
        <v>2.4775985538148162</v>
      </c>
      <c r="GU3544" s="81">
        <v>1.1148832299820636E-2</v>
      </c>
      <c r="GV3544" s="81">
        <v>2.4775985538148162</v>
      </c>
      <c r="GW3544" s="81">
        <v>0</v>
      </c>
      <c r="GX3544" s="81">
        <v>0</v>
      </c>
      <c r="GY3544" s="81">
        <v>0</v>
      </c>
      <c r="GZ3544" s="81">
        <v>0</v>
      </c>
    </row>
    <row r="3545" spans="98:208" x14ac:dyDescent="0.25">
      <c r="CT3545" s="81" t="s">
        <v>155</v>
      </c>
      <c r="CU3545" s="81" t="s">
        <v>475</v>
      </c>
      <c r="CV3545" s="81" t="s">
        <v>458</v>
      </c>
      <c r="CW3545" s="81">
        <v>2026</v>
      </c>
      <c r="CX3545" s="81">
        <v>0</v>
      </c>
      <c r="CY3545" s="81">
        <v>0</v>
      </c>
      <c r="CZ3545" s="81">
        <v>0</v>
      </c>
      <c r="DA3545" s="81">
        <v>0</v>
      </c>
      <c r="DB3545" s="81">
        <v>9129.7460702369699</v>
      </c>
      <c r="DC3545" s="81">
        <v>233.2300768079501</v>
      </c>
      <c r="DD3545" s="81">
        <v>8896.5159934290186</v>
      </c>
      <c r="DE3545" s="81">
        <v>0</v>
      </c>
      <c r="DF3545" s="81">
        <v>2.6002430136061219</v>
      </c>
      <c r="DG3545" s="81">
        <v>2.6002430136061219</v>
      </c>
      <c r="DH3545" s="81">
        <v>2.6002430136061219</v>
      </c>
      <c r="DI3545" s="81">
        <v>2.6002430136061219</v>
      </c>
      <c r="DJ3545" s="81">
        <v>4.9541000733590254E-6</v>
      </c>
      <c r="DL3545" s="81">
        <v>0</v>
      </c>
      <c r="DM3545" s="81">
        <v>1.2881864104457381E-5</v>
      </c>
      <c r="DN3545" s="81">
        <v>1.2881864104457381E-5</v>
      </c>
      <c r="DO3545" s="81">
        <v>0</v>
      </c>
      <c r="DP3545" s="81">
        <v>1.2881864104457381E-5</v>
      </c>
      <c r="DQ3545" s="81">
        <v>1.2881864104457381E-5</v>
      </c>
      <c r="DR3545" s="81">
        <v>0</v>
      </c>
      <c r="DS3545" s="81">
        <v>1.2881864104457381E-5</v>
      </c>
      <c r="DT3545" s="81">
        <v>1.2881864104457381E-5</v>
      </c>
      <c r="DU3545" s="81">
        <v>0</v>
      </c>
      <c r="DV3545" s="81">
        <v>1.2881864104457381E-5</v>
      </c>
      <c r="DW3545" s="81">
        <v>1.2881864104457381E-5</v>
      </c>
      <c r="GE3545" s="81" t="s">
        <v>449</v>
      </c>
      <c r="GF3545" s="81" t="s">
        <v>155</v>
      </c>
      <c r="GG3545" s="81" t="s">
        <v>477</v>
      </c>
      <c r="GH3545" s="81" t="s">
        <v>461</v>
      </c>
      <c r="GI3545" s="81">
        <v>2022</v>
      </c>
      <c r="GJ3545" s="81" t="s">
        <v>201</v>
      </c>
      <c r="GK3545" s="81">
        <v>222.22942162783059</v>
      </c>
      <c r="GL3545" s="81">
        <v>88.424520000000001</v>
      </c>
      <c r="GM3545" s="81">
        <v>2022</v>
      </c>
      <c r="GN3545" s="81" t="s">
        <v>173</v>
      </c>
      <c r="GO3545" s="81">
        <v>1.1148832299820636E-2</v>
      </c>
      <c r="GP3545" s="81">
        <v>10</v>
      </c>
      <c r="GQ3545" s="81">
        <v>0</v>
      </c>
      <c r="GR3545" s="81" t="s">
        <v>448</v>
      </c>
      <c r="GS3545" s="81">
        <v>1.1148832299820636E-2</v>
      </c>
      <c r="GT3545" s="81">
        <v>2.4775985538148162</v>
      </c>
      <c r="GU3545" s="81">
        <v>1.1148832299820636E-2</v>
      </c>
      <c r="GV3545" s="81">
        <v>2.4775985538148162</v>
      </c>
      <c r="GW3545" s="81">
        <v>1.1148832299820636E-2</v>
      </c>
      <c r="GX3545" s="81">
        <v>2.4775985538148162</v>
      </c>
      <c r="GY3545" s="81">
        <v>0</v>
      </c>
      <c r="GZ3545" s="81">
        <v>0</v>
      </c>
    </row>
    <row r="3546" spans="98:208" x14ac:dyDescent="0.25">
      <c r="CT3546" s="81" t="s">
        <v>155</v>
      </c>
      <c r="CU3546" s="81" t="s">
        <v>475</v>
      </c>
      <c r="CV3546" s="81" t="s">
        <v>458</v>
      </c>
      <c r="CW3546" s="81">
        <v>2027</v>
      </c>
      <c r="CX3546" s="81">
        <v>0</v>
      </c>
      <c r="CY3546" s="81">
        <v>0</v>
      </c>
      <c r="CZ3546" s="81">
        <v>0</v>
      </c>
      <c r="DA3546" s="81">
        <v>0</v>
      </c>
      <c r="DB3546" s="81">
        <v>9129.7460702369699</v>
      </c>
      <c r="DC3546" s="81">
        <v>233.2300768079501</v>
      </c>
      <c r="DD3546" s="81">
        <v>8896.5159934290186</v>
      </c>
      <c r="DE3546" s="81">
        <v>0</v>
      </c>
      <c r="DF3546" s="81">
        <v>2.6002430136061219</v>
      </c>
      <c r="DG3546" s="81">
        <v>2.6002430136061219</v>
      </c>
      <c r="DH3546" s="81">
        <v>2.6002430136061219</v>
      </c>
      <c r="DI3546" s="81">
        <v>2.6002430136061219</v>
      </c>
      <c r="DJ3546" s="81">
        <v>4.9541000733590254E-6</v>
      </c>
      <c r="DL3546" s="81">
        <v>0</v>
      </c>
      <c r="DM3546" s="81">
        <v>1.2881864104457381E-5</v>
      </c>
      <c r="DN3546" s="81">
        <v>1.2881864104457381E-5</v>
      </c>
      <c r="DO3546" s="81">
        <v>0</v>
      </c>
      <c r="DP3546" s="81">
        <v>1.2881864104457381E-5</v>
      </c>
      <c r="DQ3546" s="81">
        <v>1.2881864104457381E-5</v>
      </c>
      <c r="DR3546" s="81">
        <v>0</v>
      </c>
      <c r="DS3546" s="81">
        <v>1.2881864104457381E-5</v>
      </c>
      <c r="DT3546" s="81">
        <v>1.2881864104457381E-5</v>
      </c>
      <c r="DU3546" s="81">
        <v>0</v>
      </c>
      <c r="DV3546" s="81">
        <v>1.2881864104457381E-5</v>
      </c>
      <c r="DW3546" s="81">
        <v>1.2881864104457381E-5</v>
      </c>
      <c r="GE3546" s="81" t="s">
        <v>449</v>
      </c>
      <c r="GF3546" s="81" t="s">
        <v>155</v>
      </c>
      <c r="GG3546" s="81" t="s">
        <v>477</v>
      </c>
      <c r="GH3546" s="81" t="s">
        <v>461</v>
      </c>
      <c r="GI3546" s="81">
        <v>2023</v>
      </c>
      <c r="GJ3546" s="81" t="s">
        <v>201</v>
      </c>
      <c r="GK3546" s="81">
        <v>233.23007680793921</v>
      </c>
      <c r="GL3546" s="81">
        <v>88.424520000000001</v>
      </c>
      <c r="GM3546" s="81">
        <v>2023</v>
      </c>
      <c r="GN3546" s="81" t="s">
        <v>173</v>
      </c>
      <c r="GO3546" s="81">
        <v>1.1148832299820636E-2</v>
      </c>
      <c r="GP3546" s="81">
        <v>10</v>
      </c>
      <c r="GQ3546" s="81">
        <v>0</v>
      </c>
      <c r="GR3546" s="81" t="s">
        <v>448</v>
      </c>
      <c r="GS3546" s="81">
        <v>1.1148832299820636E-2</v>
      </c>
      <c r="GT3546" s="81">
        <v>2.6002430136060006</v>
      </c>
      <c r="GU3546" s="81">
        <v>1.1148832299820636E-2</v>
      </c>
      <c r="GV3546" s="81">
        <v>2.6002430136060006</v>
      </c>
      <c r="GW3546" s="81">
        <v>1.1148832299820636E-2</v>
      </c>
      <c r="GX3546" s="81">
        <v>2.6002430136060006</v>
      </c>
      <c r="GY3546" s="81">
        <v>1.1148832299820636E-2</v>
      </c>
      <c r="GZ3546" s="81">
        <v>2.6002430136060006</v>
      </c>
    </row>
    <row r="3547" spans="98:208" x14ac:dyDescent="0.25">
      <c r="CT3547" s="81" t="s">
        <v>155</v>
      </c>
      <c r="CU3547" s="81" t="s">
        <v>475</v>
      </c>
      <c r="CV3547" s="81" t="s">
        <v>458</v>
      </c>
      <c r="CW3547" s="81">
        <v>2028</v>
      </c>
      <c r="CX3547" s="81">
        <v>0</v>
      </c>
      <c r="CY3547" s="81">
        <v>0</v>
      </c>
      <c r="CZ3547" s="81">
        <v>0</v>
      </c>
      <c r="DA3547" s="81">
        <v>0</v>
      </c>
      <c r="DB3547" s="81">
        <v>9534.922087709896</v>
      </c>
      <c r="DC3547" s="81">
        <v>247.27299216495871</v>
      </c>
      <c r="DD3547" s="81">
        <v>9287.6490955449372</v>
      </c>
      <c r="DE3547" s="81">
        <v>0</v>
      </c>
      <c r="DF3547" s="81">
        <v>2.7568051219219867</v>
      </c>
      <c r="DG3547" s="81">
        <v>2.7568051219219867</v>
      </c>
      <c r="DH3547" s="81">
        <v>2.7568051219219867</v>
      </c>
      <c r="DI3547" s="81">
        <v>2.7568051219219867</v>
      </c>
      <c r="DJ3547" s="81">
        <v>4.9541000733590254E-6</v>
      </c>
      <c r="DL3547" s="81">
        <v>0</v>
      </c>
      <c r="DM3547" s="81">
        <v>1.3657488456750252E-5</v>
      </c>
      <c r="DN3547" s="81">
        <v>1.3657488456750252E-5</v>
      </c>
      <c r="DO3547" s="81">
        <v>0</v>
      </c>
      <c r="DP3547" s="81">
        <v>1.3657488456750252E-5</v>
      </c>
      <c r="DQ3547" s="81">
        <v>1.3657488456750252E-5</v>
      </c>
      <c r="DR3547" s="81">
        <v>0</v>
      </c>
      <c r="DS3547" s="81">
        <v>1.3657488456750252E-5</v>
      </c>
      <c r="DT3547" s="81">
        <v>1.3657488456750252E-5</v>
      </c>
      <c r="DU3547" s="81">
        <v>0</v>
      </c>
      <c r="DV3547" s="81">
        <v>1.3657488456750252E-5</v>
      </c>
      <c r="DW3547" s="81">
        <v>1.3657488456750252E-5</v>
      </c>
      <c r="GE3547" s="81" t="s">
        <v>449</v>
      </c>
      <c r="GF3547" s="81" t="s">
        <v>155</v>
      </c>
      <c r="GG3547" s="81" t="s">
        <v>477</v>
      </c>
      <c r="GH3547" s="81" t="s">
        <v>461</v>
      </c>
      <c r="GI3547" s="81">
        <v>2024</v>
      </c>
      <c r="GJ3547" s="81" t="s">
        <v>201</v>
      </c>
      <c r="GK3547" s="81">
        <v>233.23007680793921</v>
      </c>
      <c r="GL3547" s="81">
        <v>88.424520000000001</v>
      </c>
      <c r="GM3547" s="81">
        <v>2024</v>
      </c>
      <c r="GN3547" s="81" t="s">
        <v>173</v>
      </c>
      <c r="GO3547" s="81">
        <v>1.1148832299820636E-2</v>
      </c>
      <c r="GP3547" s="81">
        <v>10</v>
      </c>
      <c r="GQ3547" s="81">
        <v>0</v>
      </c>
      <c r="GR3547" s="81" t="s">
        <v>448</v>
      </c>
      <c r="GS3547" s="81">
        <v>1.1148832299820636E-2</v>
      </c>
      <c r="GT3547" s="81">
        <v>2.6002430136060006</v>
      </c>
      <c r="GU3547" s="81">
        <v>1.1148832299820636E-2</v>
      </c>
      <c r="GV3547" s="81">
        <v>2.6002430136060006</v>
      </c>
      <c r="GW3547" s="81">
        <v>1.1148832299820636E-2</v>
      </c>
      <c r="GX3547" s="81">
        <v>2.6002430136060006</v>
      </c>
      <c r="GY3547" s="81">
        <v>1.1148832299820636E-2</v>
      </c>
      <c r="GZ3547" s="81">
        <v>2.6002430136060006</v>
      </c>
    </row>
    <row r="3548" spans="98:208" x14ac:dyDescent="0.25">
      <c r="CT3548" s="81" t="s">
        <v>155</v>
      </c>
      <c r="CU3548" s="81" t="s">
        <v>475</v>
      </c>
      <c r="CV3548" s="81" t="s">
        <v>458</v>
      </c>
      <c r="CW3548" s="81">
        <v>2029</v>
      </c>
      <c r="CX3548" s="81">
        <v>0</v>
      </c>
      <c r="CY3548" s="81">
        <v>0</v>
      </c>
      <c r="CZ3548" s="81">
        <v>0</v>
      </c>
      <c r="DA3548" s="81">
        <v>0</v>
      </c>
      <c r="DB3548" s="81">
        <v>9534.922087709896</v>
      </c>
      <c r="DC3548" s="81">
        <v>247.27299216495871</v>
      </c>
      <c r="DD3548" s="81">
        <v>9287.6490955449372</v>
      </c>
      <c r="DE3548" s="81">
        <v>0</v>
      </c>
      <c r="DF3548" s="81">
        <v>2.7568051219219867</v>
      </c>
      <c r="DG3548" s="81">
        <v>2.7568051219219867</v>
      </c>
      <c r="DH3548" s="81">
        <v>2.7568051219219867</v>
      </c>
      <c r="DI3548" s="81">
        <v>2.7568051219219867</v>
      </c>
      <c r="DJ3548" s="81">
        <v>4.9541000733590254E-6</v>
      </c>
      <c r="DL3548" s="81">
        <v>0</v>
      </c>
      <c r="DM3548" s="81">
        <v>1.3657488456750252E-5</v>
      </c>
      <c r="DN3548" s="81">
        <v>1.3657488456750252E-5</v>
      </c>
      <c r="DO3548" s="81">
        <v>0</v>
      </c>
      <c r="DP3548" s="81">
        <v>1.3657488456750252E-5</v>
      </c>
      <c r="DQ3548" s="81">
        <v>1.3657488456750252E-5</v>
      </c>
      <c r="DR3548" s="81">
        <v>0</v>
      </c>
      <c r="DS3548" s="81">
        <v>1.3657488456750252E-5</v>
      </c>
      <c r="DT3548" s="81">
        <v>1.3657488456750252E-5</v>
      </c>
      <c r="DU3548" s="81">
        <v>0</v>
      </c>
      <c r="DV3548" s="81">
        <v>1.3657488456750252E-5</v>
      </c>
      <c r="DW3548" s="81">
        <v>1.3657488456750252E-5</v>
      </c>
      <c r="GE3548" s="81" t="s">
        <v>449</v>
      </c>
      <c r="GF3548" s="81" t="s">
        <v>155</v>
      </c>
      <c r="GG3548" s="81" t="s">
        <v>477</v>
      </c>
      <c r="GH3548" s="81" t="s">
        <v>461</v>
      </c>
      <c r="GI3548" s="81">
        <v>2025</v>
      </c>
      <c r="GJ3548" s="81" t="s">
        <v>201</v>
      </c>
      <c r="GK3548" s="81">
        <v>233.23007680793921</v>
      </c>
      <c r="GL3548" s="81">
        <v>88.424520000000001</v>
      </c>
      <c r="GM3548" s="81">
        <v>2025</v>
      </c>
      <c r="GN3548" s="81" t="s">
        <v>173</v>
      </c>
      <c r="GO3548" s="81">
        <v>1.1148832299820636E-2</v>
      </c>
      <c r="GP3548" s="81">
        <v>10</v>
      </c>
      <c r="GQ3548" s="81">
        <v>0</v>
      </c>
      <c r="GR3548" s="81" t="s">
        <v>448</v>
      </c>
      <c r="GS3548" s="81">
        <v>1.1148832299820636E-2</v>
      </c>
      <c r="GT3548" s="81">
        <v>2.6002430136060006</v>
      </c>
      <c r="GU3548" s="81">
        <v>1.1148832299820636E-2</v>
      </c>
      <c r="GV3548" s="81">
        <v>2.6002430136060006</v>
      </c>
      <c r="GW3548" s="81">
        <v>1.1148832299820636E-2</v>
      </c>
      <c r="GX3548" s="81">
        <v>2.6002430136060006</v>
      </c>
      <c r="GY3548" s="81">
        <v>1.1148832299820636E-2</v>
      </c>
      <c r="GZ3548" s="81">
        <v>2.6002430136060006</v>
      </c>
    </row>
    <row r="3549" spans="98:208" x14ac:dyDescent="0.25">
      <c r="CT3549" s="81" t="s">
        <v>155</v>
      </c>
      <c r="CU3549" s="81" t="s">
        <v>475</v>
      </c>
      <c r="CV3549" s="81" t="s">
        <v>458</v>
      </c>
      <c r="CW3549" s="81">
        <v>2030</v>
      </c>
      <c r="CX3549" s="81">
        <v>0</v>
      </c>
      <c r="CY3549" s="81">
        <v>0</v>
      </c>
      <c r="CZ3549" s="81">
        <v>0</v>
      </c>
      <c r="DA3549" s="81">
        <v>0</v>
      </c>
      <c r="DB3549" s="81">
        <v>9534.922087709896</v>
      </c>
      <c r="DC3549" s="81">
        <v>247.27299216495871</v>
      </c>
      <c r="DD3549" s="81">
        <v>9287.6490955449372</v>
      </c>
      <c r="DE3549" s="81">
        <v>0</v>
      </c>
      <c r="DF3549" s="81">
        <v>0</v>
      </c>
      <c r="DG3549" s="81">
        <v>2.7568051219219867</v>
      </c>
      <c r="DH3549" s="81">
        <v>2.7568051219219867</v>
      </c>
      <c r="DI3549" s="81">
        <v>2.7568051219219867</v>
      </c>
      <c r="DJ3549" s="81">
        <v>4.9541000733590254E-6</v>
      </c>
      <c r="DL3549" s="81">
        <v>0</v>
      </c>
      <c r="DM3549" s="81">
        <v>0</v>
      </c>
      <c r="DN3549" s="81">
        <v>0</v>
      </c>
      <c r="DO3549" s="81">
        <v>0</v>
      </c>
      <c r="DP3549" s="81">
        <v>1.3657488456750252E-5</v>
      </c>
      <c r="DQ3549" s="81">
        <v>1.3657488456750252E-5</v>
      </c>
      <c r="DR3549" s="81">
        <v>0</v>
      </c>
      <c r="DS3549" s="81">
        <v>1.3657488456750252E-5</v>
      </c>
      <c r="DT3549" s="81">
        <v>1.3657488456750252E-5</v>
      </c>
      <c r="DU3549" s="81">
        <v>0</v>
      </c>
      <c r="DV3549" s="81">
        <v>1.3657488456750252E-5</v>
      </c>
      <c r="DW3549" s="81">
        <v>1.3657488456750252E-5</v>
      </c>
      <c r="GE3549" s="81" t="s">
        <v>449</v>
      </c>
      <c r="GF3549" s="81" t="s">
        <v>155</v>
      </c>
      <c r="GG3549" s="81" t="s">
        <v>477</v>
      </c>
      <c r="GH3549" s="81" t="s">
        <v>461</v>
      </c>
      <c r="GI3549" s="81">
        <v>2026</v>
      </c>
      <c r="GJ3549" s="81" t="s">
        <v>201</v>
      </c>
      <c r="GK3549" s="81">
        <v>233.23007680793921</v>
      </c>
      <c r="GL3549" s="81">
        <v>88.424520000000001</v>
      </c>
      <c r="GM3549" s="81">
        <v>2026</v>
      </c>
      <c r="GN3549" s="81" t="s">
        <v>173</v>
      </c>
      <c r="GO3549" s="81">
        <v>1.1148832299820636E-2</v>
      </c>
      <c r="GP3549" s="81">
        <v>10</v>
      </c>
      <c r="GQ3549" s="81">
        <v>0</v>
      </c>
      <c r="GR3549" s="81" t="s">
        <v>448</v>
      </c>
      <c r="GS3549" s="81">
        <v>1.1148832299820636E-2</v>
      </c>
      <c r="GT3549" s="81">
        <v>2.6002430136060006</v>
      </c>
      <c r="GU3549" s="81">
        <v>1.1148832299820636E-2</v>
      </c>
      <c r="GV3549" s="81">
        <v>2.6002430136060006</v>
      </c>
      <c r="GW3549" s="81">
        <v>1.1148832299820636E-2</v>
      </c>
      <c r="GX3549" s="81">
        <v>2.6002430136060006</v>
      </c>
      <c r="GY3549" s="81">
        <v>1.1148832299820636E-2</v>
      </c>
      <c r="GZ3549" s="81">
        <v>2.6002430136060006</v>
      </c>
    </row>
    <row r="3550" spans="98:208" x14ac:dyDescent="0.25">
      <c r="CT3550" s="81" t="s">
        <v>155</v>
      </c>
      <c r="CU3550" s="81" t="s">
        <v>475</v>
      </c>
      <c r="CV3550" s="81" t="s">
        <v>458</v>
      </c>
      <c r="CW3550" s="81">
        <v>2031</v>
      </c>
      <c r="CX3550" s="81">
        <v>0</v>
      </c>
      <c r="CY3550" s="81">
        <v>0</v>
      </c>
      <c r="CZ3550" s="81">
        <v>0</v>
      </c>
      <c r="DA3550" s="81">
        <v>0</v>
      </c>
      <c r="DB3550" s="81">
        <v>9534.922087709896</v>
      </c>
      <c r="DC3550" s="81">
        <v>247.27299216495871</v>
      </c>
      <c r="DD3550" s="81">
        <v>9287.6490955449372</v>
      </c>
      <c r="DE3550" s="81">
        <v>0</v>
      </c>
      <c r="DF3550" s="81">
        <v>0</v>
      </c>
      <c r="DG3550" s="81">
        <v>0</v>
      </c>
      <c r="DH3550" s="81">
        <v>2.7568051219219867</v>
      </c>
      <c r="DI3550" s="81">
        <v>2.7568051219219867</v>
      </c>
      <c r="DJ3550" s="81">
        <v>4.9541000733590254E-6</v>
      </c>
      <c r="DL3550" s="81">
        <v>0</v>
      </c>
      <c r="DM3550" s="81">
        <v>0</v>
      </c>
      <c r="DN3550" s="81">
        <v>0</v>
      </c>
      <c r="DO3550" s="81">
        <v>0</v>
      </c>
      <c r="DP3550" s="81">
        <v>0</v>
      </c>
      <c r="DQ3550" s="81">
        <v>0</v>
      </c>
      <c r="DR3550" s="81">
        <v>0</v>
      </c>
      <c r="DS3550" s="81">
        <v>1.3657488456750252E-5</v>
      </c>
      <c r="DT3550" s="81">
        <v>1.3657488456750252E-5</v>
      </c>
      <c r="DU3550" s="81">
        <v>0</v>
      </c>
      <c r="DV3550" s="81">
        <v>1.3657488456750252E-5</v>
      </c>
      <c r="DW3550" s="81">
        <v>1.3657488456750252E-5</v>
      </c>
      <c r="GE3550" s="81" t="s">
        <v>449</v>
      </c>
      <c r="GF3550" s="81" t="s">
        <v>155</v>
      </c>
      <c r="GG3550" s="81" t="s">
        <v>477</v>
      </c>
      <c r="GH3550" s="81" t="s">
        <v>461</v>
      </c>
      <c r="GI3550" s="81">
        <v>2027</v>
      </c>
      <c r="GJ3550" s="81" t="s">
        <v>201</v>
      </c>
      <c r="GK3550" s="81">
        <v>233.23007680793921</v>
      </c>
      <c r="GL3550" s="81">
        <v>88.424520000000001</v>
      </c>
      <c r="GM3550" s="81">
        <v>2027</v>
      </c>
      <c r="GN3550" s="81" t="s">
        <v>173</v>
      </c>
      <c r="GO3550" s="81">
        <v>1.1148832299820636E-2</v>
      </c>
      <c r="GP3550" s="81">
        <v>10</v>
      </c>
      <c r="GQ3550" s="81">
        <v>0</v>
      </c>
      <c r="GR3550" s="81" t="s">
        <v>448</v>
      </c>
      <c r="GS3550" s="81">
        <v>1.1148832299820636E-2</v>
      </c>
      <c r="GT3550" s="81">
        <v>2.6002430136060006</v>
      </c>
      <c r="GU3550" s="81">
        <v>1.1148832299820636E-2</v>
      </c>
      <c r="GV3550" s="81">
        <v>2.6002430136060006</v>
      </c>
      <c r="GW3550" s="81">
        <v>1.1148832299820636E-2</v>
      </c>
      <c r="GX3550" s="81">
        <v>2.6002430136060006</v>
      </c>
      <c r="GY3550" s="81">
        <v>1.1148832299820636E-2</v>
      </c>
      <c r="GZ3550" s="81">
        <v>2.6002430136060006</v>
      </c>
    </row>
    <row r="3551" spans="98:208" x14ac:dyDescent="0.25">
      <c r="CT3551" s="81" t="s">
        <v>155</v>
      </c>
      <c r="CU3551" s="81" t="s">
        <v>475</v>
      </c>
      <c r="CV3551" s="81" t="s">
        <v>458</v>
      </c>
      <c r="CW3551" s="81">
        <v>2032</v>
      </c>
      <c r="CX3551" s="81">
        <v>0</v>
      </c>
      <c r="CY3551" s="81">
        <v>0</v>
      </c>
      <c r="CZ3551" s="81">
        <v>0</v>
      </c>
      <c r="DA3551" s="81">
        <v>0</v>
      </c>
      <c r="DB3551" s="81">
        <v>9534.922087709896</v>
      </c>
      <c r="DC3551" s="81">
        <v>247.27299216495871</v>
      </c>
      <c r="DD3551" s="81">
        <v>9287.6490955449372</v>
      </c>
      <c r="DE3551" s="81">
        <v>0</v>
      </c>
      <c r="DF3551" s="81">
        <v>0</v>
      </c>
      <c r="DG3551" s="81">
        <v>0</v>
      </c>
      <c r="DH3551" s="81">
        <v>0</v>
      </c>
      <c r="DI3551" s="81">
        <v>2.7568051219219867</v>
      </c>
      <c r="DJ3551" s="81">
        <v>4.9541000733590254E-6</v>
      </c>
      <c r="DL3551" s="81">
        <v>0</v>
      </c>
      <c r="DM3551" s="81">
        <v>0</v>
      </c>
      <c r="DN3551" s="81">
        <v>0</v>
      </c>
      <c r="DO3551" s="81">
        <v>0</v>
      </c>
      <c r="DP3551" s="81">
        <v>0</v>
      </c>
      <c r="DQ3551" s="81">
        <v>0</v>
      </c>
      <c r="DR3551" s="81">
        <v>0</v>
      </c>
      <c r="DS3551" s="81">
        <v>0</v>
      </c>
      <c r="DT3551" s="81">
        <v>0</v>
      </c>
      <c r="DU3551" s="81">
        <v>0</v>
      </c>
      <c r="DV3551" s="81">
        <v>1.3657488456750252E-5</v>
      </c>
      <c r="DW3551" s="81">
        <v>1.3657488456750252E-5</v>
      </c>
      <c r="GE3551" s="81" t="s">
        <v>449</v>
      </c>
      <c r="GF3551" s="81" t="s">
        <v>155</v>
      </c>
      <c r="GG3551" s="81" t="s">
        <v>477</v>
      </c>
      <c r="GH3551" s="81" t="s">
        <v>461</v>
      </c>
      <c r="GI3551" s="81">
        <v>2028</v>
      </c>
      <c r="GJ3551" s="81" t="s">
        <v>201</v>
      </c>
      <c r="GK3551" s="81">
        <v>247.272992164947</v>
      </c>
      <c r="GL3551" s="81">
        <v>88.424520000000001</v>
      </c>
      <c r="GM3551" s="81">
        <v>2028</v>
      </c>
      <c r="GN3551" s="81" t="s">
        <v>173</v>
      </c>
      <c r="GO3551" s="81">
        <v>1.1148832299820636E-2</v>
      </c>
      <c r="GP3551" s="81">
        <v>10</v>
      </c>
      <c r="GQ3551" s="81">
        <v>0</v>
      </c>
      <c r="GR3551" s="81" t="s">
        <v>448</v>
      </c>
      <c r="GS3551" s="81">
        <v>1.1148832299820636E-2</v>
      </c>
      <c r="GT3551" s="81">
        <v>2.7568051219218561</v>
      </c>
      <c r="GU3551" s="81">
        <v>1.1148832299820636E-2</v>
      </c>
      <c r="GV3551" s="81">
        <v>2.7568051219218561</v>
      </c>
      <c r="GW3551" s="81">
        <v>1.1148832299820636E-2</v>
      </c>
      <c r="GX3551" s="81">
        <v>2.7568051219218561</v>
      </c>
      <c r="GY3551" s="81">
        <v>1.1148832299820636E-2</v>
      </c>
      <c r="GZ3551" s="81">
        <v>2.7568051219218561</v>
      </c>
    </row>
    <row r="3552" spans="98:208" x14ac:dyDescent="0.25">
      <c r="CT3552" s="81" t="s">
        <v>155</v>
      </c>
      <c r="CU3552" s="81" t="s">
        <v>475</v>
      </c>
      <c r="CV3552" s="81" t="s">
        <v>459</v>
      </c>
      <c r="CW3552" s="81">
        <v>2020</v>
      </c>
      <c r="CX3552" s="81">
        <v>0</v>
      </c>
      <c r="CY3552" s="81">
        <v>0</v>
      </c>
      <c r="CZ3552" s="81">
        <v>0</v>
      </c>
      <c r="DA3552" s="81">
        <v>0</v>
      </c>
      <c r="DB3552" s="81">
        <v>5.2405583313015853</v>
      </c>
      <c r="DC3552" s="81">
        <v>0.69641821681223315</v>
      </c>
      <c r="DD3552" s="81">
        <v>2.9419641522810429</v>
      </c>
      <c r="DE3552" s="81">
        <v>1.6021759622083089</v>
      </c>
      <c r="DF3552" s="81">
        <v>7.7642499097797159E-3</v>
      </c>
      <c r="DG3552" s="81">
        <v>0</v>
      </c>
      <c r="DH3552" s="81">
        <v>0</v>
      </c>
      <c r="DI3552" s="81">
        <v>0</v>
      </c>
      <c r="DJ3552" s="81">
        <v>4.803254446942685E-5</v>
      </c>
      <c r="DL3552" s="81">
        <v>0</v>
      </c>
      <c r="DM3552" s="81">
        <v>3.729366790632376E-7</v>
      </c>
      <c r="DN3552" s="81">
        <v>3.729366790632376E-7</v>
      </c>
      <c r="DO3552" s="81">
        <v>0</v>
      </c>
      <c r="DP3552" s="81">
        <v>0</v>
      </c>
      <c r="DQ3552" s="81">
        <v>0</v>
      </c>
      <c r="DR3552" s="81">
        <v>0</v>
      </c>
      <c r="DS3552" s="81">
        <v>0</v>
      </c>
      <c r="DT3552" s="81">
        <v>0</v>
      </c>
      <c r="DU3552" s="81">
        <v>0</v>
      </c>
      <c r="DV3552" s="81">
        <v>0</v>
      </c>
      <c r="DW3552" s="81">
        <v>0</v>
      </c>
      <c r="GE3552" s="81" t="s">
        <v>449</v>
      </c>
      <c r="GF3552" s="81" t="s">
        <v>155</v>
      </c>
      <c r="GG3552" s="81" t="s">
        <v>477</v>
      </c>
      <c r="GH3552" s="81" t="s">
        <v>461</v>
      </c>
      <c r="GI3552" s="81">
        <v>2029</v>
      </c>
      <c r="GJ3552" s="81" t="s">
        <v>201</v>
      </c>
      <c r="GK3552" s="81">
        <v>247.272992164947</v>
      </c>
      <c r="GL3552" s="81">
        <v>88.424520000000001</v>
      </c>
      <c r="GM3552" s="81">
        <v>2029</v>
      </c>
      <c r="GN3552" s="81" t="s">
        <v>173</v>
      </c>
      <c r="GO3552" s="81">
        <v>1.1148832299820636E-2</v>
      </c>
      <c r="GP3552" s="81">
        <v>10</v>
      </c>
      <c r="GQ3552" s="81">
        <v>0</v>
      </c>
      <c r="GR3552" s="81" t="s">
        <v>448</v>
      </c>
      <c r="GS3552" s="81">
        <v>1.1148832299820636E-2</v>
      </c>
      <c r="GT3552" s="81">
        <v>2.7568051219218561</v>
      </c>
      <c r="GU3552" s="81">
        <v>1.1148832299820636E-2</v>
      </c>
      <c r="GV3552" s="81">
        <v>2.7568051219218561</v>
      </c>
      <c r="GW3552" s="81">
        <v>1.1148832299820636E-2</v>
      </c>
      <c r="GX3552" s="81">
        <v>2.7568051219218561</v>
      </c>
      <c r="GY3552" s="81">
        <v>1.1148832299820636E-2</v>
      </c>
      <c r="GZ3552" s="81">
        <v>2.7568051219218561</v>
      </c>
    </row>
    <row r="3553" spans="98:208" x14ac:dyDescent="0.25">
      <c r="CT3553" s="81" t="s">
        <v>155</v>
      </c>
      <c r="CU3553" s="81" t="s">
        <v>475</v>
      </c>
      <c r="CV3553" s="81" t="s">
        <v>459</v>
      </c>
      <c r="CW3553" s="81">
        <v>2021</v>
      </c>
      <c r="CX3553" s="81">
        <v>0</v>
      </c>
      <c r="CY3553" s="81">
        <v>0</v>
      </c>
      <c r="CZ3553" s="81">
        <v>0</v>
      </c>
      <c r="DA3553" s="81">
        <v>0</v>
      </c>
      <c r="DB3553" s="81">
        <v>5.2405583313015853</v>
      </c>
      <c r="DC3553" s="81">
        <v>0.69641821681223315</v>
      </c>
      <c r="DD3553" s="81">
        <v>2.9419641522810429</v>
      </c>
      <c r="DE3553" s="81">
        <v>1.6021759622083089</v>
      </c>
      <c r="DF3553" s="81">
        <v>7.7642499097797159E-3</v>
      </c>
      <c r="DG3553" s="81">
        <v>7.7642499097797159E-3</v>
      </c>
      <c r="DH3553" s="81">
        <v>0</v>
      </c>
      <c r="DI3553" s="81">
        <v>0</v>
      </c>
      <c r="DJ3553" s="81">
        <v>4.803254446942685E-5</v>
      </c>
      <c r="DL3553" s="81">
        <v>0</v>
      </c>
      <c r="DM3553" s="81">
        <v>3.729366790632376E-7</v>
      </c>
      <c r="DN3553" s="81">
        <v>3.729366790632376E-7</v>
      </c>
      <c r="DO3553" s="81">
        <v>0</v>
      </c>
      <c r="DP3553" s="81">
        <v>3.729366790632376E-7</v>
      </c>
      <c r="DQ3553" s="81">
        <v>3.729366790632376E-7</v>
      </c>
      <c r="DR3553" s="81">
        <v>0</v>
      </c>
      <c r="DS3553" s="81">
        <v>0</v>
      </c>
      <c r="DT3553" s="81">
        <v>0</v>
      </c>
      <c r="DU3553" s="81">
        <v>0</v>
      </c>
      <c r="DV3553" s="81">
        <v>0</v>
      </c>
      <c r="DW3553" s="81">
        <v>0</v>
      </c>
      <c r="GE3553" s="81" t="s">
        <v>449</v>
      </c>
      <c r="GF3553" s="81" t="s">
        <v>155</v>
      </c>
      <c r="GG3553" s="81" t="s">
        <v>477</v>
      </c>
      <c r="GH3553" s="81" t="s">
        <v>461</v>
      </c>
      <c r="GI3553" s="81">
        <v>2030</v>
      </c>
      <c r="GJ3553" s="81" t="s">
        <v>201</v>
      </c>
      <c r="GK3553" s="81">
        <v>247.272992164947</v>
      </c>
      <c r="GL3553" s="81">
        <v>88.424520000000001</v>
      </c>
      <c r="GM3553" s="81">
        <v>2030</v>
      </c>
      <c r="GN3553" s="81" t="s">
        <v>173</v>
      </c>
      <c r="GO3553" s="81">
        <v>1.1148832299820636E-2</v>
      </c>
      <c r="GP3553" s="81">
        <v>10</v>
      </c>
      <c r="GQ3553" s="81">
        <v>0</v>
      </c>
      <c r="GR3553" s="81" t="s">
        <v>448</v>
      </c>
      <c r="GS3553" s="81">
        <v>0</v>
      </c>
      <c r="GT3553" s="81">
        <v>0</v>
      </c>
      <c r="GU3553" s="81">
        <v>1.1148832299820636E-2</v>
      </c>
      <c r="GV3553" s="81">
        <v>2.7568051219218561</v>
      </c>
      <c r="GW3553" s="81">
        <v>1.1148832299820636E-2</v>
      </c>
      <c r="GX3553" s="81">
        <v>2.7568051219218561</v>
      </c>
      <c r="GY3553" s="81">
        <v>1.1148832299820636E-2</v>
      </c>
      <c r="GZ3553" s="81">
        <v>2.7568051219218561</v>
      </c>
    </row>
    <row r="3554" spans="98:208" x14ac:dyDescent="0.25">
      <c r="CT3554" s="81" t="s">
        <v>155</v>
      </c>
      <c r="CU3554" s="81" t="s">
        <v>475</v>
      </c>
      <c r="CV3554" s="81" t="s">
        <v>459</v>
      </c>
      <c r="CW3554" s="81">
        <v>2022</v>
      </c>
      <c r="CX3554" s="81">
        <v>0</v>
      </c>
      <c r="CY3554" s="81">
        <v>0</v>
      </c>
      <c r="CZ3554" s="81">
        <v>0</v>
      </c>
      <c r="DA3554" s="81">
        <v>0</v>
      </c>
      <c r="DB3554" s="81">
        <v>5.2405583313015853</v>
      </c>
      <c r="DC3554" s="81">
        <v>0.69641821681223315</v>
      </c>
      <c r="DD3554" s="81">
        <v>2.9419641522810429</v>
      </c>
      <c r="DE3554" s="81">
        <v>1.6021759622083089</v>
      </c>
      <c r="DF3554" s="81">
        <v>7.7642499097797159E-3</v>
      </c>
      <c r="DG3554" s="81">
        <v>7.7642499097797159E-3</v>
      </c>
      <c r="DH3554" s="81">
        <v>7.7642499097797159E-3</v>
      </c>
      <c r="DI3554" s="81">
        <v>0</v>
      </c>
      <c r="DJ3554" s="81">
        <v>4.803254446942685E-5</v>
      </c>
      <c r="DL3554" s="81">
        <v>0</v>
      </c>
      <c r="DM3554" s="81">
        <v>3.729366790632376E-7</v>
      </c>
      <c r="DN3554" s="81">
        <v>3.729366790632376E-7</v>
      </c>
      <c r="DO3554" s="81">
        <v>0</v>
      </c>
      <c r="DP3554" s="81">
        <v>3.729366790632376E-7</v>
      </c>
      <c r="DQ3554" s="81">
        <v>3.729366790632376E-7</v>
      </c>
      <c r="DR3554" s="81">
        <v>0</v>
      </c>
      <c r="DS3554" s="81">
        <v>3.729366790632376E-7</v>
      </c>
      <c r="DT3554" s="81">
        <v>3.729366790632376E-7</v>
      </c>
      <c r="DU3554" s="81">
        <v>0</v>
      </c>
      <c r="DV3554" s="81">
        <v>0</v>
      </c>
      <c r="DW3554" s="81">
        <v>0</v>
      </c>
      <c r="GE3554" s="81" t="s">
        <v>449</v>
      </c>
      <c r="GF3554" s="81" t="s">
        <v>155</v>
      </c>
      <c r="GG3554" s="81" t="s">
        <v>477</v>
      </c>
      <c r="GH3554" s="81" t="s">
        <v>461</v>
      </c>
      <c r="GI3554" s="81">
        <v>2031</v>
      </c>
      <c r="GJ3554" s="81" t="s">
        <v>201</v>
      </c>
      <c r="GK3554" s="81">
        <v>247.272992164947</v>
      </c>
      <c r="GL3554" s="81">
        <v>88.424520000000001</v>
      </c>
      <c r="GM3554" s="81">
        <v>2031</v>
      </c>
      <c r="GN3554" s="81" t="s">
        <v>173</v>
      </c>
      <c r="GO3554" s="81">
        <v>1.1148832299820636E-2</v>
      </c>
      <c r="GP3554" s="81">
        <v>10</v>
      </c>
      <c r="GQ3554" s="81">
        <v>0</v>
      </c>
      <c r="GR3554" s="81" t="s">
        <v>448</v>
      </c>
      <c r="GS3554" s="81">
        <v>0</v>
      </c>
      <c r="GT3554" s="81">
        <v>0</v>
      </c>
      <c r="GU3554" s="81">
        <v>0</v>
      </c>
      <c r="GV3554" s="81">
        <v>0</v>
      </c>
      <c r="GW3554" s="81">
        <v>1.1148832299820636E-2</v>
      </c>
      <c r="GX3554" s="81">
        <v>2.7568051219218561</v>
      </c>
      <c r="GY3554" s="81">
        <v>1.1148832299820636E-2</v>
      </c>
      <c r="GZ3554" s="81">
        <v>2.7568051219218561</v>
      </c>
    </row>
    <row r="3555" spans="98:208" x14ac:dyDescent="0.25">
      <c r="CT3555" s="81" t="s">
        <v>155</v>
      </c>
      <c r="CU3555" s="81" t="s">
        <v>475</v>
      </c>
      <c r="CV3555" s="81" t="s">
        <v>459</v>
      </c>
      <c r="CW3555" s="81">
        <v>2023</v>
      </c>
      <c r="CX3555" s="81">
        <v>0</v>
      </c>
      <c r="CY3555" s="81">
        <v>0</v>
      </c>
      <c r="CZ3555" s="81">
        <v>0</v>
      </c>
      <c r="DA3555" s="81">
        <v>0</v>
      </c>
      <c r="DB3555" s="81">
        <v>5.4750346070078129</v>
      </c>
      <c r="DC3555" s="81">
        <v>0.71896016785820405</v>
      </c>
      <c r="DD3555" s="81">
        <v>3.071497198615122</v>
      </c>
      <c r="DE3555" s="81">
        <v>1.6845772405344499</v>
      </c>
      <c r="DF3555" s="81">
        <v>8.0155663417020122E-3</v>
      </c>
      <c r="DG3555" s="81">
        <v>8.0155663417020122E-3</v>
      </c>
      <c r="DH3555" s="81">
        <v>8.0155663417020122E-3</v>
      </c>
      <c r="DI3555" s="81">
        <v>8.0155663417020122E-3</v>
      </c>
      <c r="DJ3555" s="81">
        <v>4.803254446942685E-5</v>
      </c>
      <c r="DL3555" s="81">
        <v>0</v>
      </c>
      <c r="DM3555" s="81">
        <v>3.8500804675544299E-7</v>
      </c>
      <c r="DN3555" s="81">
        <v>3.8500804675544299E-7</v>
      </c>
      <c r="DO3555" s="81">
        <v>0</v>
      </c>
      <c r="DP3555" s="81">
        <v>3.8500804675544299E-7</v>
      </c>
      <c r="DQ3555" s="81">
        <v>3.8500804675544299E-7</v>
      </c>
      <c r="DR3555" s="81">
        <v>0</v>
      </c>
      <c r="DS3555" s="81">
        <v>3.8500804675544299E-7</v>
      </c>
      <c r="DT3555" s="81">
        <v>3.8500804675544299E-7</v>
      </c>
      <c r="DU3555" s="81">
        <v>0</v>
      </c>
      <c r="DV3555" s="81">
        <v>3.8500804675544299E-7</v>
      </c>
      <c r="DW3555" s="81">
        <v>3.8500804675544299E-7</v>
      </c>
      <c r="GE3555" s="81" t="s">
        <v>449</v>
      </c>
      <c r="GF3555" s="81" t="s">
        <v>155</v>
      </c>
      <c r="GG3555" s="81" t="s">
        <v>477</v>
      </c>
      <c r="GH3555" s="81" t="s">
        <v>461</v>
      </c>
      <c r="GI3555" s="81">
        <v>2032</v>
      </c>
      <c r="GJ3555" s="81" t="s">
        <v>201</v>
      </c>
      <c r="GK3555" s="81">
        <v>247.272992164947</v>
      </c>
      <c r="GL3555" s="81">
        <v>88.424520000000001</v>
      </c>
      <c r="GM3555" s="81">
        <v>2032</v>
      </c>
      <c r="GN3555" s="81" t="s">
        <v>173</v>
      </c>
      <c r="GO3555" s="81">
        <v>1.1148832299820636E-2</v>
      </c>
      <c r="GP3555" s="81">
        <v>10</v>
      </c>
      <c r="GQ3555" s="81">
        <v>0</v>
      </c>
      <c r="GR3555" s="81" t="s">
        <v>448</v>
      </c>
      <c r="GS3555" s="81">
        <v>0</v>
      </c>
      <c r="GT3555" s="81">
        <v>0</v>
      </c>
      <c r="GU3555" s="81">
        <v>0</v>
      </c>
      <c r="GV3555" s="81">
        <v>0</v>
      </c>
      <c r="GW3555" s="81">
        <v>0</v>
      </c>
      <c r="GX3555" s="81">
        <v>0</v>
      </c>
      <c r="GY3555" s="81">
        <v>1.1148832299820636E-2</v>
      </c>
      <c r="GZ3555" s="81">
        <v>2.7568051219218561</v>
      </c>
    </row>
    <row r="3556" spans="98:208" x14ac:dyDescent="0.25">
      <c r="CT3556" s="81" t="s">
        <v>155</v>
      </c>
      <c r="CU3556" s="81" t="s">
        <v>475</v>
      </c>
      <c r="CV3556" s="81" t="s">
        <v>459</v>
      </c>
      <c r="CW3556" s="81">
        <v>2024</v>
      </c>
      <c r="CX3556" s="81">
        <v>0</v>
      </c>
      <c r="CY3556" s="81">
        <v>0</v>
      </c>
      <c r="CZ3556" s="81">
        <v>0</v>
      </c>
      <c r="DA3556" s="81">
        <v>0</v>
      </c>
      <c r="DB3556" s="81">
        <v>5.4750346070078129</v>
      </c>
      <c r="DC3556" s="81">
        <v>0.71896016785820405</v>
      </c>
      <c r="DD3556" s="81">
        <v>3.071497198615122</v>
      </c>
      <c r="DE3556" s="81">
        <v>1.6845772405344499</v>
      </c>
      <c r="DF3556" s="81">
        <v>8.0155663417020122E-3</v>
      </c>
      <c r="DG3556" s="81">
        <v>8.0155663417020122E-3</v>
      </c>
      <c r="DH3556" s="81">
        <v>8.0155663417020122E-3</v>
      </c>
      <c r="DI3556" s="81">
        <v>8.0155663417020122E-3</v>
      </c>
      <c r="DJ3556" s="81">
        <v>4.803254446942685E-5</v>
      </c>
      <c r="DL3556" s="81">
        <v>0</v>
      </c>
      <c r="DM3556" s="81">
        <v>3.8500804675544299E-7</v>
      </c>
      <c r="DN3556" s="81">
        <v>3.8500804675544299E-7</v>
      </c>
      <c r="DO3556" s="81">
        <v>0</v>
      </c>
      <c r="DP3556" s="81">
        <v>3.8500804675544299E-7</v>
      </c>
      <c r="DQ3556" s="81">
        <v>3.8500804675544299E-7</v>
      </c>
      <c r="DR3556" s="81">
        <v>0</v>
      </c>
      <c r="DS3556" s="81">
        <v>3.8500804675544299E-7</v>
      </c>
      <c r="DT3556" s="81">
        <v>3.8500804675544299E-7</v>
      </c>
      <c r="DU3556" s="81">
        <v>0</v>
      </c>
      <c r="DV3556" s="81">
        <v>3.8500804675544299E-7</v>
      </c>
      <c r="DW3556" s="81">
        <v>3.8500804675544299E-7</v>
      </c>
      <c r="GE3556" s="81" t="s">
        <v>449</v>
      </c>
      <c r="GF3556" s="81" t="s">
        <v>155</v>
      </c>
      <c r="GG3556" s="81" t="s">
        <v>477</v>
      </c>
      <c r="GH3556" s="81" t="s">
        <v>451</v>
      </c>
      <c r="GI3556" s="81">
        <v>2021</v>
      </c>
      <c r="GJ3556" s="81" t="s">
        <v>201</v>
      </c>
      <c r="GK3556" s="81">
        <v>222.22942162784889</v>
      </c>
      <c r="GL3556" s="81">
        <v>88.424520000000001</v>
      </c>
      <c r="GM3556" s="81">
        <v>2021</v>
      </c>
      <c r="GN3556" s="81" t="s">
        <v>173</v>
      </c>
      <c r="GO3556" s="81">
        <v>1.1148832299820636E-2</v>
      </c>
      <c r="GP3556" s="81">
        <v>10</v>
      </c>
      <c r="GQ3556" s="81">
        <v>0</v>
      </c>
      <c r="GR3556" s="81" t="s">
        <v>448</v>
      </c>
      <c r="GS3556" s="81">
        <v>1.1148832299820636E-2</v>
      </c>
      <c r="GT3556" s="81">
        <v>2.4775985538150205</v>
      </c>
      <c r="GU3556" s="81">
        <v>1.1148832299820636E-2</v>
      </c>
      <c r="GV3556" s="81">
        <v>2.4775985538150205</v>
      </c>
      <c r="GW3556" s="81">
        <v>0</v>
      </c>
      <c r="GX3556" s="81">
        <v>0</v>
      </c>
      <c r="GY3556" s="81">
        <v>0</v>
      </c>
      <c r="GZ3556" s="81">
        <v>0</v>
      </c>
    </row>
    <row r="3557" spans="98:208" x14ac:dyDescent="0.25">
      <c r="CT3557" s="81" t="s">
        <v>155</v>
      </c>
      <c r="CU3557" s="81" t="s">
        <v>475</v>
      </c>
      <c r="CV3557" s="81" t="s">
        <v>459</v>
      </c>
      <c r="CW3557" s="81">
        <v>2025</v>
      </c>
      <c r="CX3557" s="81">
        <v>0</v>
      </c>
      <c r="CY3557" s="81">
        <v>0</v>
      </c>
      <c r="CZ3557" s="81">
        <v>0</v>
      </c>
      <c r="DA3557" s="81">
        <v>0</v>
      </c>
      <c r="DB3557" s="81">
        <v>5.4750346070078129</v>
      </c>
      <c r="DC3557" s="81">
        <v>0.71896016785820405</v>
      </c>
      <c r="DD3557" s="81">
        <v>3.071497198615122</v>
      </c>
      <c r="DE3557" s="81">
        <v>1.6845772405344499</v>
      </c>
      <c r="DF3557" s="81">
        <v>8.0155663417020122E-3</v>
      </c>
      <c r="DG3557" s="81">
        <v>8.0155663417020122E-3</v>
      </c>
      <c r="DH3557" s="81">
        <v>8.0155663417020122E-3</v>
      </c>
      <c r="DI3557" s="81">
        <v>8.0155663417020122E-3</v>
      </c>
      <c r="DJ3557" s="81">
        <v>4.803254446942685E-5</v>
      </c>
      <c r="DL3557" s="81">
        <v>0</v>
      </c>
      <c r="DM3557" s="81">
        <v>3.8500804675544299E-7</v>
      </c>
      <c r="DN3557" s="81">
        <v>3.8500804675544299E-7</v>
      </c>
      <c r="DO3557" s="81">
        <v>0</v>
      </c>
      <c r="DP3557" s="81">
        <v>3.8500804675544299E-7</v>
      </c>
      <c r="DQ3557" s="81">
        <v>3.8500804675544299E-7</v>
      </c>
      <c r="DR3557" s="81">
        <v>0</v>
      </c>
      <c r="DS3557" s="81">
        <v>3.8500804675544299E-7</v>
      </c>
      <c r="DT3557" s="81">
        <v>3.8500804675544299E-7</v>
      </c>
      <c r="DU3557" s="81">
        <v>0</v>
      </c>
      <c r="DV3557" s="81">
        <v>3.8500804675544299E-7</v>
      </c>
      <c r="DW3557" s="81">
        <v>3.8500804675544299E-7</v>
      </c>
      <c r="GE3557" s="81" t="s">
        <v>449</v>
      </c>
      <c r="GF3557" s="81" t="s">
        <v>155</v>
      </c>
      <c r="GG3557" s="81" t="s">
        <v>477</v>
      </c>
      <c r="GH3557" s="81" t="s">
        <v>451</v>
      </c>
      <c r="GI3557" s="81">
        <v>2022</v>
      </c>
      <c r="GJ3557" s="81" t="s">
        <v>201</v>
      </c>
      <c r="GK3557" s="81">
        <v>222.22942162784889</v>
      </c>
      <c r="GL3557" s="81">
        <v>88.424520000000001</v>
      </c>
      <c r="GM3557" s="81">
        <v>2022</v>
      </c>
      <c r="GN3557" s="81" t="s">
        <v>173</v>
      </c>
      <c r="GO3557" s="81">
        <v>1.1148832299820636E-2</v>
      </c>
      <c r="GP3557" s="81">
        <v>10</v>
      </c>
      <c r="GQ3557" s="81">
        <v>0</v>
      </c>
      <c r="GR3557" s="81" t="s">
        <v>448</v>
      </c>
      <c r="GS3557" s="81">
        <v>1.1148832299820636E-2</v>
      </c>
      <c r="GT3557" s="81">
        <v>2.4775985538150205</v>
      </c>
      <c r="GU3557" s="81">
        <v>1.1148832299820636E-2</v>
      </c>
      <c r="GV3557" s="81">
        <v>2.4775985538150205</v>
      </c>
      <c r="GW3557" s="81">
        <v>1.1148832299820636E-2</v>
      </c>
      <c r="GX3557" s="81">
        <v>2.4775985538150205</v>
      </c>
      <c r="GY3557" s="81">
        <v>0</v>
      </c>
      <c r="GZ3557" s="81">
        <v>0</v>
      </c>
    </row>
    <row r="3558" spans="98:208" x14ac:dyDescent="0.25">
      <c r="CT3558" s="81" t="s">
        <v>155</v>
      </c>
      <c r="CU3558" s="81" t="s">
        <v>475</v>
      </c>
      <c r="CV3558" s="81" t="s">
        <v>459</v>
      </c>
      <c r="CW3558" s="81">
        <v>2026</v>
      </c>
      <c r="CX3558" s="81">
        <v>0</v>
      </c>
      <c r="CY3558" s="81">
        <v>0</v>
      </c>
      <c r="CZ3558" s="81">
        <v>0</v>
      </c>
      <c r="DA3558" s="81">
        <v>0</v>
      </c>
      <c r="DB3558" s="81">
        <v>5.4750346070078129</v>
      </c>
      <c r="DC3558" s="81">
        <v>0.71896016785820405</v>
      </c>
      <c r="DD3558" s="81">
        <v>3.071497198615122</v>
      </c>
      <c r="DE3558" s="81">
        <v>1.6845772405344499</v>
      </c>
      <c r="DF3558" s="81">
        <v>8.0155663417020122E-3</v>
      </c>
      <c r="DG3558" s="81">
        <v>8.0155663417020122E-3</v>
      </c>
      <c r="DH3558" s="81">
        <v>8.0155663417020122E-3</v>
      </c>
      <c r="DI3558" s="81">
        <v>8.0155663417020122E-3</v>
      </c>
      <c r="DJ3558" s="81">
        <v>4.803254446942685E-5</v>
      </c>
      <c r="DL3558" s="81">
        <v>0</v>
      </c>
      <c r="DM3558" s="81">
        <v>3.8500804675544299E-7</v>
      </c>
      <c r="DN3558" s="81">
        <v>3.8500804675544299E-7</v>
      </c>
      <c r="DO3558" s="81">
        <v>0</v>
      </c>
      <c r="DP3558" s="81">
        <v>3.8500804675544299E-7</v>
      </c>
      <c r="DQ3558" s="81">
        <v>3.8500804675544299E-7</v>
      </c>
      <c r="DR3558" s="81">
        <v>0</v>
      </c>
      <c r="DS3558" s="81">
        <v>3.8500804675544299E-7</v>
      </c>
      <c r="DT3558" s="81">
        <v>3.8500804675544299E-7</v>
      </c>
      <c r="DU3558" s="81">
        <v>0</v>
      </c>
      <c r="DV3558" s="81">
        <v>3.8500804675544299E-7</v>
      </c>
      <c r="DW3558" s="81">
        <v>3.8500804675544299E-7</v>
      </c>
      <c r="GE3558" s="81" t="s">
        <v>449</v>
      </c>
      <c r="GF3558" s="81" t="s">
        <v>155</v>
      </c>
      <c r="GG3558" s="81" t="s">
        <v>477</v>
      </c>
      <c r="GH3558" s="81" t="s">
        <v>451</v>
      </c>
      <c r="GI3558" s="81">
        <v>2023</v>
      </c>
      <c r="GJ3558" s="81" t="s">
        <v>201</v>
      </c>
      <c r="GK3558" s="81">
        <v>233.23007680795851</v>
      </c>
      <c r="GL3558" s="81">
        <v>88.424520000000001</v>
      </c>
      <c r="GM3558" s="81">
        <v>2023</v>
      </c>
      <c r="GN3558" s="81" t="s">
        <v>173</v>
      </c>
      <c r="GO3558" s="81">
        <v>1.1148832299820636E-2</v>
      </c>
      <c r="GP3558" s="81">
        <v>10</v>
      </c>
      <c r="GQ3558" s="81">
        <v>0</v>
      </c>
      <c r="GR3558" s="81" t="s">
        <v>448</v>
      </c>
      <c r="GS3558" s="81">
        <v>1.1148832299820636E-2</v>
      </c>
      <c r="GT3558" s="81">
        <v>2.6002430136062156</v>
      </c>
      <c r="GU3558" s="81">
        <v>1.1148832299820636E-2</v>
      </c>
      <c r="GV3558" s="81">
        <v>2.6002430136062156</v>
      </c>
      <c r="GW3558" s="81">
        <v>1.1148832299820636E-2</v>
      </c>
      <c r="GX3558" s="81">
        <v>2.6002430136062156</v>
      </c>
      <c r="GY3558" s="81">
        <v>1.1148832299820636E-2</v>
      </c>
      <c r="GZ3558" s="81">
        <v>2.6002430136062156</v>
      </c>
    </row>
    <row r="3559" spans="98:208" x14ac:dyDescent="0.25">
      <c r="CT3559" s="81" t="s">
        <v>155</v>
      </c>
      <c r="CU3559" s="81" t="s">
        <v>475</v>
      </c>
      <c r="CV3559" s="81" t="s">
        <v>459</v>
      </c>
      <c r="CW3559" s="81">
        <v>2027</v>
      </c>
      <c r="CX3559" s="81">
        <v>0</v>
      </c>
      <c r="CY3559" s="81">
        <v>0</v>
      </c>
      <c r="CZ3559" s="81">
        <v>0</v>
      </c>
      <c r="DA3559" s="81">
        <v>0</v>
      </c>
      <c r="DB3559" s="81">
        <v>5.4750346070078129</v>
      </c>
      <c r="DC3559" s="81">
        <v>0.71896016785820405</v>
      </c>
      <c r="DD3559" s="81">
        <v>3.071497198615122</v>
      </c>
      <c r="DE3559" s="81">
        <v>1.6845772405344499</v>
      </c>
      <c r="DF3559" s="81">
        <v>8.0155663417020122E-3</v>
      </c>
      <c r="DG3559" s="81">
        <v>8.0155663417020122E-3</v>
      </c>
      <c r="DH3559" s="81">
        <v>8.0155663417020122E-3</v>
      </c>
      <c r="DI3559" s="81">
        <v>8.0155663417020122E-3</v>
      </c>
      <c r="DJ3559" s="81">
        <v>4.803254446942685E-5</v>
      </c>
      <c r="DL3559" s="81">
        <v>0</v>
      </c>
      <c r="DM3559" s="81">
        <v>3.8500804675544299E-7</v>
      </c>
      <c r="DN3559" s="81">
        <v>3.8500804675544299E-7</v>
      </c>
      <c r="DO3559" s="81">
        <v>0</v>
      </c>
      <c r="DP3559" s="81">
        <v>3.8500804675544299E-7</v>
      </c>
      <c r="DQ3559" s="81">
        <v>3.8500804675544299E-7</v>
      </c>
      <c r="DR3559" s="81">
        <v>0</v>
      </c>
      <c r="DS3559" s="81">
        <v>3.8500804675544299E-7</v>
      </c>
      <c r="DT3559" s="81">
        <v>3.8500804675544299E-7</v>
      </c>
      <c r="DU3559" s="81">
        <v>0</v>
      </c>
      <c r="DV3559" s="81">
        <v>3.8500804675544299E-7</v>
      </c>
      <c r="DW3559" s="81">
        <v>3.8500804675544299E-7</v>
      </c>
      <c r="GE3559" s="81" t="s">
        <v>449</v>
      </c>
      <c r="GF3559" s="81" t="s">
        <v>155</v>
      </c>
      <c r="GG3559" s="81" t="s">
        <v>477</v>
      </c>
      <c r="GH3559" s="81" t="s">
        <v>451</v>
      </c>
      <c r="GI3559" s="81">
        <v>2024</v>
      </c>
      <c r="GJ3559" s="81" t="s">
        <v>201</v>
      </c>
      <c r="GK3559" s="81">
        <v>233.23007680795851</v>
      </c>
      <c r="GL3559" s="81">
        <v>88.424520000000001</v>
      </c>
      <c r="GM3559" s="81">
        <v>2024</v>
      </c>
      <c r="GN3559" s="81" t="s">
        <v>173</v>
      </c>
      <c r="GO3559" s="81">
        <v>1.1148832299820636E-2</v>
      </c>
      <c r="GP3559" s="81">
        <v>10</v>
      </c>
      <c r="GQ3559" s="81">
        <v>0</v>
      </c>
      <c r="GR3559" s="81" t="s">
        <v>448</v>
      </c>
      <c r="GS3559" s="81">
        <v>1.1148832299820636E-2</v>
      </c>
      <c r="GT3559" s="81">
        <v>2.6002430136062156</v>
      </c>
      <c r="GU3559" s="81">
        <v>1.1148832299820636E-2</v>
      </c>
      <c r="GV3559" s="81">
        <v>2.6002430136062156</v>
      </c>
      <c r="GW3559" s="81">
        <v>1.1148832299820636E-2</v>
      </c>
      <c r="GX3559" s="81">
        <v>2.6002430136062156</v>
      </c>
      <c r="GY3559" s="81">
        <v>1.1148832299820636E-2</v>
      </c>
      <c r="GZ3559" s="81">
        <v>2.6002430136062156</v>
      </c>
    </row>
    <row r="3560" spans="98:208" x14ac:dyDescent="0.25">
      <c r="CT3560" s="81" t="s">
        <v>155</v>
      </c>
      <c r="CU3560" s="81" t="s">
        <v>475</v>
      </c>
      <c r="CV3560" s="81" t="s">
        <v>459</v>
      </c>
      <c r="CW3560" s="81">
        <v>2028</v>
      </c>
      <c r="CX3560" s="81">
        <v>0</v>
      </c>
      <c r="CY3560" s="81">
        <v>0</v>
      </c>
      <c r="CZ3560" s="81">
        <v>0</v>
      </c>
      <c r="DA3560" s="81">
        <v>0</v>
      </c>
      <c r="DB3560" s="81">
        <v>5.7770153400785231</v>
      </c>
      <c r="DC3560" s="81">
        <v>0.74733835430389828</v>
      </c>
      <c r="DD3560" s="81">
        <v>3.2379513401017399</v>
      </c>
      <c r="DE3560" s="81">
        <v>1.791725645672849</v>
      </c>
      <c r="DF3560" s="81">
        <v>8.3319499833580998E-3</v>
      </c>
      <c r="DG3560" s="81">
        <v>8.3319499833580998E-3</v>
      </c>
      <c r="DH3560" s="81">
        <v>8.3319499833580998E-3</v>
      </c>
      <c r="DI3560" s="81">
        <v>8.3319499833580998E-3</v>
      </c>
      <c r="DJ3560" s="81">
        <v>4.803254446942685E-5</v>
      </c>
      <c r="DL3560" s="81">
        <v>0</v>
      </c>
      <c r="DM3560" s="81">
        <v>4.0020475809268822E-7</v>
      </c>
      <c r="DN3560" s="81">
        <v>4.0020475809268822E-7</v>
      </c>
      <c r="DO3560" s="81">
        <v>0</v>
      </c>
      <c r="DP3560" s="81">
        <v>4.0020475809268822E-7</v>
      </c>
      <c r="DQ3560" s="81">
        <v>4.0020475809268822E-7</v>
      </c>
      <c r="DR3560" s="81">
        <v>0</v>
      </c>
      <c r="DS3560" s="81">
        <v>4.0020475809268822E-7</v>
      </c>
      <c r="DT3560" s="81">
        <v>4.0020475809268822E-7</v>
      </c>
      <c r="DU3560" s="81">
        <v>0</v>
      </c>
      <c r="DV3560" s="81">
        <v>4.0020475809268822E-7</v>
      </c>
      <c r="DW3560" s="81">
        <v>4.0020475809268822E-7</v>
      </c>
      <c r="GE3560" s="81" t="s">
        <v>449</v>
      </c>
      <c r="GF3560" s="81" t="s">
        <v>155</v>
      </c>
      <c r="GG3560" s="81" t="s">
        <v>477</v>
      </c>
      <c r="GH3560" s="81" t="s">
        <v>451</v>
      </c>
      <c r="GI3560" s="81">
        <v>2025</v>
      </c>
      <c r="GJ3560" s="81" t="s">
        <v>201</v>
      </c>
      <c r="GK3560" s="81">
        <v>233.23007680795851</v>
      </c>
      <c r="GL3560" s="81">
        <v>88.424520000000001</v>
      </c>
      <c r="GM3560" s="81">
        <v>2025</v>
      </c>
      <c r="GN3560" s="81" t="s">
        <v>173</v>
      </c>
      <c r="GO3560" s="81">
        <v>1.1148832299820636E-2</v>
      </c>
      <c r="GP3560" s="81">
        <v>10</v>
      </c>
      <c r="GQ3560" s="81">
        <v>0</v>
      </c>
      <c r="GR3560" s="81" t="s">
        <v>448</v>
      </c>
      <c r="GS3560" s="81">
        <v>1.1148832299820636E-2</v>
      </c>
      <c r="GT3560" s="81">
        <v>2.6002430136062156</v>
      </c>
      <c r="GU3560" s="81">
        <v>1.1148832299820636E-2</v>
      </c>
      <c r="GV3560" s="81">
        <v>2.6002430136062156</v>
      </c>
      <c r="GW3560" s="81">
        <v>1.1148832299820636E-2</v>
      </c>
      <c r="GX3560" s="81">
        <v>2.6002430136062156</v>
      </c>
      <c r="GY3560" s="81">
        <v>1.1148832299820636E-2</v>
      </c>
      <c r="GZ3560" s="81">
        <v>2.6002430136062156</v>
      </c>
    </row>
    <row r="3561" spans="98:208" x14ac:dyDescent="0.25">
      <c r="CT3561" s="81" t="s">
        <v>155</v>
      </c>
      <c r="CU3561" s="81" t="s">
        <v>475</v>
      </c>
      <c r="CV3561" s="81" t="s">
        <v>459</v>
      </c>
      <c r="CW3561" s="81">
        <v>2029</v>
      </c>
      <c r="CX3561" s="81">
        <v>0</v>
      </c>
      <c r="CY3561" s="81">
        <v>0</v>
      </c>
      <c r="CZ3561" s="81">
        <v>0</v>
      </c>
      <c r="DA3561" s="81">
        <v>0</v>
      </c>
      <c r="DB3561" s="81">
        <v>5.7770153400785231</v>
      </c>
      <c r="DC3561" s="81">
        <v>0.74733835430389828</v>
      </c>
      <c r="DD3561" s="81">
        <v>3.2379513401017399</v>
      </c>
      <c r="DE3561" s="81">
        <v>1.791725645672849</v>
      </c>
      <c r="DF3561" s="81">
        <v>8.3319499833580998E-3</v>
      </c>
      <c r="DG3561" s="81">
        <v>8.3319499833580998E-3</v>
      </c>
      <c r="DH3561" s="81">
        <v>8.3319499833580998E-3</v>
      </c>
      <c r="DI3561" s="81">
        <v>8.3319499833580998E-3</v>
      </c>
      <c r="DJ3561" s="81">
        <v>4.803254446942685E-5</v>
      </c>
      <c r="DL3561" s="81">
        <v>0</v>
      </c>
      <c r="DM3561" s="81">
        <v>4.0020475809268822E-7</v>
      </c>
      <c r="DN3561" s="81">
        <v>4.0020475809268822E-7</v>
      </c>
      <c r="DO3561" s="81">
        <v>0</v>
      </c>
      <c r="DP3561" s="81">
        <v>4.0020475809268822E-7</v>
      </c>
      <c r="DQ3561" s="81">
        <v>4.0020475809268822E-7</v>
      </c>
      <c r="DR3561" s="81">
        <v>0</v>
      </c>
      <c r="DS3561" s="81">
        <v>4.0020475809268822E-7</v>
      </c>
      <c r="DT3561" s="81">
        <v>4.0020475809268822E-7</v>
      </c>
      <c r="DU3561" s="81">
        <v>0</v>
      </c>
      <c r="DV3561" s="81">
        <v>4.0020475809268822E-7</v>
      </c>
      <c r="DW3561" s="81">
        <v>4.0020475809268822E-7</v>
      </c>
      <c r="GE3561" s="81" t="s">
        <v>449</v>
      </c>
      <c r="GF3561" s="81" t="s">
        <v>155</v>
      </c>
      <c r="GG3561" s="81" t="s">
        <v>477</v>
      </c>
      <c r="GH3561" s="81" t="s">
        <v>451</v>
      </c>
      <c r="GI3561" s="81">
        <v>2026</v>
      </c>
      <c r="GJ3561" s="81" t="s">
        <v>201</v>
      </c>
      <c r="GK3561" s="81">
        <v>233.23007680795851</v>
      </c>
      <c r="GL3561" s="81">
        <v>88.424520000000001</v>
      </c>
      <c r="GM3561" s="81">
        <v>2026</v>
      </c>
      <c r="GN3561" s="81" t="s">
        <v>173</v>
      </c>
      <c r="GO3561" s="81">
        <v>1.1148832299820636E-2</v>
      </c>
      <c r="GP3561" s="81">
        <v>10</v>
      </c>
      <c r="GQ3561" s="81">
        <v>0</v>
      </c>
      <c r="GR3561" s="81" t="s">
        <v>448</v>
      </c>
      <c r="GS3561" s="81">
        <v>1.1148832299820636E-2</v>
      </c>
      <c r="GT3561" s="81">
        <v>2.6002430136062156</v>
      </c>
      <c r="GU3561" s="81">
        <v>1.1148832299820636E-2</v>
      </c>
      <c r="GV3561" s="81">
        <v>2.6002430136062156</v>
      </c>
      <c r="GW3561" s="81">
        <v>1.1148832299820636E-2</v>
      </c>
      <c r="GX3561" s="81">
        <v>2.6002430136062156</v>
      </c>
      <c r="GY3561" s="81">
        <v>1.1148832299820636E-2</v>
      </c>
      <c r="GZ3561" s="81">
        <v>2.6002430136062156</v>
      </c>
    </row>
    <row r="3562" spans="98:208" x14ac:dyDescent="0.25">
      <c r="CT3562" s="81" t="s">
        <v>155</v>
      </c>
      <c r="CU3562" s="81" t="s">
        <v>475</v>
      </c>
      <c r="CV3562" s="81" t="s">
        <v>459</v>
      </c>
      <c r="CW3562" s="81">
        <v>2030</v>
      </c>
      <c r="CX3562" s="81">
        <v>0</v>
      </c>
      <c r="CY3562" s="81">
        <v>0</v>
      </c>
      <c r="CZ3562" s="81">
        <v>0</v>
      </c>
      <c r="DA3562" s="81">
        <v>0</v>
      </c>
      <c r="DB3562" s="81">
        <v>5.7770153400785231</v>
      </c>
      <c r="DC3562" s="81">
        <v>0.74733835430389828</v>
      </c>
      <c r="DD3562" s="81">
        <v>3.2379513401017399</v>
      </c>
      <c r="DE3562" s="81">
        <v>1.791725645672849</v>
      </c>
      <c r="DF3562" s="81">
        <v>0</v>
      </c>
      <c r="DG3562" s="81">
        <v>8.3319499833580998E-3</v>
      </c>
      <c r="DH3562" s="81">
        <v>8.3319499833580998E-3</v>
      </c>
      <c r="DI3562" s="81">
        <v>8.3319499833580998E-3</v>
      </c>
      <c r="DJ3562" s="81">
        <v>4.803254446942685E-5</v>
      </c>
      <c r="DL3562" s="81">
        <v>0</v>
      </c>
      <c r="DM3562" s="81">
        <v>0</v>
      </c>
      <c r="DN3562" s="81">
        <v>0</v>
      </c>
      <c r="DO3562" s="81">
        <v>0</v>
      </c>
      <c r="DP3562" s="81">
        <v>4.0020475809268822E-7</v>
      </c>
      <c r="DQ3562" s="81">
        <v>4.0020475809268822E-7</v>
      </c>
      <c r="DR3562" s="81">
        <v>0</v>
      </c>
      <c r="DS3562" s="81">
        <v>4.0020475809268822E-7</v>
      </c>
      <c r="DT3562" s="81">
        <v>4.0020475809268822E-7</v>
      </c>
      <c r="DU3562" s="81">
        <v>0</v>
      </c>
      <c r="DV3562" s="81">
        <v>4.0020475809268822E-7</v>
      </c>
      <c r="DW3562" s="81">
        <v>4.0020475809268822E-7</v>
      </c>
      <c r="GE3562" s="81" t="s">
        <v>449</v>
      </c>
      <c r="GF3562" s="81" t="s">
        <v>155</v>
      </c>
      <c r="GG3562" s="81" t="s">
        <v>477</v>
      </c>
      <c r="GH3562" s="81" t="s">
        <v>451</v>
      </c>
      <c r="GI3562" s="81">
        <v>2027</v>
      </c>
      <c r="GJ3562" s="81" t="s">
        <v>201</v>
      </c>
      <c r="GK3562" s="81">
        <v>233.23007680795851</v>
      </c>
      <c r="GL3562" s="81">
        <v>88.424520000000001</v>
      </c>
      <c r="GM3562" s="81">
        <v>2027</v>
      </c>
      <c r="GN3562" s="81" t="s">
        <v>173</v>
      </c>
      <c r="GO3562" s="81">
        <v>1.1148832299820636E-2</v>
      </c>
      <c r="GP3562" s="81">
        <v>10</v>
      </c>
      <c r="GQ3562" s="81">
        <v>0</v>
      </c>
      <c r="GR3562" s="81" t="s">
        <v>448</v>
      </c>
      <c r="GS3562" s="81">
        <v>1.1148832299820636E-2</v>
      </c>
      <c r="GT3562" s="81">
        <v>2.6002430136062156</v>
      </c>
      <c r="GU3562" s="81">
        <v>1.1148832299820636E-2</v>
      </c>
      <c r="GV3562" s="81">
        <v>2.6002430136062156</v>
      </c>
      <c r="GW3562" s="81">
        <v>1.1148832299820636E-2</v>
      </c>
      <c r="GX3562" s="81">
        <v>2.6002430136062156</v>
      </c>
      <c r="GY3562" s="81">
        <v>1.1148832299820636E-2</v>
      </c>
      <c r="GZ3562" s="81">
        <v>2.6002430136062156</v>
      </c>
    </row>
    <row r="3563" spans="98:208" x14ac:dyDescent="0.25">
      <c r="CT3563" s="81" t="s">
        <v>155</v>
      </c>
      <c r="CU3563" s="81" t="s">
        <v>475</v>
      </c>
      <c r="CV3563" s="81" t="s">
        <v>459</v>
      </c>
      <c r="CW3563" s="81">
        <v>2031</v>
      </c>
      <c r="CX3563" s="81">
        <v>0</v>
      </c>
      <c r="CY3563" s="81">
        <v>0</v>
      </c>
      <c r="CZ3563" s="81">
        <v>0</v>
      </c>
      <c r="DA3563" s="81">
        <v>0</v>
      </c>
      <c r="DB3563" s="81">
        <v>5.7770153400785231</v>
      </c>
      <c r="DC3563" s="81">
        <v>0.74733835430389828</v>
      </c>
      <c r="DD3563" s="81">
        <v>3.2379513401017399</v>
      </c>
      <c r="DE3563" s="81">
        <v>1.791725645672849</v>
      </c>
      <c r="DF3563" s="81">
        <v>0</v>
      </c>
      <c r="DG3563" s="81">
        <v>0</v>
      </c>
      <c r="DH3563" s="81">
        <v>8.3319499833580998E-3</v>
      </c>
      <c r="DI3563" s="81">
        <v>8.3319499833580998E-3</v>
      </c>
      <c r="DJ3563" s="81">
        <v>4.803254446942685E-5</v>
      </c>
      <c r="DL3563" s="81">
        <v>0</v>
      </c>
      <c r="DM3563" s="81">
        <v>0</v>
      </c>
      <c r="DN3563" s="81">
        <v>0</v>
      </c>
      <c r="DO3563" s="81">
        <v>0</v>
      </c>
      <c r="DP3563" s="81">
        <v>0</v>
      </c>
      <c r="DQ3563" s="81">
        <v>0</v>
      </c>
      <c r="DR3563" s="81">
        <v>0</v>
      </c>
      <c r="DS3563" s="81">
        <v>4.0020475809268822E-7</v>
      </c>
      <c r="DT3563" s="81">
        <v>4.0020475809268822E-7</v>
      </c>
      <c r="DU3563" s="81">
        <v>0</v>
      </c>
      <c r="DV3563" s="81">
        <v>4.0020475809268822E-7</v>
      </c>
      <c r="DW3563" s="81">
        <v>4.0020475809268822E-7</v>
      </c>
      <c r="GE3563" s="81" t="s">
        <v>449</v>
      </c>
      <c r="GF3563" s="81" t="s">
        <v>155</v>
      </c>
      <c r="GG3563" s="81" t="s">
        <v>477</v>
      </c>
      <c r="GH3563" s="81" t="s">
        <v>451</v>
      </c>
      <c r="GI3563" s="81">
        <v>2028</v>
      </c>
      <c r="GJ3563" s="81" t="s">
        <v>201</v>
      </c>
      <c r="GK3563" s="81">
        <v>247.27299216496741</v>
      </c>
      <c r="GL3563" s="81">
        <v>88.424520000000001</v>
      </c>
      <c r="GM3563" s="81">
        <v>2028</v>
      </c>
      <c r="GN3563" s="81" t="s">
        <v>173</v>
      </c>
      <c r="GO3563" s="81">
        <v>1.1148832299820636E-2</v>
      </c>
      <c r="GP3563" s="81">
        <v>10</v>
      </c>
      <c r="GQ3563" s="81">
        <v>0</v>
      </c>
      <c r="GR3563" s="81" t="s">
        <v>448</v>
      </c>
      <c r="GS3563" s="81">
        <v>1.1148832299820636E-2</v>
      </c>
      <c r="GT3563" s="81">
        <v>2.7568051219220839</v>
      </c>
      <c r="GU3563" s="81">
        <v>1.1148832299820636E-2</v>
      </c>
      <c r="GV3563" s="81">
        <v>2.7568051219220839</v>
      </c>
      <c r="GW3563" s="81">
        <v>1.1148832299820636E-2</v>
      </c>
      <c r="GX3563" s="81">
        <v>2.7568051219220839</v>
      </c>
      <c r="GY3563" s="81">
        <v>1.1148832299820636E-2</v>
      </c>
      <c r="GZ3563" s="81">
        <v>2.7568051219220839</v>
      </c>
    </row>
    <row r="3564" spans="98:208" x14ac:dyDescent="0.25">
      <c r="CT3564" s="81" t="s">
        <v>155</v>
      </c>
      <c r="CU3564" s="81" t="s">
        <v>475</v>
      </c>
      <c r="CV3564" s="81" t="s">
        <v>459</v>
      </c>
      <c r="CW3564" s="81">
        <v>2032</v>
      </c>
      <c r="CX3564" s="81">
        <v>0</v>
      </c>
      <c r="CY3564" s="81">
        <v>0</v>
      </c>
      <c r="CZ3564" s="81">
        <v>0</v>
      </c>
      <c r="DA3564" s="81">
        <v>0</v>
      </c>
      <c r="DB3564" s="81">
        <v>5.7770153400785231</v>
      </c>
      <c r="DC3564" s="81">
        <v>0.74733835430389828</v>
      </c>
      <c r="DD3564" s="81">
        <v>3.2379513401017399</v>
      </c>
      <c r="DE3564" s="81">
        <v>1.791725645672849</v>
      </c>
      <c r="DF3564" s="81">
        <v>0</v>
      </c>
      <c r="DG3564" s="81">
        <v>0</v>
      </c>
      <c r="DH3564" s="81">
        <v>0</v>
      </c>
      <c r="DI3564" s="81">
        <v>8.3319499833580998E-3</v>
      </c>
      <c r="DJ3564" s="81">
        <v>4.803254446942685E-5</v>
      </c>
      <c r="DL3564" s="81">
        <v>0</v>
      </c>
      <c r="DM3564" s="81">
        <v>0</v>
      </c>
      <c r="DN3564" s="81">
        <v>0</v>
      </c>
      <c r="DO3564" s="81">
        <v>0</v>
      </c>
      <c r="DP3564" s="81">
        <v>0</v>
      </c>
      <c r="DQ3564" s="81">
        <v>0</v>
      </c>
      <c r="DR3564" s="81">
        <v>0</v>
      </c>
      <c r="DS3564" s="81">
        <v>0</v>
      </c>
      <c r="DT3564" s="81">
        <v>0</v>
      </c>
      <c r="DU3564" s="81">
        <v>0</v>
      </c>
      <c r="DV3564" s="81">
        <v>4.0020475809268822E-7</v>
      </c>
      <c r="DW3564" s="81">
        <v>4.0020475809268822E-7</v>
      </c>
      <c r="GE3564" s="81" t="s">
        <v>449</v>
      </c>
      <c r="GF3564" s="81" t="s">
        <v>155</v>
      </c>
      <c r="GG3564" s="81" t="s">
        <v>477</v>
      </c>
      <c r="GH3564" s="81" t="s">
        <v>451</v>
      </c>
      <c r="GI3564" s="81">
        <v>2029</v>
      </c>
      <c r="GJ3564" s="81" t="s">
        <v>201</v>
      </c>
      <c r="GK3564" s="81">
        <v>247.27299216496741</v>
      </c>
      <c r="GL3564" s="81">
        <v>88.424520000000001</v>
      </c>
      <c r="GM3564" s="81">
        <v>2029</v>
      </c>
      <c r="GN3564" s="81" t="s">
        <v>173</v>
      </c>
      <c r="GO3564" s="81">
        <v>1.1148832299820636E-2</v>
      </c>
      <c r="GP3564" s="81">
        <v>10</v>
      </c>
      <c r="GQ3564" s="81">
        <v>0</v>
      </c>
      <c r="GR3564" s="81" t="s">
        <v>448</v>
      </c>
      <c r="GS3564" s="81">
        <v>1.1148832299820636E-2</v>
      </c>
      <c r="GT3564" s="81">
        <v>2.7568051219220839</v>
      </c>
      <c r="GU3564" s="81">
        <v>1.1148832299820636E-2</v>
      </c>
      <c r="GV3564" s="81">
        <v>2.7568051219220839</v>
      </c>
      <c r="GW3564" s="81">
        <v>1.1148832299820636E-2</v>
      </c>
      <c r="GX3564" s="81">
        <v>2.7568051219220839</v>
      </c>
      <c r="GY3564" s="81">
        <v>1.1148832299820636E-2</v>
      </c>
      <c r="GZ3564" s="81">
        <v>2.7568051219220839</v>
      </c>
    </row>
    <row r="3565" spans="98:208" x14ac:dyDescent="0.25">
      <c r="CT3565" s="81" t="s">
        <v>155</v>
      </c>
      <c r="CU3565" s="81" t="s">
        <v>475</v>
      </c>
      <c r="CV3565" s="81" t="s">
        <v>460</v>
      </c>
      <c r="CW3565" s="81">
        <v>2020</v>
      </c>
      <c r="CX3565" s="81">
        <v>0</v>
      </c>
      <c r="CY3565" s="81">
        <v>0</v>
      </c>
      <c r="CZ3565" s="81">
        <v>0</v>
      </c>
      <c r="DA3565" s="81">
        <v>0</v>
      </c>
      <c r="DB3565" s="81">
        <v>7.7900575334948499E-2</v>
      </c>
      <c r="DC3565" s="81">
        <v>3.6425060683954368E-2</v>
      </c>
      <c r="DD3565" s="81">
        <v>1.580872452542864E-3</v>
      </c>
      <c r="DE3565" s="81">
        <v>3.9894642198450431E-2</v>
      </c>
      <c r="DF3565" s="81">
        <v>4.0609689307619719E-4</v>
      </c>
      <c r="DG3565" s="81">
        <v>0</v>
      </c>
      <c r="DH3565" s="81">
        <v>0</v>
      </c>
      <c r="DI3565" s="81">
        <v>0</v>
      </c>
      <c r="DJ3565" s="81">
        <v>4.1898647726726149E-3</v>
      </c>
      <c r="DL3565" s="81">
        <v>0</v>
      </c>
      <c r="DM3565" s="81">
        <v>1.7014910665917562E-6</v>
      </c>
      <c r="DN3565" s="81">
        <v>1.7014910665917562E-6</v>
      </c>
      <c r="DO3565" s="81">
        <v>0</v>
      </c>
      <c r="DP3565" s="81">
        <v>0</v>
      </c>
      <c r="DQ3565" s="81">
        <v>0</v>
      </c>
      <c r="DR3565" s="81">
        <v>0</v>
      </c>
      <c r="DS3565" s="81">
        <v>0</v>
      </c>
      <c r="DT3565" s="81">
        <v>0</v>
      </c>
      <c r="DU3565" s="81">
        <v>0</v>
      </c>
      <c r="DV3565" s="81">
        <v>0</v>
      </c>
      <c r="DW3565" s="81">
        <v>0</v>
      </c>
      <c r="GE3565" s="81" t="s">
        <v>449</v>
      </c>
      <c r="GF3565" s="81" t="s">
        <v>155</v>
      </c>
      <c r="GG3565" s="81" t="s">
        <v>477</v>
      </c>
      <c r="GH3565" s="81" t="s">
        <v>451</v>
      </c>
      <c r="GI3565" s="81">
        <v>2030</v>
      </c>
      <c r="GJ3565" s="81" t="s">
        <v>201</v>
      </c>
      <c r="GK3565" s="81">
        <v>247.27299216496741</v>
      </c>
      <c r="GL3565" s="81">
        <v>88.424520000000001</v>
      </c>
      <c r="GM3565" s="81">
        <v>2030</v>
      </c>
      <c r="GN3565" s="81" t="s">
        <v>173</v>
      </c>
      <c r="GO3565" s="81">
        <v>1.1148832299820636E-2</v>
      </c>
      <c r="GP3565" s="81">
        <v>10</v>
      </c>
      <c r="GQ3565" s="81">
        <v>0</v>
      </c>
      <c r="GR3565" s="81" t="s">
        <v>448</v>
      </c>
      <c r="GS3565" s="81">
        <v>0</v>
      </c>
      <c r="GT3565" s="81">
        <v>0</v>
      </c>
      <c r="GU3565" s="81">
        <v>1.1148832299820636E-2</v>
      </c>
      <c r="GV3565" s="81">
        <v>2.7568051219220839</v>
      </c>
      <c r="GW3565" s="81">
        <v>1.1148832299820636E-2</v>
      </c>
      <c r="GX3565" s="81">
        <v>2.7568051219220839</v>
      </c>
      <c r="GY3565" s="81">
        <v>1.1148832299820636E-2</v>
      </c>
      <c r="GZ3565" s="81">
        <v>2.7568051219220839</v>
      </c>
    </row>
    <row r="3566" spans="98:208" x14ac:dyDescent="0.25">
      <c r="CT3566" s="81" t="s">
        <v>155</v>
      </c>
      <c r="CU3566" s="81" t="s">
        <v>475</v>
      </c>
      <c r="CV3566" s="81" t="s">
        <v>460</v>
      </c>
      <c r="CW3566" s="81">
        <v>2021</v>
      </c>
      <c r="CX3566" s="81">
        <v>0</v>
      </c>
      <c r="CY3566" s="81">
        <v>0</v>
      </c>
      <c r="CZ3566" s="81">
        <v>0</v>
      </c>
      <c r="DA3566" s="81">
        <v>0</v>
      </c>
      <c r="DB3566" s="81">
        <v>7.7900575334948499E-2</v>
      </c>
      <c r="DC3566" s="81">
        <v>3.6425060683954368E-2</v>
      </c>
      <c r="DD3566" s="81">
        <v>1.580872452542864E-3</v>
      </c>
      <c r="DE3566" s="81">
        <v>3.9894642198450431E-2</v>
      </c>
      <c r="DF3566" s="81">
        <v>4.0609689307619719E-4</v>
      </c>
      <c r="DG3566" s="81">
        <v>4.0609689307619719E-4</v>
      </c>
      <c r="DH3566" s="81">
        <v>0</v>
      </c>
      <c r="DI3566" s="81">
        <v>0</v>
      </c>
      <c r="DJ3566" s="81">
        <v>4.1898647726726149E-3</v>
      </c>
      <c r="DL3566" s="81">
        <v>0</v>
      </c>
      <c r="DM3566" s="81">
        <v>1.7014910665917562E-6</v>
      </c>
      <c r="DN3566" s="81">
        <v>1.7014910665917562E-6</v>
      </c>
      <c r="DO3566" s="81">
        <v>0</v>
      </c>
      <c r="DP3566" s="81">
        <v>1.7014910665917562E-6</v>
      </c>
      <c r="DQ3566" s="81">
        <v>1.7014910665917562E-6</v>
      </c>
      <c r="DR3566" s="81">
        <v>0</v>
      </c>
      <c r="DS3566" s="81">
        <v>0</v>
      </c>
      <c r="DT3566" s="81">
        <v>0</v>
      </c>
      <c r="DU3566" s="81">
        <v>0</v>
      </c>
      <c r="DV3566" s="81">
        <v>0</v>
      </c>
      <c r="DW3566" s="81">
        <v>0</v>
      </c>
      <c r="GE3566" s="81" t="s">
        <v>449</v>
      </c>
      <c r="GF3566" s="81" t="s">
        <v>155</v>
      </c>
      <c r="GG3566" s="81" t="s">
        <v>477</v>
      </c>
      <c r="GH3566" s="81" t="s">
        <v>451</v>
      </c>
      <c r="GI3566" s="81">
        <v>2031</v>
      </c>
      <c r="GJ3566" s="81" t="s">
        <v>201</v>
      </c>
      <c r="GK3566" s="81">
        <v>247.27299216496741</v>
      </c>
      <c r="GL3566" s="81">
        <v>88.424520000000001</v>
      </c>
      <c r="GM3566" s="81">
        <v>2031</v>
      </c>
      <c r="GN3566" s="81" t="s">
        <v>173</v>
      </c>
      <c r="GO3566" s="81">
        <v>1.1148832299820636E-2</v>
      </c>
      <c r="GP3566" s="81">
        <v>10</v>
      </c>
      <c r="GQ3566" s="81">
        <v>0</v>
      </c>
      <c r="GR3566" s="81" t="s">
        <v>448</v>
      </c>
      <c r="GS3566" s="81">
        <v>0</v>
      </c>
      <c r="GT3566" s="81">
        <v>0</v>
      </c>
      <c r="GU3566" s="81">
        <v>0</v>
      </c>
      <c r="GV3566" s="81">
        <v>0</v>
      </c>
      <c r="GW3566" s="81">
        <v>1.1148832299820636E-2</v>
      </c>
      <c r="GX3566" s="81">
        <v>2.7568051219220839</v>
      </c>
      <c r="GY3566" s="81">
        <v>1.1148832299820636E-2</v>
      </c>
      <c r="GZ3566" s="81">
        <v>2.7568051219220839</v>
      </c>
    </row>
    <row r="3567" spans="98:208" x14ac:dyDescent="0.25">
      <c r="CT3567" s="81" t="s">
        <v>155</v>
      </c>
      <c r="CU3567" s="81" t="s">
        <v>475</v>
      </c>
      <c r="CV3567" s="81" t="s">
        <v>460</v>
      </c>
      <c r="CW3567" s="81">
        <v>2022</v>
      </c>
      <c r="CX3567" s="81">
        <v>0</v>
      </c>
      <c r="CY3567" s="81">
        <v>0</v>
      </c>
      <c r="CZ3567" s="81">
        <v>0</v>
      </c>
      <c r="DA3567" s="81">
        <v>0</v>
      </c>
      <c r="DB3567" s="81">
        <v>7.7900575334948499E-2</v>
      </c>
      <c r="DC3567" s="81">
        <v>3.6425060683954368E-2</v>
      </c>
      <c r="DD3567" s="81">
        <v>1.580872452542864E-3</v>
      </c>
      <c r="DE3567" s="81">
        <v>3.9894642198450431E-2</v>
      </c>
      <c r="DF3567" s="81">
        <v>4.0609689307619719E-4</v>
      </c>
      <c r="DG3567" s="81">
        <v>4.0609689307619719E-4</v>
      </c>
      <c r="DH3567" s="81">
        <v>4.0609689307619719E-4</v>
      </c>
      <c r="DI3567" s="81">
        <v>0</v>
      </c>
      <c r="DJ3567" s="81">
        <v>4.1898647726726149E-3</v>
      </c>
      <c r="DL3567" s="81">
        <v>0</v>
      </c>
      <c r="DM3567" s="81">
        <v>1.7014910665917562E-6</v>
      </c>
      <c r="DN3567" s="81">
        <v>1.7014910665917562E-6</v>
      </c>
      <c r="DO3567" s="81">
        <v>0</v>
      </c>
      <c r="DP3567" s="81">
        <v>1.7014910665917562E-6</v>
      </c>
      <c r="DQ3567" s="81">
        <v>1.7014910665917562E-6</v>
      </c>
      <c r="DR3567" s="81">
        <v>0</v>
      </c>
      <c r="DS3567" s="81">
        <v>1.7014910665917562E-6</v>
      </c>
      <c r="DT3567" s="81">
        <v>1.7014910665917562E-6</v>
      </c>
      <c r="DU3567" s="81">
        <v>0</v>
      </c>
      <c r="DV3567" s="81">
        <v>0</v>
      </c>
      <c r="DW3567" s="81">
        <v>0</v>
      </c>
      <c r="GE3567" s="81" t="s">
        <v>449</v>
      </c>
      <c r="GF3567" s="81" t="s">
        <v>155</v>
      </c>
      <c r="GG3567" s="81" t="s">
        <v>477</v>
      </c>
      <c r="GH3567" s="81" t="s">
        <v>451</v>
      </c>
      <c r="GI3567" s="81">
        <v>2032</v>
      </c>
      <c r="GJ3567" s="81" t="s">
        <v>201</v>
      </c>
      <c r="GK3567" s="81">
        <v>247.27299216496741</v>
      </c>
      <c r="GL3567" s="81">
        <v>88.424520000000001</v>
      </c>
      <c r="GM3567" s="81">
        <v>2032</v>
      </c>
      <c r="GN3567" s="81" t="s">
        <v>173</v>
      </c>
      <c r="GO3567" s="81">
        <v>1.1148832299820636E-2</v>
      </c>
      <c r="GP3567" s="81">
        <v>10</v>
      </c>
      <c r="GQ3567" s="81">
        <v>0</v>
      </c>
      <c r="GR3567" s="81" t="s">
        <v>448</v>
      </c>
      <c r="GS3567" s="81">
        <v>0</v>
      </c>
      <c r="GT3567" s="81">
        <v>0</v>
      </c>
      <c r="GU3567" s="81">
        <v>0</v>
      </c>
      <c r="GV3567" s="81">
        <v>0</v>
      </c>
      <c r="GW3567" s="81">
        <v>0</v>
      </c>
      <c r="GX3567" s="81">
        <v>0</v>
      </c>
      <c r="GY3567" s="81">
        <v>1.1148832299820636E-2</v>
      </c>
      <c r="GZ3567" s="81">
        <v>2.7568051219220839</v>
      </c>
    </row>
    <row r="3568" spans="98:208" x14ac:dyDescent="0.25">
      <c r="CT3568" s="81" t="s">
        <v>155</v>
      </c>
      <c r="CU3568" s="81" t="s">
        <v>475</v>
      </c>
      <c r="CV3568" s="81" t="s">
        <v>460</v>
      </c>
      <c r="CW3568" s="81">
        <v>2023</v>
      </c>
      <c r="CX3568" s="81">
        <v>0</v>
      </c>
      <c r="CY3568" s="81">
        <v>0</v>
      </c>
      <c r="CZ3568" s="81">
        <v>0</v>
      </c>
      <c r="DA3568" s="81">
        <v>0</v>
      </c>
      <c r="DB3568" s="81">
        <v>8.0408269036977037E-2</v>
      </c>
      <c r="DC3568" s="81">
        <v>3.7590224611390582E-2</v>
      </c>
      <c r="DD3568" s="81">
        <v>1.6314334115686961E-3</v>
      </c>
      <c r="DE3568" s="81">
        <v>4.1186611014017348E-2</v>
      </c>
      <c r="DF3568" s="81">
        <v>4.1908711030498396E-4</v>
      </c>
      <c r="DG3568" s="81">
        <v>4.1908711030498396E-4</v>
      </c>
      <c r="DH3568" s="81">
        <v>4.1908711030498396E-4</v>
      </c>
      <c r="DI3568" s="81">
        <v>4.1908711030498396E-4</v>
      </c>
      <c r="DJ3568" s="81">
        <v>4.1898647726726149E-3</v>
      </c>
      <c r="DL3568" s="81">
        <v>0</v>
      </c>
      <c r="DM3568" s="81">
        <v>1.7559183201480147E-6</v>
      </c>
      <c r="DN3568" s="81">
        <v>1.7559183201480147E-6</v>
      </c>
      <c r="DO3568" s="81">
        <v>0</v>
      </c>
      <c r="DP3568" s="81">
        <v>1.7559183201480147E-6</v>
      </c>
      <c r="DQ3568" s="81">
        <v>1.7559183201480147E-6</v>
      </c>
      <c r="DR3568" s="81">
        <v>0</v>
      </c>
      <c r="DS3568" s="81">
        <v>1.7559183201480147E-6</v>
      </c>
      <c r="DT3568" s="81">
        <v>1.7559183201480147E-6</v>
      </c>
      <c r="DU3568" s="81">
        <v>0</v>
      </c>
      <c r="DV3568" s="81">
        <v>1.7559183201480147E-6</v>
      </c>
      <c r="DW3568" s="81">
        <v>1.7559183201480147E-6</v>
      </c>
      <c r="GE3568" s="81" t="s">
        <v>449</v>
      </c>
      <c r="GF3568" s="81" t="s">
        <v>155</v>
      </c>
      <c r="GG3568" s="81" t="s">
        <v>477</v>
      </c>
      <c r="GH3568" s="81" t="s">
        <v>452</v>
      </c>
      <c r="GI3568" s="81">
        <v>2021</v>
      </c>
      <c r="GJ3568" s="81" t="s">
        <v>201</v>
      </c>
      <c r="GK3568" s="81">
        <v>0.69641821681222327</v>
      </c>
      <c r="GL3568" s="81">
        <v>88.424520000000001</v>
      </c>
      <c r="GM3568" s="81">
        <v>2021</v>
      </c>
      <c r="GN3568" s="81" t="s">
        <v>173</v>
      </c>
      <c r="GO3568" s="81">
        <v>1.1148832299820636E-2</v>
      </c>
      <c r="GP3568" s="81">
        <v>10</v>
      </c>
      <c r="GQ3568" s="81">
        <v>0</v>
      </c>
      <c r="GR3568" s="81" t="s">
        <v>448</v>
      </c>
      <c r="GS3568" s="81">
        <v>1.1148832299820636E-2</v>
      </c>
      <c r="GT3568" s="81">
        <v>7.7642499097796058E-3</v>
      </c>
      <c r="GU3568" s="81">
        <v>1.1148832299820636E-2</v>
      </c>
      <c r="GV3568" s="81">
        <v>7.7642499097796058E-3</v>
      </c>
      <c r="GW3568" s="81">
        <v>0</v>
      </c>
      <c r="GX3568" s="81">
        <v>0</v>
      </c>
      <c r="GY3568" s="81">
        <v>0</v>
      </c>
      <c r="GZ3568" s="81">
        <v>0</v>
      </c>
    </row>
    <row r="3569" spans="98:208" x14ac:dyDescent="0.25">
      <c r="CT3569" s="81" t="s">
        <v>155</v>
      </c>
      <c r="CU3569" s="81" t="s">
        <v>475</v>
      </c>
      <c r="CV3569" s="81" t="s">
        <v>460</v>
      </c>
      <c r="CW3569" s="81">
        <v>2024</v>
      </c>
      <c r="CX3569" s="81">
        <v>0</v>
      </c>
      <c r="CY3569" s="81">
        <v>0</v>
      </c>
      <c r="CZ3569" s="81">
        <v>0</v>
      </c>
      <c r="DA3569" s="81">
        <v>0</v>
      </c>
      <c r="DB3569" s="81">
        <v>8.0408269036977037E-2</v>
      </c>
      <c r="DC3569" s="81">
        <v>3.7590224611390582E-2</v>
      </c>
      <c r="DD3569" s="81">
        <v>1.6314334115686961E-3</v>
      </c>
      <c r="DE3569" s="81">
        <v>4.1186611014017348E-2</v>
      </c>
      <c r="DF3569" s="81">
        <v>4.1908711030498396E-4</v>
      </c>
      <c r="DG3569" s="81">
        <v>4.1908711030498396E-4</v>
      </c>
      <c r="DH3569" s="81">
        <v>4.1908711030498396E-4</v>
      </c>
      <c r="DI3569" s="81">
        <v>4.1908711030498396E-4</v>
      </c>
      <c r="DJ3569" s="81">
        <v>4.1898647726726149E-3</v>
      </c>
      <c r="DL3569" s="81">
        <v>0</v>
      </c>
      <c r="DM3569" s="81">
        <v>1.7559183201480147E-6</v>
      </c>
      <c r="DN3569" s="81">
        <v>1.7559183201480147E-6</v>
      </c>
      <c r="DO3569" s="81">
        <v>0</v>
      </c>
      <c r="DP3569" s="81">
        <v>1.7559183201480147E-6</v>
      </c>
      <c r="DQ3569" s="81">
        <v>1.7559183201480147E-6</v>
      </c>
      <c r="DR3569" s="81">
        <v>0</v>
      </c>
      <c r="DS3569" s="81">
        <v>1.7559183201480147E-6</v>
      </c>
      <c r="DT3569" s="81">
        <v>1.7559183201480147E-6</v>
      </c>
      <c r="DU3569" s="81">
        <v>0</v>
      </c>
      <c r="DV3569" s="81">
        <v>1.7559183201480147E-6</v>
      </c>
      <c r="DW3569" s="81">
        <v>1.7559183201480147E-6</v>
      </c>
      <c r="GE3569" s="81" t="s">
        <v>449</v>
      </c>
      <c r="GF3569" s="81" t="s">
        <v>155</v>
      </c>
      <c r="GG3569" s="81" t="s">
        <v>477</v>
      </c>
      <c r="GH3569" s="81" t="s">
        <v>452</v>
      </c>
      <c r="GI3569" s="81">
        <v>2022</v>
      </c>
      <c r="GJ3569" s="81" t="s">
        <v>201</v>
      </c>
      <c r="GK3569" s="81">
        <v>0.69641821681222327</v>
      </c>
      <c r="GL3569" s="81">
        <v>88.424520000000001</v>
      </c>
      <c r="GM3569" s="81">
        <v>2022</v>
      </c>
      <c r="GN3569" s="81" t="s">
        <v>173</v>
      </c>
      <c r="GO3569" s="81">
        <v>1.1148832299820636E-2</v>
      </c>
      <c r="GP3569" s="81">
        <v>10</v>
      </c>
      <c r="GQ3569" s="81">
        <v>0</v>
      </c>
      <c r="GR3569" s="81" t="s">
        <v>448</v>
      </c>
      <c r="GS3569" s="81">
        <v>1.1148832299820636E-2</v>
      </c>
      <c r="GT3569" s="81">
        <v>7.7642499097796058E-3</v>
      </c>
      <c r="GU3569" s="81">
        <v>1.1148832299820636E-2</v>
      </c>
      <c r="GV3569" s="81">
        <v>7.7642499097796058E-3</v>
      </c>
      <c r="GW3569" s="81">
        <v>1.1148832299820636E-2</v>
      </c>
      <c r="GX3569" s="81">
        <v>7.7642499097796058E-3</v>
      </c>
      <c r="GY3569" s="81">
        <v>0</v>
      </c>
      <c r="GZ3569" s="81">
        <v>0</v>
      </c>
    </row>
    <row r="3570" spans="98:208" x14ac:dyDescent="0.25">
      <c r="CT3570" s="81" t="s">
        <v>155</v>
      </c>
      <c r="CU3570" s="81" t="s">
        <v>475</v>
      </c>
      <c r="CV3570" s="81" t="s">
        <v>460</v>
      </c>
      <c r="CW3570" s="81">
        <v>2025</v>
      </c>
      <c r="CX3570" s="81">
        <v>0</v>
      </c>
      <c r="CY3570" s="81">
        <v>0</v>
      </c>
      <c r="CZ3570" s="81">
        <v>0</v>
      </c>
      <c r="DA3570" s="81">
        <v>0</v>
      </c>
      <c r="DB3570" s="81">
        <v>8.0408269036977037E-2</v>
      </c>
      <c r="DC3570" s="81">
        <v>3.7590224611390582E-2</v>
      </c>
      <c r="DD3570" s="81">
        <v>1.6314334115686961E-3</v>
      </c>
      <c r="DE3570" s="81">
        <v>4.1186611014017348E-2</v>
      </c>
      <c r="DF3570" s="81">
        <v>4.1908711030498396E-4</v>
      </c>
      <c r="DG3570" s="81">
        <v>4.1908711030498396E-4</v>
      </c>
      <c r="DH3570" s="81">
        <v>4.1908711030498396E-4</v>
      </c>
      <c r="DI3570" s="81">
        <v>4.1908711030498396E-4</v>
      </c>
      <c r="DJ3570" s="81">
        <v>4.1898647726726149E-3</v>
      </c>
      <c r="DL3570" s="81">
        <v>0</v>
      </c>
      <c r="DM3570" s="81">
        <v>1.7559183201480147E-6</v>
      </c>
      <c r="DN3570" s="81">
        <v>1.7559183201480147E-6</v>
      </c>
      <c r="DO3570" s="81">
        <v>0</v>
      </c>
      <c r="DP3570" s="81">
        <v>1.7559183201480147E-6</v>
      </c>
      <c r="DQ3570" s="81">
        <v>1.7559183201480147E-6</v>
      </c>
      <c r="DR3570" s="81">
        <v>0</v>
      </c>
      <c r="DS3570" s="81">
        <v>1.7559183201480147E-6</v>
      </c>
      <c r="DT3570" s="81">
        <v>1.7559183201480147E-6</v>
      </c>
      <c r="DU3570" s="81">
        <v>0</v>
      </c>
      <c r="DV3570" s="81">
        <v>1.7559183201480147E-6</v>
      </c>
      <c r="DW3570" s="81">
        <v>1.7559183201480147E-6</v>
      </c>
      <c r="GE3570" s="81" t="s">
        <v>449</v>
      </c>
      <c r="GF3570" s="81" t="s">
        <v>155</v>
      </c>
      <c r="GG3570" s="81" t="s">
        <v>477</v>
      </c>
      <c r="GH3570" s="81" t="s">
        <v>452</v>
      </c>
      <c r="GI3570" s="81">
        <v>2023</v>
      </c>
      <c r="GJ3570" s="81" t="s">
        <v>201</v>
      </c>
      <c r="GK3570" s="81">
        <v>0.71896016785819872</v>
      </c>
      <c r="GL3570" s="81">
        <v>88.424520000000001</v>
      </c>
      <c r="GM3570" s="81">
        <v>2023</v>
      </c>
      <c r="GN3570" s="81" t="s">
        <v>173</v>
      </c>
      <c r="GO3570" s="81">
        <v>1.1148832299820636E-2</v>
      </c>
      <c r="GP3570" s="81">
        <v>10</v>
      </c>
      <c r="GQ3570" s="81">
        <v>0</v>
      </c>
      <c r="GR3570" s="81" t="s">
        <v>448</v>
      </c>
      <c r="GS3570" s="81">
        <v>1.1148832299820636E-2</v>
      </c>
      <c r="GT3570" s="81">
        <v>8.0155663417019515E-3</v>
      </c>
      <c r="GU3570" s="81">
        <v>1.1148832299820636E-2</v>
      </c>
      <c r="GV3570" s="81">
        <v>8.0155663417019515E-3</v>
      </c>
      <c r="GW3570" s="81">
        <v>1.1148832299820636E-2</v>
      </c>
      <c r="GX3570" s="81">
        <v>8.0155663417019515E-3</v>
      </c>
      <c r="GY3570" s="81">
        <v>1.1148832299820636E-2</v>
      </c>
      <c r="GZ3570" s="81">
        <v>8.0155663417019515E-3</v>
      </c>
    </row>
    <row r="3571" spans="98:208" x14ac:dyDescent="0.25">
      <c r="CT3571" s="81" t="s">
        <v>155</v>
      </c>
      <c r="CU3571" s="81" t="s">
        <v>475</v>
      </c>
      <c r="CV3571" s="81" t="s">
        <v>460</v>
      </c>
      <c r="CW3571" s="81">
        <v>2026</v>
      </c>
      <c r="CX3571" s="81">
        <v>0</v>
      </c>
      <c r="CY3571" s="81">
        <v>0</v>
      </c>
      <c r="CZ3571" s="81">
        <v>0</v>
      </c>
      <c r="DA3571" s="81">
        <v>0</v>
      </c>
      <c r="DB3571" s="81">
        <v>8.0408269036977037E-2</v>
      </c>
      <c r="DC3571" s="81">
        <v>3.7590224611390582E-2</v>
      </c>
      <c r="DD3571" s="81">
        <v>1.6314334115686961E-3</v>
      </c>
      <c r="DE3571" s="81">
        <v>4.1186611014017348E-2</v>
      </c>
      <c r="DF3571" s="81">
        <v>4.1908711030498396E-4</v>
      </c>
      <c r="DG3571" s="81">
        <v>4.1908711030498396E-4</v>
      </c>
      <c r="DH3571" s="81">
        <v>4.1908711030498396E-4</v>
      </c>
      <c r="DI3571" s="81">
        <v>4.1908711030498396E-4</v>
      </c>
      <c r="DJ3571" s="81">
        <v>4.1898647726726149E-3</v>
      </c>
      <c r="DL3571" s="81">
        <v>0</v>
      </c>
      <c r="DM3571" s="81">
        <v>1.7559183201480147E-6</v>
      </c>
      <c r="DN3571" s="81">
        <v>1.7559183201480147E-6</v>
      </c>
      <c r="DO3571" s="81">
        <v>0</v>
      </c>
      <c r="DP3571" s="81">
        <v>1.7559183201480147E-6</v>
      </c>
      <c r="DQ3571" s="81">
        <v>1.7559183201480147E-6</v>
      </c>
      <c r="DR3571" s="81">
        <v>0</v>
      </c>
      <c r="DS3571" s="81">
        <v>1.7559183201480147E-6</v>
      </c>
      <c r="DT3571" s="81">
        <v>1.7559183201480147E-6</v>
      </c>
      <c r="DU3571" s="81">
        <v>0</v>
      </c>
      <c r="DV3571" s="81">
        <v>1.7559183201480147E-6</v>
      </c>
      <c r="DW3571" s="81">
        <v>1.7559183201480147E-6</v>
      </c>
      <c r="GE3571" s="81" t="s">
        <v>449</v>
      </c>
      <c r="GF3571" s="81" t="s">
        <v>155</v>
      </c>
      <c r="GG3571" s="81" t="s">
        <v>477</v>
      </c>
      <c r="GH3571" s="81" t="s">
        <v>452</v>
      </c>
      <c r="GI3571" s="81">
        <v>2024</v>
      </c>
      <c r="GJ3571" s="81" t="s">
        <v>201</v>
      </c>
      <c r="GK3571" s="81">
        <v>0.71896016785819872</v>
      </c>
      <c r="GL3571" s="81">
        <v>88.424520000000001</v>
      </c>
      <c r="GM3571" s="81">
        <v>2024</v>
      </c>
      <c r="GN3571" s="81" t="s">
        <v>173</v>
      </c>
      <c r="GO3571" s="81">
        <v>1.1148832299820636E-2</v>
      </c>
      <c r="GP3571" s="81">
        <v>10</v>
      </c>
      <c r="GQ3571" s="81">
        <v>0</v>
      </c>
      <c r="GR3571" s="81" t="s">
        <v>448</v>
      </c>
      <c r="GS3571" s="81">
        <v>1.1148832299820636E-2</v>
      </c>
      <c r="GT3571" s="81">
        <v>8.0155663417019515E-3</v>
      </c>
      <c r="GU3571" s="81">
        <v>1.1148832299820636E-2</v>
      </c>
      <c r="GV3571" s="81">
        <v>8.0155663417019515E-3</v>
      </c>
      <c r="GW3571" s="81">
        <v>1.1148832299820636E-2</v>
      </c>
      <c r="GX3571" s="81">
        <v>8.0155663417019515E-3</v>
      </c>
      <c r="GY3571" s="81">
        <v>1.1148832299820636E-2</v>
      </c>
      <c r="GZ3571" s="81">
        <v>8.0155663417019515E-3</v>
      </c>
    </row>
    <row r="3572" spans="98:208" x14ac:dyDescent="0.25">
      <c r="CT3572" s="81" t="s">
        <v>155</v>
      </c>
      <c r="CU3572" s="81" t="s">
        <v>475</v>
      </c>
      <c r="CV3572" s="81" t="s">
        <v>460</v>
      </c>
      <c r="CW3572" s="81">
        <v>2027</v>
      </c>
      <c r="CX3572" s="81">
        <v>0</v>
      </c>
      <c r="CY3572" s="81">
        <v>0</v>
      </c>
      <c r="CZ3572" s="81">
        <v>0</v>
      </c>
      <c r="DA3572" s="81">
        <v>0</v>
      </c>
      <c r="DB3572" s="81">
        <v>8.0408269036977037E-2</v>
      </c>
      <c r="DC3572" s="81">
        <v>3.7590224611390582E-2</v>
      </c>
      <c r="DD3572" s="81">
        <v>1.6314334115686961E-3</v>
      </c>
      <c r="DE3572" s="81">
        <v>4.1186611014017348E-2</v>
      </c>
      <c r="DF3572" s="81">
        <v>4.1908711030498396E-4</v>
      </c>
      <c r="DG3572" s="81">
        <v>4.1908711030498396E-4</v>
      </c>
      <c r="DH3572" s="81">
        <v>4.1908711030498396E-4</v>
      </c>
      <c r="DI3572" s="81">
        <v>4.1908711030498396E-4</v>
      </c>
      <c r="DJ3572" s="81">
        <v>4.1898647726726149E-3</v>
      </c>
      <c r="DL3572" s="81">
        <v>0</v>
      </c>
      <c r="DM3572" s="81">
        <v>1.7559183201480147E-6</v>
      </c>
      <c r="DN3572" s="81">
        <v>1.7559183201480147E-6</v>
      </c>
      <c r="DO3572" s="81">
        <v>0</v>
      </c>
      <c r="DP3572" s="81">
        <v>1.7559183201480147E-6</v>
      </c>
      <c r="DQ3572" s="81">
        <v>1.7559183201480147E-6</v>
      </c>
      <c r="DR3572" s="81">
        <v>0</v>
      </c>
      <c r="DS3572" s="81">
        <v>1.7559183201480147E-6</v>
      </c>
      <c r="DT3572" s="81">
        <v>1.7559183201480147E-6</v>
      </c>
      <c r="DU3572" s="81">
        <v>0</v>
      </c>
      <c r="DV3572" s="81">
        <v>1.7559183201480147E-6</v>
      </c>
      <c r="DW3572" s="81">
        <v>1.7559183201480147E-6</v>
      </c>
      <c r="GE3572" s="81" t="s">
        <v>449</v>
      </c>
      <c r="GF3572" s="81" t="s">
        <v>155</v>
      </c>
      <c r="GG3572" s="81" t="s">
        <v>477</v>
      </c>
      <c r="GH3572" s="81" t="s">
        <v>452</v>
      </c>
      <c r="GI3572" s="81">
        <v>2025</v>
      </c>
      <c r="GJ3572" s="81" t="s">
        <v>201</v>
      </c>
      <c r="GK3572" s="81">
        <v>0.71896016785819872</v>
      </c>
      <c r="GL3572" s="81">
        <v>88.424520000000001</v>
      </c>
      <c r="GM3572" s="81">
        <v>2025</v>
      </c>
      <c r="GN3572" s="81" t="s">
        <v>173</v>
      </c>
      <c r="GO3572" s="81">
        <v>1.1148832299820636E-2</v>
      </c>
      <c r="GP3572" s="81">
        <v>10</v>
      </c>
      <c r="GQ3572" s="81">
        <v>0</v>
      </c>
      <c r="GR3572" s="81" t="s">
        <v>448</v>
      </c>
      <c r="GS3572" s="81">
        <v>1.1148832299820636E-2</v>
      </c>
      <c r="GT3572" s="81">
        <v>8.0155663417019515E-3</v>
      </c>
      <c r="GU3572" s="81">
        <v>1.1148832299820636E-2</v>
      </c>
      <c r="GV3572" s="81">
        <v>8.0155663417019515E-3</v>
      </c>
      <c r="GW3572" s="81">
        <v>1.1148832299820636E-2</v>
      </c>
      <c r="GX3572" s="81">
        <v>8.0155663417019515E-3</v>
      </c>
      <c r="GY3572" s="81">
        <v>1.1148832299820636E-2</v>
      </c>
      <c r="GZ3572" s="81">
        <v>8.0155663417019515E-3</v>
      </c>
    </row>
    <row r="3573" spans="98:208" x14ac:dyDescent="0.25">
      <c r="CT3573" s="81" t="s">
        <v>155</v>
      </c>
      <c r="CU3573" s="81" t="s">
        <v>475</v>
      </c>
      <c r="CV3573" s="81" t="s">
        <v>460</v>
      </c>
      <c r="CW3573" s="81">
        <v>2028</v>
      </c>
      <c r="CX3573" s="81">
        <v>0</v>
      </c>
      <c r="CY3573" s="81">
        <v>0</v>
      </c>
      <c r="CZ3573" s="81">
        <v>0</v>
      </c>
      <c r="DA3573" s="81">
        <v>0</v>
      </c>
      <c r="DB3573" s="81">
        <v>8.3606377745129412E-2</v>
      </c>
      <c r="DC3573" s="81">
        <v>3.9055083184886027E-2</v>
      </c>
      <c r="DD3573" s="81">
        <v>1.694997174106062E-3</v>
      </c>
      <c r="DE3573" s="81">
        <v>4.2856297386136499E-2</v>
      </c>
      <c r="DF3573" s="81">
        <v>4.3541857288383913E-4</v>
      </c>
      <c r="DG3573" s="81">
        <v>4.3541857288383913E-4</v>
      </c>
      <c r="DH3573" s="81">
        <v>4.3541857288383913E-4</v>
      </c>
      <c r="DI3573" s="81">
        <v>4.3541857288383913E-4</v>
      </c>
      <c r="DJ3573" s="81">
        <v>4.1898647726726149E-3</v>
      </c>
      <c r="DL3573" s="81">
        <v>0</v>
      </c>
      <c r="DM3573" s="81">
        <v>1.824344939893381E-6</v>
      </c>
      <c r="DN3573" s="81">
        <v>1.824344939893381E-6</v>
      </c>
      <c r="DO3573" s="81">
        <v>0</v>
      </c>
      <c r="DP3573" s="81">
        <v>1.824344939893381E-6</v>
      </c>
      <c r="DQ3573" s="81">
        <v>1.824344939893381E-6</v>
      </c>
      <c r="DR3573" s="81">
        <v>0</v>
      </c>
      <c r="DS3573" s="81">
        <v>1.824344939893381E-6</v>
      </c>
      <c r="DT3573" s="81">
        <v>1.824344939893381E-6</v>
      </c>
      <c r="DU3573" s="81">
        <v>0</v>
      </c>
      <c r="DV3573" s="81">
        <v>1.824344939893381E-6</v>
      </c>
      <c r="DW3573" s="81">
        <v>1.824344939893381E-6</v>
      </c>
      <c r="GE3573" s="81" t="s">
        <v>449</v>
      </c>
      <c r="GF3573" s="81" t="s">
        <v>155</v>
      </c>
      <c r="GG3573" s="81" t="s">
        <v>477</v>
      </c>
      <c r="GH3573" s="81" t="s">
        <v>452</v>
      </c>
      <c r="GI3573" s="81">
        <v>2026</v>
      </c>
      <c r="GJ3573" s="81" t="s">
        <v>201</v>
      </c>
      <c r="GK3573" s="81">
        <v>0.71896016785819872</v>
      </c>
      <c r="GL3573" s="81">
        <v>88.424520000000001</v>
      </c>
      <c r="GM3573" s="81">
        <v>2026</v>
      </c>
      <c r="GN3573" s="81" t="s">
        <v>173</v>
      </c>
      <c r="GO3573" s="81">
        <v>1.1148832299820636E-2</v>
      </c>
      <c r="GP3573" s="81">
        <v>10</v>
      </c>
      <c r="GQ3573" s="81">
        <v>0</v>
      </c>
      <c r="GR3573" s="81" t="s">
        <v>448</v>
      </c>
      <c r="GS3573" s="81">
        <v>1.1148832299820636E-2</v>
      </c>
      <c r="GT3573" s="81">
        <v>8.0155663417019515E-3</v>
      </c>
      <c r="GU3573" s="81">
        <v>1.1148832299820636E-2</v>
      </c>
      <c r="GV3573" s="81">
        <v>8.0155663417019515E-3</v>
      </c>
      <c r="GW3573" s="81">
        <v>1.1148832299820636E-2</v>
      </c>
      <c r="GX3573" s="81">
        <v>8.0155663417019515E-3</v>
      </c>
      <c r="GY3573" s="81">
        <v>1.1148832299820636E-2</v>
      </c>
      <c r="GZ3573" s="81">
        <v>8.0155663417019515E-3</v>
      </c>
    </row>
    <row r="3574" spans="98:208" x14ac:dyDescent="0.25">
      <c r="CT3574" s="81" t="s">
        <v>155</v>
      </c>
      <c r="CU3574" s="81" t="s">
        <v>475</v>
      </c>
      <c r="CV3574" s="81" t="s">
        <v>460</v>
      </c>
      <c r="CW3574" s="81">
        <v>2029</v>
      </c>
      <c r="CX3574" s="81">
        <v>0</v>
      </c>
      <c r="CY3574" s="81">
        <v>0</v>
      </c>
      <c r="CZ3574" s="81">
        <v>0</v>
      </c>
      <c r="DA3574" s="81">
        <v>0</v>
      </c>
      <c r="DB3574" s="81">
        <v>8.3606377745129412E-2</v>
      </c>
      <c r="DC3574" s="81">
        <v>3.9055083184886027E-2</v>
      </c>
      <c r="DD3574" s="81">
        <v>1.694997174106062E-3</v>
      </c>
      <c r="DE3574" s="81">
        <v>4.2856297386136499E-2</v>
      </c>
      <c r="DF3574" s="81">
        <v>4.3541857288383913E-4</v>
      </c>
      <c r="DG3574" s="81">
        <v>4.3541857288383913E-4</v>
      </c>
      <c r="DH3574" s="81">
        <v>4.3541857288383913E-4</v>
      </c>
      <c r="DI3574" s="81">
        <v>4.3541857288383913E-4</v>
      </c>
      <c r="DJ3574" s="81">
        <v>4.1898647726726149E-3</v>
      </c>
      <c r="DL3574" s="81">
        <v>0</v>
      </c>
      <c r="DM3574" s="81">
        <v>1.824344939893381E-6</v>
      </c>
      <c r="DN3574" s="81">
        <v>1.824344939893381E-6</v>
      </c>
      <c r="DO3574" s="81">
        <v>0</v>
      </c>
      <c r="DP3574" s="81">
        <v>1.824344939893381E-6</v>
      </c>
      <c r="DQ3574" s="81">
        <v>1.824344939893381E-6</v>
      </c>
      <c r="DR3574" s="81">
        <v>0</v>
      </c>
      <c r="DS3574" s="81">
        <v>1.824344939893381E-6</v>
      </c>
      <c r="DT3574" s="81">
        <v>1.824344939893381E-6</v>
      </c>
      <c r="DU3574" s="81">
        <v>0</v>
      </c>
      <c r="DV3574" s="81">
        <v>1.824344939893381E-6</v>
      </c>
      <c r="DW3574" s="81">
        <v>1.824344939893381E-6</v>
      </c>
      <c r="GE3574" s="81" t="s">
        <v>449</v>
      </c>
      <c r="GF3574" s="81" t="s">
        <v>155</v>
      </c>
      <c r="GG3574" s="81" t="s">
        <v>477</v>
      </c>
      <c r="GH3574" s="81" t="s">
        <v>452</v>
      </c>
      <c r="GI3574" s="81">
        <v>2027</v>
      </c>
      <c r="GJ3574" s="81" t="s">
        <v>201</v>
      </c>
      <c r="GK3574" s="81">
        <v>0.71896016785819872</v>
      </c>
      <c r="GL3574" s="81">
        <v>88.424520000000001</v>
      </c>
      <c r="GM3574" s="81">
        <v>2027</v>
      </c>
      <c r="GN3574" s="81" t="s">
        <v>173</v>
      </c>
      <c r="GO3574" s="81">
        <v>1.1148832299820636E-2</v>
      </c>
      <c r="GP3574" s="81">
        <v>10</v>
      </c>
      <c r="GQ3574" s="81">
        <v>0</v>
      </c>
      <c r="GR3574" s="81" t="s">
        <v>448</v>
      </c>
      <c r="GS3574" s="81">
        <v>1.1148832299820636E-2</v>
      </c>
      <c r="GT3574" s="81">
        <v>8.0155663417019515E-3</v>
      </c>
      <c r="GU3574" s="81">
        <v>1.1148832299820636E-2</v>
      </c>
      <c r="GV3574" s="81">
        <v>8.0155663417019515E-3</v>
      </c>
      <c r="GW3574" s="81">
        <v>1.1148832299820636E-2</v>
      </c>
      <c r="GX3574" s="81">
        <v>8.0155663417019515E-3</v>
      </c>
      <c r="GY3574" s="81">
        <v>1.1148832299820636E-2</v>
      </c>
      <c r="GZ3574" s="81">
        <v>8.0155663417019515E-3</v>
      </c>
    </row>
    <row r="3575" spans="98:208" x14ac:dyDescent="0.25">
      <c r="CT3575" s="81" t="s">
        <v>155</v>
      </c>
      <c r="CU3575" s="81" t="s">
        <v>475</v>
      </c>
      <c r="CV3575" s="81" t="s">
        <v>460</v>
      </c>
      <c r="CW3575" s="81">
        <v>2030</v>
      </c>
      <c r="CX3575" s="81">
        <v>0</v>
      </c>
      <c r="CY3575" s="81">
        <v>0</v>
      </c>
      <c r="CZ3575" s="81">
        <v>0</v>
      </c>
      <c r="DA3575" s="81">
        <v>0</v>
      </c>
      <c r="DB3575" s="81">
        <v>8.3606377745129412E-2</v>
      </c>
      <c r="DC3575" s="81">
        <v>3.9055083184886027E-2</v>
      </c>
      <c r="DD3575" s="81">
        <v>1.694997174106062E-3</v>
      </c>
      <c r="DE3575" s="81">
        <v>4.2856297386136499E-2</v>
      </c>
      <c r="DF3575" s="81">
        <v>0</v>
      </c>
      <c r="DG3575" s="81">
        <v>4.3541857288383913E-4</v>
      </c>
      <c r="DH3575" s="81">
        <v>4.3541857288383913E-4</v>
      </c>
      <c r="DI3575" s="81">
        <v>4.3541857288383913E-4</v>
      </c>
      <c r="DJ3575" s="81">
        <v>4.1898647726726149E-3</v>
      </c>
      <c r="DL3575" s="81">
        <v>0</v>
      </c>
      <c r="DM3575" s="81">
        <v>0</v>
      </c>
      <c r="DN3575" s="81">
        <v>0</v>
      </c>
      <c r="DO3575" s="81">
        <v>0</v>
      </c>
      <c r="DP3575" s="81">
        <v>1.824344939893381E-6</v>
      </c>
      <c r="DQ3575" s="81">
        <v>1.824344939893381E-6</v>
      </c>
      <c r="DR3575" s="81">
        <v>0</v>
      </c>
      <c r="DS3575" s="81">
        <v>1.824344939893381E-6</v>
      </c>
      <c r="DT3575" s="81">
        <v>1.824344939893381E-6</v>
      </c>
      <c r="DU3575" s="81">
        <v>0</v>
      </c>
      <c r="DV3575" s="81">
        <v>1.824344939893381E-6</v>
      </c>
      <c r="DW3575" s="81">
        <v>1.824344939893381E-6</v>
      </c>
      <c r="GE3575" s="81" t="s">
        <v>449</v>
      </c>
      <c r="GF3575" s="81" t="s">
        <v>155</v>
      </c>
      <c r="GG3575" s="81" t="s">
        <v>477</v>
      </c>
      <c r="GH3575" s="81" t="s">
        <v>452</v>
      </c>
      <c r="GI3575" s="81">
        <v>2028</v>
      </c>
      <c r="GJ3575" s="81" t="s">
        <v>201</v>
      </c>
      <c r="GK3575" s="81">
        <v>0.74733835430387174</v>
      </c>
      <c r="GL3575" s="81">
        <v>88.424520000000001</v>
      </c>
      <c r="GM3575" s="81">
        <v>2028</v>
      </c>
      <c r="GN3575" s="81" t="s">
        <v>173</v>
      </c>
      <c r="GO3575" s="81">
        <v>1.1148832299820636E-2</v>
      </c>
      <c r="GP3575" s="81">
        <v>10</v>
      </c>
      <c r="GQ3575" s="81">
        <v>0</v>
      </c>
      <c r="GR3575" s="81" t="s">
        <v>448</v>
      </c>
      <c r="GS3575" s="81">
        <v>1.1148832299820636E-2</v>
      </c>
      <c r="GT3575" s="81">
        <v>8.3319499833578031E-3</v>
      </c>
      <c r="GU3575" s="81">
        <v>1.1148832299820636E-2</v>
      </c>
      <c r="GV3575" s="81">
        <v>8.3319499833578031E-3</v>
      </c>
      <c r="GW3575" s="81">
        <v>1.1148832299820636E-2</v>
      </c>
      <c r="GX3575" s="81">
        <v>8.3319499833578031E-3</v>
      </c>
      <c r="GY3575" s="81">
        <v>1.1148832299820636E-2</v>
      </c>
      <c r="GZ3575" s="81">
        <v>8.3319499833578031E-3</v>
      </c>
    </row>
    <row r="3576" spans="98:208" x14ac:dyDescent="0.25">
      <c r="CT3576" s="81" t="s">
        <v>155</v>
      </c>
      <c r="CU3576" s="81" t="s">
        <v>475</v>
      </c>
      <c r="CV3576" s="81" t="s">
        <v>460</v>
      </c>
      <c r="CW3576" s="81">
        <v>2031</v>
      </c>
      <c r="CX3576" s="81">
        <v>0</v>
      </c>
      <c r="CY3576" s="81">
        <v>0</v>
      </c>
      <c r="CZ3576" s="81">
        <v>0</v>
      </c>
      <c r="DA3576" s="81">
        <v>0</v>
      </c>
      <c r="DB3576" s="81">
        <v>8.3606377745129412E-2</v>
      </c>
      <c r="DC3576" s="81">
        <v>3.9055083184886027E-2</v>
      </c>
      <c r="DD3576" s="81">
        <v>1.694997174106062E-3</v>
      </c>
      <c r="DE3576" s="81">
        <v>4.2856297386136499E-2</v>
      </c>
      <c r="DF3576" s="81">
        <v>0</v>
      </c>
      <c r="DG3576" s="81">
        <v>0</v>
      </c>
      <c r="DH3576" s="81">
        <v>4.3541857288383913E-4</v>
      </c>
      <c r="DI3576" s="81">
        <v>4.3541857288383913E-4</v>
      </c>
      <c r="DJ3576" s="81">
        <v>4.1898647726726149E-3</v>
      </c>
      <c r="DL3576" s="81">
        <v>0</v>
      </c>
      <c r="DM3576" s="81">
        <v>0</v>
      </c>
      <c r="DN3576" s="81">
        <v>0</v>
      </c>
      <c r="DO3576" s="81">
        <v>0</v>
      </c>
      <c r="DP3576" s="81">
        <v>0</v>
      </c>
      <c r="DQ3576" s="81">
        <v>0</v>
      </c>
      <c r="DR3576" s="81">
        <v>0</v>
      </c>
      <c r="DS3576" s="81">
        <v>1.824344939893381E-6</v>
      </c>
      <c r="DT3576" s="81">
        <v>1.824344939893381E-6</v>
      </c>
      <c r="DU3576" s="81">
        <v>0</v>
      </c>
      <c r="DV3576" s="81">
        <v>1.824344939893381E-6</v>
      </c>
      <c r="DW3576" s="81">
        <v>1.824344939893381E-6</v>
      </c>
      <c r="GE3576" s="81" t="s">
        <v>449</v>
      </c>
      <c r="GF3576" s="81" t="s">
        <v>155</v>
      </c>
      <c r="GG3576" s="81" t="s">
        <v>477</v>
      </c>
      <c r="GH3576" s="81" t="s">
        <v>452</v>
      </c>
      <c r="GI3576" s="81">
        <v>2029</v>
      </c>
      <c r="GJ3576" s="81" t="s">
        <v>201</v>
      </c>
      <c r="GK3576" s="81">
        <v>0.74733835430387174</v>
      </c>
      <c r="GL3576" s="81">
        <v>88.424520000000001</v>
      </c>
      <c r="GM3576" s="81">
        <v>2029</v>
      </c>
      <c r="GN3576" s="81" t="s">
        <v>173</v>
      </c>
      <c r="GO3576" s="81">
        <v>1.1148832299820636E-2</v>
      </c>
      <c r="GP3576" s="81">
        <v>10</v>
      </c>
      <c r="GQ3576" s="81">
        <v>0</v>
      </c>
      <c r="GR3576" s="81" t="s">
        <v>448</v>
      </c>
      <c r="GS3576" s="81">
        <v>1.1148832299820636E-2</v>
      </c>
      <c r="GT3576" s="81">
        <v>8.3319499833578031E-3</v>
      </c>
      <c r="GU3576" s="81">
        <v>1.1148832299820636E-2</v>
      </c>
      <c r="GV3576" s="81">
        <v>8.3319499833578031E-3</v>
      </c>
      <c r="GW3576" s="81">
        <v>1.1148832299820636E-2</v>
      </c>
      <c r="GX3576" s="81">
        <v>8.3319499833578031E-3</v>
      </c>
      <c r="GY3576" s="81">
        <v>1.1148832299820636E-2</v>
      </c>
      <c r="GZ3576" s="81">
        <v>8.3319499833578031E-3</v>
      </c>
    </row>
    <row r="3577" spans="98:208" x14ac:dyDescent="0.25">
      <c r="CT3577" s="81" t="s">
        <v>155</v>
      </c>
      <c r="CU3577" s="81" t="s">
        <v>475</v>
      </c>
      <c r="CV3577" s="81" t="s">
        <v>460</v>
      </c>
      <c r="CW3577" s="81">
        <v>2032</v>
      </c>
      <c r="CX3577" s="81">
        <v>0</v>
      </c>
      <c r="CY3577" s="81">
        <v>0</v>
      </c>
      <c r="CZ3577" s="81">
        <v>0</v>
      </c>
      <c r="DA3577" s="81">
        <v>0</v>
      </c>
      <c r="DB3577" s="81">
        <v>8.3606377745129412E-2</v>
      </c>
      <c r="DC3577" s="81">
        <v>3.9055083184886027E-2</v>
      </c>
      <c r="DD3577" s="81">
        <v>1.694997174106062E-3</v>
      </c>
      <c r="DE3577" s="81">
        <v>4.2856297386136499E-2</v>
      </c>
      <c r="DF3577" s="81">
        <v>0</v>
      </c>
      <c r="DG3577" s="81">
        <v>0</v>
      </c>
      <c r="DH3577" s="81">
        <v>0</v>
      </c>
      <c r="DI3577" s="81">
        <v>4.3541857288383913E-4</v>
      </c>
      <c r="DJ3577" s="81">
        <v>4.1898647726726149E-3</v>
      </c>
      <c r="DL3577" s="81">
        <v>0</v>
      </c>
      <c r="DM3577" s="81">
        <v>0</v>
      </c>
      <c r="DN3577" s="81">
        <v>0</v>
      </c>
      <c r="DO3577" s="81">
        <v>0</v>
      </c>
      <c r="DP3577" s="81">
        <v>0</v>
      </c>
      <c r="DQ3577" s="81">
        <v>0</v>
      </c>
      <c r="DR3577" s="81">
        <v>0</v>
      </c>
      <c r="DS3577" s="81">
        <v>0</v>
      </c>
      <c r="DT3577" s="81">
        <v>0</v>
      </c>
      <c r="DU3577" s="81">
        <v>0</v>
      </c>
      <c r="DV3577" s="81">
        <v>1.824344939893381E-6</v>
      </c>
      <c r="DW3577" s="81">
        <v>1.824344939893381E-6</v>
      </c>
      <c r="GE3577" s="81" t="s">
        <v>449</v>
      </c>
      <c r="GF3577" s="81" t="s">
        <v>155</v>
      </c>
      <c r="GG3577" s="81" t="s">
        <v>477</v>
      </c>
      <c r="GH3577" s="81" t="s">
        <v>452</v>
      </c>
      <c r="GI3577" s="81">
        <v>2030</v>
      </c>
      <c r="GJ3577" s="81" t="s">
        <v>201</v>
      </c>
      <c r="GK3577" s="81">
        <v>0.74733835430387174</v>
      </c>
      <c r="GL3577" s="81">
        <v>88.424520000000001</v>
      </c>
      <c r="GM3577" s="81">
        <v>2030</v>
      </c>
      <c r="GN3577" s="81" t="s">
        <v>173</v>
      </c>
      <c r="GO3577" s="81">
        <v>1.1148832299820636E-2</v>
      </c>
      <c r="GP3577" s="81">
        <v>10</v>
      </c>
      <c r="GQ3577" s="81">
        <v>0</v>
      </c>
      <c r="GR3577" s="81" t="s">
        <v>448</v>
      </c>
      <c r="GS3577" s="81">
        <v>0</v>
      </c>
      <c r="GT3577" s="81">
        <v>0</v>
      </c>
      <c r="GU3577" s="81">
        <v>1.1148832299820636E-2</v>
      </c>
      <c r="GV3577" s="81">
        <v>8.3319499833578031E-3</v>
      </c>
      <c r="GW3577" s="81">
        <v>1.1148832299820636E-2</v>
      </c>
      <c r="GX3577" s="81">
        <v>8.3319499833578031E-3</v>
      </c>
      <c r="GY3577" s="81">
        <v>1.1148832299820636E-2</v>
      </c>
      <c r="GZ3577" s="81">
        <v>8.3319499833578031E-3</v>
      </c>
    </row>
    <row r="3578" spans="98:208" x14ac:dyDescent="0.25">
      <c r="CT3578" s="81" t="s">
        <v>155</v>
      </c>
      <c r="CU3578" s="81" t="s">
        <v>475</v>
      </c>
      <c r="CV3578" s="81" t="s">
        <v>461</v>
      </c>
      <c r="CW3578" s="81">
        <v>2020</v>
      </c>
      <c r="CX3578" s="81">
        <v>0</v>
      </c>
      <c r="CY3578" s="81">
        <v>0</v>
      </c>
      <c r="CZ3578" s="81">
        <v>0</v>
      </c>
      <c r="DA3578" s="81">
        <v>0</v>
      </c>
      <c r="DB3578" s="81">
        <v>14146.13064133258</v>
      </c>
      <c r="DC3578" s="81">
        <v>222.2294216278315</v>
      </c>
      <c r="DD3578" s="81">
        <v>8585.72280924798</v>
      </c>
      <c r="DE3578" s="81">
        <v>5338.1784104567669</v>
      </c>
      <c r="DF3578" s="81">
        <v>2.4775985538148264</v>
      </c>
      <c r="DG3578" s="81">
        <v>0</v>
      </c>
      <c r="DH3578" s="81">
        <v>0</v>
      </c>
      <c r="DI3578" s="81">
        <v>0</v>
      </c>
      <c r="DJ3578" s="81">
        <v>1.3565696750509129E-4</v>
      </c>
      <c r="DL3578" s="81">
        <v>0</v>
      </c>
      <c r="DM3578" s="81">
        <v>3.3610350650551909E-4</v>
      </c>
      <c r="DN3578" s="81">
        <v>3.3610350650551909E-4</v>
      </c>
      <c r="DO3578" s="81">
        <v>0</v>
      </c>
      <c r="DP3578" s="81">
        <v>0</v>
      </c>
      <c r="DQ3578" s="81">
        <v>0</v>
      </c>
      <c r="DR3578" s="81">
        <v>0</v>
      </c>
      <c r="DS3578" s="81">
        <v>0</v>
      </c>
      <c r="DT3578" s="81">
        <v>0</v>
      </c>
      <c r="DU3578" s="81">
        <v>0</v>
      </c>
      <c r="DV3578" s="81">
        <v>0</v>
      </c>
      <c r="DW3578" s="81">
        <v>0</v>
      </c>
      <c r="GE3578" s="81" t="s">
        <v>449</v>
      </c>
      <c r="GF3578" s="81" t="s">
        <v>155</v>
      </c>
      <c r="GG3578" s="81" t="s">
        <v>477</v>
      </c>
      <c r="GH3578" s="81" t="s">
        <v>452</v>
      </c>
      <c r="GI3578" s="81">
        <v>2031</v>
      </c>
      <c r="GJ3578" s="81" t="s">
        <v>201</v>
      </c>
      <c r="GK3578" s="81">
        <v>0.74733835430387174</v>
      </c>
      <c r="GL3578" s="81">
        <v>88.424520000000001</v>
      </c>
      <c r="GM3578" s="81">
        <v>2031</v>
      </c>
      <c r="GN3578" s="81" t="s">
        <v>173</v>
      </c>
      <c r="GO3578" s="81">
        <v>1.1148832299820636E-2</v>
      </c>
      <c r="GP3578" s="81">
        <v>10</v>
      </c>
      <c r="GQ3578" s="81">
        <v>0</v>
      </c>
      <c r="GR3578" s="81" t="s">
        <v>448</v>
      </c>
      <c r="GS3578" s="81">
        <v>0</v>
      </c>
      <c r="GT3578" s="81">
        <v>0</v>
      </c>
      <c r="GU3578" s="81">
        <v>0</v>
      </c>
      <c r="GV3578" s="81">
        <v>0</v>
      </c>
      <c r="GW3578" s="81">
        <v>1.1148832299820636E-2</v>
      </c>
      <c r="GX3578" s="81">
        <v>8.3319499833578031E-3</v>
      </c>
      <c r="GY3578" s="81">
        <v>1.1148832299820636E-2</v>
      </c>
      <c r="GZ3578" s="81">
        <v>8.3319499833578031E-3</v>
      </c>
    </row>
    <row r="3579" spans="98:208" x14ac:dyDescent="0.25">
      <c r="CT3579" s="81" t="s">
        <v>155</v>
      </c>
      <c r="CU3579" s="81" t="s">
        <v>475</v>
      </c>
      <c r="CV3579" s="81" t="s">
        <v>461</v>
      </c>
      <c r="CW3579" s="81">
        <v>2021</v>
      </c>
      <c r="CX3579" s="81">
        <v>0</v>
      </c>
      <c r="CY3579" s="81">
        <v>0</v>
      </c>
      <c r="CZ3579" s="81">
        <v>0</v>
      </c>
      <c r="DA3579" s="81">
        <v>0</v>
      </c>
      <c r="DB3579" s="81">
        <v>14146.13064133258</v>
      </c>
      <c r="DC3579" s="81">
        <v>222.2294216278315</v>
      </c>
      <c r="DD3579" s="81">
        <v>8585.72280924798</v>
      </c>
      <c r="DE3579" s="81">
        <v>5338.1784104567669</v>
      </c>
      <c r="DF3579" s="81">
        <v>2.4775985538148264</v>
      </c>
      <c r="DG3579" s="81">
        <v>2.4775985538148264</v>
      </c>
      <c r="DH3579" s="81">
        <v>0</v>
      </c>
      <c r="DI3579" s="81">
        <v>0</v>
      </c>
      <c r="DJ3579" s="81">
        <v>1.3565696750509129E-4</v>
      </c>
      <c r="DL3579" s="81">
        <v>0</v>
      </c>
      <c r="DM3579" s="81">
        <v>3.3610350650551909E-4</v>
      </c>
      <c r="DN3579" s="81">
        <v>3.3610350650551909E-4</v>
      </c>
      <c r="DO3579" s="81">
        <v>0</v>
      </c>
      <c r="DP3579" s="81">
        <v>3.3610350650551909E-4</v>
      </c>
      <c r="DQ3579" s="81">
        <v>3.3610350650551909E-4</v>
      </c>
      <c r="DR3579" s="81">
        <v>0</v>
      </c>
      <c r="DS3579" s="81">
        <v>0</v>
      </c>
      <c r="DT3579" s="81">
        <v>0</v>
      </c>
      <c r="DU3579" s="81">
        <v>0</v>
      </c>
      <c r="DV3579" s="81">
        <v>0</v>
      </c>
      <c r="DW3579" s="81">
        <v>0</v>
      </c>
      <c r="GE3579" s="81" t="s">
        <v>449</v>
      </c>
      <c r="GF3579" s="81" t="s">
        <v>155</v>
      </c>
      <c r="GG3579" s="81" t="s">
        <v>477</v>
      </c>
      <c r="GH3579" s="81" t="s">
        <v>452</v>
      </c>
      <c r="GI3579" s="81">
        <v>2032</v>
      </c>
      <c r="GJ3579" s="81" t="s">
        <v>201</v>
      </c>
      <c r="GK3579" s="81">
        <v>0.74733835430387174</v>
      </c>
      <c r="GL3579" s="81">
        <v>88.424520000000001</v>
      </c>
      <c r="GM3579" s="81">
        <v>2032</v>
      </c>
      <c r="GN3579" s="81" t="s">
        <v>173</v>
      </c>
      <c r="GO3579" s="81">
        <v>1.1148832299820636E-2</v>
      </c>
      <c r="GP3579" s="81">
        <v>10</v>
      </c>
      <c r="GQ3579" s="81">
        <v>0</v>
      </c>
      <c r="GR3579" s="81" t="s">
        <v>448</v>
      </c>
      <c r="GS3579" s="81">
        <v>0</v>
      </c>
      <c r="GT3579" s="81">
        <v>0</v>
      </c>
      <c r="GU3579" s="81">
        <v>0</v>
      </c>
      <c r="GV3579" s="81">
        <v>0</v>
      </c>
      <c r="GW3579" s="81">
        <v>0</v>
      </c>
      <c r="GX3579" s="81">
        <v>0</v>
      </c>
      <c r="GY3579" s="81">
        <v>1.1148832299820636E-2</v>
      </c>
      <c r="GZ3579" s="81">
        <v>8.3319499833578031E-3</v>
      </c>
    </row>
    <row r="3580" spans="98:208" x14ac:dyDescent="0.25">
      <c r="CT3580" s="81" t="s">
        <v>155</v>
      </c>
      <c r="CU3580" s="81" t="s">
        <v>475</v>
      </c>
      <c r="CV3580" s="81" t="s">
        <v>461</v>
      </c>
      <c r="CW3580" s="81">
        <v>2022</v>
      </c>
      <c r="CX3580" s="81">
        <v>0</v>
      </c>
      <c r="CY3580" s="81">
        <v>0</v>
      </c>
      <c r="CZ3580" s="81">
        <v>0</v>
      </c>
      <c r="DA3580" s="81">
        <v>0</v>
      </c>
      <c r="DB3580" s="81">
        <v>14146.13064133258</v>
      </c>
      <c r="DC3580" s="81">
        <v>222.2294216278315</v>
      </c>
      <c r="DD3580" s="81">
        <v>8585.72280924798</v>
      </c>
      <c r="DE3580" s="81">
        <v>5338.1784104567669</v>
      </c>
      <c r="DF3580" s="81">
        <v>2.4775985538148264</v>
      </c>
      <c r="DG3580" s="81">
        <v>2.4775985538148264</v>
      </c>
      <c r="DH3580" s="81">
        <v>2.4775985538148264</v>
      </c>
      <c r="DI3580" s="81">
        <v>0</v>
      </c>
      <c r="DJ3580" s="81">
        <v>1.3565696750509129E-4</v>
      </c>
      <c r="DL3580" s="81">
        <v>0</v>
      </c>
      <c r="DM3580" s="81">
        <v>3.3610350650551909E-4</v>
      </c>
      <c r="DN3580" s="81">
        <v>3.3610350650551909E-4</v>
      </c>
      <c r="DO3580" s="81">
        <v>0</v>
      </c>
      <c r="DP3580" s="81">
        <v>3.3610350650551909E-4</v>
      </c>
      <c r="DQ3580" s="81">
        <v>3.3610350650551909E-4</v>
      </c>
      <c r="DR3580" s="81">
        <v>0</v>
      </c>
      <c r="DS3580" s="81">
        <v>3.3610350650551909E-4</v>
      </c>
      <c r="DT3580" s="81">
        <v>3.3610350650551909E-4</v>
      </c>
      <c r="DU3580" s="81">
        <v>0</v>
      </c>
      <c r="DV3580" s="81">
        <v>0</v>
      </c>
      <c r="DW3580" s="81">
        <v>0</v>
      </c>
      <c r="GE3580" s="81" t="s">
        <v>449</v>
      </c>
      <c r="GF3580" s="81" t="s">
        <v>155</v>
      </c>
      <c r="GG3580" s="81" t="s">
        <v>477</v>
      </c>
      <c r="GH3580" s="81" t="s">
        <v>453</v>
      </c>
      <c r="GI3580" s="81">
        <v>2021</v>
      </c>
      <c r="GJ3580" s="81" t="s">
        <v>201</v>
      </c>
      <c r="GK3580" s="81">
        <v>3.6425060683952737E-2</v>
      </c>
      <c r="GL3580" s="81">
        <v>88.424520000000001</v>
      </c>
      <c r="GM3580" s="81">
        <v>2021</v>
      </c>
      <c r="GN3580" s="81" t="s">
        <v>173</v>
      </c>
      <c r="GO3580" s="81">
        <v>1.1148832299820636E-2</v>
      </c>
      <c r="GP3580" s="81">
        <v>10</v>
      </c>
      <c r="GQ3580" s="81">
        <v>0</v>
      </c>
      <c r="GR3580" s="81" t="s">
        <v>448</v>
      </c>
      <c r="GS3580" s="81">
        <v>1.1148832299820636E-2</v>
      </c>
      <c r="GT3580" s="81">
        <v>4.0609689307617903E-4</v>
      </c>
      <c r="GU3580" s="81">
        <v>1.1148832299820636E-2</v>
      </c>
      <c r="GV3580" s="81">
        <v>4.0609689307617903E-4</v>
      </c>
      <c r="GW3580" s="81">
        <v>0</v>
      </c>
      <c r="GX3580" s="81">
        <v>0</v>
      </c>
      <c r="GY3580" s="81">
        <v>0</v>
      </c>
      <c r="GZ3580" s="81">
        <v>0</v>
      </c>
    </row>
    <row r="3581" spans="98:208" x14ac:dyDescent="0.25">
      <c r="CT3581" s="81" t="s">
        <v>155</v>
      </c>
      <c r="CU3581" s="81" t="s">
        <v>475</v>
      </c>
      <c r="CV3581" s="81" t="s">
        <v>461</v>
      </c>
      <c r="CW3581" s="81">
        <v>2023</v>
      </c>
      <c r="CX3581" s="81">
        <v>0</v>
      </c>
      <c r="CY3581" s="81">
        <v>0</v>
      </c>
      <c r="CZ3581" s="81">
        <v>0</v>
      </c>
      <c r="DA3581" s="81">
        <v>0</v>
      </c>
      <c r="DB3581" s="81">
        <v>14664.63755643669</v>
      </c>
      <c r="DC3581" s="81">
        <v>233.23007680794021</v>
      </c>
      <c r="DD3581" s="81">
        <v>8896.5159934286312</v>
      </c>
      <c r="DE3581" s="81">
        <v>5534.8914862001147</v>
      </c>
      <c r="DF3581" s="81">
        <v>2.6002430136060117</v>
      </c>
      <c r="DG3581" s="81">
        <v>2.6002430136060117</v>
      </c>
      <c r="DH3581" s="81">
        <v>2.6002430136060117</v>
      </c>
      <c r="DI3581" s="81">
        <v>2.6002430136060117</v>
      </c>
      <c r="DJ3581" s="81">
        <v>1.3565696750509129E-4</v>
      </c>
      <c r="DL3581" s="81">
        <v>0</v>
      </c>
      <c r="DM3581" s="81">
        <v>3.5274108200209137E-4</v>
      </c>
      <c r="DN3581" s="81">
        <v>3.5274108200209137E-4</v>
      </c>
      <c r="DO3581" s="81">
        <v>0</v>
      </c>
      <c r="DP3581" s="81">
        <v>3.5274108200209137E-4</v>
      </c>
      <c r="DQ3581" s="81">
        <v>3.5274108200209137E-4</v>
      </c>
      <c r="DR3581" s="81">
        <v>0</v>
      </c>
      <c r="DS3581" s="81">
        <v>3.5274108200209137E-4</v>
      </c>
      <c r="DT3581" s="81">
        <v>3.5274108200209137E-4</v>
      </c>
      <c r="DU3581" s="81">
        <v>0</v>
      </c>
      <c r="DV3581" s="81">
        <v>3.5274108200209137E-4</v>
      </c>
      <c r="DW3581" s="81">
        <v>3.5274108200209137E-4</v>
      </c>
      <c r="GE3581" s="81" t="s">
        <v>449</v>
      </c>
      <c r="GF3581" s="81" t="s">
        <v>155</v>
      </c>
      <c r="GG3581" s="81" t="s">
        <v>477</v>
      </c>
      <c r="GH3581" s="81" t="s">
        <v>453</v>
      </c>
      <c r="GI3581" s="81">
        <v>2022</v>
      </c>
      <c r="GJ3581" s="81" t="s">
        <v>201</v>
      </c>
      <c r="GK3581" s="81">
        <v>3.6425060683952737E-2</v>
      </c>
      <c r="GL3581" s="81">
        <v>88.424520000000001</v>
      </c>
      <c r="GM3581" s="81">
        <v>2022</v>
      </c>
      <c r="GN3581" s="81" t="s">
        <v>173</v>
      </c>
      <c r="GO3581" s="81">
        <v>1.1148832299820636E-2</v>
      </c>
      <c r="GP3581" s="81">
        <v>10</v>
      </c>
      <c r="GQ3581" s="81">
        <v>0</v>
      </c>
      <c r="GR3581" s="81" t="s">
        <v>448</v>
      </c>
      <c r="GS3581" s="81">
        <v>1.1148832299820636E-2</v>
      </c>
      <c r="GT3581" s="81">
        <v>4.0609689307617903E-4</v>
      </c>
      <c r="GU3581" s="81">
        <v>1.1148832299820636E-2</v>
      </c>
      <c r="GV3581" s="81">
        <v>4.0609689307617903E-4</v>
      </c>
      <c r="GW3581" s="81">
        <v>1.1148832299820636E-2</v>
      </c>
      <c r="GX3581" s="81">
        <v>4.0609689307617903E-4</v>
      </c>
      <c r="GY3581" s="81">
        <v>0</v>
      </c>
      <c r="GZ3581" s="81">
        <v>0</v>
      </c>
    </row>
    <row r="3582" spans="98:208" x14ac:dyDescent="0.25">
      <c r="CT3582" s="81" t="s">
        <v>155</v>
      </c>
      <c r="CU3582" s="81" t="s">
        <v>475</v>
      </c>
      <c r="CV3582" s="81" t="s">
        <v>461</v>
      </c>
      <c r="CW3582" s="81">
        <v>2024</v>
      </c>
      <c r="CX3582" s="81">
        <v>0</v>
      </c>
      <c r="CY3582" s="81">
        <v>0</v>
      </c>
      <c r="CZ3582" s="81">
        <v>0</v>
      </c>
      <c r="DA3582" s="81">
        <v>0</v>
      </c>
      <c r="DB3582" s="81">
        <v>14664.63755643669</v>
      </c>
      <c r="DC3582" s="81">
        <v>233.23007680794021</v>
      </c>
      <c r="DD3582" s="81">
        <v>8896.5159934286312</v>
      </c>
      <c r="DE3582" s="81">
        <v>5534.8914862001147</v>
      </c>
      <c r="DF3582" s="81">
        <v>2.6002430136060117</v>
      </c>
      <c r="DG3582" s="81">
        <v>2.6002430136060117</v>
      </c>
      <c r="DH3582" s="81">
        <v>2.6002430136060117</v>
      </c>
      <c r="DI3582" s="81">
        <v>2.6002430136060117</v>
      </c>
      <c r="DJ3582" s="81">
        <v>1.3565696750509129E-4</v>
      </c>
      <c r="DL3582" s="81">
        <v>0</v>
      </c>
      <c r="DM3582" s="81">
        <v>3.5274108200209137E-4</v>
      </c>
      <c r="DN3582" s="81">
        <v>3.5274108200209137E-4</v>
      </c>
      <c r="DO3582" s="81">
        <v>0</v>
      </c>
      <c r="DP3582" s="81">
        <v>3.5274108200209137E-4</v>
      </c>
      <c r="DQ3582" s="81">
        <v>3.5274108200209137E-4</v>
      </c>
      <c r="DR3582" s="81">
        <v>0</v>
      </c>
      <c r="DS3582" s="81">
        <v>3.5274108200209137E-4</v>
      </c>
      <c r="DT3582" s="81">
        <v>3.5274108200209137E-4</v>
      </c>
      <c r="DU3582" s="81">
        <v>0</v>
      </c>
      <c r="DV3582" s="81">
        <v>3.5274108200209137E-4</v>
      </c>
      <c r="DW3582" s="81">
        <v>3.5274108200209137E-4</v>
      </c>
      <c r="GE3582" s="81" t="s">
        <v>449</v>
      </c>
      <c r="GF3582" s="81" t="s">
        <v>155</v>
      </c>
      <c r="GG3582" s="81" t="s">
        <v>477</v>
      </c>
      <c r="GH3582" s="81" t="s">
        <v>453</v>
      </c>
      <c r="GI3582" s="81">
        <v>2023</v>
      </c>
      <c r="GJ3582" s="81" t="s">
        <v>201</v>
      </c>
      <c r="GK3582" s="81">
        <v>3.7590224611389958E-2</v>
      </c>
      <c r="GL3582" s="81">
        <v>88.424520000000001</v>
      </c>
      <c r="GM3582" s="81">
        <v>2023</v>
      </c>
      <c r="GN3582" s="81" t="s">
        <v>173</v>
      </c>
      <c r="GO3582" s="81">
        <v>1.1148832299820636E-2</v>
      </c>
      <c r="GP3582" s="81">
        <v>10</v>
      </c>
      <c r="GQ3582" s="81">
        <v>0</v>
      </c>
      <c r="GR3582" s="81" t="s">
        <v>448</v>
      </c>
      <c r="GS3582" s="81">
        <v>1.1148832299820636E-2</v>
      </c>
      <c r="GT3582" s="81">
        <v>4.1908711030497697E-4</v>
      </c>
      <c r="GU3582" s="81">
        <v>1.1148832299820636E-2</v>
      </c>
      <c r="GV3582" s="81">
        <v>4.1908711030497697E-4</v>
      </c>
      <c r="GW3582" s="81">
        <v>1.1148832299820636E-2</v>
      </c>
      <c r="GX3582" s="81">
        <v>4.1908711030497697E-4</v>
      </c>
      <c r="GY3582" s="81">
        <v>1.1148832299820636E-2</v>
      </c>
      <c r="GZ3582" s="81">
        <v>4.1908711030497697E-4</v>
      </c>
    </row>
    <row r="3583" spans="98:208" x14ac:dyDescent="0.25">
      <c r="CT3583" s="81" t="s">
        <v>155</v>
      </c>
      <c r="CU3583" s="81" t="s">
        <v>475</v>
      </c>
      <c r="CV3583" s="81" t="s">
        <v>461</v>
      </c>
      <c r="CW3583" s="81">
        <v>2025</v>
      </c>
      <c r="CX3583" s="81">
        <v>0</v>
      </c>
      <c r="CY3583" s="81">
        <v>0</v>
      </c>
      <c r="CZ3583" s="81">
        <v>0</v>
      </c>
      <c r="DA3583" s="81">
        <v>0</v>
      </c>
      <c r="DB3583" s="81">
        <v>14664.63755643669</v>
      </c>
      <c r="DC3583" s="81">
        <v>233.23007680794021</v>
      </c>
      <c r="DD3583" s="81">
        <v>8896.5159934286312</v>
      </c>
      <c r="DE3583" s="81">
        <v>5534.8914862001147</v>
      </c>
      <c r="DF3583" s="81">
        <v>2.6002430136060117</v>
      </c>
      <c r="DG3583" s="81">
        <v>2.6002430136060117</v>
      </c>
      <c r="DH3583" s="81">
        <v>2.6002430136060117</v>
      </c>
      <c r="DI3583" s="81">
        <v>2.6002430136060117</v>
      </c>
      <c r="DJ3583" s="81">
        <v>1.3565696750509129E-4</v>
      </c>
      <c r="DL3583" s="81">
        <v>0</v>
      </c>
      <c r="DM3583" s="81">
        <v>3.5274108200209137E-4</v>
      </c>
      <c r="DN3583" s="81">
        <v>3.5274108200209137E-4</v>
      </c>
      <c r="DO3583" s="81">
        <v>0</v>
      </c>
      <c r="DP3583" s="81">
        <v>3.5274108200209137E-4</v>
      </c>
      <c r="DQ3583" s="81">
        <v>3.5274108200209137E-4</v>
      </c>
      <c r="DR3583" s="81">
        <v>0</v>
      </c>
      <c r="DS3583" s="81">
        <v>3.5274108200209137E-4</v>
      </c>
      <c r="DT3583" s="81">
        <v>3.5274108200209137E-4</v>
      </c>
      <c r="DU3583" s="81">
        <v>0</v>
      </c>
      <c r="DV3583" s="81">
        <v>3.5274108200209137E-4</v>
      </c>
      <c r="DW3583" s="81">
        <v>3.5274108200209137E-4</v>
      </c>
      <c r="GE3583" s="81" t="s">
        <v>449</v>
      </c>
      <c r="GF3583" s="81" t="s">
        <v>155</v>
      </c>
      <c r="GG3583" s="81" t="s">
        <v>477</v>
      </c>
      <c r="GH3583" s="81" t="s">
        <v>453</v>
      </c>
      <c r="GI3583" s="81">
        <v>2024</v>
      </c>
      <c r="GJ3583" s="81" t="s">
        <v>201</v>
      </c>
      <c r="GK3583" s="81">
        <v>3.7590224611389958E-2</v>
      </c>
      <c r="GL3583" s="81">
        <v>88.424520000000001</v>
      </c>
      <c r="GM3583" s="81">
        <v>2024</v>
      </c>
      <c r="GN3583" s="81" t="s">
        <v>173</v>
      </c>
      <c r="GO3583" s="81">
        <v>1.1148832299820636E-2</v>
      </c>
      <c r="GP3583" s="81">
        <v>10</v>
      </c>
      <c r="GQ3583" s="81">
        <v>0</v>
      </c>
      <c r="GR3583" s="81" t="s">
        <v>448</v>
      </c>
      <c r="GS3583" s="81">
        <v>1.1148832299820636E-2</v>
      </c>
      <c r="GT3583" s="81">
        <v>4.1908711030497697E-4</v>
      </c>
      <c r="GU3583" s="81">
        <v>1.1148832299820636E-2</v>
      </c>
      <c r="GV3583" s="81">
        <v>4.1908711030497697E-4</v>
      </c>
      <c r="GW3583" s="81">
        <v>1.1148832299820636E-2</v>
      </c>
      <c r="GX3583" s="81">
        <v>4.1908711030497697E-4</v>
      </c>
      <c r="GY3583" s="81">
        <v>1.1148832299820636E-2</v>
      </c>
      <c r="GZ3583" s="81">
        <v>4.1908711030497697E-4</v>
      </c>
    </row>
    <row r="3584" spans="98:208" x14ac:dyDescent="0.25">
      <c r="CT3584" s="81" t="s">
        <v>155</v>
      </c>
      <c r="CU3584" s="81" t="s">
        <v>475</v>
      </c>
      <c r="CV3584" s="81" t="s">
        <v>461</v>
      </c>
      <c r="CW3584" s="81">
        <v>2026</v>
      </c>
      <c r="CX3584" s="81">
        <v>0</v>
      </c>
      <c r="CY3584" s="81">
        <v>0</v>
      </c>
      <c r="CZ3584" s="81">
        <v>0</v>
      </c>
      <c r="DA3584" s="81">
        <v>0</v>
      </c>
      <c r="DB3584" s="81">
        <v>14664.63755643669</v>
      </c>
      <c r="DC3584" s="81">
        <v>233.23007680794021</v>
      </c>
      <c r="DD3584" s="81">
        <v>8896.5159934286312</v>
      </c>
      <c r="DE3584" s="81">
        <v>5534.8914862001147</v>
      </c>
      <c r="DF3584" s="81">
        <v>2.6002430136060117</v>
      </c>
      <c r="DG3584" s="81">
        <v>2.6002430136060117</v>
      </c>
      <c r="DH3584" s="81">
        <v>2.6002430136060117</v>
      </c>
      <c r="DI3584" s="81">
        <v>2.6002430136060117</v>
      </c>
      <c r="DJ3584" s="81">
        <v>1.3565696750509129E-4</v>
      </c>
      <c r="DL3584" s="81">
        <v>0</v>
      </c>
      <c r="DM3584" s="81">
        <v>3.5274108200209137E-4</v>
      </c>
      <c r="DN3584" s="81">
        <v>3.5274108200209137E-4</v>
      </c>
      <c r="DO3584" s="81">
        <v>0</v>
      </c>
      <c r="DP3584" s="81">
        <v>3.5274108200209137E-4</v>
      </c>
      <c r="DQ3584" s="81">
        <v>3.5274108200209137E-4</v>
      </c>
      <c r="DR3584" s="81">
        <v>0</v>
      </c>
      <c r="DS3584" s="81">
        <v>3.5274108200209137E-4</v>
      </c>
      <c r="DT3584" s="81">
        <v>3.5274108200209137E-4</v>
      </c>
      <c r="DU3584" s="81">
        <v>0</v>
      </c>
      <c r="DV3584" s="81">
        <v>3.5274108200209137E-4</v>
      </c>
      <c r="DW3584" s="81">
        <v>3.5274108200209137E-4</v>
      </c>
      <c r="GE3584" s="81" t="s">
        <v>449</v>
      </c>
      <c r="GF3584" s="81" t="s">
        <v>155</v>
      </c>
      <c r="GG3584" s="81" t="s">
        <v>477</v>
      </c>
      <c r="GH3584" s="81" t="s">
        <v>453</v>
      </c>
      <c r="GI3584" s="81">
        <v>2025</v>
      </c>
      <c r="GJ3584" s="81" t="s">
        <v>201</v>
      </c>
      <c r="GK3584" s="81">
        <v>3.7590224611389958E-2</v>
      </c>
      <c r="GL3584" s="81">
        <v>88.424520000000001</v>
      </c>
      <c r="GM3584" s="81">
        <v>2025</v>
      </c>
      <c r="GN3584" s="81" t="s">
        <v>173</v>
      </c>
      <c r="GO3584" s="81">
        <v>1.1148832299820636E-2</v>
      </c>
      <c r="GP3584" s="81">
        <v>10</v>
      </c>
      <c r="GQ3584" s="81">
        <v>0</v>
      </c>
      <c r="GR3584" s="81" t="s">
        <v>448</v>
      </c>
      <c r="GS3584" s="81">
        <v>1.1148832299820636E-2</v>
      </c>
      <c r="GT3584" s="81">
        <v>4.1908711030497697E-4</v>
      </c>
      <c r="GU3584" s="81">
        <v>1.1148832299820636E-2</v>
      </c>
      <c r="GV3584" s="81">
        <v>4.1908711030497697E-4</v>
      </c>
      <c r="GW3584" s="81">
        <v>1.1148832299820636E-2</v>
      </c>
      <c r="GX3584" s="81">
        <v>4.1908711030497697E-4</v>
      </c>
      <c r="GY3584" s="81">
        <v>1.1148832299820636E-2</v>
      </c>
      <c r="GZ3584" s="81">
        <v>4.1908711030497697E-4</v>
      </c>
    </row>
    <row r="3585" spans="98:208" x14ac:dyDescent="0.25">
      <c r="CT3585" s="81" t="s">
        <v>155</v>
      </c>
      <c r="CU3585" s="81" t="s">
        <v>475</v>
      </c>
      <c r="CV3585" s="81" t="s">
        <v>461</v>
      </c>
      <c r="CW3585" s="81">
        <v>2027</v>
      </c>
      <c r="CX3585" s="81">
        <v>0</v>
      </c>
      <c r="CY3585" s="81">
        <v>0</v>
      </c>
      <c r="CZ3585" s="81">
        <v>0</v>
      </c>
      <c r="DA3585" s="81">
        <v>0</v>
      </c>
      <c r="DB3585" s="81">
        <v>14664.63755643669</v>
      </c>
      <c r="DC3585" s="81">
        <v>233.23007680794021</v>
      </c>
      <c r="DD3585" s="81">
        <v>8896.5159934286312</v>
      </c>
      <c r="DE3585" s="81">
        <v>5534.8914862001147</v>
      </c>
      <c r="DF3585" s="81">
        <v>2.6002430136060117</v>
      </c>
      <c r="DG3585" s="81">
        <v>2.6002430136060117</v>
      </c>
      <c r="DH3585" s="81">
        <v>2.6002430136060117</v>
      </c>
      <c r="DI3585" s="81">
        <v>2.6002430136060117</v>
      </c>
      <c r="DJ3585" s="81">
        <v>1.3565696750509129E-4</v>
      </c>
      <c r="DL3585" s="81">
        <v>0</v>
      </c>
      <c r="DM3585" s="81">
        <v>3.5274108200209137E-4</v>
      </c>
      <c r="DN3585" s="81">
        <v>3.5274108200209137E-4</v>
      </c>
      <c r="DO3585" s="81">
        <v>0</v>
      </c>
      <c r="DP3585" s="81">
        <v>3.5274108200209137E-4</v>
      </c>
      <c r="DQ3585" s="81">
        <v>3.5274108200209137E-4</v>
      </c>
      <c r="DR3585" s="81">
        <v>0</v>
      </c>
      <c r="DS3585" s="81">
        <v>3.5274108200209137E-4</v>
      </c>
      <c r="DT3585" s="81">
        <v>3.5274108200209137E-4</v>
      </c>
      <c r="DU3585" s="81">
        <v>0</v>
      </c>
      <c r="DV3585" s="81">
        <v>3.5274108200209137E-4</v>
      </c>
      <c r="DW3585" s="81">
        <v>3.5274108200209137E-4</v>
      </c>
      <c r="GE3585" s="81" t="s">
        <v>449</v>
      </c>
      <c r="GF3585" s="81" t="s">
        <v>155</v>
      </c>
      <c r="GG3585" s="81" t="s">
        <v>477</v>
      </c>
      <c r="GH3585" s="81" t="s">
        <v>453</v>
      </c>
      <c r="GI3585" s="81">
        <v>2026</v>
      </c>
      <c r="GJ3585" s="81" t="s">
        <v>201</v>
      </c>
      <c r="GK3585" s="81">
        <v>3.7590224611389958E-2</v>
      </c>
      <c r="GL3585" s="81">
        <v>88.424520000000001</v>
      </c>
      <c r="GM3585" s="81">
        <v>2026</v>
      </c>
      <c r="GN3585" s="81" t="s">
        <v>173</v>
      </c>
      <c r="GO3585" s="81">
        <v>1.1148832299820636E-2</v>
      </c>
      <c r="GP3585" s="81">
        <v>10</v>
      </c>
      <c r="GQ3585" s="81">
        <v>0</v>
      </c>
      <c r="GR3585" s="81" t="s">
        <v>448</v>
      </c>
      <c r="GS3585" s="81">
        <v>1.1148832299820636E-2</v>
      </c>
      <c r="GT3585" s="81">
        <v>4.1908711030497697E-4</v>
      </c>
      <c r="GU3585" s="81">
        <v>1.1148832299820636E-2</v>
      </c>
      <c r="GV3585" s="81">
        <v>4.1908711030497697E-4</v>
      </c>
      <c r="GW3585" s="81">
        <v>1.1148832299820636E-2</v>
      </c>
      <c r="GX3585" s="81">
        <v>4.1908711030497697E-4</v>
      </c>
      <c r="GY3585" s="81">
        <v>1.1148832299820636E-2</v>
      </c>
      <c r="GZ3585" s="81">
        <v>4.1908711030497697E-4</v>
      </c>
    </row>
    <row r="3586" spans="98:208" x14ac:dyDescent="0.25">
      <c r="CT3586" s="81" t="s">
        <v>155</v>
      </c>
      <c r="CU3586" s="81" t="s">
        <v>475</v>
      </c>
      <c r="CV3586" s="81" t="s">
        <v>461</v>
      </c>
      <c r="CW3586" s="81">
        <v>2028</v>
      </c>
      <c r="CX3586" s="81">
        <v>0</v>
      </c>
      <c r="CY3586" s="81">
        <v>0</v>
      </c>
      <c r="CZ3586" s="81">
        <v>0</v>
      </c>
      <c r="DA3586" s="81">
        <v>0</v>
      </c>
      <c r="DB3586" s="81">
        <v>15317.99094281603</v>
      </c>
      <c r="DC3586" s="81">
        <v>247.27299216494799</v>
      </c>
      <c r="DD3586" s="81">
        <v>9287.6490955445315</v>
      </c>
      <c r="DE3586" s="81">
        <v>5783.0688551065487</v>
      </c>
      <c r="DF3586" s="81">
        <v>2.7568051219218672</v>
      </c>
      <c r="DG3586" s="81">
        <v>2.7568051219218672</v>
      </c>
      <c r="DH3586" s="81">
        <v>2.7568051219218672</v>
      </c>
      <c r="DI3586" s="81">
        <v>2.7568051219218672</v>
      </c>
      <c r="DJ3586" s="81">
        <v>1.3565696750509129E-4</v>
      </c>
      <c r="DL3586" s="81">
        <v>0</v>
      </c>
      <c r="DM3586" s="81">
        <v>3.73979822842424E-4</v>
      </c>
      <c r="DN3586" s="81">
        <v>3.73979822842424E-4</v>
      </c>
      <c r="DO3586" s="81">
        <v>0</v>
      </c>
      <c r="DP3586" s="81">
        <v>3.73979822842424E-4</v>
      </c>
      <c r="DQ3586" s="81">
        <v>3.73979822842424E-4</v>
      </c>
      <c r="DR3586" s="81">
        <v>0</v>
      </c>
      <c r="DS3586" s="81">
        <v>3.73979822842424E-4</v>
      </c>
      <c r="DT3586" s="81">
        <v>3.73979822842424E-4</v>
      </c>
      <c r="DU3586" s="81">
        <v>0</v>
      </c>
      <c r="DV3586" s="81">
        <v>3.73979822842424E-4</v>
      </c>
      <c r="DW3586" s="81">
        <v>3.73979822842424E-4</v>
      </c>
      <c r="GE3586" s="81" t="s">
        <v>449</v>
      </c>
      <c r="GF3586" s="81" t="s">
        <v>155</v>
      </c>
      <c r="GG3586" s="81" t="s">
        <v>477</v>
      </c>
      <c r="GH3586" s="81" t="s">
        <v>453</v>
      </c>
      <c r="GI3586" s="81">
        <v>2027</v>
      </c>
      <c r="GJ3586" s="81" t="s">
        <v>201</v>
      </c>
      <c r="GK3586" s="81">
        <v>3.7590224611389958E-2</v>
      </c>
      <c r="GL3586" s="81">
        <v>88.424520000000001</v>
      </c>
      <c r="GM3586" s="81">
        <v>2027</v>
      </c>
      <c r="GN3586" s="81" t="s">
        <v>173</v>
      </c>
      <c r="GO3586" s="81">
        <v>1.1148832299820636E-2</v>
      </c>
      <c r="GP3586" s="81">
        <v>10</v>
      </c>
      <c r="GQ3586" s="81">
        <v>0</v>
      </c>
      <c r="GR3586" s="81" t="s">
        <v>448</v>
      </c>
      <c r="GS3586" s="81">
        <v>1.1148832299820636E-2</v>
      </c>
      <c r="GT3586" s="81">
        <v>4.1908711030497697E-4</v>
      </c>
      <c r="GU3586" s="81">
        <v>1.1148832299820636E-2</v>
      </c>
      <c r="GV3586" s="81">
        <v>4.1908711030497697E-4</v>
      </c>
      <c r="GW3586" s="81">
        <v>1.1148832299820636E-2</v>
      </c>
      <c r="GX3586" s="81">
        <v>4.1908711030497697E-4</v>
      </c>
      <c r="GY3586" s="81">
        <v>1.1148832299820636E-2</v>
      </c>
      <c r="GZ3586" s="81">
        <v>4.1908711030497697E-4</v>
      </c>
    </row>
    <row r="3587" spans="98:208" x14ac:dyDescent="0.25">
      <c r="CT3587" s="81" t="s">
        <v>155</v>
      </c>
      <c r="CU3587" s="81" t="s">
        <v>475</v>
      </c>
      <c r="CV3587" s="81" t="s">
        <v>461</v>
      </c>
      <c r="CW3587" s="81">
        <v>2029</v>
      </c>
      <c r="CX3587" s="81">
        <v>0</v>
      </c>
      <c r="CY3587" s="81">
        <v>0</v>
      </c>
      <c r="CZ3587" s="81">
        <v>0</v>
      </c>
      <c r="DA3587" s="81">
        <v>0</v>
      </c>
      <c r="DB3587" s="81">
        <v>15317.99094281603</v>
      </c>
      <c r="DC3587" s="81">
        <v>247.27299216494799</v>
      </c>
      <c r="DD3587" s="81">
        <v>9287.6490955445315</v>
      </c>
      <c r="DE3587" s="81">
        <v>5783.0688551065487</v>
      </c>
      <c r="DF3587" s="81">
        <v>2.7568051219218672</v>
      </c>
      <c r="DG3587" s="81">
        <v>2.7568051219218672</v>
      </c>
      <c r="DH3587" s="81">
        <v>2.7568051219218672</v>
      </c>
      <c r="DI3587" s="81">
        <v>2.7568051219218672</v>
      </c>
      <c r="DJ3587" s="81">
        <v>1.3565696750509129E-4</v>
      </c>
      <c r="DL3587" s="81">
        <v>0</v>
      </c>
      <c r="DM3587" s="81">
        <v>3.73979822842424E-4</v>
      </c>
      <c r="DN3587" s="81">
        <v>3.73979822842424E-4</v>
      </c>
      <c r="DO3587" s="81">
        <v>0</v>
      </c>
      <c r="DP3587" s="81">
        <v>3.73979822842424E-4</v>
      </c>
      <c r="DQ3587" s="81">
        <v>3.73979822842424E-4</v>
      </c>
      <c r="DR3587" s="81">
        <v>0</v>
      </c>
      <c r="DS3587" s="81">
        <v>3.73979822842424E-4</v>
      </c>
      <c r="DT3587" s="81">
        <v>3.73979822842424E-4</v>
      </c>
      <c r="DU3587" s="81">
        <v>0</v>
      </c>
      <c r="DV3587" s="81">
        <v>3.73979822842424E-4</v>
      </c>
      <c r="DW3587" s="81">
        <v>3.73979822842424E-4</v>
      </c>
      <c r="GE3587" s="81" t="s">
        <v>449</v>
      </c>
      <c r="GF3587" s="81" t="s">
        <v>155</v>
      </c>
      <c r="GG3587" s="81" t="s">
        <v>477</v>
      </c>
      <c r="GH3587" s="81" t="s">
        <v>453</v>
      </c>
      <c r="GI3587" s="81">
        <v>2028</v>
      </c>
      <c r="GJ3587" s="81" t="s">
        <v>201</v>
      </c>
      <c r="GK3587" s="81">
        <v>3.9055083184884577E-2</v>
      </c>
      <c r="GL3587" s="81">
        <v>88.424520000000001</v>
      </c>
      <c r="GM3587" s="81">
        <v>2028</v>
      </c>
      <c r="GN3587" s="81" t="s">
        <v>173</v>
      </c>
      <c r="GO3587" s="81">
        <v>1.1148832299820636E-2</v>
      </c>
      <c r="GP3587" s="81">
        <v>10</v>
      </c>
      <c r="GQ3587" s="81">
        <v>0</v>
      </c>
      <c r="GR3587" s="81" t="s">
        <v>448</v>
      </c>
      <c r="GS3587" s="81">
        <v>1.1148832299820636E-2</v>
      </c>
      <c r="GT3587" s="81">
        <v>4.3541857288382298E-4</v>
      </c>
      <c r="GU3587" s="81">
        <v>1.1148832299820636E-2</v>
      </c>
      <c r="GV3587" s="81">
        <v>4.3541857288382298E-4</v>
      </c>
      <c r="GW3587" s="81">
        <v>1.1148832299820636E-2</v>
      </c>
      <c r="GX3587" s="81">
        <v>4.3541857288382298E-4</v>
      </c>
      <c r="GY3587" s="81">
        <v>1.1148832299820636E-2</v>
      </c>
      <c r="GZ3587" s="81">
        <v>4.3541857288382298E-4</v>
      </c>
    </row>
    <row r="3588" spans="98:208" x14ac:dyDescent="0.25">
      <c r="CT3588" s="81" t="s">
        <v>155</v>
      </c>
      <c r="CU3588" s="81" t="s">
        <v>475</v>
      </c>
      <c r="CV3588" s="81" t="s">
        <v>461</v>
      </c>
      <c r="CW3588" s="81">
        <v>2030</v>
      </c>
      <c r="CX3588" s="81">
        <v>0</v>
      </c>
      <c r="CY3588" s="81">
        <v>0</v>
      </c>
      <c r="CZ3588" s="81">
        <v>0</v>
      </c>
      <c r="DA3588" s="81">
        <v>0</v>
      </c>
      <c r="DB3588" s="81">
        <v>15317.99094281603</v>
      </c>
      <c r="DC3588" s="81">
        <v>247.27299216494799</v>
      </c>
      <c r="DD3588" s="81">
        <v>9287.6490955445315</v>
      </c>
      <c r="DE3588" s="81">
        <v>5783.0688551065487</v>
      </c>
      <c r="DF3588" s="81">
        <v>0</v>
      </c>
      <c r="DG3588" s="81">
        <v>2.7568051219218672</v>
      </c>
      <c r="DH3588" s="81">
        <v>2.7568051219218672</v>
      </c>
      <c r="DI3588" s="81">
        <v>2.7568051219218672</v>
      </c>
      <c r="DJ3588" s="81">
        <v>1.3565696750509129E-4</v>
      </c>
      <c r="DL3588" s="81">
        <v>0</v>
      </c>
      <c r="DM3588" s="81">
        <v>0</v>
      </c>
      <c r="DN3588" s="81">
        <v>0</v>
      </c>
      <c r="DO3588" s="81">
        <v>0</v>
      </c>
      <c r="DP3588" s="81">
        <v>3.73979822842424E-4</v>
      </c>
      <c r="DQ3588" s="81">
        <v>3.73979822842424E-4</v>
      </c>
      <c r="DR3588" s="81">
        <v>0</v>
      </c>
      <c r="DS3588" s="81">
        <v>3.73979822842424E-4</v>
      </c>
      <c r="DT3588" s="81">
        <v>3.73979822842424E-4</v>
      </c>
      <c r="DU3588" s="81">
        <v>0</v>
      </c>
      <c r="DV3588" s="81">
        <v>3.73979822842424E-4</v>
      </c>
      <c r="DW3588" s="81">
        <v>3.73979822842424E-4</v>
      </c>
      <c r="GE3588" s="81" t="s">
        <v>449</v>
      </c>
      <c r="GF3588" s="81" t="s">
        <v>155</v>
      </c>
      <c r="GG3588" s="81" t="s">
        <v>477</v>
      </c>
      <c r="GH3588" s="81" t="s">
        <v>453</v>
      </c>
      <c r="GI3588" s="81">
        <v>2029</v>
      </c>
      <c r="GJ3588" s="81" t="s">
        <v>201</v>
      </c>
      <c r="GK3588" s="81">
        <v>3.9055083184884577E-2</v>
      </c>
      <c r="GL3588" s="81">
        <v>88.424520000000001</v>
      </c>
      <c r="GM3588" s="81">
        <v>2029</v>
      </c>
      <c r="GN3588" s="81" t="s">
        <v>173</v>
      </c>
      <c r="GO3588" s="81">
        <v>1.1148832299820636E-2</v>
      </c>
      <c r="GP3588" s="81">
        <v>10</v>
      </c>
      <c r="GQ3588" s="81">
        <v>0</v>
      </c>
      <c r="GR3588" s="81" t="s">
        <v>448</v>
      </c>
      <c r="GS3588" s="81">
        <v>1.1148832299820636E-2</v>
      </c>
      <c r="GT3588" s="81">
        <v>4.3541857288382298E-4</v>
      </c>
      <c r="GU3588" s="81">
        <v>1.1148832299820636E-2</v>
      </c>
      <c r="GV3588" s="81">
        <v>4.3541857288382298E-4</v>
      </c>
      <c r="GW3588" s="81">
        <v>1.1148832299820636E-2</v>
      </c>
      <c r="GX3588" s="81">
        <v>4.3541857288382298E-4</v>
      </c>
      <c r="GY3588" s="81">
        <v>1.1148832299820636E-2</v>
      </c>
      <c r="GZ3588" s="81">
        <v>4.3541857288382298E-4</v>
      </c>
    </row>
    <row r="3589" spans="98:208" x14ac:dyDescent="0.25">
      <c r="CT3589" s="81" t="s">
        <v>155</v>
      </c>
      <c r="CU3589" s="81" t="s">
        <v>475</v>
      </c>
      <c r="CV3589" s="81" t="s">
        <v>461</v>
      </c>
      <c r="CW3589" s="81">
        <v>2031</v>
      </c>
      <c r="CX3589" s="81">
        <v>0</v>
      </c>
      <c r="CY3589" s="81">
        <v>0</v>
      </c>
      <c r="CZ3589" s="81">
        <v>0</v>
      </c>
      <c r="DA3589" s="81">
        <v>0</v>
      </c>
      <c r="DB3589" s="81">
        <v>15317.99094281603</v>
      </c>
      <c r="DC3589" s="81">
        <v>247.27299216494799</v>
      </c>
      <c r="DD3589" s="81">
        <v>9287.6490955445315</v>
      </c>
      <c r="DE3589" s="81">
        <v>5783.0688551065487</v>
      </c>
      <c r="DF3589" s="81">
        <v>0</v>
      </c>
      <c r="DG3589" s="81">
        <v>0</v>
      </c>
      <c r="DH3589" s="81">
        <v>2.7568051219218672</v>
      </c>
      <c r="DI3589" s="81">
        <v>2.7568051219218672</v>
      </c>
      <c r="DJ3589" s="81">
        <v>1.3565696750509129E-4</v>
      </c>
      <c r="DL3589" s="81">
        <v>0</v>
      </c>
      <c r="DM3589" s="81">
        <v>0</v>
      </c>
      <c r="DN3589" s="81">
        <v>0</v>
      </c>
      <c r="DO3589" s="81">
        <v>0</v>
      </c>
      <c r="DP3589" s="81">
        <v>0</v>
      </c>
      <c r="DQ3589" s="81">
        <v>0</v>
      </c>
      <c r="DR3589" s="81">
        <v>0</v>
      </c>
      <c r="DS3589" s="81">
        <v>3.73979822842424E-4</v>
      </c>
      <c r="DT3589" s="81">
        <v>3.73979822842424E-4</v>
      </c>
      <c r="DU3589" s="81">
        <v>0</v>
      </c>
      <c r="DV3589" s="81">
        <v>3.73979822842424E-4</v>
      </c>
      <c r="DW3589" s="81">
        <v>3.73979822842424E-4</v>
      </c>
      <c r="GE3589" s="81" t="s">
        <v>449</v>
      </c>
      <c r="GF3589" s="81" t="s">
        <v>155</v>
      </c>
      <c r="GG3589" s="81" t="s">
        <v>477</v>
      </c>
      <c r="GH3589" s="81" t="s">
        <v>453</v>
      </c>
      <c r="GI3589" s="81">
        <v>2030</v>
      </c>
      <c r="GJ3589" s="81" t="s">
        <v>201</v>
      </c>
      <c r="GK3589" s="81">
        <v>3.9055083184884577E-2</v>
      </c>
      <c r="GL3589" s="81">
        <v>88.424520000000001</v>
      </c>
      <c r="GM3589" s="81">
        <v>2030</v>
      </c>
      <c r="GN3589" s="81" t="s">
        <v>173</v>
      </c>
      <c r="GO3589" s="81">
        <v>1.1148832299820636E-2</v>
      </c>
      <c r="GP3589" s="81">
        <v>10</v>
      </c>
      <c r="GQ3589" s="81">
        <v>0</v>
      </c>
      <c r="GR3589" s="81" t="s">
        <v>448</v>
      </c>
      <c r="GS3589" s="81">
        <v>0</v>
      </c>
      <c r="GT3589" s="81">
        <v>0</v>
      </c>
      <c r="GU3589" s="81">
        <v>1.1148832299820636E-2</v>
      </c>
      <c r="GV3589" s="81">
        <v>4.3541857288382298E-4</v>
      </c>
      <c r="GW3589" s="81">
        <v>1.1148832299820636E-2</v>
      </c>
      <c r="GX3589" s="81">
        <v>4.3541857288382298E-4</v>
      </c>
      <c r="GY3589" s="81">
        <v>1.1148832299820636E-2</v>
      </c>
      <c r="GZ3589" s="81">
        <v>4.3541857288382298E-4</v>
      </c>
    </row>
    <row r="3590" spans="98:208" x14ac:dyDescent="0.25">
      <c r="CT3590" s="81" t="s">
        <v>155</v>
      </c>
      <c r="CU3590" s="81" t="s">
        <v>475</v>
      </c>
      <c r="CV3590" s="81" t="s">
        <v>461</v>
      </c>
      <c r="CW3590" s="81">
        <v>2032</v>
      </c>
      <c r="CX3590" s="81">
        <v>0</v>
      </c>
      <c r="CY3590" s="81">
        <v>0</v>
      </c>
      <c r="CZ3590" s="81">
        <v>0</v>
      </c>
      <c r="DA3590" s="81">
        <v>0</v>
      </c>
      <c r="DB3590" s="81">
        <v>15317.99094281603</v>
      </c>
      <c r="DC3590" s="81">
        <v>247.27299216494799</v>
      </c>
      <c r="DD3590" s="81">
        <v>9287.6490955445315</v>
      </c>
      <c r="DE3590" s="81">
        <v>5783.0688551065487</v>
      </c>
      <c r="DF3590" s="81">
        <v>0</v>
      </c>
      <c r="DG3590" s="81">
        <v>0</v>
      </c>
      <c r="DH3590" s="81">
        <v>0</v>
      </c>
      <c r="DI3590" s="81">
        <v>2.7568051219218672</v>
      </c>
      <c r="DJ3590" s="81">
        <v>1.3565696750509129E-4</v>
      </c>
      <c r="DL3590" s="81">
        <v>0</v>
      </c>
      <c r="DM3590" s="81">
        <v>0</v>
      </c>
      <c r="DN3590" s="81">
        <v>0</v>
      </c>
      <c r="DO3590" s="81">
        <v>0</v>
      </c>
      <c r="DP3590" s="81">
        <v>0</v>
      </c>
      <c r="DQ3590" s="81">
        <v>0</v>
      </c>
      <c r="DR3590" s="81">
        <v>0</v>
      </c>
      <c r="DS3590" s="81">
        <v>0</v>
      </c>
      <c r="DT3590" s="81">
        <v>0</v>
      </c>
      <c r="DU3590" s="81">
        <v>0</v>
      </c>
      <c r="DV3590" s="81">
        <v>3.73979822842424E-4</v>
      </c>
      <c r="DW3590" s="81">
        <v>3.73979822842424E-4</v>
      </c>
      <c r="GE3590" s="81" t="s">
        <v>449</v>
      </c>
      <c r="GF3590" s="81" t="s">
        <v>155</v>
      </c>
      <c r="GG3590" s="81" t="s">
        <v>477</v>
      </c>
      <c r="GH3590" s="81" t="s">
        <v>453</v>
      </c>
      <c r="GI3590" s="81">
        <v>2031</v>
      </c>
      <c r="GJ3590" s="81" t="s">
        <v>201</v>
      </c>
      <c r="GK3590" s="81">
        <v>3.9055083184884577E-2</v>
      </c>
      <c r="GL3590" s="81">
        <v>88.424520000000001</v>
      </c>
      <c r="GM3590" s="81">
        <v>2031</v>
      </c>
      <c r="GN3590" s="81" t="s">
        <v>173</v>
      </c>
      <c r="GO3590" s="81">
        <v>1.1148832299820636E-2</v>
      </c>
      <c r="GP3590" s="81">
        <v>10</v>
      </c>
      <c r="GQ3590" s="81">
        <v>0</v>
      </c>
      <c r="GR3590" s="81" t="s">
        <v>448</v>
      </c>
      <c r="GS3590" s="81">
        <v>0</v>
      </c>
      <c r="GT3590" s="81">
        <v>0</v>
      </c>
      <c r="GU3590" s="81">
        <v>0</v>
      </c>
      <c r="GV3590" s="81">
        <v>0</v>
      </c>
      <c r="GW3590" s="81">
        <v>1.1148832299820636E-2</v>
      </c>
      <c r="GX3590" s="81">
        <v>4.3541857288382298E-4</v>
      </c>
      <c r="GY3590" s="81">
        <v>1.1148832299820636E-2</v>
      </c>
      <c r="GZ3590" s="81">
        <v>4.3541857288382298E-4</v>
      </c>
    </row>
    <row r="3591" spans="98:208" x14ac:dyDescent="0.25">
      <c r="CT3591" s="81" t="s">
        <v>155</v>
      </c>
      <c r="CU3591" s="81" t="s">
        <v>475</v>
      </c>
      <c r="CV3591" s="81" t="s">
        <v>451</v>
      </c>
      <c r="CW3591" s="81">
        <v>2020</v>
      </c>
      <c r="CX3591" s="81">
        <v>0</v>
      </c>
      <c r="CY3591" s="81">
        <v>0</v>
      </c>
      <c r="CZ3591" s="81">
        <v>0</v>
      </c>
      <c r="DA3591" s="81">
        <v>0</v>
      </c>
      <c r="DB3591" s="81">
        <v>8807.9522308764226</v>
      </c>
      <c r="DC3591" s="81">
        <v>222.22942162784679</v>
      </c>
      <c r="DD3591" s="81">
        <v>8585.7228092485748</v>
      </c>
      <c r="DE3591" s="81">
        <v>0</v>
      </c>
      <c r="DF3591" s="81">
        <v>2.4775985538149969</v>
      </c>
      <c r="DG3591" s="81">
        <v>0</v>
      </c>
      <c r="DH3591" s="81">
        <v>0</v>
      </c>
      <c r="DI3591" s="81">
        <v>0</v>
      </c>
      <c r="DJ3591" s="81">
        <v>1.6894206009472201E-5</v>
      </c>
      <c r="DL3591" s="81">
        <v>0</v>
      </c>
      <c r="DM3591" s="81">
        <v>4.1857060376920954E-5</v>
      </c>
      <c r="DN3591" s="81">
        <v>4.1857060376920954E-5</v>
      </c>
      <c r="DO3591" s="81">
        <v>0</v>
      </c>
      <c r="DP3591" s="81">
        <v>0</v>
      </c>
      <c r="DQ3591" s="81">
        <v>0</v>
      </c>
      <c r="DR3591" s="81">
        <v>0</v>
      </c>
      <c r="DS3591" s="81">
        <v>0</v>
      </c>
      <c r="DT3591" s="81">
        <v>0</v>
      </c>
      <c r="DU3591" s="81">
        <v>0</v>
      </c>
      <c r="DV3591" s="81">
        <v>0</v>
      </c>
      <c r="DW3591" s="81">
        <v>0</v>
      </c>
      <c r="GE3591" s="81" t="s">
        <v>449</v>
      </c>
      <c r="GF3591" s="81" t="s">
        <v>155</v>
      </c>
      <c r="GG3591" s="81" t="s">
        <v>477</v>
      </c>
      <c r="GH3591" s="81" t="s">
        <v>453</v>
      </c>
      <c r="GI3591" s="81">
        <v>2032</v>
      </c>
      <c r="GJ3591" s="81" t="s">
        <v>201</v>
      </c>
      <c r="GK3591" s="81">
        <v>3.9055083184884577E-2</v>
      </c>
      <c r="GL3591" s="81">
        <v>88.424520000000001</v>
      </c>
      <c r="GM3591" s="81">
        <v>2032</v>
      </c>
      <c r="GN3591" s="81" t="s">
        <v>173</v>
      </c>
      <c r="GO3591" s="81">
        <v>1.1148832299820636E-2</v>
      </c>
      <c r="GP3591" s="81">
        <v>10</v>
      </c>
      <c r="GQ3591" s="81">
        <v>0</v>
      </c>
      <c r="GR3591" s="81" t="s">
        <v>448</v>
      </c>
      <c r="GS3591" s="81">
        <v>0</v>
      </c>
      <c r="GT3591" s="81">
        <v>0</v>
      </c>
      <c r="GU3591" s="81">
        <v>0</v>
      </c>
      <c r="GV3591" s="81">
        <v>0</v>
      </c>
      <c r="GW3591" s="81">
        <v>0</v>
      </c>
      <c r="GX3591" s="81">
        <v>0</v>
      </c>
      <c r="GY3591" s="81">
        <v>1.1148832299820636E-2</v>
      </c>
      <c r="GZ3591" s="81">
        <v>4.3541857288382298E-4</v>
      </c>
    </row>
    <row r="3592" spans="98:208" x14ac:dyDescent="0.25">
      <c r="CT3592" s="81" t="s">
        <v>155</v>
      </c>
      <c r="CU3592" s="81" t="s">
        <v>475</v>
      </c>
      <c r="CV3592" s="81" t="s">
        <v>451</v>
      </c>
      <c r="CW3592" s="81">
        <v>2021</v>
      </c>
      <c r="CX3592" s="81">
        <v>0</v>
      </c>
      <c r="CY3592" s="81">
        <v>0</v>
      </c>
      <c r="CZ3592" s="81">
        <v>0</v>
      </c>
      <c r="DA3592" s="81">
        <v>0</v>
      </c>
      <c r="DB3592" s="81">
        <v>8807.9522308764226</v>
      </c>
      <c r="DC3592" s="81">
        <v>222.22942162784679</v>
      </c>
      <c r="DD3592" s="81">
        <v>8585.7228092485748</v>
      </c>
      <c r="DE3592" s="81">
        <v>0</v>
      </c>
      <c r="DF3592" s="81">
        <v>2.4775985538149969</v>
      </c>
      <c r="DG3592" s="81">
        <v>2.4775985538149969</v>
      </c>
      <c r="DH3592" s="81">
        <v>0</v>
      </c>
      <c r="DI3592" s="81">
        <v>0</v>
      </c>
      <c r="DJ3592" s="81">
        <v>1.6894206009472201E-5</v>
      </c>
      <c r="DL3592" s="81">
        <v>0</v>
      </c>
      <c r="DM3592" s="81">
        <v>4.1857060376920954E-5</v>
      </c>
      <c r="DN3592" s="81">
        <v>4.1857060376920954E-5</v>
      </c>
      <c r="DO3592" s="81">
        <v>0</v>
      </c>
      <c r="DP3592" s="81">
        <v>4.1857060376920954E-5</v>
      </c>
      <c r="DQ3592" s="81">
        <v>4.1857060376920954E-5</v>
      </c>
      <c r="DR3592" s="81">
        <v>0</v>
      </c>
      <c r="DS3592" s="81">
        <v>0</v>
      </c>
      <c r="DT3592" s="81">
        <v>0</v>
      </c>
      <c r="DU3592" s="81">
        <v>0</v>
      </c>
      <c r="DV3592" s="81">
        <v>0</v>
      </c>
      <c r="DW3592" s="81">
        <v>0</v>
      </c>
      <c r="GE3592" s="81" t="s">
        <v>449</v>
      </c>
      <c r="GF3592" s="81" t="s">
        <v>155</v>
      </c>
      <c r="GG3592" s="81" t="s">
        <v>477</v>
      </c>
      <c r="GH3592" s="81" t="s">
        <v>454</v>
      </c>
      <c r="GI3592" s="81">
        <v>2021</v>
      </c>
      <c r="GJ3592" s="81" t="s">
        <v>201</v>
      </c>
      <c r="GK3592" s="81">
        <v>409.22373582044048</v>
      </c>
      <c r="GL3592" s="81">
        <v>88.424520000000001</v>
      </c>
      <c r="GM3592" s="81">
        <v>2021</v>
      </c>
      <c r="GN3592" s="81" t="s">
        <v>173</v>
      </c>
      <c r="GO3592" s="81">
        <v>1.1148832299820636E-2</v>
      </c>
      <c r="GP3592" s="81">
        <v>10</v>
      </c>
      <c r="GQ3592" s="81">
        <v>0</v>
      </c>
      <c r="GR3592" s="81" t="s">
        <v>448</v>
      </c>
      <c r="GS3592" s="81">
        <v>1.1148832299820636E-2</v>
      </c>
      <c r="GT3592" s="81">
        <v>4.5623668037681941</v>
      </c>
      <c r="GU3592" s="81">
        <v>1.1148832299820636E-2</v>
      </c>
      <c r="GV3592" s="81">
        <v>4.5623668037681941</v>
      </c>
      <c r="GW3592" s="81">
        <v>0</v>
      </c>
      <c r="GX3592" s="81">
        <v>0</v>
      </c>
      <c r="GY3592" s="81">
        <v>0</v>
      </c>
      <c r="GZ3592" s="81">
        <v>0</v>
      </c>
    </row>
    <row r="3593" spans="98:208" x14ac:dyDescent="0.25">
      <c r="CT3593" s="81" t="s">
        <v>155</v>
      </c>
      <c r="CU3593" s="81" t="s">
        <v>475</v>
      </c>
      <c r="CV3593" s="81" t="s">
        <v>451</v>
      </c>
      <c r="CW3593" s="81">
        <v>2022</v>
      </c>
      <c r="CX3593" s="81">
        <v>0</v>
      </c>
      <c r="CY3593" s="81">
        <v>0</v>
      </c>
      <c r="CZ3593" s="81">
        <v>0</v>
      </c>
      <c r="DA3593" s="81">
        <v>0</v>
      </c>
      <c r="DB3593" s="81">
        <v>8807.9522308764226</v>
      </c>
      <c r="DC3593" s="81">
        <v>222.22942162784679</v>
      </c>
      <c r="DD3593" s="81">
        <v>8585.7228092485748</v>
      </c>
      <c r="DE3593" s="81">
        <v>0</v>
      </c>
      <c r="DF3593" s="81">
        <v>2.4775985538149969</v>
      </c>
      <c r="DG3593" s="81">
        <v>2.4775985538149969</v>
      </c>
      <c r="DH3593" s="81">
        <v>2.4775985538149969</v>
      </c>
      <c r="DI3593" s="81">
        <v>0</v>
      </c>
      <c r="DJ3593" s="81">
        <v>1.6894206009472201E-5</v>
      </c>
      <c r="DL3593" s="81">
        <v>0</v>
      </c>
      <c r="DM3593" s="81">
        <v>4.1857060376920954E-5</v>
      </c>
      <c r="DN3593" s="81">
        <v>4.1857060376920954E-5</v>
      </c>
      <c r="DO3593" s="81">
        <v>0</v>
      </c>
      <c r="DP3593" s="81">
        <v>4.1857060376920954E-5</v>
      </c>
      <c r="DQ3593" s="81">
        <v>4.1857060376920954E-5</v>
      </c>
      <c r="DR3593" s="81">
        <v>0</v>
      </c>
      <c r="DS3593" s="81">
        <v>4.1857060376920954E-5</v>
      </c>
      <c r="DT3593" s="81">
        <v>4.1857060376920954E-5</v>
      </c>
      <c r="DU3593" s="81">
        <v>0</v>
      </c>
      <c r="DV3593" s="81">
        <v>0</v>
      </c>
      <c r="DW3593" s="81">
        <v>0</v>
      </c>
      <c r="GE3593" s="81" t="s">
        <v>449</v>
      </c>
      <c r="GF3593" s="81" t="s">
        <v>155</v>
      </c>
      <c r="GG3593" s="81" t="s">
        <v>477</v>
      </c>
      <c r="GH3593" s="81" t="s">
        <v>454</v>
      </c>
      <c r="GI3593" s="81">
        <v>2022</v>
      </c>
      <c r="GJ3593" s="81" t="s">
        <v>201</v>
      </c>
      <c r="GK3593" s="81">
        <v>409.22373582044048</v>
      </c>
      <c r="GL3593" s="81">
        <v>88.424520000000001</v>
      </c>
      <c r="GM3593" s="81">
        <v>2022</v>
      </c>
      <c r="GN3593" s="81" t="s">
        <v>173</v>
      </c>
      <c r="GO3593" s="81">
        <v>1.1148832299820636E-2</v>
      </c>
      <c r="GP3593" s="81">
        <v>10</v>
      </c>
      <c r="GQ3593" s="81">
        <v>0</v>
      </c>
      <c r="GR3593" s="81" t="s">
        <v>448</v>
      </c>
      <c r="GS3593" s="81">
        <v>1.1148832299820636E-2</v>
      </c>
      <c r="GT3593" s="81">
        <v>4.5623668037681941</v>
      </c>
      <c r="GU3593" s="81">
        <v>1.1148832299820636E-2</v>
      </c>
      <c r="GV3593" s="81">
        <v>4.5623668037681941</v>
      </c>
      <c r="GW3593" s="81">
        <v>1.1148832299820636E-2</v>
      </c>
      <c r="GX3593" s="81">
        <v>4.5623668037681941</v>
      </c>
      <c r="GY3593" s="81">
        <v>0</v>
      </c>
      <c r="GZ3593" s="81">
        <v>0</v>
      </c>
    </row>
    <row r="3594" spans="98:208" x14ac:dyDescent="0.25">
      <c r="CT3594" s="81" t="s">
        <v>155</v>
      </c>
      <c r="CU3594" s="81" t="s">
        <v>475</v>
      </c>
      <c r="CV3594" s="81" t="s">
        <v>451</v>
      </c>
      <c r="CW3594" s="81">
        <v>2023</v>
      </c>
      <c r="CX3594" s="81">
        <v>0</v>
      </c>
      <c r="CY3594" s="81">
        <v>0</v>
      </c>
      <c r="CZ3594" s="81">
        <v>0</v>
      </c>
      <c r="DA3594" s="81">
        <v>0</v>
      </c>
      <c r="DB3594" s="81">
        <v>9129.7460702372045</v>
      </c>
      <c r="DC3594" s="81">
        <v>233.23007680795621</v>
      </c>
      <c r="DD3594" s="81">
        <v>8896.5159934292478</v>
      </c>
      <c r="DE3594" s="81">
        <v>0</v>
      </c>
      <c r="DF3594" s="81">
        <v>2.6002430136061903</v>
      </c>
      <c r="DG3594" s="81">
        <v>2.6002430136061903</v>
      </c>
      <c r="DH3594" s="81">
        <v>2.6002430136061903</v>
      </c>
      <c r="DI3594" s="81">
        <v>2.6002430136061903</v>
      </c>
      <c r="DJ3594" s="81">
        <v>1.6894206009472201E-5</v>
      </c>
      <c r="DL3594" s="81">
        <v>0</v>
      </c>
      <c r="DM3594" s="81">
        <v>4.3929041146553808E-5</v>
      </c>
      <c r="DN3594" s="81">
        <v>4.3929041146553808E-5</v>
      </c>
      <c r="DO3594" s="81">
        <v>0</v>
      </c>
      <c r="DP3594" s="81">
        <v>4.3929041146553808E-5</v>
      </c>
      <c r="DQ3594" s="81">
        <v>4.3929041146553808E-5</v>
      </c>
      <c r="DR3594" s="81">
        <v>0</v>
      </c>
      <c r="DS3594" s="81">
        <v>4.3929041146553808E-5</v>
      </c>
      <c r="DT3594" s="81">
        <v>4.3929041146553808E-5</v>
      </c>
      <c r="DU3594" s="81">
        <v>0</v>
      </c>
      <c r="DV3594" s="81">
        <v>4.3929041146553808E-5</v>
      </c>
      <c r="DW3594" s="81">
        <v>4.3929041146553808E-5</v>
      </c>
      <c r="GE3594" s="81" t="s">
        <v>449</v>
      </c>
      <c r="GF3594" s="81" t="s">
        <v>155</v>
      </c>
      <c r="GG3594" s="81" t="s">
        <v>477</v>
      </c>
      <c r="GH3594" s="81" t="s">
        <v>454</v>
      </c>
      <c r="GI3594" s="81">
        <v>2023</v>
      </c>
      <c r="GJ3594" s="81" t="s">
        <v>201</v>
      </c>
      <c r="GK3594" s="81">
        <v>428.60232122030828</v>
      </c>
      <c r="GL3594" s="81">
        <v>88.424520000000001</v>
      </c>
      <c r="GM3594" s="81">
        <v>2023</v>
      </c>
      <c r="GN3594" s="81" t="s">
        <v>173</v>
      </c>
      <c r="GO3594" s="81">
        <v>1.1148832299820636E-2</v>
      </c>
      <c r="GP3594" s="81">
        <v>10</v>
      </c>
      <c r="GQ3594" s="81">
        <v>0</v>
      </c>
      <c r="GR3594" s="81" t="s">
        <v>448</v>
      </c>
      <c r="GS3594" s="81">
        <v>1.1148832299820636E-2</v>
      </c>
      <c r="GT3594" s="81">
        <v>4.778415402599073</v>
      </c>
      <c r="GU3594" s="81">
        <v>1.1148832299820636E-2</v>
      </c>
      <c r="GV3594" s="81">
        <v>4.778415402599073</v>
      </c>
      <c r="GW3594" s="81">
        <v>1.1148832299820636E-2</v>
      </c>
      <c r="GX3594" s="81">
        <v>4.778415402599073</v>
      </c>
      <c r="GY3594" s="81">
        <v>1.1148832299820636E-2</v>
      </c>
      <c r="GZ3594" s="81">
        <v>4.778415402599073</v>
      </c>
    </row>
    <row r="3595" spans="98:208" x14ac:dyDescent="0.25">
      <c r="CT3595" s="81" t="s">
        <v>155</v>
      </c>
      <c r="CU3595" s="81" t="s">
        <v>475</v>
      </c>
      <c r="CV3595" s="81" t="s">
        <v>451</v>
      </c>
      <c r="CW3595" s="81">
        <v>2024</v>
      </c>
      <c r="CX3595" s="81">
        <v>0</v>
      </c>
      <c r="CY3595" s="81">
        <v>0</v>
      </c>
      <c r="CZ3595" s="81">
        <v>0</v>
      </c>
      <c r="DA3595" s="81">
        <v>0</v>
      </c>
      <c r="DB3595" s="81">
        <v>9129.7460702372045</v>
      </c>
      <c r="DC3595" s="81">
        <v>233.23007680795621</v>
      </c>
      <c r="DD3595" s="81">
        <v>8896.5159934292478</v>
      </c>
      <c r="DE3595" s="81">
        <v>0</v>
      </c>
      <c r="DF3595" s="81">
        <v>2.6002430136061903</v>
      </c>
      <c r="DG3595" s="81">
        <v>2.6002430136061903</v>
      </c>
      <c r="DH3595" s="81">
        <v>2.6002430136061903</v>
      </c>
      <c r="DI3595" s="81">
        <v>2.6002430136061903</v>
      </c>
      <c r="DJ3595" s="81">
        <v>1.6894206009472201E-5</v>
      </c>
      <c r="DL3595" s="81">
        <v>0</v>
      </c>
      <c r="DM3595" s="81">
        <v>4.3929041146553808E-5</v>
      </c>
      <c r="DN3595" s="81">
        <v>4.3929041146553808E-5</v>
      </c>
      <c r="DO3595" s="81">
        <v>0</v>
      </c>
      <c r="DP3595" s="81">
        <v>4.3929041146553808E-5</v>
      </c>
      <c r="DQ3595" s="81">
        <v>4.3929041146553808E-5</v>
      </c>
      <c r="DR3595" s="81">
        <v>0</v>
      </c>
      <c r="DS3595" s="81">
        <v>4.3929041146553808E-5</v>
      </c>
      <c r="DT3595" s="81">
        <v>4.3929041146553808E-5</v>
      </c>
      <c r="DU3595" s="81">
        <v>0</v>
      </c>
      <c r="DV3595" s="81">
        <v>4.3929041146553808E-5</v>
      </c>
      <c r="DW3595" s="81">
        <v>4.3929041146553808E-5</v>
      </c>
      <c r="GE3595" s="81" t="s">
        <v>449</v>
      </c>
      <c r="GF3595" s="81" t="s">
        <v>155</v>
      </c>
      <c r="GG3595" s="81" t="s">
        <v>477</v>
      </c>
      <c r="GH3595" s="81" t="s">
        <v>454</v>
      </c>
      <c r="GI3595" s="81">
        <v>2024</v>
      </c>
      <c r="GJ3595" s="81" t="s">
        <v>201</v>
      </c>
      <c r="GK3595" s="81">
        <v>428.60232122030828</v>
      </c>
      <c r="GL3595" s="81">
        <v>88.424520000000001</v>
      </c>
      <c r="GM3595" s="81">
        <v>2024</v>
      </c>
      <c r="GN3595" s="81" t="s">
        <v>173</v>
      </c>
      <c r="GO3595" s="81">
        <v>1.1148832299820636E-2</v>
      </c>
      <c r="GP3595" s="81">
        <v>10</v>
      </c>
      <c r="GQ3595" s="81">
        <v>0</v>
      </c>
      <c r="GR3595" s="81" t="s">
        <v>448</v>
      </c>
      <c r="GS3595" s="81">
        <v>1.1148832299820636E-2</v>
      </c>
      <c r="GT3595" s="81">
        <v>4.778415402599073</v>
      </c>
      <c r="GU3595" s="81">
        <v>1.1148832299820636E-2</v>
      </c>
      <c r="GV3595" s="81">
        <v>4.778415402599073</v>
      </c>
      <c r="GW3595" s="81">
        <v>1.1148832299820636E-2</v>
      </c>
      <c r="GX3595" s="81">
        <v>4.778415402599073</v>
      </c>
      <c r="GY3595" s="81">
        <v>1.1148832299820636E-2</v>
      </c>
      <c r="GZ3595" s="81">
        <v>4.778415402599073</v>
      </c>
    </row>
    <row r="3596" spans="98:208" x14ac:dyDescent="0.25">
      <c r="CT3596" s="81" t="s">
        <v>155</v>
      </c>
      <c r="CU3596" s="81" t="s">
        <v>475</v>
      </c>
      <c r="CV3596" s="81" t="s">
        <v>451</v>
      </c>
      <c r="CW3596" s="81">
        <v>2025</v>
      </c>
      <c r="CX3596" s="81">
        <v>0</v>
      </c>
      <c r="CY3596" s="81">
        <v>0</v>
      </c>
      <c r="CZ3596" s="81">
        <v>0</v>
      </c>
      <c r="DA3596" s="81">
        <v>0</v>
      </c>
      <c r="DB3596" s="81">
        <v>9129.7460702372045</v>
      </c>
      <c r="DC3596" s="81">
        <v>233.23007680795621</v>
      </c>
      <c r="DD3596" s="81">
        <v>8896.5159934292478</v>
      </c>
      <c r="DE3596" s="81">
        <v>0</v>
      </c>
      <c r="DF3596" s="81">
        <v>2.6002430136061903</v>
      </c>
      <c r="DG3596" s="81">
        <v>2.6002430136061903</v>
      </c>
      <c r="DH3596" s="81">
        <v>2.6002430136061903</v>
      </c>
      <c r="DI3596" s="81">
        <v>2.6002430136061903</v>
      </c>
      <c r="DJ3596" s="81">
        <v>1.6894206009472201E-5</v>
      </c>
      <c r="DL3596" s="81">
        <v>0</v>
      </c>
      <c r="DM3596" s="81">
        <v>4.3929041146553808E-5</v>
      </c>
      <c r="DN3596" s="81">
        <v>4.3929041146553808E-5</v>
      </c>
      <c r="DO3596" s="81">
        <v>0</v>
      </c>
      <c r="DP3596" s="81">
        <v>4.3929041146553808E-5</v>
      </c>
      <c r="DQ3596" s="81">
        <v>4.3929041146553808E-5</v>
      </c>
      <c r="DR3596" s="81">
        <v>0</v>
      </c>
      <c r="DS3596" s="81">
        <v>4.3929041146553808E-5</v>
      </c>
      <c r="DT3596" s="81">
        <v>4.3929041146553808E-5</v>
      </c>
      <c r="DU3596" s="81">
        <v>0</v>
      </c>
      <c r="DV3596" s="81">
        <v>4.3929041146553808E-5</v>
      </c>
      <c r="DW3596" s="81">
        <v>4.3929041146553808E-5</v>
      </c>
      <c r="GE3596" s="81" t="s">
        <v>449</v>
      </c>
      <c r="GF3596" s="81" t="s">
        <v>155</v>
      </c>
      <c r="GG3596" s="81" t="s">
        <v>477</v>
      </c>
      <c r="GH3596" s="81" t="s">
        <v>454</v>
      </c>
      <c r="GI3596" s="81">
        <v>2025</v>
      </c>
      <c r="GJ3596" s="81" t="s">
        <v>201</v>
      </c>
      <c r="GK3596" s="81">
        <v>428.60232122030828</v>
      </c>
      <c r="GL3596" s="81">
        <v>88.424520000000001</v>
      </c>
      <c r="GM3596" s="81">
        <v>2025</v>
      </c>
      <c r="GN3596" s="81" t="s">
        <v>173</v>
      </c>
      <c r="GO3596" s="81">
        <v>1.1148832299820636E-2</v>
      </c>
      <c r="GP3596" s="81">
        <v>10</v>
      </c>
      <c r="GQ3596" s="81">
        <v>0</v>
      </c>
      <c r="GR3596" s="81" t="s">
        <v>448</v>
      </c>
      <c r="GS3596" s="81">
        <v>1.1148832299820636E-2</v>
      </c>
      <c r="GT3596" s="81">
        <v>4.778415402599073</v>
      </c>
      <c r="GU3596" s="81">
        <v>1.1148832299820636E-2</v>
      </c>
      <c r="GV3596" s="81">
        <v>4.778415402599073</v>
      </c>
      <c r="GW3596" s="81">
        <v>1.1148832299820636E-2</v>
      </c>
      <c r="GX3596" s="81">
        <v>4.778415402599073</v>
      </c>
      <c r="GY3596" s="81">
        <v>1.1148832299820636E-2</v>
      </c>
      <c r="GZ3596" s="81">
        <v>4.778415402599073</v>
      </c>
    </row>
    <row r="3597" spans="98:208" x14ac:dyDescent="0.25">
      <c r="CT3597" s="81" t="s">
        <v>155</v>
      </c>
      <c r="CU3597" s="81" t="s">
        <v>475</v>
      </c>
      <c r="CV3597" s="81" t="s">
        <v>451</v>
      </c>
      <c r="CW3597" s="81">
        <v>2026</v>
      </c>
      <c r="CX3597" s="81">
        <v>0</v>
      </c>
      <c r="CY3597" s="81">
        <v>0</v>
      </c>
      <c r="CZ3597" s="81">
        <v>0</v>
      </c>
      <c r="DA3597" s="81">
        <v>0</v>
      </c>
      <c r="DB3597" s="81">
        <v>9129.7460702372045</v>
      </c>
      <c r="DC3597" s="81">
        <v>233.23007680795621</v>
      </c>
      <c r="DD3597" s="81">
        <v>8896.5159934292478</v>
      </c>
      <c r="DE3597" s="81">
        <v>0</v>
      </c>
      <c r="DF3597" s="81">
        <v>2.6002430136061903</v>
      </c>
      <c r="DG3597" s="81">
        <v>2.6002430136061903</v>
      </c>
      <c r="DH3597" s="81">
        <v>2.6002430136061903</v>
      </c>
      <c r="DI3597" s="81">
        <v>2.6002430136061903</v>
      </c>
      <c r="DJ3597" s="81">
        <v>1.6894206009472201E-5</v>
      </c>
      <c r="DL3597" s="81">
        <v>0</v>
      </c>
      <c r="DM3597" s="81">
        <v>4.3929041146553808E-5</v>
      </c>
      <c r="DN3597" s="81">
        <v>4.3929041146553808E-5</v>
      </c>
      <c r="DO3597" s="81">
        <v>0</v>
      </c>
      <c r="DP3597" s="81">
        <v>4.3929041146553808E-5</v>
      </c>
      <c r="DQ3597" s="81">
        <v>4.3929041146553808E-5</v>
      </c>
      <c r="DR3597" s="81">
        <v>0</v>
      </c>
      <c r="DS3597" s="81">
        <v>4.3929041146553808E-5</v>
      </c>
      <c r="DT3597" s="81">
        <v>4.3929041146553808E-5</v>
      </c>
      <c r="DU3597" s="81">
        <v>0</v>
      </c>
      <c r="DV3597" s="81">
        <v>4.3929041146553808E-5</v>
      </c>
      <c r="DW3597" s="81">
        <v>4.3929041146553808E-5</v>
      </c>
      <c r="GE3597" s="81" t="s">
        <v>449</v>
      </c>
      <c r="GF3597" s="81" t="s">
        <v>155</v>
      </c>
      <c r="GG3597" s="81" t="s">
        <v>477</v>
      </c>
      <c r="GH3597" s="81" t="s">
        <v>454</v>
      </c>
      <c r="GI3597" s="81">
        <v>2026</v>
      </c>
      <c r="GJ3597" s="81" t="s">
        <v>201</v>
      </c>
      <c r="GK3597" s="81">
        <v>428.60232122030828</v>
      </c>
      <c r="GL3597" s="81">
        <v>88.424520000000001</v>
      </c>
      <c r="GM3597" s="81">
        <v>2026</v>
      </c>
      <c r="GN3597" s="81" t="s">
        <v>173</v>
      </c>
      <c r="GO3597" s="81">
        <v>1.1148832299820636E-2</v>
      </c>
      <c r="GP3597" s="81">
        <v>10</v>
      </c>
      <c r="GQ3597" s="81">
        <v>0</v>
      </c>
      <c r="GR3597" s="81" t="s">
        <v>448</v>
      </c>
      <c r="GS3597" s="81">
        <v>1.1148832299820636E-2</v>
      </c>
      <c r="GT3597" s="81">
        <v>4.778415402599073</v>
      </c>
      <c r="GU3597" s="81">
        <v>1.1148832299820636E-2</v>
      </c>
      <c r="GV3597" s="81">
        <v>4.778415402599073</v>
      </c>
      <c r="GW3597" s="81">
        <v>1.1148832299820636E-2</v>
      </c>
      <c r="GX3597" s="81">
        <v>4.778415402599073</v>
      </c>
      <c r="GY3597" s="81">
        <v>1.1148832299820636E-2</v>
      </c>
      <c r="GZ3597" s="81">
        <v>4.778415402599073</v>
      </c>
    </row>
    <row r="3598" spans="98:208" x14ac:dyDescent="0.25">
      <c r="CT3598" s="81" t="s">
        <v>155</v>
      </c>
      <c r="CU3598" s="81" t="s">
        <v>475</v>
      </c>
      <c r="CV3598" s="81" t="s">
        <v>451</v>
      </c>
      <c r="CW3598" s="81">
        <v>2027</v>
      </c>
      <c r="CX3598" s="81">
        <v>0</v>
      </c>
      <c r="CY3598" s="81">
        <v>0</v>
      </c>
      <c r="CZ3598" s="81">
        <v>0</v>
      </c>
      <c r="DA3598" s="81">
        <v>0</v>
      </c>
      <c r="DB3598" s="81">
        <v>9129.7460702372045</v>
      </c>
      <c r="DC3598" s="81">
        <v>233.23007680795621</v>
      </c>
      <c r="DD3598" s="81">
        <v>8896.5159934292478</v>
      </c>
      <c r="DE3598" s="81">
        <v>0</v>
      </c>
      <c r="DF3598" s="81">
        <v>2.6002430136061903</v>
      </c>
      <c r="DG3598" s="81">
        <v>2.6002430136061903</v>
      </c>
      <c r="DH3598" s="81">
        <v>2.6002430136061903</v>
      </c>
      <c r="DI3598" s="81">
        <v>2.6002430136061903</v>
      </c>
      <c r="DJ3598" s="81">
        <v>1.6894206009472201E-5</v>
      </c>
      <c r="DL3598" s="81">
        <v>0</v>
      </c>
      <c r="DM3598" s="81">
        <v>4.3929041146553808E-5</v>
      </c>
      <c r="DN3598" s="81">
        <v>4.3929041146553808E-5</v>
      </c>
      <c r="DO3598" s="81">
        <v>0</v>
      </c>
      <c r="DP3598" s="81">
        <v>4.3929041146553808E-5</v>
      </c>
      <c r="DQ3598" s="81">
        <v>4.3929041146553808E-5</v>
      </c>
      <c r="DR3598" s="81">
        <v>0</v>
      </c>
      <c r="DS3598" s="81">
        <v>4.3929041146553808E-5</v>
      </c>
      <c r="DT3598" s="81">
        <v>4.3929041146553808E-5</v>
      </c>
      <c r="DU3598" s="81">
        <v>0</v>
      </c>
      <c r="DV3598" s="81">
        <v>4.3929041146553808E-5</v>
      </c>
      <c r="DW3598" s="81">
        <v>4.3929041146553808E-5</v>
      </c>
      <c r="GE3598" s="81" t="s">
        <v>449</v>
      </c>
      <c r="GF3598" s="81" t="s">
        <v>155</v>
      </c>
      <c r="GG3598" s="81" t="s">
        <v>477</v>
      </c>
      <c r="GH3598" s="81" t="s">
        <v>454</v>
      </c>
      <c r="GI3598" s="81">
        <v>2027</v>
      </c>
      <c r="GJ3598" s="81" t="s">
        <v>201</v>
      </c>
      <c r="GK3598" s="81">
        <v>428.60232122030828</v>
      </c>
      <c r="GL3598" s="81">
        <v>88.424520000000001</v>
      </c>
      <c r="GM3598" s="81">
        <v>2027</v>
      </c>
      <c r="GN3598" s="81" t="s">
        <v>173</v>
      </c>
      <c r="GO3598" s="81">
        <v>1.1148832299820636E-2</v>
      </c>
      <c r="GP3598" s="81">
        <v>10</v>
      </c>
      <c r="GQ3598" s="81">
        <v>0</v>
      </c>
      <c r="GR3598" s="81" t="s">
        <v>448</v>
      </c>
      <c r="GS3598" s="81">
        <v>1.1148832299820636E-2</v>
      </c>
      <c r="GT3598" s="81">
        <v>4.778415402599073</v>
      </c>
      <c r="GU3598" s="81">
        <v>1.1148832299820636E-2</v>
      </c>
      <c r="GV3598" s="81">
        <v>4.778415402599073</v>
      </c>
      <c r="GW3598" s="81">
        <v>1.1148832299820636E-2</v>
      </c>
      <c r="GX3598" s="81">
        <v>4.778415402599073</v>
      </c>
      <c r="GY3598" s="81">
        <v>1.1148832299820636E-2</v>
      </c>
      <c r="GZ3598" s="81">
        <v>4.778415402599073</v>
      </c>
    </row>
    <row r="3599" spans="98:208" x14ac:dyDescent="0.25">
      <c r="CT3599" s="81" t="s">
        <v>155</v>
      </c>
      <c r="CU3599" s="81" t="s">
        <v>475</v>
      </c>
      <c r="CV3599" s="81" t="s">
        <v>451</v>
      </c>
      <c r="CW3599" s="81">
        <v>2028</v>
      </c>
      <c r="CX3599" s="81">
        <v>0</v>
      </c>
      <c r="CY3599" s="81">
        <v>0</v>
      </c>
      <c r="CZ3599" s="81">
        <v>0</v>
      </c>
      <c r="DA3599" s="81">
        <v>0</v>
      </c>
      <c r="DB3599" s="81">
        <v>9534.9220877101397</v>
      </c>
      <c r="DC3599" s="81">
        <v>247.2729921649651</v>
      </c>
      <c r="DD3599" s="81">
        <v>9287.6490955451773</v>
      </c>
      <c r="DE3599" s="81">
        <v>0</v>
      </c>
      <c r="DF3599" s="81">
        <v>2.7568051219220582</v>
      </c>
      <c r="DG3599" s="81">
        <v>2.7568051219220582</v>
      </c>
      <c r="DH3599" s="81">
        <v>2.7568051219220582</v>
      </c>
      <c r="DI3599" s="81">
        <v>2.7568051219220582</v>
      </c>
      <c r="DJ3599" s="81">
        <v>1.6894206009472201E-5</v>
      </c>
      <c r="DL3599" s="81">
        <v>0</v>
      </c>
      <c r="DM3599" s="81">
        <v>4.6574033657719378E-5</v>
      </c>
      <c r="DN3599" s="81">
        <v>4.6574033657719378E-5</v>
      </c>
      <c r="DO3599" s="81">
        <v>0</v>
      </c>
      <c r="DP3599" s="81">
        <v>4.6574033657719378E-5</v>
      </c>
      <c r="DQ3599" s="81">
        <v>4.6574033657719378E-5</v>
      </c>
      <c r="DR3599" s="81">
        <v>0</v>
      </c>
      <c r="DS3599" s="81">
        <v>4.6574033657719378E-5</v>
      </c>
      <c r="DT3599" s="81">
        <v>4.6574033657719378E-5</v>
      </c>
      <c r="DU3599" s="81">
        <v>0</v>
      </c>
      <c r="DV3599" s="81">
        <v>4.6574033657719378E-5</v>
      </c>
      <c r="DW3599" s="81">
        <v>4.6574033657719378E-5</v>
      </c>
      <c r="GE3599" s="81" t="s">
        <v>449</v>
      </c>
      <c r="GF3599" s="81" t="s">
        <v>155</v>
      </c>
      <c r="GG3599" s="81" t="s">
        <v>477</v>
      </c>
      <c r="GH3599" s="81" t="s">
        <v>454</v>
      </c>
      <c r="GI3599" s="81">
        <v>2028</v>
      </c>
      <c r="GJ3599" s="81" t="s">
        <v>201</v>
      </c>
      <c r="GK3599" s="81">
        <v>453.26096055717272</v>
      </c>
      <c r="GL3599" s="81">
        <v>88.424520000000001</v>
      </c>
      <c r="GM3599" s="81">
        <v>2028</v>
      </c>
      <c r="GN3599" s="81" t="s">
        <v>173</v>
      </c>
      <c r="GO3599" s="81">
        <v>1.1148832299820636E-2</v>
      </c>
      <c r="GP3599" s="81">
        <v>10</v>
      </c>
      <c r="GQ3599" s="81">
        <v>0</v>
      </c>
      <c r="GR3599" s="81" t="s">
        <v>448</v>
      </c>
      <c r="GS3599" s="81">
        <v>1.1148832299820636E-2</v>
      </c>
      <c r="GT3599" s="81">
        <v>5.053330437307535</v>
      </c>
      <c r="GU3599" s="81">
        <v>1.1148832299820636E-2</v>
      </c>
      <c r="GV3599" s="81">
        <v>5.053330437307535</v>
      </c>
      <c r="GW3599" s="81">
        <v>1.1148832299820636E-2</v>
      </c>
      <c r="GX3599" s="81">
        <v>5.053330437307535</v>
      </c>
      <c r="GY3599" s="81">
        <v>1.1148832299820636E-2</v>
      </c>
      <c r="GZ3599" s="81">
        <v>5.053330437307535</v>
      </c>
    </row>
    <row r="3600" spans="98:208" x14ac:dyDescent="0.25">
      <c r="CT3600" s="81" t="s">
        <v>155</v>
      </c>
      <c r="CU3600" s="81" t="s">
        <v>475</v>
      </c>
      <c r="CV3600" s="81" t="s">
        <v>451</v>
      </c>
      <c r="CW3600" s="81">
        <v>2029</v>
      </c>
      <c r="CX3600" s="81">
        <v>0</v>
      </c>
      <c r="CY3600" s="81">
        <v>0</v>
      </c>
      <c r="CZ3600" s="81">
        <v>0</v>
      </c>
      <c r="DA3600" s="81">
        <v>0</v>
      </c>
      <c r="DB3600" s="81">
        <v>9534.9220877101397</v>
      </c>
      <c r="DC3600" s="81">
        <v>247.2729921649651</v>
      </c>
      <c r="DD3600" s="81">
        <v>9287.6490955451773</v>
      </c>
      <c r="DE3600" s="81">
        <v>0</v>
      </c>
      <c r="DF3600" s="81">
        <v>2.7568051219220582</v>
      </c>
      <c r="DG3600" s="81">
        <v>2.7568051219220582</v>
      </c>
      <c r="DH3600" s="81">
        <v>2.7568051219220582</v>
      </c>
      <c r="DI3600" s="81">
        <v>2.7568051219220582</v>
      </c>
      <c r="DJ3600" s="81">
        <v>1.6894206009472201E-5</v>
      </c>
      <c r="DL3600" s="81">
        <v>0</v>
      </c>
      <c r="DM3600" s="81">
        <v>4.6574033657719378E-5</v>
      </c>
      <c r="DN3600" s="81">
        <v>4.6574033657719378E-5</v>
      </c>
      <c r="DO3600" s="81">
        <v>0</v>
      </c>
      <c r="DP3600" s="81">
        <v>4.6574033657719378E-5</v>
      </c>
      <c r="DQ3600" s="81">
        <v>4.6574033657719378E-5</v>
      </c>
      <c r="DR3600" s="81">
        <v>0</v>
      </c>
      <c r="DS3600" s="81">
        <v>4.6574033657719378E-5</v>
      </c>
      <c r="DT3600" s="81">
        <v>4.6574033657719378E-5</v>
      </c>
      <c r="DU3600" s="81">
        <v>0</v>
      </c>
      <c r="DV3600" s="81">
        <v>4.6574033657719378E-5</v>
      </c>
      <c r="DW3600" s="81">
        <v>4.6574033657719378E-5</v>
      </c>
      <c r="GE3600" s="81" t="s">
        <v>449</v>
      </c>
      <c r="GF3600" s="81" t="s">
        <v>155</v>
      </c>
      <c r="GG3600" s="81" t="s">
        <v>477</v>
      </c>
      <c r="GH3600" s="81" t="s">
        <v>454</v>
      </c>
      <c r="GI3600" s="81">
        <v>2029</v>
      </c>
      <c r="GJ3600" s="81" t="s">
        <v>201</v>
      </c>
      <c r="GK3600" s="81">
        <v>453.26096055717272</v>
      </c>
      <c r="GL3600" s="81">
        <v>88.424520000000001</v>
      </c>
      <c r="GM3600" s="81">
        <v>2029</v>
      </c>
      <c r="GN3600" s="81" t="s">
        <v>173</v>
      </c>
      <c r="GO3600" s="81">
        <v>1.1148832299820636E-2</v>
      </c>
      <c r="GP3600" s="81">
        <v>10</v>
      </c>
      <c r="GQ3600" s="81">
        <v>0</v>
      </c>
      <c r="GR3600" s="81" t="s">
        <v>448</v>
      </c>
      <c r="GS3600" s="81">
        <v>1.1148832299820636E-2</v>
      </c>
      <c r="GT3600" s="81">
        <v>5.053330437307535</v>
      </c>
      <c r="GU3600" s="81">
        <v>1.1148832299820636E-2</v>
      </c>
      <c r="GV3600" s="81">
        <v>5.053330437307535</v>
      </c>
      <c r="GW3600" s="81">
        <v>1.1148832299820636E-2</v>
      </c>
      <c r="GX3600" s="81">
        <v>5.053330437307535</v>
      </c>
      <c r="GY3600" s="81">
        <v>1.1148832299820636E-2</v>
      </c>
      <c r="GZ3600" s="81">
        <v>5.053330437307535</v>
      </c>
    </row>
    <row r="3601" spans="98:208" x14ac:dyDescent="0.25">
      <c r="CT3601" s="81" t="s">
        <v>155</v>
      </c>
      <c r="CU3601" s="81" t="s">
        <v>475</v>
      </c>
      <c r="CV3601" s="81" t="s">
        <v>451</v>
      </c>
      <c r="CW3601" s="81">
        <v>2030</v>
      </c>
      <c r="CX3601" s="81">
        <v>0</v>
      </c>
      <c r="CY3601" s="81">
        <v>0</v>
      </c>
      <c r="CZ3601" s="81">
        <v>0</v>
      </c>
      <c r="DA3601" s="81">
        <v>0</v>
      </c>
      <c r="DB3601" s="81">
        <v>9534.9220877101397</v>
      </c>
      <c r="DC3601" s="81">
        <v>247.2729921649651</v>
      </c>
      <c r="DD3601" s="81">
        <v>9287.6490955451773</v>
      </c>
      <c r="DE3601" s="81">
        <v>0</v>
      </c>
      <c r="DF3601" s="81">
        <v>0</v>
      </c>
      <c r="DG3601" s="81">
        <v>2.7568051219220582</v>
      </c>
      <c r="DH3601" s="81">
        <v>2.7568051219220582</v>
      </c>
      <c r="DI3601" s="81">
        <v>2.7568051219220582</v>
      </c>
      <c r="DJ3601" s="81">
        <v>1.6894206009472201E-5</v>
      </c>
      <c r="DL3601" s="81">
        <v>0</v>
      </c>
      <c r="DM3601" s="81">
        <v>0</v>
      </c>
      <c r="DN3601" s="81">
        <v>0</v>
      </c>
      <c r="DO3601" s="81">
        <v>0</v>
      </c>
      <c r="DP3601" s="81">
        <v>4.6574033657719378E-5</v>
      </c>
      <c r="DQ3601" s="81">
        <v>4.6574033657719378E-5</v>
      </c>
      <c r="DR3601" s="81">
        <v>0</v>
      </c>
      <c r="DS3601" s="81">
        <v>4.6574033657719378E-5</v>
      </c>
      <c r="DT3601" s="81">
        <v>4.6574033657719378E-5</v>
      </c>
      <c r="DU3601" s="81">
        <v>0</v>
      </c>
      <c r="DV3601" s="81">
        <v>4.6574033657719378E-5</v>
      </c>
      <c r="DW3601" s="81">
        <v>4.6574033657719378E-5</v>
      </c>
      <c r="GE3601" s="81" t="s">
        <v>449</v>
      </c>
      <c r="GF3601" s="81" t="s">
        <v>155</v>
      </c>
      <c r="GG3601" s="81" t="s">
        <v>477</v>
      </c>
      <c r="GH3601" s="81" t="s">
        <v>454</v>
      </c>
      <c r="GI3601" s="81">
        <v>2030</v>
      </c>
      <c r="GJ3601" s="81" t="s">
        <v>201</v>
      </c>
      <c r="GK3601" s="81">
        <v>453.26096055717272</v>
      </c>
      <c r="GL3601" s="81">
        <v>88.424520000000001</v>
      </c>
      <c r="GM3601" s="81">
        <v>2030</v>
      </c>
      <c r="GN3601" s="81" t="s">
        <v>173</v>
      </c>
      <c r="GO3601" s="81">
        <v>1.1148832299820636E-2</v>
      </c>
      <c r="GP3601" s="81">
        <v>10</v>
      </c>
      <c r="GQ3601" s="81">
        <v>0</v>
      </c>
      <c r="GR3601" s="81" t="s">
        <v>448</v>
      </c>
      <c r="GS3601" s="81">
        <v>0</v>
      </c>
      <c r="GT3601" s="81">
        <v>0</v>
      </c>
      <c r="GU3601" s="81">
        <v>1.1148832299820636E-2</v>
      </c>
      <c r="GV3601" s="81">
        <v>5.053330437307535</v>
      </c>
      <c r="GW3601" s="81">
        <v>1.1148832299820636E-2</v>
      </c>
      <c r="GX3601" s="81">
        <v>5.053330437307535</v>
      </c>
      <c r="GY3601" s="81">
        <v>1.1148832299820636E-2</v>
      </c>
      <c r="GZ3601" s="81">
        <v>5.053330437307535</v>
      </c>
    </row>
    <row r="3602" spans="98:208" x14ac:dyDescent="0.25">
      <c r="CT3602" s="81" t="s">
        <v>155</v>
      </c>
      <c r="CU3602" s="81" t="s">
        <v>475</v>
      </c>
      <c r="CV3602" s="81" t="s">
        <v>451</v>
      </c>
      <c r="CW3602" s="81">
        <v>2031</v>
      </c>
      <c r="CX3602" s="81">
        <v>0</v>
      </c>
      <c r="CY3602" s="81">
        <v>0</v>
      </c>
      <c r="CZ3602" s="81">
        <v>0</v>
      </c>
      <c r="DA3602" s="81">
        <v>0</v>
      </c>
      <c r="DB3602" s="81">
        <v>9534.9220877101397</v>
      </c>
      <c r="DC3602" s="81">
        <v>247.2729921649651</v>
      </c>
      <c r="DD3602" s="81">
        <v>9287.6490955451773</v>
      </c>
      <c r="DE3602" s="81">
        <v>0</v>
      </c>
      <c r="DF3602" s="81">
        <v>0</v>
      </c>
      <c r="DG3602" s="81">
        <v>0</v>
      </c>
      <c r="DH3602" s="81">
        <v>2.7568051219220582</v>
      </c>
      <c r="DI3602" s="81">
        <v>2.7568051219220582</v>
      </c>
      <c r="DJ3602" s="81">
        <v>1.6894206009472201E-5</v>
      </c>
      <c r="DL3602" s="81">
        <v>0</v>
      </c>
      <c r="DM3602" s="81">
        <v>0</v>
      </c>
      <c r="DN3602" s="81">
        <v>0</v>
      </c>
      <c r="DO3602" s="81">
        <v>0</v>
      </c>
      <c r="DP3602" s="81">
        <v>0</v>
      </c>
      <c r="DQ3602" s="81">
        <v>0</v>
      </c>
      <c r="DR3602" s="81">
        <v>0</v>
      </c>
      <c r="DS3602" s="81">
        <v>4.6574033657719378E-5</v>
      </c>
      <c r="DT3602" s="81">
        <v>4.6574033657719378E-5</v>
      </c>
      <c r="DU3602" s="81">
        <v>0</v>
      </c>
      <c r="DV3602" s="81">
        <v>4.6574033657719378E-5</v>
      </c>
      <c r="DW3602" s="81">
        <v>4.6574033657719378E-5</v>
      </c>
      <c r="GE3602" s="81" t="s">
        <v>449</v>
      </c>
      <c r="GF3602" s="81" t="s">
        <v>155</v>
      </c>
      <c r="GG3602" s="81" t="s">
        <v>477</v>
      </c>
      <c r="GH3602" s="81" t="s">
        <v>454</v>
      </c>
      <c r="GI3602" s="81">
        <v>2031</v>
      </c>
      <c r="GJ3602" s="81" t="s">
        <v>201</v>
      </c>
      <c r="GK3602" s="81">
        <v>453.26096055717272</v>
      </c>
      <c r="GL3602" s="81">
        <v>88.424520000000001</v>
      </c>
      <c r="GM3602" s="81">
        <v>2031</v>
      </c>
      <c r="GN3602" s="81" t="s">
        <v>173</v>
      </c>
      <c r="GO3602" s="81">
        <v>1.1148832299820636E-2</v>
      </c>
      <c r="GP3602" s="81">
        <v>10</v>
      </c>
      <c r="GQ3602" s="81">
        <v>0</v>
      </c>
      <c r="GR3602" s="81" t="s">
        <v>448</v>
      </c>
      <c r="GS3602" s="81">
        <v>0</v>
      </c>
      <c r="GT3602" s="81">
        <v>0</v>
      </c>
      <c r="GU3602" s="81">
        <v>0</v>
      </c>
      <c r="GV3602" s="81">
        <v>0</v>
      </c>
      <c r="GW3602" s="81">
        <v>1.1148832299820636E-2</v>
      </c>
      <c r="GX3602" s="81">
        <v>5.053330437307535</v>
      </c>
      <c r="GY3602" s="81">
        <v>1.1148832299820636E-2</v>
      </c>
      <c r="GZ3602" s="81">
        <v>5.053330437307535</v>
      </c>
    </row>
    <row r="3603" spans="98:208" x14ac:dyDescent="0.25">
      <c r="CT3603" s="81" t="s">
        <v>155</v>
      </c>
      <c r="CU3603" s="81" t="s">
        <v>475</v>
      </c>
      <c r="CV3603" s="81" t="s">
        <v>451</v>
      </c>
      <c r="CW3603" s="81">
        <v>2032</v>
      </c>
      <c r="CX3603" s="81">
        <v>0</v>
      </c>
      <c r="CY3603" s="81">
        <v>0</v>
      </c>
      <c r="CZ3603" s="81">
        <v>0</v>
      </c>
      <c r="DA3603" s="81">
        <v>0</v>
      </c>
      <c r="DB3603" s="81">
        <v>9534.9220877101397</v>
      </c>
      <c r="DC3603" s="81">
        <v>247.2729921649651</v>
      </c>
      <c r="DD3603" s="81">
        <v>9287.6490955451773</v>
      </c>
      <c r="DE3603" s="81">
        <v>0</v>
      </c>
      <c r="DF3603" s="81">
        <v>0</v>
      </c>
      <c r="DG3603" s="81">
        <v>0</v>
      </c>
      <c r="DH3603" s="81">
        <v>0</v>
      </c>
      <c r="DI3603" s="81">
        <v>2.7568051219220582</v>
      </c>
      <c r="DJ3603" s="81">
        <v>1.6894206009472201E-5</v>
      </c>
      <c r="DL3603" s="81">
        <v>0</v>
      </c>
      <c r="DM3603" s="81">
        <v>0</v>
      </c>
      <c r="DN3603" s="81">
        <v>0</v>
      </c>
      <c r="DO3603" s="81">
        <v>0</v>
      </c>
      <c r="DP3603" s="81">
        <v>0</v>
      </c>
      <c r="DQ3603" s="81">
        <v>0</v>
      </c>
      <c r="DR3603" s="81">
        <v>0</v>
      </c>
      <c r="DS3603" s="81">
        <v>0</v>
      </c>
      <c r="DT3603" s="81">
        <v>0</v>
      </c>
      <c r="DU3603" s="81">
        <v>0</v>
      </c>
      <c r="DV3603" s="81">
        <v>4.6574033657719378E-5</v>
      </c>
      <c r="DW3603" s="81">
        <v>4.6574033657719378E-5</v>
      </c>
      <c r="GE3603" s="81" t="s">
        <v>449</v>
      </c>
      <c r="GF3603" s="81" t="s">
        <v>155</v>
      </c>
      <c r="GG3603" s="81" t="s">
        <v>477</v>
      </c>
      <c r="GH3603" s="81" t="s">
        <v>454</v>
      </c>
      <c r="GI3603" s="81">
        <v>2032</v>
      </c>
      <c r="GJ3603" s="81" t="s">
        <v>201</v>
      </c>
      <c r="GK3603" s="81">
        <v>453.26096055717272</v>
      </c>
      <c r="GL3603" s="81">
        <v>88.424520000000001</v>
      </c>
      <c r="GM3603" s="81">
        <v>2032</v>
      </c>
      <c r="GN3603" s="81" t="s">
        <v>173</v>
      </c>
      <c r="GO3603" s="81">
        <v>1.1148832299820636E-2</v>
      </c>
      <c r="GP3603" s="81">
        <v>10</v>
      </c>
      <c r="GQ3603" s="81">
        <v>0</v>
      </c>
      <c r="GR3603" s="81" t="s">
        <v>448</v>
      </c>
      <c r="GS3603" s="81">
        <v>0</v>
      </c>
      <c r="GT3603" s="81">
        <v>0</v>
      </c>
      <c r="GU3603" s="81">
        <v>0</v>
      </c>
      <c r="GV3603" s="81">
        <v>0</v>
      </c>
      <c r="GW3603" s="81">
        <v>0</v>
      </c>
      <c r="GX3603" s="81">
        <v>0</v>
      </c>
      <c r="GY3603" s="81">
        <v>1.1148832299820636E-2</v>
      </c>
      <c r="GZ3603" s="81">
        <v>5.053330437307535</v>
      </c>
    </row>
    <row r="3604" spans="98:208" x14ac:dyDescent="0.25">
      <c r="CT3604" s="81" t="s">
        <v>155</v>
      </c>
      <c r="CU3604" s="81" t="s">
        <v>475</v>
      </c>
      <c r="CV3604" s="81" t="s">
        <v>452</v>
      </c>
      <c r="CW3604" s="81">
        <v>2020</v>
      </c>
      <c r="CX3604" s="81">
        <v>0</v>
      </c>
      <c r="CY3604" s="81">
        <v>0</v>
      </c>
      <c r="CZ3604" s="81">
        <v>0</v>
      </c>
      <c r="DA3604" s="81">
        <v>0</v>
      </c>
      <c r="DB3604" s="81">
        <v>5.2405583313015658</v>
      </c>
      <c r="DC3604" s="81">
        <v>0.69641821681223559</v>
      </c>
      <c r="DD3604" s="81">
        <v>2.9419641522810358</v>
      </c>
      <c r="DE3604" s="81">
        <v>1.6021759622082941</v>
      </c>
      <c r="DF3604" s="81">
        <v>7.7642499097797428E-3</v>
      </c>
      <c r="DG3604" s="81">
        <v>0</v>
      </c>
      <c r="DH3604" s="81">
        <v>0</v>
      </c>
      <c r="DI3604" s="81">
        <v>0</v>
      </c>
      <c r="DJ3604" s="81">
        <v>1.010535627862285E-4</v>
      </c>
      <c r="DL3604" s="81">
        <v>0</v>
      </c>
      <c r="DM3604" s="81">
        <v>7.8460511574589626E-7</v>
      </c>
      <c r="DN3604" s="81">
        <v>7.8460511574589626E-7</v>
      </c>
      <c r="DO3604" s="81">
        <v>0</v>
      </c>
      <c r="DP3604" s="81">
        <v>0</v>
      </c>
      <c r="DQ3604" s="81">
        <v>0</v>
      </c>
      <c r="DR3604" s="81">
        <v>0</v>
      </c>
      <c r="DS3604" s="81">
        <v>0</v>
      </c>
      <c r="DT3604" s="81">
        <v>0</v>
      </c>
      <c r="DU3604" s="81">
        <v>0</v>
      </c>
      <c r="DV3604" s="81">
        <v>0</v>
      </c>
      <c r="DW3604" s="81">
        <v>0</v>
      </c>
      <c r="GE3604" s="81" t="s">
        <v>449</v>
      </c>
      <c r="GF3604" s="81" t="s">
        <v>155</v>
      </c>
      <c r="GG3604" s="81" t="s">
        <v>477</v>
      </c>
      <c r="GH3604" s="81" t="s">
        <v>455</v>
      </c>
      <c r="GI3604" s="81">
        <v>2021</v>
      </c>
      <c r="GJ3604" s="81" t="s">
        <v>201</v>
      </c>
      <c r="GK3604" s="81">
        <v>409.22373582041592</v>
      </c>
      <c r="GL3604" s="81">
        <v>88.424520000000001</v>
      </c>
      <c r="GM3604" s="81">
        <v>2021</v>
      </c>
      <c r="GN3604" s="81" t="s">
        <v>173</v>
      </c>
      <c r="GO3604" s="81">
        <v>1.1148832299820636E-2</v>
      </c>
      <c r="GP3604" s="81">
        <v>10</v>
      </c>
      <c r="GQ3604" s="81">
        <v>0</v>
      </c>
      <c r="GR3604" s="81" t="s">
        <v>448</v>
      </c>
      <c r="GS3604" s="81">
        <v>1.1148832299820636E-2</v>
      </c>
      <c r="GT3604" s="81">
        <v>4.5623668037679206</v>
      </c>
      <c r="GU3604" s="81">
        <v>1.1148832299820636E-2</v>
      </c>
      <c r="GV3604" s="81">
        <v>4.5623668037679206</v>
      </c>
      <c r="GW3604" s="81">
        <v>0</v>
      </c>
      <c r="GX3604" s="81">
        <v>0</v>
      </c>
      <c r="GY3604" s="81">
        <v>0</v>
      </c>
      <c r="GZ3604" s="81">
        <v>0</v>
      </c>
    </row>
    <row r="3605" spans="98:208" x14ac:dyDescent="0.25">
      <c r="CT3605" s="81" t="s">
        <v>155</v>
      </c>
      <c r="CU3605" s="81" t="s">
        <v>475</v>
      </c>
      <c r="CV3605" s="81" t="s">
        <v>452</v>
      </c>
      <c r="CW3605" s="81">
        <v>2021</v>
      </c>
      <c r="CX3605" s="81">
        <v>0</v>
      </c>
      <c r="CY3605" s="81">
        <v>0</v>
      </c>
      <c r="CZ3605" s="81">
        <v>0</v>
      </c>
      <c r="DA3605" s="81">
        <v>0</v>
      </c>
      <c r="DB3605" s="81">
        <v>5.2405583313015658</v>
      </c>
      <c r="DC3605" s="81">
        <v>0.69641821681223559</v>
      </c>
      <c r="DD3605" s="81">
        <v>2.9419641522810358</v>
      </c>
      <c r="DE3605" s="81">
        <v>1.6021759622082941</v>
      </c>
      <c r="DF3605" s="81">
        <v>7.7642499097797428E-3</v>
      </c>
      <c r="DG3605" s="81">
        <v>7.7642499097797428E-3</v>
      </c>
      <c r="DH3605" s="81">
        <v>0</v>
      </c>
      <c r="DI3605" s="81">
        <v>0</v>
      </c>
      <c r="DJ3605" s="81">
        <v>1.010535627862285E-4</v>
      </c>
      <c r="DL3605" s="81">
        <v>0</v>
      </c>
      <c r="DM3605" s="81">
        <v>7.8460511574589626E-7</v>
      </c>
      <c r="DN3605" s="81">
        <v>7.8460511574589626E-7</v>
      </c>
      <c r="DO3605" s="81">
        <v>0</v>
      </c>
      <c r="DP3605" s="81">
        <v>7.8460511574589626E-7</v>
      </c>
      <c r="DQ3605" s="81">
        <v>7.8460511574589626E-7</v>
      </c>
      <c r="DR3605" s="81">
        <v>0</v>
      </c>
      <c r="DS3605" s="81">
        <v>0</v>
      </c>
      <c r="DT3605" s="81">
        <v>0</v>
      </c>
      <c r="DU3605" s="81">
        <v>0</v>
      </c>
      <c r="DV3605" s="81">
        <v>0</v>
      </c>
      <c r="DW3605" s="81">
        <v>0</v>
      </c>
      <c r="GE3605" s="81" t="s">
        <v>449</v>
      </c>
      <c r="GF3605" s="81" t="s">
        <v>155</v>
      </c>
      <c r="GG3605" s="81" t="s">
        <v>477</v>
      </c>
      <c r="GH3605" s="81" t="s">
        <v>455</v>
      </c>
      <c r="GI3605" s="81">
        <v>2022</v>
      </c>
      <c r="GJ3605" s="81" t="s">
        <v>201</v>
      </c>
      <c r="GK3605" s="81">
        <v>409.22373582041592</v>
      </c>
      <c r="GL3605" s="81">
        <v>88.424520000000001</v>
      </c>
      <c r="GM3605" s="81">
        <v>2022</v>
      </c>
      <c r="GN3605" s="81" t="s">
        <v>173</v>
      </c>
      <c r="GO3605" s="81">
        <v>1.1148832299820636E-2</v>
      </c>
      <c r="GP3605" s="81">
        <v>10</v>
      </c>
      <c r="GQ3605" s="81">
        <v>0</v>
      </c>
      <c r="GR3605" s="81" t="s">
        <v>448</v>
      </c>
      <c r="GS3605" s="81">
        <v>1.1148832299820636E-2</v>
      </c>
      <c r="GT3605" s="81">
        <v>4.5623668037679206</v>
      </c>
      <c r="GU3605" s="81">
        <v>1.1148832299820636E-2</v>
      </c>
      <c r="GV3605" s="81">
        <v>4.5623668037679206</v>
      </c>
      <c r="GW3605" s="81">
        <v>1.1148832299820636E-2</v>
      </c>
      <c r="GX3605" s="81">
        <v>4.5623668037679206</v>
      </c>
      <c r="GY3605" s="81">
        <v>0</v>
      </c>
      <c r="GZ3605" s="81">
        <v>0</v>
      </c>
    </row>
    <row r="3606" spans="98:208" x14ac:dyDescent="0.25">
      <c r="CT3606" s="81" t="s">
        <v>155</v>
      </c>
      <c r="CU3606" s="81" t="s">
        <v>475</v>
      </c>
      <c r="CV3606" s="81" t="s">
        <v>452</v>
      </c>
      <c r="CW3606" s="81">
        <v>2022</v>
      </c>
      <c r="CX3606" s="81">
        <v>0</v>
      </c>
      <c r="CY3606" s="81">
        <v>0</v>
      </c>
      <c r="CZ3606" s="81">
        <v>0</v>
      </c>
      <c r="DA3606" s="81">
        <v>0</v>
      </c>
      <c r="DB3606" s="81">
        <v>5.2405583313015658</v>
      </c>
      <c r="DC3606" s="81">
        <v>0.69641821681223559</v>
      </c>
      <c r="DD3606" s="81">
        <v>2.9419641522810358</v>
      </c>
      <c r="DE3606" s="81">
        <v>1.6021759622082941</v>
      </c>
      <c r="DF3606" s="81">
        <v>7.7642499097797428E-3</v>
      </c>
      <c r="DG3606" s="81">
        <v>7.7642499097797428E-3</v>
      </c>
      <c r="DH3606" s="81">
        <v>7.7642499097797428E-3</v>
      </c>
      <c r="DI3606" s="81">
        <v>0</v>
      </c>
      <c r="DJ3606" s="81">
        <v>1.010535627862285E-4</v>
      </c>
      <c r="DL3606" s="81">
        <v>0</v>
      </c>
      <c r="DM3606" s="81">
        <v>7.8460511574589626E-7</v>
      </c>
      <c r="DN3606" s="81">
        <v>7.8460511574589626E-7</v>
      </c>
      <c r="DO3606" s="81">
        <v>0</v>
      </c>
      <c r="DP3606" s="81">
        <v>7.8460511574589626E-7</v>
      </c>
      <c r="DQ3606" s="81">
        <v>7.8460511574589626E-7</v>
      </c>
      <c r="DR3606" s="81">
        <v>0</v>
      </c>
      <c r="DS3606" s="81">
        <v>7.8460511574589626E-7</v>
      </c>
      <c r="DT3606" s="81">
        <v>7.8460511574589626E-7</v>
      </c>
      <c r="DU3606" s="81">
        <v>0</v>
      </c>
      <c r="DV3606" s="81">
        <v>0</v>
      </c>
      <c r="DW3606" s="81">
        <v>0</v>
      </c>
      <c r="GE3606" s="81" t="s">
        <v>449</v>
      </c>
      <c r="GF3606" s="81" t="s">
        <v>155</v>
      </c>
      <c r="GG3606" s="81" t="s">
        <v>477</v>
      </c>
      <c r="GH3606" s="81" t="s">
        <v>455</v>
      </c>
      <c r="GI3606" s="81">
        <v>2023</v>
      </c>
      <c r="GJ3606" s="81" t="s">
        <v>201</v>
      </c>
      <c r="GK3606" s="81">
        <v>428.60232122030089</v>
      </c>
      <c r="GL3606" s="81">
        <v>88.424520000000001</v>
      </c>
      <c r="GM3606" s="81">
        <v>2023</v>
      </c>
      <c r="GN3606" s="81" t="s">
        <v>173</v>
      </c>
      <c r="GO3606" s="81">
        <v>1.1148832299820636E-2</v>
      </c>
      <c r="GP3606" s="81">
        <v>10</v>
      </c>
      <c r="GQ3606" s="81">
        <v>0</v>
      </c>
      <c r="GR3606" s="81" t="s">
        <v>448</v>
      </c>
      <c r="GS3606" s="81">
        <v>1.1148832299820636E-2</v>
      </c>
      <c r="GT3606" s="81">
        <v>4.7784154025989904</v>
      </c>
      <c r="GU3606" s="81">
        <v>1.1148832299820636E-2</v>
      </c>
      <c r="GV3606" s="81">
        <v>4.7784154025989904</v>
      </c>
      <c r="GW3606" s="81">
        <v>1.1148832299820636E-2</v>
      </c>
      <c r="GX3606" s="81">
        <v>4.7784154025989904</v>
      </c>
      <c r="GY3606" s="81">
        <v>1.1148832299820636E-2</v>
      </c>
      <c r="GZ3606" s="81">
        <v>4.7784154025989904</v>
      </c>
    </row>
    <row r="3607" spans="98:208" x14ac:dyDescent="0.25">
      <c r="CT3607" s="81" t="s">
        <v>155</v>
      </c>
      <c r="CU3607" s="81" t="s">
        <v>475</v>
      </c>
      <c r="CV3607" s="81" t="s">
        <v>452</v>
      </c>
      <c r="CW3607" s="81">
        <v>2023</v>
      </c>
      <c r="CX3607" s="81">
        <v>0</v>
      </c>
      <c r="CY3607" s="81">
        <v>0</v>
      </c>
      <c r="CZ3607" s="81">
        <v>0</v>
      </c>
      <c r="DA3607" s="81">
        <v>0</v>
      </c>
      <c r="DB3607" s="81">
        <v>5.4750346070077969</v>
      </c>
      <c r="DC3607" s="81">
        <v>0.71896016785820704</v>
      </c>
      <c r="DD3607" s="81">
        <v>3.0714971986151141</v>
      </c>
      <c r="DE3607" s="81">
        <v>1.684577240534459</v>
      </c>
      <c r="DF3607" s="81">
        <v>8.0155663417020451E-3</v>
      </c>
      <c r="DG3607" s="81">
        <v>8.0155663417020451E-3</v>
      </c>
      <c r="DH3607" s="81">
        <v>8.0155663417020451E-3</v>
      </c>
      <c r="DI3607" s="81">
        <v>8.0155663417020451E-3</v>
      </c>
      <c r="DJ3607" s="81">
        <v>1.010535627862285E-4</v>
      </c>
      <c r="DL3607" s="81">
        <v>0</v>
      </c>
      <c r="DM3607" s="81">
        <v>8.1000153657836758E-7</v>
      </c>
      <c r="DN3607" s="81">
        <v>8.1000153657836758E-7</v>
      </c>
      <c r="DO3607" s="81">
        <v>0</v>
      </c>
      <c r="DP3607" s="81">
        <v>8.1000153657836758E-7</v>
      </c>
      <c r="DQ3607" s="81">
        <v>8.1000153657836758E-7</v>
      </c>
      <c r="DR3607" s="81">
        <v>0</v>
      </c>
      <c r="DS3607" s="81">
        <v>8.1000153657836758E-7</v>
      </c>
      <c r="DT3607" s="81">
        <v>8.1000153657836758E-7</v>
      </c>
      <c r="DU3607" s="81">
        <v>0</v>
      </c>
      <c r="DV3607" s="81">
        <v>8.1000153657836758E-7</v>
      </c>
      <c r="DW3607" s="81">
        <v>8.1000153657836758E-7</v>
      </c>
      <c r="GE3607" s="81" t="s">
        <v>449</v>
      </c>
      <c r="GF3607" s="81" t="s">
        <v>155</v>
      </c>
      <c r="GG3607" s="81" t="s">
        <v>477</v>
      </c>
      <c r="GH3607" s="81" t="s">
        <v>455</v>
      </c>
      <c r="GI3607" s="81">
        <v>2024</v>
      </c>
      <c r="GJ3607" s="81" t="s">
        <v>201</v>
      </c>
      <c r="GK3607" s="81">
        <v>428.60232122030089</v>
      </c>
      <c r="GL3607" s="81">
        <v>88.424520000000001</v>
      </c>
      <c r="GM3607" s="81">
        <v>2024</v>
      </c>
      <c r="GN3607" s="81" t="s">
        <v>173</v>
      </c>
      <c r="GO3607" s="81">
        <v>1.1148832299820636E-2</v>
      </c>
      <c r="GP3607" s="81">
        <v>10</v>
      </c>
      <c r="GQ3607" s="81">
        <v>0</v>
      </c>
      <c r="GR3607" s="81" t="s">
        <v>448</v>
      </c>
      <c r="GS3607" s="81">
        <v>1.1148832299820636E-2</v>
      </c>
      <c r="GT3607" s="81">
        <v>4.7784154025989904</v>
      </c>
      <c r="GU3607" s="81">
        <v>1.1148832299820636E-2</v>
      </c>
      <c r="GV3607" s="81">
        <v>4.7784154025989904</v>
      </c>
      <c r="GW3607" s="81">
        <v>1.1148832299820636E-2</v>
      </c>
      <c r="GX3607" s="81">
        <v>4.7784154025989904</v>
      </c>
      <c r="GY3607" s="81">
        <v>1.1148832299820636E-2</v>
      </c>
      <c r="GZ3607" s="81">
        <v>4.7784154025989904</v>
      </c>
    </row>
    <row r="3608" spans="98:208" x14ac:dyDescent="0.25">
      <c r="CT3608" s="81" t="s">
        <v>155</v>
      </c>
      <c r="CU3608" s="81" t="s">
        <v>475</v>
      </c>
      <c r="CV3608" s="81" t="s">
        <v>452</v>
      </c>
      <c r="CW3608" s="81">
        <v>2024</v>
      </c>
      <c r="CX3608" s="81">
        <v>0</v>
      </c>
      <c r="CY3608" s="81">
        <v>0</v>
      </c>
      <c r="CZ3608" s="81">
        <v>0</v>
      </c>
      <c r="DA3608" s="81">
        <v>0</v>
      </c>
      <c r="DB3608" s="81">
        <v>5.4750346070077969</v>
      </c>
      <c r="DC3608" s="81">
        <v>0.71896016785820704</v>
      </c>
      <c r="DD3608" s="81">
        <v>3.0714971986151141</v>
      </c>
      <c r="DE3608" s="81">
        <v>1.684577240534459</v>
      </c>
      <c r="DF3608" s="81">
        <v>8.0155663417020451E-3</v>
      </c>
      <c r="DG3608" s="81">
        <v>8.0155663417020451E-3</v>
      </c>
      <c r="DH3608" s="81">
        <v>8.0155663417020451E-3</v>
      </c>
      <c r="DI3608" s="81">
        <v>8.0155663417020451E-3</v>
      </c>
      <c r="DJ3608" s="81">
        <v>1.010535627862285E-4</v>
      </c>
      <c r="DL3608" s="81">
        <v>0</v>
      </c>
      <c r="DM3608" s="81">
        <v>8.1000153657836758E-7</v>
      </c>
      <c r="DN3608" s="81">
        <v>8.1000153657836758E-7</v>
      </c>
      <c r="DO3608" s="81">
        <v>0</v>
      </c>
      <c r="DP3608" s="81">
        <v>8.1000153657836758E-7</v>
      </c>
      <c r="DQ3608" s="81">
        <v>8.1000153657836758E-7</v>
      </c>
      <c r="DR3608" s="81">
        <v>0</v>
      </c>
      <c r="DS3608" s="81">
        <v>8.1000153657836758E-7</v>
      </c>
      <c r="DT3608" s="81">
        <v>8.1000153657836758E-7</v>
      </c>
      <c r="DU3608" s="81">
        <v>0</v>
      </c>
      <c r="DV3608" s="81">
        <v>8.1000153657836758E-7</v>
      </c>
      <c r="DW3608" s="81">
        <v>8.1000153657836758E-7</v>
      </c>
      <c r="GE3608" s="81" t="s">
        <v>449</v>
      </c>
      <c r="GF3608" s="81" t="s">
        <v>155</v>
      </c>
      <c r="GG3608" s="81" t="s">
        <v>477</v>
      </c>
      <c r="GH3608" s="81" t="s">
        <v>455</v>
      </c>
      <c r="GI3608" s="81">
        <v>2025</v>
      </c>
      <c r="GJ3608" s="81" t="s">
        <v>201</v>
      </c>
      <c r="GK3608" s="81">
        <v>428.60232122030089</v>
      </c>
      <c r="GL3608" s="81">
        <v>88.424520000000001</v>
      </c>
      <c r="GM3608" s="81">
        <v>2025</v>
      </c>
      <c r="GN3608" s="81" t="s">
        <v>173</v>
      </c>
      <c r="GO3608" s="81">
        <v>1.1148832299820636E-2</v>
      </c>
      <c r="GP3608" s="81">
        <v>10</v>
      </c>
      <c r="GQ3608" s="81">
        <v>0</v>
      </c>
      <c r="GR3608" s="81" t="s">
        <v>448</v>
      </c>
      <c r="GS3608" s="81">
        <v>1.1148832299820636E-2</v>
      </c>
      <c r="GT3608" s="81">
        <v>4.7784154025989904</v>
      </c>
      <c r="GU3608" s="81">
        <v>1.1148832299820636E-2</v>
      </c>
      <c r="GV3608" s="81">
        <v>4.7784154025989904</v>
      </c>
      <c r="GW3608" s="81">
        <v>1.1148832299820636E-2</v>
      </c>
      <c r="GX3608" s="81">
        <v>4.7784154025989904</v>
      </c>
      <c r="GY3608" s="81">
        <v>1.1148832299820636E-2</v>
      </c>
      <c r="GZ3608" s="81">
        <v>4.7784154025989904</v>
      </c>
    </row>
    <row r="3609" spans="98:208" x14ac:dyDescent="0.25">
      <c r="CT3609" s="81" t="s">
        <v>155</v>
      </c>
      <c r="CU3609" s="81" t="s">
        <v>475</v>
      </c>
      <c r="CV3609" s="81" t="s">
        <v>452</v>
      </c>
      <c r="CW3609" s="81">
        <v>2025</v>
      </c>
      <c r="CX3609" s="81">
        <v>0</v>
      </c>
      <c r="CY3609" s="81">
        <v>0</v>
      </c>
      <c r="CZ3609" s="81">
        <v>0</v>
      </c>
      <c r="DA3609" s="81">
        <v>0</v>
      </c>
      <c r="DB3609" s="81">
        <v>5.4750346070077969</v>
      </c>
      <c r="DC3609" s="81">
        <v>0.71896016785820704</v>
      </c>
      <c r="DD3609" s="81">
        <v>3.0714971986151141</v>
      </c>
      <c r="DE3609" s="81">
        <v>1.684577240534459</v>
      </c>
      <c r="DF3609" s="81">
        <v>8.0155663417020451E-3</v>
      </c>
      <c r="DG3609" s="81">
        <v>8.0155663417020451E-3</v>
      </c>
      <c r="DH3609" s="81">
        <v>8.0155663417020451E-3</v>
      </c>
      <c r="DI3609" s="81">
        <v>8.0155663417020451E-3</v>
      </c>
      <c r="DJ3609" s="81">
        <v>1.010535627862285E-4</v>
      </c>
      <c r="DL3609" s="81">
        <v>0</v>
      </c>
      <c r="DM3609" s="81">
        <v>8.1000153657836758E-7</v>
      </c>
      <c r="DN3609" s="81">
        <v>8.1000153657836758E-7</v>
      </c>
      <c r="DO3609" s="81">
        <v>0</v>
      </c>
      <c r="DP3609" s="81">
        <v>8.1000153657836758E-7</v>
      </c>
      <c r="DQ3609" s="81">
        <v>8.1000153657836758E-7</v>
      </c>
      <c r="DR3609" s="81">
        <v>0</v>
      </c>
      <c r="DS3609" s="81">
        <v>8.1000153657836758E-7</v>
      </c>
      <c r="DT3609" s="81">
        <v>8.1000153657836758E-7</v>
      </c>
      <c r="DU3609" s="81">
        <v>0</v>
      </c>
      <c r="DV3609" s="81">
        <v>8.1000153657836758E-7</v>
      </c>
      <c r="DW3609" s="81">
        <v>8.1000153657836758E-7</v>
      </c>
      <c r="GE3609" s="81" t="s">
        <v>449</v>
      </c>
      <c r="GF3609" s="81" t="s">
        <v>155</v>
      </c>
      <c r="GG3609" s="81" t="s">
        <v>477</v>
      </c>
      <c r="GH3609" s="81" t="s">
        <v>455</v>
      </c>
      <c r="GI3609" s="81">
        <v>2026</v>
      </c>
      <c r="GJ3609" s="81" t="s">
        <v>201</v>
      </c>
      <c r="GK3609" s="81">
        <v>428.60232122030089</v>
      </c>
      <c r="GL3609" s="81">
        <v>88.424520000000001</v>
      </c>
      <c r="GM3609" s="81">
        <v>2026</v>
      </c>
      <c r="GN3609" s="81" t="s">
        <v>173</v>
      </c>
      <c r="GO3609" s="81">
        <v>1.1148832299820636E-2</v>
      </c>
      <c r="GP3609" s="81">
        <v>10</v>
      </c>
      <c r="GQ3609" s="81">
        <v>0</v>
      </c>
      <c r="GR3609" s="81" t="s">
        <v>448</v>
      </c>
      <c r="GS3609" s="81">
        <v>1.1148832299820636E-2</v>
      </c>
      <c r="GT3609" s="81">
        <v>4.7784154025989904</v>
      </c>
      <c r="GU3609" s="81">
        <v>1.1148832299820636E-2</v>
      </c>
      <c r="GV3609" s="81">
        <v>4.7784154025989904</v>
      </c>
      <c r="GW3609" s="81">
        <v>1.1148832299820636E-2</v>
      </c>
      <c r="GX3609" s="81">
        <v>4.7784154025989904</v>
      </c>
      <c r="GY3609" s="81">
        <v>1.1148832299820636E-2</v>
      </c>
      <c r="GZ3609" s="81">
        <v>4.7784154025989904</v>
      </c>
    </row>
    <row r="3610" spans="98:208" x14ac:dyDescent="0.25">
      <c r="CT3610" s="81" t="s">
        <v>155</v>
      </c>
      <c r="CU3610" s="81" t="s">
        <v>475</v>
      </c>
      <c r="CV3610" s="81" t="s">
        <v>452</v>
      </c>
      <c r="CW3610" s="81">
        <v>2026</v>
      </c>
      <c r="CX3610" s="81">
        <v>0</v>
      </c>
      <c r="CY3610" s="81">
        <v>0</v>
      </c>
      <c r="CZ3610" s="81">
        <v>0</v>
      </c>
      <c r="DA3610" s="81">
        <v>0</v>
      </c>
      <c r="DB3610" s="81">
        <v>5.4750346070077969</v>
      </c>
      <c r="DC3610" s="81">
        <v>0.71896016785820704</v>
      </c>
      <c r="DD3610" s="81">
        <v>3.0714971986151141</v>
      </c>
      <c r="DE3610" s="81">
        <v>1.684577240534459</v>
      </c>
      <c r="DF3610" s="81">
        <v>8.0155663417020451E-3</v>
      </c>
      <c r="DG3610" s="81">
        <v>8.0155663417020451E-3</v>
      </c>
      <c r="DH3610" s="81">
        <v>8.0155663417020451E-3</v>
      </c>
      <c r="DI3610" s="81">
        <v>8.0155663417020451E-3</v>
      </c>
      <c r="DJ3610" s="81">
        <v>1.010535627862285E-4</v>
      </c>
      <c r="DL3610" s="81">
        <v>0</v>
      </c>
      <c r="DM3610" s="81">
        <v>8.1000153657836758E-7</v>
      </c>
      <c r="DN3610" s="81">
        <v>8.1000153657836758E-7</v>
      </c>
      <c r="DO3610" s="81">
        <v>0</v>
      </c>
      <c r="DP3610" s="81">
        <v>8.1000153657836758E-7</v>
      </c>
      <c r="DQ3610" s="81">
        <v>8.1000153657836758E-7</v>
      </c>
      <c r="DR3610" s="81">
        <v>0</v>
      </c>
      <c r="DS3610" s="81">
        <v>8.1000153657836758E-7</v>
      </c>
      <c r="DT3610" s="81">
        <v>8.1000153657836758E-7</v>
      </c>
      <c r="DU3610" s="81">
        <v>0</v>
      </c>
      <c r="DV3610" s="81">
        <v>8.1000153657836758E-7</v>
      </c>
      <c r="DW3610" s="81">
        <v>8.1000153657836758E-7</v>
      </c>
      <c r="GE3610" s="81" t="s">
        <v>449</v>
      </c>
      <c r="GF3610" s="81" t="s">
        <v>155</v>
      </c>
      <c r="GG3610" s="81" t="s">
        <v>477</v>
      </c>
      <c r="GH3610" s="81" t="s">
        <v>455</v>
      </c>
      <c r="GI3610" s="81">
        <v>2027</v>
      </c>
      <c r="GJ3610" s="81" t="s">
        <v>201</v>
      </c>
      <c r="GK3610" s="81">
        <v>428.60232122030089</v>
      </c>
      <c r="GL3610" s="81">
        <v>88.424520000000001</v>
      </c>
      <c r="GM3610" s="81">
        <v>2027</v>
      </c>
      <c r="GN3610" s="81" t="s">
        <v>173</v>
      </c>
      <c r="GO3610" s="81">
        <v>1.1148832299820636E-2</v>
      </c>
      <c r="GP3610" s="81">
        <v>10</v>
      </c>
      <c r="GQ3610" s="81">
        <v>0</v>
      </c>
      <c r="GR3610" s="81" t="s">
        <v>448</v>
      </c>
      <c r="GS3610" s="81">
        <v>1.1148832299820636E-2</v>
      </c>
      <c r="GT3610" s="81">
        <v>4.7784154025989904</v>
      </c>
      <c r="GU3610" s="81">
        <v>1.1148832299820636E-2</v>
      </c>
      <c r="GV3610" s="81">
        <v>4.7784154025989904</v>
      </c>
      <c r="GW3610" s="81">
        <v>1.1148832299820636E-2</v>
      </c>
      <c r="GX3610" s="81">
        <v>4.7784154025989904</v>
      </c>
      <c r="GY3610" s="81">
        <v>1.1148832299820636E-2</v>
      </c>
      <c r="GZ3610" s="81">
        <v>4.7784154025989904</v>
      </c>
    </row>
    <row r="3611" spans="98:208" x14ac:dyDescent="0.25">
      <c r="CT3611" s="81" t="s">
        <v>155</v>
      </c>
      <c r="CU3611" s="81" t="s">
        <v>475</v>
      </c>
      <c r="CV3611" s="81" t="s">
        <v>452</v>
      </c>
      <c r="CW3611" s="81">
        <v>2027</v>
      </c>
      <c r="CX3611" s="81">
        <v>0</v>
      </c>
      <c r="CY3611" s="81">
        <v>0</v>
      </c>
      <c r="CZ3611" s="81">
        <v>0</v>
      </c>
      <c r="DA3611" s="81">
        <v>0</v>
      </c>
      <c r="DB3611" s="81">
        <v>5.4750346070077969</v>
      </c>
      <c r="DC3611" s="81">
        <v>0.71896016785820704</v>
      </c>
      <c r="DD3611" s="81">
        <v>3.0714971986151141</v>
      </c>
      <c r="DE3611" s="81">
        <v>1.684577240534459</v>
      </c>
      <c r="DF3611" s="81">
        <v>8.0155663417020451E-3</v>
      </c>
      <c r="DG3611" s="81">
        <v>8.0155663417020451E-3</v>
      </c>
      <c r="DH3611" s="81">
        <v>8.0155663417020451E-3</v>
      </c>
      <c r="DI3611" s="81">
        <v>8.0155663417020451E-3</v>
      </c>
      <c r="DJ3611" s="81">
        <v>1.010535627862285E-4</v>
      </c>
      <c r="DL3611" s="81">
        <v>0</v>
      </c>
      <c r="DM3611" s="81">
        <v>8.1000153657836758E-7</v>
      </c>
      <c r="DN3611" s="81">
        <v>8.1000153657836758E-7</v>
      </c>
      <c r="DO3611" s="81">
        <v>0</v>
      </c>
      <c r="DP3611" s="81">
        <v>8.1000153657836758E-7</v>
      </c>
      <c r="DQ3611" s="81">
        <v>8.1000153657836758E-7</v>
      </c>
      <c r="DR3611" s="81">
        <v>0</v>
      </c>
      <c r="DS3611" s="81">
        <v>8.1000153657836758E-7</v>
      </c>
      <c r="DT3611" s="81">
        <v>8.1000153657836758E-7</v>
      </c>
      <c r="DU3611" s="81">
        <v>0</v>
      </c>
      <c r="DV3611" s="81">
        <v>8.1000153657836758E-7</v>
      </c>
      <c r="DW3611" s="81">
        <v>8.1000153657836758E-7</v>
      </c>
      <c r="GE3611" s="81" t="s">
        <v>449</v>
      </c>
      <c r="GF3611" s="81" t="s">
        <v>155</v>
      </c>
      <c r="GG3611" s="81" t="s">
        <v>477</v>
      </c>
      <c r="GH3611" s="81" t="s">
        <v>455</v>
      </c>
      <c r="GI3611" s="81">
        <v>2028</v>
      </c>
      <c r="GJ3611" s="81" t="s">
        <v>201</v>
      </c>
      <c r="GK3611" s="81">
        <v>453.26096055716249</v>
      </c>
      <c r="GL3611" s="81">
        <v>88.424520000000001</v>
      </c>
      <c r="GM3611" s="81">
        <v>2028</v>
      </c>
      <c r="GN3611" s="81" t="s">
        <v>173</v>
      </c>
      <c r="GO3611" s="81">
        <v>1.1148832299820636E-2</v>
      </c>
      <c r="GP3611" s="81">
        <v>10</v>
      </c>
      <c r="GQ3611" s="81">
        <v>0</v>
      </c>
      <c r="GR3611" s="81" t="s">
        <v>448</v>
      </c>
      <c r="GS3611" s="81">
        <v>1.1148832299820636E-2</v>
      </c>
      <c r="GT3611" s="81">
        <v>5.0533304373074204</v>
      </c>
      <c r="GU3611" s="81">
        <v>1.1148832299820636E-2</v>
      </c>
      <c r="GV3611" s="81">
        <v>5.0533304373074204</v>
      </c>
      <c r="GW3611" s="81">
        <v>1.1148832299820636E-2</v>
      </c>
      <c r="GX3611" s="81">
        <v>5.0533304373074204</v>
      </c>
      <c r="GY3611" s="81">
        <v>1.1148832299820636E-2</v>
      </c>
      <c r="GZ3611" s="81">
        <v>5.0533304373074204</v>
      </c>
    </row>
    <row r="3612" spans="98:208" x14ac:dyDescent="0.25">
      <c r="CT3612" s="81" t="s">
        <v>155</v>
      </c>
      <c r="CU3612" s="81" t="s">
        <v>475</v>
      </c>
      <c r="CV3612" s="81" t="s">
        <v>452</v>
      </c>
      <c r="CW3612" s="81">
        <v>2028</v>
      </c>
      <c r="CX3612" s="81">
        <v>0</v>
      </c>
      <c r="CY3612" s="81">
        <v>0</v>
      </c>
      <c r="CZ3612" s="81">
        <v>0</v>
      </c>
      <c r="DA3612" s="81">
        <v>0</v>
      </c>
      <c r="DB3612" s="81">
        <v>5.7770153400785</v>
      </c>
      <c r="DC3612" s="81">
        <v>0.74733835430388262</v>
      </c>
      <c r="DD3612" s="81">
        <v>3.2379513401017461</v>
      </c>
      <c r="DE3612" s="81">
        <v>1.7917256456728541</v>
      </c>
      <c r="DF3612" s="81">
        <v>8.3319499833579246E-3</v>
      </c>
      <c r="DG3612" s="81">
        <v>8.3319499833579246E-3</v>
      </c>
      <c r="DH3612" s="81">
        <v>8.3319499833579246E-3</v>
      </c>
      <c r="DI3612" s="81">
        <v>8.3319499833579246E-3</v>
      </c>
      <c r="DJ3612" s="81">
        <v>1.010535627862285E-4</v>
      </c>
      <c r="DL3612" s="81">
        <v>0</v>
      </c>
      <c r="DM3612" s="81">
        <v>8.4197323077497557E-7</v>
      </c>
      <c r="DN3612" s="81">
        <v>8.4197323077497557E-7</v>
      </c>
      <c r="DO3612" s="81">
        <v>0</v>
      </c>
      <c r="DP3612" s="81">
        <v>8.4197323077497557E-7</v>
      </c>
      <c r="DQ3612" s="81">
        <v>8.4197323077497557E-7</v>
      </c>
      <c r="DR3612" s="81">
        <v>0</v>
      </c>
      <c r="DS3612" s="81">
        <v>8.4197323077497557E-7</v>
      </c>
      <c r="DT3612" s="81">
        <v>8.4197323077497557E-7</v>
      </c>
      <c r="DU3612" s="81">
        <v>0</v>
      </c>
      <c r="DV3612" s="81">
        <v>8.4197323077497557E-7</v>
      </c>
      <c r="DW3612" s="81">
        <v>8.4197323077497557E-7</v>
      </c>
      <c r="GE3612" s="81" t="s">
        <v>449</v>
      </c>
      <c r="GF3612" s="81" t="s">
        <v>155</v>
      </c>
      <c r="GG3612" s="81" t="s">
        <v>477</v>
      </c>
      <c r="GH3612" s="81" t="s">
        <v>455</v>
      </c>
      <c r="GI3612" s="81">
        <v>2029</v>
      </c>
      <c r="GJ3612" s="81" t="s">
        <v>201</v>
      </c>
      <c r="GK3612" s="81">
        <v>453.26096055716249</v>
      </c>
      <c r="GL3612" s="81">
        <v>88.424520000000001</v>
      </c>
      <c r="GM3612" s="81">
        <v>2029</v>
      </c>
      <c r="GN3612" s="81" t="s">
        <v>173</v>
      </c>
      <c r="GO3612" s="81">
        <v>1.1148832299820636E-2</v>
      </c>
      <c r="GP3612" s="81">
        <v>10</v>
      </c>
      <c r="GQ3612" s="81">
        <v>0</v>
      </c>
      <c r="GR3612" s="81" t="s">
        <v>448</v>
      </c>
      <c r="GS3612" s="81">
        <v>1.1148832299820636E-2</v>
      </c>
      <c r="GT3612" s="81">
        <v>5.0533304373074204</v>
      </c>
      <c r="GU3612" s="81">
        <v>1.1148832299820636E-2</v>
      </c>
      <c r="GV3612" s="81">
        <v>5.0533304373074204</v>
      </c>
      <c r="GW3612" s="81">
        <v>1.1148832299820636E-2</v>
      </c>
      <c r="GX3612" s="81">
        <v>5.0533304373074204</v>
      </c>
      <c r="GY3612" s="81">
        <v>1.1148832299820636E-2</v>
      </c>
      <c r="GZ3612" s="81">
        <v>5.0533304373074204</v>
      </c>
    </row>
    <row r="3613" spans="98:208" x14ac:dyDescent="0.25">
      <c r="CT3613" s="81" t="s">
        <v>155</v>
      </c>
      <c r="CU3613" s="81" t="s">
        <v>475</v>
      </c>
      <c r="CV3613" s="81" t="s">
        <v>452</v>
      </c>
      <c r="CW3613" s="81">
        <v>2029</v>
      </c>
      <c r="CX3613" s="81">
        <v>0</v>
      </c>
      <c r="CY3613" s="81">
        <v>0</v>
      </c>
      <c r="CZ3613" s="81">
        <v>0</v>
      </c>
      <c r="DA3613" s="81">
        <v>0</v>
      </c>
      <c r="DB3613" s="81">
        <v>5.7770153400785</v>
      </c>
      <c r="DC3613" s="81">
        <v>0.74733835430388262</v>
      </c>
      <c r="DD3613" s="81">
        <v>3.2379513401017461</v>
      </c>
      <c r="DE3613" s="81">
        <v>1.7917256456728541</v>
      </c>
      <c r="DF3613" s="81">
        <v>8.3319499833579246E-3</v>
      </c>
      <c r="DG3613" s="81">
        <v>8.3319499833579246E-3</v>
      </c>
      <c r="DH3613" s="81">
        <v>8.3319499833579246E-3</v>
      </c>
      <c r="DI3613" s="81">
        <v>8.3319499833579246E-3</v>
      </c>
      <c r="DJ3613" s="81">
        <v>1.010535627862285E-4</v>
      </c>
      <c r="DL3613" s="81">
        <v>0</v>
      </c>
      <c r="DM3613" s="81">
        <v>8.4197323077497557E-7</v>
      </c>
      <c r="DN3613" s="81">
        <v>8.4197323077497557E-7</v>
      </c>
      <c r="DO3613" s="81">
        <v>0</v>
      </c>
      <c r="DP3613" s="81">
        <v>8.4197323077497557E-7</v>
      </c>
      <c r="DQ3613" s="81">
        <v>8.4197323077497557E-7</v>
      </c>
      <c r="DR3613" s="81">
        <v>0</v>
      </c>
      <c r="DS3613" s="81">
        <v>8.4197323077497557E-7</v>
      </c>
      <c r="DT3613" s="81">
        <v>8.4197323077497557E-7</v>
      </c>
      <c r="DU3613" s="81">
        <v>0</v>
      </c>
      <c r="DV3613" s="81">
        <v>8.4197323077497557E-7</v>
      </c>
      <c r="DW3613" s="81">
        <v>8.4197323077497557E-7</v>
      </c>
      <c r="GE3613" s="81" t="s">
        <v>449</v>
      </c>
      <c r="GF3613" s="81" t="s">
        <v>155</v>
      </c>
      <c r="GG3613" s="81" t="s">
        <v>477</v>
      </c>
      <c r="GH3613" s="81" t="s">
        <v>455</v>
      </c>
      <c r="GI3613" s="81">
        <v>2030</v>
      </c>
      <c r="GJ3613" s="81" t="s">
        <v>201</v>
      </c>
      <c r="GK3613" s="81">
        <v>453.26096055716249</v>
      </c>
      <c r="GL3613" s="81">
        <v>88.424520000000001</v>
      </c>
      <c r="GM3613" s="81">
        <v>2030</v>
      </c>
      <c r="GN3613" s="81" t="s">
        <v>173</v>
      </c>
      <c r="GO3613" s="81">
        <v>1.1148832299820636E-2</v>
      </c>
      <c r="GP3613" s="81">
        <v>10</v>
      </c>
      <c r="GQ3613" s="81">
        <v>0</v>
      </c>
      <c r="GR3613" s="81" t="s">
        <v>448</v>
      </c>
      <c r="GS3613" s="81">
        <v>0</v>
      </c>
      <c r="GT3613" s="81">
        <v>0</v>
      </c>
      <c r="GU3613" s="81">
        <v>1.1148832299820636E-2</v>
      </c>
      <c r="GV3613" s="81">
        <v>5.0533304373074204</v>
      </c>
      <c r="GW3613" s="81">
        <v>1.1148832299820636E-2</v>
      </c>
      <c r="GX3613" s="81">
        <v>5.0533304373074204</v>
      </c>
      <c r="GY3613" s="81">
        <v>1.1148832299820636E-2</v>
      </c>
      <c r="GZ3613" s="81">
        <v>5.0533304373074204</v>
      </c>
    </row>
    <row r="3614" spans="98:208" x14ac:dyDescent="0.25">
      <c r="CT3614" s="81" t="s">
        <v>155</v>
      </c>
      <c r="CU3614" s="81" t="s">
        <v>475</v>
      </c>
      <c r="CV3614" s="81" t="s">
        <v>452</v>
      </c>
      <c r="CW3614" s="81">
        <v>2030</v>
      </c>
      <c r="CX3614" s="81">
        <v>0</v>
      </c>
      <c r="CY3614" s="81">
        <v>0</v>
      </c>
      <c r="CZ3614" s="81">
        <v>0</v>
      </c>
      <c r="DA3614" s="81">
        <v>0</v>
      </c>
      <c r="DB3614" s="81">
        <v>5.7770153400785</v>
      </c>
      <c r="DC3614" s="81">
        <v>0.74733835430388262</v>
      </c>
      <c r="DD3614" s="81">
        <v>3.2379513401017461</v>
      </c>
      <c r="DE3614" s="81">
        <v>1.7917256456728541</v>
      </c>
      <c r="DF3614" s="81">
        <v>0</v>
      </c>
      <c r="DG3614" s="81">
        <v>8.3319499833579246E-3</v>
      </c>
      <c r="DH3614" s="81">
        <v>8.3319499833579246E-3</v>
      </c>
      <c r="DI3614" s="81">
        <v>8.3319499833579246E-3</v>
      </c>
      <c r="DJ3614" s="81">
        <v>1.010535627862285E-4</v>
      </c>
      <c r="DL3614" s="81">
        <v>0</v>
      </c>
      <c r="DM3614" s="81">
        <v>0</v>
      </c>
      <c r="DN3614" s="81">
        <v>0</v>
      </c>
      <c r="DO3614" s="81">
        <v>0</v>
      </c>
      <c r="DP3614" s="81">
        <v>8.4197323077497557E-7</v>
      </c>
      <c r="DQ3614" s="81">
        <v>8.4197323077497557E-7</v>
      </c>
      <c r="DR3614" s="81">
        <v>0</v>
      </c>
      <c r="DS3614" s="81">
        <v>8.4197323077497557E-7</v>
      </c>
      <c r="DT3614" s="81">
        <v>8.4197323077497557E-7</v>
      </c>
      <c r="DU3614" s="81">
        <v>0</v>
      </c>
      <c r="DV3614" s="81">
        <v>8.4197323077497557E-7</v>
      </c>
      <c r="DW3614" s="81">
        <v>8.4197323077497557E-7</v>
      </c>
      <c r="GE3614" s="81" t="s">
        <v>449</v>
      </c>
      <c r="GF3614" s="81" t="s">
        <v>155</v>
      </c>
      <c r="GG3614" s="81" t="s">
        <v>477</v>
      </c>
      <c r="GH3614" s="81" t="s">
        <v>455</v>
      </c>
      <c r="GI3614" s="81">
        <v>2031</v>
      </c>
      <c r="GJ3614" s="81" t="s">
        <v>201</v>
      </c>
      <c r="GK3614" s="81">
        <v>453.26096055716249</v>
      </c>
      <c r="GL3614" s="81">
        <v>88.424520000000001</v>
      </c>
      <c r="GM3614" s="81">
        <v>2031</v>
      </c>
      <c r="GN3614" s="81" t="s">
        <v>173</v>
      </c>
      <c r="GO3614" s="81">
        <v>1.1148832299820636E-2</v>
      </c>
      <c r="GP3614" s="81">
        <v>10</v>
      </c>
      <c r="GQ3614" s="81">
        <v>0</v>
      </c>
      <c r="GR3614" s="81" t="s">
        <v>448</v>
      </c>
      <c r="GS3614" s="81">
        <v>0</v>
      </c>
      <c r="GT3614" s="81">
        <v>0</v>
      </c>
      <c r="GU3614" s="81">
        <v>0</v>
      </c>
      <c r="GV3614" s="81">
        <v>0</v>
      </c>
      <c r="GW3614" s="81">
        <v>1.1148832299820636E-2</v>
      </c>
      <c r="GX3614" s="81">
        <v>5.0533304373074204</v>
      </c>
      <c r="GY3614" s="81">
        <v>1.1148832299820636E-2</v>
      </c>
      <c r="GZ3614" s="81">
        <v>5.0533304373074204</v>
      </c>
    </row>
    <row r="3615" spans="98:208" x14ac:dyDescent="0.25">
      <c r="CT3615" s="81" t="s">
        <v>155</v>
      </c>
      <c r="CU3615" s="81" t="s">
        <v>475</v>
      </c>
      <c r="CV3615" s="81" t="s">
        <v>452</v>
      </c>
      <c r="CW3615" s="81">
        <v>2031</v>
      </c>
      <c r="CX3615" s="81">
        <v>0</v>
      </c>
      <c r="CY3615" s="81">
        <v>0</v>
      </c>
      <c r="CZ3615" s="81">
        <v>0</v>
      </c>
      <c r="DA3615" s="81">
        <v>0</v>
      </c>
      <c r="DB3615" s="81">
        <v>5.7770153400785</v>
      </c>
      <c r="DC3615" s="81">
        <v>0.74733835430388262</v>
      </c>
      <c r="DD3615" s="81">
        <v>3.2379513401017461</v>
      </c>
      <c r="DE3615" s="81">
        <v>1.7917256456728541</v>
      </c>
      <c r="DF3615" s="81">
        <v>0</v>
      </c>
      <c r="DG3615" s="81">
        <v>0</v>
      </c>
      <c r="DH3615" s="81">
        <v>8.3319499833579246E-3</v>
      </c>
      <c r="DI3615" s="81">
        <v>8.3319499833579246E-3</v>
      </c>
      <c r="DJ3615" s="81">
        <v>1.010535627862285E-4</v>
      </c>
      <c r="DL3615" s="81">
        <v>0</v>
      </c>
      <c r="DM3615" s="81">
        <v>0</v>
      </c>
      <c r="DN3615" s="81">
        <v>0</v>
      </c>
      <c r="DO3615" s="81">
        <v>0</v>
      </c>
      <c r="DP3615" s="81">
        <v>0</v>
      </c>
      <c r="DQ3615" s="81">
        <v>0</v>
      </c>
      <c r="DR3615" s="81">
        <v>0</v>
      </c>
      <c r="DS3615" s="81">
        <v>8.4197323077497557E-7</v>
      </c>
      <c r="DT3615" s="81">
        <v>8.4197323077497557E-7</v>
      </c>
      <c r="DU3615" s="81">
        <v>0</v>
      </c>
      <c r="DV3615" s="81">
        <v>8.4197323077497557E-7</v>
      </c>
      <c r="DW3615" s="81">
        <v>8.4197323077497557E-7</v>
      </c>
      <c r="GE3615" s="81" t="s">
        <v>449</v>
      </c>
      <c r="GF3615" s="81" t="s">
        <v>155</v>
      </c>
      <c r="GG3615" s="81" t="s">
        <v>477</v>
      </c>
      <c r="GH3615" s="81" t="s">
        <v>455</v>
      </c>
      <c r="GI3615" s="81">
        <v>2032</v>
      </c>
      <c r="GJ3615" s="81" t="s">
        <v>201</v>
      </c>
      <c r="GK3615" s="81">
        <v>453.26096055716249</v>
      </c>
      <c r="GL3615" s="81">
        <v>88.424520000000001</v>
      </c>
      <c r="GM3615" s="81">
        <v>2032</v>
      </c>
      <c r="GN3615" s="81" t="s">
        <v>173</v>
      </c>
      <c r="GO3615" s="81">
        <v>1.1148832299820636E-2</v>
      </c>
      <c r="GP3615" s="81">
        <v>10</v>
      </c>
      <c r="GQ3615" s="81">
        <v>0</v>
      </c>
      <c r="GR3615" s="81" t="s">
        <v>448</v>
      </c>
      <c r="GS3615" s="81">
        <v>0</v>
      </c>
      <c r="GT3615" s="81">
        <v>0</v>
      </c>
      <c r="GU3615" s="81">
        <v>0</v>
      </c>
      <c r="GV3615" s="81">
        <v>0</v>
      </c>
      <c r="GW3615" s="81">
        <v>0</v>
      </c>
      <c r="GX3615" s="81">
        <v>0</v>
      </c>
      <c r="GY3615" s="81">
        <v>1.1148832299820636E-2</v>
      </c>
      <c r="GZ3615" s="81">
        <v>5.0533304373074204</v>
      </c>
    </row>
    <row r="3616" spans="98:208" x14ac:dyDescent="0.25">
      <c r="CT3616" s="81" t="s">
        <v>155</v>
      </c>
      <c r="CU3616" s="81" t="s">
        <v>475</v>
      </c>
      <c r="CV3616" s="81" t="s">
        <v>452</v>
      </c>
      <c r="CW3616" s="81">
        <v>2032</v>
      </c>
      <c r="CX3616" s="81">
        <v>0</v>
      </c>
      <c r="CY3616" s="81">
        <v>0</v>
      </c>
      <c r="CZ3616" s="81">
        <v>0</v>
      </c>
      <c r="DA3616" s="81">
        <v>0</v>
      </c>
      <c r="DB3616" s="81">
        <v>5.7770153400785</v>
      </c>
      <c r="DC3616" s="81">
        <v>0.74733835430388262</v>
      </c>
      <c r="DD3616" s="81">
        <v>3.2379513401017461</v>
      </c>
      <c r="DE3616" s="81">
        <v>1.7917256456728541</v>
      </c>
      <c r="DF3616" s="81">
        <v>0</v>
      </c>
      <c r="DG3616" s="81">
        <v>0</v>
      </c>
      <c r="DH3616" s="81">
        <v>0</v>
      </c>
      <c r="DI3616" s="81">
        <v>8.3319499833579246E-3</v>
      </c>
      <c r="DJ3616" s="81">
        <v>1.010535627862285E-4</v>
      </c>
      <c r="DL3616" s="81">
        <v>0</v>
      </c>
      <c r="DM3616" s="81">
        <v>0</v>
      </c>
      <c r="DN3616" s="81">
        <v>0</v>
      </c>
      <c r="DO3616" s="81">
        <v>0</v>
      </c>
      <c r="DP3616" s="81">
        <v>0</v>
      </c>
      <c r="DQ3616" s="81">
        <v>0</v>
      </c>
      <c r="DR3616" s="81">
        <v>0</v>
      </c>
      <c r="DS3616" s="81">
        <v>0</v>
      </c>
      <c r="DT3616" s="81">
        <v>0</v>
      </c>
      <c r="DU3616" s="81">
        <v>0</v>
      </c>
      <c r="DV3616" s="81">
        <v>8.4197323077497557E-7</v>
      </c>
      <c r="DW3616" s="81">
        <v>8.4197323077497557E-7</v>
      </c>
      <c r="GE3616" s="81" t="s">
        <v>449</v>
      </c>
      <c r="GF3616" s="81" t="s">
        <v>155</v>
      </c>
      <c r="GG3616" s="81" t="s">
        <v>478</v>
      </c>
      <c r="GH3616" s="81" t="s">
        <v>457</v>
      </c>
      <c r="GI3616" s="81">
        <v>2021</v>
      </c>
      <c r="GJ3616" s="81" t="s">
        <v>201</v>
      </c>
      <c r="GK3616" s="81">
        <v>222.22942162783389</v>
      </c>
      <c r="GL3616" s="81">
        <v>226.474885</v>
      </c>
      <c r="GM3616" s="81">
        <v>2021</v>
      </c>
      <c r="GN3616" s="81" t="s">
        <v>173</v>
      </c>
      <c r="GO3616" s="81">
        <v>1.1148832299820636E-2</v>
      </c>
      <c r="GP3616" s="81">
        <v>10</v>
      </c>
      <c r="GQ3616" s="81">
        <v>0</v>
      </c>
      <c r="GR3616" s="81" t="s">
        <v>448</v>
      </c>
      <c r="GS3616" s="81">
        <v>1.1148832299820636E-2</v>
      </c>
      <c r="GT3616" s="81">
        <v>2.4775985538148531</v>
      </c>
      <c r="GU3616" s="81">
        <v>1.1148832299820636E-2</v>
      </c>
      <c r="GV3616" s="81">
        <v>2.4775985538148531</v>
      </c>
      <c r="GW3616" s="81">
        <v>0</v>
      </c>
      <c r="GX3616" s="81">
        <v>0</v>
      </c>
      <c r="GY3616" s="81">
        <v>0</v>
      </c>
      <c r="GZ3616" s="81">
        <v>0</v>
      </c>
    </row>
    <row r="3617" spans="98:208" x14ac:dyDescent="0.25">
      <c r="CT3617" s="81" t="s">
        <v>155</v>
      </c>
      <c r="CU3617" s="81" t="s">
        <v>475</v>
      </c>
      <c r="CV3617" s="81" t="s">
        <v>453</v>
      </c>
      <c r="CW3617" s="81">
        <v>2020</v>
      </c>
      <c r="CX3617" s="81">
        <v>0</v>
      </c>
      <c r="CY3617" s="81">
        <v>0</v>
      </c>
      <c r="CZ3617" s="81">
        <v>0</v>
      </c>
      <c r="DA3617" s="81">
        <v>0</v>
      </c>
      <c r="DB3617" s="81">
        <v>7.7900575334948097E-2</v>
      </c>
      <c r="DC3617" s="81">
        <v>3.6425060683953403E-2</v>
      </c>
      <c r="DD3617" s="81">
        <v>1.580872452543271E-3</v>
      </c>
      <c r="DE3617" s="81">
        <v>3.9894642198449723E-2</v>
      </c>
      <c r="DF3617" s="81">
        <v>4.0609689307618646E-4</v>
      </c>
      <c r="DG3617" s="81">
        <v>0</v>
      </c>
      <c r="DH3617" s="81">
        <v>0</v>
      </c>
      <c r="DI3617" s="81">
        <v>0</v>
      </c>
      <c r="DJ3617" s="81">
        <v>6.6884191945408794E-4</v>
      </c>
      <c r="DL3617" s="81">
        <v>0</v>
      </c>
      <c r="DM3617" s="81">
        <v>2.7161462544941808E-7</v>
      </c>
      <c r="DN3617" s="81">
        <v>2.7161462544941808E-7</v>
      </c>
      <c r="DO3617" s="81">
        <v>0</v>
      </c>
      <c r="DP3617" s="81">
        <v>0</v>
      </c>
      <c r="DQ3617" s="81">
        <v>0</v>
      </c>
      <c r="DR3617" s="81">
        <v>0</v>
      </c>
      <c r="DS3617" s="81">
        <v>0</v>
      </c>
      <c r="DT3617" s="81">
        <v>0</v>
      </c>
      <c r="DU3617" s="81">
        <v>0</v>
      </c>
      <c r="DV3617" s="81">
        <v>0</v>
      </c>
      <c r="DW3617" s="81">
        <v>0</v>
      </c>
      <c r="GE3617" s="81" t="s">
        <v>449</v>
      </c>
      <c r="GF3617" s="81" t="s">
        <v>155</v>
      </c>
      <c r="GG3617" s="81" t="s">
        <v>478</v>
      </c>
      <c r="GH3617" s="81" t="s">
        <v>457</v>
      </c>
      <c r="GI3617" s="81">
        <v>2022</v>
      </c>
      <c r="GJ3617" s="81" t="s">
        <v>201</v>
      </c>
      <c r="GK3617" s="81">
        <v>222.22942162783389</v>
      </c>
      <c r="GL3617" s="81">
        <v>226.474885</v>
      </c>
      <c r="GM3617" s="81">
        <v>2022</v>
      </c>
      <c r="GN3617" s="81" t="s">
        <v>173</v>
      </c>
      <c r="GO3617" s="81">
        <v>1.1148832299820636E-2</v>
      </c>
      <c r="GP3617" s="81">
        <v>10</v>
      </c>
      <c r="GQ3617" s="81">
        <v>0</v>
      </c>
      <c r="GR3617" s="81" t="s">
        <v>448</v>
      </c>
      <c r="GS3617" s="81">
        <v>1.1148832299820636E-2</v>
      </c>
      <c r="GT3617" s="81">
        <v>2.4775985538148531</v>
      </c>
      <c r="GU3617" s="81">
        <v>1.1148832299820636E-2</v>
      </c>
      <c r="GV3617" s="81">
        <v>2.4775985538148531</v>
      </c>
      <c r="GW3617" s="81">
        <v>1.1148832299820636E-2</v>
      </c>
      <c r="GX3617" s="81">
        <v>2.4775985538148531</v>
      </c>
      <c r="GY3617" s="81">
        <v>0</v>
      </c>
      <c r="GZ3617" s="81">
        <v>0</v>
      </c>
    </row>
    <row r="3618" spans="98:208" x14ac:dyDescent="0.25">
      <c r="CT3618" s="81" t="s">
        <v>155</v>
      </c>
      <c r="CU3618" s="81" t="s">
        <v>475</v>
      </c>
      <c r="CV3618" s="81" t="s">
        <v>453</v>
      </c>
      <c r="CW3618" s="81">
        <v>2021</v>
      </c>
      <c r="CX3618" s="81">
        <v>0</v>
      </c>
      <c r="CY3618" s="81">
        <v>0</v>
      </c>
      <c r="CZ3618" s="81">
        <v>0</v>
      </c>
      <c r="DA3618" s="81">
        <v>0</v>
      </c>
      <c r="DB3618" s="81">
        <v>7.7900575334948097E-2</v>
      </c>
      <c r="DC3618" s="81">
        <v>3.6425060683953403E-2</v>
      </c>
      <c r="DD3618" s="81">
        <v>1.580872452543271E-3</v>
      </c>
      <c r="DE3618" s="81">
        <v>3.9894642198449723E-2</v>
      </c>
      <c r="DF3618" s="81">
        <v>4.0609689307618646E-4</v>
      </c>
      <c r="DG3618" s="81">
        <v>4.0609689307618646E-4</v>
      </c>
      <c r="DH3618" s="81">
        <v>0</v>
      </c>
      <c r="DI3618" s="81">
        <v>0</v>
      </c>
      <c r="DJ3618" s="81">
        <v>6.6884191945408794E-4</v>
      </c>
      <c r="DL3618" s="81">
        <v>0</v>
      </c>
      <c r="DM3618" s="81">
        <v>2.7161462544941808E-7</v>
      </c>
      <c r="DN3618" s="81">
        <v>2.7161462544941808E-7</v>
      </c>
      <c r="DO3618" s="81">
        <v>0</v>
      </c>
      <c r="DP3618" s="81">
        <v>2.7161462544941808E-7</v>
      </c>
      <c r="DQ3618" s="81">
        <v>2.7161462544941808E-7</v>
      </c>
      <c r="DR3618" s="81">
        <v>0</v>
      </c>
      <c r="DS3618" s="81">
        <v>0</v>
      </c>
      <c r="DT3618" s="81">
        <v>0</v>
      </c>
      <c r="DU3618" s="81">
        <v>0</v>
      </c>
      <c r="DV3618" s="81">
        <v>0</v>
      </c>
      <c r="DW3618" s="81">
        <v>0</v>
      </c>
      <c r="GE3618" s="81" t="s">
        <v>449</v>
      </c>
      <c r="GF3618" s="81" t="s">
        <v>155</v>
      </c>
      <c r="GG3618" s="81" t="s">
        <v>478</v>
      </c>
      <c r="GH3618" s="81" t="s">
        <v>457</v>
      </c>
      <c r="GI3618" s="81">
        <v>2023</v>
      </c>
      <c r="GJ3618" s="81" t="s">
        <v>201</v>
      </c>
      <c r="GK3618" s="81">
        <v>233.23007680794271</v>
      </c>
      <c r="GL3618" s="81">
        <v>226.474885</v>
      </c>
      <c r="GM3618" s="81">
        <v>2023</v>
      </c>
      <c r="GN3618" s="81" t="s">
        <v>173</v>
      </c>
      <c r="GO3618" s="81">
        <v>1.1148832299820636E-2</v>
      </c>
      <c r="GP3618" s="81">
        <v>10</v>
      </c>
      <c r="GQ3618" s="81">
        <v>0</v>
      </c>
      <c r="GR3618" s="81" t="s">
        <v>448</v>
      </c>
      <c r="GS3618" s="81">
        <v>1.1148832299820636E-2</v>
      </c>
      <c r="GT3618" s="81">
        <v>2.6002430136060397</v>
      </c>
      <c r="GU3618" s="81">
        <v>1.1148832299820636E-2</v>
      </c>
      <c r="GV3618" s="81">
        <v>2.6002430136060397</v>
      </c>
      <c r="GW3618" s="81">
        <v>1.1148832299820636E-2</v>
      </c>
      <c r="GX3618" s="81">
        <v>2.6002430136060397</v>
      </c>
      <c r="GY3618" s="81">
        <v>1.1148832299820636E-2</v>
      </c>
      <c r="GZ3618" s="81">
        <v>2.6002430136060397</v>
      </c>
    </row>
    <row r="3619" spans="98:208" x14ac:dyDescent="0.25">
      <c r="CT3619" s="81" t="s">
        <v>155</v>
      </c>
      <c r="CU3619" s="81" t="s">
        <v>475</v>
      </c>
      <c r="CV3619" s="81" t="s">
        <v>453</v>
      </c>
      <c r="CW3619" s="81">
        <v>2022</v>
      </c>
      <c r="CX3619" s="81">
        <v>0</v>
      </c>
      <c r="CY3619" s="81">
        <v>0</v>
      </c>
      <c r="CZ3619" s="81">
        <v>0</v>
      </c>
      <c r="DA3619" s="81">
        <v>0</v>
      </c>
      <c r="DB3619" s="81">
        <v>7.7900575334948097E-2</v>
      </c>
      <c r="DC3619" s="81">
        <v>3.6425060683953403E-2</v>
      </c>
      <c r="DD3619" s="81">
        <v>1.580872452543271E-3</v>
      </c>
      <c r="DE3619" s="81">
        <v>3.9894642198449723E-2</v>
      </c>
      <c r="DF3619" s="81">
        <v>4.0609689307618646E-4</v>
      </c>
      <c r="DG3619" s="81">
        <v>4.0609689307618646E-4</v>
      </c>
      <c r="DH3619" s="81">
        <v>4.0609689307618646E-4</v>
      </c>
      <c r="DI3619" s="81">
        <v>0</v>
      </c>
      <c r="DJ3619" s="81">
        <v>6.6884191945408794E-4</v>
      </c>
      <c r="DL3619" s="81">
        <v>0</v>
      </c>
      <c r="DM3619" s="81">
        <v>2.7161462544941808E-7</v>
      </c>
      <c r="DN3619" s="81">
        <v>2.7161462544941808E-7</v>
      </c>
      <c r="DO3619" s="81">
        <v>0</v>
      </c>
      <c r="DP3619" s="81">
        <v>2.7161462544941808E-7</v>
      </c>
      <c r="DQ3619" s="81">
        <v>2.7161462544941808E-7</v>
      </c>
      <c r="DR3619" s="81">
        <v>0</v>
      </c>
      <c r="DS3619" s="81">
        <v>2.7161462544941808E-7</v>
      </c>
      <c r="DT3619" s="81">
        <v>2.7161462544941808E-7</v>
      </c>
      <c r="DU3619" s="81">
        <v>0</v>
      </c>
      <c r="DV3619" s="81">
        <v>0</v>
      </c>
      <c r="DW3619" s="81">
        <v>0</v>
      </c>
      <c r="GE3619" s="81" t="s">
        <v>449</v>
      </c>
      <c r="GF3619" s="81" t="s">
        <v>155</v>
      </c>
      <c r="GG3619" s="81" t="s">
        <v>478</v>
      </c>
      <c r="GH3619" s="81" t="s">
        <v>457</v>
      </c>
      <c r="GI3619" s="81">
        <v>2024</v>
      </c>
      <c r="GJ3619" s="81" t="s">
        <v>201</v>
      </c>
      <c r="GK3619" s="81">
        <v>233.23007680794271</v>
      </c>
      <c r="GL3619" s="81">
        <v>226.474885</v>
      </c>
      <c r="GM3619" s="81">
        <v>2024</v>
      </c>
      <c r="GN3619" s="81" t="s">
        <v>173</v>
      </c>
      <c r="GO3619" s="81">
        <v>1.1148832299820636E-2</v>
      </c>
      <c r="GP3619" s="81">
        <v>10</v>
      </c>
      <c r="GQ3619" s="81">
        <v>0</v>
      </c>
      <c r="GR3619" s="81" t="s">
        <v>448</v>
      </c>
      <c r="GS3619" s="81">
        <v>1.1148832299820636E-2</v>
      </c>
      <c r="GT3619" s="81">
        <v>2.6002430136060397</v>
      </c>
      <c r="GU3619" s="81">
        <v>1.1148832299820636E-2</v>
      </c>
      <c r="GV3619" s="81">
        <v>2.6002430136060397</v>
      </c>
      <c r="GW3619" s="81">
        <v>1.1148832299820636E-2</v>
      </c>
      <c r="GX3619" s="81">
        <v>2.6002430136060397</v>
      </c>
      <c r="GY3619" s="81">
        <v>1.1148832299820636E-2</v>
      </c>
      <c r="GZ3619" s="81">
        <v>2.6002430136060397</v>
      </c>
    </row>
    <row r="3620" spans="98:208" x14ac:dyDescent="0.25">
      <c r="CT3620" s="81" t="s">
        <v>155</v>
      </c>
      <c r="CU3620" s="81" t="s">
        <v>475</v>
      </c>
      <c r="CV3620" s="81" t="s">
        <v>453</v>
      </c>
      <c r="CW3620" s="81">
        <v>2023</v>
      </c>
      <c r="CX3620" s="81">
        <v>0</v>
      </c>
      <c r="CY3620" s="81">
        <v>0</v>
      </c>
      <c r="CZ3620" s="81">
        <v>0</v>
      </c>
      <c r="DA3620" s="81">
        <v>0</v>
      </c>
      <c r="DB3620" s="81">
        <v>8.0408269036976343E-2</v>
      </c>
      <c r="DC3620" s="81">
        <v>3.759022461138966E-2</v>
      </c>
      <c r="DD3620" s="81">
        <v>1.6314334115687459E-3</v>
      </c>
      <c r="DE3620" s="81">
        <v>4.118661101401544E-2</v>
      </c>
      <c r="DF3620" s="81">
        <v>4.1908711030497366E-4</v>
      </c>
      <c r="DG3620" s="81">
        <v>4.1908711030497366E-4</v>
      </c>
      <c r="DH3620" s="81">
        <v>4.1908711030497366E-4</v>
      </c>
      <c r="DI3620" s="81">
        <v>4.1908711030497366E-4</v>
      </c>
      <c r="DJ3620" s="81">
        <v>6.6884191945408794E-4</v>
      </c>
      <c r="DL3620" s="81">
        <v>0</v>
      </c>
      <c r="DM3620" s="81">
        <v>2.8030302727484568E-7</v>
      </c>
      <c r="DN3620" s="81">
        <v>2.8030302727484568E-7</v>
      </c>
      <c r="DO3620" s="81">
        <v>0</v>
      </c>
      <c r="DP3620" s="81">
        <v>2.8030302727484568E-7</v>
      </c>
      <c r="DQ3620" s="81">
        <v>2.8030302727484568E-7</v>
      </c>
      <c r="DR3620" s="81">
        <v>0</v>
      </c>
      <c r="DS3620" s="81">
        <v>2.8030302727484568E-7</v>
      </c>
      <c r="DT3620" s="81">
        <v>2.8030302727484568E-7</v>
      </c>
      <c r="DU3620" s="81">
        <v>0</v>
      </c>
      <c r="DV3620" s="81">
        <v>2.8030302727484568E-7</v>
      </c>
      <c r="DW3620" s="81">
        <v>2.8030302727484568E-7</v>
      </c>
      <c r="GE3620" s="81" t="s">
        <v>449</v>
      </c>
      <c r="GF3620" s="81" t="s">
        <v>155</v>
      </c>
      <c r="GG3620" s="81" t="s">
        <v>478</v>
      </c>
      <c r="GH3620" s="81" t="s">
        <v>457</v>
      </c>
      <c r="GI3620" s="81">
        <v>2025</v>
      </c>
      <c r="GJ3620" s="81" t="s">
        <v>201</v>
      </c>
      <c r="GK3620" s="81">
        <v>233.23007680794271</v>
      </c>
      <c r="GL3620" s="81">
        <v>226.474885</v>
      </c>
      <c r="GM3620" s="81">
        <v>2025</v>
      </c>
      <c r="GN3620" s="81" t="s">
        <v>173</v>
      </c>
      <c r="GO3620" s="81">
        <v>1.1148832299820636E-2</v>
      </c>
      <c r="GP3620" s="81">
        <v>10</v>
      </c>
      <c r="GQ3620" s="81">
        <v>0</v>
      </c>
      <c r="GR3620" s="81" t="s">
        <v>448</v>
      </c>
      <c r="GS3620" s="81">
        <v>1.1148832299820636E-2</v>
      </c>
      <c r="GT3620" s="81">
        <v>2.6002430136060397</v>
      </c>
      <c r="GU3620" s="81">
        <v>1.1148832299820636E-2</v>
      </c>
      <c r="GV3620" s="81">
        <v>2.6002430136060397</v>
      </c>
      <c r="GW3620" s="81">
        <v>1.1148832299820636E-2</v>
      </c>
      <c r="GX3620" s="81">
        <v>2.6002430136060397</v>
      </c>
      <c r="GY3620" s="81">
        <v>1.1148832299820636E-2</v>
      </c>
      <c r="GZ3620" s="81">
        <v>2.6002430136060397</v>
      </c>
    </row>
    <row r="3621" spans="98:208" x14ac:dyDescent="0.25">
      <c r="CT3621" s="81" t="s">
        <v>155</v>
      </c>
      <c r="CU3621" s="81" t="s">
        <v>475</v>
      </c>
      <c r="CV3621" s="81" t="s">
        <v>453</v>
      </c>
      <c r="CW3621" s="81">
        <v>2024</v>
      </c>
      <c r="CX3621" s="81">
        <v>0</v>
      </c>
      <c r="CY3621" s="81">
        <v>0</v>
      </c>
      <c r="CZ3621" s="81">
        <v>0</v>
      </c>
      <c r="DA3621" s="81">
        <v>0</v>
      </c>
      <c r="DB3621" s="81">
        <v>8.0408269036976343E-2</v>
      </c>
      <c r="DC3621" s="81">
        <v>3.759022461138966E-2</v>
      </c>
      <c r="DD3621" s="81">
        <v>1.6314334115687459E-3</v>
      </c>
      <c r="DE3621" s="81">
        <v>4.118661101401544E-2</v>
      </c>
      <c r="DF3621" s="81">
        <v>4.1908711030497366E-4</v>
      </c>
      <c r="DG3621" s="81">
        <v>4.1908711030497366E-4</v>
      </c>
      <c r="DH3621" s="81">
        <v>4.1908711030497366E-4</v>
      </c>
      <c r="DI3621" s="81">
        <v>4.1908711030497366E-4</v>
      </c>
      <c r="DJ3621" s="81">
        <v>6.6884191945408794E-4</v>
      </c>
      <c r="DL3621" s="81">
        <v>0</v>
      </c>
      <c r="DM3621" s="81">
        <v>2.8030302727484568E-7</v>
      </c>
      <c r="DN3621" s="81">
        <v>2.8030302727484568E-7</v>
      </c>
      <c r="DO3621" s="81">
        <v>0</v>
      </c>
      <c r="DP3621" s="81">
        <v>2.8030302727484568E-7</v>
      </c>
      <c r="DQ3621" s="81">
        <v>2.8030302727484568E-7</v>
      </c>
      <c r="DR3621" s="81">
        <v>0</v>
      </c>
      <c r="DS3621" s="81">
        <v>2.8030302727484568E-7</v>
      </c>
      <c r="DT3621" s="81">
        <v>2.8030302727484568E-7</v>
      </c>
      <c r="DU3621" s="81">
        <v>0</v>
      </c>
      <c r="DV3621" s="81">
        <v>2.8030302727484568E-7</v>
      </c>
      <c r="DW3621" s="81">
        <v>2.8030302727484568E-7</v>
      </c>
      <c r="GE3621" s="81" t="s">
        <v>449</v>
      </c>
      <c r="GF3621" s="81" t="s">
        <v>155</v>
      </c>
      <c r="GG3621" s="81" t="s">
        <v>478</v>
      </c>
      <c r="GH3621" s="81" t="s">
        <v>457</v>
      </c>
      <c r="GI3621" s="81">
        <v>2026</v>
      </c>
      <c r="GJ3621" s="81" t="s">
        <v>201</v>
      </c>
      <c r="GK3621" s="81">
        <v>233.23007680794271</v>
      </c>
      <c r="GL3621" s="81">
        <v>226.474885</v>
      </c>
      <c r="GM3621" s="81">
        <v>2026</v>
      </c>
      <c r="GN3621" s="81" t="s">
        <v>173</v>
      </c>
      <c r="GO3621" s="81">
        <v>1.1148832299820636E-2</v>
      </c>
      <c r="GP3621" s="81">
        <v>10</v>
      </c>
      <c r="GQ3621" s="81">
        <v>0</v>
      </c>
      <c r="GR3621" s="81" t="s">
        <v>448</v>
      </c>
      <c r="GS3621" s="81">
        <v>1.1148832299820636E-2</v>
      </c>
      <c r="GT3621" s="81">
        <v>2.6002430136060397</v>
      </c>
      <c r="GU3621" s="81">
        <v>1.1148832299820636E-2</v>
      </c>
      <c r="GV3621" s="81">
        <v>2.6002430136060397</v>
      </c>
      <c r="GW3621" s="81">
        <v>1.1148832299820636E-2</v>
      </c>
      <c r="GX3621" s="81">
        <v>2.6002430136060397</v>
      </c>
      <c r="GY3621" s="81">
        <v>1.1148832299820636E-2</v>
      </c>
      <c r="GZ3621" s="81">
        <v>2.6002430136060397</v>
      </c>
    </row>
    <row r="3622" spans="98:208" x14ac:dyDescent="0.25">
      <c r="CT3622" s="81" t="s">
        <v>155</v>
      </c>
      <c r="CU3622" s="81" t="s">
        <v>475</v>
      </c>
      <c r="CV3622" s="81" t="s">
        <v>453</v>
      </c>
      <c r="CW3622" s="81">
        <v>2025</v>
      </c>
      <c r="CX3622" s="81">
        <v>0</v>
      </c>
      <c r="CY3622" s="81">
        <v>0</v>
      </c>
      <c r="CZ3622" s="81">
        <v>0</v>
      </c>
      <c r="DA3622" s="81">
        <v>0</v>
      </c>
      <c r="DB3622" s="81">
        <v>8.0408269036976343E-2</v>
      </c>
      <c r="DC3622" s="81">
        <v>3.759022461138966E-2</v>
      </c>
      <c r="DD3622" s="81">
        <v>1.6314334115687459E-3</v>
      </c>
      <c r="DE3622" s="81">
        <v>4.118661101401544E-2</v>
      </c>
      <c r="DF3622" s="81">
        <v>4.1908711030497366E-4</v>
      </c>
      <c r="DG3622" s="81">
        <v>4.1908711030497366E-4</v>
      </c>
      <c r="DH3622" s="81">
        <v>4.1908711030497366E-4</v>
      </c>
      <c r="DI3622" s="81">
        <v>4.1908711030497366E-4</v>
      </c>
      <c r="DJ3622" s="81">
        <v>6.6884191945408794E-4</v>
      </c>
      <c r="DL3622" s="81">
        <v>0</v>
      </c>
      <c r="DM3622" s="81">
        <v>2.8030302727484568E-7</v>
      </c>
      <c r="DN3622" s="81">
        <v>2.8030302727484568E-7</v>
      </c>
      <c r="DO3622" s="81">
        <v>0</v>
      </c>
      <c r="DP3622" s="81">
        <v>2.8030302727484568E-7</v>
      </c>
      <c r="DQ3622" s="81">
        <v>2.8030302727484568E-7</v>
      </c>
      <c r="DR3622" s="81">
        <v>0</v>
      </c>
      <c r="DS3622" s="81">
        <v>2.8030302727484568E-7</v>
      </c>
      <c r="DT3622" s="81">
        <v>2.8030302727484568E-7</v>
      </c>
      <c r="DU3622" s="81">
        <v>0</v>
      </c>
      <c r="DV3622" s="81">
        <v>2.8030302727484568E-7</v>
      </c>
      <c r="DW3622" s="81">
        <v>2.8030302727484568E-7</v>
      </c>
      <c r="GE3622" s="81" t="s">
        <v>449</v>
      </c>
      <c r="GF3622" s="81" t="s">
        <v>155</v>
      </c>
      <c r="GG3622" s="81" t="s">
        <v>478</v>
      </c>
      <c r="GH3622" s="81" t="s">
        <v>457</v>
      </c>
      <c r="GI3622" s="81">
        <v>2027</v>
      </c>
      <c r="GJ3622" s="81" t="s">
        <v>201</v>
      </c>
      <c r="GK3622" s="81">
        <v>233.23007680794271</v>
      </c>
      <c r="GL3622" s="81">
        <v>226.474885</v>
      </c>
      <c r="GM3622" s="81">
        <v>2027</v>
      </c>
      <c r="GN3622" s="81" t="s">
        <v>173</v>
      </c>
      <c r="GO3622" s="81">
        <v>1.1148832299820636E-2</v>
      </c>
      <c r="GP3622" s="81">
        <v>10</v>
      </c>
      <c r="GQ3622" s="81">
        <v>0</v>
      </c>
      <c r="GR3622" s="81" t="s">
        <v>448</v>
      </c>
      <c r="GS3622" s="81">
        <v>1.1148832299820636E-2</v>
      </c>
      <c r="GT3622" s="81">
        <v>2.6002430136060397</v>
      </c>
      <c r="GU3622" s="81">
        <v>1.1148832299820636E-2</v>
      </c>
      <c r="GV3622" s="81">
        <v>2.6002430136060397</v>
      </c>
      <c r="GW3622" s="81">
        <v>1.1148832299820636E-2</v>
      </c>
      <c r="GX3622" s="81">
        <v>2.6002430136060397</v>
      </c>
      <c r="GY3622" s="81">
        <v>1.1148832299820636E-2</v>
      </c>
      <c r="GZ3622" s="81">
        <v>2.6002430136060397</v>
      </c>
    </row>
    <row r="3623" spans="98:208" x14ac:dyDescent="0.25">
      <c r="CT3623" s="81" t="s">
        <v>155</v>
      </c>
      <c r="CU3623" s="81" t="s">
        <v>475</v>
      </c>
      <c r="CV3623" s="81" t="s">
        <v>453</v>
      </c>
      <c r="CW3623" s="81">
        <v>2026</v>
      </c>
      <c r="CX3623" s="81">
        <v>0</v>
      </c>
      <c r="CY3623" s="81">
        <v>0</v>
      </c>
      <c r="CZ3623" s="81">
        <v>0</v>
      </c>
      <c r="DA3623" s="81">
        <v>0</v>
      </c>
      <c r="DB3623" s="81">
        <v>8.0408269036976343E-2</v>
      </c>
      <c r="DC3623" s="81">
        <v>3.759022461138966E-2</v>
      </c>
      <c r="DD3623" s="81">
        <v>1.6314334115687459E-3</v>
      </c>
      <c r="DE3623" s="81">
        <v>4.118661101401544E-2</v>
      </c>
      <c r="DF3623" s="81">
        <v>4.1908711030497366E-4</v>
      </c>
      <c r="DG3623" s="81">
        <v>4.1908711030497366E-4</v>
      </c>
      <c r="DH3623" s="81">
        <v>4.1908711030497366E-4</v>
      </c>
      <c r="DI3623" s="81">
        <v>4.1908711030497366E-4</v>
      </c>
      <c r="DJ3623" s="81">
        <v>6.6884191945408794E-4</v>
      </c>
      <c r="DL3623" s="81">
        <v>0</v>
      </c>
      <c r="DM3623" s="81">
        <v>2.8030302727484568E-7</v>
      </c>
      <c r="DN3623" s="81">
        <v>2.8030302727484568E-7</v>
      </c>
      <c r="DO3623" s="81">
        <v>0</v>
      </c>
      <c r="DP3623" s="81">
        <v>2.8030302727484568E-7</v>
      </c>
      <c r="DQ3623" s="81">
        <v>2.8030302727484568E-7</v>
      </c>
      <c r="DR3623" s="81">
        <v>0</v>
      </c>
      <c r="DS3623" s="81">
        <v>2.8030302727484568E-7</v>
      </c>
      <c r="DT3623" s="81">
        <v>2.8030302727484568E-7</v>
      </c>
      <c r="DU3623" s="81">
        <v>0</v>
      </c>
      <c r="DV3623" s="81">
        <v>2.8030302727484568E-7</v>
      </c>
      <c r="DW3623" s="81">
        <v>2.8030302727484568E-7</v>
      </c>
      <c r="GE3623" s="81" t="s">
        <v>449</v>
      </c>
      <c r="GF3623" s="81" t="s">
        <v>155</v>
      </c>
      <c r="GG3623" s="81" t="s">
        <v>478</v>
      </c>
      <c r="GH3623" s="81" t="s">
        <v>457</v>
      </c>
      <c r="GI3623" s="81">
        <v>2028</v>
      </c>
      <c r="GJ3623" s="81" t="s">
        <v>201</v>
      </c>
      <c r="GK3623" s="81">
        <v>247.27299216495069</v>
      </c>
      <c r="GL3623" s="81">
        <v>226.474885</v>
      </c>
      <c r="GM3623" s="81">
        <v>2028</v>
      </c>
      <c r="GN3623" s="81" t="s">
        <v>173</v>
      </c>
      <c r="GO3623" s="81">
        <v>1.1148832299820636E-2</v>
      </c>
      <c r="GP3623" s="81">
        <v>10</v>
      </c>
      <c r="GQ3623" s="81">
        <v>0</v>
      </c>
      <c r="GR3623" s="81" t="s">
        <v>448</v>
      </c>
      <c r="GS3623" s="81">
        <v>1.1148832299820636E-2</v>
      </c>
      <c r="GT3623" s="81">
        <v>2.7568051219218974</v>
      </c>
      <c r="GU3623" s="81">
        <v>1.1148832299820636E-2</v>
      </c>
      <c r="GV3623" s="81">
        <v>2.7568051219218974</v>
      </c>
      <c r="GW3623" s="81">
        <v>1.1148832299820636E-2</v>
      </c>
      <c r="GX3623" s="81">
        <v>2.7568051219218974</v>
      </c>
      <c r="GY3623" s="81">
        <v>1.1148832299820636E-2</v>
      </c>
      <c r="GZ3623" s="81">
        <v>2.7568051219218974</v>
      </c>
    </row>
    <row r="3624" spans="98:208" x14ac:dyDescent="0.25">
      <c r="CT3624" s="81" t="s">
        <v>155</v>
      </c>
      <c r="CU3624" s="81" t="s">
        <v>475</v>
      </c>
      <c r="CV3624" s="81" t="s">
        <v>453</v>
      </c>
      <c r="CW3624" s="81">
        <v>2027</v>
      </c>
      <c r="CX3624" s="81">
        <v>0</v>
      </c>
      <c r="CY3624" s="81">
        <v>0</v>
      </c>
      <c r="CZ3624" s="81">
        <v>0</v>
      </c>
      <c r="DA3624" s="81">
        <v>0</v>
      </c>
      <c r="DB3624" s="81">
        <v>8.0408269036976343E-2</v>
      </c>
      <c r="DC3624" s="81">
        <v>3.759022461138966E-2</v>
      </c>
      <c r="DD3624" s="81">
        <v>1.6314334115687459E-3</v>
      </c>
      <c r="DE3624" s="81">
        <v>4.118661101401544E-2</v>
      </c>
      <c r="DF3624" s="81">
        <v>4.1908711030497366E-4</v>
      </c>
      <c r="DG3624" s="81">
        <v>4.1908711030497366E-4</v>
      </c>
      <c r="DH3624" s="81">
        <v>4.1908711030497366E-4</v>
      </c>
      <c r="DI3624" s="81">
        <v>4.1908711030497366E-4</v>
      </c>
      <c r="DJ3624" s="81">
        <v>6.6884191945408794E-4</v>
      </c>
      <c r="DL3624" s="81">
        <v>0</v>
      </c>
      <c r="DM3624" s="81">
        <v>2.8030302727484568E-7</v>
      </c>
      <c r="DN3624" s="81">
        <v>2.8030302727484568E-7</v>
      </c>
      <c r="DO3624" s="81">
        <v>0</v>
      </c>
      <c r="DP3624" s="81">
        <v>2.8030302727484568E-7</v>
      </c>
      <c r="DQ3624" s="81">
        <v>2.8030302727484568E-7</v>
      </c>
      <c r="DR3624" s="81">
        <v>0</v>
      </c>
      <c r="DS3624" s="81">
        <v>2.8030302727484568E-7</v>
      </c>
      <c r="DT3624" s="81">
        <v>2.8030302727484568E-7</v>
      </c>
      <c r="DU3624" s="81">
        <v>0</v>
      </c>
      <c r="DV3624" s="81">
        <v>2.8030302727484568E-7</v>
      </c>
      <c r="DW3624" s="81">
        <v>2.8030302727484568E-7</v>
      </c>
      <c r="GE3624" s="81" t="s">
        <v>449</v>
      </c>
      <c r="GF3624" s="81" t="s">
        <v>155</v>
      </c>
      <c r="GG3624" s="81" t="s">
        <v>478</v>
      </c>
      <c r="GH3624" s="81" t="s">
        <v>457</v>
      </c>
      <c r="GI3624" s="81">
        <v>2029</v>
      </c>
      <c r="GJ3624" s="81" t="s">
        <v>201</v>
      </c>
      <c r="GK3624" s="81">
        <v>247.27299216495069</v>
      </c>
      <c r="GL3624" s="81">
        <v>226.474885</v>
      </c>
      <c r="GM3624" s="81">
        <v>2029</v>
      </c>
      <c r="GN3624" s="81" t="s">
        <v>173</v>
      </c>
      <c r="GO3624" s="81">
        <v>1.1148832299820636E-2</v>
      </c>
      <c r="GP3624" s="81">
        <v>10</v>
      </c>
      <c r="GQ3624" s="81">
        <v>0</v>
      </c>
      <c r="GR3624" s="81" t="s">
        <v>448</v>
      </c>
      <c r="GS3624" s="81">
        <v>1.1148832299820636E-2</v>
      </c>
      <c r="GT3624" s="81">
        <v>2.7568051219218974</v>
      </c>
      <c r="GU3624" s="81">
        <v>1.1148832299820636E-2</v>
      </c>
      <c r="GV3624" s="81">
        <v>2.7568051219218974</v>
      </c>
      <c r="GW3624" s="81">
        <v>1.1148832299820636E-2</v>
      </c>
      <c r="GX3624" s="81">
        <v>2.7568051219218974</v>
      </c>
      <c r="GY3624" s="81">
        <v>1.1148832299820636E-2</v>
      </c>
      <c r="GZ3624" s="81">
        <v>2.7568051219218974</v>
      </c>
    </row>
    <row r="3625" spans="98:208" x14ac:dyDescent="0.25">
      <c r="CT3625" s="81" t="s">
        <v>155</v>
      </c>
      <c r="CU3625" s="81" t="s">
        <v>475</v>
      </c>
      <c r="CV3625" s="81" t="s">
        <v>453</v>
      </c>
      <c r="CW3625" s="81">
        <v>2028</v>
      </c>
      <c r="CX3625" s="81">
        <v>0</v>
      </c>
      <c r="CY3625" s="81">
        <v>0</v>
      </c>
      <c r="CZ3625" s="81">
        <v>0</v>
      </c>
      <c r="DA3625" s="81">
        <v>0</v>
      </c>
      <c r="DB3625" s="81">
        <v>8.3606377745128413E-2</v>
      </c>
      <c r="DC3625" s="81">
        <v>3.9055083184886312E-2</v>
      </c>
      <c r="DD3625" s="81">
        <v>1.6949971741064579E-3</v>
      </c>
      <c r="DE3625" s="81">
        <v>4.2856297386136402E-2</v>
      </c>
      <c r="DF3625" s="81">
        <v>4.3541857288384233E-4</v>
      </c>
      <c r="DG3625" s="81">
        <v>4.3541857288384233E-4</v>
      </c>
      <c r="DH3625" s="81">
        <v>4.3541857288384233E-4</v>
      </c>
      <c r="DI3625" s="81">
        <v>4.3541857288384233E-4</v>
      </c>
      <c r="DJ3625" s="81">
        <v>6.6884191945408794E-4</v>
      </c>
      <c r="DL3625" s="81">
        <v>0</v>
      </c>
      <c r="DM3625" s="81">
        <v>2.9122619405358882E-7</v>
      </c>
      <c r="DN3625" s="81">
        <v>2.9122619405358882E-7</v>
      </c>
      <c r="DO3625" s="81">
        <v>0</v>
      </c>
      <c r="DP3625" s="81">
        <v>2.9122619405358882E-7</v>
      </c>
      <c r="DQ3625" s="81">
        <v>2.9122619405358882E-7</v>
      </c>
      <c r="DR3625" s="81">
        <v>0</v>
      </c>
      <c r="DS3625" s="81">
        <v>2.9122619405358882E-7</v>
      </c>
      <c r="DT3625" s="81">
        <v>2.9122619405358882E-7</v>
      </c>
      <c r="DU3625" s="81">
        <v>0</v>
      </c>
      <c r="DV3625" s="81">
        <v>2.9122619405358882E-7</v>
      </c>
      <c r="DW3625" s="81">
        <v>2.9122619405358882E-7</v>
      </c>
      <c r="GE3625" s="81" t="s">
        <v>449</v>
      </c>
      <c r="GF3625" s="81" t="s">
        <v>155</v>
      </c>
      <c r="GG3625" s="81" t="s">
        <v>478</v>
      </c>
      <c r="GH3625" s="81" t="s">
        <v>457</v>
      </c>
      <c r="GI3625" s="81">
        <v>2030</v>
      </c>
      <c r="GJ3625" s="81" t="s">
        <v>201</v>
      </c>
      <c r="GK3625" s="81">
        <v>247.27299216495069</v>
      </c>
      <c r="GL3625" s="81">
        <v>226.474885</v>
      </c>
      <c r="GM3625" s="81">
        <v>2030</v>
      </c>
      <c r="GN3625" s="81" t="s">
        <v>173</v>
      </c>
      <c r="GO3625" s="81">
        <v>1.1148832299820636E-2</v>
      </c>
      <c r="GP3625" s="81">
        <v>10</v>
      </c>
      <c r="GQ3625" s="81">
        <v>0</v>
      </c>
      <c r="GR3625" s="81" t="s">
        <v>448</v>
      </c>
      <c r="GS3625" s="81">
        <v>0</v>
      </c>
      <c r="GT3625" s="81">
        <v>0</v>
      </c>
      <c r="GU3625" s="81">
        <v>1.1148832299820636E-2</v>
      </c>
      <c r="GV3625" s="81">
        <v>2.7568051219218974</v>
      </c>
      <c r="GW3625" s="81">
        <v>1.1148832299820636E-2</v>
      </c>
      <c r="GX3625" s="81">
        <v>2.7568051219218974</v>
      </c>
      <c r="GY3625" s="81">
        <v>1.1148832299820636E-2</v>
      </c>
      <c r="GZ3625" s="81">
        <v>2.7568051219218974</v>
      </c>
    </row>
    <row r="3626" spans="98:208" x14ac:dyDescent="0.25">
      <c r="CT3626" s="81" t="s">
        <v>155</v>
      </c>
      <c r="CU3626" s="81" t="s">
        <v>475</v>
      </c>
      <c r="CV3626" s="81" t="s">
        <v>453</v>
      </c>
      <c r="CW3626" s="81">
        <v>2029</v>
      </c>
      <c r="CX3626" s="81">
        <v>0</v>
      </c>
      <c r="CY3626" s="81">
        <v>0</v>
      </c>
      <c r="CZ3626" s="81">
        <v>0</v>
      </c>
      <c r="DA3626" s="81">
        <v>0</v>
      </c>
      <c r="DB3626" s="81">
        <v>8.3606377745128413E-2</v>
      </c>
      <c r="DC3626" s="81">
        <v>3.9055083184886312E-2</v>
      </c>
      <c r="DD3626" s="81">
        <v>1.6949971741064579E-3</v>
      </c>
      <c r="DE3626" s="81">
        <v>4.2856297386136402E-2</v>
      </c>
      <c r="DF3626" s="81">
        <v>4.3541857288384233E-4</v>
      </c>
      <c r="DG3626" s="81">
        <v>4.3541857288384233E-4</v>
      </c>
      <c r="DH3626" s="81">
        <v>4.3541857288384233E-4</v>
      </c>
      <c r="DI3626" s="81">
        <v>4.3541857288384233E-4</v>
      </c>
      <c r="DJ3626" s="81">
        <v>6.6884191945408794E-4</v>
      </c>
      <c r="DL3626" s="81">
        <v>0</v>
      </c>
      <c r="DM3626" s="81">
        <v>2.9122619405358882E-7</v>
      </c>
      <c r="DN3626" s="81">
        <v>2.9122619405358882E-7</v>
      </c>
      <c r="DO3626" s="81">
        <v>0</v>
      </c>
      <c r="DP3626" s="81">
        <v>2.9122619405358882E-7</v>
      </c>
      <c r="DQ3626" s="81">
        <v>2.9122619405358882E-7</v>
      </c>
      <c r="DR3626" s="81">
        <v>0</v>
      </c>
      <c r="DS3626" s="81">
        <v>2.9122619405358882E-7</v>
      </c>
      <c r="DT3626" s="81">
        <v>2.9122619405358882E-7</v>
      </c>
      <c r="DU3626" s="81">
        <v>0</v>
      </c>
      <c r="DV3626" s="81">
        <v>2.9122619405358882E-7</v>
      </c>
      <c r="DW3626" s="81">
        <v>2.9122619405358882E-7</v>
      </c>
      <c r="GE3626" s="81" t="s">
        <v>449</v>
      </c>
      <c r="GF3626" s="81" t="s">
        <v>155</v>
      </c>
      <c r="GG3626" s="81" t="s">
        <v>478</v>
      </c>
      <c r="GH3626" s="81" t="s">
        <v>457</v>
      </c>
      <c r="GI3626" s="81">
        <v>2031</v>
      </c>
      <c r="GJ3626" s="81" t="s">
        <v>201</v>
      </c>
      <c r="GK3626" s="81">
        <v>247.27299216495069</v>
      </c>
      <c r="GL3626" s="81">
        <v>226.474885</v>
      </c>
      <c r="GM3626" s="81">
        <v>2031</v>
      </c>
      <c r="GN3626" s="81" t="s">
        <v>173</v>
      </c>
      <c r="GO3626" s="81">
        <v>1.1148832299820636E-2</v>
      </c>
      <c r="GP3626" s="81">
        <v>10</v>
      </c>
      <c r="GQ3626" s="81">
        <v>0</v>
      </c>
      <c r="GR3626" s="81" t="s">
        <v>448</v>
      </c>
      <c r="GS3626" s="81">
        <v>0</v>
      </c>
      <c r="GT3626" s="81">
        <v>0</v>
      </c>
      <c r="GU3626" s="81">
        <v>0</v>
      </c>
      <c r="GV3626" s="81">
        <v>0</v>
      </c>
      <c r="GW3626" s="81">
        <v>1.1148832299820636E-2</v>
      </c>
      <c r="GX3626" s="81">
        <v>2.7568051219218974</v>
      </c>
      <c r="GY3626" s="81">
        <v>1.1148832299820636E-2</v>
      </c>
      <c r="GZ3626" s="81">
        <v>2.7568051219218974</v>
      </c>
    </row>
    <row r="3627" spans="98:208" x14ac:dyDescent="0.25">
      <c r="CT3627" s="81" t="s">
        <v>155</v>
      </c>
      <c r="CU3627" s="81" t="s">
        <v>475</v>
      </c>
      <c r="CV3627" s="81" t="s">
        <v>453</v>
      </c>
      <c r="CW3627" s="81">
        <v>2030</v>
      </c>
      <c r="CX3627" s="81">
        <v>0</v>
      </c>
      <c r="CY3627" s="81">
        <v>0</v>
      </c>
      <c r="CZ3627" s="81">
        <v>0</v>
      </c>
      <c r="DA3627" s="81">
        <v>0</v>
      </c>
      <c r="DB3627" s="81">
        <v>8.3606377745128413E-2</v>
      </c>
      <c r="DC3627" s="81">
        <v>3.9055083184886312E-2</v>
      </c>
      <c r="DD3627" s="81">
        <v>1.6949971741064579E-3</v>
      </c>
      <c r="DE3627" s="81">
        <v>4.2856297386136402E-2</v>
      </c>
      <c r="DF3627" s="81">
        <v>0</v>
      </c>
      <c r="DG3627" s="81">
        <v>4.3541857288384233E-4</v>
      </c>
      <c r="DH3627" s="81">
        <v>4.3541857288384233E-4</v>
      </c>
      <c r="DI3627" s="81">
        <v>4.3541857288384233E-4</v>
      </c>
      <c r="DJ3627" s="81">
        <v>6.6884191945408794E-4</v>
      </c>
      <c r="DL3627" s="81">
        <v>0</v>
      </c>
      <c r="DM3627" s="81">
        <v>0</v>
      </c>
      <c r="DN3627" s="81">
        <v>0</v>
      </c>
      <c r="DO3627" s="81">
        <v>0</v>
      </c>
      <c r="DP3627" s="81">
        <v>2.9122619405358882E-7</v>
      </c>
      <c r="DQ3627" s="81">
        <v>2.9122619405358882E-7</v>
      </c>
      <c r="DR3627" s="81">
        <v>0</v>
      </c>
      <c r="DS3627" s="81">
        <v>2.9122619405358882E-7</v>
      </c>
      <c r="DT3627" s="81">
        <v>2.9122619405358882E-7</v>
      </c>
      <c r="DU3627" s="81">
        <v>0</v>
      </c>
      <c r="DV3627" s="81">
        <v>2.9122619405358882E-7</v>
      </c>
      <c r="DW3627" s="81">
        <v>2.9122619405358882E-7</v>
      </c>
      <c r="GE3627" s="81" t="s">
        <v>449</v>
      </c>
      <c r="GF3627" s="81" t="s">
        <v>155</v>
      </c>
      <c r="GG3627" s="81" t="s">
        <v>478</v>
      </c>
      <c r="GH3627" s="81" t="s">
        <v>457</v>
      </c>
      <c r="GI3627" s="81">
        <v>2032</v>
      </c>
      <c r="GJ3627" s="81" t="s">
        <v>201</v>
      </c>
      <c r="GK3627" s="81">
        <v>247.27299216495069</v>
      </c>
      <c r="GL3627" s="81">
        <v>226.474885</v>
      </c>
      <c r="GM3627" s="81">
        <v>2032</v>
      </c>
      <c r="GN3627" s="81" t="s">
        <v>173</v>
      </c>
      <c r="GO3627" s="81">
        <v>1.1148832299820636E-2</v>
      </c>
      <c r="GP3627" s="81">
        <v>10</v>
      </c>
      <c r="GQ3627" s="81">
        <v>0</v>
      </c>
      <c r="GR3627" s="81" t="s">
        <v>448</v>
      </c>
      <c r="GS3627" s="81">
        <v>0</v>
      </c>
      <c r="GT3627" s="81">
        <v>0</v>
      </c>
      <c r="GU3627" s="81">
        <v>0</v>
      </c>
      <c r="GV3627" s="81">
        <v>0</v>
      </c>
      <c r="GW3627" s="81">
        <v>0</v>
      </c>
      <c r="GX3627" s="81">
        <v>0</v>
      </c>
      <c r="GY3627" s="81">
        <v>1.1148832299820636E-2</v>
      </c>
      <c r="GZ3627" s="81">
        <v>2.7568051219218974</v>
      </c>
    </row>
    <row r="3628" spans="98:208" x14ac:dyDescent="0.25">
      <c r="CT3628" s="81" t="s">
        <v>155</v>
      </c>
      <c r="CU3628" s="81" t="s">
        <v>475</v>
      </c>
      <c r="CV3628" s="81" t="s">
        <v>453</v>
      </c>
      <c r="CW3628" s="81">
        <v>2031</v>
      </c>
      <c r="CX3628" s="81">
        <v>0</v>
      </c>
      <c r="CY3628" s="81">
        <v>0</v>
      </c>
      <c r="CZ3628" s="81">
        <v>0</v>
      </c>
      <c r="DA3628" s="81">
        <v>0</v>
      </c>
      <c r="DB3628" s="81">
        <v>8.3606377745128413E-2</v>
      </c>
      <c r="DC3628" s="81">
        <v>3.9055083184886312E-2</v>
      </c>
      <c r="DD3628" s="81">
        <v>1.6949971741064579E-3</v>
      </c>
      <c r="DE3628" s="81">
        <v>4.2856297386136402E-2</v>
      </c>
      <c r="DF3628" s="81">
        <v>0</v>
      </c>
      <c r="DG3628" s="81">
        <v>0</v>
      </c>
      <c r="DH3628" s="81">
        <v>4.3541857288384233E-4</v>
      </c>
      <c r="DI3628" s="81">
        <v>4.3541857288384233E-4</v>
      </c>
      <c r="DJ3628" s="81">
        <v>6.6884191945408794E-4</v>
      </c>
      <c r="DL3628" s="81">
        <v>0</v>
      </c>
      <c r="DM3628" s="81">
        <v>0</v>
      </c>
      <c r="DN3628" s="81">
        <v>0</v>
      </c>
      <c r="DO3628" s="81">
        <v>0</v>
      </c>
      <c r="DP3628" s="81">
        <v>0</v>
      </c>
      <c r="DQ3628" s="81">
        <v>0</v>
      </c>
      <c r="DR3628" s="81">
        <v>0</v>
      </c>
      <c r="DS3628" s="81">
        <v>2.9122619405358882E-7</v>
      </c>
      <c r="DT3628" s="81">
        <v>2.9122619405358882E-7</v>
      </c>
      <c r="DU3628" s="81">
        <v>0</v>
      </c>
      <c r="DV3628" s="81">
        <v>2.9122619405358882E-7</v>
      </c>
      <c r="DW3628" s="81">
        <v>2.9122619405358882E-7</v>
      </c>
      <c r="GE3628" s="81" t="s">
        <v>449</v>
      </c>
      <c r="GF3628" s="81" t="s">
        <v>155</v>
      </c>
      <c r="GG3628" s="81" t="s">
        <v>478</v>
      </c>
      <c r="GH3628" s="81" t="s">
        <v>458</v>
      </c>
      <c r="GI3628" s="81">
        <v>2021</v>
      </c>
      <c r="GJ3628" s="81" t="s">
        <v>201</v>
      </c>
      <c r="GK3628" s="81">
        <v>222.22942162784179</v>
      </c>
      <c r="GL3628" s="81">
        <v>226.474885</v>
      </c>
      <c r="GM3628" s="81">
        <v>2021</v>
      </c>
      <c r="GN3628" s="81" t="s">
        <v>173</v>
      </c>
      <c r="GO3628" s="81">
        <v>1.1148832299820636E-2</v>
      </c>
      <c r="GP3628" s="81">
        <v>10</v>
      </c>
      <c r="GQ3628" s="81">
        <v>0</v>
      </c>
      <c r="GR3628" s="81" t="s">
        <v>448</v>
      </c>
      <c r="GS3628" s="81">
        <v>1.1148832299820636E-2</v>
      </c>
      <c r="GT3628" s="81">
        <v>2.477598553814941</v>
      </c>
      <c r="GU3628" s="81">
        <v>1.1148832299820636E-2</v>
      </c>
      <c r="GV3628" s="81">
        <v>2.477598553814941</v>
      </c>
      <c r="GW3628" s="81">
        <v>0</v>
      </c>
      <c r="GX3628" s="81">
        <v>0</v>
      </c>
      <c r="GY3628" s="81">
        <v>0</v>
      </c>
      <c r="GZ3628" s="81">
        <v>0</v>
      </c>
    </row>
    <row r="3629" spans="98:208" x14ac:dyDescent="0.25">
      <c r="CT3629" s="81" t="s">
        <v>155</v>
      </c>
      <c r="CU3629" s="81" t="s">
        <v>475</v>
      </c>
      <c r="CV3629" s="81" t="s">
        <v>453</v>
      </c>
      <c r="CW3629" s="81">
        <v>2032</v>
      </c>
      <c r="CX3629" s="81">
        <v>0</v>
      </c>
      <c r="CY3629" s="81">
        <v>0</v>
      </c>
      <c r="CZ3629" s="81">
        <v>0</v>
      </c>
      <c r="DA3629" s="81">
        <v>0</v>
      </c>
      <c r="DB3629" s="81">
        <v>8.3606377745128413E-2</v>
      </c>
      <c r="DC3629" s="81">
        <v>3.9055083184886312E-2</v>
      </c>
      <c r="DD3629" s="81">
        <v>1.6949971741064579E-3</v>
      </c>
      <c r="DE3629" s="81">
        <v>4.2856297386136402E-2</v>
      </c>
      <c r="DF3629" s="81">
        <v>0</v>
      </c>
      <c r="DG3629" s="81">
        <v>0</v>
      </c>
      <c r="DH3629" s="81">
        <v>0</v>
      </c>
      <c r="DI3629" s="81">
        <v>4.3541857288384233E-4</v>
      </c>
      <c r="DJ3629" s="81">
        <v>6.6884191945408794E-4</v>
      </c>
      <c r="DL3629" s="81">
        <v>0</v>
      </c>
      <c r="DM3629" s="81">
        <v>0</v>
      </c>
      <c r="DN3629" s="81">
        <v>0</v>
      </c>
      <c r="DO3629" s="81">
        <v>0</v>
      </c>
      <c r="DP3629" s="81">
        <v>0</v>
      </c>
      <c r="DQ3629" s="81">
        <v>0</v>
      </c>
      <c r="DR3629" s="81">
        <v>0</v>
      </c>
      <c r="DS3629" s="81">
        <v>0</v>
      </c>
      <c r="DT3629" s="81">
        <v>0</v>
      </c>
      <c r="DU3629" s="81">
        <v>0</v>
      </c>
      <c r="DV3629" s="81">
        <v>2.9122619405358882E-7</v>
      </c>
      <c r="DW3629" s="81">
        <v>2.9122619405358882E-7</v>
      </c>
      <c r="GE3629" s="81" t="s">
        <v>449</v>
      </c>
      <c r="GF3629" s="81" t="s">
        <v>155</v>
      </c>
      <c r="GG3629" s="81" t="s">
        <v>478</v>
      </c>
      <c r="GH3629" s="81" t="s">
        <v>458</v>
      </c>
      <c r="GI3629" s="81">
        <v>2022</v>
      </c>
      <c r="GJ3629" s="81" t="s">
        <v>201</v>
      </c>
      <c r="GK3629" s="81">
        <v>222.22942162784179</v>
      </c>
      <c r="GL3629" s="81">
        <v>226.474885</v>
      </c>
      <c r="GM3629" s="81">
        <v>2022</v>
      </c>
      <c r="GN3629" s="81" t="s">
        <v>173</v>
      </c>
      <c r="GO3629" s="81">
        <v>1.1148832299820636E-2</v>
      </c>
      <c r="GP3629" s="81">
        <v>10</v>
      </c>
      <c r="GQ3629" s="81">
        <v>0</v>
      </c>
      <c r="GR3629" s="81" t="s">
        <v>448</v>
      </c>
      <c r="GS3629" s="81">
        <v>1.1148832299820636E-2</v>
      </c>
      <c r="GT3629" s="81">
        <v>2.477598553814941</v>
      </c>
      <c r="GU3629" s="81">
        <v>1.1148832299820636E-2</v>
      </c>
      <c r="GV3629" s="81">
        <v>2.477598553814941</v>
      </c>
      <c r="GW3629" s="81">
        <v>1.1148832299820636E-2</v>
      </c>
      <c r="GX3629" s="81">
        <v>2.477598553814941</v>
      </c>
      <c r="GY3629" s="81">
        <v>0</v>
      </c>
      <c r="GZ3629" s="81">
        <v>0</v>
      </c>
    </row>
    <row r="3630" spans="98:208" x14ac:dyDescent="0.25">
      <c r="CT3630" s="81" t="s">
        <v>155</v>
      </c>
      <c r="CU3630" s="81" t="s">
        <v>475</v>
      </c>
      <c r="CV3630" s="81" t="s">
        <v>454</v>
      </c>
      <c r="CW3630" s="81">
        <v>2020</v>
      </c>
      <c r="CX3630" s="81">
        <v>0</v>
      </c>
      <c r="CY3630" s="81">
        <v>0</v>
      </c>
      <c r="CZ3630" s="81">
        <v>0</v>
      </c>
      <c r="DA3630" s="81">
        <v>0</v>
      </c>
      <c r="DB3630" s="81">
        <v>21083.842824222491</v>
      </c>
      <c r="DC3630" s="81">
        <v>409.22373582044048</v>
      </c>
      <c r="DD3630" s="81">
        <v>13469.08781237762</v>
      </c>
      <c r="DE3630" s="81">
        <v>7205.5312760252846</v>
      </c>
      <c r="DF3630" s="81">
        <v>4.5623668037681941</v>
      </c>
      <c r="DG3630" s="81">
        <v>0</v>
      </c>
      <c r="DH3630" s="81">
        <v>0</v>
      </c>
      <c r="DI3630" s="81">
        <v>0</v>
      </c>
      <c r="DJ3630" s="81">
        <v>2.0615466425848961E-10</v>
      </c>
      <c r="DL3630" s="81">
        <v>0</v>
      </c>
      <c r="DM3630" s="81">
        <v>9.4055319665491036E-10</v>
      </c>
      <c r="DN3630" s="81">
        <v>9.4055319665491036E-10</v>
      </c>
      <c r="DO3630" s="81">
        <v>0</v>
      </c>
      <c r="DP3630" s="81">
        <v>0</v>
      </c>
      <c r="DQ3630" s="81">
        <v>0</v>
      </c>
      <c r="DR3630" s="81">
        <v>0</v>
      </c>
      <c r="DS3630" s="81">
        <v>0</v>
      </c>
      <c r="DT3630" s="81">
        <v>0</v>
      </c>
      <c r="DU3630" s="81">
        <v>0</v>
      </c>
      <c r="DV3630" s="81">
        <v>0</v>
      </c>
      <c r="DW3630" s="81">
        <v>0</v>
      </c>
      <c r="GE3630" s="81" t="s">
        <v>449</v>
      </c>
      <c r="GF3630" s="81" t="s">
        <v>155</v>
      </c>
      <c r="GG3630" s="81" t="s">
        <v>478</v>
      </c>
      <c r="GH3630" s="81" t="s">
        <v>458</v>
      </c>
      <c r="GI3630" s="81">
        <v>2023</v>
      </c>
      <c r="GJ3630" s="81" t="s">
        <v>201</v>
      </c>
      <c r="GK3630" s="81">
        <v>233.23007680795101</v>
      </c>
      <c r="GL3630" s="81">
        <v>226.474885</v>
      </c>
      <c r="GM3630" s="81">
        <v>2023</v>
      </c>
      <c r="GN3630" s="81" t="s">
        <v>173</v>
      </c>
      <c r="GO3630" s="81">
        <v>1.1148832299820636E-2</v>
      </c>
      <c r="GP3630" s="81">
        <v>10</v>
      </c>
      <c r="GQ3630" s="81">
        <v>0</v>
      </c>
      <c r="GR3630" s="81" t="s">
        <v>448</v>
      </c>
      <c r="GS3630" s="81">
        <v>1.1148832299820636E-2</v>
      </c>
      <c r="GT3630" s="81">
        <v>2.6002430136061321</v>
      </c>
      <c r="GU3630" s="81">
        <v>1.1148832299820636E-2</v>
      </c>
      <c r="GV3630" s="81">
        <v>2.6002430136061321</v>
      </c>
      <c r="GW3630" s="81">
        <v>1.1148832299820636E-2</v>
      </c>
      <c r="GX3630" s="81">
        <v>2.6002430136061321</v>
      </c>
      <c r="GY3630" s="81">
        <v>1.1148832299820636E-2</v>
      </c>
      <c r="GZ3630" s="81">
        <v>2.6002430136061321</v>
      </c>
    </row>
    <row r="3631" spans="98:208" x14ac:dyDescent="0.25">
      <c r="CT3631" s="81" t="s">
        <v>155</v>
      </c>
      <c r="CU3631" s="81" t="s">
        <v>475</v>
      </c>
      <c r="CV3631" s="81" t="s">
        <v>454</v>
      </c>
      <c r="CW3631" s="81">
        <v>2021</v>
      </c>
      <c r="CX3631" s="81">
        <v>0</v>
      </c>
      <c r="CY3631" s="81">
        <v>0</v>
      </c>
      <c r="CZ3631" s="81">
        <v>0</v>
      </c>
      <c r="DA3631" s="81">
        <v>0</v>
      </c>
      <c r="DB3631" s="81">
        <v>21083.842824222491</v>
      </c>
      <c r="DC3631" s="81">
        <v>409.22373582044048</v>
      </c>
      <c r="DD3631" s="81">
        <v>13469.08781237762</v>
      </c>
      <c r="DE3631" s="81">
        <v>7205.5312760252846</v>
      </c>
      <c r="DF3631" s="81">
        <v>4.5623668037681941</v>
      </c>
      <c r="DG3631" s="81">
        <v>4.5623668037681941</v>
      </c>
      <c r="DH3631" s="81">
        <v>0</v>
      </c>
      <c r="DI3631" s="81">
        <v>0</v>
      </c>
      <c r="DJ3631" s="81">
        <v>2.0615466425848961E-10</v>
      </c>
      <c r="DL3631" s="81">
        <v>0</v>
      </c>
      <c r="DM3631" s="81">
        <v>9.4055319665491036E-10</v>
      </c>
      <c r="DN3631" s="81">
        <v>9.4055319665491036E-10</v>
      </c>
      <c r="DO3631" s="81">
        <v>0</v>
      </c>
      <c r="DP3631" s="81">
        <v>9.4055319665491036E-10</v>
      </c>
      <c r="DQ3631" s="81">
        <v>9.4055319665491036E-10</v>
      </c>
      <c r="DR3631" s="81">
        <v>0</v>
      </c>
      <c r="DS3631" s="81">
        <v>0</v>
      </c>
      <c r="DT3631" s="81">
        <v>0</v>
      </c>
      <c r="DU3631" s="81">
        <v>0</v>
      </c>
      <c r="DV3631" s="81">
        <v>0</v>
      </c>
      <c r="DW3631" s="81">
        <v>0</v>
      </c>
      <c r="GE3631" s="81" t="s">
        <v>449</v>
      </c>
      <c r="GF3631" s="81" t="s">
        <v>155</v>
      </c>
      <c r="GG3631" s="81" t="s">
        <v>478</v>
      </c>
      <c r="GH3631" s="81" t="s">
        <v>458</v>
      </c>
      <c r="GI3631" s="81">
        <v>2024</v>
      </c>
      <c r="GJ3631" s="81" t="s">
        <v>201</v>
      </c>
      <c r="GK3631" s="81">
        <v>233.23007680795101</v>
      </c>
      <c r="GL3631" s="81">
        <v>226.474885</v>
      </c>
      <c r="GM3631" s="81">
        <v>2024</v>
      </c>
      <c r="GN3631" s="81" t="s">
        <v>173</v>
      </c>
      <c r="GO3631" s="81">
        <v>1.1148832299820636E-2</v>
      </c>
      <c r="GP3631" s="81">
        <v>10</v>
      </c>
      <c r="GQ3631" s="81">
        <v>0</v>
      </c>
      <c r="GR3631" s="81" t="s">
        <v>448</v>
      </c>
      <c r="GS3631" s="81">
        <v>1.1148832299820636E-2</v>
      </c>
      <c r="GT3631" s="81">
        <v>2.6002430136061321</v>
      </c>
      <c r="GU3631" s="81">
        <v>1.1148832299820636E-2</v>
      </c>
      <c r="GV3631" s="81">
        <v>2.6002430136061321</v>
      </c>
      <c r="GW3631" s="81">
        <v>1.1148832299820636E-2</v>
      </c>
      <c r="GX3631" s="81">
        <v>2.6002430136061321</v>
      </c>
      <c r="GY3631" s="81">
        <v>1.1148832299820636E-2</v>
      </c>
      <c r="GZ3631" s="81">
        <v>2.6002430136061321</v>
      </c>
    </row>
    <row r="3632" spans="98:208" x14ac:dyDescent="0.25">
      <c r="CT3632" s="81" t="s">
        <v>155</v>
      </c>
      <c r="CU3632" s="81" t="s">
        <v>475</v>
      </c>
      <c r="CV3632" s="81" t="s">
        <v>454</v>
      </c>
      <c r="CW3632" s="81">
        <v>2022</v>
      </c>
      <c r="CX3632" s="81">
        <v>0</v>
      </c>
      <c r="CY3632" s="81">
        <v>0</v>
      </c>
      <c r="CZ3632" s="81">
        <v>0</v>
      </c>
      <c r="DA3632" s="81">
        <v>0</v>
      </c>
      <c r="DB3632" s="81">
        <v>21083.842824222491</v>
      </c>
      <c r="DC3632" s="81">
        <v>409.22373582044048</v>
      </c>
      <c r="DD3632" s="81">
        <v>13469.08781237762</v>
      </c>
      <c r="DE3632" s="81">
        <v>7205.5312760252846</v>
      </c>
      <c r="DF3632" s="81">
        <v>4.5623668037681941</v>
      </c>
      <c r="DG3632" s="81">
        <v>4.5623668037681941</v>
      </c>
      <c r="DH3632" s="81">
        <v>4.5623668037681941</v>
      </c>
      <c r="DI3632" s="81">
        <v>0</v>
      </c>
      <c r="DJ3632" s="81">
        <v>2.0615466425848961E-10</v>
      </c>
      <c r="DL3632" s="81">
        <v>0</v>
      </c>
      <c r="DM3632" s="81">
        <v>9.4055319665491036E-10</v>
      </c>
      <c r="DN3632" s="81">
        <v>9.4055319665491036E-10</v>
      </c>
      <c r="DO3632" s="81">
        <v>0</v>
      </c>
      <c r="DP3632" s="81">
        <v>9.4055319665491036E-10</v>
      </c>
      <c r="DQ3632" s="81">
        <v>9.4055319665491036E-10</v>
      </c>
      <c r="DR3632" s="81">
        <v>0</v>
      </c>
      <c r="DS3632" s="81">
        <v>9.4055319665491036E-10</v>
      </c>
      <c r="DT3632" s="81">
        <v>9.4055319665491036E-10</v>
      </c>
      <c r="DU3632" s="81">
        <v>0</v>
      </c>
      <c r="DV3632" s="81">
        <v>0</v>
      </c>
      <c r="DW3632" s="81">
        <v>0</v>
      </c>
      <c r="GE3632" s="81" t="s">
        <v>449</v>
      </c>
      <c r="GF3632" s="81" t="s">
        <v>155</v>
      </c>
      <c r="GG3632" s="81" t="s">
        <v>478</v>
      </c>
      <c r="GH3632" s="81" t="s">
        <v>458</v>
      </c>
      <c r="GI3632" s="81">
        <v>2025</v>
      </c>
      <c r="GJ3632" s="81" t="s">
        <v>201</v>
      </c>
      <c r="GK3632" s="81">
        <v>233.23007680795101</v>
      </c>
      <c r="GL3632" s="81">
        <v>226.474885</v>
      </c>
      <c r="GM3632" s="81">
        <v>2025</v>
      </c>
      <c r="GN3632" s="81" t="s">
        <v>173</v>
      </c>
      <c r="GO3632" s="81">
        <v>1.1148832299820636E-2</v>
      </c>
      <c r="GP3632" s="81">
        <v>10</v>
      </c>
      <c r="GQ3632" s="81">
        <v>0</v>
      </c>
      <c r="GR3632" s="81" t="s">
        <v>448</v>
      </c>
      <c r="GS3632" s="81">
        <v>1.1148832299820636E-2</v>
      </c>
      <c r="GT3632" s="81">
        <v>2.6002430136061321</v>
      </c>
      <c r="GU3632" s="81">
        <v>1.1148832299820636E-2</v>
      </c>
      <c r="GV3632" s="81">
        <v>2.6002430136061321</v>
      </c>
      <c r="GW3632" s="81">
        <v>1.1148832299820636E-2</v>
      </c>
      <c r="GX3632" s="81">
        <v>2.6002430136061321</v>
      </c>
      <c r="GY3632" s="81">
        <v>1.1148832299820636E-2</v>
      </c>
      <c r="GZ3632" s="81">
        <v>2.6002430136061321</v>
      </c>
    </row>
    <row r="3633" spans="98:208" x14ac:dyDescent="0.25">
      <c r="CT3633" s="81" t="s">
        <v>155</v>
      </c>
      <c r="CU3633" s="81" t="s">
        <v>475</v>
      </c>
      <c r="CV3633" s="81" t="s">
        <v>454</v>
      </c>
      <c r="CW3633" s="81">
        <v>2023</v>
      </c>
      <c r="CX3633" s="81">
        <v>0</v>
      </c>
      <c r="CY3633" s="81">
        <v>0</v>
      </c>
      <c r="CZ3633" s="81">
        <v>0</v>
      </c>
      <c r="DA3633" s="81">
        <v>0</v>
      </c>
      <c r="DB3633" s="81">
        <v>21835.978114123471</v>
      </c>
      <c r="DC3633" s="81">
        <v>428.60232122030828</v>
      </c>
      <c r="DD3633" s="81">
        <v>13939.560973456049</v>
      </c>
      <c r="DE3633" s="81">
        <v>7467.8148194525547</v>
      </c>
      <c r="DF3633" s="81">
        <v>4.778415402599073</v>
      </c>
      <c r="DG3633" s="81">
        <v>4.778415402599073</v>
      </c>
      <c r="DH3633" s="81">
        <v>4.778415402599073</v>
      </c>
      <c r="DI3633" s="81">
        <v>4.778415402599073</v>
      </c>
      <c r="DJ3633" s="81">
        <v>2.0615466425848961E-10</v>
      </c>
      <c r="DL3633" s="81">
        <v>0</v>
      </c>
      <c r="DM3633" s="81">
        <v>9.8509262301040746E-10</v>
      </c>
      <c r="DN3633" s="81">
        <v>9.8509262301040746E-10</v>
      </c>
      <c r="DO3633" s="81">
        <v>0</v>
      </c>
      <c r="DP3633" s="81">
        <v>9.8509262301040746E-10</v>
      </c>
      <c r="DQ3633" s="81">
        <v>9.8509262301040746E-10</v>
      </c>
      <c r="DR3633" s="81">
        <v>0</v>
      </c>
      <c r="DS3633" s="81">
        <v>9.8509262301040746E-10</v>
      </c>
      <c r="DT3633" s="81">
        <v>9.8509262301040746E-10</v>
      </c>
      <c r="DU3633" s="81">
        <v>0</v>
      </c>
      <c r="DV3633" s="81">
        <v>9.8509262301040746E-10</v>
      </c>
      <c r="DW3633" s="81">
        <v>9.8509262301040746E-10</v>
      </c>
      <c r="GE3633" s="81" t="s">
        <v>449</v>
      </c>
      <c r="GF3633" s="81" t="s">
        <v>155</v>
      </c>
      <c r="GG3633" s="81" t="s">
        <v>478</v>
      </c>
      <c r="GH3633" s="81" t="s">
        <v>458</v>
      </c>
      <c r="GI3633" s="81">
        <v>2026</v>
      </c>
      <c r="GJ3633" s="81" t="s">
        <v>201</v>
      </c>
      <c r="GK3633" s="81">
        <v>233.23007680795101</v>
      </c>
      <c r="GL3633" s="81">
        <v>226.474885</v>
      </c>
      <c r="GM3633" s="81">
        <v>2026</v>
      </c>
      <c r="GN3633" s="81" t="s">
        <v>173</v>
      </c>
      <c r="GO3633" s="81">
        <v>1.1148832299820636E-2</v>
      </c>
      <c r="GP3633" s="81">
        <v>10</v>
      </c>
      <c r="GQ3633" s="81">
        <v>0</v>
      </c>
      <c r="GR3633" s="81" t="s">
        <v>448</v>
      </c>
      <c r="GS3633" s="81">
        <v>1.1148832299820636E-2</v>
      </c>
      <c r="GT3633" s="81">
        <v>2.6002430136061321</v>
      </c>
      <c r="GU3633" s="81">
        <v>1.1148832299820636E-2</v>
      </c>
      <c r="GV3633" s="81">
        <v>2.6002430136061321</v>
      </c>
      <c r="GW3633" s="81">
        <v>1.1148832299820636E-2</v>
      </c>
      <c r="GX3633" s="81">
        <v>2.6002430136061321</v>
      </c>
      <c r="GY3633" s="81">
        <v>1.1148832299820636E-2</v>
      </c>
      <c r="GZ3633" s="81">
        <v>2.6002430136061321</v>
      </c>
    </row>
    <row r="3634" spans="98:208" x14ac:dyDescent="0.25">
      <c r="CT3634" s="81" t="s">
        <v>155</v>
      </c>
      <c r="CU3634" s="81" t="s">
        <v>475</v>
      </c>
      <c r="CV3634" s="81" t="s">
        <v>454</v>
      </c>
      <c r="CW3634" s="81">
        <v>2024</v>
      </c>
      <c r="CX3634" s="81">
        <v>0</v>
      </c>
      <c r="CY3634" s="81">
        <v>0</v>
      </c>
      <c r="CZ3634" s="81">
        <v>0</v>
      </c>
      <c r="DA3634" s="81">
        <v>0</v>
      </c>
      <c r="DB3634" s="81">
        <v>21835.978114123471</v>
      </c>
      <c r="DC3634" s="81">
        <v>428.60232122030828</v>
      </c>
      <c r="DD3634" s="81">
        <v>13939.560973456049</v>
      </c>
      <c r="DE3634" s="81">
        <v>7467.8148194525547</v>
      </c>
      <c r="DF3634" s="81">
        <v>4.778415402599073</v>
      </c>
      <c r="DG3634" s="81">
        <v>4.778415402599073</v>
      </c>
      <c r="DH3634" s="81">
        <v>4.778415402599073</v>
      </c>
      <c r="DI3634" s="81">
        <v>4.778415402599073</v>
      </c>
      <c r="DJ3634" s="81">
        <v>2.0615466425848961E-10</v>
      </c>
      <c r="DL3634" s="81">
        <v>0</v>
      </c>
      <c r="DM3634" s="81">
        <v>9.8509262301040746E-10</v>
      </c>
      <c r="DN3634" s="81">
        <v>9.8509262301040746E-10</v>
      </c>
      <c r="DO3634" s="81">
        <v>0</v>
      </c>
      <c r="DP3634" s="81">
        <v>9.8509262301040746E-10</v>
      </c>
      <c r="DQ3634" s="81">
        <v>9.8509262301040746E-10</v>
      </c>
      <c r="DR3634" s="81">
        <v>0</v>
      </c>
      <c r="DS3634" s="81">
        <v>9.8509262301040746E-10</v>
      </c>
      <c r="DT3634" s="81">
        <v>9.8509262301040746E-10</v>
      </c>
      <c r="DU3634" s="81">
        <v>0</v>
      </c>
      <c r="DV3634" s="81">
        <v>9.8509262301040746E-10</v>
      </c>
      <c r="DW3634" s="81">
        <v>9.8509262301040746E-10</v>
      </c>
      <c r="GE3634" s="81" t="s">
        <v>449</v>
      </c>
      <c r="GF3634" s="81" t="s">
        <v>155</v>
      </c>
      <c r="GG3634" s="81" t="s">
        <v>478</v>
      </c>
      <c r="GH3634" s="81" t="s">
        <v>458</v>
      </c>
      <c r="GI3634" s="81">
        <v>2027</v>
      </c>
      <c r="GJ3634" s="81" t="s">
        <v>201</v>
      </c>
      <c r="GK3634" s="81">
        <v>233.23007680795101</v>
      </c>
      <c r="GL3634" s="81">
        <v>226.474885</v>
      </c>
      <c r="GM3634" s="81">
        <v>2027</v>
      </c>
      <c r="GN3634" s="81" t="s">
        <v>173</v>
      </c>
      <c r="GO3634" s="81">
        <v>1.1148832299820636E-2</v>
      </c>
      <c r="GP3634" s="81">
        <v>10</v>
      </c>
      <c r="GQ3634" s="81">
        <v>0</v>
      </c>
      <c r="GR3634" s="81" t="s">
        <v>448</v>
      </c>
      <c r="GS3634" s="81">
        <v>1.1148832299820636E-2</v>
      </c>
      <c r="GT3634" s="81">
        <v>2.6002430136061321</v>
      </c>
      <c r="GU3634" s="81">
        <v>1.1148832299820636E-2</v>
      </c>
      <c r="GV3634" s="81">
        <v>2.6002430136061321</v>
      </c>
      <c r="GW3634" s="81">
        <v>1.1148832299820636E-2</v>
      </c>
      <c r="GX3634" s="81">
        <v>2.6002430136061321</v>
      </c>
      <c r="GY3634" s="81">
        <v>1.1148832299820636E-2</v>
      </c>
      <c r="GZ3634" s="81">
        <v>2.6002430136061321</v>
      </c>
    </row>
    <row r="3635" spans="98:208" x14ac:dyDescent="0.25">
      <c r="CT3635" s="81" t="s">
        <v>155</v>
      </c>
      <c r="CU3635" s="81" t="s">
        <v>475</v>
      </c>
      <c r="CV3635" s="81" t="s">
        <v>454</v>
      </c>
      <c r="CW3635" s="81">
        <v>2025</v>
      </c>
      <c r="CX3635" s="81">
        <v>0</v>
      </c>
      <c r="CY3635" s="81">
        <v>0</v>
      </c>
      <c r="CZ3635" s="81">
        <v>0</v>
      </c>
      <c r="DA3635" s="81">
        <v>0</v>
      </c>
      <c r="DB3635" s="81">
        <v>21835.978114123471</v>
      </c>
      <c r="DC3635" s="81">
        <v>428.60232122030828</v>
      </c>
      <c r="DD3635" s="81">
        <v>13939.560973456049</v>
      </c>
      <c r="DE3635" s="81">
        <v>7467.8148194525547</v>
      </c>
      <c r="DF3635" s="81">
        <v>4.778415402599073</v>
      </c>
      <c r="DG3635" s="81">
        <v>4.778415402599073</v>
      </c>
      <c r="DH3635" s="81">
        <v>4.778415402599073</v>
      </c>
      <c r="DI3635" s="81">
        <v>4.778415402599073</v>
      </c>
      <c r="DJ3635" s="81">
        <v>2.0615466425848961E-10</v>
      </c>
      <c r="DL3635" s="81">
        <v>0</v>
      </c>
      <c r="DM3635" s="81">
        <v>9.8509262301040746E-10</v>
      </c>
      <c r="DN3635" s="81">
        <v>9.8509262301040746E-10</v>
      </c>
      <c r="DO3635" s="81">
        <v>0</v>
      </c>
      <c r="DP3635" s="81">
        <v>9.8509262301040746E-10</v>
      </c>
      <c r="DQ3635" s="81">
        <v>9.8509262301040746E-10</v>
      </c>
      <c r="DR3635" s="81">
        <v>0</v>
      </c>
      <c r="DS3635" s="81">
        <v>9.8509262301040746E-10</v>
      </c>
      <c r="DT3635" s="81">
        <v>9.8509262301040746E-10</v>
      </c>
      <c r="DU3635" s="81">
        <v>0</v>
      </c>
      <c r="DV3635" s="81">
        <v>9.8509262301040746E-10</v>
      </c>
      <c r="DW3635" s="81">
        <v>9.8509262301040746E-10</v>
      </c>
      <c r="GE3635" s="81" t="s">
        <v>449</v>
      </c>
      <c r="GF3635" s="81" t="s">
        <v>155</v>
      </c>
      <c r="GG3635" s="81" t="s">
        <v>478</v>
      </c>
      <c r="GH3635" s="81" t="s">
        <v>458</v>
      </c>
      <c r="GI3635" s="81">
        <v>2028</v>
      </c>
      <c r="GJ3635" s="81" t="s">
        <v>201</v>
      </c>
      <c r="GK3635" s="81">
        <v>247.2729921649595</v>
      </c>
      <c r="GL3635" s="81">
        <v>226.474885</v>
      </c>
      <c r="GM3635" s="81">
        <v>2028</v>
      </c>
      <c r="GN3635" s="81" t="s">
        <v>173</v>
      </c>
      <c r="GO3635" s="81">
        <v>1.1148832299820636E-2</v>
      </c>
      <c r="GP3635" s="81">
        <v>10</v>
      </c>
      <c r="GQ3635" s="81">
        <v>0</v>
      </c>
      <c r="GR3635" s="81" t="s">
        <v>448</v>
      </c>
      <c r="GS3635" s="81">
        <v>1.1148832299820636E-2</v>
      </c>
      <c r="GT3635" s="81">
        <v>2.7568051219219956</v>
      </c>
      <c r="GU3635" s="81">
        <v>1.1148832299820636E-2</v>
      </c>
      <c r="GV3635" s="81">
        <v>2.7568051219219956</v>
      </c>
      <c r="GW3635" s="81">
        <v>1.1148832299820636E-2</v>
      </c>
      <c r="GX3635" s="81">
        <v>2.7568051219219956</v>
      </c>
      <c r="GY3635" s="81">
        <v>1.1148832299820636E-2</v>
      </c>
      <c r="GZ3635" s="81">
        <v>2.7568051219219956</v>
      </c>
    </row>
    <row r="3636" spans="98:208" x14ac:dyDescent="0.25">
      <c r="CT3636" s="81" t="s">
        <v>155</v>
      </c>
      <c r="CU3636" s="81" t="s">
        <v>475</v>
      </c>
      <c r="CV3636" s="81" t="s">
        <v>454</v>
      </c>
      <c r="CW3636" s="81">
        <v>2026</v>
      </c>
      <c r="CX3636" s="81">
        <v>0</v>
      </c>
      <c r="CY3636" s="81">
        <v>0</v>
      </c>
      <c r="CZ3636" s="81">
        <v>0</v>
      </c>
      <c r="DA3636" s="81">
        <v>0</v>
      </c>
      <c r="DB3636" s="81">
        <v>21835.978114123471</v>
      </c>
      <c r="DC3636" s="81">
        <v>428.60232122030828</v>
      </c>
      <c r="DD3636" s="81">
        <v>13939.560973456049</v>
      </c>
      <c r="DE3636" s="81">
        <v>7467.8148194525547</v>
      </c>
      <c r="DF3636" s="81">
        <v>4.778415402599073</v>
      </c>
      <c r="DG3636" s="81">
        <v>4.778415402599073</v>
      </c>
      <c r="DH3636" s="81">
        <v>4.778415402599073</v>
      </c>
      <c r="DI3636" s="81">
        <v>4.778415402599073</v>
      </c>
      <c r="DJ3636" s="81">
        <v>2.0615466425848961E-10</v>
      </c>
      <c r="DL3636" s="81">
        <v>0</v>
      </c>
      <c r="DM3636" s="81">
        <v>9.8509262301040746E-10</v>
      </c>
      <c r="DN3636" s="81">
        <v>9.8509262301040746E-10</v>
      </c>
      <c r="DO3636" s="81">
        <v>0</v>
      </c>
      <c r="DP3636" s="81">
        <v>9.8509262301040746E-10</v>
      </c>
      <c r="DQ3636" s="81">
        <v>9.8509262301040746E-10</v>
      </c>
      <c r="DR3636" s="81">
        <v>0</v>
      </c>
      <c r="DS3636" s="81">
        <v>9.8509262301040746E-10</v>
      </c>
      <c r="DT3636" s="81">
        <v>9.8509262301040746E-10</v>
      </c>
      <c r="DU3636" s="81">
        <v>0</v>
      </c>
      <c r="DV3636" s="81">
        <v>9.8509262301040746E-10</v>
      </c>
      <c r="DW3636" s="81">
        <v>9.8509262301040746E-10</v>
      </c>
      <c r="GE3636" s="81" t="s">
        <v>449</v>
      </c>
      <c r="GF3636" s="81" t="s">
        <v>155</v>
      </c>
      <c r="GG3636" s="81" t="s">
        <v>478</v>
      </c>
      <c r="GH3636" s="81" t="s">
        <v>458</v>
      </c>
      <c r="GI3636" s="81">
        <v>2029</v>
      </c>
      <c r="GJ3636" s="81" t="s">
        <v>201</v>
      </c>
      <c r="GK3636" s="81">
        <v>247.2729921649595</v>
      </c>
      <c r="GL3636" s="81">
        <v>226.474885</v>
      </c>
      <c r="GM3636" s="81">
        <v>2029</v>
      </c>
      <c r="GN3636" s="81" t="s">
        <v>173</v>
      </c>
      <c r="GO3636" s="81">
        <v>1.1148832299820636E-2</v>
      </c>
      <c r="GP3636" s="81">
        <v>10</v>
      </c>
      <c r="GQ3636" s="81">
        <v>0</v>
      </c>
      <c r="GR3636" s="81" t="s">
        <v>448</v>
      </c>
      <c r="GS3636" s="81">
        <v>1.1148832299820636E-2</v>
      </c>
      <c r="GT3636" s="81">
        <v>2.7568051219219956</v>
      </c>
      <c r="GU3636" s="81">
        <v>1.1148832299820636E-2</v>
      </c>
      <c r="GV3636" s="81">
        <v>2.7568051219219956</v>
      </c>
      <c r="GW3636" s="81">
        <v>1.1148832299820636E-2</v>
      </c>
      <c r="GX3636" s="81">
        <v>2.7568051219219956</v>
      </c>
      <c r="GY3636" s="81">
        <v>1.1148832299820636E-2</v>
      </c>
      <c r="GZ3636" s="81">
        <v>2.7568051219219956</v>
      </c>
    </row>
    <row r="3637" spans="98:208" x14ac:dyDescent="0.25">
      <c r="CT3637" s="81" t="s">
        <v>155</v>
      </c>
      <c r="CU3637" s="81" t="s">
        <v>475</v>
      </c>
      <c r="CV3637" s="81" t="s">
        <v>454</v>
      </c>
      <c r="CW3637" s="81">
        <v>2027</v>
      </c>
      <c r="CX3637" s="81">
        <v>0</v>
      </c>
      <c r="CY3637" s="81">
        <v>0</v>
      </c>
      <c r="CZ3637" s="81">
        <v>0</v>
      </c>
      <c r="DA3637" s="81">
        <v>0</v>
      </c>
      <c r="DB3637" s="81">
        <v>21835.978114123471</v>
      </c>
      <c r="DC3637" s="81">
        <v>428.60232122030828</v>
      </c>
      <c r="DD3637" s="81">
        <v>13939.560973456049</v>
      </c>
      <c r="DE3637" s="81">
        <v>7467.8148194525547</v>
      </c>
      <c r="DF3637" s="81">
        <v>4.778415402599073</v>
      </c>
      <c r="DG3637" s="81">
        <v>4.778415402599073</v>
      </c>
      <c r="DH3637" s="81">
        <v>4.778415402599073</v>
      </c>
      <c r="DI3637" s="81">
        <v>4.778415402599073</v>
      </c>
      <c r="DJ3637" s="81">
        <v>2.0615466425848961E-10</v>
      </c>
      <c r="DL3637" s="81">
        <v>0</v>
      </c>
      <c r="DM3637" s="81">
        <v>9.8509262301040746E-10</v>
      </c>
      <c r="DN3637" s="81">
        <v>9.8509262301040746E-10</v>
      </c>
      <c r="DO3637" s="81">
        <v>0</v>
      </c>
      <c r="DP3637" s="81">
        <v>9.8509262301040746E-10</v>
      </c>
      <c r="DQ3637" s="81">
        <v>9.8509262301040746E-10</v>
      </c>
      <c r="DR3637" s="81">
        <v>0</v>
      </c>
      <c r="DS3637" s="81">
        <v>9.8509262301040746E-10</v>
      </c>
      <c r="DT3637" s="81">
        <v>9.8509262301040746E-10</v>
      </c>
      <c r="DU3637" s="81">
        <v>0</v>
      </c>
      <c r="DV3637" s="81">
        <v>9.8509262301040746E-10</v>
      </c>
      <c r="DW3637" s="81">
        <v>9.8509262301040746E-10</v>
      </c>
      <c r="GE3637" s="81" t="s">
        <v>449</v>
      </c>
      <c r="GF3637" s="81" t="s">
        <v>155</v>
      </c>
      <c r="GG3637" s="81" t="s">
        <v>478</v>
      </c>
      <c r="GH3637" s="81" t="s">
        <v>458</v>
      </c>
      <c r="GI3637" s="81">
        <v>2030</v>
      </c>
      <c r="GJ3637" s="81" t="s">
        <v>201</v>
      </c>
      <c r="GK3637" s="81">
        <v>247.2729921649595</v>
      </c>
      <c r="GL3637" s="81">
        <v>226.474885</v>
      </c>
      <c r="GM3637" s="81">
        <v>2030</v>
      </c>
      <c r="GN3637" s="81" t="s">
        <v>173</v>
      </c>
      <c r="GO3637" s="81">
        <v>1.1148832299820636E-2</v>
      </c>
      <c r="GP3637" s="81">
        <v>10</v>
      </c>
      <c r="GQ3637" s="81">
        <v>0</v>
      </c>
      <c r="GR3637" s="81" t="s">
        <v>448</v>
      </c>
      <c r="GS3637" s="81">
        <v>0</v>
      </c>
      <c r="GT3637" s="81">
        <v>0</v>
      </c>
      <c r="GU3637" s="81">
        <v>1.1148832299820636E-2</v>
      </c>
      <c r="GV3637" s="81">
        <v>2.7568051219219956</v>
      </c>
      <c r="GW3637" s="81">
        <v>1.1148832299820636E-2</v>
      </c>
      <c r="GX3637" s="81">
        <v>2.7568051219219956</v>
      </c>
      <c r="GY3637" s="81">
        <v>1.1148832299820636E-2</v>
      </c>
      <c r="GZ3637" s="81">
        <v>2.7568051219219956</v>
      </c>
    </row>
    <row r="3638" spans="98:208" x14ac:dyDescent="0.25">
      <c r="CT3638" s="81" t="s">
        <v>155</v>
      </c>
      <c r="CU3638" s="81" t="s">
        <v>475</v>
      </c>
      <c r="CV3638" s="81" t="s">
        <v>454</v>
      </c>
      <c r="CW3638" s="81">
        <v>2028</v>
      </c>
      <c r="CX3638" s="81">
        <v>0</v>
      </c>
      <c r="CY3638" s="81">
        <v>0</v>
      </c>
      <c r="CZ3638" s="81">
        <v>0</v>
      </c>
      <c r="DA3638" s="81">
        <v>0</v>
      </c>
      <c r="DB3638" s="81">
        <v>22783.187028904631</v>
      </c>
      <c r="DC3638" s="81">
        <v>453.26096055717272</v>
      </c>
      <c r="DD3638" s="81">
        <v>14531.3356855687</v>
      </c>
      <c r="DE3638" s="81">
        <v>7798.5903827776592</v>
      </c>
      <c r="DF3638" s="81">
        <v>5.053330437307535</v>
      </c>
      <c r="DG3638" s="81">
        <v>5.053330437307535</v>
      </c>
      <c r="DH3638" s="81">
        <v>5.053330437307535</v>
      </c>
      <c r="DI3638" s="81">
        <v>5.053330437307535</v>
      </c>
      <c r="DJ3638" s="81">
        <v>2.0615466425848961E-10</v>
      </c>
      <c r="DL3638" s="81">
        <v>0</v>
      </c>
      <c r="DM3638" s="81">
        <v>1.0417676396903413E-9</v>
      </c>
      <c r="DN3638" s="81">
        <v>1.0417676396903413E-9</v>
      </c>
      <c r="DO3638" s="81">
        <v>0</v>
      </c>
      <c r="DP3638" s="81">
        <v>1.0417676396903413E-9</v>
      </c>
      <c r="DQ3638" s="81">
        <v>1.0417676396903413E-9</v>
      </c>
      <c r="DR3638" s="81">
        <v>0</v>
      </c>
      <c r="DS3638" s="81">
        <v>1.0417676396903413E-9</v>
      </c>
      <c r="DT3638" s="81">
        <v>1.0417676396903413E-9</v>
      </c>
      <c r="DU3638" s="81">
        <v>0</v>
      </c>
      <c r="DV3638" s="81">
        <v>1.0417676396903413E-9</v>
      </c>
      <c r="DW3638" s="81">
        <v>1.0417676396903413E-9</v>
      </c>
      <c r="GE3638" s="81" t="s">
        <v>449</v>
      </c>
      <c r="GF3638" s="81" t="s">
        <v>155</v>
      </c>
      <c r="GG3638" s="81" t="s">
        <v>478</v>
      </c>
      <c r="GH3638" s="81" t="s">
        <v>458</v>
      </c>
      <c r="GI3638" s="81">
        <v>2031</v>
      </c>
      <c r="GJ3638" s="81" t="s">
        <v>201</v>
      </c>
      <c r="GK3638" s="81">
        <v>247.2729921649595</v>
      </c>
      <c r="GL3638" s="81">
        <v>226.474885</v>
      </c>
      <c r="GM3638" s="81">
        <v>2031</v>
      </c>
      <c r="GN3638" s="81" t="s">
        <v>173</v>
      </c>
      <c r="GO3638" s="81">
        <v>1.1148832299820636E-2</v>
      </c>
      <c r="GP3638" s="81">
        <v>10</v>
      </c>
      <c r="GQ3638" s="81">
        <v>0</v>
      </c>
      <c r="GR3638" s="81" t="s">
        <v>448</v>
      </c>
      <c r="GS3638" s="81">
        <v>0</v>
      </c>
      <c r="GT3638" s="81">
        <v>0</v>
      </c>
      <c r="GU3638" s="81">
        <v>0</v>
      </c>
      <c r="GV3638" s="81">
        <v>0</v>
      </c>
      <c r="GW3638" s="81">
        <v>1.1148832299820636E-2</v>
      </c>
      <c r="GX3638" s="81">
        <v>2.7568051219219956</v>
      </c>
      <c r="GY3638" s="81">
        <v>1.1148832299820636E-2</v>
      </c>
      <c r="GZ3638" s="81">
        <v>2.7568051219219956</v>
      </c>
    </row>
    <row r="3639" spans="98:208" x14ac:dyDescent="0.25">
      <c r="CT3639" s="81" t="s">
        <v>155</v>
      </c>
      <c r="CU3639" s="81" t="s">
        <v>475</v>
      </c>
      <c r="CV3639" s="81" t="s">
        <v>454</v>
      </c>
      <c r="CW3639" s="81">
        <v>2029</v>
      </c>
      <c r="CX3639" s="81">
        <v>0</v>
      </c>
      <c r="CY3639" s="81">
        <v>0</v>
      </c>
      <c r="CZ3639" s="81">
        <v>0</v>
      </c>
      <c r="DA3639" s="81">
        <v>0</v>
      </c>
      <c r="DB3639" s="81">
        <v>22783.187028904631</v>
      </c>
      <c r="DC3639" s="81">
        <v>453.26096055717272</v>
      </c>
      <c r="DD3639" s="81">
        <v>14531.3356855687</v>
      </c>
      <c r="DE3639" s="81">
        <v>7798.5903827776592</v>
      </c>
      <c r="DF3639" s="81">
        <v>5.053330437307535</v>
      </c>
      <c r="DG3639" s="81">
        <v>5.053330437307535</v>
      </c>
      <c r="DH3639" s="81">
        <v>5.053330437307535</v>
      </c>
      <c r="DI3639" s="81">
        <v>5.053330437307535</v>
      </c>
      <c r="DJ3639" s="81">
        <v>2.0615466425848961E-10</v>
      </c>
      <c r="DL3639" s="81">
        <v>0</v>
      </c>
      <c r="DM3639" s="81">
        <v>1.0417676396903413E-9</v>
      </c>
      <c r="DN3639" s="81">
        <v>1.0417676396903413E-9</v>
      </c>
      <c r="DO3639" s="81">
        <v>0</v>
      </c>
      <c r="DP3639" s="81">
        <v>1.0417676396903413E-9</v>
      </c>
      <c r="DQ3639" s="81">
        <v>1.0417676396903413E-9</v>
      </c>
      <c r="DR3639" s="81">
        <v>0</v>
      </c>
      <c r="DS3639" s="81">
        <v>1.0417676396903413E-9</v>
      </c>
      <c r="DT3639" s="81">
        <v>1.0417676396903413E-9</v>
      </c>
      <c r="DU3639" s="81">
        <v>0</v>
      </c>
      <c r="DV3639" s="81">
        <v>1.0417676396903413E-9</v>
      </c>
      <c r="DW3639" s="81">
        <v>1.0417676396903413E-9</v>
      </c>
      <c r="GE3639" s="81" t="s">
        <v>449</v>
      </c>
      <c r="GF3639" s="81" t="s">
        <v>155</v>
      </c>
      <c r="GG3639" s="81" t="s">
        <v>478</v>
      </c>
      <c r="GH3639" s="81" t="s">
        <v>458</v>
      </c>
      <c r="GI3639" s="81">
        <v>2032</v>
      </c>
      <c r="GJ3639" s="81" t="s">
        <v>201</v>
      </c>
      <c r="GK3639" s="81">
        <v>247.2729921649595</v>
      </c>
      <c r="GL3639" s="81">
        <v>226.474885</v>
      </c>
      <c r="GM3639" s="81">
        <v>2032</v>
      </c>
      <c r="GN3639" s="81" t="s">
        <v>173</v>
      </c>
      <c r="GO3639" s="81">
        <v>1.1148832299820636E-2</v>
      </c>
      <c r="GP3639" s="81">
        <v>10</v>
      </c>
      <c r="GQ3639" s="81">
        <v>0</v>
      </c>
      <c r="GR3639" s="81" t="s">
        <v>448</v>
      </c>
      <c r="GS3639" s="81">
        <v>0</v>
      </c>
      <c r="GT3639" s="81">
        <v>0</v>
      </c>
      <c r="GU3639" s="81">
        <v>0</v>
      </c>
      <c r="GV3639" s="81">
        <v>0</v>
      </c>
      <c r="GW3639" s="81">
        <v>0</v>
      </c>
      <c r="GX3639" s="81">
        <v>0</v>
      </c>
      <c r="GY3639" s="81">
        <v>1.1148832299820636E-2</v>
      </c>
      <c r="GZ3639" s="81">
        <v>2.7568051219219956</v>
      </c>
    </row>
    <row r="3640" spans="98:208" x14ac:dyDescent="0.25">
      <c r="CT3640" s="81" t="s">
        <v>155</v>
      </c>
      <c r="CU3640" s="81" t="s">
        <v>475</v>
      </c>
      <c r="CV3640" s="81" t="s">
        <v>454</v>
      </c>
      <c r="CW3640" s="81">
        <v>2030</v>
      </c>
      <c r="CX3640" s="81">
        <v>0</v>
      </c>
      <c r="CY3640" s="81">
        <v>0</v>
      </c>
      <c r="CZ3640" s="81">
        <v>0</v>
      </c>
      <c r="DA3640" s="81">
        <v>0</v>
      </c>
      <c r="DB3640" s="81">
        <v>22783.187028904631</v>
      </c>
      <c r="DC3640" s="81">
        <v>453.26096055717272</v>
      </c>
      <c r="DD3640" s="81">
        <v>14531.3356855687</v>
      </c>
      <c r="DE3640" s="81">
        <v>7798.5903827776592</v>
      </c>
      <c r="DF3640" s="81">
        <v>0</v>
      </c>
      <c r="DG3640" s="81">
        <v>5.053330437307535</v>
      </c>
      <c r="DH3640" s="81">
        <v>5.053330437307535</v>
      </c>
      <c r="DI3640" s="81">
        <v>5.053330437307535</v>
      </c>
      <c r="DJ3640" s="81">
        <v>2.0615466425848961E-10</v>
      </c>
      <c r="DL3640" s="81">
        <v>0</v>
      </c>
      <c r="DM3640" s="81">
        <v>0</v>
      </c>
      <c r="DN3640" s="81">
        <v>0</v>
      </c>
      <c r="DO3640" s="81">
        <v>0</v>
      </c>
      <c r="DP3640" s="81">
        <v>1.0417676396903413E-9</v>
      </c>
      <c r="DQ3640" s="81">
        <v>1.0417676396903413E-9</v>
      </c>
      <c r="DR3640" s="81">
        <v>0</v>
      </c>
      <c r="DS3640" s="81">
        <v>1.0417676396903413E-9</v>
      </c>
      <c r="DT3640" s="81">
        <v>1.0417676396903413E-9</v>
      </c>
      <c r="DU3640" s="81">
        <v>0</v>
      </c>
      <c r="DV3640" s="81">
        <v>1.0417676396903413E-9</v>
      </c>
      <c r="DW3640" s="81">
        <v>1.0417676396903413E-9</v>
      </c>
      <c r="GE3640" s="81" t="s">
        <v>449</v>
      </c>
      <c r="GF3640" s="81" t="s">
        <v>155</v>
      </c>
      <c r="GG3640" s="81" t="s">
        <v>478</v>
      </c>
      <c r="GH3640" s="81" t="s">
        <v>459</v>
      </c>
      <c r="GI3640" s="81">
        <v>2021</v>
      </c>
      <c r="GJ3640" s="81" t="s">
        <v>201</v>
      </c>
      <c r="GK3640" s="81">
        <v>0.69641821681222826</v>
      </c>
      <c r="GL3640" s="81">
        <v>226.474885</v>
      </c>
      <c r="GM3640" s="81">
        <v>2021</v>
      </c>
      <c r="GN3640" s="81" t="s">
        <v>173</v>
      </c>
      <c r="GO3640" s="81">
        <v>1.1148832299820636E-2</v>
      </c>
      <c r="GP3640" s="81">
        <v>10</v>
      </c>
      <c r="GQ3640" s="81">
        <v>0</v>
      </c>
      <c r="GR3640" s="81" t="s">
        <v>448</v>
      </c>
      <c r="GS3640" s="81">
        <v>1.1148832299820636E-2</v>
      </c>
      <c r="GT3640" s="81">
        <v>7.7642499097796613E-3</v>
      </c>
      <c r="GU3640" s="81">
        <v>1.1148832299820636E-2</v>
      </c>
      <c r="GV3640" s="81">
        <v>7.7642499097796613E-3</v>
      </c>
      <c r="GW3640" s="81">
        <v>0</v>
      </c>
      <c r="GX3640" s="81">
        <v>0</v>
      </c>
      <c r="GY3640" s="81">
        <v>0</v>
      </c>
      <c r="GZ3640" s="81">
        <v>0</v>
      </c>
    </row>
    <row r="3641" spans="98:208" x14ac:dyDescent="0.25">
      <c r="CT3641" s="81" t="s">
        <v>155</v>
      </c>
      <c r="CU3641" s="81" t="s">
        <v>475</v>
      </c>
      <c r="CV3641" s="81" t="s">
        <v>454</v>
      </c>
      <c r="CW3641" s="81">
        <v>2031</v>
      </c>
      <c r="CX3641" s="81">
        <v>0</v>
      </c>
      <c r="CY3641" s="81">
        <v>0</v>
      </c>
      <c r="CZ3641" s="81">
        <v>0</v>
      </c>
      <c r="DA3641" s="81">
        <v>0</v>
      </c>
      <c r="DB3641" s="81">
        <v>22783.187028904631</v>
      </c>
      <c r="DC3641" s="81">
        <v>453.26096055717272</v>
      </c>
      <c r="DD3641" s="81">
        <v>14531.3356855687</v>
      </c>
      <c r="DE3641" s="81">
        <v>7798.5903827776592</v>
      </c>
      <c r="DF3641" s="81">
        <v>0</v>
      </c>
      <c r="DG3641" s="81">
        <v>0</v>
      </c>
      <c r="DH3641" s="81">
        <v>5.053330437307535</v>
      </c>
      <c r="DI3641" s="81">
        <v>5.053330437307535</v>
      </c>
      <c r="DJ3641" s="81">
        <v>2.0615466425848961E-10</v>
      </c>
      <c r="DL3641" s="81">
        <v>0</v>
      </c>
      <c r="DM3641" s="81">
        <v>0</v>
      </c>
      <c r="DN3641" s="81">
        <v>0</v>
      </c>
      <c r="DO3641" s="81">
        <v>0</v>
      </c>
      <c r="DP3641" s="81">
        <v>0</v>
      </c>
      <c r="DQ3641" s="81">
        <v>0</v>
      </c>
      <c r="DR3641" s="81">
        <v>0</v>
      </c>
      <c r="DS3641" s="81">
        <v>1.0417676396903413E-9</v>
      </c>
      <c r="DT3641" s="81">
        <v>1.0417676396903413E-9</v>
      </c>
      <c r="DU3641" s="81">
        <v>0</v>
      </c>
      <c r="DV3641" s="81">
        <v>1.0417676396903413E-9</v>
      </c>
      <c r="DW3641" s="81">
        <v>1.0417676396903413E-9</v>
      </c>
      <c r="GE3641" s="81" t="s">
        <v>449</v>
      </c>
      <c r="GF3641" s="81" t="s">
        <v>155</v>
      </c>
      <c r="GG3641" s="81" t="s">
        <v>478</v>
      </c>
      <c r="GH3641" s="81" t="s">
        <v>459</v>
      </c>
      <c r="GI3641" s="81">
        <v>2022</v>
      </c>
      <c r="GJ3641" s="81" t="s">
        <v>201</v>
      </c>
      <c r="GK3641" s="81">
        <v>0.69641821681222826</v>
      </c>
      <c r="GL3641" s="81">
        <v>226.474885</v>
      </c>
      <c r="GM3641" s="81">
        <v>2022</v>
      </c>
      <c r="GN3641" s="81" t="s">
        <v>173</v>
      </c>
      <c r="GO3641" s="81">
        <v>1.1148832299820636E-2</v>
      </c>
      <c r="GP3641" s="81">
        <v>10</v>
      </c>
      <c r="GQ3641" s="81">
        <v>0</v>
      </c>
      <c r="GR3641" s="81" t="s">
        <v>448</v>
      </c>
      <c r="GS3641" s="81">
        <v>1.1148832299820636E-2</v>
      </c>
      <c r="GT3641" s="81">
        <v>7.7642499097796613E-3</v>
      </c>
      <c r="GU3641" s="81">
        <v>1.1148832299820636E-2</v>
      </c>
      <c r="GV3641" s="81">
        <v>7.7642499097796613E-3</v>
      </c>
      <c r="GW3641" s="81">
        <v>1.1148832299820636E-2</v>
      </c>
      <c r="GX3641" s="81">
        <v>7.7642499097796613E-3</v>
      </c>
      <c r="GY3641" s="81">
        <v>0</v>
      </c>
      <c r="GZ3641" s="81">
        <v>0</v>
      </c>
    </row>
    <row r="3642" spans="98:208" x14ac:dyDescent="0.25">
      <c r="CT3642" s="81" t="s">
        <v>155</v>
      </c>
      <c r="CU3642" s="81" t="s">
        <v>475</v>
      </c>
      <c r="CV3642" s="81" t="s">
        <v>454</v>
      </c>
      <c r="CW3642" s="81">
        <v>2032</v>
      </c>
      <c r="CX3642" s="81">
        <v>0</v>
      </c>
      <c r="CY3642" s="81">
        <v>0</v>
      </c>
      <c r="CZ3642" s="81">
        <v>0</v>
      </c>
      <c r="DA3642" s="81">
        <v>0</v>
      </c>
      <c r="DB3642" s="81">
        <v>22783.187028904631</v>
      </c>
      <c r="DC3642" s="81">
        <v>453.26096055717272</v>
      </c>
      <c r="DD3642" s="81">
        <v>14531.3356855687</v>
      </c>
      <c r="DE3642" s="81">
        <v>7798.5903827776592</v>
      </c>
      <c r="DF3642" s="81">
        <v>0</v>
      </c>
      <c r="DG3642" s="81">
        <v>0</v>
      </c>
      <c r="DH3642" s="81">
        <v>0</v>
      </c>
      <c r="DI3642" s="81">
        <v>5.053330437307535</v>
      </c>
      <c r="DJ3642" s="81">
        <v>2.0615466425848961E-10</v>
      </c>
      <c r="DL3642" s="81">
        <v>0</v>
      </c>
      <c r="DM3642" s="81">
        <v>0</v>
      </c>
      <c r="DN3642" s="81">
        <v>0</v>
      </c>
      <c r="DO3642" s="81">
        <v>0</v>
      </c>
      <c r="DP3642" s="81">
        <v>0</v>
      </c>
      <c r="DQ3642" s="81">
        <v>0</v>
      </c>
      <c r="DR3642" s="81">
        <v>0</v>
      </c>
      <c r="DS3642" s="81">
        <v>0</v>
      </c>
      <c r="DT3642" s="81">
        <v>0</v>
      </c>
      <c r="DU3642" s="81">
        <v>0</v>
      </c>
      <c r="DV3642" s="81">
        <v>1.0417676396903413E-9</v>
      </c>
      <c r="DW3642" s="81">
        <v>1.0417676396903413E-9</v>
      </c>
      <c r="GE3642" s="81" t="s">
        <v>449</v>
      </c>
      <c r="GF3642" s="81" t="s">
        <v>155</v>
      </c>
      <c r="GG3642" s="81" t="s">
        <v>478</v>
      </c>
      <c r="GH3642" s="81" t="s">
        <v>459</v>
      </c>
      <c r="GI3642" s="81">
        <v>2023</v>
      </c>
      <c r="GJ3642" s="81" t="s">
        <v>201</v>
      </c>
      <c r="GK3642" s="81">
        <v>0.71896016785821448</v>
      </c>
      <c r="GL3642" s="81">
        <v>226.474885</v>
      </c>
      <c r="GM3642" s="81">
        <v>2023</v>
      </c>
      <c r="GN3642" s="81" t="s">
        <v>173</v>
      </c>
      <c r="GO3642" s="81">
        <v>1.1148832299820636E-2</v>
      </c>
      <c r="GP3642" s="81">
        <v>10</v>
      </c>
      <c r="GQ3642" s="81">
        <v>0</v>
      </c>
      <c r="GR3642" s="81" t="s">
        <v>448</v>
      </c>
      <c r="GS3642" s="81">
        <v>1.1148832299820636E-2</v>
      </c>
      <c r="GT3642" s="81">
        <v>8.0155663417021284E-3</v>
      </c>
      <c r="GU3642" s="81">
        <v>1.1148832299820636E-2</v>
      </c>
      <c r="GV3642" s="81">
        <v>8.0155663417021284E-3</v>
      </c>
      <c r="GW3642" s="81">
        <v>1.1148832299820636E-2</v>
      </c>
      <c r="GX3642" s="81">
        <v>8.0155663417021284E-3</v>
      </c>
      <c r="GY3642" s="81">
        <v>1.1148832299820636E-2</v>
      </c>
      <c r="GZ3642" s="81">
        <v>8.0155663417021284E-3</v>
      </c>
    </row>
    <row r="3643" spans="98:208" x14ac:dyDescent="0.25">
      <c r="CT3643" s="81" t="s">
        <v>155</v>
      </c>
      <c r="CU3643" s="81" t="s">
        <v>475</v>
      </c>
      <c r="CV3643" s="81" t="s">
        <v>455</v>
      </c>
      <c r="CW3643" s="81">
        <v>2020</v>
      </c>
      <c r="CX3643" s="81">
        <v>0</v>
      </c>
      <c r="CY3643" s="81">
        <v>0</v>
      </c>
      <c r="CZ3643" s="81">
        <v>0</v>
      </c>
      <c r="DA3643" s="81">
        <v>0</v>
      </c>
      <c r="DB3643" s="81">
        <v>21083.842824224459</v>
      </c>
      <c r="DC3643" s="81">
        <v>409.22373582040638</v>
      </c>
      <c r="DD3643" s="81">
        <v>13469.08781237855</v>
      </c>
      <c r="DE3643" s="81">
        <v>7205.5312760251154</v>
      </c>
      <c r="DF3643" s="81">
        <v>4.562366803767814</v>
      </c>
      <c r="DG3643" s="81">
        <v>0</v>
      </c>
      <c r="DH3643" s="81">
        <v>0</v>
      </c>
      <c r="DI3643" s="81">
        <v>0</v>
      </c>
      <c r="DJ3643" s="81">
        <v>8.8912002782042005E-9</v>
      </c>
      <c r="DL3643" s="81">
        <v>0</v>
      </c>
      <c r="DM3643" s="81">
        <v>4.0564916994929995E-8</v>
      </c>
      <c r="DN3643" s="81">
        <v>4.0564916994929995E-8</v>
      </c>
      <c r="DO3643" s="81">
        <v>0</v>
      </c>
      <c r="DP3643" s="81">
        <v>0</v>
      </c>
      <c r="DQ3643" s="81">
        <v>0</v>
      </c>
      <c r="DR3643" s="81">
        <v>0</v>
      </c>
      <c r="DS3643" s="81">
        <v>0</v>
      </c>
      <c r="DT3643" s="81">
        <v>0</v>
      </c>
      <c r="DU3643" s="81">
        <v>0</v>
      </c>
      <c r="DV3643" s="81">
        <v>0</v>
      </c>
      <c r="DW3643" s="81">
        <v>0</v>
      </c>
      <c r="GE3643" s="81" t="s">
        <v>449</v>
      </c>
      <c r="GF3643" s="81" t="s">
        <v>155</v>
      </c>
      <c r="GG3643" s="81" t="s">
        <v>478</v>
      </c>
      <c r="GH3643" s="81" t="s">
        <v>459</v>
      </c>
      <c r="GI3643" s="81">
        <v>2024</v>
      </c>
      <c r="GJ3643" s="81" t="s">
        <v>201</v>
      </c>
      <c r="GK3643" s="81">
        <v>0.71896016785821448</v>
      </c>
      <c r="GL3643" s="81">
        <v>226.474885</v>
      </c>
      <c r="GM3643" s="81">
        <v>2024</v>
      </c>
      <c r="GN3643" s="81" t="s">
        <v>173</v>
      </c>
      <c r="GO3643" s="81">
        <v>1.1148832299820636E-2</v>
      </c>
      <c r="GP3643" s="81">
        <v>10</v>
      </c>
      <c r="GQ3643" s="81">
        <v>0</v>
      </c>
      <c r="GR3643" s="81" t="s">
        <v>448</v>
      </c>
      <c r="GS3643" s="81">
        <v>1.1148832299820636E-2</v>
      </c>
      <c r="GT3643" s="81">
        <v>8.0155663417021284E-3</v>
      </c>
      <c r="GU3643" s="81">
        <v>1.1148832299820636E-2</v>
      </c>
      <c r="GV3643" s="81">
        <v>8.0155663417021284E-3</v>
      </c>
      <c r="GW3643" s="81">
        <v>1.1148832299820636E-2</v>
      </c>
      <c r="GX3643" s="81">
        <v>8.0155663417021284E-3</v>
      </c>
      <c r="GY3643" s="81">
        <v>1.1148832299820636E-2</v>
      </c>
      <c r="GZ3643" s="81">
        <v>8.0155663417021284E-3</v>
      </c>
    </row>
    <row r="3644" spans="98:208" x14ac:dyDescent="0.25">
      <c r="CT3644" s="81" t="s">
        <v>155</v>
      </c>
      <c r="CU3644" s="81" t="s">
        <v>475</v>
      </c>
      <c r="CV3644" s="81" t="s">
        <v>455</v>
      </c>
      <c r="CW3644" s="81">
        <v>2021</v>
      </c>
      <c r="CX3644" s="81">
        <v>0</v>
      </c>
      <c r="CY3644" s="81">
        <v>0</v>
      </c>
      <c r="CZ3644" s="81">
        <v>0</v>
      </c>
      <c r="DA3644" s="81">
        <v>0</v>
      </c>
      <c r="DB3644" s="81">
        <v>21083.842824224459</v>
      </c>
      <c r="DC3644" s="81">
        <v>409.22373582040638</v>
      </c>
      <c r="DD3644" s="81">
        <v>13469.08781237855</v>
      </c>
      <c r="DE3644" s="81">
        <v>7205.5312760251154</v>
      </c>
      <c r="DF3644" s="81">
        <v>4.562366803767814</v>
      </c>
      <c r="DG3644" s="81">
        <v>4.562366803767814</v>
      </c>
      <c r="DH3644" s="81">
        <v>0</v>
      </c>
      <c r="DI3644" s="81">
        <v>0</v>
      </c>
      <c r="DJ3644" s="81">
        <v>8.8912002782042005E-9</v>
      </c>
      <c r="DL3644" s="81">
        <v>0</v>
      </c>
      <c r="DM3644" s="81">
        <v>4.0564916994929995E-8</v>
      </c>
      <c r="DN3644" s="81">
        <v>4.0564916994929995E-8</v>
      </c>
      <c r="DO3644" s="81">
        <v>0</v>
      </c>
      <c r="DP3644" s="81">
        <v>4.0564916994929995E-8</v>
      </c>
      <c r="DQ3644" s="81">
        <v>4.0564916994929995E-8</v>
      </c>
      <c r="DR3644" s="81">
        <v>0</v>
      </c>
      <c r="DS3644" s="81">
        <v>0</v>
      </c>
      <c r="DT3644" s="81">
        <v>0</v>
      </c>
      <c r="DU3644" s="81">
        <v>0</v>
      </c>
      <c r="DV3644" s="81">
        <v>0</v>
      </c>
      <c r="DW3644" s="81">
        <v>0</v>
      </c>
      <c r="GE3644" s="81" t="s">
        <v>449</v>
      </c>
      <c r="GF3644" s="81" t="s">
        <v>155</v>
      </c>
      <c r="GG3644" s="81" t="s">
        <v>478</v>
      </c>
      <c r="GH3644" s="81" t="s">
        <v>459</v>
      </c>
      <c r="GI3644" s="81">
        <v>2025</v>
      </c>
      <c r="GJ3644" s="81" t="s">
        <v>201</v>
      </c>
      <c r="GK3644" s="81">
        <v>0.71896016785821448</v>
      </c>
      <c r="GL3644" s="81">
        <v>226.474885</v>
      </c>
      <c r="GM3644" s="81">
        <v>2025</v>
      </c>
      <c r="GN3644" s="81" t="s">
        <v>173</v>
      </c>
      <c r="GO3644" s="81">
        <v>1.1148832299820636E-2</v>
      </c>
      <c r="GP3644" s="81">
        <v>10</v>
      </c>
      <c r="GQ3644" s="81">
        <v>0</v>
      </c>
      <c r="GR3644" s="81" t="s">
        <v>448</v>
      </c>
      <c r="GS3644" s="81">
        <v>1.1148832299820636E-2</v>
      </c>
      <c r="GT3644" s="81">
        <v>8.0155663417021284E-3</v>
      </c>
      <c r="GU3644" s="81">
        <v>1.1148832299820636E-2</v>
      </c>
      <c r="GV3644" s="81">
        <v>8.0155663417021284E-3</v>
      </c>
      <c r="GW3644" s="81">
        <v>1.1148832299820636E-2</v>
      </c>
      <c r="GX3644" s="81">
        <v>8.0155663417021284E-3</v>
      </c>
      <c r="GY3644" s="81">
        <v>1.1148832299820636E-2</v>
      </c>
      <c r="GZ3644" s="81">
        <v>8.0155663417021284E-3</v>
      </c>
    </row>
    <row r="3645" spans="98:208" x14ac:dyDescent="0.25">
      <c r="CT3645" s="81" t="s">
        <v>155</v>
      </c>
      <c r="CU3645" s="81" t="s">
        <v>475</v>
      </c>
      <c r="CV3645" s="81" t="s">
        <v>455</v>
      </c>
      <c r="CW3645" s="81">
        <v>2022</v>
      </c>
      <c r="CX3645" s="81">
        <v>0</v>
      </c>
      <c r="CY3645" s="81">
        <v>0</v>
      </c>
      <c r="CZ3645" s="81">
        <v>0</v>
      </c>
      <c r="DA3645" s="81">
        <v>0</v>
      </c>
      <c r="DB3645" s="81">
        <v>21083.842824224459</v>
      </c>
      <c r="DC3645" s="81">
        <v>409.22373582040638</v>
      </c>
      <c r="DD3645" s="81">
        <v>13469.08781237855</v>
      </c>
      <c r="DE3645" s="81">
        <v>7205.5312760251154</v>
      </c>
      <c r="DF3645" s="81">
        <v>4.562366803767814</v>
      </c>
      <c r="DG3645" s="81">
        <v>4.562366803767814</v>
      </c>
      <c r="DH3645" s="81">
        <v>4.562366803767814</v>
      </c>
      <c r="DI3645" s="81">
        <v>0</v>
      </c>
      <c r="DJ3645" s="81">
        <v>8.8912002782042005E-9</v>
      </c>
      <c r="DL3645" s="81">
        <v>0</v>
      </c>
      <c r="DM3645" s="81">
        <v>4.0564916994929995E-8</v>
      </c>
      <c r="DN3645" s="81">
        <v>4.0564916994929995E-8</v>
      </c>
      <c r="DO3645" s="81">
        <v>0</v>
      </c>
      <c r="DP3645" s="81">
        <v>4.0564916994929995E-8</v>
      </c>
      <c r="DQ3645" s="81">
        <v>4.0564916994929995E-8</v>
      </c>
      <c r="DR3645" s="81">
        <v>0</v>
      </c>
      <c r="DS3645" s="81">
        <v>4.0564916994929995E-8</v>
      </c>
      <c r="DT3645" s="81">
        <v>4.0564916994929995E-8</v>
      </c>
      <c r="DU3645" s="81">
        <v>0</v>
      </c>
      <c r="DV3645" s="81">
        <v>0</v>
      </c>
      <c r="DW3645" s="81">
        <v>0</v>
      </c>
      <c r="GE3645" s="81" t="s">
        <v>449</v>
      </c>
      <c r="GF3645" s="81" t="s">
        <v>155</v>
      </c>
      <c r="GG3645" s="81" t="s">
        <v>478</v>
      </c>
      <c r="GH3645" s="81" t="s">
        <v>459</v>
      </c>
      <c r="GI3645" s="81">
        <v>2026</v>
      </c>
      <c r="GJ3645" s="81" t="s">
        <v>201</v>
      </c>
      <c r="GK3645" s="81">
        <v>0.71896016785821448</v>
      </c>
      <c r="GL3645" s="81">
        <v>226.474885</v>
      </c>
      <c r="GM3645" s="81">
        <v>2026</v>
      </c>
      <c r="GN3645" s="81" t="s">
        <v>173</v>
      </c>
      <c r="GO3645" s="81">
        <v>1.1148832299820636E-2</v>
      </c>
      <c r="GP3645" s="81">
        <v>10</v>
      </c>
      <c r="GQ3645" s="81">
        <v>0</v>
      </c>
      <c r="GR3645" s="81" t="s">
        <v>448</v>
      </c>
      <c r="GS3645" s="81">
        <v>1.1148832299820636E-2</v>
      </c>
      <c r="GT3645" s="81">
        <v>8.0155663417021284E-3</v>
      </c>
      <c r="GU3645" s="81">
        <v>1.1148832299820636E-2</v>
      </c>
      <c r="GV3645" s="81">
        <v>8.0155663417021284E-3</v>
      </c>
      <c r="GW3645" s="81">
        <v>1.1148832299820636E-2</v>
      </c>
      <c r="GX3645" s="81">
        <v>8.0155663417021284E-3</v>
      </c>
      <c r="GY3645" s="81">
        <v>1.1148832299820636E-2</v>
      </c>
      <c r="GZ3645" s="81">
        <v>8.0155663417021284E-3</v>
      </c>
    </row>
    <row r="3646" spans="98:208" x14ac:dyDescent="0.25">
      <c r="CT3646" s="81" t="s">
        <v>155</v>
      </c>
      <c r="CU3646" s="81" t="s">
        <v>475</v>
      </c>
      <c r="CV3646" s="81" t="s">
        <v>455</v>
      </c>
      <c r="CW3646" s="81">
        <v>2023</v>
      </c>
      <c r="CX3646" s="81">
        <v>0</v>
      </c>
      <c r="CY3646" s="81">
        <v>0</v>
      </c>
      <c r="CZ3646" s="81">
        <v>0</v>
      </c>
      <c r="DA3646" s="81">
        <v>0</v>
      </c>
      <c r="DB3646" s="81">
        <v>21835.97811413023</v>
      </c>
      <c r="DC3646" s="81">
        <v>428.60232122012621</v>
      </c>
      <c r="DD3646" s="81">
        <v>13939.560973457361</v>
      </c>
      <c r="DE3646" s="81">
        <v>7467.8148194525475</v>
      </c>
      <c r="DF3646" s="81">
        <v>4.7784154025970427</v>
      </c>
      <c r="DG3646" s="81">
        <v>4.7784154025970427</v>
      </c>
      <c r="DH3646" s="81">
        <v>4.7784154025970427</v>
      </c>
      <c r="DI3646" s="81">
        <v>4.7784154025970427</v>
      </c>
      <c r="DJ3646" s="81">
        <v>8.8912002782042005E-9</v>
      </c>
      <c r="DL3646" s="81">
        <v>0</v>
      </c>
      <c r="DM3646" s="81">
        <v>4.2485848356946062E-8</v>
      </c>
      <c r="DN3646" s="81">
        <v>4.2485848356946062E-8</v>
      </c>
      <c r="DO3646" s="81">
        <v>0</v>
      </c>
      <c r="DP3646" s="81">
        <v>4.2485848356946062E-8</v>
      </c>
      <c r="DQ3646" s="81">
        <v>4.2485848356946062E-8</v>
      </c>
      <c r="DR3646" s="81">
        <v>0</v>
      </c>
      <c r="DS3646" s="81">
        <v>4.2485848356946062E-8</v>
      </c>
      <c r="DT3646" s="81">
        <v>4.2485848356946062E-8</v>
      </c>
      <c r="DU3646" s="81">
        <v>0</v>
      </c>
      <c r="DV3646" s="81">
        <v>4.2485848356946062E-8</v>
      </c>
      <c r="DW3646" s="81">
        <v>4.2485848356946062E-8</v>
      </c>
      <c r="GE3646" s="81" t="s">
        <v>449</v>
      </c>
      <c r="GF3646" s="81" t="s">
        <v>155</v>
      </c>
      <c r="GG3646" s="81" t="s">
        <v>478</v>
      </c>
      <c r="GH3646" s="81" t="s">
        <v>459</v>
      </c>
      <c r="GI3646" s="81">
        <v>2027</v>
      </c>
      <c r="GJ3646" s="81" t="s">
        <v>201</v>
      </c>
      <c r="GK3646" s="81">
        <v>0.71896016785821448</v>
      </c>
      <c r="GL3646" s="81">
        <v>226.474885</v>
      </c>
      <c r="GM3646" s="81">
        <v>2027</v>
      </c>
      <c r="GN3646" s="81" t="s">
        <v>173</v>
      </c>
      <c r="GO3646" s="81">
        <v>1.1148832299820636E-2</v>
      </c>
      <c r="GP3646" s="81">
        <v>10</v>
      </c>
      <c r="GQ3646" s="81">
        <v>0</v>
      </c>
      <c r="GR3646" s="81" t="s">
        <v>448</v>
      </c>
      <c r="GS3646" s="81">
        <v>1.1148832299820636E-2</v>
      </c>
      <c r="GT3646" s="81">
        <v>8.0155663417021284E-3</v>
      </c>
      <c r="GU3646" s="81">
        <v>1.1148832299820636E-2</v>
      </c>
      <c r="GV3646" s="81">
        <v>8.0155663417021284E-3</v>
      </c>
      <c r="GW3646" s="81">
        <v>1.1148832299820636E-2</v>
      </c>
      <c r="GX3646" s="81">
        <v>8.0155663417021284E-3</v>
      </c>
      <c r="GY3646" s="81">
        <v>1.1148832299820636E-2</v>
      </c>
      <c r="GZ3646" s="81">
        <v>8.0155663417021284E-3</v>
      </c>
    </row>
    <row r="3647" spans="98:208" x14ac:dyDescent="0.25">
      <c r="CT3647" s="81" t="s">
        <v>155</v>
      </c>
      <c r="CU3647" s="81" t="s">
        <v>475</v>
      </c>
      <c r="CV3647" s="81" t="s">
        <v>455</v>
      </c>
      <c r="CW3647" s="81">
        <v>2024</v>
      </c>
      <c r="CX3647" s="81">
        <v>0</v>
      </c>
      <c r="CY3647" s="81">
        <v>0</v>
      </c>
      <c r="CZ3647" s="81">
        <v>0</v>
      </c>
      <c r="DA3647" s="81">
        <v>0</v>
      </c>
      <c r="DB3647" s="81">
        <v>21835.97811413023</v>
      </c>
      <c r="DC3647" s="81">
        <v>428.60232122012621</v>
      </c>
      <c r="DD3647" s="81">
        <v>13939.560973457361</v>
      </c>
      <c r="DE3647" s="81">
        <v>7467.8148194525475</v>
      </c>
      <c r="DF3647" s="81">
        <v>4.7784154025970427</v>
      </c>
      <c r="DG3647" s="81">
        <v>4.7784154025970427</v>
      </c>
      <c r="DH3647" s="81">
        <v>4.7784154025970427</v>
      </c>
      <c r="DI3647" s="81">
        <v>4.7784154025970427</v>
      </c>
      <c r="DJ3647" s="81">
        <v>8.8912002782042005E-9</v>
      </c>
      <c r="DL3647" s="81">
        <v>0</v>
      </c>
      <c r="DM3647" s="81">
        <v>4.2485848356946062E-8</v>
      </c>
      <c r="DN3647" s="81">
        <v>4.2485848356946062E-8</v>
      </c>
      <c r="DO3647" s="81">
        <v>0</v>
      </c>
      <c r="DP3647" s="81">
        <v>4.2485848356946062E-8</v>
      </c>
      <c r="DQ3647" s="81">
        <v>4.2485848356946062E-8</v>
      </c>
      <c r="DR3647" s="81">
        <v>0</v>
      </c>
      <c r="DS3647" s="81">
        <v>4.2485848356946062E-8</v>
      </c>
      <c r="DT3647" s="81">
        <v>4.2485848356946062E-8</v>
      </c>
      <c r="DU3647" s="81">
        <v>0</v>
      </c>
      <c r="DV3647" s="81">
        <v>4.2485848356946062E-8</v>
      </c>
      <c r="DW3647" s="81">
        <v>4.2485848356946062E-8</v>
      </c>
      <c r="GE3647" s="81" t="s">
        <v>449</v>
      </c>
      <c r="GF3647" s="81" t="s">
        <v>155</v>
      </c>
      <c r="GG3647" s="81" t="s">
        <v>478</v>
      </c>
      <c r="GH3647" s="81" t="s">
        <v>459</v>
      </c>
      <c r="GI3647" s="81">
        <v>2028</v>
      </c>
      <c r="GJ3647" s="81" t="s">
        <v>201</v>
      </c>
      <c r="GK3647" s="81">
        <v>0.7473383543038884</v>
      </c>
      <c r="GL3647" s="81">
        <v>226.474885</v>
      </c>
      <c r="GM3647" s="81">
        <v>2028</v>
      </c>
      <c r="GN3647" s="81" t="s">
        <v>173</v>
      </c>
      <c r="GO3647" s="81">
        <v>1.1148832299820636E-2</v>
      </c>
      <c r="GP3647" s="81">
        <v>10</v>
      </c>
      <c r="GQ3647" s="81">
        <v>0</v>
      </c>
      <c r="GR3647" s="81" t="s">
        <v>448</v>
      </c>
      <c r="GS3647" s="81">
        <v>1.1148832299820636E-2</v>
      </c>
      <c r="GT3647" s="81">
        <v>8.3319499833579887E-3</v>
      </c>
      <c r="GU3647" s="81">
        <v>1.1148832299820636E-2</v>
      </c>
      <c r="GV3647" s="81">
        <v>8.3319499833579887E-3</v>
      </c>
      <c r="GW3647" s="81">
        <v>1.1148832299820636E-2</v>
      </c>
      <c r="GX3647" s="81">
        <v>8.3319499833579887E-3</v>
      </c>
      <c r="GY3647" s="81">
        <v>1.1148832299820636E-2</v>
      </c>
      <c r="GZ3647" s="81">
        <v>8.3319499833579887E-3</v>
      </c>
    </row>
    <row r="3648" spans="98:208" x14ac:dyDescent="0.25">
      <c r="CT3648" s="81" t="s">
        <v>155</v>
      </c>
      <c r="CU3648" s="81" t="s">
        <v>475</v>
      </c>
      <c r="CV3648" s="81" t="s">
        <v>455</v>
      </c>
      <c r="CW3648" s="81">
        <v>2025</v>
      </c>
      <c r="CX3648" s="81">
        <v>0</v>
      </c>
      <c r="CY3648" s="81">
        <v>0</v>
      </c>
      <c r="CZ3648" s="81">
        <v>0</v>
      </c>
      <c r="DA3648" s="81">
        <v>0</v>
      </c>
      <c r="DB3648" s="81">
        <v>21835.97811413023</v>
      </c>
      <c r="DC3648" s="81">
        <v>428.60232122012621</v>
      </c>
      <c r="DD3648" s="81">
        <v>13939.560973457361</v>
      </c>
      <c r="DE3648" s="81">
        <v>7467.8148194525475</v>
      </c>
      <c r="DF3648" s="81">
        <v>4.7784154025970427</v>
      </c>
      <c r="DG3648" s="81">
        <v>4.7784154025970427</v>
      </c>
      <c r="DH3648" s="81">
        <v>4.7784154025970427</v>
      </c>
      <c r="DI3648" s="81">
        <v>4.7784154025970427</v>
      </c>
      <c r="DJ3648" s="81">
        <v>8.8912002782042005E-9</v>
      </c>
      <c r="DL3648" s="81">
        <v>0</v>
      </c>
      <c r="DM3648" s="81">
        <v>4.2485848356946062E-8</v>
      </c>
      <c r="DN3648" s="81">
        <v>4.2485848356946062E-8</v>
      </c>
      <c r="DO3648" s="81">
        <v>0</v>
      </c>
      <c r="DP3648" s="81">
        <v>4.2485848356946062E-8</v>
      </c>
      <c r="DQ3648" s="81">
        <v>4.2485848356946062E-8</v>
      </c>
      <c r="DR3648" s="81">
        <v>0</v>
      </c>
      <c r="DS3648" s="81">
        <v>4.2485848356946062E-8</v>
      </c>
      <c r="DT3648" s="81">
        <v>4.2485848356946062E-8</v>
      </c>
      <c r="DU3648" s="81">
        <v>0</v>
      </c>
      <c r="DV3648" s="81">
        <v>4.2485848356946062E-8</v>
      </c>
      <c r="DW3648" s="81">
        <v>4.2485848356946062E-8</v>
      </c>
      <c r="GE3648" s="81" t="s">
        <v>449</v>
      </c>
      <c r="GF3648" s="81" t="s">
        <v>155</v>
      </c>
      <c r="GG3648" s="81" t="s">
        <v>478</v>
      </c>
      <c r="GH3648" s="81" t="s">
        <v>459</v>
      </c>
      <c r="GI3648" s="81">
        <v>2029</v>
      </c>
      <c r="GJ3648" s="81" t="s">
        <v>201</v>
      </c>
      <c r="GK3648" s="81">
        <v>0.7473383543038884</v>
      </c>
      <c r="GL3648" s="81">
        <v>226.474885</v>
      </c>
      <c r="GM3648" s="81">
        <v>2029</v>
      </c>
      <c r="GN3648" s="81" t="s">
        <v>173</v>
      </c>
      <c r="GO3648" s="81">
        <v>1.1148832299820636E-2</v>
      </c>
      <c r="GP3648" s="81">
        <v>10</v>
      </c>
      <c r="GQ3648" s="81">
        <v>0</v>
      </c>
      <c r="GR3648" s="81" t="s">
        <v>448</v>
      </c>
      <c r="GS3648" s="81">
        <v>1.1148832299820636E-2</v>
      </c>
      <c r="GT3648" s="81">
        <v>8.3319499833579887E-3</v>
      </c>
      <c r="GU3648" s="81">
        <v>1.1148832299820636E-2</v>
      </c>
      <c r="GV3648" s="81">
        <v>8.3319499833579887E-3</v>
      </c>
      <c r="GW3648" s="81">
        <v>1.1148832299820636E-2</v>
      </c>
      <c r="GX3648" s="81">
        <v>8.3319499833579887E-3</v>
      </c>
      <c r="GY3648" s="81">
        <v>1.1148832299820636E-2</v>
      </c>
      <c r="GZ3648" s="81">
        <v>8.3319499833579887E-3</v>
      </c>
    </row>
    <row r="3649" spans="98:208" x14ac:dyDescent="0.25">
      <c r="CT3649" s="81" t="s">
        <v>155</v>
      </c>
      <c r="CU3649" s="81" t="s">
        <v>475</v>
      </c>
      <c r="CV3649" s="81" t="s">
        <v>455</v>
      </c>
      <c r="CW3649" s="81">
        <v>2026</v>
      </c>
      <c r="CX3649" s="81">
        <v>0</v>
      </c>
      <c r="CY3649" s="81">
        <v>0</v>
      </c>
      <c r="CZ3649" s="81">
        <v>0</v>
      </c>
      <c r="DA3649" s="81">
        <v>0</v>
      </c>
      <c r="DB3649" s="81">
        <v>21835.97811413023</v>
      </c>
      <c r="DC3649" s="81">
        <v>428.60232122012621</v>
      </c>
      <c r="DD3649" s="81">
        <v>13939.560973457361</v>
      </c>
      <c r="DE3649" s="81">
        <v>7467.8148194525475</v>
      </c>
      <c r="DF3649" s="81">
        <v>4.7784154025970427</v>
      </c>
      <c r="DG3649" s="81">
        <v>4.7784154025970427</v>
      </c>
      <c r="DH3649" s="81">
        <v>4.7784154025970427</v>
      </c>
      <c r="DI3649" s="81">
        <v>4.7784154025970427</v>
      </c>
      <c r="DJ3649" s="81">
        <v>8.8912002782042005E-9</v>
      </c>
      <c r="DL3649" s="81">
        <v>0</v>
      </c>
      <c r="DM3649" s="81">
        <v>4.2485848356946062E-8</v>
      </c>
      <c r="DN3649" s="81">
        <v>4.2485848356946062E-8</v>
      </c>
      <c r="DO3649" s="81">
        <v>0</v>
      </c>
      <c r="DP3649" s="81">
        <v>4.2485848356946062E-8</v>
      </c>
      <c r="DQ3649" s="81">
        <v>4.2485848356946062E-8</v>
      </c>
      <c r="DR3649" s="81">
        <v>0</v>
      </c>
      <c r="DS3649" s="81">
        <v>4.2485848356946062E-8</v>
      </c>
      <c r="DT3649" s="81">
        <v>4.2485848356946062E-8</v>
      </c>
      <c r="DU3649" s="81">
        <v>0</v>
      </c>
      <c r="DV3649" s="81">
        <v>4.2485848356946062E-8</v>
      </c>
      <c r="DW3649" s="81">
        <v>4.2485848356946062E-8</v>
      </c>
      <c r="GE3649" s="81" t="s">
        <v>449</v>
      </c>
      <c r="GF3649" s="81" t="s">
        <v>155</v>
      </c>
      <c r="GG3649" s="81" t="s">
        <v>478</v>
      </c>
      <c r="GH3649" s="81" t="s">
        <v>459</v>
      </c>
      <c r="GI3649" s="81">
        <v>2030</v>
      </c>
      <c r="GJ3649" s="81" t="s">
        <v>201</v>
      </c>
      <c r="GK3649" s="81">
        <v>0.7473383543038884</v>
      </c>
      <c r="GL3649" s="81">
        <v>226.474885</v>
      </c>
      <c r="GM3649" s="81">
        <v>2030</v>
      </c>
      <c r="GN3649" s="81" t="s">
        <v>173</v>
      </c>
      <c r="GO3649" s="81">
        <v>1.1148832299820636E-2</v>
      </c>
      <c r="GP3649" s="81">
        <v>10</v>
      </c>
      <c r="GQ3649" s="81">
        <v>0</v>
      </c>
      <c r="GR3649" s="81" t="s">
        <v>448</v>
      </c>
      <c r="GS3649" s="81">
        <v>0</v>
      </c>
      <c r="GT3649" s="81">
        <v>0</v>
      </c>
      <c r="GU3649" s="81">
        <v>1.1148832299820636E-2</v>
      </c>
      <c r="GV3649" s="81">
        <v>8.3319499833579887E-3</v>
      </c>
      <c r="GW3649" s="81">
        <v>1.1148832299820636E-2</v>
      </c>
      <c r="GX3649" s="81">
        <v>8.3319499833579887E-3</v>
      </c>
      <c r="GY3649" s="81">
        <v>1.1148832299820636E-2</v>
      </c>
      <c r="GZ3649" s="81">
        <v>8.3319499833579887E-3</v>
      </c>
    </row>
    <row r="3650" spans="98:208" x14ac:dyDescent="0.25">
      <c r="CT3650" s="81" t="s">
        <v>155</v>
      </c>
      <c r="CU3650" s="81" t="s">
        <v>475</v>
      </c>
      <c r="CV3650" s="81" t="s">
        <v>455</v>
      </c>
      <c r="CW3650" s="81">
        <v>2027</v>
      </c>
      <c r="CX3650" s="81">
        <v>0</v>
      </c>
      <c r="CY3650" s="81">
        <v>0</v>
      </c>
      <c r="CZ3650" s="81">
        <v>0</v>
      </c>
      <c r="DA3650" s="81">
        <v>0</v>
      </c>
      <c r="DB3650" s="81">
        <v>21835.97811413023</v>
      </c>
      <c r="DC3650" s="81">
        <v>428.60232122012621</v>
      </c>
      <c r="DD3650" s="81">
        <v>13939.560973457361</v>
      </c>
      <c r="DE3650" s="81">
        <v>7467.8148194525475</v>
      </c>
      <c r="DF3650" s="81">
        <v>4.7784154025970427</v>
      </c>
      <c r="DG3650" s="81">
        <v>4.7784154025970427</v>
      </c>
      <c r="DH3650" s="81">
        <v>4.7784154025970427</v>
      </c>
      <c r="DI3650" s="81">
        <v>4.7784154025970427</v>
      </c>
      <c r="DJ3650" s="81">
        <v>8.8912002782042005E-9</v>
      </c>
      <c r="DL3650" s="81">
        <v>0</v>
      </c>
      <c r="DM3650" s="81">
        <v>4.2485848356946062E-8</v>
      </c>
      <c r="DN3650" s="81">
        <v>4.2485848356946062E-8</v>
      </c>
      <c r="DO3650" s="81">
        <v>0</v>
      </c>
      <c r="DP3650" s="81">
        <v>4.2485848356946062E-8</v>
      </c>
      <c r="DQ3650" s="81">
        <v>4.2485848356946062E-8</v>
      </c>
      <c r="DR3650" s="81">
        <v>0</v>
      </c>
      <c r="DS3650" s="81">
        <v>4.2485848356946062E-8</v>
      </c>
      <c r="DT3650" s="81">
        <v>4.2485848356946062E-8</v>
      </c>
      <c r="DU3650" s="81">
        <v>0</v>
      </c>
      <c r="DV3650" s="81">
        <v>4.2485848356946062E-8</v>
      </c>
      <c r="DW3650" s="81">
        <v>4.2485848356946062E-8</v>
      </c>
      <c r="GE3650" s="81" t="s">
        <v>449</v>
      </c>
      <c r="GF3650" s="81" t="s">
        <v>155</v>
      </c>
      <c r="GG3650" s="81" t="s">
        <v>478</v>
      </c>
      <c r="GH3650" s="81" t="s">
        <v>459</v>
      </c>
      <c r="GI3650" s="81">
        <v>2031</v>
      </c>
      <c r="GJ3650" s="81" t="s">
        <v>201</v>
      </c>
      <c r="GK3650" s="81">
        <v>0.7473383543038884</v>
      </c>
      <c r="GL3650" s="81">
        <v>226.474885</v>
      </c>
      <c r="GM3650" s="81">
        <v>2031</v>
      </c>
      <c r="GN3650" s="81" t="s">
        <v>173</v>
      </c>
      <c r="GO3650" s="81">
        <v>1.1148832299820636E-2</v>
      </c>
      <c r="GP3650" s="81">
        <v>10</v>
      </c>
      <c r="GQ3650" s="81">
        <v>0</v>
      </c>
      <c r="GR3650" s="81" t="s">
        <v>448</v>
      </c>
      <c r="GS3650" s="81">
        <v>0</v>
      </c>
      <c r="GT3650" s="81">
        <v>0</v>
      </c>
      <c r="GU3650" s="81">
        <v>0</v>
      </c>
      <c r="GV3650" s="81">
        <v>0</v>
      </c>
      <c r="GW3650" s="81">
        <v>1.1148832299820636E-2</v>
      </c>
      <c r="GX3650" s="81">
        <v>8.3319499833579887E-3</v>
      </c>
      <c r="GY3650" s="81">
        <v>1.1148832299820636E-2</v>
      </c>
      <c r="GZ3650" s="81">
        <v>8.3319499833579887E-3</v>
      </c>
    </row>
    <row r="3651" spans="98:208" x14ac:dyDescent="0.25">
      <c r="CT3651" s="81" t="s">
        <v>155</v>
      </c>
      <c r="CU3651" s="81" t="s">
        <v>475</v>
      </c>
      <c r="CV3651" s="81" t="s">
        <v>455</v>
      </c>
      <c r="CW3651" s="81">
        <v>2028</v>
      </c>
      <c r="CX3651" s="81">
        <v>0</v>
      </c>
      <c r="CY3651" s="81">
        <v>0</v>
      </c>
      <c r="CZ3651" s="81">
        <v>0</v>
      </c>
      <c r="DA3651" s="81">
        <v>0</v>
      </c>
      <c r="DB3651" s="81">
        <v>22783.18702890673</v>
      </c>
      <c r="DC3651" s="81">
        <v>453.26096055701009</v>
      </c>
      <c r="DD3651" s="81">
        <v>14531.335685571959</v>
      </c>
      <c r="DE3651" s="81">
        <v>7798.5903827775683</v>
      </c>
      <c r="DF3651" s="81">
        <v>5.0533304373057213</v>
      </c>
      <c r="DG3651" s="81">
        <v>5.0533304373057213</v>
      </c>
      <c r="DH3651" s="81">
        <v>5.0533304373057213</v>
      </c>
      <c r="DI3651" s="81">
        <v>5.0533304373057213</v>
      </c>
      <c r="DJ3651" s="81">
        <v>8.8912002782042005E-9</v>
      </c>
      <c r="DL3651" s="81">
        <v>0</v>
      </c>
      <c r="DM3651" s="81">
        <v>4.4930172990030381E-8</v>
      </c>
      <c r="DN3651" s="81">
        <v>4.4930172990030381E-8</v>
      </c>
      <c r="DO3651" s="81">
        <v>0</v>
      </c>
      <c r="DP3651" s="81">
        <v>4.4930172990030381E-8</v>
      </c>
      <c r="DQ3651" s="81">
        <v>4.4930172990030381E-8</v>
      </c>
      <c r="DR3651" s="81">
        <v>0</v>
      </c>
      <c r="DS3651" s="81">
        <v>4.4930172990030381E-8</v>
      </c>
      <c r="DT3651" s="81">
        <v>4.4930172990030381E-8</v>
      </c>
      <c r="DU3651" s="81">
        <v>0</v>
      </c>
      <c r="DV3651" s="81">
        <v>4.4930172990030381E-8</v>
      </c>
      <c r="DW3651" s="81">
        <v>4.4930172990030381E-8</v>
      </c>
      <c r="GE3651" s="81" t="s">
        <v>449</v>
      </c>
      <c r="GF3651" s="81" t="s">
        <v>155</v>
      </c>
      <c r="GG3651" s="81" t="s">
        <v>478</v>
      </c>
      <c r="GH3651" s="81" t="s">
        <v>459</v>
      </c>
      <c r="GI3651" s="81">
        <v>2032</v>
      </c>
      <c r="GJ3651" s="81" t="s">
        <v>201</v>
      </c>
      <c r="GK3651" s="81">
        <v>0.7473383543038884</v>
      </c>
      <c r="GL3651" s="81">
        <v>226.474885</v>
      </c>
      <c r="GM3651" s="81">
        <v>2032</v>
      </c>
      <c r="GN3651" s="81" t="s">
        <v>173</v>
      </c>
      <c r="GO3651" s="81">
        <v>1.1148832299820636E-2</v>
      </c>
      <c r="GP3651" s="81">
        <v>10</v>
      </c>
      <c r="GQ3651" s="81">
        <v>0</v>
      </c>
      <c r="GR3651" s="81" t="s">
        <v>448</v>
      </c>
      <c r="GS3651" s="81">
        <v>0</v>
      </c>
      <c r="GT3651" s="81">
        <v>0</v>
      </c>
      <c r="GU3651" s="81">
        <v>0</v>
      </c>
      <c r="GV3651" s="81">
        <v>0</v>
      </c>
      <c r="GW3651" s="81">
        <v>0</v>
      </c>
      <c r="GX3651" s="81">
        <v>0</v>
      </c>
      <c r="GY3651" s="81">
        <v>1.1148832299820636E-2</v>
      </c>
      <c r="GZ3651" s="81">
        <v>8.3319499833579887E-3</v>
      </c>
    </row>
    <row r="3652" spans="98:208" x14ac:dyDescent="0.25">
      <c r="CT3652" s="81" t="s">
        <v>155</v>
      </c>
      <c r="CU3652" s="81" t="s">
        <v>475</v>
      </c>
      <c r="CV3652" s="81" t="s">
        <v>455</v>
      </c>
      <c r="CW3652" s="81">
        <v>2029</v>
      </c>
      <c r="CX3652" s="81">
        <v>0</v>
      </c>
      <c r="CY3652" s="81">
        <v>0</v>
      </c>
      <c r="CZ3652" s="81">
        <v>0</v>
      </c>
      <c r="DA3652" s="81">
        <v>0</v>
      </c>
      <c r="DB3652" s="81">
        <v>22783.18702890673</v>
      </c>
      <c r="DC3652" s="81">
        <v>453.26096055701009</v>
      </c>
      <c r="DD3652" s="81">
        <v>14531.335685571959</v>
      </c>
      <c r="DE3652" s="81">
        <v>7798.5903827775683</v>
      </c>
      <c r="DF3652" s="81">
        <v>5.0533304373057213</v>
      </c>
      <c r="DG3652" s="81">
        <v>5.0533304373057213</v>
      </c>
      <c r="DH3652" s="81">
        <v>5.0533304373057213</v>
      </c>
      <c r="DI3652" s="81">
        <v>5.0533304373057213</v>
      </c>
      <c r="DJ3652" s="81">
        <v>8.8912002782042005E-9</v>
      </c>
      <c r="DL3652" s="81">
        <v>0</v>
      </c>
      <c r="DM3652" s="81">
        <v>4.4930172990030381E-8</v>
      </c>
      <c r="DN3652" s="81">
        <v>4.4930172990030381E-8</v>
      </c>
      <c r="DO3652" s="81">
        <v>0</v>
      </c>
      <c r="DP3652" s="81">
        <v>4.4930172990030381E-8</v>
      </c>
      <c r="DQ3652" s="81">
        <v>4.4930172990030381E-8</v>
      </c>
      <c r="DR3652" s="81">
        <v>0</v>
      </c>
      <c r="DS3652" s="81">
        <v>4.4930172990030381E-8</v>
      </c>
      <c r="DT3652" s="81">
        <v>4.4930172990030381E-8</v>
      </c>
      <c r="DU3652" s="81">
        <v>0</v>
      </c>
      <c r="DV3652" s="81">
        <v>4.4930172990030381E-8</v>
      </c>
      <c r="DW3652" s="81">
        <v>4.4930172990030381E-8</v>
      </c>
      <c r="GE3652" s="81" t="s">
        <v>449</v>
      </c>
      <c r="GF3652" s="81" t="s">
        <v>155</v>
      </c>
      <c r="GG3652" s="81" t="s">
        <v>478</v>
      </c>
      <c r="GH3652" s="81" t="s">
        <v>460</v>
      </c>
      <c r="GI3652" s="81">
        <v>2021</v>
      </c>
      <c r="GJ3652" s="81" t="s">
        <v>201</v>
      </c>
      <c r="GK3652" s="81">
        <v>3.6425060683954458E-2</v>
      </c>
      <c r="GL3652" s="81">
        <v>226.474885</v>
      </c>
      <c r="GM3652" s="81">
        <v>2021</v>
      </c>
      <c r="GN3652" s="81" t="s">
        <v>173</v>
      </c>
      <c r="GO3652" s="81">
        <v>1.1148832299820636E-2</v>
      </c>
      <c r="GP3652" s="81">
        <v>10</v>
      </c>
      <c r="GQ3652" s="81">
        <v>0</v>
      </c>
      <c r="GR3652" s="81" t="s">
        <v>448</v>
      </c>
      <c r="GS3652" s="81">
        <v>1.1148832299820636E-2</v>
      </c>
      <c r="GT3652" s="81">
        <v>4.0609689307619822E-4</v>
      </c>
      <c r="GU3652" s="81">
        <v>1.1148832299820636E-2</v>
      </c>
      <c r="GV3652" s="81">
        <v>4.0609689307619822E-4</v>
      </c>
      <c r="GW3652" s="81">
        <v>0</v>
      </c>
      <c r="GX3652" s="81">
        <v>0</v>
      </c>
      <c r="GY3652" s="81">
        <v>0</v>
      </c>
      <c r="GZ3652" s="81">
        <v>0</v>
      </c>
    </row>
    <row r="3653" spans="98:208" x14ac:dyDescent="0.25">
      <c r="CT3653" s="81" t="s">
        <v>155</v>
      </c>
      <c r="CU3653" s="81" t="s">
        <v>475</v>
      </c>
      <c r="CV3653" s="81" t="s">
        <v>455</v>
      </c>
      <c r="CW3653" s="81">
        <v>2030</v>
      </c>
      <c r="CX3653" s="81">
        <v>0</v>
      </c>
      <c r="CY3653" s="81">
        <v>0</v>
      </c>
      <c r="CZ3653" s="81">
        <v>0</v>
      </c>
      <c r="DA3653" s="81">
        <v>0</v>
      </c>
      <c r="DB3653" s="81">
        <v>22783.18702890673</v>
      </c>
      <c r="DC3653" s="81">
        <v>453.26096055701009</v>
      </c>
      <c r="DD3653" s="81">
        <v>14531.335685571959</v>
      </c>
      <c r="DE3653" s="81">
        <v>7798.5903827775683</v>
      </c>
      <c r="DF3653" s="81">
        <v>0</v>
      </c>
      <c r="DG3653" s="81">
        <v>5.0533304373057213</v>
      </c>
      <c r="DH3653" s="81">
        <v>5.0533304373057213</v>
      </c>
      <c r="DI3653" s="81">
        <v>5.0533304373057213</v>
      </c>
      <c r="DJ3653" s="81">
        <v>8.8912002782042005E-9</v>
      </c>
      <c r="DL3653" s="81">
        <v>0</v>
      </c>
      <c r="DM3653" s="81">
        <v>0</v>
      </c>
      <c r="DN3653" s="81">
        <v>0</v>
      </c>
      <c r="DO3653" s="81">
        <v>0</v>
      </c>
      <c r="DP3653" s="81">
        <v>4.4930172990030381E-8</v>
      </c>
      <c r="DQ3653" s="81">
        <v>4.4930172990030381E-8</v>
      </c>
      <c r="DR3653" s="81">
        <v>0</v>
      </c>
      <c r="DS3653" s="81">
        <v>4.4930172990030381E-8</v>
      </c>
      <c r="DT3653" s="81">
        <v>4.4930172990030381E-8</v>
      </c>
      <c r="DU3653" s="81">
        <v>0</v>
      </c>
      <c r="DV3653" s="81">
        <v>4.4930172990030381E-8</v>
      </c>
      <c r="DW3653" s="81">
        <v>4.4930172990030381E-8</v>
      </c>
      <c r="GE3653" s="81" t="s">
        <v>449</v>
      </c>
      <c r="GF3653" s="81" t="s">
        <v>155</v>
      </c>
      <c r="GG3653" s="81" t="s">
        <v>478</v>
      </c>
      <c r="GH3653" s="81" t="s">
        <v>460</v>
      </c>
      <c r="GI3653" s="81">
        <v>2022</v>
      </c>
      <c r="GJ3653" s="81" t="s">
        <v>201</v>
      </c>
      <c r="GK3653" s="81">
        <v>3.6425060683954458E-2</v>
      </c>
      <c r="GL3653" s="81">
        <v>226.474885</v>
      </c>
      <c r="GM3653" s="81">
        <v>2022</v>
      </c>
      <c r="GN3653" s="81" t="s">
        <v>173</v>
      </c>
      <c r="GO3653" s="81">
        <v>1.1148832299820636E-2</v>
      </c>
      <c r="GP3653" s="81">
        <v>10</v>
      </c>
      <c r="GQ3653" s="81">
        <v>0</v>
      </c>
      <c r="GR3653" s="81" t="s">
        <v>448</v>
      </c>
      <c r="GS3653" s="81">
        <v>1.1148832299820636E-2</v>
      </c>
      <c r="GT3653" s="81">
        <v>4.0609689307619822E-4</v>
      </c>
      <c r="GU3653" s="81">
        <v>1.1148832299820636E-2</v>
      </c>
      <c r="GV3653" s="81">
        <v>4.0609689307619822E-4</v>
      </c>
      <c r="GW3653" s="81">
        <v>1.1148832299820636E-2</v>
      </c>
      <c r="GX3653" s="81">
        <v>4.0609689307619822E-4</v>
      </c>
      <c r="GY3653" s="81">
        <v>0</v>
      </c>
      <c r="GZ3653" s="81">
        <v>0</v>
      </c>
    </row>
    <row r="3654" spans="98:208" x14ac:dyDescent="0.25">
      <c r="CT3654" s="81" t="s">
        <v>155</v>
      </c>
      <c r="CU3654" s="81" t="s">
        <v>475</v>
      </c>
      <c r="CV3654" s="81" t="s">
        <v>455</v>
      </c>
      <c r="CW3654" s="81">
        <v>2031</v>
      </c>
      <c r="CX3654" s="81">
        <v>0</v>
      </c>
      <c r="CY3654" s="81">
        <v>0</v>
      </c>
      <c r="CZ3654" s="81">
        <v>0</v>
      </c>
      <c r="DA3654" s="81">
        <v>0</v>
      </c>
      <c r="DB3654" s="81">
        <v>22783.18702890673</v>
      </c>
      <c r="DC3654" s="81">
        <v>453.26096055701009</v>
      </c>
      <c r="DD3654" s="81">
        <v>14531.335685571959</v>
      </c>
      <c r="DE3654" s="81">
        <v>7798.5903827775683</v>
      </c>
      <c r="DF3654" s="81">
        <v>0</v>
      </c>
      <c r="DG3654" s="81">
        <v>0</v>
      </c>
      <c r="DH3654" s="81">
        <v>5.0533304373057213</v>
      </c>
      <c r="DI3654" s="81">
        <v>5.0533304373057213</v>
      </c>
      <c r="DJ3654" s="81">
        <v>8.8912002782042005E-9</v>
      </c>
      <c r="DL3654" s="81">
        <v>0</v>
      </c>
      <c r="DM3654" s="81">
        <v>0</v>
      </c>
      <c r="DN3654" s="81">
        <v>0</v>
      </c>
      <c r="DO3654" s="81">
        <v>0</v>
      </c>
      <c r="DP3654" s="81">
        <v>0</v>
      </c>
      <c r="DQ3654" s="81">
        <v>0</v>
      </c>
      <c r="DR3654" s="81">
        <v>0</v>
      </c>
      <c r="DS3654" s="81">
        <v>4.4930172990030381E-8</v>
      </c>
      <c r="DT3654" s="81">
        <v>4.4930172990030381E-8</v>
      </c>
      <c r="DU3654" s="81">
        <v>0</v>
      </c>
      <c r="DV3654" s="81">
        <v>4.4930172990030381E-8</v>
      </c>
      <c r="DW3654" s="81">
        <v>4.4930172990030381E-8</v>
      </c>
      <c r="GE3654" s="81" t="s">
        <v>449</v>
      </c>
      <c r="GF3654" s="81" t="s">
        <v>155</v>
      </c>
      <c r="GG3654" s="81" t="s">
        <v>478</v>
      </c>
      <c r="GH3654" s="81" t="s">
        <v>460</v>
      </c>
      <c r="GI3654" s="81">
        <v>2023</v>
      </c>
      <c r="GJ3654" s="81" t="s">
        <v>201</v>
      </c>
      <c r="GK3654" s="81">
        <v>3.7590224611390763E-2</v>
      </c>
      <c r="GL3654" s="81">
        <v>226.474885</v>
      </c>
      <c r="GM3654" s="81">
        <v>2023</v>
      </c>
      <c r="GN3654" s="81" t="s">
        <v>173</v>
      </c>
      <c r="GO3654" s="81">
        <v>1.1148832299820636E-2</v>
      </c>
      <c r="GP3654" s="81">
        <v>10</v>
      </c>
      <c r="GQ3654" s="81">
        <v>0</v>
      </c>
      <c r="GR3654" s="81" t="s">
        <v>448</v>
      </c>
      <c r="GS3654" s="81">
        <v>1.1148832299820636E-2</v>
      </c>
      <c r="GT3654" s="81">
        <v>4.1908711030498596E-4</v>
      </c>
      <c r="GU3654" s="81">
        <v>1.1148832299820636E-2</v>
      </c>
      <c r="GV3654" s="81">
        <v>4.1908711030498596E-4</v>
      </c>
      <c r="GW3654" s="81">
        <v>1.1148832299820636E-2</v>
      </c>
      <c r="GX3654" s="81">
        <v>4.1908711030498596E-4</v>
      </c>
      <c r="GY3654" s="81">
        <v>1.1148832299820636E-2</v>
      </c>
      <c r="GZ3654" s="81">
        <v>4.1908711030498596E-4</v>
      </c>
    </row>
    <row r="3655" spans="98:208" x14ac:dyDescent="0.25">
      <c r="CT3655" s="81" t="s">
        <v>155</v>
      </c>
      <c r="CU3655" s="81" t="s">
        <v>475</v>
      </c>
      <c r="CV3655" s="81" t="s">
        <v>455</v>
      </c>
      <c r="CW3655" s="81">
        <v>2032</v>
      </c>
      <c r="CX3655" s="81">
        <v>0</v>
      </c>
      <c r="CY3655" s="81">
        <v>0</v>
      </c>
      <c r="CZ3655" s="81">
        <v>0</v>
      </c>
      <c r="DA3655" s="81">
        <v>0</v>
      </c>
      <c r="DB3655" s="81">
        <v>22783.18702890673</v>
      </c>
      <c r="DC3655" s="81">
        <v>453.26096055701009</v>
      </c>
      <c r="DD3655" s="81">
        <v>14531.335685571959</v>
      </c>
      <c r="DE3655" s="81">
        <v>7798.5903827775683</v>
      </c>
      <c r="DF3655" s="81">
        <v>0</v>
      </c>
      <c r="DG3655" s="81">
        <v>0</v>
      </c>
      <c r="DH3655" s="81">
        <v>0</v>
      </c>
      <c r="DI3655" s="81">
        <v>5.0533304373057213</v>
      </c>
      <c r="DJ3655" s="81">
        <v>8.8912002782042005E-9</v>
      </c>
      <c r="DL3655" s="81">
        <v>0</v>
      </c>
      <c r="DM3655" s="81">
        <v>0</v>
      </c>
      <c r="DN3655" s="81">
        <v>0</v>
      </c>
      <c r="DO3655" s="81">
        <v>0</v>
      </c>
      <c r="DP3655" s="81">
        <v>0</v>
      </c>
      <c r="DQ3655" s="81">
        <v>0</v>
      </c>
      <c r="DR3655" s="81">
        <v>0</v>
      </c>
      <c r="DS3655" s="81">
        <v>0</v>
      </c>
      <c r="DT3655" s="81">
        <v>0</v>
      </c>
      <c r="DU3655" s="81">
        <v>0</v>
      </c>
      <c r="DV3655" s="81">
        <v>4.4930172990030381E-8</v>
      </c>
      <c r="DW3655" s="81">
        <v>4.4930172990030381E-8</v>
      </c>
      <c r="GE3655" s="81" t="s">
        <v>449</v>
      </c>
      <c r="GF3655" s="81" t="s">
        <v>155</v>
      </c>
      <c r="GG3655" s="81" t="s">
        <v>478</v>
      </c>
      <c r="GH3655" s="81" t="s">
        <v>460</v>
      </c>
      <c r="GI3655" s="81">
        <v>2024</v>
      </c>
      <c r="GJ3655" s="81" t="s">
        <v>201</v>
      </c>
      <c r="GK3655" s="81">
        <v>3.7590224611390763E-2</v>
      </c>
      <c r="GL3655" s="81">
        <v>226.474885</v>
      </c>
      <c r="GM3655" s="81">
        <v>2024</v>
      </c>
      <c r="GN3655" s="81" t="s">
        <v>173</v>
      </c>
      <c r="GO3655" s="81">
        <v>1.1148832299820636E-2</v>
      </c>
      <c r="GP3655" s="81">
        <v>10</v>
      </c>
      <c r="GQ3655" s="81">
        <v>0</v>
      </c>
      <c r="GR3655" s="81" t="s">
        <v>448</v>
      </c>
      <c r="GS3655" s="81">
        <v>1.1148832299820636E-2</v>
      </c>
      <c r="GT3655" s="81">
        <v>4.1908711030498596E-4</v>
      </c>
      <c r="GU3655" s="81">
        <v>1.1148832299820636E-2</v>
      </c>
      <c r="GV3655" s="81">
        <v>4.1908711030498596E-4</v>
      </c>
      <c r="GW3655" s="81">
        <v>1.1148832299820636E-2</v>
      </c>
      <c r="GX3655" s="81">
        <v>4.1908711030498596E-4</v>
      </c>
      <c r="GY3655" s="81">
        <v>1.1148832299820636E-2</v>
      </c>
      <c r="GZ3655" s="81">
        <v>4.1908711030498596E-4</v>
      </c>
    </row>
    <row r="3656" spans="98:208" x14ac:dyDescent="0.25">
      <c r="CT3656" s="81" t="s">
        <v>155</v>
      </c>
      <c r="CU3656" s="81" t="s">
        <v>476</v>
      </c>
      <c r="CV3656" s="81" t="s">
        <v>457</v>
      </c>
      <c r="CW3656" s="81">
        <v>2020</v>
      </c>
      <c r="CX3656" s="81">
        <v>0</v>
      </c>
      <c r="CY3656" s="81">
        <v>0</v>
      </c>
      <c r="CZ3656" s="81">
        <v>0</v>
      </c>
      <c r="DA3656" s="81">
        <v>0</v>
      </c>
      <c r="DB3656" s="81">
        <v>14146.13064133608</v>
      </c>
      <c r="DC3656" s="81">
        <v>222.22942162788641</v>
      </c>
      <c r="DD3656" s="81">
        <v>8585.7228092501027</v>
      </c>
      <c r="DE3656" s="81">
        <v>5338.1784104580865</v>
      </c>
      <c r="DF3656" s="81">
        <v>2.4775985538154388</v>
      </c>
      <c r="DG3656" s="81">
        <v>0</v>
      </c>
      <c r="DH3656" s="81">
        <v>0</v>
      </c>
      <c r="DI3656" s="81">
        <v>0</v>
      </c>
      <c r="DJ3656" s="81">
        <v>3.8964555280778359E-6</v>
      </c>
      <c r="DL3656" s="81">
        <v>0</v>
      </c>
      <c r="DM3656" s="81">
        <v>9.6538525813718185E-6</v>
      </c>
      <c r="DN3656" s="81">
        <v>9.6538525813718185E-6</v>
      </c>
      <c r="DO3656" s="81">
        <v>0</v>
      </c>
      <c r="DP3656" s="81">
        <v>0</v>
      </c>
      <c r="DQ3656" s="81">
        <v>0</v>
      </c>
      <c r="DR3656" s="81">
        <v>0</v>
      </c>
      <c r="DS3656" s="81">
        <v>0</v>
      </c>
      <c r="DT3656" s="81">
        <v>0</v>
      </c>
      <c r="DU3656" s="81">
        <v>0</v>
      </c>
      <c r="DV3656" s="81">
        <v>0</v>
      </c>
      <c r="DW3656" s="81">
        <v>0</v>
      </c>
      <c r="GE3656" s="81" t="s">
        <v>449</v>
      </c>
      <c r="GF3656" s="81" t="s">
        <v>155</v>
      </c>
      <c r="GG3656" s="81" t="s">
        <v>478</v>
      </c>
      <c r="GH3656" s="81" t="s">
        <v>460</v>
      </c>
      <c r="GI3656" s="81">
        <v>2025</v>
      </c>
      <c r="GJ3656" s="81" t="s">
        <v>201</v>
      </c>
      <c r="GK3656" s="81">
        <v>3.7590224611390763E-2</v>
      </c>
      <c r="GL3656" s="81">
        <v>226.474885</v>
      </c>
      <c r="GM3656" s="81">
        <v>2025</v>
      </c>
      <c r="GN3656" s="81" t="s">
        <v>173</v>
      </c>
      <c r="GO3656" s="81">
        <v>1.1148832299820636E-2</v>
      </c>
      <c r="GP3656" s="81">
        <v>10</v>
      </c>
      <c r="GQ3656" s="81">
        <v>0</v>
      </c>
      <c r="GR3656" s="81" t="s">
        <v>448</v>
      </c>
      <c r="GS3656" s="81">
        <v>1.1148832299820636E-2</v>
      </c>
      <c r="GT3656" s="81">
        <v>4.1908711030498596E-4</v>
      </c>
      <c r="GU3656" s="81">
        <v>1.1148832299820636E-2</v>
      </c>
      <c r="GV3656" s="81">
        <v>4.1908711030498596E-4</v>
      </c>
      <c r="GW3656" s="81">
        <v>1.1148832299820636E-2</v>
      </c>
      <c r="GX3656" s="81">
        <v>4.1908711030498596E-4</v>
      </c>
      <c r="GY3656" s="81">
        <v>1.1148832299820636E-2</v>
      </c>
      <c r="GZ3656" s="81">
        <v>4.1908711030498596E-4</v>
      </c>
    </row>
    <row r="3657" spans="98:208" x14ac:dyDescent="0.25">
      <c r="CT3657" s="81" t="s">
        <v>155</v>
      </c>
      <c r="CU3657" s="81" t="s">
        <v>476</v>
      </c>
      <c r="CV3657" s="81" t="s">
        <v>457</v>
      </c>
      <c r="CW3657" s="81">
        <v>2021</v>
      </c>
      <c r="CX3657" s="81">
        <v>0</v>
      </c>
      <c r="CY3657" s="81">
        <v>0</v>
      </c>
      <c r="CZ3657" s="81">
        <v>0</v>
      </c>
      <c r="DA3657" s="81">
        <v>0</v>
      </c>
      <c r="DB3657" s="81">
        <v>14146.13064133608</v>
      </c>
      <c r="DC3657" s="81">
        <v>222.22942162788641</v>
      </c>
      <c r="DD3657" s="81">
        <v>8585.7228092501027</v>
      </c>
      <c r="DE3657" s="81">
        <v>5338.1784104580865</v>
      </c>
      <c r="DF3657" s="81">
        <v>2.4775985538154388</v>
      </c>
      <c r="DG3657" s="81">
        <v>2.4775985538154388</v>
      </c>
      <c r="DH3657" s="81">
        <v>0</v>
      </c>
      <c r="DI3657" s="81">
        <v>0</v>
      </c>
      <c r="DJ3657" s="81">
        <v>3.8964555280778359E-6</v>
      </c>
      <c r="DL3657" s="81">
        <v>0</v>
      </c>
      <c r="DM3657" s="81">
        <v>9.6538525813718185E-6</v>
      </c>
      <c r="DN3657" s="81">
        <v>9.6538525813718185E-6</v>
      </c>
      <c r="DO3657" s="81">
        <v>0</v>
      </c>
      <c r="DP3657" s="81">
        <v>9.6538525813718185E-6</v>
      </c>
      <c r="DQ3657" s="81">
        <v>9.6538525813718185E-6</v>
      </c>
      <c r="DR3657" s="81">
        <v>0</v>
      </c>
      <c r="DS3657" s="81">
        <v>0</v>
      </c>
      <c r="DT3657" s="81">
        <v>0</v>
      </c>
      <c r="DU3657" s="81">
        <v>0</v>
      </c>
      <c r="DV3657" s="81">
        <v>0</v>
      </c>
      <c r="DW3657" s="81">
        <v>0</v>
      </c>
      <c r="GE3657" s="81" t="s">
        <v>449</v>
      </c>
      <c r="GF3657" s="81" t="s">
        <v>155</v>
      </c>
      <c r="GG3657" s="81" t="s">
        <v>478</v>
      </c>
      <c r="GH3657" s="81" t="s">
        <v>460</v>
      </c>
      <c r="GI3657" s="81">
        <v>2026</v>
      </c>
      <c r="GJ3657" s="81" t="s">
        <v>201</v>
      </c>
      <c r="GK3657" s="81">
        <v>3.7590224611390763E-2</v>
      </c>
      <c r="GL3657" s="81">
        <v>226.474885</v>
      </c>
      <c r="GM3657" s="81">
        <v>2026</v>
      </c>
      <c r="GN3657" s="81" t="s">
        <v>173</v>
      </c>
      <c r="GO3657" s="81">
        <v>1.1148832299820636E-2</v>
      </c>
      <c r="GP3657" s="81">
        <v>10</v>
      </c>
      <c r="GQ3657" s="81">
        <v>0</v>
      </c>
      <c r="GR3657" s="81" t="s">
        <v>448</v>
      </c>
      <c r="GS3657" s="81">
        <v>1.1148832299820636E-2</v>
      </c>
      <c r="GT3657" s="81">
        <v>4.1908711030498596E-4</v>
      </c>
      <c r="GU3657" s="81">
        <v>1.1148832299820636E-2</v>
      </c>
      <c r="GV3657" s="81">
        <v>4.1908711030498596E-4</v>
      </c>
      <c r="GW3657" s="81">
        <v>1.1148832299820636E-2</v>
      </c>
      <c r="GX3657" s="81">
        <v>4.1908711030498596E-4</v>
      </c>
      <c r="GY3657" s="81">
        <v>1.1148832299820636E-2</v>
      </c>
      <c r="GZ3657" s="81">
        <v>4.1908711030498596E-4</v>
      </c>
    </row>
    <row r="3658" spans="98:208" x14ac:dyDescent="0.25">
      <c r="CT3658" s="81" t="s">
        <v>155</v>
      </c>
      <c r="CU3658" s="81" t="s">
        <v>476</v>
      </c>
      <c r="CV3658" s="81" t="s">
        <v>457</v>
      </c>
      <c r="CW3658" s="81">
        <v>2022</v>
      </c>
      <c r="CX3658" s="81">
        <v>0</v>
      </c>
      <c r="CY3658" s="81">
        <v>0</v>
      </c>
      <c r="CZ3658" s="81">
        <v>0</v>
      </c>
      <c r="DA3658" s="81">
        <v>0</v>
      </c>
      <c r="DB3658" s="81">
        <v>14146.13064133608</v>
      </c>
      <c r="DC3658" s="81">
        <v>222.22942162788641</v>
      </c>
      <c r="DD3658" s="81">
        <v>8585.7228092501027</v>
      </c>
      <c r="DE3658" s="81">
        <v>5338.1784104580865</v>
      </c>
      <c r="DF3658" s="81">
        <v>2.4775985538154388</v>
      </c>
      <c r="DG3658" s="81">
        <v>2.4775985538154388</v>
      </c>
      <c r="DH3658" s="81">
        <v>2.4775985538154388</v>
      </c>
      <c r="DI3658" s="81">
        <v>0</v>
      </c>
      <c r="DJ3658" s="81">
        <v>3.8964555280778359E-6</v>
      </c>
      <c r="DL3658" s="81">
        <v>0</v>
      </c>
      <c r="DM3658" s="81">
        <v>9.6538525813718185E-6</v>
      </c>
      <c r="DN3658" s="81">
        <v>9.6538525813718185E-6</v>
      </c>
      <c r="DO3658" s="81">
        <v>0</v>
      </c>
      <c r="DP3658" s="81">
        <v>9.6538525813718185E-6</v>
      </c>
      <c r="DQ3658" s="81">
        <v>9.6538525813718185E-6</v>
      </c>
      <c r="DR3658" s="81">
        <v>0</v>
      </c>
      <c r="DS3658" s="81">
        <v>9.6538525813718185E-6</v>
      </c>
      <c r="DT3658" s="81">
        <v>9.6538525813718185E-6</v>
      </c>
      <c r="DU3658" s="81">
        <v>0</v>
      </c>
      <c r="DV3658" s="81">
        <v>0</v>
      </c>
      <c r="DW3658" s="81">
        <v>0</v>
      </c>
      <c r="GE3658" s="81" t="s">
        <v>449</v>
      </c>
      <c r="GF3658" s="81" t="s">
        <v>155</v>
      </c>
      <c r="GG3658" s="81" t="s">
        <v>478</v>
      </c>
      <c r="GH3658" s="81" t="s">
        <v>460</v>
      </c>
      <c r="GI3658" s="81">
        <v>2027</v>
      </c>
      <c r="GJ3658" s="81" t="s">
        <v>201</v>
      </c>
      <c r="GK3658" s="81">
        <v>3.7590224611390763E-2</v>
      </c>
      <c r="GL3658" s="81">
        <v>226.474885</v>
      </c>
      <c r="GM3658" s="81">
        <v>2027</v>
      </c>
      <c r="GN3658" s="81" t="s">
        <v>173</v>
      </c>
      <c r="GO3658" s="81">
        <v>1.1148832299820636E-2</v>
      </c>
      <c r="GP3658" s="81">
        <v>10</v>
      </c>
      <c r="GQ3658" s="81">
        <v>0</v>
      </c>
      <c r="GR3658" s="81" t="s">
        <v>448</v>
      </c>
      <c r="GS3658" s="81">
        <v>1.1148832299820636E-2</v>
      </c>
      <c r="GT3658" s="81">
        <v>4.1908711030498596E-4</v>
      </c>
      <c r="GU3658" s="81">
        <v>1.1148832299820636E-2</v>
      </c>
      <c r="GV3658" s="81">
        <v>4.1908711030498596E-4</v>
      </c>
      <c r="GW3658" s="81">
        <v>1.1148832299820636E-2</v>
      </c>
      <c r="GX3658" s="81">
        <v>4.1908711030498596E-4</v>
      </c>
      <c r="GY3658" s="81">
        <v>1.1148832299820636E-2</v>
      </c>
      <c r="GZ3658" s="81">
        <v>4.1908711030498596E-4</v>
      </c>
    </row>
    <row r="3659" spans="98:208" x14ac:dyDescent="0.25">
      <c r="CT3659" s="81" t="s">
        <v>155</v>
      </c>
      <c r="CU3659" s="81" t="s">
        <v>476</v>
      </c>
      <c r="CV3659" s="81" t="s">
        <v>457</v>
      </c>
      <c r="CW3659" s="81">
        <v>2023</v>
      </c>
      <c r="CX3659" s="81">
        <v>0</v>
      </c>
      <c r="CY3659" s="81">
        <v>0</v>
      </c>
      <c r="CZ3659" s="81">
        <v>0</v>
      </c>
      <c r="DA3659" s="81">
        <v>0</v>
      </c>
      <c r="DB3659" s="81">
        <v>14664.63755644031</v>
      </c>
      <c r="DC3659" s="81">
        <v>233.2300768079977</v>
      </c>
      <c r="DD3659" s="81">
        <v>8896.5159934308285</v>
      </c>
      <c r="DE3659" s="81">
        <v>5534.8914862014844</v>
      </c>
      <c r="DF3659" s="81">
        <v>2.6002430136066526</v>
      </c>
      <c r="DG3659" s="81">
        <v>2.6002430136066526</v>
      </c>
      <c r="DH3659" s="81">
        <v>2.6002430136066526</v>
      </c>
      <c r="DI3659" s="81">
        <v>2.6002430136066526</v>
      </c>
      <c r="DJ3659" s="81">
        <v>3.8964555280778359E-6</v>
      </c>
      <c r="DL3659" s="81">
        <v>0</v>
      </c>
      <c r="DM3659" s="81">
        <v>1.0131731264713413E-5</v>
      </c>
      <c r="DN3659" s="81">
        <v>1.0131731264713413E-5</v>
      </c>
      <c r="DO3659" s="81">
        <v>0</v>
      </c>
      <c r="DP3659" s="81">
        <v>1.0131731264713413E-5</v>
      </c>
      <c r="DQ3659" s="81">
        <v>1.0131731264713413E-5</v>
      </c>
      <c r="DR3659" s="81">
        <v>0</v>
      </c>
      <c r="DS3659" s="81">
        <v>1.0131731264713413E-5</v>
      </c>
      <c r="DT3659" s="81">
        <v>1.0131731264713413E-5</v>
      </c>
      <c r="DU3659" s="81">
        <v>0</v>
      </c>
      <c r="DV3659" s="81">
        <v>1.0131731264713413E-5</v>
      </c>
      <c r="DW3659" s="81">
        <v>1.0131731264713413E-5</v>
      </c>
      <c r="GE3659" s="81" t="s">
        <v>449</v>
      </c>
      <c r="GF3659" s="81" t="s">
        <v>155</v>
      </c>
      <c r="GG3659" s="81" t="s">
        <v>478</v>
      </c>
      <c r="GH3659" s="81" t="s">
        <v>460</v>
      </c>
      <c r="GI3659" s="81">
        <v>2028</v>
      </c>
      <c r="GJ3659" s="81" t="s">
        <v>201</v>
      </c>
      <c r="GK3659" s="81">
        <v>3.9055083184886277E-2</v>
      </c>
      <c r="GL3659" s="81">
        <v>226.474885</v>
      </c>
      <c r="GM3659" s="81">
        <v>2028</v>
      </c>
      <c r="GN3659" s="81" t="s">
        <v>173</v>
      </c>
      <c r="GO3659" s="81">
        <v>1.1148832299820636E-2</v>
      </c>
      <c r="GP3659" s="81">
        <v>10</v>
      </c>
      <c r="GQ3659" s="81">
        <v>0</v>
      </c>
      <c r="GR3659" s="81" t="s">
        <v>448</v>
      </c>
      <c r="GS3659" s="81">
        <v>1.1148832299820636E-2</v>
      </c>
      <c r="GT3659" s="81">
        <v>4.3541857288384195E-4</v>
      </c>
      <c r="GU3659" s="81">
        <v>1.1148832299820636E-2</v>
      </c>
      <c r="GV3659" s="81">
        <v>4.3541857288384195E-4</v>
      </c>
      <c r="GW3659" s="81">
        <v>1.1148832299820636E-2</v>
      </c>
      <c r="GX3659" s="81">
        <v>4.3541857288384195E-4</v>
      </c>
      <c r="GY3659" s="81">
        <v>1.1148832299820636E-2</v>
      </c>
      <c r="GZ3659" s="81">
        <v>4.3541857288384195E-4</v>
      </c>
    </row>
    <row r="3660" spans="98:208" x14ac:dyDescent="0.25">
      <c r="CT3660" s="81" t="s">
        <v>155</v>
      </c>
      <c r="CU3660" s="81" t="s">
        <v>476</v>
      </c>
      <c r="CV3660" s="81" t="s">
        <v>457</v>
      </c>
      <c r="CW3660" s="81">
        <v>2024</v>
      </c>
      <c r="CX3660" s="81">
        <v>0</v>
      </c>
      <c r="CY3660" s="81">
        <v>0</v>
      </c>
      <c r="CZ3660" s="81">
        <v>0</v>
      </c>
      <c r="DA3660" s="81">
        <v>0</v>
      </c>
      <c r="DB3660" s="81">
        <v>14664.63755644031</v>
      </c>
      <c r="DC3660" s="81">
        <v>233.2300768079977</v>
      </c>
      <c r="DD3660" s="81">
        <v>8896.5159934308285</v>
      </c>
      <c r="DE3660" s="81">
        <v>5534.8914862014844</v>
      </c>
      <c r="DF3660" s="81">
        <v>2.6002430136066526</v>
      </c>
      <c r="DG3660" s="81">
        <v>2.6002430136066526</v>
      </c>
      <c r="DH3660" s="81">
        <v>2.6002430136066526</v>
      </c>
      <c r="DI3660" s="81">
        <v>2.6002430136066526</v>
      </c>
      <c r="DJ3660" s="81">
        <v>3.8964555280778359E-6</v>
      </c>
      <c r="DL3660" s="81">
        <v>0</v>
      </c>
      <c r="DM3660" s="81">
        <v>1.0131731264713413E-5</v>
      </c>
      <c r="DN3660" s="81">
        <v>1.0131731264713413E-5</v>
      </c>
      <c r="DO3660" s="81">
        <v>0</v>
      </c>
      <c r="DP3660" s="81">
        <v>1.0131731264713413E-5</v>
      </c>
      <c r="DQ3660" s="81">
        <v>1.0131731264713413E-5</v>
      </c>
      <c r="DR3660" s="81">
        <v>0</v>
      </c>
      <c r="DS3660" s="81">
        <v>1.0131731264713413E-5</v>
      </c>
      <c r="DT3660" s="81">
        <v>1.0131731264713413E-5</v>
      </c>
      <c r="DU3660" s="81">
        <v>0</v>
      </c>
      <c r="DV3660" s="81">
        <v>1.0131731264713413E-5</v>
      </c>
      <c r="DW3660" s="81">
        <v>1.0131731264713413E-5</v>
      </c>
      <c r="GE3660" s="81" t="s">
        <v>449</v>
      </c>
      <c r="GF3660" s="81" t="s">
        <v>155</v>
      </c>
      <c r="GG3660" s="81" t="s">
        <v>478</v>
      </c>
      <c r="GH3660" s="81" t="s">
        <v>460</v>
      </c>
      <c r="GI3660" s="81">
        <v>2029</v>
      </c>
      <c r="GJ3660" s="81" t="s">
        <v>201</v>
      </c>
      <c r="GK3660" s="81">
        <v>3.9055083184886277E-2</v>
      </c>
      <c r="GL3660" s="81">
        <v>226.474885</v>
      </c>
      <c r="GM3660" s="81">
        <v>2029</v>
      </c>
      <c r="GN3660" s="81" t="s">
        <v>173</v>
      </c>
      <c r="GO3660" s="81">
        <v>1.1148832299820636E-2</v>
      </c>
      <c r="GP3660" s="81">
        <v>10</v>
      </c>
      <c r="GQ3660" s="81">
        <v>0</v>
      </c>
      <c r="GR3660" s="81" t="s">
        <v>448</v>
      </c>
      <c r="GS3660" s="81">
        <v>1.1148832299820636E-2</v>
      </c>
      <c r="GT3660" s="81">
        <v>4.3541857288384195E-4</v>
      </c>
      <c r="GU3660" s="81">
        <v>1.1148832299820636E-2</v>
      </c>
      <c r="GV3660" s="81">
        <v>4.3541857288384195E-4</v>
      </c>
      <c r="GW3660" s="81">
        <v>1.1148832299820636E-2</v>
      </c>
      <c r="GX3660" s="81">
        <v>4.3541857288384195E-4</v>
      </c>
      <c r="GY3660" s="81">
        <v>1.1148832299820636E-2</v>
      </c>
      <c r="GZ3660" s="81">
        <v>4.3541857288384195E-4</v>
      </c>
    </row>
    <row r="3661" spans="98:208" x14ac:dyDescent="0.25">
      <c r="CT3661" s="81" t="s">
        <v>155</v>
      </c>
      <c r="CU3661" s="81" t="s">
        <v>476</v>
      </c>
      <c r="CV3661" s="81" t="s">
        <v>457</v>
      </c>
      <c r="CW3661" s="81">
        <v>2025</v>
      </c>
      <c r="CX3661" s="81">
        <v>0</v>
      </c>
      <c r="CY3661" s="81">
        <v>0</v>
      </c>
      <c r="CZ3661" s="81">
        <v>0</v>
      </c>
      <c r="DA3661" s="81">
        <v>0</v>
      </c>
      <c r="DB3661" s="81">
        <v>14664.63755644031</v>
      </c>
      <c r="DC3661" s="81">
        <v>233.2300768079977</v>
      </c>
      <c r="DD3661" s="81">
        <v>8896.5159934308285</v>
      </c>
      <c r="DE3661" s="81">
        <v>5534.8914862014844</v>
      </c>
      <c r="DF3661" s="81">
        <v>2.6002430136066526</v>
      </c>
      <c r="DG3661" s="81">
        <v>2.6002430136066526</v>
      </c>
      <c r="DH3661" s="81">
        <v>2.6002430136066526</v>
      </c>
      <c r="DI3661" s="81">
        <v>2.6002430136066526</v>
      </c>
      <c r="DJ3661" s="81">
        <v>3.8964555280778359E-6</v>
      </c>
      <c r="DL3661" s="81">
        <v>0</v>
      </c>
      <c r="DM3661" s="81">
        <v>1.0131731264713413E-5</v>
      </c>
      <c r="DN3661" s="81">
        <v>1.0131731264713413E-5</v>
      </c>
      <c r="DO3661" s="81">
        <v>0</v>
      </c>
      <c r="DP3661" s="81">
        <v>1.0131731264713413E-5</v>
      </c>
      <c r="DQ3661" s="81">
        <v>1.0131731264713413E-5</v>
      </c>
      <c r="DR3661" s="81">
        <v>0</v>
      </c>
      <c r="DS3661" s="81">
        <v>1.0131731264713413E-5</v>
      </c>
      <c r="DT3661" s="81">
        <v>1.0131731264713413E-5</v>
      </c>
      <c r="DU3661" s="81">
        <v>0</v>
      </c>
      <c r="DV3661" s="81">
        <v>1.0131731264713413E-5</v>
      </c>
      <c r="DW3661" s="81">
        <v>1.0131731264713413E-5</v>
      </c>
      <c r="GE3661" s="81" t="s">
        <v>449</v>
      </c>
      <c r="GF3661" s="81" t="s">
        <v>155</v>
      </c>
      <c r="GG3661" s="81" t="s">
        <v>478</v>
      </c>
      <c r="GH3661" s="81" t="s">
        <v>460</v>
      </c>
      <c r="GI3661" s="81">
        <v>2030</v>
      </c>
      <c r="GJ3661" s="81" t="s">
        <v>201</v>
      </c>
      <c r="GK3661" s="81">
        <v>3.9055083184886277E-2</v>
      </c>
      <c r="GL3661" s="81">
        <v>226.474885</v>
      </c>
      <c r="GM3661" s="81">
        <v>2030</v>
      </c>
      <c r="GN3661" s="81" t="s">
        <v>173</v>
      </c>
      <c r="GO3661" s="81">
        <v>1.1148832299820636E-2</v>
      </c>
      <c r="GP3661" s="81">
        <v>10</v>
      </c>
      <c r="GQ3661" s="81">
        <v>0</v>
      </c>
      <c r="GR3661" s="81" t="s">
        <v>448</v>
      </c>
      <c r="GS3661" s="81">
        <v>0</v>
      </c>
      <c r="GT3661" s="81">
        <v>0</v>
      </c>
      <c r="GU3661" s="81">
        <v>1.1148832299820636E-2</v>
      </c>
      <c r="GV3661" s="81">
        <v>4.3541857288384195E-4</v>
      </c>
      <c r="GW3661" s="81">
        <v>1.1148832299820636E-2</v>
      </c>
      <c r="GX3661" s="81">
        <v>4.3541857288384195E-4</v>
      </c>
      <c r="GY3661" s="81">
        <v>1.1148832299820636E-2</v>
      </c>
      <c r="GZ3661" s="81">
        <v>4.3541857288384195E-4</v>
      </c>
    </row>
    <row r="3662" spans="98:208" x14ac:dyDescent="0.25">
      <c r="CT3662" s="81" t="s">
        <v>155</v>
      </c>
      <c r="CU3662" s="81" t="s">
        <v>476</v>
      </c>
      <c r="CV3662" s="81" t="s">
        <v>457</v>
      </c>
      <c r="CW3662" s="81">
        <v>2026</v>
      </c>
      <c r="CX3662" s="81">
        <v>0</v>
      </c>
      <c r="CY3662" s="81">
        <v>0</v>
      </c>
      <c r="CZ3662" s="81">
        <v>0</v>
      </c>
      <c r="DA3662" s="81">
        <v>0</v>
      </c>
      <c r="DB3662" s="81">
        <v>14664.63755644031</v>
      </c>
      <c r="DC3662" s="81">
        <v>233.2300768079977</v>
      </c>
      <c r="DD3662" s="81">
        <v>8896.5159934308285</v>
      </c>
      <c r="DE3662" s="81">
        <v>5534.8914862014844</v>
      </c>
      <c r="DF3662" s="81">
        <v>2.6002430136066526</v>
      </c>
      <c r="DG3662" s="81">
        <v>2.6002430136066526</v>
      </c>
      <c r="DH3662" s="81">
        <v>2.6002430136066526</v>
      </c>
      <c r="DI3662" s="81">
        <v>2.6002430136066526</v>
      </c>
      <c r="DJ3662" s="81">
        <v>3.8964555280778359E-6</v>
      </c>
      <c r="DL3662" s="81">
        <v>0</v>
      </c>
      <c r="DM3662" s="81">
        <v>1.0131731264713413E-5</v>
      </c>
      <c r="DN3662" s="81">
        <v>1.0131731264713413E-5</v>
      </c>
      <c r="DO3662" s="81">
        <v>0</v>
      </c>
      <c r="DP3662" s="81">
        <v>1.0131731264713413E-5</v>
      </c>
      <c r="DQ3662" s="81">
        <v>1.0131731264713413E-5</v>
      </c>
      <c r="DR3662" s="81">
        <v>0</v>
      </c>
      <c r="DS3662" s="81">
        <v>1.0131731264713413E-5</v>
      </c>
      <c r="DT3662" s="81">
        <v>1.0131731264713413E-5</v>
      </c>
      <c r="DU3662" s="81">
        <v>0</v>
      </c>
      <c r="DV3662" s="81">
        <v>1.0131731264713413E-5</v>
      </c>
      <c r="DW3662" s="81">
        <v>1.0131731264713413E-5</v>
      </c>
      <c r="GE3662" s="81" t="s">
        <v>449</v>
      </c>
      <c r="GF3662" s="81" t="s">
        <v>155</v>
      </c>
      <c r="GG3662" s="81" t="s">
        <v>478</v>
      </c>
      <c r="GH3662" s="81" t="s">
        <v>460</v>
      </c>
      <c r="GI3662" s="81">
        <v>2031</v>
      </c>
      <c r="GJ3662" s="81" t="s">
        <v>201</v>
      </c>
      <c r="GK3662" s="81">
        <v>3.9055083184886277E-2</v>
      </c>
      <c r="GL3662" s="81">
        <v>226.474885</v>
      </c>
      <c r="GM3662" s="81">
        <v>2031</v>
      </c>
      <c r="GN3662" s="81" t="s">
        <v>173</v>
      </c>
      <c r="GO3662" s="81">
        <v>1.1148832299820636E-2</v>
      </c>
      <c r="GP3662" s="81">
        <v>10</v>
      </c>
      <c r="GQ3662" s="81">
        <v>0</v>
      </c>
      <c r="GR3662" s="81" t="s">
        <v>448</v>
      </c>
      <c r="GS3662" s="81">
        <v>0</v>
      </c>
      <c r="GT3662" s="81">
        <v>0</v>
      </c>
      <c r="GU3662" s="81">
        <v>0</v>
      </c>
      <c r="GV3662" s="81">
        <v>0</v>
      </c>
      <c r="GW3662" s="81">
        <v>1.1148832299820636E-2</v>
      </c>
      <c r="GX3662" s="81">
        <v>4.3541857288384195E-4</v>
      </c>
      <c r="GY3662" s="81">
        <v>1.1148832299820636E-2</v>
      </c>
      <c r="GZ3662" s="81">
        <v>4.3541857288384195E-4</v>
      </c>
    </row>
    <row r="3663" spans="98:208" x14ac:dyDescent="0.25">
      <c r="CT3663" s="81" t="s">
        <v>155</v>
      </c>
      <c r="CU3663" s="81" t="s">
        <v>476</v>
      </c>
      <c r="CV3663" s="81" t="s">
        <v>457</v>
      </c>
      <c r="CW3663" s="81">
        <v>2027</v>
      </c>
      <c r="CX3663" s="81">
        <v>0</v>
      </c>
      <c r="CY3663" s="81">
        <v>0</v>
      </c>
      <c r="CZ3663" s="81">
        <v>0</v>
      </c>
      <c r="DA3663" s="81">
        <v>0</v>
      </c>
      <c r="DB3663" s="81">
        <v>14664.63755644031</v>
      </c>
      <c r="DC3663" s="81">
        <v>233.2300768079977</v>
      </c>
      <c r="DD3663" s="81">
        <v>8896.5159934308285</v>
      </c>
      <c r="DE3663" s="81">
        <v>5534.8914862014844</v>
      </c>
      <c r="DF3663" s="81">
        <v>2.6002430136066526</v>
      </c>
      <c r="DG3663" s="81">
        <v>2.6002430136066526</v>
      </c>
      <c r="DH3663" s="81">
        <v>2.6002430136066526</v>
      </c>
      <c r="DI3663" s="81">
        <v>2.6002430136066526</v>
      </c>
      <c r="DJ3663" s="81">
        <v>3.8964555280778359E-6</v>
      </c>
      <c r="DL3663" s="81">
        <v>0</v>
      </c>
      <c r="DM3663" s="81">
        <v>1.0131731264713413E-5</v>
      </c>
      <c r="DN3663" s="81">
        <v>1.0131731264713413E-5</v>
      </c>
      <c r="DO3663" s="81">
        <v>0</v>
      </c>
      <c r="DP3663" s="81">
        <v>1.0131731264713413E-5</v>
      </c>
      <c r="DQ3663" s="81">
        <v>1.0131731264713413E-5</v>
      </c>
      <c r="DR3663" s="81">
        <v>0</v>
      </c>
      <c r="DS3663" s="81">
        <v>1.0131731264713413E-5</v>
      </c>
      <c r="DT3663" s="81">
        <v>1.0131731264713413E-5</v>
      </c>
      <c r="DU3663" s="81">
        <v>0</v>
      </c>
      <c r="DV3663" s="81">
        <v>1.0131731264713413E-5</v>
      </c>
      <c r="DW3663" s="81">
        <v>1.0131731264713413E-5</v>
      </c>
      <c r="GE3663" s="81" t="s">
        <v>449</v>
      </c>
      <c r="GF3663" s="81" t="s">
        <v>155</v>
      </c>
      <c r="GG3663" s="81" t="s">
        <v>478</v>
      </c>
      <c r="GH3663" s="81" t="s">
        <v>460</v>
      </c>
      <c r="GI3663" s="81">
        <v>2032</v>
      </c>
      <c r="GJ3663" s="81" t="s">
        <v>201</v>
      </c>
      <c r="GK3663" s="81">
        <v>3.9055083184886277E-2</v>
      </c>
      <c r="GL3663" s="81">
        <v>226.474885</v>
      </c>
      <c r="GM3663" s="81">
        <v>2032</v>
      </c>
      <c r="GN3663" s="81" t="s">
        <v>173</v>
      </c>
      <c r="GO3663" s="81">
        <v>1.1148832299820636E-2</v>
      </c>
      <c r="GP3663" s="81">
        <v>10</v>
      </c>
      <c r="GQ3663" s="81">
        <v>0</v>
      </c>
      <c r="GR3663" s="81" t="s">
        <v>448</v>
      </c>
      <c r="GS3663" s="81">
        <v>0</v>
      </c>
      <c r="GT3663" s="81">
        <v>0</v>
      </c>
      <c r="GU3663" s="81">
        <v>0</v>
      </c>
      <c r="GV3663" s="81">
        <v>0</v>
      </c>
      <c r="GW3663" s="81">
        <v>0</v>
      </c>
      <c r="GX3663" s="81">
        <v>0</v>
      </c>
      <c r="GY3663" s="81">
        <v>1.1148832299820636E-2</v>
      </c>
      <c r="GZ3663" s="81">
        <v>4.3541857288384195E-4</v>
      </c>
    </row>
    <row r="3664" spans="98:208" x14ac:dyDescent="0.25">
      <c r="CT3664" s="81" t="s">
        <v>155</v>
      </c>
      <c r="CU3664" s="81" t="s">
        <v>476</v>
      </c>
      <c r="CV3664" s="81" t="s">
        <v>457</v>
      </c>
      <c r="CW3664" s="81">
        <v>2028</v>
      </c>
      <c r="CX3664" s="81">
        <v>0</v>
      </c>
      <c r="CY3664" s="81">
        <v>0</v>
      </c>
      <c r="CZ3664" s="81">
        <v>0</v>
      </c>
      <c r="DA3664" s="81">
        <v>0</v>
      </c>
      <c r="DB3664" s="81">
        <v>15317.990942819821</v>
      </c>
      <c r="DC3664" s="81">
        <v>247.27299216500921</v>
      </c>
      <c r="DD3664" s="81">
        <v>9287.6490955468289</v>
      </c>
      <c r="DE3664" s="81">
        <v>5783.0688551079793</v>
      </c>
      <c r="DF3664" s="81">
        <v>2.7568051219225498</v>
      </c>
      <c r="DG3664" s="81">
        <v>2.7568051219225498</v>
      </c>
      <c r="DH3664" s="81">
        <v>2.7568051219225498</v>
      </c>
      <c r="DI3664" s="81">
        <v>2.7568051219225498</v>
      </c>
      <c r="DJ3664" s="81">
        <v>3.8964555280778359E-6</v>
      </c>
      <c r="DL3664" s="81">
        <v>0</v>
      </c>
      <c r="DM3664" s="81">
        <v>1.0741768557148412E-5</v>
      </c>
      <c r="DN3664" s="81">
        <v>1.0741768557148412E-5</v>
      </c>
      <c r="DO3664" s="81">
        <v>0</v>
      </c>
      <c r="DP3664" s="81">
        <v>1.0741768557148412E-5</v>
      </c>
      <c r="DQ3664" s="81">
        <v>1.0741768557148412E-5</v>
      </c>
      <c r="DR3664" s="81">
        <v>0</v>
      </c>
      <c r="DS3664" s="81">
        <v>1.0741768557148412E-5</v>
      </c>
      <c r="DT3664" s="81">
        <v>1.0741768557148412E-5</v>
      </c>
      <c r="DU3664" s="81">
        <v>0</v>
      </c>
      <c r="DV3664" s="81">
        <v>1.0741768557148412E-5</v>
      </c>
      <c r="DW3664" s="81">
        <v>1.0741768557148412E-5</v>
      </c>
      <c r="GE3664" s="81" t="s">
        <v>449</v>
      </c>
      <c r="GF3664" s="81" t="s">
        <v>155</v>
      </c>
      <c r="GG3664" s="81" t="s">
        <v>478</v>
      </c>
      <c r="GH3664" s="81" t="s">
        <v>461</v>
      </c>
      <c r="GI3664" s="81">
        <v>2021</v>
      </c>
      <c r="GJ3664" s="81" t="s">
        <v>201</v>
      </c>
      <c r="GK3664" s="81">
        <v>222.2294216278311</v>
      </c>
      <c r="GL3664" s="81">
        <v>226.474885</v>
      </c>
      <c r="GM3664" s="81">
        <v>2021</v>
      </c>
      <c r="GN3664" s="81" t="s">
        <v>173</v>
      </c>
      <c r="GO3664" s="81">
        <v>1.1148832299820636E-2</v>
      </c>
      <c r="GP3664" s="81">
        <v>10</v>
      </c>
      <c r="GQ3664" s="81">
        <v>0</v>
      </c>
      <c r="GR3664" s="81" t="s">
        <v>448</v>
      </c>
      <c r="GS3664" s="81">
        <v>1.1148832299820636E-2</v>
      </c>
      <c r="GT3664" s="81">
        <v>2.477598553814822</v>
      </c>
      <c r="GU3664" s="81">
        <v>1.1148832299820636E-2</v>
      </c>
      <c r="GV3664" s="81">
        <v>2.477598553814822</v>
      </c>
      <c r="GW3664" s="81">
        <v>0</v>
      </c>
      <c r="GX3664" s="81">
        <v>0</v>
      </c>
      <c r="GY3664" s="81">
        <v>0</v>
      </c>
      <c r="GZ3664" s="81">
        <v>0</v>
      </c>
    </row>
    <row r="3665" spans="98:208" x14ac:dyDescent="0.25">
      <c r="CT3665" s="81" t="s">
        <v>155</v>
      </c>
      <c r="CU3665" s="81" t="s">
        <v>476</v>
      </c>
      <c r="CV3665" s="81" t="s">
        <v>457</v>
      </c>
      <c r="CW3665" s="81">
        <v>2029</v>
      </c>
      <c r="CX3665" s="81">
        <v>0</v>
      </c>
      <c r="CY3665" s="81">
        <v>0</v>
      </c>
      <c r="CZ3665" s="81">
        <v>0</v>
      </c>
      <c r="DA3665" s="81">
        <v>0</v>
      </c>
      <c r="DB3665" s="81">
        <v>15317.990942819821</v>
      </c>
      <c r="DC3665" s="81">
        <v>247.27299216500921</v>
      </c>
      <c r="DD3665" s="81">
        <v>9287.6490955468289</v>
      </c>
      <c r="DE3665" s="81">
        <v>5783.0688551079793</v>
      </c>
      <c r="DF3665" s="81">
        <v>2.7568051219225498</v>
      </c>
      <c r="DG3665" s="81">
        <v>2.7568051219225498</v>
      </c>
      <c r="DH3665" s="81">
        <v>2.7568051219225498</v>
      </c>
      <c r="DI3665" s="81">
        <v>2.7568051219225498</v>
      </c>
      <c r="DJ3665" s="81">
        <v>3.8964555280778359E-6</v>
      </c>
      <c r="DL3665" s="81">
        <v>0</v>
      </c>
      <c r="DM3665" s="81">
        <v>1.0741768557148412E-5</v>
      </c>
      <c r="DN3665" s="81">
        <v>1.0741768557148412E-5</v>
      </c>
      <c r="DO3665" s="81">
        <v>0</v>
      </c>
      <c r="DP3665" s="81">
        <v>1.0741768557148412E-5</v>
      </c>
      <c r="DQ3665" s="81">
        <v>1.0741768557148412E-5</v>
      </c>
      <c r="DR3665" s="81">
        <v>0</v>
      </c>
      <c r="DS3665" s="81">
        <v>1.0741768557148412E-5</v>
      </c>
      <c r="DT3665" s="81">
        <v>1.0741768557148412E-5</v>
      </c>
      <c r="DU3665" s="81">
        <v>0</v>
      </c>
      <c r="DV3665" s="81">
        <v>1.0741768557148412E-5</v>
      </c>
      <c r="DW3665" s="81">
        <v>1.0741768557148412E-5</v>
      </c>
      <c r="GE3665" s="81" t="s">
        <v>449</v>
      </c>
      <c r="GF3665" s="81" t="s">
        <v>155</v>
      </c>
      <c r="GG3665" s="81" t="s">
        <v>478</v>
      </c>
      <c r="GH3665" s="81" t="s">
        <v>461</v>
      </c>
      <c r="GI3665" s="81">
        <v>2022</v>
      </c>
      <c r="GJ3665" s="81" t="s">
        <v>201</v>
      </c>
      <c r="GK3665" s="81">
        <v>222.2294216278311</v>
      </c>
      <c r="GL3665" s="81">
        <v>226.474885</v>
      </c>
      <c r="GM3665" s="81">
        <v>2022</v>
      </c>
      <c r="GN3665" s="81" t="s">
        <v>173</v>
      </c>
      <c r="GO3665" s="81">
        <v>1.1148832299820636E-2</v>
      </c>
      <c r="GP3665" s="81">
        <v>10</v>
      </c>
      <c r="GQ3665" s="81">
        <v>0</v>
      </c>
      <c r="GR3665" s="81" t="s">
        <v>448</v>
      </c>
      <c r="GS3665" s="81">
        <v>1.1148832299820636E-2</v>
      </c>
      <c r="GT3665" s="81">
        <v>2.477598553814822</v>
      </c>
      <c r="GU3665" s="81">
        <v>1.1148832299820636E-2</v>
      </c>
      <c r="GV3665" s="81">
        <v>2.477598553814822</v>
      </c>
      <c r="GW3665" s="81">
        <v>1.1148832299820636E-2</v>
      </c>
      <c r="GX3665" s="81">
        <v>2.477598553814822</v>
      </c>
      <c r="GY3665" s="81">
        <v>0</v>
      </c>
      <c r="GZ3665" s="81">
        <v>0</v>
      </c>
    </row>
    <row r="3666" spans="98:208" x14ac:dyDescent="0.25">
      <c r="CT3666" s="81" t="s">
        <v>155</v>
      </c>
      <c r="CU3666" s="81" t="s">
        <v>476</v>
      </c>
      <c r="CV3666" s="81" t="s">
        <v>457</v>
      </c>
      <c r="CW3666" s="81">
        <v>2030</v>
      </c>
      <c r="CX3666" s="81">
        <v>0</v>
      </c>
      <c r="CY3666" s="81">
        <v>0</v>
      </c>
      <c r="CZ3666" s="81">
        <v>0</v>
      </c>
      <c r="DA3666" s="81">
        <v>0</v>
      </c>
      <c r="DB3666" s="81">
        <v>15317.990942819821</v>
      </c>
      <c r="DC3666" s="81">
        <v>247.27299216500921</v>
      </c>
      <c r="DD3666" s="81">
        <v>9287.6490955468289</v>
      </c>
      <c r="DE3666" s="81">
        <v>5783.0688551079793</v>
      </c>
      <c r="DF3666" s="81">
        <v>0</v>
      </c>
      <c r="DG3666" s="81">
        <v>2.7568051219225498</v>
      </c>
      <c r="DH3666" s="81">
        <v>2.7568051219225498</v>
      </c>
      <c r="DI3666" s="81">
        <v>2.7568051219225498</v>
      </c>
      <c r="DJ3666" s="81">
        <v>3.8964555280778359E-6</v>
      </c>
      <c r="DL3666" s="81">
        <v>0</v>
      </c>
      <c r="DM3666" s="81">
        <v>0</v>
      </c>
      <c r="DN3666" s="81">
        <v>0</v>
      </c>
      <c r="DO3666" s="81">
        <v>0</v>
      </c>
      <c r="DP3666" s="81">
        <v>1.0741768557148412E-5</v>
      </c>
      <c r="DQ3666" s="81">
        <v>1.0741768557148412E-5</v>
      </c>
      <c r="DR3666" s="81">
        <v>0</v>
      </c>
      <c r="DS3666" s="81">
        <v>1.0741768557148412E-5</v>
      </c>
      <c r="DT3666" s="81">
        <v>1.0741768557148412E-5</v>
      </c>
      <c r="DU3666" s="81">
        <v>0</v>
      </c>
      <c r="DV3666" s="81">
        <v>1.0741768557148412E-5</v>
      </c>
      <c r="DW3666" s="81">
        <v>1.0741768557148412E-5</v>
      </c>
      <c r="GE3666" s="81" t="s">
        <v>449</v>
      </c>
      <c r="GF3666" s="81" t="s">
        <v>155</v>
      </c>
      <c r="GG3666" s="81" t="s">
        <v>478</v>
      </c>
      <c r="GH3666" s="81" t="s">
        <v>461</v>
      </c>
      <c r="GI3666" s="81">
        <v>2023</v>
      </c>
      <c r="GJ3666" s="81" t="s">
        <v>201</v>
      </c>
      <c r="GK3666" s="81">
        <v>233.23007680793981</v>
      </c>
      <c r="GL3666" s="81">
        <v>226.474885</v>
      </c>
      <c r="GM3666" s="81">
        <v>2023</v>
      </c>
      <c r="GN3666" s="81" t="s">
        <v>173</v>
      </c>
      <c r="GO3666" s="81">
        <v>1.1148832299820636E-2</v>
      </c>
      <c r="GP3666" s="81">
        <v>10</v>
      </c>
      <c r="GQ3666" s="81">
        <v>0</v>
      </c>
      <c r="GR3666" s="81" t="s">
        <v>448</v>
      </c>
      <c r="GS3666" s="81">
        <v>1.1148832299820636E-2</v>
      </c>
      <c r="GT3666" s="81">
        <v>2.6002430136060073</v>
      </c>
      <c r="GU3666" s="81">
        <v>1.1148832299820636E-2</v>
      </c>
      <c r="GV3666" s="81">
        <v>2.6002430136060073</v>
      </c>
      <c r="GW3666" s="81">
        <v>1.1148832299820636E-2</v>
      </c>
      <c r="GX3666" s="81">
        <v>2.6002430136060073</v>
      </c>
      <c r="GY3666" s="81">
        <v>1.1148832299820636E-2</v>
      </c>
      <c r="GZ3666" s="81">
        <v>2.6002430136060073</v>
      </c>
    </row>
    <row r="3667" spans="98:208" x14ac:dyDescent="0.25">
      <c r="CT3667" s="81" t="s">
        <v>155</v>
      </c>
      <c r="CU3667" s="81" t="s">
        <v>476</v>
      </c>
      <c r="CV3667" s="81" t="s">
        <v>457</v>
      </c>
      <c r="CW3667" s="81">
        <v>2031</v>
      </c>
      <c r="CX3667" s="81">
        <v>0</v>
      </c>
      <c r="CY3667" s="81">
        <v>0</v>
      </c>
      <c r="CZ3667" s="81">
        <v>0</v>
      </c>
      <c r="DA3667" s="81">
        <v>0</v>
      </c>
      <c r="DB3667" s="81">
        <v>15317.990942819821</v>
      </c>
      <c r="DC3667" s="81">
        <v>247.27299216500921</v>
      </c>
      <c r="DD3667" s="81">
        <v>9287.6490955468289</v>
      </c>
      <c r="DE3667" s="81">
        <v>5783.0688551079793</v>
      </c>
      <c r="DF3667" s="81">
        <v>0</v>
      </c>
      <c r="DG3667" s="81">
        <v>0</v>
      </c>
      <c r="DH3667" s="81">
        <v>2.7568051219225498</v>
      </c>
      <c r="DI3667" s="81">
        <v>2.7568051219225498</v>
      </c>
      <c r="DJ3667" s="81">
        <v>3.8964555280778359E-6</v>
      </c>
      <c r="DL3667" s="81">
        <v>0</v>
      </c>
      <c r="DM3667" s="81">
        <v>0</v>
      </c>
      <c r="DN3667" s="81">
        <v>0</v>
      </c>
      <c r="DO3667" s="81">
        <v>0</v>
      </c>
      <c r="DP3667" s="81">
        <v>0</v>
      </c>
      <c r="DQ3667" s="81">
        <v>0</v>
      </c>
      <c r="DR3667" s="81">
        <v>0</v>
      </c>
      <c r="DS3667" s="81">
        <v>1.0741768557148412E-5</v>
      </c>
      <c r="DT3667" s="81">
        <v>1.0741768557148412E-5</v>
      </c>
      <c r="DU3667" s="81">
        <v>0</v>
      </c>
      <c r="DV3667" s="81">
        <v>1.0741768557148412E-5</v>
      </c>
      <c r="DW3667" s="81">
        <v>1.0741768557148412E-5</v>
      </c>
      <c r="GE3667" s="81" t="s">
        <v>449</v>
      </c>
      <c r="GF3667" s="81" t="s">
        <v>155</v>
      </c>
      <c r="GG3667" s="81" t="s">
        <v>478</v>
      </c>
      <c r="GH3667" s="81" t="s">
        <v>461</v>
      </c>
      <c r="GI3667" s="81">
        <v>2024</v>
      </c>
      <c r="GJ3667" s="81" t="s">
        <v>201</v>
      </c>
      <c r="GK3667" s="81">
        <v>233.23007680793981</v>
      </c>
      <c r="GL3667" s="81">
        <v>226.474885</v>
      </c>
      <c r="GM3667" s="81">
        <v>2024</v>
      </c>
      <c r="GN3667" s="81" t="s">
        <v>173</v>
      </c>
      <c r="GO3667" s="81">
        <v>1.1148832299820636E-2</v>
      </c>
      <c r="GP3667" s="81">
        <v>10</v>
      </c>
      <c r="GQ3667" s="81">
        <v>0</v>
      </c>
      <c r="GR3667" s="81" t="s">
        <v>448</v>
      </c>
      <c r="GS3667" s="81">
        <v>1.1148832299820636E-2</v>
      </c>
      <c r="GT3667" s="81">
        <v>2.6002430136060073</v>
      </c>
      <c r="GU3667" s="81">
        <v>1.1148832299820636E-2</v>
      </c>
      <c r="GV3667" s="81">
        <v>2.6002430136060073</v>
      </c>
      <c r="GW3667" s="81">
        <v>1.1148832299820636E-2</v>
      </c>
      <c r="GX3667" s="81">
        <v>2.6002430136060073</v>
      </c>
      <c r="GY3667" s="81">
        <v>1.1148832299820636E-2</v>
      </c>
      <c r="GZ3667" s="81">
        <v>2.6002430136060073</v>
      </c>
    </row>
    <row r="3668" spans="98:208" x14ac:dyDescent="0.25">
      <c r="CT3668" s="81" t="s">
        <v>155</v>
      </c>
      <c r="CU3668" s="81" t="s">
        <v>476</v>
      </c>
      <c r="CV3668" s="81" t="s">
        <v>457</v>
      </c>
      <c r="CW3668" s="81">
        <v>2032</v>
      </c>
      <c r="CX3668" s="81">
        <v>0</v>
      </c>
      <c r="CY3668" s="81">
        <v>0</v>
      </c>
      <c r="CZ3668" s="81">
        <v>0</v>
      </c>
      <c r="DA3668" s="81">
        <v>0</v>
      </c>
      <c r="DB3668" s="81">
        <v>15317.990942819821</v>
      </c>
      <c r="DC3668" s="81">
        <v>247.27299216500921</v>
      </c>
      <c r="DD3668" s="81">
        <v>9287.6490955468289</v>
      </c>
      <c r="DE3668" s="81">
        <v>5783.0688551079793</v>
      </c>
      <c r="DF3668" s="81">
        <v>0</v>
      </c>
      <c r="DG3668" s="81">
        <v>0</v>
      </c>
      <c r="DH3668" s="81">
        <v>0</v>
      </c>
      <c r="DI3668" s="81">
        <v>2.7568051219225498</v>
      </c>
      <c r="DJ3668" s="81">
        <v>3.8964555280778359E-6</v>
      </c>
      <c r="DL3668" s="81">
        <v>0</v>
      </c>
      <c r="DM3668" s="81">
        <v>0</v>
      </c>
      <c r="DN3668" s="81">
        <v>0</v>
      </c>
      <c r="DO3668" s="81">
        <v>0</v>
      </c>
      <c r="DP3668" s="81">
        <v>0</v>
      </c>
      <c r="DQ3668" s="81">
        <v>0</v>
      </c>
      <c r="DR3668" s="81">
        <v>0</v>
      </c>
      <c r="DS3668" s="81">
        <v>0</v>
      </c>
      <c r="DT3668" s="81">
        <v>0</v>
      </c>
      <c r="DU3668" s="81">
        <v>0</v>
      </c>
      <c r="DV3668" s="81">
        <v>1.0741768557148412E-5</v>
      </c>
      <c r="DW3668" s="81">
        <v>1.0741768557148412E-5</v>
      </c>
      <c r="GE3668" s="81" t="s">
        <v>449</v>
      </c>
      <c r="GF3668" s="81" t="s">
        <v>155</v>
      </c>
      <c r="GG3668" s="81" t="s">
        <v>478</v>
      </c>
      <c r="GH3668" s="81" t="s">
        <v>461</v>
      </c>
      <c r="GI3668" s="81">
        <v>2025</v>
      </c>
      <c r="GJ3668" s="81" t="s">
        <v>201</v>
      </c>
      <c r="GK3668" s="81">
        <v>233.23007680793981</v>
      </c>
      <c r="GL3668" s="81">
        <v>226.474885</v>
      </c>
      <c r="GM3668" s="81">
        <v>2025</v>
      </c>
      <c r="GN3668" s="81" t="s">
        <v>173</v>
      </c>
      <c r="GO3668" s="81">
        <v>1.1148832299820636E-2</v>
      </c>
      <c r="GP3668" s="81">
        <v>10</v>
      </c>
      <c r="GQ3668" s="81">
        <v>0</v>
      </c>
      <c r="GR3668" s="81" t="s">
        <v>448</v>
      </c>
      <c r="GS3668" s="81">
        <v>1.1148832299820636E-2</v>
      </c>
      <c r="GT3668" s="81">
        <v>2.6002430136060073</v>
      </c>
      <c r="GU3668" s="81">
        <v>1.1148832299820636E-2</v>
      </c>
      <c r="GV3668" s="81">
        <v>2.6002430136060073</v>
      </c>
      <c r="GW3668" s="81">
        <v>1.1148832299820636E-2</v>
      </c>
      <c r="GX3668" s="81">
        <v>2.6002430136060073</v>
      </c>
      <c r="GY3668" s="81">
        <v>1.1148832299820636E-2</v>
      </c>
      <c r="GZ3668" s="81">
        <v>2.6002430136060073</v>
      </c>
    </row>
    <row r="3669" spans="98:208" x14ac:dyDescent="0.25">
      <c r="CT3669" s="81" t="s">
        <v>155</v>
      </c>
      <c r="CU3669" s="81" t="s">
        <v>476</v>
      </c>
      <c r="CV3669" s="81" t="s">
        <v>458</v>
      </c>
      <c r="CW3669" s="81">
        <v>2020</v>
      </c>
      <c r="CX3669" s="81">
        <v>0</v>
      </c>
      <c r="CY3669" s="81">
        <v>0</v>
      </c>
      <c r="CZ3669" s="81">
        <v>0</v>
      </c>
      <c r="DA3669" s="81">
        <v>0</v>
      </c>
      <c r="DB3669" s="81">
        <v>8807.9522308767755</v>
      </c>
      <c r="DC3669" s="81">
        <v>222.2294216278556</v>
      </c>
      <c r="DD3669" s="81">
        <v>8585.7228092489186</v>
      </c>
      <c r="DE3669" s="81">
        <v>0</v>
      </c>
      <c r="DF3669" s="81">
        <v>2.4775985538150951</v>
      </c>
      <c r="DG3669" s="81">
        <v>0</v>
      </c>
      <c r="DH3669" s="81">
        <v>0</v>
      </c>
      <c r="DI3669" s="81">
        <v>0</v>
      </c>
      <c r="DJ3669" s="81">
        <v>4.6092365849123354E-6</v>
      </c>
      <c r="DL3669" s="81">
        <v>0</v>
      </c>
      <c r="DM3669" s="81">
        <v>1.141983789697043E-5</v>
      </c>
      <c r="DN3669" s="81">
        <v>1.141983789697043E-5</v>
      </c>
      <c r="DO3669" s="81">
        <v>0</v>
      </c>
      <c r="DP3669" s="81">
        <v>0</v>
      </c>
      <c r="DQ3669" s="81">
        <v>0</v>
      </c>
      <c r="DR3669" s="81">
        <v>0</v>
      </c>
      <c r="DS3669" s="81">
        <v>0</v>
      </c>
      <c r="DT3669" s="81">
        <v>0</v>
      </c>
      <c r="DU3669" s="81">
        <v>0</v>
      </c>
      <c r="DV3669" s="81">
        <v>0</v>
      </c>
      <c r="DW3669" s="81">
        <v>0</v>
      </c>
      <c r="GE3669" s="81" t="s">
        <v>449</v>
      </c>
      <c r="GF3669" s="81" t="s">
        <v>155</v>
      </c>
      <c r="GG3669" s="81" t="s">
        <v>478</v>
      </c>
      <c r="GH3669" s="81" t="s">
        <v>461</v>
      </c>
      <c r="GI3669" s="81">
        <v>2026</v>
      </c>
      <c r="GJ3669" s="81" t="s">
        <v>201</v>
      </c>
      <c r="GK3669" s="81">
        <v>233.23007680793981</v>
      </c>
      <c r="GL3669" s="81">
        <v>226.474885</v>
      </c>
      <c r="GM3669" s="81">
        <v>2026</v>
      </c>
      <c r="GN3669" s="81" t="s">
        <v>173</v>
      </c>
      <c r="GO3669" s="81">
        <v>1.1148832299820636E-2</v>
      </c>
      <c r="GP3669" s="81">
        <v>10</v>
      </c>
      <c r="GQ3669" s="81">
        <v>0</v>
      </c>
      <c r="GR3669" s="81" t="s">
        <v>448</v>
      </c>
      <c r="GS3669" s="81">
        <v>1.1148832299820636E-2</v>
      </c>
      <c r="GT3669" s="81">
        <v>2.6002430136060073</v>
      </c>
      <c r="GU3669" s="81">
        <v>1.1148832299820636E-2</v>
      </c>
      <c r="GV3669" s="81">
        <v>2.6002430136060073</v>
      </c>
      <c r="GW3669" s="81">
        <v>1.1148832299820636E-2</v>
      </c>
      <c r="GX3669" s="81">
        <v>2.6002430136060073</v>
      </c>
      <c r="GY3669" s="81">
        <v>1.1148832299820636E-2</v>
      </c>
      <c r="GZ3669" s="81">
        <v>2.6002430136060073</v>
      </c>
    </row>
    <row r="3670" spans="98:208" x14ac:dyDescent="0.25">
      <c r="CT3670" s="81" t="s">
        <v>155</v>
      </c>
      <c r="CU3670" s="81" t="s">
        <v>476</v>
      </c>
      <c r="CV3670" s="81" t="s">
        <v>458</v>
      </c>
      <c r="CW3670" s="81">
        <v>2021</v>
      </c>
      <c r="CX3670" s="81">
        <v>0</v>
      </c>
      <c r="CY3670" s="81">
        <v>0</v>
      </c>
      <c r="CZ3670" s="81">
        <v>0</v>
      </c>
      <c r="DA3670" s="81">
        <v>0</v>
      </c>
      <c r="DB3670" s="81">
        <v>8807.9522308767755</v>
      </c>
      <c r="DC3670" s="81">
        <v>222.2294216278556</v>
      </c>
      <c r="DD3670" s="81">
        <v>8585.7228092489186</v>
      </c>
      <c r="DE3670" s="81">
        <v>0</v>
      </c>
      <c r="DF3670" s="81">
        <v>2.4775985538150951</v>
      </c>
      <c r="DG3670" s="81">
        <v>2.4775985538150951</v>
      </c>
      <c r="DH3670" s="81">
        <v>0</v>
      </c>
      <c r="DI3670" s="81">
        <v>0</v>
      </c>
      <c r="DJ3670" s="81">
        <v>4.6092365849123354E-6</v>
      </c>
      <c r="DL3670" s="81">
        <v>0</v>
      </c>
      <c r="DM3670" s="81">
        <v>1.141983789697043E-5</v>
      </c>
      <c r="DN3670" s="81">
        <v>1.141983789697043E-5</v>
      </c>
      <c r="DO3670" s="81">
        <v>0</v>
      </c>
      <c r="DP3670" s="81">
        <v>1.141983789697043E-5</v>
      </c>
      <c r="DQ3670" s="81">
        <v>1.141983789697043E-5</v>
      </c>
      <c r="DR3670" s="81">
        <v>0</v>
      </c>
      <c r="DS3670" s="81">
        <v>0</v>
      </c>
      <c r="DT3670" s="81">
        <v>0</v>
      </c>
      <c r="DU3670" s="81">
        <v>0</v>
      </c>
      <c r="DV3670" s="81">
        <v>0</v>
      </c>
      <c r="DW3670" s="81">
        <v>0</v>
      </c>
      <c r="GE3670" s="81" t="s">
        <v>449</v>
      </c>
      <c r="GF3670" s="81" t="s">
        <v>155</v>
      </c>
      <c r="GG3670" s="81" t="s">
        <v>478</v>
      </c>
      <c r="GH3670" s="81" t="s">
        <v>461</v>
      </c>
      <c r="GI3670" s="81">
        <v>2027</v>
      </c>
      <c r="GJ3670" s="81" t="s">
        <v>201</v>
      </c>
      <c r="GK3670" s="81">
        <v>233.23007680793981</v>
      </c>
      <c r="GL3670" s="81">
        <v>226.474885</v>
      </c>
      <c r="GM3670" s="81">
        <v>2027</v>
      </c>
      <c r="GN3670" s="81" t="s">
        <v>173</v>
      </c>
      <c r="GO3670" s="81">
        <v>1.1148832299820636E-2</v>
      </c>
      <c r="GP3670" s="81">
        <v>10</v>
      </c>
      <c r="GQ3670" s="81">
        <v>0</v>
      </c>
      <c r="GR3670" s="81" t="s">
        <v>448</v>
      </c>
      <c r="GS3670" s="81">
        <v>1.1148832299820636E-2</v>
      </c>
      <c r="GT3670" s="81">
        <v>2.6002430136060073</v>
      </c>
      <c r="GU3670" s="81">
        <v>1.1148832299820636E-2</v>
      </c>
      <c r="GV3670" s="81">
        <v>2.6002430136060073</v>
      </c>
      <c r="GW3670" s="81">
        <v>1.1148832299820636E-2</v>
      </c>
      <c r="GX3670" s="81">
        <v>2.6002430136060073</v>
      </c>
      <c r="GY3670" s="81">
        <v>1.1148832299820636E-2</v>
      </c>
      <c r="GZ3670" s="81">
        <v>2.6002430136060073</v>
      </c>
    </row>
    <row r="3671" spans="98:208" x14ac:dyDescent="0.25">
      <c r="CT3671" s="81" t="s">
        <v>155</v>
      </c>
      <c r="CU3671" s="81" t="s">
        <v>476</v>
      </c>
      <c r="CV3671" s="81" t="s">
        <v>458</v>
      </c>
      <c r="CW3671" s="81">
        <v>2022</v>
      </c>
      <c r="CX3671" s="81">
        <v>0</v>
      </c>
      <c r="CY3671" s="81">
        <v>0</v>
      </c>
      <c r="CZ3671" s="81">
        <v>0</v>
      </c>
      <c r="DA3671" s="81">
        <v>0</v>
      </c>
      <c r="DB3671" s="81">
        <v>8807.9522308767755</v>
      </c>
      <c r="DC3671" s="81">
        <v>222.2294216278556</v>
      </c>
      <c r="DD3671" s="81">
        <v>8585.7228092489186</v>
      </c>
      <c r="DE3671" s="81">
        <v>0</v>
      </c>
      <c r="DF3671" s="81">
        <v>2.4775985538150951</v>
      </c>
      <c r="DG3671" s="81">
        <v>2.4775985538150951</v>
      </c>
      <c r="DH3671" s="81">
        <v>2.4775985538150951</v>
      </c>
      <c r="DI3671" s="81">
        <v>0</v>
      </c>
      <c r="DJ3671" s="81">
        <v>4.6092365849123354E-6</v>
      </c>
      <c r="DL3671" s="81">
        <v>0</v>
      </c>
      <c r="DM3671" s="81">
        <v>1.141983789697043E-5</v>
      </c>
      <c r="DN3671" s="81">
        <v>1.141983789697043E-5</v>
      </c>
      <c r="DO3671" s="81">
        <v>0</v>
      </c>
      <c r="DP3671" s="81">
        <v>1.141983789697043E-5</v>
      </c>
      <c r="DQ3671" s="81">
        <v>1.141983789697043E-5</v>
      </c>
      <c r="DR3671" s="81">
        <v>0</v>
      </c>
      <c r="DS3671" s="81">
        <v>1.141983789697043E-5</v>
      </c>
      <c r="DT3671" s="81">
        <v>1.141983789697043E-5</v>
      </c>
      <c r="DU3671" s="81">
        <v>0</v>
      </c>
      <c r="DV3671" s="81">
        <v>0</v>
      </c>
      <c r="DW3671" s="81">
        <v>0</v>
      </c>
      <c r="GE3671" s="81" t="s">
        <v>449</v>
      </c>
      <c r="GF3671" s="81" t="s">
        <v>155</v>
      </c>
      <c r="GG3671" s="81" t="s">
        <v>478</v>
      </c>
      <c r="GH3671" s="81" t="s">
        <v>461</v>
      </c>
      <c r="GI3671" s="81">
        <v>2028</v>
      </c>
      <c r="GJ3671" s="81" t="s">
        <v>201</v>
      </c>
      <c r="GK3671" s="81">
        <v>247.27299216494771</v>
      </c>
      <c r="GL3671" s="81">
        <v>226.474885</v>
      </c>
      <c r="GM3671" s="81">
        <v>2028</v>
      </c>
      <c r="GN3671" s="81" t="s">
        <v>173</v>
      </c>
      <c r="GO3671" s="81">
        <v>1.1148832299820636E-2</v>
      </c>
      <c r="GP3671" s="81">
        <v>10</v>
      </c>
      <c r="GQ3671" s="81">
        <v>0</v>
      </c>
      <c r="GR3671" s="81" t="s">
        <v>448</v>
      </c>
      <c r="GS3671" s="81">
        <v>1.1148832299820636E-2</v>
      </c>
      <c r="GT3671" s="81">
        <v>2.7568051219218641</v>
      </c>
      <c r="GU3671" s="81">
        <v>1.1148832299820636E-2</v>
      </c>
      <c r="GV3671" s="81">
        <v>2.7568051219218641</v>
      </c>
      <c r="GW3671" s="81">
        <v>1.1148832299820636E-2</v>
      </c>
      <c r="GX3671" s="81">
        <v>2.7568051219218641</v>
      </c>
      <c r="GY3671" s="81">
        <v>1.1148832299820636E-2</v>
      </c>
      <c r="GZ3671" s="81">
        <v>2.7568051219218641</v>
      </c>
    </row>
    <row r="3672" spans="98:208" x14ac:dyDescent="0.25">
      <c r="CT3672" s="81" t="s">
        <v>155</v>
      </c>
      <c r="CU3672" s="81" t="s">
        <v>476</v>
      </c>
      <c r="CV3672" s="81" t="s">
        <v>458</v>
      </c>
      <c r="CW3672" s="81">
        <v>2023</v>
      </c>
      <c r="CX3672" s="81">
        <v>0</v>
      </c>
      <c r="CY3672" s="81">
        <v>0</v>
      </c>
      <c r="CZ3672" s="81">
        <v>0</v>
      </c>
      <c r="DA3672" s="81">
        <v>0</v>
      </c>
      <c r="DB3672" s="81">
        <v>9129.7460702375702</v>
      </c>
      <c r="DC3672" s="81">
        <v>233.23007680796559</v>
      </c>
      <c r="DD3672" s="81">
        <v>8896.5159934296044</v>
      </c>
      <c r="DE3672" s="81">
        <v>0</v>
      </c>
      <c r="DF3672" s="81">
        <v>2.6002430136062946</v>
      </c>
      <c r="DG3672" s="81">
        <v>2.6002430136062946</v>
      </c>
      <c r="DH3672" s="81">
        <v>2.6002430136062946</v>
      </c>
      <c r="DI3672" s="81">
        <v>2.6002430136062946</v>
      </c>
      <c r="DJ3672" s="81">
        <v>4.6092365849123354E-6</v>
      </c>
      <c r="DL3672" s="81">
        <v>0</v>
      </c>
      <c r="DM3672" s="81">
        <v>1.1985135227976836E-5</v>
      </c>
      <c r="DN3672" s="81">
        <v>1.1985135227976836E-5</v>
      </c>
      <c r="DO3672" s="81">
        <v>0</v>
      </c>
      <c r="DP3672" s="81">
        <v>1.1985135227976836E-5</v>
      </c>
      <c r="DQ3672" s="81">
        <v>1.1985135227976836E-5</v>
      </c>
      <c r="DR3672" s="81">
        <v>0</v>
      </c>
      <c r="DS3672" s="81">
        <v>1.1985135227976836E-5</v>
      </c>
      <c r="DT3672" s="81">
        <v>1.1985135227976836E-5</v>
      </c>
      <c r="DU3672" s="81">
        <v>0</v>
      </c>
      <c r="DV3672" s="81">
        <v>1.1985135227976836E-5</v>
      </c>
      <c r="DW3672" s="81">
        <v>1.1985135227976836E-5</v>
      </c>
      <c r="GE3672" s="81" t="s">
        <v>449</v>
      </c>
      <c r="GF3672" s="81" t="s">
        <v>155</v>
      </c>
      <c r="GG3672" s="81" t="s">
        <v>478</v>
      </c>
      <c r="GH3672" s="81" t="s">
        <v>461</v>
      </c>
      <c r="GI3672" s="81">
        <v>2029</v>
      </c>
      <c r="GJ3672" s="81" t="s">
        <v>201</v>
      </c>
      <c r="GK3672" s="81">
        <v>247.27299216494771</v>
      </c>
      <c r="GL3672" s="81">
        <v>226.474885</v>
      </c>
      <c r="GM3672" s="81">
        <v>2029</v>
      </c>
      <c r="GN3672" s="81" t="s">
        <v>173</v>
      </c>
      <c r="GO3672" s="81">
        <v>1.1148832299820636E-2</v>
      </c>
      <c r="GP3672" s="81">
        <v>10</v>
      </c>
      <c r="GQ3672" s="81">
        <v>0</v>
      </c>
      <c r="GR3672" s="81" t="s">
        <v>448</v>
      </c>
      <c r="GS3672" s="81">
        <v>1.1148832299820636E-2</v>
      </c>
      <c r="GT3672" s="81">
        <v>2.7568051219218641</v>
      </c>
      <c r="GU3672" s="81">
        <v>1.1148832299820636E-2</v>
      </c>
      <c r="GV3672" s="81">
        <v>2.7568051219218641</v>
      </c>
      <c r="GW3672" s="81">
        <v>1.1148832299820636E-2</v>
      </c>
      <c r="GX3672" s="81">
        <v>2.7568051219218641</v>
      </c>
      <c r="GY3672" s="81">
        <v>1.1148832299820636E-2</v>
      </c>
      <c r="GZ3672" s="81">
        <v>2.7568051219218641</v>
      </c>
    </row>
    <row r="3673" spans="98:208" x14ac:dyDescent="0.25">
      <c r="CT3673" s="81" t="s">
        <v>155</v>
      </c>
      <c r="CU3673" s="81" t="s">
        <v>476</v>
      </c>
      <c r="CV3673" s="81" t="s">
        <v>458</v>
      </c>
      <c r="CW3673" s="81">
        <v>2024</v>
      </c>
      <c r="CX3673" s="81">
        <v>0</v>
      </c>
      <c r="CY3673" s="81">
        <v>0</v>
      </c>
      <c r="CZ3673" s="81">
        <v>0</v>
      </c>
      <c r="DA3673" s="81">
        <v>0</v>
      </c>
      <c r="DB3673" s="81">
        <v>9129.7460702375702</v>
      </c>
      <c r="DC3673" s="81">
        <v>233.23007680796559</v>
      </c>
      <c r="DD3673" s="81">
        <v>8896.5159934296044</v>
      </c>
      <c r="DE3673" s="81">
        <v>0</v>
      </c>
      <c r="DF3673" s="81">
        <v>2.6002430136062946</v>
      </c>
      <c r="DG3673" s="81">
        <v>2.6002430136062946</v>
      </c>
      <c r="DH3673" s="81">
        <v>2.6002430136062946</v>
      </c>
      <c r="DI3673" s="81">
        <v>2.6002430136062946</v>
      </c>
      <c r="DJ3673" s="81">
        <v>4.6092365849123354E-6</v>
      </c>
      <c r="DL3673" s="81">
        <v>0</v>
      </c>
      <c r="DM3673" s="81">
        <v>1.1985135227976836E-5</v>
      </c>
      <c r="DN3673" s="81">
        <v>1.1985135227976836E-5</v>
      </c>
      <c r="DO3673" s="81">
        <v>0</v>
      </c>
      <c r="DP3673" s="81">
        <v>1.1985135227976836E-5</v>
      </c>
      <c r="DQ3673" s="81">
        <v>1.1985135227976836E-5</v>
      </c>
      <c r="DR3673" s="81">
        <v>0</v>
      </c>
      <c r="DS3673" s="81">
        <v>1.1985135227976836E-5</v>
      </c>
      <c r="DT3673" s="81">
        <v>1.1985135227976836E-5</v>
      </c>
      <c r="DU3673" s="81">
        <v>0</v>
      </c>
      <c r="DV3673" s="81">
        <v>1.1985135227976836E-5</v>
      </c>
      <c r="DW3673" s="81">
        <v>1.1985135227976836E-5</v>
      </c>
      <c r="GE3673" s="81" t="s">
        <v>449</v>
      </c>
      <c r="GF3673" s="81" t="s">
        <v>155</v>
      </c>
      <c r="GG3673" s="81" t="s">
        <v>478</v>
      </c>
      <c r="GH3673" s="81" t="s">
        <v>461</v>
      </c>
      <c r="GI3673" s="81">
        <v>2030</v>
      </c>
      <c r="GJ3673" s="81" t="s">
        <v>201</v>
      </c>
      <c r="GK3673" s="81">
        <v>247.27299216494771</v>
      </c>
      <c r="GL3673" s="81">
        <v>226.474885</v>
      </c>
      <c r="GM3673" s="81">
        <v>2030</v>
      </c>
      <c r="GN3673" s="81" t="s">
        <v>173</v>
      </c>
      <c r="GO3673" s="81">
        <v>1.1148832299820636E-2</v>
      </c>
      <c r="GP3673" s="81">
        <v>10</v>
      </c>
      <c r="GQ3673" s="81">
        <v>0</v>
      </c>
      <c r="GR3673" s="81" t="s">
        <v>448</v>
      </c>
      <c r="GS3673" s="81">
        <v>0</v>
      </c>
      <c r="GT3673" s="81">
        <v>0</v>
      </c>
      <c r="GU3673" s="81">
        <v>1.1148832299820636E-2</v>
      </c>
      <c r="GV3673" s="81">
        <v>2.7568051219218641</v>
      </c>
      <c r="GW3673" s="81">
        <v>1.1148832299820636E-2</v>
      </c>
      <c r="GX3673" s="81">
        <v>2.7568051219218641</v>
      </c>
      <c r="GY3673" s="81">
        <v>1.1148832299820636E-2</v>
      </c>
      <c r="GZ3673" s="81">
        <v>2.7568051219218641</v>
      </c>
    </row>
    <row r="3674" spans="98:208" x14ac:dyDescent="0.25">
      <c r="CT3674" s="81" t="s">
        <v>155</v>
      </c>
      <c r="CU3674" s="81" t="s">
        <v>476</v>
      </c>
      <c r="CV3674" s="81" t="s">
        <v>458</v>
      </c>
      <c r="CW3674" s="81">
        <v>2025</v>
      </c>
      <c r="CX3674" s="81">
        <v>0</v>
      </c>
      <c r="CY3674" s="81">
        <v>0</v>
      </c>
      <c r="CZ3674" s="81">
        <v>0</v>
      </c>
      <c r="DA3674" s="81">
        <v>0</v>
      </c>
      <c r="DB3674" s="81">
        <v>9129.7460702375702</v>
      </c>
      <c r="DC3674" s="81">
        <v>233.23007680796559</v>
      </c>
      <c r="DD3674" s="81">
        <v>8896.5159934296044</v>
      </c>
      <c r="DE3674" s="81">
        <v>0</v>
      </c>
      <c r="DF3674" s="81">
        <v>2.6002430136062946</v>
      </c>
      <c r="DG3674" s="81">
        <v>2.6002430136062946</v>
      </c>
      <c r="DH3674" s="81">
        <v>2.6002430136062946</v>
      </c>
      <c r="DI3674" s="81">
        <v>2.6002430136062946</v>
      </c>
      <c r="DJ3674" s="81">
        <v>4.6092365849123354E-6</v>
      </c>
      <c r="DL3674" s="81">
        <v>0</v>
      </c>
      <c r="DM3674" s="81">
        <v>1.1985135227976836E-5</v>
      </c>
      <c r="DN3674" s="81">
        <v>1.1985135227976836E-5</v>
      </c>
      <c r="DO3674" s="81">
        <v>0</v>
      </c>
      <c r="DP3674" s="81">
        <v>1.1985135227976836E-5</v>
      </c>
      <c r="DQ3674" s="81">
        <v>1.1985135227976836E-5</v>
      </c>
      <c r="DR3674" s="81">
        <v>0</v>
      </c>
      <c r="DS3674" s="81">
        <v>1.1985135227976836E-5</v>
      </c>
      <c r="DT3674" s="81">
        <v>1.1985135227976836E-5</v>
      </c>
      <c r="DU3674" s="81">
        <v>0</v>
      </c>
      <c r="DV3674" s="81">
        <v>1.1985135227976836E-5</v>
      </c>
      <c r="DW3674" s="81">
        <v>1.1985135227976836E-5</v>
      </c>
      <c r="GE3674" s="81" t="s">
        <v>449</v>
      </c>
      <c r="GF3674" s="81" t="s">
        <v>155</v>
      </c>
      <c r="GG3674" s="81" t="s">
        <v>478</v>
      </c>
      <c r="GH3674" s="81" t="s">
        <v>461</v>
      </c>
      <c r="GI3674" s="81">
        <v>2031</v>
      </c>
      <c r="GJ3674" s="81" t="s">
        <v>201</v>
      </c>
      <c r="GK3674" s="81">
        <v>247.27299216494771</v>
      </c>
      <c r="GL3674" s="81">
        <v>226.474885</v>
      </c>
      <c r="GM3674" s="81">
        <v>2031</v>
      </c>
      <c r="GN3674" s="81" t="s">
        <v>173</v>
      </c>
      <c r="GO3674" s="81">
        <v>1.1148832299820636E-2</v>
      </c>
      <c r="GP3674" s="81">
        <v>10</v>
      </c>
      <c r="GQ3674" s="81">
        <v>0</v>
      </c>
      <c r="GR3674" s="81" t="s">
        <v>448</v>
      </c>
      <c r="GS3674" s="81">
        <v>0</v>
      </c>
      <c r="GT3674" s="81">
        <v>0</v>
      </c>
      <c r="GU3674" s="81">
        <v>0</v>
      </c>
      <c r="GV3674" s="81">
        <v>0</v>
      </c>
      <c r="GW3674" s="81">
        <v>1.1148832299820636E-2</v>
      </c>
      <c r="GX3674" s="81">
        <v>2.7568051219218641</v>
      </c>
      <c r="GY3674" s="81">
        <v>1.1148832299820636E-2</v>
      </c>
      <c r="GZ3674" s="81">
        <v>2.7568051219218641</v>
      </c>
    </row>
    <row r="3675" spans="98:208" x14ac:dyDescent="0.25">
      <c r="CT3675" s="81" t="s">
        <v>155</v>
      </c>
      <c r="CU3675" s="81" t="s">
        <v>476</v>
      </c>
      <c r="CV3675" s="81" t="s">
        <v>458</v>
      </c>
      <c r="CW3675" s="81">
        <v>2026</v>
      </c>
      <c r="CX3675" s="81">
        <v>0</v>
      </c>
      <c r="CY3675" s="81">
        <v>0</v>
      </c>
      <c r="CZ3675" s="81">
        <v>0</v>
      </c>
      <c r="DA3675" s="81">
        <v>0</v>
      </c>
      <c r="DB3675" s="81">
        <v>9129.7460702375702</v>
      </c>
      <c r="DC3675" s="81">
        <v>233.23007680796559</v>
      </c>
      <c r="DD3675" s="81">
        <v>8896.5159934296044</v>
      </c>
      <c r="DE3675" s="81">
        <v>0</v>
      </c>
      <c r="DF3675" s="81">
        <v>2.6002430136062946</v>
      </c>
      <c r="DG3675" s="81">
        <v>2.6002430136062946</v>
      </c>
      <c r="DH3675" s="81">
        <v>2.6002430136062946</v>
      </c>
      <c r="DI3675" s="81">
        <v>2.6002430136062946</v>
      </c>
      <c r="DJ3675" s="81">
        <v>4.6092365849123354E-6</v>
      </c>
      <c r="DL3675" s="81">
        <v>0</v>
      </c>
      <c r="DM3675" s="81">
        <v>1.1985135227976836E-5</v>
      </c>
      <c r="DN3675" s="81">
        <v>1.1985135227976836E-5</v>
      </c>
      <c r="DO3675" s="81">
        <v>0</v>
      </c>
      <c r="DP3675" s="81">
        <v>1.1985135227976836E-5</v>
      </c>
      <c r="DQ3675" s="81">
        <v>1.1985135227976836E-5</v>
      </c>
      <c r="DR3675" s="81">
        <v>0</v>
      </c>
      <c r="DS3675" s="81">
        <v>1.1985135227976836E-5</v>
      </c>
      <c r="DT3675" s="81">
        <v>1.1985135227976836E-5</v>
      </c>
      <c r="DU3675" s="81">
        <v>0</v>
      </c>
      <c r="DV3675" s="81">
        <v>1.1985135227976836E-5</v>
      </c>
      <c r="DW3675" s="81">
        <v>1.1985135227976836E-5</v>
      </c>
      <c r="GE3675" s="81" t="s">
        <v>449</v>
      </c>
      <c r="GF3675" s="81" t="s">
        <v>155</v>
      </c>
      <c r="GG3675" s="81" t="s">
        <v>478</v>
      </c>
      <c r="GH3675" s="81" t="s">
        <v>461</v>
      </c>
      <c r="GI3675" s="81">
        <v>2032</v>
      </c>
      <c r="GJ3675" s="81" t="s">
        <v>201</v>
      </c>
      <c r="GK3675" s="81">
        <v>247.27299216494771</v>
      </c>
      <c r="GL3675" s="81">
        <v>226.474885</v>
      </c>
      <c r="GM3675" s="81">
        <v>2032</v>
      </c>
      <c r="GN3675" s="81" t="s">
        <v>173</v>
      </c>
      <c r="GO3675" s="81">
        <v>1.1148832299820636E-2</v>
      </c>
      <c r="GP3675" s="81">
        <v>10</v>
      </c>
      <c r="GQ3675" s="81">
        <v>0</v>
      </c>
      <c r="GR3675" s="81" t="s">
        <v>448</v>
      </c>
      <c r="GS3675" s="81">
        <v>0</v>
      </c>
      <c r="GT3675" s="81">
        <v>0</v>
      </c>
      <c r="GU3675" s="81">
        <v>0</v>
      </c>
      <c r="GV3675" s="81">
        <v>0</v>
      </c>
      <c r="GW3675" s="81">
        <v>0</v>
      </c>
      <c r="GX3675" s="81">
        <v>0</v>
      </c>
      <c r="GY3675" s="81">
        <v>1.1148832299820636E-2</v>
      </c>
      <c r="GZ3675" s="81">
        <v>2.7568051219218641</v>
      </c>
    </row>
    <row r="3676" spans="98:208" x14ac:dyDescent="0.25">
      <c r="CT3676" s="81" t="s">
        <v>155</v>
      </c>
      <c r="CU3676" s="81" t="s">
        <v>476</v>
      </c>
      <c r="CV3676" s="81" t="s">
        <v>458</v>
      </c>
      <c r="CW3676" s="81">
        <v>2027</v>
      </c>
      <c r="CX3676" s="81">
        <v>0</v>
      </c>
      <c r="CY3676" s="81">
        <v>0</v>
      </c>
      <c r="CZ3676" s="81">
        <v>0</v>
      </c>
      <c r="DA3676" s="81">
        <v>0</v>
      </c>
      <c r="DB3676" s="81">
        <v>9129.7460702375702</v>
      </c>
      <c r="DC3676" s="81">
        <v>233.23007680796559</v>
      </c>
      <c r="DD3676" s="81">
        <v>8896.5159934296044</v>
      </c>
      <c r="DE3676" s="81">
        <v>0</v>
      </c>
      <c r="DF3676" s="81">
        <v>2.6002430136062946</v>
      </c>
      <c r="DG3676" s="81">
        <v>2.6002430136062946</v>
      </c>
      <c r="DH3676" s="81">
        <v>2.6002430136062946</v>
      </c>
      <c r="DI3676" s="81">
        <v>2.6002430136062946</v>
      </c>
      <c r="DJ3676" s="81">
        <v>4.6092365849123354E-6</v>
      </c>
      <c r="DL3676" s="81">
        <v>0</v>
      </c>
      <c r="DM3676" s="81">
        <v>1.1985135227976836E-5</v>
      </c>
      <c r="DN3676" s="81">
        <v>1.1985135227976836E-5</v>
      </c>
      <c r="DO3676" s="81">
        <v>0</v>
      </c>
      <c r="DP3676" s="81">
        <v>1.1985135227976836E-5</v>
      </c>
      <c r="DQ3676" s="81">
        <v>1.1985135227976836E-5</v>
      </c>
      <c r="DR3676" s="81">
        <v>0</v>
      </c>
      <c r="DS3676" s="81">
        <v>1.1985135227976836E-5</v>
      </c>
      <c r="DT3676" s="81">
        <v>1.1985135227976836E-5</v>
      </c>
      <c r="DU3676" s="81">
        <v>0</v>
      </c>
      <c r="DV3676" s="81">
        <v>1.1985135227976836E-5</v>
      </c>
      <c r="DW3676" s="81">
        <v>1.1985135227976836E-5</v>
      </c>
      <c r="GE3676" s="81" t="s">
        <v>449</v>
      </c>
      <c r="GF3676" s="81" t="s">
        <v>155</v>
      </c>
      <c r="GG3676" s="81" t="s">
        <v>478</v>
      </c>
      <c r="GH3676" s="81" t="s">
        <v>451</v>
      </c>
      <c r="GI3676" s="81">
        <v>2021</v>
      </c>
      <c r="GJ3676" s="81" t="s">
        <v>201</v>
      </c>
      <c r="GK3676" s="81">
        <v>222.22942162783389</v>
      </c>
      <c r="GL3676" s="81">
        <v>226.474885</v>
      </c>
      <c r="GM3676" s="81">
        <v>2021</v>
      </c>
      <c r="GN3676" s="81" t="s">
        <v>173</v>
      </c>
      <c r="GO3676" s="81">
        <v>1.1148832299820636E-2</v>
      </c>
      <c r="GP3676" s="81">
        <v>10</v>
      </c>
      <c r="GQ3676" s="81">
        <v>0</v>
      </c>
      <c r="GR3676" s="81" t="s">
        <v>448</v>
      </c>
      <c r="GS3676" s="81">
        <v>1.1148832299820636E-2</v>
      </c>
      <c r="GT3676" s="81">
        <v>2.4775985538148531</v>
      </c>
      <c r="GU3676" s="81">
        <v>1.1148832299820636E-2</v>
      </c>
      <c r="GV3676" s="81">
        <v>2.4775985538148531</v>
      </c>
      <c r="GW3676" s="81">
        <v>0</v>
      </c>
      <c r="GX3676" s="81">
        <v>0</v>
      </c>
      <c r="GY3676" s="81">
        <v>0</v>
      </c>
      <c r="GZ3676" s="81">
        <v>0</v>
      </c>
    </row>
    <row r="3677" spans="98:208" x14ac:dyDescent="0.25">
      <c r="CT3677" s="81" t="s">
        <v>155</v>
      </c>
      <c r="CU3677" s="81" t="s">
        <v>476</v>
      </c>
      <c r="CV3677" s="81" t="s">
        <v>458</v>
      </c>
      <c r="CW3677" s="81">
        <v>2028</v>
      </c>
      <c r="CX3677" s="81">
        <v>0</v>
      </c>
      <c r="CY3677" s="81">
        <v>0</v>
      </c>
      <c r="CZ3677" s="81">
        <v>0</v>
      </c>
      <c r="DA3677" s="81">
        <v>0</v>
      </c>
      <c r="DB3677" s="81">
        <v>9534.9220877105236</v>
      </c>
      <c r="DC3677" s="81">
        <v>247.27299216497491</v>
      </c>
      <c r="DD3677" s="81">
        <v>9287.6490955455483</v>
      </c>
      <c r="DE3677" s="81">
        <v>0</v>
      </c>
      <c r="DF3677" s="81">
        <v>2.7568051219221674</v>
      </c>
      <c r="DG3677" s="81">
        <v>2.7568051219221674</v>
      </c>
      <c r="DH3677" s="81">
        <v>2.7568051219221674</v>
      </c>
      <c r="DI3677" s="81">
        <v>2.7568051219221674</v>
      </c>
      <c r="DJ3677" s="81">
        <v>4.6092365849123354E-6</v>
      </c>
      <c r="DL3677" s="81">
        <v>0</v>
      </c>
      <c r="DM3677" s="81">
        <v>1.2706767025437365E-5</v>
      </c>
      <c r="DN3677" s="81">
        <v>1.2706767025437365E-5</v>
      </c>
      <c r="DO3677" s="81">
        <v>0</v>
      </c>
      <c r="DP3677" s="81">
        <v>1.2706767025437365E-5</v>
      </c>
      <c r="DQ3677" s="81">
        <v>1.2706767025437365E-5</v>
      </c>
      <c r="DR3677" s="81">
        <v>0</v>
      </c>
      <c r="DS3677" s="81">
        <v>1.2706767025437365E-5</v>
      </c>
      <c r="DT3677" s="81">
        <v>1.2706767025437365E-5</v>
      </c>
      <c r="DU3677" s="81">
        <v>0</v>
      </c>
      <c r="DV3677" s="81">
        <v>1.2706767025437365E-5</v>
      </c>
      <c r="DW3677" s="81">
        <v>1.2706767025437365E-5</v>
      </c>
      <c r="GE3677" s="81" t="s">
        <v>449</v>
      </c>
      <c r="GF3677" s="81" t="s">
        <v>155</v>
      </c>
      <c r="GG3677" s="81" t="s">
        <v>478</v>
      </c>
      <c r="GH3677" s="81" t="s">
        <v>451</v>
      </c>
      <c r="GI3677" s="81">
        <v>2022</v>
      </c>
      <c r="GJ3677" s="81" t="s">
        <v>201</v>
      </c>
      <c r="GK3677" s="81">
        <v>222.22942162783389</v>
      </c>
      <c r="GL3677" s="81">
        <v>226.474885</v>
      </c>
      <c r="GM3677" s="81">
        <v>2022</v>
      </c>
      <c r="GN3677" s="81" t="s">
        <v>173</v>
      </c>
      <c r="GO3677" s="81">
        <v>1.1148832299820636E-2</v>
      </c>
      <c r="GP3677" s="81">
        <v>10</v>
      </c>
      <c r="GQ3677" s="81">
        <v>0</v>
      </c>
      <c r="GR3677" s="81" t="s">
        <v>448</v>
      </c>
      <c r="GS3677" s="81">
        <v>1.1148832299820636E-2</v>
      </c>
      <c r="GT3677" s="81">
        <v>2.4775985538148531</v>
      </c>
      <c r="GU3677" s="81">
        <v>1.1148832299820636E-2</v>
      </c>
      <c r="GV3677" s="81">
        <v>2.4775985538148531</v>
      </c>
      <c r="GW3677" s="81">
        <v>1.1148832299820636E-2</v>
      </c>
      <c r="GX3677" s="81">
        <v>2.4775985538148531</v>
      </c>
      <c r="GY3677" s="81">
        <v>0</v>
      </c>
      <c r="GZ3677" s="81">
        <v>0</v>
      </c>
    </row>
    <row r="3678" spans="98:208" x14ac:dyDescent="0.25">
      <c r="CT3678" s="81" t="s">
        <v>155</v>
      </c>
      <c r="CU3678" s="81" t="s">
        <v>476</v>
      </c>
      <c r="CV3678" s="81" t="s">
        <v>458</v>
      </c>
      <c r="CW3678" s="81">
        <v>2029</v>
      </c>
      <c r="CX3678" s="81">
        <v>0</v>
      </c>
      <c r="CY3678" s="81">
        <v>0</v>
      </c>
      <c r="CZ3678" s="81">
        <v>0</v>
      </c>
      <c r="DA3678" s="81">
        <v>0</v>
      </c>
      <c r="DB3678" s="81">
        <v>9534.9220877105236</v>
      </c>
      <c r="DC3678" s="81">
        <v>247.27299216497491</v>
      </c>
      <c r="DD3678" s="81">
        <v>9287.6490955455483</v>
      </c>
      <c r="DE3678" s="81">
        <v>0</v>
      </c>
      <c r="DF3678" s="81">
        <v>2.7568051219221674</v>
      </c>
      <c r="DG3678" s="81">
        <v>2.7568051219221674</v>
      </c>
      <c r="DH3678" s="81">
        <v>2.7568051219221674</v>
      </c>
      <c r="DI3678" s="81">
        <v>2.7568051219221674</v>
      </c>
      <c r="DJ3678" s="81">
        <v>4.6092365849123354E-6</v>
      </c>
      <c r="DL3678" s="81">
        <v>0</v>
      </c>
      <c r="DM3678" s="81">
        <v>1.2706767025437365E-5</v>
      </c>
      <c r="DN3678" s="81">
        <v>1.2706767025437365E-5</v>
      </c>
      <c r="DO3678" s="81">
        <v>0</v>
      </c>
      <c r="DP3678" s="81">
        <v>1.2706767025437365E-5</v>
      </c>
      <c r="DQ3678" s="81">
        <v>1.2706767025437365E-5</v>
      </c>
      <c r="DR3678" s="81">
        <v>0</v>
      </c>
      <c r="DS3678" s="81">
        <v>1.2706767025437365E-5</v>
      </c>
      <c r="DT3678" s="81">
        <v>1.2706767025437365E-5</v>
      </c>
      <c r="DU3678" s="81">
        <v>0</v>
      </c>
      <c r="DV3678" s="81">
        <v>1.2706767025437365E-5</v>
      </c>
      <c r="DW3678" s="81">
        <v>1.2706767025437365E-5</v>
      </c>
      <c r="GE3678" s="81" t="s">
        <v>449</v>
      </c>
      <c r="GF3678" s="81" t="s">
        <v>155</v>
      </c>
      <c r="GG3678" s="81" t="s">
        <v>478</v>
      </c>
      <c r="GH3678" s="81" t="s">
        <v>451</v>
      </c>
      <c r="GI3678" s="81">
        <v>2023</v>
      </c>
      <c r="GJ3678" s="81" t="s">
        <v>201</v>
      </c>
      <c r="GK3678" s="81">
        <v>233.23007680794271</v>
      </c>
      <c r="GL3678" s="81">
        <v>226.474885</v>
      </c>
      <c r="GM3678" s="81">
        <v>2023</v>
      </c>
      <c r="GN3678" s="81" t="s">
        <v>173</v>
      </c>
      <c r="GO3678" s="81">
        <v>1.1148832299820636E-2</v>
      </c>
      <c r="GP3678" s="81">
        <v>10</v>
      </c>
      <c r="GQ3678" s="81">
        <v>0</v>
      </c>
      <c r="GR3678" s="81" t="s">
        <v>448</v>
      </c>
      <c r="GS3678" s="81">
        <v>1.1148832299820636E-2</v>
      </c>
      <c r="GT3678" s="81">
        <v>2.6002430136060397</v>
      </c>
      <c r="GU3678" s="81">
        <v>1.1148832299820636E-2</v>
      </c>
      <c r="GV3678" s="81">
        <v>2.6002430136060397</v>
      </c>
      <c r="GW3678" s="81">
        <v>1.1148832299820636E-2</v>
      </c>
      <c r="GX3678" s="81">
        <v>2.6002430136060397</v>
      </c>
      <c r="GY3678" s="81">
        <v>1.1148832299820636E-2</v>
      </c>
      <c r="GZ3678" s="81">
        <v>2.6002430136060397</v>
      </c>
    </row>
    <row r="3679" spans="98:208" x14ac:dyDescent="0.25">
      <c r="CT3679" s="81" t="s">
        <v>155</v>
      </c>
      <c r="CU3679" s="81" t="s">
        <v>476</v>
      </c>
      <c r="CV3679" s="81" t="s">
        <v>458</v>
      </c>
      <c r="CW3679" s="81">
        <v>2030</v>
      </c>
      <c r="CX3679" s="81">
        <v>0</v>
      </c>
      <c r="CY3679" s="81">
        <v>0</v>
      </c>
      <c r="CZ3679" s="81">
        <v>0</v>
      </c>
      <c r="DA3679" s="81">
        <v>0</v>
      </c>
      <c r="DB3679" s="81">
        <v>9534.9220877105236</v>
      </c>
      <c r="DC3679" s="81">
        <v>247.27299216497491</v>
      </c>
      <c r="DD3679" s="81">
        <v>9287.6490955455483</v>
      </c>
      <c r="DE3679" s="81">
        <v>0</v>
      </c>
      <c r="DF3679" s="81">
        <v>0</v>
      </c>
      <c r="DG3679" s="81">
        <v>2.7568051219221674</v>
      </c>
      <c r="DH3679" s="81">
        <v>2.7568051219221674</v>
      </c>
      <c r="DI3679" s="81">
        <v>2.7568051219221674</v>
      </c>
      <c r="DJ3679" s="81">
        <v>4.6092365849123354E-6</v>
      </c>
      <c r="DL3679" s="81">
        <v>0</v>
      </c>
      <c r="DM3679" s="81">
        <v>0</v>
      </c>
      <c r="DN3679" s="81">
        <v>0</v>
      </c>
      <c r="DO3679" s="81">
        <v>0</v>
      </c>
      <c r="DP3679" s="81">
        <v>1.2706767025437365E-5</v>
      </c>
      <c r="DQ3679" s="81">
        <v>1.2706767025437365E-5</v>
      </c>
      <c r="DR3679" s="81">
        <v>0</v>
      </c>
      <c r="DS3679" s="81">
        <v>1.2706767025437365E-5</v>
      </c>
      <c r="DT3679" s="81">
        <v>1.2706767025437365E-5</v>
      </c>
      <c r="DU3679" s="81">
        <v>0</v>
      </c>
      <c r="DV3679" s="81">
        <v>1.2706767025437365E-5</v>
      </c>
      <c r="DW3679" s="81">
        <v>1.2706767025437365E-5</v>
      </c>
      <c r="GE3679" s="81" t="s">
        <v>449</v>
      </c>
      <c r="GF3679" s="81" t="s">
        <v>155</v>
      </c>
      <c r="GG3679" s="81" t="s">
        <v>478</v>
      </c>
      <c r="GH3679" s="81" t="s">
        <v>451</v>
      </c>
      <c r="GI3679" s="81">
        <v>2024</v>
      </c>
      <c r="GJ3679" s="81" t="s">
        <v>201</v>
      </c>
      <c r="GK3679" s="81">
        <v>233.23007680794271</v>
      </c>
      <c r="GL3679" s="81">
        <v>226.474885</v>
      </c>
      <c r="GM3679" s="81">
        <v>2024</v>
      </c>
      <c r="GN3679" s="81" t="s">
        <v>173</v>
      </c>
      <c r="GO3679" s="81">
        <v>1.1148832299820636E-2</v>
      </c>
      <c r="GP3679" s="81">
        <v>10</v>
      </c>
      <c r="GQ3679" s="81">
        <v>0</v>
      </c>
      <c r="GR3679" s="81" t="s">
        <v>448</v>
      </c>
      <c r="GS3679" s="81">
        <v>1.1148832299820636E-2</v>
      </c>
      <c r="GT3679" s="81">
        <v>2.6002430136060397</v>
      </c>
      <c r="GU3679" s="81">
        <v>1.1148832299820636E-2</v>
      </c>
      <c r="GV3679" s="81">
        <v>2.6002430136060397</v>
      </c>
      <c r="GW3679" s="81">
        <v>1.1148832299820636E-2</v>
      </c>
      <c r="GX3679" s="81">
        <v>2.6002430136060397</v>
      </c>
      <c r="GY3679" s="81">
        <v>1.1148832299820636E-2</v>
      </c>
      <c r="GZ3679" s="81">
        <v>2.6002430136060397</v>
      </c>
    </row>
    <row r="3680" spans="98:208" x14ac:dyDescent="0.25">
      <c r="CT3680" s="81" t="s">
        <v>155</v>
      </c>
      <c r="CU3680" s="81" t="s">
        <v>476</v>
      </c>
      <c r="CV3680" s="81" t="s">
        <v>458</v>
      </c>
      <c r="CW3680" s="81">
        <v>2031</v>
      </c>
      <c r="CX3680" s="81">
        <v>0</v>
      </c>
      <c r="CY3680" s="81">
        <v>0</v>
      </c>
      <c r="CZ3680" s="81">
        <v>0</v>
      </c>
      <c r="DA3680" s="81">
        <v>0</v>
      </c>
      <c r="DB3680" s="81">
        <v>9534.9220877105236</v>
      </c>
      <c r="DC3680" s="81">
        <v>247.27299216497491</v>
      </c>
      <c r="DD3680" s="81">
        <v>9287.6490955455483</v>
      </c>
      <c r="DE3680" s="81">
        <v>0</v>
      </c>
      <c r="DF3680" s="81">
        <v>0</v>
      </c>
      <c r="DG3680" s="81">
        <v>0</v>
      </c>
      <c r="DH3680" s="81">
        <v>2.7568051219221674</v>
      </c>
      <c r="DI3680" s="81">
        <v>2.7568051219221674</v>
      </c>
      <c r="DJ3680" s="81">
        <v>4.6092365849123354E-6</v>
      </c>
      <c r="DL3680" s="81">
        <v>0</v>
      </c>
      <c r="DM3680" s="81">
        <v>0</v>
      </c>
      <c r="DN3680" s="81">
        <v>0</v>
      </c>
      <c r="DO3680" s="81">
        <v>0</v>
      </c>
      <c r="DP3680" s="81">
        <v>0</v>
      </c>
      <c r="DQ3680" s="81">
        <v>0</v>
      </c>
      <c r="DR3680" s="81">
        <v>0</v>
      </c>
      <c r="DS3680" s="81">
        <v>1.2706767025437365E-5</v>
      </c>
      <c r="DT3680" s="81">
        <v>1.2706767025437365E-5</v>
      </c>
      <c r="DU3680" s="81">
        <v>0</v>
      </c>
      <c r="DV3680" s="81">
        <v>1.2706767025437365E-5</v>
      </c>
      <c r="DW3680" s="81">
        <v>1.2706767025437365E-5</v>
      </c>
      <c r="GE3680" s="81" t="s">
        <v>449</v>
      </c>
      <c r="GF3680" s="81" t="s">
        <v>155</v>
      </c>
      <c r="GG3680" s="81" t="s">
        <v>478</v>
      </c>
      <c r="GH3680" s="81" t="s">
        <v>451</v>
      </c>
      <c r="GI3680" s="81">
        <v>2025</v>
      </c>
      <c r="GJ3680" s="81" t="s">
        <v>201</v>
      </c>
      <c r="GK3680" s="81">
        <v>233.23007680794271</v>
      </c>
      <c r="GL3680" s="81">
        <v>226.474885</v>
      </c>
      <c r="GM3680" s="81">
        <v>2025</v>
      </c>
      <c r="GN3680" s="81" t="s">
        <v>173</v>
      </c>
      <c r="GO3680" s="81">
        <v>1.1148832299820636E-2</v>
      </c>
      <c r="GP3680" s="81">
        <v>10</v>
      </c>
      <c r="GQ3680" s="81">
        <v>0</v>
      </c>
      <c r="GR3680" s="81" t="s">
        <v>448</v>
      </c>
      <c r="GS3680" s="81">
        <v>1.1148832299820636E-2</v>
      </c>
      <c r="GT3680" s="81">
        <v>2.6002430136060397</v>
      </c>
      <c r="GU3680" s="81">
        <v>1.1148832299820636E-2</v>
      </c>
      <c r="GV3680" s="81">
        <v>2.6002430136060397</v>
      </c>
      <c r="GW3680" s="81">
        <v>1.1148832299820636E-2</v>
      </c>
      <c r="GX3680" s="81">
        <v>2.6002430136060397</v>
      </c>
      <c r="GY3680" s="81">
        <v>1.1148832299820636E-2</v>
      </c>
      <c r="GZ3680" s="81">
        <v>2.6002430136060397</v>
      </c>
    </row>
    <row r="3681" spans="98:208" x14ac:dyDescent="0.25">
      <c r="CT3681" s="81" t="s">
        <v>155</v>
      </c>
      <c r="CU3681" s="81" t="s">
        <v>476</v>
      </c>
      <c r="CV3681" s="81" t="s">
        <v>458</v>
      </c>
      <c r="CW3681" s="81">
        <v>2032</v>
      </c>
      <c r="CX3681" s="81">
        <v>0</v>
      </c>
      <c r="CY3681" s="81">
        <v>0</v>
      </c>
      <c r="CZ3681" s="81">
        <v>0</v>
      </c>
      <c r="DA3681" s="81">
        <v>0</v>
      </c>
      <c r="DB3681" s="81">
        <v>9534.9220877105236</v>
      </c>
      <c r="DC3681" s="81">
        <v>247.27299216497491</v>
      </c>
      <c r="DD3681" s="81">
        <v>9287.6490955455483</v>
      </c>
      <c r="DE3681" s="81">
        <v>0</v>
      </c>
      <c r="DF3681" s="81">
        <v>0</v>
      </c>
      <c r="DG3681" s="81">
        <v>0</v>
      </c>
      <c r="DH3681" s="81">
        <v>0</v>
      </c>
      <c r="DI3681" s="81">
        <v>2.7568051219221674</v>
      </c>
      <c r="DJ3681" s="81">
        <v>4.6092365849123354E-6</v>
      </c>
      <c r="DL3681" s="81">
        <v>0</v>
      </c>
      <c r="DM3681" s="81">
        <v>0</v>
      </c>
      <c r="DN3681" s="81">
        <v>0</v>
      </c>
      <c r="DO3681" s="81">
        <v>0</v>
      </c>
      <c r="DP3681" s="81">
        <v>0</v>
      </c>
      <c r="DQ3681" s="81">
        <v>0</v>
      </c>
      <c r="DR3681" s="81">
        <v>0</v>
      </c>
      <c r="DS3681" s="81">
        <v>0</v>
      </c>
      <c r="DT3681" s="81">
        <v>0</v>
      </c>
      <c r="DU3681" s="81">
        <v>0</v>
      </c>
      <c r="DV3681" s="81">
        <v>1.2706767025437365E-5</v>
      </c>
      <c r="DW3681" s="81">
        <v>1.2706767025437365E-5</v>
      </c>
      <c r="GE3681" s="81" t="s">
        <v>449</v>
      </c>
      <c r="GF3681" s="81" t="s">
        <v>155</v>
      </c>
      <c r="GG3681" s="81" t="s">
        <v>478</v>
      </c>
      <c r="GH3681" s="81" t="s">
        <v>451</v>
      </c>
      <c r="GI3681" s="81">
        <v>2026</v>
      </c>
      <c r="GJ3681" s="81" t="s">
        <v>201</v>
      </c>
      <c r="GK3681" s="81">
        <v>233.23007680794271</v>
      </c>
      <c r="GL3681" s="81">
        <v>226.474885</v>
      </c>
      <c r="GM3681" s="81">
        <v>2026</v>
      </c>
      <c r="GN3681" s="81" t="s">
        <v>173</v>
      </c>
      <c r="GO3681" s="81">
        <v>1.1148832299820636E-2</v>
      </c>
      <c r="GP3681" s="81">
        <v>10</v>
      </c>
      <c r="GQ3681" s="81">
        <v>0</v>
      </c>
      <c r="GR3681" s="81" t="s">
        <v>448</v>
      </c>
      <c r="GS3681" s="81">
        <v>1.1148832299820636E-2</v>
      </c>
      <c r="GT3681" s="81">
        <v>2.6002430136060397</v>
      </c>
      <c r="GU3681" s="81">
        <v>1.1148832299820636E-2</v>
      </c>
      <c r="GV3681" s="81">
        <v>2.6002430136060397</v>
      </c>
      <c r="GW3681" s="81">
        <v>1.1148832299820636E-2</v>
      </c>
      <c r="GX3681" s="81">
        <v>2.6002430136060397</v>
      </c>
      <c r="GY3681" s="81">
        <v>1.1148832299820636E-2</v>
      </c>
      <c r="GZ3681" s="81">
        <v>2.6002430136060397</v>
      </c>
    </row>
    <row r="3682" spans="98:208" x14ac:dyDescent="0.25">
      <c r="CT3682" s="81" t="s">
        <v>155</v>
      </c>
      <c r="CU3682" s="81" t="s">
        <v>476</v>
      </c>
      <c r="CV3682" s="81" t="s">
        <v>459</v>
      </c>
      <c r="CW3682" s="81">
        <v>2020</v>
      </c>
      <c r="CX3682" s="81">
        <v>0</v>
      </c>
      <c r="CY3682" s="81">
        <v>0</v>
      </c>
      <c r="CZ3682" s="81">
        <v>0</v>
      </c>
      <c r="DA3682" s="81">
        <v>0</v>
      </c>
      <c r="DB3682" s="81">
        <v>5.2405583313016528</v>
      </c>
      <c r="DC3682" s="81">
        <v>0.69641821681222493</v>
      </c>
      <c r="DD3682" s="81">
        <v>2.941964152281086</v>
      </c>
      <c r="DE3682" s="81">
        <v>1.602175962208304</v>
      </c>
      <c r="DF3682" s="81">
        <v>7.764249909779624E-3</v>
      </c>
      <c r="DG3682" s="81">
        <v>0</v>
      </c>
      <c r="DH3682" s="81">
        <v>0</v>
      </c>
      <c r="DI3682" s="81">
        <v>0</v>
      </c>
      <c r="DJ3682" s="81">
        <v>2.9621208207767901E-5</v>
      </c>
      <c r="DL3682" s="81">
        <v>0</v>
      </c>
      <c r="DM3682" s="81">
        <v>2.2998646315472538E-7</v>
      </c>
      <c r="DN3682" s="81">
        <v>2.2998646315472538E-7</v>
      </c>
      <c r="DO3682" s="81">
        <v>0</v>
      </c>
      <c r="DP3682" s="81">
        <v>0</v>
      </c>
      <c r="DQ3682" s="81">
        <v>0</v>
      </c>
      <c r="DR3682" s="81">
        <v>0</v>
      </c>
      <c r="DS3682" s="81">
        <v>0</v>
      </c>
      <c r="DT3682" s="81">
        <v>0</v>
      </c>
      <c r="DU3682" s="81">
        <v>0</v>
      </c>
      <c r="DV3682" s="81">
        <v>0</v>
      </c>
      <c r="DW3682" s="81">
        <v>0</v>
      </c>
      <c r="GE3682" s="81" t="s">
        <v>449</v>
      </c>
      <c r="GF3682" s="81" t="s">
        <v>155</v>
      </c>
      <c r="GG3682" s="81" t="s">
        <v>478</v>
      </c>
      <c r="GH3682" s="81" t="s">
        <v>451</v>
      </c>
      <c r="GI3682" s="81">
        <v>2027</v>
      </c>
      <c r="GJ3682" s="81" t="s">
        <v>201</v>
      </c>
      <c r="GK3682" s="81">
        <v>233.23007680794271</v>
      </c>
      <c r="GL3682" s="81">
        <v>226.474885</v>
      </c>
      <c r="GM3682" s="81">
        <v>2027</v>
      </c>
      <c r="GN3682" s="81" t="s">
        <v>173</v>
      </c>
      <c r="GO3682" s="81">
        <v>1.1148832299820636E-2</v>
      </c>
      <c r="GP3682" s="81">
        <v>10</v>
      </c>
      <c r="GQ3682" s="81">
        <v>0</v>
      </c>
      <c r="GR3682" s="81" t="s">
        <v>448</v>
      </c>
      <c r="GS3682" s="81">
        <v>1.1148832299820636E-2</v>
      </c>
      <c r="GT3682" s="81">
        <v>2.6002430136060397</v>
      </c>
      <c r="GU3682" s="81">
        <v>1.1148832299820636E-2</v>
      </c>
      <c r="GV3682" s="81">
        <v>2.6002430136060397</v>
      </c>
      <c r="GW3682" s="81">
        <v>1.1148832299820636E-2</v>
      </c>
      <c r="GX3682" s="81">
        <v>2.6002430136060397</v>
      </c>
      <c r="GY3682" s="81">
        <v>1.1148832299820636E-2</v>
      </c>
      <c r="GZ3682" s="81">
        <v>2.6002430136060397</v>
      </c>
    </row>
    <row r="3683" spans="98:208" x14ac:dyDescent="0.25">
      <c r="CT3683" s="81" t="s">
        <v>155</v>
      </c>
      <c r="CU3683" s="81" t="s">
        <v>476</v>
      </c>
      <c r="CV3683" s="81" t="s">
        <v>459</v>
      </c>
      <c r="CW3683" s="81">
        <v>2021</v>
      </c>
      <c r="CX3683" s="81">
        <v>0</v>
      </c>
      <c r="CY3683" s="81">
        <v>0</v>
      </c>
      <c r="CZ3683" s="81">
        <v>0</v>
      </c>
      <c r="DA3683" s="81">
        <v>0</v>
      </c>
      <c r="DB3683" s="81">
        <v>5.2405583313016528</v>
      </c>
      <c r="DC3683" s="81">
        <v>0.69641821681222493</v>
      </c>
      <c r="DD3683" s="81">
        <v>2.941964152281086</v>
      </c>
      <c r="DE3683" s="81">
        <v>1.602175962208304</v>
      </c>
      <c r="DF3683" s="81">
        <v>7.764249909779624E-3</v>
      </c>
      <c r="DG3683" s="81">
        <v>7.764249909779624E-3</v>
      </c>
      <c r="DH3683" s="81">
        <v>0</v>
      </c>
      <c r="DI3683" s="81">
        <v>0</v>
      </c>
      <c r="DJ3683" s="81">
        <v>2.9621208207767901E-5</v>
      </c>
      <c r="DL3683" s="81">
        <v>0</v>
      </c>
      <c r="DM3683" s="81">
        <v>2.2998646315472538E-7</v>
      </c>
      <c r="DN3683" s="81">
        <v>2.2998646315472538E-7</v>
      </c>
      <c r="DO3683" s="81">
        <v>0</v>
      </c>
      <c r="DP3683" s="81">
        <v>2.2998646315472538E-7</v>
      </c>
      <c r="DQ3683" s="81">
        <v>2.2998646315472538E-7</v>
      </c>
      <c r="DR3683" s="81">
        <v>0</v>
      </c>
      <c r="DS3683" s="81">
        <v>0</v>
      </c>
      <c r="DT3683" s="81">
        <v>0</v>
      </c>
      <c r="DU3683" s="81">
        <v>0</v>
      </c>
      <c r="DV3683" s="81">
        <v>0</v>
      </c>
      <c r="DW3683" s="81">
        <v>0</v>
      </c>
      <c r="GE3683" s="81" t="s">
        <v>449</v>
      </c>
      <c r="GF3683" s="81" t="s">
        <v>155</v>
      </c>
      <c r="GG3683" s="81" t="s">
        <v>478</v>
      </c>
      <c r="GH3683" s="81" t="s">
        <v>451</v>
      </c>
      <c r="GI3683" s="81">
        <v>2028</v>
      </c>
      <c r="GJ3683" s="81" t="s">
        <v>201</v>
      </c>
      <c r="GK3683" s="81">
        <v>247.27299216495069</v>
      </c>
      <c r="GL3683" s="81">
        <v>226.474885</v>
      </c>
      <c r="GM3683" s="81">
        <v>2028</v>
      </c>
      <c r="GN3683" s="81" t="s">
        <v>173</v>
      </c>
      <c r="GO3683" s="81">
        <v>1.1148832299820636E-2</v>
      </c>
      <c r="GP3683" s="81">
        <v>10</v>
      </c>
      <c r="GQ3683" s="81">
        <v>0</v>
      </c>
      <c r="GR3683" s="81" t="s">
        <v>448</v>
      </c>
      <c r="GS3683" s="81">
        <v>1.1148832299820636E-2</v>
      </c>
      <c r="GT3683" s="81">
        <v>2.7568051219218974</v>
      </c>
      <c r="GU3683" s="81">
        <v>1.1148832299820636E-2</v>
      </c>
      <c r="GV3683" s="81">
        <v>2.7568051219218974</v>
      </c>
      <c r="GW3683" s="81">
        <v>1.1148832299820636E-2</v>
      </c>
      <c r="GX3683" s="81">
        <v>2.7568051219218974</v>
      </c>
      <c r="GY3683" s="81">
        <v>1.1148832299820636E-2</v>
      </c>
      <c r="GZ3683" s="81">
        <v>2.7568051219218974</v>
      </c>
    </row>
    <row r="3684" spans="98:208" x14ac:dyDescent="0.25">
      <c r="CT3684" s="81" t="s">
        <v>155</v>
      </c>
      <c r="CU3684" s="81" t="s">
        <v>476</v>
      </c>
      <c r="CV3684" s="81" t="s">
        <v>459</v>
      </c>
      <c r="CW3684" s="81">
        <v>2022</v>
      </c>
      <c r="CX3684" s="81">
        <v>0</v>
      </c>
      <c r="CY3684" s="81">
        <v>0</v>
      </c>
      <c r="CZ3684" s="81">
        <v>0</v>
      </c>
      <c r="DA3684" s="81">
        <v>0</v>
      </c>
      <c r="DB3684" s="81">
        <v>5.2405583313016528</v>
      </c>
      <c r="DC3684" s="81">
        <v>0.69641821681222493</v>
      </c>
      <c r="DD3684" s="81">
        <v>2.941964152281086</v>
      </c>
      <c r="DE3684" s="81">
        <v>1.602175962208304</v>
      </c>
      <c r="DF3684" s="81">
        <v>7.764249909779624E-3</v>
      </c>
      <c r="DG3684" s="81">
        <v>7.764249909779624E-3</v>
      </c>
      <c r="DH3684" s="81">
        <v>7.764249909779624E-3</v>
      </c>
      <c r="DI3684" s="81">
        <v>0</v>
      </c>
      <c r="DJ3684" s="81">
        <v>2.9621208207767901E-5</v>
      </c>
      <c r="DL3684" s="81">
        <v>0</v>
      </c>
      <c r="DM3684" s="81">
        <v>2.2998646315472538E-7</v>
      </c>
      <c r="DN3684" s="81">
        <v>2.2998646315472538E-7</v>
      </c>
      <c r="DO3684" s="81">
        <v>0</v>
      </c>
      <c r="DP3684" s="81">
        <v>2.2998646315472538E-7</v>
      </c>
      <c r="DQ3684" s="81">
        <v>2.2998646315472538E-7</v>
      </c>
      <c r="DR3684" s="81">
        <v>0</v>
      </c>
      <c r="DS3684" s="81">
        <v>2.2998646315472538E-7</v>
      </c>
      <c r="DT3684" s="81">
        <v>2.2998646315472538E-7</v>
      </c>
      <c r="DU3684" s="81">
        <v>0</v>
      </c>
      <c r="DV3684" s="81">
        <v>0</v>
      </c>
      <c r="DW3684" s="81">
        <v>0</v>
      </c>
      <c r="GE3684" s="81" t="s">
        <v>449</v>
      </c>
      <c r="GF3684" s="81" t="s">
        <v>155</v>
      </c>
      <c r="GG3684" s="81" t="s">
        <v>478</v>
      </c>
      <c r="GH3684" s="81" t="s">
        <v>451</v>
      </c>
      <c r="GI3684" s="81">
        <v>2029</v>
      </c>
      <c r="GJ3684" s="81" t="s">
        <v>201</v>
      </c>
      <c r="GK3684" s="81">
        <v>247.27299216495069</v>
      </c>
      <c r="GL3684" s="81">
        <v>226.474885</v>
      </c>
      <c r="GM3684" s="81">
        <v>2029</v>
      </c>
      <c r="GN3684" s="81" t="s">
        <v>173</v>
      </c>
      <c r="GO3684" s="81">
        <v>1.1148832299820636E-2</v>
      </c>
      <c r="GP3684" s="81">
        <v>10</v>
      </c>
      <c r="GQ3684" s="81">
        <v>0</v>
      </c>
      <c r="GR3684" s="81" t="s">
        <v>448</v>
      </c>
      <c r="GS3684" s="81">
        <v>1.1148832299820636E-2</v>
      </c>
      <c r="GT3684" s="81">
        <v>2.7568051219218974</v>
      </c>
      <c r="GU3684" s="81">
        <v>1.1148832299820636E-2</v>
      </c>
      <c r="GV3684" s="81">
        <v>2.7568051219218974</v>
      </c>
      <c r="GW3684" s="81">
        <v>1.1148832299820636E-2</v>
      </c>
      <c r="GX3684" s="81">
        <v>2.7568051219218974</v>
      </c>
      <c r="GY3684" s="81">
        <v>1.1148832299820636E-2</v>
      </c>
      <c r="GZ3684" s="81">
        <v>2.7568051219218974</v>
      </c>
    </row>
    <row r="3685" spans="98:208" x14ac:dyDescent="0.25">
      <c r="CT3685" s="81" t="s">
        <v>155</v>
      </c>
      <c r="CU3685" s="81" t="s">
        <v>476</v>
      </c>
      <c r="CV3685" s="81" t="s">
        <v>459</v>
      </c>
      <c r="CW3685" s="81">
        <v>2023</v>
      </c>
      <c r="CX3685" s="81">
        <v>0</v>
      </c>
      <c r="CY3685" s="81">
        <v>0</v>
      </c>
      <c r="CZ3685" s="81">
        <v>0</v>
      </c>
      <c r="DA3685" s="81">
        <v>0</v>
      </c>
      <c r="DB3685" s="81">
        <v>5.4750346070078617</v>
      </c>
      <c r="DC3685" s="81">
        <v>0.71896016785819505</v>
      </c>
      <c r="DD3685" s="81">
        <v>3.0714971986151611</v>
      </c>
      <c r="DE3685" s="81">
        <v>1.6845772405344679</v>
      </c>
      <c r="DF3685" s="81">
        <v>8.0155663417019116E-3</v>
      </c>
      <c r="DG3685" s="81">
        <v>8.0155663417019116E-3</v>
      </c>
      <c r="DH3685" s="81">
        <v>8.0155663417019116E-3</v>
      </c>
      <c r="DI3685" s="81">
        <v>8.0155663417019116E-3</v>
      </c>
      <c r="DJ3685" s="81">
        <v>2.9621208207767901E-5</v>
      </c>
      <c r="DL3685" s="81">
        <v>0</v>
      </c>
      <c r="DM3685" s="81">
        <v>2.3743075951072879E-7</v>
      </c>
      <c r="DN3685" s="81">
        <v>2.3743075951072879E-7</v>
      </c>
      <c r="DO3685" s="81">
        <v>0</v>
      </c>
      <c r="DP3685" s="81">
        <v>2.3743075951072879E-7</v>
      </c>
      <c r="DQ3685" s="81">
        <v>2.3743075951072879E-7</v>
      </c>
      <c r="DR3685" s="81">
        <v>0</v>
      </c>
      <c r="DS3685" s="81">
        <v>2.3743075951072879E-7</v>
      </c>
      <c r="DT3685" s="81">
        <v>2.3743075951072879E-7</v>
      </c>
      <c r="DU3685" s="81">
        <v>0</v>
      </c>
      <c r="DV3685" s="81">
        <v>2.3743075951072879E-7</v>
      </c>
      <c r="DW3685" s="81">
        <v>2.3743075951072879E-7</v>
      </c>
      <c r="GE3685" s="81" t="s">
        <v>449</v>
      </c>
      <c r="GF3685" s="81" t="s">
        <v>155</v>
      </c>
      <c r="GG3685" s="81" t="s">
        <v>478</v>
      </c>
      <c r="GH3685" s="81" t="s">
        <v>451</v>
      </c>
      <c r="GI3685" s="81">
        <v>2030</v>
      </c>
      <c r="GJ3685" s="81" t="s">
        <v>201</v>
      </c>
      <c r="GK3685" s="81">
        <v>247.27299216495069</v>
      </c>
      <c r="GL3685" s="81">
        <v>226.474885</v>
      </c>
      <c r="GM3685" s="81">
        <v>2030</v>
      </c>
      <c r="GN3685" s="81" t="s">
        <v>173</v>
      </c>
      <c r="GO3685" s="81">
        <v>1.1148832299820636E-2</v>
      </c>
      <c r="GP3685" s="81">
        <v>10</v>
      </c>
      <c r="GQ3685" s="81">
        <v>0</v>
      </c>
      <c r="GR3685" s="81" t="s">
        <v>448</v>
      </c>
      <c r="GS3685" s="81">
        <v>0</v>
      </c>
      <c r="GT3685" s="81">
        <v>0</v>
      </c>
      <c r="GU3685" s="81">
        <v>1.1148832299820636E-2</v>
      </c>
      <c r="GV3685" s="81">
        <v>2.7568051219218974</v>
      </c>
      <c r="GW3685" s="81">
        <v>1.1148832299820636E-2</v>
      </c>
      <c r="GX3685" s="81">
        <v>2.7568051219218974</v>
      </c>
      <c r="GY3685" s="81">
        <v>1.1148832299820636E-2</v>
      </c>
      <c r="GZ3685" s="81">
        <v>2.7568051219218974</v>
      </c>
    </row>
    <row r="3686" spans="98:208" x14ac:dyDescent="0.25">
      <c r="CT3686" s="81" t="s">
        <v>155</v>
      </c>
      <c r="CU3686" s="81" t="s">
        <v>476</v>
      </c>
      <c r="CV3686" s="81" t="s">
        <v>459</v>
      </c>
      <c r="CW3686" s="81">
        <v>2024</v>
      </c>
      <c r="CX3686" s="81">
        <v>0</v>
      </c>
      <c r="CY3686" s="81">
        <v>0</v>
      </c>
      <c r="CZ3686" s="81">
        <v>0</v>
      </c>
      <c r="DA3686" s="81">
        <v>0</v>
      </c>
      <c r="DB3686" s="81">
        <v>5.4750346070078617</v>
      </c>
      <c r="DC3686" s="81">
        <v>0.71896016785819505</v>
      </c>
      <c r="DD3686" s="81">
        <v>3.0714971986151611</v>
      </c>
      <c r="DE3686" s="81">
        <v>1.6845772405344679</v>
      </c>
      <c r="DF3686" s="81">
        <v>8.0155663417019116E-3</v>
      </c>
      <c r="DG3686" s="81">
        <v>8.0155663417019116E-3</v>
      </c>
      <c r="DH3686" s="81">
        <v>8.0155663417019116E-3</v>
      </c>
      <c r="DI3686" s="81">
        <v>8.0155663417019116E-3</v>
      </c>
      <c r="DJ3686" s="81">
        <v>2.9621208207767901E-5</v>
      </c>
      <c r="DL3686" s="81">
        <v>0</v>
      </c>
      <c r="DM3686" s="81">
        <v>2.3743075951072879E-7</v>
      </c>
      <c r="DN3686" s="81">
        <v>2.3743075951072879E-7</v>
      </c>
      <c r="DO3686" s="81">
        <v>0</v>
      </c>
      <c r="DP3686" s="81">
        <v>2.3743075951072879E-7</v>
      </c>
      <c r="DQ3686" s="81">
        <v>2.3743075951072879E-7</v>
      </c>
      <c r="DR3686" s="81">
        <v>0</v>
      </c>
      <c r="DS3686" s="81">
        <v>2.3743075951072879E-7</v>
      </c>
      <c r="DT3686" s="81">
        <v>2.3743075951072879E-7</v>
      </c>
      <c r="DU3686" s="81">
        <v>0</v>
      </c>
      <c r="DV3686" s="81">
        <v>2.3743075951072879E-7</v>
      </c>
      <c r="DW3686" s="81">
        <v>2.3743075951072879E-7</v>
      </c>
      <c r="GE3686" s="81" t="s">
        <v>449</v>
      </c>
      <c r="GF3686" s="81" t="s">
        <v>155</v>
      </c>
      <c r="GG3686" s="81" t="s">
        <v>478</v>
      </c>
      <c r="GH3686" s="81" t="s">
        <v>451</v>
      </c>
      <c r="GI3686" s="81">
        <v>2031</v>
      </c>
      <c r="GJ3686" s="81" t="s">
        <v>201</v>
      </c>
      <c r="GK3686" s="81">
        <v>247.27299216495069</v>
      </c>
      <c r="GL3686" s="81">
        <v>226.474885</v>
      </c>
      <c r="GM3686" s="81">
        <v>2031</v>
      </c>
      <c r="GN3686" s="81" t="s">
        <v>173</v>
      </c>
      <c r="GO3686" s="81">
        <v>1.1148832299820636E-2</v>
      </c>
      <c r="GP3686" s="81">
        <v>10</v>
      </c>
      <c r="GQ3686" s="81">
        <v>0</v>
      </c>
      <c r="GR3686" s="81" t="s">
        <v>448</v>
      </c>
      <c r="GS3686" s="81">
        <v>0</v>
      </c>
      <c r="GT3686" s="81">
        <v>0</v>
      </c>
      <c r="GU3686" s="81">
        <v>0</v>
      </c>
      <c r="GV3686" s="81">
        <v>0</v>
      </c>
      <c r="GW3686" s="81">
        <v>1.1148832299820636E-2</v>
      </c>
      <c r="GX3686" s="81">
        <v>2.7568051219218974</v>
      </c>
      <c r="GY3686" s="81">
        <v>1.1148832299820636E-2</v>
      </c>
      <c r="GZ3686" s="81">
        <v>2.7568051219218974</v>
      </c>
    </row>
    <row r="3687" spans="98:208" x14ac:dyDescent="0.25">
      <c r="CT3687" s="81" t="s">
        <v>155</v>
      </c>
      <c r="CU3687" s="81" t="s">
        <v>476</v>
      </c>
      <c r="CV3687" s="81" t="s">
        <v>459</v>
      </c>
      <c r="CW3687" s="81">
        <v>2025</v>
      </c>
      <c r="CX3687" s="81">
        <v>0</v>
      </c>
      <c r="CY3687" s="81">
        <v>0</v>
      </c>
      <c r="CZ3687" s="81">
        <v>0</v>
      </c>
      <c r="DA3687" s="81">
        <v>0</v>
      </c>
      <c r="DB3687" s="81">
        <v>5.4750346070078617</v>
      </c>
      <c r="DC3687" s="81">
        <v>0.71896016785819505</v>
      </c>
      <c r="DD3687" s="81">
        <v>3.0714971986151611</v>
      </c>
      <c r="DE3687" s="81">
        <v>1.6845772405344679</v>
      </c>
      <c r="DF3687" s="81">
        <v>8.0155663417019116E-3</v>
      </c>
      <c r="DG3687" s="81">
        <v>8.0155663417019116E-3</v>
      </c>
      <c r="DH3687" s="81">
        <v>8.0155663417019116E-3</v>
      </c>
      <c r="DI3687" s="81">
        <v>8.0155663417019116E-3</v>
      </c>
      <c r="DJ3687" s="81">
        <v>2.9621208207767901E-5</v>
      </c>
      <c r="DL3687" s="81">
        <v>0</v>
      </c>
      <c r="DM3687" s="81">
        <v>2.3743075951072879E-7</v>
      </c>
      <c r="DN3687" s="81">
        <v>2.3743075951072879E-7</v>
      </c>
      <c r="DO3687" s="81">
        <v>0</v>
      </c>
      <c r="DP3687" s="81">
        <v>2.3743075951072879E-7</v>
      </c>
      <c r="DQ3687" s="81">
        <v>2.3743075951072879E-7</v>
      </c>
      <c r="DR3687" s="81">
        <v>0</v>
      </c>
      <c r="DS3687" s="81">
        <v>2.3743075951072879E-7</v>
      </c>
      <c r="DT3687" s="81">
        <v>2.3743075951072879E-7</v>
      </c>
      <c r="DU3687" s="81">
        <v>0</v>
      </c>
      <c r="DV3687" s="81">
        <v>2.3743075951072879E-7</v>
      </c>
      <c r="DW3687" s="81">
        <v>2.3743075951072879E-7</v>
      </c>
      <c r="GE3687" s="81" t="s">
        <v>449</v>
      </c>
      <c r="GF3687" s="81" t="s">
        <v>155</v>
      </c>
      <c r="GG3687" s="81" t="s">
        <v>478</v>
      </c>
      <c r="GH3687" s="81" t="s">
        <v>451</v>
      </c>
      <c r="GI3687" s="81">
        <v>2032</v>
      </c>
      <c r="GJ3687" s="81" t="s">
        <v>201</v>
      </c>
      <c r="GK3687" s="81">
        <v>247.27299216495069</v>
      </c>
      <c r="GL3687" s="81">
        <v>226.474885</v>
      </c>
      <c r="GM3687" s="81">
        <v>2032</v>
      </c>
      <c r="GN3687" s="81" t="s">
        <v>173</v>
      </c>
      <c r="GO3687" s="81">
        <v>1.1148832299820636E-2</v>
      </c>
      <c r="GP3687" s="81">
        <v>10</v>
      </c>
      <c r="GQ3687" s="81">
        <v>0</v>
      </c>
      <c r="GR3687" s="81" t="s">
        <v>448</v>
      </c>
      <c r="GS3687" s="81">
        <v>0</v>
      </c>
      <c r="GT3687" s="81">
        <v>0</v>
      </c>
      <c r="GU3687" s="81">
        <v>0</v>
      </c>
      <c r="GV3687" s="81">
        <v>0</v>
      </c>
      <c r="GW3687" s="81">
        <v>0</v>
      </c>
      <c r="GX3687" s="81">
        <v>0</v>
      </c>
      <c r="GY3687" s="81">
        <v>1.1148832299820636E-2</v>
      </c>
      <c r="GZ3687" s="81">
        <v>2.7568051219218974</v>
      </c>
    </row>
    <row r="3688" spans="98:208" x14ac:dyDescent="0.25">
      <c r="CT3688" s="81" t="s">
        <v>155</v>
      </c>
      <c r="CU3688" s="81" t="s">
        <v>476</v>
      </c>
      <c r="CV3688" s="81" t="s">
        <v>459</v>
      </c>
      <c r="CW3688" s="81">
        <v>2026</v>
      </c>
      <c r="CX3688" s="81">
        <v>0</v>
      </c>
      <c r="CY3688" s="81">
        <v>0</v>
      </c>
      <c r="CZ3688" s="81">
        <v>0</v>
      </c>
      <c r="DA3688" s="81">
        <v>0</v>
      </c>
      <c r="DB3688" s="81">
        <v>5.4750346070078617</v>
      </c>
      <c r="DC3688" s="81">
        <v>0.71896016785819505</v>
      </c>
      <c r="DD3688" s="81">
        <v>3.0714971986151611</v>
      </c>
      <c r="DE3688" s="81">
        <v>1.6845772405344679</v>
      </c>
      <c r="DF3688" s="81">
        <v>8.0155663417019116E-3</v>
      </c>
      <c r="DG3688" s="81">
        <v>8.0155663417019116E-3</v>
      </c>
      <c r="DH3688" s="81">
        <v>8.0155663417019116E-3</v>
      </c>
      <c r="DI3688" s="81">
        <v>8.0155663417019116E-3</v>
      </c>
      <c r="DJ3688" s="81">
        <v>2.9621208207767901E-5</v>
      </c>
      <c r="DL3688" s="81">
        <v>0</v>
      </c>
      <c r="DM3688" s="81">
        <v>2.3743075951072879E-7</v>
      </c>
      <c r="DN3688" s="81">
        <v>2.3743075951072879E-7</v>
      </c>
      <c r="DO3688" s="81">
        <v>0</v>
      </c>
      <c r="DP3688" s="81">
        <v>2.3743075951072879E-7</v>
      </c>
      <c r="DQ3688" s="81">
        <v>2.3743075951072879E-7</v>
      </c>
      <c r="DR3688" s="81">
        <v>0</v>
      </c>
      <c r="DS3688" s="81">
        <v>2.3743075951072879E-7</v>
      </c>
      <c r="DT3688" s="81">
        <v>2.3743075951072879E-7</v>
      </c>
      <c r="DU3688" s="81">
        <v>0</v>
      </c>
      <c r="DV3688" s="81">
        <v>2.3743075951072879E-7</v>
      </c>
      <c r="DW3688" s="81">
        <v>2.3743075951072879E-7</v>
      </c>
      <c r="GE3688" s="81" t="s">
        <v>449</v>
      </c>
      <c r="GF3688" s="81" t="s">
        <v>155</v>
      </c>
      <c r="GG3688" s="81" t="s">
        <v>478</v>
      </c>
      <c r="GH3688" s="81" t="s">
        <v>452</v>
      </c>
      <c r="GI3688" s="81">
        <v>2021</v>
      </c>
      <c r="GJ3688" s="81" t="s">
        <v>201</v>
      </c>
      <c r="GK3688" s="81">
        <v>0.69641821681222926</v>
      </c>
      <c r="GL3688" s="81">
        <v>226.474885</v>
      </c>
      <c r="GM3688" s="81">
        <v>2021</v>
      </c>
      <c r="GN3688" s="81" t="s">
        <v>173</v>
      </c>
      <c r="GO3688" s="81">
        <v>1.1148832299820636E-2</v>
      </c>
      <c r="GP3688" s="81">
        <v>10</v>
      </c>
      <c r="GQ3688" s="81">
        <v>0</v>
      </c>
      <c r="GR3688" s="81" t="s">
        <v>448</v>
      </c>
      <c r="GS3688" s="81">
        <v>1.1148832299820636E-2</v>
      </c>
      <c r="GT3688" s="81">
        <v>7.7642499097796726E-3</v>
      </c>
      <c r="GU3688" s="81">
        <v>1.1148832299820636E-2</v>
      </c>
      <c r="GV3688" s="81">
        <v>7.7642499097796726E-3</v>
      </c>
      <c r="GW3688" s="81">
        <v>0</v>
      </c>
      <c r="GX3688" s="81">
        <v>0</v>
      </c>
      <c r="GY3688" s="81">
        <v>0</v>
      </c>
      <c r="GZ3688" s="81">
        <v>0</v>
      </c>
    </row>
    <row r="3689" spans="98:208" x14ac:dyDescent="0.25">
      <c r="CT3689" s="81" t="s">
        <v>155</v>
      </c>
      <c r="CU3689" s="81" t="s">
        <v>476</v>
      </c>
      <c r="CV3689" s="81" t="s">
        <v>459</v>
      </c>
      <c r="CW3689" s="81">
        <v>2027</v>
      </c>
      <c r="CX3689" s="81">
        <v>0</v>
      </c>
      <c r="CY3689" s="81">
        <v>0</v>
      </c>
      <c r="CZ3689" s="81">
        <v>0</v>
      </c>
      <c r="DA3689" s="81">
        <v>0</v>
      </c>
      <c r="DB3689" s="81">
        <v>5.4750346070078617</v>
      </c>
      <c r="DC3689" s="81">
        <v>0.71896016785819505</v>
      </c>
      <c r="DD3689" s="81">
        <v>3.0714971986151611</v>
      </c>
      <c r="DE3689" s="81">
        <v>1.6845772405344679</v>
      </c>
      <c r="DF3689" s="81">
        <v>8.0155663417019116E-3</v>
      </c>
      <c r="DG3689" s="81">
        <v>8.0155663417019116E-3</v>
      </c>
      <c r="DH3689" s="81">
        <v>8.0155663417019116E-3</v>
      </c>
      <c r="DI3689" s="81">
        <v>8.0155663417019116E-3</v>
      </c>
      <c r="DJ3689" s="81">
        <v>2.9621208207767901E-5</v>
      </c>
      <c r="DL3689" s="81">
        <v>0</v>
      </c>
      <c r="DM3689" s="81">
        <v>2.3743075951072879E-7</v>
      </c>
      <c r="DN3689" s="81">
        <v>2.3743075951072879E-7</v>
      </c>
      <c r="DO3689" s="81">
        <v>0</v>
      </c>
      <c r="DP3689" s="81">
        <v>2.3743075951072879E-7</v>
      </c>
      <c r="DQ3689" s="81">
        <v>2.3743075951072879E-7</v>
      </c>
      <c r="DR3689" s="81">
        <v>0</v>
      </c>
      <c r="DS3689" s="81">
        <v>2.3743075951072879E-7</v>
      </c>
      <c r="DT3689" s="81">
        <v>2.3743075951072879E-7</v>
      </c>
      <c r="DU3689" s="81">
        <v>0</v>
      </c>
      <c r="DV3689" s="81">
        <v>2.3743075951072879E-7</v>
      </c>
      <c r="DW3689" s="81">
        <v>2.3743075951072879E-7</v>
      </c>
      <c r="GE3689" s="81" t="s">
        <v>449</v>
      </c>
      <c r="GF3689" s="81" t="s">
        <v>155</v>
      </c>
      <c r="GG3689" s="81" t="s">
        <v>478</v>
      </c>
      <c r="GH3689" s="81" t="s">
        <v>452</v>
      </c>
      <c r="GI3689" s="81">
        <v>2022</v>
      </c>
      <c r="GJ3689" s="81" t="s">
        <v>201</v>
      </c>
      <c r="GK3689" s="81">
        <v>0.69641821681222926</v>
      </c>
      <c r="GL3689" s="81">
        <v>226.474885</v>
      </c>
      <c r="GM3689" s="81">
        <v>2022</v>
      </c>
      <c r="GN3689" s="81" t="s">
        <v>173</v>
      </c>
      <c r="GO3689" s="81">
        <v>1.1148832299820636E-2</v>
      </c>
      <c r="GP3689" s="81">
        <v>10</v>
      </c>
      <c r="GQ3689" s="81">
        <v>0</v>
      </c>
      <c r="GR3689" s="81" t="s">
        <v>448</v>
      </c>
      <c r="GS3689" s="81">
        <v>1.1148832299820636E-2</v>
      </c>
      <c r="GT3689" s="81">
        <v>7.7642499097796726E-3</v>
      </c>
      <c r="GU3689" s="81">
        <v>1.1148832299820636E-2</v>
      </c>
      <c r="GV3689" s="81">
        <v>7.7642499097796726E-3</v>
      </c>
      <c r="GW3689" s="81">
        <v>1.1148832299820636E-2</v>
      </c>
      <c r="GX3689" s="81">
        <v>7.7642499097796726E-3</v>
      </c>
      <c r="GY3689" s="81">
        <v>0</v>
      </c>
      <c r="GZ3689" s="81">
        <v>0</v>
      </c>
    </row>
    <row r="3690" spans="98:208" x14ac:dyDescent="0.25">
      <c r="CT3690" s="81" t="s">
        <v>155</v>
      </c>
      <c r="CU3690" s="81" t="s">
        <v>476</v>
      </c>
      <c r="CV3690" s="81" t="s">
        <v>459</v>
      </c>
      <c r="CW3690" s="81">
        <v>2028</v>
      </c>
      <c r="CX3690" s="81">
        <v>0</v>
      </c>
      <c r="CY3690" s="81">
        <v>0</v>
      </c>
      <c r="CZ3690" s="81">
        <v>0</v>
      </c>
      <c r="DA3690" s="81">
        <v>0</v>
      </c>
      <c r="DB3690" s="81">
        <v>5.7770153400785889</v>
      </c>
      <c r="DC3690" s="81">
        <v>0.74733835430389672</v>
      </c>
      <c r="DD3690" s="81">
        <v>3.2379513401017679</v>
      </c>
      <c r="DE3690" s="81">
        <v>1.7917256456728869</v>
      </c>
      <c r="DF3690" s="81">
        <v>8.3319499833580824E-3</v>
      </c>
      <c r="DG3690" s="81">
        <v>8.3319499833580824E-3</v>
      </c>
      <c r="DH3690" s="81">
        <v>8.3319499833580824E-3</v>
      </c>
      <c r="DI3690" s="81">
        <v>8.3319499833580824E-3</v>
      </c>
      <c r="DJ3690" s="81">
        <v>2.9621208207767901E-5</v>
      </c>
      <c r="DL3690" s="81">
        <v>0</v>
      </c>
      <c r="DM3690" s="81">
        <v>2.4680242523375803E-7</v>
      </c>
      <c r="DN3690" s="81">
        <v>2.4680242523375803E-7</v>
      </c>
      <c r="DO3690" s="81">
        <v>0</v>
      </c>
      <c r="DP3690" s="81">
        <v>2.4680242523375803E-7</v>
      </c>
      <c r="DQ3690" s="81">
        <v>2.4680242523375803E-7</v>
      </c>
      <c r="DR3690" s="81">
        <v>0</v>
      </c>
      <c r="DS3690" s="81">
        <v>2.4680242523375803E-7</v>
      </c>
      <c r="DT3690" s="81">
        <v>2.4680242523375803E-7</v>
      </c>
      <c r="DU3690" s="81">
        <v>0</v>
      </c>
      <c r="DV3690" s="81">
        <v>2.4680242523375803E-7</v>
      </c>
      <c r="DW3690" s="81">
        <v>2.4680242523375803E-7</v>
      </c>
      <c r="GE3690" s="81" t="s">
        <v>449</v>
      </c>
      <c r="GF3690" s="81" t="s">
        <v>155</v>
      </c>
      <c r="GG3690" s="81" t="s">
        <v>478</v>
      </c>
      <c r="GH3690" s="81" t="s">
        <v>452</v>
      </c>
      <c r="GI3690" s="81">
        <v>2023</v>
      </c>
      <c r="GJ3690" s="81" t="s">
        <v>201</v>
      </c>
      <c r="GK3690" s="81">
        <v>0.71896016785821304</v>
      </c>
      <c r="GL3690" s="81">
        <v>226.474885</v>
      </c>
      <c r="GM3690" s="81">
        <v>2023</v>
      </c>
      <c r="GN3690" s="81" t="s">
        <v>173</v>
      </c>
      <c r="GO3690" s="81">
        <v>1.1148832299820636E-2</v>
      </c>
      <c r="GP3690" s="81">
        <v>10</v>
      </c>
      <c r="GQ3690" s="81">
        <v>0</v>
      </c>
      <c r="GR3690" s="81" t="s">
        <v>448</v>
      </c>
      <c r="GS3690" s="81">
        <v>1.1148832299820636E-2</v>
      </c>
      <c r="GT3690" s="81">
        <v>8.0155663417021128E-3</v>
      </c>
      <c r="GU3690" s="81">
        <v>1.1148832299820636E-2</v>
      </c>
      <c r="GV3690" s="81">
        <v>8.0155663417021128E-3</v>
      </c>
      <c r="GW3690" s="81">
        <v>1.1148832299820636E-2</v>
      </c>
      <c r="GX3690" s="81">
        <v>8.0155663417021128E-3</v>
      </c>
      <c r="GY3690" s="81">
        <v>1.1148832299820636E-2</v>
      </c>
      <c r="GZ3690" s="81">
        <v>8.0155663417021128E-3</v>
      </c>
    </row>
    <row r="3691" spans="98:208" x14ac:dyDescent="0.25">
      <c r="CT3691" s="81" t="s">
        <v>155</v>
      </c>
      <c r="CU3691" s="81" t="s">
        <v>476</v>
      </c>
      <c r="CV3691" s="81" t="s">
        <v>459</v>
      </c>
      <c r="CW3691" s="81">
        <v>2029</v>
      </c>
      <c r="CX3691" s="81">
        <v>0</v>
      </c>
      <c r="CY3691" s="81">
        <v>0</v>
      </c>
      <c r="CZ3691" s="81">
        <v>0</v>
      </c>
      <c r="DA3691" s="81">
        <v>0</v>
      </c>
      <c r="DB3691" s="81">
        <v>5.7770153400785889</v>
      </c>
      <c r="DC3691" s="81">
        <v>0.74733835430389672</v>
      </c>
      <c r="DD3691" s="81">
        <v>3.2379513401017679</v>
      </c>
      <c r="DE3691" s="81">
        <v>1.7917256456728869</v>
      </c>
      <c r="DF3691" s="81">
        <v>8.3319499833580824E-3</v>
      </c>
      <c r="DG3691" s="81">
        <v>8.3319499833580824E-3</v>
      </c>
      <c r="DH3691" s="81">
        <v>8.3319499833580824E-3</v>
      </c>
      <c r="DI3691" s="81">
        <v>8.3319499833580824E-3</v>
      </c>
      <c r="DJ3691" s="81">
        <v>2.9621208207767901E-5</v>
      </c>
      <c r="DL3691" s="81">
        <v>0</v>
      </c>
      <c r="DM3691" s="81">
        <v>2.4680242523375803E-7</v>
      </c>
      <c r="DN3691" s="81">
        <v>2.4680242523375803E-7</v>
      </c>
      <c r="DO3691" s="81">
        <v>0</v>
      </c>
      <c r="DP3691" s="81">
        <v>2.4680242523375803E-7</v>
      </c>
      <c r="DQ3691" s="81">
        <v>2.4680242523375803E-7</v>
      </c>
      <c r="DR3691" s="81">
        <v>0</v>
      </c>
      <c r="DS3691" s="81">
        <v>2.4680242523375803E-7</v>
      </c>
      <c r="DT3691" s="81">
        <v>2.4680242523375803E-7</v>
      </c>
      <c r="DU3691" s="81">
        <v>0</v>
      </c>
      <c r="DV3691" s="81">
        <v>2.4680242523375803E-7</v>
      </c>
      <c r="DW3691" s="81">
        <v>2.4680242523375803E-7</v>
      </c>
      <c r="GE3691" s="81" t="s">
        <v>449</v>
      </c>
      <c r="GF3691" s="81" t="s">
        <v>155</v>
      </c>
      <c r="GG3691" s="81" t="s">
        <v>478</v>
      </c>
      <c r="GH3691" s="81" t="s">
        <v>452</v>
      </c>
      <c r="GI3691" s="81">
        <v>2024</v>
      </c>
      <c r="GJ3691" s="81" t="s">
        <v>201</v>
      </c>
      <c r="GK3691" s="81">
        <v>0.71896016785821304</v>
      </c>
      <c r="GL3691" s="81">
        <v>226.474885</v>
      </c>
      <c r="GM3691" s="81">
        <v>2024</v>
      </c>
      <c r="GN3691" s="81" t="s">
        <v>173</v>
      </c>
      <c r="GO3691" s="81">
        <v>1.1148832299820636E-2</v>
      </c>
      <c r="GP3691" s="81">
        <v>10</v>
      </c>
      <c r="GQ3691" s="81">
        <v>0</v>
      </c>
      <c r="GR3691" s="81" t="s">
        <v>448</v>
      </c>
      <c r="GS3691" s="81">
        <v>1.1148832299820636E-2</v>
      </c>
      <c r="GT3691" s="81">
        <v>8.0155663417021128E-3</v>
      </c>
      <c r="GU3691" s="81">
        <v>1.1148832299820636E-2</v>
      </c>
      <c r="GV3691" s="81">
        <v>8.0155663417021128E-3</v>
      </c>
      <c r="GW3691" s="81">
        <v>1.1148832299820636E-2</v>
      </c>
      <c r="GX3691" s="81">
        <v>8.0155663417021128E-3</v>
      </c>
      <c r="GY3691" s="81">
        <v>1.1148832299820636E-2</v>
      </c>
      <c r="GZ3691" s="81">
        <v>8.0155663417021128E-3</v>
      </c>
    </row>
    <row r="3692" spans="98:208" x14ac:dyDescent="0.25">
      <c r="CT3692" s="81" t="s">
        <v>155</v>
      </c>
      <c r="CU3692" s="81" t="s">
        <v>476</v>
      </c>
      <c r="CV3692" s="81" t="s">
        <v>459</v>
      </c>
      <c r="CW3692" s="81">
        <v>2030</v>
      </c>
      <c r="CX3692" s="81">
        <v>0</v>
      </c>
      <c r="CY3692" s="81">
        <v>0</v>
      </c>
      <c r="CZ3692" s="81">
        <v>0</v>
      </c>
      <c r="DA3692" s="81">
        <v>0</v>
      </c>
      <c r="DB3692" s="81">
        <v>5.7770153400785889</v>
      </c>
      <c r="DC3692" s="81">
        <v>0.74733835430389672</v>
      </c>
      <c r="DD3692" s="81">
        <v>3.2379513401017679</v>
      </c>
      <c r="DE3692" s="81">
        <v>1.7917256456728869</v>
      </c>
      <c r="DF3692" s="81">
        <v>0</v>
      </c>
      <c r="DG3692" s="81">
        <v>8.3319499833580824E-3</v>
      </c>
      <c r="DH3692" s="81">
        <v>8.3319499833580824E-3</v>
      </c>
      <c r="DI3692" s="81">
        <v>8.3319499833580824E-3</v>
      </c>
      <c r="DJ3692" s="81">
        <v>2.9621208207767901E-5</v>
      </c>
      <c r="DL3692" s="81">
        <v>0</v>
      </c>
      <c r="DM3692" s="81">
        <v>0</v>
      </c>
      <c r="DN3692" s="81">
        <v>0</v>
      </c>
      <c r="DO3692" s="81">
        <v>0</v>
      </c>
      <c r="DP3692" s="81">
        <v>2.4680242523375803E-7</v>
      </c>
      <c r="DQ3692" s="81">
        <v>2.4680242523375803E-7</v>
      </c>
      <c r="DR3692" s="81">
        <v>0</v>
      </c>
      <c r="DS3692" s="81">
        <v>2.4680242523375803E-7</v>
      </c>
      <c r="DT3692" s="81">
        <v>2.4680242523375803E-7</v>
      </c>
      <c r="DU3692" s="81">
        <v>0</v>
      </c>
      <c r="DV3692" s="81">
        <v>2.4680242523375803E-7</v>
      </c>
      <c r="DW3692" s="81">
        <v>2.4680242523375803E-7</v>
      </c>
      <c r="GE3692" s="81" t="s">
        <v>449</v>
      </c>
      <c r="GF3692" s="81" t="s">
        <v>155</v>
      </c>
      <c r="GG3692" s="81" t="s">
        <v>478</v>
      </c>
      <c r="GH3692" s="81" t="s">
        <v>452</v>
      </c>
      <c r="GI3692" s="81">
        <v>2025</v>
      </c>
      <c r="GJ3692" s="81" t="s">
        <v>201</v>
      </c>
      <c r="GK3692" s="81">
        <v>0.71896016785821304</v>
      </c>
      <c r="GL3692" s="81">
        <v>226.474885</v>
      </c>
      <c r="GM3692" s="81">
        <v>2025</v>
      </c>
      <c r="GN3692" s="81" t="s">
        <v>173</v>
      </c>
      <c r="GO3692" s="81">
        <v>1.1148832299820636E-2</v>
      </c>
      <c r="GP3692" s="81">
        <v>10</v>
      </c>
      <c r="GQ3692" s="81">
        <v>0</v>
      </c>
      <c r="GR3692" s="81" t="s">
        <v>448</v>
      </c>
      <c r="GS3692" s="81">
        <v>1.1148832299820636E-2</v>
      </c>
      <c r="GT3692" s="81">
        <v>8.0155663417021128E-3</v>
      </c>
      <c r="GU3692" s="81">
        <v>1.1148832299820636E-2</v>
      </c>
      <c r="GV3692" s="81">
        <v>8.0155663417021128E-3</v>
      </c>
      <c r="GW3692" s="81">
        <v>1.1148832299820636E-2</v>
      </c>
      <c r="GX3692" s="81">
        <v>8.0155663417021128E-3</v>
      </c>
      <c r="GY3692" s="81">
        <v>1.1148832299820636E-2</v>
      </c>
      <c r="GZ3692" s="81">
        <v>8.0155663417021128E-3</v>
      </c>
    </row>
    <row r="3693" spans="98:208" x14ac:dyDescent="0.25">
      <c r="CT3693" s="81" t="s">
        <v>155</v>
      </c>
      <c r="CU3693" s="81" t="s">
        <v>476</v>
      </c>
      <c r="CV3693" s="81" t="s">
        <v>459</v>
      </c>
      <c r="CW3693" s="81">
        <v>2031</v>
      </c>
      <c r="CX3693" s="81">
        <v>0</v>
      </c>
      <c r="CY3693" s="81">
        <v>0</v>
      </c>
      <c r="CZ3693" s="81">
        <v>0</v>
      </c>
      <c r="DA3693" s="81">
        <v>0</v>
      </c>
      <c r="DB3693" s="81">
        <v>5.7770153400785889</v>
      </c>
      <c r="DC3693" s="81">
        <v>0.74733835430389672</v>
      </c>
      <c r="DD3693" s="81">
        <v>3.2379513401017679</v>
      </c>
      <c r="DE3693" s="81">
        <v>1.7917256456728869</v>
      </c>
      <c r="DF3693" s="81">
        <v>0</v>
      </c>
      <c r="DG3693" s="81">
        <v>0</v>
      </c>
      <c r="DH3693" s="81">
        <v>8.3319499833580824E-3</v>
      </c>
      <c r="DI3693" s="81">
        <v>8.3319499833580824E-3</v>
      </c>
      <c r="DJ3693" s="81">
        <v>2.9621208207767901E-5</v>
      </c>
      <c r="DL3693" s="81">
        <v>0</v>
      </c>
      <c r="DM3693" s="81">
        <v>0</v>
      </c>
      <c r="DN3693" s="81">
        <v>0</v>
      </c>
      <c r="DO3693" s="81">
        <v>0</v>
      </c>
      <c r="DP3693" s="81">
        <v>0</v>
      </c>
      <c r="DQ3693" s="81">
        <v>0</v>
      </c>
      <c r="DR3693" s="81">
        <v>0</v>
      </c>
      <c r="DS3693" s="81">
        <v>2.4680242523375803E-7</v>
      </c>
      <c r="DT3693" s="81">
        <v>2.4680242523375803E-7</v>
      </c>
      <c r="DU3693" s="81">
        <v>0</v>
      </c>
      <c r="DV3693" s="81">
        <v>2.4680242523375803E-7</v>
      </c>
      <c r="DW3693" s="81">
        <v>2.4680242523375803E-7</v>
      </c>
      <c r="GE3693" s="81" t="s">
        <v>449</v>
      </c>
      <c r="GF3693" s="81" t="s">
        <v>155</v>
      </c>
      <c r="GG3693" s="81" t="s">
        <v>478</v>
      </c>
      <c r="GH3693" s="81" t="s">
        <v>452</v>
      </c>
      <c r="GI3693" s="81">
        <v>2026</v>
      </c>
      <c r="GJ3693" s="81" t="s">
        <v>201</v>
      </c>
      <c r="GK3693" s="81">
        <v>0.71896016785821304</v>
      </c>
      <c r="GL3693" s="81">
        <v>226.474885</v>
      </c>
      <c r="GM3693" s="81">
        <v>2026</v>
      </c>
      <c r="GN3693" s="81" t="s">
        <v>173</v>
      </c>
      <c r="GO3693" s="81">
        <v>1.1148832299820636E-2</v>
      </c>
      <c r="GP3693" s="81">
        <v>10</v>
      </c>
      <c r="GQ3693" s="81">
        <v>0</v>
      </c>
      <c r="GR3693" s="81" t="s">
        <v>448</v>
      </c>
      <c r="GS3693" s="81">
        <v>1.1148832299820636E-2</v>
      </c>
      <c r="GT3693" s="81">
        <v>8.0155663417021128E-3</v>
      </c>
      <c r="GU3693" s="81">
        <v>1.1148832299820636E-2</v>
      </c>
      <c r="GV3693" s="81">
        <v>8.0155663417021128E-3</v>
      </c>
      <c r="GW3693" s="81">
        <v>1.1148832299820636E-2</v>
      </c>
      <c r="GX3693" s="81">
        <v>8.0155663417021128E-3</v>
      </c>
      <c r="GY3693" s="81">
        <v>1.1148832299820636E-2</v>
      </c>
      <c r="GZ3693" s="81">
        <v>8.0155663417021128E-3</v>
      </c>
    </row>
    <row r="3694" spans="98:208" x14ac:dyDescent="0.25">
      <c r="CT3694" s="81" t="s">
        <v>155</v>
      </c>
      <c r="CU3694" s="81" t="s">
        <v>476</v>
      </c>
      <c r="CV3694" s="81" t="s">
        <v>459</v>
      </c>
      <c r="CW3694" s="81">
        <v>2032</v>
      </c>
      <c r="CX3694" s="81">
        <v>0</v>
      </c>
      <c r="CY3694" s="81">
        <v>0</v>
      </c>
      <c r="CZ3694" s="81">
        <v>0</v>
      </c>
      <c r="DA3694" s="81">
        <v>0</v>
      </c>
      <c r="DB3694" s="81">
        <v>5.7770153400785889</v>
      </c>
      <c r="DC3694" s="81">
        <v>0.74733835430389672</v>
      </c>
      <c r="DD3694" s="81">
        <v>3.2379513401017679</v>
      </c>
      <c r="DE3694" s="81">
        <v>1.7917256456728869</v>
      </c>
      <c r="DF3694" s="81">
        <v>0</v>
      </c>
      <c r="DG3694" s="81">
        <v>0</v>
      </c>
      <c r="DH3694" s="81">
        <v>0</v>
      </c>
      <c r="DI3694" s="81">
        <v>8.3319499833580824E-3</v>
      </c>
      <c r="DJ3694" s="81">
        <v>2.9621208207767901E-5</v>
      </c>
      <c r="DL3694" s="81">
        <v>0</v>
      </c>
      <c r="DM3694" s="81">
        <v>0</v>
      </c>
      <c r="DN3694" s="81">
        <v>0</v>
      </c>
      <c r="DO3694" s="81">
        <v>0</v>
      </c>
      <c r="DP3694" s="81">
        <v>0</v>
      </c>
      <c r="DQ3694" s="81">
        <v>0</v>
      </c>
      <c r="DR3694" s="81">
        <v>0</v>
      </c>
      <c r="DS3694" s="81">
        <v>0</v>
      </c>
      <c r="DT3694" s="81">
        <v>0</v>
      </c>
      <c r="DU3694" s="81">
        <v>0</v>
      </c>
      <c r="DV3694" s="81">
        <v>2.4680242523375803E-7</v>
      </c>
      <c r="DW3694" s="81">
        <v>2.4680242523375803E-7</v>
      </c>
      <c r="GE3694" s="81" t="s">
        <v>449</v>
      </c>
      <c r="GF3694" s="81" t="s">
        <v>155</v>
      </c>
      <c r="GG3694" s="81" t="s">
        <v>478</v>
      </c>
      <c r="GH3694" s="81" t="s">
        <v>452</v>
      </c>
      <c r="GI3694" s="81">
        <v>2027</v>
      </c>
      <c r="GJ3694" s="81" t="s">
        <v>201</v>
      </c>
      <c r="GK3694" s="81">
        <v>0.71896016785821304</v>
      </c>
      <c r="GL3694" s="81">
        <v>226.474885</v>
      </c>
      <c r="GM3694" s="81">
        <v>2027</v>
      </c>
      <c r="GN3694" s="81" t="s">
        <v>173</v>
      </c>
      <c r="GO3694" s="81">
        <v>1.1148832299820636E-2</v>
      </c>
      <c r="GP3694" s="81">
        <v>10</v>
      </c>
      <c r="GQ3694" s="81">
        <v>0</v>
      </c>
      <c r="GR3694" s="81" t="s">
        <v>448</v>
      </c>
      <c r="GS3694" s="81">
        <v>1.1148832299820636E-2</v>
      </c>
      <c r="GT3694" s="81">
        <v>8.0155663417021128E-3</v>
      </c>
      <c r="GU3694" s="81">
        <v>1.1148832299820636E-2</v>
      </c>
      <c r="GV3694" s="81">
        <v>8.0155663417021128E-3</v>
      </c>
      <c r="GW3694" s="81">
        <v>1.1148832299820636E-2</v>
      </c>
      <c r="GX3694" s="81">
        <v>8.0155663417021128E-3</v>
      </c>
      <c r="GY3694" s="81">
        <v>1.1148832299820636E-2</v>
      </c>
      <c r="GZ3694" s="81">
        <v>8.0155663417021128E-3</v>
      </c>
    </row>
    <row r="3695" spans="98:208" x14ac:dyDescent="0.25">
      <c r="CT3695" s="81" t="s">
        <v>155</v>
      </c>
      <c r="CU3695" s="81" t="s">
        <v>476</v>
      </c>
      <c r="CV3695" s="81" t="s">
        <v>460</v>
      </c>
      <c r="CW3695" s="81">
        <v>2020</v>
      </c>
      <c r="CX3695" s="81">
        <v>0</v>
      </c>
      <c r="CY3695" s="81">
        <v>0</v>
      </c>
      <c r="CZ3695" s="81">
        <v>0</v>
      </c>
      <c r="DA3695" s="81">
        <v>0</v>
      </c>
      <c r="DB3695" s="81">
        <v>7.7900575334948277E-2</v>
      </c>
      <c r="DC3695" s="81">
        <v>3.6425060683954347E-2</v>
      </c>
      <c r="DD3695" s="81">
        <v>1.5808724525431749E-3</v>
      </c>
      <c r="DE3695" s="81">
        <v>3.9894642198450757E-2</v>
      </c>
      <c r="DF3695" s="81">
        <v>4.0609689307619698E-4</v>
      </c>
      <c r="DG3695" s="81">
        <v>0</v>
      </c>
      <c r="DH3695" s="81">
        <v>0</v>
      </c>
      <c r="DI3695" s="81">
        <v>0</v>
      </c>
      <c r="DJ3695" s="81">
        <v>3.2077766197118299E-3</v>
      </c>
      <c r="DL3695" s="81">
        <v>0</v>
      </c>
      <c r="DM3695" s="81">
        <v>1.3026681189474396E-6</v>
      </c>
      <c r="DN3695" s="81">
        <v>1.3026681189474396E-6</v>
      </c>
      <c r="DO3695" s="81">
        <v>0</v>
      </c>
      <c r="DP3695" s="81">
        <v>0</v>
      </c>
      <c r="DQ3695" s="81">
        <v>0</v>
      </c>
      <c r="DR3695" s="81">
        <v>0</v>
      </c>
      <c r="DS3695" s="81">
        <v>0</v>
      </c>
      <c r="DT3695" s="81">
        <v>0</v>
      </c>
      <c r="DU3695" s="81">
        <v>0</v>
      </c>
      <c r="DV3695" s="81">
        <v>0</v>
      </c>
      <c r="DW3695" s="81">
        <v>0</v>
      </c>
      <c r="GE3695" s="81" t="s">
        <v>449</v>
      </c>
      <c r="GF3695" s="81" t="s">
        <v>155</v>
      </c>
      <c r="GG3695" s="81" t="s">
        <v>478</v>
      </c>
      <c r="GH3695" s="81" t="s">
        <v>452</v>
      </c>
      <c r="GI3695" s="81">
        <v>2028</v>
      </c>
      <c r="GJ3695" s="81" t="s">
        <v>201</v>
      </c>
      <c r="GK3695" s="81">
        <v>0.74733835430388895</v>
      </c>
      <c r="GL3695" s="81">
        <v>226.474885</v>
      </c>
      <c r="GM3695" s="81">
        <v>2028</v>
      </c>
      <c r="GN3695" s="81" t="s">
        <v>173</v>
      </c>
      <c r="GO3695" s="81">
        <v>1.1148832299820636E-2</v>
      </c>
      <c r="GP3695" s="81">
        <v>10</v>
      </c>
      <c r="GQ3695" s="81">
        <v>0</v>
      </c>
      <c r="GR3695" s="81" t="s">
        <v>448</v>
      </c>
      <c r="GS3695" s="81">
        <v>1.1148832299820636E-2</v>
      </c>
      <c r="GT3695" s="81">
        <v>8.3319499833579957E-3</v>
      </c>
      <c r="GU3695" s="81">
        <v>1.1148832299820636E-2</v>
      </c>
      <c r="GV3695" s="81">
        <v>8.3319499833579957E-3</v>
      </c>
      <c r="GW3695" s="81">
        <v>1.1148832299820636E-2</v>
      </c>
      <c r="GX3695" s="81">
        <v>8.3319499833579957E-3</v>
      </c>
      <c r="GY3695" s="81">
        <v>1.1148832299820636E-2</v>
      </c>
      <c r="GZ3695" s="81">
        <v>8.3319499833579957E-3</v>
      </c>
    </row>
    <row r="3696" spans="98:208" x14ac:dyDescent="0.25">
      <c r="CT3696" s="81" t="s">
        <v>155</v>
      </c>
      <c r="CU3696" s="81" t="s">
        <v>476</v>
      </c>
      <c r="CV3696" s="81" t="s">
        <v>460</v>
      </c>
      <c r="CW3696" s="81">
        <v>2021</v>
      </c>
      <c r="CX3696" s="81">
        <v>0</v>
      </c>
      <c r="CY3696" s="81">
        <v>0</v>
      </c>
      <c r="CZ3696" s="81">
        <v>0</v>
      </c>
      <c r="DA3696" s="81">
        <v>0</v>
      </c>
      <c r="DB3696" s="81">
        <v>7.7900575334948277E-2</v>
      </c>
      <c r="DC3696" s="81">
        <v>3.6425060683954347E-2</v>
      </c>
      <c r="DD3696" s="81">
        <v>1.5808724525431749E-3</v>
      </c>
      <c r="DE3696" s="81">
        <v>3.9894642198450757E-2</v>
      </c>
      <c r="DF3696" s="81">
        <v>4.0609689307619698E-4</v>
      </c>
      <c r="DG3696" s="81">
        <v>4.0609689307619698E-4</v>
      </c>
      <c r="DH3696" s="81">
        <v>0</v>
      </c>
      <c r="DI3696" s="81">
        <v>0</v>
      </c>
      <c r="DJ3696" s="81">
        <v>3.2077766197118299E-3</v>
      </c>
      <c r="DL3696" s="81">
        <v>0</v>
      </c>
      <c r="DM3696" s="81">
        <v>1.3026681189474396E-6</v>
      </c>
      <c r="DN3696" s="81">
        <v>1.3026681189474396E-6</v>
      </c>
      <c r="DO3696" s="81">
        <v>0</v>
      </c>
      <c r="DP3696" s="81">
        <v>1.3026681189474396E-6</v>
      </c>
      <c r="DQ3696" s="81">
        <v>1.3026681189474396E-6</v>
      </c>
      <c r="DR3696" s="81">
        <v>0</v>
      </c>
      <c r="DS3696" s="81">
        <v>0</v>
      </c>
      <c r="DT3696" s="81">
        <v>0</v>
      </c>
      <c r="DU3696" s="81">
        <v>0</v>
      </c>
      <c r="DV3696" s="81">
        <v>0</v>
      </c>
      <c r="DW3696" s="81">
        <v>0</v>
      </c>
      <c r="GE3696" s="81" t="s">
        <v>449</v>
      </c>
      <c r="GF3696" s="81" t="s">
        <v>155</v>
      </c>
      <c r="GG3696" s="81" t="s">
        <v>478</v>
      </c>
      <c r="GH3696" s="81" t="s">
        <v>452</v>
      </c>
      <c r="GI3696" s="81">
        <v>2029</v>
      </c>
      <c r="GJ3696" s="81" t="s">
        <v>201</v>
      </c>
      <c r="GK3696" s="81">
        <v>0.74733835430388895</v>
      </c>
      <c r="GL3696" s="81">
        <v>226.474885</v>
      </c>
      <c r="GM3696" s="81">
        <v>2029</v>
      </c>
      <c r="GN3696" s="81" t="s">
        <v>173</v>
      </c>
      <c r="GO3696" s="81">
        <v>1.1148832299820636E-2</v>
      </c>
      <c r="GP3696" s="81">
        <v>10</v>
      </c>
      <c r="GQ3696" s="81">
        <v>0</v>
      </c>
      <c r="GR3696" s="81" t="s">
        <v>448</v>
      </c>
      <c r="GS3696" s="81">
        <v>1.1148832299820636E-2</v>
      </c>
      <c r="GT3696" s="81">
        <v>8.3319499833579957E-3</v>
      </c>
      <c r="GU3696" s="81">
        <v>1.1148832299820636E-2</v>
      </c>
      <c r="GV3696" s="81">
        <v>8.3319499833579957E-3</v>
      </c>
      <c r="GW3696" s="81">
        <v>1.1148832299820636E-2</v>
      </c>
      <c r="GX3696" s="81">
        <v>8.3319499833579957E-3</v>
      </c>
      <c r="GY3696" s="81">
        <v>1.1148832299820636E-2</v>
      </c>
      <c r="GZ3696" s="81">
        <v>8.3319499833579957E-3</v>
      </c>
    </row>
    <row r="3697" spans="98:208" x14ac:dyDescent="0.25">
      <c r="CT3697" s="81" t="s">
        <v>155</v>
      </c>
      <c r="CU3697" s="81" t="s">
        <v>476</v>
      </c>
      <c r="CV3697" s="81" t="s">
        <v>460</v>
      </c>
      <c r="CW3697" s="81">
        <v>2022</v>
      </c>
      <c r="CX3697" s="81">
        <v>0</v>
      </c>
      <c r="CY3697" s="81">
        <v>0</v>
      </c>
      <c r="CZ3697" s="81">
        <v>0</v>
      </c>
      <c r="DA3697" s="81">
        <v>0</v>
      </c>
      <c r="DB3697" s="81">
        <v>7.7900575334948277E-2</v>
      </c>
      <c r="DC3697" s="81">
        <v>3.6425060683954347E-2</v>
      </c>
      <c r="DD3697" s="81">
        <v>1.5808724525431749E-3</v>
      </c>
      <c r="DE3697" s="81">
        <v>3.9894642198450757E-2</v>
      </c>
      <c r="DF3697" s="81">
        <v>4.0609689307619698E-4</v>
      </c>
      <c r="DG3697" s="81">
        <v>4.0609689307619698E-4</v>
      </c>
      <c r="DH3697" s="81">
        <v>4.0609689307619698E-4</v>
      </c>
      <c r="DI3697" s="81">
        <v>0</v>
      </c>
      <c r="DJ3697" s="81">
        <v>3.2077766197118299E-3</v>
      </c>
      <c r="DL3697" s="81">
        <v>0</v>
      </c>
      <c r="DM3697" s="81">
        <v>1.3026681189474396E-6</v>
      </c>
      <c r="DN3697" s="81">
        <v>1.3026681189474396E-6</v>
      </c>
      <c r="DO3697" s="81">
        <v>0</v>
      </c>
      <c r="DP3697" s="81">
        <v>1.3026681189474396E-6</v>
      </c>
      <c r="DQ3697" s="81">
        <v>1.3026681189474396E-6</v>
      </c>
      <c r="DR3697" s="81">
        <v>0</v>
      </c>
      <c r="DS3697" s="81">
        <v>1.3026681189474396E-6</v>
      </c>
      <c r="DT3697" s="81">
        <v>1.3026681189474396E-6</v>
      </c>
      <c r="DU3697" s="81">
        <v>0</v>
      </c>
      <c r="DV3697" s="81">
        <v>0</v>
      </c>
      <c r="DW3697" s="81">
        <v>0</v>
      </c>
      <c r="GE3697" s="81" t="s">
        <v>449</v>
      </c>
      <c r="GF3697" s="81" t="s">
        <v>155</v>
      </c>
      <c r="GG3697" s="81" t="s">
        <v>478</v>
      </c>
      <c r="GH3697" s="81" t="s">
        <v>452</v>
      </c>
      <c r="GI3697" s="81">
        <v>2030</v>
      </c>
      <c r="GJ3697" s="81" t="s">
        <v>201</v>
      </c>
      <c r="GK3697" s="81">
        <v>0.74733835430388895</v>
      </c>
      <c r="GL3697" s="81">
        <v>226.474885</v>
      </c>
      <c r="GM3697" s="81">
        <v>2030</v>
      </c>
      <c r="GN3697" s="81" t="s">
        <v>173</v>
      </c>
      <c r="GO3697" s="81">
        <v>1.1148832299820636E-2</v>
      </c>
      <c r="GP3697" s="81">
        <v>10</v>
      </c>
      <c r="GQ3697" s="81">
        <v>0</v>
      </c>
      <c r="GR3697" s="81" t="s">
        <v>448</v>
      </c>
      <c r="GS3697" s="81">
        <v>0</v>
      </c>
      <c r="GT3697" s="81">
        <v>0</v>
      </c>
      <c r="GU3697" s="81">
        <v>1.1148832299820636E-2</v>
      </c>
      <c r="GV3697" s="81">
        <v>8.3319499833579957E-3</v>
      </c>
      <c r="GW3697" s="81">
        <v>1.1148832299820636E-2</v>
      </c>
      <c r="GX3697" s="81">
        <v>8.3319499833579957E-3</v>
      </c>
      <c r="GY3697" s="81">
        <v>1.1148832299820636E-2</v>
      </c>
      <c r="GZ3697" s="81">
        <v>8.3319499833579957E-3</v>
      </c>
    </row>
    <row r="3698" spans="98:208" x14ac:dyDescent="0.25">
      <c r="CT3698" s="81" t="s">
        <v>155</v>
      </c>
      <c r="CU3698" s="81" t="s">
        <v>476</v>
      </c>
      <c r="CV3698" s="81" t="s">
        <v>460</v>
      </c>
      <c r="CW3698" s="81">
        <v>2023</v>
      </c>
      <c r="CX3698" s="81">
        <v>0</v>
      </c>
      <c r="CY3698" s="81">
        <v>0</v>
      </c>
      <c r="CZ3698" s="81">
        <v>0</v>
      </c>
      <c r="DA3698" s="81">
        <v>0</v>
      </c>
      <c r="DB3698" s="81">
        <v>8.040826903697712E-2</v>
      </c>
      <c r="DC3698" s="81">
        <v>3.7590224611390513E-2</v>
      </c>
      <c r="DD3698" s="81">
        <v>1.631433411568397E-3</v>
      </c>
      <c r="DE3698" s="81">
        <v>4.1186611014017507E-2</v>
      </c>
      <c r="DF3698" s="81">
        <v>4.190871103049832E-4</v>
      </c>
      <c r="DG3698" s="81">
        <v>4.190871103049832E-4</v>
      </c>
      <c r="DH3698" s="81">
        <v>4.190871103049832E-4</v>
      </c>
      <c r="DI3698" s="81">
        <v>4.190871103049832E-4</v>
      </c>
      <c r="DJ3698" s="81">
        <v>3.2077766197118299E-3</v>
      </c>
      <c r="DL3698" s="81">
        <v>0</v>
      </c>
      <c r="DM3698" s="81">
        <v>1.3443378340589177E-6</v>
      </c>
      <c r="DN3698" s="81">
        <v>1.3443378340589177E-6</v>
      </c>
      <c r="DO3698" s="81">
        <v>0</v>
      </c>
      <c r="DP3698" s="81">
        <v>1.3443378340589177E-6</v>
      </c>
      <c r="DQ3698" s="81">
        <v>1.3443378340589177E-6</v>
      </c>
      <c r="DR3698" s="81">
        <v>0</v>
      </c>
      <c r="DS3698" s="81">
        <v>1.3443378340589177E-6</v>
      </c>
      <c r="DT3698" s="81">
        <v>1.3443378340589177E-6</v>
      </c>
      <c r="DU3698" s="81">
        <v>0</v>
      </c>
      <c r="DV3698" s="81">
        <v>1.3443378340589177E-6</v>
      </c>
      <c r="DW3698" s="81">
        <v>1.3443378340589177E-6</v>
      </c>
      <c r="GE3698" s="81" t="s">
        <v>449</v>
      </c>
      <c r="GF3698" s="81" t="s">
        <v>155</v>
      </c>
      <c r="GG3698" s="81" t="s">
        <v>478</v>
      </c>
      <c r="GH3698" s="81" t="s">
        <v>452</v>
      </c>
      <c r="GI3698" s="81">
        <v>2031</v>
      </c>
      <c r="GJ3698" s="81" t="s">
        <v>201</v>
      </c>
      <c r="GK3698" s="81">
        <v>0.74733835430388895</v>
      </c>
      <c r="GL3698" s="81">
        <v>226.474885</v>
      </c>
      <c r="GM3698" s="81">
        <v>2031</v>
      </c>
      <c r="GN3698" s="81" t="s">
        <v>173</v>
      </c>
      <c r="GO3698" s="81">
        <v>1.1148832299820636E-2</v>
      </c>
      <c r="GP3698" s="81">
        <v>10</v>
      </c>
      <c r="GQ3698" s="81">
        <v>0</v>
      </c>
      <c r="GR3698" s="81" t="s">
        <v>448</v>
      </c>
      <c r="GS3698" s="81">
        <v>0</v>
      </c>
      <c r="GT3698" s="81">
        <v>0</v>
      </c>
      <c r="GU3698" s="81">
        <v>0</v>
      </c>
      <c r="GV3698" s="81">
        <v>0</v>
      </c>
      <c r="GW3698" s="81">
        <v>1.1148832299820636E-2</v>
      </c>
      <c r="GX3698" s="81">
        <v>8.3319499833579957E-3</v>
      </c>
      <c r="GY3698" s="81">
        <v>1.1148832299820636E-2</v>
      </c>
      <c r="GZ3698" s="81">
        <v>8.3319499833579957E-3</v>
      </c>
    </row>
    <row r="3699" spans="98:208" x14ac:dyDescent="0.25">
      <c r="CT3699" s="81" t="s">
        <v>155</v>
      </c>
      <c r="CU3699" s="81" t="s">
        <v>476</v>
      </c>
      <c r="CV3699" s="81" t="s">
        <v>460</v>
      </c>
      <c r="CW3699" s="81">
        <v>2024</v>
      </c>
      <c r="CX3699" s="81">
        <v>0</v>
      </c>
      <c r="CY3699" s="81">
        <v>0</v>
      </c>
      <c r="CZ3699" s="81">
        <v>0</v>
      </c>
      <c r="DA3699" s="81">
        <v>0</v>
      </c>
      <c r="DB3699" s="81">
        <v>8.040826903697712E-2</v>
      </c>
      <c r="DC3699" s="81">
        <v>3.7590224611390513E-2</v>
      </c>
      <c r="DD3699" s="81">
        <v>1.631433411568397E-3</v>
      </c>
      <c r="DE3699" s="81">
        <v>4.1186611014017507E-2</v>
      </c>
      <c r="DF3699" s="81">
        <v>4.190871103049832E-4</v>
      </c>
      <c r="DG3699" s="81">
        <v>4.190871103049832E-4</v>
      </c>
      <c r="DH3699" s="81">
        <v>4.190871103049832E-4</v>
      </c>
      <c r="DI3699" s="81">
        <v>4.190871103049832E-4</v>
      </c>
      <c r="DJ3699" s="81">
        <v>3.2077766197118299E-3</v>
      </c>
      <c r="DL3699" s="81">
        <v>0</v>
      </c>
      <c r="DM3699" s="81">
        <v>1.3443378340589177E-6</v>
      </c>
      <c r="DN3699" s="81">
        <v>1.3443378340589177E-6</v>
      </c>
      <c r="DO3699" s="81">
        <v>0</v>
      </c>
      <c r="DP3699" s="81">
        <v>1.3443378340589177E-6</v>
      </c>
      <c r="DQ3699" s="81">
        <v>1.3443378340589177E-6</v>
      </c>
      <c r="DR3699" s="81">
        <v>0</v>
      </c>
      <c r="DS3699" s="81">
        <v>1.3443378340589177E-6</v>
      </c>
      <c r="DT3699" s="81">
        <v>1.3443378340589177E-6</v>
      </c>
      <c r="DU3699" s="81">
        <v>0</v>
      </c>
      <c r="DV3699" s="81">
        <v>1.3443378340589177E-6</v>
      </c>
      <c r="DW3699" s="81">
        <v>1.3443378340589177E-6</v>
      </c>
      <c r="GE3699" s="81" t="s">
        <v>449</v>
      </c>
      <c r="GF3699" s="81" t="s">
        <v>155</v>
      </c>
      <c r="GG3699" s="81" t="s">
        <v>478</v>
      </c>
      <c r="GH3699" s="81" t="s">
        <v>452</v>
      </c>
      <c r="GI3699" s="81">
        <v>2032</v>
      </c>
      <c r="GJ3699" s="81" t="s">
        <v>201</v>
      </c>
      <c r="GK3699" s="81">
        <v>0.74733835430388895</v>
      </c>
      <c r="GL3699" s="81">
        <v>226.474885</v>
      </c>
      <c r="GM3699" s="81">
        <v>2032</v>
      </c>
      <c r="GN3699" s="81" t="s">
        <v>173</v>
      </c>
      <c r="GO3699" s="81">
        <v>1.1148832299820636E-2</v>
      </c>
      <c r="GP3699" s="81">
        <v>10</v>
      </c>
      <c r="GQ3699" s="81">
        <v>0</v>
      </c>
      <c r="GR3699" s="81" t="s">
        <v>448</v>
      </c>
      <c r="GS3699" s="81">
        <v>0</v>
      </c>
      <c r="GT3699" s="81">
        <v>0</v>
      </c>
      <c r="GU3699" s="81">
        <v>0</v>
      </c>
      <c r="GV3699" s="81">
        <v>0</v>
      </c>
      <c r="GW3699" s="81">
        <v>0</v>
      </c>
      <c r="GX3699" s="81">
        <v>0</v>
      </c>
      <c r="GY3699" s="81">
        <v>1.1148832299820636E-2</v>
      </c>
      <c r="GZ3699" s="81">
        <v>8.3319499833579957E-3</v>
      </c>
    </row>
    <row r="3700" spans="98:208" x14ac:dyDescent="0.25">
      <c r="CT3700" s="81" t="s">
        <v>155</v>
      </c>
      <c r="CU3700" s="81" t="s">
        <v>476</v>
      </c>
      <c r="CV3700" s="81" t="s">
        <v>460</v>
      </c>
      <c r="CW3700" s="81">
        <v>2025</v>
      </c>
      <c r="CX3700" s="81">
        <v>0</v>
      </c>
      <c r="CY3700" s="81">
        <v>0</v>
      </c>
      <c r="CZ3700" s="81">
        <v>0</v>
      </c>
      <c r="DA3700" s="81">
        <v>0</v>
      </c>
      <c r="DB3700" s="81">
        <v>8.040826903697712E-2</v>
      </c>
      <c r="DC3700" s="81">
        <v>3.7590224611390513E-2</v>
      </c>
      <c r="DD3700" s="81">
        <v>1.631433411568397E-3</v>
      </c>
      <c r="DE3700" s="81">
        <v>4.1186611014017507E-2</v>
      </c>
      <c r="DF3700" s="81">
        <v>4.190871103049832E-4</v>
      </c>
      <c r="DG3700" s="81">
        <v>4.190871103049832E-4</v>
      </c>
      <c r="DH3700" s="81">
        <v>4.190871103049832E-4</v>
      </c>
      <c r="DI3700" s="81">
        <v>4.190871103049832E-4</v>
      </c>
      <c r="DJ3700" s="81">
        <v>3.2077766197118299E-3</v>
      </c>
      <c r="DL3700" s="81">
        <v>0</v>
      </c>
      <c r="DM3700" s="81">
        <v>1.3443378340589177E-6</v>
      </c>
      <c r="DN3700" s="81">
        <v>1.3443378340589177E-6</v>
      </c>
      <c r="DO3700" s="81">
        <v>0</v>
      </c>
      <c r="DP3700" s="81">
        <v>1.3443378340589177E-6</v>
      </c>
      <c r="DQ3700" s="81">
        <v>1.3443378340589177E-6</v>
      </c>
      <c r="DR3700" s="81">
        <v>0</v>
      </c>
      <c r="DS3700" s="81">
        <v>1.3443378340589177E-6</v>
      </c>
      <c r="DT3700" s="81">
        <v>1.3443378340589177E-6</v>
      </c>
      <c r="DU3700" s="81">
        <v>0</v>
      </c>
      <c r="DV3700" s="81">
        <v>1.3443378340589177E-6</v>
      </c>
      <c r="DW3700" s="81">
        <v>1.3443378340589177E-6</v>
      </c>
      <c r="GE3700" s="81" t="s">
        <v>449</v>
      </c>
      <c r="GF3700" s="81" t="s">
        <v>155</v>
      </c>
      <c r="GG3700" s="81" t="s">
        <v>478</v>
      </c>
      <c r="GH3700" s="81" t="s">
        <v>453</v>
      </c>
      <c r="GI3700" s="81">
        <v>2021</v>
      </c>
      <c r="GJ3700" s="81" t="s">
        <v>201</v>
      </c>
      <c r="GK3700" s="81">
        <v>3.6425060683954347E-2</v>
      </c>
      <c r="GL3700" s="81">
        <v>226.474885</v>
      </c>
      <c r="GM3700" s="81">
        <v>2021</v>
      </c>
      <c r="GN3700" s="81" t="s">
        <v>173</v>
      </c>
      <c r="GO3700" s="81">
        <v>1.1148832299820636E-2</v>
      </c>
      <c r="GP3700" s="81">
        <v>10</v>
      </c>
      <c r="GQ3700" s="81">
        <v>0</v>
      </c>
      <c r="GR3700" s="81" t="s">
        <v>448</v>
      </c>
      <c r="GS3700" s="81">
        <v>1.1148832299820636E-2</v>
      </c>
      <c r="GT3700" s="81">
        <v>4.0609689307619698E-4</v>
      </c>
      <c r="GU3700" s="81">
        <v>1.1148832299820636E-2</v>
      </c>
      <c r="GV3700" s="81">
        <v>4.0609689307619698E-4</v>
      </c>
      <c r="GW3700" s="81">
        <v>0</v>
      </c>
      <c r="GX3700" s="81">
        <v>0</v>
      </c>
      <c r="GY3700" s="81">
        <v>0</v>
      </c>
      <c r="GZ3700" s="81">
        <v>0</v>
      </c>
    </row>
    <row r="3701" spans="98:208" x14ac:dyDescent="0.25">
      <c r="CT3701" s="81" t="s">
        <v>155</v>
      </c>
      <c r="CU3701" s="81" t="s">
        <v>476</v>
      </c>
      <c r="CV3701" s="81" t="s">
        <v>460</v>
      </c>
      <c r="CW3701" s="81">
        <v>2026</v>
      </c>
      <c r="CX3701" s="81">
        <v>0</v>
      </c>
      <c r="CY3701" s="81">
        <v>0</v>
      </c>
      <c r="CZ3701" s="81">
        <v>0</v>
      </c>
      <c r="DA3701" s="81">
        <v>0</v>
      </c>
      <c r="DB3701" s="81">
        <v>8.040826903697712E-2</v>
      </c>
      <c r="DC3701" s="81">
        <v>3.7590224611390513E-2</v>
      </c>
      <c r="DD3701" s="81">
        <v>1.631433411568397E-3</v>
      </c>
      <c r="DE3701" s="81">
        <v>4.1186611014017507E-2</v>
      </c>
      <c r="DF3701" s="81">
        <v>4.190871103049832E-4</v>
      </c>
      <c r="DG3701" s="81">
        <v>4.190871103049832E-4</v>
      </c>
      <c r="DH3701" s="81">
        <v>4.190871103049832E-4</v>
      </c>
      <c r="DI3701" s="81">
        <v>4.190871103049832E-4</v>
      </c>
      <c r="DJ3701" s="81">
        <v>3.2077766197118299E-3</v>
      </c>
      <c r="DL3701" s="81">
        <v>0</v>
      </c>
      <c r="DM3701" s="81">
        <v>1.3443378340589177E-6</v>
      </c>
      <c r="DN3701" s="81">
        <v>1.3443378340589177E-6</v>
      </c>
      <c r="DO3701" s="81">
        <v>0</v>
      </c>
      <c r="DP3701" s="81">
        <v>1.3443378340589177E-6</v>
      </c>
      <c r="DQ3701" s="81">
        <v>1.3443378340589177E-6</v>
      </c>
      <c r="DR3701" s="81">
        <v>0</v>
      </c>
      <c r="DS3701" s="81">
        <v>1.3443378340589177E-6</v>
      </c>
      <c r="DT3701" s="81">
        <v>1.3443378340589177E-6</v>
      </c>
      <c r="DU3701" s="81">
        <v>0</v>
      </c>
      <c r="DV3701" s="81">
        <v>1.3443378340589177E-6</v>
      </c>
      <c r="DW3701" s="81">
        <v>1.3443378340589177E-6</v>
      </c>
      <c r="GE3701" s="81" t="s">
        <v>449</v>
      </c>
      <c r="GF3701" s="81" t="s">
        <v>155</v>
      </c>
      <c r="GG3701" s="81" t="s">
        <v>478</v>
      </c>
      <c r="GH3701" s="81" t="s">
        <v>453</v>
      </c>
      <c r="GI3701" s="81">
        <v>2022</v>
      </c>
      <c r="GJ3701" s="81" t="s">
        <v>201</v>
      </c>
      <c r="GK3701" s="81">
        <v>3.6425060683954347E-2</v>
      </c>
      <c r="GL3701" s="81">
        <v>226.474885</v>
      </c>
      <c r="GM3701" s="81">
        <v>2022</v>
      </c>
      <c r="GN3701" s="81" t="s">
        <v>173</v>
      </c>
      <c r="GO3701" s="81">
        <v>1.1148832299820636E-2</v>
      </c>
      <c r="GP3701" s="81">
        <v>10</v>
      </c>
      <c r="GQ3701" s="81">
        <v>0</v>
      </c>
      <c r="GR3701" s="81" t="s">
        <v>448</v>
      </c>
      <c r="GS3701" s="81">
        <v>1.1148832299820636E-2</v>
      </c>
      <c r="GT3701" s="81">
        <v>4.0609689307619698E-4</v>
      </c>
      <c r="GU3701" s="81">
        <v>1.1148832299820636E-2</v>
      </c>
      <c r="GV3701" s="81">
        <v>4.0609689307619698E-4</v>
      </c>
      <c r="GW3701" s="81">
        <v>1.1148832299820636E-2</v>
      </c>
      <c r="GX3701" s="81">
        <v>4.0609689307619698E-4</v>
      </c>
      <c r="GY3701" s="81">
        <v>0</v>
      </c>
      <c r="GZ3701" s="81">
        <v>0</v>
      </c>
    </row>
    <row r="3702" spans="98:208" x14ac:dyDescent="0.25">
      <c r="CT3702" s="81" t="s">
        <v>155</v>
      </c>
      <c r="CU3702" s="81" t="s">
        <v>476</v>
      </c>
      <c r="CV3702" s="81" t="s">
        <v>460</v>
      </c>
      <c r="CW3702" s="81">
        <v>2027</v>
      </c>
      <c r="CX3702" s="81">
        <v>0</v>
      </c>
      <c r="CY3702" s="81">
        <v>0</v>
      </c>
      <c r="CZ3702" s="81">
        <v>0</v>
      </c>
      <c r="DA3702" s="81">
        <v>0</v>
      </c>
      <c r="DB3702" s="81">
        <v>8.040826903697712E-2</v>
      </c>
      <c r="DC3702" s="81">
        <v>3.7590224611390513E-2</v>
      </c>
      <c r="DD3702" s="81">
        <v>1.631433411568397E-3</v>
      </c>
      <c r="DE3702" s="81">
        <v>4.1186611014017507E-2</v>
      </c>
      <c r="DF3702" s="81">
        <v>4.190871103049832E-4</v>
      </c>
      <c r="DG3702" s="81">
        <v>4.190871103049832E-4</v>
      </c>
      <c r="DH3702" s="81">
        <v>4.190871103049832E-4</v>
      </c>
      <c r="DI3702" s="81">
        <v>4.190871103049832E-4</v>
      </c>
      <c r="DJ3702" s="81">
        <v>3.2077766197118299E-3</v>
      </c>
      <c r="DL3702" s="81">
        <v>0</v>
      </c>
      <c r="DM3702" s="81">
        <v>1.3443378340589177E-6</v>
      </c>
      <c r="DN3702" s="81">
        <v>1.3443378340589177E-6</v>
      </c>
      <c r="DO3702" s="81">
        <v>0</v>
      </c>
      <c r="DP3702" s="81">
        <v>1.3443378340589177E-6</v>
      </c>
      <c r="DQ3702" s="81">
        <v>1.3443378340589177E-6</v>
      </c>
      <c r="DR3702" s="81">
        <v>0</v>
      </c>
      <c r="DS3702" s="81">
        <v>1.3443378340589177E-6</v>
      </c>
      <c r="DT3702" s="81">
        <v>1.3443378340589177E-6</v>
      </c>
      <c r="DU3702" s="81">
        <v>0</v>
      </c>
      <c r="DV3702" s="81">
        <v>1.3443378340589177E-6</v>
      </c>
      <c r="DW3702" s="81">
        <v>1.3443378340589177E-6</v>
      </c>
      <c r="GE3702" s="81" t="s">
        <v>449</v>
      </c>
      <c r="GF3702" s="81" t="s">
        <v>155</v>
      </c>
      <c r="GG3702" s="81" t="s">
        <v>478</v>
      </c>
      <c r="GH3702" s="81" t="s">
        <v>453</v>
      </c>
      <c r="GI3702" s="81">
        <v>2023</v>
      </c>
      <c r="GJ3702" s="81" t="s">
        <v>201</v>
      </c>
      <c r="GK3702" s="81">
        <v>3.7590224611390562E-2</v>
      </c>
      <c r="GL3702" s="81">
        <v>226.474885</v>
      </c>
      <c r="GM3702" s="81">
        <v>2023</v>
      </c>
      <c r="GN3702" s="81" t="s">
        <v>173</v>
      </c>
      <c r="GO3702" s="81">
        <v>1.1148832299820636E-2</v>
      </c>
      <c r="GP3702" s="81">
        <v>10</v>
      </c>
      <c r="GQ3702" s="81">
        <v>0</v>
      </c>
      <c r="GR3702" s="81" t="s">
        <v>448</v>
      </c>
      <c r="GS3702" s="81">
        <v>1.1148832299820636E-2</v>
      </c>
      <c r="GT3702" s="81">
        <v>4.1908711030498374E-4</v>
      </c>
      <c r="GU3702" s="81">
        <v>1.1148832299820636E-2</v>
      </c>
      <c r="GV3702" s="81">
        <v>4.1908711030498374E-4</v>
      </c>
      <c r="GW3702" s="81">
        <v>1.1148832299820636E-2</v>
      </c>
      <c r="GX3702" s="81">
        <v>4.1908711030498374E-4</v>
      </c>
      <c r="GY3702" s="81">
        <v>1.1148832299820636E-2</v>
      </c>
      <c r="GZ3702" s="81">
        <v>4.1908711030498374E-4</v>
      </c>
    </row>
    <row r="3703" spans="98:208" x14ac:dyDescent="0.25">
      <c r="CT3703" s="81" t="s">
        <v>155</v>
      </c>
      <c r="CU3703" s="81" t="s">
        <v>476</v>
      </c>
      <c r="CV3703" s="81" t="s">
        <v>460</v>
      </c>
      <c r="CW3703" s="81">
        <v>2028</v>
      </c>
      <c r="CX3703" s="81">
        <v>0</v>
      </c>
      <c r="CY3703" s="81">
        <v>0</v>
      </c>
      <c r="CZ3703" s="81">
        <v>0</v>
      </c>
      <c r="DA3703" s="81">
        <v>0</v>
      </c>
      <c r="DB3703" s="81">
        <v>8.360637774512944E-2</v>
      </c>
      <c r="DC3703" s="81">
        <v>3.9055083184886021E-2</v>
      </c>
      <c r="DD3703" s="81">
        <v>1.694997174106312E-3</v>
      </c>
      <c r="DE3703" s="81">
        <v>4.2856297386136763E-2</v>
      </c>
      <c r="DF3703" s="81">
        <v>4.3541857288383908E-4</v>
      </c>
      <c r="DG3703" s="81">
        <v>4.3541857288383908E-4</v>
      </c>
      <c r="DH3703" s="81">
        <v>4.3541857288383908E-4</v>
      </c>
      <c r="DI3703" s="81">
        <v>4.3541857288383908E-4</v>
      </c>
      <c r="DJ3703" s="81">
        <v>3.2077766197118299E-3</v>
      </c>
      <c r="DL3703" s="81">
        <v>0</v>
      </c>
      <c r="DM3703" s="81">
        <v>1.3967255178850703E-6</v>
      </c>
      <c r="DN3703" s="81">
        <v>1.3967255178850703E-6</v>
      </c>
      <c r="DO3703" s="81">
        <v>0</v>
      </c>
      <c r="DP3703" s="81">
        <v>1.3967255178850703E-6</v>
      </c>
      <c r="DQ3703" s="81">
        <v>1.3967255178850703E-6</v>
      </c>
      <c r="DR3703" s="81">
        <v>0</v>
      </c>
      <c r="DS3703" s="81">
        <v>1.3967255178850703E-6</v>
      </c>
      <c r="DT3703" s="81">
        <v>1.3967255178850703E-6</v>
      </c>
      <c r="DU3703" s="81">
        <v>0</v>
      </c>
      <c r="DV3703" s="81">
        <v>1.3967255178850703E-6</v>
      </c>
      <c r="DW3703" s="81">
        <v>1.3967255178850703E-6</v>
      </c>
      <c r="GE3703" s="81" t="s">
        <v>449</v>
      </c>
      <c r="GF3703" s="81" t="s">
        <v>155</v>
      </c>
      <c r="GG3703" s="81" t="s">
        <v>478</v>
      </c>
      <c r="GH3703" s="81" t="s">
        <v>453</v>
      </c>
      <c r="GI3703" s="81">
        <v>2024</v>
      </c>
      <c r="GJ3703" s="81" t="s">
        <v>201</v>
      </c>
      <c r="GK3703" s="81">
        <v>3.7590224611390562E-2</v>
      </c>
      <c r="GL3703" s="81">
        <v>226.474885</v>
      </c>
      <c r="GM3703" s="81">
        <v>2024</v>
      </c>
      <c r="GN3703" s="81" t="s">
        <v>173</v>
      </c>
      <c r="GO3703" s="81">
        <v>1.1148832299820636E-2</v>
      </c>
      <c r="GP3703" s="81">
        <v>10</v>
      </c>
      <c r="GQ3703" s="81">
        <v>0</v>
      </c>
      <c r="GR3703" s="81" t="s">
        <v>448</v>
      </c>
      <c r="GS3703" s="81">
        <v>1.1148832299820636E-2</v>
      </c>
      <c r="GT3703" s="81">
        <v>4.1908711030498374E-4</v>
      </c>
      <c r="GU3703" s="81">
        <v>1.1148832299820636E-2</v>
      </c>
      <c r="GV3703" s="81">
        <v>4.1908711030498374E-4</v>
      </c>
      <c r="GW3703" s="81">
        <v>1.1148832299820636E-2</v>
      </c>
      <c r="GX3703" s="81">
        <v>4.1908711030498374E-4</v>
      </c>
      <c r="GY3703" s="81">
        <v>1.1148832299820636E-2</v>
      </c>
      <c r="GZ3703" s="81">
        <v>4.1908711030498374E-4</v>
      </c>
    </row>
    <row r="3704" spans="98:208" x14ac:dyDescent="0.25">
      <c r="CT3704" s="81" t="s">
        <v>155</v>
      </c>
      <c r="CU3704" s="81" t="s">
        <v>476</v>
      </c>
      <c r="CV3704" s="81" t="s">
        <v>460</v>
      </c>
      <c r="CW3704" s="81">
        <v>2029</v>
      </c>
      <c r="CX3704" s="81">
        <v>0</v>
      </c>
      <c r="CY3704" s="81">
        <v>0</v>
      </c>
      <c r="CZ3704" s="81">
        <v>0</v>
      </c>
      <c r="DA3704" s="81">
        <v>0</v>
      </c>
      <c r="DB3704" s="81">
        <v>8.360637774512944E-2</v>
      </c>
      <c r="DC3704" s="81">
        <v>3.9055083184886021E-2</v>
      </c>
      <c r="DD3704" s="81">
        <v>1.694997174106312E-3</v>
      </c>
      <c r="DE3704" s="81">
        <v>4.2856297386136763E-2</v>
      </c>
      <c r="DF3704" s="81">
        <v>4.3541857288383908E-4</v>
      </c>
      <c r="DG3704" s="81">
        <v>4.3541857288383908E-4</v>
      </c>
      <c r="DH3704" s="81">
        <v>4.3541857288383908E-4</v>
      </c>
      <c r="DI3704" s="81">
        <v>4.3541857288383908E-4</v>
      </c>
      <c r="DJ3704" s="81">
        <v>3.2077766197118299E-3</v>
      </c>
      <c r="DL3704" s="81">
        <v>0</v>
      </c>
      <c r="DM3704" s="81">
        <v>1.3967255178850703E-6</v>
      </c>
      <c r="DN3704" s="81">
        <v>1.3967255178850703E-6</v>
      </c>
      <c r="DO3704" s="81">
        <v>0</v>
      </c>
      <c r="DP3704" s="81">
        <v>1.3967255178850703E-6</v>
      </c>
      <c r="DQ3704" s="81">
        <v>1.3967255178850703E-6</v>
      </c>
      <c r="DR3704" s="81">
        <v>0</v>
      </c>
      <c r="DS3704" s="81">
        <v>1.3967255178850703E-6</v>
      </c>
      <c r="DT3704" s="81">
        <v>1.3967255178850703E-6</v>
      </c>
      <c r="DU3704" s="81">
        <v>0</v>
      </c>
      <c r="DV3704" s="81">
        <v>1.3967255178850703E-6</v>
      </c>
      <c r="DW3704" s="81">
        <v>1.3967255178850703E-6</v>
      </c>
      <c r="GE3704" s="81" t="s">
        <v>449</v>
      </c>
      <c r="GF3704" s="81" t="s">
        <v>155</v>
      </c>
      <c r="GG3704" s="81" t="s">
        <v>478</v>
      </c>
      <c r="GH3704" s="81" t="s">
        <v>453</v>
      </c>
      <c r="GI3704" s="81">
        <v>2025</v>
      </c>
      <c r="GJ3704" s="81" t="s">
        <v>201</v>
      </c>
      <c r="GK3704" s="81">
        <v>3.7590224611390562E-2</v>
      </c>
      <c r="GL3704" s="81">
        <v>226.474885</v>
      </c>
      <c r="GM3704" s="81">
        <v>2025</v>
      </c>
      <c r="GN3704" s="81" t="s">
        <v>173</v>
      </c>
      <c r="GO3704" s="81">
        <v>1.1148832299820636E-2</v>
      </c>
      <c r="GP3704" s="81">
        <v>10</v>
      </c>
      <c r="GQ3704" s="81">
        <v>0</v>
      </c>
      <c r="GR3704" s="81" t="s">
        <v>448</v>
      </c>
      <c r="GS3704" s="81">
        <v>1.1148832299820636E-2</v>
      </c>
      <c r="GT3704" s="81">
        <v>4.1908711030498374E-4</v>
      </c>
      <c r="GU3704" s="81">
        <v>1.1148832299820636E-2</v>
      </c>
      <c r="GV3704" s="81">
        <v>4.1908711030498374E-4</v>
      </c>
      <c r="GW3704" s="81">
        <v>1.1148832299820636E-2</v>
      </c>
      <c r="GX3704" s="81">
        <v>4.1908711030498374E-4</v>
      </c>
      <c r="GY3704" s="81">
        <v>1.1148832299820636E-2</v>
      </c>
      <c r="GZ3704" s="81">
        <v>4.1908711030498374E-4</v>
      </c>
    </row>
    <row r="3705" spans="98:208" x14ac:dyDescent="0.25">
      <c r="CT3705" s="81" t="s">
        <v>155</v>
      </c>
      <c r="CU3705" s="81" t="s">
        <v>476</v>
      </c>
      <c r="CV3705" s="81" t="s">
        <v>460</v>
      </c>
      <c r="CW3705" s="81">
        <v>2030</v>
      </c>
      <c r="CX3705" s="81">
        <v>0</v>
      </c>
      <c r="CY3705" s="81">
        <v>0</v>
      </c>
      <c r="CZ3705" s="81">
        <v>0</v>
      </c>
      <c r="DA3705" s="81">
        <v>0</v>
      </c>
      <c r="DB3705" s="81">
        <v>8.360637774512944E-2</v>
      </c>
      <c r="DC3705" s="81">
        <v>3.9055083184886021E-2</v>
      </c>
      <c r="DD3705" s="81">
        <v>1.694997174106312E-3</v>
      </c>
      <c r="DE3705" s="81">
        <v>4.2856297386136763E-2</v>
      </c>
      <c r="DF3705" s="81">
        <v>0</v>
      </c>
      <c r="DG3705" s="81">
        <v>4.3541857288383908E-4</v>
      </c>
      <c r="DH3705" s="81">
        <v>4.3541857288383908E-4</v>
      </c>
      <c r="DI3705" s="81">
        <v>4.3541857288383908E-4</v>
      </c>
      <c r="DJ3705" s="81">
        <v>3.2077766197118299E-3</v>
      </c>
      <c r="DL3705" s="81">
        <v>0</v>
      </c>
      <c r="DM3705" s="81">
        <v>0</v>
      </c>
      <c r="DN3705" s="81">
        <v>0</v>
      </c>
      <c r="DO3705" s="81">
        <v>0</v>
      </c>
      <c r="DP3705" s="81">
        <v>1.3967255178850703E-6</v>
      </c>
      <c r="DQ3705" s="81">
        <v>1.3967255178850703E-6</v>
      </c>
      <c r="DR3705" s="81">
        <v>0</v>
      </c>
      <c r="DS3705" s="81">
        <v>1.3967255178850703E-6</v>
      </c>
      <c r="DT3705" s="81">
        <v>1.3967255178850703E-6</v>
      </c>
      <c r="DU3705" s="81">
        <v>0</v>
      </c>
      <c r="DV3705" s="81">
        <v>1.3967255178850703E-6</v>
      </c>
      <c r="DW3705" s="81">
        <v>1.3967255178850703E-6</v>
      </c>
      <c r="GE3705" s="81" t="s">
        <v>449</v>
      </c>
      <c r="GF3705" s="81" t="s">
        <v>155</v>
      </c>
      <c r="GG3705" s="81" t="s">
        <v>478</v>
      </c>
      <c r="GH3705" s="81" t="s">
        <v>453</v>
      </c>
      <c r="GI3705" s="81">
        <v>2026</v>
      </c>
      <c r="GJ3705" s="81" t="s">
        <v>201</v>
      </c>
      <c r="GK3705" s="81">
        <v>3.7590224611390562E-2</v>
      </c>
      <c r="GL3705" s="81">
        <v>226.474885</v>
      </c>
      <c r="GM3705" s="81">
        <v>2026</v>
      </c>
      <c r="GN3705" s="81" t="s">
        <v>173</v>
      </c>
      <c r="GO3705" s="81">
        <v>1.1148832299820636E-2</v>
      </c>
      <c r="GP3705" s="81">
        <v>10</v>
      </c>
      <c r="GQ3705" s="81">
        <v>0</v>
      </c>
      <c r="GR3705" s="81" t="s">
        <v>448</v>
      </c>
      <c r="GS3705" s="81">
        <v>1.1148832299820636E-2</v>
      </c>
      <c r="GT3705" s="81">
        <v>4.1908711030498374E-4</v>
      </c>
      <c r="GU3705" s="81">
        <v>1.1148832299820636E-2</v>
      </c>
      <c r="GV3705" s="81">
        <v>4.1908711030498374E-4</v>
      </c>
      <c r="GW3705" s="81">
        <v>1.1148832299820636E-2</v>
      </c>
      <c r="GX3705" s="81">
        <v>4.1908711030498374E-4</v>
      </c>
      <c r="GY3705" s="81">
        <v>1.1148832299820636E-2</v>
      </c>
      <c r="GZ3705" s="81">
        <v>4.1908711030498374E-4</v>
      </c>
    </row>
    <row r="3706" spans="98:208" x14ac:dyDescent="0.25">
      <c r="CT3706" s="81" t="s">
        <v>155</v>
      </c>
      <c r="CU3706" s="81" t="s">
        <v>476</v>
      </c>
      <c r="CV3706" s="81" t="s">
        <v>460</v>
      </c>
      <c r="CW3706" s="81">
        <v>2031</v>
      </c>
      <c r="CX3706" s="81">
        <v>0</v>
      </c>
      <c r="CY3706" s="81">
        <v>0</v>
      </c>
      <c r="CZ3706" s="81">
        <v>0</v>
      </c>
      <c r="DA3706" s="81">
        <v>0</v>
      </c>
      <c r="DB3706" s="81">
        <v>8.360637774512944E-2</v>
      </c>
      <c r="DC3706" s="81">
        <v>3.9055083184886021E-2</v>
      </c>
      <c r="DD3706" s="81">
        <v>1.694997174106312E-3</v>
      </c>
      <c r="DE3706" s="81">
        <v>4.2856297386136763E-2</v>
      </c>
      <c r="DF3706" s="81">
        <v>0</v>
      </c>
      <c r="DG3706" s="81">
        <v>0</v>
      </c>
      <c r="DH3706" s="81">
        <v>4.3541857288383908E-4</v>
      </c>
      <c r="DI3706" s="81">
        <v>4.3541857288383908E-4</v>
      </c>
      <c r="DJ3706" s="81">
        <v>3.2077766197118299E-3</v>
      </c>
      <c r="DL3706" s="81">
        <v>0</v>
      </c>
      <c r="DM3706" s="81">
        <v>0</v>
      </c>
      <c r="DN3706" s="81">
        <v>0</v>
      </c>
      <c r="DO3706" s="81">
        <v>0</v>
      </c>
      <c r="DP3706" s="81">
        <v>0</v>
      </c>
      <c r="DQ3706" s="81">
        <v>0</v>
      </c>
      <c r="DR3706" s="81">
        <v>0</v>
      </c>
      <c r="DS3706" s="81">
        <v>1.3967255178850703E-6</v>
      </c>
      <c r="DT3706" s="81">
        <v>1.3967255178850703E-6</v>
      </c>
      <c r="DU3706" s="81">
        <v>0</v>
      </c>
      <c r="DV3706" s="81">
        <v>1.3967255178850703E-6</v>
      </c>
      <c r="DW3706" s="81">
        <v>1.3967255178850703E-6</v>
      </c>
      <c r="GE3706" s="81" t="s">
        <v>449</v>
      </c>
      <c r="GF3706" s="81" t="s">
        <v>155</v>
      </c>
      <c r="GG3706" s="81" t="s">
        <v>478</v>
      </c>
      <c r="GH3706" s="81" t="s">
        <v>453</v>
      </c>
      <c r="GI3706" s="81">
        <v>2027</v>
      </c>
      <c r="GJ3706" s="81" t="s">
        <v>201</v>
      </c>
      <c r="GK3706" s="81">
        <v>3.7590224611390562E-2</v>
      </c>
      <c r="GL3706" s="81">
        <v>226.474885</v>
      </c>
      <c r="GM3706" s="81">
        <v>2027</v>
      </c>
      <c r="GN3706" s="81" t="s">
        <v>173</v>
      </c>
      <c r="GO3706" s="81">
        <v>1.1148832299820636E-2</v>
      </c>
      <c r="GP3706" s="81">
        <v>10</v>
      </c>
      <c r="GQ3706" s="81">
        <v>0</v>
      </c>
      <c r="GR3706" s="81" t="s">
        <v>448</v>
      </c>
      <c r="GS3706" s="81">
        <v>1.1148832299820636E-2</v>
      </c>
      <c r="GT3706" s="81">
        <v>4.1908711030498374E-4</v>
      </c>
      <c r="GU3706" s="81">
        <v>1.1148832299820636E-2</v>
      </c>
      <c r="GV3706" s="81">
        <v>4.1908711030498374E-4</v>
      </c>
      <c r="GW3706" s="81">
        <v>1.1148832299820636E-2</v>
      </c>
      <c r="GX3706" s="81">
        <v>4.1908711030498374E-4</v>
      </c>
      <c r="GY3706" s="81">
        <v>1.1148832299820636E-2</v>
      </c>
      <c r="GZ3706" s="81">
        <v>4.1908711030498374E-4</v>
      </c>
    </row>
    <row r="3707" spans="98:208" x14ac:dyDescent="0.25">
      <c r="CT3707" s="81" t="s">
        <v>155</v>
      </c>
      <c r="CU3707" s="81" t="s">
        <v>476</v>
      </c>
      <c r="CV3707" s="81" t="s">
        <v>460</v>
      </c>
      <c r="CW3707" s="81">
        <v>2032</v>
      </c>
      <c r="CX3707" s="81">
        <v>0</v>
      </c>
      <c r="CY3707" s="81">
        <v>0</v>
      </c>
      <c r="CZ3707" s="81">
        <v>0</v>
      </c>
      <c r="DA3707" s="81">
        <v>0</v>
      </c>
      <c r="DB3707" s="81">
        <v>8.360637774512944E-2</v>
      </c>
      <c r="DC3707" s="81">
        <v>3.9055083184886021E-2</v>
      </c>
      <c r="DD3707" s="81">
        <v>1.694997174106312E-3</v>
      </c>
      <c r="DE3707" s="81">
        <v>4.2856297386136763E-2</v>
      </c>
      <c r="DF3707" s="81">
        <v>0</v>
      </c>
      <c r="DG3707" s="81">
        <v>0</v>
      </c>
      <c r="DH3707" s="81">
        <v>0</v>
      </c>
      <c r="DI3707" s="81">
        <v>4.3541857288383908E-4</v>
      </c>
      <c r="DJ3707" s="81">
        <v>3.2077766197118299E-3</v>
      </c>
      <c r="DL3707" s="81">
        <v>0</v>
      </c>
      <c r="DM3707" s="81">
        <v>0</v>
      </c>
      <c r="DN3707" s="81">
        <v>0</v>
      </c>
      <c r="DO3707" s="81">
        <v>0</v>
      </c>
      <c r="DP3707" s="81">
        <v>0</v>
      </c>
      <c r="DQ3707" s="81">
        <v>0</v>
      </c>
      <c r="DR3707" s="81">
        <v>0</v>
      </c>
      <c r="DS3707" s="81">
        <v>0</v>
      </c>
      <c r="DT3707" s="81">
        <v>0</v>
      </c>
      <c r="DU3707" s="81">
        <v>0</v>
      </c>
      <c r="DV3707" s="81">
        <v>1.3967255178850703E-6</v>
      </c>
      <c r="DW3707" s="81">
        <v>1.3967255178850703E-6</v>
      </c>
      <c r="GE3707" s="81" t="s">
        <v>449</v>
      </c>
      <c r="GF3707" s="81" t="s">
        <v>155</v>
      </c>
      <c r="GG3707" s="81" t="s">
        <v>478</v>
      </c>
      <c r="GH3707" s="81" t="s">
        <v>453</v>
      </c>
      <c r="GI3707" s="81">
        <v>2028</v>
      </c>
      <c r="GJ3707" s="81" t="s">
        <v>201</v>
      </c>
      <c r="GK3707" s="81">
        <v>3.905508318488609E-2</v>
      </c>
      <c r="GL3707" s="81">
        <v>226.474885</v>
      </c>
      <c r="GM3707" s="81">
        <v>2028</v>
      </c>
      <c r="GN3707" s="81" t="s">
        <v>173</v>
      </c>
      <c r="GO3707" s="81">
        <v>1.1148832299820636E-2</v>
      </c>
      <c r="GP3707" s="81">
        <v>10</v>
      </c>
      <c r="GQ3707" s="81">
        <v>0</v>
      </c>
      <c r="GR3707" s="81" t="s">
        <v>448</v>
      </c>
      <c r="GS3707" s="81">
        <v>1.1148832299820636E-2</v>
      </c>
      <c r="GT3707" s="81">
        <v>4.3541857288383984E-4</v>
      </c>
      <c r="GU3707" s="81">
        <v>1.1148832299820636E-2</v>
      </c>
      <c r="GV3707" s="81">
        <v>4.3541857288383984E-4</v>
      </c>
      <c r="GW3707" s="81">
        <v>1.1148832299820636E-2</v>
      </c>
      <c r="GX3707" s="81">
        <v>4.3541857288383984E-4</v>
      </c>
      <c r="GY3707" s="81">
        <v>1.1148832299820636E-2</v>
      </c>
      <c r="GZ3707" s="81">
        <v>4.3541857288383984E-4</v>
      </c>
    </row>
    <row r="3708" spans="98:208" x14ac:dyDescent="0.25">
      <c r="CT3708" s="81" t="s">
        <v>155</v>
      </c>
      <c r="CU3708" s="81" t="s">
        <v>476</v>
      </c>
      <c r="CV3708" s="81" t="s">
        <v>461</v>
      </c>
      <c r="CW3708" s="81">
        <v>2020</v>
      </c>
      <c r="CX3708" s="81">
        <v>0</v>
      </c>
      <c r="CY3708" s="81">
        <v>0</v>
      </c>
      <c r="CZ3708" s="81">
        <v>0</v>
      </c>
      <c r="DA3708" s="81">
        <v>0</v>
      </c>
      <c r="DB3708" s="81">
        <v>14146.13064133266</v>
      </c>
      <c r="DC3708" s="81">
        <v>222.22942162783281</v>
      </c>
      <c r="DD3708" s="81">
        <v>8585.7228092480309</v>
      </c>
      <c r="DE3708" s="81">
        <v>5338.1784104567978</v>
      </c>
      <c r="DF3708" s="81">
        <v>2.4775985538148411</v>
      </c>
      <c r="DG3708" s="81">
        <v>0</v>
      </c>
      <c r="DH3708" s="81">
        <v>0</v>
      </c>
      <c r="DI3708" s="81">
        <v>0</v>
      </c>
      <c r="DJ3708" s="81">
        <v>1.082074114252903E-4</v>
      </c>
      <c r="DL3708" s="81">
        <v>0</v>
      </c>
      <c r="DM3708" s="81">
        <v>2.6809452605934677E-4</v>
      </c>
      <c r="DN3708" s="81">
        <v>2.6809452605934677E-4</v>
      </c>
      <c r="DO3708" s="81">
        <v>0</v>
      </c>
      <c r="DP3708" s="81">
        <v>0</v>
      </c>
      <c r="DQ3708" s="81">
        <v>0</v>
      </c>
      <c r="DR3708" s="81">
        <v>0</v>
      </c>
      <c r="DS3708" s="81">
        <v>0</v>
      </c>
      <c r="DT3708" s="81">
        <v>0</v>
      </c>
      <c r="DU3708" s="81">
        <v>0</v>
      </c>
      <c r="DV3708" s="81">
        <v>0</v>
      </c>
      <c r="DW3708" s="81">
        <v>0</v>
      </c>
      <c r="GE3708" s="81" t="s">
        <v>449</v>
      </c>
      <c r="GF3708" s="81" t="s">
        <v>155</v>
      </c>
      <c r="GG3708" s="81" t="s">
        <v>478</v>
      </c>
      <c r="GH3708" s="81" t="s">
        <v>453</v>
      </c>
      <c r="GI3708" s="81">
        <v>2029</v>
      </c>
      <c r="GJ3708" s="81" t="s">
        <v>201</v>
      </c>
      <c r="GK3708" s="81">
        <v>3.905508318488609E-2</v>
      </c>
      <c r="GL3708" s="81">
        <v>226.474885</v>
      </c>
      <c r="GM3708" s="81">
        <v>2029</v>
      </c>
      <c r="GN3708" s="81" t="s">
        <v>173</v>
      </c>
      <c r="GO3708" s="81">
        <v>1.1148832299820636E-2</v>
      </c>
      <c r="GP3708" s="81">
        <v>10</v>
      </c>
      <c r="GQ3708" s="81">
        <v>0</v>
      </c>
      <c r="GR3708" s="81" t="s">
        <v>448</v>
      </c>
      <c r="GS3708" s="81">
        <v>1.1148832299820636E-2</v>
      </c>
      <c r="GT3708" s="81">
        <v>4.3541857288383984E-4</v>
      </c>
      <c r="GU3708" s="81">
        <v>1.1148832299820636E-2</v>
      </c>
      <c r="GV3708" s="81">
        <v>4.3541857288383984E-4</v>
      </c>
      <c r="GW3708" s="81">
        <v>1.1148832299820636E-2</v>
      </c>
      <c r="GX3708" s="81">
        <v>4.3541857288383984E-4</v>
      </c>
      <c r="GY3708" s="81">
        <v>1.1148832299820636E-2</v>
      </c>
      <c r="GZ3708" s="81">
        <v>4.3541857288383984E-4</v>
      </c>
    </row>
    <row r="3709" spans="98:208" x14ac:dyDescent="0.25">
      <c r="CT3709" s="81" t="s">
        <v>155</v>
      </c>
      <c r="CU3709" s="81" t="s">
        <v>476</v>
      </c>
      <c r="CV3709" s="81" t="s">
        <v>461</v>
      </c>
      <c r="CW3709" s="81">
        <v>2021</v>
      </c>
      <c r="CX3709" s="81">
        <v>0</v>
      </c>
      <c r="CY3709" s="81">
        <v>0</v>
      </c>
      <c r="CZ3709" s="81">
        <v>0</v>
      </c>
      <c r="DA3709" s="81">
        <v>0</v>
      </c>
      <c r="DB3709" s="81">
        <v>14146.13064133266</v>
      </c>
      <c r="DC3709" s="81">
        <v>222.22942162783281</v>
      </c>
      <c r="DD3709" s="81">
        <v>8585.7228092480309</v>
      </c>
      <c r="DE3709" s="81">
        <v>5338.1784104567978</v>
      </c>
      <c r="DF3709" s="81">
        <v>2.4775985538148411</v>
      </c>
      <c r="DG3709" s="81">
        <v>2.4775985538148411</v>
      </c>
      <c r="DH3709" s="81">
        <v>0</v>
      </c>
      <c r="DI3709" s="81">
        <v>0</v>
      </c>
      <c r="DJ3709" s="81">
        <v>1.082074114252903E-4</v>
      </c>
      <c r="DL3709" s="81">
        <v>0</v>
      </c>
      <c r="DM3709" s="81">
        <v>2.6809452605934677E-4</v>
      </c>
      <c r="DN3709" s="81">
        <v>2.6809452605934677E-4</v>
      </c>
      <c r="DO3709" s="81">
        <v>0</v>
      </c>
      <c r="DP3709" s="81">
        <v>2.6809452605934677E-4</v>
      </c>
      <c r="DQ3709" s="81">
        <v>2.6809452605934677E-4</v>
      </c>
      <c r="DR3709" s="81">
        <v>0</v>
      </c>
      <c r="DS3709" s="81">
        <v>0</v>
      </c>
      <c r="DT3709" s="81">
        <v>0</v>
      </c>
      <c r="DU3709" s="81">
        <v>0</v>
      </c>
      <c r="DV3709" s="81">
        <v>0</v>
      </c>
      <c r="DW3709" s="81">
        <v>0</v>
      </c>
      <c r="GE3709" s="81" t="s">
        <v>449</v>
      </c>
      <c r="GF3709" s="81" t="s">
        <v>155</v>
      </c>
      <c r="GG3709" s="81" t="s">
        <v>478</v>
      </c>
      <c r="GH3709" s="81" t="s">
        <v>453</v>
      </c>
      <c r="GI3709" s="81">
        <v>2030</v>
      </c>
      <c r="GJ3709" s="81" t="s">
        <v>201</v>
      </c>
      <c r="GK3709" s="81">
        <v>3.905508318488609E-2</v>
      </c>
      <c r="GL3709" s="81">
        <v>226.474885</v>
      </c>
      <c r="GM3709" s="81">
        <v>2030</v>
      </c>
      <c r="GN3709" s="81" t="s">
        <v>173</v>
      </c>
      <c r="GO3709" s="81">
        <v>1.1148832299820636E-2</v>
      </c>
      <c r="GP3709" s="81">
        <v>10</v>
      </c>
      <c r="GQ3709" s="81">
        <v>0</v>
      </c>
      <c r="GR3709" s="81" t="s">
        <v>448</v>
      </c>
      <c r="GS3709" s="81">
        <v>0</v>
      </c>
      <c r="GT3709" s="81">
        <v>0</v>
      </c>
      <c r="GU3709" s="81">
        <v>1.1148832299820636E-2</v>
      </c>
      <c r="GV3709" s="81">
        <v>4.3541857288383984E-4</v>
      </c>
      <c r="GW3709" s="81">
        <v>1.1148832299820636E-2</v>
      </c>
      <c r="GX3709" s="81">
        <v>4.3541857288383984E-4</v>
      </c>
      <c r="GY3709" s="81">
        <v>1.1148832299820636E-2</v>
      </c>
      <c r="GZ3709" s="81">
        <v>4.3541857288383984E-4</v>
      </c>
    </row>
    <row r="3710" spans="98:208" x14ac:dyDescent="0.25">
      <c r="CT3710" s="81" t="s">
        <v>155</v>
      </c>
      <c r="CU3710" s="81" t="s">
        <v>476</v>
      </c>
      <c r="CV3710" s="81" t="s">
        <v>461</v>
      </c>
      <c r="CW3710" s="81">
        <v>2022</v>
      </c>
      <c r="CX3710" s="81">
        <v>0</v>
      </c>
      <c r="CY3710" s="81">
        <v>0</v>
      </c>
      <c r="CZ3710" s="81">
        <v>0</v>
      </c>
      <c r="DA3710" s="81">
        <v>0</v>
      </c>
      <c r="DB3710" s="81">
        <v>14146.13064133266</v>
      </c>
      <c r="DC3710" s="81">
        <v>222.22942162783281</v>
      </c>
      <c r="DD3710" s="81">
        <v>8585.7228092480309</v>
      </c>
      <c r="DE3710" s="81">
        <v>5338.1784104567978</v>
      </c>
      <c r="DF3710" s="81">
        <v>2.4775985538148411</v>
      </c>
      <c r="DG3710" s="81">
        <v>2.4775985538148411</v>
      </c>
      <c r="DH3710" s="81">
        <v>2.4775985538148411</v>
      </c>
      <c r="DI3710" s="81">
        <v>0</v>
      </c>
      <c r="DJ3710" s="81">
        <v>1.082074114252903E-4</v>
      </c>
      <c r="DL3710" s="81">
        <v>0</v>
      </c>
      <c r="DM3710" s="81">
        <v>2.6809452605934677E-4</v>
      </c>
      <c r="DN3710" s="81">
        <v>2.6809452605934677E-4</v>
      </c>
      <c r="DO3710" s="81">
        <v>0</v>
      </c>
      <c r="DP3710" s="81">
        <v>2.6809452605934677E-4</v>
      </c>
      <c r="DQ3710" s="81">
        <v>2.6809452605934677E-4</v>
      </c>
      <c r="DR3710" s="81">
        <v>0</v>
      </c>
      <c r="DS3710" s="81">
        <v>2.6809452605934677E-4</v>
      </c>
      <c r="DT3710" s="81">
        <v>2.6809452605934677E-4</v>
      </c>
      <c r="DU3710" s="81">
        <v>0</v>
      </c>
      <c r="DV3710" s="81">
        <v>0</v>
      </c>
      <c r="DW3710" s="81">
        <v>0</v>
      </c>
      <c r="GE3710" s="81" t="s">
        <v>449</v>
      </c>
      <c r="GF3710" s="81" t="s">
        <v>155</v>
      </c>
      <c r="GG3710" s="81" t="s">
        <v>478</v>
      </c>
      <c r="GH3710" s="81" t="s">
        <v>453</v>
      </c>
      <c r="GI3710" s="81">
        <v>2031</v>
      </c>
      <c r="GJ3710" s="81" t="s">
        <v>201</v>
      </c>
      <c r="GK3710" s="81">
        <v>3.905508318488609E-2</v>
      </c>
      <c r="GL3710" s="81">
        <v>226.474885</v>
      </c>
      <c r="GM3710" s="81">
        <v>2031</v>
      </c>
      <c r="GN3710" s="81" t="s">
        <v>173</v>
      </c>
      <c r="GO3710" s="81">
        <v>1.1148832299820636E-2</v>
      </c>
      <c r="GP3710" s="81">
        <v>10</v>
      </c>
      <c r="GQ3710" s="81">
        <v>0</v>
      </c>
      <c r="GR3710" s="81" t="s">
        <v>448</v>
      </c>
      <c r="GS3710" s="81">
        <v>0</v>
      </c>
      <c r="GT3710" s="81">
        <v>0</v>
      </c>
      <c r="GU3710" s="81">
        <v>0</v>
      </c>
      <c r="GV3710" s="81">
        <v>0</v>
      </c>
      <c r="GW3710" s="81">
        <v>1.1148832299820636E-2</v>
      </c>
      <c r="GX3710" s="81">
        <v>4.3541857288383984E-4</v>
      </c>
      <c r="GY3710" s="81">
        <v>1.1148832299820636E-2</v>
      </c>
      <c r="GZ3710" s="81">
        <v>4.3541857288383984E-4</v>
      </c>
    </row>
    <row r="3711" spans="98:208" x14ac:dyDescent="0.25">
      <c r="CT3711" s="81" t="s">
        <v>155</v>
      </c>
      <c r="CU3711" s="81" t="s">
        <v>476</v>
      </c>
      <c r="CV3711" s="81" t="s">
        <v>461</v>
      </c>
      <c r="CW3711" s="81">
        <v>2023</v>
      </c>
      <c r="CX3711" s="81">
        <v>0</v>
      </c>
      <c r="CY3711" s="81">
        <v>0</v>
      </c>
      <c r="CZ3711" s="81">
        <v>0</v>
      </c>
      <c r="DA3711" s="81">
        <v>0</v>
      </c>
      <c r="DB3711" s="81">
        <v>14664.63755643677</v>
      </c>
      <c r="DC3711" s="81">
        <v>233.23007680794149</v>
      </c>
      <c r="DD3711" s="81">
        <v>8896.5159934286839</v>
      </c>
      <c r="DE3711" s="81">
        <v>5534.8914862001466</v>
      </c>
      <c r="DF3711" s="81">
        <v>2.6002430136060259</v>
      </c>
      <c r="DG3711" s="81">
        <v>2.6002430136060259</v>
      </c>
      <c r="DH3711" s="81">
        <v>2.6002430136060259</v>
      </c>
      <c r="DI3711" s="81">
        <v>2.6002430136060259</v>
      </c>
      <c r="DJ3711" s="81">
        <v>1.082074114252903E-4</v>
      </c>
      <c r="DL3711" s="81">
        <v>0</v>
      </c>
      <c r="DM3711" s="81">
        <v>2.8136556557900399E-4</v>
      </c>
      <c r="DN3711" s="81">
        <v>2.8136556557900399E-4</v>
      </c>
      <c r="DO3711" s="81">
        <v>0</v>
      </c>
      <c r="DP3711" s="81">
        <v>2.8136556557900399E-4</v>
      </c>
      <c r="DQ3711" s="81">
        <v>2.8136556557900399E-4</v>
      </c>
      <c r="DR3711" s="81">
        <v>0</v>
      </c>
      <c r="DS3711" s="81">
        <v>2.8136556557900399E-4</v>
      </c>
      <c r="DT3711" s="81">
        <v>2.8136556557900399E-4</v>
      </c>
      <c r="DU3711" s="81">
        <v>0</v>
      </c>
      <c r="DV3711" s="81">
        <v>2.8136556557900399E-4</v>
      </c>
      <c r="DW3711" s="81">
        <v>2.8136556557900399E-4</v>
      </c>
      <c r="GE3711" s="81" t="s">
        <v>449</v>
      </c>
      <c r="GF3711" s="81" t="s">
        <v>155</v>
      </c>
      <c r="GG3711" s="81" t="s">
        <v>478</v>
      </c>
      <c r="GH3711" s="81" t="s">
        <v>453</v>
      </c>
      <c r="GI3711" s="81">
        <v>2032</v>
      </c>
      <c r="GJ3711" s="81" t="s">
        <v>201</v>
      </c>
      <c r="GK3711" s="81">
        <v>3.905508318488609E-2</v>
      </c>
      <c r="GL3711" s="81">
        <v>226.474885</v>
      </c>
      <c r="GM3711" s="81">
        <v>2032</v>
      </c>
      <c r="GN3711" s="81" t="s">
        <v>173</v>
      </c>
      <c r="GO3711" s="81">
        <v>1.1148832299820636E-2</v>
      </c>
      <c r="GP3711" s="81">
        <v>10</v>
      </c>
      <c r="GQ3711" s="81">
        <v>0</v>
      </c>
      <c r="GR3711" s="81" t="s">
        <v>448</v>
      </c>
      <c r="GS3711" s="81">
        <v>0</v>
      </c>
      <c r="GT3711" s="81">
        <v>0</v>
      </c>
      <c r="GU3711" s="81">
        <v>0</v>
      </c>
      <c r="GV3711" s="81">
        <v>0</v>
      </c>
      <c r="GW3711" s="81">
        <v>0</v>
      </c>
      <c r="GX3711" s="81">
        <v>0</v>
      </c>
      <c r="GY3711" s="81">
        <v>1.1148832299820636E-2</v>
      </c>
      <c r="GZ3711" s="81">
        <v>4.3541857288383984E-4</v>
      </c>
    </row>
    <row r="3712" spans="98:208" x14ac:dyDescent="0.25">
      <c r="CT3712" s="81" t="s">
        <v>155</v>
      </c>
      <c r="CU3712" s="81" t="s">
        <v>476</v>
      </c>
      <c r="CV3712" s="81" t="s">
        <v>461</v>
      </c>
      <c r="CW3712" s="81">
        <v>2024</v>
      </c>
      <c r="CX3712" s="81">
        <v>0</v>
      </c>
      <c r="CY3712" s="81">
        <v>0</v>
      </c>
      <c r="CZ3712" s="81">
        <v>0</v>
      </c>
      <c r="DA3712" s="81">
        <v>0</v>
      </c>
      <c r="DB3712" s="81">
        <v>14664.63755643677</v>
      </c>
      <c r="DC3712" s="81">
        <v>233.23007680794149</v>
      </c>
      <c r="DD3712" s="81">
        <v>8896.5159934286839</v>
      </c>
      <c r="DE3712" s="81">
        <v>5534.8914862001466</v>
      </c>
      <c r="DF3712" s="81">
        <v>2.6002430136060259</v>
      </c>
      <c r="DG3712" s="81">
        <v>2.6002430136060259</v>
      </c>
      <c r="DH3712" s="81">
        <v>2.6002430136060259</v>
      </c>
      <c r="DI3712" s="81">
        <v>2.6002430136060259</v>
      </c>
      <c r="DJ3712" s="81">
        <v>1.082074114252903E-4</v>
      </c>
      <c r="DL3712" s="81">
        <v>0</v>
      </c>
      <c r="DM3712" s="81">
        <v>2.8136556557900399E-4</v>
      </c>
      <c r="DN3712" s="81">
        <v>2.8136556557900399E-4</v>
      </c>
      <c r="DO3712" s="81">
        <v>0</v>
      </c>
      <c r="DP3712" s="81">
        <v>2.8136556557900399E-4</v>
      </c>
      <c r="DQ3712" s="81">
        <v>2.8136556557900399E-4</v>
      </c>
      <c r="DR3712" s="81">
        <v>0</v>
      </c>
      <c r="DS3712" s="81">
        <v>2.8136556557900399E-4</v>
      </c>
      <c r="DT3712" s="81">
        <v>2.8136556557900399E-4</v>
      </c>
      <c r="DU3712" s="81">
        <v>0</v>
      </c>
      <c r="DV3712" s="81">
        <v>2.8136556557900399E-4</v>
      </c>
      <c r="DW3712" s="81">
        <v>2.8136556557900399E-4</v>
      </c>
      <c r="GE3712" s="81" t="s">
        <v>449</v>
      </c>
      <c r="GF3712" s="81" t="s">
        <v>155</v>
      </c>
      <c r="GG3712" s="81" t="s">
        <v>478</v>
      </c>
      <c r="GH3712" s="81" t="s">
        <v>454</v>
      </c>
      <c r="GI3712" s="81">
        <v>2021</v>
      </c>
      <c r="GJ3712" s="81" t="s">
        <v>201</v>
      </c>
      <c r="GK3712" s="81">
        <v>409.22373582044048</v>
      </c>
      <c r="GL3712" s="81">
        <v>226.474885</v>
      </c>
      <c r="GM3712" s="81">
        <v>2021</v>
      </c>
      <c r="GN3712" s="81" t="s">
        <v>173</v>
      </c>
      <c r="GO3712" s="81">
        <v>1.1148832299820636E-2</v>
      </c>
      <c r="GP3712" s="81">
        <v>10</v>
      </c>
      <c r="GQ3712" s="81">
        <v>0</v>
      </c>
      <c r="GR3712" s="81" t="s">
        <v>448</v>
      </c>
      <c r="GS3712" s="81">
        <v>1.1148832299820636E-2</v>
      </c>
      <c r="GT3712" s="81">
        <v>4.5623668037681941</v>
      </c>
      <c r="GU3712" s="81">
        <v>1.1148832299820636E-2</v>
      </c>
      <c r="GV3712" s="81">
        <v>4.5623668037681941</v>
      </c>
      <c r="GW3712" s="81">
        <v>0</v>
      </c>
      <c r="GX3712" s="81">
        <v>0</v>
      </c>
      <c r="GY3712" s="81">
        <v>0</v>
      </c>
      <c r="GZ3712" s="81">
        <v>0</v>
      </c>
    </row>
    <row r="3713" spans="98:208" x14ac:dyDescent="0.25">
      <c r="CT3713" s="81" t="s">
        <v>155</v>
      </c>
      <c r="CU3713" s="81" t="s">
        <v>476</v>
      </c>
      <c r="CV3713" s="81" t="s">
        <v>461</v>
      </c>
      <c r="CW3713" s="81">
        <v>2025</v>
      </c>
      <c r="CX3713" s="81">
        <v>0</v>
      </c>
      <c r="CY3713" s="81">
        <v>0</v>
      </c>
      <c r="CZ3713" s="81">
        <v>0</v>
      </c>
      <c r="DA3713" s="81">
        <v>0</v>
      </c>
      <c r="DB3713" s="81">
        <v>14664.63755643677</v>
      </c>
      <c r="DC3713" s="81">
        <v>233.23007680794149</v>
      </c>
      <c r="DD3713" s="81">
        <v>8896.5159934286839</v>
      </c>
      <c r="DE3713" s="81">
        <v>5534.8914862001466</v>
      </c>
      <c r="DF3713" s="81">
        <v>2.6002430136060259</v>
      </c>
      <c r="DG3713" s="81">
        <v>2.6002430136060259</v>
      </c>
      <c r="DH3713" s="81">
        <v>2.6002430136060259</v>
      </c>
      <c r="DI3713" s="81">
        <v>2.6002430136060259</v>
      </c>
      <c r="DJ3713" s="81">
        <v>1.082074114252903E-4</v>
      </c>
      <c r="DL3713" s="81">
        <v>0</v>
      </c>
      <c r="DM3713" s="81">
        <v>2.8136556557900399E-4</v>
      </c>
      <c r="DN3713" s="81">
        <v>2.8136556557900399E-4</v>
      </c>
      <c r="DO3713" s="81">
        <v>0</v>
      </c>
      <c r="DP3713" s="81">
        <v>2.8136556557900399E-4</v>
      </c>
      <c r="DQ3713" s="81">
        <v>2.8136556557900399E-4</v>
      </c>
      <c r="DR3713" s="81">
        <v>0</v>
      </c>
      <c r="DS3713" s="81">
        <v>2.8136556557900399E-4</v>
      </c>
      <c r="DT3713" s="81">
        <v>2.8136556557900399E-4</v>
      </c>
      <c r="DU3713" s="81">
        <v>0</v>
      </c>
      <c r="DV3713" s="81">
        <v>2.8136556557900399E-4</v>
      </c>
      <c r="DW3713" s="81">
        <v>2.8136556557900399E-4</v>
      </c>
      <c r="GE3713" s="81" t="s">
        <v>449</v>
      </c>
      <c r="GF3713" s="81" t="s">
        <v>155</v>
      </c>
      <c r="GG3713" s="81" t="s">
        <v>478</v>
      </c>
      <c r="GH3713" s="81" t="s">
        <v>454</v>
      </c>
      <c r="GI3713" s="81">
        <v>2022</v>
      </c>
      <c r="GJ3713" s="81" t="s">
        <v>201</v>
      </c>
      <c r="GK3713" s="81">
        <v>409.22373582044048</v>
      </c>
      <c r="GL3713" s="81">
        <v>226.474885</v>
      </c>
      <c r="GM3713" s="81">
        <v>2022</v>
      </c>
      <c r="GN3713" s="81" t="s">
        <v>173</v>
      </c>
      <c r="GO3713" s="81">
        <v>1.1148832299820636E-2</v>
      </c>
      <c r="GP3713" s="81">
        <v>10</v>
      </c>
      <c r="GQ3713" s="81">
        <v>0</v>
      </c>
      <c r="GR3713" s="81" t="s">
        <v>448</v>
      </c>
      <c r="GS3713" s="81">
        <v>1.1148832299820636E-2</v>
      </c>
      <c r="GT3713" s="81">
        <v>4.5623668037681941</v>
      </c>
      <c r="GU3713" s="81">
        <v>1.1148832299820636E-2</v>
      </c>
      <c r="GV3713" s="81">
        <v>4.5623668037681941</v>
      </c>
      <c r="GW3713" s="81">
        <v>1.1148832299820636E-2</v>
      </c>
      <c r="GX3713" s="81">
        <v>4.5623668037681941</v>
      </c>
      <c r="GY3713" s="81">
        <v>0</v>
      </c>
      <c r="GZ3713" s="81">
        <v>0</v>
      </c>
    </row>
    <row r="3714" spans="98:208" x14ac:dyDescent="0.25">
      <c r="CT3714" s="81" t="s">
        <v>155</v>
      </c>
      <c r="CU3714" s="81" t="s">
        <v>476</v>
      </c>
      <c r="CV3714" s="81" t="s">
        <v>461</v>
      </c>
      <c r="CW3714" s="81">
        <v>2026</v>
      </c>
      <c r="CX3714" s="81">
        <v>0</v>
      </c>
      <c r="CY3714" s="81">
        <v>0</v>
      </c>
      <c r="CZ3714" s="81">
        <v>0</v>
      </c>
      <c r="DA3714" s="81">
        <v>0</v>
      </c>
      <c r="DB3714" s="81">
        <v>14664.63755643677</v>
      </c>
      <c r="DC3714" s="81">
        <v>233.23007680794149</v>
      </c>
      <c r="DD3714" s="81">
        <v>8896.5159934286839</v>
      </c>
      <c r="DE3714" s="81">
        <v>5534.8914862001466</v>
      </c>
      <c r="DF3714" s="81">
        <v>2.6002430136060259</v>
      </c>
      <c r="DG3714" s="81">
        <v>2.6002430136060259</v>
      </c>
      <c r="DH3714" s="81">
        <v>2.6002430136060259</v>
      </c>
      <c r="DI3714" s="81">
        <v>2.6002430136060259</v>
      </c>
      <c r="DJ3714" s="81">
        <v>1.082074114252903E-4</v>
      </c>
      <c r="DL3714" s="81">
        <v>0</v>
      </c>
      <c r="DM3714" s="81">
        <v>2.8136556557900399E-4</v>
      </c>
      <c r="DN3714" s="81">
        <v>2.8136556557900399E-4</v>
      </c>
      <c r="DO3714" s="81">
        <v>0</v>
      </c>
      <c r="DP3714" s="81">
        <v>2.8136556557900399E-4</v>
      </c>
      <c r="DQ3714" s="81">
        <v>2.8136556557900399E-4</v>
      </c>
      <c r="DR3714" s="81">
        <v>0</v>
      </c>
      <c r="DS3714" s="81">
        <v>2.8136556557900399E-4</v>
      </c>
      <c r="DT3714" s="81">
        <v>2.8136556557900399E-4</v>
      </c>
      <c r="DU3714" s="81">
        <v>0</v>
      </c>
      <c r="DV3714" s="81">
        <v>2.8136556557900399E-4</v>
      </c>
      <c r="DW3714" s="81">
        <v>2.8136556557900399E-4</v>
      </c>
      <c r="GE3714" s="81" t="s">
        <v>449</v>
      </c>
      <c r="GF3714" s="81" t="s">
        <v>155</v>
      </c>
      <c r="GG3714" s="81" t="s">
        <v>478</v>
      </c>
      <c r="GH3714" s="81" t="s">
        <v>454</v>
      </c>
      <c r="GI3714" s="81">
        <v>2023</v>
      </c>
      <c r="GJ3714" s="81" t="s">
        <v>201</v>
      </c>
      <c r="GK3714" s="81">
        <v>428.60232122030828</v>
      </c>
      <c r="GL3714" s="81">
        <v>226.474885</v>
      </c>
      <c r="GM3714" s="81">
        <v>2023</v>
      </c>
      <c r="GN3714" s="81" t="s">
        <v>173</v>
      </c>
      <c r="GO3714" s="81">
        <v>1.1148832299820636E-2</v>
      </c>
      <c r="GP3714" s="81">
        <v>10</v>
      </c>
      <c r="GQ3714" s="81">
        <v>0</v>
      </c>
      <c r="GR3714" s="81" t="s">
        <v>448</v>
      </c>
      <c r="GS3714" s="81">
        <v>1.1148832299820636E-2</v>
      </c>
      <c r="GT3714" s="81">
        <v>4.778415402599073</v>
      </c>
      <c r="GU3714" s="81">
        <v>1.1148832299820636E-2</v>
      </c>
      <c r="GV3714" s="81">
        <v>4.778415402599073</v>
      </c>
      <c r="GW3714" s="81">
        <v>1.1148832299820636E-2</v>
      </c>
      <c r="GX3714" s="81">
        <v>4.778415402599073</v>
      </c>
      <c r="GY3714" s="81">
        <v>1.1148832299820636E-2</v>
      </c>
      <c r="GZ3714" s="81">
        <v>4.778415402599073</v>
      </c>
    </row>
    <row r="3715" spans="98:208" x14ac:dyDescent="0.25">
      <c r="CT3715" s="81" t="s">
        <v>155</v>
      </c>
      <c r="CU3715" s="81" t="s">
        <v>476</v>
      </c>
      <c r="CV3715" s="81" t="s">
        <v>461</v>
      </c>
      <c r="CW3715" s="81">
        <v>2027</v>
      </c>
      <c r="CX3715" s="81">
        <v>0</v>
      </c>
      <c r="CY3715" s="81">
        <v>0</v>
      </c>
      <c r="CZ3715" s="81">
        <v>0</v>
      </c>
      <c r="DA3715" s="81">
        <v>0</v>
      </c>
      <c r="DB3715" s="81">
        <v>14664.63755643677</v>
      </c>
      <c r="DC3715" s="81">
        <v>233.23007680794149</v>
      </c>
      <c r="DD3715" s="81">
        <v>8896.5159934286839</v>
      </c>
      <c r="DE3715" s="81">
        <v>5534.8914862001466</v>
      </c>
      <c r="DF3715" s="81">
        <v>2.6002430136060259</v>
      </c>
      <c r="DG3715" s="81">
        <v>2.6002430136060259</v>
      </c>
      <c r="DH3715" s="81">
        <v>2.6002430136060259</v>
      </c>
      <c r="DI3715" s="81">
        <v>2.6002430136060259</v>
      </c>
      <c r="DJ3715" s="81">
        <v>1.082074114252903E-4</v>
      </c>
      <c r="DL3715" s="81">
        <v>0</v>
      </c>
      <c r="DM3715" s="81">
        <v>2.8136556557900399E-4</v>
      </c>
      <c r="DN3715" s="81">
        <v>2.8136556557900399E-4</v>
      </c>
      <c r="DO3715" s="81">
        <v>0</v>
      </c>
      <c r="DP3715" s="81">
        <v>2.8136556557900399E-4</v>
      </c>
      <c r="DQ3715" s="81">
        <v>2.8136556557900399E-4</v>
      </c>
      <c r="DR3715" s="81">
        <v>0</v>
      </c>
      <c r="DS3715" s="81">
        <v>2.8136556557900399E-4</v>
      </c>
      <c r="DT3715" s="81">
        <v>2.8136556557900399E-4</v>
      </c>
      <c r="DU3715" s="81">
        <v>0</v>
      </c>
      <c r="DV3715" s="81">
        <v>2.8136556557900399E-4</v>
      </c>
      <c r="DW3715" s="81">
        <v>2.8136556557900399E-4</v>
      </c>
      <c r="GE3715" s="81" t="s">
        <v>449</v>
      </c>
      <c r="GF3715" s="81" t="s">
        <v>155</v>
      </c>
      <c r="GG3715" s="81" t="s">
        <v>478</v>
      </c>
      <c r="GH3715" s="81" t="s">
        <v>454</v>
      </c>
      <c r="GI3715" s="81">
        <v>2024</v>
      </c>
      <c r="GJ3715" s="81" t="s">
        <v>201</v>
      </c>
      <c r="GK3715" s="81">
        <v>428.60232122030828</v>
      </c>
      <c r="GL3715" s="81">
        <v>226.474885</v>
      </c>
      <c r="GM3715" s="81">
        <v>2024</v>
      </c>
      <c r="GN3715" s="81" t="s">
        <v>173</v>
      </c>
      <c r="GO3715" s="81">
        <v>1.1148832299820636E-2</v>
      </c>
      <c r="GP3715" s="81">
        <v>10</v>
      </c>
      <c r="GQ3715" s="81">
        <v>0</v>
      </c>
      <c r="GR3715" s="81" t="s">
        <v>448</v>
      </c>
      <c r="GS3715" s="81">
        <v>1.1148832299820636E-2</v>
      </c>
      <c r="GT3715" s="81">
        <v>4.778415402599073</v>
      </c>
      <c r="GU3715" s="81">
        <v>1.1148832299820636E-2</v>
      </c>
      <c r="GV3715" s="81">
        <v>4.778415402599073</v>
      </c>
      <c r="GW3715" s="81">
        <v>1.1148832299820636E-2</v>
      </c>
      <c r="GX3715" s="81">
        <v>4.778415402599073</v>
      </c>
      <c r="GY3715" s="81">
        <v>1.1148832299820636E-2</v>
      </c>
      <c r="GZ3715" s="81">
        <v>4.778415402599073</v>
      </c>
    </row>
    <row r="3716" spans="98:208" x14ac:dyDescent="0.25">
      <c r="CT3716" s="81" t="s">
        <v>155</v>
      </c>
      <c r="CU3716" s="81" t="s">
        <v>476</v>
      </c>
      <c r="CV3716" s="81" t="s">
        <v>461</v>
      </c>
      <c r="CW3716" s="81">
        <v>2028</v>
      </c>
      <c r="CX3716" s="81">
        <v>0</v>
      </c>
      <c r="CY3716" s="81">
        <v>0</v>
      </c>
      <c r="CZ3716" s="81">
        <v>0</v>
      </c>
      <c r="DA3716" s="81">
        <v>0</v>
      </c>
      <c r="DB3716" s="81">
        <v>15317.990942816121</v>
      </c>
      <c r="DC3716" s="81">
        <v>247.2729921649495</v>
      </c>
      <c r="DD3716" s="81">
        <v>9287.6490955445879</v>
      </c>
      <c r="DE3716" s="81">
        <v>5783.0688551065832</v>
      </c>
      <c r="DF3716" s="81">
        <v>2.7568051219218841</v>
      </c>
      <c r="DG3716" s="81">
        <v>2.7568051219218841</v>
      </c>
      <c r="DH3716" s="81">
        <v>2.7568051219218841</v>
      </c>
      <c r="DI3716" s="81">
        <v>2.7568051219218841</v>
      </c>
      <c r="DJ3716" s="81">
        <v>1.082074114252903E-4</v>
      </c>
      <c r="DL3716" s="81">
        <v>0</v>
      </c>
      <c r="DM3716" s="81">
        <v>2.9830674604714889E-4</v>
      </c>
      <c r="DN3716" s="81">
        <v>2.9830674604714889E-4</v>
      </c>
      <c r="DO3716" s="81">
        <v>0</v>
      </c>
      <c r="DP3716" s="81">
        <v>2.9830674604714889E-4</v>
      </c>
      <c r="DQ3716" s="81">
        <v>2.9830674604714889E-4</v>
      </c>
      <c r="DR3716" s="81">
        <v>0</v>
      </c>
      <c r="DS3716" s="81">
        <v>2.9830674604714889E-4</v>
      </c>
      <c r="DT3716" s="81">
        <v>2.9830674604714889E-4</v>
      </c>
      <c r="DU3716" s="81">
        <v>0</v>
      </c>
      <c r="DV3716" s="81">
        <v>2.9830674604714889E-4</v>
      </c>
      <c r="DW3716" s="81">
        <v>2.9830674604714889E-4</v>
      </c>
      <c r="GE3716" s="81" t="s">
        <v>449</v>
      </c>
      <c r="GF3716" s="81" t="s">
        <v>155</v>
      </c>
      <c r="GG3716" s="81" t="s">
        <v>478</v>
      </c>
      <c r="GH3716" s="81" t="s">
        <v>454</v>
      </c>
      <c r="GI3716" s="81">
        <v>2025</v>
      </c>
      <c r="GJ3716" s="81" t="s">
        <v>201</v>
      </c>
      <c r="GK3716" s="81">
        <v>428.60232122030828</v>
      </c>
      <c r="GL3716" s="81">
        <v>226.474885</v>
      </c>
      <c r="GM3716" s="81">
        <v>2025</v>
      </c>
      <c r="GN3716" s="81" t="s">
        <v>173</v>
      </c>
      <c r="GO3716" s="81">
        <v>1.1148832299820636E-2</v>
      </c>
      <c r="GP3716" s="81">
        <v>10</v>
      </c>
      <c r="GQ3716" s="81">
        <v>0</v>
      </c>
      <c r="GR3716" s="81" t="s">
        <v>448</v>
      </c>
      <c r="GS3716" s="81">
        <v>1.1148832299820636E-2</v>
      </c>
      <c r="GT3716" s="81">
        <v>4.778415402599073</v>
      </c>
      <c r="GU3716" s="81">
        <v>1.1148832299820636E-2</v>
      </c>
      <c r="GV3716" s="81">
        <v>4.778415402599073</v>
      </c>
      <c r="GW3716" s="81">
        <v>1.1148832299820636E-2</v>
      </c>
      <c r="GX3716" s="81">
        <v>4.778415402599073</v>
      </c>
      <c r="GY3716" s="81">
        <v>1.1148832299820636E-2</v>
      </c>
      <c r="GZ3716" s="81">
        <v>4.778415402599073</v>
      </c>
    </row>
    <row r="3717" spans="98:208" x14ac:dyDescent="0.25">
      <c r="CT3717" s="81" t="s">
        <v>155</v>
      </c>
      <c r="CU3717" s="81" t="s">
        <v>476</v>
      </c>
      <c r="CV3717" s="81" t="s">
        <v>461</v>
      </c>
      <c r="CW3717" s="81">
        <v>2029</v>
      </c>
      <c r="CX3717" s="81">
        <v>0</v>
      </c>
      <c r="CY3717" s="81">
        <v>0</v>
      </c>
      <c r="CZ3717" s="81">
        <v>0</v>
      </c>
      <c r="DA3717" s="81">
        <v>0</v>
      </c>
      <c r="DB3717" s="81">
        <v>15317.990942816121</v>
      </c>
      <c r="DC3717" s="81">
        <v>247.2729921649495</v>
      </c>
      <c r="DD3717" s="81">
        <v>9287.6490955445879</v>
      </c>
      <c r="DE3717" s="81">
        <v>5783.0688551065832</v>
      </c>
      <c r="DF3717" s="81">
        <v>2.7568051219218841</v>
      </c>
      <c r="DG3717" s="81">
        <v>2.7568051219218841</v>
      </c>
      <c r="DH3717" s="81">
        <v>2.7568051219218841</v>
      </c>
      <c r="DI3717" s="81">
        <v>2.7568051219218841</v>
      </c>
      <c r="DJ3717" s="81">
        <v>1.082074114252903E-4</v>
      </c>
      <c r="DL3717" s="81">
        <v>0</v>
      </c>
      <c r="DM3717" s="81">
        <v>2.9830674604714889E-4</v>
      </c>
      <c r="DN3717" s="81">
        <v>2.9830674604714889E-4</v>
      </c>
      <c r="DO3717" s="81">
        <v>0</v>
      </c>
      <c r="DP3717" s="81">
        <v>2.9830674604714889E-4</v>
      </c>
      <c r="DQ3717" s="81">
        <v>2.9830674604714889E-4</v>
      </c>
      <c r="DR3717" s="81">
        <v>0</v>
      </c>
      <c r="DS3717" s="81">
        <v>2.9830674604714889E-4</v>
      </c>
      <c r="DT3717" s="81">
        <v>2.9830674604714889E-4</v>
      </c>
      <c r="DU3717" s="81">
        <v>0</v>
      </c>
      <c r="DV3717" s="81">
        <v>2.9830674604714889E-4</v>
      </c>
      <c r="DW3717" s="81">
        <v>2.9830674604714889E-4</v>
      </c>
      <c r="GE3717" s="81" t="s">
        <v>449</v>
      </c>
      <c r="GF3717" s="81" t="s">
        <v>155</v>
      </c>
      <c r="GG3717" s="81" t="s">
        <v>478</v>
      </c>
      <c r="GH3717" s="81" t="s">
        <v>454</v>
      </c>
      <c r="GI3717" s="81">
        <v>2026</v>
      </c>
      <c r="GJ3717" s="81" t="s">
        <v>201</v>
      </c>
      <c r="GK3717" s="81">
        <v>428.60232122030828</v>
      </c>
      <c r="GL3717" s="81">
        <v>226.474885</v>
      </c>
      <c r="GM3717" s="81">
        <v>2026</v>
      </c>
      <c r="GN3717" s="81" t="s">
        <v>173</v>
      </c>
      <c r="GO3717" s="81">
        <v>1.1148832299820636E-2</v>
      </c>
      <c r="GP3717" s="81">
        <v>10</v>
      </c>
      <c r="GQ3717" s="81">
        <v>0</v>
      </c>
      <c r="GR3717" s="81" t="s">
        <v>448</v>
      </c>
      <c r="GS3717" s="81">
        <v>1.1148832299820636E-2</v>
      </c>
      <c r="GT3717" s="81">
        <v>4.778415402599073</v>
      </c>
      <c r="GU3717" s="81">
        <v>1.1148832299820636E-2</v>
      </c>
      <c r="GV3717" s="81">
        <v>4.778415402599073</v>
      </c>
      <c r="GW3717" s="81">
        <v>1.1148832299820636E-2</v>
      </c>
      <c r="GX3717" s="81">
        <v>4.778415402599073</v>
      </c>
      <c r="GY3717" s="81">
        <v>1.1148832299820636E-2</v>
      </c>
      <c r="GZ3717" s="81">
        <v>4.778415402599073</v>
      </c>
    </row>
    <row r="3718" spans="98:208" x14ac:dyDescent="0.25">
      <c r="CT3718" s="81" t="s">
        <v>155</v>
      </c>
      <c r="CU3718" s="81" t="s">
        <v>476</v>
      </c>
      <c r="CV3718" s="81" t="s">
        <v>461</v>
      </c>
      <c r="CW3718" s="81">
        <v>2030</v>
      </c>
      <c r="CX3718" s="81">
        <v>0</v>
      </c>
      <c r="CY3718" s="81">
        <v>0</v>
      </c>
      <c r="CZ3718" s="81">
        <v>0</v>
      </c>
      <c r="DA3718" s="81">
        <v>0</v>
      </c>
      <c r="DB3718" s="81">
        <v>15317.990942816121</v>
      </c>
      <c r="DC3718" s="81">
        <v>247.2729921649495</v>
      </c>
      <c r="DD3718" s="81">
        <v>9287.6490955445879</v>
      </c>
      <c r="DE3718" s="81">
        <v>5783.0688551065832</v>
      </c>
      <c r="DF3718" s="81">
        <v>0</v>
      </c>
      <c r="DG3718" s="81">
        <v>2.7568051219218841</v>
      </c>
      <c r="DH3718" s="81">
        <v>2.7568051219218841</v>
      </c>
      <c r="DI3718" s="81">
        <v>2.7568051219218841</v>
      </c>
      <c r="DJ3718" s="81">
        <v>1.082074114252903E-4</v>
      </c>
      <c r="DL3718" s="81">
        <v>0</v>
      </c>
      <c r="DM3718" s="81">
        <v>0</v>
      </c>
      <c r="DN3718" s="81">
        <v>0</v>
      </c>
      <c r="DO3718" s="81">
        <v>0</v>
      </c>
      <c r="DP3718" s="81">
        <v>2.9830674604714889E-4</v>
      </c>
      <c r="DQ3718" s="81">
        <v>2.9830674604714889E-4</v>
      </c>
      <c r="DR3718" s="81">
        <v>0</v>
      </c>
      <c r="DS3718" s="81">
        <v>2.9830674604714889E-4</v>
      </c>
      <c r="DT3718" s="81">
        <v>2.9830674604714889E-4</v>
      </c>
      <c r="DU3718" s="81">
        <v>0</v>
      </c>
      <c r="DV3718" s="81">
        <v>2.9830674604714889E-4</v>
      </c>
      <c r="DW3718" s="81">
        <v>2.9830674604714889E-4</v>
      </c>
      <c r="GE3718" s="81" t="s">
        <v>449</v>
      </c>
      <c r="GF3718" s="81" t="s">
        <v>155</v>
      </c>
      <c r="GG3718" s="81" t="s">
        <v>478</v>
      </c>
      <c r="GH3718" s="81" t="s">
        <v>454</v>
      </c>
      <c r="GI3718" s="81">
        <v>2027</v>
      </c>
      <c r="GJ3718" s="81" t="s">
        <v>201</v>
      </c>
      <c r="GK3718" s="81">
        <v>428.60232122030828</v>
      </c>
      <c r="GL3718" s="81">
        <v>226.474885</v>
      </c>
      <c r="GM3718" s="81">
        <v>2027</v>
      </c>
      <c r="GN3718" s="81" t="s">
        <v>173</v>
      </c>
      <c r="GO3718" s="81">
        <v>1.1148832299820636E-2</v>
      </c>
      <c r="GP3718" s="81">
        <v>10</v>
      </c>
      <c r="GQ3718" s="81">
        <v>0</v>
      </c>
      <c r="GR3718" s="81" t="s">
        <v>448</v>
      </c>
      <c r="GS3718" s="81">
        <v>1.1148832299820636E-2</v>
      </c>
      <c r="GT3718" s="81">
        <v>4.778415402599073</v>
      </c>
      <c r="GU3718" s="81">
        <v>1.1148832299820636E-2</v>
      </c>
      <c r="GV3718" s="81">
        <v>4.778415402599073</v>
      </c>
      <c r="GW3718" s="81">
        <v>1.1148832299820636E-2</v>
      </c>
      <c r="GX3718" s="81">
        <v>4.778415402599073</v>
      </c>
      <c r="GY3718" s="81">
        <v>1.1148832299820636E-2</v>
      </c>
      <c r="GZ3718" s="81">
        <v>4.778415402599073</v>
      </c>
    </row>
    <row r="3719" spans="98:208" x14ac:dyDescent="0.25">
      <c r="CT3719" s="81" t="s">
        <v>155</v>
      </c>
      <c r="CU3719" s="81" t="s">
        <v>476</v>
      </c>
      <c r="CV3719" s="81" t="s">
        <v>461</v>
      </c>
      <c r="CW3719" s="81">
        <v>2031</v>
      </c>
      <c r="CX3719" s="81">
        <v>0</v>
      </c>
      <c r="CY3719" s="81">
        <v>0</v>
      </c>
      <c r="CZ3719" s="81">
        <v>0</v>
      </c>
      <c r="DA3719" s="81">
        <v>0</v>
      </c>
      <c r="DB3719" s="81">
        <v>15317.990942816121</v>
      </c>
      <c r="DC3719" s="81">
        <v>247.2729921649495</v>
      </c>
      <c r="DD3719" s="81">
        <v>9287.6490955445879</v>
      </c>
      <c r="DE3719" s="81">
        <v>5783.0688551065832</v>
      </c>
      <c r="DF3719" s="81">
        <v>0</v>
      </c>
      <c r="DG3719" s="81">
        <v>0</v>
      </c>
      <c r="DH3719" s="81">
        <v>2.7568051219218841</v>
      </c>
      <c r="DI3719" s="81">
        <v>2.7568051219218841</v>
      </c>
      <c r="DJ3719" s="81">
        <v>1.082074114252903E-4</v>
      </c>
      <c r="DL3719" s="81">
        <v>0</v>
      </c>
      <c r="DM3719" s="81">
        <v>0</v>
      </c>
      <c r="DN3719" s="81">
        <v>0</v>
      </c>
      <c r="DO3719" s="81">
        <v>0</v>
      </c>
      <c r="DP3719" s="81">
        <v>0</v>
      </c>
      <c r="DQ3719" s="81">
        <v>0</v>
      </c>
      <c r="DR3719" s="81">
        <v>0</v>
      </c>
      <c r="DS3719" s="81">
        <v>2.9830674604714889E-4</v>
      </c>
      <c r="DT3719" s="81">
        <v>2.9830674604714889E-4</v>
      </c>
      <c r="DU3719" s="81">
        <v>0</v>
      </c>
      <c r="DV3719" s="81">
        <v>2.9830674604714889E-4</v>
      </c>
      <c r="DW3719" s="81">
        <v>2.9830674604714889E-4</v>
      </c>
      <c r="GE3719" s="81" t="s">
        <v>449</v>
      </c>
      <c r="GF3719" s="81" t="s">
        <v>155</v>
      </c>
      <c r="GG3719" s="81" t="s">
        <v>478</v>
      </c>
      <c r="GH3719" s="81" t="s">
        <v>454</v>
      </c>
      <c r="GI3719" s="81">
        <v>2028</v>
      </c>
      <c r="GJ3719" s="81" t="s">
        <v>201</v>
      </c>
      <c r="GK3719" s="81">
        <v>453.26096055717272</v>
      </c>
      <c r="GL3719" s="81">
        <v>226.474885</v>
      </c>
      <c r="GM3719" s="81">
        <v>2028</v>
      </c>
      <c r="GN3719" s="81" t="s">
        <v>173</v>
      </c>
      <c r="GO3719" s="81">
        <v>1.1148832299820636E-2</v>
      </c>
      <c r="GP3719" s="81">
        <v>10</v>
      </c>
      <c r="GQ3719" s="81">
        <v>0</v>
      </c>
      <c r="GR3719" s="81" t="s">
        <v>448</v>
      </c>
      <c r="GS3719" s="81">
        <v>1.1148832299820636E-2</v>
      </c>
      <c r="GT3719" s="81">
        <v>5.053330437307535</v>
      </c>
      <c r="GU3719" s="81">
        <v>1.1148832299820636E-2</v>
      </c>
      <c r="GV3719" s="81">
        <v>5.053330437307535</v>
      </c>
      <c r="GW3719" s="81">
        <v>1.1148832299820636E-2</v>
      </c>
      <c r="GX3719" s="81">
        <v>5.053330437307535</v>
      </c>
      <c r="GY3719" s="81">
        <v>1.1148832299820636E-2</v>
      </c>
      <c r="GZ3719" s="81">
        <v>5.053330437307535</v>
      </c>
    </row>
    <row r="3720" spans="98:208" x14ac:dyDescent="0.25">
      <c r="CT3720" s="81" t="s">
        <v>155</v>
      </c>
      <c r="CU3720" s="81" t="s">
        <v>476</v>
      </c>
      <c r="CV3720" s="81" t="s">
        <v>461</v>
      </c>
      <c r="CW3720" s="81">
        <v>2032</v>
      </c>
      <c r="CX3720" s="81">
        <v>0</v>
      </c>
      <c r="CY3720" s="81">
        <v>0</v>
      </c>
      <c r="CZ3720" s="81">
        <v>0</v>
      </c>
      <c r="DA3720" s="81">
        <v>0</v>
      </c>
      <c r="DB3720" s="81">
        <v>15317.990942816121</v>
      </c>
      <c r="DC3720" s="81">
        <v>247.2729921649495</v>
      </c>
      <c r="DD3720" s="81">
        <v>9287.6490955445879</v>
      </c>
      <c r="DE3720" s="81">
        <v>5783.0688551065832</v>
      </c>
      <c r="DF3720" s="81">
        <v>0</v>
      </c>
      <c r="DG3720" s="81">
        <v>0</v>
      </c>
      <c r="DH3720" s="81">
        <v>0</v>
      </c>
      <c r="DI3720" s="81">
        <v>2.7568051219218841</v>
      </c>
      <c r="DJ3720" s="81">
        <v>1.082074114252903E-4</v>
      </c>
      <c r="DL3720" s="81">
        <v>0</v>
      </c>
      <c r="DM3720" s="81">
        <v>0</v>
      </c>
      <c r="DN3720" s="81">
        <v>0</v>
      </c>
      <c r="DO3720" s="81">
        <v>0</v>
      </c>
      <c r="DP3720" s="81">
        <v>0</v>
      </c>
      <c r="DQ3720" s="81">
        <v>0</v>
      </c>
      <c r="DR3720" s="81">
        <v>0</v>
      </c>
      <c r="DS3720" s="81">
        <v>0</v>
      </c>
      <c r="DT3720" s="81">
        <v>0</v>
      </c>
      <c r="DU3720" s="81">
        <v>0</v>
      </c>
      <c r="DV3720" s="81">
        <v>2.9830674604714889E-4</v>
      </c>
      <c r="DW3720" s="81">
        <v>2.9830674604714889E-4</v>
      </c>
      <c r="GE3720" s="81" t="s">
        <v>449</v>
      </c>
      <c r="GF3720" s="81" t="s">
        <v>155</v>
      </c>
      <c r="GG3720" s="81" t="s">
        <v>478</v>
      </c>
      <c r="GH3720" s="81" t="s">
        <v>454</v>
      </c>
      <c r="GI3720" s="81">
        <v>2029</v>
      </c>
      <c r="GJ3720" s="81" t="s">
        <v>201</v>
      </c>
      <c r="GK3720" s="81">
        <v>453.26096055717272</v>
      </c>
      <c r="GL3720" s="81">
        <v>226.474885</v>
      </c>
      <c r="GM3720" s="81">
        <v>2029</v>
      </c>
      <c r="GN3720" s="81" t="s">
        <v>173</v>
      </c>
      <c r="GO3720" s="81">
        <v>1.1148832299820636E-2</v>
      </c>
      <c r="GP3720" s="81">
        <v>10</v>
      </c>
      <c r="GQ3720" s="81">
        <v>0</v>
      </c>
      <c r="GR3720" s="81" t="s">
        <v>448</v>
      </c>
      <c r="GS3720" s="81">
        <v>1.1148832299820636E-2</v>
      </c>
      <c r="GT3720" s="81">
        <v>5.053330437307535</v>
      </c>
      <c r="GU3720" s="81">
        <v>1.1148832299820636E-2</v>
      </c>
      <c r="GV3720" s="81">
        <v>5.053330437307535</v>
      </c>
      <c r="GW3720" s="81">
        <v>1.1148832299820636E-2</v>
      </c>
      <c r="GX3720" s="81">
        <v>5.053330437307535</v>
      </c>
      <c r="GY3720" s="81">
        <v>1.1148832299820636E-2</v>
      </c>
      <c r="GZ3720" s="81">
        <v>5.053330437307535</v>
      </c>
    </row>
    <row r="3721" spans="98:208" x14ac:dyDescent="0.25">
      <c r="CT3721" s="81" t="s">
        <v>155</v>
      </c>
      <c r="CU3721" s="81" t="s">
        <v>476</v>
      </c>
      <c r="CV3721" s="81" t="s">
        <v>451</v>
      </c>
      <c r="CW3721" s="81">
        <v>2020</v>
      </c>
      <c r="CX3721" s="81">
        <v>0</v>
      </c>
      <c r="CY3721" s="81">
        <v>0</v>
      </c>
      <c r="CZ3721" s="81">
        <v>0</v>
      </c>
      <c r="DA3721" s="81">
        <v>0</v>
      </c>
      <c r="DB3721" s="81">
        <v>8807.9522308763881</v>
      </c>
      <c r="DC3721" s="81">
        <v>222.22942162784599</v>
      </c>
      <c r="DD3721" s="81">
        <v>8585.722809248542</v>
      </c>
      <c r="DE3721" s="81">
        <v>0</v>
      </c>
      <c r="DF3721" s="81">
        <v>2.4775985538149881</v>
      </c>
      <c r="DG3721" s="81">
        <v>0</v>
      </c>
      <c r="DH3721" s="81">
        <v>0</v>
      </c>
      <c r="DI3721" s="81">
        <v>0</v>
      </c>
      <c r="DJ3721" s="81">
        <v>1.4097326950404951E-5</v>
      </c>
      <c r="DL3721" s="81">
        <v>0</v>
      </c>
      <c r="DM3721" s="81">
        <v>3.492751686498036E-5</v>
      </c>
      <c r="DN3721" s="81">
        <v>3.492751686498036E-5</v>
      </c>
      <c r="DO3721" s="81">
        <v>0</v>
      </c>
      <c r="DP3721" s="81">
        <v>0</v>
      </c>
      <c r="DQ3721" s="81">
        <v>0</v>
      </c>
      <c r="DR3721" s="81">
        <v>0</v>
      </c>
      <c r="DS3721" s="81">
        <v>0</v>
      </c>
      <c r="DT3721" s="81">
        <v>0</v>
      </c>
      <c r="DU3721" s="81">
        <v>0</v>
      </c>
      <c r="DV3721" s="81">
        <v>0</v>
      </c>
      <c r="DW3721" s="81">
        <v>0</v>
      </c>
      <c r="GE3721" s="81" t="s">
        <v>449</v>
      </c>
      <c r="GF3721" s="81" t="s">
        <v>155</v>
      </c>
      <c r="GG3721" s="81" t="s">
        <v>478</v>
      </c>
      <c r="GH3721" s="81" t="s">
        <v>454</v>
      </c>
      <c r="GI3721" s="81">
        <v>2030</v>
      </c>
      <c r="GJ3721" s="81" t="s">
        <v>201</v>
      </c>
      <c r="GK3721" s="81">
        <v>453.26096055717272</v>
      </c>
      <c r="GL3721" s="81">
        <v>226.474885</v>
      </c>
      <c r="GM3721" s="81">
        <v>2030</v>
      </c>
      <c r="GN3721" s="81" t="s">
        <v>173</v>
      </c>
      <c r="GO3721" s="81">
        <v>1.1148832299820636E-2</v>
      </c>
      <c r="GP3721" s="81">
        <v>10</v>
      </c>
      <c r="GQ3721" s="81">
        <v>0</v>
      </c>
      <c r="GR3721" s="81" t="s">
        <v>448</v>
      </c>
      <c r="GS3721" s="81">
        <v>0</v>
      </c>
      <c r="GT3721" s="81">
        <v>0</v>
      </c>
      <c r="GU3721" s="81">
        <v>1.1148832299820636E-2</v>
      </c>
      <c r="GV3721" s="81">
        <v>5.053330437307535</v>
      </c>
      <c r="GW3721" s="81">
        <v>1.1148832299820636E-2</v>
      </c>
      <c r="GX3721" s="81">
        <v>5.053330437307535</v>
      </c>
      <c r="GY3721" s="81">
        <v>1.1148832299820636E-2</v>
      </c>
      <c r="GZ3721" s="81">
        <v>5.053330437307535</v>
      </c>
    </row>
    <row r="3722" spans="98:208" x14ac:dyDescent="0.25">
      <c r="CT3722" s="81" t="s">
        <v>155</v>
      </c>
      <c r="CU3722" s="81" t="s">
        <v>476</v>
      </c>
      <c r="CV3722" s="81" t="s">
        <v>451</v>
      </c>
      <c r="CW3722" s="81">
        <v>2021</v>
      </c>
      <c r="CX3722" s="81">
        <v>0</v>
      </c>
      <c r="CY3722" s="81">
        <v>0</v>
      </c>
      <c r="CZ3722" s="81">
        <v>0</v>
      </c>
      <c r="DA3722" s="81">
        <v>0</v>
      </c>
      <c r="DB3722" s="81">
        <v>8807.9522308763881</v>
      </c>
      <c r="DC3722" s="81">
        <v>222.22942162784599</v>
      </c>
      <c r="DD3722" s="81">
        <v>8585.722809248542</v>
      </c>
      <c r="DE3722" s="81">
        <v>0</v>
      </c>
      <c r="DF3722" s="81">
        <v>2.4775985538149881</v>
      </c>
      <c r="DG3722" s="81">
        <v>2.4775985538149881</v>
      </c>
      <c r="DH3722" s="81">
        <v>0</v>
      </c>
      <c r="DI3722" s="81">
        <v>0</v>
      </c>
      <c r="DJ3722" s="81">
        <v>1.4097326950404951E-5</v>
      </c>
      <c r="DL3722" s="81">
        <v>0</v>
      </c>
      <c r="DM3722" s="81">
        <v>3.492751686498036E-5</v>
      </c>
      <c r="DN3722" s="81">
        <v>3.492751686498036E-5</v>
      </c>
      <c r="DO3722" s="81">
        <v>0</v>
      </c>
      <c r="DP3722" s="81">
        <v>3.492751686498036E-5</v>
      </c>
      <c r="DQ3722" s="81">
        <v>3.492751686498036E-5</v>
      </c>
      <c r="DR3722" s="81">
        <v>0</v>
      </c>
      <c r="DS3722" s="81">
        <v>0</v>
      </c>
      <c r="DT3722" s="81">
        <v>0</v>
      </c>
      <c r="DU3722" s="81">
        <v>0</v>
      </c>
      <c r="DV3722" s="81">
        <v>0</v>
      </c>
      <c r="DW3722" s="81">
        <v>0</v>
      </c>
      <c r="GE3722" s="81" t="s">
        <v>449</v>
      </c>
      <c r="GF3722" s="81" t="s">
        <v>155</v>
      </c>
      <c r="GG3722" s="81" t="s">
        <v>478</v>
      </c>
      <c r="GH3722" s="81" t="s">
        <v>454</v>
      </c>
      <c r="GI3722" s="81">
        <v>2031</v>
      </c>
      <c r="GJ3722" s="81" t="s">
        <v>201</v>
      </c>
      <c r="GK3722" s="81">
        <v>453.26096055717272</v>
      </c>
      <c r="GL3722" s="81">
        <v>226.474885</v>
      </c>
      <c r="GM3722" s="81">
        <v>2031</v>
      </c>
      <c r="GN3722" s="81" t="s">
        <v>173</v>
      </c>
      <c r="GO3722" s="81">
        <v>1.1148832299820636E-2</v>
      </c>
      <c r="GP3722" s="81">
        <v>10</v>
      </c>
      <c r="GQ3722" s="81">
        <v>0</v>
      </c>
      <c r="GR3722" s="81" t="s">
        <v>448</v>
      </c>
      <c r="GS3722" s="81">
        <v>0</v>
      </c>
      <c r="GT3722" s="81">
        <v>0</v>
      </c>
      <c r="GU3722" s="81">
        <v>0</v>
      </c>
      <c r="GV3722" s="81">
        <v>0</v>
      </c>
      <c r="GW3722" s="81">
        <v>1.1148832299820636E-2</v>
      </c>
      <c r="GX3722" s="81">
        <v>5.053330437307535</v>
      </c>
      <c r="GY3722" s="81">
        <v>1.1148832299820636E-2</v>
      </c>
      <c r="GZ3722" s="81">
        <v>5.053330437307535</v>
      </c>
    </row>
    <row r="3723" spans="98:208" x14ac:dyDescent="0.25">
      <c r="CT3723" s="81" t="s">
        <v>155</v>
      </c>
      <c r="CU3723" s="81" t="s">
        <v>476</v>
      </c>
      <c r="CV3723" s="81" t="s">
        <v>451</v>
      </c>
      <c r="CW3723" s="81">
        <v>2022</v>
      </c>
      <c r="CX3723" s="81">
        <v>0</v>
      </c>
      <c r="CY3723" s="81">
        <v>0</v>
      </c>
      <c r="CZ3723" s="81">
        <v>0</v>
      </c>
      <c r="DA3723" s="81">
        <v>0</v>
      </c>
      <c r="DB3723" s="81">
        <v>8807.9522308763881</v>
      </c>
      <c r="DC3723" s="81">
        <v>222.22942162784599</v>
      </c>
      <c r="DD3723" s="81">
        <v>8585.722809248542</v>
      </c>
      <c r="DE3723" s="81">
        <v>0</v>
      </c>
      <c r="DF3723" s="81">
        <v>2.4775985538149881</v>
      </c>
      <c r="DG3723" s="81">
        <v>2.4775985538149881</v>
      </c>
      <c r="DH3723" s="81">
        <v>2.4775985538149881</v>
      </c>
      <c r="DI3723" s="81">
        <v>0</v>
      </c>
      <c r="DJ3723" s="81">
        <v>1.4097326950404951E-5</v>
      </c>
      <c r="DL3723" s="81">
        <v>0</v>
      </c>
      <c r="DM3723" s="81">
        <v>3.492751686498036E-5</v>
      </c>
      <c r="DN3723" s="81">
        <v>3.492751686498036E-5</v>
      </c>
      <c r="DO3723" s="81">
        <v>0</v>
      </c>
      <c r="DP3723" s="81">
        <v>3.492751686498036E-5</v>
      </c>
      <c r="DQ3723" s="81">
        <v>3.492751686498036E-5</v>
      </c>
      <c r="DR3723" s="81">
        <v>0</v>
      </c>
      <c r="DS3723" s="81">
        <v>3.492751686498036E-5</v>
      </c>
      <c r="DT3723" s="81">
        <v>3.492751686498036E-5</v>
      </c>
      <c r="DU3723" s="81">
        <v>0</v>
      </c>
      <c r="DV3723" s="81">
        <v>0</v>
      </c>
      <c r="DW3723" s="81">
        <v>0</v>
      </c>
      <c r="GE3723" s="81" t="s">
        <v>449</v>
      </c>
      <c r="GF3723" s="81" t="s">
        <v>155</v>
      </c>
      <c r="GG3723" s="81" t="s">
        <v>478</v>
      </c>
      <c r="GH3723" s="81" t="s">
        <v>454</v>
      </c>
      <c r="GI3723" s="81">
        <v>2032</v>
      </c>
      <c r="GJ3723" s="81" t="s">
        <v>201</v>
      </c>
      <c r="GK3723" s="81">
        <v>453.26096055717272</v>
      </c>
      <c r="GL3723" s="81">
        <v>226.474885</v>
      </c>
      <c r="GM3723" s="81">
        <v>2032</v>
      </c>
      <c r="GN3723" s="81" t="s">
        <v>173</v>
      </c>
      <c r="GO3723" s="81">
        <v>1.1148832299820636E-2</v>
      </c>
      <c r="GP3723" s="81">
        <v>10</v>
      </c>
      <c r="GQ3723" s="81">
        <v>0</v>
      </c>
      <c r="GR3723" s="81" t="s">
        <v>448</v>
      </c>
      <c r="GS3723" s="81">
        <v>0</v>
      </c>
      <c r="GT3723" s="81">
        <v>0</v>
      </c>
      <c r="GU3723" s="81">
        <v>0</v>
      </c>
      <c r="GV3723" s="81">
        <v>0</v>
      </c>
      <c r="GW3723" s="81">
        <v>0</v>
      </c>
      <c r="GX3723" s="81">
        <v>0</v>
      </c>
      <c r="GY3723" s="81">
        <v>1.1148832299820636E-2</v>
      </c>
      <c r="GZ3723" s="81">
        <v>5.053330437307535</v>
      </c>
    </row>
    <row r="3724" spans="98:208" x14ac:dyDescent="0.25">
      <c r="CT3724" s="81" t="s">
        <v>155</v>
      </c>
      <c r="CU3724" s="81" t="s">
        <v>476</v>
      </c>
      <c r="CV3724" s="81" t="s">
        <v>451</v>
      </c>
      <c r="CW3724" s="81">
        <v>2023</v>
      </c>
      <c r="CX3724" s="81">
        <v>0</v>
      </c>
      <c r="CY3724" s="81">
        <v>0</v>
      </c>
      <c r="CZ3724" s="81">
        <v>0</v>
      </c>
      <c r="DA3724" s="81">
        <v>0</v>
      </c>
      <c r="DB3724" s="81">
        <v>9129.7460702371682</v>
      </c>
      <c r="DC3724" s="81">
        <v>233.23007680795541</v>
      </c>
      <c r="DD3724" s="81">
        <v>8896.5159934292133</v>
      </c>
      <c r="DE3724" s="81">
        <v>0</v>
      </c>
      <c r="DF3724" s="81">
        <v>2.6002430136061814</v>
      </c>
      <c r="DG3724" s="81">
        <v>2.6002430136061814</v>
      </c>
      <c r="DH3724" s="81">
        <v>2.6002430136061814</v>
      </c>
      <c r="DI3724" s="81">
        <v>2.6002430136061814</v>
      </c>
      <c r="DJ3724" s="81">
        <v>1.4097326950404951E-5</v>
      </c>
      <c r="DL3724" s="81">
        <v>0</v>
      </c>
      <c r="DM3724" s="81">
        <v>3.6656475913312607E-5</v>
      </c>
      <c r="DN3724" s="81">
        <v>3.6656475913312607E-5</v>
      </c>
      <c r="DO3724" s="81">
        <v>0</v>
      </c>
      <c r="DP3724" s="81">
        <v>3.6656475913312607E-5</v>
      </c>
      <c r="DQ3724" s="81">
        <v>3.6656475913312607E-5</v>
      </c>
      <c r="DR3724" s="81">
        <v>0</v>
      </c>
      <c r="DS3724" s="81">
        <v>3.6656475913312607E-5</v>
      </c>
      <c r="DT3724" s="81">
        <v>3.6656475913312607E-5</v>
      </c>
      <c r="DU3724" s="81">
        <v>0</v>
      </c>
      <c r="DV3724" s="81">
        <v>3.6656475913312607E-5</v>
      </c>
      <c r="DW3724" s="81">
        <v>3.6656475913312607E-5</v>
      </c>
      <c r="GE3724" s="81" t="s">
        <v>449</v>
      </c>
      <c r="GF3724" s="81" t="s">
        <v>155</v>
      </c>
      <c r="GG3724" s="81" t="s">
        <v>478</v>
      </c>
      <c r="GH3724" s="81" t="s">
        <v>455</v>
      </c>
      <c r="GI3724" s="81">
        <v>2021</v>
      </c>
      <c r="GJ3724" s="81" t="s">
        <v>201</v>
      </c>
      <c r="GK3724" s="81">
        <v>409.22373582039609</v>
      </c>
      <c r="GL3724" s="81">
        <v>226.474885</v>
      </c>
      <c r="GM3724" s="81">
        <v>2021</v>
      </c>
      <c r="GN3724" s="81" t="s">
        <v>173</v>
      </c>
      <c r="GO3724" s="81">
        <v>1.1148832299820636E-2</v>
      </c>
      <c r="GP3724" s="81">
        <v>10</v>
      </c>
      <c r="GQ3724" s="81">
        <v>0</v>
      </c>
      <c r="GR3724" s="81" t="s">
        <v>448</v>
      </c>
      <c r="GS3724" s="81">
        <v>1.1148832299820636E-2</v>
      </c>
      <c r="GT3724" s="81">
        <v>4.5623668037676985</v>
      </c>
      <c r="GU3724" s="81">
        <v>1.1148832299820636E-2</v>
      </c>
      <c r="GV3724" s="81">
        <v>4.5623668037676985</v>
      </c>
      <c r="GW3724" s="81">
        <v>0</v>
      </c>
      <c r="GX3724" s="81">
        <v>0</v>
      </c>
      <c r="GY3724" s="81">
        <v>0</v>
      </c>
      <c r="GZ3724" s="81">
        <v>0</v>
      </c>
    </row>
    <row r="3725" spans="98:208" x14ac:dyDescent="0.25">
      <c r="CT3725" s="81" t="s">
        <v>155</v>
      </c>
      <c r="CU3725" s="81" t="s">
        <v>476</v>
      </c>
      <c r="CV3725" s="81" t="s">
        <v>451</v>
      </c>
      <c r="CW3725" s="81">
        <v>2024</v>
      </c>
      <c r="CX3725" s="81">
        <v>0</v>
      </c>
      <c r="CY3725" s="81">
        <v>0</v>
      </c>
      <c r="CZ3725" s="81">
        <v>0</v>
      </c>
      <c r="DA3725" s="81">
        <v>0</v>
      </c>
      <c r="DB3725" s="81">
        <v>9129.7460702371682</v>
      </c>
      <c r="DC3725" s="81">
        <v>233.23007680795541</v>
      </c>
      <c r="DD3725" s="81">
        <v>8896.5159934292133</v>
      </c>
      <c r="DE3725" s="81">
        <v>0</v>
      </c>
      <c r="DF3725" s="81">
        <v>2.6002430136061814</v>
      </c>
      <c r="DG3725" s="81">
        <v>2.6002430136061814</v>
      </c>
      <c r="DH3725" s="81">
        <v>2.6002430136061814</v>
      </c>
      <c r="DI3725" s="81">
        <v>2.6002430136061814</v>
      </c>
      <c r="DJ3725" s="81">
        <v>1.4097326950404951E-5</v>
      </c>
      <c r="DL3725" s="81">
        <v>0</v>
      </c>
      <c r="DM3725" s="81">
        <v>3.6656475913312607E-5</v>
      </c>
      <c r="DN3725" s="81">
        <v>3.6656475913312607E-5</v>
      </c>
      <c r="DO3725" s="81">
        <v>0</v>
      </c>
      <c r="DP3725" s="81">
        <v>3.6656475913312607E-5</v>
      </c>
      <c r="DQ3725" s="81">
        <v>3.6656475913312607E-5</v>
      </c>
      <c r="DR3725" s="81">
        <v>0</v>
      </c>
      <c r="DS3725" s="81">
        <v>3.6656475913312607E-5</v>
      </c>
      <c r="DT3725" s="81">
        <v>3.6656475913312607E-5</v>
      </c>
      <c r="DU3725" s="81">
        <v>0</v>
      </c>
      <c r="DV3725" s="81">
        <v>3.6656475913312607E-5</v>
      </c>
      <c r="DW3725" s="81">
        <v>3.6656475913312607E-5</v>
      </c>
      <c r="GE3725" s="81" t="s">
        <v>449</v>
      </c>
      <c r="GF3725" s="81" t="s">
        <v>155</v>
      </c>
      <c r="GG3725" s="81" t="s">
        <v>478</v>
      </c>
      <c r="GH3725" s="81" t="s">
        <v>455</v>
      </c>
      <c r="GI3725" s="81">
        <v>2022</v>
      </c>
      <c r="GJ3725" s="81" t="s">
        <v>201</v>
      </c>
      <c r="GK3725" s="81">
        <v>409.22373582039609</v>
      </c>
      <c r="GL3725" s="81">
        <v>226.474885</v>
      </c>
      <c r="GM3725" s="81">
        <v>2022</v>
      </c>
      <c r="GN3725" s="81" t="s">
        <v>173</v>
      </c>
      <c r="GO3725" s="81">
        <v>1.1148832299820636E-2</v>
      </c>
      <c r="GP3725" s="81">
        <v>10</v>
      </c>
      <c r="GQ3725" s="81">
        <v>0</v>
      </c>
      <c r="GR3725" s="81" t="s">
        <v>448</v>
      </c>
      <c r="GS3725" s="81">
        <v>1.1148832299820636E-2</v>
      </c>
      <c r="GT3725" s="81">
        <v>4.5623668037676985</v>
      </c>
      <c r="GU3725" s="81">
        <v>1.1148832299820636E-2</v>
      </c>
      <c r="GV3725" s="81">
        <v>4.5623668037676985</v>
      </c>
      <c r="GW3725" s="81">
        <v>1.1148832299820636E-2</v>
      </c>
      <c r="GX3725" s="81">
        <v>4.5623668037676985</v>
      </c>
      <c r="GY3725" s="81">
        <v>0</v>
      </c>
      <c r="GZ3725" s="81">
        <v>0</v>
      </c>
    </row>
    <row r="3726" spans="98:208" x14ac:dyDescent="0.25">
      <c r="CT3726" s="81" t="s">
        <v>155</v>
      </c>
      <c r="CU3726" s="81" t="s">
        <v>476</v>
      </c>
      <c r="CV3726" s="81" t="s">
        <v>451</v>
      </c>
      <c r="CW3726" s="81">
        <v>2025</v>
      </c>
      <c r="CX3726" s="81">
        <v>0</v>
      </c>
      <c r="CY3726" s="81">
        <v>0</v>
      </c>
      <c r="CZ3726" s="81">
        <v>0</v>
      </c>
      <c r="DA3726" s="81">
        <v>0</v>
      </c>
      <c r="DB3726" s="81">
        <v>9129.7460702371682</v>
      </c>
      <c r="DC3726" s="81">
        <v>233.23007680795541</v>
      </c>
      <c r="DD3726" s="81">
        <v>8896.5159934292133</v>
      </c>
      <c r="DE3726" s="81">
        <v>0</v>
      </c>
      <c r="DF3726" s="81">
        <v>2.6002430136061814</v>
      </c>
      <c r="DG3726" s="81">
        <v>2.6002430136061814</v>
      </c>
      <c r="DH3726" s="81">
        <v>2.6002430136061814</v>
      </c>
      <c r="DI3726" s="81">
        <v>2.6002430136061814</v>
      </c>
      <c r="DJ3726" s="81">
        <v>1.4097326950404951E-5</v>
      </c>
      <c r="DL3726" s="81">
        <v>0</v>
      </c>
      <c r="DM3726" s="81">
        <v>3.6656475913312607E-5</v>
      </c>
      <c r="DN3726" s="81">
        <v>3.6656475913312607E-5</v>
      </c>
      <c r="DO3726" s="81">
        <v>0</v>
      </c>
      <c r="DP3726" s="81">
        <v>3.6656475913312607E-5</v>
      </c>
      <c r="DQ3726" s="81">
        <v>3.6656475913312607E-5</v>
      </c>
      <c r="DR3726" s="81">
        <v>0</v>
      </c>
      <c r="DS3726" s="81">
        <v>3.6656475913312607E-5</v>
      </c>
      <c r="DT3726" s="81">
        <v>3.6656475913312607E-5</v>
      </c>
      <c r="DU3726" s="81">
        <v>0</v>
      </c>
      <c r="DV3726" s="81">
        <v>3.6656475913312607E-5</v>
      </c>
      <c r="DW3726" s="81">
        <v>3.6656475913312607E-5</v>
      </c>
      <c r="GE3726" s="81" t="s">
        <v>449</v>
      </c>
      <c r="GF3726" s="81" t="s">
        <v>155</v>
      </c>
      <c r="GG3726" s="81" t="s">
        <v>478</v>
      </c>
      <c r="GH3726" s="81" t="s">
        <v>455</v>
      </c>
      <c r="GI3726" s="81">
        <v>2023</v>
      </c>
      <c r="GJ3726" s="81" t="s">
        <v>201</v>
      </c>
      <c r="GK3726" s="81">
        <v>428.60232122028339</v>
      </c>
      <c r="GL3726" s="81">
        <v>226.474885</v>
      </c>
      <c r="GM3726" s="81">
        <v>2023</v>
      </c>
      <c r="GN3726" s="81" t="s">
        <v>173</v>
      </c>
      <c r="GO3726" s="81">
        <v>1.1148832299820636E-2</v>
      </c>
      <c r="GP3726" s="81">
        <v>10</v>
      </c>
      <c r="GQ3726" s="81">
        <v>0</v>
      </c>
      <c r="GR3726" s="81" t="s">
        <v>448</v>
      </c>
      <c r="GS3726" s="81">
        <v>1.1148832299820636E-2</v>
      </c>
      <c r="GT3726" s="81">
        <v>4.778415402598795</v>
      </c>
      <c r="GU3726" s="81">
        <v>1.1148832299820636E-2</v>
      </c>
      <c r="GV3726" s="81">
        <v>4.778415402598795</v>
      </c>
      <c r="GW3726" s="81">
        <v>1.1148832299820636E-2</v>
      </c>
      <c r="GX3726" s="81">
        <v>4.778415402598795</v>
      </c>
      <c r="GY3726" s="81">
        <v>1.1148832299820636E-2</v>
      </c>
      <c r="GZ3726" s="81">
        <v>4.778415402598795</v>
      </c>
    </row>
    <row r="3727" spans="98:208" x14ac:dyDescent="0.25">
      <c r="CT3727" s="81" t="s">
        <v>155</v>
      </c>
      <c r="CU3727" s="81" t="s">
        <v>476</v>
      </c>
      <c r="CV3727" s="81" t="s">
        <v>451</v>
      </c>
      <c r="CW3727" s="81">
        <v>2026</v>
      </c>
      <c r="CX3727" s="81">
        <v>0</v>
      </c>
      <c r="CY3727" s="81">
        <v>0</v>
      </c>
      <c r="CZ3727" s="81">
        <v>0</v>
      </c>
      <c r="DA3727" s="81">
        <v>0</v>
      </c>
      <c r="DB3727" s="81">
        <v>9129.7460702371682</v>
      </c>
      <c r="DC3727" s="81">
        <v>233.23007680795541</v>
      </c>
      <c r="DD3727" s="81">
        <v>8896.5159934292133</v>
      </c>
      <c r="DE3727" s="81">
        <v>0</v>
      </c>
      <c r="DF3727" s="81">
        <v>2.6002430136061814</v>
      </c>
      <c r="DG3727" s="81">
        <v>2.6002430136061814</v>
      </c>
      <c r="DH3727" s="81">
        <v>2.6002430136061814</v>
      </c>
      <c r="DI3727" s="81">
        <v>2.6002430136061814</v>
      </c>
      <c r="DJ3727" s="81">
        <v>1.4097326950404951E-5</v>
      </c>
      <c r="DL3727" s="81">
        <v>0</v>
      </c>
      <c r="DM3727" s="81">
        <v>3.6656475913312607E-5</v>
      </c>
      <c r="DN3727" s="81">
        <v>3.6656475913312607E-5</v>
      </c>
      <c r="DO3727" s="81">
        <v>0</v>
      </c>
      <c r="DP3727" s="81">
        <v>3.6656475913312607E-5</v>
      </c>
      <c r="DQ3727" s="81">
        <v>3.6656475913312607E-5</v>
      </c>
      <c r="DR3727" s="81">
        <v>0</v>
      </c>
      <c r="DS3727" s="81">
        <v>3.6656475913312607E-5</v>
      </c>
      <c r="DT3727" s="81">
        <v>3.6656475913312607E-5</v>
      </c>
      <c r="DU3727" s="81">
        <v>0</v>
      </c>
      <c r="DV3727" s="81">
        <v>3.6656475913312607E-5</v>
      </c>
      <c r="DW3727" s="81">
        <v>3.6656475913312607E-5</v>
      </c>
      <c r="GE3727" s="81" t="s">
        <v>449</v>
      </c>
      <c r="GF3727" s="81" t="s">
        <v>155</v>
      </c>
      <c r="GG3727" s="81" t="s">
        <v>478</v>
      </c>
      <c r="GH3727" s="81" t="s">
        <v>455</v>
      </c>
      <c r="GI3727" s="81">
        <v>2024</v>
      </c>
      <c r="GJ3727" s="81" t="s">
        <v>201</v>
      </c>
      <c r="GK3727" s="81">
        <v>428.60232122028339</v>
      </c>
      <c r="GL3727" s="81">
        <v>226.474885</v>
      </c>
      <c r="GM3727" s="81">
        <v>2024</v>
      </c>
      <c r="GN3727" s="81" t="s">
        <v>173</v>
      </c>
      <c r="GO3727" s="81">
        <v>1.1148832299820636E-2</v>
      </c>
      <c r="GP3727" s="81">
        <v>10</v>
      </c>
      <c r="GQ3727" s="81">
        <v>0</v>
      </c>
      <c r="GR3727" s="81" t="s">
        <v>448</v>
      </c>
      <c r="GS3727" s="81">
        <v>1.1148832299820636E-2</v>
      </c>
      <c r="GT3727" s="81">
        <v>4.778415402598795</v>
      </c>
      <c r="GU3727" s="81">
        <v>1.1148832299820636E-2</v>
      </c>
      <c r="GV3727" s="81">
        <v>4.778415402598795</v>
      </c>
      <c r="GW3727" s="81">
        <v>1.1148832299820636E-2</v>
      </c>
      <c r="GX3727" s="81">
        <v>4.778415402598795</v>
      </c>
      <c r="GY3727" s="81">
        <v>1.1148832299820636E-2</v>
      </c>
      <c r="GZ3727" s="81">
        <v>4.778415402598795</v>
      </c>
    </row>
    <row r="3728" spans="98:208" x14ac:dyDescent="0.25">
      <c r="CT3728" s="81" t="s">
        <v>155</v>
      </c>
      <c r="CU3728" s="81" t="s">
        <v>476</v>
      </c>
      <c r="CV3728" s="81" t="s">
        <v>451</v>
      </c>
      <c r="CW3728" s="81">
        <v>2027</v>
      </c>
      <c r="CX3728" s="81">
        <v>0</v>
      </c>
      <c r="CY3728" s="81">
        <v>0</v>
      </c>
      <c r="CZ3728" s="81">
        <v>0</v>
      </c>
      <c r="DA3728" s="81">
        <v>0</v>
      </c>
      <c r="DB3728" s="81">
        <v>9129.7460702371682</v>
      </c>
      <c r="DC3728" s="81">
        <v>233.23007680795541</v>
      </c>
      <c r="DD3728" s="81">
        <v>8896.5159934292133</v>
      </c>
      <c r="DE3728" s="81">
        <v>0</v>
      </c>
      <c r="DF3728" s="81">
        <v>2.6002430136061814</v>
      </c>
      <c r="DG3728" s="81">
        <v>2.6002430136061814</v>
      </c>
      <c r="DH3728" s="81">
        <v>2.6002430136061814</v>
      </c>
      <c r="DI3728" s="81">
        <v>2.6002430136061814</v>
      </c>
      <c r="DJ3728" s="81">
        <v>1.4097326950404951E-5</v>
      </c>
      <c r="DL3728" s="81">
        <v>0</v>
      </c>
      <c r="DM3728" s="81">
        <v>3.6656475913312607E-5</v>
      </c>
      <c r="DN3728" s="81">
        <v>3.6656475913312607E-5</v>
      </c>
      <c r="DO3728" s="81">
        <v>0</v>
      </c>
      <c r="DP3728" s="81">
        <v>3.6656475913312607E-5</v>
      </c>
      <c r="DQ3728" s="81">
        <v>3.6656475913312607E-5</v>
      </c>
      <c r="DR3728" s="81">
        <v>0</v>
      </c>
      <c r="DS3728" s="81">
        <v>3.6656475913312607E-5</v>
      </c>
      <c r="DT3728" s="81">
        <v>3.6656475913312607E-5</v>
      </c>
      <c r="DU3728" s="81">
        <v>0</v>
      </c>
      <c r="DV3728" s="81">
        <v>3.6656475913312607E-5</v>
      </c>
      <c r="DW3728" s="81">
        <v>3.6656475913312607E-5</v>
      </c>
      <c r="GE3728" s="81" t="s">
        <v>449</v>
      </c>
      <c r="GF3728" s="81" t="s">
        <v>155</v>
      </c>
      <c r="GG3728" s="81" t="s">
        <v>478</v>
      </c>
      <c r="GH3728" s="81" t="s">
        <v>455</v>
      </c>
      <c r="GI3728" s="81">
        <v>2025</v>
      </c>
      <c r="GJ3728" s="81" t="s">
        <v>201</v>
      </c>
      <c r="GK3728" s="81">
        <v>428.60232122028339</v>
      </c>
      <c r="GL3728" s="81">
        <v>226.474885</v>
      </c>
      <c r="GM3728" s="81">
        <v>2025</v>
      </c>
      <c r="GN3728" s="81" t="s">
        <v>173</v>
      </c>
      <c r="GO3728" s="81">
        <v>1.1148832299820636E-2</v>
      </c>
      <c r="GP3728" s="81">
        <v>10</v>
      </c>
      <c r="GQ3728" s="81">
        <v>0</v>
      </c>
      <c r="GR3728" s="81" t="s">
        <v>448</v>
      </c>
      <c r="GS3728" s="81">
        <v>1.1148832299820636E-2</v>
      </c>
      <c r="GT3728" s="81">
        <v>4.778415402598795</v>
      </c>
      <c r="GU3728" s="81">
        <v>1.1148832299820636E-2</v>
      </c>
      <c r="GV3728" s="81">
        <v>4.778415402598795</v>
      </c>
      <c r="GW3728" s="81">
        <v>1.1148832299820636E-2</v>
      </c>
      <c r="GX3728" s="81">
        <v>4.778415402598795</v>
      </c>
      <c r="GY3728" s="81">
        <v>1.1148832299820636E-2</v>
      </c>
      <c r="GZ3728" s="81">
        <v>4.778415402598795</v>
      </c>
    </row>
    <row r="3729" spans="98:208" x14ac:dyDescent="0.25">
      <c r="CT3729" s="81" t="s">
        <v>155</v>
      </c>
      <c r="CU3729" s="81" t="s">
        <v>476</v>
      </c>
      <c r="CV3729" s="81" t="s">
        <v>451</v>
      </c>
      <c r="CW3729" s="81">
        <v>2028</v>
      </c>
      <c r="CX3729" s="81">
        <v>0</v>
      </c>
      <c r="CY3729" s="81">
        <v>0</v>
      </c>
      <c r="CZ3729" s="81">
        <v>0</v>
      </c>
      <c r="DA3729" s="81">
        <v>0</v>
      </c>
      <c r="DB3729" s="81">
        <v>9534.9220877101034</v>
      </c>
      <c r="DC3729" s="81">
        <v>247.27299216496419</v>
      </c>
      <c r="DD3729" s="81">
        <v>9287.6490955451409</v>
      </c>
      <c r="DE3729" s="81">
        <v>0</v>
      </c>
      <c r="DF3729" s="81">
        <v>2.756805121922048</v>
      </c>
      <c r="DG3729" s="81">
        <v>2.756805121922048</v>
      </c>
      <c r="DH3729" s="81">
        <v>2.756805121922048</v>
      </c>
      <c r="DI3729" s="81">
        <v>2.756805121922048</v>
      </c>
      <c r="DJ3729" s="81">
        <v>1.4097326950404951E-5</v>
      </c>
      <c r="DL3729" s="81">
        <v>0</v>
      </c>
      <c r="DM3729" s="81">
        <v>3.8863583142286091E-5</v>
      </c>
      <c r="DN3729" s="81">
        <v>3.8863583142286091E-5</v>
      </c>
      <c r="DO3729" s="81">
        <v>0</v>
      </c>
      <c r="DP3729" s="81">
        <v>3.8863583142286091E-5</v>
      </c>
      <c r="DQ3729" s="81">
        <v>3.8863583142286091E-5</v>
      </c>
      <c r="DR3729" s="81">
        <v>0</v>
      </c>
      <c r="DS3729" s="81">
        <v>3.8863583142286091E-5</v>
      </c>
      <c r="DT3729" s="81">
        <v>3.8863583142286091E-5</v>
      </c>
      <c r="DU3729" s="81">
        <v>0</v>
      </c>
      <c r="DV3729" s="81">
        <v>3.8863583142286091E-5</v>
      </c>
      <c r="DW3729" s="81">
        <v>3.8863583142286091E-5</v>
      </c>
      <c r="GE3729" s="81" t="s">
        <v>449</v>
      </c>
      <c r="GF3729" s="81" t="s">
        <v>155</v>
      </c>
      <c r="GG3729" s="81" t="s">
        <v>478</v>
      </c>
      <c r="GH3729" s="81" t="s">
        <v>455</v>
      </c>
      <c r="GI3729" s="81">
        <v>2026</v>
      </c>
      <c r="GJ3729" s="81" t="s">
        <v>201</v>
      </c>
      <c r="GK3729" s="81">
        <v>428.60232122028339</v>
      </c>
      <c r="GL3729" s="81">
        <v>226.474885</v>
      </c>
      <c r="GM3729" s="81">
        <v>2026</v>
      </c>
      <c r="GN3729" s="81" t="s">
        <v>173</v>
      </c>
      <c r="GO3729" s="81">
        <v>1.1148832299820636E-2</v>
      </c>
      <c r="GP3729" s="81">
        <v>10</v>
      </c>
      <c r="GQ3729" s="81">
        <v>0</v>
      </c>
      <c r="GR3729" s="81" t="s">
        <v>448</v>
      </c>
      <c r="GS3729" s="81">
        <v>1.1148832299820636E-2</v>
      </c>
      <c r="GT3729" s="81">
        <v>4.778415402598795</v>
      </c>
      <c r="GU3729" s="81">
        <v>1.1148832299820636E-2</v>
      </c>
      <c r="GV3729" s="81">
        <v>4.778415402598795</v>
      </c>
      <c r="GW3729" s="81">
        <v>1.1148832299820636E-2</v>
      </c>
      <c r="GX3729" s="81">
        <v>4.778415402598795</v>
      </c>
      <c r="GY3729" s="81">
        <v>1.1148832299820636E-2</v>
      </c>
      <c r="GZ3729" s="81">
        <v>4.778415402598795</v>
      </c>
    </row>
    <row r="3730" spans="98:208" x14ac:dyDescent="0.25">
      <c r="CT3730" s="81" t="s">
        <v>155</v>
      </c>
      <c r="CU3730" s="81" t="s">
        <v>476</v>
      </c>
      <c r="CV3730" s="81" t="s">
        <v>451</v>
      </c>
      <c r="CW3730" s="81">
        <v>2029</v>
      </c>
      <c r="CX3730" s="81">
        <v>0</v>
      </c>
      <c r="CY3730" s="81">
        <v>0</v>
      </c>
      <c r="CZ3730" s="81">
        <v>0</v>
      </c>
      <c r="DA3730" s="81">
        <v>0</v>
      </c>
      <c r="DB3730" s="81">
        <v>9534.9220877101034</v>
      </c>
      <c r="DC3730" s="81">
        <v>247.27299216496419</v>
      </c>
      <c r="DD3730" s="81">
        <v>9287.6490955451409</v>
      </c>
      <c r="DE3730" s="81">
        <v>0</v>
      </c>
      <c r="DF3730" s="81">
        <v>2.756805121922048</v>
      </c>
      <c r="DG3730" s="81">
        <v>2.756805121922048</v>
      </c>
      <c r="DH3730" s="81">
        <v>2.756805121922048</v>
      </c>
      <c r="DI3730" s="81">
        <v>2.756805121922048</v>
      </c>
      <c r="DJ3730" s="81">
        <v>1.4097326950404951E-5</v>
      </c>
      <c r="DL3730" s="81">
        <v>0</v>
      </c>
      <c r="DM3730" s="81">
        <v>3.8863583142286091E-5</v>
      </c>
      <c r="DN3730" s="81">
        <v>3.8863583142286091E-5</v>
      </c>
      <c r="DO3730" s="81">
        <v>0</v>
      </c>
      <c r="DP3730" s="81">
        <v>3.8863583142286091E-5</v>
      </c>
      <c r="DQ3730" s="81">
        <v>3.8863583142286091E-5</v>
      </c>
      <c r="DR3730" s="81">
        <v>0</v>
      </c>
      <c r="DS3730" s="81">
        <v>3.8863583142286091E-5</v>
      </c>
      <c r="DT3730" s="81">
        <v>3.8863583142286091E-5</v>
      </c>
      <c r="DU3730" s="81">
        <v>0</v>
      </c>
      <c r="DV3730" s="81">
        <v>3.8863583142286091E-5</v>
      </c>
      <c r="DW3730" s="81">
        <v>3.8863583142286091E-5</v>
      </c>
      <c r="GE3730" s="81" t="s">
        <v>449</v>
      </c>
      <c r="GF3730" s="81" t="s">
        <v>155</v>
      </c>
      <c r="GG3730" s="81" t="s">
        <v>478</v>
      </c>
      <c r="GH3730" s="81" t="s">
        <v>455</v>
      </c>
      <c r="GI3730" s="81">
        <v>2027</v>
      </c>
      <c r="GJ3730" s="81" t="s">
        <v>201</v>
      </c>
      <c r="GK3730" s="81">
        <v>428.60232122028339</v>
      </c>
      <c r="GL3730" s="81">
        <v>226.474885</v>
      </c>
      <c r="GM3730" s="81">
        <v>2027</v>
      </c>
      <c r="GN3730" s="81" t="s">
        <v>173</v>
      </c>
      <c r="GO3730" s="81">
        <v>1.1148832299820636E-2</v>
      </c>
      <c r="GP3730" s="81">
        <v>10</v>
      </c>
      <c r="GQ3730" s="81">
        <v>0</v>
      </c>
      <c r="GR3730" s="81" t="s">
        <v>448</v>
      </c>
      <c r="GS3730" s="81">
        <v>1.1148832299820636E-2</v>
      </c>
      <c r="GT3730" s="81">
        <v>4.778415402598795</v>
      </c>
      <c r="GU3730" s="81">
        <v>1.1148832299820636E-2</v>
      </c>
      <c r="GV3730" s="81">
        <v>4.778415402598795</v>
      </c>
      <c r="GW3730" s="81">
        <v>1.1148832299820636E-2</v>
      </c>
      <c r="GX3730" s="81">
        <v>4.778415402598795</v>
      </c>
      <c r="GY3730" s="81">
        <v>1.1148832299820636E-2</v>
      </c>
      <c r="GZ3730" s="81">
        <v>4.778415402598795</v>
      </c>
    </row>
    <row r="3731" spans="98:208" x14ac:dyDescent="0.25">
      <c r="CT3731" s="81" t="s">
        <v>155</v>
      </c>
      <c r="CU3731" s="81" t="s">
        <v>476</v>
      </c>
      <c r="CV3731" s="81" t="s">
        <v>451</v>
      </c>
      <c r="CW3731" s="81">
        <v>2030</v>
      </c>
      <c r="CX3731" s="81">
        <v>0</v>
      </c>
      <c r="CY3731" s="81">
        <v>0</v>
      </c>
      <c r="CZ3731" s="81">
        <v>0</v>
      </c>
      <c r="DA3731" s="81">
        <v>0</v>
      </c>
      <c r="DB3731" s="81">
        <v>9534.9220877101034</v>
      </c>
      <c r="DC3731" s="81">
        <v>247.27299216496419</v>
      </c>
      <c r="DD3731" s="81">
        <v>9287.6490955451409</v>
      </c>
      <c r="DE3731" s="81">
        <v>0</v>
      </c>
      <c r="DF3731" s="81">
        <v>0</v>
      </c>
      <c r="DG3731" s="81">
        <v>2.756805121922048</v>
      </c>
      <c r="DH3731" s="81">
        <v>2.756805121922048</v>
      </c>
      <c r="DI3731" s="81">
        <v>2.756805121922048</v>
      </c>
      <c r="DJ3731" s="81">
        <v>1.4097326950404951E-5</v>
      </c>
      <c r="DL3731" s="81">
        <v>0</v>
      </c>
      <c r="DM3731" s="81">
        <v>0</v>
      </c>
      <c r="DN3731" s="81">
        <v>0</v>
      </c>
      <c r="DO3731" s="81">
        <v>0</v>
      </c>
      <c r="DP3731" s="81">
        <v>3.8863583142286091E-5</v>
      </c>
      <c r="DQ3731" s="81">
        <v>3.8863583142286091E-5</v>
      </c>
      <c r="DR3731" s="81">
        <v>0</v>
      </c>
      <c r="DS3731" s="81">
        <v>3.8863583142286091E-5</v>
      </c>
      <c r="DT3731" s="81">
        <v>3.8863583142286091E-5</v>
      </c>
      <c r="DU3731" s="81">
        <v>0</v>
      </c>
      <c r="DV3731" s="81">
        <v>3.8863583142286091E-5</v>
      </c>
      <c r="DW3731" s="81">
        <v>3.8863583142286091E-5</v>
      </c>
      <c r="GE3731" s="81" t="s">
        <v>449</v>
      </c>
      <c r="GF3731" s="81" t="s">
        <v>155</v>
      </c>
      <c r="GG3731" s="81" t="s">
        <v>478</v>
      </c>
      <c r="GH3731" s="81" t="s">
        <v>455</v>
      </c>
      <c r="GI3731" s="81">
        <v>2028</v>
      </c>
      <c r="GJ3731" s="81" t="s">
        <v>201</v>
      </c>
      <c r="GK3731" s="81">
        <v>453.26096055715851</v>
      </c>
      <c r="GL3731" s="81">
        <v>226.474885</v>
      </c>
      <c r="GM3731" s="81">
        <v>2028</v>
      </c>
      <c r="GN3731" s="81" t="s">
        <v>173</v>
      </c>
      <c r="GO3731" s="81">
        <v>1.1148832299820636E-2</v>
      </c>
      <c r="GP3731" s="81">
        <v>10</v>
      </c>
      <c r="GQ3731" s="81">
        <v>0</v>
      </c>
      <c r="GR3731" s="81" t="s">
        <v>448</v>
      </c>
      <c r="GS3731" s="81">
        <v>1.1148832299820636E-2</v>
      </c>
      <c r="GT3731" s="81">
        <v>5.053330437307376</v>
      </c>
      <c r="GU3731" s="81">
        <v>1.1148832299820636E-2</v>
      </c>
      <c r="GV3731" s="81">
        <v>5.053330437307376</v>
      </c>
      <c r="GW3731" s="81">
        <v>1.1148832299820636E-2</v>
      </c>
      <c r="GX3731" s="81">
        <v>5.053330437307376</v>
      </c>
      <c r="GY3731" s="81">
        <v>1.1148832299820636E-2</v>
      </c>
      <c r="GZ3731" s="81">
        <v>5.053330437307376</v>
      </c>
    </row>
    <row r="3732" spans="98:208" x14ac:dyDescent="0.25">
      <c r="CT3732" s="81" t="s">
        <v>155</v>
      </c>
      <c r="CU3732" s="81" t="s">
        <v>476</v>
      </c>
      <c r="CV3732" s="81" t="s">
        <v>451</v>
      </c>
      <c r="CW3732" s="81">
        <v>2031</v>
      </c>
      <c r="CX3732" s="81">
        <v>0</v>
      </c>
      <c r="CY3732" s="81">
        <v>0</v>
      </c>
      <c r="CZ3732" s="81">
        <v>0</v>
      </c>
      <c r="DA3732" s="81">
        <v>0</v>
      </c>
      <c r="DB3732" s="81">
        <v>9534.9220877101034</v>
      </c>
      <c r="DC3732" s="81">
        <v>247.27299216496419</v>
      </c>
      <c r="DD3732" s="81">
        <v>9287.6490955451409</v>
      </c>
      <c r="DE3732" s="81">
        <v>0</v>
      </c>
      <c r="DF3732" s="81">
        <v>0</v>
      </c>
      <c r="DG3732" s="81">
        <v>0</v>
      </c>
      <c r="DH3732" s="81">
        <v>2.756805121922048</v>
      </c>
      <c r="DI3732" s="81">
        <v>2.756805121922048</v>
      </c>
      <c r="DJ3732" s="81">
        <v>1.4097326950404951E-5</v>
      </c>
      <c r="DL3732" s="81">
        <v>0</v>
      </c>
      <c r="DM3732" s="81">
        <v>0</v>
      </c>
      <c r="DN3732" s="81">
        <v>0</v>
      </c>
      <c r="DO3732" s="81">
        <v>0</v>
      </c>
      <c r="DP3732" s="81">
        <v>0</v>
      </c>
      <c r="DQ3732" s="81">
        <v>0</v>
      </c>
      <c r="DR3732" s="81">
        <v>0</v>
      </c>
      <c r="DS3732" s="81">
        <v>3.8863583142286091E-5</v>
      </c>
      <c r="DT3732" s="81">
        <v>3.8863583142286091E-5</v>
      </c>
      <c r="DU3732" s="81">
        <v>0</v>
      </c>
      <c r="DV3732" s="81">
        <v>3.8863583142286091E-5</v>
      </c>
      <c r="DW3732" s="81">
        <v>3.8863583142286091E-5</v>
      </c>
      <c r="GE3732" s="81" t="s">
        <v>449</v>
      </c>
      <c r="GF3732" s="81" t="s">
        <v>155</v>
      </c>
      <c r="GG3732" s="81" t="s">
        <v>478</v>
      </c>
      <c r="GH3732" s="81" t="s">
        <v>455</v>
      </c>
      <c r="GI3732" s="81">
        <v>2029</v>
      </c>
      <c r="GJ3732" s="81" t="s">
        <v>201</v>
      </c>
      <c r="GK3732" s="81">
        <v>453.26096055715851</v>
      </c>
      <c r="GL3732" s="81">
        <v>226.474885</v>
      </c>
      <c r="GM3732" s="81">
        <v>2029</v>
      </c>
      <c r="GN3732" s="81" t="s">
        <v>173</v>
      </c>
      <c r="GO3732" s="81">
        <v>1.1148832299820636E-2</v>
      </c>
      <c r="GP3732" s="81">
        <v>10</v>
      </c>
      <c r="GQ3732" s="81">
        <v>0</v>
      </c>
      <c r="GR3732" s="81" t="s">
        <v>448</v>
      </c>
      <c r="GS3732" s="81">
        <v>1.1148832299820636E-2</v>
      </c>
      <c r="GT3732" s="81">
        <v>5.053330437307376</v>
      </c>
      <c r="GU3732" s="81">
        <v>1.1148832299820636E-2</v>
      </c>
      <c r="GV3732" s="81">
        <v>5.053330437307376</v>
      </c>
      <c r="GW3732" s="81">
        <v>1.1148832299820636E-2</v>
      </c>
      <c r="GX3732" s="81">
        <v>5.053330437307376</v>
      </c>
      <c r="GY3732" s="81">
        <v>1.1148832299820636E-2</v>
      </c>
      <c r="GZ3732" s="81">
        <v>5.053330437307376</v>
      </c>
    </row>
    <row r="3733" spans="98:208" x14ac:dyDescent="0.25">
      <c r="CT3733" s="81" t="s">
        <v>155</v>
      </c>
      <c r="CU3733" s="81" t="s">
        <v>476</v>
      </c>
      <c r="CV3733" s="81" t="s">
        <v>451</v>
      </c>
      <c r="CW3733" s="81">
        <v>2032</v>
      </c>
      <c r="CX3733" s="81">
        <v>0</v>
      </c>
      <c r="CY3733" s="81">
        <v>0</v>
      </c>
      <c r="CZ3733" s="81">
        <v>0</v>
      </c>
      <c r="DA3733" s="81">
        <v>0</v>
      </c>
      <c r="DB3733" s="81">
        <v>9534.9220877101034</v>
      </c>
      <c r="DC3733" s="81">
        <v>247.27299216496419</v>
      </c>
      <c r="DD3733" s="81">
        <v>9287.6490955451409</v>
      </c>
      <c r="DE3733" s="81">
        <v>0</v>
      </c>
      <c r="DF3733" s="81">
        <v>0</v>
      </c>
      <c r="DG3733" s="81">
        <v>0</v>
      </c>
      <c r="DH3733" s="81">
        <v>0</v>
      </c>
      <c r="DI3733" s="81">
        <v>2.756805121922048</v>
      </c>
      <c r="DJ3733" s="81">
        <v>1.4097326950404951E-5</v>
      </c>
      <c r="DL3733" s="81">
        <v>0</v>
      </c>
      <c r="DM3733" s="81">
        <v>0</v>
      </c>
      <c r="DN3733" s="81">
        <v>0</v>
      </c>
      <c r="DO3733" s="81">
        <v>0</v>
      </c>
      <c r="DP3733" s="81">
        <v>0</v>
      </c>
      <c r="DQ3733" s="81">
        <v>0</v>
      </c>
      <c r="DR3733" s="81">
        <v>0</v>
      </c>
      <c r="DS3733" s="81">
        <v>0</v>
      </c>
      <c r="DT3733" s="81">
        <v>0</v>
      </c>
      <c r="DU3733" s="81">
        <v>0</v>
      </c>
      <c r="DV3733" s="81">
        <v>3.8863583142286091E-5</v>
      </c>
      <c r="DW3733" s="81">
        <v>3.8863583142286091E-5</v>
      </c>
      <c r="GE3733" s="81" t="s">
        <v>449</v>
      </c>
      <c r="GF3733" s="81" t="s">
        <v>155</v>
      </c>
      <c r="GG3733" s="81" t="s">
        <v>478</v>
      </c>
      <c r="GH3733" s="81" t="s">
        <v>455</v>
      </c>
      <c r="GI3733" s="81">
        <v>2030</v>
      </c>
      <c r="GJ3733" s="81" t="s">
        <v>201</v>
      </c>
      <c r="GK3733" s="81">
        <v>453.26096055715851</v>
      </c>
      <c r="GL3733" s="81">
        <v>226.474885</v>
      </c>
      <c r="GM3733" s="81">
        <v>2030</v>
      </c>
      <c r="GN3733" s="81" t="s">
        <v>173</v>
      </c>
      <c r="GO3733" s="81">
        <v>1.1148832299820636E-2</v>
      </c>
      <c r="GP3733" s="81">
        <v>10</v>
      </c>
      <c r="GQ3733" s="81">
        <v>0</v>
      </c>
      <c r="GR3733" s="81" t="s">
        <v>448</v>
      </c>
      <c r="GS3733" s="81">
        <v>0</v>
      </c>
      <c r="GT3733" s="81">
        <v>0</v>
      </c>
      <c r="GU3733" s="81">
        <v>1.1148832299820636E-2</v>
      </c>
      <c r="GV3733" s="81">
        <v>5.053330437307376</v>
      </c>
      <c r="GW3733" s="81">
        <v>1.1148832299820636E-2</v>
      </c>
      <c r="GX3733" s="81">
        <v>5.053330437307376</v>
      </c>
      <c r="GY3733" s="81">
        <v>1.1148832299820636E-2</v>
      </c>
      <c r="GZ3733" s="81">
        <v>5.053330437307376</v>
      </c>
    </row>
    <row r="3734" spans="98:208" x14ac:dyDescent="0.25">
      <c r="CT3734" s="81" t="s">
        <v>155</v>
      </c>
      <c r="CU3734" s="81" t="s">
        <v>476</v>
      </c>
      <c r="CV3734" s="81" t="s">
        <v>452</v>
      </c>
      <c r="CW3734" s="81">
        <v>2020</v>
      </c>
      <c r="CX3734" s="81">
        <v>0</v>
      </c>
      <c r="CY3734" s="81">
        <v>0</v>
      </c>
      <c r="CZ3734" s="81">
        <v>0</v>
      </c>
      <c r="DA3734" s="81">
        <v>0</v>
      </c>
      <c r="DB3734" s="81">
        <v>5.2405583313015711</v>
      </c>
      <c r="DC3734" s="81">
        <v>0.69641821681223237</v>
      </c>
      <c r="DD3734" s="81">
        <v>2.9419641522810429</v>
      </c>
      <c r="DE3734" s="81">
        <v>1.6021759622082969</v>
      </c>
      <c r="DF3734" s="81">
        <v>7.7642499097797073E-3</v>
      </c>
      <c r="DG3734" s="81">
        <v>0</v>
      </c>
      <c r="DH3734" s="81">
        <v>0</v>
      </c>
      <c r="DI3734" s="81">
        <v>0</v>
      </c>
      <c r="DJ3734" s="81">
        <v>5.4524874162996331E-5</v>
      </c>
      <c r="DL3734" s="81">
        <v>0</v>
      </c>
      <c r="DM3734" s="81">
        <v>4.2334474930079416E-7</v>
      </c>
      <c r="DN3734" s="81">
        <v>4.2334474930079416E-7</v>
      </c>
      <c r="DO3734" s="81">
        <v>0</v>
      </c>
      <c r="DP3734" s="81">
        <v>0</v>
      </c>
      <c r="DQ3734" s="81">
        <v>0</v>
      </c>
      <c r="DR3734" s="81">
        <v>0</v>
      </c>
      <c r="DS3734" s="81">
        <v>0</v>
      </c>
      <c r="DT3734" s="81">
        <v>0</v>
      </c>
      <c r="DU3734" s="81">
        <v>0</v>
      </c>
      <c r="DV3734" s="81">
        <v>0</v>
      </c>
      <c r="DW3734" s="81">
        <v>0</v>
      </c>
      <c r="GE3734" s="81" t="s">
        <v>449</v>
      </c>
      <c r="GF3734" s="81" t="s">
        <v>155</v>
      </c>
      <c r="GG3734" s="81" t="s">
        <v>478</v>
      </c>
      <c r="GH3734" s="81" t="s">
        <v>455</v>
      </c>
      <c r="GI3734" s="81">
        <v>2031</v>
      </c>
      <c r="GJ3734" s="81" t="s">
        <v>201</v>
      </c>
      <c r="GK3734" s="81">
        <v>453.26096055715851</v>
      </c>
      <c r="GL3734" s="81">
        <v>226.474885</v>
      </c>
      <c r="GM3734" s="81">
        <v>2031</v>
      </c>
      <c r="GN3734" s="81" t="s">
        <v>173</v>
      </c>
      <c r="GO3734" s="81">
        <v>1.1148832299820636E-2</v>
      </c>
      <c r="GP3734" s="81">
        <v>10</v>
      </c>
      <c r="GQ3734" s="81">
        <v>0</v>
      </c>
      <c r="GR3734" s="81" t="s">
        <v>448</v>
      </c>
      <c r="GS3734" s="81">
        <v>0</v>
      </c>
      <c r="GT3734" s="81">
        <v>0</v>
      </c>
      <c r="GU3734" s="81">
        <v>0</v>
      </c>
      <c r="GV3734" s="81">
        <v>0</v>
      </c>
      <c r="GW3734" s="81">
        <v>1.1148832299820636E-2</v>
      </c>
      <c r="GX3734" s="81">
        <v>5.053330437307376</v>
      </c>
      <c r="GY3734" s="81">
        <v>1.1148832299820636E-2</v>
      </c>
      <c r="GZ3734" s="81">
        <v>5.053330437307376</v>
      </c>
    </row>
    <row r="3735" spans="98:208" x14ac:dyDescent="0.25">
      <c r="CT3735" s="81" t="s">
        <v>155</v>
      </c>
      <c r="CU3735" s="81" t="s">
        <v>476</v>
      </c>
      <c r="CV3735" s="81" t="s">
        <v>452</v>
      </c>
      <c r="CW3735" s="81">
        <v>2021</v>
      </c>
      <c r="CX3735" s="81">
        <v>0</v>
      </c>
      <c r="CY3735" s="81">
        <v>0</v>
      </c>
      <c r="CZ3735" s="81">
        <v>0</v>
      </c>
      <c r="DA3735" s="81">
        <v>0</v>
      </c>
      <c r="DB3735" s="81">
        <v>5.2405583313015711</v>
      </c>
      <c r="DC3735" s="81">
        <v>0.69641821681223237</v>
      </c>
      <c r="DD3735" s="81">
        <v>2.9419641522810429</v>
      </c>
      <c r="DE3735" s="81">
        <v>1.6021759622082969</v>
      </c>
      <c r="DF3735" s="81">
        <v>7.7642499097797073E-3</v>
      </c>
      <c r="DG3735" s="81">
        <v>7.7642499097797073E-3</v>
      </c>
      <c r="DH3735" s="81">
        <v>0</v>
      </c>
      <c r="DI3735" s="81">
        <v>0</v>
      </c>
      <c r="DJ3735" s="81">
        <v>5.4524874162996331E-5</v>
      </c>
      <c r="DL3735" s="81">
        <v>0</v>
      </c>
      <c r="DM3735" s="81">
        <v>4.2334474930079416E-7</v>
      </c>
      <c r="DN3735" s="81">
        <v>4.2334474930079416E-7</v>
      </c>
      <c r="DO3735" s="81">
        <v>0</v>
      </c>
      <c r="DP3735" s="81">
        <v>4.2334474930079416E-7</v>
      </c>
      <c r="DQ3735" s="81">
        <v>4.2334474930079416E-7</v>
      </c>
      <c r="DR3735" s="81">
        <v>0</v>
      </c>
      <c r="DS3735" s="81">
        <v>0</v>
      </c>
      <c r="DT3735" s="81">
        <v>0</v>
      </c>
      <c r="DU3735" s="81">
        <v>0</v>
      </c>
      <c r="DV3735" s="81">
        <v>0</v>
      </c>
      <c r="DW3735" s="81">
        <v>0</v>
      </c>
      <c r="GE3735" s="81" t="s">
        <v>449</v>
      </c>
      <c r="GF3735" s="81" t="s">
        <v>155</v>
      </c>
      <c r="GG3735" s="81" t="s">
        <v>478</v>
      </c>
      <c r="GH3735" s="81" t="s">
        <v>455</v>
      </c>
      <c r="GI3735" s="81">
        <v>2032</v>
      </c>
      <c r="GJ3735" s="81" t="s">
        <v>201</v>
      </c>
      <c r="GK3735" s="81">
        <v>453.26096055715851</v>
      </c>
      <c r="GL3735" s="81">
        <v>226.474885</v>
      </c>
      <c r="GM3735" s="81">
        <v>2032</v>
      </c>
      <c r="GN3735" s="81" t="s">
        <v>173</v>
      </c>
      <c r="GO3735" s="81">
        <v>1.1148832299820636E-2</v>
      </c>
      <c r="GP3735" s="81">
        <v>10</v>
      </c>
      <c r="GQ3735" s="81">
        <v>0</v>
      </c>
      <c r="GR3735" s="81" t="s">
        <v>448</v>
      </c>
      <c r="GS3735" s="81">
        <v>0</v>
      </c>
      <c r="GT3735" s="81">
        <v>0</v>
      </c>
      <c r="GU3735" s="81">
        <v>0</v>
      </c>
      <c r="GV3735" s="81">
        <v>0</v>
      </c>
      <c r="GW3735" s="81">
        <v>0</v>
      </c>
      <c r="GX3735" s="81">
        <v>0</v>
      </c>
      <c r="GY3735" s="81">
        <v>1.1148832299820636E-2</v>
      </c>
      <c r="GZ3735" s="81">
        <v>5.053330437307376</v>
      </c>
    </row>
    <row r="3736" spans="98:208" x14ac:dyDescent="0.25">
      <c r="CT3736" s="81" t="s">
        <v>155</v>
      </c>
      <c r="CU3736" s="81" t="s">
        <v>476</v>
      </c>
      <c r="CV3736" s="81" t="s">
        <v>452</v>
      </c>
      <c r="CW3736" s="81">
        <v>2022</v>
      </c>
      <c r="CX3736" s="81">
        <v>0</v>
      </c>
      <c r="CY3736" s="81">
        <v>0</v>
      </c>
      <c r="CZ3736" s="81">
        <v>0</v>
      </c>
      <c r="DA3736" s="81">
        <v>0</v>
      </c>
      <c r="DB3736" s="81">
        <v>5.2405583313015711</v>
      </c>
      <c r="DC3736" s="81">
        <v>0.69641821681223237</v>
      </c>
      <c r="DD3736" s="81">
        <v>2.9419641522810429</v>
      </c>
      <c r="DE3736" s="81">
        <v>1.6021759622082969</v>
      </c>
      <c r="DF3736" s="81">
        <v>7.7642499097797073E-3</v>
      </c>
      <c r="DG3736" s="81">
        <v>7.7642499097797073E-3</v>
      </c>
      <c r="DH3736" s="81">
        <v>7.7642499097797073E-3</v>
      </c>
      <c r="DI3736" s="81">
        <v>0</v>
      </c>
      <c r="DJ3736" s="81">
        <v>5.4524874162996331E-5</v>
      </c>
      <c r="DL3736" s="81">
        <v>0</v>
      </c>
      <c r="DM3736" s="81">
        <v>4.2334474930079416E-7</v>
      </c>
      <c r="DN3736" s="81">
        <v>4.2334474930079416E-7</v>
      </c>
      <c r="DO3736" s="81">
        <v>0</v>
      </c>
      <c r="DP3736" s="81">
        <v>4.2334474930079416E-7</v>
      </c>
      <c r="DQ3736" s="81">
        <v>4.2334474930079416E-7</v>
      </c>
      <c r="DR3736" s="81">
        <v>0</v>
      </c>
      <c r="DS3736" s="81">
        <v>4.2334474930079416E-7</v>
      </c>
      <c r="DT3736" s="81">
        <v>4.2334474930079416E-7</v>
      </c>
      <c r="DU3736" s="81">
        <v>0</v>
      </c>
      <c r="DV3736" s="81">
        <v>0</v>
      </c>
      <c r="DW3736" s="81">
        <v>0</v>
      </c>
      <c r="GE3736" s="81" t="s">
        <v>449</v>
      </c>
      <c r="GF3736" s="81" t="s">
        <v>155</v>
      </c>
      <c r="GG3736" s="81" t="s">
        <v>479</v>
      </c>
      <c r="GH3736" s="81" t="s">
        <v>457</v>
      </c>
      <c r="GI3736" s="81">
        <v>2021</v>
      </c>
      <c r="GJ3736" s="81" t="s">
        <v>201</v>
      </c>
      <c r="GK3736" s="81">
        <v>222.22942162785611</v>
      </c>
      <c r="GL3736" s="81">
        <v>280.23087399999997</v>
      </c>
      <c r="GM3736" s="81">
        <v>2021</v>
      </c>
      <c r="GN3736" s="81" t="s">
        <v>173</v>
      </c>
      <c r="GO3736" s="81">
        <v>1.1148832299820636E-2</v>
      </c>
      <c r="GP3736" s="81">
        <v>10</v>
      </c>
      <c r="GQ3736" s="81">
        <v>0</v>
      </c>
      <c r="GR3736" s="81" t="s">
        <v>448</v>
      </c>
      <c r="GS3736" s="81">
        <v>1.1148832299820636E-2</v>
      </c>
      <c r="GT3736" s="81">
        <v>2.4775985538151009</v>
      </c>
      <c r="GU3736" s="81">
        <v>1.1148832299820636E-2</v>
      </c>
      <c r="GV3736" s="81">
        <v>2.4775985538151009</v>
      </c>
      <c r="GW3736" s="81">
        <v>0</v>
      </c>
      <c r="GX3736" s="81">
        <v>0</v>
      </c>
      <c r="GY3736" s="81">
        <v>0</v>
      </c>
      <c r="GZ3736" s="81">
        <v>0</v>
      </c>
    </row>
    <row r="3737" spans="98:208" x14ac:dyDescent="0.25">
      <c r="CT3737" s="81" t="s">
        <v>155</v>
      </c>
      <c r="CU3737" s="81" t="s">
        <v>476</v>
      </c>
      <c r="CV3737" s="81" t="s">
        <v>452</v>
      </c>
      <c r="CW3737" s="81">
        <v>2023</v>
      </c>
      <c r="CX3737" s="81">
        <v>0</v>
      </c>
      <c r="CY3737" s="81">
        <v>0</v>
      </c>
      <c r="CZ3737" s="81">
        <v>0</v>
      </c>
      <c r="DA3737" s="81">
        <v>0</v>
      </c>
      <c r="DB3737" s="81">
        <v>5.475034607007804</v>
      </c>
      <c r="DC3737" s="81">
        <v>0.7189601678582126</v>
      </c>
      <c r="DD3737" s="81">
        <v>3.0714971986151118</v>
      </c>
      <c r="DE3737" s="81">
        <v>1.6845772405344579</v>
      </c>
      <c r="DF3737" s="81">
        <v>8.0155663417021076E-3</v>
      </c>
      <c r="DG3737" s="81">
        <v>8.0155663417021076E-3</v>
      </c>
      <c r="DH3737" s="81">
        <v>8.0155663417021076E-3</v>
      </c>
      <c r="DI3737" s="81">
        <v>8.0155663417021076E-3</v>
      </c>
      <c r="DJ3737" s="81">
        <v>5.4524874162996331E-5</v>
      </c>
      <c r="DL3737" s="81">
        <v>0</v>
      </c>
      <c r="DM3737" s="81">
        <v>4.3704774612645629E-7</v>
      </c>
      <c r="DN3737" s="81">
        <v>4.3704774612645629E-7</v>
      </c>
      <c r="DO3737" s="81">
        <v>0</v>
      </c>
      <c r="DP3737" s="81">
        <v>4.3704774612645629E-7</v>
      </c>
      <c r="DQ3737" s="81">
        <v>4.3704774612645629E-7</v>
      </c>
      <c r="DR3737" s="81">
        <v>0</v>
      </c>
      <c r="DS3737" s="81">
        <v>4.3704774612645629E-7</v>
      </c>
      <c r="DT3737" s="81">
        <v>4.3704774612645629E-7</v>
      </c>
      <c r="DU3737" s="81">
        <v>0</v>
      </c>
      <c r="DV3737" s="81">
        <v>4.3704774612645629E-7</v>
      </c>
      <c r="DW3737" s="81">
        <v>4.3704774612645629E-7</v>
      </c>
      <c r="GE3737" s="81" t="s">
        <v>449</v>
      </c>
      <c r="GF3737" s="81" t="s">
        <v>155</v>
      </c>
      <c r="GG3737" s="81" t="s">
        <v>479</v>
      </c>
      <c r="GH3737" s="81" t="s">
        <v>457</v>
      </c>
      <c r="GI3737" s="81">
        <v>2022</v>
      </c>
      <c r="GJ3737" s="81" t="s">
        <v>201</v>
      </c>
      <c r="GK3737" s="81">
        <v>222.22942162785611</v>
      </c>
      <c r="GL3737" s="81">
        <v>280.23087399999997</v>
      </c>
      <c r="GM3737" s="81">
        <v>2022</v>
      </c>
      <c r="GN3737" s="81" t="s">
        <v>173</v>
      </c>
      <c r="GO3737" s="81">
        <v>1.1148832299820636E-2</v>
      </c>
      <c r="GP3737" s="81">
        <v>10</v>
      </c>
      <c r="GQ3737" s="81">
        <v>0</v>
      </c>
      <c r="GR3737" s="81" t="s">
        <v>448</v>
      </c>
      <c r="GS3737" s="81">
        <v>1.1148832299820636E-2</v>
      </c>
      <c r="GT3737" s="81">
        <v>2.4775985538151009</v>
      </c>
      <c r="GU3737" s="81">
        <v>1.1148832299820636E-2</v>
      </c>
      <c r="GV3737" s="81">
        <v>2.4775985538151009</v>
      </c>
      <c r="GW3737" s="81">
        <v>1.1148832299820636E-2</v>
      </c>
      <c r="GX3737" s="81">
        <v>2.4775985538151009</v>
      </c>
      <c r="GY3737" s="81">
        <v>0</v>
      </c>
      <c r="GZ3737" s="81">
        <v>0</v>
      </c>
    </row>
    <row r="3738" spans="98:208" x14ac:dyDescent="0.25">
      <c r="CT3738" s="81" t="s">
        <v>155</v>
      </c>
      <c r="CU3738" s="81" t="s">
        <v>476</v>
      </c>
      <c r="CV3738" s="81" t="s">
        <v>452</v>
      </c>
      <c r="CW3738" s="81">
        <v>2024</v>
      </c>
      <c r="CX3738" s="81">
        <v>0</v>
      </c>
      <c r="CY3738" s="81">
        <v>0</v>
      </c>
      <c r="CZ3738" s="81">
        <v>0</v>
      </c>
      <c r="DA3738" s="81">
        <v>0</v>
      </c>
      <c r="DB3738" s="81">
        <v>5.475034607007804</v>
      </c>
      <c r="DC3738" s="81">
        <v>0.7189601678582126</v>
      </c>
      <c r="DD3738" s="81">
        <v>3.0714971986151118</v>
      </c>
      <c r="DE3738" s="81">
        <v>1.6845772405344579</v>
      </c>
      <c r="DF3738" s="81">
        <v>8.0155663417021076E-3</v>
      </c>
      <c r="DG3738" s="81">
        <v>8.0155663417021076E-3</v>
      </c>
      <c r="DH3738" s="81">
        <v>8.0155663417021076E-3</v>
      </c>
      <c r="DI3738" s="81">
        <v>8.0155663417021076E-3</v>
      </c>
      <c r="DJ3738" s="81">
        <v>5.4524874162996331E-5</v>
      </c>
      <c r="DL3738" s="81">
        <v>0</v>
      </c>
      <c r="DM3738" s="81">
        <v>4.3704774612645629E-7</v>
      </c>
      <c r="DN3738" s="81">
        <v>4.3704774612645629E-7</v>
      </c>
      <c r="DO3738" s="81">
        <v>0</v>
      </c>
      <c r="DP3738" s="81">
        <v>4.3704774612645629E-7</v>
      </c>
      <c r="DQ3738" s="81">
        <v>4.3704774612645629E-7</v>
      </c>
      <c r="DR3738" s="81">
        <v>0</v>
      </c>
      <c r="DS3738" s="81">
        <v>4.3704774612645629E-7</v>
      </c>
      <c r="DT3738" s="81">
        <v>4.3704774612645629E-7</v>
      </c>
      <c r="DU3738" s="81">
        <v>0</v>
      </c>
      <c r="DV3738" s="81">
        <v>4.3704774612645629E-7</v>
      </c>
      <c r="DW3738" s="81">
        <v>4.3704774612645629E-7</v>
      </c>
      <c r="GE3738" s="81" t="s">
        <v>449</v>
      </c>
      <c r="GF3738" s="81" t="s">
        <v>155</v>
      </c>
      <c r="GG3738" s="81" t="s">
        <v>479</v>
      </c>
      <c r="GH3738" s="81" t="s">
        <v>457</v>
      </c>
      <c r="GI3738" s="81">
        <v>2023</v>
      </c>
      <c r="GJ3738" s="81" t="s">
        <v>201</v>
      </c>
      <c r="GK3738" s="81">
        <v>233.2300768079661</v>
      </c>
      <c r="GL3738" s="81">
        <v>280.23087399999997</v>
      </c>
      <c r="GM3738" s="81">
        <v>2023</v>
      </c>
      <c r="GN3738" s="81" t="s">
        <v>173</v>
      </c>
      <c r="GO3738" s="81">
        <v>1.1148832299820636E-2</v>
      </c>
      <c r="GP3738" s="81">
        <v>10</v>
      </c>
      <c r="GQ3738" s="81">
        <v>0</v>
      </c>
      <c r="GR3738" s="81" t="s">
        <v>448</v>
      </c>
      <c r="GS3738" s="81">
        <v>1.1148832299820636E-2</v>
      </c>
      <c r="GT3738" s="81">
        <v>2.6002430136063004</v>
      </c>
      <c r="GU3738" s="81">
        <v>1.1148832299820636E-2</v>
      </c>
      <c r="GV3738" s="81">
        <v>2.6002430136063004</v>
      </c>
      <c r="GW3738" s="81">
        <v>1.1148832299820636E-2</v>
      </c>
      <c r="GX3738" s="81">
        <v>2.6002430136063004</v>
      </c>
      <c r="GY3738" s="81">
        <v>1.1148832299820636E-2</v>
      </c>
      <c r="GZ3738" s="81">
        <v>2.6002430136063004</v>
      </c>
    </row>
    <row r="3739" spans="98:208" x14ac:dyDescent="0.25">
      <c r="CT3739" s="81" t="s">
        <v>155</v>
      </c>
      <c r="CU3739" s="81" t="s">
        <v>476</v>
      </c>
      <c r="CV3739" s="81" t="s">
        <v>452</v>
      </c>
      <c r="CW3739" s="81">
        <v>2025</v>
      </c>
      <c r="CX3739" s="81">
        <v>0</v>
      </c>
      <c r="CY3739" s="81">
        <v>0</v>
      </c>
      <c r="CZ3739" s="81">
        <v>0</v>
      </c>
      <c r="DA3739" s="81">
        <v>0</v>
      </c>
      <c r="DB3739" s="81">
        <v>5.475034607007804</v>
      </c>
      <c r="DC3739" s="81">
        <v>0.7189601678582126</v>
      </c>
      <c r="DD3739" s="81">
        <v>3.0714971986151118</v>
      </c>
      <c r="DE3739" s="81">
        <v>1.6845772405344579</v>
      </c>
      <c r="DF3739" s="81">
        <v>8.0155663417021076E-3</v>
      </c>
      <c r="DG3739" s="81">
        <v>8.0155663417021076E-3</v>
      </c>
      <c r="DH3739" s="81">
        <v>8.0155663417021076E-3</v>
      </c>
      <c r="DI3739" s="81">
        <v>8.0155663417021076E-3</v>
      </c>
      <c r="DJ3739" s="81">
        <v>5.4524874162996331E-5</v>
      </c>
      <c r="DL3739" s="81">
        <v>0</v>
      </c>
      <c r="DM3739" s="81">
        <v>4.3704774612645629E-7</v>
      </c>
      <c r="DN3739" s="81">
        <v>4.3704774612645629E-7</v>
      </c>
      <c r="DO3739" s="81">
        <v>0</v>
      </c>
      <c r="DP3739" s="81">
        <v>4.3704774612645629E-7</v>
      </c>
      <c r="DQ3739" s="81">
        <v>4.3704774612645629E-7</v>
      </c>
      <c r="DR3739" s="81">
        <v>0</v>
      </c>
      <c r="DS3739" s="81">
        <v>4.3704774612645629E-7</v>
      </c>
      <c r="DT3739" s="81">
        <v>4.3704774612645629E-7</v>
      </c>
      <c r="DU3739" s="81">
        <v>0</v>
      </c>
      <c r="DV3739" s="81">
        <v>4.3704774612645629E-7</v>
      </c>
      <c r="DW3739" s="81">
        <v>4.3704774612645629E-7</v>
      </c>
      <c r="GE3739" s="81" t="s">
        <v>449</v>
      </c>
      <c r="GF3739" s="81" t="s">
        <v>155</v>
      </c>
      <c r="GG3739" s="81" t="s">
        <v>479</v>
      </c>
      <c r="GH3739" s="81" t="s">
        <v>457</v>
      </c>
      <c r="GI3739" s="81">
        <v>2024</v>
      </c>
      <c r="GJ3739" s="81" t="s">
        <v>201</v>
      </c>
      <c r="GK3739" s="81">
        <v>233.2300768079661</v>
      </c>
      <c r="GL3739" s="81">
        <v>280.23087399999997</v>
      </c>
      <c r="GM3739" s="81">
        <v>2024</v>
      </c>
      <c r="GN3739" s="81" t="s">
        <v>173</v>
      </c>
      <c r="GO3739" s="81">
        <v>1.1148832299820636E-2</v>
      </c>
      <c r="GP3739" s="81">
        <v>10</v>
      </c>
      <c r="GQ3739" s="81">
        <v>0</v>
      </c>
      <c r="GR3739" s="81" t="s">
        <v>448</v>
      </c>
      <c r="GS3739" s="81">
        <v>1.1148832299820636E-2</v>
      </c>
      <c r="GT3739" s="81">
        <v>2.6002430136063004</v>
      </c>
      <c r="GU3739" s="81">
        <v>1.1148832299820636E-2</v>
      </c>
      <c r="GV3739" s="81">
        <v>2.6002430136063004</v>
      </c>
      <c r="GW3739" s="81">
        <v>1.1148832299820636E-2</v>
      </c>
      <c r="GX3739" s="81">
        <v>2.6002430136063004</v>
      </c>
      <c r="GY3739" s="81">
        <v>1.1148832299820636E-2</v>
      </c>
      <c r="GZ3739" s="81">
        <v>2.6002430136063004</v>
      </c>
    </row>
    <row r="3740" spans="98:208" x14ac:dyDescent="0.25">
      <c r="CT3740" s="81" t="s">
        <v>155</v>
      </c>
      <c r="CU3740" s="81" t="s">
        <v>476</v>
      </c>
      <c r="CV3740" s="81" t="s">
        <v>452</v>
      </c>
      <c r="CW3740" s="81">
        <v>2026</v>
      </c>
      <c r="CX3740" s="81">
        <v>0</v>
      </c>
      <c r="CY3740" s="81">
        <v>0</v>
      </c>
      <c r="CZ3740" s="81">
        <v>0</v>
      </c>
      <c r="DA3740" s="81">
        <v>0</v>
      </c>
      <c r="DB3740" s="81">
        <v>5.475034607007804</v>
      </c>
      <c r="DC3740" s="81">
        <v>0.7189601678582126</v>
      </c>
      <c r="DD3740" s="81">
        <v>3.0714971986151118</v>
      </c>
      <c r="DE3740" s="81">
        <v>1.6845772405344579</v>
      </c>
      <c r="DF3740" s="81">
        <v>8.0155663417021076E-3</v>
      </c>
      <c r="DG3740" s="81">
        <v>8.0155663417021076E-3</v>
      </c>
      <c r="DH3740" s="81">
        <v>8.0155663417021076E-3</v>
      </c>
      <c r="DI3740" s="81">
        <v>8.0155663417021076E-3</v>
      </c>
      <c r="DJ3740" s="81">
        <v>5.4524874162996331E-5</v>
      </c>
      <c r="DL3740" s="81">
        <v>0</v>
      </c>
      <c r="DM3740" s="81">
        <v>4.3704774612645629E-7</v>
      </c>
      <c r="DN3740" s="81">
        <v>4.3704774612645629E-7</v>
      </c>
      <c r="DO3740" s="81">
        <v>0</v>
      </c>
      <c r="DP3740" s="81">
        <v>4.3704774612645629E-7</v>
      </c>
      <c r="DQ3740" s="81">
        <v>4.3704774612645629E-7</v>
      </c>
      <c r="DR3740" s="81">
        <v>0</v>
      </c>
      <c r="DS3740" s="81">
        <v>4.3704774612645629E-7</v>
      </c>
      <c r="DT3740" s="81">
        <v>4.3704774612645629E-7</v>
      </c>
      <c r="DU3740" s="81">
        <v>0</v>
      </c>
      <c r="DV3740" s="81">
        <v>4.3704774612645629E-7</v>
      </c>
      <c r="DW3740" s="81">
        <v>4.3704774612645629E-7</v>
      </c>
      <c r="GE3740" s="81" t="s">
        <v>449</v>
      </c>
      <c r="GF3740" s="81" t="s">
        <v>155</v>
      </c>
      <c r="GG3740" s="81" t="s">
        <v>479</v>
      </c>
      <c r="GH3740" s="81" t="s">
        <v>457</v>
      </c>
      <c r="GI3740" s="81">
        <v>2025</v>
      </c>
      <c r="GJ3740" s="81" t="s">
        <v>201</v>
      </c>
      <c r="GK3740" s="81">
        <v>233.2300768079661</v>
      </c>
      <c r="GL3740" s="81">
        <v>280.23087399999997</v>
      </c>
      <c r="GM3740" s="81">
        <v>2025</v>
      </c>
      <c r="GN3740" s="81" t="s">
        <v>173</v>
      </c>
      <c r="GO3740" s="81">
        <v>1.1148832299820636E-2</v>
      </c>
      <c r="GP3740" s="81">
        <v>10</v>
      </c>
      <c r="GQ3740" s="81">
        <v>0</v>
      </c>
      <c r="GR3740" s="81" t="s">
        <v>448</v>
      </c>
      <c r="GS3740" s="81">
        <v>1.1148832299820636E-2</v>
      </c>
      <c r="GT3740" s="81">
        <v>2.6002430136063004</v>
      </c>
      <c r="GU3740" s="81">
        <v>1.1148832299820636E-2</v>
      </c>
      <c r="GV3740" s="81">
        <v>2.6002430136063004</v>
      </c>
      <c r="GW3740" s="81">
        <v>1.1148832299820636E-2</v>
      </c>
      <c r="GX3740" s="81">
        <v>2.6002430136063004</v>
      </c>
      <c r="GY3740" s="81">
        <v>1.1148832299820636E-2</v>
      </c>
      <c r="GZ3740" s="81">
        <v>2.6002430136063004</v>
      </c>
    </row>
    <row r="3741" spans="98:208" x14ac:dyDescent="0.25">
      <c r="CT3741" s="81" t="s">
        <v>155</v>
      </c>
      <c r="CU3741" s="81" t="s">
        <v>476</v>
      </c>
      <c r="CV3741" s="81" t="s">
        <v>452</v>
      </c>
      <c r="CW3741" s="81">
        <v>2027</v>
      </c>
      <c r="CX3741" s="81">
        <v>0</v>
      </c>
      <c r="CY3741" s="81">
        <v>0</v>
      </c>
      <c r="CZ3741" s="81">
        <v>0</v>
      </c>
      <c r="DA3741" s="81">
        <v>0</v>
      </c>
      <c r="DB3741" s="81">
        <v>5.475034607007804</v>
      </c>
      <c r="DC3741" s="81">
        <v>0.7189601678582126</v>
      </c>
      <c r="DD3741" s="81">
        <v>3.0714971986151118</v>
      </c>
      <c r="DE3741" s="81">
        <v>1.6845772405344579</v>
      </c>
      <c r="DF3741" s="81">
        <v>8.0155663417021076E-3</v>
      </c>
      <c r="DG3741" s="81">
        <v>8.0155663417021076E-3</v>
      </c>
      <c r="DH3741" s="81">
        <v>8.0155663417021076E-3</v>
      </c>
      <c r="DI3741" s="81">
        <v>8.0155663417021076E-3</v>
      </c>
      <c r="DJ3741" s="81">
        <v>5.4524874162996331E-5</v>
      </c>
      <c r="DL3741" s="81">
        <v>0</v>
      </c>
      <c r="DM3741" s="81">
        <v>4.3704774612645629E-7</v>
      </c>
      <c r="DN3741" s="81">
        <v>4.3704774612645629E-7</v>
      </c>
      <c r="DO3741" s="81">
        <v>0</v>
      </c>
      <c r="DP3741" s="81">
        <v>4.3704774612645629E-7</v>
      </c>
      <c r="DQ3741" s="81">
        <v>4.3704774612645629E-7</v>
      </c>
      <c r="DR3741" s="81">
        <v>0</v>
      </c>
      <c r="DS3741" s="81">
        <v>4.3704774612645629E-7</v>
      </c>
      <c r="DT3741" s="81">
        <v>4.3704774612645629E-7</v>
      </c>
      <c r="DU3741" s="81">
        <v>0</v>
      </c>
      <c r="DV3741" s="81">
        <v>4.3704774612645629E-7</v>
      </c>
      <c r="DW3741" s="81">
        <v>4.3704774612645629E-7</v>
      </c>
      <c r="GE3741" s="81" t="s">
        <v>449</v>
      </c>
      <c r="GF3741" s="81" t="s">
        <v>155</v>
      </c>
      <c r="GG3741" s="81" t="s">
        <v>479</v>
      </c>
      <c r="GH3741" s="81" t="s">
        <v>457</v>
      </c>
      <c r="GI3741" s="81">
        <v>2026</v>
      </c>
      <c r="GJ3741" s="81" t="s">
        <v>201</v>
      </c>
      <c r="GK3741" s="81">
        <v>233.2300768079661</v>
      </c>
      <c r="GL3741" s="81">
        <v>280.23087399999997</v>
      </c>
      <c r="GM3741" s="81">
        <v>2026</v>
      </c>
      <c r="GN3741" s="81" t="s">
        <v>173</v>
      </c>
      <c r="GO3741" s="81">
        <v>1.1148832299820636E-2</v>
      </c>
      <c r="GP3741" s="81">
        <v>10</v>
      </c>
      <c r="GQ3741" s="81">
        <v>0</v>
      </c>
      <c r="GR3741" s="81" t="s">
        <v>448</v>
      </c>
      <c r="GS3741" s="81">
        <v>1.1148832299820636E-2</v>
      </c>
      <c r="GT3741" s="81">
        <v>2.6002430136063004</v>
      </c>
      <c r="GU3741" s="81">
        <v>1.1148832299820636E-2</v>
      </c>
      <c r="GV3741" s="81">
        <v>2.6002430136063004</v>
      </c>
      <c r="GW3741" s="81">
        <v>1.1148832299820636E-2</v>
      </c>
      <c r="GX3741" s="81">
        <v>2.6002430136063004</v>
      </c>
      <c r="GY3741" s="81">
        <v>1.1148832299820636E-2</v>
      </c>
      <c r="GZ3741" s="81">
        <v>2.6002430136063004</v>
      </c>
    </row>
    <row r="3742" spans="98:208" x14ac:dyDescent="0.25">
      <c r="CT3742" s="81" t="s">
        <v>155</v>
      </c>
      <c r="CU3742" s="81" t="s">
        <v>476</v>
      </c>
      <c r="CV3742" s="81" t="s">
        <v>452</v>
      </c>
      <c r="CW3742" s="81">
        <v>2028</v>
      </c>
      <c r="CX3742" s="81">
        <v>0</v>
      </c>
      <c r="CY3742" s="81">
        <v>0</v>
      </c>
      <c r="CZ3742" s="81">
        <v>0</v>
      </c>
      <c r="DA3742" s="81">
        <v>0</v>
      </c>
      <c r="DB3742" s="81">
        <v>5.7770153400785027</v>
      </c>
      <c r="DC3742" s="81">
        <v>0.74733835430387685</v>
      </c>
      <c r="DD3742" s="81">
        <v>3.2379513401017461</v>
      </c>
      <c r="DE3742" s="81">
        <v>1.791725645672859</v>
      </c>
      <c r="DF3742" s="81">
        <v>8.3319499833578604E-3</v>
      </c>
      <c r="DG3742" s="81">
        <v>8.3319499833578604E-3</v>
      </c>
      <c r="DH3742" s="81">
        <v>8.3319499833578604E-3</v>
      </c>
      <c r="DI3742" s="81">
        <v>8.3319499833578604E-3</v>
      </c>
      <c r="DJ3742" s="81">
        <v>5.4524874162996331E-5</v>
      </c>
      <c r="DL3742" s="81">
        <v>0</v>
      </c>
      <c r="DM3742" s="81">
        <v>4.5429852437496669E-7</v>
      </c>
      <c r="DN3742" s="81">
        <v>4.5429852437496669E-7</v>
      </c>
      <c r="DO3742" s="81">
        <v>0</v>
      </c>
      <c r="DP3742" s="81">
        <v>4.5429852437496669E-7</v>
      </c>
      <c r="DQ3742" s="81">
        <v>4.5429852437496669E-7</v>
      </c>
      <c r="DR3742" s="81">
        <v>0</v>
      </c>
      <c r="DS3742" s="81">
        <v>4.5429852437496669E-7</v>
      </c>
      <c r="DT3742" s="81">
        <v>4.5429852437496669E-7</v>
      </c>
      <c r="DU3742" s="81">
        <v>0</v>
      </c>
      <c r="DV3742" s="81">
        <v>4.5429852437496669E-7</v>
      </c>
      <c r="DW3742" s="81">
        <v>4.5429852437496669E-7</v>
      </c>
      <c r="GE3742" s="81" t="s">
        <v>449</v>
      </c>
      <c r="GF3742" s="81" t="s">
        <v>155</v>
      </c>
      <c r="GG3742" s="81" t="s">
        <v>479</v>
      </c>
      <c r="GH3742" s="81" t="s">
        <v>457</v>
      </c>
      <c r="GI3742" s="81">
        <v>2027</v>
      </c>
      <c r="GJ3742" s="81" t="s">
        <v>201</v>
      </c>
      <c r="GK3742" s="81">
        <v>233.2300768079661</v>
      </c>
      <c r="GL3742" s="81">
        <v>280.23087399999997</v>
      </c>
      <c r="GM3742" s="81">
        <v>2027</v>
      </c>
      <c r="GN3742" s="81" t="s">
        <v>173</v>
      </c>
      <c r="GO3742" s="81">
        <v>1.1148832299820636E-2</v>
      </c>
      <c r="GP3742" s="81">
        <v>10</v>
      </c>
      <c r="GQ3742" s="81">
        <v>0</v>
      </c>
      <c r="GR3742" s="81" t="s">
        <v>448</v>
      </c>
      <c r="GS3742" s="81">
        <v>1.1148832299820636E-2</v>
      </c>
      <c r="GT3742" s="81">
        <v>2.6002430136063004</v>
      </c>
      <c r="GU3742" s="81">
        <v>1.1148832299820636E-2</v>
      </c>
      <c r="GV3742" s="81">
        <v>2.6002430136063004</v>
      </c>
      <c r="GW3742" s="81">
        <v>1.1148832299820636E-2</v>
      </c>
      <c r="GX3742" s="81">
        <v>2.6002430136063004</v>
      </c>
      <c r="GY3742" s="81">
        <v>1.1148832299820636E-2</v>
      </c>
      <c r="GZ3742" s="81">
        <v>2.6002430136063004</v>
      </c>
    </row>
    <row r="3743" spans="98:208" x14ac:dyDescent="0.25">
      <c r="CT3743" s="81" t="s">
        <v>155</v>
      </c>
      <c r="CU3743" s="81" t="s">
        <v>476</v>
      </c>
      <c r="CV3743" s="81" t="s">
        <v>452</v>
      </c>
      <c r="CW3743" s="81">
        <v>2029</v>
      </c>
      <c r="CX3743" s="81">
        <v>0</v>
      </c>
      <c r="CY3743" s="81">
        <v>0</v>
      </c>
      <c r="CZ3743" s="81">
        <v>0</v>
      </c>
      <c r="DA3743" s="81">
        <v>0</v>
      </c>
      <c r="DB3743" s="81">
        <v>5.7770153400785027</v>
      </c>
      <c r="DC3743" s="81">
        <v>0.74733835430387685</v>
      </c>
      <c r="DD3743" s="81">
        <v>3.2379513401017461</v>
      </c>
      <c r="DE3743" s="81">
        <v>1.791725645672859</v>
      </c>
      <c r="DF3743" s="81">
        <v>8.3319499833578604E-3</v>
      </c>
      <c r="DG3743" s="81">
        <v>8.3319499833578604E-3</v>
      </c>
      <c r="DH3743" s="81">
        <v>8.3319499833578604E-3</v>
      </c>
      <c r="DI3743" s="81">
        <v>8.3319499833578604E-3</v>
      </c>
      <c r="DJ3743" s="81">
        <v>5.4524874162996331E-5</v>
      </c>
      <c r="DL3743" s="81">
        <v>0</v>
      </c>
      <c r="DM3743" s="81">
        <v>4.5429852437496669E-7</v>
      </c>
      <c r="DN3743" s="81">
        <v>4.5429852437496669E-7</v>
      </c>
      <c r="DO3743" s="81">
        <v>0</v>
      </c>
      <c r="DP3743" s="81">
        <v>4.5429852437496669E-7</v>
      </c>
      <c r="DQ3743" s="81">
        <v>4.5429852437496669E-7</v>
      </c>
      <c r="DR3743" s="81">
        <v>0</v>
      </c>
      <c r="DS3743" s="81">
        <v>4.5429852437496669E-7</v>
      </c>
      <c r="DT3743" s="81">
        <v>4.5429852437496669E-7</v>
      </c>
      <c r="DU3743" s="81">
        <v>0</v>
      </c>
      <c r="DV3743" s="81">
        <v>4.5429852437496669E-7</v>
      </c>
      <c r="DW3743" s="81">
        <v>4.5429852437496669E-7</v>
      </c>
      <c r="GE3743" s="81" t="s">
        <v>449</v>
      </c>
      <c r="GF3743" s="81" t="s">
        <v>155</v>
      </c>
      <c r="GG3743" s="81" t="s">
        <v>479</v>
      </c>
      <c r="GH3743" s="81" t="s">
        <v>457</v>
      </c>
      <c r="GI3743" s="81">
        <v>2028</v>
      </c>
      <c r="GJ3743" s="81" t="s">
        <v>201</v>
      </c>
      <c r="GK3743" s="81">
        <v>247.27299216497551</v>
      </c>
      <c r="GL3743" s="81">
        <v>280.23087399999997</v>
      </c>
      <c r="GM3743" s="81">
        <v>2028</v>
      </c>
      <c r="GN3743" s="81" t="s">
        <v>173</v>
      </c>
      <c r="GO3743" s="81">
        <v>1.1148832299820636E-2</v>
      </c>
      <c r="GP3743" s="81">
        <v>10</v>
      </c>
      <c r="GQ3743" s="81">
        <v>0</v>
      </c>
      <c r="GR3743" s="81" t="s">
        <v>448</v>
      </c>
      <c r="GS3743" s="81">
        <v>1.1148832299820636E-2</v>
      </c>
      <c r="GT3743" s="81">
        <v>2.7568051219221741</v>
      </c>
      <c r="GU3743" s="81">
        <v>1.1148832299820636E-2</v>
      </c>
      <c r="GV3743" s="81">
        <v>2.7568051219221741</v>
      </c>
      <c r="GW3743" s="81">
        <v>1.1148832299820636E-2</v>
      </c>
      <c r="GX3743" s="81">
        <v>2.7568051219221741</v>
      </c>
      <c r="GY3743" s="81">
        <v>1.1148832299820636E-2</v>
      </c>
      <c r="GZ3743" s="81">
        <v>2.7568051219221741</v>
      </c>
    </row>
    <row r="3744" spans="98:208" x14ac:dyDescent="0.25">
      <c r="CT3744" s="81" t="s">
        <v>155</v>
      </c>
      <c r="CU3744" s="81" t="s">
        <v>476</v>
      </c>
      <c r="CV3744" s="81" t="s">
        <v>452</v>
      </c>
      <c r="CW3744" s="81">
        <v>2030</v>
      </c>
      <c r="CX3744" s="81">
        <v>0</v>
      </c>
      <c r="CY3744" s="81">
        <v>0</v>
      </c>
      <c r="CZ3744" s="81">
        <v>0</v>
      </c>
      <c r="DA3744" s="81">
        <v>0</v>
      </c>
      <c r="DB3744" s="81">
        <v>5.7770153400785027</v>
      </c>
      <c r="DC3744" s="81">
        <v>0.74733835430387685</v>
      </c>
      <c r="DD3744" s="81">
        <v>3.2379513401017461</v>
      </c>
      <c r="DE3744" s="81">
        <v>1.791725645672859</v>
      </c>
      <c r="DF3744" s="81">
        <v>0</v>
      </c>
      <c r="DG3744" s="81">
        <v>8.3319499833578604E-3</v>
      </c>
      <c r="DH3744" s="81">
        <v>8.3319499833578604E-3</v>
      </c>
      <c r="DI3744" s="81">
        <v>8.3319499833578604E-3</v>
      </c>
      <c r="DJ3744" s="81">
        <v>5.4524874162996331E-5</v>
      </c>
      <c r="DL3744" s="81">
        <v>0</v>
      </c>
      <c r="DM3744" s="81">
        <v>0</v>
      </c>
      <c r="DN3744" s="81">
        <v>0</v>
      </c>
      <c r="DO3744" s="81">
        <v>0</v>
      </c>
      <c r="DP3744" s="81">
        <v>4.5429852437496669E-7</v>
      </c>
      <c r="DQ3744" s="81">
        <v>4.5429852437496669E-7</v>
      </c>
      <c r="DR3744" s="81">
        <v>0</v>
      </c>
      <c r="DS3744" s="81">
        <v>4.5429852437496669E-7</v>
      </c>
      <c r="DT3744" s="81">
        <v>4.5429852437496669E-7</v>
      </c>
      <c r="DU3744" s="81">
        <v>0</v>
      </c>
      <c r="DV3744" s="81">
        <v>4.5429852437496669E-7</v>
      </c>
      <c r="DW3744" s="81">
        <v>4.5429852437496669E-7</v>
      </c>
      <c r="GE3744" s="81" t="s">
        <v>449</v>
      </c>
      <c r="GF3744" s="81" t="s">
        <v>155</v>
      </c>
      <c r="GG3744" s="81" t="s">
        <v>479</v>
      </c>
      <c r="GH3744" s="81" t="s">
        <v>457</v>
      </c>
      <c r="GI3744" s="81">
        <v>2029</v>
      </c>
      <c r="GJ3744" s="81" t="s">
        <v>201</v>
      </c>
      <c r="GK3744" s="81">
        <v>247.27299216497551</v>
      </c>
      <c r="GL3744" s="81">
        <v>280.23087399999997</v>
      </c>
      <c r="GM3744" s="81">
        <v>2029</v>
      </c>
      <c r="GN3744" s="81" t="s">
        <v>173</v>
      </c>
      <c r="GO3744" s="81">
        <v>1.1148832299820636E-2</v>
      </c>
      <c r="GP3744" s="81">
        <v>10</v>
      </c>
      <c r="GQ3744" s="81">
        <v>0</v>
      </c>
      <c r="GR3744" s="81" t="s">
        <v>448</v>
      </c>
      <c r="GS3744" s="81">
        <v>1.1148832299820636E-2</v>
      </c>
      <c r="GT3744" s="81">
        <v>2.7568051219221741</v>
      </c>
      <c r="GU3744" s="81">
        <v>1.1148832299820636E-2</v>
      </c>
      <c r="GV3744" s="81">
        <v>2.7568051219221741</v>
      </c>
      <c r="GW3744" s="81">
        <v>1.1148832299820636E-2</v>
      </c>
      <c r="GX3744" s="81">
        <v>2.7568051219221741</v>
      </c>
      <c r="GY3744" s="81">
        <v>1.1148832299820636E-2</v>
      </c>
      <c r="GZ3744" s="81">
        <v>2.7568051219221741</v>
      </c>
    </row>
    <row r="3745" spans="98:208" x14ac:dyDescent="0.25">
      <c r="CT3745" s="81" t="s">
        <v>155</v>
      </c>
      <c r="CU3745" s="81" t="s">
        <v>476</v>
      </c>
      <c r="CV3745" s="81" t="s">
        <v>452</v>
      </c>
      <c r="CW3745" s="81">
        <v>2031</v>
      </c>
      <c r="CX3745" s="81">
        <v>0</v>
      </c>
      <c r="CY3745" s="81">
        <v>0</v>
      </c>
      <c r="CZ3745" s="81">
        <v>0</v>
      </c>
      <c r="DA3745" s="81">
        <v>0</v>
      </c>
      <c r="DB3745" s="81">
        <v>5.7770153400785027</v>
      </c>
      <c r="DC3745" s="81">
        <v>0.74733835430387685</v>
      </c>
      <c r="DD3745" s="81">
        <v>3.2379513401017461</v>
      </c>
      <c r="DE3745" s="81">
        <v>1.791725645672859</v>
      </c>
      <c r="DF3745" s="81">
        <v>0</v>
      </c>
      <c r="DG3745" s="81">
        <v>0</v>
      </c>
      <c r="DH3745" s="81">
        <v>8.3319499833578604E-3</v>
      </c>
      <c r="DI3745" s="81">
        <v>8.3319499833578604E-3</v>
      </c>
      <c r="DJ3745" s="81">
        <v>5.4524874162996331E-5</v>
      </c>
      <c r="DL3745" s="81">
        <v>0</v>
      </c>
      <c r="DM3745" s="81">
        <v>0</v>
      </c>
      <c r="DN3745" s="81">
        <v>0</v>
      </c>
      <c r="DO3745" s="81">
        <v>0</v>
      </c>
      <c r="DP3745" s="81">
        <v>0</v>
      </c>
      <c r="DQ3745" s="81">
        <v>0</v>
      </c>
      <c r="DR3745" s="81">
        <v>0</v>
      </c>
      <c r="DS3745" s="81">
        <v>4.5429852437496669E-7</v>
      </c>
      <c r="DT3745" s="81">
        <v>4.5429852437496669E-7</v>
      </c>
      <c r="DU3745" s="81">
        <v>0</v>
      </c>
      <c r="DV3745" s="81">
        <v>4.5429852437496669E-7</v>
      </c>
      <c r="DW3745" s="81">
        <v>4.5429852437496669E-7</v>
      </c>
      <c r="GE3745" s="81" t="s">
        <v>449</v>
      </c>
      <c r="GF3745" s="81" t="s">
        <v>155</v>
      </c>
      <c r="GG3745" s="81" t="s">
        <v>479</v>
      </c>
      <c r="GH3745" s="81" t="s">
        <v>457</v>
      </c>
      <c r="GI3745" s="81">
        <v>2030</v>
      </c>
      <c r="GJ3745" s="81" t="s">
        <v>201</v>
      </c>
      <c r="GK3745" s="81">
        <v>247.27299216497551</v>
      </c>
      <c r="GL3745" s="81">
        <v>280.23087399999997</v>
      </c>
      <c r="GM3745" s="81">
        <v>2030</v>
      </c>
      <c r="GN3745" s="81" t="s">
        <v>173</v>
      </c>
      <c r="GO3745" s="81">
        <v>1.1148832299820636E-2</v>
      </c>
      <c r="GP3745" s="81">
        <v>10</v>
      </c>
      <c r="GQ3745" s="81">
        <v>0</v>
      </c>
      <c r="GR3745" s="81" t="s">
        <v>448</v>
      </c>
      <c r="GS3745" s="81">
        <v>0</v>
      </c>
      <c r="GT3745" s="81">
        <v>0</v>
      </c>
      <c r="GU3745" s="81">
        <v>1.1148832299820636E-2</v>
      </c>
      <c r="GV3745" s="81">
        <v>2.7568051219221741</v>
      </c>
      <c r="GW3745" s="81">
        <v>1.1148832299820636E-2</v>
      </c>
      <c r="GX3745" s="81">
        <v>2.7568051219221741</v>
      </c>
      <c r="GY3745" s="81">
        <v>1.1148832299820636E-2</v>
      </c>
      <c r="GZ3745" s="81">
        <v>2.7568051219221741</v>
      </c>
    </row>
    <row r="3746" spans="98:208" x14ac:dyDescent="0.25">
      <c r="CT3746" s="81" t="s">
        <v>155</v>
      </c>
      <c r="CU3746" s="81" t="s">
        <v>476</v>
      </c>
      <c r="CV3746" s="81" t="s">
        <v>452</v>
      </c>
      <c r="CW3746" s="81">
        <v>2032</v>
      </c>
      <c r="CX3746" s="81">
        <v>0</v>
      </c>
      <c r="CY3746" s="81">
        <v>0</v>
      </c>
      <c r="CZ3746" s="81">
        <v>0</v>
      </c>
      <c r="DA3746" s="81">
        <v>0</v>
      </c>
      <c r="DB3746" s="81">
        <v>5.7770153400785027</v>
      </c>
      <c r="DC3746" s="81">
        <v>0.74733835430387685</v>
      </c>
      <c r="DD3746" s="81">
        <v>3.2379513401017461</v>
      </c>
      <c r="DE3746" s="81">
        <v>1.791725645672859</v>
      </c>
      <c r="DF3746" s="81">
        <v>0</v>
      </c>
      <c r="DG3746" s="81">
        <v>0</v>
      </c>
      <c r="DH3746" s="81">
        <v>0</v>
      </c>
      <c r="DI3746" s="81">
        <v>8.3319499833578604E-3</v>
      </c>
      <c r="DJ3746" s="81">
        <v>5.4524874162996331E-5</v>
      </c>
      <c r="DL3746" s="81">
        <v>0</v>
      </c>
      <c r="DM3746" s="81">
        <v>0</v>
      </c>
      <c r="DN3746" s="81">
        <v>0</v>
      </c>
      <c r="DO3746" s="81">
        <v>0</v>
      </c>
      <c r="DP3746" s="81">
        <v>0</v>
      </c>
      <c r="DQ3746" s="81">
        <v>0</v>
      </c>
      <c r="DR3746" s="81">
        <v>0</v>
      </c>
      <c r="DS3746" s="81">
        <v>0</v>
      </c>
      <c r="DT3746" s="81">
        <v>0</v>
      </c>
      <c r="DU3746" s="81">
        <v>0</v>
      </c>
      <c r="DV3746" s="81">
        <v>4.5429852437496669E-7</v>
      </c>
      <c r="DW3746" s="81">
        <v>4.5429852437496669E-7</v>
      </c>
      <c r="GE3746" s="81" t="s">
        <v>449</v>
      </c>
      <c r="GF3746" s="81" t="s">
        <v>155</v>
      </c>
      <c r="GG3746" s="81" t="s">
        <v>479</v>
      </c>
      <c r="GH3746" s="81" t="s">
        <v>457</v>
      </c>
      <c r="GI3746" s="81">
        <v>2031</v>
      </c>
      <c r="GJ3746" s="81" t="s">
        <v>201</v>
      </c>
      <c r="GK3746" s="81">
        <v>247.27299216497551</v>
      </c>
      <c r="GL3746" s="81">
        <v>280.23087399999997</v>
      </c>
      <c r="GM3746" s="81">
        <v>2031</v>
      </c>
      <c r="GN3746" s="81" t="s">
        <v>173</v>
      </c>
      <c r="GO3746" s="81">
        <v>1.1148832299820636E-2</v>
      </c>
      <c r="GP3746" s="81">
        <v>10</v>
      </c>
      <c r="GQ3746" s="81">
        <v>0</v>
      </c>
      <c r="GR3746" s="81" t="s">
        <v>448</v>
      </c>
      <c r="GS3746" s="81">
        <v>0</v>
      </c>
      <c r="GT3746" s="81">
        <v>0</v>
      </c>
      <c r="GU3746" s="81">
        <v>0</v>
      </c>
      <c r="GV3746" s="81">
        <v>0</v>
      </c>
      <c r="GW3746" s="81">
        <v>1.1148832299820636E-2</v>
      </c>
      <c r="GX3746" s="81">
        <v>2.7568051219221741</v>
      </c>
      <c r="GY3746" s="81">
        <v>1.1148832299820636E-2</v>
      </c>
      <c r="GZ3746" s="81">
        <v>2.7568051219221741</v>
      </c>
    </row>
    <row r="3747" spans="98:208" x14ac:dyDescent="0.25">
      <c r="CT3747" s="81" t="s">
        <v>155</v>
      </c>
      <c r="CU3747" s="81" t="s">
        <v>476</v>
      </c>
      <c r="CV3747" s="81" t="s">
        <v>453</v>
      </c>
      <c r="CW3747" s="81">
        <v>2020</v>
      </c>
      <c r="CX3747" s="81">
        <v>0</v>
      </c>
      <c r="CY3747" s="81">
        <v>0</v>
      </c>
      <c r="CZ3747" s="81">
        <v>0</v>
      </c>
      <c r="DA3747" s="81">
        <v>0</v>
      </c>
      <c r="DB3747" s="81">
        <v>7.7900575334946737E-2</v>
      </c>
      <c r="DC3747" s="81">
        <v>3.6425060683952577E-2</v>
      </c>
      <c r="DD3747" s="81">
        <v>1.5808724525432701E-3</v>
      </c>
      <c r="DE3747" s="81">
        <v>3.9894642198449473E-2</v>
      </c>
      <c r="DF3747" s="81">
        <v>4.0609689307617724E-4</v>
      </c>
      <c r="DG3747" s="81">
        <v>0</v>
      </c>
      <c r="DH3747" s="81">
        <v>0</v>
      </c>
      <c r="DI3747" s="81">
        <v>0</v>
      </c>
      <c r="DJ3747" s="81">
        <v>4.5294880945743278E-4</v>
      </c>
      <c r="DL3747" s="81">
        <v>0</v>
      </c>
      <c r="DM3747" s="81">
        <v>1.8394110424321685E-7</v>
      </c>
      <c r="DN3747" s="81">
        <v>1.8394110424321685E-7</v>
      </c>
      <c r="DO3747" s="81">
        <v>0</v>
      </c>
      <c r="DP3747" s="81">
        <v>0</v>
      </c>
      <c r="DQ3747" s="81">
        <v>0</v>
      </c>
      <c r="DR3747" s="81">
        <v>0</v>
      </c>
      <c r="DS3747" s="81">
        <v>0</v>
      </c>
      <c r="DT3747" s="81">
        <v>0</v>
      </c>
      <c r="DU3747" s="81">
        <v>0</v>
      </c>
      <c r="DV3747" s="81">
        <v>0</v>
      </c>
      <c r="DW3747" s="81">
        <v>0</v>
      </c>
      <c r="GE3747" s="81" t="s">
        <v>449</v>
      </c>
      <c r="GF3747" s="81" t="s">
        <v>155</v>
      </c>
      <c r="GG3747" s="81" t="s">
        <v>479</v>
      </c>
      <c r="GH3747" s="81" t="s">
        <v>457</v>
      </c>
      <c r="GI3747" s="81">
        <v>2032</v>
      </c>
      <c r="GJ3747" s="81" t="s">
        <v>201</v>
      </c>
      <c r="GK3747" s="81">
        <v>247.27299216497551</v>
      </c>
      <c r="GL3747" s="81">
        <v>280.23087399999997</v>
      </c>
      <c r="GM3747" s="81">
        <v>2032</v>
      </c>
      <c r="GN3747" s="81" t="s">
        <v>173</v>
      </c>
      <c r="GO3747" s="81">
        <v>1.1148832299820636E-2</v>
      </c>
      <c r="GP3747" s="81">
        <v>10</v>
      </c>
      <c r="GQ3747" s="81">
        <v>0</v>
      </c>
      <c r="GR3747" s="81" t="s">
        <v>448</v>
      </c>
      <c r="GS3747" s="81">
        <v>0</v>
      </c>
      <c r="GT3747" s="81">
        <v>0</v>
      </c>
      <c r="GU3747" s="81">
        <v>0</v>
      </c>
      <c r="GV3747" s="81">
        <v>0</v>
      </c>
      <c r="GW3747" s="81">
        <v>0</v>
      </c>
      <c r="GX3747" s="81">
        <v>0</v>
      </c>
      <c r="GY3747" s="81">
        <v>1.1148832299820636E-2</v>
      </c>
      <c r="GZ3747" s="81">
        <v>2.7568051219221741</v>
      </c>
    </row>
    <row r="3748" spans="98:208" x14ac:dyDescent="0.25">
      <c r="CT3748" s="81" t="s">
        <v>155</v>
      </c>
      <c r="CU3748" s="81" t="s">
        <v>476</v>
      </c>
      <c r="CV3748" s="81" t="s">
        <v>453</v>
      </c>
      <c r="CW3748" s="81">
        <v>2021</v>
      </c>
      <c r="CX3748" s="81">
        <v>0</v>
      </c>
      <c r="CY3748" s="81">
        <v>0</v>
      </c>
      <c r="CZ3748" s="81">
        <v>0</v>
      </c>
      <c r="DA3748" s="81">
        <v>0</v>
      </c>
      <c r="DB3748" s="81">
        <v>7.7900575334946737E-2</v>
      </c>
      <c r="DC3748" s="81">
        <v>3.6425060683952577E-2</v>
      </c>
      <c r="DD3748" s="81">
        <v>1.5808724525432701E-3</v>
      </c>
      <c r="DE3748" s="81">
        <v>3.9894642198449473E-2</v>
      </c>
      <c r="DF3748" s="81">
        <v>4.0609689307617724E-4</v>
      </c>
      <c r="DG3748" s="81">
        <v>4.0609689307617724E-4</v>
      </c>
      <c r="DH3748" s="81">
        <v>0</v>
      </c>
      <c r="DI3748" s="81">
        <v>0</v>
      </c>
      <c r="DJ3748" s="81">
        <v>4.5294880945743278E-4</v>
      </c>
      <c r="DL3748" s="81">
        <v>0</v>
      </c>
      <c r="DM3748" s="81">
        <v>1.8394110424321685E-7</v>
      </c>
      <c r="DN3748" s="81">
        <v>1.8394110424321685E-7</v>
      </c>
      <c r="DO3748" s="81">
        <v>0</v>
      </c>
      <c r="DP3748" s="81">
        <v>1.8394110424321685E-7</v>
      </c>
      <c r="DQ3748" s="81">
        <v>1.8394110424321685E-7</v>
      </c>
      <c r="DR3748" s="81">
        <v>0</v>
      </c>
      <c r="DS3748" s="81">
        <v>0</v>
      </c>
      <c r="DT3748" s="81">
        <v>0</v>
      </c>
      <c r="DU3748" s="81">
        <v>0</v>
      </c>
      <c r="DV3748" s="81">
        <v>0</v>
      </c>
      <c r="DW3748" s="81">
        <v>0</v>
      </c>
      <c r="GE3748" s="81" t="s">
        <v>449</v>
      </c>
      <c r="GF3748" s="81" t="s">
        <v>155</v>
      </c>
      <c r="GG3748" s="81" t="s">
        <v>479</v>
      </c>
      <c r="GH3748" s="81" t="s">
        <v>458</v>
      </c>
      <c r="GI3748" s="81">
        <v>2021</v>
      </c>
      <c r="GJ3748" s="81" t="s">
        <v>201</v>
      </c>
      <c r="GK3748" s="81">
        <v>222.22942162784491</v>
      </c>
      <c r="GL3748" s="81">
        <v>280.23087399999997</v>
      </c>
      <c r="GM3748" s="81">
        <v>2021</v>
      </c>
      <c r="GN3748" s="81" t="s">
        <v>173</v>
      </c>
      <c r="GO3748" s="81">
        <v>1.1148832299820636E-2</v>
      </c>
      <c r="GP3748" s="81">
        <v>10</v>
      </c>
      <c r="GQ3748" s="81">
        <v>0</v>
      </c>
      <c r="GR3748" s="81" t="s">
        <v>448</v>
      </c>
      <c r="GS3748" s="81">
        <v>1.1148832299820636E-2</v>
      </c>
      <c r="GT3748" s="81">
        <v>2.4775985538149761</v>
      </c>
      <c r="GU3748" s="81">
        <v>1.1148832299820636E-2</v>
      </c>
      <c r="GV3748" s="81">
        <v>2.4775985538149761</v>
      </c>
      <c r="GW3748" s="81">
        <v>0</v>
      </c>
      <c r="GX3748" s="81">
        <v>0</v>
      </c>
      <c r="GY3748" s="81">
        <v>0</v>
      </c>
      <c r="GZ3748" s="81">
        <v>0</v>
      </c>
    </row>
    <row r="3749" spans="98:208" x14ac:dyDescent="0.25">
      <c r="CT3749" s="81" t="s">
        <v>155</v>
      </c>
      <c r="CU3749" s="81" t="s">
        <v>476</v>
      </c>
      <c r="CV3749" s="81" t="s">
        <v>453</v>
      </c>
      <c r="CW3749" s="81">
        <v>2022</v>
      </c>
      <c r="CX3749" s="81">
        <v>0</v>
      </c>
      <c r="CY3749" s="81">
        <v>0</v>
      </c>
      <c r="CZ3749" s="81">
        <v>0</v>
      </c>
      <c r="DA3749" s="81">
        <v>0</v>
      </c>
      <c r="DB3749" s="81">
        <v>7.7900575334946737E-2</v>
      </c>
      <c r="DC3749" s="81">
        <v>3.6425060683952577E-2</v>
      </c>
      <c r="DD3749" s="81">
        <v>1.5808724525432701E-3</v>
      </c>
      <c r="DE3749" s="81">
        <v>3.9894642198449473E-2</v>
      </c>
      <c r="DF3749" s="81">
        <v>4.0609689307617724E-4</v>
      </c>
      <c r="DG3749" s="81">
        <v>4.0609689307617724E-4</v>
      </c>
      <c r="DH3749" s="81">
        <v>4.0609689307617724E-4</v>
      </c>
      <c r="DI3749" s="81">
        <v>0</v>
      </c>
      <c r="DJ3749" s="81">
        <v>4.5294880945743278E-4</v>
      </c>
      <c r="DL3749" s="81">
        <v>0</v>
      </c>
      <c r="DM3749" s="81">
        <v>1.8394110424321685E-7</v>
      </c>
      <c r="DN3749" s="81">
        <v>1.8394110424321685E-7</v>
      </c>
      <c r="DO3749" s="81">
        <v>0</v>
      </c>
      <c r="DP3749" s="81">
        <v>1.8394110424321685E-7</v>
      </c>
      <c r="DQ3749" s="81">
        <v>1.8394110424321685E-7</v>
      </c>
      <c r="DR3749" s="81">
        <v>0</v>
      </c>
      <c r="DS3749" s="81">
        <v>1.8394110424321685E-7</v>
      </c>
      <c r="DT3749" s="81">
        <v>1.8394110424321685E-7</v>
      </c>
      <c r="DU3749" s="81">
        <v>0</v>
      </c>
      <c r="DV3749" s="81">
        <v>0</v>
      </c>
      <c r="DW3749" s="81">
        <v>0</v>
      </c>
      <c r="GE3749" s="81" t="s">
        <v>449</v>
      </c>
      <c r="GF3749" s="81" t="s">
        <v>155</v>
      </c>
      <c r="GG3749" s="81" t="s">
        <v>479</v>
      </c>
      <c r="GH3749" s="81" t="s">
        <v>458</v>
      </c>
      <c r="GI3749" s="81">
        <v>2022</v>
      </c>
      <c r="GJ3749" s="81" t="s">
        <v>201</v>
      </c>
      <c r="GK3749" s="81">
        <v>222.22942162784491</v>
      </c>
      <c r="GL3749" s="81">
        <v>280.23087399999997</v>
      </c>
      <c r="GM3749" s="81">
        <v>2022</v>
      </c>
      <c r="GN3749" s="81" t="s">
        <v>173</v>
      </c>
      <c r="GO3749" s="81">
        <v>1.1148832299820636E-2</v>
      </c>
      <c r="GP3749" s="81">
        <v>10</v>
      </c>
      <c r="GQ3749" s="81">
        <v>0</v>
      </c>
      <c r="GR3749" s="81" t="s">
        <v>448</v>
      </c>
      <c r="GS3749" s="81">
        <v>1.1148832299820636E-2</v>
      </c>
      <c r="GT3749" s="81">
        <v>2.4775985538149761</v>
      </c>
      <c r="GU3749" s="81">
        <v>1.1148832299820636E-2</v>
      </c>
      <c r="GV3749" s="81">
        <v>2.4775985538149761</v>
      </c>
      <c r="GW3749" s="81">
        <v>1.1148832299820636E-2</v>
      </c>
      <c r="GX3749" s="81">
        <v>2.4775985538149761</v>
      </c>
      <c r="GY3749" s="81">
        <v>0</v>
      </c>
      <c r="GZ3749" s="81">
        <v>0</v>
      </c>
    </row>
    <row r="3750" spans="98:208" x14ac:dyDescent="0.25">
      <c r="CT3750" s="81" t="s">
        <v>155</v>
      </c>
      <c r="CU3750" s="81" t="s">
        <v>476</v>
      </c>
      <c r="CV3750" s="81" t="s">
        <v>453</v>
      </c>
      <c r="CW3750" s="81">
        <v>2023</v>
      </c>
      <c r="CX3750" s="81">
        <v>0</v>
      </c>
      <c r="CY3750" s="81">
        <v>0</v>
      </c>
      <c r="CZ3750" s="81">
        <v>0</v>
      </c>
      <c r="DA3750" s="81">
        <v>0</v>
      </c>
      <c r="DB3750" s="81">
        <v>8.0408269036975386E-2</v>
      </c>
      <c r="DC3750" s="81">
        <v>3.7590224611388917E-2</v>
      </c>
      <c r="DD3750" s="81">
        <v>1.6314334115687451E-3</v>
      </c>
      <c r="DE3750" s="81">
        <v>4.1186611014017022E-2</v>
      </c>
      <c r="DF3750" s="81">
        <v>4.1908711030496536E-4</v>
      </c>
      <c r="DG3750" s="81">
        <v>4.1908711030496536E-4</v>
      </c>
      <c r="DH3750" s="81">
        <v>4.1908711030496536E-4</v>
      </c>
      <c r="DI3750" s="81">
        <v>4.1908711030496536E-4</v>
      </c>
      <c r="DJ3750" s="81">
        <v>4.5294880945743278E-4</v>
      </c>
      <c r="DL3750" s="81">
        <v>0</v>
      </c>
      <c r="DM3750" s="81">
        <v>1.8982500767158986E-7</v>
      </c>
      <c r="DN3750" s="81">
        <v>1.8982500767158986E-7</v>
      </c>
      <c r="DO3750" s="81">
        <v>0</v>
      </c>
      <c r="DP3750" s="81">
        <v>1.8982500767158986E-7</v>
      </c>
      <c r="DQ3750" s="81">
        <v>1.8982500767158986E-7</v>
      </c>
      <c r="DR3750" s="81">
        <v>0</v>
      </c>
      <c r="DS3750" s="81">
        <v>1.8982500767158986E-7</v>
      </c>
      <c r="DT3750" s="81">
        <v>1.8982500767158986E-7</v>
      </c>
      <c r="DU3750" s="81">
        <v>0</v>
      </c>
      <c r="DV3750" s="81">
        <v>1.8982500767158986E-7</v>
      </c>
      <c r="DW3750" s="81">
        <v>1.8982500767158986E-7</v>
      </c>
      <c r="GE3750" s="81" t="s">
        <v>449</v>
      </c>
      <c r="GF3750" s="81" t="s">
        <v>155</v>
      </c>
      <c r="GG3750" s="81" t="s">
        <v>479</v>
      </c>
      <c r="GH3750" s="81" t="s">
        <v>458</v>
      </c>
      <c r="GI3750" s="81">
        <v>2023</v>
      </c>
      <c r="GJ3750" s="81" t="s">
        <v>201</v>
      </c>
      <c r="GK3750" s="81">
        <v>233.23007680795419</v>
      </c>
      <c r="GL3750" s="81">
        <v>280.23087399999997</v>
      </c>
      <c r="GM3750" s="81">
        <v>2023</v>
      </c>
      <c r="GN3750" s="81" t="s">
        <v>173</v>
      </c>
      <c r="GO3750" s="81">
        <v>1.1148832299820636E-2</v>
      </c>
      <c r="GP3750" s="81">
        <v>10</v>
      </c>
      <c r="GQ3750" s="81">
        <v>0</v>
      </c>
      <c r="GR3750" s="81" t="s">
        <v>448</v>
      </c>
      <c r="GS3750" s="81">
        <v>1.1148832299820636E-2</v>
      </c>
      <c r="GT3750" s="81">
        <v>2.6002430136061676</v>
      </c>
      <c r="GU3750" s="81">
        <v>1.1148832299820636E-2</v>
      </c>
      <c r="GV3750" s="81">
        <v>2.6002430136061676</v>
      </c>
      <c r="GW3750" s="81">
        <v>1.1148832299820636E-2</v>
      </c>
      <c r="GX3750" s="81">
        <v>2.6002430136061676</v>
      </c>
      <c r="GY3750" s="81">
        <v>1.1148832299820636E-2</v>
      </c>
      <c r="GZ3750" s="81">
        <v>2.6002430136061676</v>
      </c>
    </row>
    <row r="3751" spans="98:208" x14ac:dyDescent="0.25">
      <c r="CT3751" s="81" t="s">
        <v>155</v>
      </c>
      <c r="CU3751" s="81" t="s">
        <v>476</v>
      </c>
      <c r="CV3751" s="81" t="s">
        <v>453</v>
      </c>
      <c r="CW3751" s="81">
        <v>2024</v>
      </c>
      <c r="CX3751" s="81">
        <v>0</v>
      </c>
      <c r="CY3751" s="81">
        <v>0</v>
      </c>
      <c r="CZ3751" s="81">
        <v>0</v>
      </c>
      <c r="DA3751" s="81">
        <v>0</v>
      </c>
      <c r="DB3751" s="81">
        <v>8.0408269036975386E-2</v>
      </c>
      <c r="DC3751" s="81">
        <v>3.7590224611388917E-2</v>
      </c>
      <c r="DD3751" s="81">
        <v>1.6314334115687451E-3</v>
      </c>
      <c r="DE3751" s="81">
        <v>4.1186611014017022E-2</v>
      </c>
      <c r="DF3751" s="81">
        <v>4.1908711030496536E-4</v>
      </c>
      <c r="DG3751" s="81">
        <v>4.1908711030496536E-4</v>
      </c>
      <c r="DH3751" s="81">
        <v>4.1908711030496536E-4</v>
      </c>
      <c r="DI3751" s="81">
        <v>4.1908711030496536E-4</v>
      </c>
      <c r="DJ3751" s="81">
        <v>4.5294880945743278E-4</v>
      </c>
      <c r="DL3751" s="81">
        <v>0</v>
      </c>
      <c r="DM3751" s="81">
        <v>1.8982500767158986E-7</v>
      </c>
      <c r="DN3751" s="81">
        <v>1.8982500767158986E-7</v>
      </c>
      <c r="DO3751" s="81">
        <v>0</v>
      </c>
      <c r="DP3751" s="81">
        <v>1.8982500767158986E-7</v>
      </c>
      <c r="DQ3751" s="81">
        <v>1.8982500767158986E-7</v>
      </c>
      <c r="DR3751" s="81">
        <v>0</v>
      </c>
      <c r="DS3751" s="81">
        <v>1.8982500767158986E-7</v>
      </c>
      <c r="DT3751" s="81">
        <v>1.8982500767158986E-7</v>
      </c>
      <c r="DU3751" s="81">
        <v>0</v>
      </c>
      <c r="DV3751" s="81">
        <v>1.8982500767158986E-7</v>
      </c>
      <c r="DW3751" s="81">
        <v>1.8982500767158986E-7</v>
      </c>
      <c r="GE3751" s="81" t="s">
        <v>449</v>
      </c>
      <c r="GF3751" s="81" t="s">
        <v>155</v>
      </c>
      <c r="GG3751" s="81" t="s">
        <v>479</v>
      </c>
      <c r="GH3751" s="81" t="s">
        <v>458</v>
      </c>
      <c r="GI3751" s="81">
        <v>2024</v>
      </c>
      <c r="GJ3751" s="81" t="s">
        <v>201</v>
      </c>
      <c r="GK3751" s="81">
        <v>233.23007680795419</v>
      </c>
      <c r="GL3751" s="81">
        <v>280.23087399999997</v>
      </c>
      <c r="GM3751" s="81">
        <v>2024</v>
      </c>
      <c r="GN3751" s="81" t="s">
        <v>173</v>
      </c>
      <c r="GO3751" s="81">
        <v>1.1148832299820636E-2</v>
      </c>
      <c r="GP3751" s="81">
        <v>10</v>
      </c>
      <c r="GQ3751" s="81">
        <v>0</v>
      </c>
      <c r="GR3751" s="81" t="s">
        <v>448</v>
      </c>
      <c r="GS3751" s="81">
        <v>1.1148832299820636E-2</v>
      </c>
      <c r="GT3751" s="81">
        <v>2.6002430136061676</v>
      </c>
      <c r="GU3751" s="81">
        <v>1.1148832299820636E-2</v>
      </c>
      <c r="GV3751" s="81">
        <v>2.6002430136061676</v>
      </c>
      <c r="GW3751" s="81">
        <v>1.1148832299820636E-2</v>
      </c>
      <c r="GX3751" s="81">
        <v>2.6002430136061676</v>
      </c>
      <c r="GY3751" s="81">
        <v>1.1148832299820636E-2</v>
      </c>
      <c r="GZ3751" s="81">
        <v>2.6002430136061676</v>
      </c>
    </row>
    <row r="3752" spans="98:208" x14ac:dyDescent="0.25">
      <c r="CT3752" s="81" t="s">
        <v>155</v>
      </c>
      <c r="CU3752" s="81" t="s">
        <v>476</v>
      </c>
      <c r="CV3752" s="81" t="s">
        <v>453</v>
      </c>
      <c r="CW3752" s="81">
        <v>2025</v>
      </c>
      <c r="CX3752" s="81">
        <v>0</v>
      </c>
      <c r="CY3752" s="81">
        <v>0</v>
      </c>
      <c r="CZ3752" s="81">
        <v>0</v>
      </c>
      <c r="DA3752" s="81">
        <v>0</v>
      </c>
      <c r="DB3752" s="81">
        <v>8.0408269036975386E-2</v>
      </c>
      <c r="DC3752" s="81">
        <v>3.7590224611388917E-2</v>
      </c>
      <c r="DD3752" s="81">
        <v>1.6314334115687451E-3</v>
      </c>
      <c r="DE3752" s="81">
        <v>4.1186611014017022E-2</v>
      </c>
      <c r="DF3752" s="81">
        <v>4.1908711030496536E-4</v>
      </c>
      <c r="DG3752" s="81">
        <v>4.1908711030496536E-4</v>
      </c>
      <c r="DH3752" s="81">
        <v>4.1908711030496536E-4</v>
      </c>
      <c r="DI3752" s="81">
        <v>4.1908711030496536E-4</v>
      </c>
      <c r="DJ3752" s="81">
        <v>4.5294880945743278E-4</v>
      </c>
      <c r="DL3752" s="81">
        <v>0</v>
      </c>
      <c r="DM3752" s="81">
        <v>1.8982500767158986E-7</v>
      </c>
      <c r="DN3752" s="81">
        <v>1.8982500767158986E-7</v>
      </c>
      <c r="DO3752" s="81">
        <v>0</v>
      </c>
      <c r="DP3752" s="81">
        <v>1.8982500767158986E-7</v>
      </c>
      <c r="DQ3752" s="81">
        <v>1.8982500767158986E-7</v>
      </c>
      <c r="DR3752" s="81">
        <v>0</v>
      </c>
      <c r="DS3752" s="81">
        <v>1.8982500767158986E-7</v>
      </c>
      <c r="DT3752" s="81">
        <v>1.8982500767158986E-7</v>
      </c>
      <c r="DU3752" s="81">
        <v>0</v>
      </c>
      <c r="DV3752" s="81">
        <v>1.8982500767158986E-7</v>
      </c>
      <c r="DW3752" s="81">
        <v>1.8982500767158986E-7</v>
      </c>
      <c r="GE3752" s="81" t="s">
        <v>449</v>
      </c>
      <c r="GF3752" s="81" t="s">
        <v>155</v>
      </c>
      <c r="GG3752" s="81" t="s">
        <v>479</v>
      </c>
      <c r="GH3752" s="81" t="s">
        <v>458</v>
      </c>
      <c r="GI3752" s="81">
        <v>2025</v>
      </c>
      <c r="GJ3752" s="81" t="s">
        <v>201</v>
      </c>
      <c r="GK3752" s="81">
        <v>233.23007680795419</v>
      </c>
      <c r="GL3752" s="81">
        <v>280.23087399999997</v>
      </c>
      <c r="GM3752" s="81">
        <v>2025</v>
      </c>
      <c r="GN3752" s="81" t="s">
        <v>173</v>
      </c>
      <c r="GO3752" s="81">
        <v>1.1148832299820636E-2</v>
      </c>
      <c r="GP3752" s="81">
        <v>10</v>
      </c>
      <c r="GQ3752" s="81">
        <v>0</v>
      </c>
      <c r="GR3752" s="81" t="s">
        <v>448</v>
      </c>
      <c r="GS3752" s="81">
        <v>1.1148832299820636E-2</v>
      </c>
      <c r="GT3752" s="81">
        <v>2.6002430136061676</v>
      </c>
      <c r="GU3752" s="81">
        <v>1.1148832299820636E-2</v>
      </c>
      <c r="GV3752" s="81">
        <v>2.6002430136061676</v>
      </c>
      <c r="GW3752" s="81">
        <v>1.1148832299820636E-2</v>
      </c>
      <c r="GX3752" s="81">
        <v>2.6002430136061676</v>
      </c>
      <c r="GY3752" s="81">
        <v>1.1148832299820636E-2</v>
      </c>
      <c r="GZ3752" s="81">
        <v>2.6002430136061676</v>
      </c>
    </row>
    <row r="3753" spans="98:208" x14ac:dyDescent="0.25">
      <c r="CT3753" s="81" t="s">
        <v>155</v>
      </c>
      <c r="CU3753" s="81" t="s">
        <v>476</v>
      </c>
      <c r="CV3753" s="81" t="s">
        <v>453</v>
      </c>
      <c r="CW3753" s="81">
        <v>2026</v>
      </c>
      <c r="CX3753" s="81">
        <v>0</v>
      </c>
      <c r="CY3753" s="81">
        <v>0</v>
      </c>
      <c r="CZ3753" s="81">
        <v>0</v>
      </c>
      <c r="DA3753" s="81">
        <v>0</v>
      </c>
      <c r="DB3753" s="81">
        <v>8.0408269036975386E-2</v>
      </c>
      <c r="DC3753" s="81">
        <v>3.7590224611388917E-2</v>
      </c>
      <c r="DD3753" s="81">
        <v>1.6314334115687451E-3</v>
      </c>
      <c r="DE3753" s="81">
        <v>4.1186611014017022E-2</v>
      </c>
      <c r="DF3753" s="81">
        <v>4.1908711030496536E-4</v>
      </c>
      <c r="DG3753" s="81">
        <v>4.1908711030496536E-4</v>
      </c>
      <c r="DH3753" s="81">
        <v>4.1908711030496536E-4</v>
      </c>
      <c r="DI3753" s="81">
        <v>4.1908711030496536E-4</v>
      </c>
      <c r="DJ3753" s="81">
        <v>4.5294880945743278E-4</v>
      </c>
      <c r="DL3753" s="81">
        <v>0</v>
      </c>
      <c r="DM3753" s="81">
        <v>1.8982500767158986E-7</v>
      </c>
      <c r="DN3753" s="81">
        <v>1.8982500767158986E-7</v>
      </c>
      <c r="DO3753" s="81">
        <v>0</v>
      </c>
      <c r="DP3753" s="81">
        <v>1.8982500767158986E-7</v>
      </c>
      <c r="DQ3753" s="81">
        <v>1.8982500767158986E-7</v>
      </c>
      <c r="DR3753" s="81">
        <v>0</v>
      </c>
      <c r="DS3753" s="81">
        <v>1.8982500767158986E-7</v>
      </c>
      <c r="DT3753" s="81">
        <v>1.8982500767158986E-7</v>
      </c>
      <c r="DU3753" s="81">
        <v>0</v>
      </c>
      <c r="DV3753" s="81">
        <v>1.8982500767158986E-7</v>
      </c>
      <c r="DW3753" s="81">
        <v>1.8982500767158986E-7</v>
      </c>
      <c r="GE3753" s="81" t="s">
        <v>449</v>
      </c>
      <c r="GF3753" s="81" t="s">
        <v>155</v>
      </c>
      <c r="GG3753" s="81" t="s">
        <v>479</v>
      </c>
      <c r="GH3753" s="81" t="s">
        <v>458</v>
      </c>
      <c r="GI3753" s="81">
        <v>2026</v>
      </c>
      <c r="GJ3753" s="81" t="s">
        <v>201</v>
      </c>
      <c r="GK3753" s="81">
        <v>233.23007680795419</v>
      </c>
      <c r="GL3753" s="81">
        <v>280.23087399999997</v>
      </c>
      <c r="GM3753" s="81">
        <v>2026</v>
      </c>
      <c r="GN3753" s="81" t="s">
        <v>173</v>
      </c>
      <c r="GO3753" s="81">
        <v>1.1148832299820636E-2</v>
      </c>
      <c r="GP3753" s="81">
        <v>10</v>
      </c>
      <c r="GQ3753" s="81">
        <v>0</v>
      </c>
      <c r="GR3753" s="81" t="s">
        <v>448</v>
      </c>
      <c r="GS3753" s="81">
        <v>1.1148832299820636E-2</v>
      </c>
      <c r="GT3753" s="81">
        <v>2.6002430136061676</v>
      </c>
      <c r="GU3753" s="81">
        <v>1.1148832299820636E-2</v>
      </c>
      <c r="GV3753" s="81">
        <v>2.6002430136061676</v>
      </c>
      <c r="GW3753" s="81">
        <v>1.1148832299820636E-2</v>
      </c>
      <c r="GX3753" s="81">
        <v>2.6002430136061676</v>
      </c>
      <c r="GY3753" s="81">
        <v>1.1148832299820636E-2</v>
      </c>
      <c r="GZ3753" s="81">
        <v>2.6002430136061676</v>
      </c>
    </row>
    <row r="3754" spans="98:208" x14ac:dyDescent="0.25">
      <c r="CT3754" s="81" t="s">
        <v>155</v>
      </c>
      <c r="CU3754" s="81" t="s">
        <v>476</v>
      </c>
      <c r="CV3754" s="81" t="s">
        <v>453</v>
      </c>
      <c r="CW3754" s="81">
        <v>2027</v>
      </c>
      <c r="CX3754" s="81">
        <v>0</v>
      </c>
      <c r="CY3754" s="81">
        <v>0</v>
      </c>
      <c r="CZ3754" s="81">
        <v>0</v>
      </c>
      <c r="DA3754" s="81">
        <v>0</v>
      </c>
      <c r="DB3754" s="81">
        <v>8.0408269036975386E-2</v>
      </c>
      <c r="DC3754" s="81">
        <v>3.7590224611388917E-2</v>
      </c>
      <c r="DD3754" s="81">
        <v>1.6314334115687451E-3</v>
      </c>
      <c r="DE3754" s="81">
        <v>4.1186611014017022E-2</v>
      </c>
      <c r="DF3754" s="81">
        <v>4.1908711030496536E-4</v>
      </c>
      <c r="DG3754" s="81">
        <v>4.1908711030496536E-4</v>
      </c>
      <c r="DH3754" s="81">
        <v>4.1908711030496536E-4</v>
      </c>
      <c r="DI3754" s="81">
        <v>4.1908711030496536E-4</v>
      </c>
      <c r="DJ3754" s="81">
        <v>4.5294880945743278E-4</v>
      </c>
      <c r="DL3754" s="81">
        <v>0</v>
      </c>
      <c r="DM3754" s="81">
        <v>1.8982500767158986E-7</v>
      </c>
      <c r="DN3754" s="81">
        <v>1.8982500767158986E-7</v>
      </c>
      <c r="DO3754" s="81">
        <v>0</v>
      </c>
      <c r="DP3754" s="81">
        <v>1.8982500767158986E-7</v>
      </c>
      <c r="DQ3754" s="81">
        <v>1.8982500767158986E-7</v>
      </c>
      <c r="DR3754" s="81">
        <v>0</v>
      </c>
      <c r="DS3754" s="81">
        <v>1.8982500767158986E-7</v>
      </c>
      <c r="DT3754" s="81">
        <v>1.8982500767158986E-7</v>
      </c>
      <c r="DU3754" s="81">
        <v>0</v>
      </c>
      <c r="DV3754" s="81">
        <v>1.8982500767158986E-7</v>
      </c>
      <c r="DW3754" s="81">
        <v>1.8982500767158986E-7</v>
      </c>
      <c r="GE3754" s="81" t="s">
        <v>449</v>
      </c>
      <c r="GF3754" s="81" t="s">
        <v>155</v>
      </c>
      <c r="GG3754" s="81" t="s">
        <v>479</v>
      </c>
      <c r="GH3754" s="81" t="s">
        <v>458</v>
      </c>
      <c r="GI3754" s="81">
        <v>2027</v>
      </c>
      <c r="GJ3754" s="81" t="s">
        <v>201</v>
      </c>
      <c r="GK3754" s="81">
        <v>233.23007680795419</v>
      </c>
      <c r="GL3754" s="81">
        <v>280.23087399999997</v>
      </c>
      <c r="GM3754" s="81">
        <v>2027</v>
      </c>
      <c r="GN3754" s="81" t="s">
        <v>173</v>
      </c>
      <c r="GO3754" s="81">
        <v>1.1148832299820636E-2</v>
      </c>
      <c r="GP3754" s="81">
        <v>10</v>
      </c>
      <c r="GQ3754" s="81">
        <v>0</v>
      </c>
      <c r="GR3754" s="81" t="s">
        <v>448</v>
      </c>
      <c r="GS3754" s="81">
        <v>1.1148832299820636E-2</v>
      </c>
      <c r="GT3754" s="81">
        <v>2.6002430136061676</v>
      </c>
      <c r="GU3754" s="81">
        <v>1.1148832299820636E-2</v>
      </c>
      <c r="GV3754" s="81">
        <v>2.6002430136061676</v>
      </c>
      <c r="GW3754" s="81">
        <v>1.1148832299820636E-2</v>
      </c>
      <c r="GX3754" s="81">
        <v>2.6002430136061676</v>
      </c>
      <c r="GY3754" s="81">
        <v>1.1148832299820636E-2</v>
      </c>
      <c r="GZ3754" s="81">
        <v>2.6002430136061676</v>
      </c>
    </row>
    <row r="3755" spans="98:208" x14ac:dyDescent="0.25">
      <c r="CT3755" s="81" t="s">
        <v>155</v>
      </c>
      <c r="CU3755" s="81" t="s">
        <v>476</v>
      </c>
      <c r="CV3755" s="81" t="s">
        <v>453</v>
      </c>
      <c r="CW3755" s="81">
        <v>2028</v>
      </c>
      <c r="CX3755" s="81">
        <v>0</v>
      </c>
      <c r="CY3755" s="81">
        <v>0</v>
      </c>
      <c r="CZ3755" s="81">
        <v>0</v>
      </c>
      <c r="DA3755" s="81">
        <v>0</v>
      </c>
      <c r="DB3755" s="81">
        <v>8.3606377745127677E-2</v>
      </c>
      <c r="DC3755" s="81">
        <v>3.9055083184884647E-2</v>
      </c>
      <c r="DD3755" s="81">
        <v>1.6949971741064571E-3</v>
      </c>
      <c r="DE3755" s="81">
        <v>4.2856297386136423E-2</v>
      </c>
      <c r="DF3755" s="81">
        <v>4.3541857288382374E-4</v>
      </c>
      <c r="DG3755" s="81">
        <v>4.3541857288382374E-4</v>
      </c>
      <c r="DH3755" s="81">
        <v>4.3541857288382374E-4</v>
      </c>
      <c r="DI3755" s="81">
        <v>4.3541857288382374E-4</v>
      </c>
      <c r="DJ3755" s="81">
        <v>4.5294880945743278E-4</v>
      </c>
      <c r="DL3755" s="81">
        <v>0</v>
      </c>
      <c r="DM3755" s="81">
        <v>1.9722232420338238E-7</v>
      </c>
      <c r="DN3755" s="81">
        <v>1.9722232420338238E-7</v>
      </c>
      <c r="DO3755" s="81">
        <v>0</v>
      </c>
      <c r="DP3755" s="81">
        <v>1.9722232420338238E-7</v>
      </c>
      <c r="DQ3755" s="81">
        <v>1.9722232420338238E-7</v>
      </c>
      <c r="DR3755" s="81">
        <v>0</v>
      </c>
      <c r="DS3755" s="81">
        <v>1.9722232420338238E-7</v>
      </c>
      <c r="DT3755" s="81">
        <v>1.9722232420338238E-7</v>
      </c>
      <c r="DU3755" s="81">
        <v>0</v>
      </c>
      <c r="DV3755" s="81">
        <v>1.9722232420338238E-7</v>
      </c>
      <c r="DW3755" s="81">
        <v>1.9722232420338238E-7</v>
      </c>
      <c r="GE3755" s="81" t="s">
        <v>449</v>
      </c>
      <c r="GF3755" s="81" t="s">
        <v>155</v>
      </c>
      <c r="GG3755" s="81" t="s">
        <v>479</v>
      </c>
      <c r="GH3755" s="81" t="s">
        <v>458</v>
      </c>
      <c r="GI3755" s="81">
        <v>2028</v>
      </c>
      <c r="GJ3755" s="81" t="s">
        <v>201</v>
      </c>
      <c r="GK3755" s="81">
        <v>247.272992164963</v>
      </c>
      <c r="GL3755" s="81">
        <v>280.23087399999997</v>
      </c>
      <c r="GM3755" s="81">
        <v>2028</v>
      </c>
      <c r="GN3755" s="81" t="s">
        <v>173</v>
      </c>
      <c r="GO3755" s="81">
        <v>1.1148832299820636E-2</v>
      </c>
      <c r="GP3755" s="81">
        <v>10</v>
      </c>
      <c r="GQ3755" s="81">
        <v>0</v>
      </c>
      <c r="GR3755" s="81" t="s">
        <v>448</v>
      </c>
      <c r="GS3755" s="81">
        <v>1.1148832299820636E-2</v>
      </c>
      <c r="GT3755" s="81">
        <v>2.7568051219220346</v>
      </c>
      <c r="GU3755" s="81">
        <v>1.1148832299820636E-2</v>
      </c>
      <c r="GV3755" s="81">
        <v>2.7568051219220346</v>
      </c>
      <c r="GW3755" s="81">
        <v>1.1148832299820636E-2</v>
      </c>
      <c r="GX3755" s="81">
        <v>2.7568051219220346</v>
      </c>
      <c r="GY3755" s="81">
        <v>1.1148832299820636E-2</v>
      </c>
      <c r="GZ3755" s="81">
        <v>2.7568051219220346</v>
      </c>
    </row>
    <row r="3756" spans="98:208" x14ac:dyDescent="0.25">
      <c r="CT3756" s="81" t="s">
        <v>155</v>
      </c>
      <c r="CU3756" s="81" t="s">
        <v>476</v>
      </c>
      <c r="CV3756" s="81" t="s">
        <v>453</v>
      </c>
      <c r="CW3756" s="81">
        <v>2029</v>
      </c>
      <c r="CX3756" s="81">
        <v>0</v>
      </c>
      <c r="CY3756" s="81">
        <v>0</v>
      </c>
      <c r="CZ3756" s="81">
        <v>0</v>
      </c>
      <c r="DA3756" s="81">
        <v>0</v>
      </c>
      <c r="DB3756" s="81">
        <v>8.3606377745127677E-2</v>
      </c>
      <c r="DC3756" s="81">
        <v>3.9055083184884647E-2</v>
      </c>
      <c r="DD3756" s="81">
        <v>1.6949971741064571E-3</v>
      </c>
      <c r="DE3756" s="81">
        <v>4.2856297386136423E-2</v>
      </c>
      <c r="DF3756" s="81">
        <v>4.3541857288382374E-4</v>
      </c>
      <c r="DG3756" s="81">
        <v>4.3541857288382374E-4</v>
      </c>
      <c r="DH3756" s="81">
        <v>4.3541857288382374E-4</v>
      </c>
      <c r="DI3756" s="81">
        <v>4.3541857288382374E-4</v>
      </c>
      <c r="DJ3756" s="81">
        <v>4.5294880945743278E-4</v>
      </c>
      <c r="DL3756" s="81">
        <v>0</v>
      </c>
      <c r="DM3756" s="81">
        <v>1.9722232420338238E-7</v>
      </c>
      <c r="DN3756" s="81">
        <v>1.9722232420338238E-7</v>
      </c>
      <c r="DO3756" s="81">
        <v>0</v>
      </c>
      <c r="DP3756" s="81">
        <v>1.9722232420338238E-7</v>
      </c>
      <c r="DQ3756" s="81">
        <v>1.9722232420338238E-7</v>
      </c>
      <c r="DR3756" s="81">
        <v>0</v>
      </c>
      <c r="DS3756" s="81">
        <v>1.9722232420338238E-7</v>
      </c>
      <c r="DT3756" s="81">
        <v>1.9722232420338238E-7</v>
      </c>
      <c r="DU3756" s="81">
        <v>0</v>
      </c>
      <c r="DV3756" s="81">
        <v>1.9722232420338238E-7</v>
      </c>
      <c r="DW3756" s="81">
        <v>1.9722232420338238E-7</v>
      </c>
      <c r="GE3756" s="81" t="s">
        <v>449</v>
      </c>
      <c r="GF3756" s="81" t="s">
        <v>155</v>
      </c>
      <c r="GG3756" s="81" t="s">
        <v>479</v>
      </c>
      <c r="GH3756" s="81" t="s">
        <v>458</v>
      </c>
      <c r="GI3756" s="81">
        <v>2029</v>
      </c>
      <c r="GJ3756" s="81" t="s">
        <v>201</v>
      </c>
      <c r="GK3756" s="81">
        <v>247.272992164963</v>
      </c>
      <c r="GL3756" s="81">
        <v>280.23087399999997</v>
      </c>
      <c r="GM3756" s="81">
        <v>2029</v>
      </c>
      <c r="GN3756" s="81" t="s">
        <v>173</v>
      </c>
      <c r="GO3756" s="81">
        <v>1.1148832299820636E-2</v>
      </c>
      <c r="GP3756" s="81">
        <v>10</v>
      </c>
      <c r="GQ3756" s="81">
        <v>0</v>
      </c>
      <c r="GR3756" s="81" t="s">
        <v>448</v>
      </c>
      <c r="GS3756" s="81">
        <v>1.1148832299820636E-2</v>
      </c>
      <c r="GT3756" s="81">
        <v>2.7568051219220346</v>
      </c>
      <c r="GU3756" s="81">
        <v>1.1148832299820636E-2</v>
      </c>
      <c r="GV3756" s="81">
        <v>2.7568051219220346</v>
      </c>
      <c r="GW3756" s="81">
        <v>1.1148832299820636E-2</v>
      </c>
      <c r="GX3756" s="81">
        <v>2.7568051219220346</v>
      </c>
      <c r="GY3756" s="81">
        <v>1.1148832299820636E-2</v>
      </c>
      <c r="GZ3756" s="81">
        <v>2.7568051219220346</v>
      </c>
    </row>
    <row r="3757" spans="98:208" x14ac:dyDescent="0.25">
      <c r="CT3757" s="81" t="s">
        <v>155</v>
      </c>
      <c r="CU3757" s="81" t="s">
        <v>476</v>
      </c>
      <c r="CV3757" s="81" t="s">
        <v>453</v>
      </c>
      <c r="CW3757" s="81">
        <v>2030</v>
      </c>
      <c r="CX3757" s="81">
        <v>0</v>
      </c>
      <c r="CY3757" s="81">
        <v>0</v>
      </c>
      <c r="CZ3757" s="81">
        <v>0</v>
      </c>
      <c r="DA3757" s="81">
        <v>0</v>
      </c>
      <c r="DB3757" s="81">
        <v>8.3606377745127677E-2</v>
      </c>
      <c r="DC3757" s="81">
        <v>3.9055083184884647E-2</v>
      </c>
      <c r="DD3757" s="81">
        <v>1.6949971741064571E-3</v>
      </c>
      <c r="DE3757" s="81">
        <v>4.2856297386136423E-2</v>
      </c>
      <c r="DF3757" s="81">
        <v>0</v>
      </c>
      <c r="DG3757" s="81">
        <v>4.3541857288382374E-4</v>
      </c>
      <c r="DH3757" s="81">
        <v>4.3541857288382374E-4</v>
      </c>
      <c r="DI3757" s="81">
        <v>4.3541857288382374E-4</v>
      </c>
      <c r="DJ3757" s="81">
        <v>4.5294880945743278E-4</v>
      </c>
      <c r="DL3757" s="81">
        <v>0</v>
      </c>
      <c r="DM3757" s="81">
        <v>0</v>
      </c>
      <c r="DN3757" s="81">
        <v>0</v>
      </c>
      <c r="DO3757" s="81">
        <v>0</v>
      </c>
      <c r="DP3757" s="81">
        <v>1.9722232420338238E-7</v>
      </c>
      <c r="DQ3757" s="81">
        <v>1.9722232420338238E-7</v>
      </c>
      <c r="DR3757" s="81">
        <v>0</v>
      </c>
      <c r="DS3757" s="81">
        <v>1.9722232420338238E-7</v>
      </c>
      <c r="DT3757" s="81">
        <v>1.9722232420338238E-7</v>
      </c>
      <c r="DU3757" s="81">
        <v>0</v>
      </c>
      <c r="DV3757" s="81">
        <v>1.9722232420338238E-7</v>
      </c>
      <c r="DW3757" s="81">
        <v>1.9722232420338238E-7</v>
      </c>
      <c r="GE3757" s="81" t="s">
        <v>449</v>
      </c>
      <c r="GF3757" s="81" t="s">
        <v>155</v>
      </c>
      <c r="GG3757" s="81" t="s">
        <v>479</v>
      </c>
      <c r="GH3757" s="81" t="s">
        <v>458</v>
      </c>
      <c r="GI3757" s="81">
        <v>2030</v>
      </c>
      <c r="GJ3757" s="81" t="s">
        <v>201</v>
      </c>
      <c r="GK3757" s="81">
        <v>247.272992164963</v>
      </c>
      <c r="GL3757" s="81">
        <v>280.23087399999997</v>
      </c>
      <c r="GM3757" s="81">
        <v>2030</v>
      </c>
      <c r="GN3757" s="81" t="s">
        <v>173</v>
      </c>
      <c r="GO3757" s="81">
        <v>1.1148832299820636E-2</v>
      </c>
      <c r="GP3757" s="81">
        <v>10</v>
      </c>
      <c r="GQ3757" s="81">
        <v>0</v>
      </c>
      <c r="GR3757" s="81" t="s">
        <v>448</v>
      </c>
      <c r="GS3757" s="81">
        <v>0</v>
      </c>
      <c r="GT3757" s="81">
        <v>0</v>
      </c>
      <c r="GU3757" s="81">
        <v>1.1148832299820636E-2</v>
      </c>
      <c r="GV3757" s="81">
        <v>2.7568051219220346</v>
      </c>
      <c r="GW3757" s="81">
        <v>1.1148832299820636E-2</v>
      </c>
      <c r="GX3757" s="81">
        <v>2.7568051219220346</v>
      </c>
      <c r="GY3757" s="81">
        <v>1.1148832299820636E-2</v>
      </c>
      <c r="GZ3757" s="81">
        <v>2.7568051219220346</v>
      </c>
    </row>
    <row r="3758" spans="98:208" x14ac:dyDescent="0.25">
      <c r="CT3758" s="81" t="s">
        <v>155</v>
      </c>
      <c r="CU3758" s="81" t="s">
        <v>476</v>
      </c>
      <c r="CV3758" s="81" t="s">
        <v>453</v>
      </c>
      <c r="CW3758" s="81">
        <v>2031</v>
      </c>
      <c r="CX3758" s="81">
        <v>0</v>
      </c>
      <c r="CY3758" s="81">
        <v>0</v>
      </c>
      <c r="CZ3758" s="81">
        <v>0</v>
      </c>
      <c r="DA3758" s="81">
        <v>0</v>
      </c>
      <c r="DB3758" s="81">
        <v>8.3606377745127677E-2</v>
      </c>
      <c r="DC3758" s="81">
        <v>3.9055083184884647E-2</v>
      </c>
      <c r="DD3758" s="81">
        <v>1.6949971741064571E-3</v>
      </c>
      <c r="DE3758" s="81">
        <v>4.2856297386136423E-2</v>
      </c>
      <c r="DF3758" s="81">
        <v>0</v>
      </c>
      <c r="DG3758" s="81">
        <v>0</v>
      </c>
      <c r="DH3758" s="81">
        <v>4.3541857288382374E-4</v>
      </c>
      <c r="DI3758" s="81">
        <v>4.3541857288382374E-4</v>
      </c>
      <c r="DJ3758" s="81">
        <v>4.5294880945743278E-4</v>
      </c>
      <c r="DL3758" s="81">
        <v>0</v>
      </c>
      <c r="DM3758" s="81">
        <v>0</v>
      </c>
      <c r="DN3758" s="81">
        <v>0</v>
      </c>
      <c r="DO3758" s="81">
        <v>0</v>
      </c>
      <c r="DP3758" s="81">
        <v>0</v>
      </c>
      <c r="DQ3758" s="81">
        <v>0</v>
      </c>
      <c r="DR3758" s="81">
        <v>0</v>
      </c>
      <c r="DS3758" s="81">
        <v>1.9722232420338238E-7</v>
      </c>
      <c r="DT3758" s="81">
        <v>1.9722232420338238E-7</v>
      </c>
      <c r="DU3758" s="81">
        <v>0</v>
      </c>
      <c r="DV3758" s="81">
        <v>1.9722232420338238E-7</v>
      </c>
      <c r="DW3758" s="81">
        <v>1.9722232420338238E-7</v>
      </c>
      <c r="GE3758" s="81" t="s">
        <v>449</v>
      </c>
      <c r="GF3758" s="81" t="s">
        <v>155</v>
      </c>
      <c r="GG3758" s="81" t="s">
        <v>479</v>
      </c>
      <c r="GH3758" s="81" t="s">
        <v>458</v>
      </c>
      <c r="GI3758" s="81">
        <v>2031</v>
      </c>
      <c r="GJ3758" s="81" t="s">
        <v>201</v>
      </c>
      <c r="GK3758" s="81">
        <v>247.272992164963</v>
      </c>
      <c r="GL3758" s="81">
        <v>280.23087399999997</v>
      </c>
      <c r="GM3758" s="81">
        <v>2031</v>
      </c>
      <c r="GN3758" s="81" t="s">
        <v>173</v>
      </c>
      <c r="GO3758" s="81">
        <v>1.1148832299820636E-2</v>
      </c>
      <c r="GP3758" s="81">
        <v>10</v>
      </c>
      <c r="GQ3758" s="81">
        <v>0</v>
      </c>
      <c r="GR3758" s="81" t="s">
        <v>448</v>
      </c>
      <c r="GS3758" s="81">
        <v>0</v>
      </c>
      <c r="GT3758" s="81">
        <v>0</v>
      </c>
      <c r="GU3758" s="81">
        <v>0</v>
      </c>
      <c r="GV3758" s="81">
        <v>0</v>
      </c>
      <c r="GW3758" s="81">
        <v>1.1148832299820636E-2</v>
      </c>
      <c r="GX3758" s="81">
        <v>2.7568051219220346</v>
      </c>
      <c r="GY3758" s="81">
        <v>1.1148832299820636E-2</v>
      </c>
      <c r="GZ3758" s="81">
        <v>2.7568051219220346</v>
      </c>
    </row>
    <row r="3759" spans="98:208" x14ac:dyDescent="0.25">
      <c r="CT3759" s="81" t="s">
        <v>155</v>
      </c>
      <c r="CU3759" s="81" t="s">
        <v>476</v>
      </c>
      <c r="CV3759" s="81" t="s">
        <v>453</v>
      </c>
      <c r="CW3759" s="81">
        <v>2032</v>
      </c>
      <c r="CX3759" s="81">
        <v>0</v>
      </c>
      <c r="CY3759" s="81">
        <v>0</v>
      </c>
      <c r="CZ3759" s="81">
        <v>0</v>
      </c>
      <c r="DA3759" s="81">
        <v>0</v>
      </c>
      <c r="DB3759" s="81">
        <v>8.3606377745127677E-2</v>
      </c>
      <c r="DC3759" s="81">
        <v>3.9055083184884647E-2</v>
      </c>
      <c r="DD3759" s="81">
        <v>1.6949971741064571E-3</v>
      </c>
      <c r="DE3759" s="81">
        <v>4.2856297386136423E-2</v>
      </c>
      <c r="DF3759" s="81">
        <v>0</v>
      </c>
      <c r="DG3759" s="81">
        <v>0</v>
      </c>
      <c r="DH3759" s="81">
        <v>0</v>
      </c>
      <c r="DI3759" s="81">
        <v>4.3541857288382374E-4</v>
      </c>
      <c r="DJ3759" s="81">
        <v>4.5294880945743278E-4</v>
      </c>
      <c r="DL3759" s="81">
        <v>0</v>
      </c>
      <c r="DM3759" s="81">
        <v>0</v>
      </c>
      <c r="DN3759" s="81">
        <v>0</v>
      </c>
      <c r="DO3759" s="81">
        <v>0</v>
      </c>
      <c r="DP3759" s="81">
        <v>0</v>
      </c>
      <c r="DQ3759" s="81">
        <v>0</v>
      </c>
      <c r="DR3759" s="81">
        <v>0</v>
      </c>
      <c r="DS3759" s="81">
        <v>0</v>
      </c>
      <c r="DT3759" s="81">
        <v>0</v>
      </c>
      <c r="DU3759" s="81">
        <v>0</v>
      </c>
      <c r="DV3759" s="81">
        <v>1.9722232420338238E-7</v>
      </c>
      <c r="DW3759" s="81">
        <v>1.9722232420338238E-7</v>
      </c>
      <c r="GE3759" s="81" t="s">
        <v>449</v>
      </c>
      <c r="GF3759" s="81" t="s">
        <v>155</v>
      </c>
      <c r="GG3759" s="81" t="s">
        <v>479</v>
      </c>
      <c r="GH3759" s="81" t="s">
        <v>458</v>
      </c>
      <c r="GI3759" s="81">
        <v>2032</v>
      </c>
      <c r="GJ3759" s="81" t="s">
        <v>201</v>
      </c>
      <c r="GK3759" s="81">
        <v>247.272992164963</v>
      </c>
      <c r="GL3759" s="81">
        <v>280.23087399999997</v>
      </c>
      <c r="GM3759" s="81">
        <v>2032</v>
      </c>
      <c r="GN3759" s="81" t="s">
        <v>173</v>
      </c>
      <c r="GO3759" s="81">
        <v>1.1148832299820636E-2</v>
      </c>
      <c r="GP3759" s="81">
        <v>10</v>
      </c>
      <c r="GQ3759" s="81">
        <v>0</v>
      </c>
      <c r="GR3759" s="81" t="s">
        <v>448</v>
      </c>
      <c r="GS3759" s="81">
        <v>0</v>
      </c>
      <c r="GT3759" s="81">
        <v>0</v>
      </c>
      <c r="GU3759" s="81">
        <v>0</v>
      </c>
      <c r="GV3759" s="81">
        <v>0</v>
      </c>
      <c r="GW3759" s="81">
        <v>0</v>
      </c>
      <c r="GX3759" s="81">
        <v>0</v>
      </c>
      <c r="GY3759" s="81">
        <v>1.1148832299820636E-2</v>
      </c>
      <c r="GZ3759" s="81">
        <v>2.7568051219220346</v>
      </c>
    </row>
    <row r="3760" spans="98:208" x14ac:dyDescent="0.25">
      <c r="CT3760" s="81" t="s">
        <v>155</v>
      </c>
      <c r="CU3760" s="81" t="s">
        <v>476</v>
      </c>
      <c r="CV3760" s="81" t="s">
        <v>454</v>
      </c>
      <c r="CW3760" s="81">
        <v>2020</v>
      </c>
      <c r="CX3760" s="81">
        <v>0</v>
      </c>
      <c r="CY3760" s="81">
        <v>0</v>
      </c>
      <c r="CZ3760" s="81">
        <v>0</v>
      </c>
      <c r="DA3760" s="81">
        <v>0</v>
      </c>
      <c r="DB3760" s="81">
        <v>21083.842824223972</v>
      </c>
      <c r="DC3760" s="81">
        <v>409.22373582044048</v>
      </c>
      <c r="DD3760" s="81">
        <v>13469.087812378209</v>
      </c>
      <c r="DE3760" s="81">
        <v>7205.5312760242414</v>
      </c>
      <c r="DF3760" s="81">
        <v>4.5623668037681941</v>
      </c>
      <c r="DG3760" s="81">
        <v>0</v>
      </c>
      <c r="DH3760" s="81">
        <v>0</v>
      </c>
      <c r="DI3760" s="81">
        <v>0</v>
      </c>
      <c r="DJ3760" s="81">
        <v>4.0354201195590391E-10</v>
      </c>
      <c r="DL3760" s="81">
        <v>0</v>
      </c>
      <c r="DM3760" s="81">
        <v>1.8411066792734438E-9</v>
      </c>
      <c r="DN3760" s="81">
        <v>1.8411066792734438E-9</v>
      </c>
      <c r="DO3760" s="81">
        <v>0</v>
      </c>
      <c r="DP3760" s="81">
        <v>0</v>
      </c>
      <c r="DQ3760" s="81">
        <v>0</v>
      </c>
      <c r="DR3760" s="81">
        <v>0</v>
      </c>
      <c r="DS3760" s="81">
        <v>0</v>
      </c>
      <c r="DT3760" s="81">
        <v>0</v>
      </c>
      <c r="DU3760" s="81">
        <v>0</v>
      </c>
      <c r="DV3760" s="81">
        <v>0</v>
      </c>
      <c r="DW3760" s="81">
        <v>0</v>
      </c>
      <c r="GE3760" s="81" t="s">
        <v>449</v>
      </c>
      <c r="GF3760" s="81" t="s">
        <v>155</v>
      </c>
      <c r="GG3760" s="81" t="s">
        <v>479</v>
      </c>
      <c r="GH3760" s="81" t="s">
        <v>459</v>
      </c>
      <c r="GI3760" s="81">
        <v>2021</v>
      </c>
      <c r="GJ3760" s="81" t="s">
        <v>201</v>
      </c>
      <c r="GK3760" s="81">
        <v>0.69641821681223282</v>
      </c>
      <c r="GL3760" s="81">
        <v>280.23087399999997</v>
      </c>
      <c r="GM3760" s="81">
        <v>2021</v>
      </c>
      <c r="GN3760" s="81" t="s">
        <v>173</v>
      </c>
      <c r="GO3760" s="81">
        <v>1.1148832299820636E-2</v>
      </c>
      <c r="GP3760" s="81">
        <v>10</v>
      </c>
      <c r="GQ3760" s="81">
        <v>0</v>
      </c>
      <c r="GR3760" s="81" t="s">
        <v>448</v>
      </c>
      <c r="GS3760" s="81">
        <v>1.1148832299820636E-2</v>
      </c>
      <c r="GT3760" s="81">
        <v>7.7642499097797116E-3</v>
      </c>
      <c r="GU3760" s="81">
        <v>1.1148832299820636E-2</v>
      </c>
      <c r="GV3760" s="81">
        <v>7.7642499097797116E-3</v>
      </c>
      <c r="GW3760" s="81">
        <v>0</v>
      </c>
      <c r="GX3760" s="81">
        <v>0</v>
      </c>
      <c r="GY3760" s="81">
        <v>0</v>
      </c>
      <c r="GZ3760" s="81">
        <v>0</v>
      </c>
    </row>
    <row r="3761" spans="98:208" x14ac:dyDescent="0.25">
      <c r="CT3761" s="81" t="s">
        <v>155</v>
      </c>
      <c r="CU3761" s="81" t="s">
        <v>476</v>
      </c>
      <c r="CV3761" s="81" t="s">
        <v>454</v>
      </c>
      <c r="CW3761" s="81">
        <v>2021</v>
      </c>
      <c r="CX3761" s="81">
        <v>0</v>
      </c>
      <c r="CY3761" s="81">
        <v>0</v>
      </c>
      <c r="CZ3761" s="81">
        <v>0</v>
      </c>
      <c r="DA3761" s="81">
        <v>0</v>
      </c>
      <c r="DB3761" s="81">
        <v>21083.842824223972</v>
      </c>
      <c r="DC3761" s="81">
        <v>409.22373582044048</v>
      </c>
      <c r="DD3761" s="81">
        <v>13469.087812378209</v>
      </c>
      <c r="DE3761" s="81">
        <v>7205.5312760242414</v>
      </c>
      <c r="DF3761" s="81">
        <v>4.5623668037681941</v>
      </c>
      <c r="DG3761" s="81">
        <v>4.5623668037681941</v>
      </c>
      <c r="DH3761" s="81">
        <v>0</v>
      </c>
      <c r="DI3761" s="81">
        <v>0</v>
      </c>
      <c r="DJ3761" s="81">
        <v>4.0354201195590391E-10</v>
      </c>
      <c r="DL3761" s="81">
        <v>0</v>
      </c>
      <c r="DM3761" s="81">
        <v>1.8411066792734438E-9</v>
      </c>
      <c r="DN3761" s="81">
        <v>1.8411066792734438E-9</v>
      </c>
      <c r="DO3761" s="81">
        <v>0</v>
      </c>
      <c r="DP3761" s="81">
        <v>1.8411066792734438E-9</v>
      </c>
      <c r="DQ3761" s="81">
        <v>1.8411066792734438E-9</v>
      </c>
      <c r="DR3761" s="81">
        <v>0</v>
      </c>
      <c r="DS3761" s="81">
        <v>0</v>
      </c>
      <c r="DT3761" s="81">
        <v>0</v>
      </c>
      <c r="DU3761" s="81">
        <v>0</v>
      </c>
      <c r="DV3761" s="81">
        <v>0</v>
      </c>
      <c r="DW3761" s="81">
        <v>0</v>
      </c>
      <c r="GE3761" s="81" t="s">
        <v>449</v>
      </c>
      <c r="GF3761" s="81" t="s">
        <v>155</v>
      </c>
      <c r="GG3761" s="81" t="s">
        <v>479</v>
      </c>
      <c r="GH3761" s="81" t="s">
        <v>459</v>
      </c>
      <c r="GI3761" s="81">
        <v>2022</v>
      </c>
      <c r="GJ3761" s="81" t="s">
        <v>201</v>
      </c>
      <c r="GK3761" s="81">
        <v>0.69641821681223282</v>
      </c>
      <c r="GL3761" s="81">
        <v>280.23087399999997</v>
      </c>
      <c r="GM3761" s="81">
        <v>2022</v>
      </c>
      <c r="GN3761" s="81" t="s">
        <v>173</v>
      </c>
      <c r="GO3761" s="81">
        <v>1.1148832299820636E-2</v>
      </c>
      <c r="GP3761" s="81">
        <v>10</v>
      </c>
      <c r="GQ3761" s="81">
        <v>0</v>
      </c>
      <c r="GR3761" s="81" t="s">
        <v>448</v>
      </c>
      <c r="GS3761" s="81">
        <v>1.1148832299820636E-2</v>
      </c>
      <c r="GT3761" s="81">
        <v>7.7642499097797116E-3</v>
      </c>
      <c r="GU3761" s="81">
        <v>1.1148832299820636E-2</v>
      </c>
      <c r="GV3761" s="81">
        <v>7.7642499097797116E-3</v>
      </c>
      <c r="GW3761" s="81">
        <v>1.1148832299820636E-2</v>
      </c>
      <c r="GX3761" s="81">
        <v>7.7642499097797116E-3</v>
      </c>
      <c r="GY3761" s="81">
        <v>0</v>
      </c>
      <c r="GZ3761" s="81">
        <v>0</v>
      </c>
    </row>
    <row r="3762" spans="98:208" x14ac:dyDescent="0.25">
      <c r="CT3762" s="81" t="s">
        <v>155</v>
      </c>
      <c r="CU3762" s="81" t="s">
        <v>476</v>
      </c>
      <c r="CV3762" s="81" t="s">
        <v>454</v>
      </c>
      <c r="CW3762" s="81">
        <v>2022</v>
      </c>
      <c r="CX3762" s="81">
        <v>0</v>
      </c>
      <c r="CY3762" s="81">
        <v>0</v>
      </c>
      <c r="CZ3762" s="81">
        <v>0</v>
      </c>
      <c r="DA3762" s="81">
        <v>0</v>
      </c>
      <c r="DB3762" s="81">
        <v>21083.842824223972</v>
      </c>
      <c r="DC3762" s="81">
        <v>409.22373582044048</v>
      </c>
      <c r="DD3762" s="81">
        <v>13469.087812378209</v>
      </c>
      <c r="DE3762" s="81">
        <v>7205.5312760242414</v>
      </c>
      <c r="DF3762" s="81">
        <v>4.5623668037681941</v>
      </c>
      <c r="DG3762" s="81">
        <v>4.5623668037681941</v>
      </c>
      <c r="DH3762" s="81">
        <v>4.5623668037681941</v>
      </c>
      <c r="DI3762" s="81">
        <v>0</v>
      </c>
      <c r="DJ3762" s="81">
        <v>4.0354201195590391E-10</v>
      </c>
      <c r="DL3762" s="81">
        <v>0</v>
      </c>
      <c r="DM3762" s="81">
        <v>1.8411066792734438E-9</v>
      </c>
      <c r="DN3762" s="81">
        <v>1.8411066792734438E-9</v>
      </c>
      <c r="DO3762" s="81">
        <v>0</v>
      </c>
      <c r="DP3762" s="81">
        <v>1.8411066792734438E-9</v>
      </c>
      <c r="DQ3762" s="81">
        <v>1.8411066792734438E-9</v>
      </c>
      <c r="DR3762" s="81">
        <v>0</v>
      </c>
      <c r="DS3762" s="81">
        <v>1.8411066792734438E-9</v>
      </c>
      <c r="DT3762" s="81">
        <v>1.8411066792734438E-9</v>
      </c>
      <c r="DU3762" s="81">
        <v>0</v>
      </c>
      <c r="DV3762" s="81">
        <v>0</v>
      </c>
      <c r="DW3762" s="81">
        <v>0</v>
      </c>
      <c r="GE3762" s="81" t="s">
        <v>449</v>
      </c>
      <c r="GF3762" s="81" t="s">
        <v>155</v>
      </c>
      <c r="GG3762" s="81" t="s">
        <v>479</v>
      </c>
      <c r="GH3762" s="81" t="s">
        <v>459</v>
      </c>
      <c r="GI3762" s="81">
        <v>2023</v>
      </c>
      <c r="GJ3762" s="81" t="s">
        <v>201</v>
      </c>
      <c r="GK3762" s="81">
        <v>0.71896016785821137</v>
      </c>
      <c r="GL3762" s="81">
        <v>280.23087399999997</v>
      </c>
      <c r="GM3762" s="81">
        <v>2023</v>
      </c>
      <c r="GN3762" s="81" t="s">
        <v>173</v>
      </c>
      <c r="GO3762" s="81">
        <v>1.1148832299820636E-2</v>
      </c>
      <c r="GP3762" s="81">
        <v>10</v>
      </c>
      <c r="GQ3762" s="81">
        <v>0</v>
      </c>
      <c r="GR3762" s="81" t="s">
        <v>448</v>
      </c>
      <c r="GS3762" s="81">
        <v>1.1148832299820636E-2</v>
      </c>
      <c r="GT3762" s="81">
        <v>8.0155663417020937E-3</v>
      </c>
      <c r="GU3762" s="81">
        <v>1.1148832299820636E-2</v>
      </c>
      <c r="GV3762" s="81">
        <v>8.0155663417020937E-3</v>
      </c>
      <c r="GW3762" s="81">
        <v>1.1148832299820636E-2</v>
      </c>
      <c r="GX3762" s="81">
        <v>8.0155663417020937E-3</v>
      </c>
      <c r="GY3762" s="81">
        <v>1.1148832299820636E-2</v>
      </c>
      <c r="GZ3762" s="81">
        <v>8.0155663417020937E-3</v>
      </c>
    </row>
    <row r="3763" spans="98:208" x14ac:dyDescent="0.25">
      <c r="CT3763" s="81" t="s">
        <v>155</v>
      </c>
      <c r="CU3763" s="81" t="s">
        <v>476</v>
      </c>
      <c r="CV3763" s="81" t="s">
        <v>454</v>
      </c>
      <c r="CW3763" s="81">
        <v>2023</v>
      </c>
      <c r="CX3763" s="81">
        <v>0</v>
      </c>
      <c r="CY3763" s="81">
        <v>0</v>
      </c>
      <c r="CZ3763" s="81">
        <v>0</v>
      </c>
      <c r="DA3763" s="81">
        <v>0</v>
      </c>
      <c r="DB3763" s="81">
        <v>21835.97811412951</v>
      </c>
      <c r="DC3763" s="81">
        <v>428.60232122030828</v>
      </c>
      <c r="DD3763" s="81">
        <v>13939.560973457479</v>
      </c>
      <c r="DE3763" s="81">
        <v>7467.8148194513014</v>
      </c>
      <c r="DF3763" s="81">
        <v>4.778415402599073</v>
      </c>
      <c r="DG3763" s="81">
        <v>4.778415402599073</v>
      </c>
      <c r="DH3763" s="81">
        <v>4.778415402599073</v>
      </c>
      <c r="DI3763" s="81">
        <v>4.778415402599073</v>
      </c>
      <c r="DJ3763" s="81">
        <v>4.0354201195590391E-10</v>
      </c>
      <c r="DL3763" s="81">
        <v>0</v>
      </c>
      <c r="DM3763" s="81">
        <v>1.9282913655259106E-9</v>
      </c>
      <c r="DN3763" s="81">
        <v>1.9282913655259106E-9</v>
      </c>
      <c r="DO3763" s="81">
        <v>0</v>
      </c>
      <c r="DP3763" s="81">
        <v>1.9282913655259106E-9</v>
      </c>
      <c r="DQ3763" s="81">
        <v>1.9282913655259106E-9</v>
      </c>
      <c r="DR3763" s="81">
        <v>0</v>
      </c>
      <c r="DS3763" s="81">
        <v>1.9282913655259106E-9</v>
      </c>
      <c r="DT3763" s="81">
        <v>1.9282913655259106E-9</v>
      </c>
      <c r="DU3763" s="81">
        <v>0</v>
      </c>
      <c r="DV3763" s="81">
        <v>1.9282913655259106E-9</v>
      </c>
      <c r="DW3763" s="81">
        <v>1.9282913655259106E-9</v>
      </c>
      <c r="GE3763" s="81" t="s">
        <v>449</v>
      </c>
      <c r="GF3763" s="81" t="s">
        <v>155</v>
      </c>
      <c r="GG3763" s="81" t="s">
        <v>479</v>
      </c>
      <c r="GH3763" s="81" t="s">
        <v>459</v>
      </c>
      <c r="GI3763" s="81">
        <v>2024</v>
      </c>
      <c r="GJ3763" s="81" t="s">
        <v>201</v>
      </c>
      <c r="GK3763" s="81">
        <v>0.71896016785821137</v>
      </c>
      <c r="GL3763" s="81">
        <v>280.23087399999997</v>
      </c>
      <c r="GM3763" s="81">
        <v>2024</v>
      </c>
      <c r="GN3763" s="81" t="s">
        <v>173</v>
      </c>
      <c r="GO3763" s="81">
        <v>1.1148832299820636E-2</v>
      </c>
      <c r="GP3763" s="81">
        <v>10</v>
      </c>
      <c r="GQ3763" s="81">
        <v>0</v>
      </c>
      <c r="GR3763" s="81" t="s">
        <v>448</v>
      </c>
      <c r="GS3763" s="81">
        <v>1.1148832299820636E-2</v>
      </c>
      <c r="GT3763" s="81">
        <v>8.0155663417020937E-3</v>
      </c>
      <c r="GU3763" s="81">
        <v>1.1148832299820636E-2</v>
      </c>
      <c r="GV3763" s="81">
        <v>8.0155663417020937E-3</v>
      </c>
      <c r="GW3763" s="81">
        <v>1.1148832299820636E-2</v>
      </c>
      <c r="GX3763" s="81">
        <v>8.0155663417020937E-3</v>
      </c>
      <c r="GY3763" s="81">
        <v>1.1148832299820636E-2</v>
      </c>
      <c r="GZ3763" s="81">
        <v>8.0155663417020937E-3</v>
      </c>
    </row>
    <row r="3764" spans="98:208" x14ac:dyDescent="0.25">
      <c r="CT3764" s="81" t="s">
        <v>155</v>
      </c>
      <c r="CU3764" s="81" t="s">
        <v>476</v>
      </c>
      <c r="CV3764" s="81" t="s">
        <v>454</v>
      </c>
      <c r="CW3764" s="81">
        <v>2024</v>
      </c>
      <c r="CX3764" s="81">
        <v>0</v>
      </c>
      <c r="CY3764" s="81">
        <v>0</v>
      </c>
      <c r="CZ3764" s="81">
        <v>0</v>
      </c>
      <c r="DA3764" s="81">
        <v>0</v>
      </c>
      <c r="DB3764" s="81">
        <v>21835.97811412951</v>
      </c>
      <c r="DC3764" s="81">
        <v>428.60232122030828</v>
      </c>
      <c r="DD3764" s="81">
        <v>13939.560973457479</v>
      </c>
      <c r="DE3764" s="81">
        <v>7467.8148194513014</v>
      </c>
      <c r="DF3764" s="81">
        <v>4.778415402599073</v>
      </c>
      <c r="DG3764" s="81">
        <v>4.778415402599073</v>
      </c>
      <c r="DH3764" s="81">
        <v>4.778415402599073</v>
      </c>
      <c r="DI3764" s="81">
        <v>4.778415402599073</v>
      </c>
      <c r="DJ3764" s="81">
        <v>4.0354201195590391E-10</v>
      </c>
      <c r="DL3764" s="81">
        <v>0</v>
      </c>
      <c r="DM3764" s="81">
        <v>1.9282913655259106E-9</v>
      </c>
      <c r="DN3764" s="81">
        <v>1.9282913655259106E-9</v>
      </c>
      <c r="DO3764" s="81">
        <v>0</v>
      </c>
      <c r="DP3764" s="81">
        <v>1.9282913655259106E-9</v>
      </c>
      <c r="DQ3764" s="81">
        <v>1.9282913655259106E-9</v>
      </c>
      <c r="DR3764" s="81">
        <v>0</v>
      </c>
      <c r="DS3764" s="81">
        <v>1.9282913655259106E-9</v>
      </c>
      <c r="DT3764" s="81">
        <v>1.9282913655259106E-9</v>
      </c>
      <c r="DU3764" s="81">
        <v>0</v>
      </c>
      <c r="DV3764" s="81">
        <v>1.9282913655259106E-9</v>
      </c>
      <c r="DW3764" s="81">
        <v>1.9282913655259106E-9</v>
      </c>
      <c r="GE3764" s="81" t="s">
        <v>449</v>
      </c>
      <c r="GF3764" s="81" t="s">
        <v>155</v>
      </c>
      <c r="GG3764" s="81" t="s">
        <v>479</v>
      </c>
      <c r="GH3764" s="81" t="s">
        <v>459</v>
      </c>
      <c r="GI3764" s="81">
        <v>2025</v>
      </c>
      <c r="GJ3764" s="81" t="s">
        <v>201</v>
      </c>
      <c r="GK3764" s="81">
        <v>0.71896016785821137</v>
      </c>
      <c r="GL3764" s="81">
        <v>280.23087399999997</v>
      </c>
      <c r="GM3764" s="81">
        <v>2025</v>
      </c>
      <c r="GN3764" s="81" t="s">
        <v>173</v>
      </c>
      <c r="GO3764" s="81">
        <v>1.1148832299820636E-2</v>
      </c>
      <c r="GP3764" s="81">
        <v>10</v>
      </c>
      <c r="GQ3764" s="81">
        <v>0</v>
      </c>
      <c r="GR3764" s="81" t="s">
        <v>448</v>
      </c>
      <c r="GS3764" s="81">
        <v>1.1148832299820636E-2</v>
      </c>
      <c r="GT3764" s="81">
        <v>8.0155663417020937E-3</v>
      </c>
      <c r="GU3764" s="81">
        <v>1.1148832299820636E-2</v>
      </c>
      <c r="GV3764" s="81">
        <v>8.0155663417020937E-3</v>
      </c>
      <c r="GW3764" s="81">
        <v>1.1148832299820636E-2</v>
      </c>
      <c r="GX3764" s="81">
        <v>8.0155663417020937E-3</v>
      </c>
      <c r="GY3764" s="81">
        <v>1.1148832299820636E-2</v>
      </c>
      <c r="GZ3764" s="81">
        <v>8.0155663417020937E-3</v>
      </c>
    </row>
    <row r="3765" spans="98:208" x14ac:dyDescent="0.25">
      <c r="CT3765" s="81" t="s">
        <v>155</v>
      </c>
      <c r="CU3765" s="81" t="s">
        <v>476</v>
      </c>
      <c r="CV3765" s="81" t="s">
        <v>454</v>
      </c>
      <c r="CW3765" s="81">
        <v>2025</v>
      </c>
      <c r="CX3765" s="81">
        <v>0</v>
      </c>
      <c r="CY3765" s="81">
        <v>0</v>
      </c>
      <c r="CZ3765" s="81">
        <v>0</v>
      </c>
      <c r="DA3765" s="81">
        <v>0</v>
      </c>
      <c r="DB3765" s="81">
        <v>21835.97811412951</v>
      </c>
      <c r="DC3765" s="81">
        <v>428.60232122030828</v>
      </c>
      <c r="DD3765" s="81">
        <v>13939.560973457479</v>
      </c>
      <c r="DE3765" s="81">
        <v>7467.8148194513014</v>
      </c>
      <c r="DF3765" s="81">
        <v>4.778415402599073</v>
      </c>
      <c r="DG3765" s="81">
        <v>4.778415402599073</v>
      </c>
      <c r="DH3765" s="81">
        <v>4.778415402599073</v>
      </c>
      <c r="DI3765" s="81">
        <v>4.778415402599073</v>
      </c>
      <c r="DJ3765" s="81">
        <v>4.0354201195590391E-10</v>
      </c>
      <c r="DL3765" s="81">
        <v>0</v>
      </c>
      <c r="DM3765" s="81">
        <v>1.9282913655259106E-9</v>
      </c>
      <c r="DN3765" s="81">
        <v>1.9282913655259106E-9</v>
      </c>
      <c r="DO3765" s="81">
        <v>0</v>
      </c>
      <c r="DP3765" s="81">
        <v>1.9282913655259106E-9</v>
      </c>
      <c r="DQ3765" s="81">
        <v>1.9282913655259106E-9</v>
      </c>
      <c r="DR3765" s="81">
        <v>0</v>
      </c>
      <c r="DS3765" s="81">
        <v>1.9282913655259106E-9</v>
      </c>
      <c r="DT3765" s="81">
        <v>1.9282913655259106E-9</v>
      </c>
      <c r="DU3765" s="81">
        <v>0</v>
      </c>
      <c r="DV3765" s="81">
        <v>1.9282913655259106E-9</v>
      </c>
      <c r="DW3765" s="81">
        <v>1.9282913655259106E-9</v>
      </c>
      <c r="GE3765" s="81" t="s">
        <v>449</v>
      </c>
      <c r="GF3765" s="81" t="s">
        <v>155</v>
      </c>
      <c r="GG3765" s="81" t="s">
        <v>479</v>
      </c>
      <c r="GH3765" s="81" t="s">
        <v>459</v>
      </c>
      <c r="GI3765" s="81">
        <v>2026</v>
      </c>
      <c r="GJ3765" s="81" t="s">
        <v>201</v>
      </c>
      <c r="GK3765" s="81">
        <v>0.71896016785821137</v>
      </c>
      <c r="GL3765" s="81">
        <v>280.23087399999997</v>
      </c>
      <c r="GM3765" s="81">
        <v>2026</v>
      </c>
      <c r="GN3765" s="81" t="s">
        <v>173</v>
      </c>
      <c r="GO3765" s="81">
        <v>1.1148832299820636E-2</v>
      </c>
      <c r="GP3765" s="81">
        <v>10</v>
      </c>
      <c r="GQ3765" s="81">
        <v>0</v>
      </c>
      <c r="GR3765" s="81" t="s">
        <v>448</v>
      </c>
      <c r="GS3765" s="81">
        <v>1.1148832299820636E-2</v>
      </c>
      <c r="GT3765" s="81">
        <v>8.0155663417020937E-3</v>
      </c>
      <c r="GU3765" s="81">
        <v>1.1148832299820636E-2</v>
      </c>
      <c r="GV3765" s="81">
        <v>8.0155663417020937E-3</v>
      </c>
      <c r="GW3765" s="81">
        <v>1.1148832299820636E-2</v>
      </c>
      <c r="GX3765" s="81">
        <v>8.0155663417020937E-3</v>
      </c>
      <c r="GY3765" s="81">
        <v>1.1148832299820636E-2</v>
      </c>
      <c r="GZ3765" s="81">
        <v>8.0155663417020937E-3</v>
      </c>
    </row>
    <row r="3766" spans="98:208" x14ac:dyDescent="0.25">
      <c r="CT3766" s="81" t="s">
        <v>155</v>
      </c>
      <c r="CU3766" s="81" t="s">
        <v>476</v>
      </c>
      <c r="CV3766" s="81" t="s">
        <v>454</v>
      </c>
      <c r="CW3766" s="81">
        <v>2026</v>
      </c>
      <c r="CX3766" s="81">
        <v>0</v>
      </c>
      <c r="CY3766" s="81">
        <v>0</v>
      </c>
      <c r="CZ3766" s="81">
        <v>0</v>
      </c>
      <c r="DA3766" s="81">
        <v>0</v>
      </c>
      <c r="DB3766" s="81">
        <v>21835.97811412951</v>
      </c>
      <c r="DC3766" s="81">
        <v>428.60232122030828</v>
      </c>
      <c r="DD3766" s="81">
        <v>13939.560973457479</v>
      </c>
      <c r="DE3766" s="81">
        <v>7467.8148194513014</v>
      </c>
      <c r="DF3766" s="81">
        <v>4.778415402599073</v>
      </c>
      <c r="DG3766" s="81">
        <v>4.778415402599073</v>
      </c>
      <c r="DH3766" s="81">
        <v>4.778415402599073</v>
      </c>
      <c r="DI3766" s="81">
        <v>4.778415402599073</v>
      </c>
      <c r="DJ3766" s="81">
        <v>4.0354201195590391E-10</v>
      </c>
      <c r="DL3766" s="81">
        <v>0</v>
      </c>
      <c r="DM3766" s="81">
        <v>1.9282913655259106E-9</v>
      </c>
      <c r="DN3766" s="81">
        <v>1.9282913655259106E-9</v>
      </c>
      <c r="DO3766" s="81">
        <v>0</v>
      </c>
      <c r="DP3766" s="81">
        <v>1.9282913655259106E-9</v>
      </c>
      <c r="DQ3766" s="81">
        <v>1.9282913655259106E-9</v>
      </c>
      <c r="DR3766" s="81">
        <v>0</v>
      </c>
      <c r="DS3766" s="81">
        <v>1.9282913655259106E-9</v>
      </c>
      <c r="DT3766" s="81">
        <v>1.9282913655259106E-9</v>
      </c>
      <c r="DU3766" s="81">
        <v>0</v>
      </c>
      <c r="DV3766" s="81">
        <v>1.9282913655259106E-9</v>
      </c>
      <c r="DW3766" s="81">
        <v>1.9282913655259106E-9</v>
      </c>
      <c r="GE3766" s="81" t="s">
        <v>449</v>
      </c>
      <c r="GF3766" s="81" t="s">
        <v>155</v>
      </c>
      <c r="GG3766" s="81" t="s">
        <v>479</v>
      </c>
      <c r="GH3766" s="81" t="s">
        <v>459</v>
      </c>
      <c r="GI3766" s="81">
        <v>2027</v>
      </c>
      <c r="GJ3766" s="81" t="s">
        <v>201</v>
      </c>
      <c r="GK3766" s="81">
        <v>0.71896016785821137</v>
      </c>
      <c r="GL3766" s="81">
        <v>280.23087399999997</v>
      </c>
      <c r="GM3766" s="81">
        <v>2027</v>
      </c>
      <c r="GN3766" s="81" t="s">
        <v>173</v>
      </c>
      <c r="GO3766" s="81">
        <v>1.1148832299820636E-2</v>
      </c>
      <c r="GP3766" s="81">
        <v>10</v>
      </c>
      <c r="GQ3766" s="81">
        <v>0</v>
      </c>
      <c r="GR3766" s="81" t="s">
        <v>448</v>
      </c>
      <c r="GS3766" s="81">
        <v>1.1148832299820636E-2</v>
      </c>
      <c r="GT3766" s="81">
        <v>8.0155663417020937E-3</v>
      </c>
      <c r="GU3766" s="81">
        <v>1.1148832299820636E-2</v>
      </c>
      <c r="GV3766" s="81">
        <v>8.0155663417020937E-3</v>
      </c>
      <c r="GW3766" s="81">
        <v>1.1148832299820636E-2</v>
      </c>
      <c r="GX3766" s="81">
        <v>8.0155663417020937E-3</v>
      </c>
      <c r="GY3766" s="81">
        <v>1.1148832299820636E-2</v>
      </c>
      <c r="GZ3766" s="81">
        <v>8.0155663417020937E-3</v>
      </c>
    </row>
    <row r="3767" spans="98:208" x14ac:dyDescent="0.25">
      <c r="CT3767" s="81" t="s">
        <v>155</v>
      </c>
      <c r="CU3767" s="81" t="s">
        <v>476</v>
      </c>
      <c r="CV3767" s="81" t="s">
        <v>454</v>
      </c>
      <c r="CW3767" s="81">
        <v>2027</v>
      </c>
      <c r="CX3767" s="81">
        <v>0</v>
      </c>
      <c r="CY3767" s="81">
        <v>0</v>
      </c>
      <c r="CZ3767" s="81">
        <v>0</v>
      </c>
      <c r="DA3767" s="81">
        <v>0</v>
      </c>
      <c r="DB3767" s="81">
        <v>21835.97811412951</v>
      </c>
      <c r="DC3767" s="81">
        <v>428.60232122030828</v>
      </c>
      <c r="DD3767" s="81">
        <v>13939.560973457479</v>
      </c>
      <c r="DE3767" s="81">
        <v>7467.8148194513014</v>
      </c>
      <c r="DF3767" s="81">
        <v>4.778415402599073</v>
      </c>
      <c r="DG3767" s="81">
        <v>4.778415402599073</v>
      </c>
      <c r="DH3767" s="81">
        <v>4.778415402599073</v>
      </c>
      <c r="DI3767" s="81">
        <v>4.778415402599073</v>
      </c>
      <c r="DJ3767" s="81">
        <v>4.0354201195590391E-10</v>
      </c>
      <c r="DL3767" s="81">
        <v>0</v>
      </c>
      <c r="DM3767" s="81">
        <v>1.9282913655259106E-9</v>
      </c>
      <c r="DN3767" s="81">
        <v>1.9282913655259106E-9</v>
      </c>
      <c r="DO3767" s="81">
        <v>0</v>
      </c>
      <c r="DP3767" s="81">
        <v>1.9282913655259106E-9</v>
      </c>
      <c r="DQ3767" s="81">
        <v>1.9282913655259106E-9</v>
      </c>
      <c r="DR3767" s="81">
        <v>0</v>
      </c>
      <c r="DS3767" s="81">
        <v>1.9282913655259106E-9</v>
      </c>
      <c r="DT3767" s="81">
        <v>1.9282913655259106E-9</v>
      </c>
      <c r="DU3767" s="81">
        <v>0</v>
      </c>
      <c r="DV3767" s="81">
        <v>1.9282913655259106E-9</v>
      </c>
      <c r="DW3767" s="81">
        <v>1.9282913655259106E-9</v>
      </c>
      <c r="GE3767" s="81" t="s">
        <v>449</v>
      </c>
      <c r="GF3767" s="81" t="s">
        <v>155</v>
      </c>
      <c r="GG3767" s="81" t="s">
        <v>479</v>
      </c>
      <c r="GH3767" s="81" t="s">
        <v>459</v>
      </c>
      <c r="GI3767" s="81">
        <v>2028</v>
      </c>
      <c r="GJ3767" s="81" t="s">
        <v>201</v>
      </c>
      <c r="GK3767" s="81">
        <v>0.74733835430388695</v>
      </c>
      <c r="GL3767" s="81">
        <v>280.23087399999997</v>
      </c>
      <c r="GM3767" s="81">
        <v>2028</v>
      </c>
      <c r="GN3767" s="81" t="s">
        <v>173</v>
      </c>
      <c r="GO3767" s="81">
        <v>1.1148832299820636E-2</v>
      </c>
      <c r="GP3767" s="81">
        <v>10</v>
      </c>
      <c r="GQ3767" s="81">
        <v>0</v>
      </c>
      <c r="GR3767" s="81" t="s">
        <v>448</v>
      </c>
      <c r="GS3767" s="81">
        <v>1.1148832299820636E-2</v>
      </c>
      <c r="GT3767" s="81">
        <v>8.3319499833579731E-3</v>
      </c>
      <c r="GU3767" s="81">
        <v>1.1148832299820636E-2</v>
      </c>
      <c r="GV3767" s="81">
        <v>8.3319499833579731E-3</v>
      </c>
      <c r="GW3767" s="81">
        <v>1.1148832299820636E-2</v>
      </c>
      <c r="GX3767" s="81">
        <v>8.3319499833579731E-3</v>
      </c>
      <c r="GY3767" s="81">
        <v>1.1148832299820636E-2</v>
      </c>
      <c r="GZ3767" s="81">
        <v>8.3319499833579731E-3</v>
      </c>
    </row>
    <row r="3768" spans="98:208" x14ac:dyDescent="0.25">
      <c r="CT3768" s="81" t="s">
        <v>155</v>
      </c>
      <c r="CU3768" s="81" t="s">
        <v>476</v>
      </c>
      <c r="CV3768" s="81" t="s">
        <v>454</v>
      </c>
      <c r="CW3768" s="81">
        <v>2028</v>
      </c>
      <c r="CX3768" s="81">
        <v>0</v>
      </c>
      <c r="CY3768" s="81">
        <v>0</v>
      </c>
      <c r="CZ3768" s="81">
        <v>0</v>
      </c>
      <c r="DA3768" s="81">
        <v>0</v>
      </c>
      <c r="DB3768" s="81">
        <v>22783.18702890597</v>
      </c>
      <c r="DC3768" s="81">
        <v>453.26096055717272</v>
      </c>
      <c r="DD3768" s="81">
        <v>14531.33568557115</v>
      </c>
      <c r="DE3768" s="81">
        <v>7798.5903827775746</v>
      </c>
      <c r="DF3768" s="81">
        <v>5.053330437307535</v>
      </c>
      <c r="DG3768" s="81">
        <v>5.053330437307535</v>
      </c>
      <c r="DH3768" s="81">
        <v>5.053330437307535</v>
      </c>
      <c r="DI3768" s="81">
        <v>5.053330437307535</v>
      </c>
      <c r="DJ3768" s="81">
        <v>4.0354201195590391E-10</v>
      </c>
      <c r="DL3768" s="81">
        <v>0</v>
      </c>
      <c r="DM3768" s="81">
        <v>2.0392311317490904E-9</v>
      </c>
      <c r="DN3768" s="81">
        <v>2.0392311317490904E-9</v>
      </c>
      <c r="DO3768" s="81">
        <v>0</v>
      </c>
      <c r="DP3768" s="81">
        <v>2.0392311317490904E-9</v>
      </c>
      <c r="DQ3768" s="81">
        <v>2.0392311317490904E-9</v>
      </c>
      <c r="DR3768" s="81">
        <v>0</v>
      </c>
      <c r="DS3768" s="81">
        <v>2.0392311317490904E-9</v>
      </c>
      <c r="DT3768" s="81">
        <v>2.0392311317490904E-9</v>
      </c>
      <c r="DU3768" s="81">
        <v>0</v>
      </c>
      <c r="DV3768" s="81">
        <v>2.0392311317490904E-9</v>
      </c>
      <c r="DW3768" s="81">
        <v>2.0392311317490904E-9</v>
      </c>
      <c r="GE3768" s="81" t="s">
        <v>449</v>
      </c>
      <c r="GF3768" s="81" t="s">
        <v>155</v>
      </c>
      <c r="GG3768" s="81" t="s">
        <v>479</v>
      </c>
      <c r="GH3768" s="81" t="s">
        <v>459</v>
      </c>
      <c r="GI3768" s="81">
        <v>2029</v>
      </c>
      <c r="GJ3768" s="81" t="s">
        <v>201</v>
      </c>
      <c r="GK3768" s="81">
        <v>0.74733835430388695</v>
      </c>
      <c r="GL3768" s="81">
        <v>280.23087399999997</v>
      </c>
      <c r="GM3768" s="81">
        <v>2029</v>
      </c>
      <c r="GN3768" s="81" t="s">
        <v>173</v>
      </c>
      <c r="GO3768" s="81">
        <v>1.1148832299820636E-2</v>
      </c>
      <c r="GP3768" s="81">
        <v>10</v>
      </c>
      <c r="GQ3768" s="81">
        <v>0</v>
      </c>
      <c r="GR3768" s="81" t="s">
        <v>448</v>
      </c>
      <c r="GS3768" s="81">
        <v>1.1148832299820636E-2</v>
      </c>
      <c r="GT3768" s="81">
        <v>8.3319499833579731E-3</v>
      </c>
      <c r="GU3768" s="81">
        <v>1.1148832299820636E-2</v>
      </c>
      <c r="GV3768" s="81">
        <v>8.3319499833579731E-3</v>
      </c>
      <c r="GW3768" s="81">
        <v>1.1148832299820636E-2</v>
      </c>
      <c r="GX3768" s="81">
        <v>8.3319499833579731E-3</v>
      </c>
      <c r="GY3768" s="81">
        <v>1.1148832299820636E-2</v>
      </c>
      <c r="GZ3768" s="81">
        <v>8.3319499833579731E-3</v>
      </c>
    </row>
    <row r="3769" spans="98:208" x14ac:dyDescent="0.25">
      <c r="CT3769" s="81" t="s">
        <v>155</v>
      </c>
      <c r="CU3769" s="81" t="s">
        <v>476</v>
      </c>
      <c r="CV3769" s="81" t="s">
        <v>454</v>
      </c>
      <c r="CW3769" s="81">
        <v>2029</v>
      </c>
      <c r="CX3769" s="81">
        <v>0</v>
      </c>
      <c r="CY3769" s="81">
        <v>0</v>
      </c>
      <c r="CZ3769" s="81">
        <v>0</v>
      </c>
      <c r="DA3769" s="81">
        <v>0</v>
      </c>
      <c r="DB3769" s="81">
        <v>22783.18702890597</v>
      </c>
      <c r="DC3769" s="81">
        <v>453.26096055717272</v>
      </c>
      <c r="DD3769" s="81">
        <v>14531.33568557115</v>
      </c>
      <c r="DE3769" s="81">
        <v>7798.5903827775746</v>
      </c>
      <c r="DF3769" s="81">
        <v>5.053330437307535</v>
      </c>
      <c r="DG3769" s="81">
        <v>5.053330437307535</v>
      </c>
      <c r="DH3769" s="81">
        <v>5.053330437307535</v>
      </c>
      <c r="DI3769" s="81">
        <v>5.053330437307535</v>
      </c>
      <c r="DJ3769" s="81">
        <v>4.0354201195590391E-10</v>
      </c>
      <c r="DL3769" s="81">
        <v>0</v>
      </c>
      <c r="DM3769" s="81">
        <v>2.0392311317490904E-9</v>
      </c>
      <c r="DN3769" s="81">
        <v>2.0392311317490904E-9</v>
      </c>
      <c r="DO3769" s="81">
        <v>0</v>
      </c>
      <c r="DP3769" s="81">
        <v>2.0392311317490904E-9</v>
      </c>
      <c r="DQ3769" s="81">
        <v>2.0392311317490904E-9</v>
      </c>
      <c r="DR3769" s="81">
        <v>0</v>
      </c>
      <c r="DS3769" s="81">
        <v>2.0392311317490904E-9</v>
      </c>
      <c r="DT3769" s="81">
        <v>2.0392311317490904E-9</v>
      </c>
      <c r="DU3769" s="81">
        <v>0</v>
      </c>
      <c r="DV3769" s="81">
        <v>2.0392311317490904E-9</v>
      </c>
      <c r="DW3769" s="81">
        <v>2.0392311317490904E-9</v>
      </c>
      <c r="GE3769" s="81" t="s">
        <v>449</v>
      </c>
      <c r="GF3769" s="81" t="s">
        <v>155</v>
      </c>
      <c r="GG3769" s="81" t="s">
        <v>479</v>
      </c>
      <c r="GH3769" s="81" t="s">
        <v>459</v>
      </c>
      <c r="GI3769" s="81">
        <v>2030</v>
      </c>
      <c r="GJ3769" s="81" t="s">
        <v>201</v>
      </c>
      <c r="GK3769" s="81">
        <v>0.74733835430388695</v>
      </c>
      <c r="GL3769" s="81">
        <v>280.23087399999997</v>
      </c>
      <c r="GM3769" s="81">
        <v>2030</v>
      </c>
      <c r="GN3769" s="81" t="s">
        <v>173</v>
      </c>
      <c r="GO3769" s="81">
        <v>1.1148832299820636E-2</v>
      </c>
      <c r="GP3769" s="81">
        <v>10</v>
      </c>
      <c r="GQ3769" s="81">
        <v>0</v>
      </c>
      <c r="GR3769" s="81" t="s">
        <v>448</v>
      </c>
      <c r="GS3769" s="81">
        <v>0</v>
      </c>
      <c r="GT3769" s="81">
        <v>0</v>
      </c>
      <c r="GU3769" s="81">
        <v>1.1148832299820636E-2</v>
      </c>
      <c r="GV3769" s="81">
        <v>8.3319499833579731E-3</v>
      </c>
      <c r="GW3769" s="81">
        <v>1.1148832299820636E-2</v>
      </c>
      <c r="GX3769" s="81">
        <v>8.3319499833579731E-3</v>
      </c>
      <c r="GY3769" s="81">
        <v>1.1148832299820636E-2</v>
      </c>
      <c r="GZ3769" s="81">
        <v>8.3319499833579731E-3</v>
      </c>
    </row>
    <row r="3770" spans="98:208" x14ac:dyDescent="0.25">
      <c r="CT3770" s="81" t="s">
        <v>155</v>
      </c>
      <c r="CU3770" s="81" t="s">
        <v>476</v>
      </c>
      <c r="CV3770" s="81" t="s">
        <v>454</v>
      </c>
      <c r="CW3770" s="81">
        <v>2030</v>
      </c>
      <c r="CX3770" s="81">
        <v>0</v>
      </c>
      <c r="CY3770" s="81">
        <v>0</v>
      </c>
      <c r="CZ3770" s="81">
        <v>0</v>
      </c>
      <c r="DA3770" s="81">
        <v>0</v>
      </c>
      <c r="DB3770" s="81">
        <v>22783.18702890597</v>
      </c>
      <c r="DC3770" s="81">
        <v>453.26096055717272</v>
      </c>
      <c r="DD3770" s="81">
        <v>14531.33568557115</v>
      </c>
      <c r="DE3770" s="81">
        <v>7798.5903827775746</v>
      </c>
      <c r="DF3770" s="81">
        <v>0</v>
      </c>
      <c r="DG3770" s="81">
        <v>5.053330437307535</v>
      </c>
      <c r="DH3770" s="81">
        <v>5.053330437307535</v>
      </c>
      <c r="DI3770" s="81">
        <v>5.053330437307535</v>
      </c>
      <c r="DJ3770" s="81">
        <v>4.0354201195590391E-10</v>
      </c>
      <c r="DL3770" s="81">
        <v>0</v>
      </c>
      <c r="DM3770" s="81">
        <v>0</v>
      </c>
      <c r="DN3770" s="81">
        <v>0</v>
      </c>
      <c r="DO3770" s="81">
        <v>0</v>
      </c>
      <c r="DP3770" s="81">
        <v>2.0392311317490904E-9</v>
      </c>
      <c r="DQ3770" s="81">
        <v>2.0392311317490904E-9</v>
      </c>
      <c r="DR3770" s="81">
        <v>0</v>
      </c>
      <c r="DS3770" s="81">
        <v>2.0392311317490904E-9</v>
      </c>
      <c r="DT3770" s="81">
        <v>2.0392311317490904E-9</v>
      </c>
      <c r="DU3770" s="81">
        <v>0</v>
      </c>
      <c r="DV3770" s="81">
        <v>2.0392311317490904E-9</v>
      </c>
      <c r="DW3770" s="81">
        <v>2.0392311317490904E-9</v>
      </c>
      <c r="GE3770" s="81" t="s">
        <v>449</v>
      </c>
      <c r="GF3770" s="81" t="s">
        <v>155</v>
      </c>
      <c r="GG3770" s="81" t="s">
        <v>479</v>
      </c>
      <c r="GH3770" s="81" t="s">
        <v>459</v>
      </c>
      <c r="GI3770" s="81">
        <v>2031</v>
      </c>
      <c r="GJ3770" s="81" t="s">
        <v>201</v>
      </c>
      <c r="GK3770" s="81">
        <v>0.74733835430388695</v>
      </c>
      <c r="GL3770" s="81">
        <v>280.23087399999997</v>
      </c>
      <c r="GM3770" s="81">
        <v>2031</v>
      </c>
      <c r="GN3770" s="81" t="s">
        <v>173</v>
      </c>
      <c r="GO3770" s="81">
        <v>1.1148832299820636E-2</v>
      </c>
      <c r="GP3770" s="81">
        <v>10</v>
      </c>
      <c r="GQ3770" s="81">
        <v>0</v>
      </c>
      <c r="GR3770" s="81" t="s">
        <v>448</v>
      </c>
      <c r="GS3770" s="81">
        <v>0</v>
      </c>
      <c r="GT3770" s="81">
        <v>0</v>
      </c>
      <c r="GU3770" s="81">
        <v>0</v>
      </c>
      <c r="GV3770" s="81">
        <v>0</v>
      </c>
      <c r="GW3770" s="81">
        <v>1.1148832299820636E-2</v>
      </c>
      <c r="GX3770" s="81">
        <v>8.3319499833579731E-3</v>
      </c>
      <c r="GY3770" s="81">
        <v>1.1148832299820636E-2</v>
      </c>
      <c r="GZ3770" s="81">
        <v>8.3319499833579731E-3</v>
      </c>
    </row>
    <row r="3771" spans="98:208" x14ac:dyDescent="0.25">
      <c r="CT3771" s="81" t="s">
        <v>155</v>
      </c>
      <c r="CU3771" s="81" t="s">
        <v>476</v>
      </c>
      <c r="CV3771" s="81" t="s">
        <v>454</v>
      </c>
      <c r="CW3771" s="81">
        <v>2031</v>
      </c>
      <c r="CX3771" s="81">
        <v>0</v>
      </c>
      <c r="CY3771" s="81">
        <v>0</v>
      </c>
      <c r="CZ3771" s="81">
        <v>0</v>
      </c>
      <c r="DA3771" s="81">
        <v>0</v>
      </c>
      <c r="DB3771" s="81">
        <v>22783.18702890597</v>
      </c>
      <c r="DC3771" s="81">
        <v>453.26096055717272</v>
      </c>
      <c r="DD3771" s="81">
        <v>14531.33568557115</v>
      </c>
      <c r="DE3771" s="81">
        <v>7798.5903827775746</v>
      </c>
      <c r="DF3771" s="81">
        <v>0</v>
      </c>
      <c r="DG3771" s="81">
        <v>0</v>
      </c>
      <c r="DH3771" s="81">
        <v>5.053330437307535</v>
      </c>
      <c r="DI3771" s="81">
        <v>5.053330437307535</v>
      </c>
      <c r="DJ3771" s="81">
        <v>4.0354201195590391E-10</v>
      </c>
      <c r="DL3771" s="81">
        <v>0</v>
      </c>
      <c r="DM3771" s="81">
        <v>0</v>
      </c>
      <c r="DN3771" s="81">
        <v>0</v>
      </c>
      <c r="DO3771" s="81">
        <v>0</v>
      </c>
      <c r="DP3771" s="81">
        <v>0</v>
      </c>
      <c r="DQ3771" s="81">
        <v>0</v>
      </c>
      <c r="DR3771" s="81">
        <v>0</v>
      </c>
      <c r="DS3771" s="81">
        <v>2.0392311317490904E-9</v>
      </c>
      <c r="DT3771" s="81">
        <v>2.0392311317490904E-9</v>
      </c>
      <c r="DU3771" s="81">
        <v>0</v>
      </c>
      <c r="DV3771" s="81">
        <v>2.0392311317490904E-9</v>
      </c>
      <c r="DW3771" s="81">
        <v>2.0392311317490904E-9</v>
      </c>
      <c r="GE3771" s="81" t="s">
        <v>449</v>
      </c>
      <c r="GF3771" s="81" t="s">
        <v>155</v>
      </c>
      <c r="GG3771" s="81" t="s">
        <v>479</v>
      </c>
      <c r="GH3771" s="81" t="s">
        <v>459</v>
      </c>
      <c r="GI3771" s="81">
        <v>2032</v>
      </c>
      <c r="GJ3771" s="81" t="s">
        <v>201</v>
      </c>
      <c r="GK3771" s="81">
        <v>0.74733835430388695</v>
      </c>
      <c r="GL3771" s="81">
        <v>280.23087399999997</v>
      </c>
      <c r="GM3771" s="81">
        <v>2032</v>
      </c>
      <c r="GN3771" s="81" t="s">
        <v>173</v>
      </c>
      <c r="GO3771" s="81">
        <v>1.1148832299820636E-2</v>
      </c>
      <c r="GP3771" s="81">
        <v>10</v>
      </c>
      <c r="GQ3771" s="81">
        <v>0</v>
      </c>
      <c r="GR3771" s="81" t="s">
        <v>448</v>
      </c>
      <c r="GS3771" s="81">
        <v>0</v>
      </c>
      <c r="GT3771" s="81">
        <v>0</v>
      </c>
      <c r="GU3771" s="81">
        <v>0</v>
      </c>
      <c r="GV3771" s="81">
        <v>0</v>
      </c>
      <c r="GW3771" s="81">
        <v>0</v>
      </c>
      <c r="GX3771" s="81">
        <v>0</v>
      </c>
      <c r="GY3771" s="81">
        <v>1.1148832299820636E-2</v>
      </c>
      <c r="GZ3771" s="81">
        <v>8.3319499833579731E-3</v>
      </c>
    </row>
    <row r="3772" spans="98:208" x14ac:dyDescent="0.25">
      <c r="CT3772" s="81" t="s">
        <v>155</v>
      </c>
      <c r="CU3772" s="81" t="s">
        <v>476</v>
      </c>
      <c r="CV3772" s="81" t="s">
        <v>454</v>
      </c>
      <c r="CW3772" s="81">
        <v>2032</v>
      </c>
      <c r="CX3772" s="81">
        <v>0</v>
      </c>
      <c r="CY3772" s="81">
        <v>0</v>
      </c>
      <c r="CZ3772" s="81">
        <v>0</v>
      </c>
      <c r="DA3772" s="81">
        <v>0</v>
      </c>
      <c r="DB3772" s="81">
        <v>22783.18702890597</v>
      </c>
      <c r="DC3772" s="81">
        <v>453.26096055717272</v>
      </c>
      <c r="DD3772" s="81">
        <v>14531.33568557115</v>
      </c>
      <c r="DE3772" s="81">
        <v>7798.5903827775746</v>
      </c>
      <c r="DF3772" s="81">
        <v>0</v>
      </c>
      <c r="DG3772" s="81">
        <v>0</v>
      </c>
      <c r="DH3772" s="81">
        <v>0</v>
      </c>
      <c r="DI3772" s="81">
        <v>5.053330437307535</v>
      </c>
      <c r="DJ3772" s="81">
        <v>4.0354201195590391E-10</v>
      </c>
      <c r="DL3772" s="81">
        <v>0</v>
      </c>
      <c r="DM3772" s="81">
        <v>0</v>
      </c>
      <c r="DN3772" s="81">
        <v>0</v>
      </c>
      <c r="DO3772" s="81">
        <v>0</v>
      </c>
      <c r="DP3772" s="81">
        <v>0</v>
      </c>
      <c r="DQ3772" s="81">
        <v>0</v>
      </c>
      <c r="DR3772" s="81">
        <v>0</v>
      </c>
      <c r="DS3772" s="81">
        <v>0</v>
      </c>
      <c r="DT3772" s="81">
        <v>0</v>
      </c>
      <c r="DU3772" s="81">
        <v>0</v>
      </c>
      <c r="DV3772" s="81">
        <v>2.0392311317490904E-9</v>
      </c>
      <c r="DW3772" s="81">
        <v>2.0392311317490904E-9</v>
      </c>
      <c r="GE3772" s="81" t="s">
        <v>449</v>
      </c>
      <c r="GF3772" s="81" t="s">
        <v>155</v>
      </c>
      <c r="GG3772" s="81" t="s">
        <v>479</v>
      </c>
      <c r="GH3772" s="81" t="s">
        <v>460</v>
      </c>
      <c r="GI3772" s="81">
        <v>2021</v>
      </c>
      <c r="GJ3772" s="81" t="s">
        <v>201</v>
      </c>
      <c r="GK3772" s="81">
        <v>3.6425060683954499E-2</v>
      </c>
      <c r="GL3772" s="81">
        <v>280.23087399999997</v>
      </c>
      <c r="GM3772" s="81">
        <v>2021</v>
      </c>
      <c r="GN3772" s="81" t="s">
        <v>173</v>
      </c>
      <c r="GO3772" s="81">
        <v>1.1148832299820636E-2</v>
      </c>
      <c r="GP3772" s="81">
        <v>10</v>
      </c>
      <c r="GQ3772" s="81">
        <v>0</v>
      </c>
      <c r="GR3772" s="81" t="s">
        <v>448</v>
      </c>
      <c r="GS3772" s="81">
        <v>1.1148832299820636E-2</v>
      </c>
      <c r="GT3772" s="81">
        <v>4.0609689307619866E-4</v>
      </c>
      <c r="GU3772" s="81">
        <v>1.1148832299820636E-2</v>
      </c>
      <c r="GV3772" s="81">
        <v>4.0609689307619866E-4</v>
      </c>
      <c r="GW3772" s="81">
        <v>0</v>
      </c>
      <c r="GX3772" s="81">
        <v>0</v>
      </c>
      <c r="GY3772" s="81">
        <v>0</v>
      </c>
      <c r="GZ3772" s="81">
        <v>0</v>
      </c>
    </row>
    <row r="3773" spans="98:208" x14ac:dyDescent="0.25">
      <c r="CT3773" s="81" t="s">
        <v>155</v>
      </c>
      <c r="CU3773" s="81" t="s">
        <v>476</v>
      </c>
      <c r="CV3773" s="81" t="s">
        <v>455</v>
      </c>
      <c r="CW3773" s="81">
        <v>2020</v>
      </c>
      <c r="CX3773" s="81">
        <v>0</v>
      </c>
      <c r="CY3773" s="81">
        <v>0</v>
      </c>
      <c r="CZ3773" s="81">
        <v>0</v>
      </c>
      <c r="DA3773" s="81">
        <v>0</v>
      </c>
      <c r="DB3773" s="81">
        <v>21083.842824224459</v>
      </c>
      <c r="DC3773" s="81">
        <v>409.22373582039489</v>
      </c>
      <c r="DD3773" s="81">
        <v>13469.08781237873</v>
      </c>
      <c r="DE3773" s="81">
        <v>7205.5312760252646</v>
      </c>
      <c r="DF3773" s="81">
        <v>4.5623668037676852</v>
      </c>
      <c r="DG3773" s="81">
        <v>0</v>
      </c>
      <c r="DH3773" s="81">
        <v>0</v>
      </c>
      <c r="DI3773" s="81">
        <v>0</v>
      </c>
      <c r="DJ3773" s="81">
        <v>1.7404276841733691E-8</v>
      </c>
      <c r="DL3773" s="81">
        <v>0</v>
      </c>
      <c r="DM3773" s="81">
        <v>7.9404694906308489E-8</v>
      </c>
      <c r="DN3773" s="81">
        <v>7.9404694906308489E-8</v>
      </c>
      <c r="DO3773" s="81">
        <v>0</v>
      </c>
      <c r="DP3773" s="81">
        <v>0</v>
      </c>
      <c r="DQ3773" s="81">
        <v>0</v>
      </c>
      <c r="DR3773" s="81">
        <v>0</v>
      </c>
      <c r="DS3773" s="81">
        <v>0</v>
      </c>
      <c r="DT3773" s="81">
        <v>0</v>
      </c>
      <c r="DU3773" s="81">
        <v>0</v>
      </c>
      <c r="DV3773" s="81">
        <v>0</v>
      </c>
      <c r="DW3773" s="81">
        <v>0</v>
      </c>
      <c r="GE3773" s="81" t="s">
        <v>449</v>
      </c>
      <c r="GF3773" s="81" t="s">
        <v>155</v>
      </c>
      <c r="GG3773" s="81" t="s">
        <v>479</v>
      </c>
      <c r="GH3773" s="81" t="s">
        <v>460</v>
      </c>
      <c r="GI3773" s="81">
        <v>2022</v>
      </c>
      <c r="GJ3773" s="81" t="s">
        <v>201</v>
      </c>
      <c r="GK3773" s="81">
        <v>3.6425060683954499E-2</v>
      </c>
      <c r="GL3773" s="81">
        <v>280.23087399999997</v>
      </c>
      <c r="GM3773" s="81">
        <v>2022</v>
      </c>
      <c r="GN3773" s="81" t="s">
        <v>173</v>
      </c>
      <c r="GO3773" s="81">
        <v>1.1148832299820636E-2</v>
      </c>
      <c r="GP3773" s="81">
        <v>10</v>
      </c>
      <c r="GQ3773" s="81">
        <v>0</v>
      </c>
      <c r="GR3773" s="81" t="s">
        <v>448</v>
      </c>
      <c r="GS3773" s="81">
        <v>1.1148832299820636E-2</v>
      </c>
      <c r="GT3773" s="81">
        <v>4.0609689307619866E-4</v>
      </c>
      <c r="GU3773" s="81">
        <v>1.1148832299820636E-2</v>
      </c>
      <c r="GV3773" s="81">
        <v>4.0609689307619866E-4</v>
      </c>
      <c r="GW3773" s="81">
        <v>1.1148832299820636E-2</v>
      </c>
      <c r="GX3773" s="81">
        <v>4.0609689307619866E-4</v>
      </c>
      <c r="GY3773" s="81">
        <v>0</v>
      </c>
      <c r="GZ3773" s="81">
        <v>0</v>
      </c>
    </row>
    <row r="3774" spans="98:208" x14ac:dyDescent="0.25">
      <c r="CT3774" s="81" t="s">
        <v>155</v>
      </c>
      <c r="CU3774" s="81" t="s">
        <v>476</v>
      </c>
      <c r="CV3774" s="81" t="s">
        <v>455</v>
      </c>
      <c r="CW3774" s="81">
        <v>2021</v>
      </c>
      <c r="CX3774" s="81">
        <v>0</v>
      </c>
      <c r="CY3774" s="81">
        <v>0</v>
      </c>
      <c r="CZ3774" s="81">
        <v>0</v>
      </c>
      <c r="DA3774" s="81">
        <v>0</v>
      </c>
      <c r="DB3774" s="81">
        <v>21083.842824224459</v>
      </c>
      <c r="DC3774" s="81">
        <v>409.22373582039489</v>
      </c>
      <c r="DD3774" s="81">
        <v>13469.08781237873</v>
      </c>
      <c r="DE3774" s="81">
        <v>7205.5312760252646</v>
      </c>
      <c r="DF3774" s="81">
        <v>4.5623668037676852</v>
      </c>
      <c r="DG3774" s="81">
        <v>4.5623668037676852</v>
      </c>
      <c r="DH3774" s="81">
        <v>0</v>
      </c>
      <c r="DI3774" s="81">
        <v>0</v>
      </c>
      <c r="DJ3774" s="81">
        <v>1.7404276841733691E-8</v>
      </c>
      <c r="DL3774" s="81">
        <v>0</v>
      </c>
      <c r="DM3774" s="81">
        <v>7.9404694906308489E-8</v>
      </c>
      <c r="DN3774" s="81">
        <v>7.9404694906308489E-8</v>
      </c>
      <c r="DO3774" s="81">
        <v>0</v>
      </c>
      <c r="DP3774" s="81">
        <v>7.9404694906308489E-8</v>
      </c>
      <c r="DQ3774" s="81">
        <v>7.9404694906308489E-8</v>
      </c>
      <c r="DR3774" s="81">
        <v>0</v>
      </c>
      <c r="DS3774" s="81">
        <v>0</v>
      </c>
      <c r="DT3774" s="81">
        <v>0</v>
      </c>
      <c r="DU3774" s="81">
        <v>0</v>
      </c>
      <c r="DV3774" s="81">
        <v>0</v>
      </c>
      <c r="DW3774" s="81">
        <v>0</v>
      </c>
      <c r="GE3774" s="81" t="s">
        <v>449</v>
      </c>
      <c r="GF3774" s="81" t="s">
        <v>155</v>
      </c>
      <c r="GG3774" s="81" t="s">
        <v>479</v>
      </c>
      <c r="GH3774" s="81" t="s">
        <v>460</v>
      </c>
      <c r="GI3774" s="81">
        <v>2023</v>
      </c>
      <c r="GJ3774" s="81" t="s">
        <v>201</v>
      </c>
      <c r="GK3774" s="81">
        <v>3.7590224611390707E-2</v>
      </c>
      <c r="GL3774" s="81">
        <v>280.23087399999997</v>
      </c>
      <c r="GM3774" s="81">
        <v>2023</v>
      </c>
      <c r="GN3774" s="81" t="s">
        <v>173</v>
      </c>
      <c r="GO3774" s="81">
        <v>1.1148832299820636E-2</v>
      </c>
      <c r="GP3774" s="81">
        <v>10</v>
      </c>
      <c r="GQ3774" s="81">
        <v>0</v>
      </c>
      <c r="GR3774" s="81" t="s">
        <v>448</v>
      </c>
      <c r="GS3774" s="81">
        <v>1.1148832299820636E-2</v>
      </c>
      <c r="GT3774" s="81">
        <v>4.1908711030498537E-4</v>
      </c>
      <c r="GU3774" s="81">
        <v>1.1148832299820636E-2</v>
      </c>
      <c r="GV3774" s="81">
        <v>4.1908711030498537E-4</v>
      </c>
      <c r="GW3774" s="81">
        <v>1.1148832299820636E-2</v>
      </c>
      <c r="GX3774" s="81">
        <v>4.1908711030498537E-4</v>
      </c>
      <c r="GY3774" s="81">
        <v>1.1148832299820636E-2</v>
      </c>
      <c r="GZ3774" s="81">
        <v>4.1908711030498537E-4</v>
      </c>
    </row>
    <row r="3775" spans="98:208" x14ac:dyDescent="0.25">
      <c r="CT3775" s="81" t="s">
        <v>155</v>
      </c>
      <c r="CU3775" s="81" t="s">
        <v>476</v>
      </c>
      <c r="CV3775" s="81" t="s">
        <v>455</v>
      </c>
      <c r="CW3775" s="81">
        <v>2022</v>
      </c>
      <c r="CX3775" s="81">
        <v>0</v>
      </c>
      <c r="CY3775" s="81">
        <v>0</v>
      </c>
      <c r="CZ3775" s="81">
        <v>0</v>
      </c>
      <c r="DA3775" s="81">
        <v>0</v>
      </c>
      <c r="DB3775" s="81">
        <v>21083.842824224459</v>
      </c>
      <c r="DC3775" s="81">
        <v>409.22373582039489</v>
      </c>
      <c r="DD3775" s="81">
        <v>13469.08781237873</v>
      </c>
      <c r="DE3775" s="81">
        <v>7205.5312760252646</v>
      </c>
      <c r="DF3775" s="81">
        <v>4.5623668037676852</v>
      </c>
      <c r="DG3775" s="81">
        <v>4.5623668037676852</v>
      </c>
      <c r="DH3775" s="81">
        <v>4.5623668037676852</v>
      </c>
      <c r="DI3775" s="81">
        <v>0</v>
      </c>
      <c r="DJ3775" s="81">
        <v>1.7404276841733691E-8</v>
      </c>
      <c r="DL3775" s="81">
        <v>0</v>
      </c>
      <c r="DM3775" s="81">
        <v>7.9404694906308489E-8</v>
      </c>
      <c r="DN3775" s="81">
        <v>7.9404694906308489E-8</v>
      </c>
      <c r="DO3775" s="81">
        <v>0</v>
      </c>
      <c r="DP3775" s="81">
        <v>7.9404694906308489E-8</v>
      </c>
      <c r="DQ3775" s="81">
        <v>7.9404694906308489E-8</v>
      </c>
      <c r="DR3775" s="81">
        <v>0</v>
      </c>
      <c r="DS3775" s="81">
        <v>7.9404694906308489E-8</v>
      </c>
      <c r="DT3775" s="81">
        <v>7.9404694906308489E-8</v>
      </c>
      <c r="DU3775" s="81">
        <v>0</v>
      </c>
      <c r="DV3775" s="81">
        <v>0</v>
      </c>
      <c r="DW3775" s="81">
        <v>0</v>
      </c>
      <c r="GE3775" s="81" t="s">
        <v>449</v>
      </c>
      <c r="GF3775" s="81" t="s">
        <v>155</v>
      </c>
      <c r="GG3775" s="81" t="s">
        <v>479</v>
      </c>
      <c r="GH3775" s="81" t="s">
        <v>460</v>
      </c>
      <c r="GI3775" s="81">
        <v>2024</v>
      </c>
      <c r="GJ3775" s="81" t="s">
        <v>201</v>
      </c>
      <c r="GK3775" s="81">
        <v>3.7590224611390707E-2</v>
      </c>
      <c r="GL3775" s="81">
        <v>280.23087399999997</v>
      </c>
      <c r="GM3775" s="81">
        <v>2024</v>
      </c>
      <c r="GN3775" s="81" t="s">
        <v>173</v>
      </c>
      <c r="GO3775" s="81">
        <v>1.1148832299820636E-2</v>
      </c>
      <c r="GP3775" s="81">
        <v>10</v>
      </c>
      <c r="GQ3775" s="81">
        <v>0</v>
      </c>
      <c r="GR3775" s="81" t="s">
        <v>448</v>
      </c>
      <c r="GS3775" s="81">
        <v>1.1148832299820636E-2</v>
      </c>
      <c r="GT3775" s="81">
        <v>4.1908711030498537E-4</v>
      </c>
      <c r="GU3775" s="81">
        <v>1.1148832299820636E-2</v>
      </c>
      <c r="GV3775" s="81">
        <v>4.1908711030498537E-4</v>
      </c>
      <c r="GW3775" s="81">
        <v>1.1148832299820636E-2</v>
      </c>
      <c r="GX3775" s="81">
        <v>4.1908711030498537E-4</v>
      </c>
      <c r="GY3775" s="81">
        <v>1.1148832299820636E-2</v>
      </c>
      <c r="GZ3775" s="81">
        <v>4.1908711030498537E-4</v>
      </c>
    </row>
    <row r="3776" spans="98:208" x14ac:dyDescent="0.25">
      <c r="CT3776" s="81" t="s">
        <v>155</v>
      </c>
      <c r="CU3776" s="81" t="s">
        <v>476</v>
      </c>
      <c r="CV3776" s="81" t="s">
        <v>455</v>
      </c>
      <c r="CW3776" s="81">
        <v>2023</v>
      </c>
      <c r="CX3776" s="81">
        <v>0</v>
      </c>
      <c r="CY3776" s="81">
        <v>0</v>
      </c>
      <c r="CZ3776" s="81">
        <v>0</v>
      </c>
      <c r="DA3776" s="81">
        <v>0</v>
      </c>
      <c r="DB3776" s="81">
        <v>21835.978114130401</v>
      </c>
      <c r="DC3776" s="81">
        <v>428.60232122025701</v>
      </c>
      <c r="DD3776" s="81">
        <v>13939.56097345751</v>
      </c>
      <c r="DE3776" s="81">
        <v>7467.814819452502</v>
      </c>
      <c r="DF3776" s="81">
        <v>4.7784154025985011</v>
      </c>
      <c r="DG3776" s="81">
        <v>4.7784154025985011</v>
      </c>
      <c r="DH3776" s="81">
        <v>4.7784154025985011</v>
      </c>
      <c r="DI3776" s="81">
        <v>4.7784154025985011</v>
      </c>
      <c r="DJ3776" s="81">
        <v>1.7404276841733691E-8</v>
      </c>
      <c r="DL3776" s="81">
        <v>0</v>
      </c>
      <c r="DM3776" s="81">
        <v>8.3164864531628662E-8</v>
      </c>
      <c r="DN3776" s="81">
        <v>8.3164864531628662E-8</v>
      </c>
      <c r="DO3776" s="81">
        <v>0</v>
      </c>
      <c r="DP3776" s="81">
        <v>8.3164864531628662E-8</v>
      </c>
      <c r="DQ3776" s="81">
        <v>8.3164864531628662E-8</v>
      </c>
      <c r="DR3776" s="81">
        <v>0</v>
      </c>
      <c r="DS3776" s="81">
        <v>8.3164864531628662E-8</v>
      </c>
      <c r="DT3776" s="81">
        <v>8.3164864531628662E-8</v>
      </c>
      <c r="DU3776" s="81">
        <v>0</v>
      </c>
      <c r="DV3776" s="81">
        <v>8.3164864531628662E-8</v>
      </c>
      <c r="DW3776" s="81">
        <v>8.3164864531628662E-8</v>
      </c>
      <c r="GE3776" s="81" t="s">
        <v>449</v>
      </c>
      <c r="GF3776" s="81" t="s">
        <v>155</v>
      </c>
      <c r="GG3776" s="81" t="s">
        <v>479</v>
      </c>
      <c r="GH3776" s="81" t="s">
        <v>460</v>
      </c>
      <c r="GI3776" s="81">
        <v>2025</v>
      </c>
      <c r="GJ3776" s="81" t="s">
        <v>201</v>
      </c>
      <c r="GK3776" s="81">
        <v>3.7590224611390707E-2</v>
      </c>
      <c r="GL3776" s="81">
        <v>280.23087399999997</v>
      </c>
      <c r="GM3776" s="81">
        <v>2025</v>
      </c>
      <c r="GN3776" s="81" t="s">
        <v>173</v>
      </c>
      <c r="GO3776" s="81">
        <v>1.1148832299820636E-2</v>
      </c>
      <c r="GP3776" s="81">
        <v>10</v>
      </c>
      <c r="GQ3776" s="81">
        <v>0</v>
      </c>
      <c r="GR3776" s="81" t="s">
        <v>448</v>
      </c>
      <c r="GS3776" s="81">
        <v>1.1148832299820636E-2</v>
      </c>
      <c r="GT3776" s="81">
        <v>4.1908711030498537E-4</v>
      </c>
      <c r="GU3776" s="81">
        <v>1.1148832299820636E-2</v>
      </c>
      <c r="GV3776" s="81">
        <v>4.1908711030498537E-4</v>
      </c>
      <c r="GW3776" s="81">
        <v>1.1148832299820636E-2</v>
      </c>
      <c r="GX3776" s="81">
        <v>4.1908711030498537E-4</v>
      </c>
      <c r="GY3776" s="81">
        <v>1.1148832299820636E-2</v>
      </c>
      <c r="GZ3776" s="81">
        <v>4.1908711030498537E-4</v>
      </c>
    </row>
    <row r="3777" spans="98:208" x14ac:dyDescent="0.25">
      <c r="CT3777" s="81" t="s">
        <v>155</v>
      </c>
      <c r="CU3777" s="81" t="s">
        <v>476</v>
      </c>
      <c r="CV3777" s="81" t="s">
        <v>455</v>
      </c>
      <c r="CW3777" s="81">
        <v>2024</v>
      </c>
      <c r="CX3777" s="81">
        <v>0</v>
      </c>
      <c r="CY3777" s="81">
        <v>0</v>
      </c>
      <c r="CZ3777" s="81">
        <v>0</v>
      </c>
      <c r="DA3777" s="81">
        <v>0</v>
      </c>
      <c r="DB3777" s="81">
        <v>21835.978114130401</v>
      </c>
      <c r="DC3777" s="81">
        <v>428.60232122025701</v>
      </c>
      <c r="DD3777" s="81">
        <v>13939.56097345751</v>
      </c>
      <c r="DE3777" s="81">
        <v>7467.814819452502</v>
      </c>
      <c r="DF3777" s="81">
        <v>4.7784154025985011</v>
      </c>
      <c r="DG3777" s="81">
        <v>4.7784154025985011</v>
      </c>
      <c r="DH3777" s="81">
        <v>4.7784154025985011</v>
      </c>
      <c r="DI3777" s="81">
        <v>4.7784154025985011</v>
      </c>
      <c r="DJ3777" s="81">
        <v>1.7404276841733691E-8</v>
      </c>
      <c r="DL3777" s="81">
        <v>0</v>
      </c>
      <c r="DM3777" s="81">
        <v>8.3164864531628662E-8</v>
      </c>
      <c r="DN3777" s="81">
        <v>8.3164864531628662E-8</v>
      </c>
      <c r="DO3777" s="81">
        <v>0</v>
      </c>
      <c r="DP3777" s="81">
        <v>8.3164864531628662E-8</v>
      </c>
      <c r="DQ3777" s="81">
        <v>8.3164864531628662E-8</v>
      </c>
      <c r="DR3777" s="81">
        <v>0</v>
      </c>
      <c r="DS3777" s="81">
        <v>8.3164864531628662E-8</v>
      </c>
      <c r="DT3777" s="81">
        <v>8.3164864531628662E-8</v>
      </c>
      <c r="DU3777" s="81">
        <v>0</v>
      </c>
      <c r="DV3777" s="81">
        <v>8.3164864531628662E-8</v>
      </c>
      <c r="DW3777" s="81">
        <v>8.3164864531628662E-8</v>
      </c>
      <c r="GE3777" s="81" t="s">
        <v>449</v>
      </c>
      <c r="GF3777" s="81" t="s">
        <v>155</v>
      </c>
      <c r="GG3777" s="81" t="s">
        <v>479</v>
      </c>
      <c r="GH3777" s="81" t="s">
        <v>460</v>
      </c>
      <c r="GI3777" s="81">
        <v>2026</v>
      </c>
      <c r="GJ3777" s="81" t="s">
        <v>201</v>
      </c>
      <c r="GK3777" s="81">
        <v>3.7590224611390707E-2</v>
      </c>
      <c r="GL3777" s="81">
        <v>280.23087399999997</v>
      </c>
      <c r="GM3777" s="81">
        <v>2026</v>
      </c>
      <c r="GN3777" s="81" t="s">
        <v>173</v>
      </c>
      <c r="GO3777" s="81">
        <v>1.1148832299820636E-2</v>
      </c>
      <c r="GP3777" s="81">
        <v>10</v>
      </c>
      <c r="GQ3777" s="81">
        <v>0</v>
      </c>
      <c r="GR3777" s="81" t="s">
        <v>448</v>
      </c>
      <c r="GS3777" s="81">
        <v>1.1148832299820636E-2</v>
      </c>
      <c r="GT3777" s="81">
        <v>4.1908711030498537E-4</v>
      </c>
      <c r="GU3777" s="81">
        <v>1.1148832299820636E-2</v>
      </c>
      <c r="GV3777" s="81">
        <v>4.1908711030498537E-4</v>
      </c>
      <c r="GW3777" s="81">
        <v>1.1148832299820636E-2</v>
      </c>
      <c r="GX3777" s="81">
        <v>4.1908711030498537E-4</v>
      </c>
      <c r="GY3777" s="81">
        <v>1.1148832299820636E-2</v>
      </c>
      <c r="GZ3777" s="81">
        <v>4.1908711030498537E-4</v>
      </c>
    </row>
    <row r="3778" spans="98:208" x14ac:dyDescent="0.25">
      <c r="CT3778" s="81" t="s">
        <v>155</v>
      </c>
      <c r="CU3778" s="81" t="s">
        <v>476</v>
      </c>
      <c r="CV3778" s="81" t="s">
        <v>455</v>
      </c>
      <c r="CW3778" s="81">
        <v>2025</v>
      </c>
      <c r="CX3778" s="81">
        <v>0</v>
      </c>
      <c r="CY3778" s="81">
        <v>0</v>
      </c>
      <c r="CZ3778" s="81">
        <v>0</v>
      </c>
      <c r="DA3778" s="81">
        <v>0</v>
      </c>
      <c r="DB3778" s="81">
        <v>21835.978114130401</v>
      </c>
      <c r="DC3778" s="81">
        <v>428.60232122025701</v>
      </c>
      <c r="DD3778" s="81">
        <v>13939.56097345751</v>
      </c>
      <c r="DE3778" s="81">
        <v>7467.814819452502</v>
      </c>
      <c r="DF3778" s="81">
        <v>4.7784154025985011</v>
      </c>
      <c r="DG3778" s="81">
        <v>4.7784154025985011</v>
      </c>
      <c r="DH3778" s="81">
        <v>4.7784154025985011</v>
      </c>
      <c r="DI3778" s="81">
        <v>4.7784154025985011</v>
      </c>
      <c r="DJ3778" s="81">
        <v>1.7404276841733691E-8</v>
      </c>
      <c r="DL3778" s="81">
        <v>0</v>
      </c>
      <c r="DM3778" s="81">
        <v>8.3164864531628662E-8</v>
      </c>
      <c r="DN3778" s="81">
        <v>8.3164864531628662E-8</v>
      </c>
      <c r="DO3778" s="81">
        <v>0</v>
      </c>
      <c r="DP3778" s="81">
        <v>8.3164864531628662E-8</v>
      </c>
      <c r="DQ3778" s="81">
        <v>8.3164864531628662E-8</v>
      </c>
      <c r="DR3778" s="81">
        <v>0</v>
      </c>
      <c r="DS3778" s="81">
        <v>8.3164864531628662E-8</v>
      </c>
      <c r="DT3778" s="81">
        <v>8.3164864531628662E-8</v>
      </c>
      <c r="DU3778" s="81">
        <v>0</v>
      </c>
      <c r="DV3778" s="81">
        <v>8.3164864531628662E-8</v>
      </c>
      <c r="DW3778" s="81">
        <v>8.3164864531628662E-8</v>
      </c>
      <c r="GE3778" s="81" t="s">
        <v>449</v>
      </c>
      <c r="GF3778" s="81" t="s">
        <v>155</v>
      </c>
      <c r="GG3778" s="81" t="s">
        <v>479</v>
      </c>
      <c r="GH3778" s="81" t="s">
        <v>460</v>
      </c>
      <c r="GI3778" s="81">
        <v>2027</v>
      </c>
      <c r="GJ3778" s="81" t="s">
        <v>201</v>
      </c>
      <c r="GK3778" s="81">
        <v>3.7590224611390707E-2</v>
      </c>
      <c r="GL3778" s="81">
        <v>280.23087399999997</v>
      </c>
      <c r="GM3778" s="81">
        <v>2027</v>
      </c>
      <c r="GN3778" s="81" t="s">
        <v>173</v>
      </c>
      <c r="GO3778" s="81">
        <v>1.1148832299820636E-2</v>
      </c>
      <c r="GP3778" s="81">
        <v>10</v>
      </c>
      <c r="GQ3778" s="81">
        <v>0</v>
      </c>
      <c r="GR3778" s="81" t="s">
        <v>448</v>
      </c>
      <c r="GS3778" s="81">
        <v>1.1148832299820636E-2</v>
      </c>
      <c r="GT3778" s="81">
        <v>4.1908711030498537E-4</v>
      </c>
      <c r="GU3778" s="81">
        <v>1.1148832299820636E-2</v>
      </c>
      <c r="GV3778" s="81">
        <v>4.1908711030498537E-4</v>
      </c>
      <c r="GW3778" s="81">
        <v>1.1148832299820636E-2</v>
      </c>
      <c r="GX3778" s="81">
        <v>4.1908711030498537E-4</v>
      </c>
      <c r="GY3778" s="81">
        <v>1.1148832299820636E-2</v>
      </c>
      <c r="GZ3778" s="81">
        <v>4.1908711030498537E-4</v>
      </c>
    </row>
    <row r="3779" spans="98:208" x14ac:dyDescent="0.25">
      <c r="CT3779" s="81" t="s">
        <v>155</v>
      </c>
      <c r="CU3779" s="81" t="s">
        <v>476</v>
      </c>
      <c r="CV3779" s="81" t="s">
        <v>455</v>
      </c>
      <c r="CW3779" s="81">
        <v>2026</v>
      </c>
      <c r="CX3779" s="81">
        <v>0</v>
      </c>
      <c r="CY3779" s="81">
        <v>0</v>
      </c>
      <c r="CZ3779" s="81">
        <v>0</v>
      </c>
      <c r="DA3779" s="81">
        <v>0</v>
      </c>
      <c r="DB3779" s="81">
        <v>21835.978114130401</v>
      </c>
      <c r="DC3779" s="81">
        <v>428.60232122025701</v>
      </c>
      <c r="DD3779" s="81">
        <v>13939.56097345751</v>
      </c>
      <c r="DE3779" s="81">
        <v>7467.814819452502</v>
      </c>
      <c r="DF3779" s="81">
        <v>4.7784154025985011</v>
      </c>
      <c r="DG3779" s="81">
        <v>4.7784154025985011</v>
      </c>
      <c r="DH3779" s="81">
        <v>4.7784154025985011</v>
      </c>
      <c r="DI3779" s="81">
        <v>4.7784154025985011</v>
      </c>
      <c r="DJ3779" s="81">
        <v>1.7404276841733691E-8</v>
      </c>
      <c r="DL3779" s="81">
        <v>0</v>
      </c>
      <c r="DM3779" s="81">
        <v>8.3164864531628662E-8</v>
      </c>
      <c r="DN3779" s="81">
        <v>8.3164864531628662E-8</v>
      </c>
      <c r="DO3779" s="81">
        <v>0</v>
      </c>
      <c r="DP3779" s="81">
        <v>8.3164864531628662E-8</v>
      </c>
      <c r="DQ3779" s="81">
        <v>8.3164864531628662E-8</v>
      </c>
      <c r="DR3779" s="81">
        <v>0</v>
      </c>
      <c r="DS3779" s="81">
        <v>8.3164864531628662E-8</v>
      </c>
      <c r="DT3779" s="81">
        <v>8.3164864531628662E-8</v>
      </c>
      <c r="DU3779" s="81">
        <v>0</v>
      </c>
      <c r="DV3779" s="81">
        <v>8.3164864531628662E-8</v>
      </c>
      <c r="DW3779" s="81">
        <v>8.3164864531628662E-8</v>
      </c>
      <c r="GE3779" s="81" t="s">
        <v>449</v>
      </c>
      <c r="GF3779" s="81" t="s">
        <v>155</v>
      </c>
      <c r="GG3779" s="81" t="s">
        <v>479</v>
      </c>
      <c r="GH3779" s="81" t="s">
        <v>460</v>
      </c>
      <c r="GI3779" s="81">
        <v>2028</v>
      </c>
      <c r="GJ3779" s="81" t="s">
        <v>201</v>
      </c>
      <c r="GK3779" s="81">
        <v>3.905508318488625E-2</v>
      </c>
      <c r="GL3779" s="81">
        <v>280.23087399999997</v>
      </c>
      <c r="GM3779" s="81">
        <v>2028</v>
      </c>
      <c r="GN3779" s="81" t="s">
        <v>173</v>
      </c>
      <c r="GO3779" s="81">
        <v>1.1148832299820636E-2</v>
      </c>
      <c r="GP3779" s="81">
        <v>10</v>
      </c>
      <c r="GQ3779" s="81">
        <v>0</v>
      </c>
      <c r="GR3779" s="81" t="s">
        <v>448</v>
      </c>
      <c r="GS3779" s="81">
        <v>1.1148832299820636E-2</v>
      </c>
      <c r="GT3779" s="81">
        <v>4.3541857288384163E-4</v>
      </c>
      <c r="GU3779" s="81">
        <v>1.1148832299820636E-2</v>
      </c>
      <c r="GV3779" s="81">
        <v>4.3541857288384163E-4</v>
      </c>
      <c r="GW3779" s="81">
        <v>1.1148832299820636E-2</v>
      </c>
      <c r="GX3779" s="81">
        <v>4.3541857288384163E-4</v>
      </c>
      <c r="GY3779" s="81">
        <v>1.1148832299820636E-2</v>
      </c>
      <c r="GZ3779" s="81">
        <v>4.3541857288384163E-4</v>
      </c>
    </row>
    <row r="3780" spans="98:208" x14ac:dyDescent="0.25">
      <c r="CT3780" s="81" t="s">
        <v>155</v>
      </c>
      <c r="CU3780" s="81" t="s">
        <v>476</v>
      </c>
      <c r="CV3780" s="81" t="s">
        <v>455</v>
      </c>
      <c r="CW3780" s="81">
        <v>2027</v>
      </c>
      <c r="CX3780" s="81">
        <v>0</v>
      </c>
      <c r="CY3780" s="81">
        <v>0</v>
      </c>
      <c r="CZ3780" s="81">
        <v>0</v>
      </c>
      <c r="DA3780" s="81">
        <v>0</v>
      </c>
      <c r="DB3780" s="81">
        <v>21835.978114130401</v>
      </c>
      <c r="DC3780" s="81">
        <v>428.60232122025701</v>
      </c>
      <c r="DD3780" s="81">
        <v>13939.56097345751</v>
      </c>
      <c r="DE3780" s="81">
        <v>7467.814819452502</v>
      </c>
      <c r="DF3780" s="81">
        <v>4.7784154025985011</v>
      </c>
      <c r="DG3780" s="81">
        <v>4.7784154025985011</v>
      </c>
      <c r="DH3780" s="81">
        <v>4.7784154025985011</v>
      </c>
      <c r="DI3780" s="81">
        <v>4.7784154025985011</v>
      </c>
      <c r="DJ3780" s="81">
        <v>1.7404276841733691E-8</v>
      </c>
      <c r="DL3780" s="81">
        <v>0</v>
      </c>
      <c r="DM3780" s="81">
        <v>8.3164864531628662E-8</v>
      </c>
      <c r="DN3780" s="81">
        <v>8.3164864531628662E-8</v>
      </c>
      <c r="DO3780" s="81">
        <v>0</v>
      </c>
      <c r="DP3780" s="81">
        <v>8.3164864531628662E-8</v>
      </c>
      <c r="DQ3780" s="81">
        <v>8.3164864531628662E-8</v>
      </c>
      <c r="DR3780" s="81">
        <v>0</v>
      </c>
      <c r="DS3780" s="81">
        <v>8.3164864531628662E-8</v>
      </c>
      <c r="DT3780" s="81">
        <v>8.3164864531628662E-8</v>
      </c>
      <c r="DU3780" s="81">
        <v>0</v>
      </c>
      <c r="DV3780" s="81">
        <v>8.3164864531628662E-8</v>
      </c>
      <c r="DW3780" s="81">
        <v>8.3164864531628662E-8</v>
      </c>
      <c r="GE3780" s="81" t="s">
        <v>449</v>
      </c>
      <c r="GF3780" s="81" t="s">
        <v>155</v>
      </c>
      <c r="GG3780" s="81" t="s">
        <v>479</v>
      </c>
      <c r="GH3780" s="81" t="s">
        <v>460</v>
      </c>
      <c r="GI3780" s="81">
        <v>2029</v>
      </c>
      <c r="GJ3780" s="81" t="s">
        <v>201</v>
      </c>
      <c r="GK3780" s="81">
        <v>3.905508318488625E-2</v>
      </c>
      <c r="GL3780" s="81">
        <v>280.23087399999997</v>
      </c>
      <c r="GM3780" s="81">
        <v>2029</v>
      </c>
      <c r="GN3780" s="81" t="s">
        <v>173</v>
      </c>
      <c r="GO3780" s="81">
        <v>1.1148832299820636E-2</v>
      </c>
      <c r="GP3780" s="81">
        <v>10</v>
      </c>
      <c r="GQ3780" s="81">
        <v>0</v>
      </c>
      <c r="GR3780" s="81" t="s">
        <v>448</v>
      </c>
      <c r="GS3780" s="81">
        <v>1.1148832299820636E-2</v>
      </c>
      <c r="GT3780" s="81">
        <v>4.3541857288384163E-4</v>
      </c>
      <c r="GU3780" s="81">
        <v>1.1148832299820636E-2</v>
      </c>
      <c r="GV3780" s="81">
        <v>4.3541857288384163E-4</v>
      </c>
      <c r="GW3780" s="81">
        <v>1.1148832299820636E-2</v>
      </c>
      <c r="GX3780" s="81">
        <v>4.3541857288384163E-4</v>
      </c>
      <c r="GY3780" s="81">
        <v>1.1148832299820636E-2</v>
      </c>
      <c r="GZ3780" s="81">
        <v>4.3541857288384163E-4</v>
      </c>
    </row>
    <row r="3781" spans="98:208" x14ac:dyDescent="0.25">
      <c r="CT3781" s="81" t="s">
        <v>155</v>
      </c>
      <c r="CU3781" s="81" t="s">
        <v>476</v>
      </c>
      <c r="CV3781" s="81" t="s">
        <v>455</v>
      </c>
      <c r="CW3781" s="81">
        <v>2028</v>
      </c>
      <c r="CX3781" s="81">
        <v>0</v>
      </c>
      <c r="CY3781" s="81">
        <v>0</v>
      </c>
      <c r="CZ3781" s="81">
        <v>0</v>
      </c>
      <c r="DA3781" s="81">
        <v>0</v>
      </c>
      <c r="DB3781" s="81">
        <v>22783.187028906879</v>
      </c>
      <c r="DC3781" s="81">
        <v>453.26096055710889</v>
      </c>
      <c r="DD3781" s="81">
        <v>14531.335685572079</v>
      </c>
      <c r="DE3781" s="81">
        <v>7798.5903827776274</v>
      </c>
      <c r="DF3781" s="81">
        <v>5.0533304373068226</v>
      </c>
      <c r="DG3781" s="81">
        <v>5.0533304373068226</v>
      </c>
      <c r="DH3781" s="81">
        <v>5.0533304373068226</v>
      </c>
      <c r="DI3781" s="81">
        <v>5.0533304373068226</v>
      </c>
      <c r="DJ3781" s="81">
        <v>1.7404276841733691E-8</v>
      </c>
      <c r="DL3781" s="81">
        <v>0</v>
      </c>
      <c r="DM3781" s="81">
        <v>8.794956190364712E-8</v>
      </c>
      <c r="DN3781" s="81">
        <v>8.794956190364712E-8</v>
      </c>
      <c r="DO3781" s="81">
        <v>0</v>
      </c>
      <c r="DP3781" s="81">
        <v>8.794956190364712E-8</v>
      </c>
      <c r="DQ3781" s="81">
        <v>8.794956190364712E-8</v>
      </c>
      <c r="DR3781" s="81">
        <v>0</v>
      </c>
      <c r="DS3781" s="81">
        <v>8.794956190364712E-8</v>
      </c>
      <c r="DT3781" s="81">
        <v>8.794956190364712E-8</v>
      </c>
      <c r="DU3781" s="81">
        <v>0</v>
      </c>
      <c r="DV3781" s="81">
        <v>8.794956190364712E-8</v>
      </c>
      <c r="DW3781" s="81">
        <v>8.794956190364712E-8</v>
      </c>
      <c r="GE3781" s="81" t="s">
        <v>449</v>
      </c>
      <c r="GF3781" s="81" t="s">
        <v>155</v>
      </c>
      <c r="GG3781" s="81" t="s">
        <v>479</v>
      </c>
      <c r="GH3781" s="81" t="s">
        <v>460</v>
      </c>
      <c r="GI3781" s="81">
        <v>2030</v>
      </c>
      <c r="GJ3781" s="81" t="s">
        <v>201</v>
      </c>
      <c r="GK3781" s="81">
        <v>3.905508318488625E-2</v>
      </c>
      <c r="GL3781" s="81">
        <v>280.23087399999997</v>
      </c>
      <c r="GM3781" s="81">
        <v>2030</v>
      </c>
      <c r="GN3781" s="81" t="s">
        <v>173</v>
      </c>
      <c r="GO3781" s="81">
        <v>1.1148832299820636E-2</v>
      </c>
      <c r="GP3781" s="81">
        <v>10</v>
      </c>
      <c r="GQ3781" s="81">
        <v>0</v>
      </c>
      <c r="GR3781" s="81" t="s">
        <v>448</v>
      </c>
      <c r="GS3781" s="81">
        <v>0</v>
      </c>
      <c r="GT3781" s="81">
        <v>0</v>
      </c>
      <c r="GU3781" s="81">
        <v>1.1148832299820636E-2</v>
      </c>
      <c r="GV3781" s="81">
        <v>4.3541857288384163E-4</v>
      </c>
      <c r="GW3781" s="81">
        <v>1.1148832299820636E-2</v>
      </c>
      <c r="GX3781" s="81">
        <v>4.3541857288384163E-4</v>
      </c>
      <c r="GY3781" s="81">
        <v>1.1148832299820636E-2</v>
      </c>
      <c r="GZ3781" s="81">
        <v>4.3541857288384163E-4</v>
      </c>
    </row>
    <row r="3782" spans="98:208" x14ac:dyDescent="0.25">
      <c r="CT3782" s="81" t="s">
        <v>155</v>
      </c>
      <c r="CU3782" s="81" t="s">
        <v>476</v>
      </c>
      <c r="CV3782" s="81" t="s">
        <v>455</v>
      </c>
      <c r="CW3782" s="81">
        <v>2029</v>
      </c>
      <c r="CX3782" s="81">
        <v>0</v>
      </c>
      <c r="CY3782" s="81">
        <v>0</v>
      </c>
      <c r="CZ3782" s="81">
        <v>0</v>
      </c>
      <c r="DA3782" s="81">
        <v>0</v>
      </c>
      <c r="DB3782" s="81">
        <v>22783.187028906879</v>
      </c>
      <c r="DC3782" s="81">
        <v>453.26096055710889</v>
      </c>
      <c r="DD3782" s="81">
        <v>14531.335685572079</v>
      </c>
      <c r="DE3782" s="81">
        <v>7798.5903827776274</v>
      </c>
      <c r="DF3782" s="81">
        <v>5.0533304373068226</v>
      </c>
      <c r="DG3782" s="81">
        <v>5.0533304373068226</v>
      </c>
      <c r="DH3782" s="81">
        <v>5.0533304373068226</v>
      </c>
      <c r="DI3782" s="81">
        <v>5.0533304373068226</v>
      </c>
      <c r="DJ3782" s="81">
        <v>1.7404276841733691E-8</v>
      </c>
      <c r="DL3782" s="81">
        <v>0</v>
      </c>
      <c r="DM3782" s="81">
        <v>8.794956190364712E-8</v>
      </c>
      <c r="DN3782" s="81">
        <v>8.794956190364712E-8</v>
      </c>
      <c r="DO3782" s="81">
        <v>0</v>
      </c>
      <c r="DP3782" s="81">
        <v>8.794956190364712E-8</v>
      </c>
      <c r="DQ3782" s="81">
        <v>8.794956190364712E-8</v>
      </c>
      <c r="DR3782" s="81">
        <v>0</v>
      </c>
      <c r="DS3782" s="81">
        <v>8.794956190364712E-8</v>
      </c>
      <c r="DT3782" s="81">
        <v>8.794956190364712E-8</v>
      </c>
      <c r="DU3782" s="81">
        <v>0</v>
      </c>
      <c r="DV3782" s="81">
        <v>8.794956190364712E-8</v>
      </c>
      <c r="DW3782" s="81">
        <v>8.794956190364712E-8</v>
      </c>
      <c r="GE3782" s="81" t="s">
        <v>449</v>
      </c>
      <c r="GF3782" s="81" t="s">
        <v>155</v>
      </c>
      <c r="GG3782" s="81" t="s">
        <v>479</v>
      </c>
      <c r="GH3782" s="81" t="s">
        <v>460</v>
      </c>
      <c r="GI3782" s="81">
        <v>2031</v>
      </c>
      <c r="GJ3782" s="81" t="s">
        <v>201</v>
      </c>
      <c r="GK3782" s="81">
        <v>3.905508318488625E-2</v>
      </c>
      <c r="GL3782" s="81">
        <v>280.23087399999997</v>
      </c>
      <c r="GM3782" s="81">
        <v>2031</v>
      </c>
      <c r="GN3782" s="81" t="s">
        <v>173</v>
      </c>
      <c r="GO3782" s="81">
        <v>1.1148832299820636E-2</v>
      </c>
      <c r="GP3782" s="81">
        <v>10</v>
      </c>
      <c r="GQ3782" s="81">
        <v>0</v>
      </c>
      <c r="GR3782" s="81" t="s">
        <v>448</v>
      </c>
      <c r="GS3782" s="81">
        <v>0</v>
      </c>
      <c r="GT3782" s="81">
        <v>0</v>
      </c>
      <c r="GU3782" s="81">
        <v>0</v>
      </c>
      <c r="GV3782" s="81">
        <v>0</v>
      </c>
      <c r="GW3782" s="81">
        <v>1.1148832299820636E-2</v>
      </c>
      <c r="GX3782" s="81">
        <v>4.3541857288384163E-4</v>
      </c>
      <c r="GY3782" s="81">
        <v>1.1148832299820636E-2</v>
      </c>
      <c r="GZ3782" s="81">
        <v>4.3541857288384163E-4</v>
      </c>
    </row>
    <row r="3783" spans="98:208" x14ac:dyDescent="0.25">
      <c r="CT3783" s="81" t="s">
        <v>155</v>
      </c>
      <c r="CU3783" s="81" t="s">
        <v>476</v>
      </c>
      <c r="CV3783" s="81" t="s">
        <v>455</v>
      </c>
      <c r="CW3783" s="81">
        <v>2030</v>
      </c>
      <c r="CX3783" s="81">
        <v>0</v>
      </c>
      <c r="CY3783" s="81">
        <v>0</v>
      </c>
      <c r="CZ3783" s="81">
        <v>0</v>
      </c>
      <c r="DA3783" s="81">
        <v>0</v>
      </c>
      <c r="DB3783" s="81">
        <v>22783.187028906879</v>
      </c>
      <c r="DC3783" s="81">
        <v>453.26096055710889</v>
      </c>
      <c r="DD3783" s="81">
        <v>14531.335685572079</v>
      </c>
      <c r="DE3783" s="81">
        <v>7798.5903827776274</v>
      </c>
      <c r="DF3783" s="81">
        <v>0</v>
      </c>
      <c r="DG3783" s="81">
        <v>5.0533304373068226</v>
      </c>
      <c r="DH3783" s="81">
        <v>5.0533304373068226</v>
      </c>
      <c r="DI3783" s="81">
        <v>5.0533304373068226</v>
      </c>
      <c r="DJ3783" s="81">
        <v>1.7404276841733691E-8</v>
      </c>
      <c r="DL3783" s="81">
        <v>0</v>
      </c>
      <c r="DM3783" s="81">
        <v>0</v>
      </c>
      <c r="DN3783" s="81">
        <v>0</v>
      </c>
      <c r="DO3783" s="81">
        <v>0</v>
      </c>
      <c r="DP3783" s="81">
        <v>8.794956190364712E-8</v>
      </c>
      <c r="DQ3783" s="81">
        <v>8.794956190364712E-8</v>
      </c>
      <c r="DR3783" s="81">
        <v>0</v>
      </c>
      <c r="DS3783" s="81">
        <v>8.794956190364712E-8</v>
      </c>
      <c r="DT3783" s="81">
        <v>8.794956190364712E-8</v>
      </c>
      <c r="DU3783" s="81">
        <v>0</v>
      </c>
      <c r="DV3783" s="81">
        <v>8.794956190364712E-8</v>
      </c>
      <c r="DW3783" s="81">
        <v>8.794956190364712E-8</v>
      </c>
      <c r="GE3783" s="81" t="s">
        <v>449</v>
      </c>
      <c r="GF3783" s="81" t="s">
        <v>155</v>
      </c>
      <c r="GG3783" s="81" t="s">
        <v>479</v>
      </c>
      <c r="GH3783" s="81" t="s">
        <v>460</v>
      </c>
      <c r="GI3783" s="81">
        <v>2032</v>
      </c>
      <c r="GJ3783" s="81" t="s">
        <v>201</v>
      </c>
      <c r="GK3783" s="81">
        <v>3.905508318488625E-2</v>
      </c>
      <c r="GL3783" s="81">
        <v>280.23087399999997</v>
      </c>
      <c r="GM3783" s="81">
        <v>2032</v>
      </c>
      <c r="GN3783" s="81" t="s">
        <v>173</v>
      </c>
      <c r="GO3783" s="81">
        <v>1.1148832299820636E-2</v>
      </c>
      <c r="GP3783" s="81">
        <v>10</v>
      </c>
      <c r="GQ3783" s="81">
        <v>0</v>
      </c>
      <c r="GR3783" s="81" t="s">
        <v>448</v>
      </c>
      <c r="GS3783" s="81">
        <v>0</v>
      </c>
      <c r="GT3783" s="81">
        <v>0</v>
      </c>
      <c r="GU3783" s="81">
        <v>0</v>
      </c>
      <c r="GV3783" s="81">
        <v>0</v>
      </c>
      <c r="GW3783" s="81">
        <v>0</v>
      </c>
      <c r="GX3783" s="81">
        <v>0</v>
      </c>
      <c r="GY3783" s="81">
        <v>1.1148832299820636E-2</v>
      </c>
      <c r="GZ3783" s="81">
        <v>4.3541857288384163E-4</v>
      </c>
    </row>
    <row r="3784" spans="98:208" x14ac:dyDescent="0.25">
      <c r="CT3784" s="81" t="s">
        <v>155</v>
      </c>
      <c r="CU3784" s="81" t="s">
        <v>476</v>
      </c>
      <c r="CV3784" s="81" t="s">
        <v>455</v>
      </c>
      <c r="CW3784" s="81">
        <v>2031</v>
      </c>
      <c r="CX3784" s="81">
        <v>0</v>
      </c>
      <c r="CY3784" s="81">
        <v>0</v>
      </c>
      <c r="CZ3784" s="81">
        <v>0</v>
      </c>
      <c r="DA3784" s="81">
        <v>0</v>
      </c>
      <c r="DB3784" s="81">
        <v>22783.187028906879</v>
      </c>
      <c r="DC3784" s="81">
        <v>453.26096055710889</v>
      </c>
      <c r="DD3784" s="81">
        <v>14531.335685572079</v>
      </c>
      <c r="DE3784" s="81">
        <v>7798.5903827776274</v>
      </c>
      <c r="DF3784" s="81">
        <v>0</v>
      </c>
      <c r="DG3784" s="81">
        <v>0</v>
      </c>
      <c r="DH3784" s="81">
        <v>5.0533304373068226</v>
      </c>
      <c r="DI3784" s="81">
        <v>5.0533304373068226</v>
      </c>
      <c r="DJ3784" s="81">
        <v>1.7404276841733691E-8</v>
      </c>
      <c r="DL3784" s="81">
        <v>0</v>
      </c>
      <c r="DM3784" s="81">
        <v>0</v>
      </c>
      <c r="DN3784" s="81">
        <v>0</v>
      </c>
      <c r="DO3784" s="81">
        <v>0</v>
      </c>
      <c r="DP3784" s="81">
        <v>0</v>
      </c>
      <c r="DQ3784" s="81">
        <v>0</v>
      </c>
      <c r="DR3784" s="81">
        <v>0</v>
      </c>
      <c r="DS3784" s="81">
        <v>8.794956190364712E-8</v>
      </c>
      <c r="DT3784" s="81">
        <v>8.794956190364712E-8</v>
      </c>
      <c r="DU3784" s="81">
        <v>0</v>
      </c>
      <c r="DV3784" s="81">
        <v>8.794956190364712E-8</v>
      </c>
      <c r="DW3784" s="81">
        <v>8.794956190364712E-8</v>
      </c>
      <c r="GE3784" s="81" t="s">
        <v>449</v>
      </c>
      <c r="GF3784" s="81" t="s">
        <v>155</v>
      </c>
      <c r="GG3784" s="81" t="s">
        <v>479</v>
      </c>
      <c r="GH3784" s="81" t="s">
        <v>461</v>
      </c>
      <c r="GI3784" s="81">
        <v>2021</v>
      </c>
      <c r="GJ3784" s="81" t="s">
        <v>201</v>
      </c>
      <c r="GK3784" s="81">
        <v>222.2294216278309</v>
      </c>
      <c r="GL3784" s="81">
        <v>280.23087399999997</v>
      </c>
      <c r="GM3784" s="81">
        <v>2021</v>
      </c>
      <c r="GN3784" s="81" t="s">
        <v>173</v>
      </c>
      <c r="GO3784" s="81">
        <v>1.1148832299820636E-2</v>
      </c>
      <c r="GP3784" s="81">
        <v>10</v>
      </c>
      <c r="GQ3784" s="81">
        <v>0</v>
      </c>
      <c r="GR3784" s="81" t="s">
        <v>448</v>
      </c>
      <c r="GS3784" s="81">
        <v>1.1148832299820636E-2</v>
      </c>
      <c r="GT3784" s="81">
        <v>2.4775985538148197</v>
      </c>
      <c r="GU3784" s="81">
        <v>1.1148832299820636E-2</v>
      </c>
      <c r="GV3784" s="81">
        <v>2.4775985538148197</v>
      </c>
      <c r="GW3784" s="81">
        <v>0</v>
      </c>
      <c r="GX3784" s="81">
        <v>0</v>
      </c>
      <c r="GY3784" s="81">
        <v>0</v>
      </c>
      <c r="GZ3784" s="81">
        <v>0</v>
      </c>
    </row>
    <row r="3785" spans="98:208" x14ac:dyDescent="0.25">
      <c r="CT3785" s="81" t="s">
        <v>155</v>
      </c>
      <c r="CU3785" s="81" t="s">
        <v>476</v>
      </c>
      <c r="CV3785" s="81" t="s">
        <v>455</v>
      </c>
      <c r="CW3785" s="81">
        <v>2032</v>
      </c>
      <c r="CX3785" s="81">
        <v>0</v>
      </c>
      <c r="CY3785" s="81">
        <v>0</v>
      </c>
      <c r="CZ3785" s="81">
        <v>0</v>
      </c>
      <c r="DA3785" s="81">
        <v>0</v>
      </c>
      <c r="DB3785" s="81">
        <v>22783.187028906879</v>
      </c>
      <c r="DC3785" s="81">
        <v>453.26096055710889</v>
      </c>
      <c r="DD3785" s="81">
        <v>14531.335685572079</v>
      </c>
      <c r="DE3785" s="81">
        <v>7798.5903827776274</v>
      </c>
      <c r="DF3785" s="81">
        <v>0</v>
      </c>
      <c r="DG3785" s="81">
        <v>0</v>
      </c>
      <c r="DH3785" s="81">
        <v>0</v>
      </c>
      <c r="DI3785" s="81">
        <v>5.0533304373068226</v>
      </c>
      <c r="DJ3785" s="81">
        <v>1.7404276841733691E-8</v>
      </c>
      <c r="DL3785" s="81">
        <v>0</v>
      </c>
      <c r="DM3785" s="81">
        <v>0</v>
      </c>
      <c r="DN3785" s="81">
        <v>0</v>
      </c>
      <c r="DO3785" s="81">
        <v>0</v>
      </c>
      <c r="DP3785" s="81">
        <v>0</v>
      </c>
      <c r="DQ3785" s="81">
        <v>0</v>
      </c>
      <c r="DR3785" s="81">
        <v>0</v>
      </c>
      <c r="DS3785" s="81">
        <v>0</v>
      </c>
      <c r="DT3785" s="81">
        <v>0</v>
      </c>
      <c r="DU3785" s="81">
        <v>0</v>
      </c>
      <c r="DV3785" s="81">
        <v>8.794956190364712E-8</v>
      </c>
      <c r="DW3785" s="81">
        <v>8.794956190364712E-8</v>
      </c>
      <c r="GE3785" s="81" t="s">
        <v>449</v>
      </c>
      <c r="GF3785" s="81" t="s">
        <v>155</v>
      </c>
      <c r="GG3785" s="81" t="s">
        <v>479</v>
      </c>
      <c r="GH3785" s="81" t="s">
        <v>461</v>
      </c>
      <c r="GI3785" s="81">
        <v>2022</v>
      </c>
      <c r="GJ3785" s="81" t="s">
        <v>201</v>
      </c>
      <c r="GK3785" s="81">
        <v>222.2294216278309</v>
      </c>
      <c r="GL3785" s="81">
        <v>280.23087399999997</v>
      </c>
      <c r="GM3785" s="81">
        <v>2022</v>
      </c>
      <c r="GN3785" s="81" t="s">
        <v>173</v>
      </c>
      <c r="GO3785" s="81">
        <v>1.1148832299820636E-2</v>
      </c>
      <c r="GP3785" s="81">
        <v>10</v>
      </c>
      <c r="GQ3785" s="81">
        <v>0</v>
      </c>
      <c r="GR3785" s="81" t="s">
        <v>448</v>
      </c>
      <c r="GS3785" s="81">
        <v>1.1148832299820636E-2</v>
      </c>
      <c r="GT3785" s="81">
        <v>2.4775985538148197</v>
      </c>
      <c r="GU3785" s="81">
        <v>1.1148832299820636E-2</v>
      </c>
      <c r="GV3785" s="81">
        <v>2.4775985538148197</v>
      </c>
      <c r="GW3785" s="81">
        <v>1.1148832299820636E-2</v>
      </c>
      <c r="GX3785" s="81">
        <v>2.4775985538148197</v>
      </c>
      <c r="GY3785" s="81">
        <v>0</v>
      </c>
      <c r="GZ3785" s="81">
        <v>0</v>
      </c>
    </row>
    <row r="3786" spans="98:208" x14ac:dyDescent="0.25">
      <c r="CT3786" s="81" t="s">
        <v>155</v>
      </c>
      <c r="CU3786" s="81" t="s">
        <v>477</v>
      </c>
      <c r="CV3786" s="81" t="s">
        <v>457</v>
      </c>
      <c r="CW3786" s="81">
        <v>2020</v>
      </c>
      <c r="CX3786" s="81">
        <v>0</v>
      </c>
      <c r="CY3786" s="81">
        <v>0</v>
      </c>
      <c r="CZ3786" s="81">
        <v>0</v>
      </c>
      <c r="DA3786" s="81">
        <v>0</v>
      </c>
      <c r="DB3786" s="81">
        <v>14146.13064133656</v>
      </c>
      <c r="DC3786" s="81">
        <v>222.22942162789411</v>
      </c>
      <c r="DD3786" s="81">
        <v>8585.7228092503974</v>
      </c>
      <c r="DE3786" s="81">
        <v>5338.1784104582703</v>
      </c>
      <c r="DF3786" s="81">
        <v>2.4775985538155245</v>
      </c>
      <c r="DG3786" s="81">
        <v>0</v>
      </c>
      <c r="DH3786" s="81">
        <v>0</v>
      </c>
      <c r="DI3786" s="81">
        <v>0</v>
      </c>
      <c r="DJ3786" s="81">
        <v>2.6885499332391059E-6</v>
      </c>
      <c r="DL3786" s="81">
        <v>0</v>
      </c>
      <c r="DM3786" s="81">
        <v>6.6611474264540337E-6</v>
      </c>
      <c r="DN3786" s="81">
        <v>6.6611474264540337E-6</v>
      </c>
      <c r="DO3786" s="81">
        <v>0</v>
      </c>
      <c r="DP3786" s="81">
        <v>0</v>
      </c>
      <c r="DQ3786" s="81">
        <v>0</v>
      </c>
      <c r="DR3786" s="81">
        <v>0</v>
      </c>
      <c r="DS3786" s="81">
        <v>0</v>
      </c>
      <c r="DT3786" s="81">
        <v>0</v>
      </c>
      <c r="DU3786" s="81">
        <v>0</v>
      </c>
      <c r="DV3786" s="81">
        <v>0</v>
      </c>
      <c r="DW3786" s="81">
        <v>0</v>
      </c>
      <c r="GE3786" s="81" t="s">
        <v>449</v>
      </c>
      <c r="GF3786" s="81" t="s">
        <v>155</v>
      </c>
      <c r="GG3786" s="81" t="s">
        <v>479</v>
      </c>
      <c r="GH3786" s="81" t="s">
        <v>461</v>
      </c>
      <c r="GI3786" s="81">
        <v>2023</v>
      </c>
      <c r="GJ3786" s="81" t="s">
        <v>201</v>
      </c>
      <c r="GK3786" s="81">
        <v>233.2300768079395</v>
      </c>
      <c r="GL3786" s="81">
        <v>280.23087399999997</v>
      </c>
      <c r="GM3786" s="81">
        <v>2023</v>
      </c>
      <c r="GN3786" s="81" t="s">
        <v>173</v>
      </c>
      <c r="GO3786" s="81">
        <v>1.1148832299820636E-2</v>
      </c>
      <c r="GP3786" s="81">
        <v>10</v>
      </c>
      <c r="GQ3786" s="81">
        <v>0</v>
      </c>
      <c r="GR3786" s="81" t="s">
        <v>448</v>
      </c>
      <c r="GS3786" s="81">
        <v>1.1148832299820636E-2</v>
      </c>
      <c r="GT3786" s="81">
        <v>2.6002430136060037</v>
      </c>
      <c r="GU3786" s="81">
        <v>1.1148832299820636E-2</v>
      </c>
      <c r="GV3786" s="81">
        <v>2.6002430136060037</v>
      </c>
      <c r="GW3786" s="81">
        <v>1.1148832299820636E-2</v>
      </c>
      <c r="GX3786" s="81">
        <v>2.6002430136060037</v>
      </c>
      <c r="GY3786" s="81">
        <v>1.1148832299820636E-2</v>
      </c>
      <c r="GZ3786" s="81">
        <v>2.6002430136060037</v>
      </c>
    </row>
    <row r="3787" spans="98:208" x14ac:dyDescent="0.25">
      <c r="CT3787" s="81" t="s">
        <v>155</v>
      </c>
      <c r="CU3787" s="81" t="s">
        <v>477</v>
      </c>
      <c r="CV3787" s="81" t="s">
        <v>457</v>
      </c>
      <c r="CW3787" s="81">
        <v>2021</v>
      </c>
      <c r="CX3787" s="81">
        <v>0</v>
      </c>
      <c r="CY3787" s="81">
        <v>0</v>
      </c>
      <c r="CZ3787" s="81">
        <v>0</v>
      </c>
      <c r="DA3787" s="81">
        <v>0</v>
      </c>
      <c r="DB3787" s="81">
        <v>14146.13064133656</v>
      </c>
      <c r="DC3787" s="81">
        <v>222.22942162789411</v>
      </c>
      <c r="DD3787" s="81">
        <v>8585.7228092503974</v>
      </c>
      <c r="DE3787" s="81">
        <v>5338.1784104582703</v>
      </c>
      <c r="DF3787" s="81">
        <v>2.4775985538155245</v>
      </c>
      <c r="DG3787" s="81">
        <v>2.4775985538155245</v>
      </c>
      <c r="DH3787" s="81">
        <v>0</v>
      </c>
      <c r="DI3787" s="81">
        <v>0</v>
      </c>
      <c r="DJ3787" s="81">
        <v>2.6885499332391059E-6</v>
      </c>
      <c r="DL3787" s="81">
        <v>0</v>
      </c>
      <c r="DM3787" s="81">
        <v>6.6611474264540337E-6</v>
      </c>
      <c r="DN3787" s="81">
        <v>6.6611474264540337E-6</v>
      </c>
      <c r="DO3787" s="81">
        <v>0</v>
      </c>
      <c r="DP3787" s="81">
        <v>6.6611474264540337E-6</v>
      </c>
      <c r="DQ3787" s="81">
        <v>6.6611474264540337E-6</v>
      </c>
      <c r="DR3787" s="81">
        <v>0</v>
      </c>
      <c r="DS3787" s="81">
        <v>0</v>
      </c>
      <c r="DT3787" s="81">
        <v>0</v>
      </c>
      <c r="DU3787" s="81">
        <v>0</v>
      </c>
      <c r="DV3787" s="81">
        <v>0</v>
      </c>
      <c r="DW3787" s="81">
        <v>0</v>
      </c>
      <c r="GE3787" s="81" t="s">
        <v>449</v>
      </c>
      <c r="GF3787" s="81" t="s">
        <v>155</v>
      </c>
      <c r="GG3787" s="81" t="s">
        <v>479</v>
      </c>
      <c r="GH3787" s="81" t="s">
        <v>461</v>
      </c>
      <c r="GI3787" s="81">
        <v>2024</v>
      </c>
      <c r="GJ3787" s="81" t="s">
        <v>201</v>
      </c>
      <c r="GK3787" s="81">
        <v>233.2300768079395</v>
      </c>
      <c r="GL3787" s="81">
        <v>280.23087399999997</v>
      </c>
      <c r="GM3787" s="81">
        <v>2024</v>
      </c>
      <c r="GN3787" s="81" t="s">
        <v>173</v>
      </c>
      <c r="GO3787" s="81">
        <v>1.1148832299820636E-2</v>
      </c>
      <c r="GP3787" s="81">
        <v>10</v>
      </c>
      <c r="GQ3787" s="81">
        <v>0</v>
      </c>
      <c r="GR3787" s="81" t="s">
        <v>448</v>
      </c>
      <c r="GS3787" s="81">
        <v>1.1148832299820636E-2</v>
      </c>
      <c r="GT3787" s="81">
        <v>2.6002430136060037</v>
      </c>
      <c r="GU3787" s="81">
        <v>1.1148832299820636E-2</v>
      </c>
      <c r="GV3787" s="81">
        <v>2.6002430136060037</v>
      </c>
      <c r="GW3787" s="81">
        <v>1.1148832299820636E-2</v>
      </c>
      <c r="GX3787" s="81">
        <v>2.6002430136060037</v>
      </c>
      <c r="GY3787" s="81">
        <v>1.1148832299820636E-2</v>
      </c>
      <c r="GZ3787" s="81">
        <v>2.6002430136060037</v>
      </c>
    </row>
    <row r="3788" spans="98:208" x14ac:dyDescent="0.25">
      <c r="CT3788" s="81" t="s">
        <v>155</v>
      </c>
      <c r="CU3788" s="81" t="s">
        <v>477</v>
      </c>
      <c r="CV3788" s="81" t="s">
        <v>457</v>
      </c>
      <c r="CW3788" s="81">
        <v>2022</v>
      </c>
      <c r="CX3788" s="81">
        <v>0</v>
      </c>
      <c r="CY3788" s="81">
        <v>0</v>
      </c>
      <c r="CZ3788" s="81">
        <v>0</v>
      </c>
      <c r="DA3788" s="81">
        <v>0</v>
      </c>
      <c r="DB3788" s="81">
        <v>14146.13064133656</v>
      </c>
      <c r="DC3788" s="81">
        <v>222.22942162789411</v>
      </c>
      <c r="DD3788" s="81">
        <v>8585.7228092503974</v>
      </c>
      <c r="DE3788" s="81">
        <v>5338.1784104582703</v>
      </c>
      <c r="DF3788" s="81">
        <v>2.4775985538155245</v>
      </c>
      <c r="DG3788" s="81">
        <v>2.4775985538155245</v>
      </c>
      <c r="DH3788" s="81">
        <v>2.4775985538155245</v>
      </c>
      <c r="DI3788" s="81">
        <v>0</v>
      </c>
      <c r="DJ3788" s="81">
        <v>2.6885499332391059E-6</v>
      </c>
      <c r="DL3788" s="81">
        <v>0</v>
      </c>
      <c r="DM3788" s="81">
        <v>6.6611474264540337E-6</v>
      </c>
      <c r="DN3788" s="81">
        <v>6.6611474264540337E-6</v>
      </c>
      <c r="DO3788" s="81">
        <v>0</v>
      </c>
      <c r="DP3788" s="81">
        <v>6.6611474264540337E-6</v>
      </c>
      <c r="DQ3788" s="81">
        <v>6.6611474264540337E-6</v>
      </c>
      <c r="DR3788" s="81">
        <v>0</v>
      </c>
      <c r="DS3788" s="81">
        <v>6.6611474264540337E-6</v>
      </c>
      <c r="DT3788" s="81">
        <v>6.6611474264540337E-6</v>
      </c>
      <c r="DU3788" s="81">
        <v>0</v>
      </c>
      <c r="DV3788" s="81">
        <v>0</v>
      </c>
      <c r="DW3788" s="81">
        <v>0</v>
      </c>
      <c r="GE3788" s="81" t="s">
        <v>449</v>
      </c>
      <c r="GF3788" s="81" t="s">
        <v>155</v>
      </c>
      <c r="GG3788" s="81" t="s">
        <v>479</v>
      </c>
      <c r="GH3788" s="81" t="s">
        <v>461</v>
      </c>
      <c r="GI3788" s="81">
        <v>2025</v>
      </c>
      <c r="GJ3788" s="81" t="s">
        <v>201</v>
      </c>
      <c r="GK3788" s="81">
        <v>233.2300768079395</v>
      </c>
      <c r="GL3788" s="81">
        <v>280.23087399999997</v>
      </c>
      <c r="GM3788" s="81">
        <v>2025</v>
      </c>
      <c r="GN3788" s="81" t="s">
        <v>173</v>
      </c>
      <c r="GO3788" s="81">
        <v>1.1148832299820636E-2</v>
      </c>
      <c r="GP3788" s="81">
        <v>10</v>
      </c>
      <c r="GQ3788" s="81">
        <v>0</v>
      </c>
      <c r="GR3788" s="81" t="s">
        <v>448</v>
      </c>
      <c r="GS3788" s="81">
        <v>1.1148832299820636E-2</v>
      </c>
      <c r="GT3788" s="81">
        <v>2.6002430136060037</v>
      </c>
      <c r="GU3788" s="81">
        <v>1.1148832299820636E-2</v>
      </c>
      <c r="GV3788" s="81">
        <v>2.6002430136060037</v>
      </c>
      <c r="GW3788" s="81">
        <v>1.1148832299820636E-2</v>
      </c>
      <c r="GX3788" s="81">
        <v>2.6002430136060037</v>
      </c>
      <c r="GY3788" s="81">
        <v>1.1148832299820636E-2</v>
      </c>
      <c r="GZ3788" s="81">
        <v>2.6002430136060037</v>
      </c>
    </row>
    <row r="3789" spans="98:208" x14ac:dyDescent="0.25">
      <c r="CT3789" s="81" t="s">
        <v>155</v>
      </c>
      <c r="CU3789" s="81" t="s">
        <v>477</v>
      </c>
      <c r="CV3789" s="81" t="s">
        <v>457</v>
      </c>
      <c r="CW3789" s="81">
        <v>2023</v>
      </c>
      <c r="CX3789" s="81">
        <v>0</v>
      </c>
      <c r="CY3789" s="81">
        <v>0</v>
      </c>
      <c r="CZ3789" s="81">
        <v>0</v>
      </c>
      <c r="DA3789" s="81">
        <v>0</v>
      </c>
      <c r="DB3789" s="81">
        <v>14664.637556440821</v>
      </c>
      <c r="DC3789" s="81">
        <v>233.2300768080058</v>
      </c>
      <c r="DD3789" s="81">
        <v>8896.5159934311359</v>
      </c>
      <c r="DE3789" s="81">
        <v>5534.8914862016754</v>
      </c>
      <c r="DF3789" s="81">
        <v>2.6002430136067431</v>
      </c>
      <c r="DG3789" s="81">
        <v>2.6002430136067431</v>
      </c>
      <c r="DH3789" s="81">
        <v>2.6002430136067431</v>
      </c>
      <c r="DI3789" s="81">
        <v>2.6002430136067431</v>
      </c>
      <c r="DJ3789" s="81">
        <v>2.6885499332391059E-6</v>
      </c>
      <c r="DL3789" s="81">
        <v>0</v>
      </c>
      <c r="DM3789" s="81">
        <v>6.9908831806378605E-6</v>
      </c>
      <c r="DN3789" s="81">
        <v>6.9908831806378605E-6</v>
      </c>
      <c r="DO3789" s="81">
        <v>0</v>
      </c>
      <c r="DP3789" s="81">
        <v>6.9908831806378605E-6</v>
      </c>
      <c r="DQ3789" s="81">
        <v>6.9908831806378605E-6</v>
      </c>
      <c r="DR3789" s="81">
        <v>0</v>
      </c>
      <c r="DS3789" s="81">
        <v>6.9908831806378605E-6</v>
      </c>
      <c r="DT3789" s="81">
        <v>6.9908831806378605E-6</v>
      </c>
      <c r="DU3789" s="81">
        <v>0</v>
      </c>
      <c r="DV3789" s="81">
        <v>6.9908831806378605E-6</v>
      </c>
      <c r="DW3789" s="81">
        <v>6.9908831806378605E-6</v>
      </c>
      <c r="GE3789" s="81" t="s">
        <v>449</v>
      </c>
      <c r="GF3789" s="81" t="s">
        <v>155</v>
      </c>
      <c r="GG3789" s="81" t="s">
        <v>479</v>
      </c>
      <c r="GH3789" s="81" t="s">
        <v>461</v>
      </c>
      <c r="GI3789" s="81">
        <v>2026</v>
      </c>
      <c r="GJ3789" s="81" t="s">
        <v>201</v>
      </c>
      <c r="GK3789" s="81">
        <v>233.2300768079395</v>
      </c>
      <c r="GL3789" s="81">
        <v>280.23087399999997</v>
      </c>
      <c r="GM3789" s="81">
        <v>2026</v>
      </c>
      <c r="GN3789" s="81" t="s">
        <v>173</v>
      </c>
      <c r="GO3789" s="81">
        <v>1.1148832299820636E-2</v>
      </c>
      <c r="GP3789" s="81">
        <v>10</v>
      </c>
      <c r="GQ3789" s="81">
        <v>0</v>
      </c>
      <c r="GR3789" s="81" t="s">
        <v>448</v>
      </c>
      <c r="GS3789" s="81">
        <v>1.1148832299820636E-2</v>
      </c>
      <c r="GT3789" s="81">
        <v>2.6002430136060037</v>
      </c>
      <c r="GU3789" s="81">
        <v>1.1148832299820636E-2</v>
      </c>
      <c r="GV3789" s="81">
        <v>2.6002430136060037</v>
      </c>
      <c r="GW3789" s="81">
        <v>1.1148832299820636E-2</v>
      </c>
      <c r="GX3789" s="81">
        <v>2.6002430136060037</v>
      </c>
      <c r="GY3789" s="81">
        <v>1.1148832299820636E-2</v>
      </c>
      <c r="GZ3789" s="81">
        <v>2.6002430136060037</v>
      </c>
    </row>
    <row r="3790" spans="98:208" x14ac:dyDescent="0.25">
      <c r="CT3790" s="81" t="s">
        <v>155</v>
      </c>
      <c r="CU3790" s="81" t="s">
        <v>477</v>
      </c>
      <c r="CV3790" s="81" t="s">
        <v>457</v>
      </c>
      <c r="CW3790" s="81">
        <v>2024</v>
      </c>
      <c r="CX3790" s="81">
        <v>0</v>
      </c>
      <c r="CY3790" s="81">
        <v>0</v>
      </c>
      <c r="CZ3790" s="81">
        <v>0</v>
      </c>
      <c r="DA3790" s="81">
        <v>0</v>
      </c>
      <c r="DB3790" s="81">
        <v>14664.637556440821</v>
      </c>
      <c r="DC3790" s="81">
        <v>233.2300768080058</v>
      </c>
      <c r="DD3790" s="81">
        <v>8896.5159934311359</v>
      </c>
      <c r="DE3790" s="81">
        <v>5534.8914862016754</v>
      </c>
      <c r="DF3790" s="81">
        <v>2.6002430136067431</v>
      </c>
      <c r="DG3790" s="81">
        <v>2.6002430136067431</v>
      </c>
      <c r="DH3790" s="81">
        <v>2.6002430136067431</v>
      </c>
      <c r="DI3790" s="81">
        <v>2.6002430136067431</v>
      </c>
      <c r="DJ3790" s="81">
        <v>2.6885499332391059E-6</v>
      </c>
      <c r="DL3790" s="81">
        <v>0</v>
      </c>
      <c r="DM3790" s="81">
        <v>6.9908831806378605E-6</v>
      </c>
      <c r="DN3790" s="81">
        <v>6.9908831806378605E-6</v>
      </c>
      <c r="DO3790" s="81">
        <v>0</v>
      </c>
      <c r="DP3790" s="81">
        <v>6.9908831806378605E-6</v>
      </c>
      <c r="DQ3790" s="81">
        <v>6.9908831806378605E-6</v>
      </c>
      <c r="DR3790" s="81">
        <v>0</v>
      </c>
      <c r="DS3790" s="81">
        <v>6.9908831806378605E-6</v>
      </c>
      <c r="DT3790" s="81">
        <v>6.9908831806378605E-6</v>
      </c>
      <c r="DU3790" s="81">
        <v>0</v>
      </c>
      <c r="DV3790" s="81">
        <v>6.9908831806378605E-6</v>
      </c>
      <c r="DW3790" s="81">
        <v>6.9908831806378605E-6</v>
      </c>
      <c r="GE3790" s="81" t="s">
        <v>449</v>
      </c>
      <c r="GF3790" s="81" t="s">
        <v>155</v>
      </c>
      <c r="GG3790" s="81" t="s">
        <v>479</v>
      </c>
      <c r="GH3790" s="81" t="s">
        <v>461</v>
      </c>
      <c r="GI3790" s="81">
        <v>2027</v>
      </c>
      <c r="GJ3790" s="81" t="s">
        <v>201</v>
      </c>
      <c r="GK3790" s="81">
        <v>233.2300768079395</v>
      </c>
      <c r="GL3790" s="81">
        <v>280.23087399999997</v>
      </c>
      <c r="GM3790" s="81">
        <v>2027</v>
      </c>
      <c r="GN3790" s="81" t="s">
        <v>173</v>
      </c>
      <c r="GO3790" s="81">
        <v>1.1148832299820636E-2</v>
      </c>
      <c r="GP3790" s="81">
        <v>10</v>
      </c>
      <c r="GQ3790" s="81">
        <v>0</v>
      </c>
      <c r="GR3790" s="81" t="s">
        <v>448</v>
      </c>
      <c r="GS3790" s="81">
        <v>1.1148832299820636E-2</v>
      </c>
      <c r="GT3790" s="81">
        <v>2.6002430136060037</v>
      </c>
      <c r="GU3790" s="81">
        <v>1.1148832299820636E-2</v>
      </c>
      <c r="GV3790" s="81">
        <v>2.6002430136060037</v>
      </c>
      <c r="GW3790" s="81">
        <v>1.1148832299820636E-2</v>
      </c>
      <c r="GX3790" s="81">
        <v>2.6002430136060037</v>
      </c>
      <c r="GY3790" s="81">
        <v>1.1148832299820636E-2</v>
      </c>
      <c r="GZ3790" s="81">
        <v>2.6002430136060037</v>
      </c>
    </row>
    <row r="3791" spans="98:208" x14ac:dyDescent="0.25">
      <c r="CT3791" s="81" t="s">
        <v>155</v>
      </c>
      <c r="CU3791" s="81" t="s">
        <v>477</v>
      </c>
      <c r="CV3791" s="81" t="s">
        <v>457</v>
      </c>
      <c r="CW3791" s="81">
        <v>2025</v>
      </c>
      <c r="CX3791" s="81">
        <v>0</v>
      </c>
      <c r="CY3791" s="81">
        <v>0</v>
      </c>
      <c r="CZ3791" s="81">
        <v>0</v>
      </c>
      <c r="DA3791" s="81">
        <v>0</v>
      </c>
      <c r="DB3791" s="81">
        <v>14664.637556440821</v>
      </c>
      <c r="DC3791" s="81">
        <v>233.2300768080058</v>
      </c>
      <c r="DD3791" s="81">
        <v>8896.5159934311359</v>
      </c>
      <c r="DE3791" s="81">
        <v>5534.8914862016754</v>
      </c>
      <c r="DF3791" s="81">
        <v>2.6002430136067431</v>
      </c>
      <c r="DG3791" s="81">
        <v>2.6002430136067431</v>
      </c>
      <c r="DH3791" s="81">
        <v>2.6002430136067431</v>
      </c>
      <c r="DI3791" s="81">
        <v>2.6002430136067431</v>
      </c>
      <c r="DJ3791" s="81">
        <v>2.6885499332391059E-6</v>
      </c>
      <c r="DL3791" s="81">
        <v>0</v>
      </c>
      <c r="DM3791" s="81">
        <v>6.9908831806378605E-6</v>
      </c>
      <c r="DN3791" s="81">
        <v>6.9908831806378605E-6</v>
      </c>
      <c r="DO3791" s="81">
        <v>0</v>
      </c>
      <c r="DP3791" s="81">
        <v>6.9908831806378605E-6</v>
      </c>
      <c r="DQ3791" s="81">
        <v>6.9908831806378605E-6</v>
      </c>
      <c r="DR3791" s="81">
        <v>0</v>
      </c>
      <c r="DS3791" s="81">
        <v>6.9908831806378605E-6</v>
      </c>
      <c r="DT3791" s="81">
        <v>6.9908831806378605E-6</v>
      </c>
      <c r="DU3791" s="81">
        <v>0</v>
      </c>
      <c r="DV3791" s="81">
        <v>6.9908831806378605E-6</v>
      </c>
      <c r="DW3791" s="81">
        <v>6.9908831806378605E-6</v>
      </c>
      <c r="GE3791" s="81" t="s">
        <v>449</v>
      </c>
      <c r="GF3791" s="81" t="s">
        <v>155</v>
      </c>
      <c r="GG3791" s="81" t="s">
        <v>479</v>
      </c>
      <c r="GH3791" s="81" t="s">
        <v>461</v>
      </c>
      <c r="GI3791" s="81">
        <v>2028</v>
      </c>
      <c r="GJ3791" s="81" t="s">
        <v>201</v>
      </c>
      <c r="GK3791" s="81">
        <v>247.27299216494731</v>
      </c>
      <c r="GL3791" s="81">
        <v>280.23087399999997</v>
      </c>
      <c r="GM3791" s="81">
        <v>2028</v>
      </c>
      <c r="GN3791" s="81" t="s">
        <v>173</v>
      </c>
      <c r="GO3791" s="81">
        <v>1.1148832299820636E-2</v>
      </c>
      <c r="GP3791" s="81">
        <v>10</v>
      </c>
      <c r="GQ3791" s="81">
        <v>0</v>
      </c>
      <c r="GR3791" s="81" t="s">
        <v>448</v>
      </c>
      <c r="GS3791" s="81">
        <v>1.1148832299820636E-2</v>
      </c>
      <c r="GT3791" s="81">
        <v>2.7568051219218597</v>
      </c>
      <c r="GU3791" s="81">
        <v>1.1148832299820636E-2</v>
      </c>
      <c r="GV3791" s="81">
        <v>2.7568051219218597</v>
      </c>
      <c r="GW3791" s="81">
        <v>1.1148832299820636E-2</v>
      </c>
      <c r="GX3791" s="81">
        <v>2.7568051219218597</v>
      </c>
      <c r="GY3791" s="81">
        <v>1.1148832299820636E-2</v>
      </c>
      <c r="GZ3791" s="81">
        <v>2.7568051219218597</v>
      </c>
    </row>
    <row r="3792" spans="98:208" x14ac:dyDescent="0.25">
      <c r="CT3792" s="81" t="s">
        <v>155</v>
      </c>
      <c r="CU3792" s="81" t="s">
        <v>477</v>
      </c>
      <c r="CV3792" s="81" t="s">
        <v>457</v>
      </c>
      <c r="CW3792" s="81">
        <v>2026</v>
      </c>
      <c r="CX3792" s="81">
        <v>0</v>
      </c>
      <c r="CY3792" s="81">
        <v>0</v>
      </c>
      <c r="CZ3792" s="81">
        <v>0</v>
      </c>
      <c r="DA3792" s="81">
        <v>0</v>
      </c>
      <c r="DB3792" s="81">
        <v>14664.637556440821</v>
      </c>
      <c r="DC3792" s="81">
        <v>233.2300768080058</v>
      </c>
      <c r="DD3792" s="81">
        <v>8896.5159934311359</v>
      </c>
      <c r="DE3792" s="81">
        <v>5534.8914862016754</v>
      </c>
      <c r="DF3792" s="81">
        <v>2.6002430136067431</v>
      </c>
      <c r="DG3792" s="81">
        <v>2.6002430136067431</v>
      </c>
      <c r="DH3792" s="81">
        <v>2.6002430136067431</v>
      </c>
      <c r="DI3792" s="81">
        <v>2.6002430136067431</v>
      </c>
      <c r="DJ3792" s="81">
        <v>2.6885499332391059E-6</v>
      </c>
      <c r="DL3792" s="81">
        <v>0</v>
      </c>
      <c r="DM3792" s="81">
        <v>6.9908831806378605E-6</v>
      </c>
      <c r="DN3792" s="81">
        <v>6.9908831806378605E-6</v>
      </c>
      <c r="DO3792" s="81">
        <v>0</v>
      </c>
      <c r="DP3792" s="81">
        <v>6.9908831806378605E-6</v>
      </c>
      <c r="DQ3792" s="81">
        <v>6.9908831806378605E-6</v>
      </c>
      <c r="DR3792" s="81">
        <v>0</v>
      </c>
      <c r="DS3792" s="81">
        <v>6.9908831806378605E-6</v>
      </c>
      <c r="DT3792" s="81">
        <v>6.9908831806378605E-6</v>
      </c>
      <c r="DU3792" s="81">
        <v>0</v>
      </c>
      <c r="DV3792" s="81">
        <v>6.9908831806378605E-6</v>
      </c>
      <c r="DW3792" s="81">
        <v>6.9908831806378605E-6</v>
      </c>
      <c r="GE3792" s="81" t="s">
        <v>449</v>
      </c>
      <c r="GF3792" s="81" t="s">
        <v>155</v>
      </c>
      <c r="GG3792" s="81" t="s">
        <v>479</v>
      </c>
      <c r="GH3792" s="81" t="s">
        <v>461</v>
      </c>
      <c r="GI3792" s="81">
        <v>2029</v>
      </c>
      <c r="GJ3792" s="81" t="s">
        <v>201</v>
      </c>
      <c r="GK3792" s="81">
        <v>247.27299216494731</v>
      </c>
      <c r="GL3792" s="81">
        <v>280.23087399999997</v>
      </c>
      <c r="GM3792" s="81">
        <v>2029</v>
      </c>
      <c r="GN3792" s="81" t="s">
        <v>173</v>
      </c>
      <c r="GO3792" s="81">
        <v>1.1148832299820636E-2</v>
      </c>
      <c r="GP3792" s="81">
        <v>10</v>
      </c>
      <c r="GQ3792" s="81">
        <v>0</v>
      </c>
      <c r="GR3792" s="81" t="s">
        <v>448</v>
      </c>
      <c r="GS3792" s="81">
        <v>1.1148832299820636E-2</v>
      </c>
      <c r="GT3792" s="81">
        <v>2.7568051219218597</v>
      </c>
      <c r="GU3792" s="81">
        <v>1.1148832299820636E-2</v>
      </c>
      <c r="GV3792" s="81">
        <v>2.7568051219218597</v>
      </c>
      <c r="GW3792" s="81">
        <v>1.1148832299820636E-2</v>
      </c>
      <c r="GX3792" s="81">
        <v>2.7568051219218597</v>
      </c>
      <c r="GY3792" s="81">
        <v>1.1148832299820636E-2</v>
      </c>
      <c r="GZ3792" s="81">
        <v>2.7568051219218597</v>
      </c>
    </row>
    <row r="3793" spans="98:208" x14ac:dyDescent="0.25">
      <c r="CT3793" s="81" t="s">
        <v>155</v>
      </c>
      <c r="CU3793" s="81" t="s">
        <v>477</v>
      </c>
      <c r="CV3793" s="81" t="s">
        <v>457</v>
      </c>
      <c r="CW3793" s="81">
        <v>2027</v>
      </c>
      <c r="CX3793" s="81">
        <v>0</v>
      </c>
      <c r="CY3793" s="81">
        <v>0</v>
      </c>
      <c r="CZ3793" s="81">
        <v>0</v>
      </c>
      <c r="DA3793" s="81">
        <v>0</v>
      </c>
      <c r="DB3793" s="81">
        <v>14664.637556440821</v>
      </c>
      <c r="DC3793" s="81">
        <v>233.2300768080058</v>
      </c>
      <c r="DD3793" s="81">
        <v>8896.5159934311359</v>
      </c>
      <c r="DE3793" s="81">
        <v>5534.8914862016754</v>
      </c>
      <c r="DF3793" s="81">
        <v>2.6002430136067431</v>
      </c>
      <c r="DG3793" s="81">
        <v>2.6002430136067431</v>
      </c>
      <c r="DH3793" s="81">
        <v>2.6002430136067431</v>
      </c>
      <c r="DI3793" s="81">
        <v>2.6002430136067431</v>
      </c>
      <c r="DJ3793" s="81">
        <v>2.6885499332391059E-6</v>
      </c>
      <c r="DL3793" s="81">
        <v>0</v>
      </c>
      <c r="DM3793" s="81">
        <v>6.9908831806378605E-6</v>
      </c>
      <c r="DN3793" s="81">
        <v>6.9908831806378605E-6</v>
      </c>
      <c r="DO3793" s="81">
        <v>0</v>
      </c>
      <c r="DP3793" s="81">
        <v>6.9908831806378605E-6</v>
      </c>
      <c r="DQ3793" s="81">
        <v>6.9908831806378605E-6</v>
      </c>
      <c r="DR3793" s="81">
        <v>0</v>
      </c>
      <c r="DS3793" s="81">
        <v>6.9908831806378605E-6</v>
      </c>
      <c r="DT3793" s="81">
        <v>6.9908831806378605E-6</v>
      </c>
      <c r="DU3793" s="81">
        <v>0</v>
      </c>
      <c r="DV3793" s="81">
        <v>6.9908831806378605E-6</v>
      </c>
      <c r="DW3793" s="81">
        <v>6.9908831806378605E-6</v>
      </c>
      <c r="GE3793" s="81" t="s">
        <v>449</v>
      </c>
      <c r="GF3793" s="81" t="s">
        <v>155</v>
      </c>
      <c r="GG3793" s="81" t="s">
        <v>479</v>
      </c>
      <c r="GH3793" s="81" t="s">
        <v>461</v>
      </c>
      <c r="GI3793" s="81">
        <v>2030</v>
      </c>
      <c r="GJ3793" s="81" t="s">
        <v>201</v>
      </c>
      <c r="GK3793" s="81">
        <v>247.27299216494731</v>
      </c>
      <c r="GL3793" s="81">
        <v>280.23087399999997</v>
      </c>
      <c r="GM3793" s="81">
        <v>2030</v>
      </c>
      <c r="GN3793" s="81" t="s">
        <v>173</v>
      </c>
      <c r="GO3793" s="81">
        <v>1.1148832299820636E-2</v>
      </c>
      <c r="GP3793" s="81">
        <v>10</v>
      </c>
      <c r="GQ3793" s="81">
        <v>0</v>
      </c>
      <c r="GR3793" s="81" t="s">
        <v>448</v>
      </c>
      <c r="GS3793" s="81">
        <v>0</v>
      </c>
      <c r="GT3793" s="81">
        <v>0</v>
      </c>
      <c r="GU3793" s="81">
        <v>1.1148832299820636E-2</v>
      </c>
      <c r="GV3793" s="81">
        <v>2.7568051219218597</v>
      </c>
      <c r="GW3793" s="81">
        <v>1.1148832299820636E-2</v>
      </c>
      <c r="GX3793" s="81">
        <v>2.7568051219218597</v>
      </c>
      <c r="GY3793" s="81">
        <v>1.1148832299820636E-2</v>
      </c>
      <c r="GZ3793" s="81">
        <v>2.7568051219218597</v>
      </c>
    </row>
    <row r="3794" spans="98:208" x14ac:dyDescent="0.25">
      <c r="CT3794" s="81" t="s">
        <v>155</v>
      </c>
      <c r="CU3794" s="81" t="s">
        <v>477</v>
      </c>
      <c r="CV3794" s="81" t="s">
        <v>457</v>
      </c>
      <c r="CW3794" s="81">
        <v>2028</v>
      </c>
      <c r="CX3794" s="81">
        <v>0</v>
      </c>
      <c r="CY3794" s="81">
        <v>0</v>
      </c>
      <c r="CZ3794" s="81">
        <v>0</v>
      </c>
      <c r="DA3794" s="81">
        <v>0</v>
      </c>
      <c r="DB3794" s="81">
        <v>15317.990942820339</v>
      </c>
      <c r="DC3794" s="81">
        <v>247.2729921650176</v>
      </c>
      <c r="DD3794" s="81">
        <v>9287.6490955471472</v>
      </c>
      <c r="DE3794" s="81">
        <v>5783.0688551081776</v>
      </c>
      <c r="DF3794" s="81">
        <v>2.7568051219226435</v>
      </c>
      <c r="DG3794" s="81">
        <v>2.7568051219226435</v>
      </c>
      <c r="DH3794" s="81">
        <v>2.7568051219226435</v>
      </c>
      <c r="DI3794" s="81">
        <v>2.7568051219226435</v>
      </c>
      <c r="DJ3794" s="81">
        <v>2.6885499332391059E-6</v>
      </c>
      <c r="DL3794" s="81">
        <v>0</v>
      </c>
      <c r="DM3794" s="81">
        <v>7.4118082264983483E-6</v>
      </c>
      <c r="DN3794" s="81">
        <v>7.4118082264983483E-6</v>
      </c>
      <c r="DO3794" s="81">
        <v>0</v>
      </c>
      <c r="DP3794" s="81">
        <v>7.4118082264983483E-6</v>
      </c>
      <c r="DQ3794" s="81">
        <v>7.4118082264983483E-6</v>
      </c>
      <c r="DR3794" s="81">
        <v>0</v>
      </c>
      <c r="DS3794" s="81">
        <v>7.4118082264983483E-6</v>
      </c>
      <c r="DT3794" s="81">
        <v>7.4118082264983483E-6</v>
      </c>
      <c r="DU3794" s="81">
        <v>0</v>
      </c>
      <c r="DV3794" s="81">
        <v>7.4118082264983483E-6</v>
      </c>
      <c r="DW3794" s="81">
        <v>7.4118082264983483E-6</v>
      </c>
      <c r="GE3794" s="81" t="s">
        <v>449</v>
      </c>
      <c r="GF3794" s="81" t="s">
        <v>155</v>
      </c>
      <c r="GG3794" s="81" t="s">
        <v>479</v>
      </c>
      <c r="GH3794" s="81" t="s">
        <v>461</v>
      </c>
      <c r="GI3794" s="81">
        <v>2031</v>
      </c>
      <c r="GJ3794" s="81" t="s">
        <v>201</v>
      </c>
      <c r="GK3794" s="81">
        <v>247.27299216494731</v>
      </c>
      <c r="GL3794" s="81">
        <v>280.23087399999997</v>
      </c>
      <c r="GM3794" s="81">
        <v>2031</v>
      </c>
      <c r="GN3794" s="81" t="s">
        <v>173</v>
      </c>
      <c r="GO3794" s="81">
        <v>1.1148832299820636E-2</v>
      </c>
      <c r="GP3794" s="81">
        <v>10</v>
      </c>
      <c r="GQ3794" s="81">
        <v>0</v>
      </c>
      <c r="GR3794" s="81" t="s">
        <v>448</v>
      </c>
      <c r="GS3794" s="81">
        <v>0</v>
      </c>
      <c r="GT3794" s="81">
        <v>0</v>
      </c>
      <c r="GU3794" s="81">
        <v>0</v>
      </c>
      <c r="GV3794" s="81">
        <v>0</v>
      </c>
      <c r="GW3794" s="81">
        <v>1.1148832299820636E-2</v>
      </c>
      <c r="GX3794" s="81">
        <v>2.7568051219218597</v>
      </c>
      <c r="GY3794" s="81">
        <v>1.1148832299820636E-2</v>
      </c>
      <c r="GZ3794" s="81">
        <v>2.7568051219218597</v>
      </c>
    </row>
    <row r="3795" spans="98:208" x14ac:dyDescent="0.25">
      <c r="CT3795" s="81" t="s">
        <v>155</v>
      </c>
      <c r="CU3795" s="81" t="s">
        <v>477</v>
      </c>
      <c r="CV3795" s="81" t="s">
        <v>457</v>
      </c>
      <c r="CW3795" s="81">
        <v>2029</v>
      </c>
      <c r="CX3795" s="81">
        <v>0</v>
      </c>
      <c r="CY3795" s="81">
        <v>0</v>
      </c>
      <c r="CZ3795" s="81">
        <v>0</v>
      </c>
      <c r="DA3795" s="81">
        <v>0</v>
      </c>
      <c r="DB3795" s="81">
        <v>15317.990942820339</v>
      </c>
      <c r="DC3795" s="81">
        <v>247.2729921650176</v>
      </c>
      <c r="DD3795" s="81">
        <v>9287.6490955471472</v>
      </c>
      <c r="DE3795" s="81">
        <v>5783.0688551081776</v>
      </c>
      <c r="DF3795" s="81">
        <v>2.7568051219226435</v>
      </c>
      <c r="DG3795" s="81">
        <v>2.7568051219226435</v>
      </c>
      <c r="DH3795" s="81">
        <v>2.7568051219226435</v>
      </c>
      <c r="DI3795" s="81">
        <v>2.7568051219226435</v>
      </c>
      <c r="DJ3795" s="81">
        <v>2.6885499332391059E-6</v>
      </c>
      <c r="DL3795" s="81">
        <v>0</v>
      </c>
      <c r="DM3795" s="81">
        <v>7.4118082264983483E-6</v>
      </c>
      <c r="DN3795" s="81">
        <v>7.4118082264983483E-6</v>
      </c>
      <c r="DO3795" s="81">
        <v>0</v>
      </c>
      <c r="DP3795" s="81">
        <v>7.4118082264983483E-6</v>
      </c>
      <c r="DQ3795" s="81">
        <v>7.4118082264983483E-6</v>
      </c>
      <c r="DR3795" s="81">
        <v>0</v>
      </c>
      <c r="DS3795" s="81">
        <v>7.4118082264983483E-6</v>
      </c>
      <c r="DT3795" s="81">
        <v>7.4118082264983483E-6</v>
      </c>
      <c r="DU3795" s="81">
        <v>0</v>
      </c>
      <c r="DV3795" s="81">
        <v>7.4118082264983483E-6</v>
      </c>
      <c r="DW3795" s="81">
        <v>7.4118082264983483E-6</v>
      </c>
      <c r="GE3795" s="81" t="s">
        <v>449</v>
      </c>
      <c r="GF3795" s="81" t="s">
        <v>155</v>
      </c>
      <c r="GG3795" s="81" t="s">
        <v>479</v>
      </c>
      <c r="GH3795" s="81" t="s">
        <v>461</v>
      </c>
      <c r="GI3795" s="81">
        <v>2032</v>
      </c>
      <c r="GJ3795" s="81" t="s">
        <v>201</v>
      </c>
      <c r="GK3795" s="81">
        <v>247.27299216494731</v>
      </c>
      <c r="GL3795" s="81">
        <v>280.23087399999997</v>
      </c>
      <c r="GM3795" s="81">
        <v>2032</v>
      </c>
      <c r="GN3795" s="81" t="s">
        <v>173</v>
      </c>
      <c r="GO3795" s="81">
        <v>1.1148832299820636E-2</v>
      </c>
      <c r="GP3795" s="81">
        <v>10</v>
      </c>
      <c r="GQ3795" s="81">
        <v>0</v>
      </c>
      <c r="GR3795" s="81" t="s">
        <v>448</v>
      </c>
      <c r="GS3795" s="81">
        <v>0</v>
      </c>
      <c r="GT3795" s="81">
        <v>0</v>
      </c>
      <c r="GU3795" s="81">
        <v>0</v>
      </c>
      <c r="GV3795" s="81">
        <v>0</v>
      </c>
      <c r="GW3795" s="81">
        <v>0</v>
      </c>
      <c r="GX3795" s="81">
        <v>0</v>
      </c>
      <c r="GY3795" s="81">
        <v>1.1148832299820636E-2</v>
      </c>
      <c r="GZ3795" s="81">
        <v>2.7568051219218597</v>
      </c>
    </row>
    <row r="3796" spans="98:208" x14ac:dyDescent="0.25">
      <c r="CT3796" s="81" t="s">
        <v>155</v>
      </c>
      <c r="CU3796" s="81" t="s">
        <v>477</v>
      </c>
      <c r="CV3796" s="81" t="s">
        <v>457</v>
      </c>
      <c r="CW3796" s="81">
        <v>2030</v>
      </c>
      <c r="CX3796" s="81">
        <v>0</v>
      </c>
      <c r="CY3796" s="81">
        <v>0</v>
      </c>
      <c r="CZ3796" s="81">
        <v>0</v>
      </c>
      <c r="DA3796" s="81">
        <v>0</v>
      </c>
      <c r="DB3796" s="81">
        <v>15317.990942820339</v>
      </c>
      <c r="DC3796" s="81">
        <v>247.2729921650176</v>
      </c>
      <c r="DD3796" s="81">
        <v>9287.6490955471472</v>
      </c>
      <c r="DE3796" s="81">
        <v>5783.0688551081776</v>
      </c>
      <c r="DF3796" s="81">
        <v>0</v>
      </c>
      <c r="DG3796" s="81">
        <v>2.7568051219226435</v>
      </c>
      <c r="DH3796" s="81">
        <v>2.7568051219226435</v>
      </c>
      <c r="DI3796" s="81">
        <v>2.7568051219226435</v>
      </c>
      <c r="DJ3796" s="81">
        <v>2.6885499332391059E-6</v>
      </c>
      <c r="DL3796" s="81">
        <v>0</v>
      </c>
      <c r="DM3796" s="81">
        <v>0</v>
      </c>
      <c r="DN3796" s="81">
        <v>0</v>
      </c>
      <c r="DO3796" s="81">
        <v>0</v>
      </c>
      <c r="DP3796" s="81">
        <v>7.4118082264983483E-6</v>
      </c>
      <c r="DQ3796" s="81">
        <v>7.4118082264983483E-6</v>
      </c>
      <c r="DR3796" s="81">
        <v>0</v>
      </c>
      <c r="DS3796" s="81">
        <v>7.4118082264983483E-6</v>
      </c>
      <c r="DT3796" s="81">
        <v>7.4118082264983483E-6</v>
      </c>
      <c r="DU3796" s="81">
        <v>0</v>
      </c>
      <c r="DV3796" s="81">
        <v>7.4118082264983483E-6</v>
      </c>
      <c r="DW3796" s="81">
        <v>7.4118082264983483E-6</v>
      </c>
      <c r="GE3796" s="81" t="s">
        <v>449</v>
      </c>
      <c r="GF3796" s="81" t="s">
        <v>155</v>
      </c>
      <c r="GG3796" s="81" t="s">
        <v>479</v>
      </c>
      <c r="GH3796" s="81" t="s">
        <v>451</v>
      </c>
      <c r="GI3796" s="81">
        <v>2021</v>
      </c>
      <c r="GJ3796" s="81" t="s">
        <v>201</v>
      </c>
      <c r="GK3796" s="81">
        <v>222.22942162783539</v>
      </c>
      <c r="GL3796" s="81">
        <v>280.23087399999997</v>
      </c>
      <c r="GM3796" s="81">
        <v>2021</v>
      </c>
      <c r="GN3796" s="81" t="s">
        <v>173</v>
      </c>
      <c r="GO3796" s="81">
        <v>1.1148832299820636E-2</v>
      </c>
      <c r="GP3796" s="81">
        <v>10</v>
      </c>
      <c r="GQ3796" s="81">
        <v>0</v>
      </c>
      <c r="GR3796" s="81" t="s">
        <v>448</v>
      </c>
      <c r="GS3796" s="81">
        <v>1.1148832299820636E-2</v>
      </c>
      <c r="GT3796" s="81">
        <v>2.4775985538148699</v>
      </c>
      <c r="GU3796" s="81">
        <v>1.1148832299820636E-2</v>
      </c>
      <c r="GV3796" s="81">
        <v>2.4775985538148699</v>
      </c>
      <c r="GW3796" s="81">
        <v>0</v>
      </c>
      <c r="GX3796" s="81">
        <v>0</v>
      </c>
      <c r="GY3796" s="81">
        <v>0</v>
      </c>
      <c r="GZ3796" s="81">
        <v>0</v>
      </c>
    </row>
    <row r="3797" spans="98:208" x14ac:dyDescent="0.25">
      <c r="CT3797" s="81" t="s">
        <v>155</v>
      </c>
      <c r="CU3797" s="81" t="s">
        <v>477</v>
      </c>
      <c r="CV3797" s="81" t="s">
        <v>457</v>
      </c>
      <c r="CW3797" s="81">
        <v>2031</v>
      </c>
      <c r="CX3797" s="81">
        <v>0</v>
      </c>
      <c r="CY3797" s="81">
        <v>0</v>
      </c>
      <c r="CZ3797" s="81">
        <v>0</v>
      </c>
      <c r="DA3797" s="81">
        <v>0</v>
      </c>
      <c r="DB3797" s="81">
        <v>15317.990942820339</v>
      </c>
      <c r="DC3797" s="81">
        <v>247.2729921650176</v>
      </c>
      <c r="DD3797" s="81">
        <v>9287.6490955471472</v>
      </c>
      <c r="DE3797" s="81">
        <v>5783.0688551081776</v>
      </c>
      <c r="DF3797" s="81">
        <v>0</v>
      </c>
      <c r="DG3797" s="81">
        <v>0</v>
      </c>
      <c r="DH3797" s="81">
        <v>2.7568051219226435</v>
      </c>
      <c r="DI3797" s="81">
        <v>2.7568051219226435</v>
      </c>
      <c r="DJ3797" s="81">
        <v>2.6885499332391059E-6</v>
      </c>
      <c r="DL3797" s="81">
        <v>0</v>
      </c>
      <c r="DM3797" s="81">
        <v>0</v>
      </c>
      <c r="DN3797" s="81">
        <v>0</v>
      </c>
      <c r="DO3797" s="81">
        <v>0</v>
      </c>
      <c r="DP3797" s="81">
        <v>0</v>
      </c>
      <c r="DQ3797" s="81">
        <v>0</v>
      </c>
      <c r="DR3797" s="81">
        <v>0</v>
      </c>
      <c r="DS3797" s="81">
        <v>7.4118082264983483E-6</v>
      </c>
      <c r="DT3797" s="81">
        <v>7.4118082264983483E-6</v>
      </c>
      <c r="DU3797" s="81">
        <v>0</v>
      </c>
      <c r="DV3797" s="81">
        <v>7.4118082264983483E-6</v>
      </c>
      <c r="DW3797" s="81">
        <v>7.4118082264983483E-6</v>
      </c>
      <c r="GE3797" s="81" t="s">
        <v>449</v>
      </c>
      <c r="GF3797" s="81" t="s">
        <v>155</v>
      </c>
      <c r="GG3797" s="81" t="s">
        <v>479</v>
      </c>
      <c r="GH3797" s="81" t="s">
        <v>451</v>
      </c>
      <c r="GI3797" s="81">
        <v>2022</v>
      </c>
      <c r="GJ3797" s="81" t="s">
        <v>201</v>
      </c>
      <c r="GK3797" s="81">
        <v>222.22942162783539</v>
      </c>
      <c r="GL3797" s="81">
        <v>280.23087399999997</v>
      </c>
      <c r="GM3797" s="81">
        <v>2022</v>
      </c>
      <c r="GN3797" s="81" t="s">
        <v>173</v>
      </c>
      <c r="GO3797" s="81">
        <v>1.1148832299820636E-2</v>
      </c>
      <c r="GP3797" s="81">
        <v>10</v>
      </c>
      <c r="GQ3797" s="81">
        <v>0</v>
      </c>
      <c r="GR3797" s="81" t="s">
        <v>448</v>
      </c>
      <c r="GS3797" s="81">
        <v>1.1148832299820636E-2</v>
      </c>
      <c r="GT3797" s="81">
        <v>2.4775985538148699</v>
      </c>
      <c r="GU3797" s="81">
        <v>1.1148832299820636E-2</v>
      </c>
      <c r="GV3797" s="81">
        <v>2.4775985538148699</v>
      </c>
      <c r="GW3797" s="81">
        <v>1.1148832299820636E-2</v>
      </c>
      <c r="GX3797" s="81">
        <v>2.4775985538148699</v>
      </c>
      <c r="GY3797" s="81">
        <v>0</v>
      </c>
      <c r="GZ3797" s="81">
        <v>0</v>
      </c>
    </row>
    <row r="3798" spans="98:208" x14ac:dyDescent="0.25">
      <c r="CT3798" s="81" t="s">
        <v>155</v>
      </c>
      <c r="CU3798" s="81" t="s">
        <v>477</v>
      </c>
      <c r="CV3798" s="81" t="s">
        <v>457</v>
      </c>
      <c r="CW3798" s="81">
        <v>2032</v>
      </c>
      <c r="CX3798" s="81">
        <v>0</v>
      </c>
      <c r="CY3798" s="81">
        <v>0</v>
      </c>
      <c r="CZ3798" s="81">
        <v>0</v>
      </c>
      <c r="DA3798" s="81">
        <v>0</v>
      </c>
      <c r="DB3798" s="81">
        <v>15317.990942820339</v>
      </c>
      <c r="DC3798" s="81">
        <v>247.2729921650176</v>
      </c>
      <c r="DD3798" s="81">
        <v>9287.6490955471472</v>
      </c>
      <c r="DE3798" s="81">
        <v>5783.0688551081776</v>
      </c>
      <c r="DF3798" s="81">
        <v>0</v>
      </c>
      <c r="DG3798" s="81">
        <v>0</v>
      </c>
      <c r="DH3798" s="81">
        <v>0</v>
      </c>
      <c r="DI3798" s="81">
        <v>2.7568051219226435</v>
      </c>
      <c r="DJ3798" s="81">
        <v>2.6885499332391059E-6</v>
      </c>
      <c r="DL3798" s="81">
        <v>0</v>
      </c>
      <c r="DM3798" s="81">
        <v>0</v>
      </c>
      <c r="DN3798" s="81">
        <v>0</v>
      </c>
      <c r="DO3798" s="81">
        <v>0</v>
      </c>
      <c r="DP3798" s="81">
        <v>0</v>
      </c>
      <c r="DQ3798" s="81">
        <v>0</v>
      </c>
      <c r="DR3798" s="81">
        <v>0</v>
      </c>
      <c r="DS3798" s="81">
        <v>0</v>
      </c>
      <c r="DT3798" s="81">
        <v>0</v>
      </c>
      <c r="DU3798" s="81">
        <v>0</v>
      </c>
      <c r="DV3798" s="81">
        <v>7.4118082264983483E-6</v>
      </c>
      <c r="DW3798" s="81">
        <v>7.4118082264983483E-6</v>
      </c>
      <c r="GE3798" s="81" t="s">
        <v>449</v>
      </c>
      <c r="GF3798" s="81" t="s">
        <v>155</v>
      </c>
      <c r="GG3798" s="81" t="s">
        <v>479</v>
      </c>
      <c r="GH3798" s="81" t="s">
        <v>451</v>
      </c>
      <c r="GI3798" s="81">
        <v>2023</v>
      </c>
      <c r="GJ3798" s="81" t="s">
        <v>201</v>
      </c>
      <c r="GK3798" s="81">
        <v>233.2300768079443</v>
      </c>
      <c r="GL3798" s="81">
        <v>280.23087399999997</v>
      </c>
      <c r="GM3798" s="81">
        <v>2023</v>
      </c>
      <c r="GN3798" s="81" t="s">
        <v>173</v>
      </c>
      <c r="GO3798" s="81">
        <v>1.1148832299820636E-2</v>
      </c>
      <c r="GP3798" s="81">
        <v>10</v>
      </c>
      <c r="GQ3798" s="81">
        <v>0</v>
      </c>
      <c r="GR3798" s="81" t="s">
        <v>448</v>
      </c>
      <c r="GS3798" s="81">
        <v>1.1148832299820636E-2</v>
      </c>
      <c r="GT3798" s="81">
        <v>2.6002430136060575</v>
      </c>
      <c r="GU3798" s="81">
        <v>1.1148832299820636E-2</v>
      </c>
      <c r="GV3798" s="81">
        <v>2.6002430136060575</v>
      </c>
      <c r="GW3798" s="81">
        <v>1.1148832299820636E-2</v>
      </c>
      <c r="GX3798" s="81">
        <v>2.6002430136060575</v>
      </c>
      <c r="GY3798" s="81">
        <v>1.1148832299820636E-2</v>
      </c>
      <c r="GZ3798" s="81">
        <v>2.6002430136060575</v>
      </c>
    </row>
    <row r="3799" spans="98:208" x14ac:dyDescent="0.25">
      <c r="CT3799" s="81" t="s">
        <v>155</v>
      </c>
      <c r="CU3799" s="81" t="s">
        <v>477</v>
      </c>
      <c r="CV3799" s="81" t="s">
        <v>458</v>
      </c>
      <c r="CW3799" s="81">
        <v>2020</v>
      </c>
      <c r="CX3799" s="81">
        <v>0</v>
      </c>
      <c r="CY3799" s="81">
        <v>0</v>
      </c>
      <c r="CZ3799" s="81">
        <v>0</v>
      </c>
      <c r="DA3799" s="81">
        <v>0</v>
      </c>
      <c r="DB3799" s="81">
        <v>8807.9522308779196</v>
      </c>
      <c r="DC3799" s="81">
        <v>222.22942162788451</v>
      </c>
      <c r="DD3799" s="81">
        <v>8585.7228092500354</v>
      </c>
      <c r="DE3799" s="81">
        <v>0</v>
      </c>
      <c r="DF3799" s="81">
        <v>2.4775985538154175</v>
      </c>
      <c r="DG3799" s="81">
        <v>0</v>
      </c>
      <c r="DH3799" s="81">
        <v>0</v>
      </c>
      <c r="DI3799" s="81">
        <v>0</v>
      </c>
      <c r="DJ3799" s="81">
        <v>3.5869606721167391E-6</v>
      </c>
      <c r="DL3799" s="81">
        <v>0</v>
      </c>
      <c r="DM3799" s="81">
        <v>8.8870485738292102E-6</v>
      </c>
      <c r="DN3799" s="81">
        <v>8.8870485738292102E-6</v>
      </c>
      <c r="DO3799" s="81">
        <v>0</v>
      </c>
      <c r="DP3799" s="81">
        <v>0</v>
      </c>
      <c r="DQ3799" s="81">
        <v>0</v>
      </c>
      <c r="DR3799" s="81">
        <v>0</v>
      </c>
      <c r="DS3799" s="81">
        <v>0</v>
      </c>
      <c r="DT3799" s="81">
        <v>0</v>
      </c>
      <c r="DU3799" s="81">
        <v>0</v>
      </c>
      <c r="DV3799" s="81">
        <v>0</v>
      </c>
      <c r="DW3799" s="81">
        <v>0</v>
      </c>
      <c r="GE3799" s="81" t="s">
        <v>449</v>
      </c>
      <c r="GF3799" s="81" t="s">
        <v>155</v>
      </c>
      <c r="GG3799" s="81" t="s">
        <v>479</v>
      </c>
      <c r="GH3799" s="81" t="s">
        <v>451</v>
      </c>
      <c r="GI3799" s="81">
        <v>2024</v>
      </c>
      <c r="GJ3799" s="81" t="s">
        <v>201</v>
      </c>
      <c r="GK3799" s="81">
        <v>233.2300768079443</v>
      </c>
      <c r="GL3799" s="81">
        <v>280.23087399999997</v>
      </c>
      <c r="GM3799" s="81">
        <v>2024</v>
      </c>
      <c r="GN3799" s="81" t="s">
        <v>173</v>
      </c>
      <c r="GO3799" s="81">
        <v>1.1148832299820636E-2</v>
      </c>
      <c r="GP3799" s="81">
        <v>10</v>
      </c>
      <c r="GQ3799" s="81">
        <v>0</v>
      </c>
      <c r="GR3799" s="81" t="s">
        <v>448</v>
      </c>
      <c r="GS3799" s="81">
        <v>1.1148832299820636E-2</v>
      </c>
      <c r="GT3799" s="81">
        <v>2.6002430136060575</v>
      </c>
      <c r="GU3799" s="81">
        <v>1.1148832299820636E-2</v>
      </c>
      <c r="GV3799" s="81">
        <v>2.6002430136060575</v>
      </c>
      <c r="GW3799" s="81">
        <v>1.1148832299820636E-2</v>
      </c>
      <c r="GX3799" s="81">
        <v>2.6002430136060575</v>
      </c>
      <c r="GY3799" s="81">
        <v>1.1148832299820636E-2</v>
      </c>
      <c r="GZ3799" s="81">
        <v>2.6002430136060575</v>
      </c>
    </row>
    <row r="3800" spans="98:208" x14ac:dyDescent="0.25">
      <c r="CT3800" s="81" t="s">
        <v>155</v>
      </c>
      <c r="CU3800" s="81" t="s">
        <v>477</v>
      </c>
      <c r="CV3800" s="81" t="s">
        <v>458</v>
      </c>
      <c r="CW3800" s="81">
        <v>2021</v>
      </c>
      <c r="CX3800" s="81">
        <v>0</v>
      </c>
      <c r="CY3800" s="81">
        <v>0</v>
      </c>
      <c r="CZ3800" s="81">
        <v>0</v>
      </c>
      <c r="DA3800" s="81">
        <v>0</v>
      </c>
      <c r="DB3800" s="81">
        <v>8807.9522308779196</v>
      </c>
      <c r="DC3800" s="81">
        <v>222.22942162788451</v>
      </c>
      <c r="DD3800" s="81">
        <v>8585.7228092500354</v>
      </c>
      <c r="DE3800" s="81">
        <v>0</v>
      </c>
      <c r="DF3800" s="81">
        <v>2.4775985538154175</v>
      </c>
      <c r="DG3800" s="81">
        <v>2.4775985538154175</v>
      </c>
      <c r="DH3800" s="81">
        <v>0</v>
      </c>
      <c r="DI3800" s="81">
        <v>0</v>
      </c>
      <c r="DJ3800" s="81">
        <v>3.5869606721167391E-6</v>
      </c>
      <c r="DL3800" s="81">
        <v>0</v>
      </c>
      <c r="DM3800" s="81">
        <v>8.8870485738292102E-6</v>
      </c>
      <c r="DN3800" s="81">
        <v>8.8870485738292102E-6</v>
      </c>
      <c r="DO3800" s="81">
        <v>0</v>
      </c>
      <c r="DP3800" s="81">
        <v>8.8870485738292102E-6</v>
      </c>
      <c r="DQ3800" s="81">
        <v>8.8870485738292102E-6</v>
      </c>
      <c r="DR3800" s="81">
        <v>0</v>
      </c>
      <c r="DS3800" s="81">
        <v>0</v>
      </c>
      <c r="DT3800" s="81">
        <v>0</v>
      </c>
      <c r="DU3800" s="81">
        <v>0</v>
      </c>
      <c r="DV3800" s="81">
        <v>0</v>
      </c>
      <c r="DW3800" s="81">
        <v>0</v>
      </c>
      <c r="GE3800" s="81" t="s">
        <v>449</v>
      </c>
      <c r="GF3800" s="81" t="s">
        <v>155</v>
      </c>
      <c r="GG3800" s="81" t="s">
        <v>479</v>
      </c>
      <c r="GH3800" s="81" t="s">
        <v>451</v>
      </c>
      <c r="GI3800" s="81">
        <v>2025</v>
      </c>
      <c r="GJ3800" s="81" t="s">
        <v>201</v>
      </c>
      <c r="GK3800" s="81">
        <v>233.2300768079443</v>
      </c>
      <c r="GL3800" s="81">
        <v>280.23087399999997</v>
      </c>
      <c r="GM3800" s="81">
        <v>2025</v>
      </c>
      <c r="GN3800" s="81" t="s">
        <v>173</v>
      </c>
      <c r="GO3800" s="81">
        <v>1.1148832299820636E-2</v>
      </c>
      <c r="GP3800" s="81">
        <v>10</v>
      </c>
      <c r="GQ3800" s="81">
        <v>0</v>
      </c>
      <c r="GR3800" s="81" t="s">
        <v>448</v>
      </c>
      <c r="GS3800" s="81">
        <v>1.1148832299820636E-2</v>
      </c>
      <c r="GT3800" s="81">
        <v>2.6002430136060575</v>
      </c>
      <c r="GU3800" s="81">
        <v>1.1148832299820636E-2</v>
      </c>
      <c r="GV3800" s="81">
        <v>2.6002430136060575</v>
      </c>
      <c r="GW3800" s="81">
        <v>1.1148832299820636E-2</v>
      </c>
      <c r="GX3800" s="81">
        <v>2.6002430136060575</v>
      </c>
      <c r="GY3800" s="81">
        <v>1.1148832299820636E-2</v>
      </c>
      <c r="GZ3800" s="81">
        <v>2.6002430136060575</v>
      </c>
    </row>
    <row r="3801" spans="98:208" x14ac:dyDescent="0.25">
      <c r="CT3801" s="81" t="s">
        <v>155</v>
      </c>
      <c r="CU3801" s="81" t="s">
        <v>477</v>
      </c>
      <c r="CV3801" s="81" t="s">
        <v>458</v>
      </c>
      <c r="CW3801" s="81">
        <v>2022</v>
      </c>
      <c r="CX3801" s="81">
        <v>0</v>
      </c>
      <c r="CY3801" s="81">
        <v>0</v>
      </c>
      <c r="CZ3801" s="81">
        <v>0</v>
      </c>
      <c r="DA3801" s="81">
        <v>0</v>
      </c>
      <c r="DB3801" s="81">
        <v>8807.9522308779196</v>
      </c>
      <c r="DC3801" s="81">
        <v>222.22942162788451</v>
      </c>
      <c r="DD3801" s="81">
        <v>8585.7228092500354</v>
      </c>
      <c r="DE3801" s="81">
        <v>0</v>
      </c>
      <c r="DF3801" s="81">
        <v>2.4775985538154175</v>
      </c>
      <c r="DG3801" s="81">
        <v>2.4775985538154175</v>
      </c>
      <c r="DH3801" s="81">
        <v>2.4775985538154175</v>
      </c>
      <c r="DI3801" s="81">
        <v>0</v>
      </c>
      <c r="DJ3801" s="81">
        <v>3.5869606721167391E-6</v>
      </c>
      <c r="DL3801" s="81">
        <v>0</v>
      </c>
      <c r="DM3801" s="81">
        <v>8.8870485738292102E-6</v>
      </c>
      <c r="DN3801" s="81">
        <v>8.8870485738292102E-6</v>
      </c>
      <c r="DO3801" s="81">
        <v>0</v>
      </c>
      <c r="DP3801" s="81">
        <v>8.8870485738292102E-6</v>
      </c>
      <c r="DQ3801" s="81">
        <v>8.8870485738292102E-6</v>
      </c>
      <c r="DR3801" s="81">
        <v>0</v>
      </c>
      <c r="DS3801" s="81">
        <v>8.8870485738292102E-6</v>
      </c>
      <c r="DT3801" s="81">
        <v>8.8870485738292102E-6</v>
      </c>
      <c r="DU3801" s="81">
        <v>0</v>
      </c>
      <c r="DV3801" s="81">
        <v>0</v>
      </c>
      <c r="DW3801" s="81">
        <v>0</v>
      </c>
      <c r="GE3801" s="81" t="s">
        <v>449</v>
      </c>
      <c r="GF3801" s="81" t="s">
        <v>155</v>
      </c>
      <c r="GG3801" s="81" t="s">
        <v>479</v>
      </c>
      <c r="GH3801" s="81" t="s">
        <v>451</v>
      </c>
      <c r="GI3801" s="81">
        <v>2026</v>
      </c>
      <c r="GJ3801" s="81" t="s">
        <v>201</v>
      </c>
      <c r="GK3801" s="81">
        <v>233.2300768079443</v>
      </c>
      <c r="GL3801" s="81">
        <v>280.23087399999997</v>
      </c>
      <c r="GM3801" s="81">
        <v>2026</v>
      </c>
      <c r="GN3801" s="81" t="s">
        <v>173</v>
      </c>
      <c r="GO3801" s="81">
        <v>1.1148832299820636E-2</v>
      </c>
      <c r="GP3801" s="81">
        <v>10</v>
      </c>
      <c r="GQ3801" s="81">
        <v>0</v>
      </c>
      <c r="GR3801" s="81" t="s">
        <v>448</v>
      </c>
      <c r="GS3801" s="81">
        <v>1.1148832299820636E-2</v>
      </c>
      <c r="GT3801" s="81">
        <v>2.6002430136060575</v>
      </c>
      <c r="GU3801" s="81">
        <v>1.1148832299820636E-2</v>
      </c>
      <c r="GV3801" s="81">
        <v>2.6002430136060575</v>
      </c>
      <c r="GW3801" s="81">
        <v>1.1148832299820636E-2</v>
      </c>
      <c r="GX3801" s="81">
        <v>2.6002430136060575</v>
      </c>
      <c r="GY3801" s="81">
        <v>1.1148832299820636E-2</v>
      </c>
      <c r="GZ3801" s="81">
        <v>2.6002430136060575</v>
      </c>
    </row>
    <row r="3802" spans="98:208" x14ac:dyDescent="0.25">
      <c r="CT3802" s="81" t="s">
        <v>155</v>
      </c>
      <c r="CU3802" s="81" t="s">
        <v>477</v>
      </c>
      <c r="CV3802" s="81" t="s">
        <v>458</v>
      </c>
      <c r="CW3802" s="81">
        <v>2023</v>
      </c>
      <c r="CX3802" s="81">
        <v>0</v>
      </c>
      <c r="CY3802" s="81">
        <v>0</v>
      </c>
      <c r="CZ3802" s="81">
        <v>0</v>
      </c>
      <c r="DA3802" s="81">
        <v>0</v>
      </c>
      <c r="DB3802" s="81">
        <v>9129.7460702387561</v>
      </c>
      <c r="DC3802" s="81">
        <v>233.23007680799569</v>
      </c>
      <c r="DD3802" s="81">
        <v>8896.5159934307612</v>
      </c>
      <c r="DE3802" s="81">
        <v>0</v>
      </c>
      <c r="DF3802" s="81">
        <v>2.6002430136066303</v>
      </c>
      <c r="DG3802" s="81">
        <v>2.6002430136066303</v>
      </c>
      <c r="DH3802" s="81">
        <v>2.6002430136066303</v>
      </c>
      <c r="DI3802" s="81">
        <v>2.6002430136066303</v>
      </c>
      <c r="DJ3802" s="81">
        <v>3.5869606721167391E-6</v>
      </c>
      <c r="DL3802" s="81">
        <v>0</v>
      </c>
      <c r="DM3802" s="81">
        <v>9.3269694277532943E-6</v>
      </c>
      <c r="DN3802" s="81">
        <v>9.3269694277532943E-6</v>
      </c>
      <c r="DO3802" s="81">
        <v>0</v>
      </c>
      <c r="DP3802" s="81">
        <v>9.3269694277532943E-6</v>
      </c>
      <c r="DQ3802" s="81">
        <v>9.3269694277532943E-6</v>
      </c>
      <c r="DR3802" s="81">
        <v>0</v>
      </c>
      <c r="DS3802" s="81">
        <v>9.3269694277532943E-6</v>
      </c>
      <c r="DT3802" s="81">
        <v>9.3269694277532943E-6</v>
      </c>
      <c r="DU3802" s="81">
        <v>0</v>
      </c>
      <c r="DV3802" s="81">
        <v>9.3269694277532943E-6</v>
      </c>
      <c r="DW3802" s="81">
        <v>9.3269694277532943E-6</v>
      </c>
      <c r="GE3802" s="81" t="s">
        <v>449</v>
      </c>
      <c r="GF3802" s="81" t="s">
        <v>155</v>
      </c>
      <c r="GG3802" s="81" t="s">
        <v>479</v>
      </c>
      <c r="GH3802" s="81" t="s">
        <v>451</v>
      </c>
      <c r="GI3802" s="81">
        <v>2027</v>
      </c>
      <c r="GJ3802" s="81" t="s">
        <v>201</v>
      </c>
      <c r="GK3802" s="81">
        <v>233.2300768079443</v>
      </c>
      <c r="GL3802" s="81">
        <v>280.23087399999997</v>
      </c>
      <c r="GM3802" s="81">
        <v>2027</v>
      </c>
      <c r="GN3802" s="81" t="s">
        <v>173</v>
      </c>
      <c r="GO3802" s="81">
        <v>1.1148832299820636E-2</v>
      </c>
      <c r="GP3802" s="81">
        <v>10</v>
      </c>
      <c r="GQ3802" s="81">
        <v>0</v>
      </c>
      <c r="GR3802" s="81" t="s">
        <v>448</v>
      </c>
      <c r="GS3802" s="81">
        <v>1.1148832299820636E-2</v>
      </c>
      <c r="GT3802" s="81">
        <v>2.6002430136060575</v>
      </c>
      <c r="GU3802" s="81">
        <v>1.1148832299820636E-2</v>
      </c>
      <c r="GV3802" s="81">
        <v>2.6002430136060575</v>
      </c>
      <c r="GW3802" s="81">
        <v>1.1148832299820636E-2</v>
      </c>
      <c r="GX3802" s="81">
        <v>2.6002430136060575</v>
      </c>
      <c r="GY3802" s="81">
        <v>1.1148832299820636E-2</v>
      </c>
      <c r="GZ3802" s="81">
        <v>2.6002430136060575</v>
      </c>
    </row>
    <row r="3803" spans="98:208" x14ac:dyDescent="0.25">
      <c r="CT3803" s="81" t="s">
        <v>155</v>
      </c>
      <c r="CU3803" s="81" t="s">
        <v>477</v>
      </c>
      <c r="CV3803" s="81" t="s">
        <v>458</v>
      </c>
      <c r="CW3803" s="81">
        <v>2024</v>
      </c>
      <c r="CX3803" s="81">
        <v>0</v>
      </c>
      <c r="CY3803" s="81">
        <v>0</v>
      </c>
      <c r="CZ3803" s="81">
        <v>0</v>
      </c>
      <c r="DA3803" s="81">
        <v>0</v>
      </c>
      <c r="DB3803" s="81">
        <v>9129.7460702387561</v>
      </c>
      <c r="DC3803" s="81">
        <v>233.23007680799569</v>
      </c>
      <c r="DD3803" s="81">
        <v>8896.5159934307612</v>
      </c>
      <c r="DE3803" s="81">
        <v>0</v>
      </c>
      <c r="DF3803" s="81">
        <v>2.6002430136066303</v>
      </c>
      <c r="DG3803" s="81">
        <v>2.6002430136066303</v>
      </c>
      <c r="DH3803" s="81">
        <v>2.6002430136066303</v>
      </c>
      <c r="DI3803" s="81">
        <v>2.6002430136066303</v>
      </c>
      <c r="DJ3803" s="81">
        <v>3.5869606721167391E-6</v>
      </c>
      <c r="DL3803" s="81">
        <v>0</v>
      </c>
      <c r="DM3803" s="81">
        <v>9.3269694277532943E-6</v>
      </c>
      <c r="DN3803" s="81">
        <v>9.3269694277532943E-6</v>
      </c>
      <c r="DO3803" s="81">
        <v>0</v>
      </c>
      <c r="DP3803" s="81">
        <v>9.3269694277532943E-6</v>
      </c>
      <c r="DQ3803" s="81">
        <v>9.3269694277532943E-6</v>
      </c>
      <c r="DR3803" s="81">
        <v>0</v>
      </c>
      <c r="DS3803" s="81">
        <v>9.3269694277532943E-6</v>
      </c>
      <c r="DT3803" s="81">
        <v>9.3269694277532943E-6</v>
      </c>
      <c r="DU3803" s="81">
        <v>0</v>
      </c>
      <c r="DV3803" s="81">
        <v>9.3269694277532943E-6</v>
      </c>
      <c r="DW3803" s="81">
        <v>9.3269694277532943E-6</v>
      </c>
      <c r="GE3803" s="81" t="s">
        <v>449</v>
      </c>
      <c r="GF3803" s="81" t="s">
        <v>155</v>
      </c>
      <c r="GG3803" s="81" t="s">
        <v>479</v>
      </c>
      <c r="GH3803" s="81" t="s">
        <v>451</v>
      </c>
      <c r="GI3803" s="81">
        <v>2028</v>
      </c>
      <c r="GJ3803" s="81" t="s">
        <v>201</v>
      </c>
      <c r="GK3803" s="81">
        <v>247.2729921649524</v>
      </c>
      <c r="GL3803" s="81">
        <v>280.23087399999997</v>
      </c>
      <c r="GM3803" s="81">
        <v>2028</v>
      </c>
      <c r="GN3803" s="81" t="s">
        <v>173</v>
      </c>
      <c r="GO3803" s="81">
        <v>1.1148832299820636E-2</v>
      </c>
      <c r="GP3803" s="81">
        <v>10</v>
      </c>
      <c r="GQ3803" s="81">
        <v>0</v>
      </c>
      <c r="GR3803" s="81" t="s">
        <v>448</v>
      </c>
      <c r="GS3803" s="81">
        <v>1.1148832299820636E-2</v>
      </c>
      <c r="GT3803" s="81">
        <v>2.7568051219219165</v>
      </c>
      <c r="GU3803" s="81">
        <v>1.1148832299820636E-2</v>
      </c>
      <c r="GV3803" s="81">
        <v>2.7568051219219165</v>
      </c>
      <c r="GW3803" s="81">
        <v>1.1148832299820636E-2</v>
      </c>
      <c r="GX3803" s="81">
        <v>2.7568051219219165</v>
      </c>
      <c r="GY3803" s="81">
        <v>1.1148832299820636E-2</v>
      </c>
      <c r="GZ3803" s="81">
        <v>2.7568051219219165</v>
      </c>
    </row>
    <row r="3804" spans="98:208" x14ac:dyDescent="0.25">
      <c r="CT3804" s="81" t="s">
        <v>155</v>
      </c>
      <c r="CU3804" s="81" t="s">
        <v>477</v>
      </c>
      <c r="CV3804" s="81" t="s">
        <v>458</v>
      </c>
      <c r="CW3804" s="81">
        <v>2025</v>
      </c>
      <c r="CX3804" s="81">
        <v>0</v>
      </c>
      <c r="CY3804" s="81">
        <v>0</v>
      </c>
      <c r="CZ3804" s="81">
        <v>0</v>
      </c>
      <c r="DA3804" s="81">
        <v>0</v>
      </c>
      <c r="DB3804" s="81">
        <v>9129.7460702387561</v>
      </c>
      <c r="DC3804" s="81">
        <v>233.23007680799569</v>
      </c>
      <c r="DD3804" s="81">
        <v>8896.5159934307612</v>
      </c>
      <c r="DE3804" s="81">
        <v>0</v>
      </c>
      <c r="DF3804" s="81">
        <v>2.6002430136066303</v>
      </c>
      <c r="DG3804" s="81">
        <v>2.6002430136066303</v>
      </c>
      <c r="DH3804" s="81">
        <v>2.6002430136066303</v>
      </c>
      <c r="DI3804" s="81">
        <v>2.6002430136066303</v>
      </c>
      <c r="DJ3804" s="81">
        <v>3.5869606721167391E-6</v>
      </c>
      <c r="DL3804" s="81">
        <v>0</v>
      </c>
      <c r="DM3804" s="81">
        <v>9.3269694277532943E-6</v>
      </c>
      <c r="DN3804" s="81">
        <v>9.3269694277532943E-6</v>
      </c>
      <c r="DO3804" s="81">
        <v>0</v>
      </c>
      <c r="DP3804" s="81">
        <v>9.3269694277532943E-6</v>
      </c>
      <c r="DQ3804" s="81">
        <v>9.3269694277532943E-6</v>
      </c>
      <c r="DR3804" s="81">
        <v>0</v>
      </c>
      <c r="DS3804" s="81">
        <v>9.3269694277532943E-6</v>
      </c>
      <c r="DT3804" s="81">
        <v>9.3269694277532943E-6</v>
      </c>
      <c r="DU3804" s="81">
        <v>0</v>
      </c>
      <c r="DV3804" s="81">
        <v>9.3269694277532943E-6</v>
      </c>
      <c r="DW3804" s="81">
        <v>9.3269694277532943E-6</v>
      </c>
      <c r="GE3804" s="81" t="s">
        <v>449</v>
      </c>
      <c r="GF3804" s="81" t="s">
        <v>155</v>
      </c>
      <c r="GG3804" s="81" t="s">
        <v>479</v>
      </c>
      <c r="GH3804" s="81" t="s">
        <v>451</v>
      </c>
      <c r="GI3804" s="81">
        <v>2029</v>
      </c>
      <c r="GJ3804" s="81" t="s">
        <v>201</v>
      </c>
      <c r="GK3804" s="81">
        <v>247.2729921649524</v>
      </c>
      <c r="GL3804" s="81">
        <v>280.23087399999997</v>
      </c>
      <c r="GM3804" s="81">
        <v>2029</v>
      </c>
      <c r="GN3804" s="81" t="s">
        <v>173</v>
      </c>
      <c r="GO3804" s="81">
        <v>1.1148832299820636E-2</v>
      </c>
      <c r="GP3804" s="81">
        <v>10</v>
      </c>
      <c r="GQ3804" s="81">
        <v>0</v>
      </c>
      <c r="GR3804" s="81" t="s">
        <v>448</v>
      </c>
      <c r="GS3804" s="81">
        <v>1.1148832299820636E-2</v>
      </c>
      <c r="GT3804" s="81">
        <v>2.7568051219219165</v>
      </c>
      <c r="GU3804" s="81">
        <v>1.1148832299820636E-2</v>
      </c>
      <c r="GV3804" s="81">
        <v>2.7568051219219165</v>
      </c>
      <c r="GW3804" s="81">
        <v>1.1148832299820636E-2</v>
      </c>
      <c r="GX3804" s="81">
        <v>2.7568051219219165</v>
      </c>
      <c r="GY3804" s="81">
        <v>1.1148832299820636E-2</v>
      </c>
      <c r="GZ3804" s="81">
        <v>2.7568051219219165</v>
      </c>
    </row>
    <row r="3805" spans="98:208" x14ac:dyDescent="0.25">
      <c r="CT3805" s="81" t="s">
        <v>155</v>
      </c>
      <c r="CU3805" s="81" t="s">
        <v>477</v>
      </c>
      <c r="CV3805" s="81" t="s">
        <v>458</v>
      </c>
      <c r="CW3805" s="81">
        <v>2026</v>
      </c>
      <c r="CX3805" s="81">
        <v>0</v>
      </c>
      <c r="CY3805" s="81">
        <v>0</v>
      </c>
      <c r="CZ3805" s="81">
        <v>0</v>
      </c>
      <c r="DA3805" s="81">
        <v>0</v>
      </c>
      <c r="DB3805" s="81">
        <v>9129.7460702387561</v>
      </c>
      <c r="DC3805" s="81">
        <v>233.23007680799569</v>
      </c>
      <c r="DD3805" s="81">
        <v>8896.5159934307612</v>
      </c>
      <c r="DE3805" s="81">
        <v>0</v>
      </c>
      <c r="DF3805" s="81">
        <v>2.6002430136066303</v>
      </c>
      <c r="DG3805" s="81">
        <v>2.6002430136066303</v>
      </c>
      <c r="DH3805" s="81">
        <v>2.6002430136066303</v>
      </c>
      <c r="DI3805" s="81">
        <v>2.6002430136066303</v>
      </c>
      <c r="DJ3805" s="81">
        <v>3.5869606721167391E-6</v>
      </c>
      <c r="DL3805" s="81">
        <v>0</v>
      </c>
      <c r="DM3805" s="81">
        <v>9.3269694277532943E-6</v>
      </c>
      <c r="DN3805" s="81">
        <v>9.3269694277532943E-6</v>
      </c>
      <c r="DO3805" s="81">
        <v>0</v>
      </c>
      <c r="DP3805" s="81">
        <v>9.3269694277532943E-6</v>
      </c>
      <c r="DQ3805" s="81">
        <v>9.3269694277532943E-6</v>
      </c>
      <c r="DR3805" s="81">
        <v>0</v>
      </c>
      <c r="DS3805" s="81">
        <v>9.3269694277532943E-6</v>
      </c>
      <c r="DT3805" s="81">
        <v>9.3269694277532943E-6</v>
      </c>
      <c r="DU3805" s="81">
        <v>0</v>
      </c>
      <c r="DV3805" s="81">
        <v>9.3269694277532943E-6</v>
      </c>
      <c r="DW3805" s="81">
        <v>9.3269694277532943E-6</v>
      </c>
      <c r="GE3805" s="81" t="s">
        <v>449</v>
      </c>
      <c r="GF3805" s="81" t="s">
        <v>155</v>
      </c>
      <c r="GG3805" s="81" t="s">
        <v>479</v>
      </c>
      <c r="GH3805" s="81" t="s">
        <v>451</v>
      </c>
      <c r="GI3805" s="81">
        <v>2030</v>
      </c>
      <c r="GJ3805" s="81" t="s">
        <v>201</v>
      </c>
      <c r="GK3805" s="81">
        <v>247.2729921649524</v>
      </c>
      <c r="GL3805" s="81">
        <v>280.23087399999997</v>
      </c>
      <c r="GM3805" s="81">
        <v>2030</v>
      </c>
      <c r="GN3805" s="81" t="s">
        <v>173</v>
      </c>
      <c r="GO3805" s="81">
        <v>1.1148832299820636E-2</v>
      </c>
      <c r="GP3805" s="81">
        <v>10</v>
      </c>
      <c r="GQ3805" s="81">
        <v>0</v>
      </c>
      <c r="GR3805" s="81" t="s">
        <v>448</v>
      </c>
      <c r="GS3805" s="81">
        <v>0</v>
      </c>
      <c r="GT3805" s="81">
        <v>0</v>
      </c>
      <c r="GU3805" s="81">
        <v>1.1148832299820636E-2</v>
      </c>
      <c r="GV3805" s="81">
        <v>2.7568051219219165</v>
      </c>
      <c r="GW3805" s="81">
        <v>1.1148832299820636E-2</v>
      </c>
      <c r="GX3805" s="81">
        <v>2.7568051219219165</v>
      </c>
      <c r="GY3805" s="81">
        <v>1.1148832299820636E-2</v>
      </c>
      <c r="GZ3805" s="81">
        <v>2.7568051219219165</v>
      </c>
    </row>
    <row r="3806" spans="98:208" x14ac:dyDescent="0.25">
      <c r="CT3806" s="81" t="s">
        <v>155</v>
      </c>
      <c r="CU3806" s="81" t="s">
        <v>477</v>
      </c>
      <c r="CV3806" s="81" t="s">
        <v>458</v>
      </c>
      <c r="CW3806" s="81">
        <v>2027</v>
      </c>
      <c r="CX3806" s="81">
        <v>0</v>
      </c>
      <c r="CY3806" s="81">
        <v>0</v>
      </c>
      <c r="CZ3806" s="81">
        <v>0</v>
      </c>
      <c r="DA3806" s="81">
        <v>0</v>
      </c>
      <c r="DB3806" s="81">
        <v>9129.7460702387561</v>
      </c>
      <c r="DC3806" s="81">
        <v>233.23007680799569</v>
      </c>
      <c r="DD3806" s="81">
        <v>8896.5159934307612</v>
      </c>
      <c r="DE3806" s="81">
        <v>0</v>
      </c>
      <c r="DF3806" s="81">
        <v>2.6002430136066303</v>
      </c>
      <c r="DG3806" s="81">
        <v>2.6002430136066303</v>
      </c>
      <c r="DH3806" s="81">
        <v>2.6002430136066303</v>
      </c>
      <c r="DI3806" s="81">
        <v>2.6002430136066303</v>
      </c>
      <c r="DJ3806" s="81">
        <v>3.5869606721167391E-6</v>
      </c>
      <c r="DL3806" s="81">
        <v>0</v>
      </c>
      <c r="DM3806" s="81">
        <v>9.3269694277532943E-6</v>
      </c>
      <c r="DN3806" s="81">
        <v>9.3269694277532943E-6</v>
      </c>
      <c r="DO3806" s="81">
        <v>0</v>
      </c>
      <c r="DP3806" s="81">
        <v>9.3269694277532943E-6</v>
      </c>
      <c r="DQ3806" s="81">
        <v>9.3269694277532943E-6</v>
      </c>
      <c r="DR3806" s="81">
        <v>0</v>
      </c>
      <c r="DS3806" s="81">
        <v>9.3269694277532943E-6</v>
      </c>
      <c r="DT3806" s="81">
        <v>9.3269694277532943E-6</v>
      </c>
      <c r="DU3806" s="81">
        <v>0</v>
      </c>
      <c r="DV3806" s="81">
        <v>9.3269694277532943E-6</v>
      </c>
      <c r="DW3806" s="81">
        <v>9.3269694277532943E-6</v>
      </c>
      <c r="GE3806" s="81" t="s">
        <v>449</v>
      </c>
      <c r="GF3806" s="81" t="s">
        <v>155</v>
      </c>
      <c r="GG3806" s="81" t="s">
        <v>479</v>
      </c>
      <c r="GH3806" s="81" t="s">
        <v>451</v>
      </c>
      <c r="GI3806" s="81">
        <v>2031</v>
      </c>
      <c r="GJ3806" s="81" t="s">
        <v>201</v>
      </c>
      <c r="GK3806" s="81">
        <v>247.2729921649524</v>
      </c>
      <c r="GL3806" s="81">
        <v>280.23087399999997</v>
      </c>
      <c r="GM3806" s="81">
        <v>2031</v>
      </c>
      <c r="GN3806" s="81" t="s">
        <v>173</v>
      </c>
      <c r="GO3806" s="81">
        <v>1.1148832299820636E-2</v>
      </c>
      <c r="GP3806" s="81">
        <v>10</v>
      </c>
      <c r="GQ3806" s="81">
        <v>0</v>
      </c>
      <c r="GR3806" s="81" t="s">
        <v>448</v>
      </c>
      <c r="GS3806" s="81">
        <v>0</v>
      </c>
      <c r="GT3806" s="81">
        <v>0</v>
      </c>
      <c r="GU3806" s="81">
        <v>0</v>
      </c>
      <c r="GV3806" s="81">
        <v>0</v>
      </c>
      <c r="GW3806" s="81">
        <v>1.1148832299820636E-2</v>
      </c>
      <c r="GX3806" s="81">
        <v>2.7568051219219165</v>
      </c>
      <c r="GY3806" s="81">
        <v>1.1148832299820636E-2</v>
      </c>
      <c r="GZ3806" s="81">
        <v>2.7568051219219165</v>
      </c>
    </row>
    <row r="3807" spans="98:208" x14ac:dyDescent="0.25">
      <c r="CT3807" s="81" t="s">
        <v>155</v>
      </c>
      <c r="CU3807" s="81" t="s">
        <v>477</v>
      </c>
      <c r="CV3807" s="81" t="s">
        <v>458</v>
      </c>
      <c r="CW3807" s="81">
        <v>2028</v>
      </c>
      <c r="CX3807" s="81">
        <v>0</v>
      </c>
      <c r="CY3807" s="81">
        <v>0</v>
      </c>
      <c r="CZ3807" s="81">
        <v>0</v>
      </c>
      <c r="DA3807" s="81">
        <v>0</v>
      </c>
      <c r="DB3807" s="81">
        <v>9534.9220877117641</v>
      </c>
      <c r="DC3807" s="81">
        <v>247.27299216500691</v>
      </c>
      <c r="DD3807" s="81">
        <v>9287.6490955467561</v>
      </c>
      <c r="DE3807" s="81">
        <v>0</v>
      </c>
      <c r="DF3807" s="81">
        <v>2.756805121922524</v>
      </c>
      <c r="DG3807" s="81">
        <v>2.756805121922524</v>
      </c>
      <c r="DH3807" s="81">
        <v>2.756805121922524</v>
      </c>
      <c r="DI3807" s="81">
        <v>2.756805121922524</v>
      </c>
      <c r="DJ3807" s="81">
        <v>3.5869606721167391E-6</v>
      </c>
      <c r="DL3807" s="81">
        <v>0</v>
      </c>
      <c r="DM3807" s="81">
        <v>9.8885515530260865E-6</v>
      </c>
      <c r="DN3807" s="81">
        <v>9.8885515530260865E-6</v>
      </c>
      <c r="DO3807" s="81">
        <v>0</v>
      </c>
      <c r="DP3807" s="81">
        <v>9.8885515530260865E-6</v>
      </c>
      <c r="DQ3807" s="81">
        <v>9.8885515530260865E-6</v>
      </c>
      <c r="DR3807" s="81">
        <v>0</v>
      </c>
      <c r="DS3807" s="81">
        <v>9.8885515530260865E-6</v>
      </c>
      <c r="DT3807" s="81">
        <v>9.8885515530260865E-6</v>
      </c>
      <c r="DU3807" s="81">
        <v>0</v>
      </c>
      <c r="DV3807" s="81">
        <v>9.8885515530260865E-6</v>
      </c>
      <c r="DW3807" s="81">
        <v>9.8885515530260865E-6</v>
      </c>
      <c r="GE3807" s="81" t="s">
        <v>449</v>
      </c>
      <c r="GF3807" s="81" t="s">
        <v>155</v>
      </c>
      <c r="GG3807" s="81" t="s">
        <v>479</v>
      </c>
      <c r="GH3807" s="81" t="s">
        <v>451</v>
      </c>
      <c r="GI3807" s="81">
        <v>2032</v>
      </c>
      <c r="GJ3807" s="81" t="s">
        <v>201</v>
      </c>
      <c r="GK3807" s="81">
        <v>247.2729921649524</v>
      </c>
      <c r="GL3807" s="81">
        <v>280.23087399999997</v>
      </c>
      <c r="GM3807" s="81">
        <v>2032</v>
      </c>
      <c r="GN3807" s="81" t="s">
        <v>173</v>
      </c>
      <c r="GO3807" s="81">
        <v>1.1148832299820636E-2</v>
      </c>
      <c r="GP3807" s="81">
        <v>10</v>
      </c>
      <c r="GQ3807" s="81">
        <v>0</v>
      </c>
      <c r="GR3807" s="81" t="s">
        <v>448</v>
      </c>
      <c r="GS3807" s="81">
        <v>0</v>
      </c>
      <c r="GT3807" s="81">
        <v>0</v>
      </c>
      <c r="GU3807" s="81">
        <v>0</v>
      </c>
      <c r="GV3807" s="81">
        <v>0</v>
      </c>
      <c r="GW3807" s="81">
        <v>0</v>
      </c>
      <c r="GX3807" s="81">
        <v>0</v>
      </c>
      <c r="GY3807" s="81">
        <v>1.1148832299820636E-2</v>
      </c>
      <c r="GZ3807" s="81">
        <v>2.7568051219219165</v>
      </c>
    </row>
    <row r="3808" spans="98:208" x14ac:dyDescent="0.25">
      <c r="CT3808" s="81" t="s">
        <v>155</v>
      </c>
      <c r="CU3808" s="81" t="s">
        <v>477</v>
      </c>
      <c r="CV3808" s="81" t="s">
        <v>458</v>
      </c>
      <c r="CW3808" s="81">
        <v>2029</v>
      </c>
      <c r="CX3808" s="81">
        <v>0</v>
      </c>
      <c r="CY3808" s="81">
        <v>0</v>
      </c>
      <c r="CZ3808" s="81">
        <v>0</v>
      </c>
      <c r="DA3808" s="81">
        <v>0</v>
      </c>
      <c r="DB3808" s="81">
        <v>9534.9220877117641</v>
      </c>
      <c r="DC3808" s="81">
        <v>247.27299216500691</v>
      </c>
      <c r="DD3808" s="81">
        <v>9287.6490955467561</v>
      </c>
      <c r="DE3808" s="81">
        <v>0</v>
      </c>
      <c r="DF3808" s="81">
        <v>2.756805121922524</v>
      </c>
      <c r="DG3808" s="81">
        <v>2.756805121922524</v>
      </c>
      <c r="DH3808" s="81">
        <v>2.756805121922524</v>
      </c>
      <c r="DI3808" s="81">
        <v>2.756805121922524</v>
      </c>
      <c r="DJ3808" s="81">
        <v>3.5869606721167391E-6</v>
      </c>
      <c r="DL3808" s="81">
        <v>0</v>
      </c>
      <c r="DM3808" s="81">
        <v>9.8885515530260865E-6</v>
      </c>
      <c r="DN3808" s="81">
        <v>9.8885515530260865E-6</v>
      </c>
      <c r="DO3808" s="81">
        <v>0</v>
      </c>
      <c r="DP3808" s="81">
        <v>9.8885515530260865E-6</v>
      </c>
      <c r="DQ3808" s="81">
        <v>9.8885515530260865E-6</v>
      </c>
      <c r="DR3808" s="81">
        <v>0</v>
      </c>
      <c r="DS3808" s="81">
        <v>9.8885515530260865E-6</v>
      </c>
      <c r="DT3808" s="81">
        <v>9.8885515530260865E-6</v>
      </c>
      <c r="DU3808" s="81">
        <v>0</v>
      </c>
      <c r="DV3808" s="81">
        <v>9.8885515530260865E-6</v>
      </c>
      <c r="DW3808" s="81">
        <v>9.8885515530260865E-6</v>
      </c>
      <c r="GE3808" s="81" t="s">
        <v>449</v>
      </c>
      <c r="GF3808" s="81" t="s">
        <v>155</v>
      </c>
      <c r="GG3808" s="81" t="s">
        <v>479</v>
      </c>
      <c r="GH3808" s="81" t="s">
        <v>452</v>
      </c>
      <c r="GI3808" s="81">
        <v>2021</v>
      </c>
      <c r="GJ3808" s="81" t="s">
        <v>201</v>
      </c>
      <c r="GK3808" s="81">
        <v>0.69641821681222937</v>
      </c>
      <c r="GL3808" s="81">
        <v>280.23087399999997</v>
      </c>
      <c r="GM3808" s="81">
        <v>2021</v>
      </c>
      <c r="GN3808" s="81" t="s">
        <v>173</v>
      </c>
      <c r="GO3808" s="81">
        <v>1.1148832299820636E-2</v>
      </c>
      <c r="GP3808" s="81">
        <v>10</v>
      </c>
      <c r="GQ3808" s="81">
        <v>0</v>
      </c>
      <c r="GR3808" s="81" t="s">
        <v>448</v>
      </c>
      <c r="GS3808" s="81">
        <v>1.1148832299820636E-2</v>
      </c>
      <c r="GT3808" s="81">
        <v>7.7642499097796734E-3</v>
      </c>
      <c r="GU3808" s="81">
        <v>1.1148832299820636E-2</v>
      </c>
      <c r="GV3808" s="81">
        <v>7.7642499097796734E-3</v>
      </c>
      <c r="GW3808" s="81">
        <v>0</v>
      </c>
      <c r="GX3808" s="81">
        <v>0</v>
      </c>
      <c r="GY3808" s="81">
        <v>0</v>
      </c>
      <c r="GZ3808" s="81">
        <v>0</v>
      </c>
    </row>
    <row r="3809" spans="98:208" x14ac:dyDescent="0.25">
      <c r="CT3809" s="81" t="s">
        <v>155</v>
      </c>
      <c r="CU3809" s="81" t="s">
        <v>477</v>
      </c>
      <c r="CV3809" s="81" t="s">
        <v>458</v>
      </c>
      <c r="CW3809" s="81">
        <v>2030</v>
      </c>
      <c r="CX3809" s="81">
        <v>0</v>
      </c>
      <c r="CY3809" s="81">
        <v>0</v>
      </c>
      <c r="CZ3809" s="81">
        <v>0</v>
      </c>
      <c r="DA3809" s="81">
        <v>0</v>
      </c>
      <c r="DB3809" s="81">
        <v>9534.9220877117641</v>
      </c>
      <c r="DC3809" s="81">
        <v>247.27299216500691</v>
      </c>
      <c r="DD3809" s="81">
        <v>9287.6490955467561</v>
      </c>
      <c r="DE3809" s="81">
        <v>0</v>
      </c>
      <c r="DF3809" s="81">
        <v>0</v>
      </c>
      <c r="DG3809" s="81">
        <v>2.756805121922524</v>
      </c>
      <c r="DH3809" s="81">
        <v>2.756805121922524</v>
      </c>
      <c r="DI3809" s="81">
        <v>2.756805121922524</v>
      </c>
      <c r="DJ3809" s="81">
        <v>3.5869606721167391E-6</v>
      </c>
      <c r="DL3809" s="81">
        <v>0</v>
      </c>
      <c r="DM3809" s="81">
        <v>0</v>
      </c>
      <c r="DN3809" s="81">
        <v>0</v>
      </c>
      <c r="DO3809" s="81">
        <v>0</v>
      </c>
      <c r="DP3809" s="81">
        <v>9.8885515530260865E-6</v>
      </c>
      <c r="DQ3809" s="81">
        <v>9.8885515530260865E-6</v>
      </c>
      <c r="DR3809" s="81">
        <v>0</v>
      </c>
      <c r="DS3809" s="81">
        <v>9.8885515530260865E-6</v>
      </c>
      <c r="DT3809" s="81">
        <v>9.8885515530260865E-6</v>
      </c>
      <c r="DU3809" s="81">
        <v>0</v>
      </c>
      <c r="DV3809" s="81">
        <v>9.8885515530260865E-6</v>
      </c>
      <c r="DW3809" s="81">
        <v>9.8885515530260865E-6</v>
      </c>
      <c r="GE3809" s="81" t="s">
        <v>449</v>
      </c>
      <c r="GF3809" s="81" t="s">
        <v>155</v>
      </c>
      <c r="GG3809" s="81" t="s">
        <v>479</v>
      </c>
      <c r="GH3809" s="81" t="s">
        <v>452</v>
      </c>
      <c r="GI3809" s="81">
        <v>2022</v>
      </c>
      <c r="GJ3809" s="81" t="s">
        <v>201</v>
      </c>
      <c r="GK3809" s="81">
        <v>0.69641821681222937</v>
      </c>
      <c r="GL3809" s="81">
        <v>280.23087399999997</v>
      </c>
      <c r="GM3809" s="81">
        <v>2022</v>
      </c>
      <c r="GN3809" s="81" t="s">
        <v>173</v>
      </c>
      <c r="GO3809" s="81">
        <v>1.1148832299820636E-2</v>
      </c>
      <c r="GP3809" s="81">
        <v>10</v>
      </c>
      <c r="GQ3809" s="81">
        <v>0</v>
      </c>
      <c r="GR3809" s="81" t="s">
        <v>448</v>
      </c>
      <c r="GS3809" s="81">
        <v>1.1148832299820636E-2</v>
      </c>
      <c r="GT3809" s="81">
        <v>7.7642499097796734E-3</v>
      </c>
      <c r="GU3809" s="81">
        <v>1.1148832299820636E-2</v>
      </c>
      <c r="GV3809" s="81">
        <v>7.7642499097796734E-3</v>
      </c>
      <c r="GW3809" s="81">
        <v>1.1148832299820636E-2</v>
      </c>
      <c r="GX3809" s="81">
        <v>7.7642499097796734E-3</v>
      </c>
      <c r="GY3809" s="81">
        <v>0</v>
      </c>
      <c r="GZ3809" s="81">
        <v>0</v>
      </c>
    </row>
    <row r="3810" spans="98:208" x14ac:dyDescent="0.25">
      <c r="CT3810" s="81" t="s">
        <v>155</v>
      </c>
      <c r="CU3810" s="81" t="s">
        <v>477</v>
      </c>
      <c r="CV3810" s="81" t="s">
        <v>458</v>
      </c>
      <c r="CW3810" s="81">
        <v>2031</v>
      </c>
      <c r="CX3810" s="81">
        <v>0</v>
      </c>
      <c r="CY3810" s="81">
        <v>0</v>
      </c>
      <c r="CZ3810" s="81">
        <v>0</v>
      </c>
      <c r="DA3810" s="81">
        <v>0</v>
      </c>
      <c r="DB3810" s="81">
        <v>9534.9220877117641</v>
      </c>
      <c r="DC3810" s="81">
        <v>247.27299216500691</v>
      </c>
      <c r="DD3810" s="81">
        <v>9287.6490955467561</v>
      </c>
      <c r="DE3810" s="81">
        <v>0</v>
      </c>
      <c r="DF3810" s="81">
        <v>0</v>
      </c>
      <c r="DG3810" s="81">
        <v>0</v>
      </c>
      <c r="DH3810" s="81">
        <v>2.756805121922524</v>
      </c>
      <c r="DI3810" s="81">
        <v>2.756805121922524</v>
      </c>
      <c r="DJ3810" s="81">
        <v>3.5869606721167391E-6</v>
      </c>
      <c r="DL3810" s="81">
        <v>0</v>
      </c>
      <c r="DM3810" s="81">
        <v>0</v>
      </c>
      <c r="DN3810" s="81">
        <v>0</v>
      </c>
      <c r="DO3810" s="81">
        <v>0</v>
      </c>
      <c r="DP3810" s="81">
        <v>0</v>
      </c>
      <c r="DQ3810" s="81">
        <v>0</v>
      </c>
      <c r="DR3810" s="81">
        <v>0</v>
      </c>
      <c r="DS3810" s="81">
        <v>9.8885515530260865E-6</v>
      </c>
      <c r="DT3810" s="81">
        <v>9.8885515530260865E-6</v>
      </c>
      <c r="DU3810" s="81">
        <v>0</v>
      </c>
      <c r="DV3810" s="81">
        <v>9.8885515530260865E-6</v>
      </c>
      <c r="DW3810" s="81">
        <v>9.8885515530260865E-6</v>
      </c>
      <c r="GE3810" s="81" t="s">
        <v>449</v>
      </c>
      <c r="GF3810" s="81" t="s">
        <v>155</v>
      </c>
      <c r="GG3810" s="81" t="s">
        <v>479</v>
      </c>
      <c r="GH3810" s="81" t="s">
        <v>452</v>
      </c>
      <c r="GI3810" s="81">
        <v>2023</v>
      </c>
      <c r="GJ3810" s="81" t="s">
        <v>201</v>
      </c>
      <c r="GK3810" s="81">
        <v>0.71896016785821037</v>
      </c>
      <c r="GL3810" s="81">
        <v>280.23087399999997</v>
      </c>
      <c r="GM3810" s="81">
        <v>2023</v>
      </c>
      <c r="GN3810" s="81" t="s">
        <v>173</v>
      </c>
      <c r="GO3810" s="81">
        <v>1.1148832299820636E-2</v>
      </c>
      <c r="GP3810" s="81">
        <v>10</v>
      </c>
      <c r="GQ3810" s="81">
        <v>0</v>
      </c>
      <c r="GR3810" s="81" t="s">
        <v>448</v>
      </c>
      <c r="GS3810" s="81">
        <v>1.1148832299820636E-2</v>
      </c>
      <c r="GT3810" s="81">
        <v>8.0155663417020816E-3</v>
      </c>
      <c r="GU3810" s="81">
        <v>1.1148832299820636E-2</v>
      </c>
      <c r="GV3810" s="81">
        <v>8.0155663417020816E-3</v>
      </c>
      <c r="GW3810" s="81">
        <v>1.1148832299820636E-2</v>
      </c>
      <c r="GX3810" s="81">
        <v>8.0155663417020816E-3</v>
      </c>
      <c r="GY3810" s="81">
        <v>1.1148832299820636E-2</v>
      </c>
      <c r="GZ3810" s="81">
        <v>8.0155663417020816E-3</v>
      </c>
    </row>
    <row r="3811" spans="98:208" x14ac:dyDescent="0.25">
      <c r="CT3811" s="81" t="s">
        <v>155</v>
      </c>
      <c r="CU3811" s="81" t="s">
        <v>477</v>
      </c>
      <c r="CV3811" s="81" t="s">
        <v>458</v>
      </c>
      <c r="CW3811" s="81">
        <v>2032</v>
      </c>
      <c r="CX3811" s="81">
        <v>0</v>
      </c>
      <c r="CY3811" s="81">
        <v>0</v>
      </c>
      <c r="CZ3811" s="81">
        <v>0</v>
      </c>
      <c r="DA3811" s="81">
        <v>0</v>
      </c>
      <c r="DB3811" s="81">
        <v>9534.9220877117641</v>
      </c>
      <c r="DC3811" s="81">
        <v>247.27299216500691</v>
      </c>
      <c r="DD3811" s="81">
        <v>9287.6490955467561</v>
      </c>
      <c r="DE3811" s="81">
        <v>0</v>
      </c>
      <c r="DF3811" s="81">
        <v>0</v>
      </c>
      <c r="DG3811" s="81">
        <v>0</v>
      </c>
      <c r="DH3811" s="81">
        <v>0</v>
      </c>
      <c r="DI3811" s="81">
        <v>2.756805121922524</v>
      </c>
      <c r="DJ3811" s="81">
        <v>3.5869606721167391E-6</v>
      </c>
      <c r="DL3811" s="81">
        <v>0</v>
      </c>
      <c r="DM3811" s="81">
        <v>0</v>
      </c>
      <c r="DN3811" s="81">
        <v>0</v>
      </c>
      <c r="DO3811" s="81">
        <v>0</v>
      </c>
      <c r="DP3811" s="81">
        <v>0</v>
      </c>
      <c r="DQ3811" s="81">
        <v>0</v>
      </c>
      <c r="DR3811" s="81">
        <v>0</v>
      </c>
      <c r="DS3811" s="81">
        <v>0</v>
      </c>
      <c r="DT3811" s="81">
        <v>0</v>
      </c>
      <c r="DU3811" s="81">
        <v>0</v>
      </c>
      <c r="DV3811" s="81">
        <v>9.8885515530260865E-6</v>
      </c>
      <c r="DW3811" s="81">
        <v>9.8885515530260865E-6</v>
      </c>
      <c r="GE3811" s="81" t="s">
        <v>449</v>
      </c>
      <c r="GF3811" s="81" t="s">
        <v>155</v>
      </c>
      <c r="GG3811" s="81" t="s">
        <v>479</v>
      </c>
      <c r="GH3811" s="81" t="s">
        <v>452</v>
      </c>
      <c r="GI3811" s="81">
        <v>2024</v>
      </c>
      <c r="GJ3811" s="81" t="s">
        <v>201</v>
      </c>
      <c r="GK3811" s="81">
        <v>0.71896016785821037</v>
      </c>
      <c r="GL3811" s="81">
        <v>280.23087399999997</v>
      </c>
      <c r="GM3811" s="81">
        <v>2024</v>
      </c>
      <c r="GN3811" s="81" t="s">
        <v>173</v>
      </c>
      <c r="GO3811" s="81">
        <v>1.1148832299820636E-2</v>
      </c>
      <c r="GP3811" s="81">
        <v>10</v>
      </c>
      <c r="GQ3811" s="81">
        <v>0</v>
      </c>
      <c r="GR3811" s="81" t="s">
        <v>448</v>
      </c>
      <c r="GS3811" s="81">
        <v>1.1148832299820636E-2</v>
      </c>
      <c r="GT3811" s="81">
        <v>8.0155663417020816E-3</v>
      </c>
      <c r="GU3811" s="81">
        <v>1.1148832299820636E-2</v>
      </c>
      <c r="GV3811" s="81">
        <v>8.0155663417020816E-3</v>
      </c>
      <c r="GW3811" s="81">
        <v>1.1148832299820636E-2</v>
      </c>
      <c r="GX3811" s="81">
        <v>8.0155663417020816E-3</v>
      </c>
      <c r="GY3811" s="81">
        <v>1.1148832299820636E-2</v>
      </c>
      <c r="GZ3811" s="81">
        <v>8.0155663417020816E-3</v>
      </c>
    </row>
    <row r="3812" spans="98:208" x14ac:dyDescent="0.25">
      <c r="CT3812" s="81" t="s">
        <v>155</v>
      </c>
      <c r="CU3812" s="81" t="s">
        <v>477</v>
      </c>
      <c r="CV3812" s="81" t="s">
        <v>459</v>
      </c>
      <c r="CW3812" s="81">
        <v>2020</v>
      </c>
      <c r="CX3812" s="81">
        <v>0</v>
      </c>
      <c r="CY3812" s="81">
        <v>0</v>
      </c>
      <c r="CZ3812" s="81">
        <v>0</v>
      </c>
      <c r="DA3812" s="81">
        <v>0</v>
      </c>
      <c r="DB3812" s="81">
        <v>5.2405583313015711</v>
      </c>
      <c r="DC3812" s="81">
        <v>0.69641821681222682</v>
      </c>
      <c r="DD3812" s="81">
        <v>2.9419641522810371</v>
      </c>
      <c r="DE3812" s="81">
        <v>1.602175962208308</v>
      </c>
      <c r="DF3812" s="81">
        <v>7.7642499097796448E-3</v>
      </c>
      <c r="DG3812" s="81">
        <v>0</v>
      </c>
      <c r="DH3812" s="81">
        <v>0</v>
      </c>
      <c r="DI3812" s="81">
        <v>0</v>
      </c>
      <c r="DJ3812" s="81">
        <v>1.994583633382347E-5</v>
      </c>
      <c r="DL3812" s="81">
        <v>0</v>
      </c>
      <c r="DM3812" s="81">
        <v>1.5486445795536843E-7</v>
      </c>
      <c r="DN3812" s="81">
        <v>1.5486445795536843E-7</v>
      </c>
      <c r="DO3812" s="81">
        <v>0</v>
      </c>
      <c r="DP3812" s="81">
        <v>0</v>
      </c>
      <c r="DQ3812" s="81">
        <v>0</v>
      </c>
      <c r="DR3812" s="81">
        <v>0</v>
      </c>
      <c r="DS3812" s="81">
        <v>0</v>
      </c>
      <c r="DT3812" s="81">
        <v>0</v>
      </c>
      <c r="DU3812" s="81">
        <v>0</v>
      </c>
      <c r="DV3812" s="81">
        <v>0</v>
      </c>
      <c r="DW3812" s="81">
        <v>0</v>
      </c>
      <c r="GE3812" s="81" t="s">
        <v>449</v>
      </c>
      <c r="GF3812" s="81" t="s">
        <v>155</v>
      </c>
      <c r="GG3812" s="81" t="s">
        <v>479</v>
      </c>
      <c r="GH3812" s="81" t="s">
        <v>452</v>
      </c>
      <c r="GI3812" s="81">
        <v>2025</v>
      </c>
      <c r="GJ3812" s="81" t="s">
        <v>201</v>
      </c>
      <c r="GK3812" s="81">
        <v>0.71896016785821037</v>
      </c>
      <c r="GL3812" s="81">
        <v>280.23087399999997</v>
      </c>
      <c r="GM3812" s="81">
        <v>2025</v>
      </c>
      <c r="GN3812" s="81" t="s">
        <v>173</v>
      </c>
      <c r="GO3812" s="81">
        <v>1.1148832299820636E-2</v>
      </c>
      <c r="GP3812" s="81">
        <v>10</v>
      </c>
      <c r="GQ3812" s="81">
        <v>0</v>
      </c>
      <c r="GR3812" s="81" t="s">
        <v>448</v>
      </c>
      <c r="GS3812" s="81">
        <v>1.1148832299820636E-2</v>
      </c>
      <c r="GT3812" s="81">
        <v>8.0155663417020816E-3</v>
      </c>
      <c r="GU3812" s="81">
        <v>1.1148832299820636E-2</v>
      </c>
      <c r="GV3812" s="81">
        <v>8.0155663417020816E-3</v>
      </c>
      <c r="GW3812" s="81">
        <v>1.1148832299820636E-2</v>
      </c>
      <c r="GX3812" s="81">
        <v>8.0155663417020816E-3</v>
      </c>
      <c r="GY3812" s="81">
        <v>1.1148832299820636E-2</v>
      </c>
      <c r="GZ3812" s="81">
        <v>8.0155663417020816E-3</v>
      </c>
    </row>
    <row r="3813" spans="98:208" x14ac:dyDescent="0.25">
      <c r="CT3813" s="81" t="s">
        <v>155</v>
      </c>
      <c r="CU3813" s="81" t="s">
        <v>477</v>
      </c>
      <c r="CV3813" s="81" t="s">
        <v>459</v>
      </c>
      <c r="CW3813" s="81">
        <v>2021</v>
      </c>
      <c r="CX3813" s="81">
        <v>0</v>
      </c>
      <c r="CY3813" s="81">
        <v>0</v>
      </c>
      <c r="CZ3813" s="81">
        <v>0</v>
      </c>
      <c r="DA3813" s="81">
        <v>0</v>
      </c>
      <c r="DB3813" s="81">
        <v>5.2405583313015711</v>
      </c>
      <c r="DC3813" s="81">
        <v>0.69641821681222682</v>
      </c>
      <c r="DD3813" s="81">
        <v>2.9419641522810371</v>
      </c>
      <c r="DE3813" s="81">
        <v>1.602175962208308</v>
      </c>
      <c r="DF3813" s="81">
        <v>7.7642499097796448E-3</v>
      </c>
      <c r="DG3813" s="81">
        <v>7.7642499097796448E-3</v>
      </c>
      <c r="DH3813" s="81">
        <v>0</v>
      </c>
      <c r="DI3813" s="81">
        <v>0</v>
      </c>
      <c r="DJ3813" s="81">
        <v>1.994583633382347E-5</v>
      </c>
      <c r="DL3813" s="81">
        <v>0</v>
      </c>
      <c r="DM3813" s="81">
        <v>1.5486445795536843E-7</v>
      </c>
      <c r="DN3813" s="81">
        <v>1.5486445795536843E-7</v>
      </c>
      <c r="DO3813" s="81">
        <v>0</v>
      </c>
      <c r="DP3813" s="81">
        <v>1.5486445795536843E-7</v>
      </c>
      <c r="DQ3813" s="81">
        <v>1.5486445795536843E-7</v>
      </c>
      <c r="DR3813" s="81">
        <v>0</v>
      </c>
      <c r="DS3813" s="81">
        <v>0</v>
      </c>
      <c r="DT3813" s="81">
        <v>0</v>
      </c>
      <c r="DU3813" s="81">
        <v>0</v>
      </c>
      <c r="DV3813" s="81">
        <v>0</v>
      </c>
      <c r="DW3813" s="81">
        <v>0</v>
      </c>
      <c r="GE3813" s="81" t="s">
        <v>449</v>
      </c>
      <c r="GF3813" s="81" t="s">
        <v>155</v>
      </c>
      <c r="GG3813" s="81" t="s">
        <v>479</v>
      </c>
      <c r="GH3813" s="81" t="s">
        <v>452</v>
      </c>
      <c r="GI3813" s="81">
        <v>2026</v>
      </c>
      <c r="GJ3813" s="81" t="s">
        <v>201</v>
      </c>
      <c r="GK3813" s="81">
        <v>0.71896016785821037</v>
      </c>
      <c r="GL3813" s="81">
        <v>280.23087399999997</v>
      </c>
      <c r="GM3813" s="81">
        <v>2026</v>
      </c>
      <c r="GN3813" s="81" t="s">
        <v>173</v>
      </c>
      <c r="GO3813" s="81">
        <v>1.1148832299820636E-2</v>
      </c>
      <c r="GP3813" s="81">
        <v>10</v>
      </c>
      <c r="GQ3813" s="81">
        <v>0</v>
      </c>
      <c r="GR3813" s="81" t="s">
        <v>448</v>
      </c>
      <c r="GS3813" s="81">
        <v>1.1148832299820636E-2</v>
      </c>
      <c r="GT3813" s="81">
        <v>8.0155663417020816E-3</v>
      </c>
      <c r="GU3813" s="81">
        <v>1.1148832299820636E-2</v>
      </c>
      <c r="GV3813" s="81">
        <v>8.0155663417020816E-3</v>
      </c>
      <c r="GW3813" s="81">
        <v>1.1148832299820636E-2</v>
      </c>
      <c r="GX3813" s="81">
        <v>8.0155663417020816E-3</v>
      </c>
      <c r="GY3813" s="81">
        <v>1.1148832299820636E-2</v>
      </c>
      <c r="GZ3813" s="81">
        <v>8.0155663417020816E-3</v>
      </c>
    </row>
    <row r="3814" spans="98:208" x14ac:dyDescent="0.25">
      <c r="CT3814" s="81" t="s">
        <v>155</v>
      </c>
      <c r="CU3814" s="81" t="s">
        <v>477</v>
      </c>
      <c r="CV3814" s="81" t="s">
        <v>459</v>
      </c>
      <c r="CW3814" s="81">
        <v>2022</v>
      </c>
      <c r="CX3814" s="81">
        <v>0</v>
      </c>
      <c r="CY3814" s="81">
        <v>0</v>
      </c>
      <c r="CZ3814" s="81">
        <v>0</v>
      </c>
      <c r="DA3814" s="81">
        <v>0</v>
      </c>
      <c r="DB3814" s="81">
        <v>5.2405583313015711</v>
      </c>
      <c r="DC3814" s="81">
        <v>0.69641821681222682</v>
      </c>
      <c r="DD3814" s="81">
        <v>2.9419641522810371</v>
      </c>
      <c r="DE3814" s="81">
        <v>1.602175962208308</v>
      </c>
      <c r="DF3814" s="81">
        <v>7.7642499097796448E-3</v>
      </c>
      <c r="DG3814" s="81">
        <v>7.7642499097796448E-3</v>
      </c>
      <c r="DH3814" s="81">
        <v>7.7642499097796448E-3</v>
      </c>
      <c r="DI3814" s="81">
        <v>0</v>
      </c>
      <c r="DJ3814" s="81">
        <v>1.994583633382347E-5</v>
      </c>
      <c r="DL3814" s="81">
        <v>0</v>
      </c>
      <c r="DM3814" s="81">
        <v>1.5486445795536843E-7</v>
      </c>
      <c r="DN3814" s="81">
        <v>1.5486445795536843E-7</v>
      </c>
      <c r="DO3814" s="81">
        <v>0</v>
      </c>
      <c r="DP3814" s="81">
        <v>1.5486445795536843E-7</v>
      </c>
      <c r="DQ3814" s="81">
        <v>1.5486445795536843E-7</v>
      </c>
      <c r="DR3814" s="81">
        <v>0</v>
      </c>
      <c r="DS3814" s="81">
        <v>1.5486445795536843E-7</v>
      </c>
      <c r="DT3814" s="81">
        <v>1.5486445795536843E-7</v>
      </c>
      <c r="DU3814" s="81">
        <v>0</v>
      </c>
      <c r="DV3814" s="81">
        <v>0</v>
      </c>
      <c r="DW3814" s="81">
        <v>0</v>
      </c>
      <c r="GE3814" s="81" t="s">
        <v>449</v>
      </c>
      <c r="GF3814" s="81" t="s">
        <v>155</v>
      </c>
      <c r="GG3814" s="81" t="s">
        <v>479</v>
      </c>
      <c r="GH3814" s="81" t="s">
        <v>452</v>
      </c>
      <c r="GI3814" s="81">
        <v>2027</v>
      </c>
      <c r="GJ3814" s="81" t="s">
        <v>201</v>
      </c>
      <c r="GK3814" s="81">
        <v>0.71896016785821037</v>
      </c>
      <c r="GL3814" s="81">
        <v>280.23087399999997</v>
      </c>
      <c r="GM3814" s="81">
        <v>2027</v>
      </c>
      <c r="GN3814" s="81" t="s">
        <v>173</v>
      </c>
      <c r="GO3814" s="81">
        <v>1.1148832299820636E-2</v>
      </c>
      <c r="GP3814" s="81">
        <v>10</v>
      </c>
      <c r="GQ3814" s="81">
        <v>0</v>
      </c>
      <c r="GR3814" s="81" t="s">
        <v>448</v>
      </c>
      <c r="GS3814" s="81">
        <v>1.1148832299820636E-2</v>
      </c>
      <c r="GT3814" s="81">
        <v>8.0155663417020816E-3</v>
      </c>
      <c r="GU3814" s="81">
        <v>1.1148832299820636E-2</v>
      </c>
      <c r="GV3814" s="81">
        <v>8.0155663417020816E-3</v>
      </c>
      <c r="GW3814" s="81">
        <v>1.1148832299820636E-2</v>
      </c>
      <c r="GX3814" s="81">
        <v>8.0155663417020816E-3</v>
      </c>
      <c r="GY3814" s="81">
        <v>1.1148832299820636E-2</v>
      </c>
      <c r="GZ3814" s="81">
        <v>8.0155663417020816E-3</v>
      </c>
    </row>
    <row r="3815" spans="98:208" x14ac:dyDescent="0.25">
      <c r="CT3815" s="81" t="s">
        <v>155</v>
      </c>
      <c r="CU3815" s="81" t="s">
        <v>477</v>
      </c>
      <c r="CV3815" s="81" t="s">
        <v>459</v>
      </c>
      <c r="CW3815" s="81">
        <v>2023</v>
      </c>
      <c r="CX3815" s="81">
        <v>0</v>
      </c>
      <c r="CY3815" s="81">
        <v>0</v>
      </c>
      <c r="CZ3815" s="81">
        <v>0</v>
      </c>
      <c r="DA3815" s="81">
        <v>0</v>
      </c>
      <c r="DB3815" s="81">
        <v>5.4750346070078431</v>
      </c>
      <c r="DC3815" s="81">
        <v>0.71896016785821459</v>
      </c>
      <c r="DD3815" s="81">
        <v>3.07149719861513</v>
      </c>
      <c r="DE3815" s="81">
        <v>1.684577240534443</v>
      </c>
      <c r="DF3815" s="81">
        <v>8.0155663417021284E-3</v>
      </c>
      <c r="DG3815" s="81">
        <v>8.0155663417021284E-3</v>
      </c>
      <c r="DH3815" s="81">
        <v>8.0155663417021284E-3</v>
      </c>
      <c r="DI3815" s="81">
        <v>8.0155663417021284E-3</v>
      </c>
      <c r="DJ3815" s="81">
        <v>1.994583633382347E-5</v>
      </c>
      <c r="DL3815" s="81">
        <v>0</v>
      </c>
      <c r="DM3815" s="81">
        <v>1.5987717437449478E-7</v>
      </c>
      <c r="DN3815" s="81">
        <v>1.5987717437449478E-7</v>
      </c>
      <c r="DO3815" s="81">
        <v>0</v>
      </c>
      <c r="DP3815" s="81">
        <v>1.5987717437449478E-7</v>
      </c>
      <c r="DQ3815" s="81">
        <v>1.5987717437449478E-7</v>
      </c>
      <c r="DR3815" s="81">
        <v>0</v>
      </c>
      <c r="DS3815" s="81">
        <v>1.5987717437449478E-7</v>
      </c>
      <c r="DT3815" s="81">
        <v>1.5987717437449478E-7</v>
      </c>
      <c r="DU3815" s="81">
        <v>0</v>
      </c>
      <c r="DV3815" s="81">
        <v>1.5987717437449478E-7</v>
      </c>
      <c r="DW3815" s="81">
        <v>1.5987717437449478E-7</v>
      </c>
      <c r="GE3815" s="81" t="s">
        <v>449</v>
      </c>
      <c r="GF3815" s="81" t="s">
        <v>155</v>
      </c>
      <c r="GG3815" s="81" t="s">
        <v>479</v>
      </c>
      <c r="GH3815" s="81" t="s">
        <v>452</v>
      </c>
      <c r="GI3815" s="81">
        <v>2028</v>
      </c>
      <c r="GJ3815" s="81" t="s">
        <v>201</v>
      </c>
      <c r="GK3815" s="81">
        <v>0.74733835430388784</v>
      </c>
      <c r="GL3815" s="81">
        <v>280.23087399999997</v>
      </c>
      <c r="GM3815" s="81">
        <v>2028</v>
      </c>
      <c r="GN3815" s="81" t="s">
        <v>173</v>
      </c>
      <c r="GO3815" s="81">
        <v>1.1148832299820636E-2</v>
      </c>
      <c r="GP3815" s="81">
        <v>10</v>
      </c>
      <c r="GQ3815" s="81">
        <v>0</v>
      </c>
      <c r="GR3815" s="81" t="s">
        <v>448</v>
      </c>
      <c r="GS3815" s="81">
        <v>1.1148832299820636E-2</v>
      </c>
      <c r="GT3815" s="81">
        <v>8.3319499833579835E-3</v>
      </c>
      <c r="GU3815" s="81">
        <v>1.1148832299820636E-2</v>
      </c>
      <c r="GV3815" s="81">
        <v>8.3319499833579835E-3</v>
      </c>
      <c r="GW3815" s="81">
        <v>1.1148832299820636E-2</v>
      </c>
      <c r="GX3815" s="81">
        <v>8.3319499833579835E-3</v>
      </c>
      <c r="GY3815" s="81">
        <v>1.1148832299820636E-2</v>
      </c>
      <c r="GZ3815" s="81">
        <v>8.3319499833579835E-3</v>
      </c>
    </row>
    <row r="3816" spans="98:208" x14ac:dyDescent="0.25">
      <c r="CT3816" s="81" t="s">
        <v>155</v>
      </c>
      <c r="CU3816" s="81" t="s">
        <v>477</v>
      </c>
      <c r="CV3816" s="81" t="s">
        <v>459</v>
      </c>
      <c r="CW3816" s="81">
        <v>2024</v>
      </c>
      <c r="CX3816" s="81">
        <v>0</v>
      </c>
      <c r="CY3816" s="81">
        <v>0</v>
      </c>
      <c r="CZ3816" s="81">
        <v>0</v>
      </c>
      <c r="DA3816" s="81">
        <v>0</v>
      </c>
      <c r="DB3816" s="81">
        <v>5.4750346070078431</v>
      </c>
      <c r="DC3816" s="81">
        <v>0.71896016785821459</v>
      </c>
      <c r="DD3816" s="81">
        <v>3.07149719861513</v>
      </c>
      <c r="DE3816" s="81">
        <v>1.684577240534443</v>
      </c>
      <c r="DF3816" s="81">
        <v>8.0155663417021284E-3</v>
      </c>
      <c r="DG3816" s="81">
        <v>8.0155663417021284E-3</v>
      </c>
      <c r="DH3816" s="81">
        <v>8.0155663417021284E-3</v>
      </c>
      <c r="DI3816" s="81">
        <v>8.0155663417021284E-3</v>
      </c>
      <c r="DJ3816" s="81">
        <v>1.994583633382347E-5</v>
      </c>
      <c r="DL3816" s="81">
        <v>0</v>
      </c>
      <c r="DM3816" s="81">
        <v>1.5987717437449478E-7</v>
      </c>
      <c r="DN3816" s="81">
        <v>1.5987717437449478E-7</v>
      </c>
      <c r="DO3816" s="81">
        <v>0</v>
      </c>
      <c r="DP3816" s="81">
        <v>1.5987717437449478E-7</v>
      </c>
      <c r="DQ3816" s="81">
        <v>1.5987717437449478E-7</v>
      </c>
      <c r="DR3816" s="81">
        <v>0</v>
      </c>
      <c r="DS3816" s="81">
        <v>1.5987717437449478E-7</v>
      </c>
      <c r="DT3816" s="81">
        <v>1.5987717437449478E-7</v>
      </c>
      <c r="DU3816" s="81">
        <v>0</v>
      </c>
      <c r="DV3816" s="81">
        <v>1.5987717437449478E-7</v>
      </c>
      <c r="DW3816" s="81">
        <v>1.5987717437449478E-7</v>
      </c>
      <c r="GE3816" s="81" t="s">
        <v>449</v>
      </c>
      <c r="GF3816" s="81" t="s">
        <v>155</v>
      </c>
      <c r="GG3816" s="81" t="s">
        <v>479</v>
      </c>
      <c r="GH3816" s="81" t="s">
        <v>452</v>
      </c>
      <c r="GI3816" s="81">
        <v>2029</v>
      </c>
      <c r="GJ3816" s="81" t="s">
        <v>201</v>
      </c>
      <c r="GK3816" s="81">
        <v>0.74733835430388784</v>
      </c>
      <c r="GL3816" s="81">
        <v>280.23087399999997</v>
      </c>
      <c r="GM3816" s="81">
        <v>2029</v>
      </c>
      <c r="GN3816" s="81" t="s">
        <v>173</v>
      </c>
      <c r="GO3816" s="81">
        <v>1.1148832299820636E-2</v>
      </c>
      <c r="GP3816" s="81">
        <v>10</v>
      </c>
      <c r="GQ3816" s="81">
        <v>0</v>
      </c>
      <c r="GR3816" s="81" t="s">
        <v>448</v>
      </c>
      <c r="GS3816" s="81">
        <v>1.1148832299820636E-2</v>
      </c>
      <c r="GT3816" s="81">
        <v>8.3319499833579835E-3</v>
      </c>
      <c r="GU3816" s="81">
        <v>1.1148832299820636E-2</v>
      </c>
      <c r="GV3816" s="81">
        <v>8.3319499833579835E-3</v>
      </c>
      <c r="GW3816" s="81">
        <v>1.1148832299820636E-2</v>
      </c>
      <c r="GX3816" s="81">
        <v>8.3319499833579835E-3</v>
      </c>
      <c r="GY3816" s="81">
        <v>1.1148832299820636E-2</v>
      </c>
      <c r="GZ3816" s="81">
        <v>8.3319499833579835E-3</v>
      </c>
    </row>
    <row r="3817" spans="98:208" x14ac:dyDescent="0.25">
      <c r="CT3817" s="81" t="s">
        <v>155</v>
      </c>
      <c r="CU3817" s="81" t="s">
        <v>477</v>
      </c>
      <c r="CV3817" s="81" t="s">
        <v>459</v>
      </c>
      <c r="CW3817" s="81">
        <v>2025</v>
      </c>
      <c r="CX3817" s="81">
        <v>0</v>
      </c>
      <c r="CY3817" s="81">
        <v>0</v>
      </c>
      <c r="CZ3817" s="81">
        <v>0</v>
      </c>
      <c r="DA3817" s="81">
        <v>0</v>
      </c>
      <c r="DB3817" s="81">
        <v>5.4750346070078431</v>
      </c>
      <c r="DC3817" s="81">
        <v>0.71896016785821459</v>
      </c>
      <c r="DD3817" s="81">
        <v>3.07149719861513</v>
      </c>
      <c r="DE3817" s="81">
        <v>1.684577240534443</v>
      </c>
      <c r="DF3817" s="81">
        <v>8.0155663417021284E-3</v>
      </c>
      <c r="DG3817" s="81">
        <v>8.0155663417021284E-3</v>
      </c>
      <c r="DH3817" s="81">
        <v>8.0155663417021284E-3</v>
      </c>
      <c r="DI3817" s="81">
        <v>8.0155663417021284E-3</v>
      </c>
      <c r="DJ3817" s="81">
        <v>1.994583633382347E-5</v>
      </c>
      <c r="DL3817" s="81">
        <v>0</v>
      </c>
      <c r="DM3817" s="81">
        <v>1.5987717437449478E-7</v>
      </c>
      <c r="DN3817" s="81">
        <v>1.5987717437449478E-7</v>
      </c>
      <c r="DO3817" s="81">
        <v>0</v>
      </c>
      <c r="DP3817" s="81">
        <v>1.5987717437449478E-7</v>
      </c>
      <c r="DQ3817" s="81">
        <v>1.5987717437449478E-7</v>
      </c>
      <c r="DR3817" s="81">
        <v>0</v>
      </c>
      <c r="DS3817" s="81">
        <v>1.5987717437449478E-7</v>
      </c>
      <c r="DT3817" s="81">
        <v>1.5987717437449478E-7</v>
      </c>
      <c r="DU3817" s="81">
        <v>0</v>
      </c>
      <c r="DV3817" s="81">
        <v>1.5987717437449478E-7</v>
      </c>
      <c r="DW3817" s="81">
        <v>1.5987717437449478E-7</v>
      </c>
      <c r="GE3817" s="81" t="s">
        <v>449</v>
      </c>
      <c r="GF3817" s="81" t="s">
        <v>155</v>
      </c>
      <c r="GG3817" s="81" t="s">
        <v>479</v>
      </c>
      <c r="GH3817" s="81" t="s">
        <v>452</v>
      </c>
      <c r="GI3817" s="81">
        <v>2030</v>
      </c>
      <c r="GJ3817" s="81" t="s">
        <v>201</v>
      </c>
      <c r="GK3817" s="81">
        <v>0.74733835430388784</v>
      </c>
      <c r="GL3817" s="81">
        <v>280.23087399999997</v>
      </c>
      <c r="GM3817" s="81">
        <v>2030</v>
      </c>
      <c r="GN3817" s="81" t="s">
        <v>173</v>
      </c>
      <c r="GO3817" s="81">
        <v>1.1148832299820636E-2</v>
      </c>
      <c r="GP3817" s="81">
        <v>10</v>
      </c>
      <c r="GQ3817" s="81">
        <v>0</v>
      </c>
      <c r="GR3817" s="81" t="s">
        <v>448</v>
      </c>
      <c r="GS3817" s="81">
        <v>0</v>
      </c>
      <c r="GT3817" s="81">
        <v>0</v>
      </c>
      <c r="GU3817" s="81">
        <v>1.1148832299820636E-2</v>
      </c>
      <c r="GV3817" s="81">
        <v>8.3319499833579835E-3</v>
      </c>
      <c r="GW3817" s="81">
        <v>1.1148832299820636E-2</v>
      </c>
      <c r="GX3817" s="81">
        <v>8.3319499833579835E-3</v>
      </c>
      <c r="GY3817" s="81">
        <v>1.1148832299820636E-2</v>
      </c>
      <c r="GZ3817" s="81">
        <v>8.3319499833579835E-3</v>
      </c>
    </row>
    <row r="3818" spans="98:208" x14ac:dyDescent="0.25">
      <c r="CT3818" s="81" t="s">
        <v>155</v>
      </c>
      <c r="CU3818" s="81" t="s">
        <v>477</v>
      </c>
      <c r="CV3818" s="81" t="s">
        <v>459</v>
      </c>
      <c r="CW3818" s="81">
        <v>2026</v>
      </c>
      <c r="CX3818" s="81">
        <v>0</v>
      </c>
      <c r="CY3818" s="81">
        <v>0</v>
      </c>
      <c r="CZ3818" s="81">
        <v>0</v>
      </c>
      <c r="DA3818" s="81">
        <v>0</v>
      </c>
      <c r="DB3818" s="81">
        <v>5.4750346070078431</v>
      </c>
      <c r="DC3818" s="81">
        <v>0.71896016785821459</v>
      </c>
      <c r="DD3818" s="81">
        <v>3.07149719861513</v>
      </c>
      <c r="DE3818" s="81">
        <v>1.684577240534443</v>
      </c>
      <c r="DF3818" s="81">
        <v>8.0155663417021284E-3</v>
      </c>
      <c r="DG3818" s="81">
        <v>8.0155663417021284E-3</v>
      </c>
      <c r="DH3818" s="81">
        <v>8.0155663417021284E-3</v>
      </c>
      <c r="DI3818" s="81">
        <v>8.0155663417021284E-3</v>
      </c>
      <c r="DJ3818" s="81">
        <v>1.994583633382347E-5</v>
      </c>
      <c r="DL3818" s="81">
        <v>0</v>
      </c>
      <c r="DM3818" s="81">
        <v>1.5987717437449478E-7</v>
      </c>
      <c r="DN3818" s="81">
        <v>1.5987717437449478E-7</v>
      </c>
      <c r="DO3818" s="81">
        <v>0</v>
      </c>
      <c r="DP3818" s="81">
        <v>1.5987717437449478E-7</v>
      </c>
      <c r="DQ3818" s="81">
        <v>1.5987717437449478E-7</v>
      </c>
      <c r="DR3818" s="81">
        <v>0</v>
      </c>
      <c r="DS3818" s="81">
        <v>1.5987717437449478E-7</v>
      </c>
      <c r="DT3818" s="81">
        <v>1.5987717437449478E-7</v>
      </c>
      <c r="DU3818" s="81">
        <v>0</v>
      </c>
      <c r="DV3818" s="81">
        <v>1.5987717437449478E-7</v>
      </c>
      <c r="DW3818" s="81">
        <v>1.5987717437449478E-7</v>
      </c>
      <c r="GE3818" s="81" t="s">
        <v>449</v>
      </c>
      <c r="GF3818" s="81" t="s">
        <v>155</v>
      </c>
      <c r="GG3818" s="81" t="s">
        <v>479</v>
      </c>
      <c r="GH3818" s="81" t="s">
        <v>452</v>
      </c>
      <c r="GI3818" s="81">
        <v>2031</v>
      </c>
      <c r="GJ3818" s="81" t="s">
        <v>201</v>
      </c>
      <c r="GK3818" s="81">
        <v>0.74733835430388784</v>
      </c>
      <c r="GL3818" s="81">
        <v>280.23087399999997</v>
      </c>
      <c r="GM3818" s="81">
        <v>2031</v>
      </c>
      <c r="GN3818" s="81" t="s">
        <v>173</v>
      </c>
      <c r="GO3818" s="81">
        <v>1.1148832299820636E-2</v>
      </c>
      <c r="GP3818" s="81">
        <v>10</v>
      </c>
      <c r="GQ3818" s="81">
        <v>0</v>
      </c>
      <c r="GR3818" s="81" t="s">
        <v>448</v>
      </c>
      <c r="GS3818" s="81">
        <v>0</v>
      </c>
      <c r="GT3818" s="81">
        <v>0</v>
      </c>
      <c r="GU3818" s="81">
        <v>0</v>
      </c>
      <c r="GV3818" s="81">
        <v>0</v>
      </c>
      <c r="GW3818" s="81">
        <v>1.1148832299820636E-2</v>
      </c>
      <c r="GX3818" s="81">
        <v>8.3319499833579835E-3</v>
      </c>
      <c r="GY3818" s="81">
        <v>1.1148832299820636E-2</v>
      </c>
      <c r="GZ3818" s="81">
        <v>8.3319499833579835E-3</v>
      </c>
    </row>
    <row r="3819" spans="98:208" x14ac:dyDescent="0.25">
      <c r="CT3819" s="81" t="s">
        <v>155</v>
      </c>
      <c r="CU3819" s="81" t="s">
        <v>477</v>
      </c>
      <c r="CV3819" s="81" t="s">
        <v>459</v>
      </c>
      <c r="CW3819" s="81">
        <v>2027</v>
      </c>
      <c r="CX3819" s="81">
        <v>0</v>
      </c>
      <c r="CY3819" s="81">
        <v>0</v>
      </c>
      <c r="CZ3819" s="81">
        <v>0</v>
      </c>
      <c r="DA3819" s="81">
        <v>0</v>
      </c>
      <c r="DB3819" s="81">
        <v>5.4750346070078431</v>
      </c>
      <c r="DC3819" s="81">
        <v>0.71896016785821459</v>
      </c>
      <c r="DD3819" s="81">
        <v>3.07149719861513</v>
      </c>
      <c r="DE3819" s="81">
        <v>1.684577240534443</v>
      </c>
      <c r="DF3819" s="81">
        <v>8.0155663417021284E-3</v>
      </c>
      <c r="DG3819" s="81">
        <v>8.0155663417021284E-3</v>
      </c>
      <c r="DH3819" s="81">
        <v>8.0155663417021284E-3</v>
      </c>
      <c r="DI3819" s="81">
        <v>8.0155663417021284E-3</v>
      </c>
      <c r="DJ3819" s="81">
        <v>1.994583633382347E-5</v>
      </c>
      <c r="DL3819" s="81">
        <v>0</v>
      </c>
      <c r="DM3819" s="81">
        <v>1.5987717437449478E-7</v>
      </c>
      <c r="DN3819" s="81">
        <v>1.5987717437449478E-7</v>
      </c>
      <c r="DO3819" s="81">
        <v>0</v>
      </c>
      <c r="DP3819" s="81">
        <v>1.5987717437449478E-7</v>
      </c>
      <c r="DQ3819" s="81">
        <v>1.5987717437449478E-7</v>
      </c>
      <c r="DR3819" s="81">
        <v>0</v>
      </c>
      <c r="DS3819" s="81">
        <v>1.5987717437449478E-7</v>
      </c>
      <c r="DT3819" s="81">
        <v>1.5987717437449478E-7</v>
      </c>
      <c r="DU3819" s="81">
        <v>0</v>
      </c>
      <c r="DV3819" s="81">
        <v>1.5987717437449478E-7</v>
      </c>
      <c r="DW3819" s="81">
        <v>1.5987717437449478E-7</v>
      </c>
      <c r="GE3819" s="81" t="s">
        <v>449</v>
      </c>
      <c r="GF3819" s="81" t="s">
        <v>155</v>
      </c>
      <c r="GG3819" s="81" t="s">
        <v>479</v>
      </c>
      <c r="GH3819" s="81" t="s">
        <v>452</v>
      </c>
      <c r="GI3819" s="81">
        <v>2032</v>
      </c>
      <c r="GJ3819" s="81" t="s">
        <v>201</v>
      </c>
      <c r="GK3819" s="81">
        <v>0.74733835430388784</v>
      </c>
      <c r="GL3819" s="81">
        <v>280.23087399999997</v>
      </c>
      <c r="GM3819" s="81">
        <v>2032</v>
      </c>
      <c r="GN3819" s="81" t="s">
        <v>173</v>
      </c>
      <c r="GO3819" s="81">
        <v>1.1148832299820636E-2</v>
      </c>
      <c r="GP3819" s="81">
        <v>10</v>
      </c>
      <c r="GQ3819" s="81">
        <v>0</v>
      </c>
      <c r="GR3819" s="81" t="s">
        <v>448</v>
      </c>
      <c r="GS3819" s="81">
        <v>0</v>
      </c>
      <c r="GT3819" s="81">
        <v>0</v>
      </c>
      <c r="GU3819" s="81">
        <v>0</v>
      </c>
      <c r="GV3819" s="81">
        <v>0</v>
      </c>
      <c r="GW3819" s="81">
        <v>0</v>
      </c>
      <c r="GX3819" s="81">
        <v>0</v>
      </c>
      <c r="GY3819" s="81">
        <v>1.1148832299820636E-2</v>
      </c>
      <c r="GZ3819" s="81">
        <v>8.3319499833579835E-3</v>
      </c>
    </row>
    <row r="3820" spans="98:208" x14ac:dyDescent="0.25">
      <c r="CT3820" s="81" t="s">
        <v>155</v>
      </c>
      <c r="CU3820" s="81" t="s">
        <v>477</v>
      </c>
      <c r="CV3820" s="81" t="s">
        <v>459</v>
      </c>
      <c r="CW3820" s="81">
        <v>2028</v>
      </c>
      <c r="CX3820" s="81">
        <v>0</v>
      </c>
      <c r="CY3820" s="81">
        <v>0</v>
      </c>
      <c r="CZ3820" s="81">
        <v>0</v>
      </c>
      <c r="DA3820" s="81">
        <v>0</v>
      </c>
      <c r="DB3820" s="81">
        <v>5.7770153400785107</v>
      </c>
      <c r="DC3820" s="81">
        <v>0.74733835430386686</v>
      </c>
      <c r="DD3820" s="81">
        <v>3.237951340101731</v>
      </c>
      <c r="DE3820" s="81">
        <v>1.7917256456728561</v>
      </c>
      <c r="DF3820" s="81">
        <v>8.3319499833577493E-3</v>
      </c>
      <c r="DG3820" s="81">
        <v>8.3319499833577493E-3</v>
      </c>
      <c r="DH3820" s="81">
        <v>8.3319499833577493E-3</v>
      </c>
      <c r="DI3820" s="81">
        <v>8.3319499833577493E-3</v>
      </c>
      <c r="DJ3820" s="81">
        <v>1.994583633382347E-5</v>
      </c>
      <c r="DL3820" s="81">
        <v>0</v>
      </c>
      <c r="DM3820" s="81">
        <v>1.6618771070965687E-7</v>
      </c>
      <c r="DN3820" s="81">
        <v>1.6618771070965687E-7</v>
      </c>
      <c r="DO3820" s="81">
        <v>0</v>
      </c>
      <c r="DP3820" s="81">
        <v>1.6618771070965687E-7</v>
      </c>
      <c r="DQ3820" s="81">
        <v>1.6618771070965687E-7</v>
      </c>
      <c r="DR3820" s="81">
        <v>0</v>
      </c>
      <c r="DS3820" s="81">
        <v>1.6618771070965687E-7</v>
      </c>
      <c r="DT3820" s="81">
        <v>1.6618771070965687E-7</v>
      </c>
      <c r="DU3820" s="81">
        <v>0</v>
      </c>
      <c r="DV3820" s="81">
        <v>1.6618771070965687E-7</v>
      </c>
      <c r="DW3820" s="81">
        <v>1.6618771070965687E-7</v>
      </c>
      <c r="GE3820" s="81" t="s">
        <v>449</v>
      </c>
      <c r="GF3820" s="81" t="s">
        <v>155</v>
      </c>
      <c r="GG3820" s="81" t="s">
        <v>479</v>
      </c>
      <c r="GH3820" s="81" t="s">
        <v>453</v>
      </c>
      <c r="GI3820" s="81">
        <v>2021</v>
      </c>
      <c r="GJ3820" s="81" t="s">
        <v>201</v>
      </c>
      <c r="GK3820" s="81">
        <v>3.6425060683954423E-2</v>
      </c>
      <c r="GL3820" s="81">
        <v>280.23087399999997</v>
      </c>
      <c r="GM3820" s="81">
        <v>2021</v>
      </c>
      <c r="GN3820" s="81" t="s">
        <v>173</v>
      </c>
      <c r="GO3820" s="81">
        <v>1.1148832299820636E-2</v>
      </c>
      <c r="GP3820" s="81">
        <v>10</v>
      </c>
      <c r="GQ3820" s="81">
        <v>0</v>
      </c>
      <c r="GR3820" s="81" t="s">
        <v>448</v>
      </c>
      <c r="GS3820" s="81">
        <v>1.1148832299820636E-2</v>
      </c>
      <c r="GT3820" s="81">
        <v>4.0609689307619784E-4</v>
      </c>
      <c r="GU3820" s="81">
        <v>1.1148832299820636E-2</v>
      </c>
      <c r="GV3820" s="81">
        <v>4.0609689307619784E-4</v>
      </c>
      <c r="GW3820" s="81">
        <v>0</v>
      </c>
      <c r="GX3820" s="81">
        <v>0</v>
      </c>
      <c r="GY3820" s="81">
        <v>0</v>
      </c>
      <c r="GZ3820" s="81">
        <v>0</v>
      </c>
    </row>
    <row r="3821" spans="98:208" x14ac:dyDescent="0.25">
      <c r="CT3821" s="81" t="s">
        <v>155</v>
      </c>
      <c r="CU3821" s="81" t="s">
        <v>477</v>
      </c>
      <c r="CV3821" s="81" t="s">
        <v>459</v>
      </c>
      <c r="CW3821" s="81">
        <v>2029</v>
      </c>
      <c r="CX3821" s="81">
        <v>0</v>
      </c>
      <c r="CY3821" s="81">
        <v>0</v>
      </c>
      <c r="CZ3821" s="81">
        <v>0</v>
      </c>
      <c r="DA3821" s="81">
        <v>0</v>
      </c>
      <c r="DB3821" s="81">
        <v>5.7770153400785107</v>
      </c>
      <c r="DC3821" s="81">
        <v>0.74733835430386686</v>
      </c>
      <c r="DD3821" s="81">
        <v>3.237951340101731</v>
      </c>
      <c r="DE3821" s="81">
        <v>1.7917256456728561</v>
      </c>
      <c r="DF3821" s="81">
        <v>8.3319499833577493E-3</v>
      </c>
      <c r="DG3821" s="81">
        <v>8.3319499833577493E-3</v>
      </c>
      <c r="DH3821" s="81">
        <v>8.3319499833577493E-3</v>
      </c>
      <c r="DI3821" s="81">
        <v>8.3319499833577493E-3</v>
      </c>
      <c r="DJ3821" s="81">
        <v>1.994583633382347E-5</v>
      </c>
      <c r="DL3821" s="81">
        <v>0</v>
      </c>
      <c r="DM3821" s="81">
        <v>1.6618771070965687E-7</v>
      </c>
      <c r="DN3821" s="81">
        <v>1.6618771070965687E-7</v>
      </c>
      <c r="DO3821" s="81">
        <v>0</v>
      </c>
      <c r="DP3821" s="81">
        <v>1.6618771070965687E-7</v>
      </c>
      <c r="DQ3821" s="81">
        <v>1.6618771070965687E-7</v>
      </c>
      <c r="DR3821" s="81">
        <v>0</v>
      </c>
      <c r="DS3821" s="81">
        <v>1.6618771070965687E-7</v>
      </c>
      <c r="DT3821" s="81">
        <v>1.6618771070965687E-7</v>
      </c>
      <c r="DU3821" s="81">
        <v>0</v>
      </c>
      <c r="DV3821" s="81">
        <v>1.6618771070965687E-7</v>
      </c>
      <c r="DW3821" s="81">
        <v>1.6618771070965687E-7</v>
      </c>
      <c r="GE3821" s="81" t="s">
        <v>449</v>
      </c>
      <c r="GF3821" s="81" t="s">
        <v>155</v>
      </c>
      <c r="GG3821" s="81" t="s">
        <v>479</v>
      </c>
      <c r="GH3821" s="81" t="s">
        <v>453</v>
      </c>
      <c r="GI3821" s="81">
        <v>2022</v>
      </c>
      <c r="GJ3821" s="81" t="s">
        <v>201</v>
      </c>
      <c r="GK3821" s="81">
        <v>3.6425060683954423E-2</v>
      </c>
      <c r="GL3821" s="81">
        <v>280.23087399999997</v>
      </c>
      <c r="GM3821" s="81">
        <v>2022</v>
      </c>
      <c r="GN3821" s="81" t="s">
        <v>173</v>
      </c>
      <c r="GO3821" s="81">
        <v>1.1148832299820636E-2</v>
      </c>
      <c r="GP3821" s="81">
        <v>10</v>
      </c>
      <c r="GQ3821" s="81">
        <v>0</v>
      </c>
      <c r="GR3821" s="81" t="s">
        <v>448</v>
      </c>
      <c r="GS3821" s="81">
        <v>1.1148832299820636E-2</v>
      </c>
      <c r="GT3821" s="81">
        <v>4.0609689307619784E-4</v>
      </c>
      <c r="GU3821" s="81">
        <v>1.1148832299820636E-2</v>
      </c>
      <c r="GV3821" s="81">
        <v>4.0609689307619784E-4</v>
      </c>
      <c r="GW3821" s="81">
        <v>1.1148832299820636E-2</v>
      </c>
      <c r="GX3821" s="81">
        <v>4.0609689307619784E-4</v>
      </c>
      <c r="GY3821" s="81">
        <v>0</v>
      </c>
      <c r="GZ3821" s="81">
        <v>0</v>
      </c>
    </row>
    <row r="3822" spans="98:208" x14ac:dyDescent="0.25">
      <c r="CT3822" s="81" t="s">
        <v>155</v>
      </c>
      <c r="CU3822" s="81" t="s">
        <v>477</v>
      </c>
      <c r="CV3822" s="81" t="s">
        <v>459</v>
      </c>
      <c r="CW3822" s="81">
        <v>2030</v>
      </c>
      <c r="CX3822" s="81">
        <v>0</v>
      </c>
      <c r="CY3822" s="81">
        <v>0</v>
      </c>
      <c r="CZ3822" s="81">
        <v>0</v>
      </c>
      <c r="DA3822" s="81">
        <v>0</v>
      </c>
      <c r="DB3822" s="81">
        <v>5.7770153400785107</v>
      </c>
      <c r="DC3822" s="81">
        <v>0.74733835430386686</v>
      </c>
      <c r="DD3822" s="81">
        <v>3.237951340101731</v>
      </c>
      <c r="DE3822" s="81">
        <v>1.7917256456728561</v>
      </c>
      <c r="DF3822" s="81">
        <v>0</v>
      </c>
      <c r="DG3822" s="81">
        <v>8.3319499833577493E-3</v>
      </c>
      <c r="DH3822" s="81">
        <v>8.3319499833577493E-3</v>
      </c>
      <c r="DI3822" s="81">
        <v>8.3319499833577493E-3</v>
      </c>
      <c r="DJ3822" s="81">
        <v>1.994583633382347E-5</v>
      </c>
      <c r="DL3822" s="81">
        <v>0</v>
      </c>
      <c r="DM3822" s="81">
        <v>0</v>
      </c>
      <c r="DN3822" s="81">
        <v>0</v>
      </c>
      <c r="DO3822" s="81">
        <v>0</v>
      </c>
      <c r="DP3822" s="81">
        <v>1.6618771070965687E-7</v>
      </c>
      <c r="DQ3822" s="81">
        <v>1.6618771070965687E-7</v>
      </c>
      <c r="DR3822" s="81">
        <v>0</v>
      </c>
      <c r="DS3822" s="81">
        <v>1.6618771070965687E-7</v>
      </c>
      <c r="DT3822" s="81">
        <v>1.6618771070965687E-7</v>
      </c>
      <c r="DU3822" s="81">
        <v>0</v>
      </c>
      <c r="DV3822" s="81">
        <v>1.6618771070965687E-7</v>
      </c>
      <c r="DW3822" s="81">
        <v>1.6618771070965687E-7</v>
      </c>
      <c r="GE3822" s="81" t="s">
        <v>449</v>
      </c>
      <c r="GF3822" s="81" t="s">
        <v>155</v>
      </c>
      <c r="GG3822" s="81" t="s">
        <v>479</v>
      </c>
      <c r="GH3822" s="81" t="s">
        <v>453</v>
      </c>
      <c r="GI3822" s="81">
        <v>2023</v>
      </c>
      <c r="GJ3822" s="81" t="s">
        <v>201</v>
      </c>
      <c r="GK3822" s="81">
        <v>3.7590224611390499E-2</v>
      </c>
      <c r="GL3822" s="81">
        <v>280.23087399999997</v>
      </c>
      <c r="GM3822" s="81">
        <v>2023</v>
      </c>
      <c r="GN3822" s="81" t="s">
        <v>173</v>
      </c>
      <c r="GO3822" s="81">
        <v>1.1148832299820636E-2</v>
      </c>
      <c r="GP3822" s="81">
        <v>10</v>
      </c>
      <c r="GQ3822" s="81">
        <v>0</v>
      </c>
      <c r="GR3822" s="81" t="s">
        <v>448</v>
      </c>
      <c r="GS3822" s="81">
        <v>1.1148832299820636E-2</v>
      </c>
      <c r="GT3822" s="81">
        <v>4.1908711030498304E-4</v>
      </c>
      <c r="GU3822" s="81">
        <v>1.1148832299820636E-2</v>
      </c>
      <c r="GV3822" s="81">
        <v>4.1908711030498304E-4</v>
      </c>
      <c r="GW3822" s="81">
        <v>1.1148832299820636E-2</v>
      </c>
      <c r="GX3822" s="81">
        <v>4.1908711030498304E-4</v>
      </c>
      <c r="GY3822" s="81">
        <v>1.1148832299820636E-2</v>
      </c>
      <c r="GZ3822" s="81">
        <v>4.1908711030498304E-4</v>
      </c>
    </row>
    <row r="3823" spans="98:208" x14ac:dyDescent="0.25">
      <c r="CT3823" s="81" t="s">
        <v>155</v>
      </c>
      <c r="CU3823" s="81" t="s">
        <v>477</v>
      </c>
      <c r="CV3823" s="81" t="s">
        <v>459</v>
      </c>
      <c r="CW3823" s="81">
        <v>2031</v>
      </c>
      <c r="CX3823" s="81">
        <v>0</v>
      </c>
      <c r="CY3823" s="81">
        <v>0</v>
      </c>
      <c r="CZ3823" s="81">
        <v>0</v>
      </c>
      <c r="DA3823" s="81">
        <v>0</v>
      </c>
      <c r="DB3823" s="81">
        <v>5.7770153400785107</v>
      </c>
      <c r="DC3823" s="81">
        <v>0.74733835430386686</v>
      </c>
      <c r="DD3823" s="81">
        <v>3.237951340101731</v>
      </c>
      <c r="DE3823" s="81">
        <v>1.7917256456728561</v>
      </c>
      <c r="DF3823" s="81">
        <v>0</v>
      </c>
      <c r="DG3823" s="81">
        <v>0</v>
      </c>
      <c r="DH3823" s="81">
        <v>8.3319499833577493E-3</v>
      </c>
      <c r="DI3823" s="81">
        <v>8.3319499833577493E-3</v>
      </c>
      <c r="DJ3823" s="81">
        <v>1.994583633382347E-5</v>
      </c>
      <c r="DL3823" s="81">
        <v>0</v>
      </c>
      <c r="DM3823" s="81">
        <v>0</v>
      </c>
      <c r="DN3823" s="81">
        <v>0</v>
      </c>
      <c r="DO3823" s="81">
        <v>0</v>
      </c>
      <c r="DP3823" s="81">
        <v>0</v>
      </c>
      <c r="DQ3823" s="81">
        <v>0</v>
      </c>
      <c r="DR3823" s="81">
        <v>0</v>
      </c>
      <c r="DS3823" s="81">
        <v>1.6618771070965687E-7</v>
      </c>
      <c r="DT3823" s="81">
        <v>1.6618771070965687E-7</v>
      </c>
      <c r="DU3823" s="81">
        <v>0</v>
      </c>
      <c r="DV3823" s="81">
        <v>1.6618771070965687E-7</v>
      </c>
      <c r="DW3823" s="81">
        <v>1.6618771070965687E-7</v>
      </c>
      <c r="GE3823" s="81" t="s">
        <v>449</v>
      </c>
      <c r="GF3823" s="81" t="s">
        <v>155</v>
      </c>
      <c r="GG3823" s="81" t="s">
        <v>479</v>
      </c>
      <c r="GH3823" s="81" t="s">
        <v>453</v>
      </c>
      <c r="GI3823" s="81">
        <v>2024</v>
      </c>
      <c r="GJ3823" s="81" t="s">
        <v>201</v>
      </c>
      <c r="GK3823" s="81">
        <v>3.7590224611390499E-2</v>
      </c>
      <c r="GL3823" s="81">
        <v>280.23087399999997</v>
      </c>
      <c r="GM3823" s="81">
        <v>2024</v>
      </c>
      <c r="GN3823" s="81" t="s">
        <v>173</v>
      </c>
      <c r="GO3823" s="81">
        <v>1.1148832299820636E-2</v>
      </c>
      <c r="GP3823" s="81">
        <v>10</v>
      </c>
      <c r="GQ3823" s="81">
        <v>0</v>
      </c>
      <c r="GR3823" s="81" t="s">
        <v>448</v>
      </c>
      <c r="GS3823" s="81">
        <v>1.1148832299820636E-2</v>
      </c>
      <c r="GT3823" s="81">
        <v>4.1908711030498304E-4</v>
      </c>
      <c r="GU3823" s="81">
        <v>1.1148832299820636E-2</v>
      </c>
      <c r="GV3823" s="81">
        <v>4.1908711030498304E-4</v>
      </c>
      <c r="GW3823" s="81">
        <v>1.1148832299820636E-2</v>
      </c>
      <c r="GX3823" s="81">
        <v>4.1908711030498304E-4</v>
      </c>
      <c r="GY3823" s="81">
        <v>1.1148832299820636E-2</v>
      </c>
      <c r="GZ3823" s="81">
        <v>4.1908711030498304E-4</v>
      </c>
    </row>
    <row r="3824" spans="98:208" x14ac:dyDescent="0.25">
      <c r="CT3824" s="81" t="s">
        <v>155</v>
      </c>
      <c r="CU3824" s="81" t="s">
        <v>477</v>
      </c>
      <c r="CV3824" s="81" t="s">
        <v>459</v>
      </c>
      <c r="CW3824" s="81">
        <v>2032</v>
      </c>
      <c r="CX3824" s="81">
        <v>0</v>
      </c>
      <c r="CY3824" s="81">
        <v>0</v>
      </c>
      <c r="CZ3824" s="81">
        <v>0</v>
      </c>
      <c r="DA3824" s="81">
        <v>0</v>
      </c>
      <c r="DB3824" s="81">
        <v>5.7770153400785107</v>
      </c>
      <c r="DC3824" s="81">
        <v>0.74733835430386686</v>
      </c>
      <c r="DD3824" s="81">
        <v>3.237951340101731</v>
      </c>
      <c r="DE3824" s="81">
        <v>1.7917256456728561</v>
      </c>
      <c r="DF3824" s="81">
        <v>0</v>
      </c>
      <c r="DG3824" s="81">
        <v>0</v>
      </c>
      <c r="DH3824" s="81">
        <v>0</v>
      </c>
      <c r="DI3824" s="81">
        <v>8.3319499833577493E-3</v>
      </c>
      <c r="DJ3824" s="81">
        <v>1.994583633382347E-5</v>
      </c>
      <c r="DL3824" s="81">
        <v>0</v>
      </c>
      <c r="DM3824" s="81">
        <v>0</v>
      </c>
      <c r="DN3824" s="81">
        <v>0</v>
      </c>
      <c r="DO3824" s="81">
        <v>0</v>
      </c>
      <c r="DP3824" s="81">
        <v>0</v>
      </c>
      <c r="DQ3824" s="81">
        <v>0</v>
      </c>
      <c r="DR3824" s="81">
        <v>0</v>
      </c>
      <c r="DS3824" s="81">
        <v>0</v>
      </c>
      <c r="DT3824" s="81">
        <v>0</v>
      </c>
      <c r="DU3824" s="81">
        <v>0</v>
      </c>
      <c r="DV3824" s="81">
        <v>1.6618771070965687E-7</v>
      </c>
      <c r="DW3824" s="81">
        <v>1.6618771070965687E-7</v>
      </c>
      <c r="GE3824" s="81" t="s">
        <v>449</v>
      </c>
      <c r="GF3824" s="81" t="s">
        <v>155</v>
      </c>
      <c r="GG3824" s="81" t="s">
        <v>479</v>
      </c>
      <c r="GH3824" s="81" t="s">
        <v>453</v>
      </c>
      <c r="GI3824" s="81">
        <v>2025</v>
      </c>
      <c r="GJ3824" s="81" t="s">
        <v>201</v>
      </c>
      <c r="GK3824" s="81">
        <v>3.7590224611390499E-2</v>
      </c>
      <c r="GL3824" s="81">
        <v>280.23087399999997</v>
      </c>
      <c r="GM3824" s="81">
        <v>2025</v>
      </c>
      <c r="GN3824" s="81" t="s">
        <v>173</v>
      </c>
      <c r="GO3824" s="81">
        <v>1.1148832299820636E-2</v>
      </c>
      <c r="GP3824" s="81">
        <v>10</v>
      </c>
      <c r="GQ3824" s="81">
        <v>0</v>
      </c>
      <c r="GR3824" s="81" t="s">
        <v>448</v>
      </c>
      <c r="GS3824" s="81">
        <v>1.1148832299820636E-2</v>
      </c>
      <c r="GT3824" s="81">
        <v>4.1908711030498304E-4</v>
      </c>
      <c r="GU3824" s="81">
        <v>1.1148832299820636E-2</v>
      </c>
      <c r="GV3824" s="81">
        <v>4.1908711030498304E-4</v>
      </c>
      <c r="GW3824" s="81">
        <v>1.1148832299820636E-2</v>
      </c>
      <c r="GX3824" s="81">
        <v>4.1908711030498304E-4</v>
      </c>
      <c r="GY3824" s="81">
        <v>1.1148832299820636E-2</v>
      </c>
      <c r="GZ3824" s="81">
        <v>4.1908711030498304E-4</v>
      </c>
    </row>
    <row r="3825" spans="98:208" x14ac:dyDescent="0.25">
      <c r="CT3825" s="81" t="s">
        <v>155</v>
      </c>
      <c r="CU3825" s="81" t="s">
        <v>477</v>
      </c>
      <c r="CV3825" s="81" t="s">
        <v>460</v>
      </c>
      <c r="CW3825" s="81">
        <v>2020</v>
      </c>
      <c r="CX3825" s="81">
        <v>0</v>
      </c>
      <c r="CY3825" s="81">
        <v>0</v>
      </c>
      <c r="CZ3825" s="81">
        <v>0</v>
      </c>
      <c r="DA3825" s="81">
        <v>0</v>
      </c>
      <c r="DB3825" s="81">
        <v>7.7900575334948138E-2</v>
      </c>
      <c r="DC3825" s="81">
        <v>3.6425060683954118E-2</v>
      </c>
      <c r="DD3825" s="81">
        <v>1.5808724525431109E-3</v>
      </c>
      <c r="DE3825" s="81">
        <v>3.9894642198450452E-2</v>
      </c>
      <c r="DF3825" s="81">
        <v>4.0609689307619443E-4</v>
      </c>
      <c r="DG3825" s="81">
        <v>0</v>
      </c>
      <c r="DH3825" s="81">
        <v>0</v>
      </c>
      <c r="DI3825" s="81">
        <v>0</v>
      </c>
      <c r="DJ3825" s="81">
        <v>2.541113870833812E-3</v>
      </c>
      <c r="DL3825" s="81">
        <v>0</v>
      </c>
      <c r="DM3825" s="81">
        <v>1.0319384478984331E-6</v>
      </c>
      <c r="DN3825" s="81">
        <v>1.0319384478984331E-6</v>
      </c>
      <c r="DO3825" s="81">
        <v>0</v>
      </c>
      <c r="DP3825" s="81">
        <v>0</v>
      </c>
      <c r="DQ3825" s="81">
        <v>0</v>
      </c>
      <c r="DR3825" s="81">
        <v>0</v>
      </c>
      <c r="DS3825" s="81">
        <v>0</v>
      </c>
      <c r="DT3825" s="81">
        <v>0</v>
      </c>
      <c r="DU3825" s="81">
        <v>0</v>
      </c>
      <c r="DV3825" s="81">
        <v>0</v>
      </c>
      <c r="DW3825" s="81">
        <v>0</v>
      </c>
      <c r="GE3825" s="81" t="s">
        <v>449</v>
      </c>
      <c r="GF3825" s="81" t="s">
        <v>155</v>
      </c>
      <c r="GG3825" s="81" t="s">
        <v>479</v>
      </c>
      <c r="GH3825" s="81" t="s">
        <v>453</v>
      </c>
      <c r="GI3825" s="81">
        <v>2026</v>
      </c>
      <c r="GJ3825" s="81" t="s">
        <v>201</v>
      </c>
      <c r="GK3825" s="81">
        <v>3.7590224611390499E-2</v>
      </c>
      <c r="GL3825" s="81">
        <v>280.23087399999997</v>
      </c>
      <c r="GM3825" s="81">
        <v>2026</v>
      </c>
      <c r="GN3825" s="81" t="s">
        <v>173</v>
      </c>
      <c r="GO3825" s="81">
        <v>1.1148832299820636E-2</v>
      </c>
      <c r="GP3825" s="81">
        <v>10</v>
      </c>
      <c r="GQ3825" s="81">
        <v>0</v>
      </c>
      <c r="GR3825" s="81" t="s">
        <v>448</v>
      </c>
      <c r="GS3825" s="81">
        <v>1.1148832299820636E-2</v>
      </c>
      <c r="GT3825" s="81">
        <v>4.1908711030498304E-4</v>
      </c>
      <c r="GU3825" s="81">
        <v>1.1148832299820636E-2</v>
      </c>
      <c r="GV3825" s="81">
        <v>4.1908711030498304E-4</v>
      </c>
      <c r="GW3825" s="81">
        <v>1.1148832299820636E-2</v>
      </c>
      <c r="GX3825" s="81">
        <v>4.1908711030498304E-4</v>
      </c>
      <c r="GY3825" s="81">
        <v>1.1148832299820636E-2</v>
      </c>
      <c r="GZ3825" s="81">
        <v>4.1908711030498304E-4</v>
      </c>
    </row>
    <row r="3826" spans="98:208" x14ac:dyDescent="0.25">
      <c r="CT3826" s="81" t="s">
        <v>155</v>
      </c>
      <c r="CU3826" s="81" t="s">
        <v>477</v>
      </c>
      <c r="CV3826" s="81" t="s">
        <v>460</v>
      </c>
      <c r="CW3826" s="81">
        <v>2021</v>
      </c>
      <c r="CX3826" s="81">
        <v>0</v>
      </c>
      <c r="CY3826" s="81">
        <v>0</v>
      </c>
      <c r="CZ3826" s="81">
        <v>0</v>
      </c>
      <c r="DA3826" s="81">
        <v>0</v>
      </c>
      <c r="DB3826" s="81">
        <v>7.7900575334948138E-2</v>
      </c>
      <c r="DC3826" s="81">
        <v>3.6425060683954118E-2</v>
      </c>
      <c r="DD3826" s="81">
        <v>1.5808724525431109E-3</v>
      </c>
      <c r="DE3826" s="81">
        <v>3.9894642198450452E-2</v>
      </c>
      <c r="DF3826" s="81">
        <v>4.0609689307619443E-4</v>
      </c>
      <c r="DG3826" s="81">
        <v>4.0609689307619443E-4</v>
      </c>
      <c r="DH3826" s="81">
        <v>0</v>
      </c>
      <c r="DI3826" s="81">
        <v>0</v>
      </c>
      <c r="DJ3826" s="81">
        <v>2.541113870833812E-3</v>
      </c>
      <c r="DL3826" s="81">
        <v>0</v>
      </c>
      <c r="DM3826" s="81">
        <v>1.0319384478984331E-6</v>
      </c>
      <c r="DN3826" s="81">
        <v>1.0319384478984331E-6</v>
      </c>
      <c r="DO3826" s="81">
        <v>0</v>
      </c>
      <c r="DP3826" s="81">
        <v>1.0319384478984331E-6</v>
      </c>
      <c r="DQ3826" s="81">
        <v>1.0319384478984331E-6</v>
      </c>
      <c r="DR3826" s="81">
        <v>0</v>
      </c>
      <c r="DS3826" s="81">
        <v>0</v>
      </c>
      <c r="DT3826" s="81">
        <v>0</v>
      </c>
      <c r="DU3826" s="81">
        <v>0</v>
      </c>
      <c r="DV3826" s="81">
        <v>0</v>
      </c>
      <c r="DW3826" s="81">
        <v>0</v>
      </c>
      <c r="GE3826" s="81" t="s">
        <v>449</v>
      </c>
      <c r="GF3826" s="81" t="s">
        <v>155</v>
      </c>
      <c r="GG3826" s="81" t="s">
        <v>479</v>
      </c>
      <c r="GH3826" s="81" t="s">
        <v>453</v>
      </c>
      <c r="GI3826" s="81">
        <v>2027</v>
      </c>
      <c r="GJ3826" s="81" t="s">
        <v>201</v>
      </c>
      <c r="GK3826" s="81">
        <v>3.7590224611390499E-2</v>
      </c>
      <c r="GL3826" s="81">
        <v>280.23087399999997</v>
      </c>
      <c r="GM3826" s="81">
        <v>2027</v>
      </c>
      <c r="GN3826" s="81" t="s">
        <v>173</v>
      </c>
      <c r="GO3826" s="81">
        <v>1.1148832299820636E-2</v>
      </c>
      <c r="GP3826" s="81">
        <v>10</v>
      </c>
      <c r="GQ3826" s="81">
        <v>0</v>
      </c>
      <c r="GR3826" s="81" t="s">
        <v>448</v>
      </c>
      <c r="GS3826" s="81">
        <v>1.1148832299820636E-2</v>
      </c>
      <c r="GT3826" s="81">
        <v>4.1908711030498304E-4</v>
      </c>
      <c r="GU3826" s="81">
        <v>1.1148832299820636E-2</v>
      </c>
      <c r="GV3826" s="81">
        <v>4.1908711030498304E-4</v>
      </c>
      <c r="GW3826" s="81">
        <v>1.1148832299820636E-2</v>
      </c>
      <c r="GX3826" s="81">
        <v>4.1908711030498304E-4</v>
      </c>
      <c r="GY3826" s="81">
        <v>1.1148832299820636E-2</v>
      </c>
      <c r="GZ3826" s="81">
        <v>4.1908711030498304E-4</v>
      </c>
    </row>
    <row r="3827" spans="98:208" x14ac:dyDescent="0.25">
      <c r="CT3827" s="81" t="s">
        <v>155</v>
      </c>
      <c r="CU3827" s="81" t="s">
        <v>477</v>
      </c>
      <c r="CV3827" s="81" t="s">
        <v>460</v>
      </c>
      <c r="CW3827" s="81">
        <v>2022</v>
      </c>
      <c r="CX3827" s="81">
        <v>0</v>
      </c>
      <c r="CY3827" s="81">
        <v>0</v>
      </c>
      <c r="CZ3827" s="81">
        <v>0</v>
      </c>
      <c r="DA3827" s="81">
        <v>0</v>
      </c>
      <c r="DB3827" s="81">
        <v>7.7900575334948138E-2</v>
      </c>
      <c r="DC3827" s="81">
        <v>3.6425060683954118E-2</v>
      </c>
      <c r="DD3827" s="81">
        <v>1.5808724525431109E-3</v>
      </c>
      <c r="DE3827" s="81">
        <v>3.9894642198450452E-2</v>
      </c>
      <c r="DF3827" s="81">
        <v>4.0609689307619443E-4</v>
      </c>
      <c r="DG3827" s="81">
        <v>4.0609689307619443E-4</v>
      </c>
      <c r="DH3827" s="81">
        <v>4.0609689307619443E-4</v>
      </c>
      <c r="DI3827" s="81">
        <v>0</v>
      </c>
      <c r="DJ3827" s="81">
        <v>2.541113870833812E-3</v>
      </c>
      <c r="DL3827" s="81">
        <v>0</v>
      </c>
      <c r="DM3827" s="81">
        <v>1.0319384478984331E-6</v>
      </c>
      <c r="DN3827" s="81">
        <v>1.0319384478984331E-6</v>
      </c>
      <c r="DO3827" s="81">
        <v>0</v>
      </c>
      <c r="DP3827" s="81">
        <v>1.0319384478984331E-6</v>
      </c>
      <c r="DQ3827" s="81">
        <v>1.0319384478984331E-6</v>
      </c>
      <c r="DR3827" s="81">
        <v>0</v>
      </c>
      <c r="DS3827" s="81">
        <v>1.0319384478984331E-6</v>
      </c>
      <c r="DT3827" s="81">
        <v>1.0319384478984331E-6</v>
      </c>
      <c r="DU3827" s="81">
        <v>0</v>
      </c>
      <c r="DV3827" s="81">
        <v>0</v>
      </c>
      <c r="DW3827" s="81">
        <v>0</v>
      </c>
      <c r="GE3827" s="81" t="s">
        <v>449</v>
      </c>
      <c r="GF3827" s="81" t="s">
        <v>155</v>
      </c>
      <c r="GG3827" s="81" t="s">
        <v>479</v>
      </c>
      <c r="GH3827" s="81" t="s">
        <v>453</v>
      </c>
      <c r="GI3827" s="81">
        <v>2028</v>
      </c>
      <c r="GJ3827" s="81" t="s">
        <v>201</v>
      </c>
      <c r="GK3827" s="81">
        <v>3.9055083184886208E-2</v>
      </c>
      <c r="GL3827" s="81">
        <v>280.23087399999997</v>
      </c>
      <c r="GM3827" s="81">
        <v>2028</v>
      </c>
      <c r="GN3827" s="81" t="s">
        <v>173</v>
      </c>
      <c r="GO3827" s="81">
        <v>1.1148832299820636E-2</v>
      </c>
      <c r="GP3827" s="81">
        <v>10</v>
      </c>
      <c r="GQ3827" s="81">
        <v>0</v>
      </c>
      <c r="GR3827" s="81" t="s">
        <v>448</v>
      </c>
      <c r="GS3827" s="81">
        <v>1.1148832299820636E-2</v>
      </c>
      <c r="GT3827" s="81">
        <v>4.3541857288384114E-4</v>
      </c>
      <c r="GU3827" s="81">
        <v>1.1148832299820636E-2</v>
      </c>
      <c r="GV3827" s="81">
        <v>4.3541857288384114E-4</v>
      </c>
      <c r="GW3827" s="81">
        <v>1.1148832299820636E-2</v>
      </c>
      <c r="GX3827" s="81">
        <v>4.3541857288384114E-4</v>
      </c>
      <c r="GY3827" s="81">
        <v>1.1148832299820636E-2</v>
      </c>
      <c r="GZ3827" s="81">
        <v>4.3541857288384114E-4</v>
      </c>
    </row>
    <row r="3828" spans="98:208" x14ac:dyDescent="0.25">
      <c r="CT3828" s="81" t="s">
        <v>155</v>
      </c>
      <c r="CU3828" s="81" t="s">
        <v>477</v>
      </c>
      <c r="CV3828" s="81" t="s">
        <v>460</v>
      </c>
      <c r="CW3828" s="81">
        <v>2023</v>
      </c>
      <c r="CX3828" s="81">
        <v>0</v>
      </c>
      <c r="CY3828" s="81">
        <v>0</v>
      </c>
      <c r="CZ3828" s="81">
        <v>0</v>
      </c>
      <c r="DA3828" s="81">
        <v>0</v>
      </c>
      <c r="DB3828" s="81">
        <v>8.0408269036976912E-2</v>
      </c>
      <c r="DC3828" s="81">
        <v>3.7590224611390603E-2</v>
      </c>
      <c r="DD3828" s="81">
        <v>1.631433411568469E-3</v>
      </c>
      <c r="DE3828" s="81">
        <v>4.1186611014017389E-2</v>
      </c>
      <c r="DF3828" s="81">
        <v>4.1908711030498418E-4</v>
      </c>
      <c r="DG3828" s="81">
        <v>4.1908711030498418E-4</v>
      </c>
      <c r="DH3828" s="81">
        <v>4.1908711030498418E-4</v>
      </c>
      <c r="DI3828" s="81">
        <v>4.1908711030498418E-4</v>
      </c>
      <c r="DJ3828" s="81">
        <v>2.541113870833812E-3</v>
      </c>
      <c r="DL3828" s="81">
        <v>0</v>
      </c>
      <c r="DM3828" s="81">
        <v>1.064948069083655E-6</v>
      </c>
      <c r="DN3828" s="81">
        <v>1.064948069083655E-6</v>
      </c>
      <c r="DO3828" s="81">
        <v>0</v>
      </c>
      <c r="DP3828" s="81">
        <v>1.064948069083655E-6</v>
      </c>
      <c r="DQ3828" s="81">
        <v>1.064948069083655E-6</v>
      </c>
      <c r="DR3828" s="81">
        <v>0</v>
      </c>
      <c r="DS3828" s="81">
        <v>1.064948069083655E-6</v>
      </c>
      <c r="DT3828" s="81">
        <v>1.064948069083655E-6</v>
      </c>
      <c r="DU3828" s="81">
        <v>0</v>
      </c>
      <c r="DV3828" s="81">
        <v>1.064948069083655E-6</v>
      </c>
      <c r="DW3828" s="81">
        <v>1.064948069083655E-6</v>
      </c>
      <c r="GE3828" s="81" t="s">
        <v>449</v>
      </c>
      <c r="GF3828" s="81" t="s">
        <v>155</v>
      </c>
      <c r="GG3828" s="81" t="s">
        <v>479</v>
      </c>
      <c r="GH3828" s="81" t="s">
        <v>453</v>
      </c>
      <c r="GI3828" s="81">
        <v>2029</v>
      </c>
      <c r="GJ3828" s="81" t="s">
        <v>201</v>
      </c>
      <c r="GK3828" s="81">
        <v>3.9055083184886208E-2</v>
      </c>
      <c r="GL3828" s="81">
        <v>280.23087399999997</v>
      </c>
      <c r="GM3828" s="81">
        <v>2029</v>
      </c>
      <c r="GN3828" s="81" t="s">
        <v>173</v>
      </c>
      <c r="GO3828" s="81">
        <v>1.1148832299820636E-2</v>
      </c>
      <c r="GP3828" s="81">
        <v>10</v>
      </c>
      <c r="GQ3828" s="81">
        <v>0</v>
      </c>
      <c r="GR3828" s="81" t="s">
        <v>448</v>
      </c>
      <c r="GS3828" s="81">
        <v>1.1148832299820636E-2</v>
      </c>
      <c r="GT3828" s="81">
        <v>4.3541857288384114E-4</v>
      </c>
      <c r="GU3828" s="81">
        <v>1.1148832299820636E-2</v>
      </c>
      <c r="GV3828" s="81">
        <v>4.3541857288384114E-4</v>
      </c>
      <c r="GW3828" s="81">
        <v>1.1148832299820636E-2</v>
      </c>
      <c r="GX3828" s="81">
        <v>4.3541857288384114E-4</v>
      </c>
      <c r="GY3828" s="81">
        <v>1.1148832299820636E-2</v>
      </c>
      <c r="GZ3828" s="81">
        <v>4.3541857288384114E-4</v>
      </c>
    </row>
    <row r="3829" spans="98:208" x14ac:dyDescent="0.25">
      <c r="CT3829" s="81" t="s">
        <v>155</v>
      </c>
      <c r="CU3829" s="81" t="s">
        <v>477</v>
      </c>
      <c r="CV3829" s="81" t="s">
        <v>460</v>
      </c>
      <c r="CW3829" s="81">
        <v>2024</v>
      </c>
      <c r="CX3829" s="81">
        <v>0</v>
      </c>
      <c r="CY3829" s="81">
        <v>0</v>
      </c>
      <c r="CZ3829" s="81">
        <v>0</v>
      </c>
      <c r="DA3829" s="81">
        <v>0</v>
      </c>
      <c r="DB3829" s="81">
        <v>8.0408269036976912E-2</v>
      </c>
      <c r="DC3829" s="81">
        <v>3.7590224611390603E-2</v>
      </c>
      <c r="DD3829" s="81">
        <v>1.631433411568469E-3</v>
      </c>
      <c r="DE3829" s="81">
        <v>4.1186611014017389E-2</v>
      </c>
      <c r="DF3829" s="81">
        <v>4.1908711030498418E-4</v>
      </c>
      <c r="DG3829" s="81">
        <v>4.1908711030498418E-4</v>
      </c>
      <c r="DH3829" s="81">
        <v>4.1908711030498418E-4</v>
      </c>
      <c r="DI3829" s="81">
        <v>4.1908711030498418E-4</v>
      </c>
      <c r="DJ3829" s="81">
        <v>2.541113870833812E-3</v>
      </c>
      <c r="DL3829" s="81">
        <v>0</v>
      </c>
      <c r="DM3829" s="81">
        <v>1.064948069083655E-6</v>
      </c>
      <c r="DN3829" s="81">
        <v>1.064948069083655E-6</v>
      </c>
      <c r="DO3829" s="81">
        <v>0</v>
      </c>
      <c r="DP3829" s="81">
        <v>1.064948069083655E-6</v>
      </c>
      <c r="DQ3829" s="81">
        <v>1.064948069083655E-6</v>
      </c>
      <c r="DR3829" s="81">
        <v>0</v>
      </c>
      <c r="DS3829" s="81">
        <v>1.064948069083655E-6</v>
      </c>
      <c r="DT3829" s="81">
        <v>1.064948069083655E-6</v>
      </c>
      <c r="DU3829" s="81">
        <v>0</v>
      </c>
      <c r="DV3829" s="81">
        <v>1.064948069083655E-6</v>
      </c>
      <c r="DW3829" s="81">
        <v>1.064948069083655E-6</v>
      </c>
      <c r="GE3829" s="81" t="s">
        <v>449</v>
      </c>
      <c r="GF3829" s="81" t="s">
        <v>155</v>
      </c>
      <c r="GG3829" s="81" t="s">
        <v>479</v>
      </c>
      <c r="GH3829" s="81" t="s">
        <v>453</v>
      </c>
      <c r="GI3829" s="81">
        <v>2030</v>
      </c>
      <c r="GJ3829" s="81" t="s">
        <v>201</v>
      </c>
      <c r="GK3829" s="81">
        <v>3.9055083184886208E-2</v>
      </c>
      <c r="GL3829" s="81">
        <v>280.23087399999997</v>
      </c>
      <c r="GM3829" s="81">
        <v>2030</v>
      </c>
      <c r="GN3829" s="81" t="s">
        <v>173</v>
      </c>
      <c r="GO3829" s="81">
        <v>1.1148832299820636E-2</v>
      </c>
      <c r="GP3829" s="81">
        <v>10</v>
      </c>
      <c r="GQ3829" s="81">
        <v>0</v>
      </c>
      <c r="GR3829" s="81" t="s">
        <v>448</v>
      </c>
      <c r="GS3829" s="81">
        <v>0</v>
      </c>
      <c r="GT3829" s="81">
        <v>0</v>
      </c>
      <c r="GU3829" s="81">
        <v>1.1148832299820636E-2</v>
      </c>
      <c r="GV3829" s="81">
        <v>4.3541857288384114E-4</v>
      </c>
      <c r="GW3829" s="81">
        <v>1.1148832299820636E-2</v>
      </c>
      <c r="GX3829" s="81">
        <v>4.3541857288384114E-4</v>
      </c>
      <c r="GY3829" s="81">
        <v>1.1148832299820636E-2</v>
      </c>
      <c r="GZ3829" s="81">
        <v>4.3541857288384114E-4</v>
      </c>
    </row>
    <row r="3830" spans="98:208" x14ac:dyDescent="0.25">
      <c r="CT3830" s="81" t="s">
        <v>155</v>
      </c>
      <c r="CU3830" s="81" t="s">
        <v>477</v>
      </c>
      <c r="CV3830" s="81" t="s">
        <v>460</v>
      </c>
      <c r="CW3830" s="81">
        <v>2025</v>
      </c>
      <c r="CX3830" s="81">
        <v>0</v>
      </c>
      <c r="CY3830" s="81">
        <v>0</v>
      </c>
      <c r="CZ3830" s="81">
        <v>0</v>
      </c>
      <c r="DA3830" s="81">
        <v>0</v>
      </c>
      <c r="DB3830" s="81">
        <v>8.0408269036976912E-2</v>
      </c>
      <c r="DC3830" s="81">
        <v>3.7590224611390603E-2</v>
      </c>
      <c r="DD3830" s="81">
        <v>1.631433411568469E-3</v>
      </c>
      <c r="DE3830" s="81">
        <v>4.1186611014017389E-2</v>
      </c>
      <c r="DF3830" s="81">
        <v>4.1908711030498418E-4</v>
      </c>
      <c r="DG3830" s="81">
        <v>4.1908711030498418E-4</v>
      </c>
      <c r="DH3830" s="81">
        <v>4.1908711030498418E-4</v>
      </c>
      <c r="DI3830" s="81">
        <v>4.1908711030498418E-4</v>
      </c>
      <c r="DJ3830" s="81">
        <v>2.541113870833812E-3</v>
      </c>
      <c r="DL3830" s="81">
        <v>0</v>
      </c>
      <c r="DM3830" s="81">
        <v>1.064948069083655E-6</v>
      </c>
      <c r="DN3830" s="81">
        <v>1.064948069083655E-6</v>
      </c>
      <c r="DO3830" s="81">
        <v>0</v>
      </c>
      <c r="DP3830" s="81">
        <v>1.064948069083655E-6</v>
      </c>
      <c r="DQ3830" s="81">
        <v>1.064948069083655E-6</v>
      </c>
      <c r="DR3830" s="81">
        <v>0</v>
      </c>
      <c r="DS3830" s="81">
        <v>1.064948069083655E-6</v>
      </c>
      <c r="DT3830" s="81">
        <v>1.064948069083655E-6</v>
      </c>
      <c r="DU3830" s="81">
        <v>0</v>
      </c>
      <c r="DV3830" s="81">
        <v>1.064948069083655E-6</v>
      </c>
      <c r="DW3830" s="81">
        <v>1.064948069083655E-6</v>
      </c>
      <c r="GE3830" s="81" t="s">
        <v>449</v>
      </c>
      <c r="GF3830" s="81" t="s">
        <v>155</v>
      </c>
      <c r="GG3830" s="81" t="s">
        <v>479</v>
      </c>
      <c r="GH3830" s="81" t="s">
        <v>453</v>
      </c>
      <c r="GI3830" s="81">
        <v>2031</v>
      </c>
      <c r="GJ3830" s="81" t="s">
        <v>201</v>
      </c>
      <c r="GK3830" s="81">
        <v>3.9055083184886208E-2</v>
      </c>
      <c r="GL3830" s="81">
        <v>280.23087399999997</v>
      </c>
      <c r="GM3830" s="81">
        <v>2031</v>
      </c>
      <c r="GN3830" s="81" t="s">
        <v>173</v>
      </c>
      <c r="GO3830" s="81">
        <v>1.1148832299820636E-2</v>
      </c>
      <c r="GP3830" s="81">
        <v>10</v>
      </c>
      <c r="GQ3830" s="81">
        <v>0</v>
      </c>
      <c r="GR3830" s="81" t="s">
        <v>448</v>
      </c>
      <c r="GS3830" s="81">
        <v>0</v>
      </c>
      <c r="GT3830" s="81">
        <v>0</v>
      </c>
      <c r="GU3830" s="81">
        <v>0</v>
      </c>
      <c r="GV3830" s="81">
        <v>0</v>
      </c>
      <c r="GW3830" s="81">
        <v>1.1148832299820636E-2</v>
      </c>
      <c r="GX3830" s="81">
        <v>4.3541857288384114E-4</v>
      </c>
      <c r="GY3830" s="81">
        <v>1.1148832299820636E-2</v>
      </c>
      <c r="GZ3830" s="81">
        <v>4.3541857288384114E-4</v>
      </c>
    </row>
    <row r="3831" spans="98:208" x14ac:dyDescent="0.25">
      <c r="CT3831" s="81" t="s">
        <v>155</v>
      </c>
      <c r="CU3831" s="81" t="s">
        <v>477</v>
      </c>
      <c r="CV3831" s="81" t="s">
        <v>460</v>
      </c>
      <c r="CW3831" s="81">
        <v>2026</v>
      </c>
      <c r="CX3831" s="81">
        <v>0</v>
      </c>
      <c r="CY3831" s="81">
        <v>0</v>
      </c>
      <c r="CZ3831" s="81">
        <v>0</v>
      </c>
      <c r="DA3831" s="81">
        <v>0</v>
      </c>
      <c r="DB3831" s="81">
        <v>8.0408269036976912E-2</v>
      </c>
      <c r="DC3831" s="81">
        <v>3.7590224611390603E-2</v>
      </c>
      <c r="DD3831" s="81">
        <v>1.631433411568469E-3</v>
      </c>
      <c r="DE3831" s="81">
        <v>4.1186611014017389E-2</v>
      </c>
      <c r="DF3831" s="81">
        <v>4.1908711030498418E-4</v>
      </c>
      <c r="DG3831" s="81">
        <v>4.1908711030498418E-4</v>
      </c>
      <c r="DH3831" s="81">
        <v>4.1908711030498418E-4</v>
      </c>
      <c r="DI3831" s="81">
        <v>4.1908711030498418E-4</v>
      </c>
      <c r="DJ3831" s="81">
        <v>2.541113870833812E-3</v>
      </c>
      <c r="DL3831" s="81">
        <v>0</v>
      </c>
      <c r="DM3831" s="81">
        <v>1.064948069083655E-6</v>
      </c>
      <c r="DN3831" s="81">
        <v>1.064948069083655E-6</v>
      </c>
      <c r="DO3831" s="81">
        <v>0</v>
      </c>
      <c r="DP3831" s="81">
        <v>1.064948069083655E-6</v>
      </c>
      <c r="DQ3831" s="81">
        <v>1.064948069083655E-6</v>
      </c>
      <c r="DR3831" s="81">
        <v>0</v>
      </c>
      <c r="DS3831" s="81">
        <v>1.064948069083655E-6</v>
      </c>
      <c r="DT3831" s="81">
        <v>1.064948069083655E-6</v>
      </c>
      <c r="DU3831" s="81">
        <v>0</v>
      </c>
      <c r="DV3831" s="81">
        <v>1.064948069083655E-6</v>
      </c>
      <c r="DW3831" s="81">
        <v>1.064948069083655E-6</v>
      </c>
      <c r="GE3831" s="81" t="s">
        <v>449</v>
      </c>
      <c r="GF3831" s="81" t="s">
        <v>155</v>
      </c>
      <c r="GG3831" s="81" t="s">
        <v>479</v>
      </c>
      <c r="GH3831" s="81" t="s">
        <v>453</v>
      </c>
      <c r="GI3831" s="81">
        <v>2032</v>
      </c>
      <c r="GJ3831" s="81" t="s">
        <v>201</v>
      </c>
      <c r="GK3831" s="81">
        <v>3.9055083184886208E-2</v>
      </c>
      <c r="GL3831" s="81">
        <v>280.23087399999997</v>
      </c>
      <c r="GM3831" s="81">
        <v>2032</v>
      </c>
      <c r="GN3831" s="81" t="s">
        <v>173</v>
      </c>
      <c r="GO3831" s="81">
        <v>1.1148832299820636E-2</v>
      </c>
      <c r="GP3831" s="81">
        <v>10</v>
      </c>
      <c r="GQ3831" s="81">
        <v>0</v>
      </c>
      <c r="GR3831" s="81" t="s">
        <v>448</v>
      </c>
      <c r="GS3831" s="81">
        <v>0</v>
      </c>
      <c r="GT3831" s="81">
        <v>0</v>
      </c>
      <c r="GU3831" s="81">
        <v>0</v>
      </c>
      <c r="GV3831" s="81">
        <v>0</v>
      </c>
      <c r="GW3831" s="81">
        <v>0</v>
      </c>
      <c r="GX3831" s="81">
        <v>0</v>
      </c>
      <c r="GY3831" s="81">
        <v>1.1148832299820636E-2</v>
      </c>
      <c r="GZ3831" s="81">
        <v>4.3541857288384114E-4</v>
      </c>
    </row>
    <row r="3832" spans="98:208" x14ac:dyDescent="0.25">
      <c r="CT3832" s="81" t="s">
        <v>155</v>
      </c>
      <c r="CU3832" s="81" t="s">
        <v>477</v>
      </c>
      <c r="CV3832" s="81" t="s">
        <v>460</v>
      </c>
      <c r="CW3832" s="81">
        <v>2027</v>
      </c>
      <c r="CX3832" s="81">
        <v>0</v>
      </c>
      <c r="CY3832" s="81">
        <v>0</v>
      </c>
      <c r="CZ3832" s="81">
        <v>0</v>
      </c>
      <c r="DA3832" s="81">
        <v>0</v>
      </c>
      <c r="DB3832" s="81">
        <v>8.0408269036976912E-2</v>
      </c>
      <c r="DC3832" s="81">
        <v>3.7590224611390603E-2</v>
      </c>
      <c r="DD3832" s="81">
        <v>1.631433411568469E-3</v>
      </c>
      <c r="DE3832" s="81">
        <v>4.1186611014017389E-2</v>
      </c>
      <c r="DF3832" s="81">
        <v>4.1908711030498418E-4</v>
      </c>
      <c r="DG3832" s="81">
        <v>4.1908711030498418E-4</v>
      </c>
      <c r="DH3832" s="81">
        <v>4.1908711030498418E-4</v>
      </c>
      <c r="DI3832" s="81">
        <v>4.1908711030498418E-4</v>
      </c>
      <c r="DJ3832" s="81">
        <v>2.541113870833812E-3</v>
      </c>
      <c r="DL3832" s="81">
        <v>0</v>
      </c>
      <c r="DM3832" s="81">
        <v>1.064948069083655E-6</v>
      </c>
      <c r="DN3832" s="81">
        <v>1.064948069083655E-6</v>
      </c>
      <c r="DO3832" s="81">
        <v>0</v>
      </c>
      <c r="DP3832" s="81">
        <v>1.064948069083655E-6</v>
      </c>
      <c r="DQ3832" s="81">
        <v>1.064948069083655E-6</v>
      </c>
      <c r="DR3832" s="81">
        <v>0</v>
      </c>
      <c r="DS3832" s="81">
        <v>1.064948069083655E-6</v>
      </c>
      <c r="DT3832" s="81">
        <v>1.064948069083655E-6</v>
      </c>
      <c r="DU3832" s="81">
        <v>0</v>
      </c>
      <c r="DV3832" s="81">
        <v>1.064948069083655E-6</v>
      </c>
      <c r="DW3832" s="81">
        <v>1.064948069083655E-6</v>
      </c>
      <c r="GE3832" s="81" t="s">
        <v>449</v>
      </c>
      <c r="GF3832" s="81" t="s">
        <v>155</v>
      </c>
      <c r="GG3832" s="81" t="s">
        <v>479</v>
      </c>
      <c r="GH3832" s="81" t="s">
        <v>454</v>
      </c>
      <c r="GI3832" s="81">
        <v>2021</v>
      </c>
      <c r="GJ3832" s="81" t="s">
        <v>201</v>
      </c>
      <c r="GK3832" s="81">
        <v>409.22373582044048</v>
      </c>
      <c r="GL3832" s="81">
        <v>280.23087399999997</v>
      </c>
      <c r="GM3832" s="81">
        <v>2021</v>
      </c>
      <c r="GN3832" s="81" t="s">
        <v>173</v>
      </c>
      <c r="GO3832" s="81">
        <v>1.1148832299820636E-2</v>
      </c>
      <c r="GP3832" s="81">
        <v>10</v>
      </c>
      <c r="GQ3832" s="81">
        <v>0</v>
      </c>
      <c r="GR3832" s="81" t="s">
        <v>448</v>
      </c>
      <c r="GS3832" s="81">
        <v>1.1148832299820636E-2</v>
      </c>
      <c r="GT3832" s="81">
        <v>4.5623668037681941</v>
      </c>
      <c r="GU3832" s="81">
        <v>1.1148832299820636E-2</v>
      </c>
      <c r="GV3832" s="81">
        <v>4.5623668037681941</v>
      </c>
      <c r="GW3832" s="81">
        <v>0</v>
      </c>
      <c r="GX3832" s="81">
        <v>0</v>
      </c>
      <c r="GY3832" s="81">
        <v>0</v>
      </c>
      <c r="GZ3832" s="81">
        <v>0</v>
      </c>
    </row>
    <row r="3833" spans="98:208" x14ac:dyDescent="0.25">
      <c r="CT3833" s="81" t="s">
        <v>155</v>
      </c>
      <c r="CU3833" s="81" t="s">
        <v>477</v>
      </c>
      <c r="CV3833" s="81" t="s">
        <v>460</v>
      </c>
      <c r="CW3833" s="81">
        <v>2028</v>
      </c>
      <c r="CX3833" s="81">
        <v>0</v>
      </c>
      <c r="CY3833" s="81">
        <v>0</v>
      </c>
      <c r="CZ3833" s="81">
        <v>0</v>
      </c>
      <c r="DA3833" s="81">
        <v>0</v>
      </c>
      <c r="DB3833" s="81">
        <v>8.3606377745129634E-2</v>
      </c>
      <c r="DC3833" s="81">
        <v>3.9055083184886159E-2</v>
      </c>
      <c r="DD3833" s="81">
        <v>1.6949971741061711E-3</v>
      </c>
      <c r="DE3833" s="81">
        <v>4.2856297386136867E-2</v>
      </c>
      <c r="DF3833" s="81">
        <v>4.354185728838406E-4</v>
      </c>
      <c r="DG3833" s="81">
        <v>4.354185728838406E-4</v>
      </c>
      <c r="DH3833" s="81">
        <v>4.354185728838406E-4</v>
      </c>
      <c r="DI3833" s="81">
        <v>4.354185728838406E-4</v>
      </c>
      <c r="DJ3833" s="81">
        <v>2.541113870833812E-3</v>
      </c>
      <c r="DL3833" s="81">
        <v>0</v>
      </c>
      <c r="DM3833" s="81">
        <v>1.1064481751737905E-6</v>
      </c>
      <c r="DN3833" s="81">
        <v>1.1064481751737905E-6</v>
      </c>
      <c r="DO3833" s="81">
        <v>0</v>
      </c>
      <c r="DP3833" s="81">
        <v>1.1064481751737905E-6</v>
      </c>
      <c r="DQ3833" s="81">
        <v>1.1064481751737905E-6</v>
      </c>
      <c r="DR3833" s="81">
        <v>0</v>
      </c>
      <c r="DS3833" s="81">
        <v>1.1064481751737905E-6</v>
      </c>
      <c r="DT3833" s="81">
        <v>1.1064481751737905E-6</v>
      </c>
      <c r="DU3833" s="81">
        <v>0</v>
      </c>
      <c r="DV3833" s="81">
        <v>1.1064481751737905E-6</v>
      </c>
      <c r="DW3833" s="81">
        <v>1.1064481751737905E-6</v>
      </c>
      <c r="GE3833" s="81" t="s">
        <v>449</v>
      </c>
      <c r="GF3833" s="81" t="s">
        <v>155</v>
      </c>
      <c r="GG3833" s="81" t="s">
        <v>479</v>
      </c>
      <c r="GH3833" s="81" t="s">
        <v>454</v>
      </c>
      <c r="GI3833" s="81">
        <v>2022</v>
      </c>
      <c r="GJ3833" s="81" t="s">
        <v>201</v>
      </c>
      <c r="GK3833" s="81">
        <v>409.22373582044048</v>
      </c>
      <c r="GL3833" s="81">
        <v>280.23087399999997</v>
      </c>
      <c r="GM3833" s="81">
        <v>2022</v>
      </c>
      <c r="GN3833" s="81" t="s">
        <v>173</v>
      </c>
      <c r="GO3833" s="81">
        <v>1.1148832299820636E-2</v>
      </c>
      <c r="GP3833" s="81">
        <v>10</v>
      </c>
      <c r="GQ3833" s="81">
        <v>0</v>
      </c>
      <c r="GR3833" s="81" t="s">
        <v>448</v>
      </c>
      <c r="GS3833" s="81">
        <v>1.1148832299820636E-2</v>
      </c>
      <c r="GT3833" s="81">
        <v>4.5623668037681941</v>
      </c>
      <c r="GU3833" s="81">
        <v>1.1148832299820636E-2</v>
      </c>
      <c r="GV3833" s="81">
        <v>4.5623668037681941</v>
      </c>
      <c r="GW3833" s="81">
        <v>1.1148832299820636E-2</v>
      </c>
      <c r="GX3833" s="81">
        <v>4.5623668037681941</v>
      </c>
      <c r="GY3833" s="81">
        <v>0</v>
      </c>
      <c r="GZ3833" s="81">
        <v>0</v>
      </c>
    </row>
    <row r="3834" spans="98:208" x14ac:dyDescent="0.25">
      <c r="CT3834" s="81" t="s">
        <v>155</v>
      </c>
      <c r="CU3834" s="81" t="s">
        <v>477</v>
      </c>
      <c r="CV3834" s="81" t="s">
        <v>460</v>
      </c>
      <c r="CW3834" s="81">
        <v>2029</v>
      </c>
      <c r="CX3834" s="81">
        <v>0</v>
      </c>
      <c r="CY3834" s="81">
        <v>0</v>
      </c>
      <c r="CZ3834" s="81">
        <v>0</v>
      </c>
      <c r="DA3834" s="81">
        <v>0</v>
      </c>
      <c r="DB3834" s="81">
        <v>8.3606377745129634E-2</v>
      </c>
      <c r="DC3834" s="81">
        <v>3.9055083184886159E-2</v>
      </c>
      <c r="DD3834" s="81">
        <v>1.6949971741061711E-3</v>
      </c>
      <c r="DE3834" s="81">
        <v>4.2856297386136867E-2</v>
      </c>
      <c r="DF3834" s="81">
        <v>4.354185728838406E-4</v>
      </c>
      <c r="DG3834" s="81">
        <v>4.354185728838406E-4</v>
      </c>
      <c r="DH3834" s="81">
        <v>4.354185728838406E-4</v>
      </c>
      <c r="DI3834" s="81">
        <v>4.354185728838406E-4</v>
      </c>
      <c r="DJ3834" s="81">
        <v>2.541113870833812E-3</v>
      </c>
      <c r="DL3834" s="81">
        <v>0</v>
      </c>
      <c r="DM3834" s="81">
        <v>1.1064481751737905E-6</v>
      </c>
      <c r="DN3834" s="81">
        <v>1.1064481751737905E-6</v>
      </c>
      <c r="DO3834" s="81">
        <v>0</v>
      </c>
      <c r="DP3834" s="81">
        <v>1.1064481751737905E-6</v>
      </c>
      <c r="DQ3834" s="81">
        <v>1.1064481751737905E-6</v>
      </c>
      <c r="DR3834" s="81">
        <v>0</v>
      </c>
      <c r="DS3834" s="81">
        <v>1.1064481751737905E-6</v>
      </c>
      <c r="DT3834" s="81">
        <v>1.1064481751737905E-6</v>
      </c>
      <c r="DU3834" s="81">
        <v>0</v>
      </c>
      <c r="DV3834" s="81">
        <v>1.1064481751737905E-6</v>
      </c>
      <c r="DW3834" s="81">
        <v>1.1064481751737905E-6</v>
      </c>
      <c r="GE3834" s="81" t="s">
        <v>449</v>
      </c>
      <c r="GF3834" s="81" t="s">
        <v>155</v>
      </c>
      <c r="GG3834" s="81" t="s">
        <v>479</v>
      </c>
      <c r="GH3834" s="81" t="s">
        <v>454</v>
      </c>
      <c r="GI3834" s="81">
        <v>2023</v>
      </c>
      <c r="GJ3834" s="81" t="s">
        <v>201</v>
      </c>
      <c r="GK3834" s="81">
        <v>428.60232122030828</v>
      </c>
      <c r="GL3834" s="81">
        <v>280.23087399999997</v>
      </c>
      <c r="GM3834" s="81">
        <v>2023</v>
      </c>
      <c r="GN3834" s="81" t="s">
        <v>173</v>
      </c>
      <c r="GO3834" s="81">
        <v>1.1148832299820636E-2</v>
      </c>
      <c r="GP3834" s="81">
        <v>10</v>
      </c>
      <c r="GQ3834" s="81">
        <v>0</v>
      </c>
      <c r="GR3834" s="81" t="s">
        <v>448</v>
      </c>
      <c r="GS3834" s="81">
        <v>1.1148832299820636E-2</v>
      </c>
      <c r="GT3834" s="81">
        <v>4.778415402599073</v>
      </c>
      <c r="GU3834" s="81">
        <v>1.1148832299820636E-2</v>
      </c>
      <c r="GV3834" s="81">
        <v>4.778415402599073</v>
      </c>
      <c r="GW3834" s="81">
        <v>1.1148832299820636E-2</v>
      </c>
      <c r="GX3834" s="81">
        <v>4.778415402599073</v>
      </c>
      <c r="GY3834" s="81">
        <v>1.1148832299820636E-2</v>
      </c>
      <c r="GZ3834" s="81">
        <v>4.778415402599073</v>
      </c>
    </row>
    <row r="3835" spans="98:208" x14ac:dyDescent="0.25">
      <c r="CT3835" s="81" t="s">
        <v>155</v>
      </c>
      <c r="CU3835" s="81" t="s">
        <v>477</v>
      </c>
      <c r="CV3835" s="81" t="s">
        <v>460</v>
      </c>
      <c r="CW3835" s="81">
        <v>2030</v>
      </c>
      <c r="CX3835" s="81">
        <v>0</v>
      </c>
      <c r="CY3835" s="81">
        <v>0</v>
      </c>
      <c r="CZ3835" s="81">
        <v>0</v>
      </c>
      <c r="DA3835" s="81">
        <v>0</v>
      </c>
      <c r="DB3835" s="81">
        <v>8.3606377745129634E-2</v>
      </c>
      <c r="DC3835" s="81">
        <v>3.9055083184886159E-2</v>
      </c>
      <c r="DD3835" s="81">
        <v>1.6949971741061711E-3</v>
      </c>
      <c r="DE3835" s="81">
        <v>4.2856297386136867E-2</v>
      </c>
      <c r="DF3835" s="81">
        <v>0</v>
      </c>
      <c r="DG3835" s="81">
        <v>4.354185728838406E-4</v>
      </c>
      <c r="DH3835" s="81">
        <v>4.354185728838406E-4</v>
      </c>
      <c r="DI3835" s="81">
        <v>4.354185728838406E-4</v>
      </c>
      <c r="DJ3835" s="81">
        <v>2.541113870833812E-3</v>
      </c>
      <c r="DL3835" s="81">
        <v>0</v>
      </c>
      <c r="DM3835" s="81">
        <v>0</v>
      </c>
      <c r="DN3835" s="81">
        <v>0</v>
      </c>
      <c r="DO3835" s="81">
        <v>0</v>
      </c>
      <c r="DP3835" s="81">
        <v>1.1064481751737905E-6</v>
      </c>
      <c r="DQ3835" s="81">
        <v>1.1064481751737905E-6</v>
      </c>
      <c r="DR3835" s="81">
        <v>0</v>
      </c>
      <c r="DS3835" s="81">
        <v>1.1064481751737905E-6</v>
      </c>
      <c r="DT3835" s="81">
        <v>1.1064481751737905E-6</v>
      </c>
      <c r="DU3835" s="81">
        <v>0</v>
      </c>
      <c r="DV3835" s="81">
        <v>1.1064481751737905E-6</v>
      </c>
      <c r="DW3835" s="81">
        <v>1.1064481751737905E-6</v>
      </c>
      <c r="GE3835" s="81" t="s">
        <v>449</v>
      </c>
      <c r="GF3835" s="81" t="s">
        <v>155</v>
      </c>
      <c r="GG3835" s="81" t="s">
        <v>479</v>
      </c>
      <c r="GH3835" s="81" t="s">
        <v>454</v>
      </c>
      <c r="GI3835" s="81">
        <v>2024</v>
      </c>
      <c r="GJ3835" s="81" t="s">
        <v>201</v>
      </c>
      <c r="GK3835" s="81">
        <v>428.60232122030828</v>
      </c>
      <c r="GL3835" s="81">
        <v>280.23087399999997</v>
      </c>
      <c r="GM3835" s="81">
        <v>2024</v>
      </c>
      <c r="GN3835" s="81" t="s">
        <v>173</v>
      </c>
      <c r="GO3835" s="81">
        <v>1.1148832299820636E-2</v>
      </c>
      <c r="GP3835" s="81">
        <v>10</v>
      </c>
      <c r="GQ3835" s="81">
        <v>0</v>
      </c>
      <c r="GR3835" s="81" t="s">
        <v>448</v>
      </c>
      <c r="GS3835" s="81">
        <v>1.1148832299820636E-2</v>
      </c>
      <c r="GT3835" s="81">
        <v>4.778415402599073</v>
      </c>
      <c r="GU3835" s="81">
        <v>1.1148832299820636E-2</v>
      </c>
      <c r="GV3835" s="81">
        <v>4.778415402599073</v>
      </c>
      <c r="GW3835" s="81">
        <v>1.1148832299820636E-2</v>
      </c>
      <c r="GX3835" s="81">
        <v>4.778415402599073</v>
      </c>
      <c r="GY3835" s="81">
        <v>1.1148832299820636E-2</v>
      </c>
      <c r="GZ3835" s="81">
        <v>4.778415402599073</v>
      </c>
    </row>
    <row r="3836" spans="98:208" x14ac:dyDescent="0.25">
      <c r="CT3836" s="81" t="s">
        <v>155</v>
      </c>
      <c r="CU3836" s="81" t="s">
        <v>477</v>
      </c>
      <c r="CV3836" s="81" t="s">
        <v>460</v>
      </c>
      <c r="CW3836" s="81">
        <v>2031</v>
      </c>
      <c r="CX3836" s="81">
        <v>0</v>
      </c>
      <c r="CY3836" s="81">
        <v>0</v>
      </c>
      <c r="CZ3836" s="81">
        <v>0</v>
      </c>
      <c r="DA3836" s="81">
        <v>0</v>
      </c>
      <c r="DB3836" s="81">
        <v>8.3606377745129634E-2</v>
      </c>
      <c r="DC3836" s="81">
        <v>3.9055083184886159E-2</v>
      </c>
      <c r="DD3836" s="81">
        <v>1.6949971741061711E-3</v>
      </c>
      <c r="DE3836" s="81">
        <v>4.2856297386136867E-2</v>
      </c>
      <c r="DF3836" s="81">
        <v>0</v>
      </c>
      <c r="DG3836" s="81">
        <v>0</v>
      </c>
      <c r="DH3836" s="81">
        <v>4.354185728838406E-4</v>
      </c>
      <c r="DI3836" s="81">
        <v>4.354185728838406E-4</v>
      </c>
      <c r="DJ3836" s="81">
        <v>2.541113870833812E-3</v>
      </c>
      <c r="DL3836" s="81">
        <v>0</v>
      </c>
      <c r="DM3836" s="81">
        <v>0</v>
      </c>
      <c r="DN3836" s="81">
        <v>0</v>
      </c>
      <c r="DO3836" s="81">
        <v>0</v>
      </c>
      <c r="DP3836" s="81">
        <v>0</v>
      </c>
      <c r="DQ3836" s="81">
        <v>0</v>
      </c>
      <c r="DR3836" s="81">
        <v>0</v>
      </c>
      <c r="DS3836" s="81">
        <v>1.1064481751737905E-6</v>
      </c>
      <c r="DT3836" s="81">
        <v>1.1064481751737905E-6</v>
      </c>
      <c r="DU3836" s="81">
        <v>0</v>
      </c>
      <c r="DV3836" s="81">
        <v>1.1064481751737905E-6</v>
      </c>
      <c r="DW3836" s="81">
        <v>1.1064481751737905E-6</v>
      </c>
      <c r="GE3836" s="81" t="s">
        <v>449</v>
      </c>
      <c r="GF3836" s="81" t="s">
        <v>155</v>
      </c>
      <c r="GG3836" s="81" t="s">
        <v>479</v>
      </c>
      <c r="GH3836" s="81" t="s">
        <v>454</v>
      </c>
      <c r="GI3836" s="81">
        <v>2025</v>
      </c>
      <c r="GJ3836" s="81" t="s">
        <v>201</v>
      </c>
      <c r="GK3836" s="81">
        <v>428.60232122030828</v>
      </c>
      <c r="GL3836" s="81">
        <v>280.23087399999997</v>
      </c>
      <c r="GM3836" s="81">
        <v>2025</v>
      </c>
      <c r="GN3836" s="81" t="s">
        <v>173</v>
      </c>
      <c r="GO3836" s="81">
        <v>1.1148832299820636E-2</v>
      </c>
      <c r="GP3836" s="81">
        <v>10</v>
      </c>
      <c r="GQ3836" s="81">
        <v>0</v>
      </c>
      <c r="GR3836" s="81" t="s">
        <v>448</v>
      </c>
      <c r="GS3836" s="81">
        <v>1.1148832299820636E-2</v>
      </c>
      <c r="GT3836" s="81">
        <v>4.778415402599073</v>
      </c>
      <c r="GU3836" s="81">
        <v>1.1148832299820636E-2</v>
      </c>
      <c r="GV3836" s="81">
        <v>4.778415402599073</v>
      </c>
      <c r="GW3836" s="81">
        <v>1.1148832299820636E-2</v>
      </c>
      <c r="GX3836" s="81">
        <v>4.778415402599073</v>
      </c>
      <c r="GY3836" s="81">
        <v>1.1148832299820636E-2</v>
      </c>
      <c r="GZ3836" s="81">
        <v>4.778415402599073</v>
      </c>
    </row>
    <row r="3837" spans="98:208" x14ac:dyDescent="0.25">
      <c r="CT3837" s="81" t="s">
        <v>155</v>
      </c>
      <c r="CU3837" s="81" t="s">
        <v>477</v>
      </c>
      <c r="CV3837" s="81" t="s">
        <v>460</v>
      </c>
      <c r="CW3837" s="81">
        <v>2032</v>
      </c>
      <c r="CX3837" s="81">
        <v>0</v>
      </c>
      <c r="CY3837" s="81">
        <v>0</v>
      </c>
      <c r="CZ3837" s="81">
        <v>0</v>
      </c>
      <c r="DA3837" s="81">
        <v>0</v>
      </c>
      <c r="DB3837" s="81">
        <v>8.3606377745129634E-2</v>
      </c>
      <c r="DC3837" s="81">
        <v>3.9055083184886159E-2</v>
      </c>
      <c r="DD3837" s="81">
        <v>1.6949971741061711E-3</v>
      </c>
      <c r="DE3837" s="81">
        <v>4.2856297386136867E-2</v>
      </c>
      <c r="DF3837" s="81">
        <v>0</v>
      </c>
      <c r="DG3837" s="81">
        <v>0</v>
      </c>
      <c r="DH3837" s="81">
        <v>0</v>
      </c>
      <c r="DI3837" s="81">
        <v>4.354185728838406E-4</v>
      </c>
      <c r="DJ3837" s="81">
        <v>2.541113870833812E-3</v>
      </c>
      <c r="DL3837" s="81">
        <v>0</v>
      </c>
      <c r="DM3837" s="81">
        <v>0</v>
      </c>
      <c r="DN3837" s="81">
        <v>0</v>
      </c>
      <c r="DO3837" s="81">
        <v>0</v>
      </c>
      <c r="DP3837" s="81">
        <v>0</v>
      </c>
      <c r="DQ3837" s="81">
        <v>0</v>
      </c>
      <c r="DR3837" s="81">
        <v>0</v>
      </c>
      <c r="DS3837" s="81">
        <v>0</v>
      </c>
      <c r="DT3837" s="81">
        <v>0</v>
      </c>
      <c r="DU3837" s="81">
        <v>0</v>
      </c>
      <c r="DV3837" s="81">
        <v>1.1064481751737905E-6</v>
      </c>
      <c r="DW3837" s="81">
        <v>1.1064481751737905E-6</v>
      </c>
      <c r="GE3837" s="81" t="s">
        <v>449</v>
      </c>
      <c r="GF3837" s="81" t="s">
        <v>155</v>
      </c>
      <c r="GG3837" s="81" t="s">
        <v>479</v>
      </c>
      <c r="GH3837" s="81" t="s">
        <v>454</v>
      </c>
      <c r="GI3837" s="81">
        <v>2026</v>
      </c>
      <c r="GJ3837" s="81" t="s">
        <v>201</v>
      </c>
      <c r="GK3837" s="81">
        <v>428.60232122030828</v>
      </c>
      <c r="GL3837" s="81">
        <v>280.23087399999997</v>
      </c>
      <c r="GM3837" s="81">
        <v>2026</v>
      </c>
      <c r="GN3837" s="81" t="s">
        <v>173</v>
      </c>
      <c r="GO3837" s="81">
        <v>1.1148832299820636E-2</v>
      </c>
      <c r="GP3837" s="81">
        <v>10</v>
      </c>
      <c r="GQ3837" s="81">
        <v>0</v>
      </c>
      <c r="GR3837" s="81" t="s">
        <v>448</v>
      </c>
      <c r="GS3837" s="81">
        <v>1.1148832299820636E-2</v>
      </c>
      <c r="GT3837" s="81">
        <v>4.778415402599073</v>
      </c>
      <c r="GU3837" s="81">
        <v>1.1148832299820636E-2</v>
      </c>
      <c r="GV3837" s="81">
        <v>4.778415402599073</v>
      </c>
      <c r="GW3837" s="81">
        <v>1.1148832299820636E-2</v>
      </c>
      <c r="GX3837" s="81">
        <v>4.778415402599073</v>
      </c>
      <c r="GY3837" s="81">
        <v>1.1148832299820636E-2</v>
      </c>
      <c r="GZ3837" s="81">
        <v>4.778415402599073</v>
      </c>
    </row>
    <row r="3838" spans="98:208" x14ac:dyDescent="0.25">
      <c r="CT3838" s="81" t="s">
        <v>155</v>
      </c>
      <c r="CU3838" s="81" t="s">
        <v>477</v>
      </c>
      <c r="CV3838" s="81" t="s">
        <v>461</v>
      </c>
      <c r="CW3838" s="81">
        <v>2020</v>
      </c>
      <c r="CX3838" s="81">
        <v>0</v>
      </c>
      <c r="CY3838" s="81">
        <v>0</v>
      </c>
      <c r="CZ3838" s="81">
        <v>0</v>
      </c>
      <c r="DA3838" s="81">
        <v>0</v>
      </c>
      <c r="DB3838" s="81">
        <v>14146.13064133252</v>
      </c>
      <c r="DC3838" s="81">
        <v>222.22942162783059</v>
      </c>
      <c r="DD3838" s="81">
        <v>8585.7228092479454</v>
      </c>
      <c r="DE3838" s="81">
        <v>5338.178410456745</v>
      </c>
      <c r="DF3838" s="81">
        <v>2.4775985538148162</v>
      </c>
      <c r="DG3838" s="81">
        <v>0</v>
      </c>
      <c r="DH3838" s="81">
        <v>0</v>
      </c>
      <c r="DI3838" s="81">
        <v>0</v>
      </c>
      <c r="DJ3838" s="81">
        <v>9.4519217216118337E-5</v>
      </c>
      <c r="DL3838" s="81">
        <v>0</v>
      </c>
      <c r="DM3838" s="81">
        <v>2.3418067588236327E-4</v>
      </c>
      <c r="DN3838" s="81">
        <v>2.3418067588236327E-4</v>
      </c>
      <c r="DO3838" s="81">
        <v>0</v>
      </c>
      <c r="DP3838" s="81">
        <v>0</v>
      </c>
      <c r="DQ3838" s="81">
        <v>0</v>
      </c>
      <c r="DR3838" s="81">
        <v>0</v>
      </c>
      <c r="DS3838" s="81">
        <v>0</v>
      </c>
      <c r="DT3838" s="81">
        <v>0</v>
      </c>
      <c r="DU3838" s="81">
        <v>0</v>
      </c>
      <c r="DV3838" s="81">
        <v>0</v>
      </c>
      <c r="DW3838" s="81">
        <v>0</v>
      </c>
      <c r="GE3838" s="81" t="s">
        <v>449</v>
      </c>
      <c r="GF3838" s="81" t="s">
        <v>155</v>
      </c>
      <c r="GG3838" s="81" t="s">
        <v>479</v>
      </c>
      <c r="GH3838" s="81" t="s">
        <v>454</v>
      </c>
      <c r="GI3838" s="81">
        <v>2027</v>
      </c>
      <c r="GJ3838" s="81" t="s">
        <v>201</v>
      </c>
      <c r="GK3838" s="81">
        <v>428.60232122030828</v>
      </c>
      <c r="GL3838" s="81">
        <v>280.23087399999997</v>
      </c>
      <c r="GM3838" s="81">
        <v>2027</v>
      </c>
      <c r="GN3838" s="81" t="s">
        <v>173</v>
      </c>
      <c r="GO3838" s="81">
        <v>1.1148832299820636E-2</v>
      </c>
      <c r="GP3838" s="81">
        <v>10</v>
      </c>
      <c r="GQ3838" s="81">
        <v>0</v>
      </c>
      <c r="GR3838" s="81" t="s">
        <v>448</v>
      </c>
      <c r="GS3838" s="81">
        <v>1.1148832299820636E-2</v>
      </c>
      <c r="GT3838" s="81">
        <v>4.778415402599073</v>
      </c>
      <c r="GU3838" s="81">
        <v>1.1148832299820636E-2</v>
      </c>
      <c r="GV3838" s="81">
        <v>4.778415402599073</v>
      </c>
      <c r="GW3838" s="81">
        <v>1.1148832299820636E-2</v>
      </c>
      <c r="GX3838" s="81">
        <v>4.778415402599073</v>
      </c>
      <c r="GY3838" s="81">
        <v>1.1148832299820636E-2</v>
      </c>
      <c r="GZ3838" s="81">
        <v>4.778415402599073</v>
      </c>
    </row>
    <row r="3839" spans="98:208" x14ac:dyDescent="0.25">
      <c r="CT3839" s="81" t="s">
        <v>155</v>
      </c>
      <c r="CU3839" s="81" t="s">
        <v>477</v>
      </c>
      <c r="CV3839" s="81" t="s">
        <v>461</v>
      </c>
      <c r="CW3839" s="81">
        <v>2021</v>
      </c>
      <c r="CX3839" s="81">
        <v>0</v>
      </c>
      <c r="CY3839" s="81">
        <v>0</v>
      </c>
      <c r="CZ3839" s="81">
        <v>0</v>
      </c>
      <c r="DA3839" s="81">
        <v>0</v>
      </c>
      <c r="DB3839" s="81">
        <v>14146.13064133252</v>
      </c>
      <c r="DC3839" s="81">
        <v>222.22942162783059</v>
      </c>
      <c r="DD3839" s="81">
        <v>8585.7228092479454</v>
      </c>
      <c r="DE3839" s="81">
        <v>5338.178410456745</v>
      </c>
      <c r="DF3839" s="81">
        <v>2.4775985538148162</v>
      </c>
      <c r="DG3839" s="81">
        <v>2.4775985538148162</v>
      </c>
      <c r="DH3839" s="81">
        <v>0</v>
      </c>
      <c r="DI3839" s="81">
        <v>0</v>
      </c>
      <c r="DJ3839" s="81">
        <v>9.4519217216118337E-5</v>
      </c>
      <c r="DL3839" s="81">
        <v>0</v>
      </c>
      <c r="DM3839" s="81">
        <v>2.3418067588236327E-4</v>
      </c>
      <c r="DN3839" s="81">
        <v>2.3418067588236327E-4</v>
      </c>
      <c r="DO3839" s="81">
        <v>0</v>
      </c>
      <c r="DP3839" s="81">
        <v>2.3418067588236327E-4</v>
      </c>
      <c r="DQ3839" s="81">
        <v>2.3418067588236327E-4</v>
      </c>
      <c r="DR3839" s="81">
        <v>0</v>
      </c>
      <c r="DS3839" s="81">
        <v>0</v>
      </c>
      <c r="DT3839" s="81">
        <v>0</v>
      </c>
      <c r="DU3839" s="81">
        <v>0</v>
      </c>
      <c r="DV3839" s="81">
        <v>0</v>
      </c>
      <c r="DW3839" s="81">
        <v>0</v>
      </c>
      <c r="GE3839" s="81" t="s">
        <v>449</v>
      </c>
      <c r="GF3839" s="81" t="s">
        <v>155</v>
      </c>
      <c r="GG3839" s="81" t="s">
        <v>479</v>
      </c>
      <c r="GH3839" s="81" t="s">
        <v>454</v>
      </c>
      <c r="GI3839" s="81">
        <v>2028</v>
      </c>
      <c r="GJ3839" s="81" t="s">
        <v>201</v>
      </c>
      <c r="GK3839" s="81">
        <v>453.26096055717272</v>
      </c>
      <c r="GL3839" s="81">
        <v>280.23087399999997</v>
      </c>
      <c r="GM3839" s="81">
        <v>2028</v>
      </c>
      <c r="GN3839" s="81" t="s">
        <v>173</v>
      </c>
      <c r="GO3839" s="81">
        <v>1.1148832299820636E-2</v>
      </c>
      <c r="GP3839" s="81">
        <v>10</v>
      </c>
      <c r="GQ3839" s="81">
        <v>0</v>
      </c>
      <c r="GR3839" s="81" t="s">
        <v>448</v>
      </c>
      <c r="GS3839" s="81">
        <v>1.1148832299820636E-2</v>
      </c>
      <c r="GT3839" s="81">
        <v>5.053330437307535</v>
      </c>
      <c r="GU3839" s="81">
        <v>1.1148832299820636E-2</v>
      </c>
      <c r="GV3839" s="81">
        <v>5.053330437307535</v>
      </c>
      <c r="GW3839" s="81">
        <v>1.1148832299820636E-2</v>
      </c>
      <c r="GX3839" s="81">
        <v>5.053330437307535</v>
      </c>
      <c r="GY3839" s="81">
        <v>1.1148832299820636E-2</v>
      </c>
      <c r="GZ3839" s="81">
        <v>5.053330437307535</v>
      </c>
    </row>
    <row r="3840" spans="98:208" x14ac:dyDescent="0.25">
      <c r="CT3840" s="81" t="s">
        <v>155</v>
      </c>
      <c r="CU3840" s="81" t="s">
        <v>477</v>
      </c>
      <c r="CV3840" s="81" t="s">
        <v>461</v>
      </c>
      <c r="CW3840" s="81">
        <v>2022</v>
      </c>
      <c r="CX3840" s="81">
        <v>0</v>
      </c>
      <c r="CY3840" s="81">
        <v>0</v>
      </c>
      <c r="CZ3840" s="81">
        <v>0</v>
      </c>
      <c r="DA3840" s="81">
        <v>0</v>
      </c>
      <c r="DB3840" s="81">
        <v>14146.13064133252</v>
      </c>
      <c r="DC3840" s="81">
        <v>222.22942162783059</v>
      </c>
      <c r="DD3840" s="81">
        <v>8585.7228092479454</v>
      </c>
      <c r="DE3840" s="81">
        <v>5338.178410456745</v>
      </c>
      <c r="DF3840" s="81">
        <v>2.4775985538148162</v>
      </c>
      <c r="DG3840" s="81">
        <v>2.4775985538148162</v>
      </c>
      <c r="DH3840" s="81">
        <v>2.4775985538148162</v>
      </c>
      <c r="DI3840" s="81">
        <v>0</v>
      </c>
      <c r="DJ3840" s="81">
        <v>9.4519217216118337E-5</v>
      </c>
      <c r="DL3840" s="81">
        <v>0</v>
      </c>
      <c r="DM3840" s="81">
        <v>2.3418067588236327E-4</v>
      </c>
      <c r="DN3840" s="81">
        <v>2.3418067588236327E-4</v>
      </c>
      <c r="DO3840" s="81">
        <v>0</v>
      </c>
      <c r="DP3840" s="81">
        <v>2.3418067588236327E-4</v>
      </c>
      <c r="DQ3840" s="81">
        <v>2.3418067588236327E-4</v>
      </c>
      <c r="DR3840" s="81">
        <v>0</v>
      </c>
      <c r="DS3840" s="81">
        <v>2.3418067588236327E-4</v>
      </c>
      <c r="DT3840" s="81">
        <v>2.3418067588236327E-4</v>
      </c>
      <c r="DU3840" s="81">
        <v>0</v>
      </c>
      <c r="DV3840" s="81">
        <v>0</v>
      </c>
      <c r="DW3840" s="81">
        <v>0</v>
      </c>
      <c r="GE3840" s="81" t="s">
        <v>449</v>
      </c>
      <c r="GF3840" s="81" t="s">
        <v>155</v>
      </c>
      <c r="GG3840" s="81" t="s">
        <v>479</v>
      </c>
      <c r="GH3840" s="81" t="s">
        <v>454</v>
      </c>
      <c r="GI3840" s="81">
        <v>2029</v>
      </c>
      <c r="GJ3840" s="81" t="s">
        <v>201</v>
      </c>
      <c r="GK3840" s="81">
        <v>453.26096055717272</v>
      </c>
      <c r="GL3840" s="81">
        <v>280.23087399999997</v>
      </c>
      <c r="GM3840" s="81">
        <v>2029</v>
      </c>
      <c r="GN3840" s="81" t="s">
        <v>173</v>
      </c>
      <c r="GO3840" s="81">
        <v>1.1148832299820636E-2</v>
      </c>
      <c r="GP3840" s="81">
        <v>10</v>
      </c>
      <c r="GQ3840" s="81">
        <v>0</v>
      </c>
      <c r="GR3840" s="81" t="s">
        <v>448</v>
      </c>
      <c r="GS3840" s="81">
        <v>1.1148832299820636E-2</v>
      </c>
      <c r="GT3840" s="81">
        <v>5.053330437307535</v>
      </c>
      <c r="GU3840" s="81">
        <v>1.1148832299820636E-2</v>
      </c>
      <c r="GV3840" s="81">
        <v>5.053330437307535</v>
      </c>
      <c r="GW3840" s="81">
        <v>1.1148832299820636E-2</v>
      </c>
      <c r="GX3840" s="81">
        <v>5.053330437307535</v>
      </c>
      <c r="GY3840" s="81">
        <v>1.1148832299820636E-2</v>
      </c>
      <c r="GZ3840" s="81">
        <v>5.053330437307535</v>
      </c>
    </row>
    <row r="3841" spans="98:208" x14ac:dyDescent="0.25">
      <c r="CT3841" s="81" t="s">
        <v>155</v>
      </c>
      <c r="CU3841" s="81" t="s">
        <v>477</v>
      </c>
      <c r="CV3841" s="81" t="s">
        <v>461</v>
      </c>
      <c r="CW3841" s="81">
        <v>2023</v>
      </c>
      <c r="CX3841" s="81">
        <v>0</v>
      </c>
      <c r="CY3841" s="81">
        <v>0</v>
      </c>
      <c r="CZ3841" s="81">
        <v>0</v>
      </c>
      <c r="DA3841" s="81">
        <v>0</v>
      </c>
      <c r="DB3841" s="81">
        <v>14664.63755643663</v>
      </c>
      <c r="DC3841" s="81">
        <v>233.23007680793921</v>
      </c>
      <c r="DD3841" s="81">
        <v>8896.5159934285948</v>
      </c>
      <c r="DE3841" s="81">
        <v>5534.8914862000938</v>
      </c>
      <c r="DF3841" s="81">
        <v>2.6002430136060006</v>
      </c>
      <c r="DG3841" s="81">
        <v>2.6002430136060006</v>
      </c>
      <c r="DH3841" s="81">
        <v>2.6002430136060006</v>
      </c>
      <c r="DI3841" s="81">
        <v>2.6002430136060006</v>
      </c>
      <c r="DJ3841" s="81">
        <v>9.4519217216118337E-5</v>
      </c>
      <c r="DL3841" s="81">
        <v>0</v>
      </c>
      <c r="DM3841" s="81">
        <v>2.4577293421771974E-4</v>
      </c>
      <c r="DN3841" s="81">
        <v>2.4577293421771974E-4</v>
      </c>
      <c r="DO3841" s="81">
        <v>0</v>
      </c>
      <c r="DP3841" s="81">
        <v>2.4577293421771974E-4</v>
      </c>
      <c r="DQ3841" s="81">
        <v>2.4577293421771974E-4</v>
      </c>
      <c r="DR3841" s="81">
        <v>0</v>
      </c>
      <c r="DS3841" s="81">
        <v>2.4577293421771974E-4</v>
      </c>
      <c r="DT3841" s="81">
        <v>2.4577293421771974E-4</v>
      </c>
      <c r="DU3841" s="81">
        <v>0</v>
      </c>
      <c r="DV3841" s="81">
        <v>2.4577293421771974E-4</v>
      </c>
      <c r="DW3841" s="81">
        <v>2.4577293421771974E-4</v>
      </c>
      <c r="GE3841" s="81" t="s">
        <v>449</v>
      </c>
      <c r="GF3841" s="81" t="s">
        <v>155</v>
      </c>
      <c r="GG3841" s="81" t="s">
        <v>479</v>
      </c>
      <c r="GH3841" s="81" t="s">
        <v>454</v>
      </c>
      <c r="GI3841" s="81">
        <v>2030</v>
      </c>
      <c r="GJ3841" s="81" t="s">
        <v>201</v>
      </c>
      <c r="GK3841" s="81">
        <v>453.26096055717272</v>
      </c>
      <c r="GL3841" s="81">
        <v>280.23087399999997</v>
      </c>
      <c r="GM3841" s="81">
        <v>2030</v>
      </c>
      <c r="GN3841" s="81" t="s">
        <v>173</v>
      </c>
      <c r="GO3841" s="81">
        <v>1.1148832299820636E-2</v>
      </c>
      <c r="GP3841" s="81">
        <v>10</v>
      </c>
      <c r="GQ3841" s="81">
        <v>0</v>
      </c>
      <c r="GR3841" s="81" t="s">
        <v>448</v>
      </c>
      <c r="GS3841" s="81">
        <v>0</v>
      </c>
      <c r="GT3841" s="81">
        <v>0</v>
      </c>
      <c r="GU3841" s="81">
        <v>1.1148832299820636E-2</v>
      </c>
      <c r="GV3841" s="81">
        <v>5.053330437307535</v>
      </c>
      <c r="GW3841" s="81">
        <v>1.1148832299820636E-2</v>
      </c>
      <c r="GX3841" s="81">
        <v>5.053330437307535</v>
      </c>
      <c r="GY3841" s="81">
        <v>1.1148832299820636E-2</v>
      </c>
      <c r="GZ3841" s="81">
        <v>5.053330437307535</v>
      </c>
    </row>
    <row r="3842" spans="98:208" x14ac:dyDescent="0.25">
      <c r="CT3842" s="81" t="s">
        <v>155</v>
      </c>
      <c r="CU3842" s="81" t="s">
        <v>477</v>
      </c>
      <c r="CV3842" s="81" t="s">
        <v>461</v>
      </c>
      <c r="CW3842" s="81">
        <v>2024</v>
      </c>
      <c r="CX3842" s="81">
        <v>0</v>
      </c>
      <c r="CY3842" s="81">
        <v>0</v>
      </c>
      <c r="CZ3842" s="81">
        <v>0</v>
      </c>
      <c r="DA3842" s="81">
        <v>0</v>
      </c>
      <c r="DB3842" s="81">
        <v>14664.63755643663</v>
      </c>
      <c r="DC3842" s="81">
        <v>233.23007680793921</v>
      </c>
      <c r="DD3842" s="81">
        <v>8896.5159934285948</v>
      </c>
      <c r="DE3842" s="81">
        <v>5534.8914862000938</v>
      </c>
      <c r="DF3842" s="81">
        <v>2.6002430136060006</v>
      </c>
      <c r="DG3842" s="81">
        <v>2.6002430136060006</v>
      </c>
      <c r="DH3842" s="81">
        <v>2.6002430136060006</v>
      </c>
      <c r="DI3842" s="81">
        <v>2.6002430136060006</v>
      </c>
      <c r="DJ3842" s="81">
        <v>9.4519217216118337E-5</v>
      </c>
      <c r="DL3842" s="81">
        <v>0</v>
      </c>
      <c r="DM3842" s="81">
        <v>2.4577293421771974E-4</v>
      </c>
      <c r="DN3842" s="81">
        <v>2.4577293421771974E-4</v>
      </c>
      <c r="DO3842" s="81">
        <v>0</v>
      </c>
      <c r="DP3842" s="81">
        <v>2.4577293421771974E-4</v>
      </c>
      <c r="DQ3842" s="81">
        <v>2.4577293421771974E-4</v>
      </c>
      <c r="DR3842" s="81">
        <v>0</v>
      </c>
      <c r="DS3842" s="81">
        <v>2.4577293421771974E-4</v>
      </c>
      <c r="DT3842" s="81">
        <v>2.4577293421771974E-4</v>
      </c>
      <c r="DU3842" s="81">
        <v>0</v>
      </c>
      <c r="DV3842" s="81">
        <v>2.4577293421771974E-4</v>
      </c>
      <c r="DW3842" s="81">
        <v>2.4577293421771974E-4</v>
      </c>
      <c r="GE3842" s="81" t="s">
        <v>449</v>
      </c>
      <c r="GF3842" s="81" t="s">
        <v>155</v>
      </c>
      <c r="GG3842" s="81" t="s">
        <v>479</v>
      </c>
      <c r="GH3842" s="81" t="s">
        <v>454</v>
      </c>
      <c r="GI3842" s="81">
        <v>2031</v>
      </c>
      <c r="GJ3842" s="81" t="s">
        <v>201</v>
      </c>
      <c r="GK3842" s="81">
        <v>453.26096055717272</v>
      </c>
      <c r="GL3842" s="81">
        <v>280.23087399999997</v>
      </c>
      <c r="GM3842" s="81">
        <v>2031</v>
      </c>
      <c r="GN3842" s="81" t="s">
        <v>173</v>
      </c>
      <c r="GO3842" s="81">
        <v>1.1148832299820636E-2</v>
      </c>
      <c r="GP3842" s="81">
        <v>10</v>
      </c>
      <c r="GQ3842" s="81">
        <v>0</v>
      </c>
      <c r="GR3842" s="81" t="s">
        <v>448</v>
      </c>
      <c r="GS3842" s="81">
        <v>0</v>
      </c>
      <c r="GT3842" s="81">
        <v>0</v>
      </c>
      <c r="GU3842" s="81">
        <v>0</v>
      </c>
      <c r="GV3842" s="81">
        <v>0</v>
      </c>
      <c r="GW3842" s="81">
        <v>1.1148832299820636E-2</v>
      </c>
      <c r="GX3842" s="81">
        <v>5.053330437307535</v>
      </c>
      <c r="GY3842" s="81">
        <v>1.1148832299820636E-2</v>
      </c>
      <c r="GZ3842" s="81">
        <v>5.053330437307535</v>
      </c>
    </row>
    <row r="3843" spans="98:208" x14ac:dyDescent="0.25">
      <c r="CT3843" s="81" t="s">
        <v>155</v>
      </c>
      <c r="CU3843" s="81" t="s">
        <v>477</v>
      </c>
      <c r="CV3843" s="81" t="s">
        <v>461</v>
      </c>
      <c r="CW3843" s="81">
        <v>2025</v>
      </c>
      <c r="CX3843" s="81">
        <v>0</v>
      </c>
      <c r="CY3843" s="81">
        <v>0</v>
      </c>
      <c r="CZ3843" s="81">
        <v>0</v>
      </c>
      <c r="DA3843" s="81">
        <v>0</v>
      </c>
      <c r="DB3843" s="81">
        <v>14664.63755643663</v>
      </c>
      <c r="DC3843" s="81">
        <v>233.23007680793921</v>
      </c>
      <c r="DD3843" s="81">
        <v>8896.5159934285948</v>
      </c>
      <c r="DE3843" s="81">
        <v>5534.8914862000938</v>
      </c>
      <c r="DF3843" s="81">
        <v>2.6002430136060006</v>
      </c>
      <c r="DG3843" s="81">
        <v>2.6002430136060006</v>
      </c>
      <c r="DH3843" s="81">
        <v>2.6002430136060006</v>
      </c>
      <c r="DI3843" s="81">
        <v>2.6002430136060006</v>
      </c>
      <c r="DJ3843" s="81">
        <v>9.4519217216118337E-5</v>
      </c>
      <c r="DL3843" s="81">
        <v>0</v>
      </c>
      <c r="DM3843" s="81">
        <v>2.4577293421771974E-4</v>
      </c>
      <c r="DN3843" s="81">
        <v>2.4577293421771974E-4</v>
      </c>
      <c r="DO3843" s="81">
        <v>0</v>
      </c>
      <c r="DP3843" s="81">
        <v>2.4577293421771974E-4</v>
      </c>
      <c r="DQ3843" s="81">
        <v>2.4577293421771974E-4</v>
      </c>
      <c r="DR3843" s="81">
        <v>0</v>
      </c>
      <c r="DS3843" s="81">
        <v>2.4577293421771974E-4</v>
      </c>
      <c r="DT3843" s="81">
        <v>2.4577293421771974E-4</v>
      </c>
      <c r="DU3843" s="81">
        <v>0</v>
      </c>
      <c r="DV3843" s="81">
        <v>2.4577293421771974E-4</v>
      </c>
      <c r="DW3843" s="81">
        <v>2.4577293421771974E-4</v>
      </c>
      <c r="GE3843" s="81" t="s">
        <v>449</v>
      </c>
      <c r="GF3843" s="81" t="s">
        <v>155</v>
      </c>
      <c r="GG3843" s="81" t="s">
        <v>479</v>
      </c>
      <c r="GH3843" s="81" t="s">
        <v>454</v>
      </c>
      <c r="GI3843" s="81">
        <v>2032</v>
      </c>
      <c r="GJ3843" s="81" t="s">
        <v>201</v>
      </c>
      <c r="GK3843" s="81">
        <v>453.26096055717272</v>
      </c>
      <c r="GL3843" s="81">
        <v>280.23087399999997</v>
      </c>
      <c r="GM3843" s="81">
        <v>2032</v>
      </c>
      <c r="GN3843" s="81" t="s">
        <v>173</v>
      </c>
      <c r="GO3843" s="81">
        <v>1.1148832299820636E-2</v>
      </c>
      <c r="GP3843" s="81">
        <v>10</v>
      </c>
      <c r="GQ3843" s="81">
        <v>0</v>
      </c>
      <c r="GR3843" s="81" t="s">
        <v>448</v>
      </c>
      <c r="GS3843" s="81">
        <v>0</v>
      </c>
      <c r="GT3843" s="81">
        <v>0</v>
      </c>
      <c r="GU3843" s="81">
        <v>0</v>
      </c>
      <c r="GV3843" s="81">
        <v>0</v>
      </c>
      <c r="GW3843" s="81">
        <v>0</v>
      </c>
      <c r="GX3843" s="81">
        <v>0</v>
      </c>
      <c r="GY3843" s="81">
        <v>1.1148832299820636E-2</v>
      </c>
      <c r="GZ3843" s="81">
        <v>5.053330437307535</v>
      </c>
    </row>
    <row r="3844" spans="98:208" x14ac:dyDescent="0.25">
      <c r="CT3844" s="81" t="s">
        <v>155</v>
      </c>
      <c r="CU3844" s="81" t="s">
        <v>477</v>
      </c>
      <c r="CV3844" s="81" t="s">
        <v>461</v>
      </c>
      <c r="CW3844" s="81">
        <v>2026</v>
      </c>
      <c r="CX3844" s="81">
        <v>0</v>
      </c>
      <c r="CY3844" s="81">
        <v>0</v>
      </c>
      <c r="CZ3844" s="81">
        <v>0</v>
      </c>
      <c r="DA3844" s="81">
        <v>0</v>
      </c>
      <c r="DB3844" s="81">
        <v>14664.63755643663</v>
      </c>
      <c r="DC3844" s="81">
        <v>233.23007680793921</v>
      </c>
      <c r="DD3844" s="81">
        <v>8896.5159934285948</v>
      </c>
      <c r="DE3844" s="81">
        <v>5534.8914862000938</v>
      </c>
      <c r="DF3844" s="81">
        <v>2.6002430136060006</v>
      </c>
      <c r="DG3844" s="81">
        <v>2.6002430136060006</v>
      </c>
      <c r="DH3844" s="81">
        <v>2.6002430136060006</v>
      </c>
      <c r="DI3844" s="81">
        <v>2.6002430136060006</v>
      </c>
      <c r="DJ3844" s="81">
        <v>9.4519217216118337E-5</v>
      </c>
      <c r="DL3844" s="81">
        <v>0</v>
      </c>
      <c r="DM3844" s="81">
        <v>2.4577293421771974E-4</v>
      </c>
      <c r="DN3844" s="81">
        <v>2.4577293421771974E-4</v>
      </c>
      <c r="DO3844" s="81">
        <v>0</v>
      </c>
      <c r="DP3844" s="81">
        <v>2.4577293421771974E-4</v>
      </c>
      <c r="DQ3844" s="81">
        <v>2.4577293421771974E-4</v>
      </c>
      <c r="DR3844" s="81">
        <v>0</v>
      </c>
      <c r="DS3844" s="81">
        <v>2.4577293421771974E-4</v>
      </c>
      <c r="DT3844" s="81">
        <v>2.4577293421771974E-4</v>
      </c>
      <c r="DU3844" s="81">
        <v>0</v>
      </c>
      <c r="DV3844" s="81">
        <v>2.4577293421771974E-4</v>
      </c>
      <c r="DW3844" s="81">
        <v>2.4577293421771974E-4</v>
      </c>
      <c r="GE3844" s="81" t="s">
        <v>449</v>
      </c>
      <c r="GF3844" s="81" t="s">
        <v>155</v>
      </c>
      <c r="GG3844" s="81" t="s">
        <v>479</v>
      </c>
      <c r="GH3844" s="81" t="s">
        <v>455</v>
      </c>
      <c r="GI3844" s="81">
        <v>2021</v>
      </c>
      <c r="GJ3844" s="81" t="s">
        <v>201</v>
      </c>
      <c r="GK3844" s="81">
        <v>409.22373582040689</v>
      </c>
      <c r="GL3844" s="81">
        <v>280.23087399999997</v>
      </c>
      <c r="GM3844" s="81">
        <v>2021</v>
      </c>
      <c r="GN3844" s="81" t="s">
        <v>173</v>
      </c>
      <c r="GO3844" s="81">
        <v>1.1148832299820636E-2</v>
      </c>
      <c r="GP3844" s="81">
        <v>10</v>
      </c>
      <c r="GQ3844" s="81">
        <v>0</v>
      </c>
      <c r="GR3844" s="81" t="s">
        <v>448</v>
      </c>
      <c r="GS3844" s="81">
        <v>1.1148832299820636E-2</v>
      </c>
      <c r="GT3844" s="81">
        <v>4.5623668037678193</v>
      </c>
      <c r="GU3844" s="81">
        <v>1.1148832299820636E-2</v>
      </c>
      <c r="GV3844" s="81">
        <v>4.5623668037678193</v>
      </c>
      <c r="GW3844" s="81">
        <v>0</v>
      </c>
      <c r="GX3844" s="81">
        <v>0</v>
      </c>
      <c r="GY3844" s="81">
        <v>0</v>
      </c>
      <c r="GZ3844" s="81">
        <v>0</v>
      </c>
    </row>
    <row r="3845" spans="98:208" x14ac:dyDescent="0.25">
      <c r="CT3845" s="81" t="s">
        <v>155</v>
      </c>
      <c r="CU3845" s="81" t="s">
        <v>477</v>
      </c>
      <c r="CV3845" s="81" t="s">
        <v>461</v>
      </c>
      <c r="CW3845" s="81">
        <v>2027</v>
      </c>
      <c r="CX3845" s="81">
        <v>0</v>
      </c>
      <c r="CY3845" s="81">
        <v>0</v>
      </c>
      <c r="CZ3845" s="81">
        <v>0</v>
      </c>
      <c r="DA3845" s="81">
        <v>0</v>
      </c>
      <c r="DB3845" s="81">
        <v>14664.63755643663</v>
      </c>
      <c r="DC3845" s="81">
        <v>233.23007680793921</v>
      </c>
      <c r="DD3845" s="81">
        <v>8896.5159934285948</v>
      </c>
      <c r="DE3845" s="81">
        <v>5534.8914862000938</v>
      </c>
      <c r="DF3845" s="81">
        <v>2.6002430136060006</v>
      </c>
      <c r="DG3845" s="81">
        <v>2.6002430136060006</v>
      </c>
      <c r="DH3845" s="81">
        <v>2.6002430136060006</v>
      </c>
      <c r="DI3845" s="81">
        <v>2.6002430136060006</v>
      </c>
      <c r="DJ3845" s="81">
        <v>9.4519217216118337E-5</v>
      </c>
      <c r="DL3845" s="81">
        <v>0</v>
      </c>
      <c r="DM3845" s="81">
        <v>2.4577293421771974E-4</v>
      </c>
      <c r="DN3845" s="81">
        <v>2.4577293421771974E-4</v>
      </c>
      <c r="DO3845" s="81">
        <v>0</v>
      </c>
      <c r="DP3845" s="81">
        <v>2.4577293421771974E-4</v>
      </c>
      <c r="DQ3845" s="81">
        <v>2.4577293421771974E-4</v>
      </c>
      <c r="DR3845" s="81">
        <v>0</v>
      </c>
      <c r="DS3845" s="81">
        <v>2.4577293421771974E-4</v>
      </c>
      <c r="DT3845" s="81">
        <v>2.4577293421771974E-4</v>
      </c>
      <c r="DU3845" s="81">
        <v>0</v>
      </c>
      <c r="DV3845" s="81">
        <v>2.4577293421771974E-4</v>
      </c>
      <c r="DW3845" s="81">
        <v>2.4577293421771974E-4</v>
      </c>
      <c r="GE3845" s="81" t="s">
        <v>449</v>
      </c>
      <c r="GF3845" s="81" t="s">
        <v>155</v>
      </c>
      <c r="GG3845" s="81" t="s">
        <v>479</v>
      </c>
      <c r="GH3845" s="81" t="s">
        <v>455</v>
      </c>
      <c r="GI3845" s="81">
        <v>2022</v>
      </c>
      <c r="GJ3845" s="81" t="s">
        <v>201</v>
      </c>
      <c r="GK3845" s="81">
        <v>409.22373582040689</v>
      </c>
      <c r="GL3845" s="81">
        <v>280.23087399999997</v>
      </c>
      <c r="GM3845" s="81">
        <v>2022</v>
      </c>
      <c r="GN3845" s="81" t="s">
        <v>173</v>
      </c>
      <c r="GO3845" s="81">
        <v>1.1148832299820636E-2</v>
      </c>
      <c r="GP3845" s="81">
        <v>10</v>
      </c>
      <c r="GQ3845" s="81">
        <v>0</v>
      </c>
      <c r="GR3845" s="81" t="s">
        <v>448</v>
      </c>
      <c r="GS3845" s="81">
        <v>1.1148832299820636E-2</v>
      </c>
      <c r="GT3845" s="81">
        <v>4.5623668037678193</v>
      </c>
      <c r="GU3845" s="81">
        <v>1.1148832299820636E-2</v>
      </c>
      <c r="GV3845" s="81">
        <v>4.5623668037678193</v>
      </c>
      <c r="GW3845" s="81">
        <v>1.1148832299820636E-2</v>
      </c>
      <c r="GX3845" s="81">
        <v>4.5623668037678193</v>
      </c>
      <c r="GY3845" s="81">
        <v>0</v>
      </c>
      <c r="GZ3845" s="81">
        <v>0</v>
      </c>
    </row>
    <row r="3846" spans="98:208" x14ac:dyDescent="0.25">
      <c r="CT3846" s="81" t="s">
        <v>155</v>
      </c>
      <c r="CU3846" s="81" t="s">
        <v>477</v>
      </c>
      <c r="CV3846" s="81" t="s">
        <v>461</v>
      </c>
      <c r="CW3846" s="81">
        <v>2028</v>
      </c>
      <c r="CX3846" s="81">
        <v>0</v>
      </c>
      <c r="CY3846" s="81">
        <v>0</v>
      </c>
      <c r="CZ3846" s="81">
        <v>0</v>
      </c>
      <c r="DA3846" s="81">
        <v>0</v>
      </c>
      <c r="DB3846" s="81">
        <v>15317.99094281597</v>
      </c>
      <c r="DC3846" s="81">
        <v>247.272992164947</v>
      </c>
      <c r="DD3846" s="81">
        <v>9287.6490955444951</v>
      </c>
      <c r="DE3846" s="81">
        <v>5783.0688551065268</v>
      </c>
      <c r="DF3846" s="81">
        <v>2.7568051219218561</v>
      </c>
      <c r="DG3846" s="81">
        <v>2.7568051219218561</v>
      </c>
      <c r="DH3846" s="81">
        <v>2.7568051219218561</v>
      </c>
      <c r="DI3846" s="81">
        <v>2.7568051219218561</v>
      </c>
      <c r="DJ3846" s="81">
        <v>9.4519217216118337E-5</v>
      </c>
      <c r="DL3846" s="81">
        <v>0</v>
      </c>
      <c r="DM3846" s="81">
        <v>2.6057106214143953E-4</v>
      </c>
      <c r="DN3846" s="81">
        <v>2.6057106214143953E-4</v>
      </c>
      <c r="DO3846" s="81">
        <v>0</v>
      </c>
      <c r="DP3846" s="81">
        <v>2.6057106214143953E-4</v>
      </c>
      <c r="DQ3846" s="81">
        <v>2.6057106214143953E-4</v>
      </c>
      <c r="DR3846" s="81">
        <v>0</v>
      </c>
      <c r="DS3846" s="81">
        <v>2.6057106214143953E-4</v>
      </c>
      <c r="DT3846" s="81">
        <v>2.6057106214143953E-4</v>
      </c>
      <c r="DU3846" s="81">
        <v>0</v>
      </c>
      <c r="DV3846" s="81">
        <v>2.6057106214143953E-4</v>
      </c>
      <c r="DW3846" s="81">
        <v>2.6057106214143953E-4</v>
      </c>
      <c r="GE3846" s="81" t="s">
        <v>449</v>
      </c>
      <c r="GF3846" s="81" t="s">
        <v>155</v>
      </c>
      <c r="GG3846" s="81" t="s">
        <v>479</v>
      </c>
      <c r="GH3846" s="81" t="s">
        <v>455</v>
      </c>
      <c r="GI3846" s="81">
        <v>2023</v>
      </c>
      <c r="GJ3846" s="81" t="s">
        <v>201</v>
      </c>
      <c r="GK3846" s="81">
        <v>428.60232122030368</v>
      </c>
      <c r="GL3846" s="81">
        <v>280.23087399999997</v>
      </c>
      <c r="GM3846" s="81">
        <v>2023</v>
      </c>
      <c r="GN3846" s="81" t="s">
        <v>173</v>
      </c>
      <c r="GO3846" s="81">
        <v>1.1148832299820636E-2</v>
      </c>
      <c r="GP3846" s="81">
        <v>10</v>
      </c>
      <c r="GQ3846" s="81">
        <v>0</v>
      </c>
      <c r="GR3846" s="81" t="s">
        <v>448</v>
      </c>
      <c r="GS3846" s="81">
        <v>1.1148832299820636E-2</v>
      </c>
      <c r="GT3846" s="81">
        <v>4.7784154025990215</v>
      </c>
      <c r="GU3846" s="81">
        <v>1.1148832299820636E-2</v>
      </c>
      <c r="GV3846" s="81">
        <v>4.7784154025990215</v>
      </c>
      <c r="GW3846" s="81">
        <v>1.1148832299820636E-2</v>
      </c>
      <c r="GX3846" s="81">
        <v>4.7784154025990215</v>
      </c>
      <c r="GY3846" s="81">
        <v>1.1148832299820636E-2</v>
      </c>
      <c r="GZ3846" s="81">
        <v>4.7784154025990215</v>
      </c>
    </row>
    <row r="3847" spans="98:208" x14ac:dyDescent="0.25">
      <c r="CT3847" s="81" t="s">
        <v>155</v>
      </c>
      <c r="CU3847" s="81" t="s">
        <v>477</v>
      </c>
      <c r="CV3847" s="81" t="s">
        <v>461</v>
      </c>
      <c r="CW3847" s="81">
        <v>2029</v>
      </c>
      <c r="CX3847" s="81">
        <v>0</v>
      </c>
      <c r="CY3847" s="81">
        <v>0</v>
      </c>
      <c r="CZ3847" s="81">
        <v>0</v>
      </c>
      <c r="DA3847" s="81">
        <v>0</v>
      </c>
      <c r="DB3847" s="81">
        <v>15317.99094281597</v>
      </c>
      <c r="DC3847" s="81">
        <v>247.272992164947</v>
      </c>
      <c r="DD3847" s="81">
        <v>9287.6490955444951</v>
      </c>
      <c r="DE3847" s="81">
        <v>5783.0688551065268</v>
      </c>
      <c r="DF3847" s="81">
        <v>2.7568051219218561</v>
      </c>
      <c r="DG3847" s="81">
        <v>2.7568051219218561</v>
      </c>
      <c r="DH3847" s="81">
        <v>2.7568051219218561</v>
      </c>
      <c r="DI3847" s="81">
        <v>2.7568051219218561</v>
      </c>
      <c r="DJ3847" s="81">
        <v>9.4519217216118337E-5</v>
      </c>
      <c r="DL3847" s="81">
        <v>0</v>
      </c>
      <c r="DM3847" s="81">
        <v>2.6057106214143953E-4</v>
      </c>
      <c r="DN3847" s="81">
        <v>2.6057106214143953E-4</v>
      </c>
      <c r="DO3847" s="81">
        <v>0</v>
      </c>
      <c r="DP3847" s="81">
        <v>2.6057106214143953E-4</v>
      </c>
      <c r="DQ3847" s="81">
        <v>2.6057106214143953E-4</v>
      </c>
      <c r="DR3847" s="81">
        <v>0</v>
      </c>
      <c r="DS3847" s="81">
        <v>2.6057106214143953E-4</v>
      </c>
      <c r="DT3847" s="81">
        <v>2.6057106214143953E-4</v>
      </c>
      <c r="DU3847" s="81">
        <v>0</v>
      </c>
      <c r="DV3847" s="81">
        <v>2.6057106214143953E-4</v>
      </c>
      <c r="DW3847" s="81">
        <v>2.6057106214143953E-4</v>
      </c>
      <c r="GE3847" s="81" t="s">
        <v>449</v>
      </c>
      <c r="GF3847" s="81" t="s">
        <v>155</v>
      </c>
      <c r="GG3847" s="81" t="s">
        <v>479</v>
      </c>
      <c r="GH3847" s="81" t="s">
        <v>455</v>
      </c>
      <c r="GI3847" s="81">
        <v>2024</v>
      </c>
      <c r="GJ3847" s="81" t="s">
        <v>201</v>
      </c>
      <c r="GK3847" s="81">
        <v>428.60232122030368</v>
      </c>
      <c r="GL3847" s="81">
        <v>280.23087399999997</v>
      </c>
      <c r="GM3847" s="81">
        <v>2024</v>
      </c>
      <c r="GN3847" s="81" t="s">
        <v>173</v>
      </c>
      <c r="GO3847" s="81">
        <v>1.1148832299820636E-2</v>
      </c>
      <c r="GP3847" s="81">
        <v>10</v>
      </c>
      <c r="GQ3847" s="81">
        <v>0</v>
      </c>
      <c r="GR3847" s="81" t="s">
        <v>448</v>
      </c>
      <c r="GS3847" s="81">
        <v>1.1148832299820636E-2</v>
      </c>
      <c r="GT3847" s="81">
        <v>4.7784154025990215</v>
      </c>
      <c r="GU3847" s="81">
        <v>1.1148832299820636E-2</v>
      </c>
      <c r="GV3847" s="81">
        <v>4.7784154025990215</v>
      </c>
      <c r="GW3847" s="81">
        <v>1.1148832299820636E-2</v>
      </c>
      <c r="GX3847" s="81">
        <v>4.7784154025990215</v>
      </c>
      <c r="GY3847" s="81">
        <v>1.1148832299820636E-2</v>
      </c>
      <c r="GZ3847" s="81">
        <v>4.7784154025990215</v>
      </c>
    </row>
    <row r="3848" spans="98:208" x14ac:dyDescent="0.25">
      <c r="CT3848" s="81" t="s">
        <v>155</v>
      </c>
      <c r="CU3848" s="81" t="s">
        <v>477</v>
      </c>
      <c r="CV3848" s="81" t="s">
        <v>461</v>
      </c>
      <c r="CW3848" s="81">
        <v>2030</v>
      </c>
      <c r="CX3848" s="81">
        <v>0</v>
      </c>
      <c r="CY3848" s="81">
        <v>0</v>
      </c>
      <c r="CZ3848" s="81">
        <v>0</v>
      </c>
      <c r="DA3848" s="81">
        <v>0</v>
      </c>
      <c r="DB3848" s="81">
        <v>15317.99094281597</v>
      </c>
      <c r="DC3848" s="81">
        <v>247.272992164947</v>
      </c>
      <c r="DD3848" s="81">
        <v>9287.6490955444951</v>
      </c>
      <c r="DE3848" s="81">
        <v>5783.0688551065268</v>
      </c>
      <c r="DF3848" s="81">
        <v>0</v>
      </c>
      <c r="DG3848" s="81">
        <v>2.7568051219218561</v>
      </c>
      <c r="DH3848" s="81">
        <v>2.7568051219218561</v>
      </c>
      <c r="DI3848" s="81">
        <v>2.7568051219218561</v>
      </c>
      <c r="DJ3848" s="81">
        <v>9.4519217216118337E-5</v>
      </c>
      <c r="DL3848" s="81">
        <v>0</v>
      </c>
      <c r="DM3848" s="81">
        <v>0</v>
      </c>
      <c r="DN3848" s="81">
        <v>0</v>
      </c>
      <c r="DO3848" s="81">
        <v>0</v>
      </c>
      <c r="DP3848" s="81">
        <v>2.6057106214143953E-4</v>
      </c>
      <c r="DQ3848" s="81">
        <v>2.6057106214143953E-4</v>
      </c>
      <c r="DR3848" s="81">
        <v>0</v>
      </c>
      <c r="DS3848" s="81">
        <v>2.6057106214143953E-4</v>
      </c>
      <c r="DT3848" s="81">
        <v>2.6057106214143953E-4</v>
      </c>
      <c r="DU3848" s="81">
        <v>0</v>
      </c>
      <c r="DV3848" s="81">
        <v>2.6057106214143953E-4</v>
      </c>
      <c r="DW3848" s="81">
        <v>2.6057106214143953E-4</v>
      </c>
      <c r="GE3848" s="81" t="s">
        <v>449</v>
      </c>
      <c r="GF3848" s="81" t="s">
        <v>155</v>
      </c>
      <c r="GG3848" s="81" t="s">
        <v>479</v>
      </c>
      <c r="GH3848" s="81" t="s">
        <v>455</v>
      </c>
      <c r="GI3848" s="81">
        <v>2025</v>
      </c>
      <c r="GJ3848" s="81" t="s">
        <v>201</v>
      </c>
      <c r="GK3848" s="81">
        <v>428.60232122030368</v>
      </c>
      <c r="GL3848" s="81">
        <v>280.23087399999997</v>
      </c>
      <c r="GM3848" s="81">
        <v>2025</v>
      </c>
      <c r="GN3848" s="81" t="s">
        <v>173</v>
      </c>
      <c r="GO3848" s="81">
        <v>1.1148832299820636E-2</v>
      </c>
      <c r="GP3848" s="81">
        <v>10</v>
      </c>
      <c r="GQ3848" s="81">
        <v>0</v>
      </c>
      <c r="GR3848" s="81" t="s">
        <v>448</v>
      </c>
      <c r="GS3848" s="81">
        <v>1.1148832299820636E-2</v>
      </c>
      <c r="GT3848" s="81">
        <v>4.7784154025990215</v>
      </c>
      <c r="GU3848" s="81">
        <v>1.1148832299820636E-2</v>
      </c>
      <c r="GV3848" s="81">
        <v>4.7784154025990215</v>
      </c>
      <c r="GW3848" s="81">
        <v>1.1148832299820636E-2</v>
      </c>
      <c r="GX3848" s="81">
        <v>4.7784154025990215</v>
      </c>
      <c r="GY3848" s="81">
        <v>1.1148832299820636E-2</v>
      </c>
      <c r="GZ3848" s="81">
        <v>4.7784154025990215</v>
      </c>
    </row>
    <row r="3849" spans="98:208" x14ac:dyDescent="0.25">
      <c r="CT3849" s="81" t="s">
        <v>155</v>
      </c>
      <c r="CU3849" s="81" t="s">
        <v>477</v>
      </c>
      <c r="CV3849" s="81" t="s">
        <v>461</v>
      </c>
      <c r="CW3849" s="81">
        <v>2031</v>
      </c>
      <c r="CX3849" s="81">
        <v>0</v>
      </c>
      <c r="CY3849" s="81">
        <v>0</v>
      </c>
      <c r="CZ3849" s="81">
        <v>0</v>
      </c>
      <c r="DA3849" s="81">
        <v>0</v>
      </c>
      <c r="DB3849" s="81">
        <v>15317.99094281597</v>
      </c>
      <c r="DC3849" s="81">
        <v>247.272992164947</v>
      </c>
      <c r="DD3849" s="81">
        <v>9287.6490955444951</v>
      </c>
      <c r="DE3849" s="81">
        <v>5783.0688551065268</v>
      </c>
      <c r="DF3849" s="81">
        <v>0</v>
      </c>
      <c r="DG3849" s="81">
        <v>0</v>
      </c>
      <c r="DH3849" s="81">
        <v>2.7568051219218561</v>
      </c>
      <c r="DI3849" s="81">
        <v>2.7568051219218561</v>
      </c>
      <c r="DJ3849" s="81">
        <v>9.4519217216118337E-5</v>
      </c>
      <c r="DL3849" s="81">
        <v>0</v>
      </c>
      <c r="DM3849" s="81">
        <v>0</v>
      </c>
      <c r="DN3849" s="81">
        <v>0</v>
      </c>
      <c r="DO3849" s="81">
        <v>0</v>
      </c>
      <c r="DP3849" s="81">
        <v>0</v>
      </c>
      <c r="DQ3849" s="81">
        <v>0</v>
      </c>
      <c r="DR3849" s="81">
        <v>0</v>
      </c>
      <c r="DS3849" s="81">
        <v>2.6057106214143953E-4</v>
      </c>
      <c r="DT3849" s="81">
        <v>2.6057106214143953E-4</v>
      </c>
      <c r="DU3849" s="81">
        <v>0</v>
      </c>
      <c r="DV3849" s="81">
        <v>2.6057106214143953E-4</v>
      </c>
      <c r="DW3849" s="81">
        <v>2.6057106214143953E-4</v>
      </c>
      <c r="GE3849" s="81" t="s">
        <v>449</v>
      </c>
      <c r="GF3849" s="81" t="s">
        <v>155</v>
      </c>
      <c r="GG3849" s="81" t="s">
        <v>479</v>
      </c>
      <c r="GH3849" s="81" t="s">
        <v>455</v>
      </c>
      <c r="GI3849" s="81">
        <v>2026</v>
      </c>
      <c r="GJ3849" s="81" t="s">
        <v>201</v>
      </c>
      <c r="GK3849" s="81">
        <v>428.60232122030368</v>
      </c>
      <c r="GL3849" s="81">
        <v>280.23087399999997</v>
      </c>
      <c r="GM3849" s="81">
        <v>2026</v>
      </c>
      <c r="GN3849" s="81" t="s">
        <v>173</v>
      </c>
      <c r="GO3849" s="81">
        <v>1.1148832299820636E-2</v>
      </c>
      <c r="GP3849" s="81">
        <v>10</v>
      </c>
      <c r="GQ3849" s="81">
        <v>0</v>
      </c>
      <c r="GR3849" s="81" t="s">
        <v>448</v>
      </c>
      <c r="GS3849" s="81">
        <v>1.1148832299820636E-2</v>
      </c>
      <c r="GT3849" s="81">
        <v>4.7784154025990215</v>
      </c>
      <c r="GU3849" s="81">
        <v>1.1148832299820636E-2</v>
      </c>
      <c r="GV3849" s="81">
        <v>4.7784154025990215</v>
      </c>
      <c r="GW3849" s="81">
        <v>1.1148832299820636E-2</v>
      </c>
      <c r="GX3849" s="81">
        <v>4.7784154025990215</v>
      </c>
      <c r="GY3849" s="81">
        <v>1.1148832299820636E-2</v>
      </c>
      <c r="GZ3849" s="81">
        <v>4.7784154025990215</v>
      </c>
    </row>
    <row r="3850" spans="98:208" x14ac:dyDescent="0.25">
      <c r="CT3850" s="81" t="s">
        <v>155</v>
      </c>
      <c r="CU3850" s="81" t="s">
        <v>477</v>
      </c>
      <c r="CV3850" s="81" t="s">
        <v>461</v>
      </c>
      <c r="CW3850" s="81">
        <v>2032</v>
      </c>
      <c r="CX3850" s="81">
        <v>0</v>
      </c>
      <c r="CY3850" s="81">
        <v>0</v>
      </c>
      <c r="CZ3850" s="81">
        <v>0</v>
      </c>
      <c r="DA3850" s="81">
        <v>0</v>
      </c>
      <c r="DB3850" s="81">
        <v>15317.99094281597</v>
      </c>
      <c r="DC3850" s="81">
        <v>247.272992164947</v>
      </c>
      <c r="DD3850" s="81">
        <v>9287.6490955444951</v>
      </c>
      <c r="DE3850" s="81">
        <v>5783.0688551065268</v>
      </c>
      <c r="DF3850" s="81">
        <v>0</v>
      </c>
      <c r="DG3850" s="81">
        <v>0</v>
      </c>
      <c r="DH3850" s="81">
        <v>0</v>
      </c>
      <c r="DI3850" s="81">
        <v>2.7568051219218561</v>
      </c>
      <c r="DJ3850" s="81">
        <v>9.4519217216118337E-5</v>
      </c>
      <c r="DL3850" s="81">
        <v>0</v>
      </c>
      <c r="DM3850" s="81">
        <v>0</v>
      </c>
      <c r="DN3850" s="81">
        <v>0</v>
      </c>
      <c r="DO3850" s="81">
        <v>0</v>
      </c>
      <c r="DP3850" s="81">
        <v>0</v>
      </c>
      <c r="DQ3850" s="81">
        <v>0</v>
      </c>
      <c r="DR3850" s="81">
        <v>0</v>
      </c>
      <c r="DS3850" s="81">
        <v>0</v>
      </c>
      <c r="DT3850" s="81">
        <v>0</v>
      </c>
      <c r="DU3850" s="81">
        <v>0</v>
      </c>
      <c r="DV3850" s="81">
        <v>2.6057106214143953E-4</v>
      </c>
      <c r="DW3850" s="81">
        <v>2.6057106214143953E-4</v>
      </c>
      <c r="GE3850" s="81" t="s">
        <v>449</v>
      </c>
      <c r="GF3850" s="81" t="s">
        <v>155</v>
      </c>
      <c r="GG3850" s="81" t="s">
        <v>479</v>
      </c>
      <c r="GH3850" s="81" t="s">
        <v>455</v>
      </c>
      <c r="GI3850" s="81">
        <v>2027</v>
      </c>
      <c r="GJ3850" s="81" t="s">
        <v>201</v>
      </c>
      <c r="GK3850" s="81">
        <v>428.60232122030368</v>
      </c>
      <c r="GL3850" s="81">
        <v>280.23087399999997</v>
      </c>
      <c r="GM3850" s="81">
        <v>2027</v>
      </c>
      <c r="GN3850" s="81" t="s">
        <v>173</v>
      </c>
      <c r="GO3850" s="81">
        <v>1.1148832299820636E-2</v>
      </c>
      <c r="GP3850" s="81">
        <v>10</v>
      </c>
      <c r="GQ3850" s="81">
        <v>0</v>
      </c>
      <c r="GR3850" s="81" t="s">
        <v>448</v>
      </c>
      <c r="GS3850" s="81">
        <v>1.1148832299820636E-2</v>
      </c>
      <c r="GT3850" s="81">
        <v>4.7784154025990215</v>
      </c>
      <c r="GU3850" s="81">
        <v>1.1148832299820636E-2</v>
      </c>
      <c r="GV3850" s="81">
        <v>4.7784154025990215</v>
      </c>
      <c r="GW3850" s="81">
        <v>1.1148832299820636E-2</v>
      </c>
      <c r="GX3850" s="81">
        <v>4.7784154025990215</v>
      </c>
      <c r="GY3850" s="81">
        <v>1.1148832299820636E-2</v>
      </c>
      <c r="GZ3850" s="81">
        <v>4.7784154025990215</v>
      </c>
    </row>
    <row r="3851" spans="98:208" x14ac:dyDescent="0.25">
      <c r="CT3851" s="81" t="s">
        <v>155</v>
      </c>
      <c r="CU3851" s="81" t="s">
        <v>477</v>
      </c>
      <c r="CV3851" s="81" t="s">
        <v>451</v>
      </c>
      <c r="CW3851" s="81">
        <v>2020</v>
      </c>
      <c r="CX3851" s="81">
        <v>0</v>
      </c>
      <c r="CY3851" s="81">
        <v>0</v>
      </c>
      <c r="CZ3851" s="81">
        <v>0</v>
      </c>
      <c r="DA3851" s="81">
        <v>0</v>
      </c>
      <c r="DB3851" s="81">
        <v>8807.9522308765045</v>
      </c>
      <c r="DC3851" s="81">
        <v>222.22942162784889</v>
      </c>
      <c r="DD3851" s="81">
        <v>8585.7228092486548</v>
      </c>
      <c r="DE3851" s="81">
        <v>0</v>
      </c>
      <c r="DF3851" s="81">
        <v>2.4775985538150205</v>
      </c>
      <c r="DG3851" s="81">
        <v>0</v>
      </c>
      <c r="DH3851" s="81">
        <v>0</v>
      </c>
      <c r="DI3851" s="81">
        <v>0</v>
      </c>
      <c r="DJ3851" s="81">
        <v>1.1378940263091051E-5</v>
      </c>
      <c r="DL3851" s="81">
        <v>0</v>
      </c>
      <c r="DM3851" s="81">
        <v>2.8192445939781894E-5</v>
      </c>
      <c r="DN3851" s="81">
        <v>2.8192445939781894E-5</v>
      </c>
      <c r="DO3851" s="81">
        <v>0</v>
      </c>
      <c r="DP3851" s="81">
        <v>0</v>
      </c>
      <c r="DQ3851" s="81">
        <v>0</v>
      </c>
      <c r="DR3851" s="81">
        <v>0</v>
      </c>
      <c r="DS3851" s="81">
        <v>0</v>
      </c>
      <c r="DT3851" s="81">
        <v>0</v>
      </c>
      <c r="DU3851" s="81">
        <v>0</v>
      </c>
      <c r="DV3851" s="81">
        <v>0</v>
      </c>
      <c r="DW3851" s="81">
        <v>0</v>
      </c>
      <c r="GE3851" s="81" t="s">
        <v>449</v>
      </c>
      <c r="GF3851" s="81" t="s">
        <v>155</v>
      </c>
      <c r="GG3851" s="81" t="s">
        <v>479</v>
      </c>
      <c r="GH3851" s="81" t="s">
        <v>455</v>
      </c>
      <c r="GI3851" s="81">
        <v>2028</v>
      </c>
      <c r="GJ3851" s="81" t="s">
        <v>201</v>
      </c>
      <c r="GK3851" s="81">
        <v>453.2609605571439</v>
      </c>
      <c r="GL3851" s="81">
        <v>280.23087399999997</v>
      </c>
      <c r="GM3851" s="81">
        <v>2028</v>
      </c>
      <c r="GN3851" s="81" t="s">
        <v>173</v>
      </c>
      <c r="GO3851" s="81">
        <v>1.1148832299820636E-2</v>
      </c>
      <c r="GP3851" s="81">
        <v>10</v>
      </c>
      <c r="GQ3851" s="81">
        <v>0</v>
      </c>
      <c r="GR3851" s="81" t="s">
        <v>448</v>
      </c>
      <c r="GS3851" s="81">
        <v>1.1148832299820636E-2</v>
      </c>
      <c r="GT3851" s="81">
        <v>5.0533304373072134</v>
      </c>
      <c r="GU3851" s="81">
        <v>1.1148832299820636E-2</v>
      </c>
      <c r="GV3851" s="81">
        <v>5.0533304373072134</v>
      </c>
      <c r="GW3851" s="81">
        <v>1.1148832299820636E-2</v>
      </c>
      <c r="GX3851" s="81">
        <v>5.0533304373072134</v>
      </c>
      <c r="GY3851" s="81">
        <v>1.1148832299820636E-2</v>
      </c>
      <c r="GZ3851" s="81">
        <v>5.0533304373072134</v>
      </c>
    </row>
    <row r="3852" spans="98:208" x14ac:dyDescent="0.25">
      <c r="CT3852" s="81" t="s">
        <v>155</v>
      </c>
      <c r="CU3852" s="81" t="s">
        <v>477</v>
      </c>
      <c r="CV3852" s="81" t="s">
        <v>451</v>
      </c>
      <c r="CW3852" s="81">
        <v>2021</v>
      </c>
      <c r="CX3852" s="81">
        <v>0</v>
      </c>
      <c r="CY3852" s="81">
        <v>0</v>
      </c>
      <c r="CZ3852" s="81">
        <v>0</v>
      </c>
      <c r="DA3852" s="81">
        <v>0</v>
      </c>
      <c r="DB3852" s="81">
        <v>8807.9522308765045</v>
      </c>
      <c r="DC3852" s="81">
        <v>222.22942162784889</v>
      </c>
      <c r="DD3852" s="81">
        <v>8585.7228092486548</v>
      </c>
      <c r="DE3852" s="81">
        <v>0</v>
      </c>
      <c r="DF3852" s="81">
        <v>2.4775985538150205</v>
      </c>
      <c r="DG3852" s="81">
        <v>2.4775985538150205</v>
      </c>
      <c r="DH3852" s="81">
        <v>0</v>
      </c>
      <c r="DI3852" s="81">
        <v>0</v>
      </c>
      <c r="DJ3852" s="81">
        <v>1.1378940263091051E-5</v>
      </c>
      <c r="DL3852" s="81">
        <v>0</v>
      </c>
      <c r="DM3852" s="81">
        <v>2.8192445939781894E-5</v>
      </c>
      <c r="DN3852" s="81">
        <v>2.8192445939781894E-5</v>
      </c>
      <c r="DO3852" s="81">
        <v>0</v>
      </c>
      <c r="DP3852" s="81">
        <v>2.8192445939781894E-5</v>
      </c>
      <c r="DQ3852" s="81">
        <v>2.8192445939781894E-5</v>
      </c>
      <c r="DR3852" s="81">
        <v>0</v>
      </c>
      <c r="DS3852" s="81">
        <v>0</v>
      </c>
      <c r="DT3852" s="81">
        <v>0</v>
      </c>
      <c r="DU3852" s="81">
        <v>0</v>
      </c>
      <c r="DV3852" s="81">
        <v>0</v>
      </c>
      <c r="DW3852" s="81">
        <v>0</v>
      </c>
      <c r="GE3852" s="81" t="s">
        <v>449</v>
      </c>
      <c r="GF3852" s="81" t="s">
        <v>155</v>
      </c>
      <c r="GG3852" s="81" t="s">
        <v>479</v>
      </c>
      <c r="GH3852" s="81" t="s">
        <v>455</v>
      </c>
      <c r="GI3852" s="81">
        <v>2029</v>
      </c>
      <c r="GJ3852" s="81" t="s">
        <v>201</v>
      </c>
      <c r="GK3852" s="81">
        <v>453.2609605571439</v>
      </c>
      <c r="GL3852" s="81">
        <v>280.23087399999997</v>
      </c>
      <c r="GM3852" s="81">
        <v>2029</v>
      </c>
      <c r="GN3852" s="81" t="s">
        <v>173</v>
      </c>
      <c r="GO3852" s="81">
        <v>1.1148832299820636E-2</v>
      </c>
      <c r="GP3852" s="81">
        <v>10</v>
      </c>
      <c r="GQ3852" s="81">
        <v>0</v>
      </c>
      <c r="GR3852" s="81" t="s">
        <v>448</v>
      </c>
      <c r="GS3852" s="81">
        <v>1.1148832299820636E-2</v>
      </c>
      <c r="GT3852" s="81">
        <v>5.0533304373072134</v>
      </c>
      <c r="GU3852" s="81">
        <v>1.1148832299820636E-2</v>
      </c>
      <c r="GV3852" s="81">
        <v>5.0533304373072134</v>
      </c>
      <c r="GW3852" s="81">
        <v>1.1148832299820636E-2</v>
      </c>
      <c r="GX3852" s="81">
        <v>5.0533304373072134</v>
      </c>
      <c r="GY3852" s="81">
        <v>1.1148832299820636E-2</v>
      </c>
      <c r="GZ3852" s="81">
        <v>5.0533304373072134</v>
      </c>
    </row>
    <row r="3853" spans="98:208" x14ac:dyDescent="0.25">
      <c r="CT3853" s="81" t="s">
        <v>155</v>
      </c>
      <c r="CU3853" s="81" t="s">
        <v>477</v>
      </c>
      <c r="CV3853" s="81" t="s">
        <v>451</v>
      </c>
      <c r="CW3853" s="81">
        <v>2022</v>
      </c>
      <c r="CX3853" s="81">
        <v>0</v>
      </c>
      <c r="CY3853" s="81">
        <v>0</v>
      </c>
      <c r="CZ3853" s="81">
        <v>0</v>
      </c>
      <c r="DA3853" s="81">
        <v>0</v>
      </c>
      <c r="DB3853" s="81">
        <v>8807.9522308765045</v>
      </c>
      <c r="DC3853" s="81">
        <v>222.22942162784889</v>
      </c>
      <c r="DD3853" s="81">
        <v>8585.7228092486548</v>
      </c>
      <c r="DE3853" s="81">
        <v>0</v>
      </c>
      <c r="DF3853" s="81">
        <v>2.4775985538150205</v>
      </c>
      <c r="DG3853" s="81">
        <v>2.4775985538150205</v>
      </c>
      <c r="DH3853" s="81">
        <v>2.4775985538150205</v>
      </c>
      <c r="DI3853" s="81">
        <v>0</v>
      </c>
      <c r="DJ3853" s="81">
        <v>1.1378940263091051E-5</v>
      </c>
      <c r="DL3853" s="81">
        <v>0</v>
      </c>
      <c r="DM3853" s="81">
        <v>2.8192445939781894E-5</v>
      </c>
      <c r="DN3853" s="81">
        <v>2.8192445939781894E-5</v>
      </c>
      <c r="DO3853" s="81">
        <v>0</v>
      </c>
      <c r="DP3853" s="81">
        <v>2.8192445939781894E-5</v>
      </c>
      <c r="DQ3853" s="81">
        <v>2.8192445939781894E-5</v>
      </c>
      <c r="DR3853" s="81">
        <v>0</v>
      </c>
      <c r="DS3853" s="81">
        <v>2.8192445939781894E-5</v>
      </c>
      <c r="DT3853" s="81">
        <v>2.8192445939781894E-5</v>
      </c>
      <c r="DU3853" s="81">
        <v>0</v>
      </c>
      <c r="DV3853" s="81">
        <v>0</v>
      </c>
      <c r="DW3853" s="81">
        <v>0</v>
      </c>
      <c r="GE3853" s="81" t="s">
        <v>449</v>
      </c>
      <c r="GF3853" s="81" t="s">
        <v>155</v>
      </c>
      <c r="GG3853" s="81" t="s">
        <v>479</v>
      </c>
      <c r="GH3853" s="81" t="s">
        <v>455</v>
      </c>
      <c r="GI3853" s="81">
        <v>2030</v>
      </c>
      <c r="GJ3853" s="81" t="s">
        <v>201</v>
      </c>
      <c r="GK3853" s="81">
        <v>453.2609605571439</v>
      </c>
      <c r="GL3853" s="81">
        <v>280.23087399999997</v>
      </c>
      <c r="GM3853" s="81">
        <v>2030</v>
      </c>
      <c r="GN3853" s="81" t="s">
        <v>173</v>
      </c>
      <c r="GO3853" s="81">
        <v>1.1148832299820636E-2</v>
      </c>
      <c r="GP3853" s="81">
        <v>10</v>
      </c>
      <c r="GQ3853" s="81">
        <v>0</v>
      </c>
      <c r="GR3853" s="81" t="s">
        <v>448</v>
      </c>
      <c r="GS3853" s="81">
        <v>0</v>
      </c>
      <c r="GT3853" s="81">
        <v>0</v>
      </c>
      <c r="GU3853" s="81">
        <v>1.1148832299820636E-2</v>
      </c>
      <c r="GV3853" s="81">
        <v>5.0533304373072134</v>
      </c>
      <c r="GW3853" s="81">
        <v>1.1148832299820636E-2</v>
      </c>
      <c r="GX3853" s="81">
        <v>5.0533304373072134</v>
      </c>
      <c r="GY3853" s="81">
        <v>1.1148832299820636E-2</v>
      </c>
      <c r="GZ3853" s="81">
        <v>5.0533304373072134</v>
      </c>
    </row>
    <row r="3854" spans="98:208" x14ac:dyDescent="0.25">
      <c r="CT3854" s="81" t="s">
        <v>155</v>
      </c>
      <c r="CU3854" s="81" t="s">
        <v>477</v>
      </c>
      <c r="CV3854" s="81" t="s">
        <v>451</v>
      </c>
      <c r="CW3854" s="81">
        <v>2023</v>
      </c>
      <c r="CX3854" s="81">
        <v>0</v>
      </c>
      <c r="CY3854" s="81">
        <v>0</v>
      </c>
      <c r="CZ3854" s="81">
        <v>0</v>
      </c>
      <c r="DA3854" s="81">
        <v>0</v>
      </c>
      <c r="DB3854" s="81">
        <v>9129.7460702372882</v>
      </c>
      <c r="DC3854" s="81">
        <v>233.23007680795851</v>
      </c>
      <c r="DD3854" s="81">
        <v>8896.5159934293297</v>
      </c>
      <c r="DE3854" s="81">
        <v>0</v>
      </c>
      <c r="DF3854" s="81">
        <v>2.6002430136062156</v>
      </c>
      <c r="DG3854" s="81">
        <v>2.6002430136062156</v>
      </c>
      <c r="DH3854" s="81">
        <v>2.6002430136062156</v>
      </c>
      <c r="DI3854" s="81">
        <v>2.6002430136062156</v>
      </c>
      <c r="DJ3854" s="81">
        <v>1.1378940263091051E-5</v>
      </c>
      <c r="DL3854" s="81">
        <v>0</v>
      </c>
      <c r="DM3854" s="81">
        <v>2.9588009921344977E-5</v>
      </c>
      <c r="DN3854" s="81">
        <v>2.9588009921344977E-5</v>
      </c>
      <c r="DO3854" s="81">
        <v>0</v>
      </c>
      <c r="DP3854" s="81">
        <v>2.9588009921344977E-5</v>
      </c>
      <c r="DQ3854" s="81">
        <v>2.9588009921344977E-5</v>
      </c>
      <c r="DR3854" s="81">
        <v>0</v>
      </c>
      <c r="DS3854" s="81">
        <v>2.9588009921344977E-5</v>
      </c>
      <c r="DT3854" s="81">
        <v>2.9588009921344977E-5</v>
      </c>
      <c r="DU3854" s="81">
        <v>0</v>
      </c>
      <c r="DV3854" s="81">
        <v>2.9588009921344977E-5</v>
      </c>
      <c r="DW3854" s="81">
        <v>2.9588009921344977E-5</v>
      </c>
      <c r="GE3854" s="81" t="s">
        <v>449</v>
      </c>
      <c r="GF3854" s="81" t="s">
        <v>155</v>
      </c>
      <c r="GG3854" s="81" t="s">
        <v>479</v>
      </c>
      <c r="GH3854" s="81" t="s">
        <v>455</v>
      </c>
      <c r="GI3854" s="81">
        <v>2031</v>
      </c>
      <c r="GJ3854" s="81" t="s">
        <v>201</v>
      </c>
      <c r="GK3854" s="81">
        <v>453.2609605571439</v>
      </c>
      <c r="GL3854" s="81">
        <v>280.23087399999997</v>
      </c>
      <c r="GM3854" s="81">
        <v>2031</v>
      </c>
      <c r="GN3854" s="81" t="s">
        <v>173</v>
      </c>
      <c r="GO3854" s="81">
        <v>1.1148832299820636E-2</v>
      </c>
      <c r="GP3854" s="81">
        <v>10</v>
      </c>
      <c r="GQ3854" s="81">
        <v>0</v>
      </c>
      <c r="GR3854" s="81" t="s">
        <v>448</v>
      </c>
      <c r="GS3854" s="81">
        <v>0</v>
      </c>
      <c r="GT3854" s="81">
        <v>0</v>
      </c>
      <c r="GU3854" s="81">
        <v>0</v>
      </c>
      <c r="GV3854" s="81">
        <v>0</v>
      </c>
      <c r="GW3854" s="81">
        <v>1.1148832299820636E-2</v>
      </c>
      <c r="GX3854" s="81">
        <v>5.0533304373072134</v>
      </c>
      <c r="GY3854" s="81">
        <v>1.1148832299820636E-2</v>
      </c>
      <c r="GZ3854" s="81">
        <v>5.0533304373072134</v>
      </c>
    </row>
    <row r="3855" spans="98:208" x14ac:dyDescent="0.25">
      <c r="CT3855" s="81" t="s">
        <v>155</v>
      </c>
      <c r="CU3855" s="81" t="s">
        <v>477</v>
      </c>
      <c r="CV3855" s="81" t="s">
        <v>451</v>
      </c>
      <c r="CW3855" s="81">
        <v>2024</v>
      </c>
      <c r="CX3855" s="81">
        <v>0</v>
      </c>
      <c r="CY3855" s="81">
        <v>0</v>
      </c>
      <c r="CZ3855" s="81">
        <v>0</v>
      </c>
      <c r="DA3855" s="81">
        <v>0</v>
      </c>
      <c r="DB3855" s="81">
        <v>9129.7460702372882</v>
      </c>
      <c r="DC3855" s="81">
        <v>233.23007680795851</v>
      </c>
      <c r="DD3855" s="81">
        <v>8896.5159934293297</v>
      </c>
      <c r="DE3855" s="81">
        <v>0</v>
      </c>
      <c r="DF3855" s="81">
        <v>2.6002430136062156</v>
      </c>
      <c r="DG3855" s="81">
        <v>2.6002430136062156</v>
      </c>
      <c r="DH3855" s="81">
        <v>2.6002430136062156</v>
      </c>
      <c r="DI3855" s="81">
        <v>2.6002430136062156</v>
      </c>
      <c r="DJ3855" s="81">
        <v>1.1378940263091051E-5</v>
      </c>
      <c r="DL3855" s="81">
        <v>0</v>
      </c>
      <c r="DM3855" s="81">
        <v>2.9588009921344977E-5</v>
      </c>
      <c r="DN3855" s="81">
        <v>2.9588009921344977E-5</v>
      </c>
      <c r="DO3855" s="81">
        <v>0</v>
      </c>
      <c r="DP3855" s="81">
        <v>2.9588009921344977E-5</v>
      </c>
      <c r="DQ3855" s="81">
        <v>2.9588009921344977E-5</v>
      </c>
      <c r="DR3855" s="81">
        <v>0</v>
      </c>
      <c r="DS3855" s="81">
        <v>2.9588009921344977E-5</v>
      </c>
      <c r="DT3855" s="81">
        <v>2.9588009921344977E-5</v>
      </c>
      <c r="DU3855" s="81">
        <v>0</v>
      </c>
      <c r="DV3855" s="81">
        <v>2.9588009921344977E-5</v>
      </c>
      <c r="DW3855" s="81">
        <v>2.9588009921344977E-5</v>
      </c>
      <c r="GE3855" s="81" t="s">
        <v>449</v>
      </c>
      <c r="GF3855" s="81" t="s">
        <v>155</v>
      </c>
      <c r="GG3855" s="81" t="s">
        <v>479</v>
      </c>
      <c r="GH3855" s="81" t="s">
        <v>455</v>
      </c>
      <c r="GI3855" s="81">
        <v>2032</v>
      </c>
      <c r="GJ3855" s="81" t="s">
        <v>201</v>
      </c>
      <c r="GK3855" s="81">
        <v>453.2609605571439</v>
      </c>
      <c r="GL3855" s="81">
        <v>280.23087399999997</v>
      </c>
      <c r="GM3855" s="81">
        <v>2032</v>
      </c>
      <c r="GN3855" s="81" t="s">
        <v>173</v>
      </c>
      <c r="GO3855" s="81">
        <v>1.1148832299820636E-2</v>
      </c>
      <c r="GP3855" s="81">
        <v>10</v>
      </c>
      <c r="GQ3855" s="81">
        <v>0</v>
      </c>
      <c r="GR3855" s="81" t="s">
        <v>448</v>
      </c>
      <c r="GS3855" s="81">
        <v>0</v>
      </c>
      <c r="GT3855" s="81">
        <v>0</v>
      </c>
      <c r="GU3855" s="81">
        <v>0</v>
      </c>
      <c r="GV3855" s="81">
        <v>0</v>
      </c>
      <c r="GW3855" s="81">
        <v>0</v>
      </c>
      <c r="GX3855" s="81">
        <v>0</v>
      </c>
      <c r="GY3855" s="81">
        <v>1.1148832299820636E-2</v>
      </c>
      <c r="GZ3855" s="81">
        <v>5.0533304373072134</v>
      </c>
    </row>
    <row r="3856" spans="98:208" x14ac:dyDescent="0.25">
      <c r="CT3856" s="81" t="s">
        <v>155</v>
      </c>
      <c r="CU3856" s="81" t="s">
        <v>477</v>
      </c>
      <c r="CV3856" s="81" t="s">
        <v>451</v>
      </c>
      <c r="CW3856" s="81">
        <v>2025</v>
      </c>
      <c r="CX3856" s="81">
        <v>0</v>
      </c>
      <c r="CY3856" s="81">
        <v>0</v>
      </c>
      <c r="CZ3856" s="81">
        <v>0</v>
      </c>
      <c r="DA3856" s="81">
        <v>0</v>
      </c>
      <c r="DB3856" s="81">
        <v>9129.7460702372882</v>
      </c>
      <c r="DC3856" s="81">
        <v>233.23007680795851</v>
      </c>
      <c r="DD3856" s="81">
        <v>8896.5159934293297</v>
      </c>
      <c r="DE3856" s="81">
        <v>0</v>
      </c>
      <c r="DF3856" s="81">
        <v>2.6002430136062156</v>
      </c>
      <c r="DG3856" s="81">
        <v>2.6002430136062156</v>
      </c>
      <c r="DH3856" s="81">
        <v>2.6002430136062156</v>
      </c>
      <c r="DI3856" s="81">
        <v>2.6002430136062156</v>
      </c>
      <c r="DJ3856" s="81">
        <v>1.1378940263091051E-5</v>
      </c>
      <c r="DL3856" s="81">
        <v>0</v>
      </c>
      <c r="DM3856" s="81">
        <v>2.9588009921344977E-5</v>
      </c>
      <c r="DN3856" s="81">
        <v>2.9588009921344977E-5</v>
      </c>
      <c r="DO3856" s="81">
        <v>0</v>
      </c>
      <c r="DP3856" s="81">
        <v>2.9588009921344977E-5</v>
      </c>
      <c r="DQ3856" s="81">
        <v>2.9588009921344977E-5</v>
      </c>
      <c r="DR3856" s="81">
        <v>0</v>
      </c>
      <c r="DS3856" s="81">
        <v>2.9588009921344977E-5</v>
      </c>
      <c r="DT3856" s="81">
        <v>2.9588009921344977E-5</v>
      </c>
      <c r="DU3856" s="81">
        <v>0</v>
      </c>
      <c r="DV3856" s="81">
        <v>2.9588009921344977E-5</v>
      </c>
      <c r="DW3856" s="81">
        <v>2.9588009921344977E-5</v>
      </c>
      <c r="GE3856" s="81" t="s">
        <v>449</v>
      </c>
      <c r="GF3856" s="81" t="s">
        <v>155</v>
      </c>
      <c r="GG3856" s="81" t="s">
        <v>480</v>
      </c>
      <c r="GH3856" s="81" t="s">
        <v>457</v>
      </c>
      <c r="GI3856" s="81">
        <v>2021</v>
      </c>
      <c r="GJ3856" s="81" t="s">
        <v>201</v>
      </c>
      <c r="GK3856" s="81">
        <v>222.22942162784861</v>
      </c>
      <c r="GL3856" s="81">
        <v>267.12711200000001</v>
      </c>
      <c r="GM3856" s="81">
        <v>2021</v>
      </c>
      <c r="GN3856" s="81" t="s">
        <v>173</v>
      </c>
      <c r="GO3856" s="81">
        <v>1.1148832299820636E-2</v>
      </c>
      <c r="GP3856" s="81">
        <v>10</v>
      </c>
      <c r="GQ3856" s="81">
        <v>0</v>
      </c>
      <c r="GR3856" s="81" t="s">
        <v>448</v>
      </c>
      <c r="GS3856" s="81">
        <v>1.1148832299820636E-2</v>
      </c>
      <c r="GT3856" s="81">
        <v>2.4775985538150174</v>
      </c>
      <c r="GU3856" s="81">
        <v>1.1148832299820636E-2</v>
      </c>
      <c r="GV3856" s="81">
        <v>2.4775985538150174</v>
      </c>
      <c r="GW3856" s="81">
        <v>0</v>
      </c>
      <c r="GX3856" s="81">
        <v>0</v>
      </c>
      <c r="GY3856" s="81">
        <v>0</v>
      </c>
      <c r="GZ3856" s="81">
        <v>0</v>
      </c>
    </row>
    <row r="3857" spans="98:208" x14ac:dyDescent="0.25">
      <c r="CT3857" s="81" t="s">
        <v>155</v>
      </c>
      <c r="CU3857" s="81" t="s">
        <v>477</v>
      </c>
      <c r="CV3857" s="81" t="s">
        <v>451</v>
      </c>
      <c r="CW3857" s="81">
        <v>2026</v>
      </c>
      <c r="CX3857" s="81">
        <v>0</v>
      </c>
      <c r="CY3857" s="81">
        <v>0</v>
      </c>
      <c r="CZ3857" s="81">
        <v>0</v>
      </c>
      <c r="DA3857" s="81">
        <v>0</v>
      </c>
      <c r="DB3857" s="81">
        <v>9129.7460702372882</v>
      </c>
      <c r="DC3857" s="81">
        <v>233.23007680795851</v>
      </c>
      <c r="DD3857" s="81">
        <v>8896.5159934293297</v>
      </c>
      <c r="DE3857" s="81">
        <v>0</v>
      </c>
      <c r="DF3857" s="81">
        <v>2.6002430136062156</v>
      </c>
      <c r="DG3857" s="81">
        <v>2.6002430136062156</v>
      </c>
      <c r="DH3857" s="81">
        <v>2.6002430136062156</v>
      </c>
      <c r="DI3857" s="81">
        <v>2.6002430136062156</v>
      </c>
      <c r="DJ3857" s="81">
        <v>1.1378940263091051E-5</v>
      </c>
      <c r="DL3857" s="81">
        <v>0</v>
      </c>
      <c r="DM3857" s="81">
        <v>2.9588009921344977E-5</v>
      </c>
      <c r="DN3857" s="81">
        <v>2.9588009921344977E-5</v>
      </c>
      <c r="DO3857" s="81">
        <v>0</v>
      </c>
      <c r="DP3857" s="81">
        <v>2.9588009921344977E-5</v>
      </c>
      <c r="DQ3857" s="81">
        <v>2.9588009921344977E-5</v>
      </c>
      <c r="DR3857" s="81">
        <v>0</v>
      </c>
      <c r="DS3857" s="81">
        <v>2.9588009921344977E-5</v>
      </c>
      <c r="DT3857" s="81">
        <v>2.9588009921344977E-5</v>
      </c>
      <c r="DU3857" s="81">
        <v>0</v>
      </c>
      <c r="DV3857" s="81">
        <v>2.9588009921344977E-5</v>
      </c>
      <c r="DW3857" s="81">
        <v>2.9588009921344977E-5</v>
      </c>
      <c r="GE3857" s="81" t="s">
        <v>449</v>
      </c>
      <c r="GF3857" s="81" t="s">
        <v>155</v>
      </c>
      <c r="GG3857" s="81" t="s">
        <v>480</v>
      </c>
      <c r="GH3857" s="81" t="s">
        <v>457</v>
      </c>
      <c r="GI3857" s="81">
        <v>2022</v>
      </c>
      <c r="GJ3857" s="81" t="s">
        <v>201</v>
      </c>
      <c r="GK3857" s="81">
        <v>222.22942162784861</v>
      </c>
      <c r="GL3857" s="81">
        <v>267.12711200000001</v>
      </c>
      <c r="GM3857" s="81">
        <v>2022</v>
      </c>
      <c r="GN3857" s="81" t="s">
        <v>173</v>
      </c>
      <c r="GO3857" s="81">
        <v>1.1148832299820636E-2</v>
      </c>
      <c r="GP3857" s="81">
        <v>10</v>
      </c>
      <c r="GQ3857" s="81">
        <v>0</v>
      </c>
      <c r="GR3857" s="81" t="s">
        <v>448</v>
      </c>
      <c r="GS3857" s="81">
        <v>1.1148832299820636E-2</v>
      </c>
      <c r="GT3857" s="81">
        <v>2.4775985538150174</v>
      </c>
      <c r="GU3857" s="81">
        <v>1.1148832299820636E-2</v>
      </c>
      <c r="GV3857" s="81">
        <v>2.4775985538150174</v>
      </c>
      <c r="GW3857" s="81">
        <v>1.1148832299820636E-2</v>
      </c>
      <c r="GX3857" s="81">
        <v>2.4775985538150174</v>
      </c>
      <c r="GY3857" s="81">
        <v>0</v>
      </c>
      <c r="GZ3857" s="81">
        <v>0</v>
      </c>
    </row>
    <row r="3858" spans="98:208" x14ac:dyDescent="0.25">
      <c r="CT3858" s="81" t="s">
        <v>155</v>
      </c>
      <c r="CU3858" s="81" t="s">
        <v>477</v>
      </c>
      <c r="CV3858" s="81" t="s">
        <v>451</v>
      </c>
      <c r="CW3858" s="81">
        <v>2027</v>
      </c>
      <c r="CX3858" s="81">
        <v>0</v>
      </c>
      <c r="CY3858" s="81">
        <v>0</v>
      </c>
      <c r="CZ3858" s="81">
        <v>0</v>
      </c>
      <c r="DA3858" s="81">
        <v>0</v>
      </c>
      <c r="DB3858" s="81">
        <v>9129.7460702372882</v>
      </c>
      <c r="DC3858" s="81">
        <v>233.23007680795851</v>
      </c>
      <c r="DD3858" s="81">
        <v>8896.5159934293297</v>
      </c>
      <c r="DE3858" s="81">
        <v>0</v>
      </c>
      <c r="DF3858" s="81">
        <v>2.6002430136062156</v>
      </c>
      <c r="DG3858" s="81">
        <v>2.6002430136062156</v>
      </c>
      <c r="DH3858" s="81">
        <v>2.6002430136062156</v>
      </c>
      <c r="DI3858" s="81">
        <v>2.6002430136062156</v>
      </c>
      <c r="DJ3858" s="81">
        <v>1.1378940263091051E-5</v>
      </c>
      <c r="DL3858" s="81">
        <v>0</v>
      </c>
      <c r="DM3858" s="81">
        <v>2.9588009921344977E-5</v>
      </c>
      <c r="DN3858" s="81">
        <v>2.9588009921344977E-5</v>
      </c>
      <c r="DO3858" s="81">
        <v>0</v>
      </c>
      <c r="DP3858" s="81">
        <v>2.9588009921344977E-5</v>
      </c>
      <c r="DQ3858" s="81">
        <v>2.9588009921344977E-5</v>
      </c>
      <c r="DR3858" s="81">
        <v>0</v>
      </c>
      <c r="DS3858" s="81">
        <v>2.9588009921344977E-5</v>
      </c>
      <c r="DT3858" s="81">
        <v>2.9588009921344977E-5</v>
      </c>
      <c r="DU3858" s="81">
        <v>0</v>
      </c>
      <c r="DV3858" s="81">
        <v>2.9588009921344977E-5</v>
      </c>
      <c r="DW3858" s="81">
        <v>2.9588009921344977E-5</v>
      </c>
      <c r="GE3858" s="81" t="s">
        <v>449</v>
      </c>
      <c r="GF3858" s="81" t="s">
        <v>155</v>
      </c>
      <c r="GG3858" s="81" t="s">
        <v>480</v>
      </c>
      <c r="GH3858" s="81" t="s">
        <v>457</v>
      </c>
      <c r="GI3858" s="81">
        <v>2023</v>
      </c>
      <c r="GJ3858" s="81" t="s">
        <v>201</v>
      </c>
      <c r="GK3858" s="81">
        <v>233.23007680795811</v>
      </c>
      <c r="GL3858" s="81">
        <v>267.12711200000001</v>
      </c>
      <c r="GM3858" s="81">
        <v>2023</v>
      </c>
      <c r="GN3858" s="81" t="s">
        <v>173</v>
      </c>
      <c r="GO3858" s="81">
        <v>1.1148832299820636E-2</v>
      </c>
      <c r="GP3858" s="81">
        <v>10</v>
      </c>
      <c r="GQ3858" s="81">
        <v>0</v>
      </c>
      <c r="GR3858" s="81" t="s">
        <v>448</v>
      </c>
      <c r="GS3858" s="81">
        <v>1.1148832299820636E-2</v>
      </c>
      <c r="GT3858" s="81">
        <v>2.6002430136062111</v>
      </c>
      <c r="GU3858" s="81">
        <v>1.1148832299820636E-2</v>
      </c>
      <c r="GV3858" s="81">
        <v>2.6002430136062111</v>
      </c>
      <c r="GW3858" s="81">
        <v>1.1148832299820636E-2</v>
      </c>
      <c r="GX3858" s="81">
        <v>2.6002430136062111</v>
      </c>
      <c r="GY3858" s="81">
        <v>1.1148832299820636E-2</v>
      </c>
      <c r="GZ3858" s="81">
        <v>2.6002430136062111</v>
      </c>
    </row>
    <row r="3859" spans="98:208" x14ac:dyDescent="0.25">
      <c r="CT3859" s="81" t="s">
        <v>155</v>
      </c>
      <c r="CU3859" s="81" t="s">
        <v>477</v>
      </c>
      <c r="CV3859" s="81" t="s">
        <v>451</v>
      </c>
      <c r="CW3859" s="81">
        <v>2028</v>
      </c>
      <c r="CX3859" s="81">
        <v>0</v>
      </c>
      <c r="CY3859" s="81">
        <v>0</v>
      </c>
      <c r="CZ3859" s="81">
        <v>0</v>
      </c>
      <c r="DA3859" s="81">
        <v>0</v>
      </c>
      <c r="DB3859" s="81">
        <v>9534.9220877102307</v>
      </c>
      <c r="DC3859" s="81">
        <v>247.27299216496741</v>
      </c>
      <c r="DD3859" s="81">
        <v>9287.6490955452628</v>
      </c>
      <c r="DE3859" s="81">
        <v>0</v>
      </c>
      <c r="DF3859" s="81">
        <v>2.7568051219220839</v>
      </c>
      <c r="DG3859" s="81">
        <v>2.7568051219220839</v>
      </c>
      <c r="DH3859" s="81">
        <v>2.7568051219220839</v>
      </c>
      <c r="DI3859" s="81">
        <v>2.7568051219220839</v>
      </c>
      <c r="DJ3859" s="81">
        <v>1.1378940263091051E-5</v>
      </c>
      <c r="DL3859" s="81">
        <v>0</v>
      </c>
      <c r="DM3859" s="81">
        <v>3.1369520799334835E-5</v>
      </c>
      <c r="DN3859" s="81">
        <v>3.1369520799334835E-5</v>
      </c>
      <c r="DO3859" s="81">
        <v>0</v>
      </c>
      <c r="DP3859" s="81">
        <v>3.1369520799334835E-5</v>
      </c>
      <c r="DQ3859" s="81">
        <v>3.1369520799334835E-5</v>
      </c>
      <c r="DR3859" s="81">
        <v>0</v>
      </c>
      <c r="DS3859" s="81">
        <v>3.1369520799334835E-5</v>
      </c>
      <c r="DT3859" s="81">
        <v>3.1369520799334835E-5</v>
      </c>
      <c r="DU3859" s="81">
        <v>0</v>
      </c>
      <c r="DV3859" s="81">
        <v>3.1369520799334835E-5</v>
      </c>
      <c r="DW3859" s="81">
        <v>3.1369520799334835E-5</v>
      </c>
      <c r="GE3859" s="81" t="s">
        <v>449</v>
      </c>
      <c r="GF3859" s="81" t="s">
        <v>155</v>
      </c>
      <c r="GG3859" s="81" t="s">
        <v>480</v>
      </c>
      <c r="GH3859" s="81" t="s">
        <v>457</v>
      </c>
      <c r="GI3859" s="81">
        <v>2024</v>
      </c>
      <c r="GJ3859" s="81" t="s">
        <v>201</v>
      </c>
      <c r="GK3859" s="81">
        <v>233.23007680795811</v>
      </c>
      <c r="GL3859" s="81">
        <v>267.12711200000001</v>
      </c>
      <c r="GM3859" s="81">
        <v>2024</v>
      </c>
      <c r="GN3859" s="81" t="s">
        <v>173</v>
      </c>
      <c r="GO3859" s="81">
        <v>1.1148832299820636E-2</v>
      </c>
      <c r="GP3859" s="81">
        <v>10</v>
      </c>
      <c r="GQ3859" s="81">
        <v>0</v>
      </c>
      <c r="GR3859" s="81" t="s">
        <v>448</v>
      </c>
      <c r="GS3859" s="81">
        <v>1.1148832299820636E-2</v>
      </c>
      <c r="GT3859" s="81">
        <v>2.6002430136062111</v>
      </c>
      <c r="GU3859" s="81">
        <v>1.1148832299820636E-2</v>
      </c>
      <c r="GV3859" s="81">
        <v>2.6002430136062111</v>
      </c>
      <c r="GW3859" s="81">
        <v>1.1148832299820636E-2</v>
      </c>
      <c r="GX3859" s="81">
        <v>2.6002430136062111</v>
      </c>
      <c r="GY3859" s="81">
        <v>1.1148832299820636E-2</v>
      </c>
      <c r="GZ3859" s="81">
        <v>2.6002430136062111</v>
      </c>
    </row>
    <row r="3860" spans="98:208" x14ac:dyDescent="0.25">
      <c r="CT3860" s="81" t="s">
        <v>155</v>
      </c>
      <c r="CU3860" s="81" t="s">
        <v>477</v>
      </c>
      <c r="CV3860" s="81" t="s">
        <v>451</v>
      </c>
      <c r="CW3860" s="81">
        <v>2029</v>
      </c>
      <c r="CX3860" s="81">
        <v>0</v>
      </c>
      <c r="CY3860" s="81">
        <v>0</v>
      </c>
      <c r="CZ3860" s="81">
        <v>0</v>
      </c>
      <c r="DA3860" s="81">
        <v>0</v>
      </c>
      <c r="DB3860" s="81">
        <v>9534.9220877102307</v>
      </c>
      <c r="DC3860" s="81">
        <v>247.27299216496741</v>
      </c>
      <c r="DD3860" s="81">
        <v>9287.6490955452628</v>
      </c>
      <c r="DE3860" s="81">
        <v>0</v>
      </c>
      <c r="DF3860" s="81">
        <v>2.7568051219220839</v>
      </c>
      <c r="DG3860" s="81">
        <v>2.7568051219220839</v>
      </c>
      <c r="DH3860" s="81">
        <v>2.7568051219220839</v>
      </c>
      <c r="DI3860" s="81">
        <v>2.7568051219220839</v>
      </c>
      <c r="DJ3860" s="81">
        <v>1.1378940263091051E-5</v>
      </c>
      <c r="DL3860" s="81">
        <v>0</v>
      </c>
      <c r="DM3860" s="81">
        <v>3.1369520799334835E-5</v>
      </c>
      <c r="DN3860" s="81">
        <v>3.1369520799334835E-5</v>
      </c>
      <c r="DO3860" s="81">
        <v>0</v>
      </c>
      <c r="DP3860" s="81">
        <v>3.1369520799334835E-5</v>
      </c>
      <c r="DQ3860" s="81">
        <v>3.1369520799334835E-5</v>
      </c>
      <c r="DR3860" s="81">
        <v>0</v>
      </c>
      <c r="DS3860" s="81">
        <v>3.1369520799334835E-5</v>
      </c>
      <c r="DT3860" s="81">
        <v>3.1369520799334835E-5</v>
      </c>
      <c r="DU3860" s="81">
        <v>0</v>
      </c>
      <c r="DV3860" s="81">
        <v>3.1369520799334835E-5</v>
      </c>
      <c r="DW3860" s="81">
        <v>3.1369520799334835E-5</v>
      </c>
      <c r="GE3860" s="81" t="s">
        <v>449</v>
      </c>
      <c r="GF3860" s="81" t="s">
        <v>155</v>
      </c>
      <c r="GG3860" s="81" t="s">
        <v>480</v>
      </c>
      <c r="GH3860" s="81" t="s">
        <v>457</v>
      </c>
      <c r="GI3860" s="81">
        <v>2025</v>
      </c>
      <c r="GJ3860" s="81" t="s">
        <v>201</v>
      </c>
      <c r="GK3860" s="81">
        <v>233.23007680795811</v>
      </c>
      <c r="GL3860" s="81">
        <v>267.12711200000001</v>
      </c>
      <c r="GM3860" s="81">
        <v>2025</v>
      </c>
      <c r="GN3860" s="81" t="s">
        <v>173</v>
      </c>
      <c r="GO3860" s="81">
        <v>1.1148832299820636E-2</v>
      </c>
      <c r="GP3860" s="81">
        <v>10</v>
      </c>
      <c r="GQ3860" s="81">
        <v>0</v>
      </c>
      <c r="GR3860" s="81" t="s">
        <v>448</v>
      </c>
      <c r="GS3860" s="81">
        <v>1.1148832299820636E-2</v>
      </c>
      <c r="GT3860" s="81">
        <v>2.6002430136062111</v>
      </c>
      <c r="GU3860" s="81">
        <v>1.1148832299820636E-2</v>
      </c>
      <c r="GV3860" s="81">
        <v>2.6002430136062111</v>
      </c>
      <c r="GW3860" s="81">
        <v>1.1148832299820636E-2</v>
      </c>
      <c r="GX3860" s="81">
        <v>2.6002430136062111</v>
      </c>
      <c r="GY3860" s="81">
        <v>1.1148832299820636E-2</v>
      </c>
      <c r="GZ3860" s="81">
        <v>2.6002430136062111</v>
      </c>
    </row>
    <row r="3861" spans="98:208" x14ac:dyDescent="0.25">
      <c r="CT3861" s="81" t="s">
        <v>155</v>
      </c>
      <c r="CU3861" s="81" t="s">
        <v>477</v>
      </c>
      <c r="CV3861" s="81" t="s">
        <v>451</v>
      </c>
      <c r="CW3861" s="81">
        <v>2030</v>
      </c>
      <c r="CX3861" s="81">
        <v>0</v>
      </c>
      <c r="CY3861" s="81">
        <v>0</v>
      </c>
      <c r="CZ3861" s="81">
        <v>0</v>
      </c>
      <c r="DA3861" s="81">
        <v>0</v>
      </c>
      <c r="DB3861" s="81">
        <v>9534.9220877102307</v>
      </c>
      <c r="DC3861" s="81">
        <v>247.27299216496741</v>
      </c>
      <c r="DD3861" s="81">
        <v>9287.6490955452628</v>
      </c>
      <c r="DE3861" s="81">
        <v>0</v>
      </c>
      <c r="DF3861" s="81">
        <v>0</v>
      </c>
      <c r="DG3861" s="81">
        <v>2.7568051219220839</v>
      </c>
      <c r="DH3861" s="81">
        <v>2.7568051219220839</v>
      </c>
      <c r="DI3861" s="81">
        <v>2.7568051219220839</v>
      </c>
      <c r="DJ3861" s="81">
        <v>1.1378940263091051E-5</v>
      </c>
      <c r="DL3861" s="81">
        <v>0</v>
      </c>
      <c r="DM3861" s="81">
        <v>0</v>
      </c>
      <c r="DN3861" s="81">
        <v>0</v>
      </c>
      <c r="DO3861" s="81">
        <v>0</v>
      </c>
      <c r="DP3861" s="81">
        <v>3.1369520799334835E-5</v>
      </c>
      <c r="DQ3861" s="81">
        <v>3.1369520799334835E-5</v>
      </c>
      <c r="DR3861" s="81">
        <v>0</v>
      </c>
      <c r="DS3861" s="81">
        <v>3.1369520799334835E-5</v>
      </c>
      <c r="DT3861" s="81">
        <v>3.1369520799334835E-5</v>
      </c>
      <c r="DU3861" s="81">
        <v>0</v>
      </c>
      <c r="DV3861" s="81">
        <v>3.1369520799334835E-5</v>
      </c>
      <c r="DW3861" s="81">
        <v>3.1369520799334835E-5</v>
      </c>
      <c r="GE3861" s="81" t="s">
        <v>449</v>
      </c>
      <c r="GF3861" s="81" t="s">
        <v>155</v>
      </c>
      <c r="GG3861" s="81" t="s">
        <v>480</v>
      </c>
      <c r="GH3861" s="81" t="s">
        <v>457</v>
      </c>
      <c r="GI3861" s="81">
        <v>2026</v>
      </c>
      <c r="GJ3861" s="81" t="s">
        <v>201</v>
      </c>
      <c r="GK3861" s="81">
        <v>233.23007680795811</v>
      </c>
      <c r="GL3861" s="81">
        <v>267.12711200000001</v>
      </c>
      <c r="GM3861" s="81">
        <v>2026</v>
      </c>
      <c r="GN3861" s="81" t="s">
        <v>173</v>
      </c>
      <c r="GO3861" s="81">
        <v>1.1148832299820636E-2</v>
      </c>
      <c r="GP3861" s="81">
        <v>10</v>
      </c>
      <c r="GQ3861" s="81">
        <v>0</v>
      </c>
      <c r="GR3861" s="81" t="s">
        <v>448</v>
      </c>
      <c r="GS3861" s="81">
        <v>1.1148832299820636E-2</v>
      </c>
      <c r="GT3861" s="81">
        <v>2.6002430136062111</v>
      </c>
      <c r="GU3861" s="81">
        <v>1.1148832299820636E-2</v>
      </c>
      <c r="GV3861" s="81">
        <v>2.6002430136062111</v>
      </c>
      <c r="GW3861" s="81">
        <v>1.1148832299820636E-2</v>
      </c>
      <c r="GX3861" s="81">
        <v>2.6002430136062111</v>
      </c>
      <c r="GY3861" s="81">
        <v>1.1148832299820636E-2</v>
      </c>
      <c r="GZ3861" s="81">
        <v>2.6002430136062111</v>
      </c>
    </row>
    <row r="3862" spans="98:208" x14ac:dyDescent="0.25">
      <c r="CT3862" s="81" t="s">
        <v>155</v>
      </c>
      <c r="CU3862" s="81" t="s">
        <v>477</v>
      </c>
      <c r="CV3862" s="81" t="s">
        <v>451</v>
      </c>
      <c r="CW3862" s="81">
        <v>2031</v>
      </c>
      <c r="CX3862" s="81">
        <v>0</v>
      </c>
      <c r="CY3862" s="81">
        <v>0</v>
      </c>
      <c r="CZ3862" s="81">
        <v>0</v>
      </c>
      <c r="DA3862" s="81">
        <v>0</v>
      </c>
      <c r="DB3862" s="81">
        <v>9534.9220877102307</v>
      </c>
      <c r="DC3862" s="81">
        <v>247.27299216496741</v>
      </c>
      <c r="DD3862" s="81">
        <v>9287.6490955452628</v>
      </c>
      <c r="DE3862" s="81">
        <v>0</v>
      </c>
      <c r="DF3862" s="81">
        <v>0</v>
      </c>
      <c r="DG3862" s="81">
        <v>0</v>
      </c>
      <c r="DH3862" s="81">
        <v>2.7568051219220839</v>
      </c>
      <c r="DI3862" s="81">
        <v>2.7568051219220839</v>
      </c>
      <c r="DJ3862" s="81">
        <v>1.1378940263091051E-5</v>
      </c>
      <c r="DL3862" s="81">
        <v>0</v>
      </c>
      <c r="DM3862" s="81">
        <v>0</v>
      </c>
      <c r="DN3862" s="81">
        <v>0</v>
      </c>
      <c r="DO3862" s="81">
        <v>0</v>
      </c>
      <c r="DP3862" s="81">
        <v>0</v>
      </c>
      <c r="DQ3862" s="81">
        <v>0</v>
      </c>
      <c r="DR3862" s="81">
        <v>0</v>
      </c>
      <c r="DS3862" s="81">
        <v>3.1369520799334835E-5</v>
      </c>
      <c r="DT3862" s="81">
        <v>3.1369520799334835E-5</v>
      </c>
      <c r="DU3862" s="81">
        <v>0</v>
      </c>
      <c r="DV3862" s="81">
        <v>3.1369520799334835E-5</v>
      </c>
      <c r="DW3862" s="81">
        <v>3.1369520799334835E-5</v>
      </c>
      <c r="GE3862" s="81" t="s">
        <v>449</v>
      </c>
      <c r="GF3862" s="81" t="s">
        <v>155</v>
      </c>
      <c r="GG3862" s="81" t="s">
        <v>480</v>
      </c>
      <c r="GH3862" s="81" t="s">
        <v>457</v>
      </c>
      <c r="GI3862" s="81">
        <v>2027</v>
      </c>
      <c r="GJ3862" s="81" t="s">
        <v>201</v>
      </c>
      <c r="GK3862" s="81">
        <v>233.23007680795811</v>
      </c>
      <c r="GL3862" s="81">
        <v>267.12711200000001</v>
      </c>
      <c r="GM3862" s="81">
        <v>2027</v>
      </c>
      <c r="GN3862" s="81" t="s">
        <v>173</v>
      </c>
      <c r="GO3862" s="81">
        <v>1.1148832299820636E-2</v>
      </c>
      <c r="GP3862" s="81">
        <v>10</v>
      </c>
      <c r="GQ3862" s="81">
        <v>0</v>
      </c>
      <c r="GR3862" s="81" t="s">
        <v>448</v>
      </c>
      <c r="GS3862" s="81">
        <v>1.1148832299820636E-2</v>
      </c>
      <c r="GT3862" s="81">
        <v>2.6002430136062111</v>
      </c>
      <c r="GU3862" s="81">
        <v>1.1148832299820636E-2</v>
      </c>
      <c r="GV3862" s="81">
        <v>2.6002430136062111</v>
      </c>
      <c r="GW3862" s="81">
        <v>1.1148832299820636E-2</v>
      </c>
      <c r="GX3862" s="81">
        <v>2.6002430136062111</v>
      </c>
      <c r="GY3862" s="81">
        <v>1.1148832299820636E-2</v>
      </c>
      <c r="GZ3862" s="81">
        <v>2.6002430136062111</v>
      </c>
    </row>
    <row r="3863" spans="98:208" x14ac:dyDescent="0.25">
      <c r="CT3863" s="81" t="s">
        <v>155</v>
      </c>
      <c r="CU3863" s="81" t="s">
        <v>477</v>
      </c>
      <c r="CV3863" s="81" t="s">
        <v>451</v>
      </c>
      <c r="CW3863" s="81">
        <v>2032</v>
      </c>
      <c r="CX3863" s="81">
        <v>0</v>
      </c>
      <c r="CY3863" s="81">
        <v>0</v>
      </c>
      <c r="CZ3863" s="81">
        <v>0</v>
      </c>
      <c r="DA3863" s="81">
        <v>0</v>
      </c>
      <c r="DB3863" s="81">
        <v>9534.9220877102307</v>
      </c>
      <c r="DC3863" s="81">
        <v>247.27299216496741</v>
      </c>
      <c r="DD3863" s="81">
        <v>9287.6490955452628</v>
      </c>
      <c r="DE3863" s="81">
        <v>0</v>
      </c>
      <c r="DF3863" s="81">
        <v>0</v>
      </c>
      <c r="DG3863" s="81">
        <v>0</v>
      </c>
      <c r="DH3863" s="81">
        <v>0</v>
      </c>
      <c r="DI3863" s="81">
        <v>2.7568051219220839</v>
      </c>
      <c r="DJ3863" s="81">
        <v>1.1378940263091051E-5</v>
      </c>
      <c r="DL3863" s="81">
        <v>0</v>
      </c>
      <c r="DM3863" s="81">
        <v>0</v>
      </c>
      <c r="DN3863" s="81">
        <v>0</v>
      </c>
      <c r="DO3863" s="81">
        <v>0</v>
      </c>
      <c r="DP3863" s="81">
        <v>0</v>
      </c>
      <c r="DQ3863" s="81">
        <v>0</v>
      </c>
      <c r="DR3863" s="81">
        <v>0</v>
      </c>
      <c r="DS3863" s="81">
        <v>0</v>
      </c>
      <c r="DT3863" s="81">
        <v>0</v>
      </c>
      <c r="DU3863" s="81">
        <v>0</v>
      </c>
      <c r="DV3863" s="81">
        <v>3.1369520799334835E-5</v>
      </c>
      <c r="DW3863" s="81">
        <v>3.1369520799334835E-5</v>
      </c>
      <c r="GE3863" s="81" t="s">
        <v>449</v>
      </c>
      <c r="GF3863" s="81" t="s">
        <v>155</v>
      </c>
      <c r="GG3863" s="81" t="s">
        <v>480</v>
      </c>
      <c r="GH3863" s="81" t="s">
        <v>457</v>
      </c>
      <c r="GI3863" s="81">
        <v>2028</v>
      </c>
      <c r="GJ3863" s="81" t="s">
        <v>201</v>
      </c>
      <c r="GK3863" s="81">
        <v>247.27299216496709</v>
      </c>
      <c r="GL3863" s="81">
        <v>267.12711200000001</v>
      </c>
      <c r="GM3863" s="81">
        <v>2028</v>
      </c>
      <c r="GN3863" s="81" t="s">
        <v>173</v>
      </c>
      <c r="GO3863" s="81">
        <v>1.1148832299820636E-2</v>
      </c>
      <c r="GP3863" s="81">
        <v>10</v>
      </c>
      <c r="GQ3863" s="81">
        <v>0</v>
      </c>
      <c r="GR3863" s="81" t="s">
        <v>448</v>
      </c>
      <c r="GS3863" s="81">
        <v>1.1148832299820636E-2</v>
      </c>
      <c r="GT3863" s="81">
        <v>2.7568051219220804</v>
      </c>
      <c r="GU3863" s="81">
        <v>1.1148832299820636E-2</v>
      </c>
      <c r="GV3863" s="81">
        <v>2.7568051219220804</v>
      </c>
      <c r="GW3863" s="81">
        <v>1.1148832299820636E-2</v>
      </c>
      <c r="GX3863" s="81">
        <v>2.7568051219220804</v>
      </c>
      <c r="GY3863" s="81">
        <v>1.1148832299820636E-2</v>
      </c>
      <c r="GZ3863" s="81">
        <v>2.7568051219220804</v>
      </c>
    </row>
    <row r="3864" spans="98:208" x14ac:dyDescent="0.25">
      <c r="CT3864" s="81" t="s">
        <v>155</v>
      </c>
      <c r="CU3864" s="81" t="s">
        <v>477</v>
      </c>
      <c r="CV3864" s="81" t="s">
        <v>452</v>
      </c>
      <c r="CW3864" s="81">
        <v>2020</v>
      </c>
      <c r="CX3864" s="81">
        <v>0</v>
      </c>
      <c r="CY3864" s="81">
        <v>0</v>
      </c>
      <c r="CZ3864" s="81">
        <v>0</v>
      </c>
      <c r="DA3864" s="81">
        <v>0</v>
      </c>
      <c r="DB3864" s="81">
        <v>5.2405583313015436</v>
      </c>
      <c r="DC3864" s="81">
        <v>0.69641821681222327</v>
      </c>
      <c r="DD3864" s="81">
        <v>2.9419641522810118</v>
      </c>
      <c r="DE3864" s="81">
        <v>1.6021759622082781</v>
      </c>
      <c r="DF3864" s="81">
        <v>7.7642499097796058E-3</v>
      </c>
      <c r="DG3864" s="81">
        <v>0</v>
      </c>
      <c r="DH3864" s="81">
        <v>0</v>
      </c>
      <c r="DI3864" s="81">
        <v>0</v>
      </c>
      <c r="DJ3864" s="81">
        <v>3.7726134801527902E-5</v>
      </c>
      <c r="DL3864" s="81">
        <v>0</v>
      </c>
      <c r="DM3864" s="81">
        <v>2.9291513872909626E-7</v>
      </c>
      <c r="DN3864" s="81">
        <v>2.9291513872909626E-7</v>
      </c>
      <c r="DO3864" s="81">
        <v>0</v>
      </c>
      <c r="DP3864" s="81">
        <v>0</v>
      </c>
      <c r="DQ3864" s="81">
        <v>0</v>
      </c>
      <c r="DR3864" s="81">
        <v>0</v>
      </c>
      <c r="DS3864" s="81">
        <v>0</v>
      </c>
      <c r="DT3864" s="81">
        <v>0</v>
      </c>
      <c r="DU3864" s="81">
        <v>0</v>
      </c>
      <c r="DV3864" s="81">
        <v>0</v>
      </c>
      <c r="DW3864" s="81">
        <v>0</v>
      </c>
      <c r="GE3864" s="81" t="s">
        <v>449</v>
      </c>
      <c r="GF3864" s="81" t="s">
        <v>155</v>
      </c>
      <c r="GG3864" s="81" t="s">
        <v>480</v>
      </c>
      <c r="GH3864" s="81" t="s">
        <v>457</v>
      </c>
      <c r="GI3864" s="81">
        <v>2029</v>
      </c>
      <c r="GJ3864" s="81" t="s">
        <v>201</v>
      </c>
      <c r="GK3864" s="81">
        <v>247.27299216496709</v>
      </c>
      <c r="GL3864" s="81">
        <v>267.12711200000001</v>
      </c>
      <c r="GM3864" s="81">
        <v>2029</v>
      </c>
      <c r="GN3864" s="81" t="s">
        <v>173</v>
      </c>
      <c r="GO3864" s="81">
        <v>1.1148832299820636E-2</v>
      </c>
      <c r="GP3864" s="81">
        <v>10</v>
      </c>
      <c r="GQ3864" s="81">
        <v>0</v>
      </c>
      <c r="GR3864" s="81" t="s">
        <v>448</v>
      </c>
      <c r="GS3864" s="81">
        <v>1.1148832299820636E-2</v>
      </c>
      <c r="GT3864" s="81">
        <v>2.7568051219220804</v>
      </c>
      <c r="GU3864" s="81">
        <v>1.1148832299820636E-2</v>
      </c>
      <c r="GV3864" s="81">
        <v>2.7568051219220804</v>
      </c>
      <c r="GW3864" s="81">
        <v>1.1148832299820636E-2</v>
      </c>
      <c r="GX3864" s="81">
        <v>2.7568051219220804</v>
      </c>
      <c r="GY3864" s="81">
        <v>1.1148832299820636E-2</v>
      </c>
      <c r="GZ3864" s="81">
        <v>2.7568051219220804</v>
      </c>
    </row>
    <row r="3865" spans="98:208" x14ac:dyDescent="0.25">
      <c r="CT3865" s="81" t="s">
        <v>155</v>
      </c>
      <c r="CU3865" s="81" t="s">
        <v>477</v>
      </c>
      <c r="CV3865" s="81" t="s">
        <v>452</v>
      </c>
      <c r="CW3865" s="81">
        <v>2021</v>
      </c>
      <c r="CX3865" s="81">
        <v>0</v>
      </c>
      <c r="CY3865" s="81">
        <v>0</v>
      </c>
      <c r="CZ3865" s="81">
        <v>0</v>
      </c>
      <c r="DA3865" s="81">
        <v>0</v>
      </c>
      <c r="DB3865" s="81">
        <v>5.2405583313015436</v>
      </c>
      <c r="DC3865" s="81">
        <v>0.69641821681222327</v>
      </c>
      <c r="DD3865" s="81">
        <v>2.9419641522810118</v>
      </c>
      <c r="DE3865" s="81">
        <v>1.6021759622082781</v>
      </c>
      <c r="DF3865" s="81">
        <v>7.7642499097796058E-3</v>
      </c>
      <c r="DG3865" s="81">
        <v>7.7642499097796058E-3</v>
      </c>
      <c r="DH3865" s="81">
        <v>0</v>
      </c>
      <c r="DI3865" s="81">
        <v>0</v>
      </c>
      <c r="DJ3865" s="81">
        <v>3.7726134801527902E-5</v>
      </c>
      <c r="DL3865" s="81">
        <v>0</v>
      </c>
      <c r="DM3865" s="81">
        <v>2.9291513872909626E-7</v>
      </c>
      <c r="DN3865" s="81">
        <v>2.9291513872909626E-7</v>
      </c>
      <c r="DO3865" s="81">
        <v>0</v>
      </c>
      <c r="DP3865" s="81">
        <v>2.9291513872909626E-7</v>
      </c>
      <c r="DQ3865" s="81">
        <v>2.9291513872909626E-7</v>
      </c>
      <c r="DR3865" s="81">
        <v>0</v>
      </c>
      <c r="DS3865" s="81">
        <v>0</v>
      </c>
      <c r="DT3865" s="81">
        <v>0</v>
      </c>
      <c r="DU3865" s="81">
        <v>0</v>
      </c>
      <c r="DV3865" s="81">
        <v>0</v>
      </c>
      <c r="DW3865" s="81">
        <v>0</v>
      </c>
      <c r="GE3865" s="81" t="s">
        <v>449</v>
      </c>
      <c r="GF3865" s="81" t="s">
        <v>155</v>
      </c>
      <c r="GG3865" s="81" t="s">
        <v>480</v>
      </c>
      <c r="GH3865" s="81" t="s">
        <v>457</v>
      </c>
      <c r="GI3865" s="81">
        <v>2030</v>
      </c>
      <c r="GJ3865" s="81" t="s">
        <v>201</v>
      </c>
      <c r="GK3865" s="81">
        <v>247.27299216496709</v>
      </c>
      <c r="GL3865" s="81">
        <v>267.12711200000001</v>
      </c>
      <c r="GM3865" s="81">
        <v>2030</v>
      </c>
      <c r="GN3865" s="81" t="s">
        <v>173</v>
      </c>
      <c r="GO3865" s="81">
        <v>1.1148832299820636E-2</v>
      </c>
      <c r="GP3865" s="81">
        <v>10</v>
      </c>
      <c r="GQ3865" s="81">
        <v>0</v>
      </c>
      <c r="GR3865" s="81" t="s">
        <v>448</v>
      </c>
      <c r="GS3865" s="81">
        <v>0</v>
      </c>
      <c r="GT3865" s="81">
        <v>0</v>
      </c>
      <c r="GU3865" s="81">
        <v>1.1148832299820636E-2</v>
      </c>
      <c r="GV3865" s="81">
        <v>2.7568051219220804</v>
      </c>
      <c r="GW3865" s="81">
        <v>1.1148832299820636E-2</v>
      </c>
      <c r="GX3865" s="81">
        <v>2.7568051219220804</v>
      </c>
      <c r="GY3865" s="81">
        <v>1.1148832299820636E-2</v>
      </c>
      <c r="GZ3865" s="81">
        <v>2.7568051219220804</v>
      </c>
    </row>
    <row r="3866" spans="98:208" x14ac:dyDescent="0.25">
      <c r="CT3866" s="81" t="s">
        <v>155</v>
      </c>
      <c r="CU3866" s="81" t="s">
        <v>477</v>
      </c>
      <c r="CV3866" s="81" t="s">
        <v>452</v>
      </c>
      <c r="CW3866" s="81">
        <v>2022</v>
      </c>
      <c r="CX3866" s="81">
        <v>0</v>
      </c>
      <c r="CY3866" s="81">
        <v>0</v>
      </c>
      <c r="CZ3866" s="81">
        <v>0</v>
      </c>
      <c r="DA3866" s="81">
        <v>0</v>
      </c>
      <c r="DB3866" s="81">
        <v>5.2405583313015436</v>
      </c>
      <c r="DC3866" s="81">
        <v>0.69641821681222327</v>
      </c>
      <c r="DD3866" s="81">
        <v>2.9419641522810118</v>
      </c>
      <c r="DE3866" s="81">
        <v>1.6021759622082781</v>
      </c>
      <c r="DF3866" s="81">
        <v>7.7642499097796058E-3</v>
      </c>
      <c r="DG3866" s="81">
        <v>7.7642499097796058E-3</v>
      </c>
      <c r="DH3866" s="81">
        <v>7.7642499097796058E-3</v>
      </c>
      <c r="DI3866" s="81">
        <v>0</v>
      </c>
      <c r="DJ3866" s="81">
        <v>3.7726134801527902E-5</v>
      </c>
      <c r="DL3866" s="81">
        <v>0</v>
      </c>
      <c r="DM3866" s="81">
        <v>2.9291513872909626E-7</v>
      </c>
      <c r="DN3866" s="81">
        <v>2.9291513872909626E-7</v>
      </c>
      <c r="DO3866" s="81">
        <v>0</v>
      </c>
      <c r="DP3866" s="81">
        <v>2.9291513872909626E-7</v>
      </c>
      <c r="DQ3866" s="81">
        <v>2.9291513872909626E-7</v>
      </c>
      <c r="DR3866" s="81">
        <v>0</v>
      </c>
      <c r="DS3866" s="81">
        <v>2.9291513872909626E-7</v>
      </c>
      <c r="DT3866" s="81">
        <v>2.9291513872909626E-7</v>
      </c>
      <c r="DU3866" s="81">
        <v>0</v>
      </c>
      <c r="DV3866" s="81">
        <v>0</v>
      </c>
      <c r="DW3866" s="81">
        <v>0</v>
      </c>
      <c r="GE3866" s="81" t="s">
        <v>449</v>
      </c>
      <c r="GF3866" s="81" t="s">
        <v>155</v>
      </c>
      <c r="GG3866" s="81" t="s">
        <v>480</v>
      </c>
      <c r="GH3866" s="81" t="s">
        <v>457</v>
      </c>
      <c r="GI3866" s="81">
        <v>2031</v>
      </c>
      <c r="GJ3866" s="81" t="s">
        <v>201</v>
      </c>
      <c r="GK3866" s="81">
        <v>247.27299216496709</v>
      </c>
      <c r="GL3866" s="81">
        <v>267.12711200000001</v>
      </c>
      <c r="GM3866" s="81">
        <v>2031</v>
      </c>
      <c r="GN3866" s="81" t="s">
        <v>173</v>
      </c>
      <c r="GO3866" s="81">
        <v>1.1148832299820636E-2</v>
      </c>
      <c r="GP3866" s="81">
        <v>10</v>
      </c>
      <c r="GQ3866" s="81">
        <v>0</v>
      </c>
      <c r="GR3866" s="81" t="s">
        <v>448</v>
      </c>
      <c r="GS3866" s="81">
        <v>0</v>
      </c>
      <c r="GT3866" s="81">
        <v>0</v>
      </c>
      <c r="GU3866" s="81">
        <v>0</v>
      </c>
      <c r="GV3866" s="81">
        <v>0</v>
      </c>
      <c r="GW3866" s="81">
        <v>1.1148832299820636E-2</v>
      </c>
      <c r="GX3866" s="81">
        <v>2.7568051219220804</v>
      </c>
      <c r="GY3866" s="81">
        <v>1.1148832299820636E-2</v>
      </c>
      <c r="GZ3866" s="81">
        <v>2.7568051219220804</v>
      </c>
    </row>
    <row r="3867" spans="98:208" x14ac:dyDescent="0.25">
      <c r="CT3867" s="81" t="s">
        <v>155</v>
      </c>
      <c r="CU3867" s="81" t="s">
        <v>477</v>
      </c>
      <c r="CV3867" s="81" t="s">
        <v>452</v>
      </c>
      <c r="CW3867" s="81">
        <v>2023</v>
      </c>
      <c r="CX3867" s="81">
        <v>0</v>
      </c>
      <c r="CY3867" s="81">
        <v>0</v>
      </c>
      <c r="CZ3867" s="81">
        <v>0</v>
      </c>
      <c r="DA3867" s="81">
        <v>0</v>
      </c>
      <c r="DB3867" s="81">
        <v>5.4750346070077649</v>
      </c>
      <c r="DC3867" s="81">
        <v>0.71896016785819872</v>
      </c>
      <c r="DD3867" s="81">
        <v>3.071497198615091</v>
      </c>
      <c r="DE3867" s="81">
        <v>1.6845772405344439</v>
      </c>
      <c r="DF3867" s="81">
        <v>8.0155663417019515E-3</v>
      </c>
      <c r="DG3867" s="81">
        <v>8.0155663417019515E-3</v>
      </c>
      <c r="DH3867" s="81">
        <v>8.0155663417019515E-3</v>
      </c>
      <c r="DI3867" s="81">
        <v>8.0155663417019515E-3</v>
      </c>
      <c r="DJ3867" s="81">
        <v>3.7726134801527902E-5</v>
      </c>
      <c r="DL3867" s="81">
        <v>0</v>
      </c>
      <c r="DM3867" s="81">
        <v>3.0239633631763768E-7</v>
      </c>
      <c r="DN3867" s="81">
        <v>3.0239633631763768E-7</v>
      </c>
      <c r="DO3867" s="81">
        <v>0</v>
      </c>
      <c r="DP3867" s="81">
        <v>3.0239633631763768E-7</v>
      </c>
      <c r="DQ3867" s="81">
        <v>3.0239633631763768E-7</v>
      </c>
      <c r="DR3867" s="81">
        <v>0</v>
      </c>
      <c r="DS3867" s="81">
        <v>3.0239633631763768E-7</v>
      </c>
      <c r="DT3867" s="81">
        <v>3.0239633631763768E-7</v>
      </c>
      <c r="DU3867" s="81">
        <v>0</v>
      </c>
      <c r="DV3867" s="81">
        <v>3.0239633631763768E-7</v>
      </c>
      <c r="DW3867" s="81">
        <v>3.0239633631763768E-7</v>
      </c>
      <c r="GE3867" s="81" t="s">
        <v>449</v>
      </c>
      <c r="GF3867" s="81" t="s">
        <v>155</v>
      </c>
      <c r="GG3867" s="81" t="s">
        <v>480</v>
      </c>
      <c r="GH3867" s="81" t="s">
        <v>457</v>
      </c>
      <c r="GI3867" s="81">
        <v>2032</v>
      </c>
      <c r="GJ3867" s="81" t="s">
        <v>201</v>
      </c>
      <c r="GK3867" s="81">
        <v>247.27299216496709</v>
      </c>
      <c r="GL3867" s="81">
        <v>267.12711200000001</v>
      </c>
      <c r="GM3867" s="81">
        <v>2032</v>
      </c>
      <c r="GN3867" s="81" t="s">
        <v>173</v>
      </c>
      <c r="GO3867" s="81">
        <v>1.1148832299820636E-2</v>
      </c>
      <c r="GP3867" s="81">
        <v>10</v>
      </c>
      <c r="GQ3867" s="81">
        <v>0</v>
      </c>
      <c r="GR3867" s="81" t="s">
        <v>448</v>
      </c>
      <c r="GS3867" s="81">
        <v>0</v>
      </c>
      <c r="GT3867" s="81">
        <v>0</v>
      </c>
      <c r="GU3867" s="81">
        <v>0</v>
      </c>
      <c r="GV3867" s="81">
        <v>0</v>
      </c>
      <c r="GW3867" s="81">
        <v>0</v>
      </c>
      <c r="GX3867" s="81">
        <v>0</v>
      </c>
      <c r="GY3867" s="81">
        <v>1.1148832299820636E-2</v>
      </c>
      <c r="GZ3867" s="81">
        <v>2.7568051219220804</v>
      </c>
    </row>
    <row r="3868" spans="98:208" x14ac:dyDescent="0.25">
      <c r="CT3868" s="81" t="s">
        <v>155</v>
      </c>
      <c r="CU3868" s="81" t="s">
        <v>477</v>
      </c>
      <c r="CV3868" s="81" t="s">
        <v>452</v>
      </c>
      <c r="CW3868" s="81">
        <v>2024</v>
      </c>
      <c r="CX3868" s="81">
        <v>0</v>
      </c>
      <c r="CY3868" s="81">
        <v>0</v>
      </c>
      <c r="CZ3868" s="81">
        <v>0</v>
      </c>
      <c r="DA3868" s="81">
        <v>0</v>
      </c>
      <c r="DB3868" s="81">
        <v>5.4750346070077649</v>
      </c>
      <c r="DC3868" s="81">
        <v>0.71896016785819872</v>
      </c>
      <c r="DD3868" s="81">
        <v>3.071497198615091</v>
      </c>
      <c r="DE3868" s="81">
        <v>1.6845772405344439</v>
      </c>
      <c r="DF3868" s="81">
        <v>8.0155663417019515E-3</v>
      </c>
      <c r="DG3868" s="81">
        <v>8.0155663417019515E-3</v>
      </c>
      <c r="DH3868" s="81">
        <v>8.0155663417019515E-3</v>
      </c>
      <c r="DI3868" s="81">
        <v>8.0155663417019515E-3</v>
      </c>
      <c r="DJ3868" s="81">
        <v>3.7726134801527902E-5</v>
      </c>
      <c r="DL3868" s="81">
        <v>0</v>
      </c>
      <c r="DM3868" s="81">
        <v>3.0239633631763768E-7</v>
      </c>
      <c r="DN3868" s="81">
        <v>3.0239633631763768E-7</v>
      </c>
      <c r="DO3868" s="81">
        <v>0</v>
      </c>
      <c r="DP3868" s="81">
        <v>3.0239633631763768E-7</v>
      </c>
      <c r="DQ3868" s="81">
        <v>3.0239633631763768E-7</v>
      </c>
      <c r="DR3868" s="81">
        <v>0</v>
      </c>
      <c r="DS3868" s="81">
        <v>3.0239633631763768E-7</v>
      </c>
      <c r="DT3868" s="81">
        <v>3.0239633631763768E-7</v>
      </c>
      <c r="DU3868" s="81">
        <v>0</v>
      </c>
      <c r="DV3868" s="81">
        <v>3.0239633631763768E-7</v>
      </c>
      <c r="DW3868" s="81">
        <v>3.0239633631763768E-7</v>
      </c>
      <c r="GE3868" s="81" t="s">
        <v>449</v>
      </c>
      <c r="GF3868" s="81" t="s">
        <v>155</v>
      </c>
      <c r="GG3868" s="81" t="s">
        <v>480</v>
      </c>
      <c r="GH3868" s="81" t="s">
        <v>458</v>
      </c>
      <c r="GI3868" s="81">
        <v>2021</v>
      </c>
      <c r="GJ3868" s="81" t="s">
        <v>201</v>
      </c>
      <c r="GK3868" s="81">
        <v>222.22942162783241</v>
      </c>
      <c r="GL3868" s="81">
        <v>267.12711200000001</v>
      </c>
      <c r="GM3868" s="81">
        <v>2021</v>
      </c>
      <c r="GN3868" s="81" t="s">
        <v>173</v>
      </c>
      <c r="GO3868" s="81">
        <v>1.1148832299820636E-2</v>
      </c>
      <c r="GP3868" s="81">
        <v>10</v>
      </c>
      <c r="GQ3868" s="81">
        <v>0</v>
      </c>
      <c r="GR3868" s="81" t="s">
        <v>448</v>
      </c>
      <c r="GS3868" s="81">
        <v>1.1148832299820636E-2</v>
      </c>
      <c r="GT3868" s="81">
        <v>2.4775985538148366</v>
      </c>
      <c r="GU3868" s="81">
        <v>1.1148832299820636E-2</v>
      </c>
      <c r="GV3868" s="81">
        <v>2.4775985538148366</v>
      </c>
      <c r="GW3868" s="81">
        <v>0</v>
      </c>
      <c r="GX3868" s="81">
        <v>0</v>
      </c>
      <c r="GY3868" s="81">
        <v>0</v>
      </c>
      <c r="GZ3868" s="81">
        <v>0</v>
      </c>
    </row>
    <row r="3869" spans="98:208" x14ac:dyDescent="0.25">
      <c r="CT3869" s="81" t="s">
        <v>155</v>
      </c>
      <c r="CU3869" s="81" t="s">
        <v>477</v>
      </c>
      <c r="CV3869" s="81" t="s">
        <v>452</v>
      </c>
      <c r="CW3869" s="81">
        <v>2025</v>
      </c>
      <c r="CX3869" s="81">
        <v>0</v>
      </c>
      <c r="CY3869" s="81">
        <v>0</v>
      </c>
      <c r="CZ3869" s="81">
        <v>0</v>
      </c>
      <c r="DA3869" s="81">
        <v>0</v>
      </c>
      <c r="DB3869" s="81">
        <v>5.4750346070077649</v>
      </c>
      <c r="DC3869" s="81">
        <v>0.71896016785819872</v>
      </c>
      <c r="DD3869" s="81">
        <v>3.071497198615091</v>
      </c>
      <c r="DE3869" s="81">
        <v>1.6845772405344439</v>
      </c>
      <c r="DF3869" s="81">
        <v>8.0155663417019515E-3</v>
      </c>
      <c r="DG3869" s="81">
        <v>8.0155663417019515E-3</v>
      </c>
      <c r="DH3869" s="81">
        <v>8.0155663417019515E-3</v>
      </c>
      <c r="DI3869" s="81">
        <v>8.0155663417019515E-3</v>
      </c>
      <c r="DJ3869" s="81">
        <v>3.7726134801527902E-5</v>
      </c>
      <c r="DL3869" s="81">
        <v>0</v>
      </c>
      <c r="DM3869" s="81">
        <v>3.0239633631763768E-7</v>
      </c>
      <c r="DN3869" s="81">
        <v>3.0239633631763768E-7</v>
      </c>
      <c r="DO3869" s="81">
        <v>0</v>
      </c>
      <c r="DP3869" s="81">
        <v>3.0239633631763768E-7</v>
      </c>
      <c r="DQ3869" s="81">
        <v>3.0239633631763768E-7</v>
      </c>
      <c r="DR3869" s="81">
        <v>0</v>
      </c>
      <c r="DS3869" s="81">
        <v>3.0239633631763768E-7</v>
      </c>
      <c r="DT3869" s="81">
        <v>3.0239633631763768E-7</v>
      </c>
      <c r="DU3869" s="81">
        <v>0</v>
      </c>
      <c r="DV3869" s="81">
        <v>3.0239633631763768E-7</v>
      </c>
      <c r="DW3869" s="81">
        <v>3.0239633631763768E-7</v>
      </c>
      <c r="GE3869" s="81" t="s">
        <v>449</v>
      </c>
      <c r="GF3869" s="81" t="s">
        <v>155</v>
      </c>
      <c r="GG3869" s="81" t="s">
        <v>480</v>
      </c>
      <c r="GH3869" s="81" t="s">
        <v>458</v>
      </c>
      <c r="GI3869" s="81">
        <v>2022</v>
      </c>
      <c r="GJ3869" s="81" t="s">
        <v>201</v>
      </c>
      <c r="GK3869" s="81">
        <v>222.22942162783241</v>
      </c>
      <c r="GL3869" s="81">
        <v>267.12711200000001</v>
      </c>
      <c r="GM3869" s="81">
        <v>2022</v>
      </c>
      <c r="GN3869" s="81" t="s">
        <v>173</v>
      </c>
      <c r="GO3869" s="81">
        <v>1.1148832299820636E-2</v>
      </c>
      <c r="GP3869" s="81">
        <v>10</v>
      </c>
      <c r="GQ3869" s="81">
        <v>0</v>
      </c>
      <c r="GR3869" s="81" t="s">
        <v>448</v>
      </c>
      <c r="GS3869" s="81">
        <v>1.1148832299820636E-2</v>
      </c>
      <c r="GT3869" s="81">
        <v>2.4775985538148366</v>
      </c>
      <c r="GU3869" s="81">
        <v>1.1148832299820636E-2</v>
      </c>
      <c r="GV3869" s="81">
        <v>2.4775985538148366</v>
      </c>
      <c r="GW3869" s="81">
        <v>1.1148832299820636E-2</v>
      </c>
      <c r="GX3869" s="81">
        <v>2.4775985538148366</v>
      </c>
      <c r="GY3869" s="81">
        <v>0</v>
      </c>
      <c r="GZ3869" s="81">
        <v>0</v>
      </c>
    </row>
    <row r="3870" spans="98:208" x14ac:dyDescent="0.25">
      <c r="CT3870" s="81" t="s">
        <v>155</v>
      </c>
      <c r="CU3870" s="81" t="s">
        <v>477</v>
      </c>
      <c r="CV3870" s="81" t="s">
        <v>452</v>
      </c>
      <c r="CW3870" s="81">
        <v>2026</v>
      </c>
      <c r="CX3870" s="81">
        <v>0</v>
      </c>
      <c r="CY3870" s="81">
        <v>0</v>
      </c>
      <c r="CZ3870" s="81">
        <v>0</v>
      </c>
      <c r="DA3870" s="81">
        <v>0</v>
      </c>
      <c r="DB3870" s="81">
        <v>5.4750346070077649</v>
      </c>
      <c r="DC3870" s="81">
        <v>0.71896016785819872</v>
      </c>
      <c r="DD3870" s="81">
        <v>3.071497198615091</v>
      </c>
      <c r="DE3870" s="81">
        <v>1.6845772405344439</v>
      </c>
      <c r="DF3870" s="81">
        <v>8.0155663417019515E-3</v>
      </c>
      <c r="DG3870" s="81">
        <v>8.0155663417019515E-3</v>
      </c>
      <c r="DH3870" s="81">
        <v>8.0155663417019515E-3</v>
      </c>
      <c r="DI3870" s="81">
        <v>8.0155663417019515E-3</v>
      </c>
      <c r="DJ3870" s="81">
        <v>3.7726134801527902E-5</v>
      </c>
      <c r="DL3870" s="81">
        <v>0</v>
      </c>
      <c r="DM3870" s="81">
        <v>3.0239633631763768E-7</v>
      </c>
      <c r="DN3870" s="81">
        <v>3.0239633631763768E-7</v>
      </c>
      <c r="DO3870" s="81">
        <v>0</v>
      </c>
      <c r="DP3870" s="81">
        <v>3.0239633631763768E-7</v>
      </c>
      <c r="DQ3870" s="81">
        <v>3.0239633631763768E-7</v>
      </c>
      <c r="DR3870" s="81">
        <v>0</v>
      </c>
      <c r="DS3870" s="81">
        <v>3.0239633631763768E-7</v>
      </c>
      <c r="DT3870" s="81">
        <v>3.0239633631763768E-7</v>
      </c>
      <c r="DU3870" s="81">
        <v>0</v>
      </c>
      <c r="DV3870" s="81">
        <v>3.0239633631763768E-7</v>
      </c>
      <c r="DW3870" s="81">
        <v>3.0239633631763768E-7</v>
      </c>
      <c r="GE3870" s="81" t="s">
        <v>449</v>
      </c>
      <c r="GF3870" s="81" t="s">
        <v>155</v>
      </c>
      <c r="GG3870" s="81" t="s">
        <v>480</v>
      </c>
      <c r="GH3870" s="81" t="s">
        <v>458</v>
      </c>
      <c r="GI3870" s="81">
        <v>2023</v>
      </c>
      <c r="GJ3870" s="81" t="s">
        <v>201</v>
      </c>
      <c r="GK3870" s="81">
        <v>233.23007680794109</v>
      </c>
      <c r="GL3870" s="81">
        <v>267.12711200000001</v>
      </c>
      <c r="GM3870" s="81">
        <v>2023</v>
      </c>
      <c r="GN3870" s="81" t="s">
        <v>173</v>
      </c>
      <c r="GO3870" s="81">
        <v>1.1148832299820636E-2</v>
      </c>
      <c r="GP3870" s="81">
        <v>10</v>
      </c>
      <c r="GQ3870" s="81">
        <v>0</v>
      </c>
      <c r="GR3870" s="81" t="s">
        <v>448</v>
      </c>
      <c r="GS3870" s="81">
        <v>1.1148832299820636E-2</v>
      </c>
      <c r="GT3870" s="81">
        <v>2.6002430136060215</v>
      </c>
      <c r="GU3870" s="81">
        <v>1.1148832299820636E-2</v>
      </c>
      <c r="GV3870" s="81">
        <v>2.6002430136060215</v>
      </c>
      <c r="GW3870" s="81">
        <v>1.1148832299820636E-2</v>
      </c>
      <c r="GX3870" s="81">
        <v>2.6002430136060215</v>
      </c>
      <c r="GY3870" s="81">
        <v>1.1148832299820636E-2</v>
      </c>
      <c r="GZ3870" s="81">
        <v>2.6002430136060215</v>
      </c>
    </row>
    <row r="3871" spans="98:208" x14ac:dyDescent="0.25">
      <c r="CT3871" s="81" t="s">
        <v>155</v>
      </c>
      <c r="CU3871" s="81" t="s">
        <v>477</v>
      </c>
      <c r="CV3871" s="81" t="s">
        <v>452</v>
      </c>
      <c r="CW3871" s="81">
        <v>2027</v>
      </c>
      <c r="CX3871" s="81">
        <v>0</v>
      </c>
      <c r="CY3871" s="81">
        <v>0</v>
      </c>
      <c r="CZ3871" s="81">
        <v>0</v>
      </c>
      <c r="DA3871" s="81">
        <v>0</v>
      </c>
      <c r="DB3871" s="81">
        <v>5.4750346070077649</v>
      </c>
      <c r="DC3871" s="81">
        <v>0.71896016785819872</v>
      </c>
      <c r="DD3871" s="81">
        <v>3.071497198615091</v>
      </c>
      <c r="DE3871" s="81">
        <v>1.6845772405344439</v>
      </c>
      <c r="DF3871" s="81">
        <v>8.0155663417019515E-3</v>
      </c>
      <c r="DG3871" s="81">
        <v>8.0155663417019515E-3</v>
      </c>
      <c r="DH3871" s="81">
        <v>8.0155663417019515E-3</v>
      </c>
      <c r="DI3871" s="81">
        <v>8.0155663417019515E-3</v>
      </c>
      <c r="DJ3871" s="81">
        <v>3.7726134801527902E-5</v>
      </c>
      <c r="DL3871" s="81">
        <v>0</v>
      </c>
      <c r="DM3871" s="81">
        <v>3.0239633631763768E-7</v>
      </c>
      <c r="DN3871" s="81">
        <v>3.0239633631763768E-7</v>
      </c>
      <c r="DO3871" s="81">
        <v>0</v>
      </c>
      <c r="DP3871" s="81">
        <v>3.0239633631763768E-7</v>
      </c>
      <c r="DQ3871" s="81">
        <v>3.0239633631763768E-7</v>
      </c>
      <c r="DR3871" s="81">
        <v>0</v>
      </c>
      <c r="DS3871" s="81">
        <v>3.0239633631763768E-7</v>
      </c>
      <c r="DT3871" s="81">
        <v>3.0239633631763768E-7</v>
      </c>
      <c r="DU3871" s="81">
        <v>0</v>
      </c>
      <c r="DV3871" s="81">
        <v>3.0239633631763768E-7</v>
      </c>
      <c r="DW3871" s="81">
        <v>3.0239633631763768E-7</v>
      </c>
      <c r="GE3871" s="81" t="s">
        <v>449</v>
      </c>
      <c r="GF3871" s="81" t="s">
        <v>155</v>
      </c>
      <c r="GG3871" s="81" t="s">
        <v>480</v>
      </c>
      <c r="GH3871" s="81" t="s">
        <v>458</v>
      </c>
      <c r="GI3871" s="81">
        <v>2024</v>
      </c>
      <c r="GJ3871" s="81" t="s">
        <v>201</v>
      </c>
      <c r="GK3871" s="81">
        <v>233.23007680794109</v>
      </c>
      <c r="GL3871" s="81">
        <v>267.12711200000001</v>
      </c>
      <c r="GM3871" s="81">
        <v>2024</v>
      </c>
      <c r="GN3871" s="81" t="s">
        <v>173</v>
      </c>
      <c r="GO3871" s="81">
        <v>1.1148832299820636E-2</v>
      </c>
      <c r="GP3871" s="81">
        <v>10</v>
      </c>
      <c r="GQ3871" s="81">
        <v>0</v>
      </c>
      <c r="GR3871" s="81" t="s">
        <v>448</v>
      </c>
      <c r="GS3871" s="81">
        <v>1.1148832299820636E-2</v>
      </c>
      <c r="GT3871" s="81">
        <v>2.6002430136060215</v>
      </c>
      <c r="GU3871" s="81">
        <v>1.1148832299820636E-2</v>
      </c>
      <c r="GV3871" s="81">
        <v>2.6002430136060215</v>
      </c>
      <c r="GW3871" s="81">
        <v>1.1148832299820636E-2</v>
      </c>
      <c r="GX3871" s="81">
        <v>2.6002430136060215</v>
      </c>
      <c r="GY3871" s="81">
        <v>1.1148832299820636E-2</v>
      </c>
      <c r="GZ3871" s="81">
        <v>2.6002430136060215</v>
      </c>
    </row>
    <row r="3872" spans="98:208" x14ac:dyDescent="0.25">
      <c r="CT3872" s="81" t="s">
        <v>155</v>
      </c>
      <c r="CU3872" s="81" t="s">
        <v>477</v>
      </c>
      <c r="CV3872" s="81" t="s">
        <v>452</v>
      </c>
      <c r="CW3872" s="81">
        <v>2028</v>
      </c>
      <c r="CX3872" s="81">
        <v>0</v>
      </c>
      <c r="CY3872" s="81">
        <v>0</v>
      </c>
      <c r="CZ3872" s="81">
        <v>0</v>
      </c>
      <c r="DA3872" s="81">
        <v>0</v>
      </c>
      <c r="DB3872" s="81">
        <v>5.777015340078445</v>
      </c>
      <c r="DC3872" s="81">
        <v>0.74733835430387174</v>
      </c>
      <c r="DD3872" s="81">
        <v>3.2379513401017239</v>
      </c>
      <c r="DE3872" s="81">
        <v>1.791725645672819</v>
      </c>
      <c r="DF3872" s="81">
        <v>8.3319499833578031E-3</v>
      </c>
      <c r="DG3872" s="81">
        <v>8.3319499833578031E-3</v>
      </c>
      <c r="DH3872" s="81">
        <v>8.3319499833578031E-3</v>
      </c>
      <c r="DI3872" s="81">
        <v>8.3319499833578031E-3</v>
      </c>
      <c r="DJ3872" s="81">
        <v>3.7726134801527902E-5</v>
      </c>
      <c r="DL3872" s="81">
        <v>0</v>
      </c>
      <c r="DM3872" s="81">
        <v>3.1433226823174462E-7</v>
      </c>
      <c r="DN3872" s="81">
        <v>3.1433226823174462E-7</v>
      </c>
      <c r="DO3872" s="81">
        <v>0</v>
      </c>
      <c r="DP3872" s="81">
        <v>3.1433226823174462E-7</v>
      </c>
      <c r="DQ3872" s="81">
        <v>3.1433226823174462E-7</v>
      </c>
      <c r="DR3872" s="81">
        <v>0</v>
      </c>
      <c r="DS3872" s="81">
        <v>3.1433226823174462E-7</v>
      </c>
      <c r="DT3872" s="81">
        <v>3.1433226823174462E-7</v>
      </c>
      <c r="DU3872" s="81">
        <v>0</v>
      </c>
      <c r="DV3872" s="81">
        <v>3.1433226823174462E-7</v>
      </c>
      <c r="DW3872" s="81">
        <v>3.1433226823174462E-7</v>
      </c>
      <c r="GE3872" s="81" t="s">
        <v>449</v>
      </c>
      <c r="GF3872" s="81" t="s">
        <v>155</v>
      </c>
      <c r="GG3872" s="81" t="s">
        <v>480</v>
      </c>
      <c r="GH3872" s="81" t="s">
        <v>458</v>
      </c>
      <c r="GI3872" s="81">
        <v>2025</v>
      </c>
      <c r="GJ3872" s="81" t="s">
        <v>201</v>
      </c>
      <c r="GK3872" s="81">
        <v>233.23007680794109</v>
      </c>
      <c r="GL3872" s="81">
        <v>267.12711200000001</v>
      </c>
      <c r="GM3872" s="81">
        <v>2025</v>
      </c>
      <c r="GN3872" s="81" t="s">
        <v>173</v>
      </c>
      <c r="GO3872" s="81">
        <v>1.1148832299820636E-2</v>
      </c>
      <c r="GP3872" s="81">
        <v>10</v>
      </c>
      <c r="GQ3872" s="81">
        <v>0</v>
      </c>
      <c r="GR3872" s="81" t="s">
        <v>448</v>
      </c>
      <c r="GS3872" s="81">
        <v>1.1148832299820636E-2</v>
      </c>
      <c r="GT3872" s="81">
        <v>2.6002430136060215</v>
      </c>
      <c r="GU3872" s="81">
        <v>1.1148832299820636E-2</v>
      </c>
      <c r="GV3872" s="81">
        <v>2.6002430136060215</v>
      </c>
      <c r="GW3872" s="81">
        <v>1.1148832299820636E-2</v>
      </c>
      <c r="GX3872" s="81">
        <v>2.6002430136060215</v>
      </c>
      <c r="GY3872" s="81">
        <v>1.1148832299820636E-2</v>
      </c>
      <c r="GZ3872" s="81">
        <v>2.6002430136060215</v>
      </c>
    </row>
    <row r="3873" spans="98:208" x14ac:dyDescent="0.25">
      <c r="CT3873" s="81" t="s">
        <v>155</v>
      </c>
      <c r="CU3873" s="81" t="s">
        <v>477</v>
      </c>
      <c r="CV3873" s="81" t="s">
        <v>452</v>
      </c>
      <c r="CW3873" s="81">
        <v>2029</v>
      </c>
      <c r="CX3873" s="81">
        <v>0</v>
      </c>
      <c r="CY3873" s="81">
        <v>0</v>
      </c>
      <c r="CZ3873" s="81">
        <v>0</v>
      </c>
      <c r="DA3873" s="81">
        <v>0</v>
      </c>
      <c r="DB3873" s="81">
        <v>5.777015340078445</v>
      </c>
      <c r="DC3873" s="81">
        <v>0.74733835430387174</v>
      </c>
      <c r="DD3873" s="81">
        <v>3.2379513401017239</v>
      </c>
      <c r="DE3873" s="81">
        <v>1.791725645672819</v>
      </c>
      <c r="DF3873" s="81">
        <v>8.3319499833578031E-3</v>
      </c>
      <c r="DG3873" s="81">
        <v>8.3319499833578031E-3</v>
      </c>
      <c r="DH3873" s="81">
        <v>8.3319499833578031E-3</v>
      </c>
      <c r="DI3873" s="81">
        <v>8.3319499833578031E-3</v>
      </c>
      <c r="DJ3873" s="81">
        <v>3.7726134801527902E-5</v>
      </c>
      <c r="DL3873" s="81">
        <v>0</v>
      </c>
      <c r="DM3873" s="81">
        <v>3.1433226823174462E-7</v>
      </c>
      <c r="DN3873" s="81">
        <v>3.1433226823174462E-7</v>
      </c>
      <c r="DO3873" s="81">
        <v>0</v>
      </c>
      <c r="DP3873" s="81">
        <v>3.1433226823174462E-7</v>
      </c>
      <c r="DQ3873" s="81">
        <v>3.1433226823174462E-7</v>
      </c>
      <c r="DR3873" s="81">
        <v>0</v>
      </c>
      <c r="DS3873" s="81">
        <v>3.1433226823174462E-7</v>
      </c>
      <c r="DT3873" s="81">
        <v>3.1433226823174462E-7</v>
      </c>
      <c r="DU3873" s="81">
        <v>0</v>
      </c>
      <c r="DV3873" s="81">
        <v>3.1433226823174462E-7</v>
      </c>
      <c r="DW3873" s="81">
        <v>3.1433226823174462E-7</v>
      </c>
      <c r="GE3873" s="81" t="s">
        <v>449</v>
      </c>
      <c r="GF3873" s="81" t="s">
        <v>155</v>
      </c>
      <c r="GG3873" s="81" t="s">
        <v>480</v>
      </c>
      <c r="GH3873" s="81" t="s">
        <v>458</v>
      </c>
      <c r="GI3873" s="81">
        <v>2026</v>
      </c>
      <c r="GJ3873" s="81" t="s">
        <v>201</v>
      </c>
      <c r="GK3873" s="81">
        <v>233.23007680794109</v>
      </c>
      <c r="GL3873" s="81">
        <v>267.12711200000001</v>
      </c>
      <c r="GM3873" s="81">
        <v>2026</v>
      </c>
      <c r="GN3873" s="81" t="s">
        <v>173</v>
      </c>
      <c r="GO3873" s="81">
        <v>1.1148832299820636E-2</v>
      </c>
      <c r="GP3873" s="81">
        <v>10</v>
      </c>
      <c r="GQ3873" s="81">
        <v>0</v>
      </c>
      <c r="GR3873" s="81" t="s">
        <v>448</v>
      </c>
      <c r="GS3873" s="81">
        <v>1.1148832299820636E-2</v>
      </c>
      <c r="GT3873" s="81">
        <v>2.6002430136060215</v>
      </c>
      <c r="GU3873" s="81">
        <v>1.1148832299820636E-2</v>
      </c>
      <c r="GV3873" s="81">
        <v>2.6002430136060215</v>
      </c>
      <c r="GW3873" s="81">
        <v>1.1148832299820636E-2</v>
      </c>
      <c r="GX3873" s="81">
        <v>2.6002430136060215</v>
      </c>
      <c r="GY3873" s="81">
        <v>1.1148832299820636E-2</v>
      </c>
      <c r="GZ3873" s="81">
        <v>2.6002430136060215</v>
      </c>
    </row>
    <row r="3874" spans="98:208" x14ac:dyDescent="0.25">
      <c r="CT3874" s="81" t="s">
        <v>155</v>
      </c>
      <c r="CU3874" s="81" t="s">
        <v>477</v>
      </c>
      <c r="CV3874" s="81" t="s">
        <v>452</v>
      </c>
      <c r="CW3874" s="81">
        <v>2030</v>
      </c>
      <c r="CX3874" s="81">
        <v>0</v>
      </c>
      <c r="CY3874" s="81">
        <v>0</v>
      </c>
      <c r="CZ3874" s="81">
        <v>0</v>
      </c>
      <c r="DA3874" s="81">
        <v>0</v>
      </c>
      <c r="DB3874" s="81">
        <v>5.777015340078445</v>
      </c>
      <c r="DC3874" s="81">
        <v>0.74733835430387174</v>
      </c>
      <c r="DD3874" s="81">
        <v>3.2379513401017239</v>
      </c>
      <c r="DE3874" s="81">
        <v>1.791725645672819</v>
      </c>
      <c r="DF3874" s="81">
        <v>0</v>
      </c>
      <c r="DG3874" s="81">
        <v>8.3319499833578031E-3</v>
      </c>
      <c r="DH3874" s="81">
        <v>8.3319499833578031E-3</v>
      </c>
      <c r="DI3874" s="81">
        <v>8.3319499833578031E-3</v>
      </c>
      <c r="DJ3874" s="81">
        <v>3.7726134801527902E-5</v>
      </c>
      <c r="DL3874" s="81">
        <v>0</v>
      </c>
      <c r="DM3874" s="81">
        <v>0</v>
      </c>
      <c r="DN3874" s="81">
        <v>0</v>
      </c>
      <c r="DO3874" s="81">
        <v>0</v>
      </c>
      <c r="DP3874" s="81">
        <v>3.1433226823174462E-7</v>
      </c>
      <c r="DQ3874" s="81">
        <v>3.1433226823174462E-7</v>
      </c>
      <c r="DR3874" s="81">
        <v>0</v>
      </c>
      <c r="DS3874" s="81">
        <v>3.1433226823174462E-7</v>
      </c>
      <c r="DT3874" s="81">
        <v>3.1433226823174462E-7</v>
      </c>
      <c r="DU3874" s="81">
        <v>0</v>
      </c>
      <c r="DV3874" s="81">
        <v>3.1433226823174462E-7</v>
      </c>
      <c r="DW3874" s="81">
        <v>3.1433226823174462E-7</v>
      </c>
      <c r="GE3874" s="81" t="s">
        <v>449</v>
      </c>
      <c r="GF3874" s="81" t="s">
        <v>155</v>
      </c>
      <c r="GG3874" s="81" t="s">
        <v>480</v>
      </c>
      <c r="GH3874" s="81" t="s">
        <v>458</v>
      </c>
      <c r="GI3874" s="81">
        <v>2027</v>
      </c>
      <c r="GJ3874" s="81" t="s">
        <v>201</v>
      </c>
      <c r="GK3874" s="81">
        <v>233.23007680794109</v>
      </c>
      <c r="GL3874" s="81">
        <v>267.12711200000001</v>
      </c>
      <c r="GM3874" s="81">
        <v>2027</v>
      </c>
      <c r="GN3874" s="81" t="s">
        <v>173</v>
      </c>
      <c r="GO3874" s="81">
        <v>1.1148832299820636E-2</v>
      </c>
      <c r="GP3874" s="81">
        <v>10</v>
      </c>
      <c r="GQ3874" s="81">
        <v>0</v>
      </c>
      <c r="GR3874" s="81" t="s">
        <v>448</v>
      </c>
      <c r="GS3874" s="81">
        <v>1.1148832299820636E-2</v>
      </c>
      <c r="GT3874" s="81">
        <v>2.6002430136060215</v>
      </c>
      <c r="GU3874" s="81">
        <v>1.1148832299820636E-2</v>
      </c>
      <c r="GV3874" s="81">
        <v>2.6002430136060215</v>
      </c>
      <c r="GW3874" s="81">
        <v>1.1148832299820636E-2</v>
      </c>
      <c r="GX3874" s="81">
        <v>2.6002430136060215</v>
      </c>
      <c r="GY3874" s="81">
        <v>1.1148832299820636E-2</v>
      </c>
      <c r="GZ3874" s="81">
        <v>2.6002430136060215</v>
      </c>
    </row>
    <row r="3875" spans="98:208" x14ac:dyDescent="0.25">
      <c r="CT3875" s="81" t="s">
        <v>155</v>
      </c>
      <c r="CU3875" s="81" t="s">
        <v>477</v>
      </c>
      <c r="CV3875" s="81" t="s">
        <v>452</v>
      </c>
      <c r="CW3875" s="81">
        <v>2031</v>
      </c>
      <c r="CX3875" s="81">
        <v>0</v>
      </c>
      <c r="CY3875" s="81">
        <v>0</v>
      </c>
      <c r="CZ3875" s="81">
        <v>0</v>
      </c>
      <c r="DA3875" s="81">
        <v>0</v>
      </c>
      <c r="DB3875" s="81">
        <v>5.777015340078445</v>
      </c>
      <c r="DC3875" s="81">
        <v>0.74733835430387174</v>
      </c>
      <c r="DD3875" s="81">
        <v>3.2379513401017239</v>
      </c>
      <c r="DE3875" s="81">
        <v>1.791725645672819</v>
      </c>
      <c r="DF3875" s="81">
        <v>0</v>
      </c>
      <c r="DG3875" s="81">
        <v>0</v>
      </c>
      <c r="DH3875" s="81">
        <v>8.3319499833578031E-3</v>
      </c>
      <c r="DI3875" s="81">
        <v>8.3319499833578031E-3</v>
      </c>
      <c r="DJ3875" s="81">
        <v>3.7726134801527902E-5</v>
      </c>
      <c r="DL3875" s="81">
        <v>0</v>
      </c>
      <c r="DM3875" s="81">
        <v>0</v>
      </c>
      <c r="DN3875" s="81">
        <v>0</v>
      </c>
      <c r="DO3875" s="81">
        <v>0</v>
      </c>
      <c r="DP3875" s="81">
        <v>0</v>
      </c>
      <c r="DQ3875" s="81">
        <v>0</v>
      </c>
      <c r="DR3875" s="81">
        <v>0</v>
      </c>
      <c r="DS3875" s="81">
        <v>3.1433226823174462E-7</v>
      </c>
      <c r="DT3875" s="81">
        <v>3.1433226823174462E-7</v>
      </c>
      <c r="DU3875" s="81">
        <v>0</v>
      </c>
      <c r="DV3875" s="81">
        <v>3.1433226823174462E-7</v>
      </c>
      <c r="DW3875" s="81">
        <v>3.1433226823174462E-7</v>
      </c>
      <c r="GE3875" s="81" t="s">
        <v>449</v>
      </c>
      <c r="GF3875" s="81" t="s">
        <v>155</v>
      </c>
      <c r="GG3875" s="81" t="s">
        <v>480</v>
      </c>
      <c r="GH3875" s="81" t="s">
        <v>458</v>
      </c>
      <c r="GI3875" s="81">
        <v>2028</v>
      </c>
      <c r="GJ3875" s="81" t="s">
        <v>201</v>
      </c>
      <c r="GK3875" s="81">
        <v>247.27299216494899</v>
      </c>
      <c r="GL3875" s="81">
        <v>267.12711200000001</v>
      </c>
      <c r="GM3875" s="81">
        <v>2028</v>
      </c>
      <c r="GN3875" s="81" t="s">
        <v>173</v>
      </c>
      <c r="GO3875" s="81">
        <v>1.1148832299820636E-2</v>
      </c>
      <c r="GP3875" s="81">
        <v>10</v>
      </c>
      <c r="GQ3875" s="81">
        <v>0</v>
      </c>
      <c r="GR3875" s="81" t="s">
        <v>448</v>
      </c>
      <c r="GS3875" s="81">
        <v>1.1148832299820636E-2</v>
      </c>
      <c r="GT3875" s="81">
        <v>2.7568051219218783</v>
      </c>
      <c r="GU3875" s="81">
        <v>1.1148832299820636E-2</v>
      </c>
      <c r="GV3875" s="81">
        <v>2.7568051219218783</v>
      </c>
      <c r="GW3875" s="81">
        <v>1.1148832299820636E-2</v>
      </c>
      <c r="GX3875" s="81">
        <v>2.7568051219218783</v>
      </c>
      <c r="GY3875" s="81">
        <v>1.1148832299820636E-2</v>
      </c>
      <c r="GZ3875" s="81">
        <v>2.7568051219218783</v>
      </c>
    </row>
    <row r="3876" spans="98:208" x14ac:dyDescent="0.25">
      <c r="CT3876" s="81" t="s">
        <v>155</v>
      </c>
      <c r="CU3876" s="81" t="s">
        <v>477</v>
      </c>
      <c r="CV3876" s="81" t="s">
        <v>452</v>
      </c>
      <c r="CW3876" s="81">
        <v>2032</v>
      </c>
      <c r="CX3876" s="81">
        <v>0</v>
      </c>
      <c r="CY3876" s="81">
        <v>0</v>
      </c>
      <c r="CZ3876" s="81">
        <v>0</v>
      </c>
      <c r="DA3876" s="81">
        <v>0</v>
      </c>
      <c r="DB3876" s="81">
        <v>5.777015340078445</v>
      </c>
      <c r="DC3876" s="81">
        <v>0.74733835430387174</v>
      </c>
      <c r="DD3876" s="81">
        <v>3.2379513401017239</v>
      </c>
      <c r="DE3876" s="81">
        <v>1.791725645672819</v>
      </c>
      <c r="DF3876" s="81">
        <v>0</v>
      </c>
      <c r="DG3876" s="81">
        <v>0</v>
      </c>
      <c r="DH3876" s="81">
        <v>0</v>
      </c>
      <c r="DI3876" s="81">
        <v>8.3319499833578031E-3</v>
      </c>
      <c r="DJ3876" s="81">
        <v>3.7726134801527902E-5</v>
      </c>
      <c r="DL3876" s="81">
        <v>0</v>
      </c>
      <c r="DM3876" s="81">
        <v>0</v>
      </c>
      <c r="DN3876" s="81">
        <v>0</v>
      </c>
      <c r="DO3876" s="81">
        <v>0</v>
      </c>
      <c r="DP3876" s="81">
        <v>0</v>
      </c>
      <c r="DQ3876" s="81">
        <v>0</v>
      </c>
      <c r="DR3876" s="81">
        <v>0</v>
      </c>
      <c r="DS3876" s="81">
        <v>0</v>
      </c>
      <c r="DT3876" s="81">
        <v>0</v>
      </c>
      <c r="DU3876" s="81">
        <v>0</v>
      </c>
      <c r="DV3876" s="81">
        <v>3.1433226823174462E-7</v>
      </c>
      <c r="DW3876" s="81">
        <v>3.1433226823174462E-7</v>
      </c>
      <c r="GE3876" s="81" t="s">
        <v>449</v>
      </c>
      <c r="GF3876" s="81" t="s">
        <v>155</v>
      </c>
      <c r="GG3876" s="81" t="s">
        <v>480</v>
      </c>
      <c r="GH3876" s="81" t="s">
        <v>458</v>
      </c>
      <c r="GI3876" s="81">
        <v>2029</v>
      </c>
      <c r="GJ3876" s="81" t="s">
        <v>201</v>
      </c>
      <c r="GK3876" s="81">
        <v>247.27299216494899</v>
      </c>
      <c r="GL3876" s="81">
        <v>267.12711200000001</v>
      </c>
      <c r="GM3876" s="81">
        <v>2029</v>
      </c>
      <c r="GN3876" s="81" t="s">
        <v>173</v>
      </c>
      <c r="GO3876" s="81">
        <v>1.1148832299820636E-2</v>
      </c>
      <c r="GP3876" s="81">
        <v>10</v>
      </c>
      <c r="GQ3876" s="81">
        <v>0</v>
      </c>
      <c r="GR3876" s="81" t="s">
        <v>448</v>
      </c>
      <c r="GS3876" s="81">
        <v>1.1148832299820636E-2</v>
      </c>
      <c r="GT3876" s="81">
        <v>2.7568051219218783</v>
      </c>
      <c r="GU3876" s="81">
        <v>1.1148832299820636E-2</v>
      </c>
      <c r="GV3876" s="81">
        <v>2.7568051219218783</v>
      </c>
      <c r="GW3876" s="81">
        <v>1.1148832299820636E-2</v>
      </c>
      <c r="GX3876" s="81">
        <v>2.7568051219218783</v>
      </c>
      <c r="GY3876" s="81">
        <v>1.1148832299820636E-2</v>
      </c>
      <c r="GZ3876" s="81">
        <v>2.7568051219218783</v>
      </c>
    </row>
    <row r="3877" spans="98:208" x14ac:dyDescent="0.25">
      <c r="CT3877" s="81" t="s">
        <v>155</v>
      </c>
      <c r="CU3877" s="81" t="s">
        <v>477</v>
      </c>
      <c r="CV3877" s="81" t="s">
        <v>453</v>
      </c>
      <c r="CW3877" s="81">
        <v>2020</v>
      </c>
      <c r="CX3877" s="81">
        <v>0</v>
      </c>
      <c r="CY3877" s="81">
        <v>0</v>
      </c>
      <c r="CZ3877" s="81">
        <v>0</v>
      </c>
      <c r="DA3877" s="81">
        <v>0</v>
      </c>
      <c r="DB3877" s="81">
        <v>7.7900575334946251E-2</v>
      </c>
      <c r="DC3877" s="81">
        <v>3.6425060683952737E-2</v>
      </c>
      <c r="DD3877" s="81">
        <v>1.5808724525432701E-3</v>
      </c>
      <c r="DE3877" s="81">
        <v>3.9894642198448613E-2</v>
      </c>
      <c r="DF3877" s="81">
        <v>4.0609689307617903E-4</v>
      </c>
      <c r="DG3877" s="81">
        <v>0</v>
      </c>
      <c r="DH3877" s="81">
        <v>0</v>
      </c>
      <c r="DI3877" s="81">
        <v>0</v>
      </c>
      <c r="DJ3877" s="81">
        <v>4.1227632450090092E-4</v>
      </c>
      <c r="DL3877" s="81">
        <v>0</v>
      </c>
      <c r="DM3877" s="81">
        <v>1.6742413446868245E-7</v>
      </c>
      <c r="DN3877" s="81">
        <v>1.6742413446868245E-7</v>
      </c>
      <c r="DO3877" s="81">
        <v>0</v>
      </c>
      <c r="DP3877" s="81">
        <v>0</v>
      </c>
      <c r="DQ3877" s="81">
        <v>0</v>
      </c>
      <c r="DR3877" s="81">
        <v>0</v>
      </c>
      <c r="DS3877" s="81">
        <v>0</v>
      </c>
      <c r="DT3877" s="81">
        <v>0</v>
      </c>
      <c r="DU3877" s="81">
        <v>0</v>
      </c>
      <c r="DV3877" s="81">
        <v>0</v>
      </c>
      <c r="DW3877" s="81">
        <v>0</v>
      </c>
      <c r="GE3877" s="81" t="s">
        <v>449</v>
      </c>
      <c r="GF3877" s="81" t="s">
        <v>155</v>
      </c>
      <c r="GG3877" s="81" t="s">
        <v>480</v>
      </c>
      <c r="GH3877" s="81" t="s">
        <v>458</v>
      </c>
      <c r="GI3877" s="81">
        <v>2030</v>
      </c>
      <c r="GJ3877" s="81" t="s">
        <v>201</v>
      </c>
      <c r="GK3877" s="81">
        <v>247.27299216494899</v>
      </c>
      <c r="GL3877" s="81">
        <v>267.12711200000001</v>
      </c>
      <c r="GM3877" s="81">
        <v>2030</v>
      </c>
      <c r="GN3877" s="81" t="s">
        <v>173</v>
      </c>
      <c r="GO3877" s="81">
        <v>1.1148832299820636E-2</v>
      </c>
      <c r="GP3877" s="81">
        <v>10</v>
      </c>
      <c r="GQ3877" s="81">
        <v>0</v>
      </c>
      <c r="GR3877" s="81" t="s">
        <v>448</v>
      </c>
      <c r="GS3877" s="81">
        <v>0</v>
      </c>
      <c r="GT3877" s="81">
        <v>0</v>
      </c>
      <c r="GU3877" s="81">
        <v>1.1148832299820636E-2</v>
      </c>
      <c r="GV3877" s="81">
        <v>2.7568051219218783</v>
      </c>
      <c r="GW3877" s="81">
        <v>1.1148832299820636E-2</v>
      </c>
      <c r="GX3877" s="81">
        <v>2.7568051219218783</v>
      </c>
      <c r="GY3877" s="81">
        <v>1.1148832299820636E-2</v>
      </c>
      <c r="GZ3877" s="81">
        <v>2.7568051219218783</v>
      </c>
    </row>
    <row r="3878" spans="98:208" x14ac:dyDescent="0.25">
      <c r="CT3878" s="81" t="s">
        <v>155</v>
      </c>
      <c r="CU3878" s="81" t="s">
        <v>477</v>
      </c>
      <c r="CV3878" s="81" t="s">
        <v>453</v>
      </c>
      <c r="CW3878" s="81">
        <v>2021</v>
      </c>
      <c r="CX3878" s="81">
        <v>0</v>
      </c>
      <c r="CY3878" s="81">
        <v>0</v>
      </c>
      <c r="CZ3878" s="81">
        <v>0</v>
      </c>
      <c r="DA3878" s="81">
        <v>0</v>
      </c>
      <c r="DB3878" s="81">
        <v>7.7900575334946251E-2</v>
      </c>
      <c r="DC3878" s="81">
        <v>3.6425060683952737E-2</v>
      </c>
      <c r="DD3878" s="81">
        <v>1.5808724525432701E-3</v>
      </c>
      <c r="DE3878" s="81">
        <v>3.9894642198448613E-2</v>
      </c>
      <c r="DF3878" s="81">
        <v>4.0609689307617903E-4</v>
      </c>
      <c r="DG3878" s="81">
        <v>4.0609689307617903E-4</v>
      </c>
      <c r="DH3878" s="81">
        <v>0</v>
      </c>
      <c r="DI3878" s="81">
        <v>0</v>
      </c>
      <c r="DJ3878" s="81">
        <v>4.1227632450090092E-4</v>
      </c>
      <c r="DL3878" s="81">
        <v>0</v>
      </c>
      <c r="DM3878" s="81">
        <v>1.6742413446868245E-7</v>
      </c>
      <c r="DN3878" s="81">
        <v>1.6742413446868245E-7</v>
      </c>
      <c r="DO3878" s="81">
        <v>0</v>
      </c>
      <c r="DP3878" s="81">
        <v>1.6742413446868245E-7</v>
      </c>
      <c r="DQ3878" s="81">
        <v>1.6742413446868245E-7</v>
      </c>
      <c r="DR3878" s="81">
        <v>0</v>
      </c>
      <c r="DS3878" s="81">
        <v>0</v>
      </c>
      <c r="DT3878" s="81">
        <v>0</v>
      </c>
      <c r="DU3878" s="81">
        <v>0</v>
      </c>
      <c r="DV3878" s="81">
        <v>0</v>
      </c>
      <c r="DW3878" s="81">
        <v>0</v>
      </c>
      <c r="GE3878" s="81" t="s">
        <v>449</v>
      </c>
      <c r="GF3878" s="81" t="s">
        <v>155</v>
      </c>
      <c r="GG3878" s="81" t="s">
        <v>480</v>
      </c>
      <c r="GH3878" s="81" t="s">
        <v>458</v>
      </c>
      <c r="GI3878" s="81">
        <v>2031</v>
      </c>
      <c r="GJ3878" s="81" t="s">
        <v>201</v>
      </c>
      <c r="GK3878" s="81">
        <v>247.27299216494899</v>
      </c>
      <c r="GL3878" s="81">
        <v>267.12711200000001</v>
      </c>
      <c r="GM3878" s="81">
        <v>2031</v>
      </c>
      <c r="GN3878" s="81" t="s">
        <v>173</v>
      </c>
      <c r="GO3878" s="81">
        <v>1.1148832299820636E-2</v>
      </c>
      <c r="GP3878" s="81">
        <v>10</v>
      </c>
      <c r="GQ3878" s="81">
        <v>0</v>
      </c>
      <c r="GR3878" s="81" t="s">
        <v>448</v>
      </c>
      <c r="GS3878" s="81">
        <v>0</v>
      </c>
      <c r="GT3878" s="81">
        <v>0</v>
      </c>
      <c r="GU3878" s="81">
        <v>0</v>
      </c>
      <c r="GV3878" s="81">
        <v>0</v>
      </c>
      <c r="GW3878" s="81">
        <v>1.1148832299820636E-2</v>
      </c>
      <c r="GX3878" s="81">
        <v>2.7568051219218783</v>
      </c>
      <c r="GY3878" s="81">
        <v>1.1148832299820636E-2</v>
      </c>
      <c r="GZ3878" s="81">
        <v>2.7568051219218783</v>
      </c>
    </row>
    <row r="3879" spans="98:208" x14ac:dyDescent="0.25">
      <c r="CT3879" s="81" t="s">
        <v>155</v>
      </c>
      <c r="CU3879" s="81" t="s">
        <v>477</v>
      </c>
      <c r="CV3879" s="81" t="s">
        <v>453</v>
      </c>
      <c r="CW3879" s="81">
        <v>2022</v>
      </c>
      <c r="CX3879" s="81">
        <v>0</v>
      </c>
      <c r="CY3879" s="81">
        <v>0</v>
      </c>
      <c r="CZ3879" s="81">
        <v>0</v>
      </c>
      <c r="DA3879" s="81">
        <v>0</v>
      </c>
      <c r="DB3879" s="81">
        <v>7.7900575334946251E-2</v>
      </c>
      <c r="DC3879" s="81">
        <v>3.6425060683952737E-2</v>
      </c>
      <c r="DD3879" s="81">
        <v>1.5808724525432701E-3</v>
      </c>
      <c r="DE3879" s="81">
        <v>3.9894642198448613E-2</v>
      </c>
      <c r="DF3879" s="81">
        <v>4.0609689307617903E-4</v>
      </c>
      <c r="DG3879" s="81">
        <v>4.0609689307617903E-4</v>
      </c>
      <c r="DH3879" s="81">
        <v>4.0609689307617903E-4</v>
      </c>
      <c r="DI3879" s="81">
        <v>0</v>
      </c>
      <c r="DJ3879" s="81">
        <v>4.1227632450090092E-4</v>
      </c>
      <c r="DL3879" s="81">
        <v>0</v>
      </c>
      <c r="DM3879" s="81">
        <v>1.6742413446868245E-7</v>
      </c>
      <c r="DN3879" s="81">
        <v>1.6742413446868245E-7</v>
      </c>
      <c r="DO3879" s="81">
        <v>0</v>
      </c>
      <c r="DP3879" s="81">
        <v>1.6742413446868245E-7</v>
      </c>
      <c r="DQ3879" s="81">
        <v>1.6742413446868245E-7</v>
      </c>
      <c r="DR3879" s="81">
        <v>0</v>
      </c>
      <c r="DS3879" s="81">
        <v>1.6742413446868245E-7</v>
      </c>
      <c r="DT3879" s="81">
        <v>1.6742413446868245E-7</v>
      </c>
      <c r="DU3879" s="81">
        <v>0</v>
      </c>
      <c r="DV3879" s="81">
        <v>0</v>
      </c>
      <c r="DW3879" s="81">
        <v>0</v>
      </c>
      <c r="GE3879" s="81" t="s">
        <v>449</v>
      </c>
      <c r="GF3879" s="81" t="s">
        <v>155</v>
      </c>
      <c r="GG3879" s="81" t="s">
        <v>480</v>
      </c>
      <c r="GH3879" s="81" t="s">
        <v>458</v>
      </c>
      <c r="GI3879" s="81">
        <v>2032</v>
      </c>
      <c r="GJ3879" s="81" t="s">
        <v>201</v>
      </c>
      <c r="GK3879" s="81">
        <v>247.27299216494899</v>
      </c>
      <c r="GL3879" s="81">
        <v>267.12711200000001</v>
      </c>
      <c r="GM3879" s="81">
        <v>2032</v>
      </c>
      <c r="GN3879" s="81" t="s">
        <v>173</v>
      </c>
      <c r="GO3879" s="81">
        <v>1.1148832299820636E-2</v>
      </c>
      <c r="GP3879" s="81">
        <v>10</v>
      </c>
      <c r="GQ3879" s="81">
        <v>0</v>
      </c>
      <c r="GR3879" s="81" t="s">
        <v>448</v>
      </c>
      <c r="GS3879" s="81">
        <v>0</v>
      </c>
      <c r="GT3879" s="81">
        <v>0</v>
      </c>
      <c r="GU3879" s="81">
        <v>0</v>
      </c>
      <c r="GV3879" s="81">
        <v>0</v>
      </c>
      <c r="GW3879" s="81">
        <v>0</v>
      </c>
      <c r="GX3879" s="81">
        <v>0</v>
      </c>
      <c r="GY3879" s="81">
        <v>1.1148832299820636E-2</v>
      </c>
      <c r="GZ3879" s="81">
        <v>2.7568051219218783</v>
      </c>
    </row>
    <row r="3880" spans="98:208" x14ac:dyDescent="0.25">
      <c r="CT3880" s="81" t="s">
        <v>155</v>
      </c>
      <c r="CU3880" s="81" t="s">
        <v>477</v>
      </c>
      <c r="CV3880" s="81" t="s">
        <v>453</v>
      </c>
      <c r="CW3880" s="81">
        <v>2023</v>
      </c>
      <c r="CX3880" s="81">
        <v>0</v>
      </c>
      <c r="CY3880" s="81">
        <v>0</v>
      </c>
      <c r="CZ3880" s="81">
        <v>0</v>
      </c>
      <c r="DA3880" s="81">
        <v>0</v>
      </c>
      <c r="DB3880" s="81">
        <v>8.040826903697465E-2</v>
      </c>
      <c r="DC3880" s="81">
        <v>3.7590224611389958E-2</v>
      </c>
      <c r="DD3880" s="81">
        <v>1.6314334115687451E-3</v>
      </c>
      <c r="DE3880" s="81">
        <v>4.1186611014016529E-2</v>
      </c>
      <c r="DF3880" s="81">
        <v>4.1908711030497697E-4</v>
      </c>
      <c r="DG3880" s="81">
        <v>4.1908711030497697E-4</v>
      </c>
      <c r="DH3880" s="81">
        <v>4.1908711030497697E-4</v>
      </c>
      <c r="DI3880" s="81">
        <v>4.1908711030497697E-4</v>
      </c>
      <c r="DJ3880" s="81">
        <v>4.1227632450090092E-4</v>
      </c>
      <c r="DL3880" s="81">
        <v>0</v>
      </c>
      <c r="DM3880" s="81">
        <v>1.7277969348223953E-7</v>
      </c>
      <c r="DN3880" s="81">
        <v>1.7277969348223953E-7</v>
      </c>
      <c r="DO3880" s="81">
        <v>0</v>
      </c>
      <c r="DP3880" s="81">
        <v>1.7277969348223953E-7</v>
      </c>
      <c r="DQ3880" s="81">
        <v>1.7277969348223953E-7</v>
      </c>
      <c r="DR3880" s="81">
        <v>0</v>
      </c>
      <c r="DS3880" s="81">
        <v>1.7277969348223953E-7</v>
      </c>
      <c r="DT3880" s="81">
        <v>1.7277969348223953E-7</v>
      </c>
      <c r="DU3880" s="81">
        <v>0</v>
      </c>
      <c r="DV3880" s="81">
        <v>1.7277969348223953E-7</v>
      </c>
      <c r="DW3880" s="81">
        <v>1.7277969348223953E-7</v>
      </c>
      <c r="GE3880" s="81" t="s">
        <v>449</v>
      </c>
      <c r="GF3880" s="81" t="s">
        <v>155</v>
      </c>
      <c r="GG3880" s="81" t="s">
        <v>480</v>
      </c>
      <c r="GH3880" s="81" t="s">
        <v>459</v>
      </c>
      <c r="GI3880" s="81">
        <v>2021</v>
      </c>
      <c r="GJ3880" s="81" t="s">
        <v>201</v>
      </c>
      <c r="GK3880" s="81">
        <v>0.69641821681223204</v>
      </c>
      <c r="GL3880" s="81">
        <v>267.12711200000001</v>
      </c>
      <c r="GM3880" s="81">
        <v>2021</v>
      </c>
      <c r="GN3880" s="81" t="s">
        <v>173</v>
      </c>
      <c r="GO3880" s="81">
        <v>1.1148832299820636E-2</v>
      </c>
      <c r="GP3880" s="81">
        <v>10</v>
      </c>
      <c r="GQ3880" s="81">
        <v>0</v>
      </c>
      <c r="GR3880" s="81" t="s">
        <v>448</v>
      </c>
      <c r="GS3880" s="81">
        <v>1.1148832299820636E-2</v>
      </c>
      <c r="GT3880" s="81">
        <v>7.7642499097797038E-3</v>
      </c>
      <c r="GU3880" s="81">
        <v>1.1148832299820636E-2</v>
      </c>
      <c r="GV3880" s="81">
        <v>7.7642499097797038E-3</v>
      </c>
      <c r="GW3880" s="81">
        <v>0</v>
      </c>
      <c r="GX3880" s="81">
        <v>0</v>
      </c>
      <c r="GY3880" s="81">
        <v>0</v>
      </c>
      <c r="GZ3880" s="81">
        <v>0</v>
      </c>
    </row>
    <row r="3881" spans="98:208" x14ac:dyDescent="0.25">
      <c r="CT3881" s="81" t="s">
        <v>155</v>
      </c>
      <c r="CU3881" s="81" t="s">
        <v>477</v>
      </c>
      <c r="CV3881" s="81" t="s">
        <v>453</v>
      </c>
      <c r="CW3881" s="81">
        <v>2024</v>
      </c>
      <c r="CX3881" s="81">
        <v>0</v>
      </c>
      <c r="CY3881" s="81">
        <v>0</v>
      </c>
      <c r="CZ3881" s="81">
        <v>0</v>
      </c>
      <c r="DA3881" s="81">
        <v>0</v>
      </c>
      <c r="DB3881" s="81">
        <v>8.040826903697465E-2</v>
      </c>
      <c r="DC3881" s="81">
        <v>3.7590224611389958E-2</v>
      </c>
      <c r="DD3881" s="81">
        <v>1.6314334115687451E-3</v>
      </c>
      <c r="DE3881" s="81">
        <v>4.1186611014016529E-2</v>
      </c>
      <c r="DF3881" s="81">
        <v>4.1908711030497697E-4</v>
      </c>
      <c r="DG3881" s="81">
        <v>4.1908711030497697E-4</v>
      </c>
      <c r="DH3881" s="81">
        <v>4.1908711030497697E-4</v>
      </c>
      <c r="DI3881" s="81">
        <v>4.1908711030497697E-4</v>
      </c>
      <c r="DJ3881" s="81">
        <v>4.1227632450090092E-4</v>
      </c>
      <c r="DL3881" s="81">
        <v>0</v>
      </c>
      <c r="DM3881" s="81">
        <v>1.7277969348223953E-7</v>
      </c>
      <c r="DN3881" s="81">
        <v>1.7277969348223953E-7</v>
      </c>
      <c r="DO3881" s="81">
        <v>0</v>
      </c>
      <c r="DP3881" s="81">
        <v>1.7277969348223953E-7</v>
      </c>
      <c r="DQ3881" s="81">
        <v>1.7277969348223953E-7</v>
      </c>
      <c r="DR3881" s="81">
        <v>0</v>
      </c>
      <c r="DS3881" s="81">
        <v>1.7277969348223953E-7</v>
      </c>
      <c r="DT3881" s="81">
        <v>1.7277969348223953E-7</v>
      </c>
      <c r="DU3881" s="81">
        <v>0</v>
      </c>
      <c r="DV3881" s="81">
        <v>1.7277969348223953E-7</v>
      </c>
      <c r="DW3881" s="81">
        <v>1.7277969348223953E-7</v>
      </c>
      <c r="GE3881" s="81" t="s">
        <v>449</v>
      </c>
      <c r="GF3881" s="81" t="s">
        <v>155</v>
      </c>
      <c r="GG3881" s="81" t="s">
        <v>480</v>
      </c>
      <c r="GH3881" s="81" t="s">
        <v>459</v>
      </c>
      <c r="GI3881" s="81">
        <v>2022</v>
      </c>
      <c r="GJ3881" s="81" t="s">
        <v>201</v>
      </c>
      <c r="GK3881" s="81">
        <v>0.69641821681223204</v>
      </c>
      <c r="GL3881" s="81">
        <v>267.12711200000001</v>
      </c>
      <c r="GM3881" s="81">
        <v>2022</v>
      </c>
      <c r="GN3881" s="81" t="s">
        <v>173</v>
      </c>
      <c r="GO3881" s="81">
        <v>1.1148832299820636E-2</v>
      </c>
      <c r="GP3881" s="81">
        <v>10</v>
      </c>
      <c r="GQ3881" s="81">
        <v>0</v>
      </c>
      <c r="GR3881" s="81" t="s">
        <v>448</v>
      </c>
      <c r="GS3881" s="81">
        <v>1.1148832299820636E-2</v>
      </c>
      <c r="GT3881" s="81">
        <v>7.7642499097797038E-3</v>
      </c>
      <c r="GU3881" s="81">
        <v>1.1148832299820636E-2</v>
      </c>
      <c r="GV3881" s="81">
        <v>7.7642499097797038E-3</v>
      </c>
      <c r="GW3881" s="81">
        <v>1.1148832299820636E-2</v>
      </c>
      <c r="GX3881" s="81">
        <v>7.7642499097797038E-3</v>
      </c>
      <c r="GY3881" s="81">
        <v>0</v>
      </c>
      <c r="GZ3881" s="81">
        <v>0</v>
      </c>
    </row>
    <row r="3882" spans="98:208" x14ac:dyDescent="0.25">
      <c r="CT3882" s="81" t="s">
        <v>155</v>
      </c>
      <c r="CU3882" s="81" t="s">
        <v>477</v>
      </c>
      <c r="CV3882" s="81" t="s">
        <v>453</v>
      </c>
      <c r="CW3882" s="81">
        <v>2025</v>
      </c>
      <c r="CX3882" s="81">
        <v>0</v>
      </c>
      <c r="CY3882" s="81">
        <v>0</v>
      </c>
      <c r="CZ3882" s="81">
        <v>0</v>
      </c>
      <c r="DA3882" s="81">
        <v>0</v>
      </c>
      <c r="DB3882" s="81">
        <v>8.040826903697465E-2</v>
      </c>
      <c r="DC3882" s="81">
        <v>3.7590224611389958E-2</v>
      </c>
      <c r="DD3882" s="81">
        <v>1.6314334115687451E-3</v>
      </c>
      <c r="DE3882" s="81">
        <v>4.1186611014016529E-2</v>
      </c>
      <c r="DF3882" s="81">
        <v>4.1908711030497697E-4</v>
      </c>
      <c r="DG3882" s="81">
        <v>4.1908711030497697E-4</v>
      </c>
      <c r="DH3882" s="81">
        <v>4.1908711030497697E-4</v>
      </c>
      <c r="DI3882" s="81">
        <v>4.1908711030497697E-4</v>
      </c>
      <c r="DJ3882" s="81">
        <v>4.1227632450090092E-4</v>
      </c>
      <c r="DL3882" s="81">
        <v>0</v>
      </c>
      <c r="DM3882" s="81">
        <v>1.7277969348223953E-7</v>
      </c>
      <c r="DN3882" s="81">
        <v>1.7277969348223953E-7</v>
      </c>
      <c r="DO3882" s="81">
        <v>0</v>
      </c>
      <c r="DP3882" s="81">
        <v>1.7277969348223953E-7</v>
      </c>
      <c r="DQ3882" s="81">
        <v>1.7277969348223953E-7</v>
      </c>
      <c r="DR3882" s="81">
        <v>0</v>
      </c>
      <c r="DS3882" s="81">
        <v>1.7277969348223953E-7</v>
      </c>
      <c r="DT3882" s="81">
        <v>1.7277969348223953E-7</v>
      </c>
      <c r="DU3882" s="81">
        <v>0</v>
      </c>
      <c r="DV3882" s="81">
        <v>1.7277969348223953E-7</v>
      </c>
      <c r="DW3882" s="81">
        <v>1.7277969348223953E-7</v>
      </c>
      <c r="GE3882" s="81" t="s">
        <v>449</v>
      </c>
      <c r="GF3882" s="81" t="s">
        <v>155</v>
      </c>
      <c r="GG3882" s="81" t="s">
        <v>480</v>
      </c>
      <c r="GH3882" s="81" t="s">
        <v>459</v>
      </c>
      <c r="GI3882" s="81">
        <v>2023</v>
      </c>
      <c r="GJ3882" s="81" t="s">
        <v>201</v>
      </c>
      <c r="GK3882" s="81">
        <v>0.71896016785821404</v>
      </c>
      <c r="GL3882" s="81">
        <v>267.12711200000001</v>
      </c>
      <c r="GM3882" s="81">
        <v>2023</v>
      </c>
      <c r="GN3882" s="81" t="s">
        <v>173</v>
      </c>
      <c r="GO3882" s="81">
        <v>1.1148832299820636E-2</v>
      </c>
      <c r="GP3882" s="81">
        <v>10</v>
      </c>
      <c r="GQ3882" s="81">
        <v>0</v>
      </c>
      <c r="GR3882" s="81" t="s">
        <v>448</v>
      </c>
      <c r="GS3882" s="81">
        <v>1.1148832299820636E-2</v>
      </c>
      <c r="GT3882" s="81">
        <v>8.0155663417021232E-3</v>
      </c>
      <c r="GU3882" s="81">
        <v>1.1148832299820636E-2</v>
      </c>
      <c r="GV3882" s="81">
        <v>8.0155663417021232E-3</v>
      </c>
      <c r="GW3882" s="81">
        <v>1.1148832299820636E-2</v>
      </c>
      <c r="GX3882" s="81">
        <v>8.0155663417021232E-3</v>
      </c>
      <c r="GY3882" s="81">
        <v>1.1148832299820636E-2</v>
      </c>
      <c r="GZ3882" s="81">
        <v>8.0155663417021232E-3</v>
      </c>
    </row>
    <row r="3883" spans="98:208" x14ac:dyDescent="0.25">
      <c r="CT3883" s="81" t="s">
        <v>155</v>
      </c>
      <c r="CU3883" s="81" t="s">
        <v>477</v>
      </c>
      <c r="CV3883" s="81" t="s">
        <v>453</v>
      </c>
      <c r="CW3883" s="81">
        <v>2026</v>
      </c>
      <c r="CX3883" s="81">
        <v>0</v>
      </c>
      <c r="CY3883" s="81">
        <v>0</v>
      </c>
      <c r="CZ3883" s="81">
        <v>0</v>
      </c>
      <c r="DA3883" s="81">
        <v>0</v>
      </c>
      <c r="DB3883" s="81">
        <v>8.040826903697465E-2</v>
      </c>
      <c r="DC3883" s="81">
        <v>3.7590224611389958E-2</v>
      </c>
      <c r="DD3883" s="81">
        <v>1.6314334115687451E-3</v>
      </c>
      <c r="DE3883" s="81">
        <v>4.1186611014016529E-2</v>
      </c>
      <c r="DF3883" s="81">
        <v>4.1908711030497697E-4</v>
      </c>
      <c r="DG3883" s="81">
        <v>4.1908711030497697E-4</v>
      </c>
      <c r="DH3883" s="81">
        <v>4.1908711030497697E-4</v>
      </c>
      <c r="DI3883" s="81">
        <v>4.1908711030497697E-4</v>
      </c>
      <c r="DJ3883" s="81">
        <v>4.1227632450090092E-4</v>
      </c>
      <c r="DL3883" s="81">
        <v>0</v>
      </c>
      <c r="DM3883" s="81">
        <v>1.7277969348223953E-7</v>
      </c>
      <c r="DN3883" s="81">
        <v>1.7277969348223953E-7</v>
      </c>
      <c r="DO3883" s="81">
        <v>0</v>
      </c>
      <c r="DP3883" s="81">
        <v>1.7277969348223953E-7</v>
      </c>
      <c r="DQ3883" s="81">
        <v>1.7277969348223953E-7</v>
      </c>
      <c r="DR3883" s="81">
        <v>0</v>
      </c>
      <c r="DS3883" s="81">
        <v>1.7277969348223953E-7</v>
      </c>
      <c r="DT3883" s="81">
        <v>1.7277969348223953E-7</v>
      </c>
      <c r="DU3883" s="81">
        <v>0</v>
      </c>
      <c r="DV3883" s="81">
        <v>1.7277969348223953E-7</v>
      </c>
      <c r="DW3883" s="81">
        <v>1.7277969348223953E-7</v>
      </c>
      <c r="GE3883" s="81" t="s">
        <v>449</v>
      </c>
      <c r="GF3883" s="81" t="s">
        <v>155</v>
      </c>
      <c r="GG3883" s="81" t="s">
        <v>480</v>
      </c>
      <c r="GH3883" s="81" t="s">
        <v>459</v>
      </c>
      <c r="GI3883" s="81">
        <v>2024</v>
      </c>
      <c r="GJ3883" s="81" t="s">
        <v>201</v>
      </c>
      <c r="GK3883" s="81">
        <v>0.71896016785821404</v>
      </c>
      <c r="GL3883" s="81">
        <v>267.12711200000001</v>
      </c>
      <c r="GM3883" s="81">
        <v>2024</v>
      </c>
      <c r="GN3883" s="81" t="s">
        <v>173</v>
      </c>
      <c r="GO3883" s="81">
        <v>1.1148832299820636E-2</v>
      </c>
      <c r="GP3883" s="81">
        <v>10</v>
      </c>
      <c r="GQ3883" s="81">
        <v>0</v>
      </c>
      <c r="GR3883" s="81" t="s">
        <v>448</v>
      </c>
      <c r="GS3883" s="81">
        <v>1.1148832299820636E-2</v>
      </c>
      <c r="GT3883" s="81">
        <v>8.0155663417021232E-3</v>
      </c>
      <c r="GU3883" s="81">
        <v>1.1148832299820636E-2</v>
      </c>
      <c r="GV3883" s="81">
        <v>8.0155663417021232E-3</v>
      </c>
      <c r="GW3883" s="81">
        <v>1.1148832299820636E-2</v>
      </c>
      <c r="GX3883" s="81">
        <v>8.0155663417021232E-3</v>
      </c>
      <c r="GY3883" s="81">
        <v>1.1148832299820636E-2</v>
      </c>
      <c r="GZ3883" s="81">
        <v>8.0155663417021232E-3</v>
      </c>
    </row>
    <row r="3884" spans="98:208" x14ac:dyDescent="0.25">
      <c r="CT3884" s="81" t="s">
        <v>155</v>
      </c>
      <c r="CU3884" s="81" t="s">
        <v>477</v>
      </c>
      <c r="CV3884" s="81" t="s">
        <v>453</v>
      </c>
      <c r="CW3884" s="81">
        <v>2027</v>
      </c>
      <c r="CX3884" s="81">
        <v>0</v>
      </c>
      <c r="CY3884" s="81">
        <v>0</v>
      </c>
      <c r="CZ3884" s="81">
        <v>0</v>
      </c>
      <c r="DA3884" s="81">
        <v>0</v>
      </c>
      <c r="DB3884" s="81">
        <v>8.040826903697465E-2</v>
      </c>
      <c r="DC3884" s="81">
        <v>3.7590224611389958E-2</v>
      </c>
      <c r="DD3884" s="81">
        <v>1.6314334115687451E-3</v>
      </c>
      <c r="DE3884" s="81">
        <v>4.1186611014016529E-2</v>
      </c>
      <c r="DF3884" s="81">
        <v>4.1908711030497697E-4</v>
      </c>
      <c r="DG3884" s="81">
        <v>4.1908711030497697E-4</v>
      </c>
      <c r="DH3884" s="81">
        <v>4.1908711030497697E-4</v>
      </c>
      <c r="DI3884" s="81">
        <v>4.1908711030497697E-4</v>
      </c>
      <c r="DJ3884" s="81">
        <v>4.1227632450090092E-4</v>
      </c>
      <c r="DL3884" s="81">
        <v>0</v>
      </c>
      <c r="DM3884" s="81">
        <v>1.7277969348223953E-7</v>
      </c>
      <c r="DN3884" s="81">
        <v>1.7277969348223953E-7</v>
      </c>
      <c r="DO3884" s="81">
        <v>0</v>
      </c>
      <c r="DP3884" s="81">
        <v>1.7277969348223953E-7</v>
      </c>
      <c r="DQ3884" s="81">
        <v>1.7277969348223953E-7</v>
      </c>
      <c r="DR3884" s="81">
        <v>0</v>
      </c>
      <c r="DS3884" s="81">
        <v>1.7277969348223953E-7</v>
      </c>
      <c r="DT3884" s="81">
        <v>1.7277969348223953E-7</v>
      </c>
      <c r="DU3884" s="81">
        <v>0</v>
      </c>
      <c r="DV3884" s="81">
        <v>1.7277969348223953E-7</v>
      </c>
      <c r="DW3884" s="81">
        <v>1.7277969348223953E-7</v>
      </c>
      <c r="GE3884" s="81" t="s">
        <v>449</v>
      </c>
      <c r="GF3884" s="81" t="s">
        <v>155</v>
      </c>
      <c r="GG3884" s="81" t="s">
        <v>480</v>
      </c>
      <c r="GH3884" s="81" t="s">
        <v>459</v>
      </c>
      <c r="GI3884" s="81">
        <v>2025</v>
      </c>
      <c r="GJ3884" s="81" t="s">
        <v>201</v>
      </c>
      <c r="GK3884" s="81">
        <v>0.71896016785821404</v>
      </c>
      <c r="GL3884" s="81">
        <v>267.12711200000001</v>
      </c>
      <c r="GM3884" s="81">
        <v>2025</v>
      </c>
      <c r="GN3884" s="81" t="s">
        <v>173</v>
      </c>
      <c r="GO3884" s="81">
        <v>1.1148832299820636E-2</v>
      </c>
      <c r="GP3884" s="81">
        <v>10</v>
      </c>
      <c r="GQ3884" s="81">
        <v>0</v>
      </c>
      <c r="GR3884" s="81" t="s">
        <v>448</v>
      </c>
      <c r="GS3884" s="81">
        <v>1.1148832299820636E-2</v>
      </c>
      <c r="GT3884" s="81">
        <v>8.0155663417021232E-3</v>
      </c>
      <c r="GU3884" s="81">
        <v>1.1148832299820636E-2</v>
      </c>
      <c r="GV3884" s="81">
        <v>8.0155663417021232E-3</v>
      </c>
      <c r="GW3884" s="81">
        <v>1.1148832299820636E-2</v>
      </c>
      <c r="GX3884" s="81">
        <v>8.0155663417021232E-3</v>
      </c>
      <c r="GY3884" s="81">
        <v>1.1148832299820636E-2</v>
      </c>
      <c r="GZ3884" s="81">
        <v>8.0155663417021232E-3</v>
      </c>
    </row>
    <row r="3885" spans="98:208" x14ac:dyDescent="0.25">
      <c r="CT3885" s="81" t="s">
        <v>155</v>
      </c>
      <c r="CU3885" s="81" t="s">
        <v>477</v>
      </c>
      <c r="CV3885" s="81" t="s">
        <v>453</v>
      </c>
      <c r="CW3885" s="81">
        <v>2028</v>
      </c>
      <c r="CX3885" s="81">
        <v>0</v>
      </c>
      <c r="CY3885" s="81">
        <v>0</v>
      </c>
      <c r="CZ3885" s="81">
        <v>0</v>
      </c>
      <c r="DA3885" s="81">
        <v>0</v>
      </c>
      <c r="DB3885" s="81">
        <v>8.3606377745127858E-2</v>
      </c>
      <c r="DC3885" s="81">
        <v>3.9055083184884577E-2</v>
      </c>
      <c r="DD3885" s="81">
        <v>1.6949971741064579E-3</v>
      </c>
      <c r="DE3885" s="81">
        <v>4.2856297386136832E-2</v>
      </c>
      <c r="DF3885" s="81">
        <v>4.3541857288382298E-4</v>
      </c>
      <c r="DG3885" s="81">
        <v>4.3541857288382298E-4</v>
      </c>
      <c r="DH3885" s="81">
        <v>4.3541857288382298E-4</v>
      </c>
      <c r="DI3885" s="81">
        <v>4.3541857288382298E-4</v>
      </c>
      <c r="DJ3885" s="81">
        <v>4.1227632450090092E-4</v>
      </c>
      <c r="DL3885" s="81">
        <v>0</v>
      </c>
      <c r="DM3885" s="81">
        <v>1.7951276884797017E-7</v>
      </c>
      <c r="DN3885" s="81">
        <v>1.7951276884797017E-7</v>
      </c>
      <c r="DO3885" s="81">
        <v>0</v>
      </c>
      <c r="DP3885" s="81">
        <v>1.7951276884797017E-7</v>
      </c>
      <c r="DQ3885" s="81">
        <v>1.7951276884797017E-7</v>
      </c>
      <c r="DR3885" s="81">
        <v>0</v>
      </c>
      <c r="DS3885" s="81">
        <v>1.7951276884797017E-7</v>
      </c>
      <c r="DT3885" s="81">
        <v>1.7951276884797017E-7</v>
      </c>
      <c r="DU3885" s="81">
        <v>0</v>
      </c>
      <c r="DV3885" s="81">
        <v>1.7951276884797017E-7</v>
      </c>
      <c r="DW3885" s="81">
        <v>1.7951276884797017E-7</v>
      </c>
      <c r="GE3885" s="81" t="s">
        <v>449</v>
      </c>
      <c r="GF3885" s="81" t="s">
        <v>155</v>
      </c>
      <c r="GG3885" s="81" t="s">
        <v>480</v>
      </c>
      <c r="GH3885" s="81" t="s">
        <v>459</v>
      </c>
      <c r="GI3885" s="81">
        <v>2026</v>
      </c>
      <c r="GJ3885" s="81" t="s">
        <v>201</v>
      </c>
      <c r="GK3885" s="81">
        <v>0.71896016785821404</v>
      </c>
      <c r="GL3885" s="81">
        <v>267.12711200000001</v>
      </c>
      <c r="GM3885" s="81">
        <v>2026</v>
      </c>
      <c r="GN3885" s="81" t="s">
        <v>173</v>
      </c>
      <c r="GO3885" s="81">
        <v>1.1148832299820636E-2</v>
      </c>
      <c r="GP3885" s="81">
        <v>10</v>
      </c>
      <c r="GQ3885" s="81">
        <v>0</v>
      </c>
      <c r="GR3885" s="81" t="s">
        <v>448</v>
      </c>
      <c r="GS3885" s="81">
        <v>1.1148832299820636E-2</v>
      </c>
      <c r="GT3885" s="81">
        <v>8.0155663417021232E-3</v>
      </c>
      <c r="GU3885" s="81">
        <v>1.1148832299820636E-2</v>
      </c>
      <c r="GV3885" s="81">
        <v>8.0155663417021232E-3</v>
      </c>
      <c r="GW3885" s="81">
        <v>1.1148832299820636E-2</v>
      </c>
      <c r="GX3885" s="81">
        <v>8.0155663417021232E-3</v>
      </c>
      <c r="GY3885" s="81">
        <v>1.1148832299820636E-2</v>
      </c>
      <c r="GZ3885" s="81">
        <v>8.0155663417021232E-3</v>
      </c>
    </row>
    <row r="3886" spans="98:208" x14ac:dyDescent="0.25">
      <c r="CT3886" s="81" t="s">
        <v>155</v>
      </c>
      <c r="CU3886" s="81" t="s">
        <v>477</v>
      </c>
      <c r="CV3886" s="81" t="s">
        <v>453</v>
      </c>
      <c r="CW3886" s="81">
        <v>2029</v>
      </c>
      <c r="CX3886" s="81">
        <v>0</v>
      </c>
      <c r="CY3886" s="81">
        <v>0</v>
      </c>
      <c r="CZ3886" s="81">
        <v>0</v>
      </c>
      <c r="DA3886" s="81">
        <v>0</v>
      </c>
      <c r="DB3886" s="81">
        <v>8.3606377745127858E-2</v>
      </c>
      <c r="DC3886" s="81">
        <v>3.9055083184884577E-2</v>
      </c>
      <c r="DD3886" s="81">
        <v>1.6949971741064579E-3</v>
      </c>
      <c r="DE3886" s="81">
        <v>4.2856297386136832E-2</v>
      </c>
      <c r="DF3886" s="81">
        <v>4.3541857288382298E-4</v>
      </c>
      <c r="DG3886" s="81">
        <v>4.3541857288382298E-4</v>
      </c>
      <c r="DH3886" s="81">
        <v>4.3541857288382298E-4</v>
      </c>
      <c r="DI3886" s="81">
        <v>4.3541857288382298E-4</v>
      </c>
      <c r="DJ3886" s="81">
        <v>4.1227632450090092E-4</v>
      </c>
      <c r="DL3886" s="81">
        <v>0</v>
      </c>
      <c r="DM3886" s="81">
        <v>1.7951276884797017E-7</v>
      </c>
      <c r="DN3886" s="81">
        <v>1.7951276884797017E-7</v>
      </c>
      <c r="DO3886" s="81">
        <v>0</v>
      </c>
      <c r="DP3886" s="81">
        <v>1.7951276884797017E-7</v>
      </c>
      <c r="DQ3886" s="81">
        <v>1.7951276884797017E-7</v>
      </c>
      <c r="DR3886" s="81">
        <v>0</v>
      </c>
      <c r="DS3886" s="81">
        <v>1.7951276884797017E-7</v>
      </c>
      <c r="DT3886" s="81">
        <v>1.7951276884797017E-7</v>
      </c>
      <c r="DU3886" s="81">
        <v>0</v>
      </c>
      <c r="DV3886" s="81">
        <v>1.7951276884797017E-7</v>
      </c>
      <c r="DW3886" s="81">
        <v>1.7951276884797017E-7</v>
      </c>
      <c r="GE3886" s="81" t="s">
        <v>449</v>
      </c>
      <c r="GF3886" s="81" t="s">
        <v>155</v>
      </c>
      <c r="GG3886" s="81" t="s">
        <v>480</v>
      </c>
      <c r="GH3886" s="81" t="s">
        <v>459</v>
      </c>
      <c r="GI3886" s="81">
        <v>2027</v>
      </c>
      <c r="GJ3886" s="81" t="s">
        <v>201</v>
      </c>
      <c r="GK3886" s="81">
        <v>0.71896016785821404</v>
      </c>
      <c r="GL3886" s="81">
        <v>267.12711200000001</v>
      </c>
      <c r="GM3886" s="81">
        <v>2027</v>
      </c>
      <c r="GN3886" s="81" t="s">
        <v>173</v>
      </c>
      <c r="GO3886" s="81">
        <v>1.1148832299820636E-2</v>
      </c>
      <c r="GP3886" s="81">
        <v>10</v>
      </c>
      <c r="GQ3886" s="81">
        <v>0</v>
      </c>
      <c r="GR3886" s="81" t="s">
        <v>448</v>
      </c>
      <c r="GS3886" s="81">
        <v>1.1148832299820636E-2</v>
      </c>
      <c r="GT3886" s="81">
        <v>8.0155663417021232E-3</v>
      </c>
      <c r="GU3886" s="81">
        <v>1.1148832299820636E-2</v>
      </c>
      <c r="GV3886" s="81">
        <v>8.0155663417021232E-3</v>
      </c>
      <c r="GW3886" s="81">
        <v>1.1148832299820636E-2</v>
      </c>
      <c r="GX3886" s="81">
        <v>8.0155663417021232E-3</v>
      </c>
      <c r="GY3886" s="81">
        <v>1.1148832299820636E-2</v>
      </c>
      <c r="GZ3886" s="81">
        <v>8.0155663417021232E-3</v>
      </c>
    </row>
    <row r="3887" spans="98:208" x14ac:dyDescent="0.25">
      <c r="CT3887" s="81" t="s">
        <v>155</v>
      </c>
      <c r="CU3887" s="81" t="s">
        <v>477</v>
      </c>
      <c r="CV3887" s="81" t="s">
        <v>453</v>
      </c>
      <c r="CW3887" s="81">
        <v>2030</v>
      </c>
      <c r="CX3887" s="81">
        <v>0</v>
      </c>
      <c r="CY3887" s="81">
        <v>0</v>
      </c>
      <c r="CZ3887" s="81">
        <v>0</v>
      </c>
      <c r="DA3887" s="81">
        <v>0</v>
      </c>
      <c r="DB3887" s="81">
        <v>8.3606377745127858E-2</v>
      </c>
      <c r="DC3887" s="81">
        <v>3.9055083184884577E-2</v>
      </c>
      <c r="DD3887" s="81">
        <v>1.6949971741064579E-3</v>
      </c>
      <c r="DE3887" s="81">
        <v>4.2856297386136832E-2</v>
      </c>
      <c r="DF3887" s="81">
        <v>0</v>
      </c>
      <c r="DG3887" s="81">
        <v>4.3541857288382298E-4</v>
      </c>
      <c r="DH3887" s="81">
        <v>4.3541857288382298E-4</v>
      </c>
      <c r="DI3887" s="81">
        <v>4.3541857288382298E-4</v>
      </c>
      <c r="DJ3887" s="81">
        <v>4.1227632450090092E-4</v>
      </c>
      <c r="DL3887" s="81">
        <v>0</v>
      </c>
      <c r="DM3887" s="81">
        <v>0</v>
      </c>
      <c r="DN3887" s="81">
        <v>0</v>
      </c>
      <c r="DO3887" s="81">
        <v>0</v>
      </c>
      <c r="DP3887" s="81">
        <v>1.7951276884797017E-7</v>
      </c>
      <c r="DQ3887" s="81">
        <v>1.7951276884797017E-7</v>
      </c>
      <c r="DR3887" s="81">
        <v>0</v>
      </c>
      <c r="DS3887" s="81">
        <v>1.7951276884797017E-7</v>
      </c>
      <c r="DT3887" s="81">
        <v>1.7951276884797017E-7</v>
      </c>
      <c r="DU3887" s="81">
        <v>0</v>
      </c>
      <c r="DV3887" s="81">
        <v>1.7951276884797017E-7</v>
      </c>
      <c r="DW3887" s="81">
        <v>1.7951276884797017E-7</v>
      </c>
      <c r="GE3887" s="81" t="s">
        <v>449</v>
      </c>
      <c r="GF3887" s="81" t="s">
        <v>155</v>
      </c>
      <c r="GG3887" s="81" t="s">
        <v>480</v>
      </c>
      <c r="GH3887" s="81" t="s">
        <v>459</v>
      </c>
      <c r="GI3887" s="81">
        <v>2028</v>
      </c>
      <c r="GJ3887" s="81" t="s">
        <v>201</v>
      </c>
      <c r="GK3887" s="81">
        <v>0.74733835430388573</v>
      </c>
      <c r="GL3887" s="81">
        <v>267.12711200000001</v>
      </c>
      <c r="GM3887" s="81">
        <v>2028</v>
      </c>
      <c r="GN3887" s="81" t="s">
        <v>173</v>
      </c>
      <c r="GO3887" s="81">
        <v>1.1148832299820636E-2</v>
      </c>
      <c r="GP3887" s="81">
        <v>10</v>
      </c>
      <c r="GQ3887" s="81">
        <v>0</v>
      </c>
      <c r="GR3887" s="81" t="s">
        <v>448</v>
      </c>
      <c r="GS3887" s="81">
        <v>1.1148832299820636E-2</v>
      </c>
      <c r="GT3887" s="81">
        <v>8.3319499833579592E-3</v>
      </c>
      <c r="GU3887" s="81">
        <v>1.1148832299820636E-2</v>
      </c>
      <c r="GV3887" s="81">
        <v>8.3319499833579592E-3</v>
      </c>
      <c r="GW3887" s="81">
        <v>1.1148832299820636E-2</v>
      </c>
      <c r="GX3887" s="81">
        <v>8.3319499833579592E-3</v>
      </c>
      <c r="GY3887" s="81">
        <v>1.1148832299820636E-2</v>
      </c>
      <c r="GZ3887" s="81">
        <v>8.3319499833579592E-3</v>
      </c>
    </row>
    <row r="3888" spans="98:208" x14ac:dyDescent="0.25">
      <c r="CT3888" s="81" t="s">
        <v>155</v>
      </c>
      <c r="CU3888" s="81" t="s">
        <v>477</v>
      </c>
      <c r="CV3888" s="81" t="s">
        <v>453</v>
      </c>
      <c r="CW3888" s="81">
        <v>2031</v>
      </c>
      <c r="CX3888" s="81">
        <v>0</v>
      </c>
      <c r="CY3888" s="81">
        <v>0</v>
      </c>
      <c r="CZ3888" s="81">
        <v>0</v>
      </c>
      <c r="DA3888" s="81">
        <v>0</v>
      </c>
      <c r="DB3888" s="81">
        <v>8.3606377745127858E-2</v>
      </c>
      <c r="DC3888" s="81">
        <v>3.9055083184884577E-2</v>
      </c>
      <c r="DD3888" s="81">
        <v>1.6949971741064579E-3</v>
      </c>
      <c r="DE3888" s="81">
        <v>4.2856297386136832E-2</v>
      </c>
      <c r="DF3888" s="81">
        <v>0</v>
      </c>
      <c r="DG3888" s="81">
        <v>0</v>
      </c>
      <c r="DH3888" s="81">
        <v>4.3541857288382298E-4</v>
      </c>
      <c r="DI3888" s="81">
        <v>4.3541857288382298E-4</v>
      </c>
      <c r="DJ3888" s="81">
        <v>4.1227632450090092E-4</v>
      </c>
      <c r="DL3888" s="81">
        <v>0</v>
      </c>
      <c r="DM3888" s="81">
        <v>0</v>
      </c>
      <c r="DN3888" s="81">
        <v>0</v>
      </c>
      <c r="DO3888" s="81">
        <v>0</v>
      </c>
      <c r="DP3888" s="81">
        <v>0</v>
      </c>
      <c r="DQ3888" s="81">
        <v>0</v>
      </c>
      <c r="DR3888" s="81">
        <v>0</v>
      </c>
      <c r="DS3888" s="81">
        <v>1.7951276884797017E-7</v>
      </c>
      <c r="DT3888" s="81">
        <v>1.7951276884797017E-7</v>
      </c>
      <c r="DU3888" s="81">
        <v>0</v>
      </c>
      <c r="DV3888" s="81">
        <v>1.7951276884797017E-7</v>
      </c>
      <c r="DW3888" s="81">
        <v>1.7951276884797017E-7</v>
      </c>
      <c r="GE3888" s="81" t="s">
        <v>449</v>
      </c>
      <c r="GF3888" s="81" t="s">
        <v>155</v>
      </c>
      <c r="GG3888" s="81" t="s">
        <v>480</v>
      </c>
      <c r="GH3888" s="81" t="s">
        <v>459</v>
      </c>
      <c r="GI3888" s="81">
        <v>2029</v>
      </c>
      <c r="GJ3888" s="81" t="s">
        <v>201</v>
      </c>
      <c r="GK3888" s="81">
        <v>0.74733835430388573</v>
      </c>
      <c r="GL3888" s="81">
        <v>267.12711200000001</v>
      </c>
      <c r="GM3888" s="81">
        <v>2029</v>
      </c>
      <c r="GN3888" s="81" t="s">
        <v>173</v>
      </c>
      <c r="GO3888" s="81">
        <v>1.1148832299820636E-2</v>
      </c>
      <c r="GP3888" s="81">
        <v>10</v>
      </c>
      <c r="GQ3888" s="81">
        <v>0</v>
      </c>
      <c r="GR3888" s="81" t="s">
        <v>448</v>
      </c>
      <c r="GS3888" s="81">
        <v>1.1148832299820636E-2</v>
      </c>
      <c r="GT3888" s="81">
        <v>8.3319499833579592E-3</v>
      </c>
      <c r="GU3888" s="81">
        <v>1.1148832299820636E-2</v>
      </c>
      <c r="GV3888" s="81">
        <v>8.3319499833579592E-3</v>
      </c>
      <c r="GW3888" s="81">
        <v>1.1148832299820636E-2</v>
      </c>
      <c r="GX3888" s="81">
        <v>8.3319499833579592E-3</v>
      </c>
      <c r="GY3888" s="81">
        <v>1.1148832299820636E-2</v>
      </c>
      <c r="GZ3888" s="81">
        <v>8.3319499833579592E-3</v>
      </c>
    </row>
    <row r="3889" spans="98:208" x14ac:dyDescent="0.25">
      <c r="CT3889" s="81" t="s">
        <v>155</v>
      </c>
      <c r="CU3889" s="81" t="s">
        <v>477</v>
      </c>
      <c r="CV3889" s="81" t="s">
        <v>453</v>
      </c>
      <c r="CW3889" s="81">
        <v>2032</v>
      </c>
      <c r="CX3889" s="81">
        <v>0</v>
      </c>
      <c r="CY3889" s="81">
        <v>0</v>
      </c>
      <c r="CZ3889" s="81">
        <v>0</v>
      </c>
      <c r="DA3889" s="81">
        <v>0</v>
      </c>
      <c r="DB3889" s="81">
        <v>8.3606377745127858E-2</v>
      </c>
      <c r="DC3889" s="81">
        <v>3.9055083184884577E-2</v>
      </c>
      <c r="DD3889" s="81">
        <v>1.6949971741064579E-3</v>
      </c>
      <c r="DE3889" s="81">
        <v>4.2856297386136832E-2</v>
      </c>
      <c r="DF3889" s="81">
        <v>0</v>
      </c>
      <c r="DG3889" s="81">
        <v>0</v>
      </c>
      <c r="DH3889" s="81">
        <v>0</v>
      </c>
      <c r="DI3889" s="81">
        <v>4.3541857288382298E-4</v>
      </c>
      <c r="DJ3889" s="81">
        <v>4.1227632450090092E-4</v>
      </c>
      <c r="DL3889" s="81">
        <v>0</v>
      </c>
      <c r="DM3889" s="81">
        <v>0</v>
      </c>
      <c r="DN3889" s="81">
        <v>0</v>
      </c>
      <c r="DO3889" s="81">
        <v>0</v>
      </c>
      <c r="DP3889" s="81">
        <v>0</v>
      </c>
      <c r="DQ3889" s="81">
        <v>0</v>
      </c>
      <c r="DR3889" s="81">
        <v>0</v>
      </c>
      <c r="DS3889" s="81">
        <v>0</v>
      </c>
      <c r="DT3889" s="81">
        <v>0</v>
      </c>
      <c r="DU3889" s="81">
        <v>0</v>
      </c>
      <c r="DV3889" s="81">
        <v>1.7951276884797017E-7</v>
      </c>
      <c r="DW3889" s="81">
        <v>1.7951276884797017E-7</v>
      </c>
      <c r="GE3889" s="81" t="s">
        <v>449</v>
      </c>
      <c r="GF3889" s="81" t="s">
        <v>155</v>
      </c>
      <c r="GG3889" s="81" t="s">
        <v>480</v>
      </c>
      <c r="GH3889" s="81" t="s">
        <v>459</v>
      </c>
      <c r="GI3889" s="81">
        <v>2030</v>
      </c>
      <c r="GJ3889" s="81" t="s">
        <v>201</v>
      </c>
      <c r="GK3889" s="81">
        <v>0.74733835430388573</v>
      </c>
      <c r="GL3889" s="81">
        <v>267.12711200000001</v>
      </c>
      <c r="GM3889" s="81">
        <v>2030</v>
      </c>
      <c r="GN3889" s="81" t="s">
        <v>173</v>
      </c>
      <c r="GO3889" s="81">
        <v>1.1148832299820636E-2</v>
      </c>
      <c r="GP3889" s="81">
        <v>10</v>
      </c>
      <c r="GQ3889" s="81">
        <v>0</v>
      </c>
      <c r="GR3889" s="81" t="s">
        <v>448</v>
      </c>
      <c r="GS3889" s="81">
        <v>0</v>
      </c>
      <c r="GT3889" s="81">
        <v>0</v>
      </c>
      <c r="GU3889" s="81">
        <v>1.1148832299820636E-2</v>
      </c>
      <c r="GV3889" s="81">
        <v>8.3319499833579592E-3</v>
      </c>
      <c r="GW3889" s="81">
        <v>1.1148832299820636E-2</v>
      </c>
      <c r="GX3889" s="81">
        <v>8.3319499833579592E-3</v>
      </c>
      <c r="GY3889" s="81">
        <v>1.1148832299820636E-2</v>
      </c>
      <c r="GZ3889" s="81">
        <v>8.3319499833579592E-3</v>
      </c>
    </row>
    <row r="3890" spans="98:208" x14ac:dyDescent="0.25">
      <c r="CT3890" s="81" t="s">
        <v>155</v>
      </c>
      <c r="CU3890" s="81" t="s">
        <v>477</v>
      </c>
      <c r="CV3890" s="81" t="s">
        <v>454</v>
      </c>
      <c r="CW3890" s="81">
        <v>2020</v>
      </c>
      <c r="CX3890" s="81">
        <v>0</v>
      </c>
      <c r="CY3890" s="81">
        <v>0</v>
      </c>
      <c r="CZ3890" s="81">
        <v>0</v>
      </c>
      <c r="DA3890" s="81">
        <v>0</v>
      </c>
      <c r="DB3890" s="81">
        <v>21083.84282422423</v>
      </c>
      <c r="DC3890" s="81">
        <v>409.22373582044048</v>
      </c>
      <c r="DD3890" s="81">
        <v>13469.087812378069</v>
      </c>
      <c r="DE3890" s="81">
        <v>7205.5312760235383</v>
      </c>
      <c r="DF3890" s="81">
        <v>4.5623668037681941</v>
      </c>
      <c r="DG3890" s="81">
        <v>0</v>
      </c>
      <c r="DH3890" s="81">
        <v>0</v>
      </c>
      <c r="DI3890" s="81">
        <v>0</v>
      </c>
      <c r="DJ3890" s="81">
        <v>5.4954306267099332E-10</v>
      </c>
      <c r="DL3890" s="81">
        <v>0</v>
      </c>
      <c r="DM3890" s="81">
        <v>2.507217026371244E-9</v>
      </c>
      <c r="DN3890" s="81">
        <v>2.507217026371244E-9</v>
      </c>
      <c r="DO3890" s="81">
        <v>0</v>
      </c>
      <c r="DP3890" s="81">
        <v>0</v>
      </c>
      <c r="DQ3890" s="81">
        <v>0</v>
      </c>
      <c r="DR3890" s="81">
        <v>0</v>
      </c>
      <c r="DS3890" s="81">
        <v>0</v>
      </c>
      <c r="DT3890" s="81">
        <v>0</v>
      </c>
      <c r="DU3890" s="81">
        <v>0</v>
      </c>
      <c r="DV3890" s="81">
        <v>0</v>
      </c>
      <c r="DW3890" s="81">
        <v>0</v>
      </c>
      <c r="GE3890" s="81" t="s">
        <v>449</v>
      </c>
      <c r="GF3890" s="81" t="s">
        <v>155</v>
      </c>
      <c r="GG3890" s="81" t="s">
        <v>480</v>
      </c>
      <c r="GH3890" s="81" t="s">
        <v>459</v>
      </c>
      <c r="GI3890" s="81">
        <v>2031</v>
      </c>
      <c r="GJ3890" s="81" t="s">
        <v>201</v>
      </c>
      <c r="GK3890" s="81">
        <v>0.74733835430388573</v>
      </c>
      <c r="GL3890" s="81">
        <v>267.12711200000001</v>
      </c>
      <c r="GM3890" s="81">
        <v>2031</v>
      </c>
      <c r="GN3890" s="81" t="s">
        <v>173</v>
      </c>
      <c r="GO3890" s="81">
        <v>1.1148832299820636E-2</v>
      </c>
      <c r="GP3890" s="81">
        <v>10</v>
      </c>
      <c r="GQ3890" s="81">
        <v>0</v>
      </c>
      <c r="GR3890" s="81" t="s">
        <v>448</v>
      </c>
      <c r="GS3890" s="81">
        <v>0</v>
      </c>
      <c r="GT3890" s="81">
        <v>0</v>
      </c>
      <c r="GU3890" s="81">
        <v>0</v>
      </c>
      <c r="GV3890" s="81">
        <v>0</v>
      </c>
      <c r="GW3890" s="81">
        <v>1.1148832299820636E-2</v>
      </c>
      <c r="GX3890" s="81">
        <v>8.3319499833579592E-3</v>
      </c>
      <c r="GY3890" s="81">
        <v>1.1148832299820636E-2</v>
      </c>
      <c r="GZ3890" s="81">
        <v>8.3319499833579592E-3</v>
      </c>
    </row>
    <row r="3891" spans="98:208" x14ac:dyDescent="0.25">
      <c r="CT3891" s="81" t="s">
        <v>155</v>
      </c>
      <c r="CU3891" s="81" t="s">
        <v>477</v>
      </c>
      <c r="CV3891" s="81" t="s">
        <v>454</v>
      </c>
      <c r="CW3891" s="81">
        <v>2021</v>
      </c>
      <c r="CX3891" s="81">
        <v>0</v>
      </c>
      <c r="CY3891" s="81">
        <v>0</v>
      </c>
      <c r="CZ3891" s="81">
        <v>0</v>
      </c>
      <c r="DA3891" s="81">
        <v>0</v>
      </c>
      <c r="DB3891" s="81">
        <v>21083.84282422423</v>
      </c>
      <c r="DC3891" s="81">
        <v>409.22373582044048</v>
      </c>
      <c r="DD3891" s="81">
        <v>13469.087812378069</v>
      </c>
      <c r="DE3891" s="81">
        <v>7205.5312760235383</v>
      </c>
      <c r="DF3891" s="81">
        <v>4.5623668037681941</v>
      </c>
      <c r="DG3891" s="81">
        <v>4.5623668037681941</v>
      </c>
      <c r="DH3891" s="81">
        <v>0</v>
      </c>
      <c r="DI3891" s="81">
        <v>0</v>
      </c>
      <c r="DJ3891" s="81">
        <v>5.4954306267099332E-10</v>
      </c>
      <c r="DL3891" s="81">
        <v>0</v>
      </c>
      <c r="DM3891" s="81">
        <v>2.507217026371244E-9</v>
      </c>
      <c r="DN3891" s="81">
        <v>2.507217026371244E-9</v>
      </c>
      <c r="DO3891" s="81">
        <v>0</v>
      </c>
      <c r="DP3891" s="81">
        <v>2.507217026371244E-9</v>
      </c>
      <c r="DQ3891" s="81">
        <v>2.507217026371244E-9</v>
      </c>
      <c r="DR3891" s="81">
        <v>0</v>
      </c>
      <c r="DS3891" s="81">
        <v>0</v>
      </c>
      <c r="DT3891" s="81">
        <v>0</v>
      </c>
      <c r="DU3891" s="81">
        <v>0</v>
      </c>
      <c r="DV3891" s="81">
        <v>0</v>
      </c>
      <c r="DW3891" s="81">
        <v>0</v>
      </c>
      <c r="GE3891" s="81" t="s">
        <v>449</v>
      </c>
      <c r="GF3891" s="81" t="s">
        <v>155</v>
      </c>
      <c r="GG3891" s="81" t="s">
        <v>480</v>
      </c>
      <c r="GH3891" s="81" t="s">
        <v>459</v>
      </c>
      <c r="GI3891" s="81">
        <v>2032</v>
      </c>
      <c r="GJ3891" s="81" t="s">
        <v>201</v>
      </c>
      <c r="GK3891" s="81">
        <v>0.74733835430388573</v>
      </c>
      <c r="GL3891" s="81">
        <v>267.12711200000001</v>
      </c>
      <c r="GM3891" s="81">
        <v>2032</v>
      </c>
      <c r="GN3891" s="81" t="s">
        <v>173</v>
      </c>
      <c r="GO3891" s="81">
        <v>1.1148832299820636E-2</v>
      </c>
      <c r="GP3891" s="81">
        <v>10</v>
      </c>
      <c r="GQ3891" s="81">
        <v>0</v>
      </c>
      <c r="GR3891" s="81" t="s">
        <v>448</v>
      </c>
      <c r="GS3891" s="81">
        <v>0</v>
      </c>
      <c r="GT3891" s="81">
        <v>0</v>
      </c>
      <c r="GU3891" s="81">
        <v>0</v>
      </c>
      <c r="GV3891" s="81">
        <v>0</v>
      </c>
      <c r="GW3891" s="81">
        <v>0</v>
      </c>
      <c r="GX3891" s="81">
        <v>0</v>
      </c>
      <c r="GY3891" s="81">
        <v>1.1148832299820636E-2</v>
      </c>
      <c r="GZ3891" s="81">
        <v>8.3319499833579592E-3</v>
      </c>
    </row>
    <row r="3892" spans="98:208" x14ac:dyDescent="0.25">
      <c r="CT3892" s="81" t="s">
        <v>155</v>
      </c>
      <c r="CU3892" s="81" t="s">
        <v>477</v>
      </c>
      <c r="CV3892" s="81" t="s">
        <v>454</v>
      </c>
      <c r="CW3892" s="81">
        <v>2022</v>
      </c>
      <c r="CX3892" s="81">
        <v>0</v>
      </c>
      <c r="CY3892" s="81">
        <v>0</v>
      </c>
      <c r="CZ3892" s="81">
        <v>0</v>
      </c>
      <c r="DA3892" s="81">
        <v>0</v>
      </c>
      <c r="DB3892" s="81">
        <v>21083.84282422423</v>
      </c>
      <c r="DC3892" s="81">
        <v>409.22373582044048</v>
      </c>
      <c r="DD3892" s="81">
        <v>13469.087812378069</v>
      </c>
      <c r="DE3892" s="81">
        <v>7205.5312760235383</v>
      </c>
      <c r="DF3892" s="81">
        <v>4.5623668037681941</v>
      </c>
      <c r="DG3892" s="81">
        <v>4.5623668037681941</v>
      </c>
      <c r="DH3892" s="81">
        <v>4.5623668037681941</v>
      </c>
      <c r="DI3892" s="81">
        <v>0</v>
      </c>
      <c r="DJ3892" s="81">
        <v>5.4954306267099332E-10</v>
      </c>
      <c r="DL3892" s="81">
        <v>0</v>
      </c>
      <c r="DM3892" s="81">
        <v>2.507217026371244E-9</v>
      </c>
      <c r="DN3892" s="81">
        <v>2.507217026371244E-9</v>
      </c>
      <c r="DO3892" s="81">
        <v>0</v>
      </c>
      <c r="DP3892" s="81">
        <v>2.507217026371244E-9</v>
      </c>
      <c r="DQ3892" s="81">
        <v>2.507217026371244E-9</v>
      </c>
      <c r="DR3892" s="81">
        <v>0</v>
      </c>
      <c r="DS3892" s="81">
        <v>2.507217026371244E-9</v>
      </c>
      <c r="DT3892" s="81">
        <v>2.507217026371244E-9</v>
      </c>
      <c r="DU3892" s="81">
        <v>0</v>
      </c>
      <c r="DV3892" s="81">
        <v>0</v>
      </c>
      <c r="DW3892" s="81">
        <v>0</v>
      </c>
      <c r="GE3892" s="81" t="s">
        <v>449</v>
      </c>
      <c r="GF3892" s="81" t="s">
        <v>155</v>
      </c>
      <c r="GG3892" s="81" t="s">
        <v>480</v>
      </c>
      <c r="GH3892" s="81" t="s">
        <v>460</v>
      </c>
      <c r="GI3892" s="81">
        <v>2021</v>
      </c>
      <c r="GJ3892" s="81" t="s">
        <v>201</v>
      </c>
      <c r="GK3892" s="81">
        <v>3.6425060683954499E-2</v>
      </c>
      <c r="GL3892" s="81">
        <v>267.12711200000001</v>
      </c>
      <c r="GM3892" s="81">
        <v>2021</v>
      </c>
      <c r="GN3892" s="81" t="s">
        <v>173</v>
      </c>
      <c r="GO3892" s="81">
        <v>1.1148832299820636E-2</v>
      </c>
      <c r="GP3892" s="81">
        <v>10</v>
      </c>
      <c r="GQ3892" s="81">
        <v>0</v>
      </c>
      <c r="GR3892" s="81" t="s">
        <v>448</v>
      </c>
      <c r="GS3892" s="81">
        <v>1.1148832299820636E-2</v>
      </c>
      <c r="GT3892" s="81">
        <v>4.0609689307619866E-4</v>
      </c>
      <c r="GU3892" s="81">
        <v>1.1148832299820636E-2</v>
      </c>
      <c r="GV3892" s="81">
        <v>4.0609689307619866E-4</v>
      </c>
      <c r="GW3892" s="81">
        <v>0</v>
      </c>
      <c r="GX3892" s="81">
        <v>0</v>
      </c>
      <c r="GY3892" s="81">
        <v>0</v>
      </c>
      <c r="GZ3892" s="81">
        <v>0</v>
      </c>
    </row>
    <row r="3893" spans="98:208" x14ac:dyDescent="0.25">
      <c r="CT3893" s="81" t="s">
        <v>155</v>
      </c>
      <c r="CU3893" s="81" t="s">
        <v>477</v>
      </c>
      <c r="CV3893" s="81" t="s">
        <v>454</v>
      </c>
      <c r="CW3893" s="81">
        <v>2023</v>
      </c>
      <c r="CX3893" s="81">
        <v>0</v>
      </c>
      <c r="CY3893" s="81">
        <v>0</v>
      </c>
      <c r="CZ3893" s="81">
        <v>0</v>
      </c>
      <c r="DA3893" s="81">
        <v>0</v>
      </c>
      <c r="DB3893" s="81">
        <v>21835.978114129932</v>
      </c>
      <c r="DC3893" s="81">
        <v>428.60232122030828</v>
      </c>
      <c r="DD3893" s="81">
        <v>13939.560973456721</v>
      </c>
      <c r="DE3893" s="81">
        <v>7467.8148194525447</v>
      </c>
      <c r="DF3893" s="81">
        <v>4.778415402599073</v>
      </c>
      <c r="DG3893" s="81">
        <v>4.778415402599073</v>
      </c>
      <c r="DH3893" s="81">
        <v>4.778415402599073</v>
      </c>
      <c r="DI3893" s="81">
        <v>4.778415402599073</v>
      </c>
      <c r="DJ3893" s="81">
        <v>5.4954306267099332E-10</v>
      </c>
      <c r="DL3893" s="81">
        <v>0</v>
      </c>
      <c r="DM3893" s="81">
        <v>2.625945035058542E-9</v>
      </c>
      <c r="DN3893" s="81">
        <v>2.625945035058542E-9</v>
      </c>
      <c r="DO3893" s="81">
        <v>0</v>
      </c>
      <c r="DP3893" s="81">
        <v>2.625945035058542E-9</v>
      </c>
      <c r="DQ3893" s="81">
        <v>2.625945035058542E-9</v>
      </c>
      <c r="DR3893" s="81">
        <v>0</v>
      </c>
      <c r="DS3893" s="81">
        <v>2.625945035058542E-9</v>
      </c>
      <c r="DT3893" s="81">
        <v>2.625945035058542E-9</v>
      </c>
      <c r="DU3893" s="81">
        <v>0</v>
      </c>
      <c r="DV3893" s="81">
        <v>2.625945035058542E-9</v>
      </c>
      <c r="DW3893" s="81">
        <v>2.625945035058542E-9</v>
      </c>
      <c r="GE3893" s="81" t="s">
        <v>449</v>
      </c>
      <c r="GF3893" s="81" t="s">
        <v>155</v>
      </c>
      <c r="GG3893" s="81" t="s">
        <v>480</v>
      </c>
      <c r="GH3893" s="81" t="s">
        <v>460</v>
      </c>
      <c r="GI3893" s="81">
        <v>2022</v>
      </c>
      <c r="GJ3893" s="81" t="s">
        <v>201</v>
      </c>
      <c r="GK3893" s="81">
        <v>3.6425060683954499E-2</v>
      </c>
      <c r="GL3893" s="81">
        <v>267.12711200000001</v>
      </c>
      <c r="GM3893" s="81">
        <v>2022</v>
      </c>
      <c r="GN3893" s="81" t="s">
        <v>173</v>
      </c>
      <c r="GO3893" s="81">
        <v>1.1148832299820636E-2</v>
      </c>
      <c r="GP3893" s="81">
        <v>10</v>
      </c>
      <c r="GQ3893" s="81">
        <v>0</v>
      </c>
      <c r="GR3893" s="81" t="s">
        <v>448</v>
      </c>
      <c r="GS3893" s="81">
        <v>1.1148832299820636E-2</v>
      </c>
      <c r="GT3893" s="81">
        <v>4.0609689307619866E-4</v>
      </c>
      <c r="GU3893" s="81">
        <v>1.1148832299820636E-2</v>
      </c>
      <c r="GV3893" s="81">
        <v>4.0609689307619866E-4</v>
      </c>
      <c r="GW3893" s="81">
        <v>1.1148832299820636E-2</v>
      </c>
      <c r="GX3893" s="81">
        <v>4.0609689307619866E-4</v>
      </c>
      <c r="GY3893" s="81">
        <v>0</v>
      </c>
      <c r="GZ3893" s="81">
        <v>0</v>
      </c>
    </row>
    <row r="3894" spans="98:208" x14ac:dyDescent="0.25">
      <c r="CT3894" s="81" t="s">
        <v>155</v>
      </c>
      <c r="CU3894" s="81" t="s">
        <v>477</v>
      </c>
      <c r="CV3894" s="81" t="s">
        <v>454</v>
      </c>
      <c r="CW3894" s="81">
        <v>2024</v>
      </c>
      <c r="CX3894" s="81">
        <v>0</v>
      </c>
      <c r="CY3894" s="81">
        <v>0</v>
      </c>
      <c r="CZ3894" s="81">
        <v>0</v>
      </c>
      <c r="DA3894" s="81">
        <v>0</v>
      </c>
      <c r="DB3894" s="81">
        <v>21835.978114129932</v>
      </c>
      <c r="DC3894" s="81">
        <v>428.60232122030828</v>
      </c>
      <c r="DD3894" s="81">
        <v>13939.560973456721</v>
      </c>
      <c r="DE3894" s="81">
        <v>7467.8148194525447</v>
      </c>
      <c r="DF3894" s="81">
        <v>4.778415402599073</v>
      </c>
      <c r="DG3894" s="81">
        <v>4.778415402599073</v>
      </c>
      <c r="DH3894" s="81">
        <v>4.778415402599073</v>
      </c>
      <c r="DI3894" s="81">
        <v>4.778415402599073</v>
      </c>
      <c r="DJ3894" s="81">
        <v>5.4954306267099332E-10</v>
      </c>
      <c r="DL3894" s="81">
        <v>0</v>
      </c>
      <c r="DM3894" s="81">
        <v>2.625945035058542E-9</v>
      </c>
      <c r="DN3894" s="81">
        <v>2.625945035058542E-9</v>
      </c>
      <c r="DO3894" s="81">
        <v>0</v>
      </c>
      <c r="DP3894" s="81">
        <v>2.625945035058542E-9</v>
      </c>
      <c r="DQ3894" s="81">
        <v>2.625945035058542E-9</v>
      </c>
      <c r="DR3894" s="81">
        <v>0</v>
      </c>
      <c r="DS3894" s="81">
        <v>2.625945035058542E-9</v>
      </c>
      <c r="DT3894" s="81">
        <v>2.625945035058542E-9</v>
      </c>
      <c r="DU3894" s="81">
        <v>0</v>
      </c>
      <c r="DV3894" s="81">
        <v>2.625945035058542E-9</v>
      </c>
      <c r="DW3894" s="81">
        <v>2.625945035058542E-9</v>
      </c>
      <c r="GE3894" s="81" t="s">
        <v>449</v>
      </c>
      <c r="GF3894" s="81" t="s">
        <v>155</v>
      </c>
      <c r="GG3894" s="81" t="s">
        <v>480</v>
      </c>
      <c r="GH3894" s="81" t="s">
        <v>460</v>
      </c>
      <c r="GI3894" s="81">
        <v>2023</v>
      </c>
      <c r="GJ3894" s="81" t="s">
        <v>201</v>
      </c>
      <c r="GK3894" s="81">
        <v>3.7590224611390687E-2</v>
      </c>
      <c r="GL3894" s="81">
        <v>267.12711200000001</v>
      </c>
      <c r="GM3894" s="81">
        <v>2023</v>
      </c>
      <c r="GN3894" s="81" t="s">
        <v>173</v>
      </c>
      <c r="GO3894" s="81">
        <v>1.1148832299820636E-2</v>
      </c>
      <c r="GP3894" s="81">
        <v>10</v>
      </c>
      <c r="GQ3894" s="81">
        <v>0</v>
      </c>
      <c r="GR3894" s="81" t="s">
        <v>448</v>
      </c>
      <c r="GS3894" s="81">
        <v>1.1148832299820636E-2</v>
      </c>
      <c r="GT3894" s="81">
        <v>4.190871103049851E-4</v>
      </c>
      <c r="GU3894" s="81">
        <v>1.1148832299820636E-2</v>
      </c>
      <c r="GV3894" s="81">
        <v>4.190871103049851E-4</v>
      </c>
      <c r="GW3894" s="81">
        <v>1.1148832299820636E-2</v>
      </c>
      <c r="GX3894" s="81">
        <v>4.190871103049851E-4</v>
      </c>
      <c r="GY3894" s="81">
        <v>1.1148832299820636E-2</v>
      </c>
      <c r="GZ3894" s="81">
        <v>4.190871103049851E-4</v>
      </c>
    </row>
    <row r="3895" spans="98:208" x14ac:dyDescent="0.25">
      <c r="CT3895" s="81" t="s">
        <v>155</v>
      </c>
      <c r="CU3895" s="81" t="s">
        <v>477</v>
      </c>
      <c r="CV3895" s="81" t="s">
        <v>454</v>
      </c>
      <c r="CW3895" s="81">
        <v>2025</v>
      </c>
      <c r="CX3895" s="81">
        <v>0</v>
      </c>
      <c r="CY3895" s="81">
        <v>0</v>
      </c>
      <c r="CZ3895" s="81">
        <v>0</v>
      </c>
      <c r="DA3895" s="81">
        <v>0</v>
      </c>
      <c r="DB3895" s="81">
        <v>21835.978114129932</v>
      </c>
      <c r="DC3895" s="81">
        <v>428.60232122030828</v>
      </c>
      <c r="DD3895" s="81">
        <v>13939.560973456721</v>
      </c>
      <c r="DE3895" s="81">
        <v>7467.8148194525447</v>
      </c>
      <c r="DF3895" s="81">
        <v>4.778415402599073</v>
      </c>
      <c r="DG3895" s="81">
        <v>4.778415402599073</v>
      </c>
      <c r="DH3895" s="81">
        <v>4.778415402599073</v>
      </c>
      <c r="DI3895" s="81">
        <v>4.778415402599073</v>
      </c>
      <c r="DJ3895" s="81">
        <v>5.4954306267099332E-10</v>
      </c>
      <c r="DL3895" s="81">
        <v>0</v>
      </c>
      <c r="DM3895" s="81">
        <v>2.625945035058542E-9</v>
      </c>
      <c r="DN3895" s="81">
        <v>2.625945035058542E-9</v>
      </c>
      <c r="DO3895" s="81">
        <v>0</v>
      </c>
      <c r="DP3895" s="81">
        <v>2.625945035058542E-9</v>
      </c>
      <c r="DQ3895" s="81">
        <v>2.625945035058542E-9</v>
      </c>
      <c r="DR3895" s="81">
        <v>0</v>
      </c>
      <c r="DS3895" s="81">
        <v>2.625945035058542E-9</v>
      </c>
      <c r="DT3895" s="81">
        <v>2.625945035058542E-9</v>
      </c>
      <c r="DU3895" s="81">
        <v>0</v>
      </c>
      <c r="DV3895" s="81">
        <v>2.625945035058542E-9</v>
      </c>
      <c r="DW3895" s="81">
        <v>2.625945035058542E-9</v>
      </c>
      <c r="GE3895" s="81" t="s">
        <v>449</v>
      </c>
      <c r="GF3895" s="81" t="s">
        <v>155</v>
      </c>
      <c r="GG3895" s="81" t="s">
        <v>480</v>
      </c>
      <c r="GH3895" s="81" t="s">
        <v>460</v>
      </c>
      <c r="GI3895" s="81">
        <v>2024</v>
      </c>
      <c r="GJ3895" s="81" t="s">
        <v>201</v>
      </c>
      <c r="GK3895" s="81">
        <v>3.7590224611390687E-2</v>
      </c>
      <c r="GL3895" s="81">
        <v>267.12711200000001</v>
      </c>
      <c r="GM3895" s="81">
        <v>2024</v>
      </c>
      <c r="GN3895" s="81" t="s">
        <v>173</v>
      </c>
      <c r="GO3895" s="81">
        <v>1.1148832299820636E-2</v>
      </c>
      <c r="GP3895" s="81">
        <v>10</v>
      </c>
      <c r="GQ3895" s="81">
        <v>0</v>
      </c>
      <c r="GR3895" s="81" t="s">
        <v>448</v>
      </c>
      <c r="GS3895" s="81">
        <v>1.1148832299820636E-2</v>
      </c>
      <c r="GT3895" s="81">
        <v>4.190871103049851E-4</v>
      </c>
      <c r="GU3895" s="81">
        <v>1.1148832299820636E-2</v>
      </c>
      <c r="GV3895" s="81">
        <v>4.190871103049851E-4</v>
      </c>
      <c r="GW3895" s="81">
        <v>1.1148832299820636E-2</v>
      </c>
      <c r="GX3895" s="81">
        <v>4.190871103049851E-4</v>
      </c>
      <c r="GY3895" s="81">
        <v>1.1148832299820636E-2</v>
      </c>
      <c r="GZ3895" s="81">
        <v>4.190871103049851E-4</v>
      </c>
    </row>
    <row r="3896" spans="98:208" x14ac:dyDescent="0.25">
      <c r="CT3896" s="81" t="s">
        <v>155</v>
      </c>
      <c r="CU3896" s="81" t="s">
        <v>477</v>
      </c>
      <c r="CV3896" s="81" t="s">
        <v>454</v>
      </c>
      <c r="CW3896" s="81">
        <v>2026</v>
      </c>
      <c r="CX3896" s="81">
        <v>0</v>
      </c>
      <c r="CY3896" s="81">
        <v>0</v>
      </c>
      <c r="CZ3896" s="81">
        <v>0</v>
      </c>
      <c r="DA3896" s="81">
        <v>0</v>
      </c>
      <c r="DB3896" s="81">
        <v>21835.978114129932</v>
      </c>
      <c r="DC3896" s="81">
        <v>428.60232122030828</v>
      </c>
      <c r="DD3896" s="81">
        <v>13939.560973456721</v>
      </c>
      <c r="DE3896" s="81">
        <v>7467.8148194525447</v>
      </c>
      <c r="DF3896" s="81">
        <v>4.778415402599073</v>
      </c>
      <c r="DG3896" s="81">
        <v>4.778415402599073</v>
      </c>
      <c r="DH3896" s="81">
        <v>4.778415402599073</v>
      </c>
      <c r="DI3896" s="81">
        <v>4.778415402599073</v>
      </c>
      <c r="DJ3896" s="81">
        <v>5.4954306267099332E-10</v>
      </c>
      <c r="DL3896" s="81">
        <v>0</v>
      </c>
      <c r="DM3896" s="81">
        <v>2.625945035058542E-9</v>
      </c>
      <c r="DN3896" s="81">
        <v>2.625945035058542E-9</v>
      </c>
      <c r="DO3896" s="81">
        <v>0</v>
      </c>
      <c r="DP3896" s="81">
        <v>2.625945035058542E-9</v>
      </c>
      <c r="DQ3896" s="81">
        <v>2.625945035058542E-9</v>
      </c>
      <c r="DR3896" s="81">
        <v>0</v>
      </c>
      <c r="DS3896" s="81">
        <v>2.625945035058542E-9</v>
      </c>
      <c r="DT3896" s="81">
        <v>2.625945035058542E-9</v>
      </c>
      <c r="DU3896" s="81">
        <v>0</v>
      </c>
      <c r="DV3896" s="81">
        <v>2.625945035058542E-9</v>
      </c>
      <c r="DW3896" s="81">
        <v>2.625945035058542E-9</v>
      </c>
      <c r="GE3896" s="81" t="s">
        <v>449</v>
      </c>
      <c r="GF3896" s="81" t="s">
        <v>155</v>
      </c>
      <c r="GG3896" s="81" t="s">
        <v>480</v>
      </c>
      <c r="GH3896" s="81" t="s">
        <v>460</v>
      </c>
      <c r="GI3896" s="81">
        <v>2025</v>
      </c>
      <c r="GJ3896" s="81" t="s">
        <v>201</v>
      </c>
      <c r="GK3896" s="81">
        <v>3.7590224611390687E-2</v>
      </c>
      <c r="GL3896" s="81">
        <v>267.12711200000001</v>
      </c>
      <c r="GM3896" s="81">
        <v>2025</v>
      </c>
      <c r="GN3896" s="81" t="s">
        <v>173</v>
      </c>
      <c r="GO3896" s="81">
        <v>1.1148832299820636E-2</v>
      </c>
      <c r="GP3896" s="81">
        <v>10</v>
      </c>
      <c r="GQ3896" s="81">
        <v>0</v>
      </c>
      <c r="GR3896" s="81" t="s">
        <v>448</v>
      </c>
      <c r="GS3896" s="81">
        <v>1.1148832299820636E-2</v>
      </c>
      <c r="GT3896" s="81">
        <v>4.190871103049851E-4</v>
      </c>
      <c r="GU3896" s="81">
        <v>1.1148832299820636E-2</v>
      </c>
      <c r="GV3896" s="81">
        <v>4.190871103049851E-4</v>
      </c>
      <c r="GW3896" s="81">
        <v>1.1148832299820636E-2</v>
      </c>
      <c r="GX3896" s="81">
        <v>4.190871103049851E-4</v>
      </c>
      <c r="GY3896" s="81">
        <v>1.1148832299820636E-2</v>
      </c>
      <c r="GZ3896" s="81">
        <v>4.190871103049851E-4</v>
      </c>
    </row>
    <row r="3897" spans="98:208" x14ac:dyDescent="0.25">
      <c r="CT3897" s="81" t="s">
        <v>155</v>
      </c>
      <c r="CU3897" s="81" t="s">
        <v>477</v>
      </c>
      <c r="CV3897" s="81" t="s">
        <v>454</v>
      </c>
      <c r="CW3897" s="81">
        <v>2027</v>
      </c>
      <c r="CX3897" s="81">
        <v>0</v>
      </c>
      <c r="CY3897" s="81">
        <v>0</v>
      </c>
      <c r="CZ3897" s="81">
        <v>0</v>
      </c>
      <c r="DA3897" s="81">
        <v>0</v>
      </c>
      <c r="DB3897" s="81">
        <v>21835.978114129932</v>
      </c>
      <c r="DC3897" s="81">
        <v>428.60232122030828</v>
      </c>
      <c r="DD3897" s="81">
        <v>13939.560973456721</v>
      </c>
      <c r="DE3897" s="81">
        <v>7467.8148194525447</v>
      </c>
      <c r="DF3897" s="81">
        <v>4.778415402599073</v>
      </c>
      <c r="DG3897" s="81">
        <v>4.778415402599073</v>
      </c>
      <c r="DH3897" s="81">
        <v>4.778415402599073</v>
      </c>
      <c r="DI3897" s="81">
        <v>4.778415402599073</v>
      </c>
      <c r="DJ3897" s="81">
        <v>5.4954306267099332E-10</v>
      </c>
      <c r="DL3897" s="81">
        <v>0</v>
      </c>
      <c r="DM3897" s="81">
        <v>2.625945035058542E-9</v>
      </c>
      <c r="DN3897" s="81">
        <v>2.625945035058542E-9</v>
      </c>
      <c r="DO3897" s="81">
        <v>0</v>
      </c>
      <c r="DP3897" s="81">
        <v>2.625945035058542E-9</v>
      </c>
      <c r="DQ3897" s="81">
        <v>2.625945035058542E-9</v>
      </c>
      <c r="DR3897" s="81">
        <v>0</v>
      </c>
      <c r="DS3897" s="81">
        <v>2.625945035058542E-9</v>
      </c>
      <c r="DT3897" s="81">
        <v>2.625945035058542E-9</v>
      </c>
      <c r="DU3897" s="81">
        <v>0</v>
      </c>
      <c r="DV3897" s="81">
        <v>2.625945035058542E-9</v>
      </c>
      <c r="DW3897" s="81">
        <v>2.625945035058542E-9</v>
      </c>
      <c r="GE3897" s="81" t="s">
        <v>449</v>
      </c>
      <c r="GF3897" s="81" t="s">
        <v>155</v>
      </c>
      <c r="GG3897" s="81" t="s">
        <v>480</v>
      </c>
      <c r="GH3897" s="81" t="s">
        <v>460</v>
      </c>
      <c r="GI3897" s="81">
        <v>2026</v>
      </c>
      <c r="GJ3897" s="81" t="s">
        <v>201</v>
      </c>
      <c r="GK3897" s="81">
        <v>3.7590224611390687E-2</v>
      </c>
      <c r="GL3897" s="81">
        <v>267.12711200000001</v>
      </c>
      <c r="GM3897" s="81">
        <v>2026</v>
      </c>
      <c r="GN3897" s="81" t="s">
        <v>173</v>
      </c>
      <c r="GO3897" s="81">
        <v>1.1148832299820636E-2</v>
      </c>
      <c r="GP3897" s="81">
        <v>10</v>
      </c>
      <c r="GQ3897" s="81">
        <v>0</v>
      </c>
      <c r="GR3897" s="81" t="s">
        <v>448</v>
      </c>
      <c r="GS3897" s="81">
        <v>1.1148832299820636E-2</v>
      </c>
      <c r="GT3897" s="81">
        <v>4.190871103049851E-4</v>
      </c>
      <c r="GU3897" s="81">
        <v>1.1148832299820636E-2</v>
      </c>
      <c r="GV3897" s="81">
        <v>4.190871103049851E-4</v>
      </c>
      <c r="GW3897" s="81">
        <v>1.1148832299820636E-2</v>
      </c>
      <c r="GX3897" s="81">
        <v>4.190871103049851E-4</v>
      </c>
      <c r="GY3897" s="81">
        <v>1.1148832299820636E-2</v>
      </c>
      <c r="GZ3897" s="81">
        <v>4.190871103049851E-4</v>
      </c>
    </row>
    <row r="3898" spans="98:208" x14ac:dyDescent="0.25">
      <c r="CT3898" s="81" t="s">
        <v>155</v>
      </c>
      <c r="CU3898" s="81" t="s">
        <v>477</v>
      </c>
      <c r="CV3898" s="81" t="s">
        <v>454</v>
      </c>
      <c r="CW3898" s="81">
        <v>2028</v>
      </c>
      <c r="CX3898" s="81">
        <v>0</v>
      </c>
      <c r="CY3898" s="81">
        <v>0</v>
      </c>
      <c r="CZ3898" s="81">
        <v>0</v>
      </c>
      <c r="DA3898" s="81">
        <v>0</v>
      </c>
      <c r="DB3898" s="81">
        <v>22783.18702890494</v>
      </c>
      <c r="DC3898" s="81">
        <v>453.26096055717272</v>
      </c>
      <c r="DD3898" s="81">
        <v>14531.33568557059</v>
      </c>
      <c r="DE3898" s="81">
        <v>7798.5903827760603</v>
      </c>
      <c r="DF3898" s="81">
        <v>5.053330437307535</v>
      </c>
      <c r="DG3898" s="81">
        <v>5.053330437307535</v>
      </c>
      <c r="DH3898" s="81">
        <v>5.053330437307535</v>
      </c>
      <c r="DI3898" s="81">
        <v>5.053330437307535</v>
      </c>
      <c r="DJ3898" s="81">
        <v>5.4954306267099332E-10</v>
      </c>
      <c r="DL3898" s="81">
        <v>0</v>
      </c>
      <c r="DM3898" s="81">
        <v>2.7770226852065328E-9</v>
      </c>
      <c r="DN3898" s="81">
        <v>2.7770226852065328E-9</v>
      </c>
      <c r="DO3898" s="81">
        <v>0</v>
      </c>
      <c r="DP3898" s="81">
        <v>2.7770226852065328E-9</v>
      </c>
      <c r="DQ3898" s="81">
        <v>2.7770226852065328E-9</v>
      </c>
      <c r="DR3898" s="81">
        <v>0</v>
      </c>
      <c r="DS3898" s="81">
        <v>2.7770226852065328E-9</v>
      </c>
      <c r="DT3898" s="81">
        <v>2.7770226852065328E-9</v>
      </c>
      <c r="DU3898" s="81">
        <v>0</v>
      </c>
      <c r="DV3898" s="81">
        <v>2.7770226852065328E-9</v>
      </c>
      <c r="DW3898" s="81">
        <v>2.7770226852065328E-9</v>
      </c>
      <c r="GE3898" s="81" t="s">
        <v>449</v>
      </c>
      <c r="GF3898" s="81" t="s">
        <v>155</v>
      </c>
      <c r="GG3898" s="81" t="s">
        <v>480</v>
      </c>
      <c r="GH3898" s="81" t="s">
        <v>460</v>
      </c>
      <c r="GI3898" s="81">
        <v>2027</v>
      </c>
      <c r="GJ3898" s="81" t="s">
        <v>201</v>
      </c>
      <c r="GK3898" s="81">
        <v>3.7590224611390687E-2</v>
      </c>
      <c r="GL3898" s="81">
        <v>267.12711200000001</v>
      </c>
      <c r="GM3898" s="81">
        <v>2027</v>
      </c>
      <c r="GN3898" s="81" t="s">
        <v>173</v>
      </c>
      <c r="GO3898" s="81">
        <v>1.1148832299820636E-2</v>
      </c>
      <c r="GP3898" s="81">
        <v>10</v>
      </c>
      <c r="GQ3898" s="81">
        <v>0</v>
      </c>
      <c r="GR3898" s="81" t="s">
        <v>448</v>
      </c>
      <c r="GS3898" s="81">
        <v>1.1148832299820636E-2</v>
      </c>
      <c r="GT3898" s="81">
        <v>4.190871103049851E-4</v>
      </c>
      <c r="GU3898" s="81">
        <v>1.1148832299820636E-2</v>
      </c>
      <c r="GV3898" s="81">
        <v>4.190871103049851E-4</v>
      </c>
      <c r="GW3898" s="81">
        <v>1.1148832299820636E-2</v>
      </c>
      <c r="GX3898" s="81">
        <v>4.190871103049851E-4</v>
      </c>
      <c r="GY3898" s="81">
        <v>1.1148832299820636E-2</v>
      </c>
      <c r="GZ3898" s="81">
        <v>4.190871103049851E-4</v>
      </c>
    </row>
    <row r="3899" spans="98:208" x14ac:dyDescent="0.25">
      <c r="CT3899" s="81" t="s">
        <v>155</v>
      </c>
      <c r="CU3899" s="81" t="s">
        <v>477</v>
      </c>
      <c r="CV3899" s="81" t="s">
        <v>454</v>
      </c>
      <c r="CW3899" s="81">
        <v>2029</v>
      </c>
      <c r="CX3899" s="81">
        <v>0</v>
      </c>
      <c r="CY3899" s="81">
        <v>0</v>
      </c>
      <c r="CZ3899" s="81">
        <v>0</v>
      </c>
      <c r="DA3899" s="81">
        <v>0</v>
      </c>
      <c r="DB3899" s="81">
        <v>22783.18702890494</v>
      </c>
      <c r="DC3899" s="81">
        <v>453.26096055717272</v>
      </c>
      <c r="DD3899" s="81">
        <v>14531.33568557059</v>
      </c>
      <c r="DE3899" s="81">
        <v>7798.5903827760603</v>
      </c>
      <c r="DF3899" s="81">
        <v>5.053330437307535</v>
      </c>
      <c r="DG3899" s="81">
        <v>5.053330437307535</v>
      </c>
      <c r="DH3899" s="81">
        <v>5.053330437307535</v>
      </c>
      <c r="DI3899" s="81">
        <v>5.053330437307535</v>
      </c>
      <c r="DJ3899" s="81">
        <v>5.4954306267099332E-10</v>
      </c>
      <c r="DL3899" s="81">
        <v>0</v>
      </c>
      <c r="DM3899" s="81">
        <v>2.7770226852065328E-9</v>
      </c>
      <c r="DN3899" s="81">
        <v>2.7770226852065328E-9</v>
      </c>
      <c r="DO3899" s="81">
        <v>0</v>
      </c>
      <c r="DP3899" s="81">
        <v>2.7770226852065328E-9</v>
      </c>
      <c r="DQ3899" s="81">
        <v>2.7770226852065328E-9</v>
      </c>
      <c r="DR3899" s="81">
        <v>0</v>
      </c>
      <c r="DS3899" s="81">
        <v>2.7770226852065328E-9</v>
      </c>
      <c r="DT3899" s="81">
        <v>2.7770226852065328E-9</v>
      </c>
      <c r="DU3899" s="81">
        <v>0</v>
      </c>
      <c r="DV3899" s="81">
        <v>2.7770226852065328E-9</v>
      </c>
      <c r="DW3899" s="81">
        <v>2.7770226852065328E-9</v>
      </c>
      <c r="GE3899" s="81" t="s">
        <v>449</v>
      </c>
      <c r="GF3899" s="81" t="s">
        <v>155</v>
      </c>
      <c r="GG3899" s="81" t="s">
        <v>480</v>
      </c>
      <c r="GH3899" s="81" t="s">
        <v>460</v>
      </c>
      <c r="GI3899" s="81">
        <v>2028</v>
      </c>
      <c r="GJ3899" s="81" t="s">
        <v>201</v>
      </c>
      <c r="GK3899" s="81">
        <v>3.9055083184886222E-2</v>
      </c>
      <c r="GL3899" s="81">
        <v>267.12711200000001</v>
      </c>
      <c r="GM3899" s="81">
        <v>2028</v>
      </c>
      <c r="GN3899" s="81" t="s">
        <v>173</v>
      </c>
      <c r="GO3899" s="81">
        <v>1.1148832299820636E-2</v>
      </c>
      <c r="GP3899" s="81">
        <v>10</v>
      </c>
      <c r="GQ3899" s="81">
        <v>0</v>
      </c>
      <c r="GR3899" s="81" t="s">
        <v>448</v>
      </c>
      <c r="GS3899" s="81">
        <v>1.1148832299820636E-2</v>
      </c>
      <c r="GT3899" s="81">
        <v>4.354185728838413E-4</v>
      </c>
      <c r="GU3899" s="81">
        <v>1.1148832299820636E-2</v>
      </c>
      <c r="GV3899" s="81">
        <v>4.354185728838413E-4</v>
      </c>
      <c r="GW3899" s="81">
        <v>1.1148832299820636E-2</v>
      </c>
      <c r="GX3899" s="81">
        <v>4.354185728838413E-4</v>
      </c>
      <c r="GY3899" s="81">
        <v>1.1148832299820636E-2</v>
      </c>
      <c r="GZ3899" s="81">
        <v>4.354185728838413E-4</v>
      </c>
    </row>
    <row r="3900" spans="98:208" x14ac:dyDescent="0.25">
      <c r="CT3900" s="81" t="s">
        <v>155</v>
      </c>
      <c r="CU3900" s="81" t="s">
        <v>477</v>
      </c>
      <c r="CV3900" s="81" t="s">
        <v>454</v>
      </c>
      <c r="CW3900" s="81">
        <v>2030</v>
      </c>
      <c r="CX3900" s="81">
        <v>0</v>
      </c>
      <c r="CY3900" s="81">
        <v>0</v>
      </c>
      <c r="CZ3900" s="81">
        <v>0</v>
      </c>
      <c r="DA3900" s="81">
        <v>0</v>
      </c>
      <c r="DB3900" s="81">
        <v>22783.18702890494</v>
      </c>
      <c r="DC3900" s="81">
        <v>453.26096055717272</v>
      </c>
      <c r="DD3900" s="81">
        <v>14531.33568557059</v>
      </c>
      <c r="DE3900" s="81">
        <v>7798.5903827760603</v>
      </c>
      <c r="DF3900" s="81">
        <v>0</v>
      </c>
      <c r="DG3900" s="81">
        <v>5.053330437307535</v>
      </c>
      <c r="DH3900" s="81">
        <v>5.053330437307535</v>
      </c>
      <c r="DI3900" s="81">
        <v>5.053330437307535</v>
      </c>
      <c r="DJ3900" s="81">
        <v>5.4954306267099332E-10</v>
      </c>
      <c r="DL3900" s="81">
        <v>0</v>
      </c>
      <c r="DM3900" s="81">
        <v>0</v>
      </c>
      <c r="DN3900" s="81">
        <v>0</v>
      </c>
      <c r="DO3900" s="81">
        <v>0</v>
      </c>
      <c r="DP3900" s="81">
        <v>2.7770226852065328E-9</v>
      </c>
      <c r="DQ3900" s="81">
        <v>2.7770226852065328E-9</v>
      </c>
      <c r="DR3900" s="81">
        <v>0</v>
      </c>
      <c r="DS3900" s="81">
        <v>2.7770226852065328E-9</v>
      </c>
      <c r="DT3900" s="81">
        <v>2.7770226852065328E-9</v>
      </c>
      <c r="DU3900" s="81">
        <v>0</v>
      </c>
      <c r="DV3900" s="81">
        <v>2.7770226852065328E-9</v>
      </c>
      <c r="DW3900" s="81">
        <v>2.7770226852065328E-9</v>
      </c>
      <c r="GE3900" s="81" t="s">
        <v>449</v>
      </c>
      <c r="GF3900" s="81" t="s">
        <v>155</v>
      </c>
      <c r="GG3900" s="81" t="s">
        <v>480</v>
      </c>
      <c r="GH3900" s="81" t="s">
        <v>460</v>
      </c>
      <c r="GI3900" s="81">
        <v>2029</v>
      </c>
      <c r="GJ3900" s="81" t="s">
        <v>201</v>
      </c>
      <c r="GK3900" s="81">
        <v>3.9055083184886222E-2</v>
      </c>
      <c r="GL3900" s="81">
        <v>267.12711200000001</v>
      </c>
      <c r="GM3900" s="81">
        <v>2029</v>
      </c>
      <c r="GN3900" s="81" t="s">
        <v>173</v>
      </c>
      <c r="GO3900" s="81">
        <v>1.1148832299820636E-2</v>
      </c>
      <c r="GP3900" s="81">
        <v>10</v>
      </c>
      <c r="GQ3900" s="81">
        <v>0</v>
      </c>
      <c r="GR3900" s="81" t="s">
        <v>448</v>
      </c>
      <c r="GS3900" s="81">
        <v>1.1148832299820636E-2</v>
      </c>
      <c r="GT3900" s="81">
        <v>4.354185728838413E-4</v>
      </c>
      <c r="GU3900" s="81">
        <v>1.1148832299820636E-2</v>
      </c>
      <c r="GV3900" s="81">
        <v>4.354185728838413E-4</v>
      </c>
      <c r="GW3900" s="81">
        <v>1.1148832299820636E-2</v>
      </c>
      <c r="GX3900" s="81">
        <v>4.354185728838413E-4</v>
      </c>
      <c r="GY3900" s="81">
        <v>1.1148832299820636E-2</v>
      </c>
      <c r="GZ3900" s="81">
        <v>4.354185728838413E-4</v>
      </c>
    </row>
    <row r="3901" spans="98:208" x14ac:dyDescent="0.25">
      <c r="CT3901" s="81" t="s">
        <v>155</v>
      </c>
      <c r="CU3901" s="81" t="s">
        <v>477</v>
      </c>
      <c r="CV3901" s="81" t="s">
        <v>454</v>
      </c>
      <c r="CW3901" s="81">
        <v>2031</v>
      </c>
      <c r="CX3901" s="81">
        <v>0</v>
      </c>
      <c r="CY3901" s="81">
        <v>0</v>
      </c>
      <c r="CZ3901" s="81">
        <v>0</v>
      </c>
      <c r="DA3901" s="81">
        <v>0</v>
      </c>
      <c r="DB3901" s="81">
        <v>22783.18702890494</v>
      </c>
      <c r="DC3901" s="81">
        <v>453.26096055717272</v>
      </c>
      <c r="DD3901" s="81">
        <v>14531.33568557059</v>
      </c>
      <c r="DE3901" s="81">
        <v>7798.5903827760603</v>
      </c>
      <c r="DF3901" s="81">
        <v>0</v>
      </c>
      <c r="DG3901" s="81">
        <v>0</v>
      </c>
      <c r="DH3901" s="81">
        <v>5.053330437307535</v>
      </c>
      <c r="DI3901" s="81">
        <v>5.053330437307535</v>
      </c>
      <c r="DJ3901" s="81">
        <v>5.4954306267099332E-10</v>
      </c>
      <c r="DL3901" s="81">
        <v>0</v>
      </c>
      <c r="DM3901" s="81">
        <v>0</v>
      </c>
      <c r="DN3901" s="81">
        <v>0</v>
      </c>
      <c r="DO3901" s="81">
        <v>0</v>
      </c>
      <c r="DP3901" s="81">
        <v>0</v>
      </c>
      <c r="DQ3901" s="81">
        <v>0</v>
      </c>
      <c r="DR3901" s="81">
        <v>0</v>
      </c>
      <c r="DS3901" s="81">
        <v>2.7770226852065328E-9</v>
      </c>
      <c r="DT3901" s="81">
        <v>2.7770226852065328E-9</v>
      </c>
      <c r="DU3901" s="81">
        <v>0</v>
      </c>
      <c r="DV3901" s="81">
        <v>2.7770226852065328E-9</v>
      </c>
      <c r="DW3901" s="81">
        <v>2.7770226852065328E-9</v>
      </c>
      <c r="GE3901" s="81" t="s">
        <v>449</v>
      </c>
      <c r="GF3901" s="81" t="s">
        <v>155</v>
      </c>
      <c r="GG3901" s="81" t="s">
        <v>480</v>
      </c>
      <c r="GH3901" s="81" t="s">
        <v>460</v>
      </c>
      <c r="GI3901" s="81">
        <v>2030</v>
      </c>
      <c r="GJ3901" s="81" t="s">
        <v>201</v>
      </c>
      <c r="GK3901" s="81">
        <v>3.9055083184886222E-2</v>
      </c>
      <c r="GL3901" s="81">
        <v>267.12711200000001</v>
      </c>
      <c r="GM3901" s="81">
        <v>2030</v>
      </c>
      <c r="GN3901" s="81" t="s">
        <v>173</v>
      </c>
      <c r="GO3901" s="81">
        <v>1.1148832299820636E-2</v>
      </c>
      <c r="GP3901" s="81">
        <v>10</v>
      </c>
      <c r="GQ3901" s="81">
        <v>0</v>
      </c>
      <c r="GR3901" s="81" t="s">
        <v>448</v>
      </c>
      <c r="GS3901" s="81">
        <v>0</v>
      </c>
      <c r="GT3901" s="81">
        <v>0</v>
      </c>
      <c r="GU3901" s="81">
        <v>1.1148832299820636E-2</v>
      </c>
      <c r="GV3901" s="81">
        <v>4.354185728838413E-4</v>
      </c>
      <c r="GW3901" s="81">
        <v>1.1148832299820636E-2</v>
      </c>
      <c r="GX3901" s="81">
        <v>4.354185728838413E-4</v>
      </c>
      <c r="GY3901" s="81">
        <v>1.1148832299820636E-2</v>
      </c>
      <c r="GZ3901" s="81">
        <v>4.354185728838413E-4</v>
      </c>
    </row>
    <row r="3902" spans="98:208" x14ac:dyDescent="0.25">
      <c r="CT3902" s="81" t="s">
        <v>155</v>
      </c>
      <c r="CU3902" s="81" t="s">
        <v>477</v>
      </c>
      <c r="CV3902" s="81" t="s">
        <v>454</v>
      </c>
      <c r="CW3902" s="81">
        <v>2032</v>
      </c>
      <c r="CX3902" s="81">
        <v>0</v>
      </c>
      <c r="CY3902" s="81">
        <v>0</v>
      </c>
      <c r="CZ3902" s="81">
        <v>0</v>
      </c>
      <c r="DA3902" s="81">
        <v>0</v>
      </c>
      <c r="DB3902" s="81">
        <v>22783.18702890494</v>
      </c>
      <c r="DC3902" s="81">
        <v>453.26096055717272</v>
      </c>
      <c r="DD3902" s="81">
        <v>14531.33568557059</v>
      </c>
      <c r="DE3902" s="81">
        <v>7798.5903827760603</v>
      </c>
      <c r="DF3902" s="81">
        <v>0</v>
      </c>
      <c r="DG3902" s="81">
        <v>0</v>
      </c>
      <c r="DH3902" s="81">
        <v>0</v>
      </c>
      <c r="DI3902" s="81">
        <v>5.053330437307535</v>
      </c>
      <c r="DJ3902" s="81">
        <v>5.4954306267099332E-10</v>
      </c>
      <c r="DL3902" s="81">
        <v>0</v>
      </c>
      <c r="DM3902" s="81">
        <v>0</v>
      </c>
      <c r="DN3902" s="81">
        <v>0</v>
      </c>
      <c r="DO3902" s="81">
        <v>0</v>
      </c>
      <c r="DP3902" s="81">
        <v>0</v>
      </c>
      <c r="DQ3902" s="81">
        <v>0</v>
      </c>
      <c r="DR3902" s="81">
        <v>0</v>
      </c>
      <c r="DS3902" s="81">
        <v>0</v>
      </c>
      <c r="DT3902" s="81">
        <v>0</v>
      </c>
      <c r="DU3902" s="81">
        <v>0</v>
      </c>
      <c r="DV3902" s="81">
        <v>2.7770226852065328E-9</v>
      </c>
      <c r="DW3902" s="81">
        <v>2.7770226852065328E-9</v>
      </c>
      <c r="GE3902" s="81" t="s">
        <v>449</v>
      </c>
      <c r="GF3902" s="81" t="s">
        <v>155</v>
      </c>
      <c r="GG3902" s="81" t="s">
        <v>480</v>
      </c>
      <c r="GH3902" s="81" t="s">
        <v>460</v>
      </c>
      <c r="GI3902" s="81">
        <v>2031</v>
      </c>
      <c r="GJ3902" s="81" t="s">
        <v>201</v>
      </c>
      <c r="GK3902" s="81">
        <v>3.9055083184886222E-2</v>
      </c>
      <c r="GL3902" s="81">
        <v>267.12711200000001</v>
      </c>
      <c r="GM3902" s="81">
        <v>2031</v>
      </c>
      <c r="GN3902" s="81" t="s">
        <v>173</v>
      </c>
      <c r="GO3902" s="81">
        <v>1.1148832299820636E-2</v>
      </c>
      <c r="GP3902" s="81">
        <v>10</v>
      </c>
      <c r="GQ3902" s="81">
        <v>0</v>
      </c>
      <c r="GR3902" s="81" t="s">
        <v>448</v>
      </c>
      <c r="GS3902" s="81">
        <v>0</v>
      </c>
      <c r="GT3902" s="81">
        <v>0</v>
      </c>
      <c r="GU3902" s="81">
        <v>0</v>
      </c>
      <c r="GV3902" s="81">
        <v>0</v>
      </c>
      <c r="GW3902" s="81">
        <v>1.1148832299820636E-2</v>
      </c>
      <c r="GX3902" s="81">
        <v>4.354185728838413E-4</v>
      </c>
      <c r="GY3902" s="81">
        <v>1.1148832299820636E-2</v>
      </c>
      <c r="GZ3902" s="81">
        <v>4.354185728838413E-4</v>
      </c>
    </row>
    <row r="3903" spans="98:208" x14ac:dyDescent="0.25">
      <c r="CT3903" s="81" t="s">
        <v>155</v>
      </c>
      <c r="CU3903" s="81" t="s">
        <v>477</v>
      </c>
      <c r="CV3903" s="81" t="s">
        <v>455</v>
      </c>
      <c r="CW3903" s="81">
        <v>2020</v>
      </c>
      <c r="CX3903" s="81">
        <v>0</v>
      </c>
      <c r="CY3903" s="81">
        <v>0</v>
      </c>
      <c r="CZ3903" s="81">
        <v>0</v>
      </c>
      <c r="DA3903" s="81">
        <v>0</v>
      </c>
      <c r="DB3903" s="81">
        <v>21083.842824224452</v>
      </c>
      <c r="DC3903" s="81">
        <v>409.22373582041592</v>
      </c>
      <c r="DD3903" s="81">
        <v>13469.087812378701</v>
      </c>
      <c r="DE3903" s="81">
        <v>7205.5312760252382</v>
      </c>
      <c r="DF3903" s="81">
        <v>4.5623668037679206</v>
      </c>
      <c r="DG3903" s="81">
        <v>0</v>
      </c>
      <c r="DH3903" s="81">
        <v>0</v>
      </c>
      <c r="DI3903" s="81">
        <v>0</v>
      </c>
      <c r="DJ3903" s="81">
        <v>2.3701124829167181E-8</v>
      </c>
      <c r="DL3903" s="81">
        <v>0</v>
      </c>
      <c r="DM3903" s="81">
        <v>1.0813322513255198E-7</v>
      </c>
      <c r="DN3903" s="81">
        <v>1.0813322513255198E-7</v>
      </c>
      <c r="DO3903" s="81">
        <v>0</v>
      </c>
      <c r="DP3903" s="81">
        <v>0</v>
      </c>
      <c r="DQ3903" s="81">
        <v>0</v>
      </c>
      <c r="DR3903" s="81">
        <v>0</v>
      </c>
      <c r="DS3903" s="81">
        <v>0</v>
      </c>
      <c r="DT3903" s="81">
        <v>0</v>
      </c>
      <c r="DU3903" s="81">
        <v>0</v>
      </c>
      <c r="DV3903" s="81">
        <v>0</v>
      </c>
      <c r="DW3903" s="81">
        <v>0</v>
      </c>
      <c r="GE3903" s="81" t="s">
        <v>449</v>
      </c>
      <c r="GF3903" s="81" t="s">
        <v>155</v>
      </c>
      <c r="GG3903" s="81" t="s">
        <v>480</v>
      </c>
      <c r="GH3903" s="81" t="s">
        <v>460</v>
      </c>
      <c r="GI3903" s="81">
        <v>2032</v>
      </c>
      <c r="GJ3903" s="81" t="s">
        <v>201</v>
      </c>
      <c r="GK3903" s="81">
        <v>3.9055083184886222E-2</v>
      </c>
      <c r="GL3903" s="81">
        <v>267.12711200000001</v>
      </c>
      <c r="GM3903" s="81">
        <v>2032</v>
      </c>
      <c r="GN3903" s="81" t="s">
        <v>173</v>
      </c>
      <c r="GO3903" s="81">
        <v>1.1148832299820636E-2</v>
      </c>
      <c r="GP3903" s="81">
        <v>10</v>
      </c>
      <c r="GQ3903" s="81">
        <v>0</v>
      </c>
      <c r="GR3903" s="81" t="s">
        <v>448</v>
      </c>
      <c r="GS3903" s="81">
        <v>0</v>
      </c>
      <c r="GT3903" s="81">
        <v>0</v>
      </c>
      <c r="GU3903" s="81">
        <v>0</v>
      </c>
      <c r="GV3903" s="81">
        <v>0</v>
      </c>
      <c r="GW3903" s="81">
        <v>0</v>
      </c>
      <c r="GX3903" s="81">
        <v>0</v>
      </c>
      <c r="GY3903" s="81">
        <v>1.1148832299820636E-2</v>
      </c>
      <c r="GZ3903" s="81">
        <v>4.354185728838413E-4</v>
      </c>
    </row>
    <row r="3904" spans="98:208" x14ac:dyDescent="0.25">
      <c r="CT3904" s="81" t="s">
        <v>155</v>
      </c>
      <c r="CU3904" s="81" t="s">
        <v>477</v>
      </c>
      <c r="CV3904" s="81" t="s">
        <v>455</v>
      </c>
      <c r="CW3904" s="81">
        <v>2021</v>
      </c>
      <c r="CX3904" s="81">
        <v>0</v>
      </c>
      <c r="CY3904" s="81">
        <v>0</v>
      </c>
      <c r="CZ3904" s="81">
        <v>0</v>
      </c>
      <c r="DA3904" s="81">
        <v>0</v>
      </c>
      <c r="DB3904" s="81">
        <v>21083.842824224452</v>
      </c>
      <c r="DC3904" s="81">
        <v>409.22373582041592</v>
      </c>
      <c r="DD3904" s="81">
        <v>13469.087812378701</v>
      </c>
      <c r="DE3904" s="81">
        <v>7205.5312760252382</v>
      </c>
      <c r="DF3904" s="81">
        <v>4.5623668037679206</v>
      </c>
      <c r="DG3904" s="81">
        <v>4.5623668037679206</v>
      </c>
      <c r="DH3904" s="81">
        <v>0</v>
      </c>
      <c r="DI3904" s="81">
        <v>0</v>
      </c>
      <c r="DJ3904" s="81">
        <v>2.3701124829167181E-8</v>
      </c>
      <c r="DL3904" s="81">
        <v>0</v>
      </c>
      <c r="DM3904" s="81">
        <v>1.0813322513255198E-7</v>
      </c>
      <c r="DN3904" s="81">
        <v>1.0813322513255198E-7</v>
      </c>
      <c r="DO3904" s="81">
        <v>0</v>
      </c>
      <c r="DP3904" s="81">
        <v>1.0813322513255198E-7</v>
      </c>
      <c r="DQ3904" s="81">
        <v>1.0813322513255198E-7</v>
      </c>
      <c r="DR3904" s="81">
        <v>0</v>
      </c>
      <c r="DS3904" s="81">
        <v>0</v>
      </c>
      <c r="DT3904" s="81">
        <v>0</v>
      </c>
      <c r="DU3904" s="81">
        <v>0</v>
      </c>
      <c r="DV3904" s="81">
        <v>0</v>
      </c>
      <c r="DW3904" s="81">
        <v>0</v>
      </c>
      <c r="GE3904" s="81" t="s">
        <v>449</v>
      </c>
      <c r="GF3904" s="81" t="s">
        <v>155</v>
      </c>
      <c r="GG3904" s="81" t="s">
        <v>480</v>
      </c>
      <c r="GH3904" s="81" t="s">
        <v>461</v>
      </c>
      <c r="GI3904" s="81">
        <v>2021</v>
      </c>
      <c r="GJ3904" s="81" t="s">
        <v>201</v>
      </c>
      <c r="GK3904" s="81">
        <v>222.22942162783099</v>
      </c>
      <c r="GL3904" s="81">
        <v>267.12711200000001</v>
      </c>
      <c r="GM3904" s="81">
        <v>2021</v>
      </c>
      <c r="GN3904" s="81" t="s">
        <v>173</v>
      </c>
      <c r="GO3904" s="81">
        <v>1.1148832299820636E-2</v>
      </c>
      <c r="GP3904" s="81">
        <v>10</v>
      </c>
      <c r="GQ3904" s="81">
        <v>0</v>
      </c>
      <c r="GR3904" s="81" t="s">
        <v>448</v>
      </c>
      <c r="GS3904" s="81">
        <v>1.1148832299820636E-2</v>
      </c>
      <c r="GT3904" s="81">
        <v>2.4775985538148206</v>
      </c>
      <c r="GU3904" s="81">
        <v>1.1148832299820636E-2</v>
      </c>
      <c r="GV3904" s="81">
        <v>2.4775985538148206</v>
      </c>
      <c r="GW3904" s="81">
        <v>0</v>
      </c>
      <c r="GX3904" s="81">
        <v>0</v>
      </c>
      <c r="GY3904" s="81">
        <v>0</v>
      </c>
      <c r="GZ3904" s="81">
        <v>0</v>
      </c>
    </row>
    <row r="3905" spans="98:208" x14ac:dyDescent="0.25">
      <c r="CT3905" s="81" t="s">
        <v>155</v>
      </c>
      <c r="CU3905" s="81" t="s">
        <v>477</v>
      </c>
      <c r="CV3905" s="81" t="s">
        <v>455</v>
      </c>
      <c r="CW3905" s="81">
        <v>2022</v>
      </c>
      <c r="CX3905" s="81">
        <v>0</v>
      </c>
      <c r="CY3905" s="81">
        <v>0</v>
      </c>
      <c r="CZ3905" s="81">
        <v>0</v>
      </c>
      <c r="DA3905" s="81">
        <v>0</v>
      </c>
      <c r="DB3905" s="81">
        <v>21083.842824224452</v>
      </c>
      <c r="DC3905" s="81">
        <v>409.22373582041592</v>
      </c>
      <c r="DD3905" s="81">
        <v>13469.087812378701</v>
      </c>
      <c r="DE3905" s="81">
        <v>7205.5312760252382</v>
      </c>
      <c r="DF3905" s="81">
        <v>4.5623668037679206</v>
      </c>
      <c r="DG3905" s="81">
        <v>4.5623668037679206</v>
      </c>
      <c r="DH3905" s="81">
        <v>4.5623668037679206</v>
      </c>
      <c r="DI3905" s="81">
        <v>0</v>
      </c>
      <c r="DJ3905" s="81">
        <v>2.3701124829167181E-8</v>
      </c>
      <c r="DL3905" s="81">
        <v>0</v>
      </c>
      <c r="DM3905" s="81">
        <v>1.0813322513255198E-7</v>
      </c>
      <c r="DN3905" s="81">
        <v>1.0813322513255198E-7</v>
      </c>
      <c r="DO3905" s="81">
        <v>0</v>
      </c>
      <c r="DP3905" s="81">
        <v>1.0813322513255198E-7</v>
      </c>
      <c r="DQ3905" s="81">
        <v>1.0813322513255198E-7</v>
      </c>
      <c r="DR3905" s="81">
        <v>0</v>
      </c>
      <c r="DS3905" s="81">
        <v>1.0813322513255198E-7</v>
      </c>
      <c r="DT3905" s="81">
        <v>1.0813322513255198E-7</v>
      </c>
      <c r="DU3905" s="81">
        <v>0</v>
      </c>
      <c r="DV3905" s="81">
        <v>0</v>
      </c>
      <c r="DW3905" s="81">
        <v>0</v>
      </c>
      <c r="GE3905" s="81" t="s">
        <v>449</v>
      </c>
      <c r="GF3905" s="81" t="s">
        <v>155</v>
      </c>
      <c r="GG3905" s="81" t="s">
        <v>480</v>
      </c>
      <c r="GH3905" s="81" t="s">
        <v>461</v>
      </c>
      <c r="GI3905" s="81">
        <v>2022</v>
      </c>
      <c r="GJ3905" s="81" t="s">
        <v>201</v>
      </c>
      <c r="GK3905" s="81">
        <v>222.22942162783099</v>
      </c>
      <c r="GL3905" s="81">
        <v>267.12711200000001</v>
      </c>
      <c r="GM3905" s="81">
        <v>2022</v>
      </c>
      <c r="GN3905" s="81" t="s">
        <v>173</v>
      </c>
      <c r="GO3905" s="81">
        <v>1.1148832299820636E-2</v>
      </c>
      <c r="GP3905" s="81">
        <v>10</v>
      </c>
      <c r="GQ3905" s="81">
        <v>0</v>
      </c>
      <c r="GR3905" s="81" t="s">
        <v>448</v>
      </c>
      <c r="GS3905" s="81">
        <v>1.1148832299820636E-2</v>
      </c>
      <c r="GT3905" s="81">
        <v>2.4775985538148206</v>
      </c>
      <c r="GU3905" s="81">
        <v>1.1148832299820636E-2</v>
      </c>
      <c r="GV3905" s="81">
        <v>2.4775985538148206</v>
      </c>
      <c r="GW3905" s="81">
        <v>1.1148832299820636E-2</v>
      </c>
      <c r="GX3905" s="81">
        <v>2.4775985538148206</v>
      </c>
      <c r="GY3905" s="81">
        <v>0</v>
      </c>
      <c r="GZ3905" s="81">
        <v>0</v>
      </c>
    </row>
    <row r="3906" spans="98:208" x14ac:dyDescent="0.25">
      <c r="CT3906" s="81" t="s">
        <v>155</v>
      </c>
      <c r="CU3906" s="81" t="s">
        <v>477</v>
      </c>
      <c r="CV3906" s="81" t="s">
        <v>455</v>
      </c>
      <c r="CW3906" s="81">
        <v>2023</v>
      </c>
      <c r="CX3906" s="81">
        <v>0</v>
      </c>
      <c r="CY3906" s="81">
        <v>0</v>
      </c>
      <c r="CZ3906" s="81">
        <v>0</v>
      </c>
      <c r="DA3906" s="81">
        <v>0</v>
      </c>
      <c r="DB3906" s="81">
        <v>21835.978114130408</v>
      </c>
      <c r="DC3906" s="81">
        <v>428.60232122030089</v>
      </c>
      <c r="DD3906" s="81">
        <v>13939.560973457539</v>
      </c>
      <c r="DE3906" s="81">
        <v>7467.8148194525193</v>
      </c>
      <c r="DF3906" s="81">
        <v>4.7784154025989904</v>
      </c>
      <c r="DG3906" s="81">
        <v>4.7784154025989904</v>
      </c>
      <c r="DH3906" s="81">
        <v>4.7784154025989904</v>
      </c>
      <c r="DI3906" s="81">
        <v>4.7784154025989904</v>
      </c>
      <c r="DJ3906" s="81">
        <v>2.3701124829167181E-8</v>
      </c>
      <c r="DL3906" s="81">
        <v>0</v>
      </c>
      <c r="DM3906" s="81">
        <v>1.1325381994261382E-7</v>
      </c>
      <c r="DN3906" s="81">
        <v>1.1325381994261382E-7</v>
      </c>
      <c r="DO3906" s="81">
        <v>0</v>
      </c>
      <c r="DP3906" s="81">
        <v>1.1325381994261382E-7</v>
      </c>
      <c r="DQ3906" s="81">
        <v>1.1325381994261382E-7</v>
      </c>
      <c r="DR3906" s="81">
        <v>0</v>
      </c>
      <c r="DS3906" s="81">
        <v>1.1325381994261382E-7</v>
      </c>
      <c r="DT3906" s="81">
        <v>1.1325381994261382E-7</v>
      </c>
      <c r="DU3906" s="81">
        <v>0</v>
      </c>
      <c r="DV3906" s="81">
        <v>1.1325381994261382E-7</v>
      </c>
      <c r="DW3906" s="81">
        <v>1.1325381994261382E-7</v>
      </c>
      <c r="GE3906" s="81" t="s">
        <v>449</v>
      </c>
      <c r="GF3906" s="81" t="s">
        <v>155</v>
      </c>
      <c r="GG3906" s="81" t="s">
        <v>480</v>
      </c>
      <c r="GH3906" s="81" t="s">
        <v>461</v>
      </c>
      <c r="GI3906" s="81">
        <v>2023</v>
      </c>
      <c r="GJ3906" s="81" t="s">
        <v>201</v>
      </c>
      <c r="GK3906" s="81">
        <v>233.23007680793961</v>
      </c>
      <c r="GL3906" s="81">
        <v>267.12711200000001</v>
      </c>
      <c r="GM3906" s="81">
        <v>2023</v>
      </c>
      <c r="GN3906" s="81" t="s">
        <v>173</v>
      </c>
      <c r="GO3906" s="81">
        <v>1.1148832299820636E-2</v>
      </c>
      <c r="GP3906" s="81">
        <v>10</v>
      </c>
      <c r="GQ3906" s="81">
        <v>0</v>
      </c>
      <c r="GR3906" s="81" t="s">
        <v>448</v>
      </c>
      <c r="GS3906" s="81">
        <v>1.1148832299820636E-2</v>
      </c>
      <c r="GT3906" s="81">
        <v>2.6002430136060051</v>
      </c>
      <c r="GU3906" s="81">
        <v>1.1148832299820636E-2</v>
      </c>
      <c r="GV3906" s="81">
        <v>2.6002430136060051</v>
      </c>
      <c r="GW3906" s="81">
        <v>1.1148832299820636E-2</v>
      </c>
      <c r="GX3906" s="81">
        <v>2.6002430136060051</v>
      </c>
      <c r="GY3906" s="81">
        <v>1.1148832299820636E-2</v>
      </c>
      <c r="GZ3906" s="81">
        <v>2.6002430136060051</v>
      </c>
    </row>
    <row r="3907" spans="98:208" x14ac:dyDescent="0.25">
      <c r="CT3907" s="81" t="s">
        <v>155</v>
      </c>
      <c r="CU3907" s="81" t="s">
        <v>477</v>
      </c>
      <c r="CV3907" s="81" t="s">
        <v>455</v>
      </c>
      <c r="CW3907" s="81">
        <v>2024</v>
      </c>
      <c r="CX3907" s="81">
        <v>0</v>
      </c>
      <c r="CY3907" s="81">
        <v>0</v>
      </c>
      <c r="CZ3907" s="81">
        <v>0</v>
      </c>
      <c r="DA3907" s="81">
        <v>0</v>
      </c>
      <c r="DB3907" s="81">
        <v>21835.978114130408</v>
      </c>
      <c r="DC3907" s="81">
        <v>428.60232122030089</v>
      </c>
      <c r="DD3907" s="81">
        <v>13939.560973457539</v>
      </c>
      <c r="DE3907" s="81">
        <v>7467.8148194525193</v>
      </c>
      <c r="DF3907" s="81">
        <v>4.7784154025989904</v>
      </c>
      <c r="DG3907" s="81">
        <v>4.7784154025989904</v>
      </c>
      <c r="DH3907" s="81">
        <v>4.7784154025989904</v>
      </c>
      <c r="DI3907" s="81">
        <v>4.7784154025989904</v>
      </c>
      <c r="DJ3907" s="81">
        <v>2.3701124829167181E-8</v>
      </c>
      <c r="DL3907" s="81">
        <v>0</v>
      </c>
      <c r="DM3907" s="81">
        <v>1.1325381994261382E-7</v>
      </c>
      <c r="DN3907" s="81">
        <v>1.1325381994261382E-7</v>
      </c>
      <c r="DO3907" s="81">
        <v>0</v>
      </c>
      <c r="DP3907" s="81">
        <v>1.1325381994261382E-7</v>
      </c>
      <c r="DQ3907" s="81">
        <v>1.1325381994261382E-7</v>
      </c>
      <c r="DR3907" s="81">
        <v>0</v>
      </c>
      <c r="DS3907" s="81">
        <v>1.1325381994261382E-7</v>
      </c>
      <c r="DT3907" s="81">
        <v>1.1325381994261382E-7</v>
      </c>
      <c r="DU3907" s="81">
        <v>0</v>
      </c>
      <c r="DV3907" s="81">
        <v>1.1325381994261382E-7</v>
      </c>
      <c r="DW3907" s="81">
        <v>1.1325381994261382E-7</v>
      </c>
      <c r="GE3907" s="81" t="s">
        <v>449</v>
      </c>
      <c r="GF3907" s="81" t="s">
        <v>155</v>
      </c>
      <c r="GG3907" s="81" t="s">
        <v>480</v>
      </c>
      <c r="GH3907" s="81" t="s">
        <v>461</v>
      </c>
      <c r="GI3907" s="81">
        <v>2024</v>
      </c>
      <c r="GJ3907" s="81" t="s">
        <v>201</v>
      </c>
      <c r="GK3907" s="81">
        <v>233.23007680793961</v>
      </c>
      <c r="GL3907" s="81">
        <v>267.12711200000001</v>
      </c>
      <c r="GM3907" s="81">
        <v>2024</v>
      </c>
      <c r="GN3907" s="81" t="s">
        <v>173</v>
      </c>
      <c r="GO3907" s="81">
        <v>1.1148832299820636E-2</v>
      </c>
      <c r="GP3907" s="81">
        <v>10</v>
      </c>
      <c r="GQ3907" s="81">
        <v>0</v>
      </c>
      <c r="GR3907" s="81" t="s">
        <v>448</v>
      </c>
      <c r="GS3907" s="81">
        <v>1.1148832299820636E-2</v>
      </c>
      <c r="GT3907" s="81">
        <v>2.6002430136060051</v>
      </c>
      <c r="GU3907" s="81">
        <v>1.1148832299820636E-2</v>
      </c>
      <c r="GV3907" s="81">
        <v>2.6002430136060051</v>
      </c>
      <c r="GW3907" s="81">
        <v>1.1148832299820636E-2</v>
      </c>
      <c r="GX3907" s="81">
        <v>2.6002430136060051</v>
      </c>
      <c r="GY3907" s="81">
        <v>1.1148832299820636E-2</v>
      </c>
      <c r="GZ3907" s="81">
        <v>2.6002430136060051</v>
      </c>
    </row>
    <row r="3908" spans="98:208" x14ac:dyDescent="0.25">
      <c r="CT3908" s="81" t="s">
        <v>155</v>
      </c>
      <c r="CU3908" s="81" t="s">
        <v>477</v>
      </c>
      <c r="CV3908" s="81" t="s">
        <v>455</v>
      </c>
      <c r="CW3908" s="81">
        <v>2025</v>
      </c>
      <c r="CX3908" s="81">
        <v>0</v>
      </c>
      <c r="CY3908" s="81">
        <v>0</v>
      </c>
      <c r="CZ3908" s="81">
        <v>0</v>
      </c>
      <c r="DA3908" s="81">
        <v>0</v>
      </c>
      <c r="DB3908" s="81">
        <v>21835.978114130408</v>
      </c>
      <c r="DC3908" s="81">
        <v>428.60232122030089</v>
      </c>
      <c r="DD3908" s="81">
        <v>13939.560973457539</v>
      </c>
      <c r="DE3908" s="81">
        <v>7467.8148194525193</v>
      </c>
      <c r="DF3908" s="81">
        <v>4.7784154025989904</v>
      </c>
      <c r="DG3908" s="81">
        <v>4.7784154025989904</v>
      </c>
      <c r="DH3908" s="81">
        <v>4.7784154025989904</v>
      </c>
      <c r="DI3908" s="81">
        <v>4.7784154025989904</v>
      </c>
      <c r="DJ3908" s="81">
        <v>2.3701124829167181E-8</v>
      </c>
      <c r="DL3908" s="81">
        <v>0</v>
      </c>
      <c r="DM3908" s="81">
        <v>1.1325381994261382E-7</v>
      </c>
      <c r="DN3908" s="81">
        <v>1.1325381994261382E-7</v>
      </c>
      <c r="DO3908" s="81">
        <v>0</v>
      </c>
      <c r="DP3908" s="81">
        <v>1.1325381994261382E-7</v>
      </c>
      <c r="DQ3908" s="81">
        <v>1.1325381994261382E-7</v>
      </c>
      <c r="DR3908" s="81">
        <v>0</v>
      </c>
      <c r="DS3908" s="81">
        <v>1.1325381994261382E-7</v>
      </c>
      <c r="DT3908" s="81">
        <v>1.1325381994261382E-7</v>
      </c>
      <c r="DU3908" s="81">
        <v>0</v>
      </c>
      <c r="DV3908" s="81">
        <v>1.1325381994261382E-7</v>
      </c>
      <c r="DW3908" s="81">
        <v>1.1325381994261382E-7</v>
      </c>
      <c r="GE3908" s="81" t="s">
        <v>449</v>
      </c>
      <c r="GF3908" s="81" t="s">
        <v>155</v>
      </c>
      <c r="GG3908" s="81" t="s">
        <v>480</v>
      </c>
      <c r="GH3908" s="81" t="s">
        <v>461</v>
      </c>
      <c r="GI3908" s="81">
        <v>2025</v>
      </c>
      <c r="GJ3908" s="81" t="s">
        <v>201</v>
      </c>
      <c r="GK3908" s="81">
        <v>233.23007680793961</v>
      </c>
      <c r="GL3908" s="81">
        <v>267.12711200000001</v>
      </c>
      <c r="GM3908" s="81">
        <v>2025</v>
      </c>
      <c r="GN3908" s="81" t="s">
        <v>173</v>
      </c>
      <c r="GO3908" s="81">
        <v>1.1148832299820636E-2</v>
      </c>
      <c r="GP3908" s="81">
        <v>10</v>
      </c>
      <c r="GQ3908" s="81">
        <v>0</v>
      </c>
      <c r="GR3908" s="81" t="s">
        <v>448</v>
      </c>
      <c r="GS3908" s="81">
        <v>1.1148832299820636E-2</v>
      </c>
      <c r="GT3908" s="81">
        <v>2.6002430136060051</v>
      </c>
      <c r="GU3908" s="81">
        <v>1.1148832299820636E-2</v>
      </c>
      <c r="GV3908" s="81">
        <v>2.6002430136060051</v>
      </c>
      <c r="GW3908" s="81">
        <v>1.1148832299820636E-2</v>
      </c>
      <c r="GX3908" s="81">
        <v>2.6002430136060051</v>
      </c>
      <c r="GY3908" s="81">
        <v>1.1148832299820636E-2</v>
      </c>
      <c r="GZ3908" s="81">
        <v>2.6002430136060051</v>
      </c>
    </row>
    <row r="3909" spans="98:208" x14ac:dyDescent="0.25">
      <c r="CT3909" s="81" t="s">
        <v>155</v>
      </c>
      <c r="CU3909" s="81" t="s">
        <v>477</v>
      </c>
      <c r="CV3909" s="81" t="s">
        <v>455</v>
      </c>
      <c r="CW3909" s="81">
        <v>2026</v>
      </c>
      <c r="CX3909" s="81">
        <v>0</v>
      </c>
      <c r="CY3909" s="81">
        <v>0</v>
      </c>
      <c r="CZ3909" s="81">
        <v>0</v>
      </c>
      <c r="DA3909" s="81">
        <v>0</v>
      </c>
      <c r="DB3909" s="81">
        <v>21835.978114130408</v>
      </c>
      <c r="DC3909" s="81">
        <v>428.60232122030089</v>
      </c>
      <c r="DD3909" s="81">
        <v>13939.560973457539</v>
      </c>
      <c r="DE3909" s="81">
        <v>7467.8148194525193</v>
      </c>
      <c r="DF3909" s="81">
        <v>4.7784154025989904</v>
      </c>
      <c r="DG3909" s="81">
        <v>4.7784154025989904</v>
      </c>
      <c r="DH3909" s="81">
        <v>4.7784154025989904</v>
      </c>
      <c r="DI3909" s="81">
        <v>4.7784154025989904</v>
      </c>
      <c r="DJ3909" s="81">
        <v>2.3701124829167181E-8</v>
      </c>
      <c r="DL3909" s="81">
        <v>0</v>
      </c>
      <c r="DM3909" s="81">
        <v>1.1325381994261382E-7</v>
      </c>
      <c r="DN3909" s="81">
        <v>1.1325381994261382E-7</v>
      </c>
      <c r="DO3909" s="81">
        <v>0</v>
      </c>
      <c r="DP3909" s="81">
        <v>1.1325381994261382E-7</v>
      </c>
      <c r="DQ3909" s="81">
        <v>1.1325381994261382E-7</v>
      </c>
      <c r="DR3909" s="81">
        <v>0</v>
      </c>
      <c r="DS3909" s="81">
        <v>1.1325381994261382E-7</v>
      </c>
      <c r="DT3909" s="81">
        <v>1.1325381994261382E-7</v>
      </c>
      <c r="DU3909" s="81">
        <v>0</v>
      </c>
      <c r="DV3909" s="81">
        <v>1.1325381994261382E-7</v>
      </c>
      <c r="DW3909" s="81">
        <v>1.1325381994261382E-7</v>
      </c>
      <c r="GE3909" s="81" t="s">
        <v>449</v>
      </c>
      <c r="GF3909" s="81" t="s">
        <v>155</v>
      </c>
      <c r="GG3909" s="81" t="s">
        <v>480</v>
      </c>
      <c r="GH3909" s="81" t="s">
        <v>461</v>
      </c>
      <c r="GI3909" s="81">
        <v>2026</v>
      </c>
      <c r="GJ3909" s="81" t="s">
        <v>201</v>
      </c>
      <c r="GK3909" s="81">
        <v>233.23007680793961</v>
      </c>
      <c r="GL3909" s="81">
        <v>267.12711200000001</v>
      </c>
      <c r="GM3909" s="81">
        <v>2026</v>
      </c>
      <c r="GN3909" s="81" t="s">
        <v>173</v>
      </c>
      <c r="GO3909" s="81">
        <v>1.1148832299820636E-2</v>
      </c>
      <c r="GP3909" s="81">
        <v>10</v>
      </c>
      <c r="GQ3909" s="81">
        <v>0</v>
      </c>
      <c r="GR3909" s="81" t="s">
        <v>448</v>
      </c>
      <c r="GS3909" s="81">
        <v>1.1148832299820636E-2</v>
      </c>
      <c r="GT3909" s="81">
        <v>2.6002430136060051</v>
      </c>
      <c r="GU3909" s="81">
        <v>1.1148832299820636E-2</v>
      </c>
      <c r="GV3909" s="81">
        <v>2.6002430136060051</v>
      </c>
      <c r="GW3909" s="81">
        <v>1.1148832299820636E-2</v>
      </c>
      <c r="GX3909" s="81">
        <v>2.6002430136060051</v>
      </c>
      <c r="GY3909" s="81">
        <v>1.1148832299820636E-2</v>
      </c>
      <c r="GZ3909" s="81">
        <v>2.6002430136060051</v>
      </c>
    </row>
    <row r="3910" spans="98:208" x14ac:dyDescent="0.25">
      <c r="CT3910" s="81" t="s">
        <v>155</v>
      </c>
      <c r="CU3910" s="81" t="s">
        <v>477</v>
      </c>
      <c r="CV3910" s="81" t="s">
        <v>455</v>
      </c>
      <c r="CW3910" s="81">
        <v>2027</v>
      </c>
      <c r="CX3910" s="81">
        <v>0</v>
      </c>
      <c r="CY3910" s="81">
        <v>0</v>
      </c>
      <c r="CZ3910" s="81">
        <v>0</v>
      </c>
      <c r="DA3910" s="81">
        <v>0</v>
      </c>
      <c r="DB3910" s="81">
        <v>21835.978114130408</v>
      </c>
      <c r="DC3910" s="81">
        <v>428.60232122030089</v>
      </c>
      <c r="DD3910" s="81">
        <v>13939.560973457539</v>
      </c>
      <c r="DE3910" s="81">
        <v>7467.8148194525193</v>
      </c>
      <c r="DF3910" s="81">
        <v>4.7784154025989904</v>
      </c>
      <c r="DG3910" s="81">
        <v>4.7784154025989904</v>
      </c>
      <c r="DH3910" s="81">
        <v>4.7784154025989904</v>
      </c>
      <c r="DI3910" s="81">
        <v>4.7784154025989904</v>
      </c>
      <c r="DJ3910" s="81">
        <v>2.3701124829167181E-8</v>
      </c>
      <c r="DL3910" s="81">
        <v>0</v>
      </c>
      <c r="DM3910" s="81">
        <v>1.1325381994261382E-7</v>
      </c>
      <c r="DN3910" s="81">
        <v>1.1325381994261382E-7</v>
      </c>
      <c r="DO3910" s="81">
        <v>0</v>
      </c>
      <c r="DP3910" s="81">
        <v>1.1325381994261382E-7</v>
      </c>
      <c r="DQ3910" s="81">
        <v>1.1325381994261382E-7</v>
      </c>
      <c r="DR3910" s="81">
        <v>0</v>
      </c>
      <c r="DS3910" s="81">
        <v>1.1325381994261382E-7</v>
      </c>
      <c r="DT3910" s="81">
        <v>1.1325381994261382E-7</v>
      </c>
      <c r="DU3910" s="81">
        <v>0</v>
      </c>
      <c r="DV3910" s="81">
        <v>1.1325381994261382E-7</v>
      </c>
      <c r="DW3910" s="81">
        <v>1.1325381994261382E-7</v>
      </c>
      <c r="GE3910" s="81" t="s">
        <v>449</v>
      </c>
      <c r="GF3910" s="81" t="s">
        <v>155</v>
      </c>
      <c r="GG3910" s="81" t="s">
        <v>480</v>
      </c>
      <c r="GH3910" s="81" t="s">
        <v>461</v>
      </c>
      <c r="GI3910" s="81">
        <v>2027</v>
      </c>
      <c r="GJ3910" s="81" t="s">
        <v>201</v>
      </c>
      <c r="GK3910" s="81">
        <v>233.23007680793961</v>
      </c>
      <c r="GL3910" s="81">
        <v>267.12711200000001</v>
      </c>
      <c r="GM3910" s="81">
        <v>2027</v>
      </c>
      <c r="GN3910" s="81" t="s">
        <v>173</v>
      </c>
      <c r="GO3910" s="81">
        <v>1.1148832299820636E-2</v>
      </c>
      <c r="GP3910" s="81">
        <v>10</v>
      </c>
      <c r="GQ3910" s="81">
        <v>0</v>
      </c>
      <c r="GR3910" s="81" t="s">
        <v>448</v>
      </c>
      <c r="GS3910" s="81">
        <v>1.1148832299820636E-2</v>
      </c>
      <c r="GT3910" s="81">
        <v>2.6002430136060051</v>
      </c>
      <c r="GU3910" s="81">
        <v>1.1148832299820636E-2</v>
      </c>
      <c r="GV3910" s="81">
        <v>2.6002430136060051</v>
      </c>
      <c r="GW3910" s="81">
        <v>1.1148832299820636E-2</v>
      </c>
      <c r="GX3910" s="81">
        <v>2.6002430136060051</v>
      </c>
      <c r="GY3910" s="81">
        <v>1.1148832299820636E-2</v>
      </c>
      <c r="GZ3910" s="81">
        <v>2.6002430136060051</v>
      </c>
    </row>
    <row r="3911" spans="98:208" x14ac:dyDescent="0.25">
      <c r="CT3911" s="81" t="s">
        <v>155</v>
      </c>
      <c r="CU3911" s="81" t="s">
        <v>477</v>
      </c>
      <c r="CV3911" s="81" t="s">
        <v>455</v>
      </c>
      <c r="CW3911" s="81">
        <v>2028</v>
      </c>
      <c r="CX3911" s="81">
        <v>0</v>
      </c>
      <c r="CY3911" s="81">
        <v>0</v>
      </c>
      <c r="CZ3911" s="81">
        <v>0</v>
      </c>
      <c r="DA3911" s="81">
        <v>0</v>
      </c>
      <c r="DB3911" s="81">
        <v>22783.187028906901</v>
      </c>
      <c r="DC3911" s="81">
        <v>453.26096055716249</v>
      </c>
      <c r="DD3911" s="81">
        <v>14531.33568557207</v>
      </c>
      <c r="DE3911" s="81">
        <v>7798.5903827776219</v>
      </c>
      <c r="DF3911" s="81">
        <v>5.0533304373074204</v>
      </c>
      <c r="DG3911" s="81">
        <v>5.0533304373074204</v>
      </c>
      <c r="DH3911" s="81">
        <v>5.0533304373074204</v>
      </c>
      <c r="DI3911" s="81">
        <v>5.0533304373074204</v>
      </c>
      <c r="DJ3911" s="81">
        <v>2.3701124829167181E-8</v>
      </c>
      <c r="DL3911" s="81">
        <v>0</v>
      </c>
      <c r="DM3911" s="81">
        <v>1.1976961549765314E-7</v>
      </c>
      <c r="DN3911" s="81">
        <v>1.1976961549765314E-7</v>
      </c>
      <c r="DO3911" s="81">
        <v>0</v>
      </c>
      <c r="DP3911" s="81">
        <v>1.1976961549765314E-7</v>
      </c>
      <c r="DQ3911" s="81">
        <v>1.1976961549765314E-7</v>
      </c>
      <c r="DR3911" s="81">
        <v>0</v>
      </c>
      <c r="DS3911" s="81">
        <v>1.1976961549765314E-7</v>
      </c>
      <c r="DT3911" s="81">
        <v>1.1976961549765314E-7</v>
      </c>
      <c r="DU3911" s="81">
        <v>0</v>
      </c>
      <c r="DV3911" s="81">
        <v>1.1976961549765314E-7</v>
      </c>
      <c r="DW3911" s="81">
        <v>1.1976961549765314E-7</v>
      </c>
      <c r="GE3911" s="81" t="s">
        <v>449</v>
      </c>
      <c r="GF3911" s="81" t="s">
        <v>155</v>
      </c>
      <c r="GG3911" s="81" t="s">
        <v>480</v>
      </c>
      <c r="GH3911" s="81" t="s">
        <v>461</v>
      </c>
      <c r="GI3911" s="81">
        <v>2028</v>
      </c>
      <c r="GJ3911" s="81" t="s">
        <v>201</v>
      </c>
      <c r="GK3911" s="81">
        <v>247.27299216494751</v>
      </c>
      <c r="GL3911" s="81">
        <v>267.12711200000001</v>
      </c>
      <c r="GM3911" s="81">
        <v>2028</v>
      </c>
      <c r="GN3911" s="81" t="s">
        <v>173</v>
      </c>
      <c r="GO3911" s="81">
        <v>1.1148832299820636E-2</v>
      </c>
      <c r="GP3911" s="81">
        <v>10</v>
      </c>
      <c r="GQ3911" s="81">
        <v>0</v>
      </c>
      <c r="GR3911" s="81" t="s">
        <v>448</v>
      </c>
      <c r="GS3911" s="81">
        <v>1.1148832299820636E-2</v>
      </c>
      <c r="GT3911" s="81">
        <v>2.7568051219218619</v>
      </c>
      <c r="GU3911" s="81">
        <v>1.1148832299820636E-2</v>
      </c>
      <c r="GV3911" s="81">
        <v>2.7568051219218619</v>
      </c>
      <c r="GW3911" s="81">
        <v>1.1148832299820636E-2</v>
      </c>
      <c r="GX3911" s="81">
        <v>2.7568051219218619</v>
      </c>
      <c r="GY3911" s="81">
        <v>1.1148832299820636E-2</v>
      </c>
      <c r="GZ3911" s="81">
        <v>2.7568051219218619</v>
      </c>
    </row>
    <row r="3912" spans="98:208" x14ac:dyDescent="0.25">
      <c r="CT3912" s="81" t="s">
        <v>155</v>
      </c>
      <c r="CU3912" s="81" t="s">
        <v>477</v>
      </c>
      <c r="CV3912" s="81" t="s">
        <v>455</v>
      </c>
      <c r="CW3912" s="81">
        <v>2029</v>
      </c>
      <c r="CX3912" s="81">
        <v>0</v>
      </c>
      <c r="CY3912" s="81">
        <v>0</v>
      </c>
      <c r="CZ3912" s="81">
        <v>0</v>
      </c>
      <c r="DA3912" s="81">
        <v>0</v>
      </c>
      <c r="DB3912" s="81">
        <v>22783.187028906901</v>
      </c>
      <c r="DC3912" s="81">
        <v>453.26096055716249</v>
      </c>
      <c r="DD3912" s="81">
        <v>14531.33568557207</v>
      </c>
      <c r="DE3912" s="81">
        <v>7798.5903827776219</v>
      </c>
      <c r="DF3912" s="81">
        <v>5.0533304373074204</v>
      </c>
      <c r="DG3912" s="81">
        <v>5.0533304373074204</v>
      </c>
      <c r="DH3912" s="81">
        <v>5.0533304373074204</v>
      </c>
      <c r="DI3912" s="81">
        <v>5.0533304373074204</v>
      </c>
      <c r="DJ3912" s="81">
        <v>2.3701124829167181E-8</v>
      </c>
      <c r="DL3912" s="81">
        <v>0</v>
      </c>
      <c r="DM3912" s="81">
        <v>1.1976961549765314E-7</v>
      </c>
      <c r="DN3912" s="81">
        <v>1.1976961549765314E-7</v>
      </c>
      <c r="DO3912" s="81">
        <v>0</v>
      </c>
      <c r="DP3912" s="81">
        <v>1.1976961549765314E-7</v>
      </c>
      <c r="DQ3912" s="81">
        <v>1.1976961549765314E-7</v>
      </c>
      <c r="DR3912" s="81">
        <v>0</v>
      </c>
      <c r="DS3912" s="81">
        <v>1.1976961549765314E-7</v>
      </c>
      <c r="DT3912" s="81">
        <v>1.1976961549765314E-7</v>
      </c>
      <c r="DU3912" s="81">
        <v>0</v>
      </c>
      <c r="DV3912" s="81">
        <v>1.1976961549765314E-7</v>
      </c>
      <c r="DW3912" s="81">
        <v>1.1976961549765314E-7</v>
      </c>
      <c r="GE3912" s="81" t="s">
        <v>449</v>
      </c>
      <c r="GF3912" s="81" t="s">
        <v>155</v>
      </c>
      <c r="GG3912" s="81" t="s">
        <v>480</v>
      </c>
      <c r="GH3912" s="81" t="s">
        <v>461</v>
      </c>
      <c r="GI3912" s="81">
        <v>2029</v>
      </c>
      <c r="GJ3912" s="81" t="s">
        <v>201</v>
      </c>
      <c r="GK3912" s="81">
        <v>247.27299216494751</v>
      </c>
      <c r="GL3912" s="81">
        <v>267.12711200000001</v>
      </c>
      <c r="GM3912" s="81">
        <v>2029</v>
      </c>
      <c r="GN3912" s="81" t="s">
        <v>173</v>
      </c>
      <c r="GO3912" s="81">
        <v>1.1148832299820636E-2</v>
      </c>
      <c r="GP3912" s="81">
        <v>10</v>
      </c>
      <c r="GQ3912" s="81">
        <v>0</v>
      </c>
      <c r="GR3912" s="81" t="s">
        <v>448</v>
      </c>
      <c r="GS3912" s="81">
        <v>1.1148832299820636E-2</v>
      </c>
      <c r="GT3912" s="81">
        <v>2.7568051219218619</v>
      </c>
      <c r="GU3912" s="81">
        <v>1.1148832299820636E-2</v>
      </c>
      <c r="GV3912" s="81">
        <v>2.7568051219218619</v>
      </c>
      <c r="GW3912" s="81">
        <v>1.1148832299820636E-2</v>
      </c>
      <c r="GX3912" s="81">
        <v>2.7568051219218619</v>
      </c>
      <c r="GY3912" s="81">
        <v>1.1148832299820636E-2</v>
      </c>
      <c r="GZ3912" s="81">
        <v>2.7568051219218619</v>
      </c>
    </row>
    <row r="3913" spans="98:208" x14ac:dyDescent="0.25">
      <c r="CT3913" s="81" t="s">
        <v>155</v>
      </c>
      <c r="CU3913" s="81" t="s">
        <v>477</v>
      </c>
      <c r="CV3913" s="81" t="s">
        <v>455</v>
      </c>
      <c r="CW3913" s="81">
        <v>2030</v>
      </c>
      <c r="CX3913" s="81">
        <v>0</v>
      </c>
      <c r="CY3913" s="81">
        <v>0</v>
      </c>
      <c r="CZ3913" s="81">
        <v>0</v>
      </c>
      <c r="DA3913" s="81">
        <v>0</v>
      </c>
      <c r="DB3913" s="81">
        <v>22783.187028906901</v>
      </c>
      <c r="DC3913" s="81">
        <v>453.26096055716249</v>
      </c>
      <c r="DD3913" s="81">
        <v>14531.33568557207</v>
      </c>
      <c r="DE3913" s="81">
        <v>7798.5903827776219</v>
      </c>
      <c r="DF3913" s="81">
        <v>0</v>
      </c>
      <c r="DG3913" s="81">
        <v>5.0533304373074204</v>
      </c>
      <c r="DH3913" s="81">
        <v>5.0533304373074204</v>
      </c>
      <c r="DI3913" s="81">
        <v>5.0533304373074204</v>
      </c>
      <c r="DJ3913" s="81">
        <v>2.3701124829167181E-8</v>
      </c>
      <c r="DL3913" s="81">
        <v>0</v>
      </c>
      <c r="DM3913" s="81">
        <v>0</v>
      </c>
      <c r="DN3913" s="81">
        <v>0</v>
      </c>
      <c r="DO3913" s="81">
        <v>0</v>
      </c>
      <c r="DP3913" s="81">
        <v>1.1976961549765314E-7</v>
      </c>
      <c r="DQ3913" s="81">
        <v>1.1976961549765314E-7</v>
      </c>
      <c r="DR3913" s="81">
        <v>0</v>
      </c>
      <c r="DS3913" s="81">
        <v>1.1976961549765314E-7</v>
      </c>
      <c r="DT3913" s="81">
        <v>1.1976961549765314E-7</v>
      </c>
      <c r="DU3913" s="81">
        <v>0</v>
      </c>
      <c r="DV3913" s="81">
        <v>1.1976961549765314E-7</v>
      </c>
      <c r="DW3913" s="81">
        <v>1.1976961549765314E-7</v>
      </c>
      <c r="GE3913" s="81" t="s">
        <v>449</v>
      </c>
      <c r="GF3913" s="81" t="s">
        <v>155</v>
      </c>
      <c r="GG3913" s="81" t="s">
        <v>480</v>
      </c>
      <c r="GH3913" s="81" t="s">
        <v>461</v>
      </c>
      <c r="GI3913" s="81">
        <v>2030</v>
      </c>
      <c r="GJ3913" s="81" t="s">
        <v>201</v>
      </c>
      <c r="GK3913" s="81">
        <v>247.27299216494751</v>
      </c>
      <c r="GL3913" s="81">
        <v>267.12711200000001</v>
      </c>
      <c r="GM3913" s="81">
        <v>2030</v>
      </c>
      <c r="GN3913" s="81" t="s">
        <v>173</v>
      </c>
      <c r="GO3913" s="81">
        <v>1.1148832299820636E-2</v>
      </c>
      <c r="GP3913" s="81">
        <v>10</v>
      </c>
      <c r="GQ3913" s="81">
        <v>0</v>
      </c>
      <c r="GR3913" s="81" t="s">
        <v>448</v>
      </c>
      <c r="GS3913" s="81">
        <v>0</v>
      </c>
      <c r="GT3913" s="81">
        <v>0</v>
      </c>
      <c r="GU3913" s="81">
        <v>1.1148832299820636E-2</v>
      </c>
      <c r="GV3913" s="81">
        <v>2.7568051219218619</v>
      </c>
      <c r="GW3913" s="81">
        <v>1.1148832299820636E-2</v>
      </c>
      <c r="GX3913" s="81">
        <v>2.7568051219218619</v>
      </c>
      <c r="GY3913" s="81">
        <v>1.1148832299820636E-2</v>
      </c>
      <c r="GZ3913" s="81">
        <v>2.7568051219218619</v>
      </c>
    </row>
    <row r="3914" spans="98:208" x14ac:dyDescent="0.25">
      <c r="CT3914" s="81" t="s">
        <v>155</v>
      </c>
      <c r="CU3914" s="81" t="s">
        <v>477</v>
      </c>
      <c r="CV3914" s="81" t="s">
        <v>455</v>
      </c>
      <c r="CW3914" s="81">
        <v>2031</v>
      </c>
      <c r="CX3914" s="81">
        <v>0</v>
      </c>
      <c r="CY3914" s="81">
        <v>0</v>
      </c>
      <c r="CZ3914" s="81">
        <v>0</v>
      </c>
      <c r="DA3914" s="81">
        <v>0</v>
      </c>
      <c r="DB3914" s="81">
        <v>22783.187028906901</v>
      </c>
      <c r="DC3914" s="81">
        <v>453.26096055716249</v>
      </c>
      <c r="DD3914" s="81">
        <v>14531.33568557207</v>
      </c>
      <c r="DE3914" s="81">
        <v>7798.5903827776219</v>
      </c>
      <c r="DF3914" s="81">
        <v>0</v>
      </c>
      <c r="DG3914" s="81">
        <v>0</v>
      </c>
      <c r="DH3914" s="81">
        <v>5.0533304373074204</v>
      </c>
      <c r="DI3914" s="81">
        <v>5.0533304373074204</v>
      </c>
      <c r="DJ3914" s="81">
        <v>2.3701124829167181E-8</v>
      </c>
      <c r="DL3914" s="81">
        <v>0</v>
      </c>
      <c r="DM3914" s="81">
        <v>0</v>
      </c>
      <c r="DN3914" s="81">
        <v>0</v>
      </c>
      <c r="DO3914" s="81">
        <v>0</v>
      </c>
      <c r="DP3914" s="81">
        <v>0</v>
      </c>
      <c r="DQ3914" s="81">
        <v>0</v>
      </c>
      <c r="DR3914" s="81">
        <v>0</v>
      </c>
      <c r="DS3914" s="81">
        <v>1.1976961549765314E-7</v>
      </c>
      <c r="DT3914" s="81">
        <v>1.1976961549765314E-7</v>
      </c>
      <c r="DU3914" s="81">
        <v>0</v>
      </c>
      <c r="DV3914" s="81">
        <v>1.1976961549765314E-7</v>
      </c>
      <c r="DW3914" s="81">
        <v>1.1976961549765314E-7</v>
      </c>
      <c r="GE3914" s="81" t="s">
        <v>449</v>
      </c>
      <c r="GF3914" s="81" t="s">
        <v>155</v>
      </c>
      <c r="GG3914" s="81" t="s">
        <v>480</v>
      </c>
      <c r="GH3914" s="81" t="s">
        <v>461</v>
      </c>
      <c r="GI3914" s="81">
        <v>2031</v>
      </c>
      <c r="GJ3914" s="81" t="s">
        <v>201</v>
      </c>
      <c r="GK3914" s="81">
        <v>247.27299216494751</v>
      </c>
      <c r="GL3914" s="81">
        <v>267.12711200000001</v>
      </c>
      <c r="GM3914" s="81">
        <v>2031</v>
      </c>
      <c r="GN3914" s="81" t="s">
        <v>173</v>
      </c>
      <c r="GO3914" s="81">
        <v>1.1148832299820636E-2</v>
      </c>
      <c r="GP3914" s="81">
        <v>10</v>
      </c>
      <c r="GQ3914" s="81">
        <v>0</v>
      </c>
      <c r="GR3914" s="81" t="s">
        <v>448</v>
      </c>
      <c r="GS3914" s="81">
        <v>0</v>
      </c>
      <c r="GT3914" s="81">
        <v>0</v>
      </c>
      <c r="GU3914" s="81">
        <v>0</v>
      </c>
      <c r="GV3914" s="81">
        <v>0</v>
      </c>
      <c r="GW3914" s="81">
        <v>1.1148832299820636E-2</v>
      </c>
      <c r="GX3914" s="81">
        <v>2.7568051219218619</v>
      </c>
      <c r="GY3914" s="81">
        <v>1.1148832299820636E-2</v>
      </c>
      <c r="GZ3914" s="81">
        <v>2.7568051219218619</v>
      </c>
    </row>
    <row r="3915" spans="98:208" x14ac:dyDescent="0.25">
      <c r="CT3915" s="81" t="s">
        <v>155</v>
      </c>
      <c r="CU3915" s="81" t="s">
        <v>477</v>
      </c>
      <c r="CV3915" s="81" t="s">
        <v>455</v>
      </c>
      <c r="CW3915" s="81">
        <v>2032</v>
      </c>
      <c r="CX3915" s="81">
        <v>0</v>
      </c>
      <c r="CY3915" s="81">
        <v>0</v>
      </c>
      <c r="CZ3915" s="81">
        <v>0</v>
      </c>
      <c r="DA3915" s="81">
        <v>0</v>
      </c>
      <c r="DB3915" s="81">
        <v>22783.187028906901</v>
      </c>
      <c r="DC3915" s="81">
        <v>453.26096055716249</v>
      </c>
      <c r="DD3915" s="81">
        <v>14531.33568557207</v>
      </c>
      <c r="DE3915" s="81">
        <v>7798.5903827776219</v>
      </c>
      <c r="DF3915" s="81">
        <v>0</v>
      </c>
      <c r="DG3915" s="81">
        <v>0</v>
      </c>
      <c r="DH3915" s="81">
        <v>0</v>
      </c>
      <c r="DI3915" s="81">
        <v>5.0533304373074204</v>
      </c>
      <c r="DJ3915" s="81">
        <v>2.3701124829167181E-8</v>
      </c>
      <c r="DL3915" s="81">
        <v>0</v>
      </c>
      <c r="DM3915" s="81">
        <v>0</v>
      </c>
      <c r="DN3915" s="81">
        <v>0</v>
      </c>
      <c r="DO3915" s="81">
        <v>0</v>
      </c>
      <c r="DP3915" s="81">
        <v>0</v>
      </c>
      <c r="DQ3915" s="81">
        <v>0</v>
      </c>
      <c r="DR3915" s="81">
        <v>0</v>
      </c>
      <c r="DS3915" s="81">
        <v>0</v>
      </c>
      <c r="DT3915" s="81">
        <v>0</v>
      </c>
      <c r="DU3915" s="81">
        <v>0</v>
      </c>
      <c r="DV3915" s="81">
        <v>1.1976961549765314E-7</v>
      </c>
      <c r="DW3915" s="81">
        <v>1.1976961549765314E-7</v>
      </c>
      <c r="GE3915" s="81" t="s">
        <v>449</v>
      </c>
      <c r="GF3915" s="81" t="s">
        <v>155</v>
      </c>
      <c r="GG3915" s="81" t="s">
        <v>480</v>
      </c>
      <c r="GH3915" s="81" t="s">
        <v>461</v>
      </c>
      <c r="GI3915" s="81">
        <v>2032</v>
      </c>
      <c r="GJ3915" s="81" t="s">
        <v>201</v>
      </c>
      <c r="GK3915" s="81">
        <v>247.27299216494751</v>
      </c>
      <c r="GL3915" s="81">
        <v>267.12711200000001</v>
      </c>
      <c r="GM3915" s="81">
        <v>2032</v>
      </c>
      <c r="GN3915" s="81" t="s">
        <v>173</v>
      </c>
      <c r="GO3915" s="81">
        <v>1.1148832299820636E-2</v>
      </c>
      <c r="GP3915" s="81">
        <v>10</v>
      </c>
      <c r="GQ3915" s="81">
        <v>0</v>
      </c>
      <c r="GR3915" s="81" t="s">
        <v>448</v>
      </c>
      <c r="GS3915" s="81">
        <v>0</v>
      </c>
      <c r="GT3915" s="81">
        <v>0</v>
      </c>
      <c r="GU3915" s="81">
        <v>0</v>
      </c>
      <c r="GV3915" s="81">
        <v>0</v>
      </c>
      <c r="GW3915" s="81">
        <v>0</v>
      </c>
      <c r="GX3915" s="81">
        <v>0</v>
      </c>
      <c r="GY3915" s="81">
        <v>1.1148832299820636E-2</v>
      </c>
      <c r="GZ3915" s="81">
        <v>2.7568051219218619</v>
      </c>
    </row>
    <row r="3916" spans="98:208" x14ac:dyDescent="0.25">
      <c r="CT3916" s="81" t="s">
        <v>155</v>
      </c>
      <c r="CU3916" s="81" t="s">
        <v>478</v>
      </c>
      <c r="CV3916" s="81" t="s">
        <v>457</v>
      </c>
      <c r="CW3916" s="81">
        <v>2020</v>
      </c>
      <c r="CX3916" s="81">
        <v>0</v>
      </c>
      <c r="CY3916" s="81">
        <v>0</v>
      </c>
      <c r="CZ3916" s="81">
        <v>0</v>
      </c>
      <c r="DA3916" s="81">
        <v>0</v>
      </c>
      <c r="DB3916" s="81">
        <v>14146.130641332729</v>
      </c>
      <c r="DC3916" s="81">
        <v>222.22942162783389</v>
      </c>
      <c r="DD3916" s="81">
        <v>8585.7228092480746</v>
      </c>
      <c r="DE3916" s="81">
        <v>5338.1784104568251</v>
      </c>
      <c r="DF3916" s="81">
        <v>2.4775985538148531</v>
      </c>
      <c r="DG3916" s="81">
        <v>0</v>
      </c>
      <c r="DH3916" s="81">
        <v>0</v>
      </c>
      <c r="DI3916" s="81">
        <v>0</v>
      </c>
      <c r="DJ3916" s="81">
        <v>4.4513142717343689E-6</v>
      </c>
      <c r="DL3916" s="81">
        <v>0</v>
      </c>
      <c r="DM3916" s="81">
        <v>1.1028569802224488E-5</v>
      </c>
      <c r="DN3916" s="81">
        <v>1.1028569802224488E-5</v>
      </c>
      <c r="DO3916" s="81">
        <v>0</v>
      </c>
      <c r="DP3916" s="81">
        <v>0</v>
      </c>
      <c r="DQ3916" s="81">
        <v>0</v>
      </c>
      <c r="DR3916" s="81">
        <v>0</v>
      </c>
      <c r="DS3916" s="81">
        <v>0</v>
      </c>
      <c r="DT3916" s="81">
        <v>0</v>
      </c>
      <c r="DU3916" s="81">
        <v>0</v>
      </c>
      <c r="DV3916" s="81">
        <v>0</v>
      </c>
      <c r="DW3916" s="81">
        <v>0</v>
      </c>
      <c r="GE3916" s="81" t="s">
        <v>449</v>
      </c>
      <c r="GF3916" s="81" t="s">
        <v>155</v>
      </c>
      <c r="GG3916" s="81" t="s">
        <v>480</v>
      </c>
      <c r="GH3916" s="81" t="s">
        <v>451</v>
      </c>
      <c r="GI3916" s="81">
        <v>2021</v>
      </c>
      <c r="GJ3916" s="81" t="s">
        <v>201</v>
      </c>
      <c r="GK3916" s="81">
        <v>222.22942162783491</v>
      </c>
      <c r="GL3916" s="81">
        <v>267.12711200000001</v>
      </c>
      <c r="GM3916" s="81">
        <v>2021</v>
      </c>
      <c r="GN3916" s="81" t="s">
        <v>173</v>
      </c>
      <c r="GO3916" s="81">
        <v>1.1148832299820636E-2</v>
      </c>
      <c r="GP3916" s="81">
        <v>10</v>
      </c>
      <c r="GQ3916" s="81">
        <v>0</v>
      </c>
      <c r="GR3916" s="81" t="s">
        <v>448</v>
      </c>
      <c r="GS3916" s="81">
        <v>1.1148832299820636E-2</v>
      </c>
      <c r="GT3916" s="81">
        <v>2.4775985538148646</v>
      </c>
      <c r="GU3916" s="81">
        <v>1.1148832299820636E-2</v>
      </c>
      <c r="GV3916" s="81">
        <v>2.4775985538148646</v>
      </c>
      <c r="GW3916" s="81">
        <v>0</v>
      </c>
      <c r="GX3916" s="81">
        <v>0</v>
      </c>
      <c r="GY3916" s="81">
        <v>0</v>
      </c>
      <c r="GZ3916" s="81">
        <v>0</v>
      </c>
    </row>
    <row r="3917" spans="98:208" x14ac:dyDescent="0.25">
      <c r="CT3917" s="81" t="s">
        <v>155</v>
      </c>
      <c r="CU3917" s="81" t="s">
        <v>478</v>
      </c>
      <c r="CV3917" s="81" t="s">
        <v>457</v>
      </c>
      <c r="CW3917" s="81">
        <v>2021</v>
      </c>
      <c r="CX3917" s="81">
        <v>0</v>
      </c>
      <c r="CY3917" s="81">
        <v>0</v>
      </c>
      <c r="CZ3917" s="81">
        <v>0</v>
      </c>
      <c r="DA3917" s="81">
        <v>0</v>
      </c>
      <c r="DB3917" s="81">
        <v>14146.130641332729</v>
      </c>
      <c r="DC3917" s="81">
        <v>222.22942162783389</v>
      </c>
      <c r="DD3917" s="81">
        <v>8585.7228092480746</v>
      </c>
      <c r="DE3917" s="81">
        <v>5338.1784104568251</v>
      </c>
      <c r="DF3917" s="81">
        <v>2.4775985538148531</v>
      </c>
      <c r="DG3917" s="81">
        <v>2.4775985538148531</v>
      </c>
      <c r="DH3917" s="81">
        <v>0</v>
      </c>
      <c r="DI3917" s="81">
        <v>0</v>
      </c>
      <c r="DJ3917" s="81">
        <v>4.4513142717343689E-6</v>
      </c>
      <c r="DL3917" s="81">
        <v>0</v>
      </c>
      <c r="DM3917" s="81">
        <v>1.1028569802224488E-5</v>
      </c>
      <c r="DN3917" s="81">
        <v>1.1028569802224488E-5</v>
      </c>
      <c r="DO3917" s="81">
        <v>0</v>
      </c>
      <c r="DP3917" s="81">
        <v>1.1028569802224488E-5</v>
      </c>
      <c r="DQ3917" s="81">
        <v>1.1028569802224488E-5</v>
      </c>
      <c r="DR3917" s="81">
        <v>0</v>
      </c>
      <c r="DS3917" s="81">
        <v>0</v>
      </c>
      <c r="DT3917" s="81">
        <v>0</v>
      </c>
      <c r="DU3917" s="81">
        <v>0</v>
      </c>
      <c r="DV3917" s="81">
        <v>0</v>
      </c>
      <c r="DW3917" s="81">
        <v>0</v>
      </c>
      <c r="GE3917" s="81" t="s">
        <v>449</v>
      </c>
      <c r="GF3917" s="81" t="s">
        <v>155</v>
      </c>
      <c r="GG3917" s="81" t="s">
        <v>480</v>
      </c>
      <c r="GH3917" s="81" t="s">
        <v>451</v>
      </c>
      <c r="GI3917" s="81">
        <v>2022</v>
      </c>
      <c r="GJ3917" s="81" t="s">
        <v>201</v>
      </c>
      <c r="GK3917" s="81">
        <v>222.22942162783491</v>
      </c>
      <c r="GL3917" s="81">
        <v>267.12711200000001</v>
      </c>
      <c r="GM3917" s="81">
        <v>2022</v>
      </c>
      <c r="GN3917" s="81" t="s">
        <v>173</v>
      </c>
      <c r="GO3917" s="81">
        <v>1.1148832299820636E-2</v>
      </c>
      <c r="GP3917" s="81">
        <v>10</v>
      </c>
      <c r="GQ3917" s="81">
        <v>0</v>
      </c>
      <c r="GR3917" s="81" t="s">
        <v>448</v>
      </c>
      <c r="GS3917" s="81">
        <v>1.1148832299820636E-2</v>
      </c>
      <c r="GT3917" s="81">
        <v>2.4775985538148646</v>
      </c>
      <c r="GU3917" s="81">
        <v>1.1148832299820636E-2</v>
      </c>
      <c r="GV3917" s="81">
        <v>2.4775985538148646</v>
      </c>
      <c r="GW3917" s="81">
        <v>1.1148832299820636E-2</v>
      </c>
      <c r="GX3917" s="81">
        <v>2.4775985538148646</v>
      </c>
      <c r="GY3917" s="81">
        <v>0</v>
      </c>
      <c r="GZ3917" s="81">
        <v>0</v>
      </c>
    </row>
    <row r="3918" spans="98:208" x14ac:dyDescent="0.25">
      <c r="CT3918" s="81" t="s">
        <v>155</v>
      </c>
      <c r="CU3918" s="81" t="s">
        <v>478</v>
      </c>
      <c r="CV3918" s="81" t="s">
        <v>457</v>
      </c>
      <c r="CW3918" s="81">
        <v>2022</v>
      </c>
      <c r="CX3918" s="81">
        <v>0</v>
      </c>
      <c r="CY3918" s="81">
        <v>0</v>
      </c>
      <c r="CZ3918" s="81">
        <v>0</v>
      </c>
      <c r="DA3918" s="81">
        <v>0</v>
      </c>
      <c r="DB3918" s="81">
        <v>14146.130641332729</v>
      </c>
      <c r="DC3918" s="81">
        <v>222.22942162783389</v>
      </c>
      <c r="DD3918" s="81">
        <v>8585.7228092480746</v>
      </c>
      <c r="DE3918" s="81">
        <v>5338.1784104568251</v>
      </c>
      <c r="DF3918" s="81">
        <v>2.4775985538148531</v>
      </c>
      <c r="DG3918" s="81">
        <v>2.4775985538148531</v>
      </c>
      <c r="DH3918" s="81">
        <v>2.4775985538148531</v>
      </c>
      <c r="DI3918" s="81">
        <v>0</v>
      </c>
      <c r="DJ3918" s="81">
        <v>4.4513142717343689E-6</v>
      </c>
      <c r="DL3918" s="81">
        <v>0</v>
      </c>
      <c r="DM3918" s="81">
        <v>1.1028569802224488E-5</v>
      </c>
      <c r="DN3918" s="81">
        <v>1.1028569802224488E-5</v>
      </c>
      <c r="DO3918" s="81">
        <v>0</v>
      </c>
      <c r="DP3918" s="81">
        <v>1.1028569802224488E-5</v>
      </c>
      <c r="DQ3918" s="81">
        <v>1.1028569802224488E-5</v>
      </c>
      <c r="DR3918" s="81">
        <v>0</v>
      </c>
      <c r="DS3918" s="81">
        <v>1.1028569802224488E-5</v>
      </c>
      <c r="DT3918" s="81">
        <v>1.1028569802224488E-5</v>
      </c>
      <c r="DU3918" s="81">
        <v>0</v>
      </c>
      <c r="DV3918" s="81">
        <v>0</v>
      </c>
      <c r="DW3918" s="81">
        <v>0</v>
      </c>
      <c r="GE3918" s="81" t="s">
        <v>449</v>
      </c>
      <c r="GF3918" s="81" t="s">
        <v>155</v>
      </c>
      <c r="GG3918" s="81" t="s">
        <v>480</v>
      </c>
      <c r="GH3918" s="81" t="s">
        <v>451</v>
      </c>
      <c r="GI3918" s="81">
        <v>2023</v>
      </c>
      <c r="GJ3918" s="81" t="s">
        <v>201</v>
      </c>
      <c r="GK3918" s="81">
        <v>233.2300768079437</v>
      </c>
      <c r="GL3918" s="81">
        <v>267.12711200000001</v>
      </c>
      <c r="GM3918" s="81">
        <v>2023</v>
      </c>
      <c r="GN3918" s="81" t="s">
        <v>173</v>
      </c>
      <c r="GO3918" s="81">
        <v>1.1148832299820636E-2</v>
      </c>
      <c r="GP3918" s="81">
        <v>10</v>
      </c>
      <c r="GQ3918" s="81">
        <v>0</v>
      </c>
      <c r="GR3918" s="81" t="s">
        <v>448</v>
      </c>
      <c r="GS3918" s="81">
        <v>1.1148832299820636E-2</v>
      </c>
      <c r="GT3918" s="81">
        <v>2.6002430136060508</v>
      </c>
      <c r="GU3918" s="81">
        <v>1.1148832299820636E-2</v>
      </c>
      <c r="GV3918" s="81">
        <v>2.6002430136060508</v>
      </c>
      <c r="GW3918" s="81">
        <v>1.1148832299820636E-2</v>
      </c>
      <c r="GX3918" s="81">
        <v>2.6002430136060508</v>
      </c>
      <c r="GY3918" s="81">
        <v>1.1148832299820636E-2</v>
      </c>
      <c r="GZ3918" s="81">
        <v>2.6002430136060508</v>
      </c>
    </row>
    <row r="3919" spans="98:208" x14ac:dyDescent="0.25">
      <c r="CT3919" s="81" t="s">
        <v>155</v>
      </c>
      <c r="CU3919" s="81" t="s">
        <v>478</v>
      </c>
      <c r="CV3919" s="81" t="s">
        <v>457</v>
      </c>
      <c r="CW3919" s="81">
        <v>2023</v>
      </c>
      <c r="CX3919" s="81">
        <v>0</v>
      </c>
      <c r="CY3919" s="81">
        <v>0</v>
      </c>
      <c r="CZ3919" s="81">
        <v>0</v>
      </c>
      <c r="DA3919" s="81">
        <v>0</v>
      </c>
      <c r="DB3919" s="81">
        <v>14664.63755643685</v>
      </c>
      <c r="DC3919" s="81">
        <v>233.23007680794271</v>
      </c>
      <c r="DD3919" s="81">
        <v>8896.5159934287294</v>
      </c>
      <c r="DE3919" s="81">
        <v>5534.8914862001766</v>
      </c>
      <c r="DF3919" s="81">
        <v>2.6002430136060397</v>
      </c>
      <c r="DG3919" s="81">
        <v>2.6002430136060397</v>
      </c>
      <c r="DH3919" s="81">
        <v>2.6002430136060397</v>
      </c>
      <c r="DI3919" s="81">
        <v>2.6002430136060397</v>
      </c>
      <c r="DJ3919" s="81">
        <v>4.4513142717343689E-6</v>
      </c>
      <c r="DL3919" s="81">
        <v>0</v>
      </c>
      <c r="DM3919" s="81">
        <v>1.1574498836442149E-5</v>
      </c>
      <c r="DN3919" s="81">
        <v>1.1574498836442149E-5</v>
      </c>
      <c r="DO3919" s="81">
        <v>0</v>
      </c>
      <c r="DP3919" s="81">
        <v>1.1574498836442149E-5</v>
      </c>
      <c r="DQ3919" s="81">
        <v>1.1574498836442149E-5</v>
      </c>
      <c r="DR3919" s="81">
        <v>0</v>
      </c>
      <c r="DS3919" s="81">
        <v>1.1574498836442149E-5</v>
      </c>
      <c r="DT3919" s="81">
        <v>1.1574498836442149E-5</v>
      </c>
      <c r="DU3919" s="81">
        <v>0</v>
      </c>
      <c r="DV3919" s="81">
        <v>1.1574498836442149E-5</v>
      </c>
      <c r="DW3919" s="81">
        <v>1.1574498836442149E-5</v>
      </c>
      <c r="GE3919" s="81" t="s">
        <v>449</v>
      </c>
      <c r="GF3919" s="81" t="s">
        <v>155</v>
      </c>
      <c r="GG3919" s="81" t="s">
        <v>480</v>
      </c>
      <c r="GH3919" s="81" t="s">
        <v>451</v>
      </c>
      <c r="GI3919" s="81">
        <v>2024</v>
      </c>
      <c r="GJ3919" s="81" t="s">
        <v>201</v>
      </c>
      <c r="GK3919" s="81">
        <v>233.2300768079437</v>
      </c>
      <c r="GL3919" s="81">
        <v>267.12711200000001</v>
      </c>
      <c r="GM3919" s="81">
        <v>2024</v>
      </c>
      <c r="GN3919" s="81" t="s">
        <v>173</v>
      </c>
      <c r="GO3919" s="81">
        <v>1.1148832299820636E-2</v>
      </c>
      <c r="GP3919" s="81">
        <v>10</v>
      </c>
      <c r="GQ3919" s="81">
        <v>0</v>
      </c>
      <c r="GR3919" s="81" t="s">
        <v>448</v>
      </c>
      <c r="GS3919" s="81">
        <v>1.1148832299820636E-2</v>
      </c>
      <c r="GT3919" s="81">
        <v>2.6002430136060508</v>
      </c>
      <c r="GU3919" s="81">
        <v>1.1148832299820636E-2</v>
      </c>
      <c r="GV3919" s="81">
        <v>2.6002430136060508</v>
      </c>
      <c r="GW3919" s="81">
        <v>1.1148832299820636E-2</v>
      </c>
      <c r="GX3919" s="81">
        <v>2.6002430136060508</v>
      </c>
      <c r="GY3919" s="81">
        <v>1.1148832299820636E-2</v>
      </c>
      <c r="GZ3919" s="81">
        <v>2.6002430136060508</v>
      </c>
    </row>
    <row r="3920" spans="98:208" x14ac:dyDescent="0.25">
      <c r="CT3920" s="81" t="s">
        <v>155</v>
      </c>
      <c r="CU3920" s="81" t="s">
        <v>478</v>
      </c>
      <c r="CV3920" s="81" t="s">
        <v>457</v>
      </c>
      <c r="CW3920" s="81">
        <v>2024</v>
      </c>
      <c r="CX3920" s="81">
        <v>0</v>
      </c>
      <c r="CY3920" s="81">
        <v>0</v>
      </c>
      <c r="CZ3920" s="81">
        <v>0</v>
      </c>
      <c r="DA3920" s="81">
        <v>0</v>
      </c>
      <c r="DB3920" s="81">
        <v>14664.63755643685</v>
      </c>
      <c r="DC3920" s="81">
        <v>233.23007680794271</v>
      </c>
      <c r="DD3920" s="81">
        <v>8896.5159934287294</v>
      </c>
      <c r="DE3920" s="81">
        <v>5534.8914862001766</v>
      </c>
      <c r="DF3920" s="81">
        <v>2.6002430136060397</v>
      </c>
      <c r="DG3920" s="81">
        <v>2.6002430136060397</v>
      </c>
      <c r="DH3920" s="81">
        <v>2.6002430136060397</v>
      </c>
      <c r="DI3920" s="81">
        <v>2.6002430136060397</v>
      </c>
      <c r="DJ3920" s="81">
        <v>4.4513142717343689E-6</v>
      </c>
      <c r="DL3920" s="81">
        <v>0</v>
      </c>
      <c r="DM3920" s="81">
        <v>1.1574498836442149E-5</v>
      </c>
      <c r="DN3920" s="81">
        <v>1.1574498836442149E-5</v>
      </c>
      <c r="DO3920" s="81">
        <v>0</v>
      </c>
      <c r="DP3920" s="81">
        <v>1.1574498836442149E-5</v>
      </c>
      <c r="DQ3920" s="81">
        <v>1.1574498836442149E-5</v>
      </c>
      <c r="DR3920" s="81">
        <v>0</v>
      </c>
      <c r="DS3920" s="81">
        <v>1.1574498836442149E-5</v>
      </c>
      <c r="DT3920" s="81">
        <v>1.1574498836442149E-5</v>
      </c>
      <c r="DU3920" s="81">
        <v>0</v>
      </c>
      <c r="DV3920" s="81">
        <v>1.1574498836442149E-5</v>
      </c>
      <c r="DW3920" s="81">
        <v>1.1574498836442149E-5</v>
      </c>
      <c r="GE3920" s="81" t="s">
        <v>449</v>
      </c>
      <c r="GF3920" s="81" t="s">
        <v>155</v>
      </c>
      <c r="GG3920" s="81" t="s">
        <v>480</v>
      </c>
      <c r="GH3920" s="81" t="s">
        <v>451</v>
      </c>
      <c r="GI3920" s="81">
        <v>2025</v>
      </c>
      <c r="GJ3920" s="81" t="s">
        <v>201</v>
      </c>
      <c r="GK3920" s="81">
        <v>233.2300768079437</v>
      </c>
      <c r="GL3920" s="81">
        <v>267.12711200000001</v>
      </c>
      <c r="GM3920" s="81">
        <v>2025</v>
      </c>
      <c r="GN3920" s="81" t="s">
        <v>173</v>
      </c>
      <c r="GO3920" s="81">
        <v>1.1148832299820636E-2</v>
      </c>
      <c r="GP3920" s="81">
        <v>10</v>
      </c>
      <c r="GQ3920" s="81">
        <v>0</v>
      </c>
      <c r="GR3920" s="81" t="s">
        <v>448</v>
      </c>
      <c r="GS3920" s="81">
        <v>1.1148832299820636E-2</v>
      </c>
      <c r="GT3920" s="81">
        <v>2.6002430136060508</v>
      </c>
      <c r="GU3920" s="81">
        <v>1.1148832299820636E-2</v>
      </c>
      <c r="GV3920" s="81">
        <v>2.6002430136060508</v>
      </c>
      <c r="GW3920" s="81">
        <v>1.1148832299820636E-2</v>
      </c>
      <c r="GX3920" s="81">
        <v>2.6002430136060508</v>
      </c>
      <c r="GY3920" s="81">
        <v>1.1148832299820636E-2</v>
      </c>
      <c r="GZ3920" s="81">
        <v>2.6002430136060508</v>
      </c>
    </row>
    <row r="3921" spans="98:208" x14ac:dyDescent="0.25">
      <c r="CT3921" s="81" t="s">
        <v>155</v>
      </c>
      <c r="CU3921" s="81" t="s">
        <v>478</v>
      </c>
      <c r="CV3921" s="81" t="s">
        <v>457</v>
      </c>
      <c r="CW3921" s="81">
        <v>2025</v>
      </c>
      <c r="CX3921" s="81">
        <v>0</v>
      </c>
      <c r="CY3921" s="81">
        <v>0</v>
      </c>
      <c r="CZ3921" s="81">
        <v>0</v>
      </c>
      <c r="DA3921" s="81">
        <v>0</v>
      </c>
      <c r="DB3921" s="81">
        <v>14664.63755643685</v>
      </c>
      <c r="DC3921" s="81">
        <v>233.23007680794271</v>
      </c>
      <c r="DD3921" s="81">
        <v>8896.5159934287294</v>
      </c>
      <c r="DE3921" s="81">
        <v>5534.8914862001766</v>
      </c>
      <c r="DF3921" s="81">
        <v>2.6002430136060397</v>
      </c>
      <c r="DG3921" s="81">
        <v>2.6002430136060397</v>
      </c>
      <c r="DH3921" s="81">
        <v>2.6002430136060397</v>
      </c>
      <c r="DI3921" s="81">
        <v>2.6002430136060397</v>
      </c>
      <c r="DJ3921" s="81">
        <v>4.4513142717343689E-6</v>
      </c>
      <c r="DL3921" s="81">
        <v>0</v>
      </c>
      <c r="DM3921" s="81">
        <v>1.1574498836442149E-5</v>
      </c>
      <c r="DN3921" s="81">
        <v>1.1574498836442149E-5</v>
      </c>
      <c r="DO3921" s="81">
        <v>0</v>
      </c>
      <c r="DP3921" s="81">
        <v>1.1574498836442149E-5</v>
      </c>
      <c r="DQ3921" s="81">
        <v>1.1574498836442149E-5</v>
      </c>
      <c r="DR3921" s="81">
        <v>0</v>
      </c>
      <c r="DS3921" s="81">
        <v>1.1574498836442149E-5</v>
      </c>
      <c r="DT3921" s="81">
        <v>1.1574498836442149E-5</v>
      </c>
      <c r="DU3921" s="81">
        <v>0</v>
      </c>
      <c r="DV3921" s="81">
        <v>1.1574498836442149E-5</v>
      </c>
      <c r="DW3921" s="81">
        <v>1.1574498836442149E-5</v>
      </c>
      <c r="GE3921" s="81" t="s">
        <v>449</v>
      </c>
      <c r="GF3921" s="81" t="s">
        <v>155</v>
      </c>
      <c r="GG3921" s="81" t="s">
        <v>480</v>
      </c>
      <c r="GH3921" s="81" t="s">
        <v>451</v>
      </c>
      <c r="GI3921" s="81">
        <v>2026</v>
      </c>
      <c r="GJ3921" s="81" t="s">
        <v>201</v>
      </c>
      <c r="GK3921" s="81">
        <v>233.2300768079437</v>
      </c>
      <c r="GL3921" s="81">
        <v>267.12711200000001</v>
      </c>
      <c r="GM3921" s="81">
        <v>2026</v>
      </c>
      <c r="GN3921" s="81" t="s">
        <v>173</v>
      </c>
      <c r="GO3921" s="81">
        <v>1.1148832299820636E-2</v>
      </c>
      <c r="GP3921" s="81">
        <v>10</v>
      </c>
      <c r="GQ3921" s="81">
        <v>0</v>
      </c>
      <c r="GR3921" s="81" t="s">
        <v>448</v>
      </c>
      <c r="GS3921" s="81">
        <v>1.1148832299820636E-2</v>
      </c>
      <c r="GT3921" s="81">
        <v>2.6002430136060508</v>
      </c>
      <c r="GU3921" s="81">
        <v>1.1148832299820636E-2</v>
      </c>
      <c r="GV3921" s="81">
        <v>2.6002430136060508</v>
      </c>
      <c r="GW3921" s="81">
        <v>1.1148832299820636E-2</v>
      </c>
      <c r="GX3921" s="81">
        <v>2.6002430136060508</v>
      </c>
      <c r="GY3921" s="81">
        <v>1.1148832299820636E-2</v>
      </c>
      <c r="GZ3921" s="81">
        <v>2.6002430136060508</v>
      </c>
    </row>
    <row r="3922" spans="98:208" x14ac:dyDescent="0.25">
      <c r="CT3922" s="81" t="s">
        <v>155</v>
      </c>
      <c r="CU3922" s="81" t="s">
        <v>478</v>
      </c>
      <c r="CV3922" s="81" t="s">
        <v>457</v>
      </c>
      <c r="CW3922" s="81">
        <v>2026</v>
      </c>
      <c r="CX3922" s="81">
        <v>0</v>
      </c>
      <c r="CY3922" s="81">
        <v>0</v>
      </c>
      <c r="CZ3922" s="81">
        <v>0</v>
      </c>
      <c r="DA3922" s="81">
        <v>0</v>
      </c>
      <c r="DB3922" s="81">
        <v>14664.63755643685</v>
      </c>
      <c r="DC3922" s="81">
        <v>233.23007680794271</v>
      </c>
      <c r="DD3922" s="81">
        <v>8896.5159934287294</v>
      </c>
      <c r="DE3922" s="81">
        <v>5534.8914862001766</v>
      </c>
      <c r="DF3922" s="81">
        <v>2.6002430136060397</v>
      </c>
      <c r="DG3922" s="81">
        <v>2.6002430136060397</v>
      </c>
      <c r="DH3922" s="81">
        <v>2.6002430136060397</v>
      </c>
      <c r="DI3922" s="81">
        <v>2.6002430136060397</v>
      </c>
      <c r="DJ3922" s="81">
        <v>4.4513142717343689E-6</v>
      </c>
      <c r="DL3922" s="81">
        <v>0</v>
      </c>
      <c r="DM3922" s="81">
        <v>1.1574498836442149E-5</v>
      </c>
      <c r="DN3922" s="81">
        <v>1.1574498836442149E-5</v>
      </c>
      <c r="DO3922" s="81">
        <v>0</v>
      </c>
      <c r="DP3922" s="81">
        <v>1.1574498836442149E-5</v>
      </c>
      <c r="DQ3922" s="81">
        <v>1.1574498836442149E-5</v>
      </c>
      <c r="DR3922" s="81">
        <v>0</v>
      </c>
      <c r="DS3922" s="81">
        <v>1.1574498836442149E-5</v>
      </c>
      <c r="DT3922" s="81">
        <v>1.1574498836442149E-5</v>
      </c>
      <c r="DU3922" s="81">
        <v>0</v>
      </c>
      <c r="DV3922" s="81">
        <v>1.1574498836442149E-5</v>
      </c>
      <c r="DW3922" s="81">
        <v>1.1574498836442149E-5</v>
      </c>
      <c r="GE3922" s="81" t="s">
        <v>449</v>
      </c>
      <c r="GF3922" s="81" t="s">
        <v>155</v>
      </c>
      <c r="GG3922" s="81" t="s">
        <v>480</v>
      </c>
      <c r="GH3922" s="81" t="s">
        <v>451</v>
      </c>
      <c r="GI3922" s="81">
        <v>2027</v>
      </c>
      <c r="GJ3922" s="81" t="s">
        <v>201</v>
      </c>
      <c r="GK3922" s="81">
        <v>233.2300768079437</v>
      </c>
      <c r="GL3922" s="81">
        <v>267.12711200000001</v>
      </c>
      <c r="GM3922" s="81">
        <v>2027</v>
      </c>
      <c r="GN3922" s="81" t="s">
        <v>173</v>
      </c>
      <c r="GO3922" s="81">
        <v>1.1148832299820636E-2</v>
      </c>
      <c r="GP3922" s="81">
        <v>10</v>
      </c>
      <c r="GQ3922" s="81">
        <v>0</v>
      </c>
      <c r="GR3922" s="81" t="s">
        <v>448</v>
      </c>
      <c r="GS3922" s="81">
        <v>1.1148832299820636E-2</v>
      </c>
      <c r="GT3922" s="81">
        <v>2.6002430136060508</v>
      </c>
      <c r="GU3922" s="81">
        <v>1.1148832299820636E-2</v>
      </c>
      <c r="GV3922" s="81">
        <v>2.6002430136060508</v>
      </c>
      <c r="GW3922" s="81">
        <v>1.1148832299820636E-2</v>
      </c>
      <c r="GX3922" s="81">
        <v>2.6002430136060508</v>
      </c>
      <c r="GY3922" s="81">
        <v>1.1148832299820636E-2</v>
      </c>
      <c r="GZ3922" s="81">
        <v>2.6002430136060508</v>
      </c>
    </row>
    <row r="3923" spans="98:208" x14ac:dyDescent="0.25">
      <c r="CT3923" s="81" t="s">
        <v>155</v>
      </c>
      <c r="CU3923" s="81" t="s">
        <v>478</v>
      </c>
      <c r="CV3923" s="81" t="s">
        <v>457</v>
      </c>
      <c r="CW3923" s="81">
        <v>2027</v>
      </c>
      <c r="CX3923" s="81">
        <v>0</v>
      </c>
      <c r="CY3923" s="81">
        <v>0</v>
      </c>
      <c r="CZ3923" s="81">
        <v>0</v>
      </c>
      <c r="DA3923" s="81">
        <v>0</v>
      </c>
      <c r="DB3923" s="81">
        <v>14664.63755643685</v>
      </c>
      <c r="DC3923" s="81">
        <v>233.23007680794271</v>
      </c>
      <c r="DD3923" s="81">
        <v>8896.5159934287294</v>
      </c>
      <c r="DE3923" s="81">
        <v>5534.8914862001766</v>
      </c>
      <c r="DF3923" s="81">
        <v>2.6002430136060397</v>
      </c>
      <c r="DG3923" s="81">
        <v>2.6002430136060397</v>
      </c>
      <c r="DH3923" s="81">
        <v>2.6002430136060397</v>
      </c>
      <c r="DI3923" s="81">
        <v>2.6002430136060397</v>
      </c>
      <c r="DJ3923" s="81">
        <v>4.4513142717343689E-6</v>
      </c>
      <c r="DL3923" s="81">
        <v>0</v>
      </c>
      <c r="DM3923" s="81">
        <v>1.1574498836442149E-5</v>
      </c>
      <c r="DN3923" s="81">
        <v>1.1574498836442149E-5</v>
      </c>
      <c r="DO3923" s="81">
        <v>0</v>
      </c>
      <c r="DP3923" s="81">
        <v>1.1574498836442149E-5</v>
      </c>
      <c r="DQ3923" s="81">
        <v>1.1574498836442149E-5</v>
      </c>
      <c r="DR3923" s="81">
        <v>0</v>
      </c>
      <c r="DS3923" s="81">
        <v>1.1574498836442149E-5</v>
      </c>
      <c r="DT3923" s="81">
        <v>1.1574498836442149E-5</v>
      </c>
      <c r="DU3923" s="81">
        <v>0</v>
      </c>
      <c r="DV3923" s="81">
        <v>1.1574498836442149E-5</v>
      </c>
      <c r="DW3923" s="81">
        <v>1.1574498836442149E-5</v>
      </c>
      <c r="GE3923" s="81" t="s">
        <v>449</v>
      </c>
      <c r="GF3923" s="81" t="s">
        <v>155</v>
      </c>
      <c r="GG3923" s="81" t="s">
        <v>480</v>
      </c>
      <c r="GH3923" s="81" t="s">
        <v>451</v>
      </c>
      <c r="GI3923" s="81">
        <v>2028</v>
      </c>
      <c r="GJ3923" s="81" t="s">
        <v>201</v>
      </c>
      <c r="GK3923" s="81">
        <v>247.2729921649518</v>
      </c>
      <c r="GL3923" s="81">
        <v>267.12711200000001</v>
      </c>
      <c r="GM3923" s="81">
        <v>2028</v>
      </c>
      <c r="GN3923" s="81" t="s">
        <v>173</v>
      </c>
      <c r="GO3923" s="81">
        <v>1.1148832299820636E-2</v>
      </c>
      <c r="GP3923" s="81">
        <v>10</v>
      </c>
      <c r="GQ3923" s="81">
        <v>0</v>
      </c>
      <c r="GR3923" s="81" t="s">
        <v>448</v>
      </c>
      <c r="GS3923" s="81">
        <v>1.1148832299820636E-2</v>
      </c>
      <c r="GT3923" s="81">
        <v>2.7568051219219099</v>
      </c>
      <c r="GU3923" s="81">
        <v>1.1148832299820636E-2</v>
      </c>
      <c r="GV3923" s="81">
        <v>2.7568051219219099</v>
      </c>
      <c r="GW3923" s="81">
        <v>1.1148832299820636E-2</v>
      </c>
      <c r="GX3923" s="81">
        <v>2.7568051219219099</v>
      </c>
      <c r="GY3923" s="81">
        <v>1.1148832299820636E-2</v>
      </c>
      <c r="GZ3923" s="81">
        <v>2.7568051219219099</v>
      </c>
    </row>
    <row r="3924" spans="98:208" x14ac:dyDescent="0.25">
      <c r="CT3924" s="81" t="s">
        <v>155</v>
      </c>
      <c r="CU3924" s="81" t="s">
        <v>478</v>
      </c>
      <c r="CV3924" s="81" t="s">
        <v>457</v>
      </c>
      <c r="CW3924" s="81">
        <v>2028</v>
      </c>
      <c r="CX3924" s="81">
        <v>0</v>
      </c>
      <c r="CY3924" s="81">
        <v>0</v>
      </c>
      <c r="CZ3924" s="81">
        <v>0</v>
      </c>
      <c r="DA3924" s="81">
        <v>0</v>
      </c>
      <c r="DB3924" s="81">
        <v>15317.990942816199</v>
      </c>
      <c r="DC3924" s="81">
        <v>247.27299216495069</v>
      </c>
      <c r="DD3924" s="81">
        <v>9287.649095544637</v>
      </c>
      <c r="DE3924" s="81">
        <v>5783.0688551066123</v>
      </c>
      <c r="DF3924" s="81">
        <v>2.7568051219218974</v>
      </c>
      <c r="DG3924" s="81">
        <v>2.7568051219218974</v>
      </c>
      <c r="DH3924" s="81">
        <v>2.7568051219218974</v>
      </c>
      <c r="DI3924" s="81">
        <v>2.7568051219218974</v>
      </c>
      <c r="DJ3924" s="81">
        <v>4.4513142717343689E-6</v>
      </c>
      <c r="DL3924" s="81">
        <v>0</v>
      </c>
      <c r="DM3924" s="81">
        <v>1.2271405983601349E-5</v>
      </c>
      <c r="DN3924" s="81">
        <v>1.2271405983601349E-5</v>
      </c>
      <c r="DO3924" s="81">
        <v>0</v>
      </c>
      <c r="DP3924" s="81">
        <v>1.2271405983601349E-5</v>
      </c>
      <c r="DQ3924" s="81">
        <v>1.2271405983601349E-5</v>
      </c>
      <c r="DR3924" s="81">
        <v>0</v>
      </c>
      <c r="DS3924" s="81">
        <v>1.2271405983601349E-5</v>
      </c>
      <c r="DT3924" s="81">
        <v>1.2271405983601349E-5</v>
      </c>
      <c r="DU3924" s="81">
        <v>0</v>
      </c>
      <c r="DV3924" s="81">
        <v>1.2271405983601349E-5</v>
      </c>
      <c r="DW3924" s="81">
        <v>1.2271405983601349E-5</v>
      </c>
      <c r="GE3924" s="81" t="s">
        <v>449</v>
      </c>
      <c r="GF3924" s="81" t="s">
        <v>155</v>
      </c>
      <c r="GG3924" s="81" t="s">
        <v>480</v>
      </c>
      <c r="GH3924" s="81" t="s">
        <v>451</v>
      </c>
      <c r="GI3924" s="81">
        <v>2029</v>
      </c>
      <c r="GJ3924" s="81" t="s">
        <v>201</v>
      </c>
      <c r="GK3924" s="81">
        <v>247.2729921649518</v>
      </c>
      <c r="GL3924" s="81">
        <v>267.12711200000001</v>
      </c>
      <c r="GM3924" s="81">
        <v>2029</v>
      </c>
      <c r="GN3924" s="81" t="s">
        <v>173</v>
      </c>
      <c r="GO3924" s="81">
        <v>1.1148832299820636E-2</v>
      </c>
      <c r="GP3924" s="81">
        <v>10</v>
      </c>
      <c r="GQ3924" s="81">
        <v>0</v>
      </c>
      <c r="GR3924" s="81" t="s">
        <v>448</v>
      </c>
      <c r="GS3924" s="81">
        <v>1.1148832299820636E-2</v>
      </c>
      <c r="GT3924" s="81">
        <v>2.7568051219219099</v>
      </c>
      <c r="GU3924" s="81">
        <v>1.1148832299820636E-2</v>
      </c>
      <c r="GV3924" s="81">
        <v>2.7568051219219099</v>
      </c>
      <c r="GW3924" s="81">
        <v>1.1148832299820636E-2</v>
      </c>
      <c r="GX3924" s="81">
        <v>2.7568051219219099</v>
      </c>
      <c r="GY3924" s="81">
        <v>1.1148832299820636E-2</v>
      </c>
      <c r="GZ3924" s="81">
        <v>2.7568051219219099</v>
      </c>
    </row>
    <row r="3925" spans="98:208" x14ac:dyDescent="0.25">
      <c r="CT3925" s="81" t="s">
        <v>155</v>
      </c>
      <c r="CU3925" s="81" t="s">
        <v>478</v>
      </c>
      <c r="CV3925" s="81" t="s">
        <v>457</v>
      </c>
      <c r="CW3925" s="81">
        <v>2029</v>
      </c>
      <c r="CX3925" s="81">
        <v>0</v>
      </c>
      <c r="CY3925" s="81">
        <v>0</v>
      </c>
      <c r="CZ3925" s="81">
        <v>0</v>
      </c>
      <c r="DA3925" s="81">
        <v>0</v>
      </c>
      <c r="DB3925" s="81">
        <v>15317.990942816199</v>
      </c>
      <c r="DC3925" s="81">
        <v>247.27299216495069</v>
      </c>
      <c r="DD3925" s="81">
        <v>9287.649095544637</v>
      </c>
      <c r="DE3925" s="81">
        <v>5783.0688551066123</v>
      </c>
      <c r="DF3925" s="81">
        <v>2.7568051219218974</v>
      </c>
      <c r="DG3925" s="81">
        <v>2.7568051219218974</v>
      </c>
      <c r="DH3925" s="81">
        <v>2.7568051219218974</v>
      </c>
      <c r="DI3925" s="81">
        <v>2.7568051219218974</v>
      </c>
      <c r="DJ3925" s="81">
        <v>4.4513142717343689E-6</v>
      </c>
      <c r="DL3925" s="81">
        <v>0</v>
      </c>
      <c r="DM3925" s="81">
        <v>1.2271405983601349E-5</v>
      </c>
      <c r="DN3925" s="81">
        <v>1.2271405983601349E-5</v>
      </c>
      <c r="DO3925" s="81">
        <v>0</v>
      </c>
      <c r="DP3925" s="81">
        <v>1.2271405983601349E-5</v>
      </c>
      <c r="DQ3925" s="81">
        <v>1.2271405983601349E-5</v>
      </c>
      <c r="DR3925" s="81">
        <v>0</v>
      </c>
      <c r="DS3925" s="81">
        <v>1.2271405983601349E-5</v>
      </c>
      <c r="DT3925" s="81">
        <v>1.2271405983601349E-5</v>
      </c>
      <c r="DU3925" s="81">
        <v>0</v>
      </c>
      <c r="DV3925" s="81">
        <v>1.2271405983601349E-5</v>
      </c>
      <c r="DW3925" s="81">
        <v>1.2271405983601349E-5</v>
      </c>
      <c r="GE3925" s="81" t="s">
        <v>449</v>
      </c>
      <c r="GF3925" s="81" t="s">
        <v>155</v>
      </c>
      <c r="GG3925" s="81" t="s">
        <v>480</v>
      </c>
      <c r="GH3925" s="81" t="s">
        <v>451</v>
      </c>
      <c r="GI3925" s="81">
        <v>2030</v>
      </c>
      <c r="GJ3925" s="81" t="s">
        <v>201</v>
      </c>
      <c r="GK3925" s="81">
        <v>247.2729921649518</v>
      </c>
      <c r="GL3925" s="81">
        <v>267.12711200000001</v>
      </c>
      <c r="GM3925" s="81">
        <v>2030</v>
      </c>
      <c r="GN3925" s="81" t="s">
        <v>173</v>
      </c>
      <c r="GO3925" s="81">
        <v>1.1148832299820636E-2</v>
      </c>
      <c r="GP3925" s="81">
        <v>10</v>
      </c>
      <c r="GQ3925" s="81">
        <v>0</v>
      </c>
      <c r="GR3925" s="81" t="s">
        <v>448</v>
      </c>
      <c r="GS3925" s="81">
        <v>0</v>
      </c>
      <c r="GT3925" s="81">
        <v>0</v>
      </c>
      <c r="GU3925" s="81">
        <v>1.1148832299820636E-2</v>
      </c>
      <c r="GV3925" s="81">
        <v>2.7568051219219099</v>
      </c>
      <c r="GW3925" s="81">
        <v>1.1148832299820636E-2</v>
      </c>
      <c r="GX3925" s="81">
        <v>2.7568051219219099</v>
      </c>
      <c r="GY3925" s="81">
        <v>1.1148832299820636E-2</v>
      </c>
      <c r="GZ3925" s="81">
        <v>2.7568051219219099</v>
      </c>
    </row>
    <row r="3926" spans="98:208" x14ac:dyDescent="0.25">
      <c r="CT3926" s="81" t="s">
        <v>155</v>
      </c>
      <c r="CU3926" s="81" t="s">
        <v>478</v>
      </c>
      <c r="CV3926" s="81" t="s">
        <v>457</v>
      </c>
      <c r="CW3926" s="81">
        <v>2030</v>
      </c>
      <c r="CX3926" s="81">
        <v>0</v>
      </c>
      <c r="CY3926" s="81">
        <v>0</v>
      </c>
      <c r="CZ3926" s="81">
        <v>0</v>
      </c>
      <c r="DA3926" s="81">
        <v>0</v>
      </c>
      <c r="DB3926" s="81">
        <v>15317.990942816199</v>
      </c>
      <c r="DC3926" s="81">
        <v>247.27299216495069</v>
      </c>
      <c r="DD3926" s="81">
        <v>9287.649095544637</v>
      </c>
      <c r="DE3926" s="81">
        <v>5783.0688551066123</v>
      </c>
      <c r="DF3926" s="81">
        <v>0</v>
      </c>
      <c r="DG3926" s="81">
        <v>2.7568051219218974</v>
      </c>
      <c r="DH3926" s="81">
        <v>2.7568051219218974</v>
      </c>
      <c r="DI3926" s="81">
        <v>2.7568051219218974</v>
      </c>
      <c r="DJ3926" s="81">
        <v>4.4513142717343689E-6</v>
      </c>
      <c r="DL3926" s="81">
        <v>0</v>
      </c>
      <c r="DM3926" s="81">
        <v>0</v>
      </c>
      <c r="DN3926" s="81">
        <v>0</v>
      </c>
      <c r="DO3926" s="81">
        <v>0</v>
      </c>
      <c r="DP3926" s="81">
        <v>1.2271405983601349E-5</v>
      </c>
      <c r="DQ3926" s="81">
        <v>1.2271405983601349E-5</v>
      </c>
      <c r="DR3926" s="81">
        <v>0</v>
      </c>
      <c r="DS3926" s="81">
        <v>1.2271405983601349E-5</v>
      </c>
      <c r="DT3926" s="81">
        <v>1.2271405983601349E-5</v>
      </c>
      <c r="DU3926" s="81">
        <v>0</v>
      </c>
      <c r="DV3926" s="81">
        <v>1.2271405983601349E-5</v>
      </c>
      <c r="DW3926" s="81">
        <v>1.2271405983601349E-5</v>
      </c>
      <c r="GE3926" s="81" t="s">
        <v>449</v>
      </c>
      <c r="GF3926" s="81" t="s">
        <v>155</v>
      </c>
      <c r="GG3926" s="81" t="s">
        <v>480</v>
      </c>
      <c r="GH3926" s="81" t="s">
        <v>451</v>
      </c>
      <c r="GI3926" s="81">
        <v>2031</v>
      </c>
      <c r="GJ3926" s="81" t="s">
        <v>201</v>
      </c>
      <c r="GK3926" s="81">
        <v>247.2729921649518</v>
      </c>
      <c r="GL3926" s="81">
        <v>267.12711200000001</v>
      </c>
      <c r="GM3926" s="81">
        <v>2031</v>
      </c>
      <c r="GN3926" s="81" t="s">
        <v>173</v>
      </c>
      <c r="GO3926" s="81">
        <v>1.1148832299820636E-2</v>
      </c>
      <c r="GP3926" s="81">
        <v>10</v>
      </c>
      <c r="GQ3926" s="81">
        <v>0</v>
      </c>
      <c r="GR3926" s="81" t="s">
        <v>448</v>
      </c>
      <c r="GS3926" s="81">
        <v>0</v>
      </c>
      <c r="GT3926" s="81">
        <v>0</v>
      </c>
      <c r="GU3926" s="81">
        <v>0</v>
      </c>
      <c r="GV3926" s="81">
        <v>0</v>
      </c>
      <c r="GW3926" s="81">
        <v>1.1148832299820636E-2</v>
      </c>
      <c r="GX3926" s="81">
        <v>2.7568051219219099</v>
      </c>
      <c r="GY3926" s="81">
        <v>1.1148832299820636E-2</v>
      </c>
      <c r="GZ3926" s="81">
        <v>2.7568051219219099</v>
      </c>
    </row>
    <row r="3927" spans="98:208" x14ac:dyDescent="0.25">
      <c r="CT3927" s="81" t="s">
        <v>155</v>
      </c>
      <c r="CU3927" s="81" t="s">
        <v>478</v>
      </c>
      <c r="CV3927" s="81" t="s">
        <v>457</v>
      </c>
      <c r="CW3927" s="81">
        <v>2031</v>
      </c>
      <c r="CX3927" s="81">
        <v>0</v>
      </c>
      <c r="CY3927" s="81">
        <v>0</v>
      </c>
      <c r="CZ3927" s="81">
        <v>0</v>
      </c>
      <c r="DA3927" s="81">
        <v>0</v>
      </c>
      <c r="DB3927" s="81">
        <v>15317.990942816199</v>
      </c>
      <c r="DC3927" s="81">
        <v>247.27299216495069</v>
      </c>
      <c r="DD3927" s="81">
        <v>9287.649095544637</v>
      </c>
      <c r="DE3927" s="81">
        <v>5783.0688551066123</v>
      </c>
      <c r="DF3927" s="81">
        <v>0</v>
      </c>
      <c r="DG3927" s="81">
        <v>0</v>
      </c>
      <c r="DH3927" s="81">
        <v>2.7568051219218974</v>
      </c>
      <c r="DI3927" s="81">
        <v>2.7568051219218974</v>
      </c>
      <c r="DJ3927" s="81">
        <v>4.4513142717343689E-6</v>
      </c>
      <c r="DL3927" s="81">
        <v>0</v>
      </c>
      <c r="DM3927" s="81">
        <v>0</v>
      </c>
      <c r="DN3927" s="81">
        <v>0</v>
      </c>
      <c r="DO3927" s="81">
        <v>0</v>
      </c>
      <c r="DP3927" s="81">
        <v>0</v>
      </c>
      <c r="DQ3927" s="81">
        <v>0</v>
      </c>
      <c r="DR3927" s="81">
        <v>0</v>
      </c>
      <c r="DS3927" s="81">
        <v>1.2271405983601349E-5</v>
      </c>
      <c r="DT3927" s="81">
        <v>1.2271405983601349E-5</v>
      </c>
      <c r="DU3927" s="81">
        <v>0</v>
      </c>
      <c r="DV3927" s="81">
        <v>1.2271405983601349E-5</v>
      </c>
      <c r="DW3927" s="81">
        <v>1.2271405983601349E-5</v>
      </c>
      <c r="GE3927" s="81" t="s">
        <v>449</v>
      </c>
      <c r="GF3927" s="81" t="s">
        <v>155</v>
      </c>
      <c r="GG3927" s="81" t="s">
        <v>480</v>
      </c>
      <c r="GH3927" s="81" t="s">
        <v>451</v>
      </c>
      <c r="GI3927" s="81">
        <v>2032</v>
      </c>
      <c r="GJ3927" s="81" t="s">
        <v>201</v>
      </c>
      <c r="GK3927" s="81">
        <v>247.2729921649518</v>
      </c>
      <c r="GL3927" s="81">
        <v>267.12711200000001</v>
      </c>
      <c r="GM3927" s="81">
        <v>2032</v>
      </c>
      <c r="GN3927" s="81" t="s">
        <v>173</v>
      </c>
      <c r="GO3927" s="81">
        <v>1.1148832299820636E-2</v>
      </c>
      <c r="GP3927" s="81">
        <v>10</v>
      </c>
      <c r="GQ3927" s="81">
        <v>0</v>
      </c>
      <c r="GR3927" s="81" t="s">
        <v>448</v>
      </c>
      <c r="GS3927" s="81">
        <v>0</v>
      </c>
      <c r="GT3927" s="81">
        <v>0</v>
      </c>
      <c r="GU3927" s="81">
        <v>0</v>
      </c>
      <c r="GV3927" s="81">
        <v>0</v>
      </c>
      <c r="GW3927" s="81">
        <v>0</v>
      </c>
      <c r="GX3927" s="81">
        <v>0</v>
      </c>
      <c r="GY3927" s="81">
        <v>1.1148832299820636E-2</v>
      </c>
      <c r="GZ3927" s="81">
        <v>2.7568051219219099</v>
      </c>
    </row>
    <row r="3928" spans="98:208" x14ac:dyDescent="0.25">
      <c r="CT3928" s="81" t="s">
        <v>155</v>
      </c>
      <c r="CU3928" s="81" t="s">
        <v>478</v>
      </c>
      <c r="CV3928" s="81" t="s">
        <v>457</v>
      </c>
      <c r="CW3928" s="81">
        <v>2032</v>
      </c>
      <c r="CX3928" s="81">
        <v>0</v>
      </c>
      <c r="CY3928" s="81">
        <v>0</v>
      </c>
      <c r="CZ3928" s="81">
        <v>0</v>
      </c>
      <c r="DA3928" s="81">
        <v>0</v>
      </c>
      <c r="DB3928" s="81">
        <v>15317.990942816199</v>
      </c>
      <c r="DC3928" s="81">
        <v>247.27299216495069</v>
      </c>
      <c r="DD3928" s="81">
        <v>9287.649095544637</v>
      </c>
      <c r="DE3928" s="81">
        <v>5783.0688551066123</v>
      </c>
      <c r="DF3928" s="81">
        <v>0</v>
      </c>
      <c r="DG3928" s="81">
        <v>0</v>
      </c>
      <c r="DH3928" s="81">
        <v>0</v>
      </c>
      <c r="DI3928" s="81">
        <v>2.7568051219218974</v>
      </c>
      <c r="DJ3928" s="81">
        <v>4.4513142717343689E-6</v>
      </c>
      <c r="DL3928" s="81">
        <v>0</v>
      </c>
      <c r="DM3928" s="81">
        <v>0</v>
      </c>
      <c r="DN3928" s="81">
        <v>0</v>
      </c>
      <c r="DO3928" s="81">
        <v>0</v>
      </c>
      <c r="DP3928" s="81">
        <v>0</v>
      </c>
      <c r="DQ3928" s="81">
        <v>0</v>
      </c>
      <c r="DR3928" s="81">
        <v>0</v>
      </c>
      <c r="DS3928" s="81">
        <v>0</v>
      </c>
      <c r="DT3928" s="81">
        <v>0</v>
      </c>
      <c r="DU3928" s="81">
        <v>0</v>
      </c>
      <c r="DV3928" s="81">
        <v>1.2271405983601349E-5</v>
      </c>
      <c r="DW3928" s="81">
        <v>1.2271405983601349E-5</v>
      </c>
      <c r="GE3928" s="81" t="s">
        <v>449</v>
      </c>
      <c r="GF3928" s="81" t="s">
        <v>155</v>
      </c>
      <c r="GG3928" s="81" t="s">
        <v>480</v>
      </c>
      <c r="GH3928" s="81" t="s">
        <v>452</v>
      </c>
      <c r="GI3928" s="81">
        <v>2021</v>
      </c>
      <c r="GJ3928" s="81" t="s">
        <v>201</v>
      </c>
      <c r="GK3928" s="81">
        <v>0.69641821681223226</v>
      </c>
      <c r="GL3928" s="81">
        <v>267.12711200000001</v>
      </c>
      <c r="GM3928" s="81">
        <v>2021</v>
      </c>
      <c r="GN3928" s="81" t="s">
        <v>173</v>
      </c>
      <c r="GO3928" s="81">
        <v>1.1148832299820636E-2</v>
      </c>
      <c r="GP3928" s="81">
        <v>10</v>
      </c>
      <c r="GQ3928" s="81">
        <v>0</v>
      </c>
      <c r="GR3928" s="81" t="s">
        <v>448</v>
      </c>
      <c r="GS3928" s="81">
        <v>1.1148832299820636E-2</v>
      </c>
      <c r="GT3928" s="81">
        <v>7.7642499097797055E-3</v>
      </c>
      <c r="GU3928" s="81">
        <v>1.1148832299820636E-2</v>
      </c>
      <c r="GV3928" s="81">
        <v>7.7642499097797055E-3</v>
      </c>
      <c r="GW3928" s="81">
        <v>0</v>
      </c>
      <c r="GX3928" s="81">
        <v>0</v>
      </c>
      <c r="GY3928" s="81">
        <v>0</v>
      </c>
      <c r="GZ3928" s="81">
        <v>0</v>
      </c>
    </row>
    <row r="3929" spans="98:208" x14ac:dyDescent="0.25">
      <c r="CT3929" s="81" t="s">
        <v>155</v>
      </c>
      <c r="CU3929" s="81" t="s">
        <v>478</v>
      </c>
      <c r="CV3929" s="81" t="s">
        <v>458</v>
      </c>
      <c r="CW3929" s="81">
        <v>2020</v>
      </c>
      <c r="CX3929" s="81">
        <v>0</v>
      </c>
      <c r="CY3929" s="81">
        <v>0</v>
      </c>
      <c r="CZ3929" s="81">
        <v>0</v>
      </c>
      <c r="DA3929" s="81">
        <v>0</v>
      </c>
      <c r="DB3929" s="81">
        <v>8807.9522308762225</v>
      </c>
      <c r="DC3929" s="81">
        <v>222.22942162784179</v>
      </c>
      <c r="DD3929" s="81">
        <v>8585.7228092483801</v>
      </c>
      <c r="DE3929" s="81">
        <v>0</v>
      </c>
      <c r="DF3929" s="81">
        <v>2.477598553814941</v>
      </c>
      <c r="DG3929" s="81">
        <v>0</v>
      </c>
      <c r="DH3929" s="81">
        <v>0</v>
      </c>
      <c r="DI3929" s="81">
        <v>0</v>
      </c>
      <c r="DJ3929" s="81">
        <v>5.3067716766629557E-6</v>
      </c>
      <c r="DL3929" s="81">
        <v>0</v>
      </c>
      <c r="DM3929" s="81">
        <v>1.3148049831526228E-5</v>
      </c>
      <c r="DN3929" s="81">
        <v>1.3148049831526228E-5</v>
      </c>
      <c r="DO3929" s="81">
        <v>0</v>
      </c>
      <c r="DP3929" s="81">
        <v>0</v>
      </c>
      <c r="DQ3929" s="81">
        <v>0</v>
      </c>
      <c r="DR3929" s="81">
        <v>0</v>
      </c>
      <c r="DS3929" s="81">
        <v>0</v>
      </c>
      <c r="DT3929" s="81">
        <v>0</v>
      </c>
      <c r="DU3929" s="81">
        <v>0</v>
      </c>
      <c r="DV3929" s="81">
        <v>0</v>
      </c>
      <c r="DW3929" s="81">
        <v>0</v>
      </c>
      <c r="GE3929" s="81" t="s">
        <v>449</v>
      </c>
      <c r="GF3929" s="81" t="s">
        <v>155</v>
      </c>
      <c r="GG3929" s="81" t="s">
        <v>480</v>
      </c>
      <c r="GH3929" s="81" t="s">
        <v>452</v>
      </c>
      <c r="GI3929" s="81">
        <v>2022</v>
      </c>
      <c r="GJ3929" s="81" t="s">
        <v>201</v>
      </c>
      <c r="GK3929" s="81">
        <v>0.69641821681223226</v>
      </c>
      <c r="GL3929" s="81">
        <v>267.12711200000001</v>
      </c>
      <c r="GM3929" s="81">
        <v>2022</v>
      </c>
      <c r="GN3929" s="81" t="s">
        <v>173</v>
      </c>
      <c r="GO3929" s="81">
        <v>1.1148832299820636E-2</v>
      </c>
      <c r="GP3929" s="81">
        <v>10</v>
      </c>
      <c r="GQ3929" s="81">
        <v>0</v>
      </c>
      <c r="GR3929" s="81" t="s">
        <v>448</v>
      </c>
      <c r="GS3929" s="81">
        <v>1.1148832299820636E-2</v>
      </c>
      <c r="GT3929" s="81">
        <v>7.7642499097797055E-3</v>
      </c>
      <c r="GU3929" s="81">
        <v>1.1148832299820636E-2</v>
      </c>
      <c r="GV3929" s="81">
        <v>7.7642499097797055E-3</v>
      </c>
      <c r="GW3929" s="81">
        <v>1.1148832299820636E-2</v>
      </c>
      <c r="GX3929" s="81">
        <v>7.7642499097797055E-3</v>
      </c>
      <c r="GY3929" s="81">
        <v>0</v>
      </c>
      <c r="GZ3929" s="81">
        <v>0</v>
      </c>
    </row>
    <row r="3930" spans="98:208" x14ac:dyDescent="0.25">
      <c r="CT3930" s="81" t="s">
        <v>155</v>
      </c>
      <c r="CU3930" s="81" t="s">
        <v>478</v>
      </c>
      <c r="CV3930" s="81" t="s">
        <v>458</v>
      </c>
      <c r="CW3930" s="81">
        <v>2021</v>
      </c>
      <c r="CX3930" s="81">
        <v>0</v>
      </c>
      <c r="CY3930" s="81">
        <v>0</v>
      </c>
      <c r="CZ3930" s="81">
        <v>0</v>
      </c>
      <c r="DA3930" s="81">
        <v>0</v>
      </c>
      <c r="DB3930" s="81">
        <v>8807.9522308762225</v>
      </c>
      <c r="DC3930" s="81">
        <v>222.22942162784179</v>
      </c>
      <c r="DD3930" s="81">
        <v>8585.7228092483801</v>
      </c>
      <c r="DE3930" s="81">
        <v>0</v>
      </c>
      <c r="DF3930" s="81">
        <v>2.477598553814941</v>
      </c>
      <c r="DG3930" s="81">
        <v>2.477598553814941</v>
      </c>
      <c r="DH3930" s="81">
        <v>0</v>
      </c>
      <c r="DI3930" s="81">
        <v>0</v>
      </c>
      <c r="DJ3930" s="81">
        <v>5.3067716766629557E-6</v>
      </c>
      <c r="DL3930" s="81">
        <v>0</v>
      </c>
      <c r="DM3930" s="81">
        <v>1.3148049831526228E-5</v>
      </c>
      <c r="DN3930" s="81">
        <v>1.3148049831526228E-5</v>
      </c>
      <c r="DO3930" s="81">
        <v>0</v>
      </c>
      <c r="DP3930" s="81">
        <v>1.3148049831526228E-5</v>
      </c>
      <c r="DQ3930" s="81">
        <v>1.3148049831526228E-5</v>
      </c>
      <c r="DR3930" s="81">
        <v>0</v>
      </c>
      <c r="DS3930" s="81">
        <v>0</v>
      </c>
      <c r="DT3930" s="81">
        <v>0</v>
      </c>
      <c r="DU3930" s="81">
        <v>0</v>
      </c>
      <c r="DV3930" s="81">
        <v>0</v>
      </c>
      <c r="DW3930" s="81">
        <v>0</v>
      </c>
      <c r="GE3930" s="81" t="s">
        <v>449</v>
      </c>
      <c r="GF3930" s="81" t="s">
        <v>155</v>
      </c>
      <c r="GG3930" s="81" t="s">
        <v>480</v>
      </c>
      <c r="GH3930" s="81" t="s">
        <v>452</v>
      </c>
      <c r="GI3930" s="81">
        <v>2023</v>
      </c>
      <c r="GJ3930" s="81" t="s">
        <v>201</v>
      </c>
      <c r="GK3930" s="81">
        <v>0.71896016785821204</v>
      </c>
      <c r="GL3930" s="81">
        <v>267.12711200000001</v>
      </c>
      <c r="GM3930" s="81">
        <v>2023</v>
      </c>
      <c r="GN3930" s="81" t="s">
        <v>173</v>
      </c>
      <c r="GO3930" s="81">
        <v>1.1148832299820636E-2</v>
      </c>
      <c r="GP3930" s="81">
        <v>10</v>
      </c>
      <c r="GQ3930" s="81">
        <v>0</v>
      </c>
      <c r="GR3930" s="81" t="s">
        <v>448</v>
      </c>
      <c r="GS3930" s="81">
        <v>1.1148832299820636E-2</v>
      </c>
      <c r="GT3930" s="81">
        <v>8.0155663417021007E-3</v>
      </c>
      <c r="GU3930" s="81">
        <v>1.1148832299820636E-2</v>
      </c>
      <c r="GV3930" s="81">
        <v>8.0155663417021007E-3</v>
      </c>
      <c r="GW3930" s="81">
        <v>1.1148832299820636E-2</v>
      </c>
      <c r="GX3930" s="81">
        <v>8.0155663417021007E-3</v>
      </c>
      <c r="GY3930" s="81">
        <v>1.1148832299820636E-2</v>
      </c>
      <c r="GZ3930" s="81">
        <v>8.0155663417021007E-3</v>
      </c>
    </row>
    <row r="3931" spans="98:208" x14ac:dyDescent="0.25">
      <c r="CT3931" s="81" t="s">
        <v>155</v>
      </c>
      <c r="CU3931" s="81" t="s">
        <v>478</v>
      </c>
      <c r="CV3931" s="81" t="s">
        <v>458</v>
      </c>
      <c r="CW3931" s="81">
        <v>2022</v>
      </c>
      <c r="CX3931" s="81">
        <v>0</v>
      </c>
      <c r="CY3931" s="81">
        <v>0</v>
      </c>
      <c r="CZ3931" s="81">
        <v>0</v>
      </c>
      <c r="DA3931" s="81">
        <v>0</v>
      </c>
      <c r="DB3931" s="81">
        <v>8807.9522308762225</v>
      </c>
      <c r="DC3931" s="81">
        <v>222.22942162784179</v>
      </c>
      <c r="DD3931" s="81">
        <v>8585.7228092483801</v>
      </c>
      <c r="DE3931" s="81">
        <v>0</v>
      </c>
      <c r="DF3931" s="81">
        <v>2.477598553814941</v>
      </c>
      <c r="DG3931" s="81">
        <v>2.477598553814941</v>
      </c>
      <c r="DH3931" s="81">
        <v>2.477598553814941</v>
      </c>
      <c r="DI3931" s="81">
        <v>0</v>
      </c>
      <c r="DJ3931" s="81">
        <v>5.3067716766629557E-6</v>
      </c>
      <c r="DL3931" s="81">
        <v>0</v>
      </c>
      <c r="DM3931" s="81">
        <v>1.3148049831526228E-5</v>
      </c>
      <c r="DN3931" s="81">
        <v>1.3148049831526228E-5</v>
      </c>
      <c r="DO3931" s="81">
        <v>0</v>
      </c>
      <c r="DP3931" s="81">
        <v>1.3148049831526228E-5</v>
      </c>
      <c r="DQ3931" s="81">
        <v>1.3148049831526228E-5</v>
      </c>
      <c r="DR3931" s="81">
        <v>0</v>
      </c>
      <c r="DS3931" s="81">
        <v>1.3148049831526228E-5</v>
      </c>
      <c r="DT3931" s="81">
        <v>1.3148049831526228E-5</v>
      </c>
      <c r="DU3931" s="81">
        <v>0</v>
      </c>
      <c r="DV3931" s="81">
        <v>0</v>
      </c>
      <c r="DW3931" s="81">
        <v>0</v>
      </c>
      <c r="GE3931" s="81" t="s">
        <v>449</v>
      </c>
      <c r="GF3931" s="81" t="s">
        <v>155</v>
      </c>
      <c r="GG3931" s="81" t="s">
        <v>480</v>
      </c>
      <c r="GH3931" s="81" t="s">
        <v>452</v>
      </c>
      <c r="GI3931" s="81">
        <v>2024</v>
      </c>
      <c r="GJ3931" s="81" t="s">
        <v>201</v>
      </c>
      <c r="GK3931" s="81">
        <v>0.71896016785821204</v>
      </c>
      <c r="GL3931" s="81">
        <v>267.12711200000001</v>
      </c>
      <c r="GM3931" s="81">
        <v>2024</v>
      </c>
      <c r="GN3931" s="81" t="s">
        <v>173</v>
      </c>
      <c r="GO3931" s="81">
        <v>1.1148832299820636E-2</v>
      </c>
      <c r="GP3931" s="81">
        <v>10</v>
      </c>
      <c r="GQ3931" s="81">
        <v>0</v>
      </c>
      <c r="GR3931" s="81" t="s">
        <v>448</v>
      </c>
      <c r="GS3931" s="81">
        <v>1.1148832299820636E-2</v>
      </c>
      <c r="GT3931" s="81">
        <v>8.0155663417021007E-3</v>
      </c>
      <c r="GU3931" s="81">
        <v>1.1148832299820636E-2</v>
      </c>
      <c r="GV3931" s="81">
        <v>8.0155663417021007E-3</v>
      </c>
      <c r="GW3931" s="81">
        <v>1.1148832299820636E-2</v>
      </c>
      <c r="GX3931" s="81">
        <v>8.0155663417021007E-3</v>
      </c>
      <c r="GY3931" s="81">
        <v>1.1148832299820636E-2</v>
      </c>
      <c r="GZ3931" s="81">
        <v>8.0155663417021007E-3</v>
      </c>
    </row>
    <row r="3932" spans="98:208" x14ac:dyDescent="0.25">
      <c r="CT3932" s="81" t="s">
        <v>155</v>
      </c>
      <c r="CU3932" s="81" t="s">
        <v>478</v>
      </c>
      <c r="CV3932" s="81" t="s">
        <v>458</v>
      </c>
      <c r="CW3932" s="81">
        <v>2023</v>
      </c>
      <c r="CX3932" s="81">
        <v>0</v>
      </c>
      <c r="CY3932" s="81">
        <v>0</v>
      </c>
      <c r="CZ3932" s="81">
        <v>0</v>
      </c>
      <c r="DA3932" s="81">
        <v>0</v>
      </c>
      <c r="DB3932" s="81">
        <v>9129.7460702369935</v>
      </c>
      <c r="DC3932" s="81">
        <v>233.23007680795101</v>
      </c>
      <c r="DD3932" s="81">
        <v>8896.5159934290459</v>
      </c>
      <c r="DE3932" s="81">
        <v>0</v>
      </c>
      <c r="DF3932" s="81">
        <v>2.6002430136061321</v>
      </c>
      <c r="DG3932" s="81">
        <v>2.6002430136061321</v>
      </c>
      <c r="DH3932" s="81">
        <v>2.6002430136061321</v>
      </c>
      <c r="DI3932" s="81">
        <v>2.6002430136061321</v>
      </c>
      <c r="DJ3932" s="81">
        <v>5.3067716766629557E-6</v>
      </c>
      <c r="DL3932" s="81">
        <v>0</v>
      </c>
      <c r="DM3932" s="81">
        <v>1.3798895977045749E-5</v>
      </c>
      <c r="DN3932" s="81">
        <v>1.3798895977045749E-5</v>
      </c>
      <c r="DO3932" s="81">
        <v>0</v>
      </c>
      <c r="DP3932" s="81">
        <v>1.3798895977045749E-5</v>
      </c>
      <c r="DQ3932" s="81">
        <v>1.3798895977045749E-5</v>
      </c>
      <c r="DR3932" s="81">
        <v>0</v>
      </c>
      <c r="DS3932" s="81">
        <v>1.3798895977045749E-5</v>
      </c>
      <c r="DT3932" s="81">
        <v>1.3798895977045749E-5</v>
      </c>
      <c r="DU3932" s="81">
        <v>0</v>
      </c>
      <c r="DV3932" s="81">
        <v>1.3798895977045749E-5</v>
      </c>
      <c r="DW3932" s="81">
        <v>1.3798895977045749E-5</v>
      </c>
      <c r="GE3932" s="81" t="s">
        <v>449</v>
      </c>
      <c r="GF3932" s="81" t="s">
        <v>155</v>
      </c>
      <c r="GG3932" s="81" t="s">
        <v>480</v>
      </c>
      <c r="GH3932" s="81" t="s">
        <v>452</v>
      </c>
      <c r="GI3932" s="81">
        <v>2025</v>
      </c>
      <c r="GJ3932" s="81" t="s">
        <v>201</v>
      </c>
      <c r="GK3932" s="81">
        <v>0.71896016785821204</v>
      </c>
      <c r="GL3932" s="81">
        <v>267.12711200000001</v>
      </c>
      <c r="GM3932" s="81">
        <v>2025</v>
      </c>
      <c r="GN3932" s="81" t="s">
        <v>173</v>
      </c>
      <c r="GO3932" s="81">
        <v>1.1148832299820636E-2</v>
      </c>
      <c r="GP3932" s="81">
        <v>10</v>
      </c>
      <c r="GQ3932" s="81">
        <v>0</v>
      </c>
      <c r="GR3932" s="81" t="s">
        <v>448</v>
      </c>
      <c r="GS3932" s="81">
        <v>1.1148832299820636E-2</v>
      </c>
      <c r="GT3932" s="81">
        <v>8.0155663417021007E-3</v>
      </c>
      <c r="GU3932" s="81">
        <v>1.1148832299820636E-2</v>
      </c>
      <c r="GV3932" s="81">
        <v>8.0155663417021007E-3</v>
      </c>
      <c r="GW3932" s="81">
        <v>1.1148832299820636E-2</v>
      </c>
      <c r="GX3932" s="81">
        <v>8.0155663417021007E-3</v>
      </c>
      <c r="GY3932" s="81">
        <v>1.1148832299820636E-2</v>
      </c>
      <c r="GZ3932" s="81">
        <v>8.0155663417021007E-3</v>
      </c>
    </row>
    <row r="3933" spans="98:208" x14ac:dyDescent="0.25">
      <c r="CT3933" s="81" t="s">
        <v>155</v>
      </c>
      <c r="CU3933" s="81" t="s">
        <v>478</v>
      </c>
      <c r="CV3933" s="81" t="s">
        <v>458</v>
      </c>
      <c r="CW3933" s="81">
        <v>2024</v>
      </c>
      <c r="CX3933" s="81">
        <v>0</v>
      </c>
      <c r="CY3933" s="81">
        <v>0</v>
      </c>
      <c r="CZ3933" s="81">
        <v>0</v>
      </c>
      <c r="DA3933" s="81">
        <v>0</v>
      </c>
      <c r="DB3933" s="81">
        <v>9129.7460702369935</v>
      </c>
      <c r="DC3933" s="81">
        <v>233.23007680795101</v>
      </c>
      <c r="DD3933" s="81">
        <v>8896.5159934290459</v>
      </c>
      <c r="DE3933" s="81">
        <v>0</v>
      </c>
      <c r="DF3933" s="81">
        <v>2.6002430136061321</v>
      </c>
      <c r="DG3933" s="81">
        <v>2.6002430136061321</v>
      </c>
      <c r="DH3933" s="81">
        <v>2.6002430136061321</v>
      </c>
      <c r="DI3933" s="81">
        <v>2.6002430136061321</v>
      </c>
      <c r="DJ3933" s="81">
        <v>5.3067716766629557E-6</v>
      </c>
      <c r="DL3933" s="81">
        <v>0</v>
      </c>
      <c r="DM3933" s="81">
        <v>1.3798895977045749E-5</v>
      </c>
      <c r="DN3933" s="81">
        <v>1.3798895977045749E-5</v>
      </c>
      <c r="DO3933" s="81">
        <v>0</v>
      </c>
      <c r="DP3933" s="81">
        <v>1.3798895977045749E-5</v>
      </c>
      <c r="DQ3933" s="81">
        <v>1.3798895977045749E-5</v>
      </c>
      <c r="DR3933" s="81">
        <v>0</v>
      </c>
      <c r="DS3933" s="81">
        <v>1.3798895977045749E-5</v>
      </c>
      <c r="DT3933" s="81">
        <v>1.3798895977045749E-5</v>
      </c>
      <c r="DU3933" s="81">
        <v>0</v>
      </c>
      <c r="DV3933" s="81">
        <v>1.3798895977045749E-5</v>
      </c>
      <c r="DW3933" s="81">
        <v>1.3798895977045749E-5</v>
      </c>
      <c r="GE3933" s="81" t="s">
        <v>449</v>
      </c>
      <c r="GF3933" s="81" t="s">
        <v>155</v>
      </c>
      <c r="GG3933" s="81" t="s">
        <v>480</v>
      </c>
      <c r="GH3933" s="81" t="s">
        <v>452</v>
      </c>
      <c r="GI3933" s="81">
        <v>2026</v>
      </c>
      <c r="GJ3933" s="81" t="s">
        <v>201</v>
      </c>
      <c r="GK3933" s="81">
        <v>0.71896016785821204</v>
      </c>
      <c r="GL3933" s="81">
        <v>267.12711200000001</v>
      </c>
      <c r="GM3933" s="81">
        <v>2026</v>
      </c>
      <c r="GN3933" s="81" t="s">
        <v>173</v>
      </c>
      <c r="GO3933" s="81">
        <v>1.1148832299820636E-2</v>
      </c>
      <c r="GP3933" s="81">
        <v>10</v>
      </c>
      <c r="GQ3933" s="81">
        <v>0</v>
      </c>
      <c r="GR3933" s="81" t="s">
        <v>448</v>
      </c>
      <c r="GS3933" s="81">
        <v>1.1148832299820636E-2</v>
      </c>
      <c r="GT3933" s="81">
        <v>8.0155663417021007E-3</v>
      </c>
      <c r="GU3933" s="81">
        <v>1.1148832299820636E-2</v>
      </c>
      <c r="GV3933" s="81">
        <v>8.0155663417021007E-3</v>
      </c>
      <c r="GW3933" s="81">
        <v>1.1148832299820636E-2</v>
      </c>
      <c r="GX3933" s="81">
        <v>8.0155663417021007E-3</v>
      </c>
      <c r="GY3933" s="81">
        <v>1.1148832299820636E-2</v>
      </c>
      <c r="GZ3933" s="81">
        <v>8.0155663417021007E-3</v>
      </c>
    </row>
    <row r="3934" spans="98:208" x14ac:dyDescent="0.25">
      <c r="CT3934" s="81" t="s">
        <v>155</v>
      </c>
      <c r="CU3934" s="81" t="s">
        <v>478</v>
      </c>
      <c r="CV3934" s="81" t="s">
        <v>458</v>
      </c>
      <c r="CW3934" s="81">
        <v>2025</v>
      </c>
      <c r="CX3934" s="81">
        <v>0</v>
      </c>
      <c r="CY3934" s="81">
        <v>0</v>
      </c>
      <c r="CZ3934" s="81">
        <v>0</v>
      </c>
      <c r="DA3934" s="81">
        <v>0</v>
      </c>
      <c r="DB3934" s="81">
        <v>9129.7460702369935</v>
      </c>
      <c r="DC3934" s="81">
        <v>233.23007680795101</v>
      </c>
      <c r="DD3934" s="81">
        <v>8896.5159934290459</v>
      </c>
      <c r="DE3934" s="81">
        <v>0</v>
      </c>
      <c r="DF3934" s="81">
        <v>2.6002430136061321</v>
      </c>
      <c r="DG3934" s="81">
        <v>2.6002430136061321</v>
      </c>
      <c r="DH3934" s="81">
        <v>2.6002430136061321</v>
      </c>
      <c r="DI3934" s="81">
        <v>2.6002430136061321</v>
      </c>
      <c r="DJ3934" s="81">
        <v>5.3067716766629557E-6</v>
      </c>
      <c r="DL3934" s="81">
        <v>0</v>
      </c>
      <c r="DM3934" s="81">
        <v>1.3798895977045749E-5</v>
      </c>
      <c r="DN3934" s="81">
        <v>1.3798895977045749E-5</v>
      </c>
      <c r="DO3934" s="81">
        <v>0</v>
      </c>
      <c r="DP3934" s="81">
        <v>1.3798895977045749E-5</v>
      </c>
      <c r="DQ3934" s="81">
        <v>1.3798895977045749E-5</v>
      </c>
      <c r="DR3934" s="81">
        <v>0</v>
      </c>
      <c r="DS3934" s="81">
        <v>1.3798895977045749E-5</v>
      </c>
      <c r="DT3934" s="81">
        <v>1.3798895977045749E-5</v>
      </c>
      <c r="DU3934" s="81">
        <v>0</v>
      </c>
      <c r="DV3934" s="81">
        <v>1.3798895977045749E-5</v>
      </c>
      <c r="DW3934" s="81">
        <v>1.3798895977045749E-5</v>
      </c>
      <c r="GE3934" s="81" t="s">
        <v>449</v>
      </c>
      <c r="GF3934" s="81" t="s">
        <v>155</v>
      </c>
      <c r="GG3934" s="81" t="s">
        <v>480</v>
      </c>
      <c r="GH3934" s="81" t="s">
        <v>452</v>
      </c>
      <c r="GI3934" s="81">
        <v>2027</v>
      </c>
      <c r="GJ3934" s="81" t="s">
        <v>201</v>
      </c>
      <c r="GK3934" s="81">
        <v>0.71896016785821204</v>
      </c>
      <c r="GL3934" s="81">
        <v>267.12711200000001</v>
      </c>
      <c r="GM3934" s="81">
        <v>2027</v>
      </c>
      <c r="GN3934" s="81" t="s">
        <v>173</v>
      </c>
      <c r="GO3934" s="81">
        <v>1.1148832299820636E-2</v>
      </c>
      <c r="GP3934" s="81">
        <v>10</v>
      </c>
      <c r="GQ3934" s="81">
        <v>0</v>
      </c>
      <c r="GR3934" s="81" t="s">
        <v>448</v>
      </c>
      <c r="GS3934" s="81">
        <v>1.1148832299820636E-2</v>
      </c>
      <c r="GT3934" s="81">
        <v>8.0155663417021007E-3</v>
      </c>
      <c r="GU3934" s="81">
        <v>1.1148832299820636E-2</v>
      </c>
      <c r="GV3934" s="81">
        <v>8.0155663417021007E-3</v>
      </c>
      <c r="GW3934" s="81">
        <v>1.1148832299820636E-2</v>
      </c>
      <c r="GX3934" s="81">
        <v>8.0155663417021007E-3</v>
      </c>
      <c r="GY3934" s="81">
        <v>1.1148832299820636E-2</v>
      </c>
      <c r="GZ3934" s="81">
        <v>8.0155663417021007E-3</v>
      </c>
    </row>
    <row r="3935" spans="98:208" x14ac:dyDescent="0.25">
      <c r="CT3935" s="81" t="s">
        <v>155</v>
      </c>
      <c r="CU3935" s="81" t="s">
        <v>478</v>
      </c>
      <c r="CV3935" s="81" t="s">
        <v>458</v>
      </c>
      <c r="CW3935" s="81">
        <v>2026</v>
      </c>
      <c r="CX3935" s="81">
        <v>0</v>
      </c>
      <c r="CY3935" s="81">
        <v>0</v>
      </c>
      <c r="CZ3935" s="81">
        <v>0</v>
      </c>
      <c r="DA3935" s="81">
        <v>0</v>
      </c>
      <c r="DB3935" s="81">
        <v>9129.7460702369935</v>
      </c>
      <c r="DC3935" s="81">
        <v>233.23007680795101</v>
      </c>
      <c r="DD3935" s="81">
        <v>8896.5159934290459</v>
      </c>
      <c r="DE3935" s="81">
        <v>0</v>
      </c>
      <c r="DF3935" s="81">
        <v>2.6002430136061321</v>
      </c>
      <c r="DG3935" s="81">
        <v>2.6002430136061321</v>
      </c>
      <c r="DH3935" s="81">
        <v>2.6002430136061321</v>
      </c>
      <c r="DI3935" s="81">
        <v>2.6002430136061321</v>
      </c>
      <c r="DJ3935" s="81">
        <v>5.3067716766629557E-6</v>
      </c>
      <c r="DL3935" s="81">
        <v>0</v>
      </c>
      <c r="DM3935" s="81">
        <v>1.3798895977045749E-5</v>
      </c>
      <c r="DN3935" s="81">
        <v>1.3798895977045749E-5</v>
      </c>
      <c r="DO3935" s="81">
        <v>0</v>
      </c>
      <c r="DP3935" s="81">
        <v>1.3798895977045749E-5</v>
      </c>
      <c r="DQ3935" s="81">
        <v>1.3798895977045749E-5</v>
      </c>
      <c r="DR3935" s="81">
        <v>0</v>
      </c>
      <c r="DS3935" s="81">
        <v>1.3798895977045749E-5</v>
      </c>
      <c r="DT3935" s="81">
        <v>1.3798895977045749E-5</v>
      </c>
      <c r="DU3935" s="81">
        <v>0</v>
      </c>
      <c r="DV3935" s="81">
        <v>1.3798895977045749E-5</v>
      </c>
      <c r="DW3935" s="81">
        <v>1.3798895977045749E-5</v>
      </c>
      <c r="GE3935" s="81" t="s">
        <v>449</v>
      </c>
      <c r="GF3935" s="81" t="s">
        <v>155</v>
      </c>
      <c r="GG3935" s="81" t="s">
        <v>480</v>
      </c>
      <c r="GH3935" s="81" t="s">
        <v>452</v>
      </c>
      <c r="GI3935" s="81">
        <v>2028</v>
      </c>
      <c r="GJ3935" s="81" t="s">
        <v>201</v>
      </c>
      <c r="GK3935" s="81">
        <v>0.74733835430389273</v>
      </c>
      <c r="GL3935" s="81">
        <v>267.12711200000001</v>
      </c>
      <c r="GM3935" s="81">
        <v>2028</v>
      </c>
      <c r="GN3935" s="81" t="s">
        <v>173</v>
      </c>
      <c r="GO3935" s="81">
        <v>1.1148832299820636E-2</v>
      </c>
      <c r="GP3935" s="81">
        <v>10</v>
      </c>
      <c r="GQ3935" s="81">
        <v>0</v>
      </c>
      <c r="GR3935" s="81" t="s">
        <v>448</v>
      </c>
      <c r="GS3935" s="81">
        <v>1.1148832299820636E-2</v>
      </c>
      <c r="GT3935" s="81">
        <v>8.3319499833580373E-3</v>
      </c>
      <c r="GU3935" s="81">
        <v>1.1148832299820636E-2</v>
      </c>
      <c r="GV3935" s="81">
        <v>8.3319499833580373E-3</v>
      </c>
      <c r="GW3935" s="81">
        <v>1.1148832299820636E-2</v>
      </c>
      <c r="GX3935" s="81">
        <v>8.3319499833580373E-3</v>
      </c>
      <c r="GY3935" s="81">
        <v>1.1148832299820636E-2</v>
      </c>
      <c r="GZ3935" s="81">
        <v>8.3319499833580373E-3</v>
      </c>
    </row>
    <row r="3936" spans="98:208" x14ac:dyDescent="0.25">
      <c r="CT3936" s="81" t="s">
        <v>155</v>
      </c>
      <c r="CU3936" s="81" t="s">
        <v>478</v>
      </c>
      <c r="CV3936" s="81" t="s">
        <v>458</v>
      </c>
      <c r="CW3936" s="81">
        <v>2027</v>
      </c>
      <c r="CX3936" s="81">
        <v>0</v>
      </c>
      <c r="CY3936" s="81">
        <v>0</v>
      </c>
      <c r="CZ3936" s="81">
        <v>0</v>
      </c>
      <c r="DA3936" s="81">
        <v>0</v>
      </c>
      <c r="DB3936" s="81">
        <v>9129.7460702369935</v>
      </c>
      <c r="DC3936" s="81">
        <v>233.23007680795101</v>
      </c>
      <c r="DD3936" s="81">
        <v>8896.5159934290459</v>
      </c>
      <c r="DE3936" s="81">
        <v>0</v>
      </c>
      <c r="DF3936" s="81">
        <v>2.6002430136061321</v>
      </c>
      <c r="DG3936" s="81">
        <v>2.6002430136061321</v>
      </c>
      <c r="DH3936" s="81">
        <v>2.6002430136061321</v>
      </c>
      <c r="DI3936" s="81">
        <v>2.6002430136061321</v>
      </c>
      <c r="DJ3936" s="81">
        <v>5.3067716766629557E-6</v>
      </c>
      <c r="DL3936" s="81">
        <v>0</v>
      </c>
      <c r="DM3936" s="81">
        <v>1.3798895977045749E-5</v>
      </c>
      <c r="DN3936" s="81">
        <v>1.3798895977045749E-5</v>
      </c>
      <c r="DO3936" s="81">
        <v>0</v>
      </c>
      <c r="DP3936" s="81">
        <v>1.3798895977045749E-5</v>
      </c>
      <c r="DQ3936" s="81">
        <v>1.3798895977045749E-5</v>
      </c>
      <c r="DR3936" s="81">
        <v>0</v>
      </c>
      <c r="DS3936" s="81">
        <v>1.3798895977045749E-5</v>
      </c>
      <c r="DT3936" s="81">
        <v>1.3798895977045749E-5</v>
      </c>
      <c r="DU3936" s="81">
        <v>0</v>
      </c>
      <c r="DV3936" s="81">
        <v>1.3798895977045749E-5</v>
      </c>
      <c r="DW3936" s="81">
        <v>1.3798895977045749E-5</v>
      </c>
      <c r="GE3936" s="81" t="s">
        <v>449</v>
      </c>
      <c r="GF3936" s="81" t="s">
        <v>155</v>
      </c>
      <c r="GG3936" s="81" t="s">
        <v>480</v>
      </c>
      <c r="GH3936" s="81" t="s">
        <v>452</v>
      </c>
      <c r="GI3936" s="81">
        <v>2029</v>
      </c>
      <c r="GJ3936" s="81" t="s">
        <v>201</v>
      </c>
      <c r="GK3936" s="81">
        <v>0.74733835430389273</v>
      </c>
      <c r="GL3936" s="81">
        <v>267.12711200000001</v>
      </c>
      <c r="GM3936" s="81">
        <v>2029</v>
      </c>
      <c r="GN3936" s="81" t="s">
        <v>173</v>
      </c>
      <c r="GO3936" s="81">
        <v>1.1148832299820636E-2</v>
      </c>
      <c r="GP3936" s="81">
        <v>10</v>
      </c>
      <c r="GQ3936" s="81">
        <v>0</v>
      </c>
      <c r="GR3936" s="81" t="s">
        <v>448</v>
      </c>
      <c r="GS3936" s="81">
        <v>1.1148832299820636E-2</v>
      </c>
      <c r="GT3936" s="81">
        <v>8.3319499833580373E-3</v>
      </c>
      <c r="GU3936" s="81">
        <v>1.1148832299820636E-2</v>
      </c>
      <c r="GV3936" s="81">
        <v>8.3319499833580373E-3</v>
      </c>
      <c r="GW3936" s="81">
        <v>1.1148832299820636E-2</v>
      </c>
      <c r="GX3936" s="81">
        <v>8.3319499833580373E-3</v>
      </c>
      <c r="GY3936" s="81">
        <v>1.1148832299820636E-2</v>
      </c>
      <c r="GZ3936" s="81">
        <v>8.3319499833580373E-3</v>
      </c>
    </row>
    <row r="3937" spans="98:208" x14ac:dyDescent="0.25">
      <c r="CT3937" s="81" t="s">
        <v>155</v>
      </c>
      <c r="CU3937" s="81" t="s">
        <v>478</v>
      </c>
      <c r="CV3937" s="81" t="s">
        <v>458</v>
      </c>
      <c r="CW3937" s="81">
        <v>2028</v>
      </c>
      <c r="CX3937" s="81">
        <v>0</v>
      </c>
      <c r="CY3937" s="81">
        <v>0</v>
      </c>
      <c r="CZ3937" s="81">
        <v>0</v>
      </c>
      <c r="DA3937" s="81">
        <v>0</v>
      </c>
      <c r="DB3937" s="81">
        <v>9534.9220877099251</v>
      </c>
      <c r="DC3937" s="81">
        <v>247.2729921649595</v>
      </c>
      <c r="DD3937" s="81">
        <v>9287.6490955449663</v>
      </c>
      <c r="DE3937" s="81">
        <v>0</v>
      </c>
      <c r="DF3937" s="81">
        <v>2.7568051219219956</v>
      </c>
      <c r="DG3937" s="81">
        <v>2.7568051219219956</v>
      </c>
      <c r="DH3937" s="81">
        <v>2.7568051219219956</v>
      </c>
      <c r="DI3937" s="81">
        <v>2.7568051219219956</v>
      </c>
      <c r="DJ3937" s="81">
        <v>5.3067716766629557E-6</v>
      </c>
      <c r="DL3937" s="81">
        <v>0</v>
      </c>
      <c r="DM3937" s="81">
        <v>1.4629735339095013E-5</v>
      </c>
      <c r="DN3937" s="81">
        <v>1.4629735339095013E-5</v>
      </c>
      <c r="DO3937" s="81">
        <v>0</v>
      </c>
      <c r="DP3937" s="81">
        <v>1.4629735339095013E-5</v>
      </c>
      <c r="DQ3937" s="81">
        <v>1.4629735339095013E-5</v>
      </c>
      <c r="DR3937" s="81">
        <v>0</v>
      </c>
      <c r="DS3937" s="81">
        <v>1.4629735339095013E-5</v>
      </c>
      <c r="DT3937" s="81">
        <v>1.4629735339095013E-5</v>
      </c>
      <c r="DU3937" s="81">
        <v>0</v>
      </c>
      <c r="DV3937" s="81">
        <v>1.4629735339095013E-5</v>
      </c>
      <c r="DW3937" s="81">
        <v>1.4629735339095013E-5</v>
      </c>
      <c r="GE3937" s="81" t="s">
        <v>449</v>
      </c>
      <c r="GF3937" s="81" t="s">
        <v>155</v>
      </c>
      <c r="GG3937" s="81" t="s">
        <v>480</v>
      </c>
      <c r="GH3937" s="81" t="s">
        <v>452</v>
      </c>
      <c r="GI3937" s="81">
        <v>2030</v>
      </c>
      <c r="GJ3937" s="81" t="s">
        <v>201</v>
      </c>
      <c r="GK3937" s="81">
        <v>0.74733835430389273</v>
      </c>
      <c r="GL3937" s="81">
        <v>267.12711200000001</v>
      </c>
      <c r="GM3937" s="81">
        <v>2030</v>
      </c>
      <c r="GN3937" s="81" t="s">
        <v>173</v>
      </c>
      <c r="GO3937" s="81">
        <v>1.1148832299820636E-2</v>
      </c>
      <c r="GP3937" s="81">
        <v>10</v>
      </c>
      <c r="GQ3937" s="81">
        <v>0</v>
      </c>
      <c r="GR3937" s="81" t="s">
        <v>448</v>
      </c>
      <c r="GS3937" s="81">
        <v>0</v>
      </c>
      <c r="GT3937" s="81">
        <v>0</v>
      </c>
      <c r="GU3937" s="81">
        <v>1.1148832299820636E-2</v>
      </c>
      <c r="GV3937" s="81">
        <v>8.3319499833580373E-3</v>
      </c>
      <c r="GW3937" s="81">
        <v>1.1148832299820636E-2</v>
      </c>
      <c r="GX3937" s="81">
        <v>8.3319499833580373E-3</v>
      </c>
      <c r="GY3937" s="81">
        <v>1.1148832299820636E-2</v>
      </c>
      <c r="GZ3937" s="81">
        <v>8.3319499833580373E-3</v>
      </c>
    </row>
    <row r="3938" spans="98:208" x14ac:dyDescent="0.25">
      <c r="CT3938" s="81" t="s">
        <v>155</v>
      </c>
      <c r="CU3938" s="81" t="s">
        <v>478</v>
      </c>
      <c r="CV3938" s="81" t="s">
        <v>458</v>
      </c>
      <c r="CW3938" s="81">
        <v>2029</v>
      </c>
      <c r="CX3938" s="81">
        <v>0</v>
      </c>
      <c r="CY3938" s="81">
        <v>0</v>
      </c>
      <c r="CZ3938" s="81">
        <v>0</v>
      </c>
      <c r="DA3938" s="81">
        <v>0</v>
      </c>
      <c r="DB3938" s="81">
        <v>9534.9220877099251</v>
      </c>
      <c r="DC3938" s="81">
        <v>247.2729921649595</v>
      </c>
      <c r="DD3938" s="81">
        <v>9287.6490955449663</v>
      </c>
      <c r="DE3938" s="81">
        <v>0</v>
      </c>
      <c r="DF3938" s="81">
        <v>2.7568051219219956</v>
      </c>
      <c r="DG3938" s="81">
        <v>2.7568051219219956</v>
      </c>
      <c r="DH3938" s="81">
        <v>2.7568051219219956</v>
      </c>
      <c r="DI3938" s="81">
        <v>2.7568051219219956</v>
      </c>
      <c r="DJ3938" s="81">
        <v>5.3067716766629557E-6</v>
      </c>
      <c r="DL3938" s="81">
        <v>0</v>
      </c>
      <c r="DM3938" s="81">
        <v>1.4629735339095013E-5</v>
      </c>
      <c r="DN3938" s="81">
        <v>1.4629735339095013E-5</v>
      </c>
      <c r="DO3938" s="81">
        <v>0</v>
      </c>
      <c r="DP3938" s="81">
        <v>1.4629735339095013E-5</v>
      </c>
      <c r="DQ3938" s="81">
        <v>1.4629735339095013E-5</v>
      </c>
      <c r="DR3938" s="81">
        <v>0</v>
      </c>
      <c r="DS3938" s="81">
        <v>1.4629735339095013E-5</v>
      </c>
      <c r="DT3938" s="81">
        <v>1.4629735339095013E-5</v>
      </c>
      <c r="DU3938" s="81">
        <v>0</v>
      </c>
      <c r="DV3938" s="81">
        <v>1.4629735339095013E-5</v>
      </c>
      <c r="DW3938" s="81">
        <v>1.4629735339095013E-5</v>
      </c>
      <c r="GE3938" s="81" t="s">
        <v>449</v>
      </c>
      <c r="GF3938" s="81" t="s">
        <v>155</v>
      </c>
      <c r="GG3938" s="81" t="s">
        <v>480</v>
      </c>
      <c r="GH3938" s="81" t="s">
        <v>452</v>
      </c>
      <c r="GI3938" s="81">
        <v>2031</v>
      </c>
      <c r="GJ3938" s="81" t="s">
        <v>201</v>
      </c>
      <c r="GK3938" s="81">
        <v>0.74733835430389273</v>
      </c>
      <c r="GL3938" s="81">
        <v>267.12711200000001</v>
      </c>
      <c r="GM3938" s="81">
        <v>2031</v>
      </c>
      <c r="GN3938" s="81" t="s">
        <v>173</v>
      </c>
      <c r="GO3938" s="81">
        <v>1.1148832299820636E-2</v>
      </c>
      <c r="GP3938" s="81">
        <v>10</v>
      </c>
      <c r="GQ3938" s="81">
        <v>0</v>
      </c>
      <c r="GR3938" s="81" t="s">
        <v>448</v>
      </c>
      <c r="GS3938" s="81">
        <v>0</v>
      </c>
      <c r="GT3938" s="81">
        <v>0</v>
      </c>
      <c r="GU3938" s="81">
        <v>0</v>
      </c>
      <c r="GV3938" s="81">
        <v>0</v>
      </c>
      <c r="GW3938" s="81">
        <v>1.1148832299820636E-2</v>
      </c>
      <c r="GX3938" s="81">
        <v>8.3319499833580373E-3</v>
      </c>
      <c r="GY3938" s="81">
        <v>1.1148832299820636E-2</v>
      </c>
      <c r="GZ3938" s="81">
        <v>8.3319499833580373E-3</v>
      </c>
    </row>
    <row r="3939" spans="98:208" x14ac:dyDescent="0.25">
      <c r="CT3939" s="81" t="s">
        <v>155</v>
      </c>
      <c r="CU3939" s="81" t="s">
        <v>478</v>
      </c>
      <c r="CV3939" s="81" t="s">
        <v>458</v>
      </c>
      <c r="CW3939" s="81">
        <v>2030</v>
      </c>
      <c r="CX3939" s="81">
        <v>0</v>
      </c>
      <c r="CY3939" s="81">
        <v>0</v>
      </c>
      <c r="CZ3939" s="81">
        <v>0</v>
      </c>
      <c r="DA3939" s="81">
        <v>0</v>
      </c>
      <c r="DB3939" s="81">
        <v>9534.9220877099251</v>
      </c>
      <c r="DC3939" s="81">
        <v>247.2729921649595</v>
      </c>
      <c r="DD3939" s="81">
        <v>9287.6490955449663</v>
      </c>
      <c r="DE3939" s="81">
        <v>0</v>
      </c>
      <c r="DF3939" s="81">
        <v>0</v>
      </c>
      <c r="DG3939" s="81">
        <v>2.7568051219219956</v>
      </c>
      <c r="DH3939" s="81">
        <v>2.7568051219219956</v>
      </c>
      <c r="DI3939" s="81">
        <v>2.7568051219219956</v>
      </c>
      <c r="DJ3939" s="81">
        <v>5.3067716766629557E-6</v>
      </c>
      <c r="DL3939" s="81">
        <v>0</v>
      </c>
      <c r="DM3939" s="81">
        <v>0</v>
      </c>
      <c r="DN3939" s="81">
        <v>0</v>
      </c>
      <c r="DO3939" s="81">
        <v>0</v>
      </c>
      <c r="DP3939" s="81">
        <v>1.4629735339095013E-5</v>
      </c>
      <c r="DQ3939" s="81">
        <v>1.4629735339095013E-5</v>
      </c>
      <c r="DR3939" s="81">
        <v>0</v>
      </c>
      <c r="DS3939" s="81">
        <v>1.4629735339095013E-5</v>
      </c>
      <c r="DT3939" s="81">
        <v>1.4629735339095013E-5</v>
      </c>
      <c r="DU3939" s="81">
        <v>0</v>
      </c>
      <c r="DV3939" s="81">
        <v>1.4629735339095013E-5</v>
      </c>
      <c r="DW3939" s="81">
        <v>1.4629735339095013E-5</v>
      </c>
      <c r="GE3939" s="81" t="s">
        <v>449</v>
      </c>
      <c r="GF3939" s="81" t="s">
        <v>155</v>
      </c>
      <c r="GG3939" s="81" t="s">
        <v>480</v>
      </c>
      <c r="GH3939" s="81" t="s">
        <v>452</v>
      </c>
      <c r="GI3939" s="81">
        <v>2032</v>
      </c>
      <c r="GJ3939" s="81" t="s">
        <v>201</v>
      </c>
      <c r="GK3939" s="81">
        <v>0.74733835430389273</v>
      </c>
      <c r="GL3939" s="81">
        <v>267.12711200000001</v>
      </c>
      <c r="GM3939" s="81">
        <v>2032</v>
      </c>
      <c r="GN3939" s="81" t="s">
        <v>173</v>
      </c>
      <c r="GO3939" s="81">
        <v>1.1148832299820636E-2</v>
      </c>
      <c r="GP3939" s="81">
        <v>10</v>
      </c>
      <c r="GQ3939" s="81">
        <v>0</v>
      </c>
      <c r="GR3939" s="81" t="s">
        <v>448</v>
      </c>
      <c r="GS3939" s="81">
        <v>0</v>
      </c>
      <c r="GT3939" s="81">
        <v>0</v>
      </c>
      <c r="GU3939" s="81">
        <v>0</v>
      </c>
      <c r="GV3939" s="81">
        <v>0</v>
      </c>
      <c r="GW3939" s="81">
        <v>0</v>
      </c>
      <c r="GX3939" s="81">
        <v>0</v>
      </c>
      <c r="GY3939" s="81">
        <v>1.1148832299820636E-2</v>
      </c>
      <c r="GZ3939" s="81">
        <v>8.3319499833580373E-3</v>
      </c>
    </row>
    <row r="3940" spans="98:208" x14ac:dyDescent="0.25">
      <c r="CT3940" s="81" t="s">
        <v>155</v>
      </c>
      <c r="CU3940" s="81" t="s">
        <v>478</v>
      </c>
      <c r="CV3940" s="81" t="s">
        <v>458</v>
      </c>
      <c r="CW3940" s="81">
        <v>2031</v>
      </c>
      <c r="CX3940" s="81">
        <v>0</v>
      </c>
      <c r="CY3940" s="81">
        <v>0</v>
      </c>
      <c r="CZ3940" s="81">
        <v>0</v>
      </c>
      <c r="DA3940" s="81">
        <v>0</v>
      </c>
      <c r="DB3940" s="81">
        <v>9534.9220877099251</v>
      </c>
      <c r="DC3940" s="81">
        <v>247.2729921649595</v>
      </c>
      <c r="DD3940" s="81">
        <v>9287.6490955449663</v>
      </c>
      <c r="DE3940" s="81">
        <v>0</v>
      </c>
      <c r="DF3940" s="81">
        <v>0</v>
      </c>
      <c r="DG3940" s="81">
        <v>0</v>
      </c>
      <c r="DH3940" s="81">
        <v>2.7568051219219956</v>
      </c>
      <c r="DI3940" s="81">
        <v>2.7568051219219956</v>
      </c>
      <c r="DJ3940" s="81">
        <v>5.3067716766629557E-6</v>
      </c>
      <c r="DL3940" s="81">
        <v>0</v>
      </c>
      <c r="DM3940" s="81">
        <v>0</v>
      </c>
      <c r="DN3940" s="81">
        <v>0</v>
      </c>
      <c r="DO3940" s="81">
        <v>0</v>
      </c>
      <c r="DP3940" s="81">
        <v>0</v>
      </c>
      <c r="DQ3940" s="81">
        <v>0</v>
      </c>
      <c r="DR3940" s="81">
        <v>0</v>
      </c>
      <c r="DS3940" s="81">
        <v>1.4629735339095013E-5</v>
      </c>
      <c r="DT3940" s="81">
        <v>1.4629735339095013E-5</v>
      </c>
      <c r="DU3940" s="81">
        <v>0</v>
      </c>
      <c r="DV3940" s="81">
        <v>1.4629735339095013E-5</v>
      </c>
      <c r="DW3940" s="81">
        <v>1.4629735339095013E-5</v>
      </c>
      <c r="GE3940" s="81" t="s">
        <v>449</v>
      </c>
      <c r="GF3940" s="81" t="s">
        <v>155</v>
      </c>
      <c r="GG3940" s="81" t="s">
        <v>480</v>
      </c>
      <c r="GH3940" s="81" t="s">
        <v>453</v>
      </c>
      <c r="GI3940" s="81">
        <v>2021</v>
      </c>
      <c r="GJ3940" s="81" t="s">
        <v>201</v>
      </c>
      <c r="GK3940" s="81">
        <v>3.6425060683954028E-2</v>
      </c>
      <c r="GL3940" s="81">
        <v>267.12711200000001</v>
      </c>
      <c r="GM3940" s="81">
        <v>2021</v>
      </c>
      <c r="GN3940" s="81" t="s">
        <v>173</v>
      </c>
      <c r="GO3940" s="81">
        <v>1.1148832299820636E-2</v>
      </c>
      <c r="GP3940" s="81">
        <v>10</v>
      </c>
      <c r="GQ3940" s="81">
        <v>0</v>
      </c>
      <c r="GR3940" s="81" t="s">
        <v>448</v>
      </c>
      <c r="GS3940" s="81">
        <v>1.1148832299820636E-2</v>
      </c>
      <c r="GT3940" s="81">
        <v>4.060968930761934E-4</v>
      </c>
      <c r="GU3940" s="81">
        <v>1.1148832299820636E-2</v>
      </c>
      <c r="GV3940" s="81">
        <v>4.060968930761934E-4</v>
      </c>
      <c r="GW3940" s="81">
        <v>0</v>
      </c>
      <c r="GX3940" s="81">
        <v>0</v>
      </c>
      <c r="GY3940" s="81">
        <v>0</v>
      </c>
      <c r="GZ3940" s="81">
        <v>0</v>
      </c>
    </row>
    <row r="3941" spans="98:208" x14ac:dyDescent="0.25">
      <c r="CT3941" s="81" t="s">
        <v>155</v>
      </c>
      <c r="CU3941" s="81" t="s">
        <v>478</v>
      </c>
      <c r="CV3941" s="81" t="s">
        <v>458</v>
      </c>
      <c r="CW3941" s="81">
        <v>2032</v>
      </c>
      <c r="CX3941" s="81">
        <v>0</v>
      </c>
      <c r="CY3941" s="81">
        <v>0</v>
      </c>
      <c r="CZ3941" s="81">
        <v>0</v>
      </c>
      <c r="DA3941" s="81">
        <v>0</v>
      </c>
      <c r="DB3941" s="81">
        <v>9534.9220877099251</v>
      </c>
      <c r="DC3941" s="81">
        <v>247.2729921649595</v>
      </c>
      <c r="DD3941" s="81">
        <v>9287.6490955449663</v>
      </c>
      <c r="DE3941" s="81">
        <v>0</v>
      </c>
      <c r="DF3941" s="81">
        <v>0</v>
      </c>
      <c r="DG3941" s="81">
        <v>0</v>
      </c>
      <c r="DH3941" s="81">
        <v>0</v>
      </c>
      <c r="DI3941" s="81">
        <v>2.7568051219219956</v>
      </c>
      <c r="DJ3941" s="81">
        <v>5.3067716766629557E-6</v>
      </c>
      <c r="DL3941" s="81">
        <v>0</v>
      </c>
      <c r="DM3941" s="81">
        <v>0</v>
      </c>
      <c r="DN3941" s="81">
        <v>0</v>
      </c>
      <c r="DO3941" s="81">
        <v>0</v>
      </c>
      <c r="DP3941" s="81">
        <v>0</v>
      </c>
      <c r="DQ3941" s="81">
        <v>0</v>
      </c>
      <c r="DR3941" s="81">
        <v>0</v>
      </c>
      <c r="DS3941" s="81">
        <v>0</v>
      </c>
      <c r="DT3941" s="81">
        <v>0</v>
      </c>
      <c r="DU3941" s="81">
        <v>0</v>
      </c>
      <c r="DV3941" s="81">
        <v>1.4629735339095013E-5</v>
      </c>
      <c r="DW3941" s="81">
        <v>1.4629735339095013E-5</v>
      </c>
      <c r="GE3941" s="81" t="s">
        <v>449</v>
      </c>
      <c r="GF3941" s="81" t="s">
        <v>155</v>
      </c>
      <c r="GG3941" s="81" t="s">
        <v>480</v>
      </c>
      <c r="GH3941" s="81" t="s">
        <v>453</v>
      </c>
      <c r="GI3941" s="81">
        <v>2022</v>
      </c>
      <c r="GJ3941" s="81" t="s">
        <v>201</v>
      </c>
      <c r="GK3941" s="81">
        <v>3.6425060683954028E-2</v>
      </c>
      <c r="GL3941" s="81">
        <v>267.12711200000001</v>
      </c>
      <c r="GM3941" s="81">
        <v>2022</v>
      </c>
      <c r="GN3941" s="81" t="s">
        <v>173</v>
      </c>
      <c r="GO3941" s="81">
        <v>1.1148832299820636E-2</v>
      </c>
      <c r="GP3941" s="81">
        <v>10</v>
      </c>
      <c r="GQ3941" s="81">
        <v>0</v>
      </c>
      <c r="GR3941" s="81" t="s">
        <v>448</v>
      </c>
      <c r="GS3941" s="81">
        <v>1.1148832299820636E-2</v>
      </c>
      <c r="GT3941" s="81">
        <v>4.060968930761934E-4</v>
      </c>
      <c r="GU3941" s="81">
        <v>1.1148832299820636E-2</v>
      </c>
      <c r="GV3941" s="81">
        <v>4.060968930761934E-4</v>
      </c>
      <c r="GW3941" s="81">
        <v>1.1148832299820636E-2</v>
      </c>
      <c r="GX3941" s="81">
        <v>4.060968930761934E-4</v>
      </c>
      <c r="GY3941" s="81">
        <v>0</v>
      </c>
      <c r="GZ3941" s="81">
        <v>0</v>
      </c>
    </row>
    <row r="3942" spans="98:208" x14ac:dyDescent="0.25">
      <c r="CT3942" s="81" t="s">
        <v>155</v>
      </c>
      <c r="CU3942" s="81" t="s">
        <v>478</v>
      </c>
      <c r="CV3942" s="81" t="s">
        <v>459</v>
      </c>
      <c r="CW3942" s="81">
        <v>2020</v>
      </c>
      <c r="CX3942" s="81">
        <v>0</v>
      </c>
      <c r="CY3942" s="81">
        <v>0</v>
      </c>
      <c r="CZ3942" s="81">
        <v>0</v>
      </c>
      <c r="DA3942" s="81">
        <v>0</v>
      </c>
      <c r="DB3942" s="81">
        <v>5.240558331301556</v>
      </c>
      <c r="DC3942" s="81">
        <v>0.69641821681222826</v>
      </c>
      <c r="DD3942" s="81">
        <v>2.941964152281022</v>
      </c>
      <c r="DE3942" s="81">
        <v>1.6021759622082949</v>
      </c>
      <c r="DF3942" s="81">
        <v>7.7642499097796613E-3</v>
      </c>
      <c r="DG3942" s="81">
        <v>0</v>
      </c>
      <c r="DH3942" s="81">
        <v>0</v>
      </c>
      <c r="DI3942" s="81">
        <v>0</v>
      </c>
      <c r="DJ3942" s="81">
        <v>4.1813633655922161E-5</v>
      </c>
      <c r="DL3942" s="81">
        <v>0</v>
      </c>
      <c r="DM3942" s="81">
        <v>3.2465150134055344E-7</v>
      </c>
      <c r="DN3942" s="81">
        <v>3.2465150134055344E-7</v>
      </c>
      <c r="DO3942" s="81">
        <v>0</v>
      </c>
      <c r="DP3942" s="81">
        <v>0</v>
      </c>
      <c r="DQ3942" s="81">
        <v>0</v>
      </c>
      <c r="DR3942" s="81">
        <v>0</v>
      </c>
      <c r="DS3942" s="81">
        <v>0</v>
      </c>
      <c r="DT3942" s="81">
        <v>0</v>
      </c>
      <c r="DU3942" s="81">
        <v>0</v>
      </c>
      <c r="DV3942" s="81">
        <v>0</v>
      </c>
      <c r="DW3942" s="81">
        <v>0</v>
      </c>
      <c r="GE3942" s="81" t="s">
        <v>449</v>
      </c>
      <c r="GF3942" s="81" t="s">
        <v>155</v>
      </c>
      <c r="GG3942" s="81" t="s">
        <v>480</v>
      </c>
      <c r="GH3942" s="81" t="s">
        <v>453</v>
      </c>
      <c r="GI3942" s="81">
        <v>2023</v>
      </c>
      <c r="GJ3942" s="81" t="s">
        <v>201</v>
      </c>
      <c r="GK3942" s="81">
        <v>3.7590224611390603E-2</v>
      </c>
      <c r="GL3942" s="81">
        <v>267.12711200000001</v>
      </c>
      <c r="GM3942" s="81">
        <v>2023</v>
      </c>
      <c r="GN3942" s="81" t="s">
        <v>173</v>
      </c>
      <c r="GO3942" s="81">
        <v>1.1148832299820636E-2</v>
      </c>
      <c r="GP3942" s="81">
        <v>10</v>
      </c>
      <c r="GQ3942" s="81">
        <v>0</v>
      </c>
      <c r="GR3942" s="81" t="s">
        <v>448</v>
      </c>
      <c r="GS3942" s="81">
        <v>1.1148832299820636E-2</v>
      </c>
      <c r="GT3942" s="81">
        <v>4.1908711030498418E-4</v>
      </c>
      <c r="GU3942" s="81">
        <v>1.1148832299820636E-2</v>
      </c>
      <c r="GV3942" s="81">
        <v>4.1908711030498418E-4</v>
      </c>
      <c r="GW3942" s="81">
        <v>1.1148832299820636E-2</v>
      </c>
      <c r="GX3942" s="81">
        <v>4.1908711030498418E-4</v>
      </c>
      <c r="GY3942" s="81">
        <v>1.1148832299820636E-2</v>
      </c>
      <c r="GZ3942" s="81">
        <v>4.1908711030498418E-4</v>
      </c>
    </row>
    <row r="3943" spans="98:208" x14ac:dyDescent="0.25">
      <c r="CT3943" s="81" t="s">
        <v>155</v>
      </c>
      <c r="CU3943" s="81" t="s">
        <v>478</v>
      </c>
      <c r="CV3943" s="81" t="s">
        <v>459</v>
      </c>
      <c r="CW3943" s="81">
        <v>2021</v>
      </c>
      <c r="CX3943" s="81">
        <v>0</v>
      </c>
      <c r="CY3943" s="81">
        <v>0</v>
      </c>
      <c r="CZ3943" s="81">
        <v>0</v>
      </c>
      <c r="DA3943" s="81">
        <v>0</v>
      </c>
      <c r="DB3943" s="81">
        <v>5.240558331301556</v>
      </c>
      <c r="DC3943" s="81">
        <v>0.69641821681222826</v>
      </c>
      <c r="DD3943" s="81">
        <v>2.941964152281022</v>
      </c>
      <c r="DE3943" s="81">
        <v>1.6021759622082949</v>
      </c>
      <c r="DF3943" s="81">
        <v>7.7642499097796613E-3</v>
      </c>
      <c r="DG3943" s="81">
        <v>7.7642499097796613E-3</v>
      </c>
      <c r="DH3943" s="81">
        <v>0</v>
      </c>
      <c r="DI3943" s="81">
        <v>0</v>
      </c>
      <c r="DJ3943" s="81">
        <v>4.1813633655922161E-5</v>
      </c>
      <c r="DL3943" s="81">
        <v>0</v>
      </c>
      <c r="DM3943" s="81">
        <v>3.2465150134055344E-7</v>
      </c>
      <c r="DN3943" s="81">
        <v>3.2465150134055344E-7</v>
      </c>
      <c r="DO3943" s="81">
        <v>0</v>
      </c>
      <c r="DP3943" s="81">
        <v>3.2465150134055344E-7</v>
      </c>
      <c r="DQ3943" s="81">
        <v>3.2465150134055344E-7</v>
      </c>
      <c r="DR3943" s="81">
        <v>0</v>
      </c>
      <c r="DS3943" s="81">
        <v>0</v>
      </c>
      <c r="DT3943" s="81">
        <v>0</v>
      </c>
      <c r="DU3943" s="81">
        <v>0</v>
      </c>
      <c r="DV3943" s="81">
        <v>0</v>
      </c>
      <c r="DW3943" s="81">
        <v>0</v>
      </c>
      <c r="GE3943" s="81" t="s">
        <v>449</v>
      </c>
      <c r="GF3943" s="81" t="s">
        <v>155</v>
      </c>
      <c r="GG3943" s="81" t="s">
        <v>480</v>
      </c>
      <c r="GH3943" s="81" t="s">
        <v>453</v>
      </c>
      <c r="GI3943" s="81">
        <v>2024</v>
      </c>
      <c r="GJ3943" s="81" t="s">
        <v>201</v>
      </c>
      <c r="GK3943" s="81">
        <v>3.7590224611390603E-2</v>
      </c>
      <c r="GL3943" s="81">
        <v>267.12711200000001</v>
      </c>
      <c r="GM3943" s="81">
        <v>2024</v>
      </c>
      <c r="GN3943" s="81" t="s">
        <v>173</v>
      </c>
      <c r="GO3943" s="81">
        <v>1.1148832299820636E-2</v>
      </c>
      <c r="GP3943" s="81">
        <v>10</v>
      </c>
      <c r="GQ3943" s="81">
        <v>0</v>
      </c>
      <c r="GR3943" s="81" t="s">
        <v>448</v>
      </c>
      <c r="GS3943" s="81">
        <v>1.1148832299820636E-2</v>
      </c>
      <c r="GT3943" s="81">
        <v>4.1908711030498418E-4</v>
      </c>
      <c r="GU3943" s="81">
        <v>1.1148832299820636E-2</v>
      </c>
      <c r="GV3943" s="81">
        <v>4.1908711030498418E-4</v>
      </c>
      <c r="GW3943" s="81">
        <v>1.1148832299820636E-2</v>
      </c>
      <c r="GX3943" s="81">
        <v>4.1908711030498418E-4</v>
      </c>
      <c r="GY3943" s="81">
        <v>1.1148832299820636E-2</v>
      </c>
      <c r="GZ3943" s="81">
        <v>4.1908711030498418E-4</v>
      </c>
    </row>
    <row r="3944" spans="98:208" x14ac:dyDescent="0.25">
      <c r="CT3944" s="81" t="s">
        <v>155</v>
      </c>
      <c r="CU3944" s="81" t="s">
        <v>478</v>
      </c>
      <c r="CV3944" s="81" t="s">
        <v>459</v>
      </c>
      <c r="CW3944" s="81">
        <v>2022</v>
      </c>
      <c r="CX3944" s="81">
        <v>0</v>
      </c>
      <c r="CY3944" s="81">
        <v>0</v>
      </c>
      <c r="CZ3944" s="81">
        <v>0</v>
      </c>
      <c r="DA3944" s="81">
        <v>0</v>
      </c>
      <c r="DB3944" s="81">
        <v>5.240558331301556</v>
      </c>
      <c r="DC3944" s="81">
        <v>0.69641821681222826</v>
      </c>
      <c r="DD3944" s="81">
        <v>2.941964152281022</v>
      </c>
      <c r="DE3944" s="81">
        <v>1.6021759622082949</v>
      </c>
      <c r="DF3944" s="81">
        <v>7.7642499097796613E-3</v>
      </c>
      <c r="DG3944" s="81">
        <v>7.7642499097796613E-3</v>
      </c>
      <c r="DH3944" s="81">
        <v>7.7642499097796613E-3</v>
      </c>
      <c r="DI3944" s="81">
        <v>0</v>
      </c>
      <c r="DJ3944" s="81">
        <v>4.1813633655922161E-5</v>
      </c>
      <c r="DL3944" s="81">
        <v>0</v>
      </c>
      <c r="DM3944" s="81">
        <v>3.2465150134055344E-7</v>
      </c>
      <c r="DN3944" s="81">
        <v>3.2465150134055344E-7</v>
      </c>
      <c r="DO3944" s="81">
        <v>0</v>
      </c>
      <c r="DP3944" s="81">
        <v>3.2465150134055344E-7</v>
      </c>
      <c r="DQ3944" s="81">
        <v>3.2465150134055344E-7</v>
      </c>
      <c r="DR3944" s="81">
        <v>0</v>
      </c>
      <c r="DS3944" s="81">
        <v>3.2465150134055344E-7</v>
      </c>
      <c r="DT3944" s="81">
        <v>3.2465150134055344E-7</v>
      </c>
      <c r="DU3944" s="81">
        <v>0</v>
      </c>
      <c r="DV3944" s="81">
        <v>0</v>
      </c>
      <c r="DW3944" s="81">
        <v>0</v>
      </c>
      <c r="GE3944" s="81" t="s">
        <v>449</v>
      </c>
      <c r="GF3944" s="81" t="s">
        <v>155</v>
      </c>
      <c r="GG3944" s="81" t="s">
        <v>480</v>
      </c>
      <c r="GH3944" s="81" t="s">
        <v>453</v>
      </c>
      <c r="GI3944" s="81">
        <v>2025</v>
      </c>
      <c r="GJ3944" s="81" t="s">
        <v>201</v>
      </c>
      <c r="GK3944" s="81">
        <v>3.7590224611390603E-2</v>
      </c>
      <c r="GL3944" s="81">
        <v>267.12711200000001</v>
      </c>
      <c r="GM3944" s="81">
        <v>2025</v>
      </c>
      <c r="GN3944" s="81" t="s">
        <v>173</v>
      </c>
      <c r="GO3944" s="81">
        <v>1.1148832299820636E-2</v>
      </c>
      <c r="GP3944" s="81">
        <v>10</v>
      </c>
      <c r="GQ3944" s="81">
        <v>0</v>
      </c>
      <c r="GR3944" s="81" t="s">
        <v>448</v>
      </c>
      <c r="GS3944" s="81">
        <v>1.1148832299820636E-2</v>
      </c>
      <c r="GT3944" s="81">
        <v>4.1908711030498418E-4</v>
      </c>
      <c r="GU3944" s="81">
        <v>1.1148832299820636E-2</v>
      </c>
      <c r="GV3944" s="81">
        <v>4.1908711030498418E-4</v>
      </c>
      <c r="GW3944" s="81">
        <v>1.1148832299820636E-2</v>
      </c>
      <c r="GX3944" s="81">
        <v>4.1908711030498418E-4</v>
      </c>
      <c r="GY3944" s="81">
        <v>1.1148832299820636E-2</v>
      </c>
      <c r="GZ3944" s="81">
        <v>4.1908711030498418E-4</v>
      </c>
    </row>
    <row r="3945" spans="98:208" x14ac:dyDescent="0.25">
      <c r="CT3945" s="81" t="s">
        <v>155</v>
      </c>
      <c r="CU3945" s="81" t="s">
        <v>478</v>
      </c>
      <c r="CV3945" s="81" t="s">
        <v>459</v>
      </c>
      <c r="CW3945" s="81">
        <v>2023</v>
      </c>
      <c r="CX3945" s="81">
        <v>0</v>
      </c>
      <c r="CY3945" s="81">
        <v>0</v>
      </c>
      <c r="CZ3945" s="81">
        <v>0</v>
      </c>
      <c r="DA3945" s="81">
        <v>0</v>
      </c>
      <c r="DB3945" s="81">
        <v>5.4750346070077809</v>
      </c>
      <c r="DC3945" s="81">
        <v>0.71896016785821448</v>
      </c>
      <c r="DD3945" s="81">
        <v>3.0714971986151109</v>
      </c>
      <c r="DE3945" s="81">
        <v>1.684577240534455</v>
      </c>
      <c r="DF3945" s="81">
        <v>8.0155663417021284E-3</v>
      </c>
      <c r="DG3945" s="81">
        <v>8.0155663417021284E-3</v>
      </c>
      <c r="DH3945" s="81">
        <v>8.0155663417021284E-3</v>
      </c>
      <c r="DI3945" s="81">
        <v>8.0155663417021284E-3</v>
      </c>
      <c r="DJ3945" s="81">
        <v>4.1813633655922161E-5</v>
      </c>
      <c r="DL3945" s="81">
        <v>0</v>
      </c>
      <c r="DM3945" s="81">
        <v>3.35159954556673E-7</v>
      </c>
      <c r="DN3945" s="81">
        <v>3.35159954556673E-7</v>
      </c>
      <c r="DO3945" s="81">
        <v>0</v>
      </c>
      <c r="DP3945" s="81">
        <v>3.35159954556673E-7</v>
      </c>
      <c r="DQ3945" s="81">
        <v>3.35159954556673E-7</v>
      </c>
      <c r="DR3945" s="81">
        <v>0</v>
      </c>
      <c r="DS3945" s="81">
        <v>3.35159954556673E-7</v>
      </c>
      <c r="DT3945" s="81">
        <v>3.35159954556673E-7</v>
      </c>
      <c r="DU3945" s="81">
        <v>0</v>
      </c>
      <c r="DV3945" s="81">
        <v>3.35159954556673E-7</v>
      </c>
      <c r="DW3945" s="81">
        <v>3.35159954556673E-7</v>
      </c>
      <c r="GE3945" s="81" t="s">
        <v>449</v>
      </c>
      <c r="GF3945" s="81" t="s">
        <v>155</v>
      </c>
      <c r="GG3945" s="81" t="s">
        <v>480</v>
      </c>
      <c r="GH3945" s="81" t="s">
        <v>453</v>
      </c>
      <c r="GI3945" s="81">
        <v>2026</v>
      </c>
      <c r="GJ3945" s="81" t="s">
        <v>201</v>
      </c>
      <c r="GK3945" s="81">
        <v>3.7590224611390603E-2</v>
      </c>
      <c r="GL3945" s="81">
        <v>267.12711200000001</v>
      </c>
      <c r="GM3945" s="81">
        <v>2026</v>
      </c>
      <c r="GN3945" s="81" t="s">
        <v>173</v>
      </c>
      <c r="GO3945" s="81">
        <v>1.1148832299820636E-2</v>
      </c>
      <c r="GP3945" s="81">
        <v>10</v>
      </c>
      <c r="GQ3945" s="81">
        <v>0</v>
      </c>
      <c r="GR3945" s="81" t="s">
        <v>448</v>
      </c>
      <c r="GS3945" s="81">
        <v>1.1148832299820636E-2</v>
      </c>
      <c r="GT3945" s="81">
        <v>4.1908711030498418E-4</v>
      </c>
      <c r="GU3945" s="81">
        <v>1.1148832299820636E-2</v>
      </c>
      <c r="GV3945" s="81">
        <v>4.1908711030498418E-4</v>
      </c>
      <c r="GW3945" s="81">
        <v>1.1148832299820636E-2</v>
      </c>
      <c r="GX3945" s="81">
        <v>4.1908711030498418E-4</v>
      </c>
      <c r="GY3945" s="81">
        <v>1.1148832299820636E-2</v>
      </c>
      <c r="GZ3945" s="81">
        <v>4.1908711030498418E-4</v>
      </c>
    </row>
    <row r="3946" spans="98:208" x14ac:dyDescent="0.25">
      <c r="CT3946" s="81" t="s">
        <v>155</v>
      </c>
      <c r="CU3946" s="81" t="s">
        <v>478</v>
      </c>
      <c r="CV3946" s="81" t="s">
        <v>459</v>
      </c>
      <c r="CW3946" s="81">
        <v>2024</v>
      </c>
      <c r="CX3946" s="81">
        <v>0</v>
      </c>
      <c r="CY3946" s="81">
        <v>0</v>
      </c>
      <c r="CZ3946" s="81">
        <v>0</v>
      </c>
      <c r="DA3946" s="81">
        <v>0</v>
      </c>
      <c r="DB3946" s="81">
        <v>5.4750346070077809</v>
      </c>
      <c r="DC3946" s="81">
        <v>0.71896016785821448</v>
      </c>
      <c r="DD3946" s="81">
        <v>3.0714971986151109</v>
      </c>
      <c r="DE3946" s="81">
        <v>1.684577240534455</v>
      </c>
      <c r="DF3946" s="81">
        <v>8.0155663417021284E-3</v>
      </c>
      <c r="DG3946" s="81">
        <v>8.0155663417021284E-3</v>
      </c>
      <c r="DH3946" s="81">
        <v>8.0155663417021284E-3</v>
      </c>
      <c r="DI3946" s="81">
        <v>8.0155663417021284E-3</v>
      </c>
      <c r="DJ3946" s="81">
        <v>4.1813633655922161E-5</v>
      </c>
      <c r="DL3946" s="81">
        <v>0</v>
      </c>
      <c r="DM3946" s="81">
        <v>3.35159954556673E-7</v>
      </c>
      <c r="DN3946" s="81">
        <v>3.35159954556673E-7</v>
      </c>
      <c r="DO3946" s="81">
        <v>0</v>
      </c>
      <c r="DP3946" s="81">
        <v>3.35159954556673E-7</v>
      </c>
      <c r="DQ3946" s="81">
        <v>3.35159954556673E-7</v>
      </c>
      <c r="DR3946" s="81">
        <v>0</v>
      </c>
      <c r="DS3946" s="81">
        <v>3.35159954556673E-7</v>
      </c>
      <c r="DT3946" s="81">
        <v>3.35159954556673E-7</v>
      </c>
      <c r="DU3946" s="81">
        <v>0</v>
      </c>
      <c r="DV3946" s="81">
        <v>3.35159954556673E-7</v>
      </c>
      <c r="DW3946" s="81">
        <v>3.35159954556673E-7</v>
      </c>
      <c r="GE3946" s="81" t="s">
        <v>449</v>
      </c>
      <c r="GF3946" s="81" t="s">
        <v>155</v>
      </c>
      <c r="GG3946" s="81" t="s">
        <v>480</v>
      </c>
      <c r="GH3946" s="81" t="s">
        <v>453</v>
      </c>
      <c r="GI3946" s="81">
        <v>2027</v>
      </c>
      <c r="GJ3946" s="81" t="s">
        <v>201</v>
      </c>
      <c r="GK3946" s="81">
        <v>3.7590224611390603E-2</v>
      </c>
      <c r="GL3946" s="81">
        <v>267.12711200000001</v>
      </c>
      <c r="GM3946" s="81">
        <v>2027</v>
      </c>
      <c r="GN3946" s="81" t="s">
        <v>173</v>
      </c>
      <c r="GO3946" s="81">
        <v>1.1148832299820636E-2</v>
      </c>
      <c r="GP3946" s="81">
        <v>10</v>
      </c>
      <c r="GQ3946" s="81">
        <v>0</v>
      </c>
      <c r="GR3946" s="81" t="s">
        <v>448</v>
      </c>
      <c r="GS3946" s="81">
        <v>1.1148832299820636E-2</v>
      </c>
      <c r="GT3946" s="81">
        <v>4.1908711030498418E-4</v>
      </c>
      <c r="GU3946" s="81">
        <v>1.1148832299820636E-2</v>
      </c>
      <c r="GV3946" s="81">
        <v>4.1908711030498418E-4</v>
      </c>
      <c r="GW3946" s="81">
        <v>1.1148832299820636E-2</v>
      </c>
      <c r="GX3946" s="81">
        <v>4.1908711030498418E-4</v>
      </c>
      <c r="GY3946" s="81">
        <v>1.1148832299820636E-2</v>
      </c>
      <c r="GZ3946" s="81">
        <v>4.1908711030498418E-4</v>
      </c>
    </row>
    <row r="3947" spans="98:208" x14ac:dyDescent="0.25">
      <c r="CT3947" s="81" t="s">
        <v>155</v>
      </c>
      <c r="CU3947" s="81" t="s">
        <v>478</v>
      </c>
      <c r="CV3947" s="81" t="s">
        <v>459</v>
      </c>
      <c r="CW3947" s="81">
        <v>2025</v>
      </c>
      <c r="CX3947" s="81">
        <v>0</v>
      </c>
      <c r="CY3947" s="81">
        <v>0</v>
      </c>
      <c r="CZ3947" s="81">
        <v>0</v>
      </c>
      <c r="DA3947" s="81">
        <v>0</v>
      </c>
      <c r="DB3947" s="81">
        <v>5.4750346070077809</v>
      </c>
      <c r="DC3947" s="81">
        <v>0.71896016785821448</v>
      </c>
      <c r="DD3947" s="81">
        <v>3.0714971986151109</v>
      </c>
      <c r="DE3947" s="81">
        <v>1.684577240534455</v>
      </c>
      <c r="DF3947" s="81">
        <v>8.0155663417021284E-3</v>
      </c>
      <c r="DG3947" s="81">
        <v>8.0155663417021284E-3</v>
      </c>
      <c r="DH3947" s="81">
        <v>8.0155663417021284E-3</v>
      </c>
      <c r="DI3947" s="81">
        <v>8.0155663417021284E-3</v>
      </c>
      <c r="DJ3947" s="81">
        <v>4.1813633655922161E-5</v>
      </c>
      <c r="DL3947" s="81">
        <v>0</v>
      </c>
      <c r="DM3947" s="81">
        <v>3.35159954556673E-7</v>
      </c>
      <c r="DN3947" s="81">
        <v>3.35159954556673E-7</v>
      </c>
      <c r="DO3947" s="81">
        <v>0</v>
      </c>
      <c r="DP3947" s="81">
        <v>3.35159954556673E-7</v>
      </c>
      <c r="DQ3947" s="81">
        <v>3.35159954556673E-7</v>
      </c>
      <c r="DR3947" s="81">
        <v>0</v>
      </c>
      <c r="DS3947" s="81">
        <v>3.35159954556673E-7</v>
      </c>
      <c r="DT3947" s="81">
        <v>3.35159954556673E-7</v>
      </c>
      <c r="DU3947" s="81">
        <v>0</v>
      </c>
      <c r="DV3947" s="81">
        <v>3.35159954556673E-7</v>
      </c>
      <c r="DW3947" s="81">
        <v>3.35159954556673E-7</v>
      </c>
      <c r="GE3947" s="81" t="s">
        <v>449</v>
      </c>
      <c r="GF3947" s="81" t="s">
        <v>155</v>
      </c>
      <c r="GG3947" s="81" t="s">
        <v>480</v>
      </c>
      <c r="GH3947" s="81" t="s">
        <v>453</v>
      </c>
      <c r="GI3947" s="81">
        <v>2028</v>
      </c>
      <c r="GJ3947" s="81" t="s">
        <v>201</v>
      </c>
      <c r="GK3947" s="81">
        <v>3.9055083184886173E-2</v>
      </c>
      <c r="GL3947" s="81">
        <v>267.12711200000001</v>
      </c>
      <c r="GM3947" s="81">
        <v>2028</v>
      </c>
      <c r="GN3947" s="81" t="s">
        <v>173</v>
      </c>
      <c r="GO3947" s="81">
        <v>1.1148832299820636E-2</v>
      </c>
      <c r="GP3947" s="81">
        <v>10</v>
      </c>
      <c r="GQ3947" s="81">
        <v>0</v>
      </c>
      <c r="GR3947" s="81" t="s">
        <v>448</v>
      </c>
      <c r="GS3947" s="81">
        <v>1.1148832299820636E-2</v>
      </c>
      <c r="GT3947" s="81">
        <v>4.3541857288384076E-4</v>
      </c>
      <c r="GU3947" s="81">
        <v>1.1148832299820636E-2</v>
      </c>
      <c r="GV3947" s="81">
        <v>4.3541857288384076E-4</v>
      </c>
      <c r="GW3947" s="81">
        <v>1.1148832299820636E-2</v>
      </c>
      <c r="GX3947" s="81">
        <v>4.3541857288384076E-4</v>
      </c>
      <c r="GY3947" s="81">
        <v>1.1148832299820636E-2</v>
      </c>
      <c r="GZ3947" s="81">
        <v>4.3541857288384076E-4</v>
      </c>
    </row>
    <row r="3948" spans="98:208" x14ac:dyDescent="0.25">
      <c r="CT3948" s="81" t="s">
        <v>155</v>
      </c>
      <c r="CU3948" s="81" t="s">
        <v>478</v>
      </c>
      <c r="CV3948" s="81" t="s">
        <v>459</v>
      </c>
      <c r="CW3948" s="81">
        <v>2026</v>
      </c>
      <c r="CX3948" s="81">
        <v>0</v>
      </c>
      <c r="CY3948" s="81">
        <v>0</v>
      </c>
      <c r="CZ3948" s="81">
        <v>0</v>
      </c>
      <c r="DA3948" s="81">
        <v>0</v>
      </c>
      <c r="DB3948" s="81">
        <v>5.4750346070077809</v>
      </c>
      <c r="DC3948" s="81">
        <v>0.71896016785821448</v>
      </c>
      <c r="DD3948" s="81">
        <v>3.0714971986151109</v>
      </c>
      <c r="DE3948" s="81">
        <v>1.684577240534455</v>
      </c>
      <c r="DF3948" s="81">
        <v>8.0155663417021284E-3</v>
      </c>
      <c r="DG3948" s="81">
        <v>8.0155663417021284E-3</v>
      </c>
      <c r="DH3948" s="81">
        <v>8.0155663417021284E-3</v>
      </c>
      <c r="DI3948" s="81">
        <v>8.0155663417021284E-3</v>
      </c>
      <c r="DJ3948" s="81">
        <v>4.1813633655922161E-5</v>
      </c>
      <c r="DL3948" s="81">
        <v>0</v>
      </c>
      <c r="DM3948" s="81">
        <v>3.35159954556673E-7</v>
      </c>
      <c r="DN3948" s="81">
        <v>3.35159954556673E-7</v>
      </c>
      <c r="DO3948" s="81">
        <v>0</v>
      </c>
      <c r="DP3948" s="81">
        <v>3.35159954556673E-7</v>
      </c>
      <c r="DQ3948" s="81">
        <v>3.35159954556673E-7</v>
      </c>
      <c r="DR3948" s="81">
        <v>0</v>
      </c>
      <c r="DS3948" s="81">
        <v>3.35159954556673E-7</v>
      </c>
      <c r="DT3948" s="81">
        <v>3.35159954556673E-7</v>
      </c>
      <c r="DU3948" s="81">
        <v>0</v>
      </c>
      <c r="DV3948" s="81">
        <v>3.35159954556673E-7</v>
      </c>
      <c r="DW3948" s="81">
        <v>3.35159954556673E-7</v>
      </c>
      <c r="GE3948" s="81" t="s">
        <v>449</v>
      </c>
      <c r="GF3948" s="81" t="s">
        <v>155</v>
      </c>
      <c r="GG3948" s="81" t="s">
        <v>480</v>
      </c>
      <c r="GH3948" s="81" t="s">
        <v>453</v>
      </c>
      <c r="GI3948" s="81">
        <v>2029</v>
      </c>
      <c r="GJ3948" s="81" t="s">
        <v>201</v>
      </c>
      <c r="GK3948" s="81">
        <v>3.9055083184886173E-2</v>
      </c>
      <c r="GL3948" s="81">
        <v>267.12711200000001</v>
      </c>
      <c r="GM3948" s="81">
        <v>2029</v>
      </c>
      <c r="GN3948" s="81" t="s">
        <v>173</v>
      </c>
      <c r="GO3948" s="81">
        <v>1.1148832299820636E-2</v>
      </c>
      <c r="GP3948" s="81">
        <v>10</v>
      </c>
      <c r="GQ3948" s="81">
        <v>0</v>
      </c>
      <c r="GR3948" s="81" t="s">
        <v>448</v>
      </c>
      <c r="GS3948" s="81">
        <v>1.1148832299820636E-2</v>
      </c>
      <c r="GT3948" s="81">
        <v>4.3541857288384076E-4</v>
      </c>
      <c r="GU3948" s="81">
        <v>1.1148832299820636E-2</v>
      </c>
      <c r="GV3948" s="81">
        <v>4.3541857288384076E-4</v>
      </c>
      <c r="GW3948" s="81">
        <v>1.1148832299820636E-2</v>
      </c>
      <c r="GX3948" s="81">
        <v>4.3541857288384076E-4</v>
      </c>
      <c r="GY3948" s="81">
        <v>1.1148832299820636E-2</v>
      </c>
      <c r="GZ3948" s="81">
        <v>4.3541857288384076E-4</v>
      </c>
    </row>
    <row r="3949" spans="98:208" x14ac:dyDescent="0.25">
      <c r="CT3949" s="81" t="s">
        <v>155</v>
      </c>
      <c r="CU3949" s="81" t="s">
        <v>478</v>
      </c>
      <c r="CV3949" s="81" t="s">
        <v>459</v>
      </c>
      <c r="CW3949" s="81">
        <v>2027</v>
      </c>
      <c r="CX3949" s="81">
        <v>0</v>
      </c>
      <c r="CY3949" s="81">
        <v>0</v>
      </c>
      <c r="CZ3949" s="81">
        <v>0</v>
      </c>
      <c r="DA3949" s="81">
        <v>0</v>
      </c>
      <c r="DB3949" s="81">
        <v>5.4750346070077809</v>
      </c>
      <c r="DC3949" s="81">
        <v>0.71896016785821448</v>
      </c>
      <c r="DD3949" s="81">
        <v>3.0714971986151109</v>
      </c>
      <c r="DE3949" s="81">
        <v>1.684577240534455</v>
      </c>
      <c r="DF3949" s="81">
        <v>8.0155663417021284E-3</v>
      </c>
      <c r="DG3949" s="81">
        <v>8.0155663417021284E-3</v>
      </c>
      <c r="DH3949" s="81">
        <v>8.0155663417021284E-3</v>
      </c>
      <c r="DI3949" s="81">
        <v>8.0155663417021284E-3</v>
      </c>
      <c r="DJ3949" s="81">
        <v>4.1813633655922161E-5</v>
      </c>
      <c r="DL3949" s="81">
        <v>0</v>
      </c>
      <c r="DM3949" s="81">
        <v>3.35159954556673E-7</v>
      </c>
      <c r="DN3949" s="81">
        <v>3.35159954556673E-7</v>
      </c>
      <c r="DO3949" s="81">
        <v>0</v>
      </c>
      <c r="DP3949" s="81">
        <v>3.35159954556673E-7</v>
      </c>
      <c r="DQ3949" s="81">
        <v>3.35159954556673E-7</v>
      </c>
      <c r="DR3949" s="81">
        <v>0</v>
      </c>
      <c r="DS3949" s="81">
        <v>3.35159954556673E-7</v>
      </c>
      <c r="DT3949" s="81">
        <v>3.35159954556673E-7</v>
      </c>
      <c r="DU3949" s="81">
        <v>0</v>
      </c>
      <c r="DV3949" s="81">
        <v>3.35159954556673E-7</v>
      </c>
      <c r="DW3949" s="81">
        <v>3.35159954556673E-7</v>
      </c>
      <c r="GE3949" s="81" t="s">
        <v>449</v>
      </c>
      <c r="GF3949" s="81" t="s">
        <v>155</v>
      </c>
      <c r="GG3949" s="81" t="s">
        <v>480</v>
      </c>
      <c r="GH3949" s="81" t="s">
        <v>453</v>
      </c>
      <c r="GI3949" s="81">
        <v>2030</v>
      </c>
      <c r="GJ3949" s="81" t="s">
        <v>201</v>
      </c>
      <c r="GK3949" s="81">
        <v>3.9055083184886173E-2</v>
      </c>
      <c r="GL3949" s="81">
        <v>267.12711200000001</v>
      </c>
      <c r="GM3949" s="81">
        <v>2030</v>
      </c>
      <c r="GN3949" s="81" t="s">
        <v>173</v>
      </c>
      <c r="GO3949" s="81">
        <v>1.1148832299820636E-2</v>
      </c>
      <c r="GP3949" s="81">
        <v>10</v>
      </c>
      <c r="GQ3949" s="81">
        <v>0</v>
      </c>
      <c r="GR3949" s="81" t="s">
        <v>448</v>
      </c>
      <c r="GS3949" s="81">
        <v>0</v>
      </c>
      <c r="GT3949" s="81">
        <v>0</v>
      </c>
      <c r="GU3949" s="81">
        <v>1.1148832299820636E-2</v>
      </c>
      <c r="GV3949" s="81">
        <v>4.3541857288384076E-4</v>
      </c>
      <c r="GW3949" s="81">
        <v>1.1148832299820636E-2</v>
      </c>
      <c r="GX3949" s="81">
        <v>4.3541857288384076E-4</v>
      </c>
      <c r="GY3949" s="81">
        <v>1.1148832299820636E-2</v>
      </c>
      <c r="GZ3949" s="81">
        <v>4.3541857288384076E-4</v>
      </c>
    </row>
    <row r="3950" spans="98:208" x14ac:dyDescent="0.25">
      <c r="CT3950" s="81" t="s">
        <v>155</v>
      </c>
      <c r="CU3950" s="81" t="s">
        <v>478</v>
      </c>
      <c r="CV3950" s="81" t="s">
        <v>459</v>
      </c>
      <c r="CW3950" s="81">
        <v>2028</v>
      </c>
      <c r="CX3950" s="81">
        <v>0</v>
      </c>
      <c r="CY3950" s="81">
        <v>0</v>
      </c>
      <c r="CZ3950" s="81">
        <v>0</v>
      </c>
      <c r="DA3950" s="81">
        <v>0</v>
      </c>
      <c r="DB3950" s="81">
        <v>5.7770153400784761</v>
      </c>
      <c r="DC3950" s="81">
        <v>0.7473383543038884</v>
      </c>
      <c r="DD3950" s="81">
        <v>3.2379513401017279</v>
      </c>
      <c r="DE3950" s="81">
        <v>1.791725645672849</v>
      </c>
      <c r="DF3950" s="81">
        <v>8.3319499833579887E-3</v>
      </c>
      <c r="DG3950" s="81">
        <v>8.3319499833579887E-3</v>
      </c>
      <c r="DH3950" s="81">
        <v>8.3319499833579887E-3</v>
      </c>
      <c r="DI3950" s="81">
        <v>8.3319499833579887E-3</v>
      </c>
      <c r="DJ3950" s="81">
        <v>4.1813633655922161E-5</v>
      </c>
      <c r="DL3950" s="81">
        <v>0</v>
      </c>
      <c r="DM3950" s="81">
        <v>3.4838910424359767E-7</v>
      </c>
      <c r="DN3950" s="81">
        <v>3.4838910424359767E-7</v>
      </c>
      <c r="DO3950" s="81">
        <v>0</v>
      </c>
      <c r="DP3950" s="81">
        <v>3.4838910424359767E-7</v>
      </c>
      <c r="DQ3950" s="81">
        <v>3.4838910424359767E-7</v>
      </c>
      <c r="DR3950" s="81">
        <v>0</v>
      </c>
      <c r="DS3950" s="81">
        <v>3.4838910424359767E-7</v>
      </c>
      <c r="DT3950" s="81">
        <v>3.4838910424359767E-7</v>
      </c>
      <c r="DU3950" s="81">
        <v>0</v>
      </c>
      <c r="DV3950" s="81">
        <v>3.4838910424359767E-7</v>
      </c>
      <c r="DW3950" s="81">
        <v>3.4838910424359767E-7</v>
      </c>
      <c r="GE3950" s="81" t="s">
        <v>449</v>
      </c>
      <c r="GF3950" s="81" t="s">
        <v>155</v>
      </c>
      <c r="GG3950" s="81" t="s">
        <v>480</v>
      </c>
      <c r="GH3950" s="81" t="s">
        <v>453</v>
      </c>
      <c r="GI3950" s="81">
        <v>2031</v>
      </c>
      <c r="GJ3950" s="81" t="s">
        <v>201</v>
      </c>
      <c r="GK3950" s="81">
        <v>3.9055083184886173E-2</v>
      </c>
      <c r="GL3950" s="81">
        <v>267.12711200000001</v>
      </c>
      <c r="GM3950" s="81">
        <v>2031</v>
      </c>
      <c r="GN3950" s="81" t="s">
        <v>173</v>
      </c>
      <c r="GO3950" s="81">
        <v>1.1148832299820636E-2</v>
      </c>
      <c r="GP3950" s="81">
        <v>10</v>
      </c>
      <c r="GQ3950" s="81">
        <v>0</v>
      </c>
      <c r="GR3950" s="81" t="s">
        <v>448</v>
      </c>
      <c r="GS3950" s="81">
        <v>0</v>
      </c>
      <c r="GT3950" s="81">
        <v>0</v>
      </c>
      <c r="GU3950" s="81">
        <v>0</v>
      </c>
      <c r="GV3950" s="81">
        <v>0</v>
      </c>
      <c r="GW3950" s="81">
        <v>1.1148832299820636E-2</v>
      </c>
      <c r="GX3950" s="81">
        <v>4.3541857288384076E-4</v>
      </c>
      <c r="GY3950" s="81">
        <v>1.1148832299820636E-2</v>
      </c>
      <c r="GZ3950" s="81">
        <v>4.3541857288384076E-4</v>
      </c>
    </row>
    <row r="3951" spans="98:208" x14ac:dyDescent="0.25">
      <c r="CT3951" s="81" t="s">
        <v>155</v>
      </c>
      <c r="CU3951" s="81" t="s">
        <v>478</v>
      </c>
      <c r="CV3951" s="81" t="s">
        <v>459</v>
      </c>
      <c r="CW3951" s="81">
        <v>2029</v>
      </c>
      <c r="CX3951" s="81">
        <v>0</v>
      </c>
      <c r="CY3951" s="81">
        <v>0</v>
      </c>
      <c r="CZ3951" s="81">
        <v>0</v>
      </c>
      <c r="DA3951" s="81">
        <v>0</v>
      </c>
      <c r="DB3951" s="81">
        <v>5.7770153400784761</v>
      </c>
      <c r="DC3951" s="81">
        <v>0.7473383543038884</v>
      </c>
      <c r="DD3951" s="81">
        <v>3.2379513401017279</v>
      </c>
      <c r="DE3951" s="81">
        <v>1.791725645672849</v>
      </c>
      <c r="DF3951" s="81">
        <v>8.3319499833579887E-3</v>
      </c>
      <c r="DG3951" s="81">
        <v>8.3319499833579887E-3</v>
      </c>
      <c r="DH3951" s="81">
        <v>8.3319499833579887E-3</v>
      </c>
      <c r="DI3951" s="81">
        <v>8.3319499833579887E-3</v>
      </c>
      <c r="DJ3951" s="81">
        <v>4.1813633655922161E-5</v>
      </c>
      <c r="DL3951" s="81">
        <v>0</v>
      </c>
      <c r="DM3951" s="81">
        <v>3.4838910424359767E-7</v>
      </c>
      <c r="DN3951" s="81">
        <v>3.4838910424359767E-7</v>
      </c>
      <c r="DO3951" s="81">
        <v>0</v>
      </c>
      <c r="DP3951" s="81">
        <v>3.4838910424359767E-7</v>
      </c>
      <c r="DQ3951" s="81">
        <v>3.4838910424359767E-7</v>
      </c>
      <c r="DR3951" s="81">
        <v>0</v>
      </c>
      <c r="DS3951" s="81">
        <v>3.4838910424359767E-7</v>
      </c>
      <c r="DT3951" s="81">
        <v>3.4838910424359767E-7</v>
      </c>
      <c r="DU3951" s="81">
        <v>0</v>
      </c>
      <c r="DV3951" s="81">
        <v>3.4838910424359767E-7</v>
      </c>
      <c r="DW3951" s="81">
        <v>3.4838910424359767E-7</v>
      </c>
      <c r="GE3951" s="81" t="s">
        <v>449</v>
      </c>
      <c r="GF3951" s="81" t="s">
        <v>155</v>
      </c>
      <c r="GG3951" s="81" t="s">
        <v>480</v>
      </c>
      <c r="GH3951" s="81" t="s">
        <v>453</v>
      </c>
      <c r="GI3951" s="81">
        <v>2032</v>
      </c>
      <c r="GJ3951" s="81" t="s">
        <v>201</v>
      </c>
      <c r="GK3951" s="81">
        <v>3.9055083184886173E-2</v>
      </c>
      <c r="GL3951" s="81">
        <v>267.12711200000001</v>
      </c>
      <c r="GM3951" s="81">
        <v>2032</v>
      </c>
      <c r="GN3951" s="81" t="s">
        <v>173</v>
      </c>
      <c r="GO3951" s="81">
        <v>1.1148832299820636E-2</v>
      </c>
      <c r="GP3951" s="81">
        <v>10</v>
      </c>
      <c r="GQ3951" s="81">
        <v>0</v>
      </c>
      <c r="GR3951" s="81" t="s">
        <v>448</v>
      </c>
      <c r="GS3951" s="81">
        <v>0</v>
      </c>
      <c r="GT3951" s="81">
        <v>0</v>
      </c>
      <c r="GU3951" s="81">
        <v>0</v>
      </c>
      <c r="GV3951" s="81">
        <v>0</v>
      </c>
      <c r="GW3951" s="81">
        <v>0</v>
      </c>
      <c r="GX3951" s="81">
        <v>0</v>
      </c>
      <c r="GY3951" s="81">
        <v>1.1148832299820636E-2</v>
      </c>
      <c r="GZ3951" s="81">
        <v>4.3541857288384076E-4</v>
      </c>
    </row>
    <row r="3952" spans="98:208" x14ac:dyDescent="0.25">
      <c r="CT3952" s="81" t="s">
        <v>155</v>
      </c>
      <c r="CU3952" s="81" t="s">
        <v>478</v>
      </c>
      <c r="CV3952" s="81" t="s">
        <v>459</v>
      </c>
      <c r="CW3952" s="81">
        <v>2030</v>
      </c>
      <c r="CX3952" s="81">
        <v>0</v>
      </c>
      <c r="CY3952" s="81">
        <v>0</v>
      </c>
      <c r="CZ3952" s="81">
        <v>0</v>
      </c>
      <c r="DA3952" s="81">
        <v>0</v>
      </c>
      <c r="DB3952" s="81">
        <v>5.7770153400784761</v>
      </c>
      <c r="DC3952" s="81">
        <v>0.7473383543038884</v>
      </c>
      <c r="DD3952" s="81">
        <v>3.2379513401017279</v>
      </c>
      <c r="DE3952" s="81">
        <v>1.791725645672849</v>
      </c>
      <c r="DF3952" s="81">
        <v>0</v>
      </c>
      <c r="DG3952" s="81">
        <v>8.3319499833579887E-3</v>
      </c>
      <c r="DH3952" s="81">
        <v>8.3319499833579887E-3</v>
      </c>
      <c r="DI3952" s="81">
        <v>8.3319499833579887E-3</v>
      </c>
      <c r="DJ3952" s="81">
        <v>4.1813633655922161E-5</v>
      </c>
      <c r="DL3952" s="81">
        <v>0</v>
      </c>
      <c r="DM3952" s="81">
        <v>0</v>
      </c>
      <c r="DN3952" s="81">
        <v>0</v>
      </c>
      <c r="DO3952" s="81">
        <v>0</v>
      </c>
      <c r="DP3952" s="81">
        <v>3.4838910424359767E-7</v>
      </c>
      <c r="DQ3952" s="81">
        <v>3.4838910424359767E-7</v>
      </c>
      <c r="DR3952" s="81">
        <v>0</v>
      </c>
      <c r="DS3952" s="81">
        <v>3.4838910424359767E-7</v>
      </c>
      <c r="DT3952" s="81">
        <v>3.4838910424359767E-7</v>
      </c>
      <c r="DU3952" s="81">
        <v>0</v>
      </c>
      <c r="DV3952" s="81">
        <v>3.4838910424359767E-7</v>
      </c>
      <c r="DW3952" s="81">
        <v>3.4838910424359767E-7</v>
      </c>
      <c r="GE3952" s="81" t="s">
        <v>449</v>
      </c>
      <c r="GF3952" s="81" t="s">
        <v>155</v>
      </c>
      <c r="GG3952" s="81" t="s">
        <v>480</v>
      </c>
      <c r="GH3952" s="81" t="s">
        <v>454</v>
      </c>
      <c r="GI3952" s="81">
        <v>2021</v>
      </c>
      <c r="GJ3952" s="81" t="s">
        <v>201</v>
      </c>
      <c r="GK3952" s="81">
        <v>409.2237358204406</v>
      </c>
      <c r="GL3952" s="81">
        <v>267.12711200000001</v>
      </c>
      <c r="GM3952" s="81">
        <v>2021</v>
      </c>
      <c r="GN3952" s="81" t="s">
        <v>173</v>
      </c>
      <c r="GO3952" s="81">
        <v>1.1148832299820636E-2</v>
      </c>
      <c r="GP3952" s="81">
        <v>10</v>
      </c>
      <c r="GQ3952" s="81">
        <v>0</v>
      </c>
      <c r="GR3952" s="81" t="s">
        <v>448</v>
      </c>
      <c r="GS3952" s="81">
        <v>1.1148832299820636E-2</v>
      </c>
      <c r="GT3952" s="81">
        <v>4.562366803768195</v>
      </c>
      <c r="GU3952" s="81">
        <v>1.1148832299820636E-2</v>
      </c>
      <c r="GV3952" s="81">
        <v>4.562366803768195</v>
      </c>
      <c r="GW3952" s="81">
        <v>0</v>
      </c>
      <c r="GX3952" s="81">
        <v>0</v>
      </c>
      <c r="GY3952" s="81">
        <v>0</v>
      </c>
      <c r="GZ3952" s="81">
        <v>0</v>
      </c>
    </row>
    <row r="3953" spans="98:208" x14ac:dyDescent="0.25">
      <c r="CT3953" s="81" t="s">
        <v>155</v>
      </c>
      <c r="CU3953" s="81" t="s">
        <v>478</v>
      </c>
      <c r="CV3953" s="81" t="s">
        <v>459</v>
      </c>
      <c r="CW3953" s="81">
        <v>2031</v>
      </c>
      <c r="CX3953" s="81">
        <v>0</v>
      </c>
      <c r="CY3953" s="81">
        <v>0</v>
      </c>
      <c r="CZ3953" s="81">
        <v>0</v>
      </c>
      <c r="DA3953" s="81">
        <v>0</v>
      </c>
      <c r="DB3953" s="81">
        <v>5.7770153400784761</v>
      </c>
      <c r="DC3953" s="81">
        <v>0.7473383543038884</v>
      </c>
      <c r="DD3953" s="81">
        <v>3.2379513401017279</v>
      </c>
      <c r="DE3953" s="81">
        <v>1.791725645672849</v>
      </c>
      <c r="DF3953" s="81">
        <v>0</v>
      </c>
      <c r="DG3953" s="81">
        <v>0</v>
      </c>
      <c r="DH3953" s="81">
        <v>8.3319499833579887E-3</v>
      </c>
      <c r="DI3953" s="81">
        <v>8.3319499833579887E-3</v>
      </c>
      <c r="DJ3953" s="81">
        <v>4.1813633655922161E-5</v>
      </c>
      <c r="DL3953" s="81">
        <v>0</v>
      </c>
      <c r="DM3953" s="81">
        <v>0</v>
      </c>
      <c r="DN3953" s="81">
        <v>0</v>
      </c>
      <c r="DO3953" s="81">
        <v>0</v>
      </c>
      <c r="DP3953" s="81">
        <v>0</v>
      </c>
      <c r="DQ3953" s="81">
        <v>0</v>
      </c>
      <c r="DR3953" s="81">
        <v>0</v>
      </c>
      <c r="DS3953" s="81">
        <v>3.4838910424359767E-7</v>
      </c>
      <c r="DT3953" s="81">
        <v>3.4838910424359767E-7</v>
      </c>
      <c r="DU3953" s="81">
        <v>0</v>
      </c>
      <c r="DV3953" s="81">
        <v>3.4838910424359767E-7</v>
      </c>
      <c r="DW3953" s="81">
        <v>3.4838910424359767E-7</v>
      </c>
      <c r="GE3953" s="81" t="s">
        <v>449</v>
      </c>
      <c r="GF3953" s="81" t="s">
        <v>155</v>
      </c>
      <c r="GG3953" s="81" t="s">
        <v>480</v>
      </c>
      <c r="GH3953" s="81" t="s">
        <v>454</v>
      </c>
      <c r="GI3953" s="81">
        <v>2022</v>
      </c>
      <c r="GJ3953" s="81" t="s">
        <v>201</v>
      </c>
      <c r="GK3953" s="81">
        <v>409.2237358204406</v>
      </c>
      <c r="GL3953" s="81">
        <v>267.12711200000001</v>
      </c>
      <c r="GM3953" s="81">
        <v>2022</v>
      </c>
      <c r="GN3953" s="81" t="s">
        <v>173</v>
      </c>
      <c r="GO3953" s="81">
        <v>1.1148832299820636E-2</v>
      </c>
      <c r="GP3953" s="81">
        <v>10</v>
      </c>
      <c r="GQ3953" s="81">
        <v>0</v>
      </c>
      <c r="GR3953" s="81" t="s">
        <v>448</v>
      </c>
      <c r="GS3953" s="81">
        <v>1.1148832299820636E-2</v>
      </c>
      <c r="GT3953" s="81">
        <v>4.562366803768195</v>
      </c>
      <c r="GU3953" s="81">
        <v>1.1148832299820636E-2</v>
      </c>
      <c r="GV3953" s="81">
        <v>4.562366803768195</v>
      </c>
      <c r="GW3953" s="81">
        <v>1.1148832299820636E-2</v>
      </c>
      <c r="GX3953" s="81">
        <v>4.562366803768195</v>
      </c>
      <c r="GY3953" s="81">
        <v>0</v>
      </c>
      <c r="GZ3953" s="81">
        <v>0</v>
      </c>
    </row>
    <row r="3954" spans="98:208" x14ac:dyDescent="0.25">
      <c r="CT3954" s="81" t="s">
        <v>155</v>
      </c>
      <c r="CU3954" s="81" t="s">
        <v>478</v>
      </c>
      <c r="CV3954" s="81" t="s">
        <v>459</v>
      </c>
      <c r="CW3954" s="81">
        <v>2032</v>
      </c>
      <c r="CX3954" s="81">
        <v>0</v>
      </c>
      <c r="CY3954" s="81">
        <v>0</v>
      </c>
      <c r="CZ3954" s="81">
        <v>0</v>
      </c>
      <c r="DA3954" s="81">
        <v>0</v>
      </c>
      <c r="DB3954" s="81">
        <v>5.7770153400784761</v>
      </c>
      <c r="DC3954" s="81">
        <v>0.7473383543038884</v>
      </c>
      <c r="DD3954" s="81">
        <v>3.2379513401017279</v>
      </c>
      <c r="DE3954" s="81">
        <v>1.791725645672849</v>
      </c>
      <c r="DF3954" s="81">
        <v>0</v>
      </c>
      <c r="DG3954" s="81">
        <v>0</v>
      </c>
      <c r="DH3954" s="81">
        <v>0</v>
      </c>
      <c r="DI3954" s="81">
        <v>8.3319499833579887E-3</v>
      </c>
      <c r="DJ3954" s="81">
        <v>4.1813633655922161E-5</v>
      </c>
      <c r="DL3954" s="81">
        <v>0</v>
      </c>
      <c r="DM3954" s="81">
        <v>0</v>
      </c>
      <c r="DN3954" s="81">
        <v>0</v>
      </c>
      <c r="DO3954" s="81">
        <v>0</v>
      </c>
      <c r="DP3954" s="81">
        <v>0</v>
      </c>
      <c r="DQ3954" s="81">
        <v>0</v>
      </c>
      <c r="DR3954" s="81">
        <v>0</v>
      </c>
      <c r="DS3954" s="81">
        <v>0</v>
      </c>
      <c r="DT3954" s="81">
        <v>0</v>
      </c>
      <c r="DU3954" s="81">
        <v>0</v>
      </c>
      <c r="DV3954" s="81">
        <v>3.4838910424359767E-7</v>
      </c>
      <c r="DW3954" s="81">
        <v>3.4838910424359767E-7</v>
      </c>
      <c r="GE3954" s="81" t="s">
        <v>449</v>
      </c>
      <c r="GF3954" s="81" t="s">
        <v>155</v>
      </c>
      <c r="GG3954" s="81" t="s">
        <v>480</v>
      </c>
      <c r="GH3954" s="81" t="s">
        <v>454</v>
      </c>
      <c r="GI3954" s="81">
        <v>2023</v>
      </c>
      <c r="GJ3954" s="81" t="s">
        <v>201</v>
      </c>
      <c r="GK3954" s="81">
        <v>428.60232122030828</v>
      </c>
      <c r="GL3954" s="81">
        <v>267.12711200000001</v>
      </c>
      <c r="GM3954" s="81">
        <v>2023</v>
      </c>
      <c r="GN3954" s="81" t="s">
        <v>173</v>
      </c>
      <c r="GO3954" s="81">
        <v>1.1148832299820636E-2</v>
      </c>
      <c r="GP3954" s="81">
        <v>10</v>
      </c>
      <c r="GQ3954" s="81">
        <v>0</v>
      </c>
      <c r="GR3954" s="81" t="s">
        <v>448</v>
      </c>
      <c r="GS3954" s="81">
        <v>1.1148832299820636E-2</v>
      </c>
      <c r="GT3954" s="81">
        <v>4.778415402599073</v>
      </c>
      <c r="GU3954" s="81">
        <v>1.1148832299820636E-2</v>
      </c>
      <c r="GV3954" s="81">
        <v>4.778415402599073</v>
      </c>
      <c r="GW3954" s="81">
        <v>1.1148832299820636E-2</v>
      </c>
      <c r="GX3954" s="81">
        <v>4.778415402599073</v>
      </c>
      <c r="GY3954" s="81">
        <v>1.1148832299820636E-2</v>
      </c>
      <c r="GZ3954" s="81">
        <v>4.778415402599073</v>
      </c>
    </row>
    <row r="3955" spans="98:208" x14ac:dyDescent="0.25">
      <c r="CT3955" s="81" t="s">
        <v>155</v>
      </c>
      <c r="CU3955" s="81" t="s">
        <v>478</v>
      </c>
      <c r="CV3955" s="81" t="s">
        <v>460</v>
      </c>
      <c r="CW3955" s="81">
        <v>2020</v>
      </c>
      <c r="CX3955" s="81">
        <v>0</v>
      </c>
      <c r="CY3955" s="81">
        <v>0</v>
      </c>
      <c r="CZ3955" s="81">
        <v>0</v>
      </c>
      <c r="DA3955" s="81">
        <v>0</v>
      </c>
      <c r="DB3955" s="81">
        <v>7.7900575334948527E-2</v>
      </c>
      <c r="DC3955" s="81">
        <v>3.6425060683954458E-2</v>
      </c>
      <c r="DD3955" s="81">
        <v>1.5808724525432651E-3</v>
      </c>
      <c r="DE3955" s="81">
        <v>3.9894642198450687E-2</v>
      </c>
      <c r="DF3955" s="81">
        <v>4.0609689307619822E-4</v>
      </c>
      <c r="DG3955" s="81">
        <v>0</v>
      </c>
      <c r="DH3955" s="81">
        <v>0</v>
      </c>
      <c r="DI3955" s="81">
        <v>0</v>
      </c>
      <c r="DJ3955" s="81">
        <v>7.4451913943216989E-3</v>
      </c>
      <c r="DL3955" s="81">
        <v>0</v>
      </c>
      <c r="DM3955" s="81">
        <v>3.0234690935916902E-6</v>
      </c>
      <c r="DN3955" s="81">
        <v>3.0234690935916902E-6</v>
      </c>
      <c r="DO3955" s="81">
        <v>0</v>
      </c>
      <c r="DP3955" s="81">
        <v>0</v>
      </c>
      <c r="DQ3955" s="81">
        <v>0</v>
      </c>
      <c r="DR3955" s="81">
        <v>0</v>
      </c>
      <c r="DS3955" s="81">
        <v>0</v>
      </c>
      <c r="DT3955" s="81">
        <v>0</v>
      </c>
      <c r="DU3955" s="81">
        <v>0</v>
      </c>
      <c r="DV3955" s="81">
        <v>0</v>
      </c>
      <c r="DW3955" s="81">
        <v>0</v>
      </c>
      <c r="GE3955" s="81" t="s">
        <v>449</v>
      </c>
      <c r="GF3955" s="81" t="s">
        <v>155</v>
      </c>
      <c r="GG3955" s="81" t="s">
        <v>480</v>
      </c>
      <c r="GH3955" s="81" t="s">
        <v>454</v>
      </c>
      <c r="GI3955" s="81">
        <v>2024</v>
      </c>
      <c r="GJ3955" s="81" t="s">
        <v>201</v>
      </c>
      <c r="GK3955" s="81">
        <v>428.60232122030828</v>
      </c>
      <c r="GL3955" s="81">
        <v>267.12711200000001</v>
      </c>
      <c r="GM3955" s="81">
        <v>2024</v>
      </c>
      <c r="GN3955" s="81" t="s">
        <v>173</v>
      </c>
      <c r="GO3955" s="81">
        <v>1.1148832299820636E-2</v>
      </c>
      <c r="GP3955" s="81">
        <v>10</v>
      </c>
      <c r="GQ3955" s="81">
        <v>0</v>
      </c>
      <c r="GR3955" s="81" t="s">
        <v>448</v>
      </c>
      <c r="GS3955" s="81">
        <v>1.1148832299820636E-2</v>
      </c>
      <c r="GT3955" s="81">
        <v>4.778415402599073</v>
      </c>
      <c r="GU3955" s="81">
        <v>1.1148832299820636E-2</v>
      </c>
      <c r="GV3955" s="81">
        <v>4.778415402599073</v>
      </c>
      <c r="GW3955" s="81">
        <v>1.1148832299820636E-2</v>
      </c>
      <c r="GX3955" s="81">
        <v>4.778415402599073</v>
      </c>
      <c r="GY3955" s="81">
        <v>1.1148832299820636E-2</v>
      </c>
      <c r="GZ3955" s="81">
        <v>4.778415402599073</v>
      </c>
    </row>
    <row r="3956" spans="98:208" x14ac:dyDescent="0.25">
      <c r="CT3956" s="81" t="s">
        <v>155</v>
      </c>
      <c r="CU3956" s="81" t="s">
        <v>478</v>
      </c>
      <c r="CV3956" s="81" t="s">
        <v>460</v>
      </c>
      <c r="CW3956" s="81">
        <v>2021</v>
      </c>
      <c r="CX3956" s="81">
        <v>0</v>
      </c>
      <c r="CY3956" s="81">
        <v>0</v>
      </c>
      <c r="CZ3956" s="81">
        <v>0</v>
      </c>
      <c r="DA3956" s="81">
        <v>0</v>
      </c>
      <c r="DB3956" s="81">
        <v>7.7900575334948527E-2</v>
      </c>
      <c r="DC3956" s="81">
        <v>3.6425060683954458E-2</v>
      </c>
      <c r="DD3956" s="81">
        <v>1.5808724525432651E-3</v>
      </c>
      <c r="DE3956" s="81">
        <v>3.9894642198450687E-2</v>
      </c>
      <c r="DF3956" s="81">
        <v>4.0609689307619822E-4</v>
      </c>
      <c r="DG3956" s="81">
        <v>4.0609689307619822E-4</v>
      </c>
      <c r="DH3956" s="81">
        <v>0</v>
      </c>
      <c r="DI3956" s="81">
        <v>0</v>
      </c>
      <c r="DJ3956" s="81">
        <v>7.4451913943216989E-3</v>
      </c>
      <c r="DL3956" s="81">
        <v>0</v>
      </c>
      <c r="DM3956" s="81">
        <v>3.0234690935916902E-6</v>
      </c>
      <c r="DN3956" s="81">
        <v>3.0234690935916902E-6</v>
      </c>
      <c r="DO3956" s="81">
        <v>0</v>
      </c>
      <c r="DP3956" s="81">
        <v>3.0234690935916902E-6</v>
      </c>
      <c r="DQ3956" s="81">
        <v>3.0234690935916902E-6</v>
      </c>
      <c r="DR3956" s="81">
        <v>0</v>
      </c>
      <c r="DS3956" s="81">
        <v>0</v>
      </c>
      <c r="DT3956" s="81">
        <v>0</v>
      </c>
      <c r="DU3956" s="81">
        <v>0</v>
      </c>
      <c r="DV3956" s="81">
        <v>0</v>
      </c>
      <c r="DW3956" s="81">
        <v>0</v>
      </c>
      <c r="GE3956" s="81" t="s">
        <v>449</v>
      </c>
      <c r="GF3956" s="81" t="s">
        <v>155</v>
      </c>
      <c r="GG3956" s="81" t="s">
        <v>480</v>
      </c>
      <c r="GH3956" s="81" t="s">
        <v>454</v>
      </c>
      <c r="GI3956" s="81">
        <v>2025</v>
      </c>
      <c r="GJ3956" s="81" t="s">
        <v>201</v>
      </c>
      <c r="GK3956" s="81">
        <v>428.60232122030828</v>
      </c>
      <c r="GL3956" s="81">
        <v>267.12711200000001</v>
      </c>
      <c r="GM3956" s="81">
        <v>2025</v>
      </c>
      <c r="GN3956" s="81" t="s">
        <v>173</v>
      </c>
      <c r="GO3956" s="81">
        <v>1.1148832299820636E-2</v>
      </c>
      <c r="GP3956" s="81">
        <v>10</v>
      </c>
      <c r="GQ3956" s="81">
        <v>0</v>
      </c>
      <c r="GR3956" s="81" t="s">
        <v>448</v>
      </c>
      <c r="GS3956" s="81">
        <v>1.1148832299820636E-2</v>
      </c>
      <c r="GT3956" s="81">
        <v>4.778415402599073</v>
      </c>
      <c r="GU3956" s="81">
        <v>1.1148832299820636E-2</v>
      </c>
      <c r="GV3956" s="81">
        <v>4.778415402599073</v>
      </c>
      <c r="GW3956" s="81">
        <v>1.1148832299820636E-2</v>
      </c>
      <c r="GX3956" s="81">
        <v>4.778415402599073</v>
      </c>
      <c r="GY3956" s="81">
        <v>1.1148832299820636E-2</v>
      </c>
      <c r="GZ3956" s="81">
        <v>4.778415402599073</v>
      </c>
    </row>
    <row r="3957" spans="98:208" x14ac:dyDescent="0.25">
      <c r="CT3957" s="81" t="s">
        <v>155</v>
      </c>
      <c r="CU3957" s="81" t="s">
        <v>478</v>
      </c>
      <c r="CV3957" s="81" t="s">
        <v>460</v>
      </c>
      <c r="CW3957" s="81">
        <v>2022</v>
      </c>
      <c r="CX3957" s="81">
        <v>0</v>
      </c>
      <c r="CY3957" s="81">
        <v>0</v>
      </c>
      <c r="CZ3957" s="81">
        <v>0</v>
      </c>
      <c r="DA3957" s="81">
        <v>0</v>
      </c>
      <c r="DB3957" s="81">
        <v>7.7900575334948527E-2</v>
      </c>
      <c r="DC3957" s="81">
        <v>3.6425060683954458E-2</v>
      </c>
      <c r="DD3957" s="81">
        <v>1.5808724525432651E-3</v>
      </c>
      <c r="DE3957" s="81">
        <v>3.9894642198450687E-2</v>
      </c>
      <c r="DF3957" s="81">
        <v>4.0609689307619822E-4</v>
      </c>
      <c r="DG3957" s="81">
        <v>4.0609689307619822E-4</v>
      </c>
      <c r="DH3957" s="81">
        <v>4.0609689307619822E-4</v>
      </c>
      <c r="DI3957" s="81">
        <v>0</v>
      </c>
      <c r="DJ3957" s="81">
        <v>7.4451913943216989E-3</v>
      </c>
      <c r="DL3957" s="81">
        <v>0</v>
      </c>
      <c r="DM3957" s="81">
        <v>3.0234690935916902E-6</v>
      </c>
      <c r="DN3957" s="81">
        <v>3.0234690935916902E-6</v>
      </c>
      <c r="DO3957" s="81">
        <v>0</v>
      </c>
      <c r="DP3957" s="81">
        <v>3.0234690935916902E-6</v>
      </c>
      <c r="DQ3957" s="81">
        <v>3.0234690935916902E-6</v>
      </c>
      <c r="DR3957" s="81">
        <v>0</v>
      </c>
      <c r="DS3957" s="81">
        <v>3.0234690935916902E-6</v>
      </c>
      <c r="DT3957" s="81">
        <v>3.0234690935916902E-6</v>
      </c>
      <c r="DU3957" s="81">
        <v>0</v>
      </c>
      <c r="DV3957" s="81">
        <v>0</v>
      </c>
      <c r="DW3957" s="81">
        <v>0</v>
      </c>
      <c r="GE3957" s="81" t="s">
        <v>449</v>
      </c>
      <c r="GF3957" s="81" t="s">
        <v>155</v>
      </c>
      <c r="GG3957" s="81" t="s">
        <v>480</v>
      </c>
      <c r="GH3957" s="81" t="s">
        <v>454</v>
      </c>
      <c r="GI3957" s="81">
        <v>2026</v>
      </c>
      <c r="GJ3957" s="81" t="s">
        <v>201</v>
      </c>
      <c r="GK3957" s="81">
        <v>428.60232122030828</v>
      </c>
      <c r="GL3957" s="81">
        <v>267.12711200000001</v>
      </c>
      <c r="GM3957" s="81">
        <v>2026</v>
      </c>
      <c r="GN3957" s="81" t="s">
        <v>173</v>
      </c>
      <c r="GO3957" s="81">
        <v>1.1148832299820636E-2</v>
      </c>
      <c r="GP3957" s="81">
        <v>10</v>
      </c>
      <c r="GQ3957" s="81">
        <v>0</v>
      </c>
      <c r="GR3957" s="81" t="s">
        <v>448</v>
      </c>
      <c r="GS3957" s="81">
        <v>1.1148832299820636E-2</v>
      </c>
      <c r="GT3957" s="81">
        <v>4.778415402599073</v>
      </c>
      <c r="GU3957" s="81">
        <v>1.1148832299820636E-2</v>
      </c>
      <c r="GV3957" s="81">
        <v>4.778415402599073</v>
      </c>
      <c r="GW3957" s="81">
        <v>1.1148832299820636E-2</v>
      </c>
      <c r="GX3957" s="81">
        <v>4.778415402599073</v>
      </c>
      <c r="GY3957" s="81">
        <v>1.1148832299820636E-2</v>
      </c>
      <c r="GZ3957" s="81">
        <v>4.778415402599073</v>
      </c>
    </row>
    <row r="3958" spans="98:208" x14ac:dyDescent="0.25">
      <c r="CT3958" s="81" t="s">
        <v>155</v>
      </c>
      <c r="CU3958" s="81" t="s">
        <v>478</v>
      </c>
      <c r="CV3958" s="81" t="s">
        <v>460</v>
      </c>
      <c r="CW3958" s="81">
        <v>2023</v>
      </c>
      <c r="CX3958" s="81">
        <v>0</v>
      </c>
      <c r="CY3958" s="81">
        <v>0</v>
      </c>
      <c r="CZ3958" s="81">
        <v>0</v>
      </c>
      <c r="DA3958" s="81">
        <v>0</v>
      </c>
      <c r="DB3958" s="81">
        <v>8.0408269036977217E-2</v>
      </c>
      <c r="DC3958" s="81">
        <v>3.7590224611390763E-2</v>
      </c>
      <c r="DD3958" s="81">
        <v>1.6314334115687271E-3</v>
      </c>
      <c r="DE3958" s="81">
        <v>4.1186611014017667E-2</v>
      </c>
      <c r="DF3958" s="81">
        <v>4.1908711030498596E-4</v>
      </c>
      <c r="DG3958" s="81">
        <v>4.1908711030498596E-4</v>
      </c>
      <c r="DH3958" s="81">
        <v>4.1908711030498596E-4</v>
      </c>
      <c r="DI3958" s="81">
        <v>4.1908711030498596E-4</v>
      </c>
      <c r="DJ3958" s="81">
        <v>7.4451913943216989E-3</v>
      </c>
      <c r="DL3958" s="81">
        <v>0</v>
      </c>
      <c r="DM3958" s="81">
        <v>3.12018374711383E-6</v>
      </c>
      <c r="DN3958" s="81">
        <v>3.12018374711383E-6</v>
      </c>
      <c r="DO3958" s="81">
        <v>0</v>
      </c>
      <c r="DP3958" s="81">
        <v>3.12018374711383E-6</v>
      </c>
      <c r="DQ3958" s="81">
        <v>3.12018374711383E-6</v>
      </c>
      <c r="DR3958" s="81">
        <v>0</v>
      </c>
      <c r="DS3958" s="81">
        <v>3.12018374711383E-6</v>
      </c>
      <c r="DT3958" s="81">
        <v>3.12018374711383E-6</v>
      </c>
      <c r="DU3958" s="81">
        <v>0</v>
      </c>
      <c r="DV3958" s="81">
        <v>3.12018374711383E-6</v>
      </c>
      <c r="DW3958" s="81">
        <v>3.12018374711383E-6</v>
      </c>
      <c r="GE3958" s="81" t="s">
        <v>449</v>
      </c>
      <c r="GF3958" s="81" t="s">
        <v>155</v>
      </c>
      <c r="GG3958" s="81" t="s">
        <v>480</v>
      </c>
      <c r="GH3958" s="81" t="s">
        <v>454</v>
      </c>
      <c r="GI3958" s="81">
        <v>2027</v>
      </c>
      <c r="GJ3958" s="81" t="s">
        <v>201</v>
      </c>
      <c r="GK3958" s="81">
        <v>428.60232122030828</v>
      </c>
      <c r="GL3958" s="81">
        <v>267.12711200000001</v>
      </c>
      <c r="GM3958" s="81">
        <v>2027</v>
      </c>
      <c r="GN3958" s="81" t="s">
        <v>173</v>
      </c>
      <c r="GO3958" s="81">
        <v>1.1148832299820636E-2</v>
      </c>
      <c r="GP3958" s="81">
        <v>10</v>
      </c>
      <c r="GQ3958" s="81">
        <v>0</v>
      </c>
      <c r="GR3958" s="81" t="s">
        <v>448</v>
      </c>
      <c r="GS3958" s="81">
        <v>1.1148832299820636E-2</v>
      </c>
      <c r="GT3958" s="81">
        <v>4.778415402599073</v>
      </c>
      <c r="GU3958" s="81">
        <v>1.1148832299820636E-2</v>
      </c>
      <c r="GV3958" s="81">
        <v>4.778415402599073</v>
      </c>
      <c r="GW3958" s="81">
        <v>1.1148832299820636E-2</v>
      </c>
      <c r="GX3958" s="81">
        <v>4.778415402599073</v>
      </c>
      <c r="GY3958" s="81">
        <v>1.1148832299820636E-2</v>
      </c>
      <c r="GZ3958" s="81">
        <v>4.778415402599073</v>
      </c>
    </row>
    <row r="3959" spans="98:208" x14ac:dyDescent="0.25">
      <c r="CT3959" s="81" t="s">
        <v>155</v>
      </c>
      <c r="CU3959" s="81" t="s">
        <v>478</v>
      </c>
      <c r="CV3959" s="81" t="s">
        <v>460</v>
      </c>
      <c r="CW3959" s="81">
        <v>2024</v>
      </c>
      <c r="CX3959" s="81">
        <v>0</v>
      </c>
      <c r="CY3959" s="81">
        <v>0</v>
      </c>
      <c r="CZ3959" s="81">
        <v>0</v>
      </c>
      <c r="DA3959" s="81">
        <v>0</v>
      </c>
      <c r="DB3959" s="81">
        <v>8.0408269036977217E-2</v>
      </c>
      <c r="DC3959" s="81">
        <v>3.7590224611390763E-2</v>
      </c>
      <c r="DD3959" s="81">
        <v>1.6314334115687271E-3</v>
      </c>
      <c r="DE3959" s="81">
        <v>4.1186611014017667E-2</v>
      </c>
      <c r="DF3959" s="81">
        <v>4.1908711030498596E-4</v>
      </c>
      <c r="DG3959" s="81">
        <v>4.1908711030498596E-4</v>
      </c>
      <c r="DH3959" s="81">
        <v>4.1908711030498596E-4</v>
      </c>
      <c r="DI3959" s="81">
        <v>4.1908711030498596E-4</v>
      </c>
      <c r="DJ3959" s="81">
        <v>7.4451913943216989E-3</v>
      </c>
      <c r="DL3959" s="81">
        <v>0</v>
      </c>
      <c r="DM3959" s="81">
        <v>3.12018374711383E-6</v>
      </c>
      <c r="DN3959" s="81">
        <v>3.12018374711383E-6</v>
      </c>
      <c r="DO3959" s="81">
        <v>0</v>
      </c>
      <c r="DP3959" s="81">
        <v>3.12018374711383E-6</v>
      </c>
      <c r="DQ3959" s="81">
        <v>3.12018374711383E-6</v>
      </c>
      <c r="DR3959" s="81">
        <v>0</v>
      </c>
      <c r="DS3959" s="81">
        <v>3.12018374711383E-6</v>
      </c>
      <c r="DT3959" s="81">
        <v>3.12018374711383E-6</v>
      </c>
      <c r="DU3959" s="81">
        <v>0</v>
      </c>
      <c r="DV3959" s="81">
        <v>3.12018374711383E-6</v>
      </c>
      <c r="DW3959" s="81">
        <v>3.12018374711383E-6</v>
      </c>
      <c r="GE3959" s="81" t="s">
        <v>449</v>
      </c>
      <c r="GF3959" s="81" t="s">
        <v>155</v>
      </c>
      <c r="GG3959" s="81" t="s">
        <v>480</v>
      </c>
      <c r="GH3959" s="81" t="s">
        <v>454</v>
      </c>
      <c r="GI3959" s="81">
        <v>2028</v>
      </c>
      <c r="GJ3959" s="81" t="s">
        <v>201</v>
      </c>
      <c r="GK3959" s="81">
        <v>453.26096055717272</v>
      </c>
      <c r="GL3959" s="81">
        <v>267.12711200000001</v>
      </c>
      <c r="GM3959" s="81">
        <v>2028</v>
      </c>
      <c r="GN3959" s="81" t="s">
        <v>173</v>
      </c>
      <c r="GO3959" s="81">
        <v>1.1148832299820636E-2</v>
      </c>
      <c r="GP3959" s="81">
        <v>10</v>
      </c>
      <c r="GQ3959" s="81">
        <v>0</v>
      </c>
      <c r="GR3959" s="81" t="s">
        <v>448</v>
      </c>
      <c r="GS3959" s="81">
        <v>1.1148832299820636E-2</v>
      </c>
      <c r="GT3959" s="81">
        <v>5.053330437307535</v>
      </c>
      <c r="GU3959" s="81">
        <v>1.1148832299820636E-2</v>
      </c>
      <c r="GV3959" s="81">
        <v>5.053330437307535</v>
      </c>
      <c r="GW3959" s="81">
        <v>1.1148832299820636E-2</v>
      </c>
      <c r="GX3959" s="81">
        <v>5.053330437307535</v>
      </c>
      <c r="GY3959" s="81">
        <v>1.1148832299820636E-2</v>
      </c>
      <c r="GZ3959" s="81">
        <v>5.053330437307535</v>
      </c>
    </row>
    <row r="3960" spans="98:208" x14ac:dyDescent="0.25">
      <c r="CT3960" s="81" t="s">
        <v>155</v>
      </c>
      <c r="CU3960" s="81" t="s">
        <v>478</v>
      </c>
      <c r="CV3960" s="81" t="s">
        <v>460</v>
      </c>
      <c r="CW3960" s="81">
        <v>2025</v>
      </c>
      <c r="CX3960" s="81">
        <v>0</v>
      </c>
      <c r="CY3960" s="81">
        <v>0</v>
      </c>
      <c r="CZ3960" s="81">
        <v>0</v>
      </c>
      <c r="DA3960" s="81">
        <v>0</v>
      </c>
      <c r="DB3960" s="81">
        <v>8.0408269036977217E-2</v>
      </c>
      <c r="DC3960" s="81">
        <v>3.7590224611390763E-2</v>
      </c>
      <c r="DD3960" s="81">
        <v>1.6314334115687271E-3</v>
      </c>
      <c r="DE3960" s="81">
        <v>4.1186611014017667E-2</v>
      </c>
      <c r="DF3960" s="81">
        <v>4.1908711030498596E-4</v>
      </c>
      <c r="DG3960" s="81">
        <v>4.1908711030498596E-4</v>
      </c>
      <c r="DH3960" s="81">
        <v>4.1908711030498596E-4</v>
      </c>
      <c r="DI3960" s="81">
        <v>4.1908711030498596E-4</v>
      </c>
      <c r="DJ3960" s="81">
        <v>7.4451913943216989E-3</v>
      </c>
      <c r="DL3960" s="81">
        <v>0</v>
      </c>
      <c r="DM3960" s="81">
        <v>3.12018374711383E-6</v>
      </c>
      <c r="DN3960" s="81">
        <v>3.12018374711383E-6</v>
      </c>
      <c r="DO3960" s="81">
        <v>0</v>
      </c>
      <c r="DP3960" s="81">
        <v>3.12018374711383E-6</v>
      </c>
      <c r="DQ3960" s="81">
        <v>3.12018374711383E-6</v>
      </c>
      <c r="DR3960" s="81">
        <v>0</v>
      </c>
      <c r="DS3960" s="81">
        <v>3.12018374711383E-6</v>
      </c>
      <c r="DT3960" s="81">
        <v>3.12018374711383E-6</v>
      </c>
      <c r="DU3960" s="81">
        <v>0</v>
      </c>
      <c r="DV3960" s="81">
        <v>3.12018374711383E-6</v>
      </c>
      <c r="DW3960" s="81">
        <v>3.12018374711383E-6</v>
      </c>
      <c r="GE3960" s="81" t="s">
        <v>449</v>
      </c>
      <c r="GF3960" s="81" t="s">
        <v>155</v>
      </c>
      <c r="GG3960" s="81" t="s">
        <v>480</v>
      </c>
      <c r="GH3960" s="81" t="s">
        <v>454</v>
      </c>
      <c r="GI3960" s="81">
        <v>2029</v>
      </c>
      <c r="GJ3960" s="81" t="s">
        <v>201</v>
      </c>
      <c r="GK3960" s="81">
        <v>453.26096055717272</v>
      </c>
      <c r="GL3960" s="81">
        <v>267.12711200000001</v>
      </c>
      <c r="GM3960" s="81">
        <v>2029</v>
      </c>
      <c r="GN3960" s="81" t="s">
        <v>173</v>
      </c>
      <c r="GO3960" s="81">
        <v>1.1148832299820636E-2</v>
      </c>
      <c r="GP3960" s="81">
        <v>10</v>
      </c>
      <c r="GQ3960" s="81">
        <v>0</v>
      </c>
      <c r="GR3960" s="81" t="s">
        <v>448</v>
      </c>
      <c r="GS3960" s="81">
        <v>1.1148832299820636E-2</v>
      </c>
      <c r="GT3960" s="81">
        <v>5.053330437307535</v>
      </c>
      <c r="GU3960" s="81">
        <v>1.1148832299820636E-2</v>
      </c>
      <c r="GV3960" s="81">
        <v>5.053330437307535</v>
      </c>
      <c r="GW3960" s="81">
        <v>1.1148832299820636E-2</v>
      </c>
      <c r="GX3960" s="81">
        <v>5.053330437307535</v>
      </c>
      <c r="GY3960" s="81">
        <v>1.1148832299820636E-2</v>
      </c>
      <c r="GZ3960" s="81">
        <v>5.053330437307535</v>
      </c>
    </row>
    <row r="3961" spans="98:208" x14ac:dyDescent="0.25">
      <c r="CT3961" s="81" t="s">
        <v>155</v>
      </c>
      <c r="CU3961" s="81" t="s">
        <v>478</v>
      </c>
      <c r="CV3961" s="81" t="s">
        <v>460</v>
      </c>
      <c r="CW3961" s="81">
        <v>2026</v>
      </c>
      <c r="CX3961" s="81">
        <v>0</v>
      </c>
      <c r="CY3961" s="81">
        <v>0</v>
      </c>
      <c r="CZ3961" s="81">
        <v>0</v>
      </c>
      <c r="DA3961" s="81">
        <v>0</v>
      </c>
      <c r="DB3961" s="81">
        <v>8.0408269036977217E-2</v>
      </c>
      <c r="DC3961" s="81">
        <v>3.7590224611390763E-2</v>
      </c>
      <c r="DD3961" s="81">
        <v>1.6314334115687271E-3</v>
      </c>
      <c r="DE3961" s="81">
        <v>4.1186611014017667E-2</v>
      </c>
      <c r="DF3961" s="81">
        <v>4.1908711030498596E-4</v>
      </c>
      <c r="DG3961" s="81">
        <v>4.1908711030498596E-4</v>
      </c>
      <c r="DH3961" s="81">
        <v>4.1908711030498596E-4</v>
      </c>
      <c r="DI3961" s="81">
        <v>4.1908711030498596E-4</v>
      </c>
      <c r="DJ3961" s="81">
        <v>7.4451913943216989E-3</v>
      </c>
      <c r="DL3961" s="81">
        <v>0</v>
      </c>
      <c r="DM3961" s="81">
        <v>3.12018374711383E-6</v>
      </c>
      <c r="DN3961" s="81">
        <v>3.12018374711383E-6</v>
      </c>
      <c r="DO3961" s="81">
        <v>0</v>
      </c>
      <c r="DP3961" s="81">
        <v>3.12018374711383E-6</v>
      </c>
      <c r="DQ3961" s="81">
        <v>3.12018374711383E-6</v>
      </c>
      <c r="DR3961" s="81">
        <v>0</v>
      </c>
      <c r="DS3961" s="81">
        <v>3.12018374711383E-6</v>
      </c>
      <c r="DT3961" s="81">
        <v>3.12018374711383E-6</v>
      </c>
      <c r="DU3961" s="81">
        <v>0</v>
      </c>
      <c r="DV3961" s="81">
        <v>3.12018374711383E-6</v>
      </c>
      <c r="DW3961" s="81">
        <v>3.12018374711383E-6</v>
      </c>
      <c r="GE3961" s="81" t="s">
        <v>449</v>
      </c>
      <c r="GF3961" s="81" t="s">
        <v>155</v>
      </c>
      <c r="GG3961" s="81" t="s">
        <v>480</v>
      </c>
      <c r="GH3961" s="81" t="s">
        <v>454</v>
      </c>
      <c r="GI3961" s="81">
        <v>2030</v>
      </c>
      <c r="GJ3961" s="81" t="s">
        <v>201</v>
      </c>
      <c r="GK3961" s="81">
        <v>453.26096055717272</v>
      </c>
      <c r="GL3961" s="81">
        <v>267.12711200000001</v>
      </c>
      <c r="GM3961" s="81">
        <v>2030</v>
      </c>
      <c r="GN3961" s="81" t="s">
        <v>173</v>
      </c>
      <c r="GO3961" s="81">
        <v>1.1148832299820636E-2</v>
      </c>
      <c r="GP3961" s="81">
        <v>10</v>
      </c>
      <c r="GQ3961" s="81">
        <v>0</v>
      </c>
      <c r="GR3961" s="81" t="s">
        <v>448</v>
      </c>
      <c r="GS3961" s="81">
        <v>0</v>
      </c>
      <c r="GT3961" s="81">
        <v>0</v>
      </c>
      <c r="GU3961" s="81">
        <v>1.1148832299820636E-2</v>
      </c>
      <c r="GV3961" s="81">
        <v>5.053330437307535</v>
      </c>
      <c r="GW3961" s="81">
        <v>1.1148832299820636E-2</v>
      </c>
      <c r="GX3961" s="81">
        <v>5.053330437307535</v>
      </c>
      <c r="GY3961" s="81">
        <v>1.1148832299820636E-2</v>
      </c>
      <c r="GZ3961" s="81">
        <v>5.053330437307535</v>
      </c>
    </row>
    <row r="3962" spans="98:208" x14ac:dyDescent="0.25">
      <c r="CT3962" s="81" t="s">
        <v>155</v>
      </c>
      <c r="CU3962" s="81" t="s">
        <v>478</v>
      </c>
      <c r="CV3962" s="81" t="s">
        <v>460</v>
      </c>
      <c r="CW3962" s="81">
        <v>2027</v>
      </c>
      <c r="CX3962" s="81">
        <v>0</v>
      </c>
      <c r="CY3962" s="81">
        <v>0</v>
      </c>
      <c r="CZ3962" s="81">
        <v>0</v>
      </c>
      <c r="DA3962" s="81">
        <v>0</v>
      </c>
      <c r="DB3962" s="81">
        <v>8.0408269036977217E-2</v>
      </c>
      <c r="DC3962" s="81">
        <v>3.7590224611390763E-2</v>
      </c>
      <c r="DD3962" s="81">
        <v>1.6314334115687271E-3</v>
      </c>
      <c r="DE3962" s="81">
        <v>4.1186611014017667E-2</v>
      </c>
      <c r="DF3962" s="81">
        <v>4.1908711030498596E-4</v>
      </c>
      <c r="DG3962" s="81">
        <v>4.1908711030498596E-4</v>
      </c>
      <c r="DH3962" s="81">
        <v>4.1908711030498596E-4</v>
      </c>
      <c r="DI3962" s="81">
        <v>4.1908711030498596E-4</v>
      </c>
      <c r="DJ3962" s="81">
        <v>7.4451913943216989E-3</v>
      </c>
      <c r="DL3962" s="81">
        <v>0</v>
      </c>
      <c r="DM3962" s="81">
        <v>3.12018374711383E-6</v>
      </c>
      <c r="DN3962" s="81">
        <v>3.12018374711383E-6</v>
      </c>
      <c r="DO3962" s="81">
        <v>0</v>
      </c>
      <c r="DP3962" s="81">
        <v>3.12018374711383E-6</v>
      </c>
      <c r="DQ3962" s="81">
        <v>3.12018374711383E-6</v>
      </c>
      <c r="DR3962" s="81">
        <v>0</v>
      </c>
      <c r="DS3962" s="81">
        <v>3.12018374711383E-6</v>
      </c>
      <c r="DT3962" s="81">
        <v>3.12018374711383E-6</v>
      </c>
      <c r="DU3962" s="81">
        <v>0</v>
      </c>
      <c r="DV3962" s="81">
        <v>3.12018374711383E-6</v>
      </c>
      <c r="DW3962" s="81">
        <v>3.12018374711383E-6</v>
      </c>
      <c r="GE3962" s="81" t="s">
        <v>449</v>
      </c>
      <c r="GF3962" s="81" t="s">
        <v>155</v>
      </c>
      <c r="GG3962" s="81" t="s">
        <v>480</v>
      </c>
      <c r="GH3962" s="81" t="s">
        <v>454</v>
      </c>
      <c r="GI3962" s="81">
        <v>2031</v>
      </c>
      <c r="GJ3962" s="81" t="s">
        <v>201</v>
      </c>
      <c r="GK3962" s="81">
        <v>453.26096055717272</v>
      </c>
      <c r="GL3962" s="81">
        <v>267.12711200000001</v>
      </c>
      <c r="GM3962" s="81">
        <v>2031</v>
      </c>
      <c r="GN3962" s="81" t="s">
        <v>173</v>
      </c>
      <c r="GO3962" s="81">
        <v>1.1148832299820636E-2</v>
      </c>
      <c r="GP3962" s="81">
        <v>10</v>
      </c>
      <c r="GQ3962" s="81">
        <v>0</v>
      </c>
      <c r="GR3962" s="81" t="s">
        <v>448</v>
      </c>
      <c r="GS3962" s="81">
        <v>0</v>
      </c>
      <c r="GT3962" s="81">
        <v>0</v>
      </c>
      <c r="GU3962" s="81">
        <v>0</v>
      </c>
      <c r="GV3962" s="81">
        <v>0</v>
      </c>
      <c r="GW3962" s="81">
        <v>1.1148832299820636E-2</v>
      </c>
      <c r="GX3962" s="81">
        <v>5.053330437307535</v>
      </c>
      <c r="GY3962" s="81">
        <v>1.1148832299820636E-2</v>
      </c>
      <c r="GZ3962" s="81">
        <v>5.053330437307535</v>
      </c>
    </row>
    <row r="3963" spans="98:208" x14ac:dyDescent="0.25">
      <c r="CT3963" s="81" t="s">
        <v>155</v>
      </c>
      <c r="CU3963" s="81" t="s">
        <v>478</v>
      </c>
      <c r="CV3963" s="81" t="s">
        <v>460</v>
      </c>
      <c r="CW3963" s="81">
        <v>2028</v>
      </c>
      <c r="CX3963" s="81">
        <v>0</v>
      </c>
      <c r="CY3963" s="81">
        <v>0</v>
      </c>
      <c r="CZ3963" s="81">
        <v>0</v>
      </c>
      <c r="DA3963" s="81">
        <v>0</v>
      </c>
      <c r="DB3963" s="81">
        <v>8.360637774512962E-2</v>
      </c>
      <c r="DC3963" s="81">
        <v>3.9055083184886277E-2</v>
      </c>
      <c r="DD3963" s="81">
        <v>1.694997174106431E-3</v>
      </c>
      <c r="DE3963" s="81">
        <v>4.2856297386136902E-2</v>
      </c>
      <c r="DF3963" s="81">
        <v>4.3541857288384195E-4</v>
      </c>
      <c r="DG3963" s="81">
        <v>4.3541857288384195E-4</v>
      </c>
      <c r="DH3963" s="81">
        <v>4.3541857288384195E-4</v>
      </c>
      <c r="DI3963" s="81">
        <v>4.3541857288384195E-4</v>
      </c>
      <c r="DJ3963" s="81">
        <v>7.4451913943216989E-3</v>
      </c>
      <c r="DL3963" s="81">
        <v>0</v>
      </c>
      <c r="DM3963" s="81">
        <v>3.2417746117626155E-6</v>
      </c>
      <c r="DN3963" s="81">
        <v>3.2417746117626155E-6</v>
      </c>
      <c r="DO3963" s="81">
        <v>0</v>
      </c>
      <c r="DP3963" s="81">
        <v>3.2417746117626155E-6</v>
      </c>
      <c r="DQ3963" s="81">
        <v>3.2417746117626155E-6</v>
      </c>
      <c r="DR3963" s="81">
        <v>0</v>
      </c>
      <c r="DS3963" s="81">
        <v>3.2417746117626155E-6</v>
      </c>
      <c r="DT3963" s="81">
        <v>3.2417746117626155E-6</v>
      </c>
      <c r="DU3963" s="81">
        <v>0</v>
      </c>
      <c r="DV3963" s="81">
        <v>3.2417746117626155E-6</v>
      </c>
      <c r="DW3963" s="81">
        <v>3.2417746117626155E-6</v>
      </c>
      <c r="GE3963" s="81" t="s">
        <v>449</v>
      </c>
      <c r="GF3963" s="81" t="s">
        <v>155</v>
      </c>
      <c r="GG3963" s="81" t="s">
        <v>480</v>
      </c>
      <c r="GH3963" s="81" t="s">
        <v>454</v>
      </c>
      <c r="GI3963" s="81">
        <v>2032</v>
      </c>
      <c r="GJ3963" s="81" t="s">
        <v>201</v>
      </c>
      <c r="GK3963" s="81">
        <v>453.26096055717272</v>
      </c>
      <c r="GL3963" s="81">
        <v>267.12711200000001</v>
      </c>
      <c r="GM3963" s="81">
        <v>2032</v>
      </c>
      <c r="GN3963" s="81" t="s">
        <v>173</v>
      </c>
      <c r="GO3963" s="81">
        <v>1.1148832299820636E-2</v>
      </c>
      <c r="GP3963" s="81">
        <v>10</v>
      </c>
      <c r="GQ3963" s="81">
        <v>0</v>
      </c>
      <c r="GR3963" s="81" t="s">
        <v>448</v>
      </c>
      <c r="GS3963" s="81">
        <v>0</v>
      </c>
      <c r="GT3963" s="81">
        <v>0</v>
      </c>
      <c r="GU3963" s="81">
        <v>0</v>
      </c>
      <c r="GV3963" s="81">
        <v>0</v>
      </c>
      <c r="GW3963" s="81">
        <v>0</v>
      </c>
      <c r="GX3963" s="81">
        <v>0</v>
      </c>
      <c r="GY3963" s="81">
        <v>1.1148832299820636E-2</v>
      </c>
      <c r="GZ3963" s="81">
        <v>5.053330437307535</v>
      </c>
    </row>
    <row r="3964" spans="98:208" x14ac:dyDescent="0.25">
      <c r="CT3964" s="81" t="s">
        <v>155</v>
      </c>
      <c r="CU3964" s="81" t="s">
        <v>478</v>
      </c>
      <c r="CV3964" s="81" t="s">
        <v>460</v>
      </c>
      <c r="CW3964" s="81">
        <v>2029</v>
      </c>
      <c r="CX3964" s="81">
        <v>0</v>
      </c>
      <c r="CY3964" s="81">
        <v>0</v>
      </c>
      <c r="CZ3964" s="81">
        <v>0</v>
      </c>
      <c r="DA3964" s="81">
        <v>0</v>
      </c>
      <c r="DB3964" s="81">
        <v>8.360637774512962E-2</v>
      </c>
      <c r="DC3964" s="81">
        <v>3.9055083184886277E-2</v>
      </c>
      <c r="DD3964" s="81">
        <v>1.694997174106431E-3</v>
      </c>
      <c r="DE3964" s="81">
        <v>4.2856297386136902E-2</v>
      </c>
      <c r="DF3964" s="81">
        <v>4.3541857288384195E-4</v>
      </c>
      <c r="DG3964" s="81">
        <v>4.3541857288384195E-4</v>
      </c>
      <c r="DH3964" s="81">
        <v>4.3541857288384195E-4</v>
      </c>
      <c r="DI3964" s="81">
        <v>4.3541857288384195E-4</v>
      </c>
      <c r="DJ3964" s="81">
        <v>7.4451913943216989E-3</v>
      </c>
      <c r="DL3964" s="81">
        <v>0</v>
      </c>
      <c r="DM3964" s="81">
        <v>3.2417746117626155E-6</v>
      </c>
      <c r="DN3964" s="81">
        <v>3.2417746117626155E-6</v>
      </c>
      <c r="DO3964" s="81">
        <v>0</v>
      </c>
      <c r="DP3964" s="81">
        <v>3.2417746117626155E-6</v>
      </c>
      <c r="DQ3964" s="81">
        <v>3.2417746117626155E-6</v>
      </c>
      <c r="DR3964" s="81">
        <v>0</v>
      </c>
      <c r="DS3964" s="81">
        <v>3.2417746117626155E-6</v>
      </c>
      <c r="DT3964" s="81">
        <v>3.2417746117626155E-6</v>
      </c>
      <c r="DU3964" s="81">
        <v>0</v>
      </c>
      <c r="DV3964" s="81">
        <v>3.2417746117626155E-6</v>
      </c>
      <c r="DW3964" s="81">
        <v>3.2417746117626155E-6</v>
      </c>
      <c r="GE3964" s="81" t="s">
        <v>449</v>
      </c>
      <c r="GF3964" s="81" t="s">
        <v>155</v>
      </c>
      <c r="GG3964" s="81" t="s">
        <v>480</v>
      </c>
      <c r="GH3964" s="81" t="s">
        <v>455</v>
      </c>
      <c r="GI3964" s="81">
        <v>2021</v>
      </c>
      <c r="GJ3964" s="81" t="s">
        <v>201</v>
      </c>
      <c r="GK3964" s="81">
        <v>409.22373582043258</v>
      </c>
      <c r="GL3964" s="81">
        <v>267.12711200000001</v>
      </c>
      <c r="GM3964" s="81">
        <v>2021</v>
      </c>
      <c r="GN3964" s="81" t="s">
        <v>173</v>
      </c>
      <c r="GO3964" s="81">
        <v>1.1148832299820636E-2</v>
      </c>
      <c r="GP3964" s="81">
        <v>10</v>
      </c>
      <c r="GQ3964" s="81">
        <v>0</v>
      </c>
      <c r="GR3964" s="81" t="s">
        <v>448</v>
      </c>
      <c r="GS3964" s="81">
        <v>1.1148832299820636E-2</v>
      </c>
      <c r="GT3964" s="81">
        <v>4.5623668037681062</v>
      </c>
      <c r="GU3964" s="81">
        <v>1.1148832299820636E-2</v>
      </c>
      <c r="GV3964" s="81">
        <v>4.5623668037681062</v>
      </c>
      <c r="GW3964" s="81">
        <v>0</v>
      </c>
      <c r="GX3964" s="81">
        <v>0</v>
      </c>
      <c r="GY3964" s="81">
        <v>0</v>
      </c>
      <c r="GZ3964" s="81">
        <v>0</v>
      </c>
    </row>
    <row r="3965" spans="98:208" x14ac:dyDescent="0.25">
      <c r="CT3965" s="81" t="s">
        <v>155</v>
      </c>
      <c r="CU3965" s="81" t="s">
        <v>478</v>
      </c>
      <c r="CV3965" s="81" t="s">
        <v>460</v>
      </c>
      <c r="CW3965" s="81">
        <v>2030</v>
      </c>
      <c r="CX3965" s="81">
        <v>0</v>
      </c>
      <c r="CY3965" s="81">
        <v>0</v>
      </c>
      <c r="CZ3965" s="81">
        <v>0</v>
      </c>
      <c r="DA3965" s="81">
        <v>0</v>
      </c>
      <c r="DB3965" s="81">
        <v>8.360637774512962E-2</v>
      </c>
      <c r="DC3965" s="81">
        <v>3.9055083184886277E-2</v>
      </c>
      <c r="DD3965" s="81">
        <v>1.694997174106431E-3</v>
      </c>
      <c r="DE3965" s="81">
        <v>4.2856297386136902E-2</v>
      </c>
      <c r="DF3965" s="81">
        <v>0</v>
      </c>
      <c r="DG3965" s="81">
        <v>4.3541857288384195E-4</v>
      </c>
      <c r="DH3965" s="81">
        <v>4.3541857288384195E-4</v>
      </c>
      <c r="DI3965" s="81">
        <v>4.3541857288384195E-4</v>
      </c>
      <c r="DJ3965" s="81">
        <v>7.4451913943216989E-3</v>
      </c>
      <c r="DL3965" s="81">
        <v>0</v>
      </c>
      <c r="DM3965" s="81">
        <v>0</v>
      </c>
      <c r="DN3965" s="81">
        <v>0</v>
      </c>
      <c r="DO3965" s="81">
        <v>0</v>
      </c>
      <c r="DP3965" s="81">
        <v>3.2417746117626155E-6</v>
      </c>
      <c r="DQ3965" s="81">
        <v>3.2417746117626155E-6</v>
      </c>
      <c r="DR3965" s="81">
        <v>0</v>
      </c>
      <c r="DS3965" s="81">
        <v>3.2417746117626155E-6</v>
      </c>
      <c r="DT3965" s="81">
        <v>3.2417746117626155E-6</v>
      </c>
      <c r="DU3965" s="81">
        <v>0</v>
      </c>
      <c r="DV3965" s="81">
        <v>3.2417746117626155E-6</v>
      </c>
      <c r="DW3965" s="81">
        <v>3.2417746117626155E-6</v>
      </c>
      <c r="GE3965" s="81" t="s">
        <v>449</v>
      </c>
      <c r="GF3965" s="81" t="s">
        <v>155</v>
      </c>
      <c r="GG3965" s="81" t="s">
        <v>480</v>
      </c>
      <c r="GH3965" s="81" t="s">
        <v>455</v>
      </c>
      <c r="GI3965" s="81">
        <v>2022</v>
      </c>
      <c r="GJ3965" s="81" t="s">
        <v>201</v>
      </c>
      <c r="GK3965" s="81">
        <v>409.22373582043258</v>
      </c>
      <c r="GL3965" s="81">
        <v>267.12711200000001</v>
      </c>
      <c r="GM3965" s="81">
        <v>2022</v>
      </c>
      <c r="GN3965" s="81" t="s">
        <v>173</v>
      </c>
      <c r="GO3965" s="81">
        <v>1.1148832299820636E-2</v>
      </c>
      <c r="GP3965" s="81">
        <v>10</v>
      </c>
      <c r="GQ3965" s="81">
        <v>0</v>
      </c>
      <c r="GR3965" s="81" t="s">
        <v>448</v>
      </c>
      <c r="GS3965" s="81">
        <v>1.1148832299820636E-2</v>
      </c>
      <c r="GT3965" s="81">
        <v>4.5623668037681062</v>
      </c>
      <c r="GU3965" s="81">
        <v>1.1148832299820636E-2</v>
      </c>
      <c r="GV3965" s="81">
        <v>4.5623668037681062</v>
      </c>
      <c r="GW3965" s="81">
        <v>1.1148832299820636E-2</v>
      </c>
      <c r="GX3965" s="81">
        <v>4.5623668037681062</v>
      </c>
      <c r="GY3965" s="81">
        <v>0</v>
      </c>
      <c r="GZ3965" s="81">
        <v>0</v>
      </c>
    </row>
    <row r="3966" spans="98:208" x14ac:dyDescent="0.25">
      <c r="CT3966" s="81" t="s">
        <v>155</v>
      </c>
      <c r="CU3966" s="81" t="s">
        <v>478</v>
      </c>
      <c r="CV3966" s="81" t="s">
        <v>460</v>
      </c>
      <c r="CW3966" s="81">
        <v>2031</v>
      </c>
      <c r="CX3966" s="81">
        <v>0</v>
      </c>
      <c r="CY3966" s="81">
        <v>0</v>
      </c>
      <c r="CZ3966" s="81">
        <v>0</v>
      </c>
      <c r="DA3966" s="81">
        <v>0</v>
      </c>
      <c r="DB3966" s="81">
        <v>8.360637774512962E-2</v>
      </c>
      <c r="DC3966" s="81">
        <v>3.9055083184886277E-2</v>
      </c>
      <c r="DD3966" s="81">
        <v>1.694997174106431E-3</v>
      </c>
      <c r="DE3966" s="81">
        <v>4.2856297386136902E-2</v>
      </c>
      <c r="DF3966" s="81">
        <v>0</v>
      </c>
      <c r="DG3966" s="81">
        <v>0</v>
      </c>
      <c r="DH3966" s="81">
        <v>4.3541857288384195E-4</v>
      </c>
      <c r="DI3966" s="81">
        <v>4.3541857288384195E-4</v>
      </c>
      <c r="DJ3966" s="81">
        <v>7.4451913943216989E-3</v>
      </c>
      <c r="DL3966" s="81">
        <v>0</v>
      </c>
      <c r="DM3966" s="81">
        <v>0</v>
      </c>
      <c r="DN3966" s="81">
        <v>0</v>
      </c>
      <c r="DO3966" s="81">
        <v>0</v>
      </c>
      <c r="DP3966" s="81">
        <v>0</v>
      </c>
      <c r="DQ3966" s="81">
        <v>0</v>
      </c>
      <c r="DR3966" s="81">
        <v>0</v>
      </c>
      <c r="DS3966" s="81">
        <v>3.2417746117626155E-6</v>
      </c>
      <c r="DT3966" s="81">
        <v>3.2417746117626155E-6</v>
      </c>
      <c r="DU3966" s="81">
        <v>0</v>
      </c>
      <c r="DV3966" s="81">
        <v>3.2417746117626155E-6</v>
      </c>
      <c r="DW3966" s="81">
        <v>3.2417746117626155E-6</v>
      </c>
      <c r="GE3966" s="81" t="s">
        <v>449</v>
      </c>
      <c r="GF3966" s="81" t="s">
        <v>155</v>
      </c>
      <c r="GG3966" s="81" t="s">
        <v>480</v>
      </c>
      <c r="GH3966" s="81" t="s">
        <v>455</v>
      </c>
      <c r="GI3966" s="81">
        <v>2023</v>
      </c>
      <c r="GJ3966" s="81" t="s">
        <v>201</v>
      </c>
      <c r="GK3966" s="81">
        <v>428.6023212202881</v>
      </c>
      <c r="GL3966" s="81">
        <v>267.12711200000001</v>
      </c>
      <c r="GM3966" s="81">
        <v>2023</v>
      </c>
      <c r="GN3966" s="81" t="s">
        <v>173</v>
      </c>
      <c r="GO3966" s="81">
        <v>1.1148832299820636E-2</v>
      </c>
      <c r="GP3966" s="81">
        <v>10</v>
      </c>
      <c r="GQ3966" s="81">
        <v>0</v>
      </c>
      <c r="GR3966" s="81" t="s">
        <v>448</v>
      </c>
      <c r="GS3966" s="81">
        <v>1.1148832299820636E-2</v>
      </c>
      <c r="GT3966" s="81">
        <v>4.7784154025988475</v>
      </c>
      <c r="GU3966" s="81">
        <v>1.1148832299820636E-2</v>
      </c>
      <c r="GV3966" s="81">
        <v>4.7784154025988475</v>
      </c>
      <c r="GW3966" s="81">
        <v>1.1148832299820636E-2</v>
      </c>
      <c r="GX3966" s="81">
        <v>4.7784154025988475</v>
      </c>
      <c r="GY3966" s="81">
        <v>1.1148832299820636E-2</v>
      </c>
      <c r="GZ3966" s="81">
        <v>4.7784154025988475</v>
      </c>
    </row>
    <row r="3967" spans="98:208" x14ac:dyDescent="0.25">
      <c r="CT3967" s="81" t="s">
        <v>155</v>
      </c>
      <c r="CU3967" s="81" t="s">
        <v>478</v>
      </c>
      <c r="CV3967" s="81" t="s">
        <v>460</v>
      </c>
      <c r="CW3967" s="81">
        <v>2032</v>
      </c>
      <c r="CX3967" s="81">
        <v>0</v>
      </c>
      <c r="CY3967" s="81">
        <v>0</v>
      </c>
      <c r="CZ3967" s="81">
        <v>0</v>
      </c>
      <c r="DA3967" s="81">
        <v>0</v>
      </c>
      <c r="DB3967" s="81">
        <v>8.360637774512962E-2</v>
      </c>
      <c r="DC3967" s="81">
        <v>3.9055083184886277E-2</v>
      </c>
      <c r="DD3967" s="81">
        <v>1.694997174106431E-3</v>
      </c>
      <c r="DE3967" s="81">
        <v>4.2856297386136902E-2</v>
      </c>
      <c r="DF3967" s="81">
        <v>0</v>
      </c>
      <c r="DG3967" s="81">
        <v>0</v>
      </c>
      <c r="DH3967" s="81">
        <v>0</v>
      </c>
      <c r="DI3967" s="81">
        <v>4.3541857288384195E-4</v>
      </c>
      <c r="DJ3967" s="81">
        <v>7.4451913943216989E-3</v>
      </c>
      <c r="DL3967" s="81">
        <v>0</v>
      </c>
      <c r="DM3967" s="81">
        <v>0</v>
      </c>
      <c r="DN3967" s="81">
        <v>0</v>
      </c>
      <c r="DO3967" s="81">
        <v>0</v>
      </c>
      <c r="DP3967" s="81">
        <v>0</v>
      </c>
      <c r="DQ3967" s="81">
        <v>0</v>
      </c>
      <c r="DR3967" s="81">
        <v>0</v>
      </c>
      <c r="DS3967" s="81">
        <v>0</v>
      </c>
      <c r="DT3967" s="81">
        <v>0</v>
      </c>
      <c r="DU3967" s="81">
        <v>0</v>
      </c>
      <c r="DV3967" s="81">
        <v>3.2417746117626155E-6</v>
      </c>
      <c r="DW3967" s="81">
        <v>3.2417746117626155E-6</v>
      </c>
      <c r="GE3967" s="81" t="s">
        <v>449</v>
      </c>
      <c r="GF3967" s="81" t="s">
        <v>155</v>
      </c>
      <c r="GG3967" s="81" t="s">
        <v>480</v>
      </c>
      <c r="GH3967" s="81" t="s">
        <v>455</v>
      </c>
      <c r="GI3967" s="81">
        <v>2024</v>
      </c>
      <c r="GJ3967" s="81" t="s">
        <v>201</v>
      </c>
      <c r="GK3967" s="81">
        <v>428.6023212202881</v>
      </c>
      <c r="GL3967" s="81">
        <v>267.12711200000001</v>
      </c>
      <c r="GM3967" s="81">
        <v>2024</v>
      </c>
      <c r="GN3967" s="81" t="s">
        <v>173</v>
      </c>
      <c r="GO3967" s="81">
        <v>1.1148832299820636E-2</v>
      </c>
      <c r="GP3967" s="81">
        <v>10</v>
      </c>
      <c r="GQ3967" s="81">
        <v>0</v>
      </c>
      <c r="GR3967" s="81" t="s">
        <v>448</v>
      </c>
      <c r="GS3967" s="81">
        <v>1.1148832299820636E-2</v>
      </c>
      <c r="GT3967" s="81">
        <v>4.7784154025988475</v>
      </c>
      <c r="GU3967" s="81">
        <v>1.1148832299820636E-2</v>
      </c>
      <c r="GV3967" s="81">
        <v>4.7784154025988475</v>
      </c>
      <c r="GW3967" s="81">
        <v>1.1148832299820636E-2</v>
      </c>
      <c r="GX3967" s="81">
        <v>4.7784154025988475</v>
      </c>
      <c r="GY3967" s="81">
        <v>1.1148832299820636E-2</v>
      </c>
      <c r="GZ3967" s="81">
        <v>4.7784154025988475</v>
      </c>
    </row>
    <row r="3968" spans="98:208" x14ac:dyDescent="0.25">
      <c r="CT3968" s="81" t="s">
        <v>155</v>
      </c>
      <c r="CU3968" s="81" t="s">
        <v>478</v>
      </c>
      <c r="CV3968" s="81" t="s">
        <v>461</v>
      </c>
      <c r="CW3968" s="81">
        <v>2020</v>
      </c>
      <c r="CX3968" s="81">
        <v>0</v>
      </c>
      <c r="CY3968" s="81">
        <v>0</v>
      </c>
      <c r="CZ3968" s="81">
        <v>0</v>
      </c>
      <c r="DA3968" s="81">
        <v>0</v>
      </c>
      <c r="DB3968" s="81">
        <v>14146.13064133256</v>
      </c>
      <c r="DC3968" s="81">
        <v>222.2294216278311</v>
      </c>
      <c r="DD3968" s="81">
        <v>8585.7228092479672</v>
      </c>
      <c r="DE3968" s="81">
        <v>5338.1784104567596</v>
      </c>
      <c r="DF3968" s="81">
        <v>2.477598553814822</v>
      </c>
      <c r="DG3968" s="81">
        <v>0</v>
      </c>
      <c r="DH3968" s="81">
        <v>0</v>
      </c>
      <c r="DI3968" s="81">
        <v>0</v>
      </c>
      <c r="DJ3968" s="81">
        <v>1.220951289228442E-4</v>
      </c>
      <c r="DL3968" s="81">
        <v>0</v>
      </c>
      <c r="DM3968" s="81">
        <v>3.0250271484707304E-4</v>
      </c>
      <c r="DN3968" s="81">
        <v>3.0250271484707304E-4</v>
      </c>
      <c r="DO3968" s="81">
        <v>0</v>
      </c>
      <c r="DP3968" s="81">
        <v>0</v>
      </c>
      <c r="DQ3968" s="81">
        <v>0</v>
      </c>
      <c r="DR3968" s="81">
        <v>0</v>
      </c>
      <c r="DS3968" s="81">
        <v>0</v>
      </c>
      <c r="DT3968" s="81">
        <v>0</v>
      </c>
      <c r="DU3968" s="81">
        <v>0</v>
      </c>
      <c r="DV3968" s="81">
        <v>0</v>
      </c>
      <c r="DW3968" s="81">
        <v>0</v>
      </c>
      <c r="GE3968" s="81" t="s">
        <v>449</v>
      </c>
      <c r="GF3968" s="81" t="s">
        <v>155</v>
      </c>
      <c r="GG3968" s="81" t="s">
        <v>480</v>
      </c>
      <c r="GH3968" s="81" t="s">
        <v>455</v>
      </c>
      <c r="GI3968" s="81">
        <v>2025</v>
      </c>
      <c r="GJ3968" s="81" t="s">
        <v>201</v>
      </c>
      <c r="GK3968" s="81">
        <v>428.6023212202881</v>
      </c>
      <c r="GL3968" s="81">
        <v>267.12711200000001</v>
      </c>
      <c r="GM3968" s="81">
        <v>2025</v>
      </c>
      <c r="GN3968" s="81" t="s">
        <v>173</v>
      </c>
      <c r="GO3968" s="81">
        <v>1.1148832299820636E-2</v>
      </c>
      <c r="GP3968" s="81">
        <v>10</v>
      </c>
      <c r="GQ3968" s="81">
        <v>0</v>
      </c>
      <c r="GR3968" s="81" t="s">
        <v>448</v>
      </c>
      <c r="GS3968" s="81">
        <v>1.1148832299820636E-2</v>
      </c>
      <c r="GT3968" s="81">
        <v>4.7784154025988475</v>
      </c>
      <c r="GU3968" s="81">
        <v>1.1148832299820636E-2</v>
      </c>
      <c r="GV3968" s="81">
        <v>4.7784154025988475</v>
      </c>
      <c r="GW3968" s="81">
        <v>1.1148832299820636E-2</v>
      </c>
      <c r="GX3968" s="81">
        <v>4.7784154025988475</v>
      </c>
      <c r="GY3968" s="81">
        <v>1.1148832299820636E-2</v>
      </c>
      <c r="GZ3968" s="81">
        <v>4.7784154025988475</v>
      </c>
    </row>
    <row r="3969" spans="98:208" x14ac:dyDescent="0.25">
      <c r="CT3969" s="81" t="s">
        <v>155</v>
      </c>
      <c r="CU3969" s="81" t="s">
        <v>478</v>
      </c>
      <c r="CV3969" s="81" t="s">
        <v>461</v>
      </c>
      <c r="CW3969" s="81">
        <v>2021</v>
      </c>
      <c r="CX3969" s="81">
        <v>0</v>
      </c>
      <c r="CY3969" s="81">
        <v>0</v>
      </c>
      <c r="CZ3969" s="81">
        <v>0</v>
      </c>
      <c r="DA3969" s="81">
        <v>0</v>
      </c>
      <c r="DB3969" s="81">
        <v>14146.13064133256</v>
      </c>
      <c r="DC3969" s="81">
        <v>222.2294216278311</v>
      </c>
      <c r="DD3969" s="81">
        <v>8585.7228092479672</v>
      </c>
      <c r="DE3969" s="81">
        <v>5338.1784104567596</v>
      </c>
      <c r="DF3969" s="81">
        <v>2.477598553814822</v>
      </c>
      <c r="DG3969" s="81">
        <v>2.477598553814822</v>
      </c>
      <c r="DH3969" s="81">
        <v>0</v>
      </c>
      <c r="DI3969" s="81">
        <v>0</v>
      </c>
      <c r="DJ3969" s="81">
        <v>1.220951289228442E-4</v>
      </c>
      <c r="DL3969" s="81">
        <v>0</v>
      </c>
      <c r="DM3969" s="81">
        <v>3.0250271484707304E-4</v>
      </c>
      <c r="DN3969" s="81">
        <v>3.0250271484707304E-4</v>
      </c>
      <c r="DO3969" s="81">
        <v>0</v>
      </c>
      <c r="DP3969" s="81">
        <v>3.0250271484707304E-4</v>
      </c>
      <c r="DQ3969" s="81">
        <v>3.0250271484707304E-4</v>
      </c>
      <c r="DR3969" s="81">
        <v>0</v>
      </c>
      <c r="DS3969" s="81">
        <v>0</v>
      </c>
      <c r="DT3969" s="81">
        <v>0</v>
      </c>
      <c r="DU3969" s="81">
        <v>0</v>
      </c>
      <c r="DV3969" s="81">
        <v>0</v>
      </c>
      <c r="DW3969" s="81">
        <v>0</v>
      </c>
      <c r="GE3969" s="81" t="s">
        <v>449</v>
      </c>
      <c r="GF3969" s="81" t="s">
        <v>155</v>
      </c>
      <c r="GG3969" s="81" t="s">
        <v>480</v>
      </c>
      <c r="GH3969" s="81" t="s">
        <v>455</v>
      </c>
      <c r="GI3969" s="81">
        <v>2026</v>
      </c>
      <c r="GJ3969" s="81" t="s">
        <v>201</v>
      </c>
      <c r="GK3969" s="81">
        <v>428.6023212202881</v>
      </c>
      <c r="GL3969" s="81">
        <v>267.12711200000001</v>
      </c>
      <c r="GM3969" s="81">
        <v>2026</v>
      </c>
      <c r="GN3969" s="81" t="s">
        <v>173</v>
      </c>
      <c r="GO3969" s="81">
        <v>1.1148832299820636E-2</v>
      </c>
      <c r="GP3969" s="81">
        <v>10</v>
      </c>
      <c r="GQ3969" s="81">
        <v>0</v>
      </c>
      <c r="GR3969" s="81" t="s">
        <v>448</v>
      </c>
      <c r="GS3969" s="81">
        <v>1.1148832299820636E-2</v>
      </c>
      <c r="GT3969" s="81">
        <v>4.7784154025988475</v>
      </c>
      <c r="GU3969" s="81">
        <v>1.1148832299820636E-2</v>
      </c>
      <c r="GV3969" s="81">
        <v>4.7784154025988475</v>
      </c>
      <c r="GW3969" s="81">
        <v>1.1148832299820636E-2</v>
      </c>
      <c r="GX3969" s="81">
        <v>4.7784154025988475</v>
      </c>
      <c r="GY3969" s="81">
        <v>1.1148832299820636E-2</v>
      </c>
      <c r="GZ3969" s="81">
        <v>4.7784154025988475</v>
      </c>
    </row>
    <row r="3970" spans="98:208" x14ac:dyDescent="0.25">
      <c r="CT3970" s="81" t="s">
        <v>155</v>
      </c>
      <c r="CU3970" s="81" t="s">
        <v>478</v>
      </c>
      <c r="CV3970" s="81" t="s">
        <v>461</v>
      </c>
      <c r="CW3970" s="81">
        <v>2022</v>
      </c>
      <c r="CX3970" s="81">
        <v>0</v>
      </c>
      <c r="CY3970" s="81">
        <v>0</v>
      </c>
      <c r="CZ3970" s="81">
        <v>0</v>
      </c>
      <c r="DA3970" s="81">
        <v>0</v>
      </c>
      <c r="DB3970" s="81">
        <v>14146.13064133256</v>
      </c>
      <c r="DC3970" s="81">
        <v>222.2294216278311</v>
      </c>
      <c r="DD3970" s="81">
        <v>8585.7228092479672</v>
      </c>
      <c r="DE3970" s="81">
        <v>5338.1784104567596</v>
      </c>
      <c r="DF3970" s="81">
        <v>2.477598553814822</v>
      </c>
      <c r="DG3970" s="81">
        <v>2.477598553814822</v>
      </c>
      <c r="DH3970" s="81">
        <v>2.477598553814822</v>
      </c>
      <c r="DI3970" s="81">
        <v>0</v>
      </c>
      <c r="DJ3970" s="81">
        <v>1.220951289228442E-4</v>
      </c>
      <c r="DL3970" s="81">
        <v>0</v>
      </c>
      <c r="DM3970" s="81">
        <v>3.0250271484707304E-4</v>
      </c>
      <c r="DN3970" s="81">
        <v>3.0250271484707304E-4</v>
      </c>
      <c r="DO3970" s="81">
        <v>0</v>
      </c>
      <c r="DP3970" s="81">
        <v>3.0250271484707304E-4</v>
      </c>
      <c r="DQ3970" s="81">
        <v>3.0250271484707304E-4</v>
      </c>
      <c r="DR3970" s="81">
        <v>0</v>
      </c>
      <c r="DS3970" s="81">
        <v>3.0250271484707304E-4</v>
      </c>
      <c r="DT3970" s="81">
        <v>3.0250271484707304E-4</v>
      </c>
      <c r="DU3970" s="81">
        <v>0</v>
      </c>
      <c r="DV3970" s="81">
        <v>0</v>
      </c>
      <c r="DW3970" s="81">
        <v>0</v>
      </c>
      <c r="GE3970" s="81" t="s">
        <v>449</v>
      </c>
      <c r="GF3970" s="81" t="s">
        <v>155</v>
      </c>
      <c r="GG3970" s="81" t="s">
        <v>480</v>
      </c>
      <c r="GH3970" s="81" t="s">
        <v>455</v>
      </c>
      <c r="GI3970" s="81">
        <v>2027</v>
      </c>
      <c r="GJ3970" s="81" t="s">
        <v>201</v>
      </c>
      <c r="GK3970" s="81">
        <v>428.6023212202881</v>
      </c>
      <c r="GL3970" s="81">
        <v>267.12711200000001</v>
      </c>
      <c r="GM3970" s="81">
        <v>2027</v>
      </c>
      <c r="GN3970" s="81" t="s">
        <v>173</v>
      </c>
      <c r="GO3970" s="81">
        <v>1.1148832299820636E-2</v>
      </c>
      <c r="GP3970" s="81">
        <v>10</v>
      </c>
      <c r="GQ3970" s="81">
        <v>0</v>
      </c>
      <c r="GR3970" s="81" t="s">
        <v>448</v>
      </c>
      <c r="GS3970" s="81">
        <v>1.1148832299820636E-2</v>
      </c>
      <c r="GT3970" s="81">
        <v>4.7784154025988475</v>
      </c>
      <c r="GU3970" s="81">
        <v>1.1148832299820636E-2</v>
      </c>
      <c r="GV3970" s="81">
        <v>4.7784154025988475</v>
      </c>
      <c r="GW3970" s="81">
        <v>1.1148832299820636E-2</v>
      </c>
      <c r="GX3970" s="81">
        <v>4.7784154025988475</v>
      </c>
      <c r="GY3970" s="81">
        <v>1.1148832299820636E-2</v>
      </c>
      <c r="GZ3970" s="81">
        <v>4.7784154025988475</v>
      </c>
    </row>
    <row r="3971" spans="98:208" x14ac:dyDescent="0.25">
      <c r="CT3971" s="81" t="s">
        <v>155</v>
      </c>
      <c r="CU3971" s="81" t="s">
        <v>478</v>
      </c>
      <c r="CV3971" s="81" t="s">
        <v>461</v>
      </c>
      <c r="CW3971" s="81">
        <v>2023</v>
      </c>
      <c r="CX3971" s="81">
        <v>0</v>
      </c>
      <c r="CY3971" s="81">
        <v>0</v>
      </c>
      <c r="CZ3971" s="81">
        <v>0</v>
      </c>
      <c r="DA3971" s="81">
        <v>0</v>
      </c>
      <c r="DB3971" s="81">
        <v>14664.637556436661</v>
      </c>
      <c r="DC3971" s="81">
        <v>233.23007680793981</v>
      </c>
      <c r="DD3971" s="81">
        <v>8896.5159934286166</v>
      </c>
      <c r="DE3971" s="81">
        <v>5534.8914862001066</v>
      </c>
      <c r="DF3971" s="81">
        <v>2.6002430136060073</v>
      </c>
      <c r="DG3971" s="81">
        <v>2.6002430136060073</v>
      </c>
      <c r="DH3971" s="81">
        <v>2.6002430136060073</v>
      </c>
      <c r="DI3971" s="81">
        <v>2.6002430136060073</v>
      </c>
      <c r="DJ3971" s="81">
        <v>1.220951289228442E-4</v>
      </c>
      <c r="DL3971" s="81">
        <v>0</v>
      </c>
      <c r="DM3971" s="81">
        <v>3.1747700597695042E-4</v>
      </c>
      <c r="DN3971" s="81">
        <v>3.1747700597695042E-4</v>
      </c>
      <c r="DO3971" s="81">
        <v>0</v>
      </c>
      <c r="DP3971" s="81">
        <v>3.1747700597695042E-4</v>
      </c>
      <c r="DQ3971" s="81">
        <v>3.1747700597695042E-4</v>
      </c>
      <c r="DR3971" s="81">
        <v>0</v>
      </c>
      <c r="DS3971" s="81">
        <v>3.1747700597695042E-4</v>
      </c>
      <c r="DT3971" s="81">
        <v>3.1747700597695042E-4</v>
      </c>
      <c r="DU3971" s="81">
        <v>0</v>
      </c>
      <c r="DV3971" s="81">
        <v>3.1747700597695042E-4</v>
      </c>
      <c r="DW3971" s="81">
        <v>3.1747700597695042E-4</v>
      </c>
      <c r="GE3971" s="81" t="s">
        <v>449</v>
      </c>
      <c r="GF3971" s="81" t="s">
        <v>155</v>
      </c>
      <c r="GG3971" s="81" t="s">
        <v>480</v>
      </c>
      <c r="GH3971" s="81" t="s">
        <v>455</v>
      </c>
      <c r="GI3971" s="81">
        <v>2028</v>
      </c>
      <c r="GJ3971" s="81" t="s">
        <v>201</v>
      </c>
      <c r="GK3971" s="81">
        <v>453.26096055716641</v>
      </c>
      <c r="GL3971" s="81">
        <v>267.12711200000001</v>
      </c>
      <c r="GM3971" s="81">
        <v>2028</v>
      </c>
      <c r="GN3971" s="81" t="s">
        <v>173</v>
      </c>
      <c r="GO3971" s="81">
        <v>1.1148832299820636E-2</v>
      </c>
      <c r="GP3971" s="81">
        <v>10</v>
      </c>
      <c r="GQ3971" s="81">
        <v>0</v>
      </c>
      <c r="GR3971" s="81" t="s">
        <v>448</v>
      </c>
      <c r="GS3971" s="81">
        <v>1.1148832299820636E-2</v>
      </c>
      <c r="GT3971" s="81">
        <v>5.0533304373074639</v>
      </c>
      <c r="GU3971" s="81">
        <v>1.1148832299820636E-2</v>
      </c>
      <c r="GV3971" s="81">
        <v>5.0533304373074639</v>
      </c>
      <c r="GW3971" s="81">
        <v>1.1148832299820636E-2</v>
      </c>
      <c r="GX3971" s="81">
        <v>5.0533304373074639</v>
      </c>
      <c r="GY3971" s="81">
        <v>1.1148832299820636E-2</v>
      </c>
      <c r="GZ3971" s="81">
        <v>5.0533304373074639</v>
      </c>
    </row>
    <row r="3972" spans="98:208" x14ac:dyDescent="0.25">
      <c r="CT3972" s="81" t="s">
        <v>155</v>
      </c>
      <c r="CU3972" s="81" t="s">
        <v>478</v>
      </c>
      <c r="CV3972" s="81" t="s">
        <v>461</v>
      </c>
      <c r="CW3972" s="81">
        <v>2024</v>
      </c>
      <c r="CX3972" s="81">
        <v>0</v>
      </c>
      <c r="CY3972" s="81">
        <v>0</v>
      </c>
      <c r="CZ3972" s="81">
        <v>0</v>
      </c>
      <c r="DA3972" s="81">
        <v>0</v>
      </c>
      <c r="DB3972" s="81">
        <v>14664.637556436661</v>
      </c>
      <c r="DC3972" s="81">
        <v>233.23007680793981</v>
      </c>
      <c r="DD3972" s="81">
        <v>8896.5159934286166</v>
      </c>
      <c r="DE3972" s="81">
        <v>5534.8914862001066</v>
      </c>
      <c r="DF3972" s="81">
        <v>2.6002430136060073</v>
      </c>
      <c r="DG3972" s="81">
        <v>2.6002430136060073</v>
      </c>
      <c r="DH3972" s="81">
        <v>2.6002430136060073</v>
      </c>
      <c r="DI3972" s="81">
        <v>2.6002430136060073</v>
      </c>
      <c r="DJ3972" s="81">
        <v>1.220951289228442E-4</v>
      </c>
      <c r="DL3972" s="81">
        <v>0</v>
      </c>
      <c r="DM3972" s="81">
        <v>3.1747700597695042E-4</v>
      </c>
      <c r="DN3972" s="81">
        <v>3.1747700597695042E-4</v>
      </c>
      <c r="DO3972" s="81">
        <v>0</v>
      </c>
      <c r="DP3972" s="81">
        <v>3.1747700597695042E-4</v>
      </c>
      <c r="DQ3972" s="81">
        <v>3.1747700597695042E-4</v>
      </c>
      <c r="DR3972" s="81">
        <v>0</v>
      </c>
      <c r="DS3972" s="81">
        <v>3.1747700597695042E-4</v>
      </c>
      <c r="DT3972" s="81">
        <v>3.1747700597695042E-4</v>
      </c>
      <c r="DU3972" s="81">
        <v>0</v>
      </c>
      <c r="DV3972" s="81">
        <v>3.1747700597695042E-4</v>
      </c>
      <c r="DW3972" s="81">
        <v>3.1747700597695042E-4</v>
      </c>
      <c r="GE3972" s="81" t="s">
        <v>449</v>
      </c>
      <c r="GF3972" s="81" t="s">
        <v>155</v>
      </c>
      <c r="GG3972" s="81" t="s">
        <v>480</v>
      </c>
      <c r="GH3972" s="81" t="s">
        <v>455</v>
      </c>
      <c r="GI3972" s="81">
        <v>2029</v>
      </c>
      <c r="GJ3972" s="81" t="s">
        <v>201</v>
      </c>
      <c r="GK3972" s="81">
        <v>453.26096055716641</v>
      </c>
      <c r="GL3972" s="81">
        <v>267.12711200000001</v>
      </c>
      <c r="GM3972" s="81">
        <v>2029</v>
      </c>
      <c r="GN3972" s="81" t="s">
        <v>173</v>
      </c>
      <c r="GO3972" s="81">
        <v>1.1148832299820636E-2</v>
      </c>
      <c r="GP3972" s="81">
        <v>10</v>
      </c>
      <c r="GQ3972" s="81">
        <v>0</v>
      </c>
      <c r="GR3972" s="81" t="s">
        <v>448</v>
      </c>
      <c r="GS3972" s="81">
        <v>1.1148832299820636E-2</v>
      </c>
      <c r="GT3972" s="81">
        <v>5.0533304373074639</v>
      </c>
      <c r="GU3972" s="81">
        <v>1.1148832299820636E-2</v>
      </c>
      <c r="GV3972" s="81">
        <v>5.0533304373074639</v>
      </c>
      <c r="GW3972" s="81">
        <v>1.1148832299820636E-2</v>
      </c>
      <c r="GX3972" s="81">
        <v>5.0533304373074639</v>
      </c>
      <c r="GY3972" s="81">
        <v>1.1148832299820636E-2</v>
      </c>
      <c r="GZ3972" s="81">
        <v>5.0533304373074639</v>
      </c>
    </row>
    <row r="3973" spans="98:208" x14ac:dyDescent="0.25">
      <c r="CT3973" s="81" t="s">
        <v>155</v>
      </c>
      <c r="CU3973" s="81" t="s">
        <v>478</v>
      </c>
      <c r="CV3973" s="81" t="s">
        <v>461</v>
      </c>
      <c r="CW3973" s="81">
        <v>2025</v>
      </c>
      <c r="CX3973" s="81">
        <v>0</v>
      </c>
      <c r="CY3973" s="81">
        <v>0</v>
      </c>
      <c r="CZ3973" s="81">
        <v>0</v>
      </c>
      <c r="DA3973" s="81">
        <v>0</v>
      </c>
      <c r="DB3973" s="81">
        <v>14664.637556436661</v>
      </c>
      <c r="DC3973" s="81">
        <v>233.23007680793981</v>
      </c>
      <c r="DD3973" s="81">
        <v>8896.5159934286166</v>
      </c>
      <c r="DE3973" s="81">
        <v>5534.8914862001066</v>
      </c>
      <c r="DF3973" s="81">
        <v>2.6002430136060073</v>
      </c>
      <c r="DG3973" s="81">
        <v>2.6002430136060073</v>
      </c>
      <c r="DH3973" s="81">
        <v>2.6002430136060073</v>
      </c>
      <c r="DI3973" s="81">
        <v>2.6002430136060073</v>
      </c>
      <c r="DJ3973" s="81">
        <v>1.220951289228442E-4</v>
      </c>
      <c r="DL3973" s="81">
        <v>0</v>
      </c>
      <c r="DM3973" s="81">
        <v>3.1747700597695042E-4</v>
      </c>
      <c r="DN3973" s="81">
        <v>3.1747700597695042E-4</v>
      </c>
      <c r="DO3973" s="81">
        <v>0</v>
      </c>
      <c r="DP3973" s="81">
        <v>3.1747700597695042E-4</v>
      </c>
      <c r="DQ3973" s="81">
        <v>3.1747700597695042E-4</v>
      </c>
      <c r="DR3973" s="81">
        <v>0</v>
      </c>
      <c r="DS3973" s="81">
        <v>3.1747700597695042E-4</v>
      </c>
      <c r="DT3973" s="81">
        <v>3.1747700597695042E-4</v>
      </c>
      <c r="DU3973" s="81">
        <v>0</v>
      </c>
      <c r="DV3973" s="81">
        <v>3.1747700597695042E-4</v>
      </c>
      <c r="DW3973" s="81">
        <v>3.1747700597695042E-4</v>
      </c>
      <c r="GE3973" s="81" t="s">
        <v>449</v>
      </c>
      <c r="GF3973" s="81" t="s">
        <v>155</v>
      </c>
      <c r="GG3973" s="81" t="s">
        <v>480</v>
      </c>
      <c r="GH3973" s="81" t="s">
        <v>455</v>
      </c>
      <c r="GI3973" s="81">
        <v>2030</v>
      </c>
      <c r="GJ3973" s="81" t="s">
        <v>201</v>
      </c>
      <c r="GK3973" s="81">
        <v>453.26096055716641</v>
      </c>
      <c r="GL3973" s="81">
        <v>267.12711200000001</v>
      </c>
      <c r="GM3973" s="81">
        <v>2030</v>
      </c>
      <c r="GN3973" s="81" t="s">
        <v>173</v>
      </c>
      <c r="GO3973" s="81">
        <v>1.1148832299820636E-2</v>
      </c>
      <c r="GP3973" s="81">
        <v>10</v>
      </c>
      <c r="GQ3973" s="81">
        <v>0</v>
      </c>
      <c r="GR3973" s="81" t="s">
        <v>448</v>
      </c>
      <c r="GS3973" s="81">
        <v>0</v>
      </c>
      <c r="GT3973" s="81">
        <v>0</v>
      </c>
      <c r="GU3973" s="81">
        <v>1.1148832299820636E-2</v>
      </c>
      <c r="GV3973" s="81">
        <v>5.0533304373074639</v>
      </c>
      <c r="GW3973" s="81">
        <v>1.1148832299820636E-2</v>
      </c>
      <c r="GX3973" s="81">
        <v>5.0533304373074639</v>
      </c>
      <c r="GY3973" s="81">
        <v>1.1148832299820636E-2</v>
      </c>
      <c r="GZ3973" s="81">
        <v>5.0533304373074639</v>
      </c>
    </row>
    <row r="3974" spans="98:208" x14ac:dyDescent="0.25">
      <c r="CT3974" s="81" t="s">
        <v>155</v>
      </c>
      <c r="CU3974" s="81" t="s">
        <v>478</v>
      </c>
      <c r="CV3974" s="81" t="s">
        <v>461</v>
      </c>
      <c r="CW3974" s="81">
        <v>2026</v>
      </c>
      <c r="CX3974" s="81">
        <v>0</v>
      </c>
      <c r="CY3974" s="81">
        <v>0</v>
      </c>
      <c r="CZ3974" s="81">
        <v>0</v>
      </c>
      <c r="DA3974" s="81">
        <v>0</v>
      </c>
      <c r="DB3974" s="81">
        <v>14664.637556436661</v>
      </c>
      <c r="DC3974" s="81">
        <v>233.23007680793981</v>
      </c>
      <c r="DD3974" s="81">
        <v>8896.5159934286166</v>
      </c>
      <c r="DE3974" s="81">
        <v>5534.8914862001066</v>
      </c>
      <c r="DF3974" s="81">
        <v>2.6002430136060073</v>
      </c>
      <c r="DG3974" s="81">
        <v>2.6002430136060073</v>
      </c>
      <c r="DH3974" s="81">
        <v>2.6002430136060073</v>
      </c>
      <c r="DI3974" s="81">
        <v>2.6002430136060073</v>
      </c>
      <c r="DJ3974" s="81">
        <v>1.220951289228442E-4</v>
      </c>
      <c r="DL3974" s="81">
        <v>0</v>
      </c>
      <c r="DM3974" s="81">
        <v>3.1747700597695042E-4</v>
      </c>
      <c r="DN3974" s="81">
        <v>3.1747700597695042E-4</v>
      </c>
      <c r="DO3974" s="81">
        <v>0</v>
      </c>
      <c r="DP3974" s="81">
        <v>3.1747700597695042E-4</v>
      </c>
      <c r="DQ3974" s="81">
        <v>3.1747700597695042E-4</v>
      </c>
      <c r="DR3974" s="81">
        <v>0</v>
      </c>
      <c r="DS3974" s="81">
        <v>3.1747700597695042E-4</v>
      </c>
      <c r="DT3974" s="81">
        <v>3.1747700597695042E-4</v>
      </c>
      <c r="DU3974" s="81">
        <v>0</v>
      </c>
      <c r="DV3974" s="81">
        <v>3.1747700597695042E-4</v>
      </c>
      <c r="DW3974" s="81">
        <v>3.1747700597695042E-4</v>
      </c>
      <c r="GE3974" s="81" t="s">
        <v>449</v>
      </c>
      <c r="GF3974" s="81" t="s">
        <v>155</v>
      </c>
      <c r="GG3974" s="81" t="s">
        <v>480</v>
      </c>
      <c r="GH3974" s="81" t="s">
        <v>455</v>
      </c>
      <c r="GI3974" s="81">
        <v>2031</v>
      </c>
      <c r="GJ3974" s="81" t="s">
        <v>201</v>
      </c>
      <c r="GK3974" s="81">
        <v>453.26096055716641</v>
      </c>
      <c r="GL3974" s="81">
        <v>267.12711200000001</v>
      </c>
      <c r="GM3974" s="81">
        <v>2031</v>
      </c>
      <c r="GN3974" s="81" t="s">
        <v>173</v>
      </c>
      <c r="GO3974" s="81">
        <v>1.1148832299820636E-2</v>
      </c>
      <c r="GP3974" s="81">
        <v>10</v>
      </c>
      <c r="GQ3974" s="81">
        <v>0</v>
      </c>
      <c r="GR3974" s="81" t="s">
        <v>448</v>
      </c>
      <c r="GS3974" s="81">
        <v>0</v>
      </c>
      <c r="GT3974" s="81">
        <v>0</v>
      </c>
      <c r="GU3974" s="81">
        <v>0</v>
      </c>
      <c r="GV3974" s="81">
        <v>0</v>
      </c>
      <c r="GW3974" s="81">
        <v>1.1148832299820636E-2</v>
      </c>
      <c r="GX3974" s="81">
        <v>5.0533304373074639</v>
      </c>
      <c r="GY3974" s="81">
        <v>1.1148832299820636E-2</v>
      </c>
      <c r="GZ3974" s="81">
        <v>5.0533304373074639</v>
      </c>
    </row>
    <row r="3975" spans="98:208" x14ac:dyDescent="0.25">
      <c r="CT3975" s="81" t="s">
        <v>155</v>
      </c>
      <c r="CU3975" s="81" t="s">
        <v>478</v>
      </c>
      <c r="CV3975" s="81" t="s">
        <v>461</v>
      </c>
      <c r="CW3975" s="81">
        <v>2027</v>
      </c>
      <c r="CX3975" s="81">
        <v>0</v>
      </c>
      <c r="CY3975" s="81">
        <v>0</v>
      </c>
      <c r="CZ3975" s="81">
        <v>0</v>
      </c>
      <c r="DA3975" s="81">
        <v>0</v>
      </c>
      <c r="DB3975" s="81">
        <v>14664.637556436661</v>
      </c>
      <c r="DC3975" s="81">
        <v>233.23007680793981</v>
      </c>
      <c r="DD3975" s="81">
        <v>8896.5159934286166</v>
      </c>
      <c r="DE3975" s="81">
        <v>5534.8914862001066</v>
      </c>
      <c r="DF3975" s="81">
        <v>2.6002430136060073</v>
      </c>
      <c r="DG3975" s="81">
        <v>2.6002430136060073</v>
      </c>
      <c r="DH3975" s="81">
        <v>2.6002430136060073</v>
      </c>
      <c r="DI3975" s="81">
        <v>2.6002430136060073</v>
      </c>
      <c r="DJ3975" s="81">
        <v>1.220951289228442E-4</v>
      </c>
      <c r="DL3975" s="81">
        <v>0</v>
      </c>
      <c r="DM3975" s="81">
        <v>3.1747700597695042E-4</v>
      </c>
      <c r="DN3975" s="81">
        <v>3.1747700597695042E-4</v>
      </c>
      <c r="DO3975" s="81">
        <v>0</v>
      </c>
      <c r="DP3975" s="81">
        <v>3.1747700597695042E-4</v>
      </c>
      <c r="DQ3975" s="81">
        <v>3.1747700597695042E-4</v>
      </c>
      <c r="DR3975" s="81">
        <v>0</v>
      </c>
      <c r="DS3975" s="81">
        <v>3.1747700597695042E-4</v>
      </c>
      <c r="DT3975" s="81">
        <v>3.1747700597695042E-4</v>
      </c>
      <c r="DU3975" s="81">
        <v>0</v>
      </c>
      <c r="DV3975" s="81">
        <v>3.1747700597695042E-4</v>
      </c>
      <c r="DW3975" s="81">
        <v>3.1747700597695042E-4</v>
      </c>
      <c r="GE3975" s="81" t="s">
        <v>449</v>
      </c>
      <c r="GF3975" s="81" t="s">
        <v>155</v>
      </c>
      <c r="GG3975" s="81" t="s">
        <v>480</v>
      </c>
      <c r="GH3975" s="81" t="s">
        <v>455</v>
      </c>
      <c r="GI3975" s="81">
        <v>2032</v>
      </c>
      <c r="GJ3975" s="81" t="s">
        <v>201</v>
      </c>
      <c r="GK3975" s="81">
        <v>453.26096055716641</v>
      </c>
      <c r="GL3975" s="81">
        <v>267.12711200000001</v>
      </c>
      <c r="GM3975" s="81">
        <v>2032</v>
      </c>
      <c r="GN3975" s="81" t="s">
        <v>173</v>
      </c>
      <c r="GO3975" s="81">
        <v>1.1148832299820636E-2</v>
      </c>
      <c r="GP3975" s="81">
        <v>10</v>
      </c>
      <c r="GQ3975" s="81">
        <v>0</v>
      </c>
      <c r="GR3975" s="81" t="s">
        <v>448</v>
      </c>
      <c r="GS3975" s="81">
        <v>0</v>
      </c>
      <c r="GT3975" s="81">
        <v>0</v>
      </c>
      <c r="GU3975" s="81">
        <v>0</v>
      </c>
      <c r="GV3975" s="81">
        <v>0</v>
      </c>
      <c r="GW3975" s="81">
        <v>0</v>
      </c>
      <c r="GX3975" s="81">
        <v>0</v>
      </c>
      <c r="GY3975" s="81">
        <v>1.1148832299820636E-2</v>
      </c>
      <c r="GZ3975" s="81">
        <v>5.0533304373074639</v>
      </c>
    </row>
    <row r="3976" spans="98:208" x14ac:dyDescent="0.25">
      <c r="CT3976" s="81" t="s">
        <v>155</v>
      </c>
      <c r="CU3976" s="81" t="s">
        <v>478</v>
      </c>
      <c r="CV3976" s="81" t="s">
        <v>461</v>
      </c>
      <c r="CW3976" s="81">
        <v>2028</v>
      </c>
      <c r="CX3976" s="81">
        <v>0</v>
      </c>
      <c r="CY3976" s="81">
        <v>0</v>
      </c>
      <c r="CZ3976" s="81">
        <v>0</v>
      </c>
      <c r="DA3976" s="81">
        <v>0</v>
      </c>
      <c r="DB3976" s="81">
        <v>15317.99094281601</v>
      </c>
      <c r="DC3976" s="81">
        <v>247.27299216494771</v>
      </c>
      <c r="DD3976" s="81">
        <v>9287.6490955445188</v>
      </c>
      <c r="DE3976" s="81">
        <v>5783.0688551065396</v>
      </c>
      <c r="DF3976" s="81">
        <v>2.7568051219218641</v>
      </c>
      <c r="DG3976" s="81">
        <v>2.7568051219218641</v>
      </c>
      <c r="DH3976" s="81">
        <v>2.7568051219218641</v>
      </c>
      <c r="DI3976" s="81">
        <v>2.7568051219218641</v>
      </c>
      <c r="DJ3976" s="81">
        <v>1.220951289228442E-4</v>
      </c>
      <c r="DL3976" s="81">
        <v>0</v>
      </c>
      <c r="DM3976" s="81">
        <v>3.3659247677620725E-4</v>
      </c>
      <c r="DN3976" s="81">
        <v>3.3659247677620725E-4</v>
      </c>
      <c r="DO3976" s="81">
        <v>0</v>
      </c>
      <c r="DP3976" s="81">
        <v>3.3659247677620725E-4</v>
      </c>
      <c r="DQ3976" s="81">
        <v>3.3659247677620725E-4</v>
      </c>
      <c r="DR3976" s="81">
        <v>0</v>
      </c>
      <c r="DS3976" s="81">
        <v>3.3659247677620725E-4</v>
      </c>
      <c r="DT3976" s="81">
        <v>3.3659247677620725E-4</v>
      </c>
      <c r="DU3976" s="81">
        <v>0</v>
      </c>
      <c r="DV3976" s="81">
        <v>3.3659247677620725E-4</v>
      </c>
      <c r="DW3976" s="81">
        <v>3.3659247677620725E-4</v>
      </c>
      <c r="GE3976" s="81" t="s">
        <v>449</v>
      </c>
      <c r="GF3976" s="81" t="s">
        <v>155</v>
      </c>
      <c r="GG3976" s="81" t="s">
        <v>481</v>
      </c>
      <c r="GH3976" s="81" t="s">
        <v>457</v>
      </c>
      <c r="GI3976" s="81">
        <v>2021</v>
      </c>
      <c r="GJ3976" s="81" t="s">
        <v>201</v>
      </c>
      <c r="GK3976" s="81">
        <v>222.22942162792751</v>
      </c>
      <c r="GL3976" s="81">
        <v>69.065405999999996</v>
      </c>
      <c r="GM3976" s="81">
        <v>2021</v>
      </c>
      <c r="GN3976" s="81" t="s">
        <v>173</v>
      </c>
      <c r="GO3976" s="81">
        <v>1.1148832299820636E-2</v>
      </c>
      <c r="GP3976" s="81">
        <v>10</v>
      </c>
      <c r="GQ3976" s="81">
        <v>0</v>
      </c>
      <c r="GR3976" s="81" t="s">
        <v>448</v>
      </c>
      <c r="GS3976" s="81">
        <v>1.1148832299820636E-2</v>
      </c>
      <c r="GT3976" s="81">
        <v>2.4775985538158967</v>
      </c>
      <c r="GU3976" s="81">
        <v>1.1148832299820636E-2</v>
      </c>
      <c r="GV3976" s="81">
        <v>2.4775985538158967</v>
      </c>
      <c r="GW3976" s="81">
        <v>0</v>
      </c>
      <c r="GX3976" s="81">
        <v>0</v>
      </c>
      <c r="GY3976" s="81">
        <v>0</v>
      </c>
      <c r="GZ3976" s="81">
        <v>0</v>
      </c>
    </row>
    <row r="3977" spans="98:208" x14ac:dyDescent="0.25">
      <c r="CT3977" s="81" t="s">
        <v>155</v>
      </c>
      <c r="CU3977" s="81" t="s">
        <v>478</v>
      </c>
      <c r="CV3977" s="81" t="s">
        <v>461</v>
      </c>
      <c r="CW3977" s="81">
        <v>2029</v>
      </c>
      <c r="CX3977" s="81">
        <v>0</v>
      </c>
      <c r="CY3977" s="81">
        <v>0</v>
      </c>
      <c r="CZ3977" s="81">
        <v>0</v>
      </c>
      <c r="DA3977" s="81">
        <v>0</v>
      </c>
      <c r="DB3977" s="81">
        <v>15317.99094281601</v>
      </c>
      <c r="DC3977" s="81">
        <v>247.27299216494771</v>
      </c>
      <c r="DD3977" s="81">
        <v>9287.6490955445188</v>
      </c>
      <c r="DE3977" s="81">
        <v>5783.0688551065396</v>
      </c>
      <c r="DF3977" s="81">
        <v>2.7568051219218641</v>
      </c>
      <c r="DG3977" s="81">
        <v>2.7568051219218641</v>
      </c>
      <c r="DH3977" s="81">
        <v>2.7568051219218641</v>
      </c>
      <c r="DI3977" s="81">
        <v>2.7568051219218641</v>
      </c>
      <c r="DJ3977" s="81">
        <v>1.220951289228442E-4</v>
      </c>
      <c r="DL3977" s="81">
        <v>0</v>
      </c>
      <c r="DM3977" s="81">
        <v>3.3659247677620725E-4</v>
      </c>
      <c r="DN3977" s="81">
        <v>3.3659247677620725E-4</v>
      </c>
      <c r="DO3977" s="81">
        <v>0</v>
      </c>
      <c r="DP3977" s="81">
        <v>3.3659247677620725E-4</v>
      </c>
      <c r="DQ3977" s="81">
        <v>3.3659247677620725E-4</v>
      </c>
      <c r="DR3977" s="81">
        <v>0</v>
      </c>
      <c r="DS3977" s="81">
        <v>3.3659247677620725E-4</v>
      </c>
      <c r="DT3977" s="81">
        <v>3.3659247677620725E-4</v>
      </c>
      <c r="DU3977" s="81">
        <v>0</v>
      </c>
      <c r="DV3977" s="81">
        <v>3.3659247677620725E-4</v>
      </c>
      <c r="DW3977" s="81">
        <v>3.3659247677620725E-4</v>
      </c>
      <c r="GE3977" s="81" t="s">
        <v>449</v>
      </c>
      <c r="GF3977" s="81" t="s">
        <v>155</v>
      </c>
      <c r="GG3977" s="81" t="s">
        <v>481</v>
      </c>
      <c r="GH3977" s="81" t="s">
        <v>457</v>
      </c>
      <c r="GI3977" s="81">
        <v>2022</v>
      </c>
      <c r="GJ3977" s="81" t="s">
        <v>201</v>
      </c>
      <c r="GK3977" s="81">
        <v>222.22942162792751</v>
      </c>
      <c r="GL3977" s="81">
        <v>69.065405999999996</v>
      </c>
      <c r="GM3977" s="81">
        <v>2022</v>
      </c>
      <c r="GN3977" s="81" t="s">
        <v>173</v>
      </c>
      <c r="GO3977" s="81">
        <v>1.1148832299820636E-2</v>
      </c>
      <c r="GP3977" s="81">
        <v>10</v>
      </c>
      <c r="GQ3977" s="81">
        <v>0</v>
      </c>
      <c r="GR3977" s="81" t="s">
        <v>448</v>
      </c>
      <c r="GS3977" s="81">
        <v>1.1148832299820636E-2</v>
      </c>
      <c r="GT3977" s="81">
        <v>2.4775985538158967</v>
      </c>
      <c r="GU3977" s="81">
        <v>1.1148832299820636E-2</v>
      </c>
      <c r="GV3977" s="81">
        <v>2.4775985538158967</v>
      </c>
      <c r="GW3977" s="81">
        <v>1.1148832299820636E-2</v>
      </c>
      <c r="GX3977" s="81">
        <v>2.4775985538158967</v>
      </c>
      <c r="GY3977" s="81">
        <v>0</v>
      </c>
      <c r="GZ3977" s="81">
        <v>0</v>
      </c>
    </row>
    <row r="3978" spans="98:208" x14ac:dyDescent="0.25">
      <c r="CT3978" s="81" t="s">
        <v>155</v>
      </c>
      <c r="CU3978" s="81" t="s">
        <v>478</v>
      </c>
      <c r="CV3978" s="81" t="s">
        <v>461</v>
      </c>
      <c r="CW3978" s="81">
        <v>2030</v>
      </c>
      <c r="CX3978" s="81">
        <v>0</v>
      </c>
      <c r="CY3978" s="81">
        <v>0</v>
      </c>
      <c r="CZ3978" s="81">
        <v>0</v>
      </c>
      <c r="DA3978" s="81">
        <v>0</v>
      </c>
      <c r="DB3978" s="81">
        <v>15317.99094281601</v>
      </c>
      <c r="DC3978" s="81">
        <v>247.27299216494771</v>
      </c>
      <c r="DD3978" s="81">
        <v>9287.6490955445188</v>
      </c>
      <c r="DE3978" s="81">
        <v>5783.0688551065396</v>
      </c>
      <c r="DF3978" s="81">
        <v>0</v>
      </c>
      <c r="DG3978" s="81">
        <v>2.7568051219218641</v>
      </c>
      <c r="DH3978" s="81">
        <v>2.7568051219218641</v>
      </c>
      <c r="DI3978" s="81">
        <v>2.7568051219218641</v>
      </c>
      <c r="DJ3978" s="81">
        <v>1.220951289228442E-4</v>
      </c>
      <c r="DL3978" s="81">
        <v>0</v>
      </c>
      <c r="DM3978" s="81">
        <v>0</v>
      </c>
      <c r="DN3978" s="81">
        <v>0</v>
      </c>
      <c r="DO3978" s="81">
        <v>0</v>
      </c>
      <c r="DP3978" s="81">
        <v>3.3659247677620725E-4</v>
      </c>
      <c r="DQ3978" s="81">
        <v>3.3659247677620725E-4</v>
      </c>
      <c r="DR3978" s="81">
        <v>0</v>
      </c>
      <c r="DS3978" s="81">
        <v>3.3659247677620725E-4</v>
      </c>
      <c r="DT3978" s="81">
        <v>3.3659247677620725E-4</v>
      </c>
      <c r="DU3978" s="81">
        <v>0</v>
      </c>
      <c r="DV3978" s="81">
        <v>3.3659247677620725E-4</v>
      </c>
      <c r="DW3978" s="81">
        <v>3.3659247677620725E-4</v>
      </c>
      <c r="GE3978" s="81" t="s">
        <v>449</v>
      </c>
      <c r="GF3978" s="81" t="s">
        <v>155</v>
      </c>
      <c r="GG3978" s="81" t="s">
        <v>481</v>
      </c>
      <c r="GH3978" s="81" t="s">
        <v>457</v>
      </c>
      <c r="GI3978" s="81">
        <v>2023</v>
      </c>
      <c r="GJ3978" s="81" t="s">
        <v>201</v>
      </c>
      <c r="GK3978" s="81">
        <v>233.23007680804091</v>
      </c>
      <c r="GL3978" s="81">
        <v>69.065405999999996</v>
      </c>
      <c r="GM3978" s="81">
        <v>2023</v>
      </c>
      <c r="GN3978" s="81" t="s">
        <v>173</v>
      </c>
      <c r="GO3978" s="81">
        <v>1.1148832299820636E-2</v>
      </c>
      <c r="GP3978" s="81">
        <v>10</v>
      </c>
      <c r="GQ3978" s="81">
        <v>0</v>
      </c>
      <c r="GR3978" s="81" t="s">
        <v>448</v>
      </c>
      <c r="GS3978" s="81">
        <v>1.1148832299820636E-2</v>
      </c>
      <c r="GT3978" s="81">
        <v>2.6002430136071344</v>
      </c>
      <c r="GU3978" s="81">
        <v>1.1148832299820636E-2</v>
      </c>
      <c r="GV3978" s="81">
        <v>2.6002430136071344</v>
      </c>
      <c r="GW3978" s="81">
        <v>1.1148832299820636E-2</v>
      </c>
      <c r="GX3978" s="81">
        <v>2.6002430136071344</v>
      </c>
      <c r="GY3978" s="81">
        <v>1.1148832299820636E-2</v>
      </c>
      <c r="GZ3978" s="81">
        <v>2.6002430136071344</v>
      </c>
    </row>
    <row r="3979" spans="98:208" x14ac:dyDescent="0.25">
      <c r="CT3979" s="81" t="s">
        <v>155</v>
      </c>
      <c r="CU3979" s="81" t="s">
        <v>478</v>
      </c>
      <c r="CV3979" s="81" t="s">
        <v>461</v>
      </c>
      <c r="CW3979" s="81">
        <v>2031</v>
      </c>
      <c r="CX3979" s="81">
        <v>0</v>
      </c>
      <c r="CY3979" s="81">
        <v>0</v>
      </c>
      <c r="CZ3979" s="81">
        <v>0</v>
      </c>
      <c r="DA3979" s="81">
        <v>0</v>
      </c>
      <c r="DB3979" s="81">
        <v>15317.99094281601</v>
      </c>
      <c r="DC3979" s="81">
        <v>247.27299216494771</v>
      </c>
      <c r="DD3979" s="81">
        <v>9287.6490955445188</v>
      </c>
      <c r="DE3979" s="81">
        <v>5783.0688551065396</v>
      </c>
      <c r="DF3979" s="81">
        <v>0</v>
      </c>
      <c r="DG3979" s="81">
        <v>0</v>
      </c>
      <c r="DH3979" s="81">
        <v>2.7568051219218641</v>
      </c>
      <c r="DI3979" s="81">
        <v>2.7568051219218641</v>
      </c>
      <c r="DJ3979" s="81">
        <v>1.220951289228442E-4</v>
      </c>
      <c r="DL3979" s="81">
        <v>0</v>
      </c>
      <c r="DM3979" s="81">
        <v>0</v>
      </c>
      <c r="DN3979" s="81">
        <v>0</v>
      </c>
      <c r="DO3979" s="81">
        <v>0</v>
      </c>
      <c r="DP3979" s="81">
        <v>0</v>
      </c>
      <c r="DQ3979" s="81">
        <v>0</v>
      </c>
      <c r="DR3979" s="81">
        <v>0</v>
      </c>
      <c r="DS3979" s="81">
        <v>3.3659247677620725E-4</v>
      </c>
      <c r="DT3979" s="81">
        <v>3.3659247677620725E-4</v>
      </c>
      <c r="DU3979" s="81">
        <v>0</v>
      </c>
      <c r="DV3979" s="81">
        <v>3.3659247677620725E-4</v>
      </c>
      <c r="DW3979" s="81">
        <v>3.3659247677620725E-4</v>
      </c>
      <c r="GE3979" s="81" t="s">
        <v>449</v>
      </c>
      <c r="GF3979" s="81" t="s">
        <v>155</v>
      </c>
      <c r="GG3979" s="81" t="s">
        <v>481</v>
      </c>
      <c r="GH3979" s="81" t="s">
        <v>457</v>
      </c>
      <c r="GI3979" s="81">
        <v>2024</v>
      </c>
      <c r="GJ3979" s="81" t="s">
        <v>201</v>
      </c>
      <c r="GK3979" s="81">
        <v>233.23007680804091</v>
      </c>
      <c r="GL3979" s="81">
        <v>69.065405999999996</v>
      </c>
      <c r="GM3979" s="81">
        <v>2024</v>
      </c>
      <c r="GN3979" s="81" t="s">
        <v>173</v>
      </c>
      <c r="GO3979" s="81">
        <v>1.1148832299820636E-2</v>
      </c>
      <c r="GP3979" s="81">
        <v>10</v>
      </c>
      <c r="GQ3979" s="81">
        <v>0</v>
      </c>
      <c r="GR3979" s="81" t="s">
        <v>448</v>
      </c>
      <c r="GS3979" s="81">
        <v>1.1148832299820636E-2</v>
      </c>
      <c r="GT3979" s="81">
        <v>2.6002430136071344</v>
      </c>
      <c r="GU3979" s="81">
        <v>1.1148832299820636E-2</v>
      </c>
      <c r="GV3979" s="81">
        <v>2.6002430136071344</v>
      </c>
      <c r="GW3979" s="81">
        <v>1.1148832299820636E-2</v>
      </c>
      <c r="GX3979" s="81">
        <v>2.6002430136071344</v>
      </c>
      <c r="GY3979" s="81">
        <v>1.1148832299820636E-2</v>
      </c>
      <c r="GZ3979" s="81">
        <v>2.6002430136071344</v>
      </c>
    </row>
    <row r="3980" spans="98:208" x14ac:dyDescent="0.25">
      <c r="CT3980" s="81" t="s">
        <v>155</v>
      </c>
      <c r="CU3980" s="81" t="s">
        <v>478</v>
      </c>
      <c r="CV3980" s="81" t="s">
        <v>461</v>
      </c>
      <c r="CW3980" s="81">
        <v>2032</v>
      </c>
      <c r="CX3980" s="81">
        <v>0</v>
      </c>
      <c r="CY3980" s="81">
        <v>0</v>
      </c>
      <c r="CZ3980" s="81">
        <v>0</v>
      </c>
      <c r="DA3980" s="81">
        <v>0</v>
      </c>
      <c r="DB3980" s="81">
        <v>15317.99094281601</v>
      </c>
      <c r="DC3980" s="81">
        <v>247.27299216494771</v>
      </c>
      <c r="DD3980" s="81">
        <v>9287.6490955445188</v>
      </c>
      <c r="DE3980" s="81">
        <v>5783.0688551065396</v>
      </c>
      <c r="DF3980" s="81">
        <v>0</v>
      </c>
      <c r="DG3980" s="81">
        <v>0</v>
      </c>
      <c r="DH3980" s="81">
        <v>0</v>
      </c>
      <c r="DI3980" s="81">
        <v>2.7568051219218641</v>
      </c>
      <c r="DJ3980" s="81">
        <v>1.220951289228442E-4</v>
      </c>
      <c r="DL3980" s="81">
        <v>0</v>
      </c>
      <c r="DM3980" s="81">
        <v>0</v>
      </c>
      <c r="DN3980" s="81">
        <v>0</v>
      </c>
      <c r="DO3980" s="81">
        <v>0</v>
      </c>
      <c r="DP3980" s="81">
        <v>0</v>
      </c>
      <c r="DQ3980" s="81">
        <v>0</v>
      </c>
      <c r="DR3980" s="81">
        <v>0</v>
      </c>
      <c r="DS3980" s="81">
        <v>0</v>
      </c>
      <c r="DT3980" s="81">
        <v>0</v>
      </c>
      <c r="DU3980" s="81">
        <v>0</v>
      </c>
      <c r="DV3980" s="81">
        <v>3.3659247677620725E-4</v>
      </c>
      <c r="DW3980" s="81">
        <v>3.3659247677620725E-4</v>
      </c>
      <c r="GE3980" s="81" t="s">
        <v>449</v>
      </c>
      <c r="GF3980" s="81" t="s">
        <v>155</v>
      </c>
      <c r="GG3980" s="81" t="s">
        <v>481</v>
      </c>
      <c r="GH3980" s="81" t="s">
        <v>457</v>
      </c>
      <c r="GI3980" s="81">
        <v>2025</v>
      </c>
      <c r="GJ3980" s="81" t="s">
        <v>201</v>
      </c>
      <c r="GK3980" s="81">
        <v>233.23007680804091</v>
      </c>
      <c r="GL3980" s="81">
        <v>69.065405999999996</v>
      </c>
      <c r="GM3980" s="81">
        <v>2025</v>
      </c>
      <c r="GN3980" s="81" t="s">
        <v>173</v>
      </c>
      <c r="GO3980" s="81">
        <v>1.1148832299820636E-2</v>
      </c>
      <c r="GP3980" s="81">
        <v>10</v>
      </c>
      <c r="GQ3980" s="81">
        <v>0</v>
      </c>
      <c r="GR3980" s="81" t="s">
        <v>448</v>
      </c>
      <c r="GS3980" s="81">
        <v>1.1148832299820636E-2</v>
      </c>
      <c r="GT3980" s="81">
        <v>2.6002430136071344</v>
      </c>
      <c r="GU3980" s="81">
        <v>1.1148832299820636E-2</v>
      </c>
      <c r="GV3980" s="81">
        <v>2.6002430136071344</v>
      </c>
      <c r="GW3980" s="81">
        <v>1.1148832299820636E-2</v>
      </c>
      <c r="GX3980" s="81">
        <v>2.6002430136071344</v>
      </c>
      <c r="GY3980" s="81">
        <v>1.1148832299820636E-2</v>
      </c>
      <c r="GZ3980" s="81">
        <v>2.6002430136071344</v>
      </c>
    </row>
    <row r="3981" spans="98:208" x14ac:dyDescent="0.25">
      <c r="CT3981" s="81" t="s">
        <v>155</v>
      </c>
      <c r="CU3981" s="81" t="s">
        <v>478</v>
      </c>
      <c r="CV3981" s="81" t="s">
        <v>451</v>
      </c>
      <c r="CW3981" s="81">
        <v>2020</v>
      </c>
      <c r="CX3981" s="81">
        <v>0</v>
      </c>
      <c r="CY3981" s="81">
        <v>0</v>
      </c>
      <c r="CZ3981" s="81">
        <v>0</v>
      </c>
      <c r="DA3981" s="81">
        <v>0</v>
      </c>
      <c r="DB3981" s="81">
        <v>8807.9522308759078</v>
      </c>
      <c r="DC3981" s="81">
        <v>222.22942162783389</v>
      </c>
      <c r="DD3981" s="81">
        <v>8585.7228092480727</v>
      </c>
      <c r="DE3981" s="81">
        <v>0</v>
      </c>
      <c r="DF3981" s="81">
        <v>2.4775985538148531</v>
      </c>
      <c r="DG3981" s="81">
        <v>0</v>
      </c>
      <c r="DH3981" s="81">
        <v>0</v>
      </c>
      <c r="DI3981" s="81">
        <v>0</v>
      </c>
      <c r="DJ3981" s="81">
        <v>1.6476633121136151E-5</v>
      </c>
      <c r="DL3981" s="81">
        <v>0</v>
      </c>
      <c r="DM3981" s="81">
        <v>4.0822482392664838E-5</v>
      </c>
      <c r="DN3981" s="81">
        <v>4.0822482392664838E-5</v>
      </c>
      <c r="DO3981" s="81">
        <v>0</v>
      </c>
      <c r="DP3981" s="81">
        <v>0</v>
      </c>
      <c r="DQ3981" s="81">
        <v>0</v>
      </c>
      <c r="DR3981" s="81">
        <v>0</v>
      </c>
      <c r="DS3981" s="81">
        <v>0</v>
      </c>
      <c r="DT3981" s="81">
        <v>0</v>
      </c>
      <c r="DU3981" s="81">
        <v>0</v>
      </c>
      <c r="DV3981" s="81">
        <v>0</v>
      </c>
      <c r="DW3981" s="81">
        <v>0</v>
      </c>
      <c r="GE3981" s="81" t="s">
        <v>449</v>
      </c>
      <c r="GF3981" s="81" t="s">
        <v>155</v>
      </c>
      <c r="GG3981" s="81" t="s">
        <v>481</v>
      </c>
      <c r="GH3981" s="81" t="s">
        <v>457</v>
      </c>
      <c r="GI3981" s="81">
        <v>2026</v>
      </c>
      <c r="GJ3981" s="81" t="s">
        <v>201</v>
      </c>
      <c r="GK3981" s="81">
        <v>233.23007680804091</v>
      </c>
      <c r="GL3981" s="81">
        <v>69.065405999999996</v>
      </c>
      <c r="GM3981" s="81">
        <v>2026</v>
      </c>
      <c r="GN3981" s="81" t="s">
        <v>173</v>
      </c>
      <c r="GO3981" s="81">
        <v>1.1148832299820636E-2</v>
      </c>
      <c r="GP3981" s="81">
        <v>10</v>
      </c>
      <c r="GQ3981" s="81">
        <v>0</v>
      </c>
      <c r="GR3981" s="81" t="s">
        <v>448</v>
      </c>
      <c r="GS3981" s="81">
        <v>1.1148832299820636E-2</v>
      </c>
      <c r="GT3981" s="81">
        <v>2.6002430136071344</v>
      </c>
      <c r="GU3981" s="81">
        <v>1.1148832299820636E-2</v>
      </c>
      <c r="GV3981" s="81">
        <v>2.6002430136071344</v>
      </c>
      <c r="GW3981" s="81">
        <v>1.1148832299820636E-2</v>
      </c>
      <c r="GX3981" s="81">
        <v>2.6002430136071344</v>
      </c>
      <c r="GY3981" s="81">
        <v>1.1148832299820636E-2</v>
      </c>
      <c r="GZ3981" s="81">
        <v>2.6002430136071344</v>
      </c>
    </row>
    <row r="3982" spans="98:208" x14ac:dyDescent="0.25">
      <c r="CT3982" s="81" t="s">
        <v>155</v>
      </c>
      <c r="CU3982" s="81" t="s">
        <v>478</v>
      </c>
      <c r="CV3982" s="81" t="s">
        <v>451</v>
      </c>
      <c r="CW3982" s="81">
        <v>2021</v>
      </c>
      <c r="CX3982" s="81">
        <v>0</v>
      </c>
      <c r="CY3982" s="81">
        <v>0</v>
      </c>
      <c r="CZ3982" s="81">
        <v>0</v>
      </c>
      <c r="DA3982" s="81">
        <v>0</v>
      </c>
      <c r="DB3982" s="81">
        <v>8807.9522308759078</v>
      </c>
      <c r="DC3982" s="81">
        <v>222.22942162783389</v>
      </c>
      <c r="DD3982" s="81">
        <v>8585.7228092480727</v>
      </c>
      <c r="DE3982" s="81">
        <v>0</v>
      </c>
      <c r="DF3982" s="81">
        <v>2.4775985538148531</v>
      </c>
      <c r="DG3982" s="81">
        <v>2.4775985538148531</v>
      </c>
      <c r="DH3982" s="81">
        <v>0</v>
      </c>
      <c r="DI3982" s="81">
        <v>0</v>
      </c>
      <c r="DJ3982" s="81">
        <v>1.6476633121136151E-5</v>
      </c>
      <c r="DL3982" s="81">
        <v>0</v>
      </c>
      <c r="DM3982" s="81">
        <v>4.0822482392664838E-5</v>
      </c>
      <c r="DN3982" s="81">
        <v>4.0822482392664838E-5</v>
      </c>
      <c r="DO3982" s="81">
        <v>0</v>
      </c>
      <c r="DP3982" s="81">
        <v>4.0822482392664838E-5</v>
      </c>
      <c r="DQ3982" s="81">
        <v>4.0822482392664838E-5</v>
      </c>
      <c r="DR3982" s="81">
        <v>0</v>
      </c>
      <c r="DS3982" s="81">
        <v>0</v>
      </c>
      <c r="DT3982" s="81">
        <v>0</v>
      </c>
      <c r="DU3982" s="81">
        <v>0</v>
      </c>
      <c r="DV3982" s="81">
        <v>0</v>
      </c>
      <c r="DW3982" s="81">
        <v>0</v>
      </c>
      <c r="GE3982" s="81" t="s">
        <v>449</v>
      </c>
      <c r="GF3982" s="81" t="s">
        <v>155</v>
      </c>
      <c r="GG3982" s="81" t="s">
        <v>481</v>
      </c>
      <c r="GH3982" s="81" t="s">
        <v>457</v>
      </c>
      <c r="GI3982" s="81">
        <v>2027</v>
      </c>
      <c r="GJ3982" s="81" t="s">
        <v>201</v>
      </c>
      <c r="GK3982" s="81">
        <v>233.23007680804091</v>
      </c>
      <c r="GL3982" s="81">
        <v>69.065405999999996</v>
      </c>
      <c r="GM3982" s="81">
        <v>2027</v>
      </c>
      <c r="GN3982" s="81" t="s">
        <v>173</v>
      </c>
      <c r="GO3982" s="81">
        <v>1.1148832299820636E-2</v>
      </c>
      <c r="GP3982" s="81">
        <v>10</v>
      </c>
      <c r="GQ3982" s="81">
        <v>0</v>
      </c>
      <c r="GR3982" s="81" t="s">
        <v>448</v>
      </c>
      <c r="GS3982" s="81">
        <v>1.1148832299820636E-2</v>
      </c>
      <c r="GT3982" s="81">
        <v>2.6002430136071344</v>
      </c>
      <c r="GU3982" s="81">
        <v>1.1148832299820636E-2</v>
      </c>
      <c r="GV3982" s="81">
        <v>2.6002430136071344</v>
      </c>
      <c r="GW3982" s="81">
        <v>1.1148832299820636E-2</v>
      </c>
      <c r="GX3982" s="81">
        <v>2.6002430136071344</v>
      </c>
      <c r="GY3982" s="81">
        <v>1.1148832299820636E-2</v>
      </c>
      <c r="GZ3982" s="81">
        <v>2.6002430136071344</v>
      </c>
    </row>
    <row r="3983" spans="98:208" x14ac:dyDescent="0.25">
      <c r="CT3983" s="81" t="s">
        <v>155</v>
      </c>
      <c r="CU3983" s="81" t="s">
        <v>478</v>
      </c>
      <c r="CV3983" s="81" t="s">
        <v>451</v>
      </c>
      <c r="CW3983" s="81">
        <v>2022</v>
      </c>
      <c r="CX3983" s="81">
        <v>0</v>
      </c>
      <c r="CY3983" s="81">
        <v>0</v>
      </c>
      <c r="CZ3983" s="81">
        <v>0</v>
      </c>
      <c r="DA3983" s="81">
        <v>0</v>
      </c>
      <c r="DB3983" s="81">
        <v>8807.9522308759078</v>
      </c>
      <c r="DC3983" s="81">
        <v>222.22942162783389</v>
      </c>
      <c r="DD3983" s="81">
        <v>8585.7228092480727</v>
      </c>
      <c r="DE3983" s="81">
        <v>0</v>
      </c>
      <c r="DF3983" s="81">
        <v>2.4775985538148531</v>
      </c>
      <c r="DG3983" s="81">
        <v>2.4775985538148531</v>
      </c>
      <c r="DH3983" s="81">
        <v>2.4775985538148531</v>
      </c>
      <c r="DI3983" s="81">
        <v>0</v>
      </c>
      <c r="DJ3983" s="81">
        <v>1.6476633121136151E-5</v>
      </c>
      <c r="DL3983" s="81">
        <v>0</v>
      </c>
      <c r="DM3983" s="81">
        <v>4.0822482392664838E-5</v>
      </c>
      <c r="DN3983" s="81">
        <v>4.0822482392664838E-5</v>
      </c>
      <c r="DO3983" s="81">
        <v>0</v>
      </c>
      <c r="DP3983" s="81">
        <v>4.0822482392664838E-5</v>
      </c>
      <c r="DQ3983" s="81">
        <v>4.0822482392664838E-5</v>
      </c>
      <c r="DR3983" s="81">
        <v>0</v>
      </c>
      <c r="DS3983" s="81">
        <v>4.0822482392664838E-5</v>
      </c>
      <c r="DT3983" s="81">
        <v>4.0822482392664838E-5</v>
      </c>
      <c r="DU3983" s="81">
        <v>0</v>
      </c>
      <c r="DV3983" s="81">
        <v>0</v>
      </c>
      <c r="DW3983" s="81">
        <v>0</v>
      </c>
      <c r="GE3983" s="81" t="s">
        <v>449</v>
      </c>
      <c r="GF3983" s="81" t="s">
        <v>155</v>
      </c>
      <c r="GG3983" s="81" t="s">
        <v>481</v>
      </c>
      <c r="GH3983" s="81" t="s">
        <v>457</v>
      </c>
      <c r="GI3983" s="81">
        <v>2028</v>
      </c>
      <c r="GJ3983" s="81" t="s">
        <v>201</v>
      </c>
      <c r="GK3983" s="81">
        <v>247.27299216505449</v>
      </c>
      <c r="GL3983" s="81">
        <v>69.065405999999996</v>
      </c>
      <c r="GM3983" s="81">
        <v>2028</v>
      </c>
      <c r="GN3983" s="81" t="s">
        <v>173</v>
      </c>
      <c r="GO3983" s="81">
        <v>1.1148832299820636E-2</v>
      </c>
      <c r="GP3983" s="81">
        <v>10</v>
      </c>
      <c r="GQ3983" s="81">
        <v>0</v>
      </c>
      <c r="GR3983" s="81" t="s">
        <v>448</v>
      </c>
      <c r="GS3983" s="81">
        <v>1.1148832299820636E-2</v>
      </c>
      <c r="GT3983" s="81">
        <v>2.7568051219230547</v>
      </c>
      <c r="GU3983" s="81">
        <v>1.1148832299820636E-2</v>
      </c>
      <c r="GV3983" s="81">
        <v>2.7568051219230547</v>
      </c>
      <c r="GW3983" s="81">
        <v>1.1148832299820636E-2</v>
      </c>
      <c r="GX3983" s="81">
        <v>2.7568051219230547</v>
      </c>
      <c r="GY3983" s="81">
        <v>1.1148832299820636E-2</v>
      </c>
      <c r="GZ3983" s="81">
        <v>2.7568051219230547</v>
      </c>
    </row>
    <row r="3984" spans="98:208" x14ac:dyDescent="0.25">
      <c r="CT3984" s="81" t="s">
        <v>155</v>
      </c>
      <c r="CU3984" s="81" t="s">
        <v>478</v>
      </c>
      <c r="CV3984" s="81" t="s">
        <v>451</v>
      </c>
      <c r="CW3984" s="81">
        <v>2023</v>
      </c>
      <c r="CX3984" s="81">
        <v>0</v>
      </c>
      <c r="CY3984" s="81">
        <v>0</v>
      </c>
      <c r="CZ3984" s="81">
        <v>0</v>
      </c>
      <c r="DA3984" s="81">
        <v>0</v>
      </c>
      <c r="DB3984" s="81">
        <v>9129.7460702366716</v>
      </c>
      <c r="DC3984" s="81">
        <v>233.23007680794271</v>
      </c>
      <c r="DD3984" s="81">
        <v>8896.5159934287276</v>
      </c>
      <c r="DE3984" s="81">
        <v>0</v>
      </c>
      <c r="DF3984" s="81">
        <v>2.6002430136060397</v>
      </c>
      <c r="DG3984" s="81">
        <v>2.6002430136060397</v>
      </c>
      <c r="DH3984" s="81">
        <v>2.6002430136060397</v>
      </c>
      <c r="DI3984" s="81">
        <v>2.6002430136060397</v>
      </c>
      <c r="DJ3984" s="81">
        <v>1.6476633121136151E-5</v>
      </c>
      <c r="DL3984" s="81">
        <v>0</v>
      </c>
      <c r="DM3984" s="81">
        <v>4.2843250160984155E-5</v>
      </c>
      <c r="DN3984" s="81">
        <v>4.2843250160984155E-5</v>
      </c>
      <c r="DO3984" s="81">
        <v>0</v>
      </c>
      <c r="DP3984" s="81">
        <v>4.2843250160984155E-5</v>
      </c>
      <c r="DQ3984" s="81">
        <v>4.2843250160984155E-5</v>
      </c>
      <c r="DR3984" s="81">
        <v>0</v>
      </c>
      <c r="DS3984" s="81">
        <v>4.2843250160984155E-5</v>
      </c>
      <c r="DT3984" s="81">
        <v>4.2843250160984155E-5</v>
      </c>
      <c r="DU3984" s="81">
        <v>0</v>
      </c>
      <c r="DV3984" s="81">
        <v>4.2843250160984155E-5</v>
      </c>
      <c r="DW3984" s="81">
        <v>4.2843250160984155E-5</v>
      </c>
      <c r="GE3984" s="81" t="s">
        <v>449</v>
      </c>
      <c r="GF3984" s="81" t="s">
        <v>155</v>
      </c>
      <c r="GG3984" s="81" t="s">
        <v>481</v>
      </c>
      <c r="GH3984" s="81" t="s">
        <v>457</v>
      </c>
      <c r="GI3984" s="81">
        <v>2029</v>
      </c>
      <c r="GJ3984" s="81" t="s">
        <v>201</v>
      </c>
      <c r="GK3984" s="81">
        <v>247.27299216505449</v>
      </c>
      <c r="GL3984" s="81">
        <v>69.065405999999996</v>
      </c>
      <c r="GM3984" s="81">
        <v>2029</v>
      </c>
      <c r="GN3984" s="81" t="s">
        <v>173</v>
      </c>
      <c r="GO3984" s="81">
        <v>1.1148832299820636E-2</v>
      </c>
      <c r="GP3984" s="81">
        <v>10</v>
      </c>
      <c r="GQ3984" s="81">
        <v>0</v>
      </c>
      <c r="GR3984" s="81" t="s">
        <v>448</v>
      </c>
      <c r="GS3984" s="81">
        <v>1.1148832299820636E-2</v>
      </c>
      <c r="GT3984" s="81">
        <v>2.7568051219230547</v>
      </c>
      <c r="GU3984" s="81">
        <v>1.1148832299820636E-2</v>
      </c>
      <c r="GV3984" s="81">
        <v>2.7568051219230547</v>
      </c>
      <c r="GW3984" s="81">
        <v>1.1148832299820636E-2</v>
      </c>
      <c r="GX3984" s="81">
        <v>2.7568051219230547</v>
      </c>
      <c r="GY3984" s="81">
        <v>1.1148832299820636E-2</v>
      </c>
      <c r="GZ3984" s="81">
        <v>2.7568051219230547</v>
      </c>
    </row>
    <row r="3985" spans="98:208" x14ac:dyDescent="0.25">
      <c r="CT3985" s="81" t="s">
        <v>155</v>
      </c>
      <c r="CU3985" s="81" t="s">
        <v>478</v>
      </c>
      <c r="CV3985" s="81" t="s">
        <v>451</v>
      </c>
      <c r="CW3985" s="81">
        <v>2024</v>
      </c>
      <c r="CX3985" s="81">
        <v>0</v>
      </c>
      <c r="CY3985" s="81">
        <v>0</v>
      </c>
      <c r="CZ3985" s="81">
        <v>0</v>
      </c>
      <c r="DA3985" s="81">
        <v>0</v>
      </c>
      <c r="DB3985" s="81">
        <v>9129.7460702366716</v>
      </c>
      <c r="DC3985" s="81">
        <v>233.23007680794271</v>
      </c>
      <c r="DD3985" s="81">
        <v>8896.5159934287276</v>
      </c>
      <c r="DE3985" s="81">
        <v>0</v>
      </c>
      <c r="DF3985" s="81">
        <v>2.6002430136060397</v>
      </c>
      <c r="DG3985" s="81">
        <v>2.6002430136060397</v>
      </c>
      <c r="DH3985" s="81">
        <v>2.6002430136060397</v>
      </c>
      <c r="DI3985" s="81">
        <v>2.6002430136060397</v>
      </c>
      <c r="DJ3985" s="81">
        <v>1.6476633121136151E-5</v>
      </c>
      <c r="DL3985" s="81">
        <v>0</v>
      </c>
      <c r="DM3985" s="81">
        <v>4.2843250160984155E-5</v>
      </c>
      <c r="DN3985" s="81">
        <v>4.2843250160984155E-5</v>
      </c>
      <c r="DO3985" s="81">
        <v>0</v>
      </c>
      <c r="DP3985" s="81">
        <v>4.2843250160984155E-5</v>
      </c>
      <c r="DQ3985" s="81">
        <v>4.2843250160984155E-5</v>
      </c>
      <c r="DR3985" s="81">
        <v>0</v>
      </c>
      <c r="DS3985" s="81">
        <v>4.2843250160984155E-5</v>
      </c>
      <c r="DT3985" s="81">
        <v>4.2843250160984155E-5</v>
      </c>
      <c r="DU3985" s="81">
        <v>0</v>
      </c>
      <c r="DV3985" s="81">
        <v>4.2843250160984155E-5</v>
      </c>
      <c r="DW3985" s="81">
        <v>4.2843250160984155E-5</v>
      </c>
      <c r="GE3985" s="81" t="s">
        <v>449</v>
      </c>
      <c r="GF3985" s="81" t="s">
        <v>155</v>
      </c>
      <c r="GG3985" s="81" t="s">
        <v>481</v>
      </c>
      <c r="GH3985" s="81" t="s">
        <v>457</v>
      </c>
      <c r="GI3985" s="81">
        <v>2030</v>
      </c>
      <c r="GJ3985" s="81" t="s">
        <v>201</v>
      </c>
      <c r="GK3985" s="81">
        <v>247.27299216505449</v>
      </c>
      <c r="GL3985" s="81">
        <v>69.065405999999996</v>
      </c>
      <c r="GM3985" s="81">
        <v>2030</v>
      </c>
      <c r="GN3985" s="81" t="s">
        <v>173</v>
      </c>
      <c r="GO3985" s="81">
        <v>1.1148832299820636E-2</v>
      </c>
      <c r="GP3985" s="81">
        <v>10</v>
      </c>
      <c r="GQ3985" s="81">
        <v>0</v>
      </c>
      <c r="GR3985" s="81" t="s">
        <v>448</v>
      </c>
      <c r="GS3985" s="81">
        <v>0</v>
      </c>
      <c r="GT3985" s="81">
        <v>0</v>
      </c>
      <c r="GU3985" s="81">
        <v>1.1148832299820636E-2</v>
      </c>
      <c r="GV3985" s="81">
        <v>2.7568051219230547</v>
      </c>
      <c r="GW3985" s="81">
        <v>1.1148832299820636E-2</v>
      </c>
      <c r="GX3985" s="81">
        <v>2.7568051219230547</v>
      </c>
      <c r="GY3985" s="81">
        <v>1.1148832299820636E-2</v>
      </c>
      <c r="GZ3985" s="81">
        <v>2.7568051219230547</v>
      </c>
    </row>
    <row r="3986" spans="98:208" x14ac:dyDescent="0.25">
      <c r="CT3986" s="81" t="s">
        <v>155</v>
      </c>
      <c r="CU3986" s="81" t="s">
        <v>478</v>
      </c>
      <c r="CV3986" s="81" t="s">
        <v>451</v>
      </c>
      <c r="CW3986" s="81">
        <v>2025</v>
      </c>
      <c r="CX3986" s="81">
        <v>0</v>
      </c>
      <c r="CY3986" s="81">
        <v>0</v>
      </c>
      <c r="CZ3986" s="81">
        <v>0</v>
      </c>
      <c r="DA3986" s="81">
        <v>0</v>
      </c>
      <c r="DB3986" s="81">
        <v>9129.7460702366716</v>
      </c>
      <c r="DC3986" s="81">
        <v>233.23007680794271</v>
      </c>
      <c r="DD3986" s="81">
        <v>8896.5159934287276</v>
      </c>
      <c r="DE3986" s="81">
        <v>0</v>
      </c>
      <c r="DF3986" s="81">
        <v>2.6002430136060397</v>
      </c>
      <c r="DG3986" s="81">
        <v>2.6002430136060397</v>
      </c>
      <c r="DH3986" s="81">
        <v>2.6002430136060397</v>
      </c>
      <c r="DI3986" s="81">
        <v>2.6002430136060397</v>
      </c>
      <c r="DJ3986" s="81">
        <v>1.6476633121136151E-5</v>
      </c>
      <c r="DL3986" s="81">
        <v>0</v>
      </c>
      <c r="DM3986" s="81">
        <v>4.2843250160984155E-5</v>
      </c>
      <c r="DN3986" s="81">
        <v>4.2843250160984155E-5</v>
      </c>
      <c r="DO3986" s="81">
        <v>0</v>
      </c>
      <c r="DP3986" s="81">
        <v>4.2843250160984155E-5</v>
      </c>
      <c r="DQ3986" s="81">
        <v>4.2843250160984155E-5</v>
      </c>
      <c r="DR3986" s="81">
        <v>0</v>
      </c>
      <c r="DS3986" s="81">
        <v>4.2843250160984155E-5</v>
      </c>
      <c r="DT3986" s="81">
        <v>4.2843250160984155E-5</v>
      </c>
      <c r="DU3986" s="81">
        <v>0</v>
      </c>
      <c r="DV3986" s="81">
        <v>4.2843250160984155E-5</v>
      </c>
      <c r="DW3986" s="81">
        <v>4.2843250160984155E-5</v>
      </c>
      <c r="GE3986" s="81" t="s">
        <v>449</v>
      </c>
      <c r="GF3986" s="81" t="s">
        <v>155</v>
      </c>
      <c r="GG3986" s="81" t="s">
        <v>481</v>
      </c>
      <c r="GH3986" s="81" t="s">
        <v>457</v>
      </c>
      <c r="GI3986" s="81">
        <v>2031</v>
      </c>
      <c r="GJ3986" s="81" t="s">
        <v>201</v>
      </c>
      <c r="GK3986" s="81">
        <v>247.27299216505449</v>
      </c>
      <c r="GL3986" s="81">
        <v>69.065405999999996</v>
      </c>
      <c r="GM3986" s="81">
        <v>2031</v>
      </c>
      <c r="GN3986" s="81" t="s">
        <v>173</v>
      </c>
      <c r="GO3986" s="81">
        <v>1.1148832299820636E-2</v>
      </c>
      <c r="GP3986" s="81">
        <v>10</v>
      </c>
      <c r="GQ3986" s="81">
        <v>0</v>
      </c>
      <c r="GR3986" s="81" t="s">
        <v>448</v>
      </c>
      <c r="GS3986" s="81">
        <v>0</v>
      </c>
      <c r="GT3986" s="81">
        <v>0</v>
      </c>
      <c r="GU3986" s="81">
        <v>0</v>
      </c>
      <c r="GV3986" s="81">
        <v>0</v>
      </c>
      <c r="GW3986" s="81">
        <v>1.1148832299820636E-2</v>
      </c>
      <c r="GX3986" s="81">
        <v>2.7568051219230547</v>
      </c>
      <c r="GY3986" s="81">
        <v>1.1148832299820636E-2</v>
      </c>
      <c r="GZ3986" s="81">
        <v>2.7568051219230547</v>
      </c>
    </row>
    <row r="3987" spans="98:208" x14ac:dyDescent="0.25">
      <c r="CT3987" s="81" t="s">
        <v>155</v>
      </c>
      <c r="CU3987" s="81" t="s">
        <v>478</v>
      </c>
      <c r="CV3987" s="81" t="s">
        <v>451</v>
      </c>
      <c r="CW3987" s="81">
        <v>2026</v>
      </c>
      <c r="CX3987" s="81">
        <v>0</v>
      </c>
      <c r="CY3987" s="81">
        <v>0</v>
      </c>
      <c r="CZ3987" s="81">
        <v>0</v>
      </c>
      <c r="DA3987" s="81">
        <v>0</v>
      </c>
      <c r="DB3987" s="81">
        <v>9129.7460702366716</v>
      </c>
      <c r="DC3987" s="81">
        <v>233.23007680794271</v>
      </c>
      <c r="DD3987" s="81">
        <v>8896.5159934287276</v>
      </c>
      <c r="DE3987" s="81">
        <v>0</v>
      </c>
      <c r="DF3987" s="81">
        <v>2.6002430136060397</v>
      </c>
      <c r="DG3987" s="81">
        <v>2.6002430136060397</v>
      </c>
      <c r="DH3987" s="81">
        <v>2.6002430136060397</v>
      </c>
      <c r="DI3987" s="81">
        <v>2.6002430136060397</v>
      </c>
      <c r="DJ3987" s="81">
        <v>1.6476633121136151E-5</v>
      </c>
      <c r="DL3987" s="81">
        <v>0</v>
      </c>
      <c r="DM3987" s="81">
        <v>4.2843250160984155E-5</v>
      </c>
      <c r="DN3987" s="81">
        <v>4.2843250160984155E-5</v>
      </c>
      <c r="DO3987" s="81">
        <v>0</v>
      </c>
      <c r="DP3987" s="81">
        <v>4.2843250160984155E-5</v>
      </c>
      <c r="DQ3987" s="81">
        <v>4.2843250160984155E-5</v>
      </c>
      <c r="DR3987" s="81">
        <v>0</v>
      </c>
      <c r="DS3987" s="81">
        <v>4.2843250160984155E-5</v>
      </c>
      <c r="DT3987" s="81">
        <v>4.2843250160984155E-5</v>
      </c>
      <c r="DU3987" s="81">
        <v>0</v>
      </c>
      <c r="DV3987" s="81">
        <v>4.2843250160984155E-5</v>
      </c>
      <c r="DW3987" s="81">
        <v>4.2843250160984155E-5</v>
      </c>
      <c r="GE3987" s="81" t="s">
        <v>449</v>
      </c>
      <c r="GF3987" s="81" t="s">
        <v>155</v>
      </c>
      <c r="GG3987" s="81" t="s">
        <v>481</v>
      </c>
      <c r="GH3987" s="81" t="s">
        <v>457</v>
      </c>
      <c r="GI3987" s="81">
        <v>2032</v>
      </c>
      <c r="GJ3987" s="81" t="s">
        <v>201</v>
      </c>
      <c r="GK3987" s="81">
        <v>247.27299216505449</v>
      </c>
      <c r="GL3987" s="81">
        <v>69.065405999999996</v>
      </c>
      <c r="GM3987" s="81">
        <v>2032</v>
      </c>
      <c r="GN3987" s="81" t="s">
        <v>173</v>
      </c>
      <c r="GO3987" s="81">
        <v>1.1148832299820636E-2</v>
      </c>
      <c r="GP3987" s="81">
        <v>10</v>
      </c>
      <c r="GQ3987" s="81">
        <v>0</v>
      </c>
      <c r="GR3987" s="81" t="s">
        <v>448</v>
      </c>
      <c r="GS3987" s="81">
        <v>0</v>
      </c>
      <c r="GT3987" s="81">
        <v>0</v>
      </c>
      <c r="GU3987" s="81">
        <v>0</v>
      </c>
      <c r="GV3987" s="81">
        <v>0</v>
      </c>
      <c r="GW3987" s="81">
        <v>0</v>
      </c>
      <c r="GX3987" s="81">
        <v>0</v>
      </c>
      <c r="GY3987" s="81">
        <v>1.1148832299820636E-2</v>
      </c>
      <c r="GZ3987" s="81">
        <v>2.7568051219230547</v>
      </c>
    </row>
    <row r="3988" spans="98:208" x14ac:dyDescent="0.25">
      <c r="CT3988" s="81" t="s">
        <v>155</v>
      </c>
      <c r="CU3988" s="81" t="s">
        <v>478</v>
      </c>
      <c r="CV3988" s="81" t="s">
        <v>451</v>
      </c>
      <c r="CW3988" s="81">
        <v>2027</v>
      </c>
      <c r="CX3988" s="81">
        <v>0</v>
      </c>
      <c r="CY3988" s="81">
        <v>0</v>
      </c>
      <c r="CZ3988" s="81">
        <v>0</v>
      </c>
      <c r="DA3988" s="81">
        <v>0</v>
      </c>
      <c r="DB3988" s="81">
        <v>9129.7460702366716</v>
      </c>
      <c r="DC3988" s="81">
        <v>233.23007680794271</v>
      </c>
      <c r="DD3988" s="81">
        <v>8896.5159934287276</v>
      </c>
      <c r="DE3988" s="81">
        <v>0</v>
      </c>
      <c r="DF3988" s="81">
        <v>2.6002430136060397</v>
      </c>
      <c r="DG3988" s="81">
        <v>2.6002430136060397</v>
      </c>
      <c r="DH3988" s="81">
        <v>2.6002430136060397</v>
      </c>
      <c r="DI3988" s="81">
        <v>2.6002430136060397</v>
      </c>
      <c r="DJ3988" s="81">
        <v>1.6476633121136151E-5</v>
      </c>
      <c r="DL3988" s="81">
        <v>0</v>
      </c>
      <c r="DM3988" s="81">
        <v>4.2843250160984155E-5</v>
      </c>
      <c r="DN3988" s="81">
        <v>4.2843250160984155E-5</v>
      </c>
      <c r="DO3988" s="81">
        <v>0</v>
      </c>
      <c r="DP3988" s="81">
        <v>4.2843250160984155E-5</v>
      </c>
      <c r="DQ3988" s="81">
        <v>4.2843250160984155E-5</v>
      </c>
      <c r="DR3988" s="81">
        <v>0</v>
      </c>
      <c r="DS3988" s="81">
        <v>4.2843250160984155E-5</v>
      </c>
      <c r="DT3988" s="81">
        <v>4.2843250160984155E-5</v>
      </c>
      <c r="DU3988" s="81">
        <v>0</v>
      </c>
      <c r="DV3988" s="81">
        <v>4.2843250160984155E-5</v>
      </c>
      <c r="DW3988" s="81">
        <v>4.2843250160984155E-5</v>
      </c>
      <c r="GE3988" s="81" t="s">
        <v>449</v>
      </c>
      <c r="GF3988" s="81" t="s">
        <v>155</v>
      </c>
      <c r="GG3988" s="81" t="s">
        <v>481</v>
      </c>
      <c r="GH3988" s="81" t="s">
        <v>458</v>
      </c>
      <c r="GI3988" s="81">
        <v>2021</v>
      </c>
      <c r="GJ3988" s="81" t="s">
        <v>201</v>
      </c>
      <c r="GK3988" s="81">
        <v>222.2294216279461</v>
      </c>
      <c r="GL3988" s="81">
        <v>69.065405999999996</v>
      </c>
      <c r="GM3988" s="81">
        <v>2021</v>
      </c>
      <c r="GN3988" s="81" t="s">
        <v>173</v>
      </c>
      <c r="GO3988" s="81">
        <v>1.1148832299820636E-2</v>
      </c>
      <c r="GP3988" s="81">
        <v>10</v>
      </c>
      <c r="GQ3988" s="81">
        <v>0</v>
      </c>
      <c r="GR3988" s="81" t="s">
        <v>448</v>
      </c>
      <c r="GS3988" s="81">
        <v>1.1148832299820636E-2</v>
      </c>
      <c r="GT3988" s="81">
        <v>2.4775985538161041</v>
      </c>
      <c r="GU3988" s="81">
        <v>1.1148832299820636E-2</v>
      </c>
      <c r="GV3988" s="81">
        <v>2.4775985538161041</v>
      </c>
      <c r="GW3988" s="81">
        <v>0</v>
      </c>
      <c r="GX3988" s="81">
        <v>0</v>
      </c>
      <c r="GY3988" s="81">
        <v>0</v>
      </c>
      <c r="GZ3988" s="81">
        <v>0</v>
      </c>
    </row>
    <row r="3989" spans="98:208" x14ac:dyDescent="0.25">
      <c r="CT3989" s="81" t="s">
        <v>155</v>
      </c>
      <c r="CU3989" s="81" t="s">
        <v>478</v>
      </c>
      <c r="CV3989" s="81" t="s">
        <v>451</v>
      </c>
      <c r="CW3989" s="81">
        <v>2028</v>
      </c>
      <c r="CX3989" s="81">
        <v>0</v>
      </c>
      <c r="CY3989" s="81">
        <v>0</v>
      </c>
      <c r="CZ3989" s="81">
        <v>0</v>
      </c>
      <c r="DA3989" s="81">
        <v>0</v>
      </c>
      <c r="DB3989" s="81">
        <v>9534.922087709585</v>
      </c>
      <c r="DC3989" s="81">
        <v>247.27299216495069</v>
      </c>
      <c r="DD3989" s="81">
        <v>9287.6490955446334</v>
      </c>
      <c r="DE3989" s="81">
        <v>0</v>
      </c>
      <c r="DF3989" s="81">
        <v>2.7568051219218974</v>
      </c>
      <c r="DG3989" s="81">
        <v>2.7568051219218974</v>
      </c>
      <c r="DH3989" s="81">
        <v>2.7568051219218974</v>
      </c>
      <c r="DI3989" s="81">
        <v>2.7568051219218974</v>
      </c>
      <c r="DJ3989" s="81">
        <v>1.6476633121136151E-5</v>
      </c>
      <c r="DL3989" s="81">
        <v>0</v>
      </c>
      <c r="DM3989" s="81">
        <v>4.5422866580376122E-5</v>
      </c>
      <c r="DN3989" s="81">
        <v>4.5422866580376122E-5</v>
      </c>
      <c r="DO3989" s="81">
        <v>0</v>
      </c>
      <c r="DP3989" s="81">
        <v>4.5422866580376122E-5</v>
      </c>
      <c r="DQ3989" s="81">
        <v>4.5422866580376122E-5</v>
      </c>
      <c r="DR3989" s="81">
        <v>0</v>
      </c>
      <c r="DS3989" s="81">
        <v>4.5422866580376122E-5</v>
      </c>
      <c r="DT3989" s="81">
        <v>4.5422866580376122E-5</v>
      </c>
      <c r="DU3989" s="81">
        <v>0</v>
      </c>
      <c r="DV3989" s="81">
        <v>4.5422866580376122E-5</v>
      </c>
      <c r="DW3989" s="81">
        <v>4.5422866580376122E-5</v>
      </c>
      <c r="GE3989" s="81" t="s">
        <v>449</v>
      </c>
      <c r="GF3989" s="81" t="s">
        <v>155</v>
      </c>
      <c r="GG3989" s="81" t="s">
        <v>481</v>
      </c>
      <c r="GH3989" s="81" t="s">
        <v>458</v>
      </c>
      <c r="GI3989" s="81">
        <v>2022</v>
      </c>
      <c r="GJ3989" s="81" t="s">
        <v>201</v>
      </c>
      <c r="GK3989" s="81">
        <v>222.2294216279461</v>
      </c>
      <c r="GL3989" s="81">
        <v>69.065405999999996</v>
      </c>
      <c r="GM3989" s="81">
        <v>2022</v>
      </c>
      <c r="GN3989" s="81" t="s">
        <v>173</v>
      </c>
      <c r="GO3989" s="81">
        <v>1.1148832299820636E-2</v>
      </c>
      <c r="GP3989" s="81">
        <v>10</v>
      </c>
      <c r="GQ3989" s="81">
        <v>0</v>
      </c>
      <c r="GR3989" s="81" t="s">
        <v>448</v>
      </c>
      <c r="GS3989" s="81">
        <v>1.1148832299820636E-2</v>
      </c>
      <c r="GT3989" s="81">
        <v>2.4775985538161041</v>
      </c>
      <c r="GU3989" s="81">
        <v>1.1148832299820636E-2</v>
      </c>
      <c r="GV3989" s="81">
        <v>2.4775985538161041</v>
      </c>
      <c r="GW3989" s="81">
        <v>1.1148832299820636E-2</v>
      </c>
      <c r="GX3989" s="81">
        <v>2.4775985538161041</v>
      </c>
      <c r="GY3989" s="81">
        <v>0</v>
      </c>
      <c r="GZ3989" s="81">
        <v>0</v>
      </c>
    </row>
    <row r="3990" spans="98:208" x14ac:dyDescent="0.25">
      <c r="CT3990" s="81" t="s">
        <v>155</v>
      </c>
      <c r="CU3990" s="81" t="s">
        <v>478</v>
      </c>
      <c r="CV3990" s="81" t="s">
        <v>451</v>
      </c>
      <c r="CW3990" s="81">
        <v>2029</v>
      </c>
      <c r="CX3990" s="81">
        <v>0</v>
      </c>
      <c r="CY3990" s="81">
        <v>0</v>
      </c>
      <c r="CZ3990" s="81">
        <v>0</v>
      </c>
      <c r="DA3990" s="81">
        <v>0</v>
      </c>
      <c r="DB3990" s="81">
        <v>9534.922087709585</v>
      </c>
      <c r="DC3990" s="81">
        <v>247.27299216495069</v>
      </c>
      <c r="DD3990" s="81">
        <v>9287.6490955446334</v>
      </c>
      <c r="DE3990" s="81">
        <v>0</v>
      </c>
      <c r="DF3990" s="81">
        <v>2.7568051219218974</v>
      </c>
      <c r="DG3990" s="81">
        <v>2.7568051219218974</v>
      </c>
      <c r="DH3990" s="81">
        <v>2.7568051219218974</v>
      </c>
      <c r="DI3990" s="81">
        <v>2.7568051219218974</v>
      </c>
      <c r="DJ3990" s="81">
        <v>1.6476633121136151E-5</v>
      </c>
      <c r="DL3990" s="81">
        <v>0</v>
      </c>
      <c r="DM3990" s="81">
        <v>4.5422866580376122E-5</v>
      </c>
      <c r="DN3990" s="81">
        <v>4.5422866580376122E-5</v>
      </c>
      <c r="DO3990" s="81">
        <v>0</v>
      </c>
      <c r="DP3990" s="81">
        <v>4.5422866580376122E-5</v>
      </c>
      <c r="DQ3990" s="81">
        <v>4.5422866580376122E-5</v>
      </c>
      <c r="DR3990" s="81">
        <v>0</v>
      </c>
      <c r="DS3990" s="81">
        <v>4.5422866580376122E-5</v>
      </c>
      <c r="DT3990" s="81">
        <v>4.5422866580376122E-5</v>
      </c>
      <c r="DU3990" s="81">
        <v>0</v>
      </c>
      <c r="DV3990" s="81">
        <v>4.5422866580376122E-5</v>
      </c>
      <c r="DW3990" s="81">
        <v>4.5422866580376122E-5</v>
      </c>
      <c r="GE3990" s="81" t="s">
        <v>449</v>
      </c>
      <c r="GF3990" s="81" t="s">
        <v>155</v>
      </c>
      <c r="GG3990" s="81" t="s">
        <v>481</v>
      </c>
      <c r="GH3990" s="81" t="s">
        <v>458</v>
      </c>
      <c r="GI3990" s="81">
        <v>2023</v>
      </c>
      <c r="GJ3990" s="81" t="s">
        <v>201</v>
      </c>
      <c r="GK3990" s="81">
        <v>233.23007680806001</v>
      </c>
      <c r="GL3990" s="81">
        <v>69.065405999999996</v>
      </c>
      <c r="GM3990" s="81">
        <v>2023</v>
      </c>
      <c r="GN3990" s="81" t="s">
        <v>173</v>
      </c>
      <c r="GO3990" s="81">
        <v>1.1148832299820636E-2</v>
      </c>
      <c r="GP3990" s="81">
        <v>10</v>
      </c>
      <c r="GQ3990" s="81">
        <v>0</v>
      </c>
      <c r="GR3990" s="81" t="s">
        <v>448</v>
      </c>
      <c r="GS3990" s="81">
        <v>1.1148832299820636E-2</v>
      </c>
      <c r="GT3990" s="81">
        <v>2.6002430136073471</v>
      </c>
      <c r="GU3990" s="81">
        <v>1.1148832299820636E-2</v>
      </c>
      <c r="GV3990" s="81">
        <v>2.6002430136073471</v>
      </c>
      <c r="GW3990" s="81">
        <v>1.1148832299820636E-2</v>
      </c>
      <c r="GX3990" s="81">
        <v>2.6002430136073471</v>
      </c>
      <c r="GY3990" s="81">
        <v>1.1148832299820636E-2</v>
      </c>
      <c r="GZ3990" s="81">
        <v>2.6002430136073471</v>
      </c>
    </row>
    <row r="3991" spans="98:208" x14ac:dyDescent="0.25">
      <c r="CT3991" s="81" t="s">
        <v>155</v>
      </c>
      <c r="CU3991" s="81" t="s">
        <v>478</v>
      </c>
      <c r="CV3991" s="81" t="s">
        <v>451</v>
      </c>
      <c r="CW3991" s="81">
        <v>2030</v>
      </c>
      <c r="CX3991" s="81">
        <v>0</v>
      </c>
      <c r="CY3991" s="81">
        <v>0</v>
      </c>
      <c r="CZ3991" s="81">
        <v>0</v>
      </c>
      <c r="DA3991" s="81">
        <v>0</v>
      </c>
      <c r="DB3991" s="81">
        <v>9534.922087709585</v>
      </c>
      <c r="DC3991" s="81">
        <v>247.27299216495069</v>
      </c>
      <c r="DD3991" s="81">
        <v>9287.6490955446334</v>
      </c>
      <c r="DE3991" s="81">
        <v>0</v>
      </c>
      <c r="DF3991" s="81">
        <v>0</v>
      </c>
      <c r="DG3991" s="81">
        <v>2.7568051219218974</v>
      </c>
      <c r="DH3991" s="81">
        <v>2.7568051219218974</v>
      </c>
      <c r="DI3991" s="81">
        <v>2.7568051219218974</v>
      </c>
      <c r="DJ3991" s="81">
        <v>1.6476633121136151E-5</v>
      </c>
      <c r="DL3991" s="81">
        <v>0</v>
      </c>
      <c r="DM3991" s="81">
        <v>0</v>
      </c>
      <c r="DN3991" s="81">
        <v>0</v>
      </c>
      <c r="DO3991" s="81">
        <v>0</v>
      </c>
      <c r="DP3991" s="81">
        <v>4.5422866580376122E-5</v>
      </c>
      <c r="DQ3991" s="81">
        <v>4.5422866580376122E-5</v>
      </c>
      <c r="DR3991" s="81">
        <v>0</v>
      </c>
      <c r="DS3991" s="81">
        <v>4.5422866580376122E-5</v>
      </c>
      <c r="DT3991" s="81">
        <v>4.5422866580376122E-5</v>
      </c>
      <c r="DU3991" s="81">
        <v>0</v>
      </c>
      <c r="DV3991" s="81">
        <v>4.5422866580376122E-5</v>
      </c>
      <c r="DW3991" s="81">
        <v>4.5422866580376122E-5</v>
      </c>
      <c r="GE3991" s="81" t="s">
        <v>449</v>
      </c>
      <c r="GF3991" s="81" t="s">
        <v>155</v>
      </c>
      <c r="GG3991" s="81" t="s">
        <v>481</v>
      </c>
      <c r="GH3991" s="81" t="s">
        <v>458</v>
      </c>
      <c r="GI3991" s="81">
        <v>2024</v>
      </c>
      <c r="GJ3991" s="81" t="s">
        <v>201</v>
      </c>
      <c r="GK3991" s="81">
        <v>233.23007680806001</v>
      </c>
      <c r="GL3991" s="81">
        <v>69.065405999999996</v>
      </c>
      <c r="GM3991" s="81">
        <v>2024</v>
      </c>
      <c r="GN3991" s="81" t="s">
        <v>173</v>
      </c>
      <c r="GO3991" s="81">
        <v>1.1148832299820636E-2</v>
      </c>
      <c r="GP3991" s="81">
        <v>10</v>
      </c>
      <c r="GQ3991" s="81">
        <v>0</v>
      </c>
      <c r="GR3991" s="81" t="s">
        <v>448</v>
      </c>
      <c r="GS3991" s="81">
        <v>1.1148832299820636E-2</v>
      </c>
      <c r="GT3991" s="81">
        <v>2.6002430136073471</v>
      </c>
      <c r="GU3991" s="81">
        <v>1.1148832299820636E-2</v>
      </c>
      <c r="GV3991" s="81">
        <v>2.6002430136073471</v>
      </c>
      <c r="GW3991" s="81">
        <v>1.1148832299820636E-2</v>
      </c>
      <c r="GX3991" s="81">
        <v>2.6002430136073471</v>
      </c>
      <c r="GY3991" s="81">
        <v>1.1148832299820636E-2</v>
      </c>
      <c r="GZ3991" s="81">
        <v>2.6002430136073471</v>
      </c>
    </row>
    <row r="3992" spans="98:208" x14ac:dyDescent="0.25">
      <c r="CT3992" s="81" t="s">
        <v>155</v>
      </c>
      <c r="CU3992" s="81" t="s">
        <v>478</v>
      </c>
      <c r="CV3992" s="81" t="s">
        <v>451</v>
      </c>
      <c r="CW3992" s="81">
        <v>2031</v>
      </c>
      <c r="CX3992" s="81">
        <v>0</v>
      </c>
      <c r="CY3992" s="81">
        <v>0</v>
      </c>
      <c r="CZ3992" s="81">
        <v>0</v>
      </c>
      <c r="DA3992" s="81">
        <v>0</v>
      </c>
      <c r="DB3992" s="81">
        <v>9534.922087709585</v>
      </c>
      <c r="DC3992" s="81">
        <v>247.27299216495069</v>
      </c>
      <c r="DD3992" s="81">
        <v>9287.6490955446334</v>
      </c>
      <c r="DE3992" s="81">
        <v>0</v>
      </c>
      <c r="DF3992" s="81">
        <v>0</v>
      </c>
      <c r="DG3992" s="81">
        <v>0</v>
      </c>
      <c r="DH3992" s="81">
        <v>2.7568051219218974</v>
      </c>
      <c r="DI3992" s="81">
        <v>2.7568051219218974</v>
      </c>
      <c r="DJ3992" s="81">
        <v>1.6476633121136151E-5</v>
      </c>
      <c r="DL3992" s="81">
        <v>0</v>
      </c>
      <c r="DM3992" s="81">
        <v>0</v>
      </c>
      <c r="DN3992" s="81">
        <v>0</v>
      </c>
      <c r="DO3992" s="81">
        <v>0</v>
      </c>
      <c r="DP3992" s="81">
        <v>0</v>
      </c>
      <c r="DQ3992" s="81">
        <v>0</v>
      </c>
      <c r="DR3992" s="81">
        <v>0</v>
      </c>
      <c r="DS3992" s="81">
        <v>4.5422866580376122E-5</v>
      </c>
      <c r="DT3992" s="81">
        <v>4.5422866580376122E-5</v>
      </c>
      <c r="DU3992" s="81">
        <v>0</v>
      </c>
      <c r="DV3992" s="81">
        <v>4.5422866580376122E-5</v>
      </c>
      <c r="DW3992" s="81">
        <v>4.5422866580376122E-5</v>
      </c>
      <c r="GE3992" s="81" t="s">
        <v>449</v>
      </c>
      <c r="GF3992" s="81" t="s">
        <v>155</v>
      </c>
      <c r="GG3992" s="81" t="s">
        <v>481</v>
      </c>
      <c r="GH3992" s="81" t="s">
        <v>458</v>
      </c>
      <c r="GI3992" s="81">
        <v>2025</v>
      </c>
      <c r="GJ3992" s="81" t="s">
        <v>201</v>
      </c>
      <c r="GK3992" s="81">
        <v>233.23007680806001</v>
      </c>
      <c r="GL3992" s="81">
        <v>69.065405999999996</v>
      </c>
      <c r="GM3992" s="81">
        <v>2025</v>
      </c>
      <c r="GN3992" s="81" t="s">
        <v>173</v>
      </c>
      <c r="GO3992" s="81">
        <v>1.1148832299820636E-2</v>
      </c>
      <c r="GP3992" s="81">
        <v>10</v>
      </c>
      <c r="GQ3992" s="81">
        <v>0</v>
      </c>
      <c r="GR3992" s="81" t="s">
        <v>448</v>
      </c>
      <c r="GS3992" s="81">
        <v>1.1148832299820636E-2</v>
      </c>
      <c r="GT3992" s="81">
        <v>2.6002430136073471</v>
      </c>
      <c r="GU3992" s="81">
        <v>1.1148832299820636E-2</v>
      </c>
      <c r="GV3992" s="81">
        <v>2.6002430136073471</v>
      </c>
      <c r="GW3992" s="81">
        <v>1.1148832299820636E-2</v>
      </c>
      <c r="GX3992" s="81">
        <v>2.6002430136073471</v>
      </c>
      <c r="GY3992" s="81">
        <v>1.1148832299820636E-2</v>
      </c>
      <c r="GZ3992" s="81">
        <v>2.6002430136073471</v>
      </c>
    </row>
    <row r="3993" spans="98:208" x14ac:dyDescent="0.25">
      <c r="CT3993" s="81" t="s">
        <v>155</v>
      </c>
      <c r="CU3993" s="81" t="s">
        <v>478</v>
      </c>
      <c r="CV3993" s="81" t="s">
        <v>451</v>
      </c>
      <c r="CW3993" s="81">
        <v>2032</v>
      </c>
      <c r="CX3993" s="81">
        <v>0</v>
      </c>
      <c r="CY3993" s="81">
        <v>0</v>
      </c>
      <c r="CZ3993" s="81">
        <v>0</v>
      </c>
      <c r="DA3993" s="81">
        <v>0</v>
      </c>
      <c r="DB3993" s="81">
        <v>9534.922087709585</v>
      </c>
      <c r="DC3993" s="81">
        <v>247.27299216495069</v>
      </c>
      <c r="DD3993" s="81">
        <v>9287.6490955446334</v>
      </c>
      <c r="DE3993" s="81">
        <v>0</v>
      </c>
      <c r="DF3993" s="81">
        <v>0</v>
      </c>
      <c r="DG3993" s="81">
        <v>0</v>
      </c>
      <c r="DH3993" s="81">
        <v>0</v>
      </c>
      <c r="DI3993" s="81">
        <v>2.7568051219218974</v>
      </c>
      <c r="DJ3993" s="81">
        <v>1.6476633121136151E-5</v>
      </c>
      <c r="DL3993" s="81">
        <v>0</v>
      </c>
      <c r="DM3993" s="81">
        <v>0</v>
      </c>
      <c r="DN3993" s="81">
        <v>0</v>
      </c>
      <c r="DO3993" s="81">
        <v>0</v>
      </c>
      <c r="DP3993" s="81">
        <v>0</v>
      </c>
      <c r="DQ3993" s="81">
        <v>0</v>
      </c>
      <c r="DR3993" s="81">
        <v>0</v>
      </c>
      <c r="DS3993" s="81">
        <v>0</v>
      </c>
      <c r="DT3993" s="81">
        <v>0</v>
      </c>
      <c r="DU3993" s="81">
        <v>0</v>
      </c>
      <c r="DV3993" s="81">
        <v>4.5422866580376122E-5</v>
      </c>
      <c r="DW3993" s="81">
        <v>4.5422866580376122E-5</v>
      </c>
      <c r="GE3993" s="81" t="s">
        <v>449</v>
      </c>
      <c r="GF3993" s="81" t="s">
        <v>155</v>
      </c>
      <c r="GG3993" s="81" t="s">
        <v>481</v>
      </c>
      <c r="GH3993" s="81" t="s">
        <v>458</v>
      </c>
      <c r="GI3993" s="81">
        <v>2026</v>
      </c>
      <c r="GJ3993" s="81" t="s">
        <v>201</v>
      </c>
      <c r="GK3993" s="81">
        <v>233.23007680806001</v>
      </c>
      <c r="GL3993" s="81">
        <v>69.065405999999996</v>
      </c>
      <c r="GM3993" s="81">
        <v>2026</v>
      </c>
      <c r="GN3993" s="81" t="s">
        <v>173</v>
      </c>
      <c r="GO3993" s="81">
        <v>1.1148832299820636E-2</v>
      </c>
      <c r="GP3993" s="81">
        <v>10</v>
      </c>
      <c r="GQ3993" s="81">
        <v>0</v>
      </c>
      <c r="GR3993" s="81" t="s">
        <v>448</v>
      </c>
      <c r="GS3993" s="81">
        <v>1.1148832299820636E-2</v>
      </c>
      <c r="GT3993" s="81">
        <v>2.6002430136073471</v>
      </c>
      <c r="GU3993" s="81">
        <v>1.1148832299820636E-2</v>
      </c>
      <c r="GV3993" s="81">
        <v>2.6002430136073471</v>
      </c>
      <c r="GW3993" s="81">
        <v>1.1148832299820636E-2</v>
      </c>
      <c r="GX3993" s="81">
        <v>2.6002430136073471</v>
      </c>
      <c r="GY3993" s="81">
        <v>1.1148832299820636E-2</v>
      </c>
      <c r="GZ3993" s="81">
        <v>2.6002430136073471</v>
      </c>
    </row>
    <row r="3994" spans="98:208" x14ac:dyDescent="0.25">
      <c r="CT3994" s="81" t="s">
        <v>155</v>
      </c>
      <c r="CU3994" s="81" t="s">
        <v>478</v>
      </c>
      <c r="CV3994" s="81" t="s">
        <v>452</v>
      </c>
      <c r="CW3994" s="81">
        <v>2020</v>
      </c>
      <c r="CX3994" s="81">
        <v>0</v>
      </c>
      <c r="CY3994" s="81">
        <v>0</v>
      </c>
      <c r="CZ3994" s="81">
        <v>0</v>
      </c>
      <c r="DA3994" s="81">
        <v>0</v>
      </c>
      <c r="DB3994" s="81">
        <v>5.2405583313015462</v>
      </c>
      <c r="DC3994" s="81">
        <v>0.69641821681222926</v>
      </c>
      <c r="DD3994" s="81">
        <v>2.941964152281018</v>
      </c>
      <c r="DE3994" s="81">
        <v>1.602175962208289</v>
      </c>
      <c r="DF3994" s="81">
        <v>7.7642499097796726E-3</v>
      </c>
      <c r="DG3994" s="81">
        <v>0</v>
      </c>
      <c r="DH3994" s="81">
        <v>0</v>
      </c>
      <c r="DI3994" s="81">
        <v>0</v>
      </c>
      <c r="DJ3994" s="81">
        <v>8.5047340876236662E-5</v>
      </c>
      <c r="DL3994" s="81">
        <v>0</v>
      </c>
      <c r="DM3994" s="81">
        <v>6.6032880872532157E-7</v>
      </c>
      <c r="DN3994" s="81">
        <v>6.6032880872532157E-7</v>
      </c>
      <c r="DO3994" s="81">
        <v>0</v>
      </c>
      <c r="DP3994" s="81">
        <v>0</v>
      </c>
      <c r="DQ3994" s="81">
        <v>0</v>
      </c>
      <c r="DR3994" s="81">
        <v>0</v>
      </c>
      <c r="DS3994" s="81">
        <v>0</v>
      </c>
      <c r="DT3994" s="81">
        <v>0</v>
      </c>
      <c r="DU3994" s="81">
        <v>0</v>
      </c>
      <c r="DV3994" s="81">
        <v>0</v>
      </c>
      <c r="DW3994" s="81">
        <v>0</v>
      </c>
      <c r="GE3994" s="81" t="s">
        <v>449</v>
      </c>
      <c r="GF3994" s="81" t="s">
        <v>155</v>
      </c>
      <c r="GG3994" s="81" t="s">
        <v>481</v>
      </c>
      <c r="GH3994" s="81" t="s">
        <v>458</v>
      </c>
      <c r="GI3994" s="81">
        <v>2027</v>
      </c>
      <c r="GJ3994" s="81" t="s">
        <v>201</v>
      </c>
      <c r="GK3994" s="81">
        <v>233.23007680806001</v>
      </c>
      <c r="GL3994" s="81">
        <v>69.065405999999996</v>
      </c>
      <c r="GM3994" s="81">
        <v>2027</v>
      </c>
      <c r="GN3994" s="81" t="s">
        <v>173</v>
      </c>
      <c r="GO3994" s="81">
        <v>1.1148832299820636E-2</v>
      </c>
      <c r="GP3994" s="81">
        <v>10</v>
      </c>
      <c r="GQ3994" s="81">
        <v>0</v>
      </c>
      <c r="GR3994" s="81" t="s">
        <v>448</v>
      </c>
      <c r="GS3994" s="81">
        <v>1.1148832299820636E-2</v>
      </c>
      <c r="GT3994" s="81">
        <v>2.6002430136073471</v>
      </c>
      <c r="GU3994" s="81">
        <v>1.1148832299820636E-2</v>
      </c>
      <c r="GV3994" s="81">
        <v>2.6002430136073471</v>
      </c>
      <c r="GW3994" s="81">
        <v>1.1148832299820636E-2</v>
      </c>
      <c r="GX3994" s="81">
        <v>2.6002430136073471</v>
      </c>
      <c r="GY3994" s="81">
        <v>1.1148832299820636E-2</v>
      </c>
      <c r="GZ3994" s="81">
        <v>2.6002430136073471</v>
      </c>
    </row>
    <row r="3995" spans="98:208" x14ac:dyDescent="0.25">
      <c r="CT3995" s="81" t="s">
        <v>155</v>
      </c>
      <c r="CU3995" s="81" t="s">
        <v>478</v>
      </c>
      <c r="CV3995" s="81" t="s">
        <v>452</v>
      </c>
      <c r="CW3995" s="81">
        <v>2021</v>
      </c>
      <c r="CX3995" s="81">
        <v>0</v>
      </c>
      <c r="CY3995" s="81">
        <v>0</v>
      </c>
      <c r="CZ3995" s="81">
        <v>0</v>
      </c>
      <c r="DA3995" s="81">
        <v>0</v>
      </c>
      <c r="DB3995" s="81">
        <v>5.2405583313015462</v>
      </c>
      <c r="DC3995" s="81">
        <v>0.69641821681222926</v>
      </c>
      <c r="DD3995" s="81">
        <v>2.941964152281018</v>
      </c>
      <c r="DE3995" s="81">
        <v>1.602175962208289</v>
      </c>
      <c r="DF3995" s="81">
        <v>7.7642499097796726E-3</v>
      </c>
      <c r="DG3995" s="81">
        <v>7.7642499097796726E-3</v>
      </c>
      <c r="DH3995" s="81">
        <v>0</v>
      </c>
      <c r="DI3995" s="81">
        <v>0</v>
      </c>
      <c r="DJ3995" s="81">
        <v>8.5047340876236662E-5</v>
      </c>
      <c r="DL3995" s="81">
        <v>0</v>
      </c>
      <c r="DM3995" s="81">
        <v>6.6032880872532157E-7</v>
      </c>
      <c r="DN3995" s="81">
        <v>6.6032880872532157E-7</v>
      </c>
      <c r="DO3995" s="81">
        <v>0</v>
      </c>
      <c r="DP3995" s="81">
        <v>6.6032880872532157E-7</v>
      </c>
      <c r="DQ3995" s="81">
        <v>6.6032880872532157E-7</v>
      </c>
      <c r="DR3995" s="81">
        <v>0</v>
      </c>
      <c r="DS3995" s="81">
        <v>0</v>
      </c>
      <c r="DT3995" s="81">
        <v>0</v>
      </c>
      <c r="DU3995" s="81">
        <v>0</v>
      </c>
      <c r="DV3995" s="81">
        <v>0</v>
      </c>
      <c r="DW3995" s="81">
        <v>0</v>
      </c>
      <c r="GE3995" s="81" t="s">
        <v>449</v>
      </c>
      <c r="GF3995" s="81" t="s">
        <v>155</v>
      </c>
      <c r="GG3995" s="81" t="s">
        <v>481</v>
      </c>
      <c r="GH3995" s="81" t="s">
        <v>458</v>
      </c>
      <c r="GI3995" s="81">
        <v>2028</v>
      </c>
      <c r="GJ3995" s="81" t="s">
        <v>201</v>
      </c>
      <c r="GK3995" s="81">
        <v>247.27299216507561</v>
      </c>
      <c r="GL3995" s="81">
        <v>69.065405999999996</v>
      </c>
      <c r="GM3995" s="81">
        <v>2028</v>
      </c>
      <c r="GN3995" s="81" t="s">
        <v>173</v>
      </c>
      <c r="GO3995" s="81">
        <v>1.1148832299820636E-2</v>
      </c>
      <c r="GP3995" s="81">
        <v>10</v>
      </c>
      <c r="GQ3995" s="81">
        <v>0</v>
      </c>
      <c r="GR3995" s="81" t="s">
        <v>448</v>
      </c>
      <c r="GS3995" s="81">
        <v>1.1148832299820636E-2</v>
      </c>
      <c r="GT3995" s="81">
        <v>2.7568051219232901</v>
      </c>
      <c r="GU3995" s="81">
        <v>1.1148832299820636E-2</v>
      </c>
      <c r="GV3995" s="81">
        <v>2.7568051219232901</v>
      </c>
      <c r="GW3995" s="81">
        <v>1.1148832299820636E-2</v>
      </c>
      <c r="GX3995" s="81">
        <v>2.7568051219232901</v>
      </c>
      <c r="GY3995" s="81">
        <v>1.1148832299820636E-2</v>
      </c>
      <c r="GZ3995" s="81">
        <v>2.7568051219232901</v>
      </c>
    </row>
    <row r="3996" spans="98:208" x14ac:dyDescent="0.25">
      <c r="CT3996" s="81" t="s">
        <v>155</v>
      </c>
      <c r="CU3996" s="81" t="s">
        <v>478</v>
      </c>
      <c r="CV3996" s="81" t="s">
        <v>452</v>
      </c>
      <c r="CW3996" s="81">
        <v>2022</v>
      </c>
      <c r="CX3996" s="81">
        <v>0</v>
      </c>
      <c r="CY3996" s="81">
        <v>0</v>
      </c>
      <c r="CZ3996" s="81">
        <v>0</v>
      </c>
      <c r="DA3996" s="81">
        <v>0</v>
      </c>
      <c r="DB3996" s="81">
        <v>5.2405583313015462</v>
      </c>
      <c r="DC3996" s="81">
        <v>0.69641821681222926</v>
      </c>
      <c r="DD3996" s="81">
        <v>2.941964152281018</v>
      </c>
      <c r="DE3996" s="81">
        <v>1.602175962208289</v>
      </c>
      <c r="DF3996" s="81">
        <v>7.7642499097796726E-3</v>
      </c>
      <c r="DG3996" s="81">
        <v>7.7642499097796726E-3</v>
      </c>
      <c r="DH3996" s="81">
        <v>7.7642499097796726E-3</v>
      </c>
      <c r="DI3996" s="81">
        <v>0</v>
      </c>
      <c r="DJ3996" s="81">
        <v>8.5047340876236662E-5</v>
      </c>
      <c r="DL3996" s="81">
        <v>0</v>
      </c>
      <c r="DM3996" s="81">
        <v>6.6032880872532157E-7</v>
      </c>
      <c r="DN3996" s="81">
        <v>6.6032880872532157E-7</v>
      </c>
      <c r="DO3996" s="81">
        <v>0</v>
      </c>
      <c r="DP3996" s="81">
        <v>6.6032880872532157E-7</v>
      </c>
      <c r="DQ3996" s="81">
        <v>6.6032880872532157E-7</v>
      </c>
      <c r="DR3996" s="81">
        <v>0</v>
      </c>
      <c r="DS3996" s="81">
        <v>6.6032880872532157E-7</v>
      </c>
      <c r="DT3996" s="81">
        <v>6.6032880872532157E-7</v>
      </c>
      <c r="DU3996" s="81">
        <v>0</v>
      </c>
      <c r="DV3996" s="81">
        <v>0</v>
      </c>
      <c r="DW3996" s="81">
        <v>0</v>
      </c>
      <c r="GE3996" s="81" t="s">
        <v>449</v>
      </c>
      <c r="GF3996" s="81" t="s">
        <v>155</v>
      </c>
      <c r="GG3996" s="81" t="s">
        <v>481</v>
      </c>
      <c r="GH3996" s="81" t="s">
        <v>458</v>
      </c>
      <c r="GI3996" s="81">
        <v>2029</v>
      </c>
      <c r="GJ3996" s="81" t="s">
        <v>201</v>
      </c>
      <c r="GK3996" s="81">
        <v>247.27299216507561</v>
      </c>
      <c r="GL3996" s="81">
        <v>69.065405999999996</v>
      </c>
      <c r="GM3996" s="81">
        <v>2029</v>
      </c>
      <c r="GN3996" s="81" t="s">
        <v>173</v>
      </c>
      <c r="GO3996" s="81">
        <v>1.1148832299820636E-2</v>
      </c>
      <c r="GP3996" s="81">
        <v>10</v>
      </c>
      <c r="GQ3996" s="81">
        <v>0</v>
      </c>
      <c r="GR3996" s="81" t="s">
        <v>448</v>
      </c>
      <c r="GS3996" s="81">
        <v>1.1148832299820636E-2</v>
      </c>
      <c r="GT3996" s="81">
        <v>2.7568051219232901</v>
      </c>
      <c r="GU3996" s="81">
        <v>1.1148832299820636E-2</v>
      </c>
      <c r="GV3996" s="81">
        <v>2.7568051219232901</v>
      </c>
      <c r="GW3996" s="81">
        <v>1.1148832299820636E-2</v>
      </c>
      <c r="GX3996" s="81">
        <v>2.7568051219232901</v>
      </c>
      <c r="GY3996" s="81">
        <v>1.1148832299820636E-2</v>
      </c>
      <c r="GZ3996" s="81">
        <v>2.7568051219232901</v>
      </c>
    </row>
    <row r="3997" spans="98:208" x14ac:dyDescent="0.25">
      <c r="CT3997" s="81" t="s">
        <v>155</v>
      </c>
      <c r="CU3997" s="81" t="s">
        <v>478</v>
      </c>
      <c r="CV3997" s="81" t="s">
        <v>452</v>
      </c>
      <c r="CW3997" s="81">
        <v>2023</v>
      </c>
      <c r="CX3997" s="81">
        <v>0</v>
      </c>
      <c r="CY3997" s="81">
        <v>0</v>
      </c>
      <c r="CZ3997" s="81">
        <v>0</v>
      </c>
      <c r="DA3997" s="81">
        <v>0</v>
      </c>
      <c r="DB3997" s="81">
        <v>5.4750346070077738</v>
      </c>
      <c r="DC3997" s="81">
        <v>0.71896016785821304</v>
      </c>
      <c r="DD3997" s="81">
        <v>3.0714971986151061</v>
      </c>
      <c r="DE3997" s="81">
        <v>1.6845772405344499</v>
      </c>
      <c r="DF3997" s="81">
        <v>8.0155663417021128E-3</v>
      </c>
      <c r="DG3997" s="81">
        <v>8.0155663417021128E-3</v>
      </c>
      <c r="DH3997" s="81">
        <v>8.0155663417021128E-3</v>
      </c>
      <c r="DI3997" s="81">
        <v>8.0155663417021128E-3</v>
      </c>
      <c r="DJ3997" s="81">
        <v>8.5047340876236662E-5</v>
      </c>
      <c r="DL3997" s="81">
        <v>0</v>
      </c>
      <c r="DM3997" s="81">
        <v>6.8170260297882882E-7</v>
      </c>
      <c r="DN3997" s="81">
        <v>6.8170260297882882E-7</v>
      </c>
      <c r="DO3997" s="81">
        <v>0</v>
      </c>
      <c r="DP3997" s="81">
        <v>6.8170260297882882E-7</v>
      </c>
      <c r="DQ3997" s="81">
        <v>6.8170260297882882E-7</v>
      </c>
      <c r="DR3997" s="81">
        <v>0</v>
      </c>
      <c r="DS3997" s="81">
        <v>6.8170260297882882E-7</v>
      </c>
      <c r="DT3997" s="81">
        <v>6.8170260297882882E-7</v>
      </c>
      <c r="DU3997" s="81">
        <v>0</v>
      </c>
      <c r="DV3997" s="81">
        <v>6.8170260297882882E-7</v>
      </c>
      <c r="DW3997" s="81">
        <v>6.8170260297882882E-7</v>
      </c>
      <c r="GE3997" s="81" t="s">
        <v>449</v>
      </c>
      <c r="GF3997" s="81" t="s">
        <v>155</v>
      </c>
      <c r="GG3997" s="81" t="s">
        <v>481</v>
      </c>
      <c r="GH3997" s="81" t="s">
        <v>458</v>
      </c>
      <c r="GI3997" s="81">
        <v>2030</v>
      </c>
      <c r="GJ3997" s="81" t="s">
        <v>201</v>
      </c>
      <c r="GK3997" s="81">
        <v>247.27299216507561</v>
      </c>
      <c r="GL3997" s="81">
        <v>69.065405999999996</v>
      </c>
      <c r="GM3997" s="81">
        <v>2030</v>
      </c>
      <c r="GN3997" s="81" t="s">
        <v>173</v>
      </c>
      <c r="GO3997" s="81">
        <v>1.1148832299820636E-2</v>
      </c>
      <c r="GP3997" s="81">
        <v>10</v>
      </c>
      <c r="GQ3997" s="81">
        <v>0</v>
      </c>
      <c r="GR3997" s="81" t="s">
        <v>448</v>
      </c>
      <c r="GS3997" s="81">
        <v>0</v>
      </c>
      <c r="GT3997" s="81">
        <v>0</v>
      </c>
      <c r="GU3997" s="81">
        <v>1.1148832299820636E-2</v>
      </c>
      <c r="GV3997" s="81">
        <v>2.7568051219232901</v>
      </c>
      <c r="GW3997" s="81">
        <v>1.1148832299820636E-2</v>
      </c>
      <c r="GX3997" s="81">
        <v>2.7568051219232901</v>
      </c>
      <c r="GY3997" s="81">
        <v>1.1148832299820636E-2</v>
      </c>
      <c r="GZ3997" s="81">
        <v>2.7568051219232901</v>
      </c>
    </row>
    <row r="3998" spans="98:208" x14ac:dyDescent="0.25">
      <c r="CT3998" s="81" t="s">
        <v>155</v>
      </c>
      <c r="CU3998" s="81" t="s">
        <v>478</v>
      </c>
      <c r="CV3998" s="81" t="s">
        <v>452</v>
      </c>
      <c r="CW3998" s="81">
        <v>2024</v>
      </c>
      <c r="CX3998" s="81">
        <v>0</v>
      </c>
      <c r="CY3998" s="81">
        <v>0</v>
      </c>
      <c r="CZ3998" s="81">
        <v>0</v>
      </c>
      <c r="DA3998" s="81">
        <v>0</v>
      </c>
      <c r="DB3998" s="81">
        <v>5.4750346070077738</v>
      </c>
      <c r="DC3998" s="81">
        <v>0.71896016785821304</v>
      </c>
      <c r="DD3998" s="81">
        <v>3.0714971986151061</v>
      </c>
      <c r="DE3998" s="81">
        <v>1.6845772405344499</v>
      </c>
      <c r="DF3998" s="81">
        <v>8.0155663417021128E-3</v>
      </c>
      <c r="DG3998" s="81">
        <v>8.0155663417021128E-3</v>
      </c>
      <c r="DH3998" s="81">
        <v>8.0155663417021128E-3</v>
      </c>
      <c r="DI3998" s="81">
        <v>8.0155663417021128E-3</v>
      </c>
      <c r="DJ3998" s="81">
        <v>8.5047340876236662E-5</v>
      </c>
      <c r="DL3998" s="81">
        <v>0</v>
      </c>
      <c r="DM3998" s="81">
        <v>6.8170260297882882E-7</v>
      </c>
      <c r="DN3998" s="81">
        <v>6.8170260297882882E-7</v>
      </c>
      <c r="DO3998" s="81">
        <v>0</v>
      </c>
      <c r="DP3998" s="81">
        <v>6.8170260297882882E-7</v>
      </c>
      <c r="DQ3998" s="81">
        <v>6.8170260297882882E-7</v>
      </c>
      <c r="DR3998" s="81">
        <v>0</v>
      </c>
      <c r="DS3998" s="81">
        <v>6.8170260297882882E-7</v>
      </c>
      <c r="DT3998" s="81">
        <v>6.8170260297882882E-7</v>
      </c>
      <c r="DU3998" s="81">
        <v>0</v>
      </c>
      <c r="DV3998" s="81">
        <v>6.8170260297882882E-7</v>
      </c>
      <c r="DW3998" s="81">
        <v>6.8170260297882882E-7</v>
      </c>
      <c r="GE3998" s="81" t="s">
        <v>449</v>
      </c>
      <c r="GF3998" s="81" t="s">
        <v>155</v>
      </c>
      <c r="GG3998" s="81" t="s">
        <v>481</v>
      </c>
      <c r="GH3998" s="81" t="s">
        <v>458</v>
      </c>
      <c r="GI3998" s="81">
        <v>2031</v>
      </c>
      <c r="GJ3998" s="81" t="s">
        <v>201</v>
      </c>
      <c r="GK3998" s="81">
        <v>247.27299216507561</v>
      </c>
      <c r="GL3998" s="81">
        <v>69.065405999999996</v>
      </c>
      <c r="GM3998" s="81">
        <v>2031</v>
      </c>
      <c r="GN3998" s="81" t="s">
        <v>173</v>
      </c>
      <c r="GO3998" s="81">
        <v>1.1148832299820636E-2</v>
      </c>
      <c r="GP3998" s="81">
        <v>10</v>
      </c>
      <c r="GQ3998" s="81">
        <v>0</v>
      </c>
      <c r="GR3998" s="81" t="s">
        <v>448</v>
      </c>
      <c r="GS3998" s="81">
        <v>0</v>
      </c>
      <c r="GT3998" s="81">
        <v>0</v>
      </c>
      <c r="GU3998" s="81">
        <v>0</v>
      </c>
      <c r="GV3998" s="81">
        <v>0</v>
      </c>
      <c r="GW3998" s="81">
        <v>1.1148832299820636E-2</v>
      </c>
      <c r="GX3998" s="81">
        <v>2.7568051219232901</v>
      </c>
      <c r="GY3998" s="81">
        <v>1.1148832299820636E-2</v>
      </c>
      <c r="GZ3998" s="81">
        <v>2.7568051219232901</v>
      </c>
    </row>
    <row r="3999" spans="98:208" x14ac:dyDescent="0.25">
      <c r="CT3999" s="81" t="s">
        <v>155</v>
      </c>
      <c r="CU3999" s="81" t="s">
        <v>478</v>
      </c>
      <c r="CV3999" s="81" t="s">
        <v>452</v>
      </c>
      <c r="CW3999" s="81">
        <v>2025</v>
      </c>
      <c r="CX3999" s="81">
        <v>0</v>
      </c>
      <c r="CY3999" s="81">
        <v>0</v>
      </c>
      <c r="CZ3999" s="81">
        <v>0</v>
      </c>
      <c r="DA3999" s="81">
        <v>0</v>
      </c>
      <c r="DB3999" s="81">
        <v>5.4750346070077738</v>
      </c>
      <c r="DC3999" s="81">
        <v>0.71896016785821304</v>
      </c>
      <c r="DD3999" s="81">
        <v>3.0714971986151061</v>
      </c>
      <c r="DE3999" s="81">
        <v>1.6845772405344499</v>
      </c>
      <c r="DF3999" s="81">
        <v>8.0155663417021128E-3</v>
      </c>
      <c r="DG3999" s="81">
        <v>8.0155663417021128E-3</v>
      </c>
      <c r="DH3999" s="81">
        <v>8.0155663417021128E-3</v>
      </c>
      <c r="DI3999" s="81">
        <v>8.0155663417021128E-3</v>
      </c>
      <c r="DJ3999" s="81">
        <v>8.5047340876236662E-5</v>
      </c>
      <c r="DL3999" s="81">
        <v>0</v>
      </c>
      <c r="DM3999" s="81">
        <v>6.8170260297882882E-7</v>
      </c>
      <c r="DN3999" s="81">
        <v>6.8170260297882882E-7</v>
      </c>
      <c r="DO3999" s="81">
        <v>0</v>
      </c>
      <c r="DP3999" s="81">
        <v>6.8170260297882882E-7</v>
      </c>
      <c r="DQ3999" s="81">
        <v>6.8170260297882882E-7</v>
      </c>
      <c r="DR3999" s="81">
        <v>0</v>
      </c>
      <c r="DS3999" s="81">
        <v>6.8170260297882882E-7</v>
      </c>
      <c r="DT3999" s="81">
        <v>6.8170260297882882E-7</v>
      </c>
      <c r="DU3999" s="81">
        <v>0</v>
      </c>
      <c r="DV3999" s="81">
        <v>6.8170260297882882E-7</v>
      </c>
      <c r="DW3999" s="81">
        <v>6.8170260297882882E-7</v>
      </c>
      <c r="GE3999" s="81" t="s">
        <v>449</v>
      </c>
      <c r="GF3999" s="81" t="s">
        <v>155</v>
      </c>
      <c r="GG3999" s="81" t="s">
        <v>481</v>
      </c>
      <c r="GH3999" s="81" t="s">
        <v>458</v>
      </c>
      <c r="GI3999" s="81">
        <v>2032</v>
      </c>
      <c r="GJ3999" s="81" t="s">
        <v>201</v>
      </c>
      <c r="GK3999" s="81">
        <v>247.27299216507561</v>
      </c>
      <c r="GL3999" s="81">
        <v>69.065405999999996</v>
      </c>
      <c r="GM3999" s="81">
        <v>2032</v>
      </c>
      <c r="GN3999" s="81" t="s">
        <v>173</v>
      </c>
      <c r="GO3999" s="81">
        <v>1.1148832299820636E-2</v>
      </c>
      <c r="GP3999" s="81">
        <v>10</v>
      </c>
      <c r="GQ3999" s="81">
        <v>0</v>
      </c>
      <c r="GR3999" s="81" t="s">
        <v>448</v>
      </c>
      <c r="GS3999" s="81">
        <v>0</v>
      </c>
      <c r="GT3999" s="81">
        <v>0</v>
      </c>
      <c r="GU3999" s="81">
        <v>0</v>
      </c>
      <c r="GV3999" s="81">
        <v>0</v>
      </c>
      <c r="GW3999" s="81">
        <v>0</v>
      </c>
      <c r="GX3999" s="81">
        <v>0</v>
      </c>
      <c r="GY3999" s="81">
        <v>1.1148832299820636E-2</v>
      </c>
      <c r="GZ3999" s="81">
        <v>2.7568051219232901</v>
      </c>
    </row>
    <row r="4000" spans="98:208" x14ac:dyDescent="0.25">
      <c r="CT4000" s="81" t="s">
        <v>155</v>
      </c>
      <c r="CU4000" s="81" t="s">
        <v>478</v>
      </c>
      <c r="CV4000" s="81" t="s">
        <v>452</v>
      </c>
      <c r="CW4000" s="81">
        <v>2026</v>
      </c>
      <c r="CX4000" s="81">
        <v>0</v>
      </c>
      <c r="CY4000" s="81">
        <v>0</v>
      </c>
      <c r="CZ4000" s="81">
        <v>0</v>
      </c>
      <c r="DA4000" s="81">
        <v>0</v>
      </c>
      <c r="DB4000" s="81">
        <v>5.4750346070077738</v>
      </c>
      <c r="DC4000" s="81">
        <v>0.71896016785821304</v>
      </c>
      <c r="DD4000" s="81">
        <v>3.0714971986151061</v>
      </c>
      <c r="DE4000" s="81">
        <v>1.6845772405344499</v>
      </c>
      <c r="DF4000" s="81">
        <v>8.0155663417021128E-3</v>
      </c>
      <c r="DG4000" s="81">
        <v>8.0155663417021128E-3</v>
      </c>
      <c r="DH4000" s="81">
        <v>8.0155663417021128E-3</v>
      </c>
      <c r="DI4000" s="81">
        <v>8.0155663417021128E-3</v>
      </c>
      <c r="DJ4000" s="81">
        <v>8.5047340876236662E-5</v>
      </c>
      <c r="DL4000" s="81">
        <v>0</v>
      </c>
      <c r="DM4000" s="81">
        <v>6.8170260297882882E-7</v>
      </c>
      <c r="DN4000" s="81">
        <v>6.8170260297882882E-7</v>
      </c>
      <c r="DO4000" s="81">
        <v>0</v>
      </c>
      <c r="DP4000" s="81">
        <v>6.8170260297882882E-7</v>
      </c>
      <c r="DQ4000" s="81">
        <v>6.8170260297882882E-7</v>
      </c>
      <c r="DR4000" s="81">
        <v>0</v>
      </c>
      <c r="DS4000" s="81">
        <v>6.8170260297882882E-7</v>
      </c>
      <c r="DT4000" s="81">
        <v>6.8170260297882882E-7</v>
      </c>
      <c r="DU4000" s="81">
        <v>0</v>
      </c>
      <c r="DV4000" s="81">
        <v>6.8170260297882882E-7</v>
      </c>
      <c r="DW4000" s="81">
        <v>6.8170260297882882E-7</v>
      </c>
      <c r="GE4000" s="81" t="s">
        <v>449</v>
      </c>
      <c r="GF4000" s="81" t="s">
        <v>155</v>
      </c>
      <c r="GG4000" s="81" t="s">
        <v>481</v>
      </c>
      <c r="GH4000" s="81" t="s">
        <v>459</v>
      </c>
      <c r="GI4000" s="81">
        <v>2021</v>
      </c>
      <c r="GJ4000" s="81" t="s">
        <v>201</v>
      </c>
      <c r="GK4000" s="81">
        <v>0.69641821681222271</v>
      </c>
      <c r="GL4000" s="81">
        <v>69.065405999999996</v>
      </c>
      <c r="GM4000" s="81">
        <v>2021</v>
      </c>
      <c r="GN4000" s="81" t="s">
        <v>173</v>
      </c>
      <c r="GO4000" s="81">
        <v>1.1148832299820636E-2</v>
      </c>
      <c r="GP4000" s="81">
        <v>10</v>
      </c>
      <c r="GQ4000" s="81">
        <v>0</v>
      </c>
      <c r="GR4000" s="81" t="s">
        <v>448</v>
      </c>
      <c r="GS4000" s="81">
        <v>1.1148832299820636E-2</v>
      </c>
      <c r="GT4000" s="81">
        <v>7.7642499097795997E-3</v>
      </c>
      <c r="GU4000" s="81">
        <v>1.1148832299820636E-2</v>
      </c>
      <c r="GV4000" s="81">
        <v>7.7642499097795997E-3</v>
      </c>
      <c r="GW4000" s="81">
        <v>0</v>
      </c>
      <c r="GX4000" s="81">
        <v>0</v>
      </c>
      <c r="GY4000" s="81">
        <v>0</v>
      </c>
      <c r="GZ4000" s="81">
        <v>0</v>
      </c>
    </row>
    <row r="4001" spans="98:208" x14ac:dyDescent="0.25">
      <c r="CT4001" s="81" t="s">
        <v>155</v>
      </c>
      <c r="CU4001" s="81" t="s">
        <v>478</v>
      </c>
      <c r="CV4001" s="81" t="s">
        <v>452</v>
      </c>
      <c r="CW4001" s="81">
        <v>2027</v>
      </c>
      <c r="CX4001" s="81">
        <v>0</v>
      </c>
      <c r="CY4001" s="81">
        <v>0</v>
      </c>
      <c r="CZ4001" s="81">
        <v>0</v>
      </c>
      <c r="DA4001" s="81">
        <v>0</v>
      </c>
      <c r="DB4001" s="81">
        <v>5.4750346070077738</v>
      </c>
      <c r="DC4001" s="81">
        <v>0.71896016785821304</v>
      </c>
      <c r="DD4001" s="81">
        <v>3.0714971986151061</v>
      </c>
      <c r="DE4001" s="81">
        <v>1.6845772405344499</v>
      </c>
      <c r="DF4001" s="81">
        <v>8.0155663417021128E-3</v>
      </c>
      <c r="DG4001" s="81">
        <v>8.0155663417021128E-3</v>
      </c>
      <c r="DH4001" s="81">
        <v>8.0155663417021128E-3</v>
      </c>
      <c r="DI4001" s="81">
        <v>8.0155663417021128E-3</v>
      </c>
      <c r="DJ4001" s="81">
        <v>8.5047340876236662E-5</v>
      </c>
      <c r="DL4001" s="81">
        <v>0</v>
      </c>
      <c r="DM4001" s="81">
        <v>6.8170260297882882E-7</v>
      </c>
      <c r="DN4001" s="81">
        <v>6.8170260297882882E-7</v>
      </c>
      <c r="DO4001" s="81">
        <v>0</v>
      </c>
      <c r="DP4001" s="81">
        <v>6.8170260297882882E-7</v>
      </c>
      <c r="DQ4001" s="81">
        <v>6.8170260297882882E-7</v>
      </c>
      <c r="DR4001" s="81">
        <v>0</v>
      </c>
      <c r="DS4001" s="81">
        <v>6.8170260297882882E-7</v>
      </c>
      <c r="DT4001" s="81">
        <v>6.8170260297882882E-7</v>
      </c>
      <c r="DU4001" s="81">
        <v>0</v>
      </c>
      <c r="DV4001" s="81">
        <v>6.8170260297882882E-7</v>
      </c>
      <c r="DW4001" s="81">
        <v>6.8170260297882882E-7</v>
      </c>
      <c r="GE4001" s="81" t="s">
        <v>449</v>
      </c>
      <c r="GF4001" s="81" t="s">
        <v>155</v>
      </c>
      <c r="GG4001" s="81" t="s">
        <v>481</v>
      </c>
      <c r="GH4001" s="81" t="s">
        <v>459</v>
      </c>
      <c r="GI4001" s="81">
        <v>2022</v>
      </c>
      <c r="GJ4001" s="81" t="s">
        <v>201</v>
      </c>
      <c r="GK4001" s="81">
        <v>0.69641821681222271</v>
      </c>
      <c r="GL4001" s="81">
        <v>69.065405999999996</v>
      </c>
      <c r="GM4001" s="81">
        <v>2022</v>
      </c>
      <c r="GN4001" s="81" t="s">
        <v>173</v>
      </c>
      <c r="GO4001" s="81">
        <v>1.1148832299820636E-2</v>
      </c>
      <c r="GP4001" s="81">
        <v>10</v>
      </c>
      <c r="GQ4001" s="81">
        <v>0</v>
      </c>
      <c r="GR4001" s="81" t="s">
        <v>448</v>
      </c>
      <c r="GS4001" s="81">
        <v>1.1148832299820636E-2</v>
      </c>
      <c r="GT4001" s="81">
        <v>7.7642499097795997E-3</v>
      </c>
      <c r="GU4001" s="81">
        <v>1.1148832299820636E-2</v>
      </c>
      <c r="GV4001" s="81">
        <v>7.7642499097795997E-3</v>
      </c>
      <c r="GW4001" s="81">
        <v>1.1148832299820636E-2</v>
      </c>
      <c r="GX4001" s="81">
        <v>7.7642499097795997E-3</v>
      </c>
      <c r="GY4001" s="81">
        <v>0</v>
      </c>
      <c r="GZ4001" s="81">
        <v>0</v>
      </c>
    </row>
    <row r="4002" spans="98:208" x14ac:dyDescent="0.25">
      <c r="CT4002" s="81" t="s">
        <v>155</v>
      </c>
      <c r="CU4002" s="81" t="s">
        <v>478</v>
      </c>
      <c r="CV4002" s="81" t="s">
        <v>452</v>
      </c>
      <c r="CW4002" s="81">
        <v>2028</v>
      </c>
      <c r="CX4002" s="81">
        <v>0</v>
      </c>
      <c r="CY4002" s="81">
        <v>0</v>
      </c>
      <c r="CZ4002" s="81">
        <v>0</v>
      </c>
      <c r="DA4002" s="81">
        <v>0</v>
      </c>
      <c r="DB4002" s="81">
        <v>5.7770153400784627</v>
      </c>
      <c r="DC4002" s="81">
        <v>0.74733835430388895</v>
      </c>
      <c r="DD4002" s="81">
        <v>3.2379513401017248</v>
      </c>
      <c r="DE4002" s="81">
        <v>1.7917256456728441</v>
      </c>
      <c r="DF4002" s="81">
        <v>8.3319499833579957E-3</v>
      </c>
      <c r="DG4002" s="81">
        <v>8.3319499833579957E-3</v>
      </c>
      <c r="DH4002" s="81">
        <v>8.3319499833579957E-3</v>
      </c>
      <c r="DI4002" s="81">
        <v>8.3319499833579957E-3</v>
      </c>
      <c r="DJ4002" s="81">
        <v>8.5047340876236662E-5</v>
      </c>
      <c r="DL4002" s="81">
        <v>0</v>
      </c>
      <c r="DM4002" s="81">
        <v>7.0861019039840183E-7</v>
      </c>
      <c r="DN4002" s="81">
        <v>7.0861019039840183E-7</v>
      </c>
      <c r="DO4002" s="81">
        <v>0</v>
      </c>
      <c r="DP4002" s="81">
        <v>7.0861019039840183E-7</v>
      </c>
      <c r="DQ4002" s="81">
        <v>7.0861019039840183E-7</v>
      </c>
      <c r="DR4002" s="81">
        <v>0</v>
      </c>
      <c r="DS4002" s="81">
        <v>7.0861019039840183E-7</v>
      </c>
      <c r="DT4002" s="81">
        <v>7.0861019039840183E-7</v>
      </c>
      <c r="DU4002" s="81">
        <v>0</v>
      </c>
      <c r="DV4002" s="81">
        <v>7.0861019039840183E-7</v>
      </c>
      <c r="DW4002" s="81">
        <v>7.0861019039840183E-7</v>
      </c>
      <c r="GE4002" s="81" t="s">
        <v>449</v>
      </c>
      <c r="GF4002" s="81" t="s">
        <v>155</v>
      </c>
      <c r="GG4002" s="81" t="s">
        <v>481</v>
      </c>
      <c r="GH4002" s="81" t="s">
        <v>459</v>
      </c>
      <c r="GI4002" s="81">
        <v>2023</v>
      </c>
      <c r="GJ4002" s="81" t="s">
        <v>201</v>
      </c>
      <c r="GK4002" s="81">
        <v>0.71896016785819317</v>
      </c>
      <c r="GL4002" s="81">
        <v>69.065405999999996</v>
      </c>
      <c r="GM4002" s="81">
        <v>2023</v>
      </c>
      <c r="GN4002" s="81" t="s">
        <v>173</v>
      </c>
      <c r="GO4002" s="81">
        <v>1.1148832299820636E-2</v>
      </c>
      <c r="GP4002" s="81">
        <v>10</v>
      </c>
      <c r="GQ4002" s="81">
        <v>0</v>
      </c>
      <c r="GR4002" s="81" t="s">
        <v>448</v>
      </c>
      <c r="GS4002" s="81">
        <v>1.1148832299820636E-2</v>
      </c>
      <c r="GT4002" s="81">
        <v>8.0155663417018908E-3</v>
      </c>
      <c r="GU4002" s="81">
        <v>1.1148832299820636E-2</v>
      </c>
      <c r="GV4002" s="81">
        <v>8.0155663417018908E-3</v>
      </c>
      <c r="GW4002" s="81">
        <v>1.1148832299820636E-2</v>
      </c>
      <c r="GX4002" s="81">
        <v>8.0155663417018908E-3</v>
      </c>
      <c r="GY4002" s="81">
        <v>1.1148832299820636E-2</v>
      </c>
      <c r="GZ4002" s="81">
        <v>8.0155663417018908E-3</v>
      </c>
    </row>
    <row r="4003" spans="98:208" x14ac:dyDescent="0.25">
      <c r="CT4003" s="81" t="s">
        <v>155</v>
      </c>
      <c r="CU4003" s="81" t="s">
        <v>478</v>
      </c>
      <c r="CV4003" s="81" t="s">
        <v>452</v>
      </c>
      <c r="CW4003" s="81">
        <v>2029</v>
      </c>
      <c r="CX4003" s="81">
        <v>0</v>
      </c>
      <c r="CY4003" s="81">
        <v>0</v>
      </c>
      <c r="CZ4003" s="81">
        <v>0</v>
      </c>
      <c r="DA4003" s="81">
        <v>0</v>
      </c>
      <c r="DB4003" s="81">
        <v>5.7770153400784627</v>
      </c>
      <c r="DC4003" s="81">
        <v>0.74733835430388895</v>
      </c>
      <c r="DD4003" s="81">
        <v>3.2379513401017248</v>
      </c>
      <c r="DE4003" s="81">
        <v>1.7917256456728441</v>
      </c>
      <c r="DF4003" s="81">
        <v>8.3319499833579957E-3</v>
      </c>
      <c r="DG4003" s="81">
        <v>8.3319499833579957E-3</v>
      </c>
      <c r="DH4003" s="81">
        <v>8.3319499833579957E-3</v>
      </c>
      <c r="DI4003" s="81">
        <v>8.3319499833579957E-3</v>
      </c>
      <c r="DJ4003" s="81">
        <v>8.5047340876236662E-5</v>
      </c>
      <c r="DL4003" s="81">
        <v>0</v>
      </c>
      <c r="DM4003" s="81">
        <v>7.0861019039840183E-7</v>
      </c>
      <c r="DN4003" s="81">
        <v>7.0861019039840183E-7</v>
      </c>
      <c r="DO4003" s="81">
        <v>0</v>
      </c>
      <c r="DP4003" s="81">
        <v>7.0861019039840183E-7</v>
      </c>
      <c r="DQ4003" s="81">
        <v>7.0861019039840183E-7</v>
      </c>
      <c r="DR4003" s="81">
        <v>0</v>
      </c>
      <c r="DS4003" s="81">
        <v>7.0861019039840183E-7</v>
      </c>
      <c r="DT4003" s="81">
        <v>7.0861019039840183E-7</v>
      </c>
      <c r="DU4003" s="81">
        <v>0</v>
      </c>
      <c r="DV4003" s="81">
        <v>7.0861019039840183E-7</v>
      </c>
      <c r="DW4003" s="81">
        <v>7.0861019039840183E-7</v>
      </c>
      <c r="GE4003" s="81" t="s">
        <v>449</v>
      </c>
      <c r="GF4003" s="81" t="s">
        <v>155</v>
      </c>
      <c r="GG4003" s="81" t="s">
        <v>481</v>
      </c>
      <c r="GH4003" s="81" t="s">
        <v>459</v>
      </c>
      <c r="GI4003" s="81">
        <v>2024</v>
      </c>
      <c r="GJ4003" s="81" t="s">
        <v>201</v>
      </c>
      <c r="GK4003" s="81">
        <v>0.71896016785819317</v>
      </c>
      <c r="GL4003" s="81">
        <v>69.065405999999996</v>
      </c>
      <c r="GM4003" s="81">
        <v>2024</v>
      </c>
      <c r="GN4003" s="81" t="s">
        <v>173</v>
      </c>
      <c r="GO4003" s="81">
        <v>1.1148832299820636E-2</v>
      </c>
      <c r="GP4003" s="81">
        <v>10</v>
      </c>
      <c r="GQ4003" s="81">
        <v>0</v>
      </c>
      <c r="GR4003" s="81" t="s">
        <v>448</v>
      </c>
      <c r="GS4003" s="81">
        <v>1.1148832299820636E-2</v>
      </c>
      <c r="GT4003" s="81">
        <v>8.0155663417018908E-3</v>
      </c>
      <c r="GU4003" s="81">
        <v>1.1148832299820636E-2</v>
      </c>
      <c r="GV4003" s="81">
        <v>8.0155663417018908E-3</v>
      </c>
      <c r="GW4003" s="81">
        <v>1.1148832299820636E-2</v>
      </c>
      <c r="GX4003" s="81">
        <v>8.0155663417018908E-3</v>
      </c>
      <c r="GY4003" s="81">
        <v>1.1148832299820636E-2</v>
      </c>
      <c r="GZ4003" s="81">
        <v>8.0155663417018908E-3</v>
      </c>
    </row>
    <row r="4004" spans="98:208" x14ac:dyDescent="0.25">
      <c r="CT4004" s="81" t="s">
        <v>155</v>
      </c>
      <c r="CU4004" s="81" t="s">
        <v>478</v>
      </c>
      <c r="CV4004" s="81" t="s">
        <v>452</v>
      </c>
      <c r="CW4004" s="81">
        <v>2030</v>
      </c>
      <c r="CX4004" s="81">
        <v>0</v>
      </c>
      <c r="CY4004" s="81">
        <v>0</v>
      </c>
      <c r="CZ4004" s="81">
        <v>0</v>
      </c>
      <c r="DA4004" s="81">
        <v>0</v>
      </c>
      <c r="DB4004" s="81">
        <v>5.7770153400784627</v>
      </c>
      <c r="DC4004" s="81">
        <v>0.74733835430388895</v>
      </c>
      <c r="DD4004" s="81">
        <v>3.2379513401017248</v>
      </c>
      <c r="DE4004" s="81">
        <v>1.7917256456728441</v>
      </c>
      <c r="DF4004" s="81">
        <v>0</v>
      </c>
      <c r="DG4004" s="81">
        <v>8.3319499833579957E-3</v>
      </c>
      <c r="DH4004" s="81">
        <v>8.3319499833579957E-3</v>
      </c>
      <c r="DI4004" s="81">
        <v>8.3319499833579957E-3</v>
      </c>
      <c r="DJ4004" s="81">
        <v>8.5047340876236662E-5</v>
      </c>
      <c r="DL4004" s="81">
        <v>0</v>
      </c>
      <c r="DM4004" s="81">
        <v>0</v>
      </c>
      <c r="DN4004" s="81">
        <v>0</v>
      </c>
      <c r="DO4004" s="81">
        <v>0</v>
      </c>
      <c r="DP4004" s="81">
        <v>7.0861019039840183E-7</v>
      </c>
      <c r="DQ4004" s="81">
        <v>7.0861019039840183E-7</v>
      </c>
      <c r="DR4004" s="81">
        <v>0</v>
      </c>
      <c r="DS4004" s="81">
        <v>7.0861019039840183E-7</v>
      </c>
      <c r="DT4004" s="81">
        <v>7.0861019039840183E-7</v>
      </c>
      <c r="DU4004" s="81">
        <v>0</v>
      </c>
      <c r="DV4004" s="81">
        <v>7.0861019039840183E-7</v>
      </c>
      <c r="DW4004" s="81">
        <v>7.0861019039840183E-7</v>
      </c>
      <c r="GE4004" s="81" t="s">
        <v>449</v>
      </c>
      <c r="GF4004" s="81" t="s">
        <v>155</v>
      </c>
      <c r="GG4004" s="81" t="s">
        <v>481</v>
      </c>
      <c r="GH4004" s="81" t="s">
        <v>459</v>
      </c>
      <c r="GI4004" s="81">
        <v>2025</v>
      </c>
      <c r="GJ4004" s="81" t="s">
        <v>201</v>
      </c>
      <c r="GK4004" s="81">
        <v>0.71896016785819317</v>
      </c>
      <c r="GL4004" s="81">
        <v>69.065405999999996</v>
      </c>
      <c r="GM4004" s="81">
        <v>2025</v>
      </c>
      <c r="GN4004" s="81" t="s">
        <v>173</v>
      </c>
      <c r="GO4004" s="81">
        <v>1.1148832299820636E-2</v>
      </c>
      <c r="GP4004" s="81">
        <v>10</v>
      </c>
      <c r="GQ4004" s="81">
        <v>0</v>
      </c>
      <c r="GR4004" s="81" t="s">
        <v>448</v>
      </c>
      <c r="GS4004" s="81">
        <v>1.1148832299820636E-2</v>
      </c>
      <c r="GT4004" s="81">
        <v>8.0155663417018908E-3</v>
      </c>
      <c r="GU4004" s="81">
        <v>1.1148832299820636E-2</v>
      </c>
      <c r="GV4004" s="81">
        <v>8.0155663417018908E-3</v>
      </c>
      <c r="GW4004" s="81">
        <v>1.1148832299820636E-2</v>
      </c>
      <c r="GX4004" s="81">
        <v>8.0155663417018908E-3</v>
      </c>
      <c r="GY4004" s="81">
        <v>1.1148832299820636E-2</v>
      </c>
      <c r="GZ4004" s="81">
        <v>8.0155663417018908E-3</v>
      </c>
    </row>
    <row r="4005" spans="98:208" x14ac:dyDescent="0.25">
      <c r="CT4005" s="81" t="s">
        <v>155</v>
      </c>
      <c r="CU4005" s="81" t="s">
        <v>478</v>
      </c>
      <c r="CV4005" s="81" t="s">
        <v>452</v>
      </c>
      <c r="CW4005" s="81">
        <v>2031</v>
      </c>
      <c r="CX4005" s="81">
        <v>0</v>
      </c>
      <c r="CY4005" s="81">
        <v>0</v>
      </c>
      <c r="CZ4005" s="81">
        <v>0</v>
      </c>
      <c r="DA4005" s="81">
        <v>0</v>
      </c>
      <c r="DB4005" s="81">
        <v>5.7770153400784627</v>
      </c>
      <c r="DC4005" s="81">
        <v>0.74733835430388895</v>
      </c>
      <c r="DD4005" s="81">
        <v>3.2379513401017248</v>
      </c>
      <c r="DE4005" s="81">
        <v>1.7917256456728441</v>
      </c>
      <c r="DF4005" s="81">
        <v>0</v>
      </c>
      <c r="DG4005" s="81">
        <v>0</v>
      </c>
      <c r="DH4005" s="81">
        <v>8.3319499833579957E-3</v>
      </c>
      <c r="DI4005" s="81">
        <v>8.3319499833579957E-3</v>
      </c>
      <c r="DJ4005" s="81">
        <v>8.5047340876236662E-5</v>
      </c>
      <c r="DL4005" s="81">
        <v>0</v>
      </c>
      <c r="DM4005" s="81">
        <v>0</v>
      </c>
      <c r="DN4005" s="81">
        <v>0</v>
      </c>
      <c r="DO4005" s="81">
        <v>0</v>
      </c>
      <c r="DP4005" s="81">
        <v>0</v>
      </c>
      <c r="DQ4005" s="81">
        <v>0</v>
      </c>
      <c r="DR4005" s="81">
        <v>0</v>
      </c>
      <c r="DS4005" s="81">
        <v>7.0861019039840183E-7</v>
      </c>
      <c r="DT4005" s="81">
        <v>7.0861019039840183E-7</v>
      </c>
      <c r="DU4005" s="81">
        <v>0</v>
      </c>
      <c r="DV4005" s="81">
        <v>7.0861019039840183E-7</v>
      </c>
      <c r="DW4005" s="81">
        <v>7.0861019039840183E-7</v>
      </c>
      <c r="GE4005" s="81" t="s">
        <v>449</v>
      </c>
      <c r="GF4005" s="81" t="s">
        <v>155</v>
      </c>
      <c r="GG4005" s="81" t="s">
        <v>481</v>
      </c>
      <c r="GH4005" s="81" t="s">
        <v>459</v>
      </c>
      <c r="GI4005" s="81">
        <v>2026</v>
      </c>
      <c r="GJ4005" s="81" t="s">
        <v>201</v>
      </c>
      <c r="GK4005" s="81">
        <v>0.71896016785819317</v>
      </c>
      <c r="GL4005" s="81">
        <v>69.065405999999996</v>
      </c>
      <c r="GM4005" s="81">
        <v>2026</v>
      </c>
      <c r="GN4005" s="81" t="s">
        <v>173</v>
      </c>
      <c r="GO4005" s="81">
        <v>1.1148832299820636E-2</v>
      </c>
      <c r="GP4005" s="81">
        <v>10</v>
      </c>
      <c r="GQ4005" s="81">
        <v>0</v>
      </c>
      <c r="GR4005" s="81" t="s">
        <v>448</v>
      </c>
      <c r="GS4005" s="81">
        <v>1.1148832299820636E-2</v>
      </c>
      <c r="GT4005" s="81">
        <v>8.0155663417018908E-3</v>
      </c>
      <c r="GU4005" s="81">
        <v>1.1148832299820636E-2</v>
      </c>
      <c r="GV4005" s="81">
        <v>8.0155663417018908E-3</v>
      </c>
      <c r="GW4005" s="81">
        <v>1.1148832299820636E-2</v>
      </c>
      <c r="GX4005" s="81">
        <v>8.0155663417018908E-3</v>
      </c>
      <c r="GY4005" s="81">
        <v>1.1148832299820636E-2</v>
      </c>
      <c r="GZ4005" s="81">
        <v>8.0155663417018908E-3</v>
      </c>
    </row>
    <row r="4006" spans="98:208" x14ac:dyDescent="0.25">
      <c r="CT4006" s="81" t="s">
        <v>155</v>
      </c>
      <c r="CU4006" s="81" t="s">
        <v>478</v>
      </c>
      <c r="CV4006" s="81" t="s">
        <v>452</v>
      </c>
      <c r="CW4006" s="81">
        <v>2032</v>
      </c>
      <c r="CX4006" s="81">
        <v>0</v>
      </c>
      <c r="CY4006" s="81">
        <v>0</v>
      </c>
      <c r="CZ4006" s="81">
        <v>0</v>
      </c>
      <c r="DA4006" s="81">
        <v>0</v>
      </c>
      <c r="DB4006" s="81">
        <v>5.7770153400784627</v>
      </c>
      <c r="DC4006" s="81">
        <v>0.74733835430388895</v>
      </c>
      <c r="DD4006" s="81">
        <v>3.2379513401017248</v>
      </c>
      <c r="DE4006" s="81">
        <v>1.7917256456728441</v>
      </c>
      <c r="DF4006" s="81">
        <v>0</v>
      </c>
      <c r="DG4006" s="81">
        <v>0</v>
      </c>
      <c r="DH4006" s="81">
        <v>0</v>
      </c>
      <c r="DI4006" s="81">
        <v>8.3319499833579957E-3</v>
      </c>
      <c r="DJ4006" s="81">
        <v>8.5047340876236662E-5</v>
      </c>
      <c r="DL4006" s="81">
        <v>0</v>
      </c>
      <c r="DM4006" s="81">
        <v>0</v>
      </c>
      <c r="DN4006" s="81">
        <v>0</v>
      </c>
      <c r="DO4006" s="81">
        <v>0</v>
      </c>
      <c r="DP4006" s="81">
        <v>0</v>
      </c>
      <c r="DQ4006" s="81">
        <v>0</v>
      </c>
      <c r="DR4006" s="81">
        <v>0</v>
      </c>
      <c r="DS4006" s="81">
        <v>0</v>
      </c>
      <c r="DT4006" s="81">
        <v>0</v>
      </c>
      <c r="DU4006" s="81">
        <v>0</v>
      </c>
      <c r="DV4006" s="81">
        <v>7.0861019039840183E-7</v>
      </c>
      <c r="DW4006" s="81">
        <v>7.0861019039840183E-7</v>
      </c>
      <c r="GE4006" s="81" t="s">
        <v>449</v>
      </c>
      <c r="GF4006" s="81" t="s">
        <v>155</v>
      </c>
      <c r="GG4006" s="81" t="s">
        <v>481</v>
      </c>
      <c r="GH4006" s="81" t="s">
        <v>459</v>
      </c>
      <c r="GI4006" s="81">
        <v>2027</v>
      </c>
      <c r="GJ4006" s="81" t="s">
        <v>201</v>
      </c>
      <c r="GK4006" s="81">
        <v>0.71896016785819317</v>
      </c>
      <c r="GL4006" s="81">
        <v>69.065405999999996</v>
      </c>
      <c r="GM4006" s="81">
        <v>2027</v>
      </c>
      <c r="GN4006" s="81" t="s">
        <v>173</v>
      </c>
      <c r="GO4006" s="81">
        <v>1.1148832299820636E-2</v>
      </c>
      <c r="GP4006" s="81">
        <v>10</v>
      </c>
      <c r="GQ4006" s="81">
        <v>0</v>
      </c>
      <c r="GR4006" s="81" t="s">
        <v>448</v>
      </c>
      <c r="GS4006" s="81">
        <v>1.1148832299820636E-2</v>
      </c>
      <c r="GT4006" s="81">
        <v>8.0155663417018908E-3</v>
      </c>
      <c r="GU4006" s="81">
        <v>1.1148832299820636E-2</v>
      </c>
      <c r="GV4006" s="81">
        <v>8.0155663417018908E-3</v>
      </c>
      <c r="GW4006" s="81">
        <v>1.1148832299820636E-2</v>
      </c>
      <c r="GX4006" s="81">
        <v>8.0155663417018908E-3</v>
      </c>
      <c r="GY4006" s="81">
        <v>1.1148832299820636E-2</v>
      </c>
      <c r="GZ4006" s="81">
        <v>8.0155663417018908E-3</v>
      </c>
    </row>
    <row r="4007" spans="98:208" x14ac:dyDescent="0.25">
      <c r="CT4007" s="81" t="s">
        <v>155</v>
      </c>
      <c r="CU4007" s="81" t="s">
        <v>478</v>
      </c>
      <c r="CV4007" s="81" t="s">
        <v>453</v>
      </c>
      <c r="CW4007" s="81">
        <v>2020</v>
      </c>
      <c r="CX4007" s="81">
        <v>0</v>
      </c>
      <c r="CY4007" s="81">
        <v>0</v>
      </c>
      <c r="CZ4007" s="81">
        <v>0</v>
      </c>
      <c r="DA4007" s="81">
        <v>0</v>
      </c>
      <c r="DB4007" s="81">
        <v>7.7900575334948444E-2</v>
      </c>
      <c r="DC4007" s="81">
        <v>3.6425060683954347E-2</v>
      </c>
      <c r="DD4007" s="81">
        <v>1.580872452543125E-3</v>
      </c>
      <c r="DE4007" s="81">
        <v>3.9894642198450583E-2</v>
      </c>
      <c r="DF4007" s="81">
        <v>4.0609689307619698E-4</v>
      </c>
      <c r="DG4007" s="81">
        <v>0</v>
      </c>
      <c r="DH4007" s="81">
        <v>0</v>
      </c>
      <c r="DI4007" s="81">
        <v>0</v>
      </c>
      <c r="DJ4007" s="81">
        <v>1.171733868119745E-3</v>
      </c>
      <c r="DL4007" s="81">
        <v>0</v>
      </c>
      <c r="DM4007" s="81">
        <v>4.7583748335558277E-7</v>
      </c>
      <c r="DN4007" s="81">
        <v>4.7583748335558277E-7</v>
      </c>
      <c r="DO4007" s="81">
        <v>0</v>
      </c>
      <c r="DP4007" s="81">
        <v>0</v>
      </c>
      <c r="DQ4007" s="81">
        <v>0</v>
      </c>
      <c r="DR4007" s="81">
        <v>0</v>
      </c>
      <c r="DS4007" s="81">
        <v>0</v>
      </c>
      <c r="DT4007" s="81">
        <v>0</v>
      </c>
      <c r="DU4007" s="81">
        <v>0</v>
      </c>
      <c r="DV4007" s="81">
        <v>0</v>
      </c>
      <c r="DW4007" s="81">
        <v>0</v>
      </c>
      <c r="GE4007" s="81" t="s">
        <v>449</v>
      </c>
      <c r="GF4007" s="81" t="s">
        <v>155</v>
      </c>
      <c r="GG4007" s="81" t="s">
        <v>481</v>
      </c>
      <c r="GH4007" s="81" t="s">
        <v>459</v>
      </c>
      <c r="GI4007" s="81">
        <v>2028</v>
      </c>
      <c r="GJ4007" s="81" t="s">
        <v>201</v>
      </c>
      <c r="GK4007" s="81">
        <v>0.7473383543038844</v>
      </c>
      <c r="GL4007" s="81">
        <v>69.065405999999996</v>
      </c>
      <c r="GM4007" s="81">
        <v>2028</v>
      </c>
      <c r="GN4007" s="81" t="s">
        <v>173</v>
      </c>
      <c r="GO4007" s="81">
        <v>1.1148832299820636E-2</v>
      </c>
      <c r="GP4007" s="81">
        <v>10</v>
      </c>
      <c r="GQ4007" s="81">
        <v>0</v>
      </c>
      <c r="GR4007" s="81" t="s">
        <v>448</v>
      </c>
      <c r="GS4007" s="81">
        <v>1.1148832299820636E-2</v>
      </c>
      <c r="GT4007" s="81">
        <v>8.3319499833579454E-3</v>
      </c>
      <c r="GU4007" s="81">
        <v>1.1148832299820636E-2</v>
      </c>
      <c r="GV4007" s="81">
        <v>8.3319499833579454E-3</v>
      </c>
      <c r="GW4007" s="81">
        <v>1.1148832299820636E-2</v>
      </c>
      <c r="GX4007" s="81">
        <v>8.3319499833579454E-3</v>
      </c>
      <c r="GY4007" s="81">
        <v>1.1148832299820636E-2</v>
      </c>
      <c r="GZ4007" s="81">
        <v>8.3319499833579454E-3</v>
      </c>
    </row>
    <row r="4008" spans="98:208" x14ac:dyDescent="0.25">
      <c r="CT4008" s="81" t="s">
        <v>155</v>
      </c>
      <c r="CU4008" s="81" t="s">
        <v>478</v>
      </c>
      <c r="CV4008" s="81" t="s">
        <v>453</v>
      </c>
      <c r="CW4008" s="81">
        <v>2021</v>
      </c>
      <c r="CX4008" s="81">
        <v>0</v>
      </c>
      <c r="CY4008" s="81">
        <v>0</v>
      </c>
      <c r="CZ4008" s="81">
        <v>0</v>
      </c>
      <c r="DA4008" s="81">
        <v>0</v>
      </c>
      <c r="DB4008" s="81">
        <v>7.7900575334948444E-2</v>
      </c>
      <c r="DC4008" s="81">
        <v>3.6425060683954347E-2</v>
      </c>
      <c r="DD4008" s="81">
        <v>1.580872452543125E-3</v>
      </c>
      <c r="DE4008" s="81">
        <v>3.9894642198450583E-2</v>
      </c>
      <c r="DF4008" s="81">
        <v>4.0609689307619698E-4</v>
      </c>
      <c r="DG4008" s="81">
        <v>4.0609689307619698E-4</v>
      </c>
      <c r="DH4008" s="81">
        <v>0</v>
      </c>
      <c r="DI4008" s="81">
        <v>0</v>
      </c>
      <c r="DJ4008" s="81">
        <v>1.171733868119745E-3</v>
      </c>
      <c r="DL4008" s="81">
        <v>0</v>
      </c>
      <c r="DM4008" s="81">
        <v>4.7583748335558277E-7</v>
      </c>
      <c r="DN4008" s="81">
        <v>4.7583748335558277E-7</v>
      </c>
      <c r="DO4008" s="81">
        <v>0</v>
      </c>
      <c r="DP4008" s="81">
        <v>4.7583748335558277E-7</v>
      </c>
      <c r="DQ4008" s="81">
        <v>4.7583748335558277E-7</v>
      </c>
      <c r="DR4008" s="81">
        <v>0</v>
      </c>
      <c r="DS4008" s="81">
        <v>0</v>
      </c>
      <c r="DT4008" s="81">
        <v>0</v>
      </c>
      <c r="DU4008" s="81">
        <v>0</v>
      </c>
      <c r="DV4008" s="81">
        <v>0</v>
      </c>
      <c r="DW4008" s="81">
        <v>0</v>
      </c>
      <c r="GE4008" s="81" t="s">
        <v>449</v>
      </c>
      <c r="GF4008" s="81" t="s">
        <v>155</v>
      </c>
      <c r="GG4008" s="81" t="s">
        <v>481</v>
      </c>
      <c r="GH4008" s="81" t="s">
        <v>459</v>
      </c>
      <c r="GI4008" s="81">
        <v>2029</v>
      </c>
      <c r="GJ4008" s="81" t="s">
        <v>201</v>
      </c>
      <c r="GK4008" s="81">
        <v>0.7473383543038844</v>
      </c>
      <c r="GL4008" s="81">
        <v>69.065405999999996</v>
      </c>
      <c r="GM4008" s="81">
        <v>2029</v>
      </c>
      <c r="GN4008" s="81" t="s">
        <v>173</v>
      </c>
      <c r="GO4008" s="81">
        <v>1.1148832299820636E-2</v>
      </c>
      <c r="GP4008" s="81">
        <v>10</v>
      </c>
      <c r="GQ4008" s="81">
        <v>0</v>
      </c>
      <c r="GR4008" s="81" t="s">
        <v>448</v>
      </c>
      <c r="GS4008" s="81">
        <v>1.1148832299820636E-2</v>
      </c>
      <c r="GT4008" s="81">
        <v>8.3319499833579454E-3</v>
      </c>
      <c r="GU4008" s="81">
        <v>1.1148832299820636E-2</v>
      </c>
      <c r="GV4008" s="81">
        <v>8.3319499833579454E-3</v>
      </c>
      <c r="GW4008" s="81">
        <v>1.1148832299820636E-2</v>
      </c>
      <c r="GX4008" s="81">
        <v>8.3319499833579454E-3</v>
      </c>
      <c r="GY4008" s="81">
        <v>1.1148832299820636E-2</v>
      </c>
      <c r="GZ4008" s="81">
        <v>8.3319499833579454E-3</v>
      </c>
    </row>
    <row r="4009" spans="98:208" x14ac:dyDescent="0.25">
      <c r="CT4009" s="81" t="s">
        <v>155</v>
      </c>
      <c r="CU4009" s="81" t="s">
        <v>478</v>
      </c>
      <c r="CV4009" s="81" t="s">
        <v>453</v>
      </c>
      <c r="CW4009" s="81">
        <v>2022</v>
      </c>
      <c r="CX4009" s="81">
        <v>0</v>
      </c>
      <c r="CY4009" s="81">
        <v>0</v>
      </c>
      <c r="CZ4009" s="81">
        <v>0</v>
      </c>
      <c r="DA4009" s="81">
        <v>0</v>
      </c>
      <c r="DB4009" s="81">
        <v>7.7900575334948444E-2</v>
      </c>
      <c r="DC4009" s="81">
        <v>3.6425060683954347E-2</v>
      </c>
      <c r="DD4009" s="81">
        <v>1.580872452543125E-3</v>
      </c>
      <c r="DE4009" s="81">
        <v>3.9894642198450583E-2</v>
      </c>
      <c r="DF4009" s="81">
        <v>4.0609689307619698E-4</v>
      </c>
      <c r="DG4009" s="81">
        <v>4.0609689307619698E-4</v>
      </c>
      <c r="DH4009" s="81">
        <v>4.0609689307619698E-4</v>
      </c>
      <c r="DI4009" s="81">
        <v>0</v>
      </c>
      <c r="DJ4009" s="81">
        <v>1.171733868119745E-3</v>
      </c>
      <c r="DL4009" s="81">
        <v>0</v>
      </c>
      <c r="DM4009" s="81">
        <v>4.7583748335558277E-7</v>
      </c>
      <c r="DN4009" s="81">
        <v>4.7583748335558277E-7</v>
      </c>
      <c r="DO4009" s="81">
        <v>0</v>
      </c>
      <c r="DP4009" s="81">
        <v>4.7583748335558277E-7</v>
      </c>
      <c r="DQ4009" s="81">
        <v>4.7583748335558277E-7</v>
      </c>
      <c r="DR4009" s="81">
        <v>0</v>
      </c>
      <c r="DS4009" s="81">
        <v>4.7583748335558277E-7</v>
      </c>
      <c r="DT4009" s="81">
        <v>4.7583748335558277E-7</v>
      </c>
      <c r="DU4009" s="81">
        <v>0</v>
      </c>
      <c r="DV4009" s="81">
        <v>0</v>
      </c>
      <c r="DW4009" s="81">
        <v>0</v>
      </c>
      <c r="GE4009" s="81" t="s">
        <v>449</v>
      </c>
      <c r="GF4009" s="81" t="s">
        <v>155</v>
      </c>
      <c r="GG4009" s="81" t="s">
        <v>481</v>
      </c>
      <c r="GH4009" s="81" t="s">
        <v>459</v>
      </c>
      <c r="GI4009" s="81">
        <v>2030</v>
      </c>
      <c r="GJ4009" s="81" t="s">
        <v>201</v>
      </c>
      <c r="GK4009" s="81">
        <v>0.7473383543038844</v>
      </c>
      <c r="GL4009" s="81">
        <v>69.065405999999996</v>
      </c>
      <c r="GM4009" s="81">
        <v>2030</v>
      </c>
      <c r="GN4009" s="81" t="s">
        <v>173</v>
      </c>
      <c r="GO4009" s="81">
        <v>1.1148832299820636E-2</v>
      </c>
      <c r="GP4009" s="81">
        <v>10</v>
      </c>
      <c r="GQ4009" s="81">
        <v>0</v>
      </c>
      <c r="GR4009" s="81" t="s">
        <v>448</v>
      </c>
      <c r="GS4009" s="81">
        <v>0</v>
      </c>
      <c r="GT4009" s="81">
        <v>0</v>
      </c>
      <c r="GU4009" s="81">
        <v>1.1148832299820636E-2</v>
      </c>
      <c r="GV4009" s="81">
        <v>8.3319499833579454E-3</v>
      </c>
      <c r="GW4009" s="81">
        <v>1.1148832299820636E-2</v>
      </c>
      <c r="GX4009" s="81">
        <v>8.3319499833579454E-3</v>
      </c>
      <c r="GY4009" s="81">
        <v>1.1148832299820636E-2</v>
      </c>
      <c r="GZ4009" s="81">
        <v>8.3319499833579454E-3</v>
      </c>
    </row>
    <row r="4010" spans="98:208" x14ac:dyDescent="0.25">
      <c r="CT4010" s="81" t="s">
        <v>155</v>
      </c>
      <c r="CU4010" s="81" t="s">
        <v>478</v>
      </c>
      <c r="CV4010" s="81" t="s">
        <v>453</v>
      </c>
      <c r="CW4010" s="81">
        <v>2023</v>
      </c>
      <c r="CX4010" s="81">
        <v>0</v>
      </c>
      <c r="CY4010" s="81">
        <v>0</v>
      </c>
      <c r="CZ4010" s="81">
        <v>0</v>
      </c>
      <c r="DA4010" s="81">
        <v>0</v>
      </c>
      <c r="DB4010" s="81">
        <v>8.0408269036977065E-2</v>
      </c>
      <c r="DC4010" s="81">
        <v>3.7590224611390562E-2</v>
      </c>
      <c r="DD4010" s="81">
        <v>1.6314334115685881E-3</v>
      </c>
      <c r="DE4010" s="81">
        <v>4.1186611014017542E-2</v>
      </c>
      <c r="DF4010" s="81">
        <v>4.1908711030498374E-4</v>
      </c>
      <c r="DG4010" s="81">
        <v>4.1908711030498374E-4</v>
      </c>
      <c r="DH4010" s="81">
        <v>4.1908711030498374E-4</v>
      </c>
      <c r="DI4010" s="81">
        <v>4.1908711030498374E-4</v>
      </c>
      <c r="DJ4010" s="81">
        <v>1.171733868119745E-3</v>
      </c>
      <c r="DL4010" s="81">
        <v>0</v>
      </c>
      <c r="DM4010" s="81">
        <v>4.9105856083678488E-7</v>
      </c>
      <c r="DN4010" s="81">
        <v>4.9105856083678488E-7</v>
      </c>
      <c r="DO4010" s="81">
        <v>0</v>
      </c>
      <c r="DP4010" s="81">
        <v>4.9105856083678488E-7</v>
      </c>
      <c r="DQ4010" s="81">
        <v>4.9105856083678488E-7</v>
      </c>
      <c r="DR4010" s="81">
        <v>0</v>
      </c>
      <c r="DS4010" s="81">
        <v>4.9105856083678488E-7</v>
      </c>
      <c r="DT4010" s="81">
        <v>4.9105856083678488E-7</v>
      </c>
      <c r="DU4010" s="81">
        <v>0</v>
      </c>
      <c r="DV4010" s="81">
        <v>4.9105856083678488E-7</v>
      </c>
      <c r="DW4010" s="81">
        <v>4.9105856083678488E-7</v>
      </c>
      <c r="GE4010" s="81" t="s">
        <v>449</v>
      </c>
      <c r="GF4010" s="81" t="s">
        <v>155</v>
      </c>
      <c r="GG4010" s="81" t="s">
        <v>481</v>
      </c>
      <c r="GH4010" s="81" t="s">
        <v>459</v>
      </c>
      <c r="GI4010" s="81">
        <v>2031</v>
      </c>
      <c r="GJ4010" s="81" t="s">
        <v>201</v>
      </c>
      <c r="GK4010" s="81">
        <v>0.7473383543038844</v>
      </c>
      <c r="GL4010" s="81">
        <v>69.065405999999996</v>
      </c>
      <c r="GM4010" s="81">
        <v>2031</v>
      </c>
      <c r="GN4010" s="81" t="s">
        <v>173</v>
      </c>
      <c r="GO4010" s="81">
        <v>1.1148832299820636E-2</v>
      </c>
      <c r="GP4010" s="81">
        <v>10</v>
      </c>
      <c r="GQ4010" s="81">
        <v>0</v>
      </c>
      <c r="GR4010" s="81" t="s">
        <v>448</v>
      </c>
      <c r="GS4010" s="81">
        <v>0</v>
      </c>
      <c r="GT4010" s="81">
        <v>0</v>
      </c>
      <c r="GU4010" s="81">
        <v>0</v>
      </c>
      <c r="GV4010" s="81">
        <v>0</v>
      </c>
      <c r="GW4010" s="81">
        <v>1.1148832299820636E-2</v>
      </c>
      <c r="GX4010" s="81">
        <v>8.3319499833579454E-3</v>
      </c>
      <c r="GY4010" s="81">
        <v>1.1148832299820636E-2</v>
      </c>
      <c r="GZ4010" s="81">
        <v>8.3319499833579454E-3</v>
      </c>
    </row>
    <row r="4011" spans="98:208" x14ac:dyDescent="0.25">
      <c r="CT4011" s="81" t="s">
        <v>155</v>
      </c>
      <c r="CU4011" s="81" t="s">
        <v>478</v>
      </c>
      <c r="CV4011" s="81" t="s">
        <v>453</v>
      </c>
      <c r="CW4011" s="81">
        <v>2024</v>
      </c>
      <c r="CX4011" s="81">
        <v>0</v>
      </c>
      <c r="CY4011" s="81">
        <v>0</v>
      </c>
      <c r="CZ4011" s="81">
        <v>0</v>
      </c>
      <c r="DA4011" s="81">
        <v>0</v>
      </c>
      <c r="DB4011" s="81">
        <v>8.0408269036977065E-2</v>
      </c>
      <c r="DC4011" s="81">
        <v>3.7590224611390562E-2</v>
      </c>
      <c r="DD4011" s="81">
        <v>1.6314334115685881E-3</v>
      </c>
      <c r="DE4011" s="81">
        <v>4.1186611014017542E-2</v>
      </c>
      <c r="DF4011" s="81">
        <v>4.1908711030498374E-4</v>
      </c>
      <c r="DG4011" s="81">
        <v>4.1908711030498374E-4</v>
      </c>
      <c r="DH4011" s="81">
        <v>4.1908711030498374E-4</v>
      </c>
      <c r="DI4011" s="81">
        <v>4.1908711030498374E-4</v>
      </c>
      <c r="DJ4011" s="81">
        <v>1.171733868119745E-3</v>
      </c>
      <c r="DL4011" s="81">
        <v>0</v>
      </c>
      <c r="DM4011" s="81">
        <v>4.9105856083678488E-7</v>
      </c>
      <c r="DN4011" s="81">
        <v>4.9105856083678488E-7</v>
      </c>
      <c r="DO4011" s="81">
        <v>0</v>
      </c>
      <c r="DP4011" s="81">
        <v>4.9105856083678488E-7</v>
      </c>
      <c r="DQ4011" s="81">
        <v>4.9105856083678488E-7</v>
      </c>
      <c r="DR4011" s="81">
        <v>0</v>
      </c>
      <c r="DS4011" s="81">
        <v>4.9105856083678488E-7</v>
      </c>
      <c r="DT4011" s="81">
        <v>4.9105856083678488E-7</v>
      </c>
      <c r="DU4011" s="81">
        <v>0</v>
      </c>
      <c r="DV4011" s="81">
        <v>4.9105856083678488E-7</v>
      </c>
      <c r="DW4011" s="81">
        <v>4.9105856083678488E-7</v>
      </c>
      <c r="GE4011" s="81" t="s">
        <v>449</v>
      </c>
      <c r="GF4011" s="81" t="s">
        <v>155</v>
      </c>
      <c r="GG4011" s="81" t="s">
        <v>481</v>
      </c>
      <c r="GH4011" s="81" t="s">
        <v>459</v>
      </c>
      <c r="GI4011" s="81">
        <v>2032</v>
      </c>
      <c r="GJ4011" s="81" t="s">
        <v>201</v>
      </c>
      <c r="GK4011" s="81">
        <v>0.7473383543038844</v>
      </c>
      <c r="GL4011" s="81">
        <v>69.065405999999996</v>
      </c>
      <c r="GM4011" s="81">
        <v>2032</v>
      </c>
      <c r="GN4011" s="81" t="s">
        <v>173</v>
      </c>
      <c r="GO4011" s="81">
        <v>1.1148832299820636E-2</v>
      </c>
      <c r="GP4011" s="81">
        <v>10</v>
      </c>
      <c r="GQ4011" s="81">
        <v>0</v>
      </c>
      <c r="GR4011" s="81" t="s">
        <v>448</v>
      </c>
      <c r="GS4011" s="81">
        <v>0</v>
      </c>
      <c r="GT4011" s="81">
        <v>0</v>
      </c>
      <c r="GU4011" s="81">
        <v>0</v>
      </c>
      <c r="GV4011" s="81">
        <v>0</v>
      </c>
      <c r="GW4011" s="81">
        <v>0</v>
      </c>
      <c r="GX4011" s="81">
        <v>0</v>
      </c>
      <c r="GY4011" s="81">
        <v>1.1148832299820636E-2</v>
      </c>
      <c r="GZ4011" s="81">
        <v>8.3319499833579454E-3</v>
      </c>
    </row>
    <row r="4012" spans="98:208" x14ac:dyDescent="0.25">
      <c r="CT4012" s="81" t="s">
        <v>155</v>
      </c>
      <c r="CU4012" s="81" t="s">
        <v>478</v>
      </c>
      <c r="CV4012" s="81" t="s">
        <v>453</v>
      </c>
      <c r="CW4012" s="81">
        <v>2025</v>
      </c>
      <c r="CX4012" s="81">
        <v>0</v>
      </c>
      <c r="CY4012" s="81">
        <v>0</v>
      </c>
      <c r="CZ4012" s="81">
        <v>0</v>
      </c>
      <c r="DA4012" s="81">
        <v>0</v>
      </c>
      <c r="DB4012" s="81">
        <v>8.0408269036977065E-2</v>
      </c>
      <c r="DC4012" s="81">
        <v>3.7590224611390562E-2</v>
      </c>
      <c r="DD4012" s="81">
        <v>1.6314334115685881E-3</v>
      </c>
      <c r="DE4012" s="81">
        <v>4.1186611014017542E-2</v>
      </c>
      <c r="DF4012" s="81">
        <v>4.1908711030498374E-4</v>
      </c>
      <c r="DG4012" s="81">
        <v>4.1908711030498374E-4</v>
      </c>
      <c r="DH4012" s="81">
        <v>4.1908711030498374E-4</v>
      </c>
      <c r="DI4012" s="81">
        <v>4.1908711030498374E-4</v>
      </c>
      <c r="DJ4012" s="81">
        <v>1.171733868119745E-3</v>
      </c>
      <c r="DL4012" s="81">
        <v>0</v>
      </c>
      <c r="DM4012" s="81">
        <v>4.9105856083678488E-7</v>
      </c>
      <c r="DN4012" s="81">
        <v>4.9105856083678488E-7</v>
      </c>
      <c r="DO4012" s="81">
        <v>0</v>
      </c>
      <c r="DP4012" s="81">
        <v>4.9105856083678488E-7</v>
      </c>
      <c r="DQ4012" s="81">
        <v>4.9105856083678488E-7</v>
      </c>
      <c r="DR4012" s="81">
        <v>0</v>
      </c>
      <c r="DS4012" s="81">
        <v>4.9105856083678488E-7</v>
      </c>
      <c r="DT4012" s="81">
        <v>4.9105856083678488E-7</v>
      </c>
      <c r="DU4012" s="81">
        <v>0</v>
      </c>
      <c r="DV4012" s="81">
        <v>4.9105856083678488E-7</v>
      </c>
      <c r="DW4012" s="81">
        <v>4.9105856083678488E-7</v>
      </c>
      <c r="GE4012" s="81" t="s">
        <v>449</v>
      </c>
      <c r="GF4012" s="81" t="s">
        <v>155</v>
      </c>
      <c r="GG4012" s="81" t="s">
        <v>481</v>
      </c>
      <c r="GH4012" s="81" t="s">
        <v>460</v>
      </c>
      <c r="GI4012" s="81">
        <v>2021</v>
      </c>
      <c r="GJ4012" s="81" t="s">
        <v>201</v>
      </c>
      <c r="GK4012" s="81">
        <v>3.6425060683954368E-2</v>
      </c>
      <c r="GL4012" s="81">
        <v>69.065405999999996</v>
      </c>
      <c r="GM4012" s="81">
        <v>2021</v>
      </c>
      <c r="GN4012" s="81" t="s">
        <v>173</v>
      </c>
      <c r="GO4012" s="81">
        <v>1.1148832299820636E-2</v>
      </c>
      <c r="GP4012" s="81">
        <v>10</v>
      </c>
      <c r="GQ4012" s="81">
        <v>0</v>
      </c>
      <c r="GR4012" s="81" t="s">
        <v>448</v>
      </c>
      <c r="GS4012" s="81">
        <v>1.1148832299820636E-2</v>
      </c>
      <c r="GT4012" s="81">
        <v>4.0609689307619719E-4</v>
      </c>
      <c r="GU4012" s="81">
        <v>1.1148832299820636E-2</v>
      </c>
      <c r="GV4012" s="81">
        <v>4.0609689307619719E-4</v>
      </c>
      <c r="GW4012" s="81">
        <v>0</v>
      </c>
      <c r="GX4012" s="81">
        <v>0</v>
      </c>
      <c r="GY4012" s="81">
        <v>0</v>
      </c>
      <c r="GZ4012" s="81">
        <v>0</v>
      </c>
    </row>
    <row r="4013" spans="98:208" x14ac:dyDescent="0.25">
      <c r="CT4013" s="81" t="s">
        <v>155</v>
      </c>
      <c r="CU4013" s="81" t="s">
        <v>478</v>
      </c>
      <c r="CV4013" s="81" t="s">
        <v>453</v>
      </c>
      <c r="CW4013" s="81">
        <v>2026</v>
      </c>
      <c r="CX4013" s="81">
        <v>0</v>
      </c>
      <c r="CY4013" s="81">
        <v>0</v>
      </c>
      <c r="CZ4013" s="81">
        <v>0</v>
      </c>
      <c r="DA4013" s="81">
        <v>0</v>
      </c>
      <c r="DB4013" s="81">
        <v>8.0408269036977065E-2</v>
      </c>
      <c r="DC4013" s="81">
        <v>3.7590224611390562E-2</v>
      </c>
      <c r="DD4013" s="81">
        <v>1.6314334115685881E-3</v>
      </c>
      <c r="DE4013" s="81">
        <v>4.1186611014017542E-2</v>
      </c>
      <c r="DF4013" s="81">
        <v>4.1908711030498374E-4</v>
      </c>
      <c r="DG4013" s="81">
        <v>4.1908711030498374E-4</v>
      </c>
      <c r="DH4013" s="81">
        <v>4.1908711030498374E-4</v>
      </c>
      <c r="DI4013" s="81">
        <v>4.1908711030498374E-4</v>
      </c>
      <c r="DJ4013" s="81">
        <v>1.171733868119745E-3</v>
      </c>
      <c r="DL4013" s="81">
        <v>0</v>
      </c>
      <c r="DM4013" s="81">
        <v>4.9105856083678488E-7</v>
      </c>
      <c r="DN4013" s="81">
        <v>4.9105856083678488E-7</v>
      </c>
      <c r="DO4013" s="81">
        <v>0</v>
      </c>
      <c r="DP4013" s="81">
        <v>4.9105856083678488E-7</v>
      </c>
      <c r="DQ4013" s="81">
        <v>4.9105856083678488E-7</v>
      </c>
      <c r="DR4013" s="81">
        <v>0</v>
      </c>
      <c r="DS4013" s="81">
        <v>4.9105856083678488E-7</v>
      </c>
      <c r="DT4013" s="81">
        <v>4.9105856083678488E-7</v>
      </c>
      <c r="DU4013" s="81">
        <v>0</v>
      </c>
      <c r="DV4013" s="81">
        <v>4.9105856083678488E-7</v>
      </c>
      <c r="DW4013" s="81">
        <v>4.9105856083678488E-7</v>
      </c>
      <c r="GE4013" s="81" t="s">
        <v>449</v>
      </c>
      <c r="GF4013" s="81" t="s">
        <v>155</v>
      </c>
      <c r="GG4013" s="81" t="s">
        <v>481</v>
      </c>
      <c r="GH4013" s="81" t="s">
        <v>460</v>
      </c>
      <c r="GI4013" s="81">
        <v>2022</v>
      </c>
      <c r="GJ4013" s="81" t="s">
        <v>201</v>
      </c>
      <c r="GK4013" s="81">
        <v>3.6425060683954368E-2</v>
      </c>
      <c r="GL4013" s="81">
        <v>69.065405999999996</v>
      </c>
      <c r="GM4013" s="81">
        <v>2022</v>
      </c>
      <c r="GN4013" s="81" t="s">
        <v>173</v>
      </c>
      <c r="GO4013" s="81">
        <v>1.1148832299820636E-2</v>
      </c>
      <c r="GP4013" s="81">
        <v>10</v>
      </c>
      <c r="GQ4013" s="81">
        <v>0</v>
      </c>
      <c r="GR4013" s="81" t="s">
        <v>448</v>
      </c>
      <c r="GS4013" s="81">
        <v>1.1148832299820636E-2</v>
      </c>
      <c r="GT4013" s="81">
        <v>4.0609689307619719E-4</v>
      </c>
      <c r="GU4013" s="81">
        <v>1.1148832299820636E-2</v>
      </c>
      <c r="GV4013" s="81">
        <v>4.0609689307619719E-4</v>
      </c>
      <c r="GW4013" s="81">
        <v>1.1148832299820636E-2</v>
      </c>
      <c r="GX4013" s="81">
        <v>4.0609689307619719E-4</v>
      </c>
      <c r="GY4013" s="81">
        <v>0</v>
      </c>
      <c r="GZ4013" s="81">
        <v>0</v>
      </c>
    </row>
    <row r="4014" spans="98:208" x14ac:dyDescent="0.25">
      <c r="CT4014" s="81" t="s">
        <v>155</v>
      </c>
      <c r="CU4014" s="81" t="s">
        <v>478</v>
      </c>
      <c r="CV4014" s="81" t="s">
        <v>453</v>
      </c>
      <c r="CW4014" s="81">
        <v>2027</v>
      </c>
      <c r="CX4014" s="81">
        <v>0</v>
      </c>
      <c r="CY4014" s="81">
        <v>0</v>
      </c>
      <c r="CZ4014" s="81">
        <v>0</v>
      </c>
      <c r="DA4014" s="81">
        <v>0</v>
      </c>
      <c r="DB4014" s="81">
        <v>8.0408269036977065E-2</v>
      </c>
      <c r="DC4014" s="81">
        <v>3.7590224611390562E-2</v>
      </c>
      <c r="DD4014" s="81">
        <v>1.6314334115685881E-3</v>
      </c>
      <c r="DE4014" s="81">
        <v>4.1186611014017542E-2</v>
      </c>
      <c r="DF4014" s="81">
        <v>4.1908711030498374E-4</v>
      </c>
      <c r="DG4014" s="81">
        <v>4.1908711030498374E-4</v>
      </c>
      <c r="DH4014" s="81">
        <v>4.1908711030498374E-4</v>
      </c>
      <c r="DI4014" s="81">
        <v>4.1908711030498374E-4</v>
      </c>
      <c r="DJ4014" s="81">
        <v>1.171733868119745E-3</v>
      </c>
      <c r="DL4014" s="81">
        <v>0</v>
      </c>
      <c r="DM4014" s="81">
        <v>4.9105856083678488E-7</v>
      </c>
      <c r="DN4014" s="81">
        <v>4.9105856083678488E-7</v>
      </c>
      <c r="DO4014" s="81">
        <v>0</v>
      </c>
      <c r="DP4014" s="81">
        <v>4.9105856083678488E-7</v>
      </c>
      <c r="DQ4014" s="81">
        <v>4.9105856083678488E-7</v>
      </c>
      <c r="DR4014" s="81">
        <v>0</v>
      </c>
      <c r="DS4014" s="81">
        <v>4.9105856083678488E-7</v>
      </c>
      <c r="DT4014" s="81">
        <v>4.9105856083678488E-7</v>
      </c>
      <c r="DU4014" s="81">
        <v>0</v>
      </c>
      <c r="DV4014" s="81">
        <v>4.9105856083678488E-7</v>
      </c>
      <c r="DW4014" s="81">
        <v>4.9105856083678488E-7</v>
      </c>
      <c r="GE4014" s="81" t="s">
        <v>449</v>
      </c>
      <c r="GF4014" s="81" t="s">
        <v>155</v>
      </c>
      <c r="GG4014" s="81" t="s">
        <v>481</v>
      </c>
      <c r="GH4014" s="81" t="s">
        <v>460</v>
      </c>
      <c r="GI4014" s="81">
        <v>2023</v>
      </c>
      <c r="GJ4014" s="81" t="s">
        <v>201</v>
      </c>
      <c r="GK4014" s="81">
        <v>3.7590224611390589E-2</v>
      </c>
      <c r="GL4014" s="81">
        <v>69.065405999999996</v>
      </c>
      <c r="GM4014" s="81">
        <v>2023</v>
      </c>
      <c r="GN4014" s="81" t="s">
        <v>173</v>
      </c>
      <c r="GO4014" s="81">
        <v>1.1148832299820636E-2</v>
      </c>
      <c r="GP4014" s="81">
        <v>10</v>
      </c>
      <c r="GQ4014" s="81">
        <v>0</v>
      </c>
      <c r="GR4014" s="81" t="s">
        <v>448</v>
      </c>
      <c r="GS4014" s="81">
        <v>1.1148832299820636E-2</v>
      </c>
      <c r="GT4014" s="81">
        <v>4.1908711030498401E-4</v>
      </c>
      <c r="GU4014" s="81">
        <v>1.1148832299820636E-2</v>
      </c>
      <c r="GV4014" s="81">
        <v>4.1908711030498401E-4</v>
      </c>
      <c r="GW4014" s="81">
        <v>1.1148832299820636E-2</v>
      </c>
      <c r="GX4014" s="81">
        <v>4.1908711030498401E-4</v>
      </c>
      <c r="GY4014" s="81">
        <v>1.1148832299820636E-2</v>
      </c>
      <c r="GZ4014" s="81">
        <v>4.1908711030498401E-4</v>
      </c>
    </row>
    <row r="4015" spans="98:208" x14ac:dyDescent="0.25">
      <c r="CT4015" s="81" t="s">
        <v>155</v>
      </c>
      <c r="CU4015" s="81" t="s">
        <v>478</v>
      </c>
      <c r="CV4015" s="81" t="s">
        <v>453</v>
      </c>
      <c r="CW4015" s="81">
        <v>2028</v>
      </c>
      <c r="CX4015" s="81">
        <v>0</v>
      </c>
      <c r="CY4015" s="81">
        <v>0</v>
      </c>
      <c r="CZ4015" s="81">
        <v>0</v>
      </c>
      <c r="DA4015" s="81">
        <v>0</v>
      </c>
      <c r="DB4015" s="81">
        <v>8.3606377745129259E-2</v>
      </c>
      <c r="DC4015" s="81">
        <v>3.905508318488609E-2</v>
      </c>
      <c r="DD4015" s="81">
        <v>1.6949971741063411E-3</v>
      </c>
      <c r="DE4015" s="81">
        <v>4.2856297386136832E-2</v>
      </c>
      <c r="DF4015" s="81">
        <v>4.3541857288383984E-4</v>
      </c>
      <c r="DG4015" s="81">
        <v>4.3541857288383984E-4</v>
      </c>
      <c r="DH4015" s="81">
        <v>4.3541857288383984E-4</v>
      </c>
      <c r="DI4015" s="81">
        <v>4.3541857288383984E-4</v>
      </c>
      <c r="DJ4015" s="81">
        <v>1.171733868119745E-3</v>
      </c>
      <c r="DL4015" s="81">
        <v>0</v>
      </c>
      <c r="DM4015" s="81">
        <v>5.1019468865636075E-7</v>
      </c>
      <c r="DN4015" s="81">
        <v>5.1019468865636075E-7</v>
      </c>
      <c r="DO4015" s="81">
        <v>0</v>
      </c>
      <c r="DP4015" s="81">
        <v>5.1019468865636075E-7</v>
      </c>
      <c r="DQ4015" s="81">
        <v>5.1019468865636075E-7</v>
      </c>
      <c r="DR4015" s="81">
        <v>0</v>
      </c>
      <c r="DS4015" s="81">
        <v>5.1019468865636075E-7</v>
      </c>
      <c r="DT4015" s="81">
        <v>5.1019468865636075E-7</v>
      </c>
      <c r="DU4015" s="81">
        <v>0</v>
      </c>
      <c r="DV4015" s="81">
        <v>5.1019468865636075E-7</v>
      </c>
      <c r="DW4015" s="81">
        <v>5.1019468865636075E-7</v>
      </c>
      <c r="GE4015" s="81" t="s">
        <v>449</v>
      </c>
      <c r="GF4015" s="81" t="s">
        <v>155</v>
      </c>
      <c r="GG4015" s="81" t="s">
        <v>481</v>
      </c>
      <c r="GH4015" s="81" t="s">
        <v>460</v>
      </c>
      <c r="GI4015" s="81">
        <v>2024</v>
      </c>
      <c r="GJ4015" s="81" t="s">
        <v>201</v>
      </c>
      <c r="GK4015" s="81">
        <v>3.7590224611390589E-2</v>
      </c>
      <c r="GL4015" s="81">
        <v>69.065405999999996</v>
      </c>
      <c r="GM4015" s="81">
        <v>2024</v>
      </c>
      <c r="GN4015" s="81" t="s">
        <v>173</v>
      </c>
      <c r="GO4015" s="81">
        <v>1.1148832299820636E-2</v>
      </c>
      <c r="GP4015" s="81">
        <v>10</v>
      </c>
      <c r="GQ4015" s="81">
        <v>0</v>
      </c>
      <c r="GR4015" s="81" t="s">
        <v>448</v>
      </c>
      <c r="GS4015" s="81">
        <v>1.1148832299820636E-2</v>
      </c>
      <c r="GT4015" s="81">
        <v>4.1908711030498401E-4</v>
      </c>
      <c r="GU4015" s="81">
        <v>1.1148832299820636E-2</v>
      </c>
      <c r="GV4015" s="81">
        <v>4.1908711030498401E-4</v>
      </c>
      <c r="GW4015" s="81">
        <v>1.1148832299820636E-2</v>
      </c>
      <c r="GX4015" s="81">
        <v>4.1908711030498401E-4</v>
      </c>
      <c r="GY4015" s="81">
        <v>1.1148832299820636E-2</v>
      </c>
      <c r="GZ4015" s="81">
        <v>4.1908711030498401E-4</v>
      </c>
    </row>
    <row r="4016" spans="98:208" x14ac:dyDescent="0.25">
      <c r="CT4016" s="81" t="s">
        <v>155</v>
      </c>
      <c r="CU4016" s="81" t="s">
        <v>478</v>
      </c>
      <c r="CV4016" s="81" t="s">
        <v>453</v>
      </c>
      <c r="CW4016" s="81">
        <v>2029</v>
      </c>
      <c r="CX4016" s="81">
        <v>0</v>
      </c>
      <c r="CY4016" s="81">
        <v>0</v>
      </c>
      <c r="CZ4016" s="81">
        <v>0</v>
      </c>
      <c r="DA4016" s="81">
        <v>0</v>
      </c>
      <c r="DB4016" s="81">
        <v>8.3606377745129259E-2</v>
      </c>
      <c r="DC4016" s="81">
        <v>3.905508318488609E-2</v>
      </c>
      <c r="DD4016" s="81">
        <v>1.6949971741063411E-3</v>
      </c>
      <c r="DE4016" s="81">
        <v>4.2856297386136832E-2</v>
      </c>
      <c r="DF4016" s="81">
        <v>4.3541857288383984E-4</v>
      </c>
      <c r="DG4016" s="81">
        <v>4.3541857288383984E-4</v>
      </c>
      <c r="DH4016" s="81">
        <v>4.3541857288383984E-4</v>
      </c>
      <c r="DI4016" s="81">
        <v>4.3541857288383984E-4</v>
      </c>
      <c r="DJ4016" s="81">
        <v>1.171733868119745E-3</v>
      </c>
      <c r="DL4016" s="81">
        <v>0</v>
      </c>
      <c r="DM4016" s="81">
        <v>5.1019468865636075E-7</v>
      </c>
      <c r="DN4016" s="81">
        <v>5.1019468865636075E-7</v>
      </c>
      <c r="DO4016" s="81">
        <v>0</v>
      </c>
      <c r="DP4016" s="81">
        <v>5.1019468865636075E-7</v>
      </c>
      <c r="DQ4016" s="81">
        <v>5.1019468865636075E-7</v>
      </c>
      <c r="DR4016" s="81">
        <v>0</v>
      </c>
      <c r="DS4016" s="81">
        <v>5.1019468865636075E-7</v>
      </c>
      <c r="DT4016" s="81">
        <v>5.1019468865636075E-7</v>
      </c>
      <c r="DU4016" s="81">
        <v>0</v>
      </c>
      <c r="DV4016" s="81">
        <v>5.1019468865636075E-7</v>
      </c>
      <c r="DW4016" s="81">
        <v>5.1019468865636075E-7</v>
      </c>
      <c r="GE4016" s="81" t="s">
        <v>449</v>
      </c>
      <c r="GF4016" s="81" t="s">
        <v>155</v>
      </c>
      <c r="GG4016" s="81" t="s">
        <v>481</v>
      </c>
      <c r="GH4016" s="81" t="s">
        <v>460</v>
      </c>
      <c r="GI4016" s="81">
        <v>2025</v>
      </c>
      <c r="GJ4016" s="81" t="s">
        <v>201</v>
      </c>
      <c r="GK4016" s="81">
        <v>3.7590224611390589E-2</v>
      </c>
      <c r="GL4016" s="81">
        <v>69.065405999999996</v>
      </c>
      <c r="GM4016" s="81">
        <v>2025</v>
      </c>
      <c r="GN4016" s="81" t="s">
        <v>173</v>
      </c>
      <c r="GO4016" s="81">
        <v>1.1148832299820636E-2</v>
      </c>
      <c r="GP4016" s="81">
        <v>10</v>
      </c>
      <c r="GQ4016" s="81">
        <v>0</v>
      </c>
      <c r="GR4016" s="81" t="s">
        <v>448</v>
      </c>
      <c r="GS4016" s="81">
        <v>1.1148832299820636E-2</v>
      </c>
      <c r="GT4016" s="81">
        <v>4.1908711030498401E-4</v>
      </c>
      <c r="GU4016" s="81">
        <v>1.1148832299820636E-2</v>
      </c>
      <c r="GV4016" s="81">
        <v>4.1908711030498401E-4</v>
      </c>
      <c r="GW4016" s="81">
        <v>1.1148832299820636E-2</v>
      </c>
      <c r="GX4016" s="81">
        <v>4.1908711030498401E-4</v>
      </c>
      <c r="GY4016" s="81">
        <v>1.1148832299820636E-2</v>
      </c>
      <c r="GZ4016" s="81">
        <v>4.1908711030498401E-4</v>
      </c>
    </row>
    <row r="4017" spans="98:208" x14ac:dyDescent="0.25">
      <c r="CT4017" s="81" t="s">
        <v>155</v>
      </c>
      <c r="CU4017" s="81" t="s">
        <v>478</v>
      </c>
      <c r="CV4017" s="81" t="s">
        <v>453</v>
      </c>
      <c r="CW4017" s="81">
        <v>2030</v>
      </c>
      <c r="CX4017" s="81">
        <v>0</v>
      </c>
      <c r="CY4017" s="81">
        <v>0</v>
      </c>
      <c r="CZ4017" s="81">
        <v>0</v>
      </c>
      <c r="DA4017" s="81">
        <v>0</v>
      </c>
      <c r="DB4017" s="81">
        <v>8.3606377745129259E-2</v>
      </c>
      <c r="DC4017" s="81">
        <v>3.905508318488609E-2</v>
      </c>
      <c r="DD4017" s="81">
        <v>1.6949971741063411E-3</v>
      </c>
      <c r="DE4017" s="81">
        <v>4.2856297386136832E-2</v>
      </c>
      <c r="DF4017" s="81">
        <v>0</v>
      </c>
      <c r="DG4017" s="81">
        <v>4.3541857288383984E-4</v>
      </c>
      <c r="DH4017" s="81">
        <v>4.3541857288383984E-4</v>
      </c>
      <c r="DI4017" s="81">
        <v>4.3541857288383984E-4</v>
      </c>
      <c r="DJ4017" s="81">
        <v>1.171733868119745E-3</v>
      </c>
      <c r="DL4017" s="81">
        <v>0</v>
      </c>
      <c r="DM4017" s="81">
        <v>0</v>
      </c>
      <c r="DN4017" s="81">
        <v>0</v>
      </c>
      <c r="DO4017" s="81">
        <v>0</v>
      </c>
      <c r="DP4017" s="81">
        <v>5.1019468865636075E-7</v>
      </c>
      <c r="DQ4017" s="81">
        <v>5.1019468865636075E-7</v>
      </c>
      <c r="DR4017" s="81">
        <v>0</v>
      </c>
      <c r="DS4017" s="81">
        <v>5.1019468865636075E-7</v>
      </c>
      <c r="DT4017" s="81">
        <v>5.1019468865636075E-7</v>
      </c>
      <c r="DU4017" s="81">
        <v>0</v>
      </c>
      <c r="DV4017" s="81">
        <v>5.1019468865636075E-7</v>
      </c>
      <c r="DW4017" s="81">
        <v>5.1019468865636075E-7</v>
      </c>
      <c r="GE4017" s="81" t="s">
        <v>449</v>
      </c>
      <c r="GF4017" s="81" t="s">
        <v>155</v>
      </c>
      <c r="GG4017" s="81" t="s">
        <v>481</v>
      </c>
      <c r="GH4017" s="81" t="s">
        <v>460</v>
      </c>
      <c r="GI4017" s="81">
        <v>2026</v>
      </c>
      <c r="GJ4017" s="81" t="s">
        <v>201</v>
      </c>
      <c r="GK4017" s="81">
        <v>3.7590224611390589E-2</v>
      </c>
      <c r="GL4017" s="81">
        <v>69.065405999999996</v>
      </c>
      <c r="GM4017" s="81">
        <v>2026</v>
      </c>
      <c r="GN4017" s="81" t="s">
        <v>173</v>
      </c>
      <c r="GO4017" s="81">
        <v>1.1148832299820636E-2</v>
      </c>
      <c r="GP4017" s="81">
        <v>10</v>
      </c>
      <c r="GQ4017" s="81">
        <v>0</v>
      </c>
      <c r="GR4017" s="81" t="s">
        <v>448</v>
      </c>
      <c r="GS4017" s="81">
        <v>1.1148832299820636E-2</v>
      </c>
      <c r="GT4017" s="81">
        <v>4.1908711030498401E-4</v>
      </c>
      <c r="GU4017" s="81">
        <v>1.1148832299820636E-2</v>
      </c>
      <c r="GV4017" s="81">
        <v>4.1908711030498401E-4</v>
      </c>
      <c r="GW4017" s="81">
        <v>1.1148832299820636E-2</v>
      </c>
      <c r="GX4017" s="81">
        <v>4.1908711030498401E-4</v>
      </c>
      <c r="GY4017" s="81">
        <v>1.1148832299820636E-2</v>
      </c>
      <c r="GZ4017" s="81">
        <v>4.1908711030498401E-4</v>
      </c>
    </row>
    <row r="4018" spans="98:208" x14ac:dyDescent="0.25">
      <c r="CT4018" s="81" t="s">
        <v>155</v>
      </c>
      <c r="CU4018" s="81" t="s">
        <v>478</v>
      </c>
      <c r="CV4018" s="81" t="s">
        <v>453</v>
      </c>
      <c r="CW4018" s="81">
        <v>2031</v>
      </c>
      <c r="CX4018" s="81">
        <v>0</v>
      </c>
      <c r="CY4018" s="81">
        <v>0</v>
      </c>
      <c r="CZ4018" s="81">
        <v>0</v>
      </c>
      <c r="DA4018" s="81">
        <v>0</v>
      </c>
      <c r="DB4018" s="81">
        <v>8.3606377745129259E-2</v>
      </c>
      <c r="DC4018" s="81">
        <v>3.905508318488609E-2</v>
      </c>
      <c r="DD4018" s="81">
        <v>1.6949971741063411E-3</v>
      </c>
      <c r="DE4018" s="81">
        <v>4.2856297386136832E-2</v>
      </c>
      <c r="DF4018" s="81">
        <v>0</v>
      </c>
      <c r="DG4018" s="81">
        <v>0</v>
      </c>
      <c r="DH4018" s="81">
        <v>4.3541857288383984E-4</v>
      </c>
      <c r="DI4018" s="81">
        <v>4.3541857288383984E-4</v>
      </c>
      <c r="DJ4018" s="81">
        <v>1.171733868119745E-3</v>
      </c>
      <c r="DL4018" s="81">
        <v>0</v>
      </c>
      <c r="DM4018" s="81">
        <v>0</v>
      </c>
      <c r="DN4018" s="81">
        <v>0</v>
      </c>
      <c r="DO4018" s="81">
        <v>0</v>
      </c>
      <c r="DP4018" s="81">
        <v>0</v>
      </c>
      <c r="DQ4018" s="81">
        <v>0</v>
      </c>
      <c r="DR4018" s="81">
        <v>0</v>
      </c>
      <c r="DS4018" s="81">
        <v>5.1019468865636075E-7</v>
      </c>
      <c r="DT4018" s="81">
        <v>5.1019468865636075E-7</v>
      </c>
      <c r="DU4018" s="81">
        <v>0</v>
      </c>
      <c r="DV4018" s="81">
        <v>5.1019468865636075E-7</v>
      </c>
      <c r="DW4018" s="81">
        <v>5.1019468865636075E-7</v>
      </c>
      <c r="GE4018" s="81" t="s">
        <v>449</v>
      </c>
      <c r="GF4018" s="81" t="s">
        <v>155</v>
      </c>
      <c r="GG4018" s="81" t="s">
        <v>481</v>
      </c>
      <c r="GH4018" s="81" t="s">
        <v>460</v>
      </c>
      <c r="GI4018" s="81">
        <v>2027</v>
      </c>
      <c r="GJ4018" s="81" t="s">
        <v>201</v>
      </c>
      <c r="GK4018" s="81">
        <v>3.7590224611390589E-2</v>
      </c>
      <c r="GL4018" s="81">
        <v>69.065405999999996</v>
      </c>
      <c r="GM4018" s="81">
        <v>2027</v>
      </c>
      <c r="GN4018" s="81" t="s">
        <v>173</v>
      </c>
      <c r="GO4018" s="81">
        <v>1.1148832299820636E-2</v>
      </c>
      <c r="GP4018" s="81">
        <v>10</v>
      </c>
      <c r="GQ4018" s="81">
        <v>0</v>
      </c>
      <c r="GR4018" s="81" t="s">
        <v>448</v>
      </c>
      <c r="GS4018" s="81">
        <v>1.1148832299820636E-2</v>
      </c>
      <c r="GT4018" s="81">
        <v>4.1908711030498401E-4</v>
      </c>
      <c r="GU4018" s="81">
        <v>1.1148832299820636E-2</v>
      </c>
      <c r="GV4018" s="81">
        <v>4.1908711030498401E-4</v>
      </c>
      <c r="GW4018" s="81">
        <v>1.1148832299820636E-2</v>
      </c>
      <c r="GX4018" s="81">
        <v>4.1908711030498401E-4</v>
      </c>
      <c r="GY4018" s="81">
        <v>1.1148832299820636E-2</v>
      </c>
      <c r="GZ4018" s="81">
        <v>4.1908711030498401E-4</v>
      </c>
    </row>
    <row r="4019" spans="98:208" x14ac:dyDescent="0.25">
      <c r="CT4019" s="81" t="s">
        <v>155</v>
      </c>
      <c r="CU4019" s="81" t="s">
        <v>478</v>
      </c>
      <c r="CV4019" s="81" t="s">
        <v>453</v>
      </c>
      <c r="CW4019" s="81">
        <v>2032</v>
      </c>
      <c r="CX4019" s="81">
        <v>0</v>
      </c>
      <c r="CY4019" s="81">
        <v>0</v>
      </c>
      <c r="CZ4019" s="81">
        <v>0</v>
      </c>
      <c r="DA4019" s="81">
        <v>0</v>
      </c>
      <c r="DB4019" s="81">
        <v>8.3606377745129259E-2</v>
      </c>
      <c r="DC4019" s="81">
        <v>3.905508318488609E-2</v>
      </c>
      <c r="DD4019" s="81">
        <v>1.6949971741063411E-3</v>
      </c>
      <c r="DE4019" s="81">
        <v>4.2856297386136832E-2</v>
      </c>
      <c r="DF4019" s="81">
        <v>0</v>
      </c>
      <c r="DG4019" s="81">
        <v>0</v>
      </c>
      <c r="DH4019" s="81">
        <v>0</v>
      </c>
      <c r="DI4019" s="81">
        <v>4.3541857288383984E-4</v>
      </c>
      <c r="DJ4019" s="81">
        <v>1.171733868119745E-3</v>
      </c>
      <c r="DL4019" s="81">
        <v>0</v>
      </c>
      <c r="DM4019" s="81">
        <v>0</v>
      </c>
      <c r="DN4019" s="81">
        <v>0</v>
      </c>
      <c r="DO4019" s="81">
        <v>0</v>
      </c>
      <c r="DP4019" s="81">
        <v>0</v>
      </c>
      <c r="DQ4019" s="81">
        <v>0</v>
      </c>
      <c r="DR4019" s="81">
        <v>0</v>
      </c>
      <c r="DS4019" s="81">
        <v>0</v>
      </c>
      <c r="DT4019" s="81">
        <v>0</v>
      </c>
      <c r="DU4019" s="81">
        <v>0</v>
      </c>
      <c r="DV4019" s="81">
        <v>5.1019468865636075E-7</v>
      </c>
      <c r="DW4019" s="81">
        <v>5.1019468865636075E-7</v>
      </c>
      <c r="GE4019" s="81" t="s">
        <v>449</v>
      </c>
      <c r="GF4019" s="81" t="s">
        <v>155</v>
      </c>
      <c r="GG4019" s="81" t="s">
        <v>481</v>
      </c>
      <c r="GH4019" s="81" t="s">
        <v>460</v>
      </c>
      <c r="GI4019" s="81">
        <v>2028</v>
      </c>
      <c r="GJ4019" s="81" t="s">
        <v>201</v>
      </c>
      <c r="GK4019" s="81">
        <v>3.9055083184886007E-2</v>
      </c>
      <c r="GL4019" s="81">
        <v>69.065405999999996</v>
      </c>
      <c r="GM4019" s="81">
        <v>2028</v>
      </c>
      <c r="GN4019" s="81" t="s">
        <v>173</v>
      </c>
      <c r="GO4019" s="81">
        <v>1.1148832299820636E-2</v>
      </c>
      <c r="GP4019" s="81">
        <v>10</v>
      </c>
      <c r="GQ4019" s="81">
        <v>0</v>
      </c>
      <c r="GR4019" s="81" t="s">
        <v>448</v>
      </c>
      <c r="GS4019" s="81">
        <v>1.1148832299820636E-2</v>
      </c>
      <c r="GT4019" s="81">
        <v>4.3541857288383892E-4</v>
      </c>
      <c r="GU4019" s="81">
        <v>1.1148832299820636E-2</v>
      </c>
      <c r="GV4019" s="81">
        <v>4.3541857288383892E-4</v>
      </c>
      <c r="GW4019" s="81">
        <v>1.1148832299820636E-2</v>
      </c>
      <c r="GX4019" s="81">
        <v>4.3541857288383892E-4</v>
      </c>
      <c r="GY4019" s="81">
        <v>1.1148832299820636E-2</v>
      </c>
      <c r="GZ4019" s="81">
        <v>4.3541857288383892E-4</v>
      </c>
    </row>
    <row r="4020" spans="98:208" x14ac:dyDescent="0.25">
      <c r="CT4020" s="81" t="s">
        <v>155</v>
      </c>
      <c r="CU4020" s="81" t="s">
        <v>478</v>
      </c>
      <c r="CV4020" s="81" t="s">
        <v>454</v>
      </c>
      <c r="CW4020" s="81">
        <v>2020</v>
      </c>
      <c r="CX4020" s="81">
        <v>0</v>
      </c>
      <c r="CY4020" s="81">
        <v>0</v>
      </c>
      <c r="CZ4020" s="81">
        <v>0</v>
      </c>
      <c r="DA4020" s="81">
        <v>0</v>
      </c>
      <c r="DB4020" s="81">
        <v>21083.842824224172</v>
      </c>
      <c r="DC4020" s="81">
        <v>409.22373582044048</v>
      </c>
      <c r="DD4020" s="81">
        <v>13469.087812377051</v>
      </c>
      <c r="DE4020" s="81">
        <v>7205.531276024366</v>
      </c>
      <c r="DF4020" s="81">
        <v>4.5623668037681941</v>
      </c>
      <c r="DG4020" s="81">
        <v>0</v>
      </c>
      <c r="DH4020" s="81">
        <v>0</v>
      </c>
      <c r="DI4020" s="81">
        <v>0</v>
      </c>
      <c r="DJ4020" s="81">
        <v>2.1403660977064369E-10</v>
      </c>
      <c r="DL4020" s="81">
        <v>0</v>
      </c>
      <c r="DM4020" s="81">
        <v>9.7651352320867179E-10</v>
      </c>
      <c r="DN4020" s="81">
        <v>9.7651352320867179E-10</v>
      </c>
      <c r="DO4020" s="81">
        <v>0</v>
      </c>
      <c r="DP4020" s="81">
        <v>0</v>
      </c>
      <c r="DQ4020" s="81">
        <v>0</v>
      </c>
      <c r="DR4020" s="81">
        <v>0</v>
      </c>
      <c r="DS4020" s="81">
        <v>0</v>
      </c>
      <c r="DT4020" s="81">
        <v>0</v>
      </c>
      <c r="DU4020" s="81">
        <v>0</v>
      </c>
      <c r="DV4020" s="81">
        <v>0</v>
      </c>
      <c r="DW4020" s="81">
        <v>0</v>
      </c>
      <c r="GE4020" s="81" t="s">
        <v>449</v>
      </c>
      <c r="GF4020" s="81" t="s">
        <v>155</v>
      </c>
      <c r="GG4020" s="81" t="s">
        <v>481</v>
      </c>
      <c r="GH4020" s="81" t="s">
        <v>460</v>
      </c>
      <c r="GI4020" s="81">
        <v>2029</v>
      </c>
      <c r="GJ4020" s="81" t="s">
        <v>201</v>
      </c>
      <c r="GK4020" s="81">
        <v>3.9055083184886007E-2</v>
      </c>
      <c r="GL4020" s="81">
        <v>69.065405999999996</v>
      </c>
      <c r="GM4020" s="81">
        <v>2029</v>
      </c>
      <c r="GN4020" s="81" t="s">
        <v>173</v>
      </c>
      <c r="GO4020" s="81">
        <v>1.1148832299820636E-2</v>
      </c>
      <c r="GP4020" s="81">
        <v>10</v>
      </c>
      <c r="GQ4020" s="81">
        <v>0</v>
      </c>
      <c r="GR4020" s="81" t="s">
        <v>448</v>
      </c>
      <c r="GS4020" s="81">
        <v>1.1148832299820636E-2</v>
      </c>
      <c r="GT4020" s="81">
        <v>4.3541857288383892E-4</v>
      </c>
      <c r="GU4020" s="81">
        <v>1.1148832299820636E-2</v>
      </c>
      <c r="GV4020" s="81">
        <v>4.3541857288383892E-4</v>
      </c>
      <c r="GW4020" s="81">
        <v>1.1148832299820636E-2</v>
      </c>
      <c r="GX4020" s="81">
        <v>4.3541857288383892E-4</v>
      </c>
      <c r="GY4020" s="81">
        <v>1.1148832299820636E-2</v>
      </c>
      <c r="GZ4020" s="81">
        <v>4.3541857288383892E-4</v>
      </c>
    </row>
    <row r="4021" spans="98:208" x14ac:dyDescent="0.25">
      <c r="CT4021" s="81" t="s">
        <v>155</v>
      </c>
      <c r="CU4021" s="81" t="s">
        <v>478</v>
      </c>
      <c r="CV4021" s="81" t="s">
        <v>454</v>
      </c>
      <c r="CW4021" s="81">
        <v>2021</v>
      </c>
      <c r="CX4021" s="81">
        <v>0</v>
      </c>
      <c r="CY4021" s="81">
        <v>0</v>
      </c>
      <c r="CZ4021" s="81">
        <v>0</v>
      </c>
      <c r="DA4021" s="81">
        <v>0</v>
      </c>
      <c r="DB4021" s="81">
        <v>21083.842824224172</v>
      </c>
      <c r="DC4021" s="81">
        <v>409.22373582044048</v>
      </c>
      <c r="DD4021" s="81">
        <v>13469.087812377051</v>
      </c>
      <c r="DE4021" s="81">
        <v>7205.531276024366</v>
      </c>
      <c r="DF4021" s="81">
        <v>4.5623668037681941</v>
      </c>
      <c r="DG4021" s="81">
        <v>4.5623668037681941</v>
      </c>
      <c r="DH4021" s="81">
        <v>0</v>
      </c>
      <c r="DI4021" s="81">
        <v>0</v>
      </c>
      <c r="DJ4021" s="81">
        <v>2.1403660977064369E-10</v>
      </c>
      <c r="DL4021" s="81">
        <v>0</v>
      </c>
      <c r="DM4021" s="81">
        <v>9.7651352320867179E-10</v>
      </c>
      <c r="DN4021" s="81">
        <v>9.7651352320867179E-10</v>
      </c>
      <c r="DO4021" s="81">
        <v>0</v>
      </c>
      <c r="DP4021" s="81">
        <v>9.7651352320867179E-10</v>
      </c>
      <c r="DQ4021" s="81">
        <v>9.7651352320867179E-10</v>
      </c>
      <c r="DR4021" s="81">
        <v>0</v>
      </c>
      <c r="DS4021" s="81">
        <v>0</v>
      </c>
      <c r="DT4021" s="81">
        <v>0</v>
      </c>
      <c r="DU4021" s="81">
        <v>0</v>
      </c>
      <c r="DV4021" s="81">
        <v>0</v>
      </c>
      <c r="DW4021" s="81">
        <v>0</v>
      </c>
      <c r="GE4021" s="81" t="s">
        <v>449</v>
      </c>
      <c r="GF4021" s="81" t="s">
        <v>155</v>
      </c>
      <c r="GG4021" s="81" t="s">
        <v>481</v>
      </c>
      <c r="GH4021" s="81" t="s">
        <v>460</v>
      </c>
      <c r="GI4021" s="81">
        <v>2030</v>
      </c>
      <c r="GJ4021" s="81" t="s">
        <v>201</v>
      </c>
      <c r="GK4021" s="81">
        <v>3.9055083184886007E-2</v>
      </c>
      <c r="GL4021" s="81">
        <v>69.065405999999996</v>
      </c>
      <c r="GM4021" s="81">
        <v>2030</v>
      </c>
      <c r="GN4021" s="81" t="s">
        <v>173</v>
      </c>
      <c r="GO4021" s="81">
        <v>1.1148832299820636E-2</v>
      </c>
      <c r="GP4021" s="81">
        <v>10</v>
      </c>
      <c r="GQ4021" s="81">
        <v>0</v>
      </c>
      <c r="GR4021" s="81" t="s">
        <v>448</v>
      </c>
      <c r="GS4021" s="81">
        <v>0</v>
      </c>
      <c r="GT4021" s="81">
        <v>0</v>
      </c>
      <c r="GU4021" s="81">
        <v>1.1148832299820636E-2</v>
      </c>
      <c r="GV4021" s="81">
        <v>4.3541857288383892E-4</v>
      </c>
      <c r="GW4021" s="81">
        <v>1.1148832299820636E-2</v>
      </c>
      <c r="GX4021" s="81">
        <v>4.3541857288383892E-4</v>
      </c>
      <c r="GY4021" s="81">
        <v>1.1148832299820636E-2</v>
      </c>
      <c r="GZ4021" s="81">
        <v>4.3541857288383892E-4</v>
      </c>
    </row>
    <row r="4022" spans="98:208" x14ac:dyDescent="0.25">
      <c r="CT4022" s="81" t="s">
        <v>155</v>
      </c>
      <c r="CU4022" s="81" t="s">
        <v>478</v>
      </c>
      <c r="CV4022" s="81" t="s">
        <v>454</v>
      </c>
      <c r="CW4022" s="81">
        <v>2022</v>
      </c>
      <c r="CX4022" s="81">
        <v>0</v>
      </c>
      <c r="CY4022" s="81">
        <v>0</v>
      </c>
      <c r="CZ4022" s="81">
        <v>0</v>
      </c>
      <c r="DA4022" s="81">
        <v>0</v>
      </c>
      <c r="DB4022" s="81">
        <v>21083.842824224172</v>
      </c>
      <c r="DC4022" s="81">
        <v>409.22373582044048</v>
      </c>
      <c r="DD4022" s="81">
        <v>13469.087812377051</v>
      </c>
      <c r="DE4022" s="81">
        <v>7205.531276024366</v>
      </c>
      <c r="DF4022" s="81">
        <v>4.5623668037681941</v>
      </c>
      <c r="DG4022" s="81">
        <v>4.5623668037681941</v>
      </c>
      <c r="DH4022" s="81">
        <v>4.5623668037681941</v>
      </c>
      <c r="DI4022" s="81">
        <v>0</v>
      </c>
      <c r="DJ4022" s="81">
        <v>2.1403660977064369E-10</v>
      </c>
      <c r="DL4022" s="81">
        <v>0</v>
      </c>
      <c r="DM4022" s="81">
        <v>9.7651352320867179E-10</v>
      </c>
      <c r="DN4022" s="81">
        <v>9.7651352320867179E-10</v>
      </c>
      <c r="DO4022" s="81">
        <v>0</v>
      </c>
      <c r="DP4022" s="81">
        <v>9.7651352320867179E-10</v>
      </c>
      <c r="DQ4022" s="81">
        <v>9.7651352320867179E-10</v>
      </c>
      <c r="DR4022" s="81">
        <v>0</v>
      </c>
      <c r="DS4022" s="81">
        <v>9.7651352320867179E-10</v>
      </c>
      <c r="DT4022" s="81">
        <v>9.7651352320867179E-10</v>
      </c>
      <c r="DU4022" s="81">
        <v>0</v>
      </c>
      <c r="DV4022" s="81">
        <v>0</v>
      </c>
      <c r="DW4022" s="81">
        <v>0</v>
      </c>
      <c r="GE4022" s="81" t="s">
        <v>449</v>
      </c>
      <c r="GF4022" s="81" t="s">
        <v>155</v>
      </c>
      <c r="GG4022" s="81" t="s">
        <v>481</v>
      </c>
      <c r="GH4022" s="81" t="s">
        <v>460</v>
      </c>
      <c r="GI4022" s="81">
        <v>2031</v>
      </c>
      <c r="GJ4022" s="81" t="s">
        <v>201</v>
      </c>
      <c r="GK4022" s="81">
        <v>3.9055083184886007E-2</v>
      </c>
      <c r="GL4022" s="81">
        <v>69.065405999999996</v>
      </c>
      <c r="GM4022" s="81">
        <v>2031</v>
      </c>
      <c r="GN4022" s="81" t="s">
        <v>173</v>
      </c>
      <c r="GO4022" s="81">
        <v>1.1148832299820636E-2</v>
      </c>
      <c r="GP4022" s="81">
        <v>10</v>
      </c>
      <c r="GQ4022" s="81">
        <v>0</v>
      </c>
      <c r="GR4022" s="81" t="s">
        <v>448</v>
      </c>
      <c r="GS4022" s="81">
        <v>0</v>
      </c>
      <c r="GT4022" s="81">
        <v>0</v>
      </c>
      <c r="GU4022" s="81">
        <v>0</v>
      </c>
      <c r="GV4022" s="81">
        <v>0</v>
      </c>
      <c r="GW4022" s="81">
        <v>1.1148832299820636E-2</v>
      </c>
      <c r="GX4022" s="81">
        <v>4.3541857288383892E-4</v>
      </c>
      <c r="GY4022" s="81">
        <v>1.1148832299820636E-2</v>
      </c>
      <c r="GZ4022" s="81">
        <v>4.3541857288383892E-4</v>
      </c>
    </row>
    <row r="4023" spans="98:208" x14ac:dyDescent="0.25">
      <c r="CT4023" s="81" t="s">
        <v>155</v>
      </c>
      <c r="CU4023" s="81" t="s">
        <v>478</v>
      </c>
      <c r="CV4023" s="81" t="s">
        <v>454</v>
      </c>
      <c r="CW4023" s="81">
        <v>2023</v>
      </c>
      <c r="CX4023" s="81">
        <v>0</v>
      </c>
      <c r="CY4023" s="81">
        <v>0</v>
      </c>
      <c r="CZ4023" s="81">
        <v>0</v>
      </c>
      <c r="DA4023" s="81">
        <v>0</v>
      </c>
      <c r="DB4023" s="81">
        <v>21835.978114128469</v>
      </c>
      <c r="DC4023" s="81">
        <v>428.60232122030828</v>
      </c>
      <c r="DD4023" s="81">
        <v>13939.56097345679</v>
      </c>
      <c r="DE4023" s="81">
        <v>7467.8148194507376</v>
      </c>
      <c r="DF4023" s="81">
        <v>4.778415402599073</v>
      </c>
      <c r="DG4023" s="81">
        <v>4.778415402599073</v>
      </c>
      <c r="DH4023" s="81">
        <v>4.778415402599073</v>
      </c>
      <c r="DI4023" s="81">
        <v>4.778415402599073</v>
      </c>
      <c r="DJ4023" s="81">
        <v>2.1403660977064369E-10</v>
      </c>
      <c r="DL4023" s="81">
        <v>0</v>
      </c>
      <c r="DM4023" s="81">
        <v>1.022755832848131E-9</v>
      </c>
      <c r="DN4023" s="81">
        <v>1.022755832848131E-9</v>
      </c>
      <c r="DO4023" s="81">
        <v>0</v>
      </c>
      <c r="DP4023" s="81">
        <v>1.022755832848131E-9</v>
      </c>
      <c r="DQ4023" s="81">
        <v>1.022755832848131E-9</v>
      </c>
      <c r="DR4023" s="81">
        <v>0</v>
      </c>
      <c r="DS4023" s="81">
        <v>1.022755832848131E-9</v>
      </c>
      <c r="DT4023" s="81">
        <v>1.022755832848131E-9</v>
      </c>
      <c r="DU4023" s="81">
        <v>0</v>
      </c>
      <c r="DV4023" s="81">
        <v>1.022755832848131E-9</v>
      </c>
      <c r="DW4023" s="81">
        <v>1.022755832848131E-9</v>
      </c>
      <c r="GE4023" s="81" t="s">
        <v>449</v>
      </c>
      <c r="GF4023" s="81" t="s">
        <v>155</v>
      </c>
      <c r="GG4023" s="81" t="s">
        <v>481</v>
      </c>
      <c r="GH4023" s="81" t="s">
        <v>460</v>
      </c>
      <c r="GI4023" s="81">
        <v>2032</v>
      </c>
      <c r="GJ4023" s="81" t="s">
        <v>201</v>
      </c>
      <c r="GK4023" s="81">
        <v>3.9055083184886007E-2</v>
      </c>
      <c r="GL4023" s="81">
        <v>69.065405999999996</v>
      </c>
      <c r="GM4023" s="81">
        <v>2032</v>
      </c>
      <c r="GN4023" s="81" t="s">
        <v>173</v>
      </c>
      <c r="GO4023" s="81">
        <v>1.1148832299820636E-2</v>
      </c>
      <c r="GP4023" s="81">
        <v>10</v>
      </c>
      <c r="GQ4023" s="81">
        <v>0</v>
      </c>
      <c r="GR4023" s="81" t="s">
        <v>448</v>
      </c>
      <c r="GS4023" s="81">
        <v>0</v>
      </c>
      <c r="GT4023" s="81">
        <v>0</v>
      </c>
      <c r="GU4023" s="81">
        <v>0</v>
      </c>
      <c r="GV4023" s="81">
        <v>0</v>
      </c>
      <c r="GW4023" s="81">
        <v>0</v>
      </c>
      <c r="GX4023" s="81">
        <v>0</v>
      </c>
      <c r="GY4023" s="81">
        <v>1.1148832299820636E-2</v>
      </c>
      <c r="GZ4023" s="81">
        <v>4.3541857288383892E-4</v>
      </c>
    </row>
    <row r="4024" spans="98:208" x14ac:dyDescent="0.25">
      <c r="CT4024" s="81" t="s">
        <v>155</v>
      </c>
      <c r="CU4024" s="81" t="s">
        <v>478</v>
      </c>
      <c r="CV4024" s="81" t="s">
        <v>454</v>
      </c>
      <c r="CW4024" s="81">
        <v>2024</v>
      </c>
      <c r="CX4024" s="81">
        <v>0</v>
      </c>
      <c r="CY4024" s="81">
        <v>0</v>
      </c>
      <c r="CZ4024" s="81">
        <v>0</v>
      </c>
      <c r="DA4024" s="81">
        <v>0</v>
      </c>
      <c r="DB4024" s="81">
        <v>21835.978114128469</v>
      </c>
      <c r="DC4024" s="81">
        <v>428.60232122030828</v>
      </c>
      <c r="DD4024" s="81">
        <v>13939.56097345679</v>
      </c>
      <c r="DE4024" s="81">
        <v>7467.8148194507376</v>
      </c>
      <c r="DF4024" s="81">
        <v>4.778415402599073</v>
      </c>
      <c r="DG4024" s="81">
        <v>4.778415402599073</v>
      </c>
      <c r="DH4024" s="81">
        <v>4.778415402599073</v>
      </c>
      <c r="DI4024" s="81">
        <v>4.778415402599073</v>
      </c>
      <c r="DJ4024" s="81">
        <v>2.1403660977064369E-10</v>
      </c>
      <c r="DL4024" s="81">
        <v>0</v>
      </c>
      <c r="DM4024" s="81">
        <v>1.022755832848131E-9</v>
      </c>
      <c r="DN4024" s="81">
        <v>1.022755832848131E-9</v>
      </c>
      <c r="DO4024" s="81">
        <v>0</v>
      </c>
      <c r="DP4024" s="81">
        <v>1.022755832848131E-9</v>
      </c>
      <c r="DQ4024" s="81">
        <v>1.022755832848131E-9</v>
      </c>
      <c r="DR4024" s="81">
        <v>0</v>
      </c>
      <c r="DS4024" s="81">
        <v>1.022755832848131E-9</v>
      </c>
      <c r="DT4024" s="81">
        <v>1.022755832848131E-9</v>
      </c>
      <c r="DU4024" s="81">
        <v>0</v>
      </c>
      <c r="DV4024" s="81">
        <v>1.022755832848131E-9</v>
      </c>
      <c r="DW4024" s="81">
        <v>1.022755832848131E-9</v>
      </c>
      <c r="GE4024" s="81" t="s">
        <v>449</v>
      </c>
      <c r="GF4024" s="81" t="s">
        <v>155</v>
      </c>
      <c r="GG4024" s="81" t="s">
        <v>481</v>
      </c>
      <c r="GH4024" s="81" t="s">
        <v>461</v>
      </c>
      <c r="GI4024" s="81">
        <v>2021</v>
      </c>
      <c r="GJ4024" s="81" t="s">
        <v>201</v>
      </c>
      <c r="GK4024" s="81">
        <v>222.22942162783289</v>
      </c>
      <c r="GL4024" s="81">
        <v>69.065405999999996</v>
      </c>
      <c r="GM4024" s="81">
        <v>2021</v>
      </c>
      <c r="GN4024" s="81" t="s">
        <v>173</v>
      </c>
      <c r="GO4024" s="81">
        <v>1.1148832299820636E-2</v>
      </c>
      <c r="GP4024" s="81">
        <v>10</v>
      </c>
      <c r="GQ4024" s="81">
        <v>0</v>
      </c>
      <c r="GR4024" s="81" t="s">
        <v>448</v>
      </c>
      <c r="GS4024" s="81">
        <v>1.1148832299820636E-2</v>
      </c>
      <c r="GT4024" s="81">
        <v>2.477598553814842</v>
      </c>
      <c r="GU4024" s="81">
        <v>1.1148832299820636E-2</v>
      </c>
      <c r="GV4024" s="81">
        <v>2.477598553814842</v>
      </c>
      <c r="GW4024" s="81">
        <v>0</v>
      </c>
      <c r="GX4024" s="81">
        <v>0</v>
      </c>
      <c r="GY4024" s="81">
        <v>0</v>
      </c>
      <c r="GZ4024" s="81">
        <v>0</v>
      </c>
    </row>
    <row r="4025" spans="98:208" x14ac:dyDescent="0.25">
      <c r="CT4025" s="81" t="s">
        <v>155</v>
      </c>
      <c r="CU4025" s="81" t="s">
        <v>478</v>
      </c>
      <c r="CV4025" s="81" t="s">
        <v>454</v>
      </c>
      <c r="CW4025" s="81">
        <v>2025</v>
      </c>
      <c r="CX4025" s="81">
        <v>0</v>
      </c>
      <c r="CY4025" s="81">
        <v>0</v>
      </c>
      <c r="CZ4025" s="81">
        <v>0</v>
      </c>
      <c r="DA4025" s="81">
        <v>0</v>
      </c>
      <c r="DB4025" s="81">
        <v>21835.978114128469</v>
      </c>
      <c r="DC4025" s="81">
        <v>428.60232122030828</v>
      </c>
      <c r="DD4025" s="81">
        <v>13939.56097345679</v>
      </c>
      <c r="DE4025" s="81">
        <v>7467.8148194507376</v>
      </c>
      <c r="DF4025" s="81">
        <v>4.778415402599073</v>
      </c>
      <c r="DG4025" s="81">
        <v>4.778415402599073</v>
      </c>
      <c r="DH4025" s="81">
        <v>4.778415402599073</v>
      </c>
      <c r="DI4025" s="81">
        <v>4.778415402599073</v>
      </c>
      <c r="DJ4025" s="81">
        <v>2.1403660977064369E-10</v>
      </c>
      <c r="DL4025" s="81">
        <v>0</v>
      </c>
      <c r="DM4025" s="81">
        <v>1.022755832848131E-9</v>
      </c>
      <c r="DN4025" s="81">
        <v>1.022755832848131E-9</v>
      </c>
      <c r="DO4025" s="81">
        <v>0</v>
      </c>
      <c r="DP4025" s="81">
        <v>1.022755832848131E-9</v>
      </c>
      <c r="DQ4025" s="81">
        <v>1.022755832848131E-9</v>
      </c>
      <c r="DR4025" s="81">
        <v>0</v>
      </c>
      <c r="DS4025" s="81">
        <v>1.022755832848131E-9</v>
      </c>
      <c r="DT4025" s="81">
        <v>1.022755832848131E-9</v>
      </c>
      <c r="DU4025" s="81">
        <v>0</v>
      </c>
      <c r="DV4025" s="81">
        <v>1.022755832848131E-9</v>
      </c>
      <c r="DW4025" s="81">
        <v>1.022755832848131E-9</v>
      </c>
      <c r="GE4025" s="81" t="s">
        <v>449</v>
      </c>
      <c r="GF4025" s="81" t="s">
        <v>155</v>
      </c>
      <c r="GG4025" s="81" t="s">
        <v>481</v>
      </c>
      <c r="GH4025" s="81" t="s">
        <v>461</v>
      </c>
      <c r="GI4025" s="81">
        <v>2022</v>
      </c>
      <c r="GJ4025" s="81" t="s">
        <v>201</v>
      </c>
      <c r="GK4025" s="81">
        <v>222.22942162783289</v>
      </c>
      <c r="GL4025" s="81">
        <v>69.065405999999996</v>
      </c>
      <c r="GM4025" s="81">
        <v>2022</v>
      </c>
      <c r="GN4025" s="81" t="s">
        <v>173</v>
      </c>
      <c r="GO4025" s="81">
        <v>1.1148832299820636E-2</v>
      </c>
      <c r="GP4025" s="81">
        <v>10</v>
      </c>
      <c r="GQ4025" s="81">
        <v>0</v>
      </c>
      <c r="GR4025" s="81" t="s">
        <v>448</v>
      </c>
      <c r="GS4025" s="81">
        <v>1.1148832299820636E-2</v>
      </c>
      <c r="GT4025" s="81">
        <v>2.477598553814842</v>
      </c>
      <c r="GU4025" s="81">
        <v>1.1148832299820636E-2</v>
      </c>
      <c r="GV4025" s="81">
        <v>2.477598553814842</v>
      </c>
      <c r="GW4025" s="81">
        <v>1.1148832299820636E-2</v>
      </c>
      <c r="GX4025" s="81">
        <v>2.477598553814842</v>
      </c>
      <c r="GY4025" s="81">
        <v>0</v>
      </c>
      <c r="GZ4025" s="81">
        <v>0</v>
      </c>
    </row>
    <row r="4026" spans="98:208" x14ac:dyDescent="0.25">
      <c r="CT4026" s="81" t="s">
        <v>155</v>
      </c>
      <c r="CU4026" s="81" t="s">
        <v>478</v>
      </c>
      <c r="CV4026" s="81" t="s">
        <v>454</v>
      </c>
      <c r="CW4026" s="81">
        <v>2026</v>
      </c>
      <c r="CX4026" s="81">
        <v>0</v>
      </c>
      <c r="CY4026" s="81">
        <v>0</v>
      </c>
      <c r="CZ4026" s="81">
        <v>0</v>
      </c>
      <c r="DA4026" s="81">
        <v>0</v>
      </c>
      <c r="DB4026" s="81">
        <v>21835.978114128469</v>
      </c>
      <c r="DC4026" s="81">
        <v>428.60232122030828</v>
      </c>
      <c r="DD4026" s="81">
        <v>13939.56097345679</v>
      </c>
      <c r="DE4026" s="81">
        <v>7467.8148194507376</v>
      </c>
      <c r="DF4026" s="81">
        <v>4.778415402599073</v>
      </c>
      <c r="DG4026" s="81">
        <v>4.778415402599073</v>
      </c>
      <c r="DH4026" s="81">
        <v>4.778415402599073</v>
      </c>
      <c r="DI4026" s="81">
        <v>4.778415402599073</v>
      </c>
      <c r="DJ4026" s="81">
        <v>2.1403660977064369E-10</v>
      </c>
      <c r="DL4026" s="81">
        <v>0</v>
      </c>
      <c r="DM4026" s="81">
        <v>1.022755832848131E-9</v>
      </c>
      <c r="DN4026" s="81">
        <v>1.022755832848131E-9</v>
      </c>
      <c r="DO4026" s="81">
        <v>0</v>
      </c>
      <c r="DP4026" s="81">
        <v>1.022755832848131E-9</v>
      </c>
      <c r="DQ4026" s="81">
        <v>1.022755832848131E-9</v>
      </c>
      <c r="DR4026" s="81">
        <v>0</v>
      </c>
      <c r="DS4026" s="81">
        <v>1.022755832848131E-9</v>
      </c>
      <c r="DT4026" s="81">
        <v>1.022755832848131E-9</v>
      </c>
      <c r="DU4026" s="81">
        <v>0</v>
      </c>
      <c r="DV4026" s="81">
        <v>1.022755832848131E-9</v>
      </c>
      <c r="DW4026" s="81">
        <v>1.022755832848131E-9</v>
      </c>
      <c r="GE4026" s="81" t="s">
        <v>449</v>
      </c>
      <c r="GF4026" s="81" t="s">
        <v>155</v>
      </c>
      <c r="GG4026" s="81" t="s">
        <v>481</v>
      </c>
      <c r="GH4026" s="81" t="s">
        <v>461</v>
      </c>
      <c r="GI4026" s="81">
        <v>2023</v>
      </c>
      <c r="GJ4026" s="81" t="s">
        <v>201</v>
      </c>
      <c r="GK4026" s="81">
        <v>233.23007680794171</v>
      </c>
      <c r="GL4026" s="81">
        <v>69.065405999999996</v>
      </c>
      <c r="GM4026" s="81">
        <v>2023</v>
      </c>
      <c r="GN4026" s="81" t="s">
        <v>173</v>
      </c>
      <c r="GO4026" s="81">
        <v>1.1148832299820636E-2</v>
      </c>
      <c r="GP4026" s="81">
        <v>10</v>
      </c>
      <c r="GQ4026" s="81">
        <v>0</v>
      </c>
      <c r="GR4026" s="81" t="s">
        <v>448</v>
      </c>
      <c r="GS4026" s="81">
        <v>1.1148832299820636E-2</v>
      </c>
      <c r="GT4026" s="81">
        <v>2.6002430136060286</v>
      </c>
      <c r="GU4026" s="81">
        <v>1.1148832299820636E-2</v>
      </c>
      <c r="GV4026" s="81">
        <v>2.6002430136060286</v>
      </c>
      <c r="GW4026" s="81">
        <v>1.1148832299820636E-2</v>
      </c>
      <c r="GX4026" s="81">
        <v>2.6002430136060286</v>
      </c>
      <c r="GY4026" s="81">
        <v>1.1148832299820636E-2</v>
      </c>
      <c r="GZ4026" s="81">
        <v>2.6002430136060286</v>
      </c>
    </row>
    <row r="4027" spans="98:208" x14ac:dyDescent="0.25">
      <c r="CT4027" s="81" t="s">
        <v>155</v>
      </c>
      <c r="CU4027" s="81" t="s">
        <v>478</v>
      </c>
      <c r="CV4027" s="81" t="s">
        <v>454</v>
      </c>
      <c r="CW4027" s="81">
        <v>2027</v>
      </c>
      <c r="CX4027" s="81">
        <v>0</v>
      </c>
      <c r="CY4027" s="81">
        <v>0</v>
      </c>
      <c r="CZ4027" s="81">
        <v>0</v>
      </c>
      <c r="DA4027" s="81">
        <v>0</v>
      </c>
      <c r="DB4027" s="81">
        <v>21835.978114128469</v>
      </c>
      <c r="DC4027" s="81">
        <v>428.60232122030828</v>
      </c>
      <c r="DD4027" s="81">
        <v>13939.56097345679</v>
      </c>
      <c r="DE4027" s="81">
        <v>7467.8148194507376</v>
      </c>
      <c r="DF4027" s="81">
        <v>4.778415402599073</v>
      </c>
      <c r="DG4027" s="81">
        <v>4.778415402599073</v>
      </c>
      <c r="DH4027" s="81">
        <v>4.778415402599073</v>
      </c>
      <c r="DI4027" s="81">
        <v>4.778415402599073</v>
      </c>
      <c r="DJ4027" s="81">
        <v>2.1403660977064369E-10</v>
      </c>
      <c r="DL4027" s="81">
        <v>0</v>
      </c>
      <c r="DM4027" s="81">
        <v>1.022755832848131E-9</v>
      </c>
      <c r="DN4027" s="81">
        <v>1.022755832848131E-9</v>
      </c>
      <c r="DO4027" s="81">
        <v>0</v>
      </c>
      <c r="DP4027" s="81">
        <v>1.022755832848131E-9</v>
      </c>
      <c r="DQ4027" s="81">
        <v>1.022755832848131E-9</v>
      </c>
      <c r="DR4027" s="81">
        <v>0</v>
      </c>
      <c r="DS4027" s="81">
        <v>1.022755832848131E-9</v>
      </c>
      <c r="DT4027" s="81">
        <v>1.022755832848131E-9</v>
      </c>
      <c r="DU4027" s="81">
        <v>0</v>
      </c>
      <c r="DV4027" s="81">
        <v>1.022755832848131E-9</v>
      </c>
      <c r="DW4027" s="81">
        <v>1.022755832848131E-9</v>
      </c>
      <c r="GE4027" s="81" t="s">
        <v>449</v>
      </c>
      <c r="GF4027" s="81" t="s">
        <v>155</v>
      </c>
      <c r="GG4027" s="81" t="s">
        <v>481</v>
      </c>
      <c r="GH4027" s="81" t="s">
        <v>461</v>
      </c>
      <c r="GI4027" s="81">
        <v>2024</v>
      </c>
      <c r="GJ4027" s="81" t="s">
        <v>201</v>
      </c>
      <c r="GK4027" s="81">
        <v>233.23007680794171</v>
      </c>
      <c r="GL4027" s="81">
        <v>69.065405999999996</v>
      </c>
      <c r="GM4027" s="81">
        <v>2024</v>
      </c>
      <c r="GN4027" s="81" t="s">
        <v>173</v>
      </c>
      <c r="GO4027" s="81">
        <v>1.1148832299820636E-2</v>
      </c>
      <c r="GP4027" s="81">
        <v>10</v>
      </c>
      <c r="GQ4027" s="81">
        <v>0</v>
      </c>
      <c r="GR4027" s="81" t="s">
        <v>448</v>
      </c>
      <c r="GS4027" s="81">
        <v>1.1148832299820636E-2</v>
      </c>
      <c r="GT4027" s="81">
        <v>2.6002430136060286</v>
      </c>
      <c r="GU4027" s="81">
        <v>1.1148832299820636E-2</v>
      </c>
      <c r="GV4027" s="81">
        <v>2.6002430136060286</v>
      </c>
      <c r="GW4027" s="81">
        <v>1.1148832299820636E-2</v>
      </c>
      <c r="GX4027" s="81">
        <v>2.6002430136060286</v>
      </c>
      <c r="GY4027" s="81">
        <v>1.1148832299820636E-2</v>
      </c>
      <c r="GZ4027" s="81">
        <v>2.6002430136060286</v>
      </c>
    </row>
    <row r="4028" spans="98:208" x14ac:dyDescent="0.25">
      <c r="CT4028" s="81" t="s">
        <v>155</v>
      </c>
      <c r="CU4028" s="81" t="s">
        <v>478</v>
      </c>
      <c r="CV4028" s="81" t="s">
        <v>454</v>
      </c>
      <c r="CW4028" s="81">
        <v>2028</v>
      </c>
      <c r="CX4028" s="81">
        <v>0</v>
      </c>
      <c r="CY4028" s="81">
        <v>0</v>
      </c>
      <c r="CZ4028" s="81">
        <v>0</v>
      </c>
      <c r="DA4028" s="81">
        <v>0</v>
      </c>
      <c r="DB4028" s="81">
        <v>22783.187028906719</v>
      </c>
      <c r="DC4028" s="81">
        <v>453.26096055717272</v>
      </c>
      <c r="DD4028" s="81">
        <v>14531.33568557087</v>
      </c>
      <c r="DE4028" s="81">
        <v>7798.590382777631</v>
      </c>
      <c r="DF4028" s="81">
        <v>5.053330437307535</v>
      </c>
      <c r="DG4028" s="81">
        <v>5.053330437307535</v>
      </c>
      <c r="DH4028" s="81">
        <v>5.053330437307535</v>
      </c>
      <c r="DI4028" s="81">
        <v>5.053330437307535</v>
      </c>
      <c r="DJ4028" s="81">
        <v>2.1403660977064369E-10</v>
      </c>
      <c r="DL4028" s="81">
        <v>0</v>
      </c>
      <c r="DM4028" s="81">
        <v>1.0815977148521091E-9</v>
      </c>
      <c r="DN4028" s="81">
        <v>1.0815977148521091E-9</v>
      </c>
      <c r="DO4028" s="81">
        <v>0</v>
      </c>
      <c r="DP4028" s="81">
        <v>1.0815977148521091E-9</v>
      </c>
      <c r="DQ4028" s="81">
        <v>1.0815977148521091E-9</v>
      </c>
      <c r="DR4028" s="81">
        <v>0</v>
      </c>
      <c r="DS4028" s="81">
        <v>1.0815977148521091E-9</v>
      </c>
      <c r="DT4028" s="81">
        <v>1.0815977148521091E-9</v>
      </c>
      <c r="DU4028" s="81">
        <v>0</v>
      </c>
      <c r="DV4028" s="81">
        <v>1.0815977148521091E-9</v>
      </c>
      <c r="DW4028" s="81">
        <v>1.0815977148521091E-9</v>
      </c>
      <c r="GE4028" s="81" t="s">
        <v>449</v>
      </c>
      <c r="GF4028" s="81" t="s">
        <v>155</v>
      </c>
      <c r="GG4028" s="81" t="s">
        <v>481</v>
      </c>
      <c r="GH4028" s="81" t="s">
        <v>461</v>
      </c>
      <c r="GI4028" s="81">
        <v>2025</v>
      </c>
      <c r="GJ4028" s="81" t="s">
        <v>201</v>
      </c>
      <c r="GK4028" s="81">
        <v>233.23007680794171</v>
      </c>
      <c r="GL4028" s="81">
        <v>69.065405999999996</v>
      </c>
      <c r="GM4028" s="81">
        <v>2025</v>
      </c>
      <c r="GN4028" s="81" t="s">
        <v>173</v>
      </c>
      <c r="GO4028" s="81">
        <v>1.1148832299820636E-2</v>
      </c>
      <c r="GP4028" s="81">
        <v>10</v>
      </c>
      <c r="GQ4028" s="81">
        <v>0</v>
      </c>
      <c r="GR4028" s="81" t="s">
        <v>448</v>
      </c>
      <c r="GS4028" s="81">
        <v>1.1148832299820636E-2</v>
      </c>
      <c r="GT4028" s="81">
        <v>2.6002430136060286</v>
      </c>
      <c r="GU4028" s="81">
        <v>1.1148832299820636E-2</v>
      </c>
      <c r="GV4028" s="81">
        <v>2.6002430136060286</v>
      </c>
      <c r="GW4028" s="81">
        <v>1.1148832299820636E-2</v>
      </c>
      <c r="GX4028" s="81">
        <v>2.6002430136060286</v>
      </c>
      <c r="GY4028" s="81">
        <v>1.1148832299820636E-2</v>
      </c>
      <c r="GZ4028" s="81">
        <v>2.6002430136060286</v>
      </c>
    </row>
    <row r="4029" spans="98:208" x14ac:dyDescent="0.25">
      <c r="CT4029" s="81" t="s">
        <v>155</v>
      </c>
      <c r="CU4029" s="81" t="s">
        <v>478</v>
      </c>
      <c r="CV4029" s="81" t="s">
        <v>454</v>
      </c>
      <c r="CW4029" s="81">
        <v>2029</v>
      </c>
      <c r="CX4029" s="81">
        <v>0</v>
      </c>
      <c r="CY4029" s="81">
        <v>0</v>
      </c>
      <c r="CZ4029" s="81">
        <v>0</v>
      </c>
      <c r="DA4029" s="81">
        <v>0</v>
      </c>
      <c r="DB4029" s="81">
        <v>22783.187028906719</v>
      </c>
      <c r="DC4029" s="81">
        <v>453.26096055717272</v>
      </c>
      <c r="DD4029" s="81">
        <v>14531.33568557087</v>
      </c>
      <c r="DE4029" s="81">
        <v>7798.590382777631</v>
      </c>
      <c r="DF4029" s="81">
        <v>5.053330437307535</v>
      </c>
      <c r="DG4029" s="81">
        <v>5.053330437307535</v>
      </c>
      <c r="DH4029" s="81">
        <v>5.053330437307535</v>
      </c>
      <c r="DI4029" s="81">
        <v>5.053330437307535</v>
      </c>
      <c r="DJ4029" s="81">
        <v>2.1403660977064369E-10</v>
      </c>
      <c r="DL4029" s="81">
        <v>0</v>
      </c>
      <c r="DM4029" s="81">
        <v>1.0815977148521091E-9</v>
      </c>
      <c r="DN4029" s="81">
        <v>1.0815977148521091E-9</v>
      </c>
      <c r="DO4029" s="81">
        <v>0</v>
      </c>
      <c r="DP4029" s="81">
        <v>1.0815977148521091E-9</v>
      </c>
      <c r="DQ4029" s="81">
        <v>1.0815977148521091E-9</v>
      </c>
      <c r="DR4029" s="81">
        <v>0</v>
      </c>
      <c r="DS4029" s="81">
        <v>1.0815977148521091E-9</v>
      </c>
      <c r="DT4029" s="81">
        <v>1.0815977148521091E-9</v>
      </c>
      <c r="DU4029" s="81">
        <v>0</v>
      </c>
      <c r="DV4029" s="81">
        <v>1.0815977148521091E-9</v>
      </c>
      <c r="DW4029" s="81">
        <v>1.0815977148521091E-9</v>
      </c>
      <c r="GE4029" s="81" t="s">
        <v>449</v>
      </c>
      <c r="GF4029" s="81" t="s">
        <v>155</v>
      </c>
      <c r="GG4029" s="81" t="s">
        <v>481</v>
      </c>
      <c r="GH4029" s="81" t="s">
        <v>461</v>
      </c>
      <c r="GI4029" s="81">
        <v>2026</v>
      </c>
      <c r="GJ4029" s="81" t="s">
        <v>201</v>
      </c>
      <c r="GK4029" s="81">
        <v>233.23007680794171</v>
      </c>
      <c r="GL4029" s="81">
        <v>69.065405999999996</v>
      </c>
      <c r="GM4029" s="81">
        <v>2026</v>
      </c>
      <c r="GN4029" s="81" t="s">
        <v>173</v>
      </c>
      <c r="GO4029" s="81">
        <v>1.1148832299820636E-2</v>
      </c>
      <c r="GP4029" s="81">
        <v>10</v>
      </c>
      <c r="GQ4029" s="81">
        <v>0</v>
      </c>
      <c r="GR4029" s="81" t="s">
        <v>448</v>
      </c>
      <c r="GS4029" s="81">
        <v>1.1148832299820636E-2</v>
      </c>
      <c r="GT4029" s="81">
        <v>2.6002430136060286</v>
      </c>
      <c r="GU4029" s="81">
        <v>1.1148832299820636E-2</v>
      </c>
      <c r="GV4029" s="81">
        <v>2.6002430136060286</v>
      </c>
      <c r="GW4029" s="81">
        <v>1.1148832299820636E-2</v>
      </c>
      <c r="GX4029" s="81">
        <v>2.6002430136060286</v>
      </c>
      <c r="GY4029" s="81">
        <v>1.1148832299820636E-2</v>
      </c>
      <c r="GZ4029" s="81">
        <v>2.6002430136060286</v>
      </c>
    </row>
    <row r="4030" spans="98:208" x14ac:dyDescent="0.25">
      <c r="CT4030" s="81" t="s">
        <v>155</v>
      </c>
      <c r="CU4030" s="81" t="s">
        <v>478</v>
      </c>
      <c r="CV4030" s="81" t="s">
        <v>454</v>
      </c>
      <c r="CW4030" s="81">
        <v>2030</v>
      </c>
      <c r="CX4030" s="81">
        <v>0</v>
      </c>
      <c r="CY4030" s="81">
        <v>0</v>
      </c>
      <c r="CZ4030" s="81">
        <v>0</v>
      </c>
      <c r="DA4030" s="81">
        <v>0</v>
      </c>
      <c r="DB4030" s="81">
        <v>22783.187028906719</v>
      </c>
      <c r="DC4030" s="81">
        <v>453.26096055717272</v>
      </c>
      <c r="DD4030" s="81">
        <v>14531.33568557087</v>
      </c>
      <c r="DE4030" s="81">
        <v>7798.590382777631</v>
      </c>
      <c r="DF4030" s="81">
        <v>0</v>
      </c>
      <c r="DG4030" s="81">
        <v>5.053330437307535</v>
      </c>
      <c r="DH4030" s="81">
        <v>5.053330437307535</v>
      </c>
      <c r="DI4030" s="81">
        <v>5.053330437307535</v>
      </c>
      <c r="DJ4030" s="81">
        <v>2.1403660977064369E-10</v>
      </c>
      <c r="DL4030" s="81">
        <v>0</v>
      </c>
      <c r="DM4030" s="81">
        <v>0</v>
      </c>
      <c r="DN4030" s="81">
        <v>0</v>
      </c>
      <c r="DO4030" s="81">
        <v>0</v>
      </c>
      <c r="DP4030" s="81">
        <v>1.0815977148521091E-9</v>
      </c>
      <c r="DQ4030" s="81">
        <v>1.0815977148521091E-9</v>
      </c>
      <c r="DR4030" s="81">
        <v>0</v>
      </c>
      <c r="DS4030" s="81">
        <v>1.0815977148521091E-9</v>
      </c>
      <c r="DT4030" s="81">
        <v>1.0815977148521091E-9</v>
      </c>
      <c r="DU4030" s="81">
        <v>0</v>
      </c>
      <c r="DV4030" s="81">
        <v>1.0815977148521091E-9</v>
      </c>
      <c r="DW4030" s="81">
        <v>1.0815977148521091E-9</v>
      </c>
      <c r="GE4030" s="81" t="s">
        <v>449</v>
      </c>
      <c r="GF4030" s="81" t="s">
        <v>155</v>
      </c>
      <c r="GG4030" s="81" t="s">
        <v>481</v>
      </c>
      <c r="GH4030" s="81" t="s">
        <v>461</v>
      </c>
      <c r="GI4030" s="81">
        <v>2027</v>
      </c>
      <c r="GJ4030" s="81" t="s">
        <v>201</v>
      </c>
      <c r="GK4030" s="81">
        <v>233.23007680794171</v>
      </c>
      <c r="GL4030" s="81">
        <v>69.065405999999996</v>
      </c>
      <c r="GM4030" s="81">
        <v>2027</v>
      </c>
      <c r="GN4030" s="81" t="s">
        <v>173</v>
      </c>
      <c r="GO4030" s="81">
        <v>1.1148832299820636E-2</v>
      </c>
      <c r="GP4030" s="81">
        <v>10</v>
      </c>
      <c r="GQ4030" s="81">
        <v>0</v>
      </c>
      <c r="GR4030" s="81" t="s">
        <v>448</v>
      </c>
      <c r="GS4030" s="81">
        <v>1.1148832299820636E-2</v>
      </c>
      <c r="GT4030" s="81">
        <v>2.6002430136060286</v>
      </c>
      <c r="GU4030" s="81">
        <v>1.1148832299820636E-2</v>
      </c>
      <c r="GV4030" s="81">
        <v>2.6002430136060286</v>
      </c>
      <c r="GW4030" s="81">
        <v>1.1148832299820636E-2</v>
      </c>
      <c r="GX4030" s="81">
        <v>2.6002430136060286</v>
      </c>
      <c r="GY4030" s="81">
        <v>1.1148832299820636E-2</v>
      </c>
      <c r="GZ4030" s="81">
        <v>2.6002430136060286</v>
      </c>
    </row>
    <row r="4031" spans="98:208" x14ac:dyDescent="0.25">
      <c r="CT4031" s="81" t="s">
        <v>155</v>
      </c>
      <c r="CU4031" s="81" t="s">
        <v>478</v>
      </c>
      <c r="CV4031" s="81" t="s">
        <v>454</v>
      </c>
      <c r="CW4031" s="81">
        <v>2031</v>
      </c>
      <c r="CX4031" s="81">
        <v>0</v>
      </c>
      <c r="CY4031" s="81">
        <v>0</v>
      </c>
      <c r="CZ4031" s="81">
        <v>0</v>
      </c>
      <c r="DA4031" s="81">
        <v>0</v>
      </c>
      <c r="DB4031" s="81">
        <v>22783.187028906719</v>
      </c>
      <c r="DC4031" s="81">
        <v>453.26096055717272</v>
      </c>
      <c r="DD4031" s="81">
        <v>14531.33568557087</v>
      </c>
      <c r="DE4031" s="81">
        <v>7798.590382777631</v>
      </c>
      <c r="DF4031" s="81">
        <v>0</v>
      </c>
      <c r="DG4031" s="81">
        <v>0</v>
      </c>
      <c r="DH4031" s="81">
        <v>5.053330437307535</v>
      </c>
      <c r="DI4031" s="81">
        <v>5.053330437307535</v>
      </c>
      <c r="DJ4031" s="81">
        <v>2.1403660977064369E-10</v>
      </c>
      <c r="DL4031" s="81">
        <v>0</v>
      </c>
      <c r="DM4031" s="81">
        <v>0</v>
      </c>
      <c r="DN4031" s="81">
        <v>0</v>
      </c>
      <c r="DO4031" s="81">
        <v>0</v>
      </c>
      <c r="DP4031" s="81">
        <v>0</v>
      </c>
      <c r="DQ4031" s="81">
        <v>0</v>
      </c>
      <c r="DR4031" s="81">
        <v>0</v>
      </c>
      <c r="DS4031" s="81">
        <v>1.0815977148521091E-9</v>
      </c>
      <c r="DT4031" s="81">
        <v>1.0815977148521091E-9</v>
      </c>
      <c r="DU4031" s="81">
        <v>0</v>
      </c>
      <c r="DV4031" s="81">
        <v>1.0815977148521091E-9</v>
      </c>
      <c r="DW4031" s="81">
        <v>1.0815977148521091E-9</v>
      </c>
      <c r="GE4031" s="81" t="s">
        <v>449</v>
      </c>
      <c r="GF4031" s="81" t="s">
        <v>155</v>
      </c>
      <c r="GG4031" s="81" t="s">
        <v>481</v>
      </c>
      <c r="GH4031" s="81" t="s">
        <v>461</v>
      </c>
      <c r="GI4031" s="81">
        <v>2028</v>
      </c>
      <c r="GJ4031" s="81" t="s">
        <v>201</v>
      </c>
      <c r="GK4031" s="81">
        <v>247.27299216494961</v>
      </c>
      <c r="GL4031" s="81">
        <v>69.065405999999996</v>
      </c>
      <c r="GM4031" s="81">
        <v>2028</v>
      </c>
      <c r="GN4031" s="81" t="s">
        <v>173</v>
      </c>
      <c r="GO4031" s="81">
        <v>1.1148832299820636E-2</v>
      </c>
      <c r="GP4031" s="81">
        <v>10</v>
      </c>
      <c r="GQ4031" s="81">
        <v>0</v>
      </c>
      <c r="GR4031" s="81" t="s">
        <v>448</v>
      </c>
      <c r="GS4031" s="81">
        <v>1.1148832299820636E-2</v>
      </c>
      <c r="GT4031" s="81">
        <v>2.7568051219218854</v>
      </c>
      <c r="GU4031" s="81">
        <v>1.1148832299820636E-2</v>
      </c>
      <c r="GV4031" s="81">
        <v>2.7568051219218854</v>
      </c>
      <c r="GW4031" s="81">
        <v>1.1148832299820636E-2</v>
      </c>
      <c r="GX4031" s="81">
        <v>2.7568051219218854</v>
      </c>
      <c r="GY4031" s="81">
        <v>1.1148832299820636E-2</v>
      </c>
      <c r="GZ4031" s="81">
        <v>2.7568051219218854</v>
      </c>
    </row>
    <row r="4032" spans="98:208" x14ac:dyDescent="0.25">
      <c r="CT4032" s="81" t="s">
        <v>155</v>
      </c>
      <c r="CU4032" s="81" t="s">
        <v>478</v>
      </c>
      <c r="CV4032" s="81" t="s">
        <v>454</v>
      </c>
      <c r="CW4032" s="81">
        <v>2032</v>
      </c>
      <c r="CX4032" s="81">
        <v>0</v>
      </c>
      <c r="CY4032" s="81">
        <v>0</v>
      </c>
      <c r="CZ4032" s="81">
        <v>0</v>
      </c>
      <c r="DA4032" s="81">
        <v>0</v>
      </c>
      <c r="DB4032" s="81">
        <v>22783.187028906719</v>
      </c>
      <c r="DC4032" s="81">
        <v>453.26096055717272</v>
      </c>
      <c r="DD4032" s="81">
        <v>14531.33568557087</v>
      </c>
      <c r="DE4032" s="81">
        <v>7798.590382777631</v>
      </c>
      <c r="DF4032" s="81">
        <v>0</v>
      </c>
      <c r="DG4032" s="81">
        <v>0</v>
      </c>
      <c r="DH4032" s="81">
        <v>0</v>
      </c>
      <c r="DI4032" s="81">
        <v>5.053330437307535</v>
      </c>
      <c r="DJ4032" s="81">
        <v>2.1403660977064369E-10</v>
      </c>
      <c r="DL4032" s="81">
        <v>0</v>
      </c>
      <c r="DM4032" s="81">
        <v>0</v>
      </c>
      <c r="DN4032" s="81">
        <v>0</v>
      </c>
      <c r="DO4032" s="81">
        <v>0</v>
      </c>
      <c r="DP4032" s="81">
        <v>0</v>
      </c>
      <c r="DQ4032" s="81">
        <v>0</v>
      </c>
      <c r="DR4032" s="81">
        <v>0</v>
      </c>
      <c r="DS4032" s="81">
        <v>0</v>
      </c>
      <c r="DT4032" s="81">
        <v>0</v>
      </c>
      <c r="DU4032" s="81">
        <v>0</v>
      </c>
      <c r="DV4032" s="81">
        <v>1.0815977148521091E-9</v>
      </c>
      <c r="DW4032" s="81">
        <v>1.0815977148521091E-9</v>
      </c>
      <c r="GE4032" s="81" t="s">
        <v>449</v>
      </c>
      <c r="GF4032" s="81" t="s">
        <v>155</v>
      </c>
      <c r="GG4032" s="81" t="s">
        <v>481</v>
      </c>
      <c r="GH4032" s="81" t="s">
        <v>461</v>
      </c>
      <c r="GI4032" s="81">
        <v>2029</v>
      </c>
      <c r="GJ4032" s="81" t="s">
        <v>201</v>
      </c>
      <c r="GK4032" s="81">
        <v>247.27299216494961</v>
      </c>
      <c r="GL4032" s="81">
        <v>69.065405999999996</v>
      </c>
      <c r="GM4032" s="81">
        <v>2029</v>
      </c>
      <c r="GN4032" s="81" t="s">
        <v>173</v>
      </c>
      <c r="GO4032" s="81">
        <v>1.1148832299820636E-2</v>
      </c>
      <c r="GP4032" s="81">
        <v>10</v>
      </c>
      <c r="GQ4032" s="81">
        <v>0</v>
      </c>
      <c r="GR4032" s="81" t="s">
        <v>448</v>
      </c>
      <c r="GS4032" s="81">
        <v>1.1148832299820636E-2</v>
      </c>
      <c r="GT4032" s="81">
        <v>2.7568051219218854</v>
      </c>
      <c r="GU4032" s="81">
        <v>1.1148832299820636E-2</v>
      </c>
      <c r="GV4032" s="81">
        <v>2.7568051219218854</v>
      </c>
      <c r="GW4032" s="81">
        <v>1.1148832299820636E-2</v>
      </c>
      <c r="GX4032" s="81">
        <v>2.7568051219218854</v>
      </c>
      <c r="GY4032" s="81">
        <v>1.1148832299820636E-2</v>
      </c>
      <c r="GZ4032" s="81">
        <v>2.7568051219218854</v>
      </c>
    </row>
    <row r="4033" spans="98:208" x14ac:dyDescent="0.25">
      <c r="CT4033" s="81" t="s">
        <v>155</v>
      </c>
      <c r="CU4033" s="81" t="s">
        <v>478</v>
      </c>
      <c r="CV4033" s="81" t="s">
        <v>455</v>
      </c>
      <c r="CW4033" s="81">
        <v>2020</v>
      </c>
      <c r="CX4033" s="81">
        <v>0</v>
      </c>
      <c r="CY4033" s="81">
        <v>0</v>
      </c>
      <c r="CZ4033" s="81">
        <v>0</v>
      </c>
      <c r="DA4033" s="81">
        <v>0</v>
      </c>
      <c r="DB4033" s="81">
        <v>21083.842824224452</v>
      </c>
      <c r="DC4033" s="81">
        <v>409.22373582039609</v>
      </c>
      <c r="DD4033" s="81">
        <v>13469.087812378701</v>
      </c>
      <c r="DE4033" s="81">
        <v>7205.5312760252637</v>
      </c>
      <c r="DF4033" s="81">
        <v>4.5623668037676985</v>
      </c>
      <c r="DG4033" s="81">
        <v>0</v>
      </c>
      <c r="DH4033" s="81">
        <v>0</v>
      </c>
      <c r="DI4033" s="81">
        <v>0</v>
      </c>
      <c r="DJ4033" s="81">
        <v>9.2311390148926223E-9</v>
      </c>
      <c r="DL4033" s="81">
        <v>0</v>
      </c>
      <c r="DM4033" s="81">
        <v>4.2115842202510954E-8</v>
      </c>
      <c r="DN4033" s="81">
        <v>4.2115842202510954E-8</v>
      </c>
      <c r="DO4033" s="81">
        <v>0</v>
      </c>
      <c r="DP4033" s="81">
        <v>0</v>
      </c>
      <c r="DQ4033" s="81">
        <v>0</v>
      </c>
      <c r="DR4033" s="81">
        <v>0</v>
      </c>
      <c r="DS4033" s="81">
        <v>0</v>
      </c>
      <c r="DT4033" s="81">
        <v>0</v>
      </c>
      <c r="DU4033" s="81">
        <v>0</v>
      </c>
      <c r="DV4033" s="81">
        <v>0</v>
      </c>
      <c r="DW4033" s="81">
        <v>0</v>
      </c>
      <c r="GE4033" s="81" t="s">
        <v>449</v>
      </c>
      <c r="GF4033" s="81" t="s">
        <v>155</v>
      </c>
      <c r="GG4033" s="81" t="s">
        <v>481</v>
      </c>
      <c r="GH4033" s="81" t="s">
        <v>461</v>
      </c>
      <c r="GI4033" s="81">
        <v>2030</v>
      </c>
      <c r="GJ4033" s="81" t="s">
        <v>201</v>
      </c>
      <c r="GK4033" s="81">
        <v>247.27299216494961</v>
      </c>
      <c r="GL4033" s="81">
        <v>69.065405999999996</v>
      </c>
      <c r="GM4033" s="81">
        <v>2030</v>
      </c>
      <c r="GN4033" s="81" t="s">
        <v>173</v>
      </c>
      <c r="GO4033" s="81">
        <v>1.1148832299820636E-2</v>
      </c>
      <c r="GP4033" s="81">
        <v>10</v>
      </c>
      <c r="GQ4033" s="81">
        <v>0</v>
      </c>
      <c r="GR4033" s="81" t="s">
        <v>448</v>
      </c>
      <c r="GS4033" s="81">
        <v>0</v>
      </c>
      <c r="GT4033" s="81">
        <v>0</v>
      </c>
      <c r="GU4033" s="81">
        <v>1.1148832299820636E-2</v>
      </c>
      <c r="GV4033" s="81">
        <v>2.7568051219218854</v>
      </c>
      <c r="GW4033" s="81">
        <v>1.1148832299820636E-2</v>
      </c>
      <c r="GX4033" s="81">
        <v>2.7568051219218854</v>
      </c>
      <c r="GY4033" s="81">
        <v>1.1148832299820636E-2</v>
      </c>
      <c r="GZ4033" s="81">
        <v>2.7568051219218854</v>
      </c>
    </row>
    <row r="4034" spans="98:208" x14ac:dyDescent="0.25">
      <c r="CT4034" s="81" t="s">
        <v>155</v>
      </c>
      <c r="CU4034" s="81" t="s">
        <v>478</v>
      </c>
      <c r="CV4034" s="81" t="s">
        <v>455</v>
      </c>
      <c r="CW4034" s="81">
        <v>2021</v>
      </c>
      <c r="CX4034" s="81">
        <v>0</v>
      </c>
      <c r="CY4034" s="81">
        <v>0</v>
      </c>
      <c r="CZ4034" s="81">
        <v>0</v>
      </c>
      <c r="DA4034" s="81">
        <v>0</v>
      </c>
      <c r="DB4034" s="81">
        <v>21083.842824224452</v>
      </c>
      <c r="DC4034" s="81">
        <v>409.22373582039609</v>
      </c>
      <c r="DD4034" s="81">
        <v>13469.087812378701</v>
      </c>
      <c r="DE4034" s="81">
        <v>7205.5312760252637</v>
      </c>
      <c r="DF4034" s="81">
        <v>4.5623668037676985</v>
      </c>
      <c r="DG4034" s="81">
        <v>4.5623668037676985</v>
      </c>
      <c r="DH4034" s="81">
        <v>0</v>
      </c>
      <c r="DI4034" s="81">
        <v>0</v>
      </c>
      <c r="DJ4034" s="81">
        <v>9.2311390148926223E-9</v>
      </c>
      <c r="DL4034" s="81">
        <v>0</v>
      </c>
      <c r="DM4034" s="81">
        <v>4.2115842202510954E-8</v>
      </c>
      <c r="DN4034" s="81">
        <v>4.2115842202510954E-8</v>
      </c>
      <c r="DO4034" s="81">
        <v>0</v>
      </c>
      <c r="DP4034" s="81">
        <v>4.2115842202510954E-8</v>
      </c>
      <c r="DQ4034" s="81">
        <v>4.2115842202510954E-8</v>
      </c>
      <c r="DR4034" s="81">
        <v>0</v>
      </c>
      <c r="DS4034" s="81">
        <v>0</v>
      </c>
      <c r="DT4034" s="81">
        <v>0</v>
      </c>
      <c r="DU4034" s="81">
        <v>0</v>
      </c>
      <c r="DV4034" s="81">
        <v>0</v>
      </c>
      <c r="DW4034" s="81">
        <v>0</v>
      </c>
      <c r="GE4034" s="81" t="s">
        <v>449</v>
      </c>
      <c r="GF4034" s="81" t="s">
        <v>155</v>
      </c>
      <c r="GG4034" s="81" t="s">
        <v>481</v>
      </c>
      <c r="GH4034" s="81" t="s">
        <v>461</v>
      </c>
      <c r="GI4034" s="81">
        <v>2031</v>
      </c>
      <c r="GJ4034" s="81" t="s">
        <v>201</v>
      </c>
      <c r="GK4034" s="81">
        <v>247.27299216494961</v>
      </c>
      <c r="GL4034" s="81">
        <v>69.065405999999996</v>
      </c>
      <c r="GM4034" s="81">
        <v>2031</v>
      </c>
      <c r="GN4034" s="81" t="s">
        <v>173</v>
      </c>
      <c r="GO4034" s="81">
        <v>1.1148832299820636E-2</v>
      </c>
      <c r="GP4034" s="81">
        <v>10</v>
      </c>
      <c r="GQ4034" s="81">
        <v>0</v>
      </c>
      <c r="GR4034" s="81" t="s">
        <v>448</v>
      </c>
      <c r="GS4034" s="81">
        <v>0</v>
      </c>
      <c r="GT4034" s="81">
        <v>0</v>
      </c>
      <c r="GU4034" s="81">
        <v>0</v>
      </c>
      <c r="GV4034" s="81">
        <v>0</v>
      </c>
      <c r="GW4034" s="81">
        <v>1.1148832299820636E-2</v>
      </c>
      <c r="GX4034" s="81">
        <v>2.7568051219218854</v>
      </c>
      <c r="GY4034" s="81">
        <v>1.1148832299820636E-2</v>
      </c>
      <c r="GZ4034" s="81">
        <v>2.7568051219218854</v>
      </c>
    </row>
    <row r="4035" spans="98:208" x14ac:dyDescent="0.25">
      <c r="CT4035" s="81" t="s">
        <v>155</v>
      </c>
      <c r="CU4035" s="81" t="s">
        <v>478</v>
      </c>
      <c r="CV4035" s="81" t="s">
        <v>455</v>
      </c>
      <c r="CW4035" s="81">
        <v>2022</v>
      </c>
      <c r="CX4035" s="81">
        <v>0</v>
      </c>
      <c r="CY4035" s="81">
        <v>0</v>
      </c>
      <c r="CZ4035" s="81">
        <v>0</v>
      </c>
      <c r="DA4035" s="81">
        <v>0</v>
      </c>
      <c r="DB4035" s="81">
        <v>21083.842824224452</v>
      </c>
      <c r="DC4035" s="81">
        <v>409.22373582039609</v>
      </c>
      <c r="DD4035" s="81">
        <v>13469.087812378701</v>
      </c>
      <c r="DE4035" s="81">
        <v>7205.5312760252637</v>
      </c>
      <c r="DF4035" s="81">
        <v>4.5623668037676985</v>
      </c>
      <c r="DG4035" s="81">
        <v>4.5623668037676985</v>
      </c>
      <c r="DH4035" s="81">
        <v>4.5623668037676985</v>
      </c>
      <c r="DI4035" s="81">
        <v>0</v>
      </c>
      <c r="DJ4035" s="81">
        <v>9.2311390148926223E-9</v>
      </c>
      <c r="DL4035" s="81">
        <v>0</v>
      </c>
      <c r="DM4035" s="81">
        <v>4.2115842202510954E-8</v>
      </c>
      <c r="DN4035" s="81">
        <v>4.2115842202510954E-8</v>
      </c>
      <c r="DO4035" s="81">
        <v>0</v>
      </c>
      <c r="DP4035" s="81">
        <v>4.2115842202510954E-8</v>
      </c>
      <c r="DQ4035" s="81">
        <v>4.2115842202510954E-8</v>
      </c>
      <c r="DR4035" s="81">
        <v>0</v>
      </c>
      <c r="DS4035" s="81">
        <v>4.2115842202510954E-8</v>
      </c>
      <c r="DT4035" s="81">
        <v>4.2115842202510954E-8</v>
      </c>
      <c r="DU4035" s="81">
        <v>0</v>
      </c>
      <c r="DV4035" s="81">
        <v>0</v>
      </c>
      <c r="DW4035" s="81">
        <v>0</v>
      </c>
      <c r="GE4035" s="81" t="s">
        <v>449</v>
      </c>
      <c r="GF4035" s="81" t="s">
        <v>155</v>
      </c>
      <c r="GG4035" s="81" t="s">
        <v>481</v>
      </c>
      <c r="GH4035" s="81" t="s">
        <v>461</v>
      </c>
      <c r="GI4035" s="81">
        <v>2032</v>
      </c>
      <c r="GJ4035" s="81" t="s">
        <v>201</v>
      </c>
      <c r="GK4035" s="81">
        <v>247.27299216494961</v>
      </c>
      <c r="GL4035" s="81">
        <v>69.065405999999996</v>
      </c>
      <c r="GM4035" s="81">
        <v>2032</v>
      </c>
      <c r="GN4035" s="81" t="s">
        <v>173</v>
      </c>
      <c r="GO4035" s="81">
        <v>1.1148832299820636E-2</v>
      </c>
      <c r="GP4035" s="81">
        <v>10</v>
      </c>
      <c r="GQ4035" s="81">
        <v>0</v>
      </c>
      <c r="GR4035" s="81" t="s">
        <v>448</v>
      </c>
      <c r="GS4035" s="81">
        <v>0</v>
      </c>
      <c r="GT4035" s="81">
        <v>0</v>
      </c>
      <c r="GU4035" s="81">
        <v>0</v>
      </c>
      <c r="GV4035" s="81">
        <v>0</v>
      </c>
      <c r="GW4035" s="81">
        <v>0</v>
      </c>
      <c r="GX4035" s="81">
        <v>0</v>
      </c>
      <c r="GY4035" s="81">
        <v>1.1148832299820636E-2</v>
      </c>
      <c r="GZ4035" s="81">
        <v>2.7568051219218854</v>
      </c>
    </row>
    <row r="4036" spans="98:208" x14ac:dyDescent="0.25">
      <c r="CT4036" s="81" t="s">
        <v>155</v>
      </c>
      <c r="CU4036" s="81" t="s">
        <v>478</v>
      </c>
      <c r="CV4036" s="81" t="s">
        <v>455</v>
      </c>
      <c r="CW4036" s="81">
        <v>2023</v>
      </c>
      <c r="CX4036" s="81">
        <v>0</v>
      </c>
      <c r="CY4036" s="81">
        <v>0</v>
      </c>
      <c r="CZ4036" s="81">
        <v>0</v>
      </c>
      <c r="DA4036" s="81">
        <v>0</v>
      </c>
      <c r="DB4036" s="81">
        <v>21835.978114130408</v>
      </c>
      <c r="DC4036" s="81">
        <v>428.60232122028339</v>
      </c>
      <c r="DD4036" s="81">
        <v>13939.56097345755</v>
      </c>
      <c r="DE4036" s="81">
        <v>7467.8148194525338</v>
      </c>
      <c r="DF4036" s="81">
        <v>4.778415402598795</v>
      </c>
      <c r="DG4036" s="81">
        <v>4.778415402598795</v>
      </c>
      <c r="DH4036" s="81">
        <v>4.778415402598795</v>
      </c>
      <c r="DI4036" s="81">
        <v>4.778415402598795</v>
      </c>
      <c r="DJ4036" s="81">
        <v>9.2311390148926223E-9</v>
      </c>
      <c r="DL4036" s="81">
        <v>0</v>
      </c>
      <c r="DM4036" s="81">
        <v>4.4110216852293576E-8</v>
      </c>
      <c r="DN4036" s="81">
        <v>4.4110216852293576E-8</v>
      </c>
      <c r="DO4036" s="81">
        <v>0</v>
      </c>
      <c r="DP4036" s="81">
        <v>4.4110216852293576E-8</v>
      </c>
      <c r="DQ4036" s="81">
        <v>4.4110216852293576E-8</v>
      </c>
      <c r="DR4036" s="81">
        <v>0</v>
      </c>
      <c r="DS4036" s="81">
        <v>4.4110216852293576E-8</v>
      </c>
      <c r="DT4036" s="81">
        <v>4.4110216852293576E-8</v>
      </c>
      <c r="DU4036" s="81">
        <v>0</v>
      </c>
      <c r="DV4036" s="81">
        <v>4.4110216852293576E-8</v>
      </c>
      <c r="DW4036" s="81">
        <v>4.4110216852293576E-8</v>
      </c>
      <c r="GE4036" s="81" t="s">
        <v>449</v>
      </c>
      <c r="GF4036" s="81" t="s">
        <v>155</v>
      </c>
      <c r="GG4036" s="81" t="s">
        <v>481</v>
      </c>
      <c r="GH4036" s="81" t="s">
        <v>451</v>
      </c>
      <c r="GI4036" s="81">
        <v>2021</v>
      </c>
      <c r="GJ4036" s="81" t="s">
        <v>201</v>
      </c>
      <c r="GK4036" s="81">
        <v>222.22942162785361</v>
      </c>
      <c r="GL4036" s="81">
        <v>69.065405999999996</v>
      </c>
      <c r="GM4036" s="81">
        <v>2021</v>
      </c>
      <c r="GN4036" s="81" t="s">
        <v>173</v>
      </c>
      <c r="GO4036" s="81">
        <v>1.1148832299820636E-2</v>
      </c>
      <c r="GP4036" s="81">
        <v>10</v>
      </c>
      <c r="GQ4036" s="81">
        <v>0</v>
      </c>
      <c r="GR4036" s="81" t="s">
        <v>448</v>
      </c>
      <c r="GS4036" s="81">
        <v>1.1148832299820636E-2</v>
      </c>
      <c r="GT4036" s="81">
        <v>2.4775985538150729</v>
      </c>
      <c r="GU4036" s="81">
        <v>1.1148832299820636E-2</v>
      </c>
      <c r="GV4036" s="81">
        <v>2.4775985538150729</v>
      </c>
      <c r="GW4036" s="81">
        <v>0</v>
      </c>
      <c r="GX4036" s="81">
        <v>0</v>
      </c>
      <c r="GY4036" s="81">
        <v>0</v>
      </c>
      <c r="GZ4036" s="81">
        <v>0</v>
      </c>
    </row>
    <row r="4037" spans="98:208" x14ac:dyDescent="0.25">
      <c r="CT4037" s="81" t="s">
        <v>155</v>
      </c>
      <c r="CU4037" s="81" t="s">
        <v>478</v>
      </c>
      <c r="CV4037" s="81" t="s">
        <v>455</v>
      </c>
      <c r="CW4037" s="81">
        <v>2024</v>
      </c>
      <c r="CX4037" s="81">
        <v>0</v>
      </c>
      <c r="CY4037" s="81">
        <v>0</v>
      </c>
      <c r="CZ4037" s="81">
        <v>0</v>
      </c>
      <c r="DA4037" s="81">
        <v>0</v>
      </c>
      <c r="DB4037" s="81">
        <v>21835.978114130408</v>
      </c>
      <c r="DC4037" s="81">
        <v>428.60232122028339</v>
      </c>
      <c r="DD4037" s="81">
        <v>13939.56097345755</v>
      </c>
      <c r="DE4037" s="81">
        <v>7467.8148194525338</v>
      </c>
      <c r="DF4037" s="81">
        <v>4.778415402598795</v>
      </c>
      <c r="DG4037" s="81">
        <v>4.778415402598795</v>
      </c>
      <c r="DH4037" s="81">
        <v>4.778415402598795</v>
      </c>
      <c r="DI4037" s="81">
        <v>4.778415402598795</v>
      </c>
      <c r="DJ4037" s="81">
        <v>9.2311390148926223E-9</v>
      </c>
      <c r="DL4037" s="81">
        <v>0</v>
      </c>
      <c r="DM4037" s="81">
        <v>4.4110216852293576E-8</v>
      </c>
      <c r="DN4037" s="81">
        <v>4.4110216852293576E-8</v>
      </c>
      <c r="DO4037" s="81">
        <v>0</v>
      </c>
      <c r="DP4037" s="81">
        <v>4.4110216852293576E-8</v>
      </c>
      <c r="DQ4037" s="81">
        <v>4.4110216852293576E-8</v>
      </c>
      <c r="DR4037" s="81">
        <v>0</v>
      </c>
      <c r="DS4037" s="81">
        <v>4.4110216852293576E-8</v>
      </c>
      <c r="DT4037" s="81">
        <v>4.4110216852293576E-8</v>
      </c>
      <c r="DU4037" s="81">
        <v>0</v>
      </c>
      <c r="DV4037" s="81">
        <v>4.4110216852293576E-8</v>
      </c>
      <c r="DW4037" s="81">
        <v>4.4110216852293576E-8</v>
      </c>
      <c r="GE4037" s="81" t="s">
        <v>449</v>
      </c>
      <c r="GF4037" s="81" t="s">
        <v>155</v>
      </c>
      <c r="GG4037" s="81" t="s">
        <v>481</v>
      </c>
      <c r="GH4037" s="81" t="s">
        <v>451</v>
      </c>
      <c r="GI4037" s="81">
        <v>2022</v>
      </c>
      <c r="GJ4037" s="81" t="s">
        <v>201</v>
      </c>
      <c r="GK4037" s="81">
        <v>222.22942162785361</v>
      </c>
      <c r="GL4037" s="81">
        <v>69.065405999999996</v>
      </c>
      <c r="GM4037" s="81">
        <v>2022</v>
      </c>
      <c r="GN4037" s="81" t="s">
        <v>173</v>
      </c>
      <c r="GO4037" s="81">
        <v>1.1148832299820636E-2</v>
      </c>
      <c r="GP4037" s="81">
        <v>10</v>
      </c>
      <c r="GQ4037" s="81">
        <v>0</v>
      </c>
      <c r="GR4037" s="81" t="s">
        <v>448</v>
      </c>
      <c r="GS4037" s="81">
        <v>1.1148832299820636E-2</v>
      </c>
      <c r="GT4037" s="81">
        <v>2.4775985538150729</v>
      </c>
      <c r="GU4037" s="81">
        <v>1.1148832299820636E-2</v>
      </c>
      <c r="GV4037" s="81">
        <v>2.4775985538150729</v>
      </c>
      <c r="GW4037" s="81">
        <v>1.1148832299820636E-2</v>
      </c>
      <c r="GX4037" s="81">
        <v>2.4775985538150729</v>
      </c>
      <c r="GY4037" s="81">
        <v>0</v>
      </c>
      <c r="GZ4037" s="81">
        <v>0</v>
      </c>
    </row>
    <row r="4038" spans="98:208" x14ac:dyDescent="0.25">
      <c r="CT4038" s="81" t="s">
        <v>155</v>
      </c>
      <c r="CU4038" s="81" t="s">
        <v>478</v>
      </c>
      <c r="CV4038" s="81" t="s">
        <v>455</v>
      </c>
      <c r="CW4038" s="81">
        <v>2025</v>
      </c>
      <c r="CX4038" s="81">
        <v>0</v>
      </c>
      <c r="CY4038" s="81">
        <v>0</v>
      </c>
      <c r="CZ4038" s="81">
        <v>0</v>
      </c>
      <c r="DA4038" s="81">
        <v>0</v>
      </c>
      <c r="DB4038" s="81">
        <v>21835.978114130408</v>
      </c>
      <c r="DC4038" s="81">
        <v>428.60232122028339</v>
      </c>
      <c r="DD4038" s="81">
        <v>13939.56097345755</v>
      </c>
      <c r="DE4038" s="81">
        <v>7467.8148194525338</v>
      </c>
      <c r="DF4038" s="81">
        <v>4.778415402598795</v>
      </c>
      <c r="DG4038" s="81">
        <v>4.778415402598795</v>
      </c>
      <c r="DH4038" s="81">
        <v>4.778415402598795</v>
      </c>
      <c r="DI4038" s="81">
        <v>4.778415402598795</v>
      </c>
      <c r="DJ4038" s="81">
        <v>9.2311390148926223E-9</v>
      </c>
      <c r="DL4038" s="81">
        <v>0</v>
      </c>
      <c r="DM4038" s="81">
        <v>4.4110216852293576E-8</v>
      </c>
      <c r="DN4038" s="81">
        <v>4.4110216852293576E-8</v>
      </c>
      <c r="DO4038" s="81">
        <v>0</v>
      </c>
      <c r="DP4038" s="81">
        <v>4.4110216852293576E-8</v>
      </c>
      <c r="DQ4038" s="81">
        <v>4.4110216852293576E-8</v>
      </c>
      <c r="DR4038" s="81">
        <v>0</v>
      </c>
      <c r="DS4038" s="81">
        <v>4.4110216852293576E-8</v>
      </c>
      <c r="DT4038" s="81">
        <v>4.4110216852293576E-8</v>
      </c>
      <c r="DU4038" s="81">
        <v>0</v>
      </c>
      <c r="DV4038" s="81">
        <v>4.4110216852293576E-8</v>
      </c>
      <c r="DW4038" s="81">
        <v>4.4110216852293576E-8</v>
      </c>
      <c r="GE4038" s="81" t="s">
        <v>449</v>
      </c>
      <c r="GF4038" s="81" t="s">
        <v>155</v>
      </c>
      <c r="GG4038" s="81" t="s">
        <v>481</v>
      </c>
      <c r="GH4038" s="81" t="s">
        <v>451</v>
      </c>
      <c r="GI4038" s="81">
        <v>2023</v>
      </c>
      <c r="GJ4038" s="81" t="s">
        <v>201</v>
      </c>
      <c r="GK4038" s="81">
        <v>233.23007680796329</v>
      </c>
      <c r="GL4038" s="81">
        <v>69.065405999999996</v>
      </c>
      <c r="GM4038" s="81">
        <v>2023</v>
      </c>
      <c r="GN4038" s="81" t="s">
        <v>173</v>
      </c>
      <c r="GO4038" s="81">
        <v>1.1148832299820636E-2</v>
      </c>
      <c r="GP4038" s="81">
        <v>10</v>
      </c>
      <c r="GQ4038" s="81">
        <v>0</v>
      </c>
      <c r="GR4038" s="81" t="s">
        <v>448</v>
      </c>
      <c r="GS4038" s="81">
        <v>1.1148832299820636E-2</v>
      </c>
      <c r="GT4038" s="81">
        <v>2.6002430136062689</v>
      </c>
      <c r="GU4038" s="81">
        <v>1.1148832299820636E-2</v>
      </c>
      <c r="GV4038" s="81">
        <v>2.6002430136062689</v>
      </c>
      <c r="GW4038" s="81">
        <v>1.1148832299820636E-2</v>
      </c>
      <c r="GX4038" s="81">
        <v>2.6002430136062689</v>
      </c>
      <c r="GY4038" s="81">
        <v>1.1148832299820636E-2</v>
      </c>
      <c r="GZ4038" s="81">
        <v>2.6002430136062689</v>
      </c>
    </row>
    <row r="4039" spans="98:208" x14ac:dyDescent="0.25">
      <c r="CT4039" s="81" t="s">
        <v>155</v>
      </c>
      <c r="CU4039" s="81" t="s">
        <v>478</v>
      </c>
      <c r="CV4039" s="81" t="s">
        <v>455</v>
      </c>
      <c r="CW4039" s="81">
        <v>2026</v>
      </c>
      <c r="CX4039" s="81">
        <v>0</v>
      </c>
      <c r="CY4039" s="81">
        <v>0</v>
      </c>
      <c r="CZ4039" s="81">
        <v>0</v>
      </c>
      <c r="DA4039" s="81">
        <v>0</v>
      </c>
      <c r="DB4039" s="81">
        <v>21835.978114130408</v>
      </c>
      <c r="DC4039" s="81">
        <v>428.60232122028339</v>
      </c>
      <c r="DD4039" s="81">
        <v>13939.56097345755</v>
      </c>
      <c r="DE4039" s="81">
        <v>7467.8148194525338</v>
      </c>
      <c r="DF4039" s="81">
        <v>4.778415402598795</v>
      </c>
      <c r="DG4039" s="81">
        <v>4.778415402598795</v>
      </c>
      <c r="DH4039" s="81">
        <v>4.778415402598795</v>
      </c>
      <c r="DI4039" s="81">
        <v>4.778415402598795</v>
      </c>
      <c r="DJ4039" s="81">
        <v>9.2311390148926223E-9</v>
      </c>
      <c r="DL4039" s="81">
        <v>0</v>
      </c>
      <c r="DM4039" s="81">
        <v>4.4110216852293576E-8</v>
      </c>
      <c r="DN4039" s="81">
        <v>4.4110216852293576E-8</v>
      </c>
      <c r="DO4039" s="81">
        <v>0</v>
      </c>
      <c r="DP4039" s="81">
        <v>4.4110216852293576E-8</v>
      </c>
      <c r="DQ4039" s="81">
        <v>4.4110216852293576E-8</v>
      </c>
      <c r="DR4039" s="81">
        <v>0</v>
      </c>
      <c r="DS4039" s="81">
        <v>4.4110216852293576E-8</v>
      </c>
      <c r="DT4039" s="81">
        <v>4.4110216852293576E-8</v>
      </c>
      <c r="DU4039" s="81">
        <v>0</v>
      </c>
      <c r="DV4039" s="81">
        <v>4.4110216852293576E-8</v>
      </c>
      <c r="DW4039" s="81">
        <v>4.4110216852293576E-8</v>
      </c>
      <c r="GE4039" s="81" t="s">
        <v>449</v>
      </c>
      <c r="GF4039" s="81" t="s">
        <v>155</v>
      </c>
      <c r="GG4039" s="81" t="s">
        <v>481</v>
      </c>
      <c r="GH4039" s="81" t="s">
        <v>451</v>
      </c>
      <c r="GI4039" s="81">
        <v>2024</v>
      </c>
      <c r="GJ4039" s="81" t="s">
        <v>201</v>
      </c>
      <c r="GK4039" s="81">
        <v>233.23007680796329</v>
      </c>
      <c r="GL4039" s="81">
        <v>69.065405999999996</v>
      </c>
      <c r="GM4039" s="81">
        <v>2024</v>
      </c>
      <c r="GN4039" s="81" t="s">
        <v>173</v>
      </c>
      <c r="GO4039" s="81">
        <v>1.1148832299820636E-2</v>
      </c>
      <c r="GP4039" s="81">
        <v>10</v>
      </c>
      <c r="GQ4039" s="81">
        <v>0</v>
      </c>
      <c r="GR4039" s="81" t="s">
        <v>448</v>
      </c>
      <c r="GS4039" s="81">
        <v>1.1148832299820636E-2</v>
      </c>
      <c r="GT4039" s="81">
        <v>2.6002430136062689</v>
      </c>
      <c r="GU4039" s="81">
        <v>1.1148832299820636E-2</v>
      </c>
      <c r="GV4039" s="81">
        <v>2.6002430136062689</v>
      </c>
      <c r="GW4039" s="81">
        <v>1.1148832299820636E-2</v>
      </c>
      <c r="GX4039" s="81">
        <v>2.6002430136062689</v>
      </c>
      <c r="GY4039" s="81">
        <v>1.1148832299820636E-2</v>
      </c>
      <c r="GZ4039" s="81">
        <v>2.6002430136062689</v>
      </c>
    </row>
    <row r="4040" spans="98:208" x14ac:dyDescent="0.25">
      <c r="CT4040" s="81" t="s">
        <v>155</v>
      </c>
      <c r="CU4040" s="81" t="s">
        <v>478</v>
      </c>
      <c r="CV4040" s="81" t="s">
        <v>455</v>
      </c>
      <c r="CW4040" s="81">
        <v>2027</v>
      </c>
      <c r="CX4040" s="81">
        <v>0</v>
      </c>
      <c r="CY4040" s="81">
        <v>0</v>
      </c>
      <c r="CZ4040" s="81">
        <v>0</v>
      </c>
      <c r="DA4040" s="81">
        <v>0</v>
      </c>
      <c r="DB4040" s="81">
        <v>21835.978114130408</v>
      </c>
      <c r="DC4040" s="81">
        <v>428.60232122028339</v>
      </c>
      <c r="DD4040" s="81">
        <v>13939.56097345755</v>
      </c>
      <c r="DE4040" s="81">
        <v>7467.8148194525338</v>
      </c>
      <c r="DF4040" s="81">
        <v>4.778415402598795</v>
      </c>
      <c r="DG4040" s="81">
        <v>4.778415402598795</v>
      </c>
      <c r="DH4040" s="81">
        <v>4.778415402598795</v>
      </c>
      <c r="DI4040" s="81">
        <v>4.778415402598795</v>
      </c>
      <c r="DJ4040" s="81">
        <v>9.2311390148926223E-9</v>
      </c>
      <c r="DL4040" s="81">
        <v>0</v>
      </c>
      <c r="DM4040" s="81">
        <v>4.4110216852293576E-8</v>
      </c>
      <c r="DN4040" s="81">
        <v>4.4110216852293576E-8</v>
      </c>
      <c r="DO4040" s="81">
        <v>0</v>
      </c>
      <c r="DP4040" s="81">
        <v>4.4110216852293576E-8</v>
      </c>
      <c r="DQ4040" s="81">
        <v>4.4110216852293576E-8</v>
      </c>
      <c r="DR4040" s="81">
        <v>0</v>
      </c>
      <c r="DS4040" s="81">
        <v>4.4110216852293576E-8</v>
      </c>
      <c r="DT4040" s="81">
        <v>4.4110216852293576E-8</v>
      </c>
      <c r="DU4040" s="81">
        <v>0</v>
      </c>
      <c r="DV4040" s="81">
        <v>4.4110216852293576E-8</v>
      </c>
      <c r="DW4040" s="81">
        <v>4.4110216852293576E-8</v>
      </c>
      <c r="GE4040" s="81" t="s">
        <v>449</v>
      </c>
      <c r="GF4040" s="81" t="s">
        <v>155</v>
      </c>
      <c r="GG4040" s="81" t="s">
        <v>481</v>
      </c>
      <c r="GH4040" s="81" t="s">
        <v>451</v>
      </c>
      <c r="GI4040" s="81">
        <v>2025</v>
      </c>
      <c r="GJ4040" s="81" t="s">
        <v>201</v>
      </c>
      <c r="GK4040" s="81">
        <v>233.23007680796329</v>
      </c>
      <c r="GL4040" s="81">
        <v>69.065405999999996</v>
      </c>
      <c r="GM4040" s="81">
        <v>2025</v>
      </c>
      <c r="GN4040" s="81" t="s">
        <v>173</v>
      </c>
      <c r="GO4040" s="81">
        <v>1.1148832299820636E-2</v>
      </c>
      <c r="GP4040" s="81">
        <v>10</v>
      </c>
      <c r="GQ4040" s="81">
        <v>0</v>
      </c>
      <c r="GR4040" s="81" t="s">
        <v>448</v>
      </c>
      <c r="GS4040" s="81">
        <v>1.1148832299820636E-2</v>
      </c>
      <c r="GT4040" s="81">
        <v>2.6002430136062689</v>
      </c>
      <c r="GU4040" s="81">
        <v>1.1148832299820636E-2</v>
      </c>
      <c r="GV4040" s="81">
        <v>2.6002430136062689</v>
      </c>
      <c r="GW4040" s="81">
        <v>1.1148832299820636E-2</v>
      </c>
      <c r="GX4040" s="81">
        <v>2.6002430136062689</v>
      </c>
      <c r="GY4040" s="81">
        <v>1.1148832299820636E-2</v>
      </c>
      <c r="GZ4040" s="81">
        <v>2.6002430136062689</v>
      </c>
    </row>
    <row r="4041" spans="98:208" x14ac:dyDescent="0.25">
      <c r="CT4041" s="81" t="s">
        <v>155</v>
      </c>
      <c r="CU4041" s="81" t="s">
        <v>478</v>
      </c>
      <c r="CV4041" s="81" t="s">
        <v>455</v>
      </c>
      <c r="CW4041" s="81">
        <v>2028</v>
      </c>
      <c r="CX4041" s="81">
        <v>0</v>
      </c>
      <c r="CY4041" s="81">
        <v>0</v>
      </c>
      <c r="CZ4041" s="81">
        <v>0</v>
      </c>
      <c r="DA4041" s="81">
        <v>0</v>
      </c>
      <c r="DB4041" s="81">
        <v>22783.187028906879</v>
      </c>
      <c r="DC4041" s="81">
        <v>453.26096055715851</v>
      </c>
      <c r="DD4041" s="81">
        <v>14531.33568557209</v>
      </c>
      <c r="DE4041" s="81">
        <v>7798.5903827776337</v>
      </c>
      <c r="DF4041" s="81">
        <v>5.053330437307376</v>
      </c>
      <c r="DG4041" s="81">
        <v>5.053330437307376</v>
      </c>
      <c r="DH4041" s="81">
        <v>5.053330437307376</v>
      </c>
      <c r="DI4041" s="81">
        <v>5.053330437307376</v>
      </c>
      <c r="DJ4041" s="81">
        <v>9.2311390148926223E-9</v>
      </c>
      <c r="DL4041" s="81">
        <v>0</v>
      </c>
      <c r="DM4041" s="81">
        <v>4.6647995754972513E-8</v>
      </c>
      <c r="DN4041" s="81">
        <v>4.6647995754972513E-8</v>
      </c>
      <c r="DO4041" s="81">
        <v>0</v>
      </c>
      <c r="DP4041" s="81">
        <v>4.6647995754972513E-8</v>
      </c>
      <c r="DQ4041" s="81">
        <v>4.6647995754972513E-8</v>
      </c>
      <c r="DR4041" s="81">
        <v>0</v>
      </c>
      <c r="DS4041" s="81">
        <v>4.6647995754972513E-8</v>
      </c>
      <c r="DT4041" s="81">
        <v>4.6647995754972513E-8</v>
      </c>
      <c r="DU4041" s="81">
        <v>0</v>
      </c>
      <c r="DV4041" s="81">
        <v>4.6647995754972513E-8</v>
      </c>
      <c r="DW4041" s="81">
        <v>4.6647995754972513E-8</v>
      </c>
      <c r="GE4041" s="81" t="s">
        <v>449</v>
      </c>
      <c r="GF4041" s="81" t="s">
        <v>155</v>
      </c>
      <c r="GG4041" s="81" t="s">
        <v>481</v>
      </c>
      <c r="GH4041" s="81" t="s">
        <v>451</v>
      </c>
      <c r="GI4041" s="81">
        <v>2026</v>
      </c>
      <c r="GJ4041" s="81" t="s">
        <v>201</v>
      </c>
      <c r="GK4041" s="81">
        <v>233.23007680796329</v>
      </c>
      <c r="GL4041" s="81">
        <v>69.065405999999996</v>
      </c>
      <c r="GM4041" s="81">
        <v>2026</v>
      </c>
      <c r="GN4041" s="81" t="s">
        <v>173</v>
      </c>
      <c r="GO4041" s="81">
        <v>1.1148832299820636E-2</v>
      </c>
      <c r="GP4041" s="81">
        <v>10</v>
      </c>
      <c r="GQ4041" s="81">
        <v>0</v>
      </c>
      <c r="GR4041" s="81" t="s">
        <v>448</v>
      </c>
      <c r="GS4041" s="81">
        <v>1.1148832299820636E-2</v>
      </c>
      <c r="GT4041" s="81">
        <v>2.6002430136062689</v>
      </c>
      <c r="GU4041" s="81">
        <v>1.1148832299820636E-2</v>
      </c>
      <c r="GV4041" s="81">
        <v>2.6002430136062689</v>
      </c>
      <c r="GW4041" s="81">
        <v>1.1148832299820636E-2</v>
      </c>
      <c r="GX4041" s="81">
        <v>2.6002430136062689</v>
      </c>
      <c r="GY4041" s="81">
        <v>1.1148832299820636E-2</v>
      </c>
      <c r="GZ4041" s="81">
        <v>2.6002430136062689</v>
      </c>
    </row>
    <row r="4042" spans="98:208" x14ac:dyDescent="0.25">
      <c r="CT4042" s="81" t="s">
        <v>155</v>
      </c>
      <c r="CU4042" s="81" t="s">
        <v>478</v>
      </c>
      <c r="CV4042" s="81" t="s">
        <v>455</v>
      </c>
      <c r="CW4042" s="81">
        <v>2029</v>
      </c>
      <c r="CX4042" s="81">
        <v>0</v>
      </c>
      <c r="CY4042" s="81">
        <v>0</v>
      </c>
      <c r="CZ4042" s="81">
        <v>0</v>
      </c>
      <c r="DA4042" s="81">
        <v>0</v>
      </c>
      <c r="DB4042" s="81">
        <v>22783.187028906879</v>
      </c>
      <c r="DC4042" s="81">
        <v>453.26096055715851</v>
      </c>
      <c r="DD4042" s="81">
        <v>14531.33568557209</v>
      </c>
      <c r="DE4042" s="81">
        <v>7798.5903827776337</v>
      </c>
      <c r="DF4042" s="81">
        <v>5.053330437307376</v>
      </c>
      <c r="DG4042" s="81">
        <v>5.053330437307376</v>
      </c>
      <c r="DH4042" s="81">
        <v>5.053330437307376</v>
      </c>
      <c r="DI4042" s="81">
        <v>5.053330437307376</v>
      </c>
      <c r="DJ4042" s="81">
        <v>9.2311390148926223E-9</v>
      </c>
      <c r="DL4042" s="81">
        <v>0</v>
      </c>
      <c r="DM4042" s="81">
        <v>4.6647995754972513E-8</v>
      </c>
      <c r="DN4042" s="81">
        <v>4.6647995754972513E-8</v>
      </c>
      <c r="DO4042" s="81">
        <v>0</v>
      </c>
      <c r="DP4042" s="81">
        <v>4.6647995754972513E-8</v>
      </c>
      <c r="DQ4042" s="81">
        <v>4.6647995754972513E-8</v>
      </c>
      <c r="DR4042" s="81">
        <v>0</v>
      </c>
      <c r="DS4042" s="81">
        <v>4.6647995754972513E-8</v>
      </c>
      <c r="DT4042" s="81">
        <v>4.6647995754972513E-8</v>
      </c>
      <c r="DU4042" s="81">
        <v>0</v>
      </c>
      <c r="DV4042" s="81">
        <v>4.6647995754972513E-8</v>
      </c>
      <c r="DW4042" s="81">
        <v>4.6647995754972513E-8</v>
      </c>
      <c r="GE4042" s="81" t="s">
        <v>449</v>
      </c>
      <c r="GF4042" s="81" t="s">
        <v>155</v>
      </c>
      <c r="GG4042" s="81" t="s">
        <v>481</v>
      </c>
      <c r="GH4042" s="81" t="s">
        <v>451</v>
      </c>
      <c r="GI4042" s="81">
        <v>2027</v>
      </c>
      <c r="GJ4042" s="81" t="s">
        <v>201</v>
      </c>
      <c r="GK4042" s="81">
        <v>233.23007680796329</v>
      </c>
      <c r="GL4042" s="81">
        <v>69.065405999999996</v>
      </c>
      <c r="GM4042" s="81">
        <v>2027</v>
      </c>
      <c r="GN4042" s="81" t="s">
        <v>173</v>
      </c>
      <c r="GO4042" s="81">
        <v>1.1148832299820636E-2</v>
      </c>
      <c r="GP4042" s="81">
        <v>10</v>
      </c>
      <c r="GQ4042" s="81">
        <v>0</v>
      </c>
      <c r="GR4042" s="81" t="s">
        <v>448</v>
      </c>
      <c r="GS4042" s="81">
        <v>1.1148832299820636E-2</v>
      </c>
      <c r="GT4042" s="81">
        <v>2.6002430136062689</v>
      </c>
      <c r="GU4042" s="81">
        <v>1.1148832299820636E-2</v>
      </c>
      <c r="GV4042" s="81">
        <v>2.6002430136062689</v>
      </c>
      <c r="GW4042" s="81">
        <v>1.1148832299820636E-2</v>
      </c>
      <c r="GX4042" s="81">
        <v>2.6002430136062689</v>
      </c>
      <c r="GY4042" s="81">
        <v>1.1148832299820636E-2</v>
      </c>
      <c r="GZ4042" s="81">
        <v>2.6002430136062689</v>
      </c>
    </row>
    <row r="4043" spans="98:208" x14ac:dyDescent="0.25">
      <c r="CT4043" s="81" t="s">
        <v>155</v>
      </c>
      <c r="CU4043" s="81" t="s">
        <v>478</v>
      </c>
      <c r="CV4043" s="81" t="s">
        <v>455</v>
      </c>
      <c r="CW4043" s="81">
        <v>2030</v>
      </c>
      <c r="CX4043" s="81">
        <v>0</v>
      </c>
      <c r="CY4043" s="81">
        <v>0</v>
      </c>
      <c r="CZ4043" s="81">
        <v>0</v>
      </c>
      <c r="DA4043" s="81">
        <v>0</v>
      </c>
      <c r="DB4043" s="81">
        <v>22783.187028906879</v>
      </c>
      <c r="DC4043" s="81">
        <v>453.26096055715851</v>
      </c>
      <c r="DD4043" s="81">
        <v>14531.33568557209</v>
      </c>
      <c r="DE4043" s="81">
        <v>7798.5903827776337</v>
      </c>
      <c r="DF4043" s="81">
        <v>0</v>
      </c>
      <c r="DG4043" s="81">
        <v>5.053330437307376</v>
      </c>
      <c r="DH4043" s="81">
        <v>5.053330437307376</v>
      </c>
      <c r="DI4043" s="81">
        <v>5.053330437307376</v>
      </c>
      <c r="DJ4043" s="81">
        <v>9.2311390148926223E-9</v>
      </c>
      <c r="DL4043" s="81">
        <v>0</v>
      </c>
      <c r="DM4043" s="81">
        <v>0</v>
      </c>
      <c r="DN4043" s="81">
        <v>0</v>
      </c>
      <c r="DO4043" s="81">
        <v>0</v>
      </c>
      <c r="DP4043" s="81">
        <v>4.6647995754972513E-8</v>
      </c>
      <c r="DQ4043" s="81">
        <v>4.6647995754972513E-8</v>
      </c>
      <c r="DR4043" s="81">
        <v>0</v>
      </c>
      <c r="DS4043" s="81">
        <v>4.6647995754972513E-8</v>
      </c>
      <c r="DT4043" s="81">
        <v>4.6647995754972513E-8</v>
      </c>
      <c r="DU4043" s="81">
        <v>0</v>
      </c>
      <c r="DV4043" s="81">
        <v>4.6647995754972513E-8</v>
      </c>
      <c r="DW4043" s="81">
        <v>4.6647995754972513E-8</v>
      </c>
      <c r="GE4043" s="81" t="s">
        <v>449</v>
      </c>
      <c r="GF4043" s="81" t="s">
        <v>155</v>
      </c>
      <c r="GG4043" s="81" t="s">
        <v>481</v>
      </c>
      <c r="GH4043" s="81" t="s">
        <v>451</v>
      </c>
      <c r="GI4043" s="81">
        <v>2028</v>
      </c>
      <c r="GJ4043" s="81" t="s">
        <v>201</v>
      </c>
      <c r="GK4043" s="81">
        <v>247.27299216497249</v>
      </c>
      <c r="GL4043" s="81">
        <v>69.065405999999996</v>
      </c>
      <c r="GM4043" s="81">
        <v>2028</v>
      </c>
      <c r="GN4043" s="81" t="s">
        <v>173</v>
      </c>
      <c r="GO4043" s="81">
        <v>1.1148832299820636E-2</v>
      </c>
      <c r="GP4043" s="81">
        <v>10</v>
      </c>
      <c r="GQ4043" s="81">
        <v>0</v>
      </c>
      <c r="GR4043" s="81" t="s">
        <v>448</v>
      </c>
      <c r="GS4043" s="81">
        <v>1.1148832299820636E-2</v>
      </c>
      <c r="GT4043" s="81">
        <v>2.7568051219221403</v>
      </c>
      <c r="GU4043" s="81">
        <v>1.1148832299820636E-2</v>
      </c>
      <c r="GV4043" s="81">
        <v>2.7568051219221403</v>
      </c>
      <c r="GW4043" s="81">
        <v>1.1148832299820636E-2</v>
      </c>
      <c r="GX4043" s="81">
        <v>2.7568051219221403</v>
      </c>
      <c r="GY4043" s="81">
        <v>1.1148832299820636E-2</v>
      </c>
      <c r="GZ4043" s="81">
        <v>2.7568051219221403</v>
      </c>
    </row>
    <row r="4044" spans="98:208" x14ac:dyDescent="0.25">
      <c r="CT4044" s="81" t="s">
        <v>155</v>
      </c>
      <c r="CU4044" s="81" t="s">
        <v>478</v>
      </c>
      <c r="CV4044" s="81" t="s">
        <v>455</v>
      </c>
      <c r="CW4044" s="81">
        <v>2031</v>
      </c>
      <c r="CX4044" s="81">
        <v>0</v>
      </c>
      <c r="CY4044" s="81">
        <v>0</v>
      </c>
      <c r="CZ4044" s="81">
        <v>0</v>
      </c>
      <c r="DA4044" s="81">
        <v>0</v>
      </c>
      <c r="DB4044" s="81">
        <v>22783.187028906879</v>
      </c>
      <c r="DC4044" s="81">
        <v>453.26096055715851</v>
      </c>
      <c r="DD4044" s="81">
        <v>14531.33568557209</v>
      </c>
      <c r="DE4044" s="81">
        <v>7798.5903827776337</v>
      </c>
      <c r="DF4044" s="81">
        <v>0</v>
      </c>
      <c r="DG4044" s="81">
        <v>0</v>
      </c>
      <c r="DH4044" s="81">
        <v>5.053330437307376</v>
      </c>
      <c r="DI4044" s="81">
        <v>5.053330437307376</v>
      </c>
      <c r="DJ4044" s="81">
        <v>9.2311390148926223E-9</v>
      </c>
      <c r="DL4044" s="81">
        <v>0</v>
      </c>
      <c r="DM4044" s="81">
        <v>0</v>
      </c>
      <c r="DN4044" s="81">
        <v>0</v>
      </c>
      <c r="DO4044" s="81">
        <v>0</v>
      </c>
      <c r="DP4044" s="81">
        <v>0</v>
      </c>
      <c r="DQ4044" s="81">
        <v>0</v>
      </c>
      <c r="DR4044" s="81">
        <v>0</v>
      </c>
      <c r="DS4044" s="81">
        <v>4.6647995754972513E-8</v>
      </c>
      <c r="DT4044" s="81">
        <v>4.6647995754972513E-8</v>
      </c>
      <c r="DU4044" s="81">
        <v>0</v>
      </c>
      <c r="DV4044" s="81">
        <v>4.6647995754972513E-8</v>
      </c>
      <c r="DW4044" s="81">
        <v>4.6647995754972513E-8</v>
      </c>
      <c r="GE4044" s="81" t="s">
        <v>449</v>
      </c>
      <c r="GF4044" s="81" t="s">
        <v>155</v>
      </c>
      <c r="GG4044" s="81" t="s">
        <v>481</v>
      </c>
      <c r="GH4044" s="81" t="s">
        <v>451</v>
      </c>
      <c r="GI4044" s="81">
        <v>2029</v>
      </c>
      <c r="GJ4044" s="81" t="s">
        <v>201</v>
      </c>
      <c r="GK4044" s="81">
        <v>247.27299216497249</v>
      </c>
      <c r="GL4044" s="81">
        <v>69.065405999999996</v>
      </c>
      <c r="GM4044" s="81">
        <v>2029</v>
      </c>
      <c r="GN4044" s="81" t="s">
        <v>173</v>
      </c>
      <c r="GO4044" s="81">
        <v>1.1148832299820636E-2</v>
      </c>
      <c r="GP4044" s="81">
        <v>10</v>
      </c>
      <c r="GQ4044" s="81">
        <v>0</v>
      </c>
      <c r="GR4044" s="81" t="s">
        <v>448</v>
      </c>
      <c r="GS4044" s="81">
        <v>1.1148832299820636E-2</v>
      </c>
      <c r="GT4044" s="81">
        <v>2.7568051219221403</v>
      </c>
      <c r="GU4044" s="81">
        <v>1.1148832299820636E-2</v>
      </c>
      <c r="GV4044" s="81">
        <v>2.7568051219221403</v>
      </c>
      <c r="GW4044" s="81">
        <v>1.1148832299820636E-2</v>
      </c>
      <c r="GX4044" s="81">
        <v>2.7568051219221403</v>
      </c>
      <c r="GY4044" s="81">
        <v>1.1148832299820636E-2</v>
      </c>
      <c r="GZ4044" s="81">
        <v>2.7568051219221403</v>
      </c>
    </row>
    <row r="4045" spans="98:208" x14ac:dyDescent="0.25">
      <c r="CT4045" s="81" t="s">
        <v>155</v>
      </c>
      <c r="CU4045" s="81" t="s">
        <v>478</v>
      </c>
      <c r="CV4045" s="81" t="s">
        <v>455</v>
      </c>
      <c r="CW4045" s="81">
        <v>2032</v>
      </c>
      <c r="CX4045" s="81">
        <v>0</v>
      </c>
      <c r="CY4045" s="81">
        <v>0</v>
      </c>
      <c r="CZ4045" s="81">
        <v>0</v>
      </c>
      <c r="DA4045" s="81">
        <v>0</v>
      </c>
      <c r="DB4045" s="81">
        <v>22783.187028906879</v>
      </c>
      <c r="DC4045" s="81">
        <v>453.26096055715851</v>
      </c>
      <c r="DD4045" s="81">
        <v>14531.33568557209</v>
      </c>
      <c r="DE4045" s="81">
        <v>7798.5903827776337</v>
      </c>
      <c r="DF4045" s="81">
        <v>0</v>
      </c>
      <c r="DG4045" s="81">
        <v>0</v>
      </c>
      <c r="DH4045" s="81">
        <v>0</v>
      </c>
      <c r="DI4045" s="81">
        <v>5.053330437307376</v>
      </c>
      <c r="DJ4045" s="81">
        <v>9.2311390148926223E-9</v>
      </c>
      <c r="DL4045" s="81">
        <v>0</v>
      </c>
      <c r="DM4045" s="81">
        <v>0</v>
      </c>
      <c r="DN4045" s="81">
        <v>0</v>
      </c>
      <c r="DO4045" s="81">
        <v>0</v>
      </c>
      <c r="DP4045" s="81">
        <v>0</v>
      </c>
      <c r="DQ4045" s="81">
        <v>0</v>
      </c>
      <c r="DR4045" s="81">
        <v>0</v>
      </c>
      <c r="DS4045" s="81">
        <v>0</v>
      </c>
      <c r="DT4045" s="81">
        <v>0</v>
      </c>
      <c r="DU4045" s="81">
        <v>0</v>
      </c>
      <c r="DV4045" s="81">
        <v>4.6647995754972513E-8</v>
      </c>
      <c r="DW4045" s="81">
        <v>4.6647995754972513E-8</v>
      </c>
      <c r="GE4045" s="81" t="s">
        <v>449</v>
      </c>
      <c r="GF4045" s="81" t="s">
        <v>155</v>
      </c>
      <c r="GG4045" s="81" t="s">
        <v>481</v>
      </c>
      <c r="GH4045" s="81" t="s">
        <v>451</v>
      </c>
      <c r="GI4045" s="81">
        <v>2030</v>
      </c>
      <c r="GJ4045" s="81" t="s">
        <v>201</v>
      </c>
      <c r="GK4045" s="81">
        <v>247.27299216497249</v>
      </c>
      <c r="GL4045" s="81">
        <v>69.065405999999996</v>
      </c>
      <c r="GM4045" s="81">
        <v>2030</v>
      </c>
      <c r="GN4045" s="81" t="s">
        <v>173</v>
      </c>
      <c r="GO4045" s="81">
        <v>1.1148832299820636E-2</v>
      </c>
      <c r="GP4045" s="81">
        <v>10</v>
      </c>
      <c r="GQ4045" s="81">
        <v>0</v>
      </c>
      <c r="GR4045" s="81" t="s">
        <v>448</v>
      </c>
      <c r="GS4045" s="81">
        <v>0</v>
      </c>
      <c r="GT4045" s="81">
        <v>0</v>
      </c>
      <c r="GU4045" s="81">
        <v>1.1148832299820636E-2</v>
      </c>
      <c r="GV4045" s="81">
        <v>2.7568051219221403</v>
      </c>
      <c r="GW4045" s="81">
        <v>1.1148832299820636E-2</v>
      </c>
      <c r="GX4045" s="81">
        <v>2.7568051219221403</v>
      </c>
      <c r="GY4045" s="81">
        <v>1.1148832299820636E-2</v>
      </c>
      <c r="GZ4045" s="81">
        <v>2.7568051219221403</v>
      </c>
    </row>
    <row r="4046" spans="98:208" x14ac:dyDescent="0.25">
      <c r="CT4046" s="81" t="s">
        <v>155</v>
      </c>
      <c r="CU4046" s="81" t="s">
        <v>479</v>
      </c>
      <c r="CV4046" s="81" t="s">
        <v>457</v>
      </c>
      <c r="CW4046" s="81">
        <v>2020</v>
      </c>
      <c r="CX4046" s="81">
        <v>0</v>
      </c>
      <c r="CY4046" s="81">
        <v>0</v>
      </c>
      <c r="CZ4046" s="81">
        <v>0</v>
      </c>
      <c r="DA4046" s="81">
        <v>0</v>
      </c>
      <c r="DB4046" s="81">
        <v>14146.13064133415</v>
      </c>
      <c r="DC4046" s="81">
        <v>222.22942162785611</v>
      </c>
      <c r="DD4046" s="81">
        <v>8585.7228092489349</v>
      </c>
      <c r="DE4046" s="81">
        <v>5338.1784104573617</v>
      </c>
      <c r="DF4046" s="81">
        <v>2.4775985538151009</v>
      </c>
      <c r="DG4046" s="81">
        <v>0</v>
      </c>
      <c r="DH4046" s="81">
        <v>0</v>
      </c>
      <c r="DI4046" s="81">
        <v>0</v>
      </c>
      <c r="DJ4046" s="81">
        <v>2.6594838126376471E-6</v>
      </c>
      <c r="DL4046" s="81">
        <v>0</v>
      </c>
      <c r="DM4046" s="81">
        <v>6.589133248085705E-6</v>
      </c>
      <c r="DN4046" s="81">
        <v>6.589133248085705E-6</v>
      </c>
      <c r="DO4046" s="81">
        <v>0</v>
      </c>
      <c r="DP4046" s="81">
        <v>0</v>
      </c>
      <c r="DQ4046" s="81">
        <v>0</v>
      </c>
      <c r="DR4046" s="81">
        <v>0</v>
      </c>
      <c r="DS4046" s="81">
        <v>0</v>
      </c>
      <c r="DT4046" s="81">
        <v>0</v>
      </c>
      <c r="DU4046" s="81">
        <v>0</v>
      </c>
      <c r="DV4046" s="81">
        <v>0</v>
      </c>
      <c r="DW4046" s="81">
        <v>0</v>
      </c>
      <c r="GE4046" s="81" t="s">
        <v>449</v>
      </c>
      <c r="GF4046" s="81" t="s">
        <v>155</v>
      </c>
      <c r="GG4046" s="81" t="s">
        <v>481</v>
      </c>
      <c r="GH4046" s="81" t="s">
        <v>451</v>
      </c>
      <c r="GI4046" s="81">
        <v>2031</v>
      </c>
      <c r="GJ4046" s="81" t="s">
        <v>201</v>
      </c>
      <c r="GK4046" s="81">
        <v>247.27299216497249</v>
      </c>
      <c r="GL4046" s="81">
        <v>69.065405999999996</v>
      </c>
      <c r="GM4046" s="81">
        <v>2031</v>
      </c>
      <c r="GN4046" s="81" t="s">
        <v>173</v>
      </c>
      <c r="GO4046" s="81">
        <v>1.1148832299820636E-2</v>
      </c>
      <c r="GP4046" s="81">
        <v>10</v>
      </c>
      <c r="GQ4046" s="81">
        <v>0</v>
      </c>
      <c r="GR4046" s="81" t="s">
        <v>448</v>
      </c>
      <c r="GS4046" s="81">
        <v>0</v>
      </c>
      <c r="GT4046" s="81">
        <v>0</v>
      </c>
      <c r="GU4046" s="81">
        <v>0</v>
      </c>
      <c r="GV4046" s="81">
        <v>0</v>
      </c>
      <c r="GW4046" s="81">
        <v>1.1148832299820636E-2</v>
      </c>
      <c r="GX4046" s="81">
        <v>2.7568051219221403</v>
      </c>
      <c r="GY4046" s="81">
        <v>1.1148832299820636E-2</v>
      </c>
      <c r="GZ4046" s="81">
        <v>2.7568051219221403</v>
      </c>
    </row>
    <row r="4047" spans="98:208" x14ac:dyDescent="0.25">
      <c r="CT4047" s="81" t="s">
        <v>155</v>
      </c>
      <c r="CU4047" s="81" t="s">
        <v>479</v>
      </c>
      <c r="CV4047" s="81" t="s">
        <v>457</v>
      </c>
      <c r="CW4047" s="81">
        <v>2021</v>
      </c>
      <c r="CX4047" s="81">
        <v>0</v>
      </c>
      <c r="CY4047" s="81">
        <v>0</v>
      </c>
      <c r="CZ4047" s="81">
        <v>0</v>
      </c>
      <c r="DA4047" s="81">
        <v>0</v>
      </c>
      <c r="DB4047" s="81">
        <v>14146.13064133415</v>
      </c>
      <c r="DC4047" s="81">
        <v>222.22942162785611</v>
      </c>
      <c r="DD4047" s="81">
        <v>8585.7228092489349</v>
      </c>
      <c r="DE4047" s="81">
        <v>5338.1784104573617</v>
      </c>
      <c r="DF4047" s="81">
        <v>2.4775985538151009</v>
      </c>
      <c r="DG4047" s="81">
        <v>2.4775985538151009</v>
      </c>
      <c r="DH4047" s="81">
        <v>0</v>
      </c>
      <c r="DI4047" s="81">
        <v>0</v>
      </c>
      <c r="DJ4047" s="81">
        <v>2.6594838126376471E-6</v>
      </c>
      <c r="DL4047" s="81">
        <v>0</v>
      </c>
      <c r="DM4047" s="81">
        <v>6.589133248085705E-6</v>
      </c>
      <c r="DN4047" s="81">
        <v>6.589133248085705E-6</v>
      </c>
      <c r="DO4047" s="81">
        <v>0</v>
      </c>
      <c r="DP4047" s="81">
        <v>6.589133248085705E-6</v>
      </c>
      <c r="DQ4047" s="81">
        <v>6.589133248085705E-6</v>
      </c>
      <c r="DR4047" s="81">
        <v>0</v>
      </c>
      <c r="DS4047" s="81">
        <v>0</v>
      </c>
      <c r="DT4047" s="81">
        <v>0</v>
      </c>
      <c r="DU4047" s="81">
        <v>0</v>
      </c>
      <c r="DV4047" s="81">
        <v>0</v>
      </c>
      <c r="DW4047" s="81">
        <v>0</v>
      </c>
      <c r="GE4047" s="81" t="s">
        <v>449</v>
      </c>
      <c r="GF4047" s="81" t="s">
        <v>155</v>
      </c>
      <c r="GG4047" s="81" t="s">
        <v>481</v>
      </c>
      <c r="GH4047" s="81" t="s">
        <v>451</v>
      </c>
      <c r="GI4047" s="81">
        <v>2032</v>
      </c>
      <c r="GJ4047" s="81" t="s">
        <v>201</v>
      </c>
      <c r="GK4047" s="81">
        <v>247.27299216497249</v>
      </c>
      <c r="GL4047" s="81">
        <v>69.065405999999996</v>
      </c>
      <c r="GM4047" s="81">
        <v>2032</v>
      </c>
      <c r="GN4047" s="81" t="s">
        <v>173</v>
      </c>
      <c r="GO4047" s="81">
        <v>1.1148832299820636E-2</v>
      </c>
      <c r="GP4047" s="81">
        <v>10</v>
      </c>
      <c r="GQ4047" s="81">
        <v>0</v>
      </c>
      <c r="GR4047" s="81" t="s">
        <v>448</v>
      </c>
      <c r="GS4047" s="81">
        <v>0</v>
      </c>
      <c r="GT4047" s="81">
        <v>0</v>
      </c>
      <c r="GU4047" s="81">
        <v>0</v>
      </c>
      <c r="GV4047" s="81">
        <v>0</v>
      </c>
      <c r="GW4047" s="81">
        <v>0</v>
      </c>
      <c r="GX4047" s="81">
        <v>0</v>
      </c>
      <c r="GY4047" s="81">
        <v>1.1148832299820636E-2</v>
      </c>
      <c r="GZ4047" s="81">
        <v>2.7568051219221403</v>
      </c>
    </row>
    <row r="4048" spans="98:208" x14ac:dyDescent="0.25">
      <c r="CT4048" s="81" t="s">
        <v>155</v>
      </c>
      <c r="CU4048" s="81" t="s">
        <v>479</v>
      </c>
      <c r="CV4048" s="81" t="s">
        <v>457</v>
      </c>
      <c r="CW4048" s="81">
        <v>2022</v>
      </c>
      <c r="CX4048" s="81">
        <v>0</v>
      </c>
      <c r="CY4048" s="81">
        <v>0</v>
      </c>
      <c r="CZ4048" s="81">
        <v>0</v>
      </c>
      <c r="DA4048" s="81">
        <v>0</v>
      </c>
      <c r="DB4048" s="81">
        <v>14146.13064133415</v>
      </c>
      <c r="DC4048" s="81">
        <v>222.22942162785611</v>
      </c>
      <c r="DD4048" s="81">
        <v>8585.7228092489349</v>
      </c>
      <c r="DE4048" s="81">
        <v>5338.1784104573617</v>
      </c>
      <c r="DF4048" s="81">
        <v>2.4775985538151009</v>
      </c>
      <c r="DG4048" s="81">
        <v>2.4775985538151009</v>
      </c>
      <c r="DH4048" s="81">
        <v>2.4775985538151009</v>
      </c>
      <c r="DI4048" s="81">
        <v>0</v>
      </c>
      <c r="DJ4048" s="81">
        <v>2.6594838126376471E-6</v>
      </c>
      <c r="DL4048" s="81">
        <v>0</v>
      </c>
      <c r="DM4048" s="81">
        <v>6.589133248085705E-6</v>
      </c>
      <c r="DN4048" s="81">
        <v>6.589133248085705E-6</v>
      </c>
      <c r="DO4048" s="81">
        <v>0</v>
      </c>
      <c r="DP4048" s="81">
        <v>6.589133248085705E-6</v>
      </c>
      <c r="DQ4048" s="81">
        <v>6.589133248085705E-6</v>
      </c>
      <c r="DR4048" s="81">
        <v>0</v>
      </c>
      <c r="DS4048" s="81">
        <v>6.589133248085705E-6</v>
      </c>
      <c r="DT4048" s="81">
        <v>6.589133248085705E-6</v>
      </c>
      <c r="DU4048" s="81">
        <v>0</v>
      </c>
      <c r="DV4048" s="81">
        <v>0</v>
      </c>
      <c r="DW4048" s="81">
        <v>0</v>
      </c>
      <c r="GE4048" s="81" t="s">
        <v>449</v>
      </c>
      <c r="GF4048" s="81" t="s">
        <v>155</v>
      </c>
      <c r="GG4048" s="81" t="s">
        <v>481</v>
      </c>
      <c r="GH4048" s="81" t="s">
        <v>452</v>
      </c>
      <c r="GI4048" s="81">
        <v>2021</v>
      </c>
      <c r="GJ4048" s="81" t="s">
        <v>201</v>
      </c>
      <c r="GK4048" s="81">
        <v>0.69641821681222471</v>
      </c>
      <c r="GL4048" s="81">
        <v>69.065405999999996</v>
      </c>
      <c r="GM4048" s="81">
        <v>2021</v>
      </c>
      <c r="GN4048" s="81" t="s">
        <v>173</v>
      </c>
      <c r="GO4048" s="81">
        <v>1.1148832299820636E-2</v>
      </c>
      <c r="GP4048" s="81">
        <v>10</v>
      </c>
      <c r="GQ4048" s="81">
        <v>0</v>
      </c>
      <c r="GR4048" s="81" t="s">
        <v>448</v>
      </c>
      <c r="GS4048" s="81">
        <v>1.1148832299820636E-2</v>
      </c>
      <c r="GT4048" s="81">
        <v>7.7642499097796214E-3</v>
      </c>
      <c r="GU4048" s="81">
        <v>1.1148832299820636E-2</v>
      </c>
      <c r="GV4048" s="81">
        <v>7.7642499097796214E-3</v>
      </c>
      <c r="GW4048" s="81">
        <v>0</v>
      </c>
      <c r="GX4048" s="81">
        <v>0</v>
      </c>
      <c r="GY4048" s="81">
        <v>0</v>
      </c>
      <c r="GZ4048" s="81">
        <v>0</v>
      </c>
    </row>
    <row r="4049" spans="98:208" x14ac:dyDescent="0.25">
      <c r="CT4049" s="81" t="s">
        <v>155</v>
      </c>
      <c r="CU4049" s="81" t="s">
        <v>479</v>
      </c>
      <c r="CV4049" s="81" t="s">
        <v>457</v>
      </c>
      <c r="CW4049" s="81">
        <v>2023</v>
      </c>
      <c r="CX4049" s="81">
        <v>0</v>
      </c>
      <c r="CY4049" s="81">
        <v>0</v>
      </c>
      <c r="CZ4049" s="81">
        <v>0</v>
      </c>
      <c r="DA4049" s="81">
        <v>0</v>
      </c>
      <c r="DB4049" s="81">
        <v>14664.63755643832</v>
      </c>
      <c r="DC4049" s="81">
        <v>233.2300768079661</v>
      </c>
      <c r="DD4049" s="81">
        <v>8896.5159934296207</v>
      </c>
      <c r="DE4049" s="81">
        <v>5534.8914862007314</v>
      </c>
      <c r="DF4049" s="81">
        <v>2.6002430136063004</v>
      </c>
      <c r="DG4049" s="81">
        <v>2.6002430136063004</v>
      </c>
      <c r="DH4049" s="81">
        <v>2.6002430136063004</v>
      </c>
      <c r="DI4049" s="81">
        <v>2.6002430136063004</v>
      </c>
      <c r="DJ4049" s="81">
        <v>2.6594838126376471E-6</v>
      </c>
      <c r="DL4049" s="81">
        <v>0</v>
      </c>
      <c r="DM4049" s="81">
        <v>6.9153042036100888E-6</v>
      </c>
      <c r="DN4049" s="81">
        <v>6.9153042036100888E-6</v>
      </c>
      <c r="DO4049" s="81">
        <v>0</v>
      </c>
      <c r="DP4049" s="81">
        <v>6.9153042036100888E-6</v>
      </c>
      <c r="DQ4049" s="81">
        <v>6.9153042036100888E-6</v>
      </c>
      <c r="DR4049" s="81">
        <v>0</v>
      </c>
      <c r="DS4049" s="81">
        <v>6.9153042036100888E-6</v>
      </c>
      <c r="DT4049" s="81">
        <v>6.9153042036100888E-6</v>
      </c>
      <c r="DU4049" s="81">
        <v>0</v>
      </c>
      <c r="DV4049" s="81">
        <v>6.9153042036100888E-6</v>
      </c>
      <c r="DW4049" s="81">
        <v>6.9153042036100888E-6</v>
      </c>
      <c r="GE4049" s="81" t="s">
        <v>449</v>
      </c>
      <c r="GF4049" s="81" t="s">
        <v>155</v>
      </c>
      <c r="GG4049" s="81" t="s">
        <v>481</v>
      </c>
      <c r="GH4049" s="81" t="s">
        <v>452</v>
      </c>
      <c r="GI4049" s="81">
        <v>2022</v>
      </c>
      <c r="GJ4049" s="81" t="s">
        <v>201</v>
      </c>
      <c r="GK4049" s="81">
        <v>0.69641821681222471</v>
      </c>
      <c r="GL4049" s="81">
        <v>69.065405999999996</v>
      </c>
      <c r="GM4049" s="81">
        <v>2022</v>
      </c>
      <c r="GN4049" s="81" t="s">
        <v>173</v>
      </c>
      <c r="GO4049" s="81">
        <v>1.1148832299820636E-2</v>
      </c>
      <c r="GP4049" s="81">
        <v>10</v>
      </c>
      <c r="GQ4049" s="81">
        <v>0</v>
      </c>
      <c r="GR4049" s="81" t="s">
        <v>448</v>
      </c>
      <c r="GS4049" s="81">
        <v>1.1148832299820636E-2</v>
      </c>
      <c r="GT4049" s="81">
        <v>7.7642499097796214E-3</v>
      </c>
      <c r="GU4049" s="81">
        <v>1.1148832299820636E-2</v>
      </c>
      <c r="GV4049" s="81">
        <v>7.7642499097796214E-3</v>
      </c>
      <c r="GW4049" s="81">
        <v>1.1148832299820636E-2</v>
      </c>
      <c r="GX4049" s="81">
        <v>7.7642499097796214E-3</v>
      </c>
      <c r="GY4049" s="81">
        <v>0</v>
      </c>
      <c r="GZ4049" s="81">
        <v>0</v>
      </c>
    </row>
    <row r="4050" spans="98:208" x14ac:dyDescent="0.25">
      <c r="CT4050" s="81" t="s">
        <v>155</v>
      </c>
      <c r="CU4050" s="81" t="s">
        <v>479</v>
      </c>
      <c r="CV4050" s="81" t="s">
        <v>457</v>
      </c>
      <c r="CW4050" s="81">
        <v>2024</v>
      </c>
      <c r="CX4050" s="81">
        <v>0</v>
      </c>
      <c r="CY4050" s="81">
        <v>0</v>
      </c>
      <c r="CZ4050" s="81">
        <v>0</v>
      </c>
      <c r="DA4050" s="81">
        <v>0</v>
      </c>
      <c r="DB4050" s="81">
        <v>14664.63755643832</v>
      </c>
      <c r="DC4050" s="81">
        <v>233.2300768079661</v>
      </c>
      <c r="DD4050" s="81">
        <v>8896.5159934296207</v>
      </c>
      <c r="DE4050" s="81">
        <v>5534.8914862007314</v>
      </c>
      <c r="DF4050" s="81">
        <v>2.6002430136063004</v>
      </c>
      <c r="DG4050" s="81">
        <v>2.6002430136063004</v>
      </c>
      <c r="DH4050" s="81">
        <v>2.6002430136063004</v>
      </c>
      <c r="DI4050" s="81">
        <v>2.6002430136063004</v>
      </c>
      <c r="DJ4050" s="81">
        <v>2.6594838126376471E-6</v>
      </c>
      <c r="DL4050" s="81">
        <v>0</v>
      </c>
      <c r="DM4050" s="81">
        <v>6.9153042036100888E-6</v>
      </c>
      <c r="DN4050" s="81">
        <v>6.9153042036100888E-6</v>
      </c>
      <c r="DO4050" s="81">
        <v>0</v>
      </c>
      <c r="DP4050" s="81">
        <v>6.9153042036100888E-6</v>
      </c>
      <c r="DQ4050" s="81">
        <v>6.9153042036100888E-6</v>
      </c>
      <c r="DR4050" s="81">
        <v>0</v>
      </c>
      <c r="DS4050" s="81">
        <v>6.9153042036100888E-6</v>
      </c>
      <c r="DT4050" s="81">
        <v>6.9153042036100888E-6</v>
      </c>
      <c r="DU4050" s="81">
        <v>0</v>
      </c>
      <c r="DV4050" s="81">
        <v>6.9153042036100888E-6</v>
      </c>
      <c r="DW4050" s="81">
        <v>6.9153042036100888E-6</v>
      </c>
      <c r="GE4050" s="81" t="s">
        <v>449</v>
      </c>
      <c r="GF4050" s="81" t="s">
        <v>155</v>
      </c>
      <c r="GG4050" s="81" t="s">
        <v>481</v>
      </c>
      <c r="GH4050" s="81" t="s">
        <v>452</v>
      </c>
      <c r="GI4050" s="81">
        <v>2023</v>
      </c>
      <c r="GJ4050" s="81" t="s">
        <v>201</v>
      </c>
      <c r="GK4050" s="81">
        <v>0.71896016785820904</v>
      </c>
      <c r="GL4050" s="81">
        <v>69.065405999999996</v>
      </c>
      <c r="GM4050" s="81">
        <v>2023</v>
      </c>
      <c r="GN4050" s="81" t="s">
        <v>173</v>
      </c>
      <c r="GO4050" s="81">
        <v>1.1148832299820636E-2</v>
      </c>
      <c r="GP4050" s="81">
        <v>10</v>
      </c>
      <c r="GQ4050" s="81">
        <v>0</v>
      </c>
      <c r="GR4050" s="81" t="s">
        <v>448</v>
      </c>
      <c r="GS4050" s="81">
        <v>1.1148832299820636E-2</v>
      </c>
      <c r="GT4050" s="81">
        <v>8.0155663417020677E-3</v>
      </c>
      <c r="GU4050" s="81">
        <v>1.1148832299820636E-2</v>
      </c>
      <c r="GV4050" s="81">
        <v>8.0155663417020677E-3</v>
      </c>
      <c r="GW4050" s="81">
        <v>1.1148832299820636E-2</v>
      </c>
      <c r="GX4050" s="81">
        <v>8.0155663417020677E-3</v>
      </c>
      <c r="GY4050" s="81">
        <v>1.1148832299820636E-2</v>
      </c>
      <c r="GZ4050" s="81">
        <v>8.0155663417020677E-3</v>
      </c>
    </row>
    <row r="4051" spans="98:208" x14ac:dyDescent="0.25">
      <c r="CT4051" s="81" t="s">
        <v>155</v>
      </c>
      <c r="CU4051" s="81" t="s">
        <v>479</v>
      </c>
      <c r="CV4051" s="81" t="s">
        <v>457</v>
      </c>
      <c r="CW4051" s="81">
        <v>2025</v>
      </c>
      <c r="CX4051" s="81">
        <v>0</v>
      </c>
      <c r="CY4051" s="81">
        <v>0</v>
      </c>
      <c r="CZ4051" s="81">
        <v>0</v>
      </c>
      <c r="DA4051" s="81">
        <v>0</v>
      </c>
      <c r="DB4051" s="81">
        <v>14664.63755643832</v>
      </c>
      <c r="DC4051" s="81">
        <v>233.2300768079661</v>
      </c>
      <c r="DD4051" s="81">
        <v>8896.5159934296207</v>
      </c>
      <c r="DE4051" s="81">
        <v>5534.8914862007314</v>
      </c>
      <c r="DF4051" s="81">
        <v>2.6002430136063004</v>
      </c>
      <c r="DG4051" s="81">
        <v>2.6002430136063004</v>
      </c>
      <c r="DH4051" s="81">
        <v>2.6002430136063004</v>
      </c>
      <c r="DI4051" s="81">
        <v>2.6002430136063004</v>
      </c>
      <c r="DJ4051" s="81">
        <v>2.6594838126376471E-6</v>
      </c>
      <c r="DL4051" s="81">
        <v>0</v>
      </c>
      <c r="DM4051" s="81">
        <v>6.9153042036100888E-6</v>
      </c>
      <c r="DN4051" s="81">
        <v>6.9153042036100888E-6</v>
      </c>
      <c r="DO4051" s="81">
        <v>0</v>
      </c>
      <c r="DP4051" s="81">
        <v>6.9153042036100888E-6</v>
      </c>
      <c r="DQ4051" s="81">
        <v>6.9153042036100888E-6</v>
      </c>
      <c r="DR4051" s="81">
        <v>0</v>
      </c>
      <c r="DS4051" s="81">
        <v>6.9153042036100888E-6</v>
      </c>
      <c r="DT4051" s="81">
        <v>6.9153042036100888E-6</v>
      </c>
      <c r="DU4051" s="81">
        <v>0</v>
      </c>
      <c r="DV4051" s="81">
        <v>6.9153042036100888E-6</v>
      </c>
      <c r="DW4051" s="81">
        <v>6.9153042036100888E-6</v>
      </c>
      <c r="GE4051" s="81" t="s">
        <v>449</v>
      </c>
      <c r="GF4051" s="81" t="s">
        <v>155</v>
      </c>
      <c r="GG4051" s="81" t="s">
        <v>481</v>
      </c>
      <c r="GH4051" s="81" t="s">
        <v>452</v>
      </c>
      <c r="GI4051" s="81">
        <v>2024</v>
      </c>
      <c r="GJ4051" s="81" t="s">
        <v>201</v>
      </c>
      <c r="GK4051" s="81">
        <v>0.71896016785820904</v>
      </c>
      <c r="GL4051" s="81">
        <v>69.065405999999996</v>
      </c>
      <c r="GM4051" s="81">
        <v>2024</v>
      </c>
      <c r="GN4051" s="81" t="s">
        <v>173</v>
      </c>
      <c r="GO4051" s="81">
        <v>1.1148832299820636E-2</v>
      </c>
      <c r="GP4051" s="81">
        <v>10</v>
      </c>
      <c r="GQ4051" s="81">
        <v>0</v>
      </c>
      <c r="GR4051" s="81" t="s">
        <v>448</v>
      </c>
      <c r="GS4051" s="81">
        <v>1.1148832299820636E-2</v>
      </c>
      <c r="GT4051" s="81">
        <v>8.0155663417020677E-3</v>
      </c>
      <c r="GU4051" s="81">
        <v>1.1148832299820636E-2</v>
      </c>
      <c r="GV4051" s="81">
        <v>8.0155663417020677E-3</v>
      </c>
      <c r="GW4051" s="81">
        <v>1.1148832299820636E-2</v>
      </c>
      <c r="GX4051" s="81">
        <v>8.0155663417020677E-3</v>
      </c>
      <c r="GY4051" s="81">
        <v>1.1148832299820636E-2</v>
      </c>
      <c r="GZ4051" s="81">
        <v>8.0155663417020677E-3</v>
      </c>
    </row>
    <row r="4052" spans="98:208" x14ac:dyDescent="0.25">
      <c r="CT4052" s="81" t="s">
        <v>155</v>
      </c>
      <c r="CU4052" s="81" t="s">
        <v>479</v>
      </c>
      <c r="CV4052" s="81" t="s">
        <v>457</v>
      </c>
      <c r="CW4052" s="81">
        <v>2026</v>
      </c>
      <c r="CX4052" s="81">
        <v>0</v>
      </c>
      <c r="CY4052" s="81">
        <v>0</v>
      </c>
      <c r="CZ4052" s="81">
        <v>0</v>
      </c>
      <c r="DA4052" s="81">
        <v>0</v>
      </c>
      <c r="DB4052" s="81">
        <v>14664.63755643832</v>
      </c>
      <c r="DC4052" s="81">
        <v>233.2300768079661</v>
      </c>
      <c r="DD4052" s="81">
        <v>8896.5159934296207</v>
      </c>
      <c r="DE4052" s="81">
        <v>5534.8914862007314</v>
      </c>
      <c r="DF4052" s="81">
        <v>2.6002430136063004</v>
      </c>
      <c r="DG4052" s="81">
        <v>2.6002430136063004</v>
      </c>
      <c r="DH4052" s="81">
        <v>2.6002430136063004</v>
      </c>
      <c r="DI4052" s="81">
        <v>2.6002430136063004</v>
      </c>
      <c r="DJ4052" s="81">
        <v>2.6594838126376471E-6</v>
      </c>
      <c r="DL4052" s="81">
        <v>0</v>
      </c>
      <c r="DM4052" s="81">
        <v>6.9153042036100888E-6</v>
      </c>
      <c r="DN4052" s="81">
        <v>6.9153042036100888E-6</v>
      </c>
      <c r="DO4052" s="81">
        <v>0</v>
      </c>
      <c r="DP4052" s="81">
        <v>6.9153042036100888E-6</v>
      </c>
      <c r="DQ4052" s="81">
        <v>6.9153042036100888E-6</v>
      </c>
      <c r="DR4052" s="81">
        <v>0</v>
      </c>
      <c r="DS4052" s="81">
        <v>6.9153042036100888E-6</v>
      </c>
      <c r="DT4052" s="81">
        <v>6.9153042036100888E-6</v>
      </c>
      <c r="DU4052" s="81">
        <v>0</v>
      </c>
      <c r="DV4052" s="81">
        <v>6.9153042036100888E-6</v>
      </c>
      <c r="DW4052" s="81">
        <v>6.9153042036100888E-6</v>
      </c>
      <c r="GE4052" s="81" t="s">
        <v>449</v>
      </c>
      <c r="GF4052" s="81" t="s">
        <v>155</v>
      </c>
      <c r="GG4052" s="81" t="s">
        <v>481</v>
      </c>
      <c r="GH4052" s="81" t="s">
        <v>452</v>
      </c>
      <c r="GI4052" s="81">
        <v>2025</v>
      </c>
      <c r="GJ4052" s="81" t="s">
        <v>201</v>
      </c>
      <c r="GK4052" s="81">
        <v>0.71896016785820904</v>
      </c>
      <c r="GL4052" s="81">
        <v>69.065405999999996</v>
      </c>
      <c r="GM4052" s="81">
        <v>2025</v>
      </c>
      <c r="GN4052" s="81" t="s">
        <v>173</v>
      </c>
      <c r="GO4052" s="81">
        <v>1.1148832299820636E-2</v>
      </c>
      <c r="GP4052" s="81">
        <v>10</v>
      </c>
      <c r="GQ4052" s="81">
        <v>0</v>
      </c>
      <c r="GR4052" s="81" t="s">
        <v>448</v>
      </c>
      <c r="GS4052" s="81">
        <v>1.1148832299820636E-2</v>
      </c>
      <c r="GT4052" s="81">
        <v>8.0155663417020677E-3</v>
      </c>
      <c r="GU4052" s="81">
        <v>1.1148832299820636E-2</v>
      </c>
      <c r="GV4052" s="81">
        <v>8.0155663417020677E-3</v>
      </c>
      <c r="GW4052" s="81">
        <v>1.1148832299820636E-2</v>
      </c>
      <c r="GX4052" s="81">
        <v>8.0155663417020677E-3</v>
      </c>
      <c r="GY4052" s="81">
        <v>1.1148832299820636E-2</v>
      </c>
      <c r="GZ4052" s="81">
        <v>8.0155663417020677E-3</v>
      </c>
    </row>
    <row r="4053" spans="98:208" x14ac:dyDescent="0.25">
      <c r="CT4053" s="81" t="s">
        <v>155</v>
      </c>
      <c r="CU4053" s="81" t="s">
        <v>479</v>
      </c>
      <c r="CV4053" s="81" t="s">
        <v>457</v>
      </c>
      <c r="CW4053" s="81">
        <v>2027</v>
      </c>
      <c r="CX4053" s="81">
        <v>0</v>
      </c>
      <c r="CY4053" s="81">
        <v>0</v>
      </c>
      <c r="CZ4053" s="81">
        <v>0</v>
      </c>
      <c r="DA4053" s="81">
        <v>0</v>
      </c>
      <c r="DB4053" s="81">
        <v>14664.63755643832</v>
      </c>
      <c r="DC4053" s="81">
        <v>233.2300768079661</v>
      </c>
      <c r="DD4053" s="81">
        <v>8896.5159934296207</v>
      </c>
      <c r="DE4053" s="81">
        <v>5534.8914862007314</v>
      </c>
      <c r="DF4053" s="81">
        <v>2.6002430136063004</v>
      </c>
      <c r="DG4053" s="81">
        <v>2.6002430136063004</v>
      </c>
      <c r="DH4053" s="81">
        <v>2.6002430136063004</v>
      </c>
      <c r="DI4053" s="81">
        <v>2.6002430136063004</v>
      </c>
      <c r="DJ4053" s="81">
        <v>2.6594838126376471E-6</v>
      </c>
      <c r="DL4053" s="81">
        <v>0</v>
      </c>
      <c r="DM4053" s="81">
        <v>6.9153042036100888E-6</v>
      </c>
      <c r="DN4053" s="81">
        <v>6.9153042036100888E-6</v>
      </c>
      <c r="DO4053" s="81">
        <v>0</v>
      </c>
      <c r="DP4053" s="81">
        <v>6.9153042036100888E-6</v>
      </c>
      <c r="DQ4053" s="81">
        <v>6.9153042036100888E-6</v>
      </c>
      <c r="DR4053" s="81">
        <v>0</v>
      </c>
      <c r="DS4053" s="81">
        <v>6.9153042036100888E-6</v>
      </c>
      <c r="DT4053" s="81">
        <v>6.9153042036100888E-6</v>
      </c>
      <c r="DU4053" s="81">
        <v>0</v>
      </c>
      <c r="DV4053" s="81">
        <v>6.9153042036100888E-6</v>
      </c>
      <c r="DW4053" s="81">
        <v>6.9153042036100888E-6</v>
      </c>
      <c r="GE4053" s="81" t="s">
        <v>449</v>
      </c>
      <c r="GF4053" s="81" t="s">
        <v>155</v>
      </c>
      <c r="GG4053" s="81" t="s">
        <v>481</v>
      </c>
      <c r="GH4053" s="81" t="s">
        <v>452</v>
      </c>
      <c r="GI4053" s="81">
        <v>2026</v>
      </c>
      <c r="GJ4053" s="81" t="s">
        <v>201</v>
      </c>
      <c r="GK4053" s="81">
        <v>0.71896016785820904</v>
      </c>
      <c r="GL4053" s="81">
        <v>69.065405999999996</v>
      </c>
      <c r="GM4053" s="81">
        <v>2026</v>
      </c>
      <c r="GN4053" s="81" t="s">
        <v>173</v>
      </c>
      <c r="GO4053" s="81">
        <v>1.1148832299820636E-2</v>
      </c>
      <c r="GP4053" s="81">
        <v>10</v>
      </c>
      <c r="GQ4053" s="81">
        <v>0</v>
      </c>
      <c r="GR4053" s="81" t="s">
        <v>448</v>
      </c>
      <c r="GS4053" s="81">
        <v>1.1148832299820636E-2</v>
      </c>
      <c r="GT4053" s="81">
        <v>8.0155663417020677E-3</v>
      </c>
      <c r="GU4053" s="81">
        <v>1.1148832299820636E-2</v>
      </c>
      <c r="GV4053" s="81">
        <v>8.0155663417020677E-3</v>
      </c>
      <c r="GW4053" s="81">
        <v>1.1148832299820636E-2</v>
      </c>
      <c r="GX4053" s="81">
        <v>8.0155663417020677E-3</v>
      </c>
      <c r="GY4053" s="81">
        <v>1.1148832299820636E-2</v>
      </c>
      <c r="GZ4053" s="81">
        <v>8.0155663417020677E-3</v>
      </c>
    </row>
    <row r="4054" spans="98:208" x14ac:dyDescent="0.25">
      <c r="CT4054" s="81" t="s">
        <v>155</v>
      </c>
      <c r="CU4054" s="81" t="s">
        <v>479</v>
      </c>
      <c r="CV4054" s="81" t="s">
        <v>457</v>
      </c>
      <c r="CW4054" s="81">
        <v>2028</v>
      </c>
      <c r="CX4054" s="81">
        <v>0</v>
      </c>
      <c r="CY4054" s="81">
        <v>0</v>
      </c>
      <c r="CZ4054" s="81">
        <v>0</v>
      </c>
      <c r="DA4054" s="81">
        <v>0</v>
      </c>
      <c r="DB4054" s="81">
        <v>15317.99094281774</v>
      </c>
      <c r="DC4054" s="81">
        <v>247.27299216497551</v>
      </c>
      <c r="DD4054" s="81">
        <v>9287.6490955455665</v>
      </c>
      <c r="DE4054" s="81">
        <v>5783.0688551071926</v>
      </c>
      <c r="DF4054" s="81">
        <v>2.7568051219221741</v>
      </c>
      <c r="DG4054" s="81">
        <v>2.7568051219221741</v>
      </c>
      <c r="DH4054" s="81">
        <v>2.7568051219221741</v>
      </c>
      <c r="DI4054" s="81">
        <v>2.7568051219221741</v>
      </c>
      <c r="DJ4054" s="81">
        <v>2.6594838126376471E-6</v>
      </c>
      <c r="DL4054" s="81">
        <v>0</v>
      </c>
      <c r="DM4054" s="81">
        <v>7.3316785963485773E-6</v>
      </c>
      <c r="DN4054" s="81">
        <v>7.3316785963485773E-6</v>
      </c>
      <c r="DO4054" s="81">
        <v>0</v>
      </c>
      <c r="DP4054" s="81">
        <v>7.3316785963485773E-6</v>
      </c>
      <c r="DQ4054" s="81">
        <v>7.3316785963485773E-6</v>
      </c>
      <c r="DR4054" s="81">
        <v>0</v>
      </c>
      <c r="DS4054" s="81">
        <v>7.3316785963485773E-6</v>
      </c>
      <c r="DT4054" s="81">
        <v>7.3316785963485773E-6</v>
      </c>
      <c r="DU4054" s="81">
        <v>0</v>
      </c>
      <c r="DV4054" s="81">
        <v>7.3316785963485773E-6</v>
      </c>
      <c r="DW4054" s="81">
        <v>7.3316785963485773E-6</v>
      </c>
      <c r="GE4054" s="81" t="s">
        <v>449</v>
      </c>
      <c r="GF4054" s="81" t="s">
        <v>155</v>
      </c>
      <c r="GG4054" s="81" t="s">
        <v>481</v>
      </c>
      <c r="GH4054" s="81" t="s">
        <v>452</v>
      </c>
      <c r="GI4054" s="81">
        <v>2027</v>
      </c>
      <c r="GJ4054" s="81" t="s">
        <v>201</v>
      </c>
      <c r="GK4054" s="81">
        <v>0.71896016785820904</v>
      </c>
      <c r="GL4054" s="81">
        <v>69.065405999999996</v>
      </c>
      <c r="GM4054" s="81">
        <v>2027</v>
      </c>
      <c r="GN4054" s="81" t="s">
        <v>173</v>
      </c>
      <c r="GO4054" s="81">
        <v>1.1148832299820636E-2</v>
      </c>
      <c r="GP4054" s="81">
        <v>10</v>
      </c>
      <c r="GQ4054" s="81">
        <v>0</v>
      </c>
      <c r="GR4054" s="81" t="s">
        <v>448</v>
      </c>
      <c r="GS4054" s="81">
        <v>1.1148832299820636E-2</v>
      </c>
      <c r="GT4054" s="81">
        <v>8.0155663417020677E-3</v>
      </c>
      <c r="GU4054" s="81">
        <v>1.1148832299820636E-2</v>
      </c>
      <c r="GV4054" s="81">
        <v>8.0155663417020677E-3</v>
      </c>
      <c r="GW4054" s="81">
        <v>1.1148832299820636E-2</v>
      </c>
      <c r="GX4054" s="81">
        <v>8.0155663417020677E-3</v>
      </c>
      <c r="GY4054" s="81">
        <v>1.1148832299820636E-2</v>
      </c>
      <c r="GZ4054" s="81">
        <v>8.0155663417020677E-3</v>
      </c>
    </row>
    <row r="4055" spans="98:208" x14ac:dyDescent="0.25">
      <c r="CT4055" s="81" t="s">
        <v>155</v>
      </c>
      <c r="CU4055" s="81" t="s">
        <v>479</v>
      </c>
      <c r="CV4055" s="81" t="s">
        <v>457</v>
      </c>
      <c r="CW4055" s="81">
        <v>2029</v>
      </c>
      <c r="CX4055" s="81">
        <v>0</v>
      </c>
      <c r="CY4055" s="81">
        <v>0</v>
      </c>
      <c r="CZ4055" s="81">
        <v>0</v>
      </c>
      <c r="DA4055" s="81">
        <v>0</v>
      </c>
      <c r="DB4055" s="81">
        <v>15317.99094281774</v>
      </c>
      <c r="DC4055" s="81">
        <v>247.27299216497551</v>
      </c>
      <c r="DD4055" s="81">
        <v>9287.6490955455665</v>
      </c>
      <c r="DE4055" s="81">
        <v>5783.0688551071926</v>
      </c>
      <c r="DF4055" s="81">
        <v>2.7568051219221741</v>
      </c>
      <c r="DG4055" s="81">
        <v>2.7568051219221741</v>
      </c>
      <c r="DH4055" s="81">
        <v>2.7568051219221741</v>
      </c>
      <c r="DI4055" s="81">
        <v>2.7568051219221741</v>
      </c>
      <c r="DJ4055" s="81">
        <v>2.6594838126376471E-6</v>
      </c>
      <c r="DL4055" s="81">
        <v>0</v>
      </c>
      <c r="DM4055" s="81">
        <v>7.3316785963485773E-6</v>
      </c>
      <c r="DN4055" s="81">
        <v>7.3316785963485773E-6</v>
      </c>
      <c r="DO4055" s="81">
        <v>0</v>
      </c>
      <c r="DP4055" s="81">
        <v>7.3316785963485773E-6</v>
      </c>
      <c r="DQ4055" s="81">
        <v>7.3316785963485773E-6</v>
      </c>
      <c r="DR4055" s="81">
        <v>0</v>
      </c>
      <c r="DS4055" s="81">
        <v>7.3316785963485773E-6</v>
      </c>
      <c r="DT4055" s="81">
        <v>7.3316785963485773E-6</v>
      </c>
      <c r="DU4055" s="81">
        <v>0</v>
      </c>
      <c r="DV4055" s="81">
        <v>7.3316785963485773E-6</v>
      </c>
      <c r="DW4055" s="81">
        <v>7.3316785963485773E-6</v>
      </c>
      <c r="GE4055" s="81" t="s">
        <v>449</v>
      </c>
      <c r="GF4055" s="81" t="s">
        <v>155</v>
      </c>
      <c r="GG4055" s="81" t="s">
        <v>481</v>
      </c>
      <c r="GH4055" s="81" t="s">
        <v>452</v>
      </c>
      <c r="GI4055" s="81">
        <v>2028</v>
      </c>
      <c r="GJ4055" s="81" t="s">
        <v>201</v>
      </c>
      <c r="GK4055" s="81">
        <v>0.74733835430388929</v>
      </c>
      <c r="GL4055" s="81">
        <v>69.065405999999996</v>
      </c>
      <c r="GM4055" s="81">
        <v>2028</v>
      </c>
      <c r="GN4055" s="81" t="s">
        <v>173</v>
      </c>
      <c r="GO4055" s="81">
        <v>1.1148832299820636E-2</v>
      </c>
      <c r="GP4055" s="81">
        <v>10</v>
      </c>
      <c r="GQ4055" s="81">
        <v>0</v>
      </c>
      <c r="GR4055" s="81" t="s">
        <v>448</v>
      </c>
      <c r="GS4055" s="81">
        <v>1.1148832299820636E-2</v>
      </c>
      <c r="GT4055" s="81">
        <v>8.3319499833579991E-3</v>
      </c>
      <c r="GU4055" s="81">
        <v>1.1148832299820636E-2</v>
      </c>
      <c r="GV4055" s="81">
        <v>8.3319499833579991E-3</v>
      </c>
      <c r="GW4055" s="81">
        <v>1.1148832299820636E-2</v>
      </c>
      <c r="GX4055" s="81">
        <v>8.3319499833579991E-3</v>
      </c>
      <c r="GY4055" s="81">
        <v>1.1148832299820636E-2</v>
      </c>
      <c r="GZ4055" s="81">
        <v>8.3319499833579991E-3</v>
      </c>
    </row>
    <row r="4056" spans="98:208" x14ac:dyDescent="0.25">
      <c r="CT4056" s="81" t="s">
        <v>155</v>
      </c>
      <c r="CU4056" s="81" t="s">
        <v>479</v>
      </c>
      <c r="CV4056" s="81" t="s">
        <v>457</v>
      </c>
      <c r="CW4056" s="81">
        <v>2030</v>
      </c>
      <c r="CX4056" s="81">
        <v>0</v>
      </c>
      <c r="CY4056" s="81">
        <v>0</v>
      </c>
      <c r="CZ4056" s="81">
        <v>0</v>
      </c>
      <c r="DA4056" s="81">
        <v>0</v>
      </c>
      <c r="DB4056" s="81">
        <v>15317.99094281774</v>
      </c>
      <c r="DC4056" s="81">
        <v>247.27299216497551</v>
      </c>
      <c r="DD4056" s="81">
        <v>9287.6490955455665</v>
      </c>
      <c r="DE4056" s="81">
        <v>5783.0688551071926</v>
      </c>
      <c r="DF4056" s="81">
        <v>0</v>
      </c>
      <c r="DG4056" s="81">
        <v>2.7568051219221741</v>
      </c>
      <c r="DH4056" s="81">
        <v>2.7568051219221741</v>
      </c>
      <c r="DI4056" s="81">
        <v>2.7568051219221741</v>
      </c>
      <c r="DJ4056" s="81">
        <v>2.6594838126376471E-6</v>
      </c>
      <c r="DL4056" s="81">
        <v>0</v>
      </c>
      <c r="DM4056" s="81">
        <v>0</v>
      </c>
      <c r="DN4056" s="81">
        <v>0</v>
      </c>
      <c r="DO4056" s="81">
        <v>0</v>
      </c>
      <c r="DP4056" s="81">
        <v>7.3316785963485773E-6</v>
      </c>
      <c r="DQ4056" s="81">
        <v>7.3316785963485773E-6</v>
      </c>
      <c r="DR4056" s="81">
        <v>0</v>
      </c>
      <c r="DS4056" s="81">
        <v>7.3316785963485773E-6</v>
      </c>
      <c r="DT4056" s="81">
        <v>7.3316785963485773E-6</v>
      </c>
      <c r="DU4056" s="81">
        <v>0</v>
      </c>
      <c r="DV4056" s="81">
        <v>7.3316785963485773E-6</v>
      </c>
      <c r="DW4056" s="81">
        <v>7.3316785963485773E-6</v>
      </c>
      <c r="GE4056" s="81" t="s">
        <v>449</v>
      </c>
      <c r="GF4056" s="81" t="s">
        <v>155</v>
      </c>
      <c r="GG4056" s="81" t="s">
        <v>481</v>
      </c>
      <c r="GH4056" s="81" t="s">
        <v>452</v>
      </c>
      <c r="GI4056" s="81">
        <v>2029</v>
      </c>
      <c r="GJ4056" s="81" t="s">
        <v>201</v>
      </c>
      <c r="GK4056" s="81">
        <v>0.74733835430388929</v>
      </c>
      <c r="GL4056" s="81">
        <v>69.065405999999996</v>
      </c>
      <c r="GM4056" s="81">
        <v>2029</v>
      </c>
      <c r="GN4056" s="81" t="s">
        <v>173</v>
      </c>
      <c r="GO4056" s="81">
        <v>1.1148832299820636E-2</v>
      </c>
      <c r="GP4056" s="81">
        <v>10</v>
      </c>
      <c r="GQ4056" s="81">
        <v>0</v>
      </c>
      <c r="GR4056" s="81" t="s">
        <v>448</v>
      </c>
      <c r="GS4056" s="81">
        <v>1.1148832299820636E-2</v>
      </c>
      <c r="GT4056" s="81">
        <v>8.3319499833579991E-3</v>
      </c>
      <c r="GU4056" s="81">
        <v>1.1148832299820636E-2</v>
      </c>
      <c r="GV4056" s="81">
        <v>8.3319499833579991E-3</v>
      </c>
      <c r="GW4056" s="81">
        <v>1.1148832299820636E-2</v>
      </c>
      <c r="GX4056" s="81">
        <v>8.3319499833579991E-3</v>
      </c>
      <c r="GY4056" s="81">
        <v>1.1148832299820636E-2</v>
      </c>
      <c r="GZ4056" s="81">
        <v>8.3319499833579991E-3</v>
      </c>
    </row>
    <row r="4057" spans="98:208" x14ac:dyDescent="0.25">
      <c r="CT4057" s="81" t="s">
        <v>155</v>
      </c>
      <c r="CU4057" s="81" t="s">
        <v>479</v>
      </c>
      <c r="CV4057" s="81" t="s">
        <v>457</v>
      </c>
      <c r="CW4057" s="81">
        <v>2031</v>
      </c>
      <c r="CX4057" s="81">
        <v>0</v>
      </c>
      <c r="CY4057" s="81">
        <v>0</v>
      </c>
      <c r="CZ4057" s="81">
        <v>0</v>
      </c>
      <c r="DA4057" s="81">
        <v>0</v>
      </c>
      <c r="DB4057" s="81">
        <v>15317.99094281774</v>
      </c>
      <c r="DC4057" s="81">
        <v>247.27299216497551</v>
      </c>
      <c r="DD4057" s="81">
        <v>9287.6490955455665</v>
      </c>
      <c r="DE4057" s="81">
        <v>5783.0688551071926</v>
      </c>
      <c r="DF4057" s="81">
        <v>0</v>
      </c>
      <c r="DG4057" s="81">
        <v>0</v>
      </c>
      <c r="DH4057" s="81">
        <v>2.7568051219221741</v>
      </c>
      <c r="DI4057" s="81">
        <v>2.7568051219221741</v>
      </c>
      <c r="DJ4057" s="81">
        <v>2.6594838126376471E-6</v>
      </c>
      <c r="DL4057" s="81">
        <v>0</v>
      </c>
      <c r="DM4057" s="81">
        <v>0</v>
      </c>
      <c r="DN4057" s="81">
        <v>0</v>
      </c>
      <c r="DO4057" s="81">
        <v>0</v>
      </c>
      <c r="DP4057" s="81">
        <v>0</v>
      </c>
      <c r="DQ4057" s="81">
        <v>0</v>
      </c>
      <c r="DR4057" s="81">
        <v>0</v>
      </c>
      <c r="DS4057" s="81">
        <v>7.3316785963485773E-6</v>
      </c>
      <c r="DT4057" s="81">
        <v>7.3316785963485773E-6</v>
      </c>
      <c r="DU4057" s="81">
        <v>0</v>
      </c>
      <c r="DV4057" s="81">
        <v>7.3316785963485773E-6</v>
      </c>
      <c r="DW4057" s="81">
        <v>7.3316785963485773E-6</v>
      </c>
      <c r="GE4057" s="81" t="s">
        <v>449</v>
      </c>
      <c r="GF4057" s="81" t="s">
        <v>155</v>
      </c>
      <c r="GG4057" s="81" t="s">
        <v>481</v>
      </c>
      <c r="GH4057" s="81" t="s">
        <v>452</v>
      </c>
      <c r="GI4057" s="81">
        <v>2030</v>
      </c>
      <c r="GJ4057" s="81" t="s">
        <v>201</v>
      </c>
      <c r="GK4057" s="81">
        <v>0.74733835430388929</v>
      </c>
      <c r="GL4057" s="81">
        <v>69.065405999999996</v>
      </c>
      <c r="GM4057" s="81">
        <v>2030</v>
      </c>
      <c r="GN4057" s="81" t="s">
        <v>173</v>
      </c>
      <c r="GO4057" s="81">
        <v>1.1148832299820636E-2</v>
      </c>
      <c r="GP4057" s="81">
        <v>10</v>
      </c>
      <c r="GQ4057" s="81">
        <v>0</v>
      </c>
      <c r="GR4057" s="81" t="s">
        <v>448</v>
      </c>
      <c r="GS4057" s="81">
        <v>0</v>
      </c>
      <c r="GT4057" s="81">
        <v>0</v>
      </c>
      <c r="GU4057" s="81">
        <v>1.1148832299820636E-2</v>
      </c>
      <c r="GV4057" s="81">
        <v>8.3319499833579991E-3</v>
      </c>
      <c r="GW4057" s="81">
        <v>1.1148832299820636E-2</v>
      </c>
      <c r="GX4057" s="81">
        <v>8.3319499833579991E-3</v>
      </c>
      <c r="GY4057" s="81">
        <v>1.1148832299820636E-2</v>
      </c>
      <c r="GZ4057" s="81">
        <v>8.3319499833579991E-3</v>
      </c>
    </row>
    <row r="4058" spans="98:208" x14ac:dyDescent="0.25">
      <c r="CT4058" s="81" t="s">
        <v>155</v>
      </c>
      <c r="CU4058" s="81" t="s">
        <v>479</v>
      </c>
      <c r="CV4058" s="81" t="s">
        <v>457</v>
      </c>
      <c r="CW4058" s="81">
        <v>2032</v>
      </c>
      <c r="CX4058" s="81">
        <v>0</v>
      </c>
      <c r="CY4058" s="81">
        <v>0</v>
      </c>
      <c r="CZ4058" s="81">
        <v>0</v>
      </c>
      <c r="DA4058" s="81">
        <v>0</v>
      </c>
      <c r="DB4058" s="81">
        <v>15317.99094281774</v>
      </c>
      <c r="DC4058" s="81">
        <v>247.27299216497551</v>
      </c>
      <c r="DD4058" s="81">
        <v>9287.6490955455665</v>
      </c>
      <c r="DE4058" s="81">
        <v>5783.0688551071926</v>
      </c>
      <c r="DF4058" s="81">
        <v>0</v>
      </c>
      <c r="DG4058" s="81">
        <v>0</v>
      </c>
      <c r="DH4058" s="81">
        <v>0</v>
      </c>
      <c r="DI4058" s="81">
        <v>2.7568051219221741</v>
      </c>
      <c r="DJ4058" s="81">
        <v>2.6594838126376471E-6</v>
      </c>
      <c r="DL4058" s="81">
        <v>0</v>
      </c>
      <c r="DM4058" s="81">
        <v>0</v>
      </c>
      <c r="DN4058" s="81">
        <v>0</v>
      </c>
      <c r="DO4058" s="81">
        <v>0</v>
      </c>
      <c r="DP4058" s="81">
        <v>0</v>
      </c>
      <c r="DQ4058" s="81">
        <v>0</v>
      </c>
      <c r="DR4058" s="81">
        <v>0</v>
      </c>
      <c r="DS4058" s="81">
        <v>0</v>
      </c>
      <c r="DT4058" s="81">
        <v>0</v>
      </c>
      <c r="DU4058" s="81">
        <v>0</v>
      </c>
      <c r="DV4058" s="81">
        <v>7.3316785963485773E-6</v>
      </c>
      <c r="DW4058" s="81">
        <v>7.3316785963485773E-6</v>
      </c>
      <c r="GE4058" s="81" t="s">
        <v>449</v>
      </c>
      <c r="GF4058" s="81" t="s">
        <v>155</v>
      </c>
      <c r="GG4058" s="81" t="s">
        <v>481</v>
      </c>
      <c r="GH4058" s="81" t="s">
        <v>452</v>
      </c>
      <c r="GI4058" s="81">
        <v>2031</v>
      </c>
      <c r="GJ4058" s="81" t="s">
        <v>201</v>
      </c>
      <c r="GK4058" s="81">
        <v>0.74733835430388929</v>
      </c>
      <c r="GL4058" s="81">
        <v>69.065405999999996</v>
      </c>
      <c r="GM4058" s="81">
        <v>2031</v>
      </c>
      <c r="GN4058" s="81" t="s">
        <v>173</v>
      </c>
      <c r="GO4058" s="81">
        <v>1.1148832299820636E-2</v>
      </c>
      <c r="GP4058" s="81">
        <v>10</v>
      </c>
      <c r="GQ4058" s="81">
        <v>0</v>
      </c>
      <c r="GR4058" s="81" t="s">
        <v>448</v>
      </c>
      <c r="GS4058" s="81">
        <v>0</v>
      </c>
      <c r="GT4058" s="81">
        <v>0</v>
      </c>
      <c r="GU4058" s="81">
        <v>0</v>
      </c>
      <c r="GV4058" s="81">
        <v>0</v>
      </c>
      <c r="GW4058" s="81">
        <v>1.1148832299820636E-2</v>
      </c>
      <c r="GX4058" s="81">
        <v>8.3319499833579991E-3</v>
      </c>
      <c r="GY4058" s="81">
        <v>1.1148832299820636E-2</v>
      </c>
      <c r="GZ4058" s="81">
        <v>8.3319499833579991E-3</v>
      </c>
    </row>
    <row r="4059" spans="98:208" x14ac:dyDescent="0.25">
      <c r="CT4059" s="81" t="s">
        <v>155</v>
      </c>
      <c r="CU4059" s="81" t="s">
        <v>479</v>
      </c>
      <c r="CV4059" s="81" t="s">
        <v>458</v>
      </c>
      <c r="CW4059" s="81">
        <v>2020</v>
      </c>
      <c r="CX4059" s="81">
        <v>0</v>
      </c>
      <c r="CY4059" s="81">
        <v>0</v>
      </c>
      <c r="CZ4059" s="81">
        <v>0</v>
      </c>
      <c r="DA4059" s="81">
        <v>0</v>
      </c>
      <c r="DB4059" s="81">
        <v>8807.9522308763462</v>
      </c>
      <c r="DC4059" s="81">
        <v>222.22942162784491</v>
      </c>
      <c r="DD4059" s="81">
        <v>8585.7228092485002</v>
      </c>
      <c r="DE4059" s="81">
        <v>0</v>
      </c>
      <c r="DF4059" s="81">
        <v>2.4775985538149761</v>
      </c>
      <c r="DG4059" s="81">
        <v>0</v>
      </c>
      <c r="DH4059" s="81">
        <v>0</v>
      </c>
      <c r="DI4059" s="81">
        <v>0</v>
      </c>
      <c r="DJ4059" s="81">
        <v>3.497663165185718E-6</v>
      </c>
      <c r="DL4059" s="81">
        <v>0</v>
      </c>
      <c r="DM4059" s="81">
        <v>8.6658051997960458E-6</v>
      </c>
      <c r="DN4059" s="81">
        <v>8.6658051997960458E-6</v>
      </c>
      <c r="DO4059" s="81">
        <v>0</v>
      </c>
      <c r="DP4059" s="81">
        <v>0</v>
      </c>
      <c r="DQ4059" s="81">
        <v>0</v>
      </c>
      <c r="DR4059" s="81">
        <v>0</v>
      </c>
      <c r="DS4059" s="81">
        <v>0</v>
      </c>
      <c r="DT4059" s="81">
        <v>0</v>
      </c>
      <c r="DU4059" s="81">
        <v>0</v>
      </c>
      <c r="DV4059" s="81">
        <v>0</v>
      </c>
      <c r="DW4059" s="81">
        <v>0</v>
      </c>
      <c r="GE4059" s="81" t="s">
        <v>449</v>
      </c>
      <c r="GF4059" s="81" t="s">
        <v>155</v>
      </c>
      <c r="GG4059" s="81" t="s">
        <v>481</v>
      </c>
      <c r="GH4059" s="81" t="s">
        <v>452</v>
      </c>
      <c r="GI4059" s="81">
        <v>2032</v>
      </c>
      <c r="GJ4059" s="81" t="s">
        <v>201</v>
      </c>
      <c r="GK4059" s="81">
        <v>0.74733835430388929</v>
      </c>
      <c r="GL4059" s="81">
        <v>69.065405999999996</v>
      </c>
      <c r="GM4059" s="81">
        <v>2032</v>
      </c>
      <c r="GN4059" s="81" t="s">
        <v>173</v>
      </c>
      <c r="GO4059" s="81">
        <v>1.1148832299820636E-2</v>
      </c>
      <c r="GP4059" s="81">
        <v>10</v>
      </c>
      <c r="GQ4059" s="81">
        <v>0</v>
      </c>
      <c r="GR4059" s="81" t="s">
        <v>448</v>
      </c>
      <c r="GS4059" s="81">
        <v>0</v>
      </c>
      <c r="GT4059" s="81">
        <v>0</v>
      </c>
      <c r="GU4059" s="81">
        <v>0</v>
      </c>
      <c r="GV4059" s="81">
        <v>0</v>
      </c>
      <c r="GW4059" s="81">
        <v>0</v>
      </c>
      <c r="GX4059" s="81">
        <v>0</v>
      </c>
      <c r="GY4059" s="81">
        <v>1.1148832299820636E-2</v>
      </c>
      <c r="GZ4059" s="81">
        <v>8.3319499833579991E-3</v>
      </c>
    </row>
    <row r="4060" spans="98:208" x14ac:dyDescent="0.25">
      <c r="CT4060" s="81" t="s">
        <v>155</v>
      </c>
      <c r="CU4060" s="81" t="s">
        <v>479</v>
      </c>
      <c r="CV4060" s="81" t="s">
        <v>458</v>
      </c>
      <c r="CW4060" s="81">
        <v>2021</v>
      </c>
      <c r="CX4060" s="81">
        <v>0</v>
      </c>
      <c r="CY4060" s="81">
        <v>0</v>
      </c>
      <c r="CZ4060" s="81">
        <v>0</v>
      </c>
      <c r="DA4060" s="81">
        <v>0</v>
      </c>
      <c r="DB4060" s="81">
        <v>8807.9522308763462</v>
      </c>
      <c r="DC4060" s="81">
        <v>222.22942162784491</v>
      </c>
      <c r="DD4060" s="81">
        <v>8585.7228092485002</v>
      </c>
      <c r="DE4060" s="81">
        <v>0</v>
      </c>
      <c r="DF4060" s="81">
        <v>2.4775985538149761</v>
      </c>
      <c r="DG4060" s="81">
        <v>2.4775985538149761</v>
      </c>
      <c r="DH4060" s="81">
        <v>0</v>
      </c>
      <c r="DI4060" s="81">
        <v>0</v>
      </c>
      <c r="DJ4060" s="81">
        <v>3.497663165185718E-6</v>
      </c>
      <c r="DL4060" s="81">
        <v>0</v>
      </c>
      <c r="DM4060" s="81">
        <v>8.6658051997960458E-6</v>
      </c>
      <c r="DN4060" s="81">
        <v>8.6658051997960458E-6</v>
      </c>
      <c r="DO4060" s="81">
        <v>0</v>
      </c>
      <c r="DP4060" s="81">
        <v>8.6658051997960458E-6</v>
      </c>
      <c r="DQ4060" s="81">
        <v>8.6658051997960458E-6</v>
      </c>
      <c r="DR4060" s="81">
        <v>0</v>
      </c>
      <c r="DS4060" s="81">
        <v>0</v>
      </c>
      <c r="DT4060" s="81">
        <v>0</v>
      </c>
      <c r="DU4060" s="81">
        <v>0</v>
      </c>
      <c r="DV4060" s="81">
        <v>0</v>
      </c>
      <c r="DW4060" s="81">
        <v>0</v>
      </c>
      <c r="GE4060" s="81" t="s">
        <v>449</v>
      </c>
      <c r="GF4060" s="81" t="s">
        <v>155</v>
      </c>
      <c r="GG4060" s="81" t="s">
        <v>481</v>
      </c>
      <c r="GH4060" s="81" t="s">
        <v>453</v>
      </c>
      <c r="GI4060" s="81">
        <v>2021</v>
      </c>
      <c r="GJ4060" s="81" t="s">
        <v>201</v>
      </c>
      <c r="GK4060" s="81">
        <v>3.6425060683954062E-2</v>
      </c>
      <c r="GL4060" s="81">
        <v>69.065405999999996</v>
      </c>
      <c r="GM4060" s="81">
        <v>2021</v>
      </c>
      <c r="GN4060" s="81" t="s">
        <v>173</v>
      </c>
      <c r="GO4060" s="81">
        <v>1.1148832299820636E-2</v>
      </c>
      <c r="GP4060" s="81">
        <v>10</v>
      </c>
      <c r="GQ4060" s="81">
        <v>0</v>
      </c>
      <c r="GR4060" s="81" t="s">
        <v>448</v>
      </c>
      <c r="GS4060" s="81">
        <v>1.1148832299820636E-2</v>
      </c>
      <c r="GT4060" s="81">
        <v>4.0609689307619378E-4</v>
      </c>
      <c r="GU4060" s="81">
        <v>1.1148832299820636E-2</v>
      </c>
      <c r="GV4060" s="81">
        <v>4.0609689307619378E-4</v>
      </c>
      <c r="GW4060" s="81">
        <v>0</v>
      </c>
      <c r="GX4060" s="81">
        <v>0</v>
      </c>
      <c r="GY4060" s="81">
        <v>0</v>
      </c>
      <c r="GZ4060" s="81">
        <v>0</v>
      </c>
    </row>
    <row r="4061" spans="98:208" x14ac:dyDescent="0.25">
      <c r="CT4061" s="81" t="s">
        <v>155</v>
      </c>
      <c r="CU4061" s="81" t="s">
        <v>479</v>
      </c>
      <c r="CV4061" s="81" t="s">
        <v>458</v>
      </c>
      <c r="CW4061" s="81">
        <v>2022</v>
      </c>
      <c r="CX4061" s="81">
        <v>0</v>
      </c>
      <c r="CY4061" s="81">
        <v>0</v>
      </c>
      <c r="CZ4061" s="81">
        <v>0</v>
      </c>
      <c r="DA4061" s="81">
        <v>0</v>
      </c>
      <c r="DB4061" s="81">
        <v>8807.9522308763462</v>
      </c>
      <c r="DC4061" s="81">
        <v>222.22942162784491</v>
      </c>
      <c r="DD4061" s="81">
        <v>8585.7228092485002</v>
      </c>
      <c r="DE4061" s="81">
        <v>0</v>
      </c>
      <c r="DF4061" s="81">
        <v>2.4775985538149761</v>
      </c>
      <c r="DG4061" s="81">
        <v>2.4775985538149761</v>
      </c>
      <c r="DH4061" s="81">
        <v>2.4775985538149761</v>
      </c>
      <c r="DI4061" s="81">
        <v>0</v>
      </c>
      <c r="DJ4061" s="81">
        <v>3.497663165185718E-6</v>
      </c>
      <c r="DL4061" s="81">
        <v>0</v>
      </c>
      <c r="DM4061" s="81">
        <v>8.6658051997960458E-6</v>
      </c>
      <c r="DN4061" s="81">
        <v>8.6658051997960458E-6</v>
      </c>
      <c r="DO4061" s="81">
        <v>0</v>
      </c>
      <c r="DP4061" s="81">
        <v>8.6658051997960458E-6</v>
      </c>
      <c r="DQ4061" s="81">
        <v>8.6658051997960458E-6</v>
      </c>
      <c r="DR4061" s="81">
        <v>0</v>
      </c>
      <c r="DS4061" s="81">
        <v>8.6658051997960458E-6</v>
      </c>
      <c r="DT4061" s="81">
        <v>8.6658051997960458E-6</v>
      </c>
      <c r="DU4061" s="81">
        <v>0</v>
      </c>
      <c r="DV4061" s="81">
        <v>0</v>
      </c>
      <c r="DW4061" s="81">
        <v>0</v>
      </c>
      <c r="GE4061" s="81" t="s">
        <v>449</v>
      </c>
      <c r="GF4061" s="81" t="s">
        <v>155</v>
      </c>
      <c r="GG4061" s="81" t="s">
        <v>481</v>
      </c>
      <c r="GH4061" s="81" t="s">
        <v>453</v>
      </c>
      <c r="GI4061" s="81">
        <v>2022</v>
      </c>
      <c r="GJ4061" s="81" t="s">
        <v>201</v>
      </c>
      <c r="GK4061" s="81">
        <v>3.6425060683954062E-2</v>
      </c>
      <c r="GL4061" s="81">
        <v>69.065405999999996</v>
      </c>
      <c r="GM4061" s="81">
        <v>2022</v>
      </c>
      <c r="GN4061" s="81" t="s">
        <v>173</v>
      </c>
      <c r="GO4061" s="81">
        <v>1.1148832299820636E-2</v>
      </c>
      <c r="GP4061" s="81">
        <v>10</v>
      </c>
      <c r="GQ4061" s="81">
        <v>0</v>
      </c>
      <c r="GR4061" s="81" t="s">
        <v>448</v>
      </c>
      <c r="GS4061" s="81">
        <v>1.1148832299820636E-2</v>
      </c>
      <c r="GT4061" s="81">
        <v>4.0609689307619378E-4</v>
      </c>
      <c r="GU4061" s="81">
        <v>1.1148832299820636E-2</v>
      </c>
      <c r="GV4061" s="81">
        <v>4.0609689307619378E-4</v>
      </c>
      <c r="GW4061" s="81">
        <v>1.1148832299820636E-2</v>
      </c>
      <c r="GX4061" s="81">
        <v>4.0609689307619378E-4</v>
      </c>
      <c r="GY4061" s="81">
        <v>0</v>
      </c>
      <c r="GZ4061" s="81">
        <v>0</v>
      </c>
    </row>
    <row r="4062" spans="98:208" x14ac:dyDescent="0.25">
      <c r="CT4062" s="81" t="s">
        <v>155</v>
      </c>
      <c r="CU4062" s="81" t="s">
        <v>479</v>
      </c>
      <c r="CV4062" s="81" t="s">
        <v>458</v>
      </c>
      <c r="CW4062" s="81">
        <v>2023</v>
      </c>
      <c r="CX4062" s="81">
        <v>0</v>
      </c>
      <c r="CY4062" s="81">
        <v>0</v>
      </c>
      <c r="CZ4062" s="81">
        <v>0</v>
      </c>
      <c r="DA4062" s="81">
        <v>0</v>
      </c>
      <c r="DB4062" s="81">
        <v>9129.7460702371245</v>
      </c>
      <c r="DC4062" s="81">
        <v>233.23007680795419</v>
      </c>
      <c r="DD4062" s="81">
        <v>8896.5159934291696</v>
      </c>
      <c r="DE4062" s="81">
        <v>0</v>
      </c>
      <c r="DF4062" s="81">
        <v>2.6002430136061676</v>
      </c>
      <c r="DG4062" s="81">
        <v>2.6002430136061676</v>
      </c>
      <c r="DH4062" s="81">
        <v>2.6002430136061676</v>
      </c>
      <c r="DI4062" s="81">
        <v>2.6002430136061676</v>
      </c>
      <c r="DJ4062" s="81">
        <v>3.497663165185718E-6</v>
      </c>
      <c r="DL4062" s="81">
        <v>0</v>
      </c>
      <c r="DM4062" s="81">
        <v>9.0947742092217986E-6</v>
      </c>
      <c r="DN4062" s="81">
        <v>9.0947742092217986E-6</v>
      </c>
      <c r="DO4062" s="81">
        <v>0</v>
      </c>
      <c r="DP4062" s="81">
        <v>9.0947742092217986E-6</v>
      </c>
      <c r="DQ4062" s="81">
        <v>9.0947742092217986E-6</v>
      </c>
      <c r="DR4062" s="81">
        <v>0</v>
      </c>
      <c r="DS4062" s="81">
        <v>9.0947742092217986E-6</v>
      </c>
      <c r="DT4062" s="81">
        <v>9.0947742092217986E-6</v>
      </c>
      <c r="DU4062" s="81">
        <v>0</v>
      </c>
      <c r="DV4062" s="81">
        <v>9.0947742092217986E-6</v>
      </c>
      <c r="DW4062" s="81">
        <v>9.0947742092217986E-6</v>
      </c>
      <c r="GE4062" s="81" t="s">
        <v>449</v>
      </c>
      <c r="GF4062" s="81" t="s">
        <v>155</v>
      </c>
      <c r="GG4062" s="81" t="s">
        <v>481</v>
      </c>
      <c r="GH4062" s="81" t="s">
        <v>453</v>
      </c>
      <c r="GI4062" s="81">
        <v>2023</v>
      </c>
      <c r="GJ4062" s="81" t="s">
        <v>201</v>
      </c>
      <c r="GK4062" s="81">
        <v>3.7590224611390742E-2</v>
      </c>
      <c r="GL4062" s="81">
        <v>69.065405999999996</v>
      </c>
      <c r="GM4062" s="81">
        <v>2023</v>
      </c>
      <c r="GN4062" s="81" t="s">
        <v>173</v>
      </c>
      <c r="GO4062" s="81">
        <v>1.1148832299820636E-2</v>
      </c>
      <c r="GP4062" s="81">
        <v>10</v>
      </c>
      <c r="GQ4062" s="81">
        <v>0</v>
      </c>
      <c r="GR4062" s="81" t="s">
        <v>448</v>
      </c>
      <c r="GS4062" s="81">
        <v>1.1148832299820636E-2</v>
      </c>
      <c r="GT4062" s="81">
        <v>4.1908711030498575E-4</v>
      </c>
      <c r="GU4062" s="81">
        <v>1.1148832299820636E-2</v>
      </c>
      <c r="GV4062" s="81">
        <v>4.1908711030498575E-4</v>
      </c>
      <c r="GW4062" s="81">
        <v>1.1148832299820636E-2</v>
      </c>
      <c r="GX4062" s="81">
        <v>4.1908711030498575E-4</v>
      </c>
      <c r="GY4062" s="81">
        <v>1.1148832299820636E-2</v>
      </c>
      <c r="GZ4062" s="81">
        <v>4.1908711030498575E-4</v>
      </c>
    </row>
    <row r="4063" spans="98:208" x14ac:dyDescent="0.25">
      <c r="CT4063" s="81" t="s">
        <v>155</v>
      </c>
      <c r="CU4063" s="81" t="s">
        <v>479</v>
      </c>
      <c r="CV4063" s="81" t="s">
        <v>458</v>
      </c>
      <c r="CW4063" s="81">
        <v>2024</v>
      </c>
      <c r="CX4063" s="81">
        <v>0</v>
      </c>
      <c r="CY4063" s="81">
        <v>0</v>
      </c>
      <c r="CZ4063" s="81">
        <v>0</v>
      </c>
      <c r="DA4063" s="81">
        <v>0</v>
      </c>
      <c r="DB4063" s="81">
        <v>9129.7460702371245</v>
      </c>
      <c r="DC4063" s="81">
        <v>233.23007680795419</v>
      </c>
      <c r="DD4063" s="81">
        <v>8896.5159934291696</v>
      </c>
      <c r="DE4063" s="81">
        <v>0</v>
      </c>
      <c r="DF4063" s="81">
        <v>2.6002430136061676</v>
      </c>
      <c r="DG4063" s="81">
        <v>2.6002430136061676</v>
      </c>
      <c r="DH4063" s="81">
        <v>2.6002430136061676</v>
      </c>
      <c r="DI4063" s="81">
        <v>2.6002430136061676</v>
      </c>
      <c r="DJ4063" s="81">
        <v>3.497663165185718E-6</v>
      </c>
      <c r="DL4063" s="81">
        <v>0</v>
      </c>
      <c r="DM4063" s="81">
        <v>9.0947742092217986E-6</v>
      </c>
      <c r="DN4063" s="81">
        <v>9.0947742092217986E-6</v>
      </c>
      <c r="DO4063" s="81">
        <v>0</v>
      </c>
      <c r="DP4063" s="81">
        <v>9.0947742092217986E-6</v>
      </c>
      <c r="DQ4063" s="81">
        <v>9.0947742092217986E-6</v>
      </c>
      <c r="DR4063" s="81">
        <v>0</v>
      </c>
      <c r="DS4063" s="81">
        <v>9.0947742092217986E-6</v>
      </c>
      <c r="DT4063" s="81">
        <v>9.0947742092217986E-6</v>
      </c>
      <c r="DU4063" s="81">
        <v>0</v>
      </c>
      <c r="DV4063" s="81">
        <v>9.0947742092217986E-6</v>
      </c>
      <c r="DW4063" s="81">
        <v>9.0947742092217986E-6</v>
      </c>
      <c r="GE4063" s="81" t="s">
        <v>449</v>
      </c>
      <c r="GF4063" s="81" t="s">
        <v>155</v>
      </c>
      <c r="GG4063" s="81" t="s">
        <v>481</v>
      </c>
      <c r="GH4063" s="81" t="s">
        <v>453</v>
      </c>
      <c r="GI4063" s="81">
        <v>2024</v>
      </c>
      <c r="GJ4063" s="81" t="s">
        <v>201</v>
      </c>
      <c r="GK4063" s="81">
        <v>3.7590224611390742E-2</v>
      </c>
      <c r="GL4063" s="81">
        <v>69.065405999999996</v>
      </c>
      <c r="GM4063" s="81">
        <v>2024</v>
      </c>
      <c r="GN4063" s="81" t="s">
        <v>173</v>
      </c>
      <c r="GO4063" s="81">
        <v>1.1148832299820636E-2</v>
      </c>
      <c r="GP4063" s="81">
        <v>10</v>
      </c>
      <c r="GQ4063" s="81">
        <v>0</v>
      </c>
      <c r="GR4063" s="81" t="s">
        <v>448</v>
      </c>
      <c r="GS4063" s="81">
        <v>1.1148832299820636E-2</v>
      </c>
      <c r="GT4063" s="81">
        <v>4.1908711030498575E-4</v>
      </c>
      <c r="GU4063" s="81">
        <v>1.1148832299820636E-2</v>
      </c>
      <c r="GV4063" s="81">
        <v>4.1908711030498575E-4</v>
      </c>
      <c r="GW4063" s="81">
        <v>1.1148832299820636E-2</v>
      </c>
      <c r="GX4063" s="81">
        <v>4.1908711030498575E-4</v>
      </c>
      <c r="GY4063" s="81">
        <v>1.1148832299820636E-2</v>
      </c>
      <c r="GZ4063" s="81">
        <v>4.1908711030498575E-4</v>
      </c>
    </row>
    <row r="4064" spans="98:208" x14ac:dyDescent="0.25">
      <c r="CT4064" s="81" t="s">
        <v>155</v>
      </c>
      <c r="CU4064" s="81" t="s">
        <v>479</v>
      </c>
      <c r="CV4064" s="81" t="s">
        <v>458</v>
      </c>
      <c r="CW4064" s="81">
        <v>2025</v>
      </c>
      <c r="CX4064" s="81">
        <v>0</v>
      </c>
      <c r="CY4064" s="81">
        <v>0</v>
      </c>
      <c r="CZ4064" s="81">
        <v>0</v>
      </c>
      <c r="DA4064" s="81">
        <v>0</v>
      </c>
      <c r="DB4064" s="81">
        <v>9129.7460702371245</v>
      </c>
      <c r="DC4064" s="81">
        <v>233.23007680795419</v>
      </c>
      <c r="DD4064" s="81">
        <v>8896.5159934291696</v>
      </c>
      <c r="DE4064" s="81">
        <v>0</v>
      </c>
      <c r="DF4064" s="81">
        <v>2.6002430136061676</v>
      </c>
      <c r="DG4064" s="81">
        <v>2.6002430136061676</v>
      </c>
      <c r="DH4064" s="81">
        <v>2.6002430136061676</v>
      </c>
      <c r="DI4064" s="81">
        <v>2.6002430136061676</v>
      </c>
      <c r="DJ4064" s="81">
        <v>3.497663165185718E-6</v>
      </c>
      <c r="DL4064" s="81">
        <v>0</v>
      </c>
      <c r="DM4064" s="81">
        <v>9.0947742092217986E-6</v>
      </c>
      <c r="DN4064" s="81">
        <v>9.0947742092217986E-6</v>
      </c>
      <c r="DO4064" s="81">
        <v>0</v>
      </c>
      <c r="DP4064" s="81">
        <v>9.0947742092217986E-6</v>
      </c>
      <c r="DQ4064" s="81">
        <v>9.0947742092217986E-6</v>
      </c>
      <c r="DR4064" s="81">
        <v>0</v>
      </c>
      <c r="DS4064" s="81">
        <v>9.0947742092217986E-6</v>
      </c>
      <c r="DT4064" s="81">
        <v>9.0947742092217986E-6</v>
      </c>
      <c r="DU4064" s="81">
        <v>0</v>
      </c>
      <c r="DV4064" s="81">
        <v>9.0947742092217986E-6</v>
      </c>
      <c r="DW4064" s="81">
        <v>9.0947742092217986E-6</v>
      </c>
      <c r="GE4064" s="81" t="s">
        <v>449</v>
      </c>
      <c r="GF4064" s="81" t="s">
        <v>155</v>
      </c>
      <c r="GG4064" s="81" t="s">
        <v>481</v>
      </c>
      <c r="GH4064" s="81" t="s">
        <v>453</v>
      </c>
      <c r="GI4064" s="81">
        <v>2025</v>
      </c>
      <c r="GJ4064" s="81" t="s">
        <v>201</v>
      </c>
      <c r="GK4064" s="81">
        <v>3.7590224611390742E-2</v>
      </c>
      <c r="GL4064" s="81">
        <v>69.065405999999996</v>
      </c>
      <c r="GM4064" s="81">
        <v>2025</v>
      </c>
      <c r="GN4064" s="81" t="s">
        <v>173</v>
      </c>
      <c r="GO4064" s="81">
        <v>1.1148832299820636E-2</v>
      </c>
      <c r="GP4064" s="81">
        <v>10</v>
      </c>
      <c r="GQ4064" s="81">
        <v>0</v>
      </c>
      <c r="GR4064" s="81" t="s">
        <v>448</v>
      </c>
      <c r="GS4064" s="81">
        <v>1.1148832299820636E-2</v>
      </c>
      <c r="GT4064" s="81">
        <v>4.1908711030498575E-4</v>
      </c>
      <c r="GU4064" s="81">
        <v>1.1148832299820636E-2</v>
      </c>
      <c r="GV4064" s="81">
        <v>4.1908711030498575E-4</v>
      </c>
      <c r="GW4064" s="81">
        <v>1.1148832299820636E-2</v>
      </c>
      <c r="GX4064" s="81">
        <v>4.1908711030498575E-4</v>
      </c>
      <c r="GY4064" s="81">
        <v>1.1148832299820636E-2</v>
      </c>
      <c r="GZ4064" s="81">
        <v>4.1908711030498575E-4</v>
      </c>
    </row>
    <row r="4065" spans="98:208" x14ac:dyDescent="0.25">
      <c r="CT4065" s="81" t="s">
        <v>155</v>
      </c>
      <c r="CU4065" s="81" t="s">
        <v>479</v>
      </c>
      <c r="CV4065" s="81" t="s">
        <v>458</v>
      </c>
      <c r="CW4065" s="81">
        <v>2026</v>
      </c>
      <c r="CX4065" s="81">
        <v>0</v>
      </c>
      <c r="CY4065" s="81">
        <v>0</v>
      </c>
      <c r="CZ4065" s="81">
        <v>0</v>
      </c>
      <c r="DA4065" s="81">
        <v>0</v>
      </c>
      <c r="DB4065" s="81">
        <v>9129.7460702371245</v>
      </c>
      <c r="DC4065" s="81">
        <v>233.23007680795419</v>
      </c>
      <c r="DD4065" s="81">
        <v>8896.5159934291696</v>
      </c>
      <c r="DE4065" s="81">
        <v>0</v>
      </c>
      <c r="DF4065" s="81">
        <v>2.6002430136061676</v>
      </c>
      <c r="DG4065" s="81">
        <v>2.6002430136061676</v>
      </c>
      <c r="DH4065" s="81">
        <v>2.6002430136061676</v>
      </c>
      <c r="DI4065" s="81">
        <v>2.6002430136061676</v>
      </c>
      <c r="DJ4065" s="81">
        <v>3.497663165185718E-6</v>
      </c>
      <c r="DL4065" s="81">
        <v>0</v>
      </c>
      <c r="DM4065" s="81">
        <v>9.0947742092217986E-6</v>
      </c>
      <c r="DN4065" s="81">
        <v>9.0947742092217986E-6</v>
      </c>
      <c r="DO4065" s="81">
        <v>0</v>
      </c>
      <c r="DP4065" s="81">
        <v>9.0947742092217986E-6</v>
      </c>
      <c r="DQ4065" s="81">
        <v>9.0947742092217986E-6</v>
      </c>
      <c r="DR4065" s="81">
        <v>0</v>
      </c>
      <c r="DS4065" s="81">
        <v>9.0947742092217986E-6</v>
      </c>
      <c r="DT4065" s="81">
        <v>9.0947742092217986E-6</v>
      </c>
      <c r="DU4065" s="81">
        <v>0</v>
      </c>
      <c r="DV4065" s="81">
        <v>9.0947742092217986E-6</v>
      </c>
      <c r="DW4065" s="81">
        <v>9.0947742092217986E-6</v>
      </c>
      <c r="GE4065" s="81" t="s">
        <v>449</v>
      </c>
      <c r="GF4065" s="81" t="s">
        <v>155</v>
      </c>
      <c r="GG4065" s="81" t="s">
        <v>481</v>
      </c>
      <c r="GH4065" s="81" t="s">
        <v>453</v>
      </c>
      <c r="GI4065" s="81">
        <v>2026</v>
      </c>
      <c r="GJ4065" s="81" t="s">
        <v>201</v>
      </c>
      <c r="GK4065" s="81">
        <v>3.7590224611390742E-2</v>
      </c>
      <c r="GL4065" s="81">
        <v>69.065405999999996</v>
      </c>
      <c r="GM4065" s="81">
        <v>2026</v>
      </c>
      <c r="GN4065" s="81" t="s">
        <v>173</v>
      </c>
      <c r="GO4065" s="81">
        <v>1.1148832299820636E-2</v>
      </c>
      <c r="GP4065" s="81">
        <v>10</v>
      </c>
      <c r="GQ4065" s="81">
        <v>0</v>
      </c>
      <c r="GR4065" s="81" t="s">
        <v>448</v>
      </c>
      <c r="GS4065" s="81">
        <v>1.1148832299820636E-2</v>
      </c>
      <c r="GT4065" s="81">
        <v>4.1908711030498575E-4</v>
      </c>
      <c r="GU4065" s="81">
        <v>1.1148832299820636E-2</v>
      </c>
      <c r="GV4065" s="81">
        <v>4.1908711030498575E-4</v>
      </c>
      <c r="GW4065" s="81">
        <v>1.1148832299820636E-2</v>
      </c>
      <c r="GX4065" s="81">
        <v>4.1908711030498575E-4</v>
      </c>
      <c r="GY4065" s="81">
        <v>1.1148832299820636E-2</v>
      </c>
      <c r="GZ4065" s="81">
        <v>4.1908711030498575E-4</v>
      </c>
    </row>
    <row r="4066" spans="98:208" x14ac:dyDescent="0.25">
      <c r="CT4066" s="81" t="s">
        <v>155</v>
      </c>
      <c r="CU4066" s="81" t="s">
        <v>479</v>
      </c>
      <c r="CV4066" s="81" t="s">
        <v>458</v>
      </c>
      <c r="CW4066" s="81">
        <v>2027</v>
      </c>
      <c r="CX4066" s="81">
        <v>0</v>
      </c>
      <c r="CY4066" s="81">
        <v>0</v>
      </c>
      <c r="CZ4066" s="81">
        <v>0</v>
      </c>
      <c r="DA4066" s="81">
        <v>0</v>
      </c>
      <c r="DB4066" s="81">
        <v>9129.7460702371245</v>
      </c>
      <c r="DC4066" s="81">
        <v>233.23007680795419</v>
      </c>
      <c r="DD4066" s="81">
        <v>8896.5159934291696</v>
      </c>
      <c r="DE4066" s="81">
        <v>0</v>
      </c>
      <c r="DF4066" s="81">
        <v>2.6002430136061676</v>
      </c>
      <c r="DG4066" s="81">
        <v>2.6002430136061676</v>
      </c>
      <c r="DH4066" s="81">
        <v>2.6002430136061676</v>
      </c>
      <c r="DI4066" s="81">
        <v>2.6002430136061676</v>
      </c>
      <c r="DJ4066" s="81">
        <v>3.497663165185718E-6</v>
      </c>
      <c r="DL4066" s="81">
        <v>0</v>
      </c>
      <c r="DM4066" s="81">
        <v>9.0947742092217986E-6</v>
      </c>
      <c r="DN4066" s="81">
        <v>9.0947742092217986E-6</v>
      </c>
      <c r="DO4066" s="81">
        <v>0</v>
      </c>
      <c r="DP4066" s="81">
        <v>9.0947742092217986E-6</v>
      </c>
      <c r="DQ4066" s="81">
        <v>9.0947742092217986E-6</v>
      </c>
      <c r="DR4066" s="81">
        <v>0</v>
      </c>
      <c r="DS4066" s="81">
        <v>9.0947742092217986E-6</v>
      </c>
      <c r="DT4066" s="81">
        <v>9.0947742092217986E-6</v>
      </c>
      <c r="DU4066" s="81">
        <v>0</v>
      </c>
      <c r="DV4066" s="81">
        <v>9.0947742092217986E-6</v>
      </c>
      <c r="DW4066" s="81">
        <v>9.0947742092217986E-6</v>
      </c>
      <c r="GE4066" s="81" t="s">
        <v>449</v>
      </c>
      <c r="GF4066" s="81" t="s">
        <v>155</v>
      </c>
      <c r="GG4066" s="81" t="s">
        <v>481</v>
      </c>
      <c r="GH4066" s="81" t="s">
        <v>453</v>
      </c>
      <c r="GI4066" s="81">
        <v>2027</v>
      </c>
      <c r="GJ4066" s="81" t="s">
        <v>201</v>
      </c>
      <c r="GK4066" s="81">
        <v>3.7590224611390742E-2</v>
      </c>
      <c r="GL4066" s="81">
        <v>69.065405999999996</v>
      </c>
      <c r="GM4066" s="81">
        <v>2027</v>
      </c>
      <c r="GN4066" s="81" t="s">
        <v>173</v>
      </c>
      <c r="GO4066" s="81">
        <v>1.1148832299820636E-2</v>
      </c>
      <c r="GP4066" s="81">
        <v>10</v>
      </c>
      <c r="GQ4066" s="81">
        <v>0</v>
      </c>
      <c r="GR4066" s="81" t="s">
        <v>448</v>
      </c>
      <c r="GS4066" s="81">
        <v>1.1148832299820636E-2</v>
      </c>
      <c r="GT4066" s="81">
        <v>4.1908711030498575E-4</v>
      </c>
      <c r="GU4066" s="81">
        <v>1.1148832299820636E-2</v>
      </c>
      <c r="GV4066" s="81">
        <v>4.1908711030498575E-4</v>
      </c>
      <c r="GW4066" s="81">
        <v>1.1148832299820636E-2</v>
      </c>
      <c r="GX4066" s="81">
        <v>4.1908711030498575E-4</v>
      </c>
      <c r="GY4066" s="81">
        <v>1.1148832299820636E-2</v>
      </c>
      <c r="GZ4066" s="81">
        <v>4.1908711030498575E-4</v>
      </c>
    </row>
    <row r="4067" spans="98:208" x14ac:dyDescent="0.25">
      <c r="CT4067" s="81" t="s">
        <v>155</v>
      </c>
      <c r="CU4067" s="81" t="s">
        <v>479</v>
      </c>
      <c r="CV4067" s="81" t="s">
        <v>458</v>
      </c>
      <c r="CW4067" s="81">
        <v>2028</v>
      </c>
      <c r="CX4067" s="81">
        <v>0</v>
      </c>
      <c r="CY4067" s="81">
        <v>0</v>
      </c>
      <c r="CZ4067" s="81">
        <v>0</v>
      </c>
      <c r="DA4067" s="81">
        <v>0</v>
      </c>
      <c r="DB4067" s="81">
        <v>9534.9220877100579</v>
      </c>
      <c r="DC4067" s="81">
        <v>247.272992164963</v>
      </c>
      <c r="DD4067" s="81">
        <v>9287.6490955450954</v>
      </c>
      <c r="DE4067" s="81">
        <v>0</v>
      </c>
      <c r="DF4067" s="81">
        <v>2.7568051219220346</v>
      </c>
      <c r="DG4067" s="81">
        <v>2.7568051219220346</v>
      </c>
      <c r="DH4067" s="81">
        <v>2.7568051219220346</v>
      </c>
      <c r="DI4067" s="81">
        <v>2.7568051219220346</v>
      </c>
      <c r="DJ4067" s="81">
        <v>3.497663165185718E-6</v>
      </c>
      <c r="DL4067" s="81">
        <v>0</v>
      </c>
      <c r="DM4067" s="81">
        <v>9.6423757285420226E-6</v>
      </c>
      <c r="DN4067" s="81">
        <v>9.6423757285420226E-6</v>
      </c>
      <c r="DO4067" s="81">
        <v>0</v>
      </c>
      <c r="DP4067" s="81">
        <v>9.6423757285420226E-6</v>
      </c>
      <c r="DQ4067" s="81">
        <v>9.6423757285420226E-6</v>
      </c>
      <c r="DR4067" s="81">
        <v>0</v>
      </c>
      <c r="DS4067" s="81">
        <v>9.6423757285420226E-6</v>
      </c>
      <c r="DT4067" s="81">
        <v>9.6423757285420226E-6</v>
      </c>
      <c r="DU4067" s="81">
        <v>0</v>
      </c>
      <c r="DV4067" s="81">
        <v>9.6423757285420226E-6</v>
      </c>
      <c r="DW4067" s="81">
        <v>9.6423757285420226E-6</v>
      </c>
      <c r="GE4067" s="81" t="s">
        <v>449</v>
      </c>
      <c r="GF4067" s="81" t="s">
        <v>155</v>
      </c>
      <c r="GG4067" s="81" t="s">
        <v>481</v>
      </c>
      <c r="GH4067" s="81" t="s">
        <v>453</v>
      </c>
      <c r="GI4067" s="81">
        <v>2028</v>
      </c>
      <c r="GJ4067" s="81" t="s">
        <v>201</v>
      </c>
      <c r="GK4067" s="81">
        <v>3.9055083184884078E-2</v>
      </c>
      <c r="GL4067" s="81">
        <v>69.065405999999996</v>
      </c>
      <c r="GM4067" s="81">
        <v>2028</v>
      </c>
      <c r="GN4067" s="81" t="s">
        <v>173</v>
      </c>
      <c r="GO4067" s="81">
        <v>1.1148832299820636E-2</v>
      </c>
      <c r="GP4067" s="81">
        <v>10</v>
      </c>
      <c r="GQ4067" s="81">
        <v>0</v>
      </c>
      <c r="GR4067" s="81" t="s">
        <v>448</v>
      </c>
      <c r="GS4067" s="81">
        <v>1.1148832299820636E-2</v>
      </c>
      <c r="GT4067" s="81">
        <v>4.3541857288381739E-4</v>
      </c>
      <c r="GU4067" s="81">
        <v>1.1148832299820636E-2</v>
      </c>
      <c r="GV4067" s="81">
        <v>4.3541857288381739E-4</v>
      </c>
      <c r="GW4067" s="81">
        <v>1.1148832299820636E-2</v>
      </c>
      <c r="GX4067" s="81">
        <v>4.3541857288381739E-4</v>
      </c>
      <c r="GY4067" s="81">
        <v>1.1148832299820636E-2</v>
      </c>
      <c r="GZ4067" s="81">
        <v>4.3541857288381739E-4</v>
      </c>
    </row>
    <row r="4068" spans="98:208" x14ac:dyDescent="0.25">
      <c r="CT4068" s="81" t="s">
        <v>155</v>
      </c>
      <c r="CU4068" s="81" t="s">
        <v>479</v>
      </c>
      <c r="CV4068" s="81" t="s">
        <v>458</v>
      </c>
      <c r="CW4068" s="81">
        <v>2029</v>
      </c>
      <c r="CX4068" s="81">
        <v>0</v>
      </c>
      <c r="CY4068" s="81">
        <v>0</v>
      </c>
      <c r="CZ4068" s="81">
        <v>0</v>
      </c>
      <c r="DA4068" s="81">
        <v>0</v>
      </c>
      <c r="DB4068" s="81">
        <v>9534.9220877100579</v>
      </c>
      <c r="DC4068" s="81">
        <v>247.272992164963</v>
      </c>
      <c r="DD4068" s="81">
        <v>9287.6490955450954</v>
      </c>
      <c r="DE4068" s="81">
        <v>0</v>
      </c>
      <c r="DF4068" s="81">
        <v>2.7568051219220346</v>
      </c>
      <c r="DG4068" s="81">
        <v>2.7568051219220346</v>
      </c>
      <c r="DH4068" s="81">
        <v>2.7568051219220346</v>
      </c>
      <c r="DI4068" s="81">
        <v>2.7568051219220346</v>
      </c>
      <c r="DJ4068" s="81">
        <v>3.497663165185718E-6</v>
      </c>
      <c r="DL4068" s="81">
        <v>0</v>
      </c>
      <c r="DM4068" s="81">
        <v>9.6423757285420226E-6</v>
      </c>
      <c r="DN4068" s="81">
        <v>9.6423757285420226E-6</v>
      </c>
      <c r="DO4068" s="81">
        <v>0</v>
      </c>
      <c r="DP4068" s="81">
        <v>9.6423757285420226E-6</v>
      </c>
      <c r="DQ4068" s="81">
        <v>9.6423757285420226E-6</v>
      </c>
      <c r="DR4068" s="81">
        <v>0</v>
      </c>
      <c r="DS4068" s="81">
        <v>9.6423757285420226E-6</v>
      </c>
      <c r="DT4068" s="81">
        <v>9.6423757285420226E-6</v>
      </c>
      <c r="DU4068" s="81">
        <v>0</v>
      </c>
      <c r="DV4068" s="81">
        <v>9.6423757285420226E-6</v>
      </c>
      <c r="DW4068" s="81">
        <v>9.6423757285420226E-6</v>
      </c>
      <c r="GE4068" s="81" t="s">
        <v>449</v>
      </c>
      <c r="GF4068" s="81" t="s">
        <v>155</v>
      </c>
      <c r="GG4068" s="81" t="s">
        <v>481</v>
      </c>
      <c r="GH4068" s="81" t="s">
        <v>453</v>
      </c>
      <c r="GI4068" s="81">
        <v>2029</v>
      </c>
      <c r="GJ4068" s="81" t="s">
        <v>201</v>
      </c>
      <c r="GK4068" s="81">
        <v>3.9055083184884078E-2</v>
      </c>
      <c r="GL4068" s="81">
        <v>69.065405999999996</v>
      </c>
      <c r="GM4068" s="81">
        <v>2029</v>
      </c>
      <c r="GN4068" s="81" t="s">
        <v>173</v>
      </c>
      <c r="GO4068" s="81">
        <v>1.1148832299820636E-2</v>
      </c>
      <c r="GP4068" s="81">
        <v>10</v>
      </c>
      <c r="GQ4068" s="81">
        <v>0</v>
      </c>
      <c r="GR4068" s="81" t="s">
        <v>448</v>
      </c>
      <c r="GS4068" s="81">
        <v>1.1148832299820636E-2</v>
      </c>
      <c r="GT4068" s="81">
        <v>4.3541857288381739E-4</v>
      </c>
      <c r="GU4068" s="81">
        <v>1.1148832299820636E-2</v>
      </c>
      <c r="GV4068" s="81">
        <v>4.3541857288381739E-4</v>
      </c>
      <c r="GW4068" s="81">
        <v>1.1148832299820636E-2</v>
      </c>
      <c r="GX4068" s="81">
        <v>4.3541857288381739E-4</v>
      </c>
      <c r="GY4068" s="81">
        <v>1.1148832299820636E-2</v>
      </c>
      <c r="GZ4068" s="81">
        <v>4.3541857288381739E-4</v>
      </c>
    </row>
    <row r="4069" spans="98:208" x14ac:dyDescent="0.25">
      <c r="CT4069" s="81" t="s">
        <v>155</v>
      </c>
      <c r="CU4069" s="81" t="s">
        <v>479</v>
      </c>
      <c r="CV4069" s="81" t="s">
        <v>458</v>
      </c>
      <c r="CW4069" s="81">
        <v>2030</v>
      </c>
      <c r="CX4069" s="81">
        <v>0</v>
      </c>
      <c r="CY4069" s="81">
        <v>0</v>
      </c>
      <c r="CZ4069" s="81">
        <v>0</v>
      </c>
      <c r="DA4069" s="81">
        <v>0</v>
      </c>
      <c r="DB4069" s="81">
        <v>9534.9220877100579</v>
      </c>
      <c r="DC4069" s="81">
        <v>247.272992164963</v>
      </c>
      <c r="DD4069" s="81">
        <v>9287.6490955450954</v>
      </c>
      <c r="DE4069" s="81">
        <v>0</v>
      </c>
      <c r="DF4069" s="81">
        <v>0</v>
      </c>
      <c r="DG4069" s="81">
        <v>2.7568051219220346</v>
      </c>
      <c r="DH4069" s="81">
        <v>2.7568051219220346</v>
      </c>
      <c r="DI4069" s="81">
        <v>2.7568051219220346</v>
      </c>
      <c r="DJ4069" s="81">
        <v>3.497663165185718E-6</v>
      </c>
      <c r="DL4069" s="81">
        <v>0</v>
      </c>
      <c r="DM4069" s="81">
        <v>0</v>
      </c>
      <c r="DN4069" s="81">
        <v>0</v>
      </c>
      <c r="DO4069" s="81">
        <v>0</v>
      </c>
      <c r="DP4069" s="81">
        <v>9.6423757285420226E-6</v>
      </c>
      <c r="DQ4069" s="81">
        <v>9.6423757285420226E-6</v>
      </c>
      <c r="DR4069" s="81">
        <v>0</v>
      </c>
      <c r="DS4069" s="81">
        <v>9.6423757285420226E-6</v>
      </c>
      <c r="DT4069" s="81">
        <v>9.6423757285420226E-6</v>
      </c>
      <c r="DU4069" s="81">
        <v>0</v>
      </c>
      <c r="DV4069" s="81">
        <v>9.6423757285420226E-6</v>
      </c>
      <c r="DW4069" s="81">
        <v>9.6423757285420226E-6</v>
      </c>
      <c r="GE4069" s="81" t="s">
        <v>449</v>
      </c>
      <c r="GF4069" s="81" t="s">
        <v>155</v>
      </c>
      <c r="GG4069" s="81" t="s">
        <v>481</v>
      </c>
      <c r="GH4069" s="81" t="s">
        <v>453</v>
      </c>
      <c r="GI4069" s="81">
        <v>2030</v>
      </c>
      <c r="GJ4069" s="81" t="s">
        <v>201</v>
      </c>
      <c r="GK4069" s="81">
        <v>3.9055083184884078E-2</v>
      </c>
      <c r="GL4069" s="81">
        <v>69.065405999999996</v>
      </c>
      <c r="GM4069" s="81">
        <v>2030</v>
      </c>
      <c r="GN4069" s="81" t="s">
        <v>173</v>
      </c>
      <c r="GO4069" s="81">
        <v>1.1148832299820636E-2</v>
      </c>
      <c r="GP4069" s="81">
        <v>10</v>
      </c>
      <c r="GQ4069" s="81">
        <v>0</v>
      </c>
      <c r="GR4069" s="81" t="s">
        <v>448</v>
      </c>
      <c r="GS4069" s="81">
        <v>0</v>
      </c>
      <c r="GT4069" s="81">
        <v>0</v>
      </c>
      <c r="GU4069" s="81">
        <v>1.1148832299820636E-2</v>
      </c>
      <c r="GV4069" s="81">
        <v>4.3541857288381739E-4</v>
      </c>
      <c r="GW4069" s="81">
        <v>1.1148832299820636E-2</v>
      </c>
      <c r="GX4069" s="81">
        <v>4.3541857288381739E-4</v>
      </c>
      <c r="GY4069" s="81">
        <v>1.1148832299820636E-2</v>
      </c>
      <c r="GZ4069" s="81">
        <v>4.3541857288381739E-4</v>
      </c>
    </row>
    <row r="4070" spans="98:208" x14ac:dyDescent="0.25">
      <c r="CT4070" s="81" t="s">
        <v>155</v>
      </c>
      <c r="CU4070" s="81" t="s">
        <v>479</v>
      </c>
      <c r="CV4070" s="81" t="s">
        <v>458</v>
      </c>
      <c r="CW4070" s="81">
        <v>2031</v>
      </c>
      <c r="CX4070" s="81">
        <v>0</v>
      </c>
      <c r="CY4070" s="81">
        <v>0</v>
      </c>
      <c r="CZ4070" s="81">
        <v>0</v>
      </c>
      <c r="DA4070" s="81">
        <v>0</v>
      </c>
      <c r="DB4070" s="81">
        <v>9534.9220877100579</v>
      </c>
      <c r="DC4070" s="81">
        <v>247.272992164963</v>
      </c>
      <c r="DD4070" s="81">
        <v>9287.6490955450954</v>
      </c>
      <c r="DE4070" s="81">
        <v>0</v>
      </c>
      <c r="DF4070" s="81">
        <v>0</v>
      </c>
      <c r="DG4070" s="81">
        <v>0</v>
      </c>
      <c r="DH4070" s="81">
        <v>2.7568051219220346</v>
      </c>
      <c r="DI4070" s="81">
        <v>2.7568051219220346</v>
      </c>
      <c r="DJ4070" s="81">
        <v>3.497663165185718E-6</v>
      </c>
      <c r="DL4070" s="81">
        <v>0</v>
      </c>
      <c r="DM4070" s="81">
        <v>0</v>
      </c>
      <c r="DN4070" s="81">
        <v>0</v>
      </c>
      <c r="DO4070" s="81">
        <v>0</v>
      </c>
      <c r="DP4070" s="81">
        <v>0</v>
      </c>
      <c r="DQ4070" s="81">
        <v>0</v>
      </c>
      <c r="DR4070" s="81">
        <v>0</v>
      </c>
      <c r="DS4070" s="81">
        <v>9.6423757285420226E-6</v>
      </c>
      <c r="DT4070" s="81">
        <v>9.6423757285420226E-6</v>
      </c>
      <c r="DU4070" s="81">
        <v>0</v>
      </c>
      <c r="DV4070" s="81">
        <v>9.6423757285420226E-6</v>
      </c>
      <c r="DW4070" s="81">
        <v>9.6423757285420226E-6</v>
      </c>
      <c r="GE4070" s="81" t="s">
        <v>449</v>
      </c>
      <c r="GF4070" s="81" t="s">
        <v>155</v>
      </c>
      <c r="GG4070" s="81" t="s">
        <v>481</v>
      </c>
      <c r="GH4070" s="81" t="s">
        <v>453</v>
      </c>
      <c r="GI4070" s="81">
        <v>2031</v>
      </c>
      <c r="GJ4070" s="81" t="s">
        <v>201</v>
      </c>
      <c r="GK4070" s="81">
        <v>3.9055083184884078E-2</v>
      </c>
      <c r="GL4070" s="81">
        <v>69.065405999999996</v>
      </c>
      <c r="GM4070" s="81">
        <v>2031</v>
      </c>
      <c r="GN4070" s="81" t="s">
        <v>173</v>
      </c>
      <c r="GO4070" s="81">
        <v>1.1148832299820636E-2</v>
      </c>
      <c r="GP4070" s="81">
        <v>10</v>
      </c>
      <c r="GQ4070" s="81">
        <v>0</v>
      </c>
      <c r="GR4070" s="81" t="s">
        <v>448</v>
      </c>
      <c r="GS4070" s="81">
        <v>0</v>
      </c>
      <c r="GT4070" s="81">
        <v>0</v>
      </c>
      <c r="GU4070" s="81">
        <v>0</v>
      </c>
      <c r="GV4070" s="81">
        <v>0</v>
      </c>
      <c r="GW4070" s="81">
        <v>1.1148832299820636E-2</v>
      </c>
      <c r="GX4070" s="81">
        <v>4.3541857288381739E-4</v>
      </c>
      <c r="GY4070" s="81">
        <v>1.1148832299820636E-2</v>
      </c>
      <c r="GZ4070" s="81">
        <v>4.3541857288381739E-4</v>
      </c>
    </row>
    <row r="4071" spans="98:208" x14ac:dyDescent="0.25">
      <c r="CT4071" s="81" t="s">
        <v>155</v>
      </c>
      <c r="CU4071" s="81" t="s">
        <v>479</v>
      </c>
      <c r="CV4071" s="81" t="s">
        <v>458</v>
      </c>
      <c r="CW4071" s="81">
        <v>2032</v>
      </c>
      <c r="CX4071" s="81">
        <v>0</v>
      </c>
      <c r="CY4071" s="81">
        <v>0</v>
      </c>
      <c r="CZ4071" s="81">
        <v>0</v>
      </c>
      <c r="DA4071" s="81">
        <v>0</v>
      </c>
      <c r="DB4071" s="81">
        <v>9534.9220877100579</v>
      </c>
      <c r="DC4071" s="81">
        <v>247.272992164963</v>
      </c>
      <c r="DD4071" s="81">
        <v>9287.6490955450954</v>
      </c>
      <c r="DE4071" s="81">
        <v>0</v>
      </c>
      <c r="DF4071" s="81">
        <v>0</v>
      </c>
      <c r="DG4071" s="81">
        <v>0</v>
      </c>
      <c r="DH4071" s="81">
        <v>0</v>
      </c>
      <c r="DI4071" s="81">
        <v>2.7568051219220346</v>
      </c>
      <c r="DJ4071" s="81">
        <v>3.497663165185718E-6</v>
      </c>
      <c r="DL4071" s="81">
        <v>0</v>
      </c>
      <c r="DM4071" s="81">
        <v>0</v>
      </c>
      <c r="DN4071" s="81">
        <v>0</v>
      </c>
      <c r="DO4071" s="81">
        <v>0</v>
      </c>
      <c r="DP4071" s="81">
        <v>0</v>
      </c>
      <c r="DQ4071" s="81">
        <v>0</v>
      </c>
      <c r="DR4071" s="81">
        <v>0</v>
      </c>
      <c r="DS4071" s="81">
        <v>0</v>
      </c>
      <c r="DT4071" s="81">
        <v>0</v>
      </c>
      <c r="DU4071" s="81">
        <v>0</v>
      </c>
      <c r="DV4071" s="81">
        <v>9.6423757285420226E-6</v>
      </c>
      <c r="DW4071" s="81">
        <v>9.6423757285420226E-6</v>
      </c>
      <c r="GE4071" s="81" t="s">
        <v>449</v>
      </c>
      <c r="GF4071" s="81" t="s">
        <v>155</v>
      </c>
      <c r="GG4071" s="81" t="s">
        <v>481</v>
      </c>
      <c r="GH4071" s="81" t="s">
        <v>453</v>
      </c>
      <c r="GI4071" s="81">
        <v>2032</v>
      </c>
      <c r="GJ4071" s="81" t="s">
        <v>201</v>
      </c>
      <c r="GK4071" s="81">
        <v>3.9055083184884078E-2</v>
      </c>
      <c r="GL4071" s="81">
        <v>69.065405999999996</v>
      </c>
      <c r="GM4071" s="81">
        <v>2032</v>
      </c>
      <c r="GN4071" s="81" t="s">
        <v>173</v>
      </c>
      <c r="GO4071" s="81">
        <v>1.1148832299820636E-2</v>
      </c>
      <c r="GP4071" s="81">
        <v>10</v>
      </c>
      <c r="GQ4071" s="81">
        <v>0</v>
      </c>
      <c r="GR4071" s="81" t="s">
        <v>448</v>
      </c>
      <c r="GS4071" s="81">
        <v>0</v>
      </c>
      <c r="GT4071" s="81">
        <v>0</v>
      </c>
      <c r="GU4071" s="81">
        <v>0</v>
      </c>
      <c r="GV4071" s="81">
        <v>0</v>
      </c>
      <c r="GW4071" s="81">
        <v>0</v>
      </c>
      <c r="GX4071" s="81">
        <v>0</v>
      </c>
      <c r="GY4071" s="81">
        <v>1.1148832299820636E-2</v>
      </c>
      <c r="GZ4071" s="81">
        <v>4.3541857288381739E-4</v>
      </c>
    </row>
    <row r="4072" spans="98:208" x14ac:dyDescent="0.25">
      <c r="CT4072" s="81" t="s">
        <v>155</v>
      </c>
      <c r="CU4072" s="81" t="s">
        <v>479</v>
      </c>
      <c r="CV4072" s="81" t="s">
        <v>459</v>
      </c>
      <c r="CW4072" s="81">
        <v>2020</v>
      </c>
      <c r="CX4072" s="81">
        <v>0</v>
      </c>
      <c r="CY4072" s="81">
        <v>0</v>
      </c>
      <c r="CZ4072" s="81">
        <v>0</v>
      </c>
      <c r="DA4072" s="81">
        <v>0</v>
      </c>
      <c r="DB4072" s="81">
        <v>5.2405583313015427</v>
      </c>
      <c r="DC4072" s="81">
        <v>0.69641821681223282</v>
      </c>
      <c r="DD4072" s="81">
        <v>2.9419641522810172</v>
      </c>
      <c r="DE4072" s="81">
        <v>1.6021759622082941</v>
      </c>
      <c r="DF4072" s="81">
        <v>7.7642499097797116E-3</v>
      </c>
      <c r="DG4072" s="81">
        <v>0</v>
      </c>
      <c r="DH4072" s="81">
        <v>0</v>
      </c>
      <c r="DI4072" s="81">
        <v>0</v>
      </c>
      <c r="DJ4072" s="81">
        <v>2.8326542473346821E-5</v>
      </c>
      <c r="DL4072" s="81">
        <v>0</v>
      </c>
      <c r="DM4072" s="81">
        <v>2.1993435484305422E-7</v>
      </c>
      <c r="DN4072" s="81">
        <v>2.1993435484305422E-7</v>
      </c>
      <c r="DO4072" s="81">
        <v>0</v>
      </c>
      <c r="DP4072" s="81">
        <v>0</v>
      </c>
      <c r="DQ4072" s="81">
        <v>0</v>
      </c>
      <c r="DR4072" s="81">
        <v>0</v>
      </c>
      <c r="DS4072" s="81">
        <v>0</v>
      </c>
      <c r="DT4072" s="81">
        <v>0</v>
      </c>
      <c r="DU4072" s="81">
        <v>0</v>
      </c>
      <c r="DV4072" s="81">
        <v>0</v>
      </c>
      <c r="DW4072" s="81">
        <v>0</v>
      </c>
      <c r="GE4072" s="81" t="s">
        <v>449</v>
      </c>
      <c r="GF4072" s="81" t="s">
        <v>155</v>
      </c>
      <c r="GG4072" s="81" t="s">
        <v>481</v>
      </c>
      <c r="GH4072" s="81" t="s">
        <v>454</v>
      </c>
      <c r="GI4072" s="81">
        <v>2021</v>
      </c>
      <c r="GJ4072" s="81" t="s">
        <v>201</v>
      </c>
      <c r="GK4072" s="81">
        <v>409.22373582044048</v>
      </c>
      <c r="GL4072" s="81">
        <v>69.065405999999996</v>
      </c>
      <c r="GM4072" s="81">
        <v>2021</v>
      </c>
      <c r="GN4072" s="81" t="s">
        <v>173</v>
      </c>
      <c r="GO4072" s="81">
        <v>1.1148832299820636E-2</v>
      </c>
      <c r="GP4072" s="81">
        <v>10</v>
      </c>
      <c r="GQ4072" s="81">
        <v>0</v>
      </c>
      <c r="GR4072" s="81" t="s">
        <v>448</v>
      </c>
      <c r="GS4072" s="81">
        <v>1.1148832299820636E-2</v>
      </c>
      <c r="GT4072" s="81">
        <v>4.5623668037681941</v>
      </c>
      <c r="GU4072" s="81">
        <v>1.1148832299820636E-2</v>
      </c>
      <c r="GV4072" s="81">
        <v>4.5623668037681941</v>
      </c>
      <c r="GW4072" s="81">
        <v>0</v>
      </c>
      <c r="GX4072" s="81">
        <v>0</v>
      </c>
      <c r="GY4072" s="81">
        <v>0</v>
      </c>
      <c r="GZ4072" s="81">
        <v>0</v>
      </c>
    </row>
    <row r="4073" spans="98:208" x14ac:dyDescent="0.25">
      <c r="CT4073" s="81" t="s">
        <v>155</v>
      </c>
      <c r="CU4073" s="81" t="s">
        <v>479</v>
      </c>
      <c r="CV4073" s="81" t="s">
        <v>459</v>
      </c>
      <c r="CW4073" s="81">
        <v>2021</v>
      </c>
      <c r="CX4073" s="81">
        <v>0</v>
      </c>
      <c r="CY4073" s="81">
        <v>0</v>
      </c>
      <c r="CZ4073" s="81">
        <v>0</v>
      </c>
      <c r="DA4073" s="81">
        <v>0</v>
      </c>
      <c r="DB4073" s="81">
        <v>5.2405583313015427</v>
      </c>
      <c r="DC4073" s="81">
        <v>0.69641821681223282</v>
      </c>
      <c r="DD4073" s="81">
        <v>2.9419641522810172</v>
      </c>
      <c r="DE4073" s="81">
        <v>1.6021759622082941</v>
      </c>
      <c r="DF4073" s="81">
        <v>7.7642499097797116E-3</v>
      </c>
      <c r="DG4073" s="81">
        <v>7.7642499097797116E-3</v>
      </c>
      <c r="DH4073" s="81">
        <v>0</v>
      </c>
      <c r="DI4073" s="81">
        <v>0</v>
      </c>
      <c r="DJ4073" s="81">
        <v>2.8326542473346821E-5</v>
      </c>
      <c r="DL4073" s="81">
        <v>0</v>
      </c>
      <c r="DM4073" s="81">
        <v>2.1993435484305422E-7</v>
      </c>
      <c r="DN4073" s="81">
        <v>2.1993435484305422E-7</v>
      </c>
      <c r="DO4073" s="81">
        <v>0</v>
      </c>
      <c r="DP4073" s="81">
        <v>2.1993435484305422E-7</v>
      </c>
      <c r="DQ4073" s="81">
        <v>2.1993435484305422E-7</v>
      </c>
      <c r="DR4073" s="81">
        <v>0</v>
      </c>
      <c r="DS4073" s="81">
        <v>0</v>
      </c>
      <c r="DT4073" s="81">
        <v>0</v>
      </c>
      <c r="DU4073" s="81">
        <v>0</v>
      </c>
      <c r="DV4073" s="81">
        <v>0</v>
      </c>
      <c r="DW4073" s="81">
        <v>0</v>
      </c>
      <c r="GE4073" s="81" t="s">
        <v>449</v>
      </c>
      <c r="GF4073" s="81" t="s">
        <v>155</v>
      </c>
      <c r="GG4073" s="81" t="s">
        <v>481</v>
      </c>
      <c r="GH4073" s="81" t="s">
        <v>454</v>
      </c>
      <c r="GI4073" s="81">
        <v>2022</v>
      </c>
      <c r="GJ4073" s="81" t="s">
        <v>201</v>
      </c>
      <c r="GK4073" s="81">
        <v>409.22373582044048</v>
      </c>
      <c r="GL4073" s="81">
        <v>69.065405999999996</v>
      </c>
      <c r="GM4073" s="81">
        <v>2022</v>
      </c>
      <c r="GN4073" s="81" t="s">
        <v>173</v>
      </c>
      <c r="GO4073" s="81">
        <v>1.1148832299820636E-2</v>
      </c>
      <c r="GP4073" s="81">
        <v>10</v>
      </c>
      <c r="GQ4073" s="81">
        <v>0</v>
      </c>
      <c r="GR4073" s="81" t="s">
        <v>448</v>
      </c>
      <c r="GS4073" s="81">
        <v>1.1148832299820636E-2</v>
      </c>
      <c r="GT4073" s="81">
        <v>4.5623668037681941</v>
      </c>
      <c r="GU4073" s="81">
        <v>1.1148832299820636E-2</v>
      </c>
      <c r="GV4073" s="81">
        <v>4.5623668037681941</v>
      </c>
      <c r="GW4073" s="81">
        <v>1.1148832299820636E-2</v>
      </c>
      <c r="GX4073" s="81">
        <v>4.5623668037681941</v>
      </c>
      <c r="GY4073" s="81">
        <v>0</v>
      </c>
      <c r="GZ4073" s="81">
        <v>0</v>
      </c>
    </row>
    <row r="4074" spans="98:208" x14ac:dyDescent="0.25">
      <c r="CT4074" s="81" t="s">
        <v>155</v>
      </c>
      <c r="CU4074" s="81" t="s">
        <v>479</v>
      </c>
      <c r="CV4074" s="81" t="s">
        <v>459</v>
      </c>
      <c r="CW4074" s="81">
        <v>2022</v>
      </c>
      <c r="CX4074" s="81">
        <v>0</v>
      </c>
      <c r="CY4074" s="81">
        <v>0</v>
      </c>
      <c r="CZ4074" s="81">
        <v>0</v>
      </c>
      <c r="DA4074" s="81">
        <v>0</v>
      </c>
      <c r="DB4074" s="81">
        <v>5.2405583313015427</v>
      </c>
      <c r="DC4074" s="81">
        <v>0.69641821681223282</v>
      </c>
      <c r="DD4074" s="81">
        <v>2.9419641522810172</v>
      </c>
      <c r="DE4074" s="81">
        <v>1.6021759622082941</v>
      </c>
      <c r="DF4074" s="81">
        <v>7.7642499097797116E-3</v>
      </c>
      <c r="DG4074" s="81">
        <v>7.7642499097797116E-3</v>
      </c>
      <c r="DH4074" s="81">
        <v>7.7642499097797116E-3</v>
      </c>
      <c r="DI4074" s="81">
        <v>0</v>
      </c>
      <c r="DJ4074" s="81">
        <v>2.8326542473346821E-5</v>
      </c>
      <c r="DL4074" s="81">
        <v>0</v>
      </c>
      <c r="DM4074" s="81">
        <v>2.1993435484305422E-7</v>
      </c>
      <c r="DN4074" s="81">
        <v>2.1993435484305422E-7</v>
      </c>
      <c r="DO4074" s="81">
        <v>0</v>
      </c>
      <c r="DP4074" s="81">
        <v>2.1993435484305422E-7</v>
      </c>
      <c r="DQ4074" s="81">
        <v>2.1993435484305422E-7</v>
      </c>
      <c r="DR4074" s="81">
        <v>0</v>
      </c>
      <c r="DS4074" s="81">
        <v>2.1993435484305422E-7</v>
      </c>
      <c r="DT4074" s="81">
        <v>2.1993435484305422E-7</v>
      </c>
      <c r="DU4074" s="81">
        <v>0</v>
      </c>
      <c r="DV4074" s="81">
        <v>0</v>
      </c>
      <c r="DW4074" s="81">
        <v>0</v>
      </c>
      <c r="GE4074" s="81" t="s">
        <v>449</v>
      </c>
      <c r="GF4074" s="81" t="s">
        <v>155</v>
      </c>
      <c r="GG4074" s="81" t="s">
        <v>481</v>
      </c>
      <c r="GH4074" s="81" t="s">
        <v>454</v>
      </c>
      <c r="GI4074" s="81">
        <v>2023</v>
      </c>
      <c r="GJ4074" s="81" t="s">
        <v>201</v>
      </c>
      <c r="GK4074" s="81">
        <v>428.60232122030828</v>
      </c>
      <c r="GL4074" s="81">
        <v>69.065405999999996</v>
      </c>
      <c r="GM4074" s="81">
        <v>2023</v>
      </c>
      <c r="GN4074" s="81" t="s">
        <v>173</v>
      </c>
      <c r="GO4074" s="81">
        <v>1.1148832299820636E-2</v>
      </c>
      <c r="GP4074" s="81">
        <v>10</v>
      </c>
      <c r="GQ4074" s="81">
        <v>0</v>
      </c>
      <c r="GR4074" s="81" t="s">
        <v>448</v>
      </c>
      <c r="GS4074" s="81">
        <v>1.1148832299820636E-2</v>
      </c>
      <c r="GT4074" s="81">
        <v>4.778415402599073</v>
      </c>
      <c r="GU4074" s="81">
        <v>1.1148832299820636E-2</v>
      </c>
      <c r="GV4074" s="81">
        <v>4.778415402599073</v>
      </c>
      <c r="GW4074" s="81">
        <v>1.1148832299820636E-2</v>
      </c>
      <c r="GX4074" s="81">
        <v>4.778415402599073</v>
      </c>
      <c r="GY4074" s="81">
        <v>1.1148832299820636E-2</v>
      </c>
      <c r="GZ4074" s="81">
        <v>4.778415402599073</v>
      </c>
    </row>
    <row r="4075" spans="98:208" x14ac:dyDescent="0.25">
      <c r="CT4075" s="81" t="s">
        <v>155</v>
      </c>
      <c r="CU4075" s="81" t="s">
        <v>479</v>
      </c>
      <c r="CV4075" s="81" t="s">
        <v>459</v>
      </c>
      <c r="CW4075" s="81">
        <v>2023</v>
      </c>
      <c r="CX4075" s="81">
        <v>0</v>
      </c>
      <c r="CY4075" s="81">
        <v>0</v>
      </c>
      <c r="CZ4075" s="81">
        <v>0</v>
      </c>
      <c r="DA4075" s="81">
        <v>0</v>
      </c>
      <c r="DB4075" s="81">
        <v>5.4750346070077782</v>
      </c>
      <c r="DC4075" s="81">
        <v>0.71896016785821137</v>
      </c>
      <c r="DD4075" s="81">
        <v>3.0714971986151092</v>
      </c>
      <c r="DE4075" s="81">
        <v>1.684577240534445</v>
      </c>
      <c r="DF4075" s="81">
        <v>8.0155663417020937E-3</v>
      </c>
      <c r="DG4075" s="81">
        <v>8.0155663417020937E-3</v>
      </c>
      <c r="DH4075" s="81">
        <v>8.0155663417020937E-3</v>
      </c>
      <c r="DI4075" s="81">
        <v>8.0155663417020937E-3</v>
      </c>
      <c r="DJ4075" s="81">
        <v>2.8326542473346821E-5</v>
      </c>
      <c r="DL4075" s="81">
        <v>0</v>
      </c>
      <c r="DM4075" s="81">
        <v>2.2705328042615355E-7</v>
      </c>
      <c r="DN4075" s="81">
        <v>2.2705328042615355E-7</v>
      </c>
      <c r="DO4075" s="81">
        <v>0</v>
      </c>
      <c r="DP4075" s="81">
        <v>2.2705328042615355E-7</v>
      </c>
      <c r="DQ4075" s="81">
        <v>2.2705328042615355E-7</v>
      </c>
      <c r="DR4075" s="81">
        <v>0</v>
      </c>
      <c r="DS4075" s="81">
        <v>2.2705328042615355E-7</v>
      </c>
      <c r="DT4075" s="81">
        <v>2.2705328042615355E-7</v>
      </c>
      <c r="DU4075" s="81">
        <v>0</v>
      </c>
      <c r="DV4075" s="81">
        <v>2.2705328042615355E-7</v>
      </c>
      <c r="DW4075" s="81">
        <v>2.2705328042615355E-7</v>
      </c>
      <c r="GE4075" s="81" t="s">
        <v>449</v>
      </c>
      <c r="GF4075" s="81" t="s">
        <v>155</v>
      </c>
      <c r="GG4075" s="81" t="s">
        <v>481</v>
      </c>
      <c r="GH4075" s="81" t="s">
        <v>454</v>
      </c>
      <c r="GI4075" s="81">
        <v>2024</v>
      </c>
      <c r="GJ4075" s="81" t="s">
        <v>201</v>
      </c>
      <c r="GK4075" s="81">
        <v>428.60232122030828</v>
      </c>
      <c r="GL4075" s="81">
        <v>69.065405999999996</v>
      </c>
      <c r="GM4075" s="81">
        <v>2024</v>
      </c>
      <c r="GN4075" s="81" t="s">
        <v>173</v>
      </c>
      <c r="GO4075" s="81">
        <v>1.1148832299820636E-2</v>
      </c>
      <c r="GP4075" s="81">
        <v>10</v>
      </c>
      <c r="GQ4075" s="81">
        <v>0</v>
      </c>
      <c r="GR4075" s="81" t="s">
        <v>448</v>
      </c>
      <c r="GS4075" s="81">
        <v>1.1148832299820636E-2</v>
      </c>
      <c r="GT4075" s="81">
        <v>4.778415402599073</v>
      </c>
      <c r="GU4075" s="81">
        <v>1.1148832299820636E-2</v>
      </c>
      <c r="GV4075" s="81">
        <v>4.778415402599073</v>
      </c>
      <c r="GW4075" s="81">
        <v>1.1148832299820636E-2</v>
      </c>
      <c r="GX4075" s="81">
        <v>4.778415402599073</v>
      </c>
      <c r="GY4075" s="81">
        <v>1.1148832299820636E-2</v>
      </c>
      <c r="GZ4075" s="81">
        <v>4.778415402599073</v>
      </c>
    </row>
    <row r="4076" spans="98:208" x14ac:dyDescent="0.25">
      <c r="CT4076" s="81" t="s">
        <v>155</v>
      </c>
      <c r="CU4076" s="81" t="s">
        <v>479</v>
      </c>
      <c r="CV4076" s="81" t="s">
        <v>459</v>
      </c>
      <c r="CW4076" s="81">
        <v>2024</v>
      </c>
      <c r="CX4076" s="81">
        <v>0</v>
      </c>
      <c r="CY4076" s="81">
        <v>0</v>
      </c>
      <c r="CZ4076" s="81">
        <v>0</v>
      </c>
      <c r="DA4076" s="81">
        <v>0</v>
      </c>
      <c r="DB4076" s="81">
        <v>5.4750346070077782</v>
      </c>
      <c r="DC4076" s="81">
        <v>0.71896016785821137</v>
      </c>
      <c r="DD4076" s="81">
        <v>3.0714971986151092</v>
      </c>
      <c r="DE4076" s="81">
        <v>1.684577240534445</v>
      </c>
      <c r="DF4076" s="81">
        <v>8.0155663417020937E-3</v>
      </c>
      <c r="DG4076" s="81">
        <v>8.0155663417020937E-3</v>
      </c>
      <c r="DH4076" s="81">
        <v>8.0155663417020937E-3</v>
      </c>
      <c r="DI4076" s="81">
        <v>8.0155663417020937E-3</v>
      </c>
      <c r="DJ4076" s="81">
        <v>2.8326542473346821E-5</v>
      </c>
      <c r="DL4076" s="81">
        <v>0</v>
      </c>
      <c r="DM4076" s="81">
        <v>2.2705328042615355E-7</v>
      </c>
      <c r="DN4076" s="81">
        <v>2.2705328042615355E-7</v>
      </c>
      <c r="DO4076" s="81">
        <v>0</v>
      </c>
      <c r="DP4076" s="81">
        <v>2.2705328042615355E-7</v>
      </c>
      <c r="DQ4076" s="81">
        <v>2.2705328042615355E-7</v>
      </c>
      <c r="DR4076" s="81">
        <v>0</v>
      </c>
      <c r="DS4076" s="81">
        <v>2.2705328042615355E-7</v>
      </c>
      <c r="DT4076" s="81">
        <v>2.2705328042615355E-7</v>
      </c>
      <c r="DU4076" s="81">
        <v>0</v>
      </c>
      <c r="DV4076" s="81">
        <v>2.2705328042615355E-7</v>
      </c>
      <c r="DW4076" s="81">
        <v>2.2705328042615355E-7</v>
      </c>
      <c r="GE4076" s="81" t="s">
        <v>449</v>
      </c>
      <c r="GF4076" s="81" t="s">
        <v>155</v>
      </c>
      <c r="GG4076" s="81" t="s">
        <v>481</v>
      </c>
      <c r="GH4076" s="81" t="s">
        <v>454</v>
      </c>
      <c r="GI4076" s="81">
        <v>2025</v>
      </c>
      <c r="GJ4076" s="81" t="s">
        <v>201</v>
      </c>
      <c r="GK4076" s="81">
        <v>428.60232122030828</v>
      </c>
      <c r="GL4076" s="81">
        <v>69.065405999999996</v>
      </c>
      <c r="GM4076" s="81">
        <v>2025</v>
      </c>
      <c r="GN4076" s="81" t="s">
        <v>173</v>
      </c>
      <c r="GO4076" s="81">
        <v>1.1148832299820636E-2</v>
      </c>
      <c r="GP4076" s="81">
        <v>10</v>
      </c>
      <c r="GQ4076" s="81">
        <v>0</v>
      </c>
      <c r="GR4076" s="81" t="s">
        <v>448</v>
      </c>
      <c r="GS4076" s="81">
        <v>1.1148832299820636E-2</v>
      </c>
      <c r="GT4076" s="81">
        <v>4.778415402599073</v>
      </c>
      <c r="GU4076" s="81">
        <v>1.1148832299820636E-2</v>
      </c>
      <c r="GV4076" s="81">
        <v>4.778415402599073</v>
      </c>
      <c r="GW4076" s="81">
        <v>1.1148832299820636E-2</v>
      </c>
      <c r="GX4076" s="81">
        <v>4.778415402599073</v>
      </c>
      <c r="GY4076" s="81">
        <v>1.1148832299820636E-2</v>
      </c>
      <c r="GZ4076" s="81">
        <v>4.778415402599073</v>
      </c>
    </row>
    <row r="4077" spans="98:208" x14ac:dyDescent="0.25">
      <c r="CT4077" s="81" t="s">
        <v>155</v>
      </c>
      <c r="CU4077" s="81" t="s">
        <v>479</v>
      </c>
      <c r="CV4077" s="81" t="s">
        <v>459</v>
      </c>
      <c r="CW4077" s="81">
        <v>2025</v>
      </c>
      <c r="CX4077" s="81">
        <v>0</v>
      </c>
      <c r="CY4077" s="81">
        <v>0</v>
      </c>
      <c r="CZ4077" s="81">
        <v>0</v>
      </c>
      <c r="DA4077" s="81">
        <v>0</v>
      </c>
      <c r="DB4077" s="81">
        <v>5.4750346070077782</v>
      </c>
      <c r="DC4077" s="81">
        <v>0.71896016785821137</v>
      </c>
      <c r="DD4077" s="81">
        <v>3.0714971986151092</v>
      </c>
      <c r="DE4077" s="81">
        <v>1.684577240534445</v>
      </c>
      <c r="DF4077" s="81">
        <v>8.0155663417020937E-3</v>
      </c>
      <c r="DG4077" s="81">
        <v>8.0155663417020937E-3</v>
      </c>
      <c r="DH4077" s="81">
        <v>8.0155663417020937E-3</v>
      </c>
      <c r="DI4077" s="81">
        <v>8.0155663417020937E-3</v>
      </c>
      <c r="DJ4077" s="81">
        <v>2.8326542473346821E-5</v>
      </c>
      <c r="DL4077" s="81">
        <v>0</v>
      </c>
      <c r="DM4077" s="81">
        <v>2.2705328042615355E-7</v>
      </c>
      <c r="DN4077" s="81">
        <v>2.2705328042615355E-7</v>
      </c>
      <c r="DO4077" s="81">
        <v>0</v>
      </c>
      <c r="DP4077" s="81">
        <v>2.2705328042615355E-7</v>
      </c>
      <c r="DQ4077" s="81">
        <v>2.2705328042615355E-7</v>
      </c>
      <c r="DR4077" s="81">
        <v>0</v>
      </c>
      <c r="DS4077" s="81">
        <v>2.2705328042615355E-7</v>
      </c>
      <c r="DT4077" s="81">
        <v>2.2705328042615355E-7</v>
      </c>
      <c r="DU4077" s="81">
        <v>0</v>
      </c>
      <c r="DV4077" s="81">
        <v>2.2705328042615355E-7</v>
      </c>
      <c r="DW4077" s="81">
        <v>2.2705328042615355E-7</v>
      </c>
      <c r="GE4077" s="81" t="s">
        <v>449</v>
      </c>
      <c r="GF4077" s="81" t="s">
        <v>155</v>
      </c>
      <c r="GG4077" s="81" t="s">
        <v>481</v>
      </c>
      <c r="GH4077" s="81" t="s">
        <v>454</v>
      </c>
      <c r="GI4077" s="81">
        <v>2026</v>
      </c>
      <c r="GJ4077" s="81" t="s">
        <v>201</v>
      </c>
      <c r="GK4077" s="81">
        <v>428.60232122030828</v>
      </c>
      <c r="GL4077" s="81">
        <v>69.065405999999996</v>
      </c>
      <c r="GM4077" s="81">
        <v>2026</v>
      </c>
      <c r="GN4077" s="81" t="s">
        <v>173</v>
      </c>
      <c r="GO4077" s="81">
        <v>1.1148832299820636E-2</v>
      </c>
      <c r="GP4077" s="81">
        <v>10</v>
      </c>
      <c r="GQ4077" s="81">
        <v>0</v>
      </c>
      <c r="GR4077" s="81" t="s">
        <v>448</v>
      </c>
      <c r="GS4077" s="81">
        <v>1.1148832299820636E-2</v>
      </c>
      <c r="GT4077" s="81">
        <v>4.778415402599073</v>
      </c>
      <c r="GU4077" s="81">
        <v>1.1148832299820636E-2</v>
      </c>
      <c r="GV4077" s="81">
        <v>4.778415402599073</v>
      </c>
      <c r="GW4077" s="81">
        <v>1.1148832299820636E-2</v>
      </c>
      <c r="GX4077" s="81">
        <v>4.778415402599073</v>
      </c>
      <c r="GY4077" s="81">
        <v>1.1148832299820636E-2</v>
      </c>
      <c r="GZ4077" s="81">
        <v>4.778415402599073</v>
      </c>
    </row>
    <row r="4078" spans="98:208" x14ac:dyDescent="0.25">
      <c r="CT4078" s="81" t="s">
        <v>155</v>
      </c>
      <c r="CU4078" s="81" t="s">
        <v>479</v>
      </c>
      <c r="CV4078" s="81" t="s">
        <v>459</v>
      </c>
      <c r="CW4078" s="81">
        <v>2026</v>
      </c>
      <c r="CX4078" s="81">
        <v>0</v>
      </c>
      <c r="CY4078" s="81">
        <v>0</v>
      </c>
      <c r="CZ4078" s="81">
        <v>0</v>
      </c>
      <c r="DA4078" s="81">
        <v>0</v>
      </c>
      <c r="DB4078" s="81">
        <v>5.4750346070077782</v>
      </c>
      <c r="DC4078" s="81">
        <v>0.71896016785821137</v>
      </c>
      <c r="DD4078" s="81">
        <v>3.0714971986151092</v>
      </c>
      <c r="DE4078" s="81">
        <v>1.684577240534445</v>
      </c>
      <c r="DF4078" s="81">
        <v>8.0155663417020937E-3</v>
      </c>
      <c r="DG4078" s="81">
        <v>8.0155663417020937E-3</v>
      </c>
      <c r="DH4078" s="81">
        <v>8.0155663417020937E-3</v>
      </c>
      <c r="DI4078" s="81">
        <v>8.0155663417020937E-3</v>
      </c>
      <c r="DJ4078" s="81">
        <v>2.8326542473346821E-5</v>
      </c>
      <c r="DL4078" s="81">
        <v>0</v>
      </c>
      <c r="DM4078" s="81">
        <v>2.2705328042615355E-7</v>
      </c>
      <c r="DN4078" s="81">
        <v>2.2705328042615355E-7</v>
      </c>
      <c r="DO4078" s="81">
        <v>0</v>
      </c>
      <c r="DP4078" s="81">
        <v>2.2705328042615355E-7</v>
      </c>
      <c r="DQ4078" s="81">
        <v>2.2705328042615355E-7</v>
      </c>
      <c r="DR4078" s="81">
        <v>0</v>
      </c>
      <c r="DS4078" s="81">
        <v>2.2705328042615355E-7</v>
      </c>
      <c r="DT4078" s="81">
        <v>2.2705328042615355E-7</v>
      </c>
      <c r="DU4078" s="81">
        <v>0</v>
      </c>
      <c r="DV4078" s="81">
        <v>2.2705328042615355E-7</v>
      </c>
      <c r="DW4078" s="81">
        <v>2.2705328042615355E-7</v>
      </c>
      <c r="GE4078" s="81" t="s">
        <v>449</v>
      </c>
      <c r="GF4078" s="81" t="s">
        <v>155</v>
      </c>
      <c r="GG4078" s="81" t="s">
        <v>481</v>
      </c>
      <c r="GH4078" s="81" t="s">
        <v>454</v>
      </c>
      <c r="GI4078" s="81">
        <v>2027</v>
      </c>
      <c r="GJ4078" s="81" t="s">
        <v>201</v>
      </c>
      <c r="GK4078" s="81">
        <v>428.60232122030828</v>
      </c>
      <c r="GL4078" s="81">
        <v>69.065405999999996</v>
      </c>
      <c r="GM4078" s="81">
        <v>2027</v>
      </c>
      <c r="GN4078" s="81" t="s">
        <v>173</v>
      </c>
      <c r="GO4078" s="81">
        <v>1.1148832299820636E-2</v>
      </c>
      <c r="GP4078" s="81">
        <v>10</v>
      </c>
      <c r="GQ4078" s="81">
        <v>0</v>
      </c>
      <c r="GR4078" s="81" t="s">
        <v>448</v>
      </c>
      <c r="GS4078" s="81">
        <v>1.1148832299820636E-2</v>
      </c>
      <c r="GT4078" s="81">
        <v>4.778415402599073</v>
      </c>
      <c r="GU4078" s="81">
        <v>1.1148832299820636E-2</v>
      </c>
      <c r="GV4078" s="81">
        <v>4.778415402599073</v>
      </c>
      <c r="GW4078" s="81">
        <v>1.1148832299820636E-2</v>
      </c>
      <c r="GX4078" s="81">
        <v>4.778415402599073</v>
      </c>
      <c r="GY4078" s="81">
        <v>1.1148832299820636E-2</v>
      </c>
      <c r="GZ4078" s="81">
        <v>4.778415402599073</v>
      </c>
    </row>
    <row r="4079" spans="98:208" x14ac:dyDescent="0.25">
      <c r="CT4079" s="81" t="s">
        <v>155</v>
      </c>
      <c r="CU4079" s="81" t="s">
        <v>479</v>
      </c>
      <c r="CV4079" s="81" t="s">
        <v>459</v>
      </c>
      <c r="CW4079" s="81">
        <v>2027</v>
      </c>
      <c r="CX4079" s="81">
        <v>0</v>
      </c>
      <c r="CY4079" s="81">
        <v>0</v>
      </c>
      <c r="CZ4079" s="81">
        <v>0</v>
      </c>
      <c r="DA4079" s="81">
        <v>0</v>
      </c>
      <c r="DB4079" s="81">
        <v>5.4750346070077782</v>
      </c>
      <c r="DC4079" s="81">
        <v>0.71896016785821137</v>
      </c>
      <c r="DD4079" s="81">
        <v>3.0714971986151092</v>
      </c>
      <c r="DE4079" s="81">
        <v>1.684577240534445</v>
      </c>
      <c r="DF4079" s="81">
        <v>8.0155663417020937E-3</v>
      </c>
      <c r="DG4079" s="81">
        <v>8.0155663417020937E-3</v>
      </c>
      <c r="DH4079" s="81">
        <v>8.0155663417020937E-3</v>
      </c>
      <c r="DI4079" s="81">
        <v>8.0155663417020937E-3</v>
      </c>
      <c r="DJ4079" s="81">
        <v>2.8326542473346821E-5</v>
      </c>
      <c r="DL4079" s="81">
        <v>0</v>
      </c>
      <c r="DM4079" s="81">
        <v>2.2705328042615355E-7</v>
      </c>
      <c r="DN4079" s="81">
        <v>2.2705328042615355E-7</v>
      </c>
      <c r="DO4079" s="81">
        <v>0</v>
      </c>
      <c r="DP4079" s="81">
        <v>2.2705328042615355E-7</v>
      </c>
      <c r="DQ4079" s="81">
        <v>2.2705328042615355E-7</v>
      </c>
      <c r="DR4079" s="81">
        <v>0</v>
      </c>
      <c r="DS4079" s="81">
        <v>2.2705328042615355E-7</v>
      </c>
      <c r="DT4079" s="81">
        <v>2.2705328042615355E-7</v>
      </c>
      <c r="DU4079" s="81">
        <v>0</v>
      </c>
      <c r="DV4079" s="81">
        <v>2.2705328042615355E-7</v>
      </c>
      <c r="DW4079" s="81">
        <v>2.2705328042615355E-7</v>
      </c>
      <c r="GE4079" s="81" t="s">
        <v>449</v>
      </c>
      <c r="GF4079" s="81" t="s">
        <v>155</v>
      </c>
      <c r="GG4079" s="81" t="s">
        <v>481</v>
      </c>
      <c r="GH4079" s="81" t="s">
        <v>454</v>
      </c>
      <c r="GI4079" s="81">
        <v>2028</v>
      </c>
      <c r="GJ4079" s="81" t="s">
        <v>201</v>
      </c>
      <c r="GK4079" s="81">
        <v>453.26096055717272</v>
      </c>
      <c r="GL4079" s="81">
        <v>69.065405999999996</v>
      </c>
      <c r="GM4079" s="81">
        <v>2028</v>
      </c>
      <c r="GN4079" s="81" t="s">
        <v>173</v>
      </c>
      <c r="GO4079" s="81">
        <v>1.1148832299820636E-2</v>
      </c>
      <c r="GP4079" s="81">
        <v>10</v>
      </c>
      <c r="GQ4079" s="81">
        <v>0</v>
      </c>
      <c r="GR4079" s="81" t="s">
        <v>448</v>
      </c>
      <c r="GS4079" s="81">
        <v>1.1148832299820636E-2</v>
      </c>
      <c r="GT4079" s="81">
        <v>5.053330437307535</v>
      </c>
      <c r="GU4079" s="81">
        <v>1.1148832299820636E-2</v>
      </c>
      <c r="GV4079" s="81">
        <v>5.053330437307535</v>
      </c>
      <c r="GW4079" s="81">
        <v>1.1148832299820636E-2</v>
      </c>
      <c r="GX4079" s="81">
        <v>5.053330437307535</v>
      </c>
      <c r="GY4079" s="81">
        <v>1.1148832299820636E-2</v>
      </c>
      <c r="GZ4079" s="81">
        <v>5.053330437307535</v>
      </c>
    </row>
    <row r="4080" spans="98:208" x14ac:dyDescent="0.25">
      <c r="CT4080" s="81" t="s">
        <v>155</v>
      </c>
      <c r="CU4080" s="81" t="s">
        <v>479</v>
      </c>
      <c r="CV4080" s="81" t="s">
        <v>459</v>
      </c>
      <c r="CW4080" s="81">
        <v>2028</v>
      </c>
      <c r="CX4080" s="81">
        <v>0</v>
      </c>
      <c r="CY4080" s="81">
        <v>0</v>
      </c>
      <c r="CZ4080" s="81">
        <v>0</v>
      </c>
      <c r="DA4080" s="81">
        <v>0</v>
      </c>
      <c r="DB4080" s="81">
        <v>5.7770153400784707</v>
      </c>
      <c r="DC4080" s="81">
        <v>0.74733835430388695</v>
      </c>
      <c r="DD4080" s="81">
        <v>3.237951340101727</v>
      </c>
      <c r="DE4080" s="81">
        <v>1.7917256456728441</v>
      </c>
      <c r="DF4080" s="81">
        <v>8.3319499833579731E-3</v>
      </c>
      <c r="DG4080" s="81">
        <v>8.3319499833579731E-3</v>
      </c>
      <c r="DH4080" s="81">
        <v>8.3319499833579731E-3</v>
      </c>
      <c r="DI4080" s="81">
        <v>8.3319499833579731E-3</v>
      </c>
      <c r="DJ4080" s="81">
        <v>2.8326542473346821E-5</v>
      </c>
      <c r="DL4080" s="81">
        <v>0</v>
      </c>
      <c r="DM4080" s="81">
        <v>2.3601533508939097E-7</v>
      </c>
      <c r="DN4080" s="81">
        <v>2.3601533508939097E-7</v>
      </c>
      <c r="DO4080" s="81">
        <v>0</v>
      </c>
      <c r="DP4080" s="81">
        <v>2.3601533508939097E-7</v>
      </c>
      <c r="DQ4080" s="81">
        <v>2.3601533508939097E-7</v>
      </c>
      <c r="DR4080" s="81">
        <v>0</v>
      </c>
      <c r="DS4080" s="81">
        <v>2.3601533508939097E-7</v>
      </c>
      <c r="DT4080" s="81">
        <v>2.3601533508939097E-7</v>
      </c>
      <c r="DU4080" s="81">
        <v>0</v>
      </c>
      <c r="DV4080" s="81">
        <v>2.3601533508939097E-7</v>
      </c>
      <c r="DW4080" s="81">
        <v>2.3601533508939097E-7</v>
      </c>
      <c r="GE4080" s="81" t="s">
        <v>449</v>
      </c>
      <c r="GF4080" s="81" t="s">
        <v>155</v>
      </c>
      <c r="GG4080" s="81" t="s">
        <v>481</v>
      </c>
      <c r="GH4080" s="81" t="s">
        <v>454</v>
      </c>
      <c r="GI4080" s="81">
        <v>2029</v>
      </c>
      <c r="GJ4080" s="81" t="s">
        <v>201</v>
      </c>
      <c r="GK4080" s="81">
        <v>453.26096055717272</v>
      </c>
      <c r="GL4080" s="81">
        <v>69.065405999999996</v>
      </c>
      <c r="GM4080" s="81">
        <v>2029</v>
      </c>
      <c r="GN4080" s="81" t="s">
        <v>173</v>
      </c>
      <c r="GO4080" s="81">
        <v>1.1148832299820636E-2</v>
      </c>
      <c r="GP4080" s="81">
        <v>10</v>
      </c>
      <c r="GQ4080" s="81">
        <v>0</v>
      </c>
      <c r="GR4080" s="81" t="s">
        <v>448</v>
      </c>
      <c r="GS4080" s="81">
        <v>1.1148832299820636E-2</v>
      </c>
      <c r="GT4080" s="81">
        <v>5.053330437307535</v>
      </c>
      <c r="GU4080" s="81">
        <v>1.1148832299820636E-2</v>
      </c>
      <c r="GV4080" s="81">
        <v>5.053330437307535</v>
      </c>
      <c r="GW4080" s="81">
        <v>1.1148832299820636E-2</v>
      </c>
      <c r="GX4080" s="81">
        <v>5.053330437307535</v>
      </c>
      <c r="GY4080" s="81">
        <v>1.1148832299820636E-2</v>
      </c>
      <c r="GZ4080" s="81">
        <v>5.053330437307535</v>
      </c>
    </row>
    <row r="4081" spans="98:208" x14ac:dyDescent="0.25">
      <c r="CT4081" s="81" t="s">
        <v>155</v>
      </c>
      <c r="CU4081" s="81" t="s">
        <v>479</v>
      </c>
      <c r="CV4081" s="81" t="s">
        <v>459</v>
      </c>
      <c r="CW4081" s="81">
        <v>2029</v>
      </c>
      <c r="CX4081" s="81">
        <v>0</v>
      </c>
      <c r="CY4081" s="81">
        <v>0</v>
      </c>
      <c r="CZ4081" s="81">
        <v>0</v>
      </c>
      <c r="DA4081" s="81">
        <v>0</v>
      </c>
      <c r="DB4081" s="81">
        <v>5.7770153400784707</v>
      </c>
      <c r="DC4081" s="81">
        <v>0.74733835430388695</v>
      </c>
      <c r="DD4081" s="81">
        <v>3.237951340101727</v>
      </c>
      <c r="DE4081" s="81">
        <v>1.7917256456728441</v>
      </c>
      <c r="DF4081" s="81">
        <v>8.3319499833579731E-3</v>
      </c>
      <c r="DG4081" s="81">
        <v>8.3319499833579731E-3</v>
      </c>
      <c r="DH4081" s="81">
        <v>8.3319499833579731E-3</v>
      </c>
      <c r="DI4081" s="81">
        <v>8.3319499833579731E-3</v>
      </c>
      <c r="DJ4081" s="81">
        <v>2.8326542473346821E-5</v>
      </c>
      <c r="DL4081" s="81">
        <v>0</v>
      </c>
      <c r="DM4081" s="81">
        <v>2.3601533508939097E-7</v>
      </c>
      <c r="DN4081" s="81">
        <v>2.3601533508939097E-7</v>
      </c>
      <c r="DO4081" s="81">
        <v>0</v>
      </c>
      <c r="DP4081" s="81">
        <v>2.3601533508939097E-7</v>
      </c>
      <c r="DQ4081" s="81">
        <v>2.3601533508939097E-7</v>
      </c>
      <c r="DR4081" s="81">
        <v>0</v>
      </c>
      <c r="DS4081" s="81">
        <v>2.3601533508939097E-7</v>
      </c>
      <c r="DT4081" s="81">
        <v>2.3601533508939097E-7</v>
      </c>
      <c r="DU4081" s="81">
        <v>0</v>
      </c>
      <c r="DV4081" s="81">
        <v>2.3601533508939097E-7</v>
      </c>
      <c r="DW4081" s="81">
        <v>2.3601533508939097E-7</v>
      </c>
      <c r="GE4081" s="81" t="s">
        <v>449</v>
      </c>
      <c r="GF4081" s="81" t="s">
        <v>155</v>
      </c>
      <c r="GG4081" s="81" t="s">
        <v>481</v>
      </c>
      <c r="GH4081" s="81" t="s">
        <v>454</v>
      </c>
      <c r="GI4081" s="81">
        <v>2030</v>
      </c>
      <c r="GJ4081" s="81" t="s">
        <v>201</v>
      </c>
      <c r="GK4081" s="81">
        <v>453.26096055717272</v>
      </c>
      <c r="GL4081" s="81">
        <v>69.065405999999996</v>
      </c>
      <c r="GM4081" s="81">
        <v>2030</v>
      </c>
      <c r="GN4081" s="81" t="s">
        <v>173</v>
      </c>
      <c r="GO4081" s="81">
        <v>1.1148832299820636E-2</v>
      </c>
      <c r="GP4081" s="81">
        <v>10</v>
      </c>
      <c r="GQ4081" s="81">
        <v>0</v>
      </c>
      <c r="GR4081" s="81" t="s">
        <v>448</v>
      </c>
      <c r="GS4081" s="81">
        <v>0</v>
      </c>
      <c r="GT4081" s="81">
        <v>0</v>
      </c>
      <c r="GU4081" s="81">
        <v>1.1148832299820636E-2</v>
      </c>
      <c r="GV4081" s="81">
        <v>5.053330437307535</v>
      </c>
      <c r="GW4081" s="81">
        <v>1.1148832299820636E-2</v>
      </c>
      <c r="GX4081" s="81">
        <v>5.053330437307535</v>
      </c>
      <c r="GY4081" s="81">
        <v>1.1148832299820636E-2</v>
      </c>
      <c r="GZ4081" s="81">
        <v>5.053330437307535</v>
      </c>
    </row>
    <row r="4082" spans="98:208" x14ac:dyDescent="0.25">
      <c r="CT4082" s="81" t="s">
        <v>155</v>
      </c>
      <c r="CU4082" s="81" t="s">
        <v>479</v>
      </c>
      <c r="CV4082" s="81" t="s">
        <v>459</v>
      </c>
      <c r="CW4082" s="81">
        <v>2030</v>
      </c>
      <c r="CX4082" s="81">
        <v>0</v>
      </c>
      <c r="CY4082" s="81">
        <v>0</v>
      </c>
      <c r="CZ4082" s="81">
        <v>0</v>
      </c>
      <c r="DA4082" s="81">
        <v>0</v>
      </c>
      <c r="DB4082" s="81">
        <v>5.7770153400784707</v>
      </c>
      <c r="DC4082" s="81">
        <v>0.74733835430388695</v>
      </c>
      <c r="DD4082" s="81">
        <v>3.237951340101727</v>
      </c>
      <c r="DE4082" s="81">
        <v>1.7917256456728441</v>
      </c>
      <c r="DF4082" s="81">
        <v>0</v>
      </c>
      <c r="DG4082" s="81">
        <v>8.3319499833579731E-3</v>
      </c>
      <c r="DH4082" s="81">
        <v>8.3319499833579731E-3</v>
      </c>
      <c r="DI4082" s="81">
        <v>8.3319499833579731E-3</v>
      </c>
      <c r="DJ4082" s="81">
        <v>2.8326542473346821E-5</v>
      </c>
      <c r="DL4082" s="81">
        <v>0</v>
      </c>
      <c r="DM4082" s="81">
        <v>0</v>
      </c>
      <c r="DN4082" s="81">
        <v>0</v>
      </c>
      <c r="DO4082" s="81">
        <v>0</v>
      </c>
      <c r="DP4082" s="81">
        <v>2.3601533508939097E-7</v>
      </c>
      <c r="DQ4082" s="81">
        <v>2.3601533508939097E-7</v>
      </c>
      <c r="DR4082" s="81">
        <v>0</v>
      </c>
      <c r="DS4082" s="81">
        <v>2.3601533508939097E-7</v>
      </c>
      <c r="DT4082" s="81">
        <v>2.3601533508939097E-7</v>
      </c>
      <c r="DU4082" s="81">
        <v>0</v>
      </c>
      <c r="DV4082" s="81">
        <v>2.3601533508939097E-7</v>
      </c>
      <c r="DW4082" s="81">
        <v>2.3601533508939097E-7</v>
      </c>
      <c r="GE4082" s="81" t="s">
        <v>449</v>
      </c>
      <c r="GF4082" s="81" t="s">
        <v>155</v>
      </c>
      <c r="GG4082" s="81" t="s">
        <v>481</v>
      </c>
      <c r="GH4082" s="81" t="s">
        <v>454</v>
      </c>
      <c r="GI4082" s="81">
        <v>2031</v>
      </c>
      <c r="GJ4082" s="81" t="s">
        <v>201</v>
      </c>
      <c r="GK4082" s="81">
        <v>453.26096055717272</v>
      </c>
      <c r="GL4082" s="81">
        <v>69.065405999999996</v>
      </c>
      <c r="GM4082" s="81">
        <v>2031</v>
      </c>
      <c r="GN4082" s="81" t="s">
        <v>173</v>
      </c>
      <c r="GO4082" s="81">
        <v>1.1148832299820636E-2</v>
      </c>
      <c r="GP4082" s="81">
        <v>10</v>
      </c>
      <c r="GQ4082" s="81">
        <v>0</v>
      </c>
      <c r="GR4082" s="81" t="s">
        <v>448</v>
      </c>
      <c r="GS4082" s="81">
        <v>0</v>
      </c>
      <c r="GT4082" s="81">
        <v>0</v>
      </c>
      <c r="GU4082" s="81">
        <v>0</v>
      </c>
      <c r="GV4082" s="81">
        <v>0</v>
      </c>
      <c r="GW4082" s="81">
        <v>1.1148832299820636E-2</v>
      </c>
      <c r="GX4082" s="81">
        <v>5.053330437307535</v>
      </c>
      <c r="GY4082" s="81">
        <v>1.1148832299820636E-2</v>
      </c>
      <c r="GZ4082" s="81">
        <v>5.053330437307535</v>
      </c>
    </row>
    <row r="4083" spans="98:208" x14ac:dyDescent="0.25">
      <c r="CT4083" s="81" t="s">
        <v>155</v>
      </c>
      <c r="CU4083" s="81" t="s">
        <v>479</v>
      </c>
      <c r="CV4083" s="81" t="s">
        <v>459</v>
      </c>
      <c r="CW4083" s="81">
        <v>2031</v>
      </c>
      <c r="CX4083" s="81">
        <v>0</v>
      </c>
      <c r="CY4083" s="81">
        <v>0</v>
      </c>
      <c r="CZ4083" s="81">
        <v>0</v>
      </c>
      <c r="DA4083" s="81">
        <v>0</v>
      </c>
      <c r="DB4083" s="81">
        <v>5.7770153400784707</v>
      </c>
      <c r="DC4083" s="81">
        <v>0.74733835430388695</v>
      </c>
      <c r="DD4083" s="81">
        <v>3.237951340101727</v>
      </c>
      <c r="DE4083" s="81">
        <v>1.7917256456728441</v>
      </c>
      <c r="DF4083" s="81">
        <v>0</v>
      </c>
      <c r="DG4083" s="81">
        <v>0</v>
      </c>
      <c r="DH4083" s="81">
        <v>8.3319499833579731E-3</v>
      </c>
      <c r="DI4083" s="81">
        <v>8.3319499833579731E-3</v>
      </c>
      <c r="DJ4083" s="81">
        <v>2.8326542473346821E-5</v>
      </c>
      <c r="DL4083" s="81">
        <v>0</v>
      </c>
      <c r="DM4083" s="81">
        <v>0</v>
      </c>
      <c r="DN4083" s="81">
        <v>0</v>
      </c>
      <c r="DO4083" s="81">
        <v>0</v>
      </c>
      <c r="DP4083" s="81">
        <v>0</v>
      </c>
      <c r="DQ4083" s="81">
        <v>0</v>
      </c>
      <c r="DR4083" s="81">
        <v>0</v>
      </c>
      <c r="DS4083" s="81">
        <v>2.3601533508939097E-7</v>
      </c>
      <c r="DT4083" s="81">
        <v>2.3601533508939097E-7</v>
      </c>
      <c r="DU4083" s="81">
        <v>0</v>
      </c>
      <c r="DV4083" s="81">
        <v>2.3601533508939097E-7</v>
      </c>
      <c r="DW4083" s="81">
        <v>2.3601533508939097E-7</v>
      </c>
      <c r="GE4083" s="81" t="s">
        <v>449</v>
      </c>
      <c r="GF4083" s="81" t="s">
        <v>155</v>
      </c>
      <c r="GG4083" s="81" t="s">
        <v>481</v>
      </c>
      <c r="GH4083" s="81" t="s">
        <v>454</v>
      </c>
      <c r="GI4083" s="81">
        <v>2032</v>
      </c>
      <c r="GJ4083" s="81" t="s">
        <v>201</v>
      </c>
      <c r="GK4083" s="81">
        <v>453.26096055717272</v>
      </c>
      <c r="GL4083" s="81">
        <v>69.065405999999996</v>
      </c>
      <c r="GM4083" s="81">
        <v>2032</v>
      </c>
      <c r="GN4083" s="81" t="s">
        <v>173</v>
      </c>
      <c r="GO4083" s="81">
        <v>1.1148832299820636E-2</v>
      </c>
      <c r="GP4083" s="81">
        <v>10</v>
      </c>
      <c r="GQ4083" s="81">
        <v>0</v>
      </c>
      <c r="GR4083" s="81" t="s">
        <v>448</v>
      </c>
      <c r="GS4083" s="81">
        <v>0</v>
      </c>
      <c r="GT4083" s="81">
        <v>0</v>
      </c>
      <c r="GU4083" s="81">
        <v>0</v>
      </c>
      <c r="GV4083" s="81">
        <v>0</v>
      </c>
      <c r="GW4083" s="81">
        <v>0</v>
      </c>
      <c r="GX4083" s="81">
        <v>0</v>
      </c>
      <c r="GY4083" s="81">
        <v>1.1148832299820636E-2</v>
      </c>
      <c r="GZ4083" s="81">
        <v>5.053330437307535</v>
      </c>
    </row>
    <row r="4084" spans="98:208" x14ac:dyDescent="0.25">
      <c r="CT4084" s="81" t="s">
        <v>155</v>
      </c>
      <c r="CU4084" s="81" t="s">
        <v>479</v>
      </c>
      <c r="CV4084" s="81" t="s">
        <v>459</v>
      </c>
      <c r="CW4084" s="81">
        <v>2032</v>
      </c>
      <c r="CX4084" s="81">
        <v>0</v>
      </c>
      <c r="CY4084" s="81">
        <v>0</v>
      </c>
      <c r="CZ4084" s="81">
        <v>0</v>
      </c>
      <c r="DA4084" s="81">
        <v>0</v>
      </c>
      <c r="DB4084" s="81">
        <v>5.7770153400784707</v>
      </c>
      <c r="DC4084" s="81">
        <v>0.74733835430388695</v>
      </c>
      <c r="DD4084" s="81">
        <v>3.237951340101727</v>
      </c>
      <c r="DE4084" s="81">
        <v>1.7917256456728441</v>
      </c>
      <c r="DF4084" s="81">
        <v>0</v>
      </c>
      <c r="DG4084" s="81">
        <v>0</v>
      </c>
      <c r="DH4084" s="81">
        <v>0</v>
      </c>
      <c r="DI4084" s="81">
        <v>8.3319499833579731E-3</v>
      </c>
      <c r="DJ4084" s="81">
        <v>2.8326542473346821E-5</v>
      </c>
      <c r="DL4084" s="81">
        <v>0</v>
      </c>
      <c r="DM4084" s="81">
        <v>0</v>
      </c>
      <c r="DN4084" s="81">
        <v>0</v>
      </c>
      <c r="DO4084" s="81">
        <v>0</v>
      </c>
      <c r="DP4084" s="81">
        <v>0</v>
      </c>
      <c r="DQ4084" s="81">
        <v>0</v>
      </c>
      <c r="DR4084" s="81">
        <v>0</v>
      </c>
      <c r="DS4084" s="81">
        <v>0</v>
      </c>
      <c r="DT4084" s="81">
        <v>0</v>
      </c>
      <c r="DU4084" s="81">
        <v>0</v>
      </c>
      <c r="DV4084" s="81">
        <v>2.3601533508939097E-7</v>
      </c>
      <c r="DW4084" s="81">
        <v>2.3601533508939097E-7</v>
      </c>
      <c r="GE4084" s="81" t="s">
        <v>449</v>
      </c>
      <c r="GF4084" s="81" t="s">
        <v>155</v>
      </c>
      <c r="GG4084" s="81" t="s">
        <v>481</v>
      </c>
      <c r="GH4084" s="81" t="s">
        <v>455</v>
      </c>
      <c r="GI4084" s="81">
        <v>2021</v>
      </c>
      <c r="GJ4084" s="81" t="s">
        <v>201</v>
      </c>
      <c r="GK4084" s="81">
        <v>409.22373582039319</v>
      </c>
      <c r="GL4084" s="81">
        <v>69.065405999999996</v>
      </c>
      <c r="GM4084" s="81">
        <v>2021</v>
      </c>
      <c r="GN4084" s="81" t="s">
        <v>173</v>
      </c>
      <c r="GO4084" s="81">
        <v>1.1148832299820636E-2</v>
      </c>
      <c r="GP4084" s="81">
        <v>10</v>
      </c>
      <c r="GQ4084" s="81">
        <v>0</v>
      </c>
      <c r="GR4084" s="81" t="s">
        <v>448</v>
      </c>
      <c r="GS4084" s="81">
        <v>1.1148832299820636E-2</v>
      </c>
      <c r="GT4084" s="81">
        <v>4.5623668037676666</v>
      </c>
      <c r="GU4084" s="81">
        <v>1.1148832299820636E-2</v>
      </c>
      <c r="GV4084" s="81">
        <v>4.5623668037676666</v>
      </c>
      <c r="GW4084" s="81">
        <v>0</v>
      </c>
      <c r="GX4084" s="81">
        <v>0</v>
      </c>
      <c r="GY4084" s="81">
        <v>0</v>
      </c>
      <c r="GZ4084" s="81">
        <v>0</v>
      </c>
    </row>
    <row r="4085" spans="98:208" x14ac:dyDescent="0.25">
      <c r="CT4085" s="81" t="s">
        <v>155</v>
      </c>
      <c r="CU4085" s="81" t="s">
        <v>479</v>
      </c>
      <c r="CV4085" s="81" t="s">
        <v>460</v>
      </c>
      <c r="CW4085" s="81">
        <v>2020</v>
      </c>
      <c r="CX4085" s="81">
        <v>0</v>
      </c>
      <c r="CY4085" s="81">
        <v>0</v>
      </c>
      <c r="CZ4085" s="81">
        <v>0</v>
      </c>
      <c r="DA4085" s="81">
        <v>0</v>
      </c>
      <c r="DB4085" s="81">
        <v>7.7900575334948527E-2</v>
      </c>
      <c r="DC4085" s="81">
        <v>3.6425060683954499E-2</v>
      </c>
      <c r="DD4085" s="81">
        <v>1.580872452543259E-3</v>
      </c>
      <c r="DE4085" s="81">
        <v>3.9894642198450687E-2</v>
      </c>
      <c r="DF4085" s="81">
        <v>4.0609689307619866E-4</v>
      </c>
      <c r="DG4085" s="81">
        <v>0</v>
      </c>
      <c r="DH4085" s="81">
        <v>0</v>
      </c>
      <c r="DI4085" s="81">
        <v>0</v>
      </c>
      <c r="DJ4085" s="81">
        <v>5.3914236279616308E-3</v>
      </c>
      <c r="DL4085" s="81">
        <v>0</v>
      </c>
      <c r="DM4085" s="81">
        <v>2.1894403845728256E-6</v>
      </c>
      <c r="DN4085" s="81">
        <v>2.1894403845728256E-6</v>
      </c>
      <c r="DO4085" s="81">
        <v>0</v>
      </c>
      <c r="DP4085" s="81">
        <v>0</v>
      </c>
      <c r="DQ4085" s="81">
        <v>0</v>
      </c>
      <c r="DR4085" s="81">
        <v>0</v>
      </c>
      <c r="DS4085" s="81">
        <v>0</v>
      </c>
      <c r="DT4085" s="81">
        <v>0</v>
      </c>
      <c r="DU4085" s="81">
        <v>0</v>
      </c>
      <c r="DV4085" s="81">
        <v>0</v>
      </c>
      <c r="DW4085" s="81">
        <v>0</v>
      </c>
      <c r="GE4085" s="81" t="s">
        <v>449</v>
      </c>
      <c r="GF4085" s="81" t="s">
        <v>155</v>
      </c>
      <c r="GG4085" s="81" t="s">
        <v>481</v>
      </c>
      <c r="GH4085" s="81" t="s">
        <v>455</v>
      </c>
      <c r="GI4085" s="81">
        <v>2022</v>
      </c>
      <c r="GJ4085" s="81" t="s">
        <v>201</v>
      </c>
      <c r="GK4085" s="81">
        <v>409.22373582039319</v>
      </c>
      <c r="GL4085" s="81">
        <v>69.065405999999996</v>
      </c>
      <c r="GM4085" s="81">
        <v>2022</v>
      </c>
      <c r="GN4085" s="81" t="s">
        <v>173</v>
      </c>
      <c r="GO4085" s="81">
        <v>1.1148832299820636E-2</v>
      </c>
      <c r="GP4085" s="81">
        <v>10</v>
      </c>
      <c r="GQ4085" s="81">
        <v>0</v>
      </c>
      <c r="GR4085" s="81" t="s">
        <v>448</v>
      </c>
      <c r="GS4085" s="81">
        <v>1.1148832299820636E-2</v>
      </c>
      <c r="GT4085" s="81">
        <v>4.5623668037676666</v>
      </c>
      <c r="GU4085" s="81">
        <v>1.1148832299820636E-2</v>
      </c>
      <c r="GV4085" s="81">
        <v>4.5623668037676666</v>
      </c>
      <c r="GW4085" s="81">
        <v>1.1148832299820636E-2</v>
      </c>
      <c r="GX4085" s="81">
        <v>4.5623668037676666</v>
      </c>
      <c r="GY4085" s="81">
        <v>0</v>
      </c>
      <c r="GZ4085" s="81">
        <v>0</v>
      </c>
    </row>
    <row r="4086" spans="98:208" x14ac:dyDescent="0.25">
      <c r="CT4086" s="81" t="s">
        <v>155</v>
      </c>
      <c r="CU4086" s="81" t="s">
        <v>479</v>
      </c>
      <c r="CV4086" s="81" t="s">
        <v>460</v>
      </c>
      <c r="CW4086" s="81">
        <v>2021</v>
      </c>
      <c r="CX4086" s="81">
        <v>0</v>
      </c>
      <c r="CY4086" s="81">
        <v>0</v>
      </c>
      <c r="CZ4086" s="81">
        <v>0</v>
      </c>
      <c r="DA4086" s="81">
        <v>0</v>
      </c>
      <c r="DB4086" s="81">
        <v>7.7900575334948527E-2</v>
      </c>
      <c r="DC4086" s="81">
        <v>3.6425060683954499E-2</v>
      </c>
      <c r="DD4086" s="81">
        <v>1.580872452543259E-3</v>
      </c>
      <c r="DE4086" s="81">
        <v>3.9894642198450687E-2</v>
      </c>
      <c r="DF4086" s="81">
        <v>4.0609689307619866E-4</v>
      </c>
      <c r="DG4086" s="81">
        <v>4.0609689307619866E-4</v>
      </c>
      <c r="DH4086" s="81">
        <v>0</v>
      </c>
      <c r="DI4086" s="81">
        <v>0</v>
      </c>
      <c r="DJ4086" s="81">
        <v>5.3914236279616308E-3</v>
      </c>
      <c r="DL4086" s="81">
        <v>0</v>
      </c>
      <c r="DM4086" s="81">
        <v>2.1894403845728256E-6</v>
      </c>
      <c r="DN4086" s="81">
        <v>2.1894403845728256E-6</v>
      </c>
      <c r="DO4086" s="81">
        <v>0</v>
      </c>
      <c r="DP4086" s="81">
        <v>2.1894403845728256E-6</v>
      </c>
      <c r="DQ4086" s="81">
        <v>2.1894403845728256E-6</v>
      </c>
      <c r="DR4086" s="81">
        <v>0</v>
      </c>
      <c r="DS4086" s="81">
        <v>0</v>
      </c>
      <c r="DT4086" s="81">
        <v>0</v>
      </c>
      <c r="DU4086" s="81">
        <v>0</v>
      </c>
      <c r="DV4086" s="81">
        <v>0</v>
      </c>
      <c r="DW4086" s="81">
        <v>0</v>
      </c>
      <c r="GE4086" s="81" t="s">
        <v>449</v>
      </c>
      <c r="GF4086" s="81" t="s">
        <v>155</v>
      </c>
      <c r="GG4086" s="81" t="s">
        <v>481</v>
      </c>
      <c r="GH4086" s="81" t="s">
        <v>455</v>
      </c>
      <c r="GI4086" s="81">
        <v>2023</v>
      </c>
      <c r="GJ4086" s="81" t="s">
        <v>201</v>
      </c>
      <c r="GK4086" s="81">
        <v>428.60232122024422</v>
      </c>
      <c r="GL4086" s="81">
        <v>69.065405999999996</v>
      </c>
      <c r="GM4086" s="81">
        <v>2023</v>
      </c>
      <c r="GN4086" s="81" t="s">
        <v>173</v>
      </c>
      <c r="GO4086" s="81">
        <v>1.1148832299820636E-2</v>
      </c>
      <c r="GP4086" s="81">
        <v>10</v>
      </c>
      <c r="GQ4086" s="81">
        <v>0</v>
      </c>
      <c r="GR4086" s="81" t="s">
        <v>448</v>
      </c>
      <c r="GS4086" s="81">
        <v>1.1148832299820636E-2</v>
      </c>
      <c r="GT4086" s="81">
        <v>4.7784154025983581</v>
      </c>
      <c r="GU4086" s="81">
        <v>1.1148832299820636E-2</v>
      </c>
      <c r="GV4086" s="81">
        <v>4.7784154025983581</v>
      </c>
      <c r="GW4086" s="81">
        <v>1.1148832299820636E-2</v>
      </c>
      <c r="GX4086" s="81">
        <v>4.7784154025983581</v>
      </c>
      <c r="GY4086" s="81">
        <v>1.1148832299820636E-2</v>
      </c>
      <c r="GZ4086" s="81">
        <v>4.7784154025983581</v>
      </c>
    </row>
    <row r="4087" spans="98:208" x14ac:dyDescent="0.25">
      <c r="CT4087" s="81" t="s">
        <v>155</v>
      </c>
      <c r="CU4087" s="81" t="s">
        <v>479</v>
      </c>
      <c r="CV4087" s="81" t="s">
        <v>460</v>
      </c>
      <c r="CW4087" s="81">
        <v>2022</v>
      </c>
      <c r="CX4087" s="81">
        <v>0</v>
      </c>
      <c r="CY4087" s="81">
        <v>0</v>
      </c>
      <c r="CZ4087" s="81">
        <v>0</v>
      </c>
      <c r="DA4087" s="81">
        <v>0</v>
      </c>
      <c r="DB4087" s="81">
        <v>7.7900575334948527E-2</v>
      </c>
      <c r="DC4087" s="81">
        <v>3.6425060683954499E-2</v>
      </c>
      <c r="DD4087" s="81">
        <v>1.580872452543259E-3</v>
      </c>
      <c r="DE4087" s="81">
        <v>3.9894642198450687E-2</v>
      </c>
      <c r="DF4087" s="81">
        <v>4.0609689307619866E-4</v>
      </c>
      <c r="DG4087" s="81">
        <v>4.0609689307619866E-4</v>
      </c>
      <c r="DH4087" s="81">
        <v>4.0609689307619866E-4</v>
      </c>
      <c r="DI4087" s="81">
        <v>0</v>
      </c>
      <c r="DJ4087" s="81">
        <v>5.3914236279616308E-3</v>
      </c>
      <c r="DL4087" s="81">
        <v>0</v>
      </c>
      <c r="DM4087" s="81">
        <v>2.1894403845728256E-6</v>
      </c>
      <c r="DN4087" s="81">
        <v>2.1894403845728256E-6</v>
      </c>
      <c r="DO4087" s="81">
        <v>0</v>
      </c>
      <c r="DP4087" s="81">
        <v>2.1894403845728256E-6</v>
      </c>
      <c r="DQ4087" s="81">
        <v>2.1894403845728256E-6</v>
      </c>
      <c r="DR4087" s="81">
        <v>0</v>
      </c>
      <c r="DS4087" s="81">
        <v>2.1894403845728256E-6</v>
      </c>
      <c r="DT4087" s="81">
        <v>2.1894403845728256E-6</v>
      </c>
      <c r="DU4087" s="81">
        <v>0</v>
      </c>
      <c r="DV4087" s="81">
        <v>0</v>
      </c>
      <c r="DW4087" s="81">
        <v>0</v>
      </c>
      <c r="GE4087" s="81" t="s">
        <v>449</v>
      </c>
      <c r="GF4087" s="81" t="s">
        <v>155</v>
      </c>
      <c r="GG4087" s="81" t="s">
        <v>481</v>
      </c>
      <c r="GH4087" s="81" t="s">
        <v>455</v>
      </c>
      <c r="GI4087" s="81">
        <v>2024</v>
      </c>
      <c r="GJ4087" s="81" t="s">
        <v>201</v>
      </c>
      <c r="GK4087" s="81">
        <v>428.60232122024422</v>
      </c>
      <c r="GL4087" s="81">
        <v>69.065405999999996</v>
      </c>
      <c r="GM4087" s="81">
        <v>2024</v>
      </c>
      <c r="GN4087" s="81" t="s">
        <v>173</v>
      </c>
      <c r="GO4087" s="81">
        <v>1.1148832299820636E-2</v>
      </c>
      <c r="GP4087" s="81">
        <v>10</v>
      </c>
      <c r="GQ4087" s="81">
        <v>0</v>
      </c>
      <c r="GR4087" s="81" t="s">
        <v>448</v>
      </c>
      <c r="GS4087" s="81">
        <v>1.1148832299820636E-2</v>
      </c>
      <c r="GT4087" s="81">
        <v>4.7784154025983581</v>
      </c>
      <c r="GU4087" s="81">
        <v>1.1148832299820636E-2</v>
      </c>
      <c r="GV4087" s="81">
        <v>4.7784154025983581</v>
      </c>
      <c r="GW4087" s="81">
        <v>1.1148832299820636E-2</v>
      </c>
      <c r="GX4087" s="81">
        <v>4.7784154025983581</v>
      </c>
      <c r="GY4087" s="81">
        <v>1.1148832299820636E-2</v>
      </c>
      <c r="GZ4087" s="81">
        <v>4.7784154025983581</v>
      </c>
    </row>
    <row r="4088" spans="98:208" x14ac:dyDescent="0.25">
      <c r="CT4088" s="81" t="s">
        <v>155</v>
      </c>
      <c r="CU4088" s="81" t="s">
        <v>479</v>
      </c>
      <c r="CV4088" s="81" t="s">
        <v>460</v>
      </c>
      <c r="CW4088" s="81">
        <v>2023</v>
      </c>
      <c r="CX4088" s="81">
        <v>0</v>
      </c>
      <c r="CY4088" s="81">
        <v>0</v>
      </c>
      <c r="CZ4088" s="81">
        <v>0</v>
      </c>
      <c r="DA4088" s="81">
        <v>0</v>
      </c>
      <c r="DB4088" s="81">
        <v>8.0408269036977231E-2</v>
      </c>
      <c r="DC4088" s="81">
        <v>3.7590224611390707E-2</v>
      </c>
      <c r="DD4088" s="81">
        <v>1.631433411568688E-3</v>
      </c>
      <c r="DE4088" s="81">
        <v>4.1186611014017702E-2</v>
      </c>
      <c r="DF4088" s="81">
        <v>4.1908711030498537E-4</v>
      </c>
      <c r="DG4088" s="81">
        <v>4.1908711030498537E-4</v>
      </c>
      <c r="DH4088" s="81">
        <v>4.1908711030498537E-4</v>
      </c>
      <c r="DI4088" s="81">
        <v>4.1908711030498537E-4</v>
      </c>
      <c r="DJ4088" s="81">
        <v>5.3914236279616308E-3</v>
      </c>
      <c r="DL4088" s="81">
        <v>0</v>
      </c>
      <c r="DM4088" s="81">
        <v>2.2594761486724603E-6</v>
      </c>
      <c r="DN4088" s="81">
        <v>2.2594761486724603E-6</v>
      </c>
      <c r="DO4088" s="81">
        <v>0</v>
      </c>
      <c r="DP4088" s="81">
        <v>2.2594761486724603E-6</v>
      </c>
      <c r="DQ4088" s="81">
        <v>2.2594761486724603E-6</v>
      </c>
      <c r="DR4088" s="81">
        <v>0</v>
      </c>
      <c r="DS4088" s="81">
        <v>2.2594761486724603E-6</v>
      </c>
      <c r="DT4088" s="81">
        <v>2.2594761486724603E-6</v>
      </c>
      <c r="DU4088" s="81">
        <v>0</v>
      </c>
      <c r="DV4088" s="81">
        <v>2.2594761486724603E-6</v>
      </c>
      <c r="DW4088" s="81">
        <v>2.2594761486724603E-6</v>
      </c>
      <c r="GE4088" s="81" t="s">
        <v>449</v>
      </c>
      <c r="GF4088" s="81" t="s">
        <v>155</v>
      </c>
      <c r="GG4088" s="81" t="s">
        <v>481</v>
      </c>
      <c r="GH4088" s="81" t="s">
        <v>455</v>
      </c>
      <c r="GI4088" s="81">
        <v>2025</v>
      </c>
      <c r="GJ4088" s="81" t="s">
        <v>201</v>
      </c>
      <c r="GK4088" s="81">
        <v>428.60232122024422</v>
      </c>
      <c r="GL4088" s="81">
        <v>69.065405999999996</v>
      </c>
      <c r="GM4088" s="81">
        <v>2025</v>
      </c>
      <c r="GN4088" s="81" t="s">
        <v>173</v>
      </c>
      <c r="GO4088" s="81">
        <v>1.1148832299820636E-2</v>
      </c>
      <c r="GP4088" s="81">
        <v>10</v>
      </c>
      <c r="GQ4088" s="81">
        <v>0</v>
      </c>
      <c r="GR4088" s="81" t="s">
        <v>448</v>
      </c>
      <c r="GS4088" s="81">
        <v>1.1148832299820636E-2</v>
      </c>
      <c r="GT4088" s="81">
        <v>4.7784154025983581</v>
      </c>
      <c r="GU4088" s="81">
        <v>1.1148832299820636E-2</v>
      </c>
      <c r="GV4088" s="81">
        <v>4.7784154025983581</v>
      </c>
      <c r="GW4088" s="81">
        <v>1.1148832299820636E-2</v>
      </c>
      <c r="GX4088" s="81">
        <v>4.7784154025983581</v>
      </c>
      <c r="GY4088" s="81">
        <v>1.1148832299820636E-2</v>
      </c>
      <c r="GZ4088" s="81">
        <v>4.7784154025983581</v>
      </c>
    </row>
    <row r="4089" spans="98:208" x14ac:dyDescent="0.25">
      <c r="CT4089" s="81" t="s">
        <v>155</v>
      </c>
      <c r="CU4089" s="81" t="s">
        <v>479</v>
      </c>
      <c r="CV4089" s="81" t="s">
        <v>460</v>
      </c>
      <c r="CW4089" s="81">
        <v>2024</v>
      </c>
      <c r="CX4089" s="81">
        <v>0</v>
      </c>
      <c r="CY4089" s="81">
        <v>0</v>
      </c>
      <c r="CZ4089" s="81">
        <v>0</v>
      </c>
      <c r="DA4089" s="81">
        <v>0</v>
      </c>
      <c r="DB4089" s="81">
        <v>8.0408269036977231E-2</v>
      </c>
      <c r="DC4089" s="81">
        <v>3.7590224611390707E-2</v>
      </c>
      <c r="DD4089" s="81">
        <v>1.631433411568688E-3</v>
      </c>
      <c r="DE4089" s="81">
        <v>4.1186611014017702E-2</v>
      </c>
      <c r="DF4089" s="81">
        <v>4.1908711030498537E-4</v>
      </c>
      <c r="DG4089" s="81">
        <v>4.1908711030498537E-4</v>
      </c>
      <c r="DH4089" s="81">
        <v>4.1908711030498537E-4</v>
      </c>
      <c r="DI4089" s="81">
        <v>4.1908711030498537E-4</v>
      </c>
      <c r="DJ4089" s="81">
        <v>5.3914236279616308E-3</v>
      </c>
      <c r="DL4089" s="81">
        <v>0</v>
      </c>
      <c r="DM4089" s="81">
        <v>2.2594761486724603E-6</v>
      </c>
      <c r="DN4089" s="81">
        <v>2.2594761486724603E-6</v>
      </c>
      <c r="DO4089" s="81">
        <v>0</v>
      </c>
      <c r="DP4089" s="81">
        <v>2.2594761486724603E-6</v>
      </c>
      <c r="DQ4089" s="81">
        <v>2.2594761486724603E-6</v>
      </c>
      <c r="DR4089" s="81">
        <v>0</v>
      </c>
      <c r="DS4089" s="81">
        <v>2.2594761486724603E-6</v>
      </c>
      <c r="DT4089" s="81">
        <v>2.2594761486724603E-6</v>
      </c>
      <c r="DU4089" s="81">
        <v>0</v>
      </c>
      <c r="DV4089" s="81">
        <v>2.2594761486724603E-6</v>
      </c>
      <c r="DW4089" s="81">
        <v>2.2594761486724603E-6</v>
      </c>
      <c r="GE4089" s="81" t="s">
        <v>449</v>
      </c>
      <c r="GF4089" s="81" t="s">
        <v>155</v>
      </c>
      <c r="GG4089" s="81" t="s">
        <v>481</v>
      </c>
      <c r="GH4089" s="81" t="s">
        <v>455</v>
      </c>
      <c r="GI4089" s="81">
        <v>2026</v>
      </c>
      <c r="GJ4089" s="81" t="s">
        <v>201</v>
      </c>
      <c r="GK4089" s="81">
        <v>428.60232122024422</v>
      </c>
      <c r="GL4089" s="81">
        <v>69.065405999999996</v>
      </c>
      <c r="GM4089" s="81">
        <v>2026</v>
      </c>
      <c r="GN4089" s="81" t="s">
        <v>173</v>
      </c>
      <c r="GO4089" s="81">
        <v>1.1148832299820636E-2</v>
      </c>
      <c r="GP4089" s="81">
        <v>10</v>
      </c>
      <c r="GQ4089" s="81">
        <v>0</v>
      </c>
      <c r="GR4089" s="81" t="s">
        <v>448</v>
      </c>
      <c r="GS4089" s="81">
        <v>1.1148832299820636E-2</v>
      </c>
      <c r="GT4089" s="81">
        <v>4.7784154025983581</v>
      </c>
      <c r="GU4089" s="81">
        <v>1.1148832299820636E-2</v>
      </c>
      <c r="GV4089" s="81">
        <v>4.7784154025983581</v>
      </c>
      <c r="GW4089" s="81">
        <v>1.1148832299820636E-2</v>
      </c>
      <c r="GX4089" s="81">
        <v>4.7784154025983581</v>
      </c>
      <c r="GY4089" s="81">
        <v>1.1148832299820636E-2</v>
      </c>
      <c r="GZ4089" s="81">
        <v>4.7784154025983581</v>
      </c>
    </row>
    <row r="4090" spans="98:208" x14ac:dyDescent="0.25">
      <c r="CT4090" s="81" t="s">
        <v>155</v>
      </c>
      <c r="CU4090" s="81" t="s">
        <v>479</v>
      </c>
      <c r="CV4090" s="81" t="s">
        <v>460</v>
      </c>
      <c r="CW4090" s="81">
        <v>2025</v>
      </c>
      <c r="CX4090" s="81">
        <v>0</v>
      </c>
      <c r="CY4090" s="81">
        <v>0</v>
      </c>
      <c r="CZ4090" s="81">
        <v>0</v>
      </c>
      <c r="DA4090" s="81">
        <v>0</v>
      </c>
      <c r="DB4090" s="81">
        <v>8.0408269036977231E-2</v>
      </c>
      <c r="DC4090" s="81">
        <v>3.7590224611390707E-2</v>
      </c>
      <c r="DD4090" s="81">
        <v>1.631433411568688E-3</v>
      </c>
      <c r="DE4090" s="81">
        <v>4.1186611014017702E-2</v>
      </c>
      <c r="DF4090" s="81">
        <v>4.1908711030498537E-4</v>
      </c>
      <c r="DG4090" s="81">
        <v>4.1908711030498537E-4</v>
      </c>
      <c r="DH4090" s="81">
        <v>4.1908711030498537E-4</v>
      </c>
      <c r="DI4090" s="81">
        <v>4.1908711030498537E-4</v>
      </c>
      <c r="DJ4090" s="81">
        <v>5.3914236279616308E-3</v>
      </c>
      <c r="DL4090" s="81">
        <v>0</v>
      </c>
      <c r="DM4090" s="81">
        <v>2.2594761486724603E-6</v>
      </c>
      <c r="DN4090" s="81">
        <v>2.2594761486724603E-6</v>
      </c>
      <c r="DO4090" s="81">
        <v>0</v>
      </c>
      <c r="DP4090" s="81">
        <v>2.2594761486724603E-6</v>
      </c>
      <c r="DQ4090" s="81">
        <v>2.2594761486724603E-6</v>
      </c>
      <c r="DR4090" s="81">
        <v>0</v>
      </c>
      <c r="DS4090" s="81">
        <v>2.2594761486724603E-6</v>
      </c>
      <c r="DT4090" s="81">
        <v>2.2594761486724603E-6</v>
      </c>
      <c r="DU4090" s="81">
        <v>0</v>
      </c>
      <c r="DV4090" s="81">
        <v>2.2594761486724603E-6</v>
      </c>
      <c r="DW4090" s="81">
        <v>2.2594761486724603E-6</v>
      </c>
      <c r="GE4090" s="81" t="s">
        <v>449</v>
      </c>
      <c r="GF4090" s="81" t="s">
        <v>155</v>
      </c>
      <c r="GG4090" s="81" t="s">
        <v>481</v>
      </c>
      <c r="GH4090" s="81" t="s">
        <v>455</v>
      </c>
      <c r="GI4090" s="81">
        <v>2027</v>
      </c>
      <c r="GJ4090" s="81" t="s">
        <v>201</v>
      </c>
      <c r="GK4090" s="81">
        <v>428.60232122024422</v>
      </c>
      <c r="GL4090" s="81">
        <v>69.065405999999996</v>
      </c>
      <c r="GM4090" s="81">
        <v>2027</v>
      </c>
      <c r="GN4090" s="81" t="s">
        <v>173</v>
      </c>
      <c r="GO4090" s="81">
        <v>1.1148832299820636E-2</v>
      </c>
      <c r="GP4090" s="81">
        <v>10</v>
      </c>
      <c r="GQ4090" s="81">
        <v>0</v>
      </c>
      <c r="GR4090" s="81" t="s">
        <v>448</v>
      </c>
      <c r="GS4090" s="81">
        <v>1.1148832299820636E-2</v>
      </c>
      <c r="GT4090" s="81">
        <v>4.7784154025983581</v>
      </c>
      <c r="GU4090" s="81">
        <v>1.1148832299820636E-2</v>
      </c>
      <c r="GV4090" s="81">
        <v>4.7784154025983581</v>
      </c>
      <c r="GW4090" s="81">
        <v>1.1148832299820636E-2</v>
      </c>
      <c r="GX4090" s="81">
        <v>4.7784154025983581</v>
      </c>
      <c r="GY4090" s="81">
        <v>1.1148832299820636E-2</v>
      </c>
      <c r="GZ4090" s="81">
        <v>4.7784154025983581</v>
      </c>
    </row>
    <row r="4091" spans="98:208" x14ac:dyDescent="0.25">
      <c r="CT4091" s="81" t="s">
        <v>155</v>
      </c>
      <c r="CU4091" s="81" t="s">
        <v>479</v>
      </c>
      <c r="CV4091" s="81" t="s">
        <v>460</v>
      </c>
      <c r="CW4091" s="81">
        <v>2026</v>
      </c>
      <c r="CX4091" s="81">
        <v>0</v>
      </c>
      <c r="CY4091" s="81">
        <v>0</v>
      </c>
      <c r="CZ4091" s="81">
        <v>0</v>
      </c>
      <c r="DA4091" s="81">
        <v>0</v>
      </c>
      <c r="DB4091" s="81">
        <v>8.0408269036977231E-2</v>
      </c>
      <c r="DC4091" s="81">
        <v>3.7590224611390707E-2</v>
      </c>
      <c r="DD4091" s="81">
        <v>1.631433411568688E-3</v>
      </c>
      <c r="DE4091" s="81">
        <v>4.1186611014017702E-2</v>
      </c>
      <c r="DF4091" s="81">
        <v>4.1908711030498537E-4</v>
      </c>
      <c r="DG4091" s="81">
        <v>4.1908711030498537E-4</v>
      </c>
      <c r="DH4091" s="81">
        <v>4.1908711030498537E-4</v>
      </c>
      <c r="DI4091" s="81">
        <v>4.1908711030498537E-4</v>
      </c>
      <c r="DJ4091" s="81">
        <v>5.3914236279616308E-3</v>
      </c>
      <c r="DL4091" s="81">
        <v>0</v>
      </c>
      <c r="DM4091" s="81">
        <v>2.2594761486724603E-6</v>
      </c>
      <c r="DN4091" s="81">
        <v>2.2594761486724603E-6</v>
      </c>
      <c r="DO4091" s="81">
        <v>0</v>
      </c>
      <c r="DP4091" s="81">
        <v>2.2594761486724603E-6</v>
      </c>
      <c r="DQ4091" s="81">
        <v>2.2594761486724603E-6</v>
      </c>
      <c r="DR4091" s="81">
        <v>0</v>
      </c>
      <c r="DS4091" s="81">
        <v>2.2594761486724603E-6</v>
      </c>
      <c r="DT4091" s="81">
        <v>2.2594761486724603E-6</v>
      </c>
      <c r="DU4091" s="81">
        <v>0</v>
      </c>
      <c r="DV4091" s="81">
        <v>2.2594761486724603E-6</v>
      </c>
      <c r="DW4091" s="81">
        <v>2.2594761486724603E-6</v>
      </c>
      <c r="GE4091" s="81" t="s">
        <v>449</v>
      </c>
      <c r="GF4091" s="81" t="s">
        <v>155</v>
      </c>
      <c r="GG4091" s="81" t="s">
        <v>481</v>
      </c>
      <c r="GH4091" s="81" t="s">
        <v>455</v>
      </c>
      <c r="GI4091" s="81">
        <v>2028</v>
      </c>
      <c r="GJ4091" s="81" t="s">
        <v>201</v>
      </c>
      <c r="GK4091" s="81">
        <v>453.26096055715323</v>
      </c>
      <c r="GL4091" s="81">
        <v>69.065405999999996</v>
      </c>
      <c r="GM4091" s="81">
        <v>2028</v>
      </c>
      <c r="GN4091" s="81" t="s">
        <v>173</v>
      </c>
      <c r="GO4091" s="81">
        <v>1.1148832299820636E-2</v>
      </c>
      <c r="GP4091" s="81">
        <v>10</v>
      </c>
      <c r="GQ4091" s="81">
        <v>0</v>
      </c>
      <c r="GR4091" s="81" t="s">
        <v>448</v>
      </c>
      <c r="GS4091" s="81">
        <v>1.1148832299820636E-2</v>
      </c>
      <c r="GT4091" s="81">
        <v>5.0533304373073173</v>
      </c>
      <c r="GU4091" s="81">
        <v>1.1148832299820636E-2</v>
      </c>
      <c r="GV4091" s="81">
        <v>5.0533304373073173</v>
      </c>
      <c r="GW4091" s="81">
        <v>1.1148832299820636E-2</v>
      </c>
      <c r="GX4091" s="81">
        <v>5.0533304373073173</v>
      </c>
      <c r="GY4091" s="81">
        <v>1.1148832299820636E-2</v>
      </c>
      <c r="GZ4091" s="81">
        <v>5.0533304373073173</v>
      </c>
    </row>
    <row r="4092" spans="98:208" x14ac:dyDescent="0.25">
      <c r="CT4092" s="81" t="s">
        <v>155</v>
      </c>
      <c r="CU4092" s="81" t="s">
        <v>479</v>
      </c>
      <c r="CV4092" s="81" t="s">
        <v>460</v>
      </c>
      <c r="CW4092" s="81">
        <v>2027</v>
      </c>
      <c r="CX4092" s="81">
        <v>0</v>
      </c>
      <c r="CY4092" s="81">
        <v>0</v>
      </c>
      <c r="CZ4092" s="81">
        <v>0</v>
      </c>
      <c r="DA4092" s="81">
        <v>0</v>
      </c>
      <c r="DB4092" s="81">
        <v>8.0408269036977231E-2</v>
      </c>
      <c r="DC4092" s="81">
        <v>3.7590224611390707E-2</v>
      </c>
      <c r="DD4092" s="81">
        <v>1.631433411568688E-3</v>
      </c>
      <c r="DE4092" s="81">
        <v>4.1186611014017702E-2</v>
      </c>
      <c r="DF4092" s="81">
        <v>4.1908711030498537E-4</v>
      </c>
      <c r="DG4092" s="81">
        <v>4.1908711030498537E-4</v>
      </c>
      <c r="DH4092" s="81">
        <v>4.1908711030498537E-4</v>
      </c>
      <c r="DI4092" s="81">
        <v>4.1908711030498537E-4</v>
      </c>
      <c r="DJ4092" s="81">
        <v>5.3914236279616308E-3</v>
      </c>
      <c r="DL4092" s="81">
        <v>0</v>
      </c>
      <c r="DM4092" s="81">
        <v>2.2594761486724603E-6</v>
      </c>
      <c r="DN4092" s="81">
        <v>2.2594761486724603E-6</v>
      </c>
      <c r="DO4092" s="81">
        <v>0</v>
      </c>
      <c r="DP4092" s="81">
        <v>2.2594761486724603E-6</v>
      </c>
      <c r="DQ4092" s="81">
        <v>2.2594761486724603E-6</v>
      </c>
      <c r="DR4092" s="81">
        <v>0</v>
      </c>
      <c r="DS4092" s="81">
        <v>2.2594761486724603E-6</v>
      </c>
      <c r="DT4092" s="81">
        <v>2.2594761486724603E-6</v>
      </c>
      <c r="DU4092" s="81">
        <v>0</v>
      </c>
      <c r="DV4092" s="81">
        <v>2.2594761486724603E-6</v>
      </c>
      <c r="DW4092" s="81">
        <v>2.2594761486724603E-6</v>
      </c>
      <c r="GE4092" s="81" t="s">
        <v>449</v>
      </c>
      <c r="GF4092" s="81" t="s">
        <v>155</v>
      </c>
      <c r="GG4092" s="81" t="s">
        <v>481</v>
      </c>
      <c r="GH4092" s="81" t="s">
        <v>455</v>
      </c>
      <c r="GI4092" s="81">
        <v>2029</v>
      </c>
      <c r="GJ4092" s="81" t="s">
        <v>201</v>
      </c>
      <c r="GK4092" s="81">
        <v>453.26096055715323</v>
      </c>
      <c r="GL4092" s="81">
        <v>69.065405999999996</v>
      </c>
      <c r="GM4092" s="81">
        <v>2029</v>
      </c>
      <c r="GN4092" s="81" t="s">
        <v>173</v>
      </c>
      <c r="GO4092" s="81">
        <v>1.1148832299820636E-2</v>
      </c>
      <c r="GP4092" s="81">
        <v>10</v>
      </c>
      <c r="GQ4092" s="81">
        <v>0</v>
      </c>
      <c r="GR4092" s="81" t="s">
        <v>448</v>
      </c>
      <c r="GS4092" s="81">
        <v>1.1148832299820636E-2</v>
      </c>
      <c r="GT4092" s="81">
        <v>5.0533304373073173</v>
      </c>
      <c r="GU4092" s="81">
        <v>1.1148832299820636E-2</v>
      </c>
      <c r="GV4092" s="81">
        <v>5.0533304373073173</v>
      </c>
      <c r="GW4092" s="81">
        <v>1.1148832299820636E-2</v>
      </c>
      <c r="GX4092" s="81">
        <v>5.0533304373073173</v>
      </c>
      <c r="GY4092" s="81">
        <v>1.1148832299820636E-2</v>
      </c>
      <c r="GZ4092" s="81">
        <v>5.0533304373073173</v>
      </c>
    </row>
    <row r="4093" spans="98:208" x14ac:dyDescent="0.25">
      <c r="CT4093" s="81" t="s">
        <v>155</v>
      </c>
      <c r="CU4093" s="81" t="s">
        <v>479</v>
      </c>
      <c r="CV4093" s="81" t="s">
        <v>460</v>
      </c>
      <c r="CW4093" s="81">
        <v>2028</v>
      </c>
      <c r="CX4093" s="81">
        <v>0</v>
      </c>
      <c r="CY4093" s="81">
        <v>0</v>
      </c>
      <c r="CZ4093" s="81">
        <v>0</v>
      </c>
      <c r="DA4093" s="81">
        <v>0</v>
      </c>
      <c r="DB4093" s="81">
        <v>8.3606377745129634E-2</v>
      </c>
      <c r="DC4093" s="81">
        <v>3.905508318488625E-2</v>
      </c>
      <c r="DD4093" s="81">
        <v>1.6949971741064081E-3</v>
      </c>
      <c r="DE4093" s="81">
        <v>4.2856297386136909E-2</v>
      </c>
      <c r="DF4093" s="81">
        <v>4.3541857288384163E-4</v>
      </c>
      <c r="DG4093" s="81">
        <v>4.3541857288384163E-4</v>
      </c>
      <c r="DH4093" s="81">
        <v>4.3541857288384163E-4</v>
      </c>
      <c r="DI4093" s="81">
        <v>4.3541857288384163E-4</v>
      </c>
      <c r="DJ4093" s="81">
        <v>5.3914236279616308E-3</v>
      </c>
      <c r="DL4093" s="81">
        <v>0</v>
      </c>
      <c r="DM4093" s="81">
        <v>2.3475259818992772E-6</v>
      </c>
      <c r="DN4093" s="81">
        <v>2.3475259818992772E-6</v>
      </c>
      <c r="DO4093" s="81">
        <v>0</v>
      </c>
      <c r="DP4093" s="81">
        <v>2.3475259818992772E-6</v>
      </c>
      <c r="DQ4093" s="81">
        <v>2.3475259818992772E-6</v>
      </c>
      <c r="DR4093" s="81">
        <v>0</v>
      </c>
      <c r="DS4093" s="81">
        <v>2.3475259818992772E-6</v>
      </c>
      <c r="DT4093" s="81">
        <v>2.3475259818992772E-6</v>
      </c>
      <c r="DU4093" s="81">
        <v>0</v>
      </c>
      <c r="DV4093" s="81">
        <v>2.3475259818992772E-6</v>
      </c>
      <c r="DW4093" s="81">
        <v>2.3475259818992772E-6</v>
      </c>
      <c r="GE4093" s="81" t="s">
        <v>449</v>
      </c>
      <c r="GF4093" s="81" t="s">
        <v>155</v>
      </c>
      <c r="GG4093" s="81" t="s">
        <v>481</v>
      </c>
      <c r="GH4093" s="81" t="s">
        <v>455</v>
      </c>
      <c r="GI4093" s="81">
        <v>2030</v>
      </c>
      <c r="GJ4093" s="81" t="s">
        <v>201</v>
      </c>
      <c r="GK4093" s="81">
        <v>453.26096055715323</v>
      </c>
      <c r="GL4093" s="81">
        <v>69.065405999999996</v>
      </c>
      <c r="GM4093" s="81">
        <v>2030</v>
      </c>
      <c r="GN4093" s="81" t="s">
        <v>173</v>
      </c>
      <c r="GO4093" s="81">
        <v>1.1148832299820636E-2</v>
      </c>
      <c r="GP4093" s="81">
        <v>10</v>
      </c>
      <c r="GQ4093" s="81">
        <v>0</v>
      </c>
      <c r="GR4093" s="81" t="s">
        <v>448</v>
      </c>
      <c r="GS4093" s="81">
        <v>0</v>
      </c>
      <c r="GT4093" s="81">
        <v>0</v>
      </c>
      <c r="GU4093" s="81">
        <v>1.1148832299820636E-2</v>
      </c>
      <c r="GV4093" s="81">
        <v>5.0533304373073173</v>
      </c>
      <c r="GW4093" s="81">
        <v>1.1148832299820636E-2</v>
      </c>
      <c r="GX4093" s="81">
        <v>5.0533304373073173</v>
      </c>
      <c r="GY4093" s="81">
        <v>1.1148832299820636E-2</v>
      </c>
      <c r="GZ4093" s="81">
        <v>5.0533304373073173</v>
      </c>
    </row>
    <row r="4094" spans="98:208" x14ac:dyDescent="0.25">
      <c r="CT4094" s="81" t="s">
        <v>155</v>
      </c>
      <c r="CU4094" s="81" t="s">
        <v>479</v>
      </c>
      <c r="CV4094" s="81" t="s">
        <v>460</v>
      </c>
      <c r="CW4094" s="81">
        <v>2029</v>
      </c>
      <c r="CX4094" s="81">
        <v>0</v>
      </c>
      <c r="CY4094" s="81">
        <v>0</v>
      </c>
      <c r="CZ4094" s="81">
        <v>0</v>
      </c>
      <c r="DA4094" s="81">
        <v>0</v>
      </c>
      <c r="DB4094" s="81">
        <v>8.3606377745129634E-2</v>
      </c>
      <c r="DC4094" s="81">
        <v>3.905508318488625E-2</v>
      </c>
      <c r="DD4094" s="81">
        <v>1.6949971741064081E-3</v>
      </c>
      <c r="DE4094" s="81">
        <v>4.2856297386136909E-2</v>
      </c>
      <c r="DF4094" s="81">
        <v>4.3541857288384163E-4</v>
      </c>
      <c r="DG4094" s="81">
        <v>4.3541857288384163E-4</v>
      </c>
      <c r="DH4094" s="81">
        <v>4.3541857288384163E-4</v>
      </c>
      <c r="DI4094" s="81">
        <v>4.3541857288384163E-4</v>
      </c>
      <c r="DJ4094" s="81">
        <v>5.3914236279616308E-3</v>
      </c>
      <c r="DL4094" s="81">
        <v>0</v>
      </c>
      <c r="DM4094" s="81">
        <v>2.3475259818992772E-6</v>
      </c>
      <c r="DN4094" s="81">
        <v>2.3475259818992772E-6</v>
      </c>
      <c r="DO4094" s="81">
        <v>0</v>
      </c>
      <c r="DP4094" s="81">
        <v>2.3475259818992772E-6</v>
      </c>
      <c r="DQ4094" s="81">
        <v>2.3475259818992772E-6</v>
      </c>
      <c r="DR4094" s="81">
        <v>0</v>
      </c>
      <c r="DS4094" s="81">
        <v>2.3475259818992772E-6</v>
      </c>
      <c r="DT4094" s="81">
        <v>2.3475259818992772E-6</v>
      </c>
      <c r="DU4094" s="81">
        <v>0</v>
      </c>
      <c r="DV4094" s="81">
        <v>2.3475259818992772E-6</v>
      </c>
      <c r="DW4094" s="81">
        <v>2.3475259818992772E-6</v>
      </c>
      <c r="GE4094" s="81" t="s">
        <v>449</v>
      </c>
      <c r="GF4094" s="81" t="s">
        <v>155</v>
      </c>
      <c r="GG4094" s="81" t="s">
        <v>481</v>
      </c>
      <c r="GH4094" s="81" t="s">
        <v>455</v>
      </c>
      <c r="GI4094" s="81">
        <v>2031</v>
      </c>
      <c r="GJ4094" s="81" t="s">
        <v>201</v>
      </c>
      <c r="GK4094" s="81">
        <v>453.26096055715323</v>
      </c>
      <c r="GL4094" s="81">
        <v>69.065405999999996</v>
      </c>
      <c r="GM4094" s="81">
        <v>2031</v>
      </c>
      <c r="GN4094" s="81" t="s">
        <v>173</v>
      </c>
      <c r="GO4094" s="81">
        <v>1.1148832299820636E-2</v>
      </c>
      <c r="GP4094" s="81">
        <v>10</v>
      </c>
      <c r="GQ4094" s="81">
        <v>0</v>
      </c>
      <c r="GR4094" s="81" t="s">
        <v>448</v>
      </c>
      <c r="GS4094" s="81">
        <v>0</v>
      </c>
      <c r="GT4094" s="81">
        <v>0</v>
      </c>
      <c r="GU4094" s="81">
        <v>0</v>
      </c>
      <c r="GV4094" s="81">
        <v>0</v>
      </c>
      <c r="GW4094" s="81">
        <v>1.1148832299820636E-2</v>
      </c>
      <c r="GX4094" s="81">
        <v>5.0533304373073173</v>
      </c>
      <c r="GY4094" s="81">
        <v>1.1148832299820636E-2</v>
      </c>
      <c r="GZ4094" s="81">
        <v>5.0533304373073173</v>
      </c>
    </row>
    <row r="4095" spans="98:208" x14ac:dyDescent="0.25">
      <c r="CT4095" s="81" t="s">
        <v>155</v>
      </c>
      <c r="CU4095" s="81" t="s">
        <v>479</v>
      </c>
      <c r="CV4095" s="81" t="s">
        <v>460</v>
      </c>
      <c r="CW4095" s="81">
        <v>2030</v>
      </c>
      <c r="CX4095" s="81">
        <v>0</v>
      </c>
      <c r="CY4095" s="81">
        <v>0</v>
      </c>
      <c r="CZ4095" s="81">
        <v>0</v>
      </c>
      <c r="DA4095" s="81">
        <v>0</v>
      </c>
      <c r="DB4095" s="81">
        <v>8.3606377745129634E-2</v>
      </c>
      <c r="DC4095" s="81">
        <v>3.905508318488625E-2</v>
      </c>
      <c r="DD4095" s="81">
        <v>1.6949971741064081E-3</v>
      </c>
      <c r="DE4095" s="81">
        <v>4.2856297386136909E-2</v>
      </c>
      <c r="DF4095" s="81">
        <v>0</v>
      </c>
      <c r="DG4095" s="81">
        <v>4.3541857288384163E-4</v>
      </c>
      <c r="DH4095" s="81">
        <v>4.3541857288384163E-4</v>
      </c>
      <c r="DI4095" s="81">
        <v>4.3541857288384163E-4</v>
      </c>
      <c r="DJ4095" s="81">
        <v>5.3914236279616308E-3</v>
      </c>
      <c r="DL4095" s="81">
        <v>0</v>
      </c>
      <c r="DM4095" s="81">
        <v>0</v>
      </c>
      <c r="DN4095" s="81">
        <v>0</v>
      </c>
      <c r="DO4095" s="81">
        <v>0</v>
      </c>
      <c r="DP4095" s="81">
        <v>2.3475259818992772E-6</v>
      </c>
      <c r="DQ4095" s="81">
        <v>2.3475259818992772E-6</v>
      </c>
      <c r="DR4095" s="81">
        <v>0</v>
      </c>
      <c r="DS4095" s="81">
        <v>2.3475259818992772E-6</v>
      </c>
      <c r="DT4095" s="81">
        <v>2.3475259818992772E-6</v>
      </c>
      <c r="DU4095" s="81">
        <v>0</v>
      </c>
      <c r="DV4095" s="81">
        <v>2.3475259818992772E-6</v>
      </c>
      <c r="DW4095" s="81">
        <v>2.3475259818992772E-6</v>
      </c>
      <c r="GE4095" s="81" t="s">
        <v>449</v>
      </c>
      <c r="GF4095" s="81" t="s">
        <v>155</v>
      </c>
      <c r="GG4095" s="81" t="s">
        <v>481</v>
      </c>
      <c r="GH4095" s="81" t="s">
        <v>455</v>
      </c>
      <c r="GI4095" s="81">
        <v>2032</v>
      </c>
      <c r="GJ4095" s="81" t="s">
        <v>201</v>
      </c>
      <c r="GK4095" s="81">
        <v>453.26096055715323</v>
      </c>
      <c r="GL4095" s="81">
        <v>69.065405999999996</v>
      </c>
      <c r="GM4095" s="81">
        <v>2032</v>
      </c>
      <c r="GN4095" s="81" t="s">
        <v>173</v>
      </c>
      <c r="GO4095" s="81">
        <v>1.1148832299820636E-2</v>
      </c>
      <c r="GP4095" s="81">
        <v>10</v>
      </c>
      <c r="GQ4095" s="81">
        <v>0</v>
      </c>
      <c r="GR4095" s="81" t="s">
        <v>448</v>
      </c>
      <c r="GS4095" s="81">
        <v>0</v>
      </c>
      <c r="GT4095" s="81">
        <v>0</v>
      </c>
      <c r="GU4095" s="81">
        <v>0</v>
      </c>
      <c r="GV4095" s="81">
        <v>0</v>
      </c>
      <c r="GW4095" s="81">
        <v>0</v>
      </c>
      <c r="GX4095" s="81">
        <v>0</v>
      </c>
      <c r="GY4095" s="81">
        <v>1.1148832299820636E-2</v>
      </c>
      <c r="GZ4095" s="81">
        <v>5.0533304373073173</v>
      </c>
    </row>
    <row r="4096" spans="98:208" x14ac:dyDescent="0.25">
      <c r="CT4096" s="81" t="s">
        <v>155</v>
      </c>
      <c r="CU4096" s="81" t="s">
        <v>479</v>
      </c>
      <c r="CV4096" s="81" t="s">
        <v>460</v>
      </c>
      <c r="CW4096" s="81">
        <v>2031</v>
      </c>
      <c r="CX4096" s="81">
        <v>0</v>
      </c>
      <c r="CY4096" s="81">
        <v>0</v>
      </c>
      <c r="CZ4096" s="81">
        <v>0</v>
      </c>
      <c r="DA4096" s="81">
        <v>0</v>
      </c>
      <c r="DB4096" s="81">
        <v>8.3606377745129634E-2</v>
      </c>
      <c r="DC4096" s="81">
        <v>3.905508318488625E-2</v>
      </c>
      <c r="DD4096" s="81">
        <v>1.6949971741064081E-3</v>
      </c>
      <c r="DE4096" s="81">
        <v>4.2856297386136909E-2</v>
      </c>
      <c r="DF4096" s="81">
        <v>0</v>
      </c>
      <c r="DG4096" s="81">
        <v>0</v>
      </c>
      <c r="DH4096" s="81">
        <v>4.3541857288384163E-4</v>
      </c>
      <c r="DI4096" s="81">
        <v>4.3541857288384163E-4</v>
      </c>
      <c r="DJ4096" s="81">
        <v>5.3914236279616308E-3</v>
      </c>
      <c r="DL4096" s="81">
        <v>0</v>
      </c>
      <c r="DM4096" s="81">
        <v>0</v>
      </c>
      <c r="DN4096" s="81">
        <v>0</v>
      </c>
      <c r="DO4096" s="81">
        <v>0</v>
      </c>
      <c r="DP4096" s="81">
        <v>0</v>
      </c>
      <c r="DQ4096" s="81">
        <v>0</v>
      </c>
      <c r="DR4096" s="81">
        <v>0</v>
      </c>
      <c r="DS4096" s="81">
        <v>2.3475259818992772E-6</v>
      </c>
      <c r="DT4096" s="81">
        <v>2.3475259818992772E-6</v>
      </c>
      <c r="DU4096" s="81">
        <v>0</v>
      </c>
      <c r="DV4096" s="81">
        <v>2.3475259818992772E-6</v>
      </c>
      <c r="DW4096" s="81">
        <v>2.3475259818992772E-6</v>
      </c>
      <c r="GE4096" s="81" t="s">
        <v>449</v>
      </c>
      <c r="GF4096" s="81" t="s">
        <v>155</v>
      </c>
      <c r="GG4096" s="81" t="s">
        <v>482</v>
      </c>
      <c r="GH4096" s="81" t="s">
        <v>457</v>
      </c>
      <c r="GI4096" s="81">
        <v>2021</v>
      </c>
      <c r="GJ4096" s="81" t="s">
        <v>201</v>
      </c>
      <c r="GK4096" s="81">
        <v>222.22942162783031</v>
      </c>
      <c r="GL4096" s="81">
        <v>33.521456999999998</v>
      </c>
      <c r="GM4096" s="81">
        <v>2021</v>
      </c>
      <c r="GN4096" s="81" t="s">
        <v>173</v>
      </c>
      <c r="GO4096" s="81">
        <v>1.1148832299820636E-2</v>
      </c>
      <c r="GP4096" s="81">
        <v>10</v>
      </c>
      <c r="GQ4096" s="81">
        <v>0</v>
      </c>
      <c r="GR4096" s="81" t="s">
        <v>448</v>
      </c>
      <c r="GS4096" s="81">
        <v>1.1148832299820636E-2</v>
      </c>
      <c r="GT4096" s="81">
        <v>2.4775985538148131</v>
      </c>
      <c r="GU4096" s="81">
        <v>1.1148832299820636E-2</v>
      </c>
      <c r="GV4096" s="81">
        <v>2.4775985538148131</v>
      </c>
      <c r="GW4096" s="81">
        <v>0</v>
      </c>
      <c r="GX4096" s="81">
        <v>0</v>
      </c>
      <c r="GY4096" s="81">
        <v>0</v>
      </c>
      <c r="GZ4096" s="81">
        <v>0</v>
      </c>
    </row>
    <row r="4097" spans="98:208" x14ac:dyDescent="0.25">
      <c r="CT4097" s="81" t="s">
        <v>155</v>
      </c>
      <c r="CU4097" s="81" t="s">
        <v>479</v>
      </c>
      <c r="CV4097" s="81" t="s">
        <v>460</v>
      </c>
      <c r="CW4097" s="81">
        <v>2032</v>
      </c>
      <c r="CX4097" s="81">
        <v>0</v>
      </c>
      <c r="CY4097" s="81">
        <v>0</v>
      </c>
      <c r="CZ4097" s="81">
        <v>0</v>
      </c>
      <c r="DA4097" s="81">
        <v>0</v>
      </c>
      <c r="DB4097" s="81">
        <v>8.3606377745129634E-2</v>
      </c>
      <c r="DC4097" s="81">
        <v>3.905508318488625E-2</v>
      </c>
      <c r="DD4097" s="81">
        <v>1.6949971741064081E-3</v>
      </c>
      <c r="DE4097" s="81">
        <v>4.2856297386136909E-2</v>
      </c>
      <c r="DF4097" s="81">
        <v>0</v>
      </c>
      <c r="DG4097" s="81">
        <v>0</v>
      </c>
      <c r="DH4097" s="81">
        <v>0</v>
      </c>
      <c r="DI4097" s="81">
        <v>4.3541857288384163E-4</v>
      </c>
      <c r="DJ4097" s="81">
        <v>5.3914236279616308E-3</v>
      </c>
      <c r="DL4097" s="81">
        <v>0</v>
      </c>
      <c r="DM4097" s="81">
        <v>0</v>
      </c>
      <c r="DN4097" s="81">
        <v>0</v>
      </c>
      <c r="DO4097" s="81">
        <v>0</v>
      </c>
      <c r="DP4097" s="81">
        <v>0</v>
      </c>
      <c r="DQ4097" s="81">
        <v>0</v>
      </c>
      <c r="DR4097" s="81">
        <v>0</v>
      </c>
      <c r="DS4097" s="81">
        <v>0</v>
      </c>
      <c r="DT4097" s="81">
        <v>0</v>
      </c>
      <c r="DU4097" s="81">
        <v>0</v>
      </c>
      <c r="DV4097" s="81">
        <v>2.3475259818992772E-6</v>
      </c>
      <c r="DW4097" s="81">
        <v>2.3475259818992772E-6</v>
      </c>
      <c r="GE4097" s="81" t="s">
        <v>449</v>
      </c>
      <c r="GF4097" s="81" t="s">
        <v>155</v>
      </c>
      <c r="GG4097" s="81" t="s">
        <v>482</v>
      </c>
      <c r="GH4097" s="81" t="s">
        <v>457</v>
      </c>
      <c r="GI4097" s="81">
        <v>2022</v>
      </c>
      <c r="GJ4097" s="81" t="s">
        <v>201</v>
      </c>
      <c r="GK4097" s="81">
        <v>222.22942162783031</v>
      </c>
      <c r="GL4097" s="81">
        <v>33.521456999999998</v>
      </c>
      <c r="GM4097" s="81">
        <v>2022</v>
      </c>
      <c r="GN4097" s="81" t="s">
        <v>173</v>
      </c>
      <c r="GO4097" s="81">
        <v>1.1148832299820636E-2</v>
      </c>
      <c r="GP4097" s="81">
        <v>10</v>
      </c>
      <c r="GQ4097" s="81">
        <v>0</v>
      </c>
      <c r="GR4097" s="81" t="s">
        <v>448</v>
      </c>
      <c r="GS4097" s="81">
        <v>1.1148832299820636E-2</v>
      </c>
      <c r="GT4097" s="81">
        <v>2.4775985538148131</v>
      </c>
      <c r="GU4097" s="81">
        <v>1.1148832299820636E-2</v>
      </c>
      <c r="GV4097" s="81">
        <v>2.4775985538148131</v>
      </c>
      <c r="GW4097" s="81">
        <v>1.1148832299820636E-2</v>
      </c>
      <c r="GX4097" s="81">
        <v>2.4775985538148131</v>
      </c>
      <c r="GY4097" s="81">
        <v>0</v>
      </c>
      <c r="GZ4097" s="81">
        <v>0</v>
      </c>
    </row>
    <row r="4098" spans="98:208" x14ac:dyDescent="0.25">
      <c r="CT4098" s="81" t="s">
        <v>155</v>
      </c>
      <c r="CU4098" s="81" t="s">
        <v>479</v>
      </c>
      <c r="CV4098" s="81" t="s">
        <v>461</v>
      </c>
      <c r="CW4098" s="81">
        <v>2020</v>
      </c>
      <c r="CX4098" s="81">
        <v>0</v>
      </c>
      <c r="CY4098" s="81">
        <v>0</v>
      </c>
      <c r="CZ4098" s="81">
        <v>0</v>
      </c>
      <c r="DA4098" s="81">
        <v>0</v>
      </c>
      <c r="DB4098" s="81">
        <v>14146.13064133254</v>
      </c>
      <c r="DC4098" s="81">
        <v>222.2294216278309</v>
      </c>
      <c r="DD4098" s="81">
        <v>8585.7228092479563</v>
      </c>
      <c r="DE4098" s="81">
        <v>5338.1784104567523</v>
      </c>
      <c r="DF4098" s="81">
        <v>2.4775985538148197</v>
      </c>
      <c r="DG4098" s="81">
        <v>0</v>
      </c>
      <c r="DH4098" s="81">
        <v>0</v>
      </c>
      <c r="DI4098" s="81">
        <v>0</v>
      </c>
      <c r="DJ4098" s="81">
        <v>9.0082925084453047E-5</v>
      </c>
      <c r="DL4098" s="81">
        <v>0</v>
      </c>
      <c r="DM4098" s="81">
        <v>2.2318932491264962E-4</v>
      </c>
      <c r="DN4098" s="81">
        <v>2.2318932491264962E-4</v>
      </c>
      <c r="DO4098" s="81">
        <v>0</v>
      </c>
      <c r="DP4098" s="81">
        <v>0</v>
      </c>
      <c r="DQ4098" s="81">
        <v>0</v>
      </c>
      <c r="DR4098" s="81">
        <v>0</v>
      </c>
      <c r="DS4098" s="81">
        <v>0</v>
      </c>
      <c r="DT4098" s="81">
        <v>0</v>
      </c>
      <c r="DU4098" s="81">
        <v>0</v>
      </c>
      <c r="DV4098" s="81">
        <v>0</v>
      </c>
      <c r="DW4098" s="81">
        <v>0</v>
      </c>
      <c r="GE4098" s="81" t="s">
        <v>449</v>
      </c>
      <c r="GF4098" s="81" t="s">
        <v>155</v>
      </c>
      <c r="GG4098" s="81" t="s">
        <v>482</v>
      </c>
      <c r="GH4098" s="81" t="s">
        <v>457</v>
      </c>
      <c r="GI4098" s="81">
        <v>2023</v>
      </c>
      <c r="GJ4098" s="81" t="s">
        <v>201</v>
      </c>
      <c r="GK4098" s="81">
        <v>233.23007680793921</v>
      </c>
      <c r="GL4098" s="81">
        <v>33.521456999999998</v>
      </c>
      <c r="GM4098" s="81">
        <v>2023</v>
      </c>
      <c r="GN4098" s="81" t="s">
        <v>173</v>
      </c>
      <c r="GO4098" s="81">
        <v>1.1148832299820636E-2</v>
      </c>
      <c r="GP4098" s="81">
        <v>10</v>
      </c>
      <c r="GQ4098" s="81">
        <v>0</v>
      </c>
      <c r="GR4098" s="81" t="s">
        <v>448</v>
      </c>
      <c r="GS4098" s="81">
        <v>1.1148832299820636E-2</v>
      </c>
      <c r="GT4098" s="81">
        <v>2.6002430136060006</v>
      </c>
      <c r="GU4098" s="81">
        <v>1.1148832299820636E-2</v>
      </c>
      <c r="GV4098" s="81">
        <v>2.6002430136060006</v>
      </c>
      <c r="GW4098" s="81">
        <v>1.1148832299820636E-2</v>
      </c>
      <c r="GX4098" s="81">
        <v>2.6002430136060006</v>
      </c>
      <c r="GY4098" s="81">
        <v>1.1148832299820636E-2</v>
      </c>
      <c r="GZ4098" s="81">
        <v>2.6002430136060006</v>
      </c>
    </row>
    <row r="4099" spans="98:208" x14ac:dyDescent="0.25">
      <c r="CT4099" s="81" t="s">
        <v>155</v>
      </c>
      <c r="CU4099" s="81" t="s">
        <v>479</v>
      </c>
      <c r="CV4099" s="81" t="s">
        <v>461</v>
      </c>
      <c r="CW4099" s="81">
        <v>2021</v>
      </c>
      <c r="CX4099" s="81">
        <v>0</v>
      </c>
      <c r="CY4099" s="81">
        <v>0</v>
      </c>
      <c r="CZ4099" s="81">
        <v>0</v>
      </c>
      <c r="DA4099" s="81">
        <v>0</v>
      </c>
      <c r="DB4099" s="81">
        <v>14146.13064133254</v>
      </c>
      <c r="DC4099" s="81">
        <v>222.2294216278309</v>
      </c>
      <c r="DD4099" s="81">
        <v>8585.7228092479563</v>
      </c>
      <c r="DE4099" s="81">
        <v>5338.1784104567523</v>
      </c>
      <c r="DF4099" s="81">
        <v>2.4775985538148197</v>
      </c>
      <c r="DG4099" s="81">
        <v>2.4775985538148197</v>
      </c>
      <c r="DH4099" s="81">
        <v>0</v>
      </c>
      <c r="DI4099" s="81">
        <v>0</v>
      </c>
      <c r="DJ4099" s="81">
        <v>9.0082925084453047E-5</v>
      </c>
      <c r="DL4099" s="81">
        <v>0</v>
      </c>
      <c r="DM4099" s="81">
        <v>2.2318932491264962E-4</v>
      </c>
      <c r="DN4099" s="81">
        <v>2.2318932491264962E-4</v>
      </c>
      <c r="DO4099" s="81">
        <v>0</v>
      </c>
      <c r="DP4099" s="81">
        <v>2.2318932491264962E-4</v>
      </c>
      <c r="DQ4099" s="81">
        <v>2.2318932491264962E-4</v>
      </c>
      <c r="DR4099" s="81">
        <v>0</v>
      </c>
      <c r="DS4099" s="81">
        <v>0</v>
      </c>
      <c r="DT4099" s="81">
        <v>0</v>
      </c>
      <c r="DU4099" s="81">
        <v>0</v>
      </c>
      <c r="DV4099" s="81">
        <v>0</v>
      </c>
      <c r="DW4099" s="81">
        <v>0</v>
      </c>
      <c r="GE4099" s="81" t="s">
        <v>449</v>
      </c>
      <c r="GF4099" s="81" t="s">
        <v>155</v>
      </c>
      <c r="GG4099" s="81" t="s">
        <v>482</v>
      </c>
      <c r="GH4099" s="81" t="s">
        <v>457</v>
      </c>
      <c r="GI4099" s="81">
        <v>2024</v>
      </c>
      <c r="GJ4099" s="81" t="s">
        <v>201</v>
      </c>
      <c r="GK4099" s="81">
        <v>233.23007680793921</v>
      </c>
      <c r="GL4099" s="81">
        <v>33.521456999999998</v>
      </c>
      <c r="GM4099" s="81">
        <v>2024</v>
      </c>
      <c r="GN4099" s="81" t="s">
        <v>173</v>
      </c>
      <c r="GO4099" s="81">
        <v>1.1148832299820636E-2</v>
      </c>
      <c r="GP4099" s="81">
        <v>10</v>
      </c>
      <c r="GQ4099" s="81">
        <v>0</v>
      </c>
      <c r="GR4099" s="81" t="s">
        <v>448</v>
      </c>
      <c r="GS4099" s="81">
        <v>1.1148832299820636E-2</v>
      </c>
      <c r="GT4099" s="81">
        <v>2.6002430136060006</v>
      </c>
      <c r="GU4099" s="81">
        <v>1.1148832299820636E-2</v>
      </c>
      <c r="GV4099" s="81">
        <v>2.6002430136060006</v>
      </c>
      <c r="GW4099" s="81">
        <v>1.1148832299820636E-2</v>
      </c>
      <c r="GX4099" s="81">
        <v>2.6002430136060006</v>
      </c>
      <c r="GY4099" s="81">
        <v>1.1148832299820636E-2</v>
      </c>
      <c r="GZ4099" s="81">
        <v>2.6002430136060006</v>
      </c>
    </row>
    <row r="4100" spans="98:208" x14ac:dyDescent="0.25">
      <c r="CT4100" s="81" t="s">
        <v>155</v>
      </c>
      <c r="CU4100" s="81" t="s">
        <v>479</v>
      </c>
      <c r="CV4100" s="81" t="s">
        <v>461</v>
      </c>
      <c r="CW4100" s="81">
        <v>2022</v>
      </c>
      <c r="CX4100" s="81">
        <v>0</v>
      </c>
      <c r="CY4100" s="81">
        <v>0</v>
      </c>
      <c r="CZ4100" s="81">
        <v>0</v>
      </c>
      <c r="DA4100" s="81">
        <v>0</v>
      </c>
      <c r="DB4100" s="81">
        <v>14146.13064133254</v>
      </c>
      <c r="DC4100" s="81">
        <v>222.2294216278309</v>
      </c>
      <c r="DD4100" s="81">
        <v>8585.7228092479563</v>
      </c>
      <c r="DE4100" s="81">
        <v>5338.1784104567523</v>
      </c>
      <c r="DF4100" s="81">
        <v>2.4775985538148197</v>
      </c>
      <c r="DG4100" s="81">
        <v>2.4775985538148197</v>
      </c>
      <c r="DH4100" s="81">
        <v>2.4775985538148197</v>
      </c>
      <c r="DI4100" s="81">
        <v>0</v>
      </c>
      <c r="DJ4100" s="81">
        <v>9.0082925084453047E-5</v>
      </c>
      <c r="DL4100" s="81">
        <v>0</v>
      </c>
      <c r="DM4100" s="81">
        <v>2.2318932491264962E-4</v>
      </c>
      <c r="DN4100" s="81">
        <v>2.2318932491264962E-4</v>
      </c>
      <c r="DO4100" s="81">
        <v>0</v>
      </c>
      <c r="DP4100" s="81">
        <v>2.2318932491264962E-4</v>
      </c>
      <c r="DQ4100" s="81">
        <v>2.2318932491264962E-4</v>
      </c>
      <c r="DR4100" s="81">
        <v>0</v>
      </c>
      <c r="DS4100" s="81">
        <v>2.2318932491264962E-4</v>
      </c>
      <c r="DT4100" s="81">
        <v>2.2318932491264962E-4</v>
      </c>
      <c r="DU4100" s="81">
        <v>0</v>
      </c>
      <c r="DV4100" s="81">
        <v>0</v>
      </c>
      <c r="DW4100" s="81">
        <v>0</v>
      </c>
      <c r="GE4100" s="81" t="s">
        <v>449</v>
      </c>
      <c r="GF4100" s="81" t="s">
        <v>155</v>
      </c>
      <c r="GG4100" s="81" t="s">
        <v>482</v>
      </c>
      <c r="GH4100" s="81" t="s">
        <v>457</v>
      </c>
      <c r="GI4100" s="81">
        <v>2025</v>
      </c>
      <c r="GJ4100" s="81" t="s">
        <v>201</v>
      </c>
      <c r="GK4100" s="81">
        <v>233.23007680793921</v>
      </c>
      <c r="GL4100" s="81">
        <v>33.521456999999998</v>
      </c>
      <c r="GM4100" s="81">
        <v>2025</v>
      </c>
      <c r="GN4100" s="81" t="s">
        <v>173</v>
      </c>
      <c r="GO4100" s="81">
        <v>1.1148832299820636E-2</v>
      </c>
      <c r="GP4100" s="81">
        <v>10</v>
      </c>
      <c r="GQ4100" s="81">
        <v>0</v>
      </c>
      <c r="GR4100" s="81" t="s">
        <v>448</v>
      </c>
      <c r="GS4100" s="81">
        <v>1.1148832299820636E-2</v>
      </c>
      <c r="GT4100" s="81">
        <v>2.6002430136060006</v>
      </c>
      <c r="GU4100" s="81">
        <v>1.1148832299820636E-2</v>
      </c>
      <c r="GV4100" s="81">
        <v>2.6002430136060006</v>
      </c>
      <c r="GW4100" s="81">
        <v>1.1148832299820636E-2</v>
      </c>
      <c r="GX4100" s="81">
        <v>2.6002430136060006</v>
      </c>
      <c r="GY4100" s="81">
        <v>1.1148832299820636E-2</v>
      </c>
      <c r="GZ4100" s="81">
        <v>2.6002430136060006</v>
      </c>
    </row>
    <row r="4101" spans="98:208" x14ac:dyDescent="0.25">
      <c r="CT4101" s="81" t="s">
        <v>155</v>
      </c>
      <c r="CU4101" s="81" t="s">
        <v>479</v>
      </c>
      <c r="CV4101" s="81" t="s">
        <v>461</v>
      </c>
      <c r="CW4101" s="81">
        <v>2023</v>
      </c>
      <c r="CX4101" s="81">
        <v>0</v>
      </c>
      <c r="CY4101" s="81">
        <v>0</v>
      </c>
      <c r="CZ4101" s="81">
        <v>0</v>
      </c>
      <c r="DA4101" s="81">
        <v>0</v>
      </c>
      <c r="DB4101" s="81">
        <v>14664.637556436641</v>
      </c>
      <c r="DC4101" s="81">
        <v>233.2300768079395</v>
      </c>
      <c r="DD4101" s="81">
        <v>8896.5159934286057</v>
      </c>
      <c r="DE4101" s="81">
        <v>5534.8914862001002</v>
      </c>
      <c r="DF4101" s="81">
        <v>2.6002430136060037</v>
      </c>
      <c r="DG4101" s="81">
        <v>2.6002430136060037</v>
      </c>
      <c r="DH4101" s="81">
        <v>2.6002430136060037</v>
      </c>
      <c r="DI4101" s="81">
        <v>2.6002430136060037</v>
      </c>
      <c r="DJ4101" s="81">
        <v>9.0082925084453047E-5</v>
      </c>
      <c r="DL4101" s="81">
        <v>0</v>
      </c>
      <c r="DM4101" s="81">
        <v>2.3423749659604205E-4</v>
      </c>
      <c r="DN4101" s="81">
        <v>2.3423749659604205E-4</v>
      </c>
      <c r="DO4101" s="81">
        <v>0</v>
      </c>
      <c r="DP4101" s="81">
        <v>2.3423749659604205E-4</v>
      </c>
      <c r="DQ4101" s="81">
        <v>2.3423749659604205E-4</v>
      </c>
      <c r="DR4101" s="81">
        <v>0</v>
      </c>
      <c r="DS4101" s="81">
        <v>2.3423749659604205E-4</v>
      </c>
      <c r="DT4101" s="81">
        <v>2.3423749659604205E-4</v>
      </c>
      <c r="DU4101" s="81">
        <v>0</v>
      </c>
      <c r="DV4101" s="81">
        <v>2.3423749659604205E-4</v>
      </c>
      <c r="DW4101" s="81">
        <v>2.3423749659604205E-4</v>
      </c>
      <c r="GE4101" s="81" t="s">
        <v>449</v>
      </c>
      <c r="GF4101" s="81" t="s">
        <v>155</v>
      </c>
      <c r="GG4101" s="81" t="s">
        <v>482</v>
      </c>
      <c r="GH4101" s="81" t="s">
        <v>457</v>
      </c>
      <c r="GI4101" s="81">
        <v>2026</v>
      </c>
      <c r="GJ4101" s="81" t="s">
        <v>201</v>
      </c>
      <c r="GK4101" s="81">
        <v>233.23007680793921</v>
      </c>
      <c r="GL4101" s="81">
        <v>33.521456999999998</v>
      </c>
      <c r="GM4101" s="81">
        <v>2026</v>
      </c>
      <c r="GN4101" s="81" t="s">
        <v>173</v>
      </c>
      <c r="GO4101" s="81">
        <v>1.1148832299820636E-2</v>
      </c>
      <c r="GP4101" s="81">
        <v>10</v>
      </c>
      <c r="GQ4101" s="81">
        <v>0</v>
      </c>
      <c r="GR4101" s="81" t="s">
        <v>448</v>
      </c>
      <c r="GS4101" s="81">
        <v>1.1148832299820636E-2</v>
      </c>
      <c r="GT4101" s="81">
        <v>2.6002430136060006</v>
      </c>
      <c r="GU4101" s="81">
        <v>1.1148832299820636E-2</v>
      </c>
      <c r="GV4101" s="81">
        <v>2.6002430136060006</v>
      </c>
      <c r="GW4101" s="81">
        <v>1.1148832299820636E-2</v>
      </c>
      <c r="GX4101" s="81">
        <v>2.6002430136060006</v>
      </c>
      <c r="GY4101" s="81">
        <v>1.1148832299820636E-2</v>
      </c>
      <c r="GZ4101" s="81">
        <v>2.6002430136060006</v>
      </c>
    </row>
    <row r="4102" spans="98:208" x14ac:dyDescent="0.25">
      <c r="CT4102" s="81" t="s">
        <v>155</v>
      </c>
      <c r="CU4102" s="81" t="s">
        <v>479</v>
      </c>
      <c r="CV4102" s="81" t="s">
        <v>461</v>
      </c>
      <c r="CW4102" s="81">
        <v>2024</v>
      </c>
      <c r="CX4102" s="81">
        <v>0</v>
      </c>
      <c r="CY4102" s="81">
        <v>0</v>
      </c>
      <c r="CZ4102" s="81">
        <v>0</v>
      </c>
      <c r="DA4102" s="81">
        <v>0</v>
      </c>
      <c r="DB4102" s="81">
        <v>14664.637556436641</v>
      </c>
      <c r="DC4102" s="81">
        <v>233.2300768079395</v>
      </c>
      <c r="DD4102" s="81">
        <v>8896.5159934286057</v>
      </c>
      <c r="DE4102" s="81">
        <v>5534.8914862001002</v>
      </c>
      <c r="DF4102" s="81">
        <v>2.6002430136060037</v>
      </c>
      <c r="DG4102" s="81">
        <v>2.6002430136060037</v>
      </c>
      <c r="DH4102" s="81">
        <v>2.6002430136060037</v>
      </c>
      <c r="DI4102" s="81">
        <v>2.6002430136060037</v>
      </c>
      <c r="DJ4102" s="81">
        <v>9.0082925084453047E-5</v>
      </c>
      <c r="DL4102" s="81">
        <v>0</v>
      </c>
      <c r="DM4102" s="81">
        <v>2.3423749659604205E-4</v>
      </c>
      <c r="DN4102" s="81">
        <v>2.3423749659604205E-4</v>
      </c>
      <c r="DO4102" s="81">
        <v>0</v>
      </c>
      <c r="DP4102" s="81">
        <v>2.3423749659604205E-4</v>
      </c>
      <c r="DQ4102" s="81">
        <v>2.3423749659604205E-4</v>
      </c>
      <c r="DR4102" s="81">
        <v>0</v>
      </c>
      <c r="DS4102" s="81">
        <v>2.3423749659604205E-4</v>
      </c>
      <c r="DT4102" s="81">
        <v>2.3423749659604205E-4</v>
      </c>
      <c r="DU4102" s="81">
        <v>0</v>
      </c>
      <c r="DV4102" s="81">
        <v>2.3423749659604205E-4</v>
      </c>
      <c r="DW4102" s="81">
        <v>2.3423749659604205E-4</v>
      </c>
      <c r="GE4102" s="81" t="s">
        <v>449</v>
      </c>
      <c r="GF4102" s="81" t="s">
        <v>155</v>
      </c>
      <c r="GG4102" s="81" t="s">
        <v>482</v>
      </c>
      <c r="GH4102" s="81" t="s">
        <v>457</v>
      </c>
      <c r="GI4102" s="81">
        <v>2027</v>
      </c>
      <c r="GJ4102" s="81" t="s">
        <v>201</v>
      </c>
      <c r="GK4102" s="81">
        <v>233.23007680793921</v>
      </c>
      <c r="GL4102" s="81">
        <v>33.521456999999998</v>
      </c>
      <c r="GM4102" s="81">
        <v>2027</v>
      </c>
      <c r="GN4102" s="81" t="s">
        <v>173</v>
      </c>
      <c r="GO4102" s="81">
        <v>1.1148832299820636E-2</v>
      </c>
      <c r="GP4102" s="81">
        <v>10</v>
      </c>
      <c r="GQ4102" s="81">
        <v>0</v>
      </c>
      <c r="GR4102" s="81" t="s">
        <v>448</v>
      </c>
      <c r="GS4102" s="81">
        <v>1.1148832299820636E-2</v>
      </c>
      <c r="GT4102" s="81">
        <v>2.6002430136060006</v>
      </c>
      <c r="GU4102" s="81">
        <v>1.1148832299820636E-2</v>
      </c>
      <c r="GV4102" s="81">
        <v>2.6002430136060006</v>
      </c>
      <c r="GW4102" s="81">
        <v>1.1148832299820636E-2</v>
      </c>
      <c r="GX4102" s="81">
        <v>2.6002430136060006</v>
      </c>
      <c r="GY4102" s="81">
        <v>1.1148832299820636E-2</v>
      </c>
      <c r="GZ4102" s="81">
        <v>2.6002430136060006</v>
      </c>
    </row>
    <row r="4103" spans="98:208" x14ac:dyDescent="0.25">
      <c r="CT4103" s="81" t="s">
        <v>155</v>
      </c>
      <c r="CU4103" s="81" t="s">
        <v>479</v>
      </c>
      <c r="CV4103" s="81" t="s">
        <v>461</v>
      </c>
      <c r="CW4103" s="81">
        <v>2025</v>
      </c>
      <c r="CX4103" s="81">
        <v>0</v>
      </c>
      <c r="CY4103" s="81">
        <v>0</v>
      </c>
      <c r="CZ4103" s="81">
        <v>0</v>
      </c>
      <c r="DA4103" s="81">
        <v>0</v>
      </c>
      <c r="DB4103" s="81">
        <v>14664.637556436641</v>
      </c>
      <c r="DC4103" s="81">
        <v>233.2300768079395</v>
      </c>
      <c r="DD4103" s="81">
        <v>8896.5159934286057</v>
      </c>
      <c r="DE4103" s="81">
        <v>5534.8914862001002</v>
      </c>
      <c r="DF4103" s="81">
        <v>2.6002430136060037</v>
      </c>
      <c r="DG4103" s="81">
        <v>2.6002430136060037</v>
      </c>
      <c r="DH4103" s="81">
        <v>2.6002430136060037</v>
      </c>
      <c r="DI4103" s="81">
        <v>2.6002430136060037</v>
      </c>
      <c r="DJ4103" s="81">
        <v>9.0082925084453047E-5</v>
      </c>
      <c r="DL4103" s="81">
        <v>0</v>
      </c>
      <c r="DM4103" s="81">
        <v>2.3423749659604205E-4</v>
      </c>
      <c r="DN4103" s="81">
        <v>2.3423749659604205E-4</v>
      </c>
      <c r="DO4103" s="81">
        <v>0</v>
      </c>
      <c r="DP4103" s="81">
        <v>2.3423749659604205E-4</v>
      </c>
      <c r="DQ4103" s="81">
        <v>2.3423749659604205E-4</v>
      </c>
      <c r="DR4103" s="81">
        <v>0</v>
      </c>
      <c r="DS4103" s="81">
        <v>2.3423749659604205E-4</v>
      </c>
      <c r="DT4103" s="81">
        <v>2.3423749659604205E-4</v>
      </c>
      <c r="DU4103" s="81">
        <v>0</v>
      </c>
      <c r="DV4103" s="81">
        <v>2.3423749659604205E-4</v>
      </c>
      <c r="DW4103" s="81">
        <v>2.3423749659604205E-4</v>
      </c>
      <c r="GE4103" s="81" t="s">
        <v>449</v>
      </c>
      <c r="GF4103" s="81" t="s">
        <v>155</v>
      </c>
      <c r="GG4103" s="81" t="s">
        <v>482</v>
      </c>
      <c r="GH4103" s="81" t="s">
        <v>457</v>
      </c>
      <c r="GI4103" s="81">
        <v>2028</v>
      </c>
      <c r="GJ4103" s="81" t="s">
        <v>201</v>
      </c>
      <c r="GK4103" s="81">
        <v>247.2729921649468</v>
      </c>
      <c r="GL4103" s="81">
        <v>33.521456999999998</v>
      </c>
      <c r="GM4103" s="81">
        <v>2028</v>
      </c>
      <c r="GN4103" s="81" t="s">
        <v>173</v>
      </c>
      <c r="GO4103" s="81">
        <v>1.1148832299820636E-2</v>
      </c>
      <c r="GP4103" s="81">
        <v>10</v>
      </c>
      <c r="GQ4103" s="81">
        <v>0</v>
      </c>
      <c r="GR4103" s="81" t="s">
        <v>448</v>
      </c>
      <c r="GS4103" s="81">
        <v>1.1148832299820636E-2</v>
      </c>
      <c r="GT4103" s="81">
        <v>2.7568051219218539</v>
      </c>
      <c r="GU4103" s="81">
        <v>1.1148832299820636E-2</v>
      </c>
      <c r="GV4103" s="81">
        <v>2.7568051219218539</v>
      </c>
      <c r="GW4103" s="81">
        <v>1.1148832299820636E-2</v>
      </c>
      <c r="GX4103" s="81">
        <v>2.7568051219218539</v>
      </c>
      <c r="GY4103" s="81">
        <v>1.1148832299820636E-2</v>
      </c>
      <c r="GZ4103" s="81">
        <v>2.7568051219218539</v>
      </c>
    </row>
    <row r="4104" spans="98:208" x14ac:dyDescent="0.25">
      <c r="CT4104" s="81" t="s">
        <v>155</v>
      </c>
      <c r="CU4104" s="81" t="s">
        <v>479</v>
      </c>
      <c r="CV4104" s="81" t="s">
        <v>461</v>
      </c>
      <c r="CW4104" s="81">
        <v>2026</v>
      </c>
      <c r="CX4104" s="81">
        <v>0</v>
      </c>
      <c r="CY4104" s="81">
        <v>0</v>
      </c>
      <c r="CZ4104" s="81">
        <v>0</v>
      </c>
      <c r="DA4104" s="81">
        <v>0</v>
      </c>
      <c r="DB4104" s="81">
        <v>14664.637556436641</v>
      </c>
      <c r="DC4104" s="81">
        <v>233.2300768079395</v>
      </c>
      <c r="DD4104" s="81">
        <v>8896.5159934286057</v>
      </c>
      <c r="DE4104" s="81">
        <v>5534.8914862001002</v>
      </c>
      <c r="DF4104" s="81">
        <v>2.6002430136060037</v>
      </c>
      <c r="DG4104" s="81">
        <v>2.6002430136060037</v>
      </c>
      <c r="DH4104" s="81">
        <v>2.6002430136060037</v>
      </c>
      <c r="DI4104" s="81">
        <v>2.6002430136060037</v>
      </c>
      <c r="DJ4104" s="81">
        <v>9.0082925084453047E-5</v>
      </c>
      <c r="DL4104" s="81">
        <v>0</v>
      </c>
      <c r="DM4104" s="81">
        <v>2.3423749659604205E-4</v>
      </c>
      <c r="DN4104" s="81">
        <v>2.3423749659604205E-4</v>
      </c>
      <c r="DO4104" s="81">
        <v>0</v>
      </c>
      <c r="DP4104" s="81">
        <v>2.3423749659604205E-4</v>
      </c>
      <c r="DQ4104" s="81">
        <v>2.3423749659604205E-4</v>
      </c>
      <c r="DR4104" s="81">
        <v>0</v>
      </c>
      <c r="DS4104" s="81">
        <v>2.3423749659604205E-4</v>
      </c>
      <c r="DT4104" s="81">
        <v>2.3423749659604205E-4</v>
      </c>
      <c r="DU4104" s="81">
        <v>0</v>
      </c>
      <c r="DV4104" s="81">
        <v>2.3423749659604205E-4</v>
      </c>
      <c r="DW4104" s="81">
        <v>2.3423749659604205E-4</v>
      </c>
      <c r="GE4104" s="81" t="s">
        <v>449</v>
      </c>
      <c r="GF4104" s="81" t="s">
        <v>155</v>
      </c>
      <c r="GG4104" s="81" t="s">
        <v>482</v>
      </c>
      <c r="GH4104" s="81" t="s">
        <v>457</v>
      </c>
      <c r="GI4104" s="81">
        <v>2029</v>
      </c>
      <c r="GJ4104" s="81" t="s">
        <v>201</v>
      </c>
      <c r="GK4104" s="81">
        <v>247.2729921649468</v>
      </c>
      <c r="GL4104" s="81">
        <v>33.521456999999998</v>
      </c>
      <c r="GM4104" s="81">
        <v>2029</v>
      </c>
      <c r="GN4104" s="81" t="s">
        <v>173</v>
      </c>
      <c r="GO4104" s="81">
        <v>1.1148832299820636E-2</v>
      </c>
      <c r="GP4104" s="81">
        <v>10</v>
      </c>
      <c r="GQ4104" s="81">
        <v>0</v>
      </c>
      <c r="GR4104" s="81" t="s">
        <v>448</v>
      </c>
      <c r="GS4104" s="81">
        <v>1.1148832299820636E-2</v>
      </c>
      <c r="GT4104" s="81">
        <v>2.7568051219218539</v>
      </c>
      <c r="GU4104" s="81">
        <v>1.1148832299820636E-2</v>
      </c>
      <c r="GV4104" s="81">
        <v>2.7568051219218539</v>
      </c>
      <c r="GW4104" s="81">
        <v>1.1148832299820636E-2</v>
      </c>
      <c r="GX4104" s="81">
        <v>2.7568051219218539</v>
      </c>
      <c r="GY4104" s="81">
        <v>1.1148832299820636E-2</v>
      </c>
      <c r="GZ4104" s="81">
        <v>2.7568051219218539</v>
      </c>
    </row>
    <row r="4105" spans="98:208" x14ac:dyDescent="0.25">
      <c r="CT4105" s="81" t="s">
        <v>155</v>
      </c>
      <c r="CU4105" s="81" t="s">
        <v>479</v>
      </c>
      <c r="CV4105" s="81" t="s">
        <v>461</v>
      </c>
      <c r="CW4105" s="81">
        <v>2027</v>
      </c>
      <c r="CX4105" s="81">
        <v>0</v>
      </c>
      <c r="CY4105" s="81">
        <v>0</v>
      </c>
      <c r="CZ4105" s="81">
        <v>0</v>
      </c>
      <c r="DA4105" s="81">
        <v>0</v>
      </c>
      <c r="DB4105" s="81">
        <v>14664.637556436641</v>
      </c>
      <c r="DC4105" s="81">
        <v>233.2300768079395</v>
      </c>
      <c r="DD4105" s="81">
        <v>8896.5159934286057</v>
      </c>
      <c r="DE4105" s="81">
        <v>5534.8914862001002</v>
      </c>
      <c r="DF4105" s="81">
        <v>2.6002430136060037</v>
      </c>
      <c r="DG4105" s="81">
        <v>2.6002430136060037</v>
      </c>
      <c r="DH4105" s="81">
        <v>2.6002430136060037</v>
      </c>
      <c r="DI4105" s="81">
        <v>2.6002430136060037</v>
      </c>
      <c r="DJ4105" s="81">
        <v>9.0082925084453047E-5</v>
      </c>
      <c r="DL4105" s="81">
        <v>0</v>
      </c>
      <c r="DM4105" s="81">
        <v>2.3423749659604205E-4</v>
      </c>
      <c r="DN4105" s="81">
        <v>2.3423749659604205E-4</v>
      </c>
      <c r="DO4105" s="81">
        <v>0</v>
      </c>
      <c r="DP4105" s="81">
        <v>2.3423749659604205E-4</v>
      </c>
      <c r="DQ4105" s="81">
        <v>2.3423749659604205E-4</v>
      </c>
      <c r="DR4105" s="81">
        <v>0</v>
      </c>
      <c r="DS4105" s="81">
        <v>2.3423749659604205E-4</v>
      </c>
      <c r="DT4105" s="81">
        <v>2.3423749659604205E-4</v>
      </c>
      <c r="DU4105" s="81">
        <v>0</v>
      </c>
      <c r="DV4105" s="81">
        <v>2.3423749659604205E-4</v>
      </c>
      <c r="DW4105" s="81">
        <v>2.3423749659604205E-4</v>
      </c>
      <c r="GE4105" s="81" t="s">
        <v>449</v>
      </c>
      <c r="GF4105" s="81" t="s">
        <v>155</v>
      </c>
      <c r="GG4105" s="81" t="s">
        <v>482</v>
      </c>
      <c r="GH4105" s="81" t="s">
        <v>457</v>
      </c>
      <c r="GI4105" s="81">
        <v>2030</v>
      </c>
      <c r="GJ4105" s="81" t="s">
        <v>201</v>
      </c>
      <c r="GK4105" s="81">
        <v>247.2729921649468</v>
      </c>
      <c r="GL4105" s="81">
        <v>33.521456999999998</v>
      </c>
      <c r="GM4105" s="81">
        <v>2030</v>
      </c>
      <c r="GN4105" s="81" t="s">
        <v>173</v>
      </c>
      <c r="GO4105" s="81">
        <v>1.1148832299820636E-2</v>
      </c>
      <c r="GP4105" s="81">
        <v>10</v>
      </c>
      <c r="GQ4105" s="81">
        <v>0</v>
      </c>
      <c r="GR4105" s="81" t="s">
        <v>448</v>
      </c>
      <c r="GS4105" s="81">
        <v>0</v>
      </c>
      <c r="GT4105" s="81">
        <v>0</v>
      </c>
      <c r="GU4105" s="81">
        <v>1.1148832299820636E-2</v>
      </c>
      <c r="GV4105" s="81">
        <v>2.7568051219218539</v>
      </c>
      <c r="GW4105" s="81">
        <v>1.1148832299820636E-2</v>
      </c>
      <c r="GX4105" s="81">
        <v>2.7568051219218539</v>
      </c>
      <c r="GY4105" s="81">
        <v>1.1148832299820636E-2</v>
      </c>
      <c r="GZ4105" s="81">
        <v>2.7568051219218539</v>
      </c>
    </row>
    <row r="4106" spans="98:208" x14ac:dyDescent="0.25">
      <c r="CT4106" s="81" t="s">
        <v>155</v>
      </c>
      <c r="CU4106" s="81" t="s">
        <v>479</v>
      </c>
      <c r="CV4106" s="81" t="s">
        <v>461</v>
      </c>
      <c r="CW4106" s="81">
        <v>2028</v>
      </c>
      <c r="CX4106" s="81">
        <v>0</v>
      </c>
      <c r="CY4106" s="81">
        <v>0</v>
      </c>
      <c r="CZ4106" s="81">
        <v>0</v>
      </c>
      <c r="DA4106" s="81">
        <v>0</v>
      </c>
      <c r="DB4106" s="81">
        <v>15317.99094281599</v>
      </c>
      <c r="DC4106" s="81">
        <v>247.27299216494731</v>
      </c>
      <c r="DD4106" s="81">
        <v>9287.6490955445079</v>
      </c>
      <c r="DE4106" s="81">
        <v>5783.0688551065332</v>
      </c>
      <c r="DF4106" s="81">
        <v>2.7568051219218597</v>
      </c>
      <c r="DG4106" s="81">
        <v>2.7568051219218597</v>
      </c>
      <c r="DH4106" s="81">
        <v>2.7568051219218597</v>
      </c>
      <c r="DI4106" s="81">
        <v>2.7568051219218597</v>
      </c>
      <c r="DJ4106" s="81">
        <v>9.0082925084453047E-5</v>
      </c>
      <c r="DL4106" s="81">
        <v>0</v>
      </c>
      <c r="DM4106" s="81">
        <v>2.4834106927052336E-4</v>
      </c>
      <c r="DN4106" s="81">
        <v>2.4834106927052336E-4</v>
      </c>
      <c r="DO4106" s="81">
        <v>0</v>
      </c>
      <c r="DP4106" s="81">
        <v>2.4834106927052336E-4</v>
      </c>
      <c r="DQ4106" s="81">
        <v>2.4834106927052336E-4</v>
      </c>
      <c r="DR4106" s="81">
        <v>0</v>
      </c>
      <c r="DS4106" s="81">
        <v>2.4834106927052336E-4</v>
      </c>
      <c r="DT4106" s="81">
        <v>2.4834106927052336E-4</v>
      </c>
      <c r="DU4106" s="81">
        <v>0</v>
      </c>
      <c r="DV4106" s="81">
        <v>2.4834106927052336E-4</v>
      </c>
      <c r="DW4106" s="81">
        <v>2.4834106927052336E-4</v>
      </c>
      <c r="GE4106" s="81" t="s">
        <v>449</v>
      </c>
      <c r="GF4106" s="81" t="s">
        <v>155</v>
      </c>
      <c r="GG4106" s="81" t="s">
        <v>482</v>
      </c>
      <c r="GH4106" s="81" t="s">
        <v>457</v>
      </c>
      <c r="GI4106" s="81">
        <v>2031</v>
      </c>
      <c r="GJ4106" s="81" t="s">
        <v>201</v>
      </c>
      <c r="GK4106" s="81">
        <v>247.2729921649468</v>
      </c>
      <c r="GL4106" s="81">
        <v>33.521456999999998</v>
      </c>
      <c r="GM4106" s="81">
        <v>2031</v>
      </c>
      <c r="GN4106" s="81" t="s">
        <v>173</v>
      </c>
      <c r="GO4106" s="81">
        <v>1.1148832299820636E-2</v>
      </c>
      <c r="GP4106" s="81">
        <v>10</v>
      </c>
      <c r="GQ4106" s="81">
        <v>0</v>
      </c>
      <c r="GR4106" s="81" t="s">
        <v>448</v>
      </c>
      <c r="GS4106" s="81">
        <v>0</v>
      </c>
      <c r="GT4106" s="81">
        <v>0</v>
      </c>
      <c r="GU4106" s="81">
        <v>0</v>
      </c>
      <c r="GV4106" s="81">
        <v>0</v>
      </c>
      <c r="GW4106" s="81">
        <v>1.1148832299820636E-2</v>
      </c>
      <c r="GX4106" s="81">
        <v>2.7568051219218539</v>
      </c>
      <c r="GY4106" s="81">
        <v>1.1148832299820636E-2</v>
      </c>
      <c r="GZ4106" s="81">
        <v>2.7568051219218539</v>
      </c>
    </row>
    <row r="4107" spans="98:208" x14ac:dyDescent="0.25">
      <c r="CT4107" s="81" t="s">
        <v>155</v>
      </c>
      <c r="CU4107" s="81" t="s">
        <v>479</v>
      </c>
      <c r="CV4107" s="81" t="s">
        <v>461</v>
      </c>
      <c r="CW4107" s="81">
        <v>2029</v>
      </c>
      <c r="CX4107" s="81">
        <v>0</v>
      </c>
      <c r="CY4107" s="81">
        <v>0</v>
      </c>
      <c r="CZ4107" s="81">
        <v>0</v>
      </c>
      <c r="DA4107" s="81">
        <v>0</v>
      </c>
      <c r="DB4107" s="81">
        <v>15317.99094281599</v>
      </c>
      <c r="DC4107" s="81">
        <v>247.27299216494731</v>
      </c>
      <c r="DD4107" s="81">
        <v>9287.6490955445079</v>
      </c>
      <c r="DE4107" s="81">
        <v>5783.0688551065332</v>
      </c>
      <c r="DF4107" s="81">
        <v>2.7568051219218597</v>
      </c>
      <c r="DG4107" s="81">
        <v>2.7568051219218597</v>
      </c>
      <c r="DH4107" s="81">
        <v>2.7568051219218597</v>
      </c>
      <c r="DI4107" s="81">
        <v>2.7568051219218597</v>
      </c>
      <c r="DJ4107" s="81">
        <v>9.0082925084453047E-5</v>
      </c>
      <c r="DL4107" s="81">
        <v>0</v>
      </c>
      <c r="DM4107" s="81">
        <v>2.4834106927052336E-4</v>
      </c>
      <c r="DN4107" s="81">
        <v>2.4834106927052336E-4</v>
      </c>
      <c r="DO4107" s="81">
        <v>0</v>
      </c>
      <c r="DP4107" s="81">
        <v>2.4834106927052336E-4</v>
      </c>
      <c r="DQ4107" s="81">
        <v>2.4834106927052336E-4</v>
      </c>
      <c r="DR4107" s="81">
        <v>0</v>
      </c>
      <c r="DS4107" s="81">
        <v>2.4834106927052336E-4</v>
      </c>
      <c r="DT4107" s="81">
        <v>2.4834106927052336E-4</v>
      </c>
      <c r="DU4107" s="81">
        <v>0</v>
      </c>
      <c r="DV4107" s="81">
        <v>2.4834106927052336E-4</v>
      </c>
      <c r="DW4107" s="81">
        <v>2.4834106927052336E-4</v>
      </c>
      <c r="GE4107" s="81" t="s">
        <v>449</v>
      </c>
      <c r="GF4107" s="81" t="s">
        <v>155</v>
      </c>
      <c r="GG4107" s="81" t="s">
        <v>482</v>
      </c>
      <c r="GH4107" s="81" t="s">
        <v>457</v>
      </c>
      <c r="GI4107" s="81">
        <v>2032</v>
      </c>
      <c r="GJ4107" s="81" t="s">
        <v>201</v>
      </c>
      <c r="GK4107" s="81">
        <v>247.2729921649468</v>
      </c>
      <c r="GL4107" s="81">
        <v>33.521456999999998</v>
      </c>
      <c r="GM4107" s="81">
        <v>2032</v>
      </c>
      <c r="GN4107" s="81" t="s">
        <v>173</v>
      </c>
      <c r="GO4107" s="81">
        <v>1.1148832299820636E-2</v>
      </c>
      <c r="GP4107" s="81">
        <v>10</v>
      </c>
      <c r="GQ4107" s="81">
        <v>0</v>
      </c>
      <c r="GR4107" s="81" t="s">
        <v>448</v>
      </c>
      <c r="GS4107" s="81">
        <v>0</v>
      </c>
      <c r="GT4107" s="81">
        <v>0</v>
      </c>
      <c r="GU4107" s="81">
        <v>0</v>
      </c>
      <c r="GV4107" s="81">
        <v>0</v>
      </c>
      <c r="GW4107" s="81">
        <v>0</v>
      </c>
      <c r="GX4107" s="81">
        <v>0</v>
      </c>
      <c r="GY4107" s="81">
        <v>1.1148832299820636E-2</v>
      </c>
      <c r="GZ4107" s="81">
        <v>2.7568051219218539</v>
      </c>
    </row>
    <row r="4108" spans="98:208" x14ac:dyDescent="0.25">
      <c r="CT4108" s="81" t="s">
        <v>155</v>
      </c>
      <c r="CU4108" s="81" t="s">
        <v>479</v>
      </c>
      <c r="CV4108" s="81" t="s">
        <v>461</v>
      </c>
      <c r="CW4108" s="81">
        <v>2030</v>
      </c>
      <c r="CX4108" s="81">
        <v>0</v>
      </c>
      <c r="CY4108" s="81">
        <v>0</v>
      </c>
      <c r="CZ4108" s="81">
        <v>0</v>
      </c>
      <c r="DA4108" s="81">
        <v>0</v>
      </c>
      <c r="DB4108" s="81">
        <v>15317.99094281599</v>
      </c>
      <c r="DC4108" s="81">
        <v>247.27299216494731</v>
      </c>
      <c r="DD4108" s="81">
        <v>9287.6490955445079</v>
      </c>
      <c r="DE4108" s="81">
        <v>5783.0688551065332</v>
      </c>
      <c r="DF4108" s="81">
        <v>0</v>
      </c>
      <c r="DG4108" s="81">
        <v>2.7568051219218597</v>
      </c>
      <c r="DH4108" s="81">
        <v>2.7568051219218597</v>
      </c>
      <c r="DI4108" s="81">
        <v>2.7568051219218597</v>
      </c>
      <c r="DJ4108" s="81">
        <v>9.0082925084453047E-5</v>
      </c>
      <c r="DL4108" s="81">
        <v>0</v>
      </c>
      <c r="DM4108" s="81">
        <v>0</v>
      </c>
      <c r="DN4108" s="81">
        <v>0</v>
      </c>
      <c r="DO4108" s="81">
        <v>0</v>
      </c>
      <c r="DP4108" s="81">
        <v>2.4834106927052336E-4</v>
      </c>
      <c r="DQ4108" s="81">
        <v>2.4834106927052336E-4</v>
      </c>
      <c r="DR4108" s="81">
        <v>0</v>
      </c>
      <c r="DS4108" s="81">
        <v>2.4834106927052336E-4</v>
      </c>
      <c r="DT4108" s="81">
        <v>2.4834106927052336E-4</v>
      </c>
      <c r="DU4108" s="81">
        <v>0</v>
      </c>
      <c r="DV4108" s="81">
        <v>2.4834106927052336E-4</v>
      </c>
      <c r="DW4108" s="81">
        <v>2.4834106927052336E-4</v>
      </c>
      <c r="GE4108" s="81" t="s">
        <v>449</v>
      </c>
      <c r="GF4108" s="81" t="s">
        <v>155</v>
      </c>
      <c r="GG4108" s="81" t="s">
        <v>482</v>
      </c>
      <c r="GH4108" s="81" t="s">
        <v>458</v>
      </c>
      <c r="GI4108" s="81">
        <v>2021</v>
      </c>
      <c r="GJ4108" s="81" t="s">
        <v>201</v>
      </c>
      <c r="GK4108" s="81">
        <v>222.2294216278305</v>
      </c>
      <c r="GL4108" s="81">
        <v>33.521456999999998</v>
      </c>
      <c r="GM4108" s="81">
        <v>2021</v>
      </c>
      <c r="GN4108" s="81" t="s">
        <v>173</v>
      </c>
      <c r="GO4108" s="81">
        <v>1.1148832299820636E-2</v>
      </c>
      <c r="GP4108" s="81">
        <v>10</v>
      </c>
      <c r="GQ4108" s="81">
        <v>0</v>
      </c>
      <c r="GR4108" s="81" t="s">
        <v>448</v>
      </c>
      <c r="GS4108" s="81">
        <v>1.1148832299820636E-2</v>
      </c>
      <c r="GT4108" s="81">
        <v>2.4775985538148153</v>
      </c>
      <c r="GU4108" s="81">
        <v>1.1148832299820636E-2</v>
      </c>
      <c r="GV4108" s="81">
        <v>2.4775985538148153</v>
      </c>
      <c r="GW4108" s="81">
        <v>0</v>
      </c>
      <c r="GX4108" s="81">
        <v>0</v>
      </c>
      <c r="GY4108" s="81">
        <v>0</v>
      </c>
      <c r="GZ4108" s="81">
        <v>0</v>
      </c>
    </row>
    <row r="4109" spans="98:208" x14ac:dyDescent="0.25">
      <c r="CT4109" s="81" t="s">
        <v>155</v>
      </c>
      <c r="CU4109" s="81" t="s">
        <v>479</v>
      </c>
      <c r="CV4109" s="81" t="s">
        <v>461</v>
      </c>
      <c r="CW4109" s="81">
        <v>2031</v>
      </c>
      <c r="CX4109" s="81">
        <v>0</v>
      </c>
      <c r="CY4109" s="81">
        <v>0</v>
      </c>
      <c r="CZ4109" s="81">
        <v>0</v>
      </c>
      <c r="DA4109" s="81">
        <v>0</v>
      </c>
      <c r="DB4109" s="81">
        <v>15317.99094281599</v>
      </c>
      <c r="DC4109" s="81">
        <v>247.27299216494731</v>
      </c>
      <c r="DD4109" s="81">
        <v>9287.6490955445079</v>
      </c>
      <c r="DE4109" s="81">
        <v>5783.0688551065332</v>
      </c>
      <c r="DF4109" s="81">
        <v>0</v>
      </c>
      <c r="DG4109" s="81">
        <v>0</v>
      </c>
      <c r="DH4109" s="81">
        <v>2.7568051219218597</v>
      </c>
      <c r="DI4109" s="81">
        <v>2.7568051219218597</v>
      </c>
      <c r="DJ4109" s="81">
        <v>9.0082925084453047E-5</v>
      </c>
      <c r="DL4109" s="81">
        <v>0</v>
      </c>
      <c r="DM4109" s="81">
        <v>0</v>
      </c>
      <c r="DN4109" s="81">
        <v>0</v>
      </c>
      <c r="DO4109" s="81">
        <v>0</v>
      </c>
      <c r="DP4109" s="81">
        <v>0</v>
      </c>
      <c r="DQ4109" s="81">
        <v>0</v>
      </c>
      <c r="DR4109" s="81">
        <v>0</v>
      </c>
      <c r="DS4109" s="81">
        <v>2.4834106927052336E-4</v>
      </c>
      <c r="DT4109" s="81">
        <v>2.4834106927052336E-4</v>
      </c>
      <c r="DU4109" s="81">
        <v>0</v>
      </c>
      <c r="DV4109" s="81">
        <v>2.4834106927052336E-4</v>
      </c>
      <c r="DW4109" s="81">
        <v>2.4834106927052336E-4</v>
      </c>
      <c r="GE4109" s="81" t="s">
        <v>449</v>
      </c>
      <c r="GF4109" s="81" t="s">
        <v>155</v>
      </c>
      <c r="GG4109" s="81" t="s">
        <v>482</v>
      </c>
      <c r="GH4109" s="81" t="s">
        <v>458</v>
      </c>
      <c r="GI4109" s="81">
        <v>2022</v>
      </c>
      <c r="GJ4109" s="81" t="s">
        <v>201</v>
      </c>
      <c r="GK4109" s="81">
        <v>222.2294216278305</v>
      </c>
      <c r="GL4109" s="81">
        <v>33.521456999999998</v>
      </c>
      <c r="GM4109" s="81">
        <v>2022</v>
      </c>
      <c r="GN4109" s="81" t="s">
        <v>173</v>
      </c>
      <c r="GO4109" s="81">
        <v>1.1148832299820636E-2</v>
      </c>
      <c r="GP4109" s="81">
        <v>10</v>
      </c>
      <c r="GQ4109" s="81">
        <v>0</v>
      </c>
      <c r="GR4109" s="81" t="s">
        <v>448</v>
      </c>
      <c r="GS4109" s="81">
        <v>1.1148832299820636E-2</v>
      </c>
      <c r="GT4109" s="81">
        <v>2.4775985538148153</v>
      </c>
      <c r="GU4109" s="81">
        <v>1.1148832299820636E-2</v>
      </c>
      <c r="GV4109" s="81">
        <v>2.4775985538148153</v>
      </c>
      <c r="GW4109" s="81">
        <v>1.1148832299820636E-2</v>
      </c>
      <c r="GX4109" s="81">
        <v>2.4775985538148153</v>
      </c>
      <c r="GY4109" s="81">
        <v>0</v>
      </c>
      <c r="GZ4109" s="81">
        <v>0</v>
      </c>
    </row>
    <row r="4110" spans="98:208" x14ac:dyDescent="0.25">
      <c r="CT4110" s="81" t="s">
        <v>155</v>
      </c>
      <c r="CU4110" s="81" t="s">
        <v>479</v>
      </c>
      <c r="CV4110" s="81" t="s">
        <v>461</v>
      </c>
      <c r="CW4110" s="81">
        <v>2032</v>
      </c>
      <c r="CX4110" s="81">
        <v>0</v>
      </c>
      <c r="CY4110" s="81">
        <v>0</v>
      </c>
      <c r="CZ4110" s="81">
        <v>0</v>
      </c>
      <c r="DA4110" s="81">
        <v>0</v>
      </c>
      <c r="DB4110" s="81">
        <v>15317.99094281599</v>
      </c>
      <c r="DC4110" s="81">
        <v>247.27299216494731</v>
      </c>
      <c r="DD4110" s="81">
        <v>9287.6490955445079</v>
      </c>
      <c r="DE4110" s="81">
        <v>5783.0688551065332</v>
      </c>
      <c r="DF4110" s="81">
        <v>0</v>
      </c>
      <c r="DG4110" s="81">
        <v>0</v>
      </c>
      <c r="DH4110" s="81">
        <v>0</v>
      </c>
      <c r="DI4110" s="81">
        <v>2.7568051219218597</v>
      </c>
      <c r="DJ4110" s="81">
        <v>9.0082925084453047E-5</v>
      </c>
      <c r="DL4110" s="81">
        <v>0</v>
      </c>
      <c r="DM4110" s="81">
        <v>0</v>
      </c>
      <c r="DN4110" s="81">
        <v>0</v>
      </c>
      <c r="DO4110" s="81">
        <v>0</v>
      </c>
      <c r="DP4110" s="81">
        <v>0</v>
      </c>
      <c r="DQ4110" s="81">
        <v>0</v>
      </c>
      <c r="DR4110" s="81">
        <v>0</v>
      </c>
      <c r="DS4110" s="81">
        <v>0</v>
      </c>
      <c r="DT4110" s="81">
        <v>0</v>
      </c>
      <c r="DU4110" s="81">
        <v>0</v>
      </c>
      <c r="DV4110" s="81">
        <v>2.4834106927052336E-4</v>
      </c>
      <c r="DW4110" s="81">
        <v>2.4834106927052336E-4</v>
      </c>
      <c r="GE4110" s="81" t="s">
        <v>449</v>
      </c>
      <c r="GF4110" s="81" t="s">
        <v>155</v>
      </c>
      <c r="GG4110" s="81" t="s">
        <v>482</v>
      </c>
      <c r="GH4110" s="81" t="s">
        <v>458</v>
      </c>
      <c r="GI4110" s="81">
        <v>2023</v>
      </c>
      <c r="GJ4110" s="81" t="s">
        <v>201</v>
      </c>
      <c r="GK4110" s="81">
        <v>233.2300768079391</v>
      </c>
      <c r="GL4110" s="81">
        <v>33.521456999999998</v>
      </c>
      <c r="GM4110" s="81">
        <v>2023</v>
      </c>
      <c r="GN4110" s="81" t="s">
        <v>173</v>
      </c>
      <c r="GO4110" s="81">
        <v>1.1148832299820636E-2</v>
      </c>
      <c r="GP4110" s="81">
        <v>10</v>
      </c>
      <c r="GQ4110" s="81">
        <v>0</v>
      </c>
      <c r="GR4110" s="81" t="s">
        <v>448</v>
      </c>
      <c r="GS4110" s="81">
        <v>1.1148832299820636E-2</v>
      </c>
      <c r="GT4110" s="81">
        <v>2.6002430136059993</v>
      </c>
      <c r="GU4110" s="81">
        <v>1.1148832299820636E-2</v>
      </c>
      <c r="GV4110" s="81">
        <v>2.6002430136059993</v>
      </c>
      <c r="GW4110" s="81">
        <v>1.1148832299820636E-2</v>
      </c>
      <c r="GX4110" s="81">
        <v>2.6002430136059993</v>
      </c>
      <c r="GY4110" s="81">
        <v>1.1148832299820636E-2</v>
      </c>
      <c r="GZ4110" s="81">
        <v>2.6002430136059993</v>
      </c>
    </row>
    <row r="4111" spans="98:208" x14ac:dyDescent="0.25">
      <c r="CT4111" s="81" t="s">
        <v>155</v>
      </c>
      <c r="CU4111" s="81" t="s">
        <v>479</v>
      </c>
      <c r="CV4111" s="81" t="s">
        <v>451</v>
      </c>
      <c r="CW4111" s="81">
        <v>2020</v>
      </c>
      <c r="CX4111" s="81">
        <v>0</v>
      </c>
      <c r="CY4111" s="81">
        <v>0</v>
      </c>
      <c r="CZ4111" s="81">
        <v>0</v>
      </c>
      <c r="DA4111" s="81">
        <v>0</v>
      </c>
      <c r="DB4111" s="81">
        <v>8807.9522308759697</v>
      </c>
      <c r="DC4111" s="81">
        <v>222.22942162783539</v>
      </c>
      <c r="DD4111" s="81">
        <v>8585.7228092481346</v>
      </c>
      <c r="DE4111" s="81">
        <v>0</v>
      </c>
      <c r="DF4111" s="81">
        <v>2.4775985538148699</v>
      </c>
      <c r="DG4111" s="81">
        <v>0</v>
      </c>
      <c r="DH4111" s="81">
        <v>0</v>
      </c>
      <c r="DI4111" s="81">
        <v>0</v>
      </c>
      <c r="DJ4111" s="81">
        <v>1.145347456390797E-5</v>
      </c>
      <c r="DL4111" s="81">
        <v>0</v>
      </c>
      <c r="DM4111" s="81">
        <v>2.8377112015693785E-5</v>
      </c>
      <c r="DN4111" s="81">
        <v>2.8377112015693785E-5</v>
      </c>
      <c r="DO4111" s="81">
        <v>0</v>
      </c>
      <c r="DP4111" s="81">
        <v>0</v>
      </c>
      <c r="DQ4111" s="81">
        <v>0</v>
      </c>
      <c r="DR4111" s="81">
        <v>0</v>
      </c>
      <c r="DS4111" s="81">
        <v>0</v>
      </c>
      <c r="DT4111" s="81">
        <v>0</v>
      </c>
      <c r="DU4111" s="81">
        <v>0</v>
      </c>
      <c r="DV4111" s="81">
        <v>0</v>
      </c>
      <c r="DW4111" s="81">
        <v>0</v>
      </c>
      <c r="GE4111" s="81" t="s">
        <v>449</v>
      </c>
      <c r="GF4111" s="81" t="s">
        <v>155</v>
      </c>
      <c r="GG4111" s="81" t="s">
        <v>482</v>
      </c>
      <c r="GH4111" s="81" t="s">
        <v>458</v>
      </c>
      <c r="GI4111" s="81">
        <v>2024</v>
      </c>
      <c r="GJ4111" s="81" t="s">
        <v>201</v>
      </c>
      <c r="GK4111" s="81">
        <v>233.2300768079391</v>
      </c>
      <c r="GL4111" s="81">
        <v>33.521456999999998</v>
      </c>
      <c r="GM4111" s="81">
        <v>2024</v>
      </c>
      <c r="GN4111" s="81" t="s">
        <v>173</v>
      </c>
      <c r="GO4111" s="81">
        <v>1.1148832299820636E-2</v>
      </c>
      <c r="GP4111" s="81">
        <v>10</v>
      </c>
      <c r="GQ4111" s="81">
        <v>0</v>
      </c>
      <c r="GR4111" s="81" t="s">
        <v>448</v>
      </c>
      <c r="GS4111" s="81">
        <v>1.1148832299820636E-2</v>
      </c>
      <c r="GT4111" s="81">
        <v>2.6002430136059993</v>
      </c>
      <c r="GU4111" s="81">
        <v>1.1148832299820636E-2</v>
      </c>
      <c r="GV4111" s="81">
        <v>2.6002430136059993</v>
      </c>
      <c r="GW4111" s="81">
        <v>1.1148832299820636E-2</v>
      </c>
      <c r="GX4111" s="81">
        <v>2.6002430136059993</v>
      </c>
      <c r="GY4111" s="81">
        <v>1.1148832299820636E-2</v>
      </c>
      <c r="GZ4111" s="81">
        <v>2.6002430136059993</v>
      </c>
    </row>
    <row r="4112" spans="98:208" x14ac:dyDescent="0.25">
      <c r="CT4112" s="81" t="s">
        <v>155</v>
      </c>
      <c r="CU4112" s="81" t="s">
        <v>479</v>
      </c>
      <c r="CV4112" s="81" t="s">
        <v>451</v>
      </c>
      <c r="CW4112" s="81">
        <v>2021</v>
      </c>
      <c r="CX4112" s="81">
        <v>0</v>
      </c>
      <c r="CY4112" s="81">
        <v>0</v>
      </c>
      <c r="CZ4112" s="81">
        <v>0</v>
      </c>
      <c r="DA4112" s="81">
        <v>0</v>
      </c>
      <c r="DB4112" s="81">
        <v>8807.9522308759697</v>
      </c>
      <c r="DC4112" s="81">
        <v>222.22942162783539</v>
      </c>
      <c r="DD4112" s="81">
        <v>8585.7228092481346</v>
      </c>
      <c r="DE4112" s="81">
        <v>0</v>
      </c>
      <c r="DF4112" s="81">
        <v>2.4775985538148699</v>
      </c>
      <c r="DG4112" s="81">
        <v>2.4775985538148699</v>
      </c>
      <c r="DH4112" s="81">
        <v>0</v>
      </c>
      <c r="DI4112" s="81">
        <v>0</v>
      </c>
      <c r="DJ4112" s="81">
        <v>1.145347456390797E-5</v>
      </c>
      <c r="DL4112" s="81">
        <v>0</v>
      </c>
      <c r="DM4112" s="81">
        <v>2.8377112015693785E-5</v>
      </c>
      <c r="DN4112" s="81">
        <v>2.8377112015693785E-5</v>
      </c>
      <c r="DO4112" s="81">
        <v>0</v>
      </c>
      <c r="DP4112" s="81">
        <v>2.8377112015693785E-5</v>
      </c>
      <c r="DQ4112" s="81">
        <v>2.8377112015693785E-5</v>
      </c>
      <c r="DR4112" s="81">
        <v>0</v>
      </c>
      <c r="DS4112" s="81">
        <v>0</v>
      </c>
      <c r="DT4112" s="81">
        <v>0</v>
      </c>
      <c r="DU4112" s="81">
        <v>0</v>
      </c>
      <c r="DV4112" s="81">
        <v>0</v>
      </c>
      <c r="DW4112" s="81">
        <v>0</v>
      </c>
      <c r="GE4112" s="81" t="s">
        <v>449</v>
      </c>
      <c r="GF4112" s="81" t="s">
        <v>155</v>
      </c>
      <c r="GG4112" s="81" t="s">
        <v>482</v>
      </c>
      <c r="GH4112" s="81" t="s">
        <v>458</v>
      </c>
      <c r="GI4112" s="81">
        <v>2025</v>
      </c>
      <c r="GJ4112" s="81" t="s">
        <v>201</v>
      </c>
      <c r="GK4112" s="81">
        <v>233.2300768079391</v>
      </c>
      <c r="GL4112" s="81">
        <v>33.521456999999998</v>
      </c>
      <c r="GM4112" s="81">
        <v>2025</v>
      </c>
      <c r="GN4112" s="81" t="s">
        <v>173</v>
      </c>
      <c r="GO4112" s="81">
        <v>1.1148832299820636E-2</v>
      </c>
      <c r="GP4112" s="81">
        <v>10</v>
      </c>
      <c r="GQ4112" s="81">
        <v>0</v>
      </c>
      <c r="GR4112" s="81" t="s">
        <v>448</v>
      </c>
      <c r="GS4112" s="81">
        <v>1.1148832299820636E-2</v>
      </c>
      <c r="GT4112" s="81">
        <v>2.6002430136059993</v>
      </c>
      <c r="GU4112" s="81">
        <v>1.1148832299820636E-2</v>
      </c>
      <c r="GV4112" s="81">
        <v>2.6002430136059993</v>
      </c>
      <c r="GW4112" s="81">
        <v>1.1148832299820636E-2</v>
      </c>
      <c r="GX4112" s="81">
        <v>2.6002430136059993</v>
      </c>
      <c r="GY4112" s="81">
        <v>1.1148832299820636E-2</v>
      </c>
      <c r="GZ4112" s="81">
        <v>2.6002430136059993</v>
      </c>
    </row>
    <row r="4113" spans="98:208" x14ac:dyDescent="0.25">
      <c r="CT4113" s="81" t="s">
        <v>155</v>
      </c>
      <c r="CU4113" s="81" t="s">
        <v>479</v>
      </c>
      <c r="CV4113" s="81" t="s">
        <v>451</v>
      </c>
      <c r="CW4113" s="81">
        <v>2022</v>
      </c>
      <c r="CX4113" s="81">
        <v>0</v>
      </c>
      <c r="CY4113" s="81">
        <v>0</v>
      </c>
      <c r="CZ4113" s="81">
        <v>0</v>
      </c>
      <c r="DA4113" s="81">
        <v>0</v>
      </c>
      <c r="DB4113" s="81">
        <v>8807.9522308759697</v>
      </c>
      <c r="DC4113" s="81">
        <v>222.22942162783539</v>
      </c>
      <c r="DD4113" s="81">
        <v>8585.7228092481346</v>
      </c>
      <c r="DE4113" s="81">
        <v>0</v>
      </c>
      <c r="DF4113" s="81">
        <v>2.4775985538148699</v>
      </c>
      <c r="DG4113" s="81">
        <v>2.4775985538148699</v>
      </c>
      <c r="DH4113" s="81">
        <v>2.4775985538148699</v>
      </c>
      <c r="DI4113" s="81">
        <v>0</v>
      </c>
      <c r="DJ4113" s="81">
        <v>1.145347456390797E-5</v>
      </c>
      <c r="DL4113" s="81">
        <v>0</v>
      </c>
      <c r="DM4113" s="81">
        <v>2.8377112015693785E-5</v>
      </c>
      <c r="DN4113" s="81">
        <v>2.8377112015693785E-5</v>
      </c>
      <c r="DO4113" s="81">
        <v>0</v>
      </c>
      <c r="DP4113" s="81">
        <v>2.8377112015693785E-5</v>
      </c>
      <c r="DQ4113" s="81">
        <v>2.8377112015693785E-5</v>
      </c>
      <c r="DR4113" s="81">
        <v>0</v>
      </c>
      <c r="DS4113" s="81">
        <v>2.8377112015693785E-5</v>
      </c>
      <c r="DT4113" s="81">
        <v>2.8377112015693785E-5</v>
      </c>
      <c r="DU4113" s="81">
        <v>0</v>
      </c>
      <c r="DV4113" s="81">
        <v>0</v>
      </c>
      <c r="DW4113" s="81">
        <v>0</v>
      </c>
      <c r="GE4113" s="81" t="s">
        <v>449</v>
      </c>
      <c r="GF4113" s="81" t="s">
        <v>155</v>
      </c>
      <c r="GG4113" s="81" t="s">
        <v>482</v>
      </c>
      <c r="GH4113" s="81" t="s">
        <v>458</v>
      </c>
      <c r="GI4113" s="81">
        <v>2026</v>
      </c>
      <c r="GJ4113" s="81" t="s">
        <v>201</v>
      </c>
      <c r="GK4113" s="81">
        <v>233.2300768079391</v>
      </c>
      <c r="GL4113" s="81">
        <v>33.521456999999998</v>
      </c>
      <c r="GM4113" s="81">
        <v>2026</v>
      </c>
      <c r="GN4113" s="81" t="s">
        <v>173</v>
      </c>
      <c r="GO4113" s="81">
        <v>1.1148832299820636E-2</v>
      </c>
      <c r="GP4113" s="81">
        <v>10</v>
      </c>
      <c r="GQ4113" s="81">
        <v>0</v>
      </c>
      <c r="GR4113" s="81" t="s">
        <v>448</v>
      </c>
      <c r="GS4113" s="81">
        <v>1.1148832299820636E-2</v>
      </c>
      <c r="GT4113" s="81">
        <v>2.6002430136059993</v>
      </c>
      <c r="GU4113" s="81">
        <v>1.1148832299820636E-2</v>
      </c>
      <c r="GV4113" s="81">
        <v>2.6002430136059993</v>
      </c>
      <c r="GW4113" s="81">
        <v>1.1148832299820636E-2</v>
      </c>
      <c r="GX4113" s="81">
        <v>2.6002430136059993</v>
      </c>
      <c r="GY4113" s="81">
        <v>1.1148832299820636E-2</v>
      </c>
      <c r="GZ4113" s="81">
        <v>2.6002430136059993</v>
      </c>
    </row>
    <row r="4114" spans="98:208" x14ac:dyDescent="0.25">
      <c r="CT4114" s="81" t="s">
        <v>155</v>
      </c>
      <c r="CU4114" s="81" t="s">
        <v>479</v>
      </c>
      <c r="CV4114" s="81" t="s">
        <v>451</v>
      </c>
      <c r="CW4114" s="81">
        <v>2023</v>
      </c>
      <c r="CX4114" s="81">
        <v>0</v>
      </c>
      <c r="CY4114" s="81">
        <v>0</v>
      </c>
      <c r="CZ4114" s="81">
        <v>0</v>
      </c>
      <c r="DA4114" s="81">
        <v>0</v>
      </c>
      <c r="DB4114" s="81">
        <v>9129.7460702367352</v>
      </c>
      <c r="DC4114" s="81">
        <v>233.2300768079443</v>
      </c>
      <c r="DD4114" s="81">
        <v>8896.5159934287894</v>
      </c>
      <c r="DE4114" s="81">
        <v>0</v>
      </c>
      <c r="DF4114" s="81">
        <v>2.6002430136060575</v>
      </c>
      <c r="DG4114" s="81">
        <v>2.6002430136060575</v>
      </c>
      <c r="DH4114" s="81">
        <v>2.6002430136060575</v>
      </c>
      <c r="DI4114" s="81">
        <v>2.6002430136060575</v>
      </c>
      <c r="DJ4114" s="81">
        <v>1.145347456390797E-5</v>
      </c>
      <c r="DL4114" s="81">
        <v>0</v>
      </c>
      <c r="DM4114" s="81">
        <v>2.9781817216316385E-5</v>
      </c>
      <c r="DN4114" s="81">
        <v>2.9781817216316385E-5</v>
      </c>
      <c r="DO4114" s="81">
        <v>0</v>
      </c>
      <c r="DP4114" s="81">
        <v>2.9781817216316385E-5</v>
      </c>
      <c r="DQ4114" s="81">
        <v>2.9781817216316385E-5</v>
      </c>
      <c r="DR4114" s="81">
        <v>0</v>
      </c>
      <c r="DS4114" s="81">
        <v>2.9781817216316385E-5</v>
      </c>
      <c r="DT4114" s="81">
        <v>2.9781817216316385E-5</v>
      </c>
      <c r="DU4114" s="81">
        <v>0</v>
      </c>
      <c r="DV4114" s="81">
        <v>2.9781817216316385E-5</v>
      </c>
      <c r="DW4114" s="81">
        <v>2.9781817216316385E-5</v>
      </c>
      <c r="GE4114" s="81" t="s">
        <v>449</v>
      </c>
      <c r="GF4114" s="81" t="s">
        <v>155</v>
      </c>
      <c r="GG4114" s="81" t="s">
        <v>482</v>
      </c>
      <c r="GH4114" s="81" t="s">
        <v>458</v>
      </c>
      <c r="GI4114" s="81">
        <v>2027</v>
      </c>
      <c r="GJ4114" s="81" t="s">
        <v>201</v>
      </c>
      <c r="GK4114" s="81">
        <v>233.2300768079391</v>
      </c>
      <c r="GL4114" s="81">
        <v>33.521456999999998</v>
      </c>
      <c r="GM4114" s="81">
        <v>2027</v>
      </c>
      <c r="GN4114" s="81" t="s">
        <v>173</v>
      </c>
      <c r="GO4114" s="81">
        <v>1.1148832299820636E-2</v>
      </c>
      <c r="GP4114" s="81">
        <v>10</v>
      </c>
      <c r="GQ4114" s="81">
        <v>0</v>
      </c>
      <c r="GR4114" s="81" t="s">
        <v>448</v>
      </c>
      <c r="GS4114" s="81">
        <v>1.1148832299820636E-2</v>
      </c>
      <c r="GT4114" s="81">
        <v>2.6002430136059993</v>
      </c>
      <c r="GU4114" s="81">
        <v>1.1148832299820636E-2</v>
      </c>
      <c r="GV4114" s="81">
        <v>2.6002430136059993</v>
      </c>
      <c r="GW4114" s="81">
        <v>1.1148832299820636E-2</v>
      </c>
      <c r="GX4114" s="81">
        <v>2.6002430136059993</v>
      </c>
      <c r="GY4114" s="81">
        <v>1.1148832299820636E-2</v>
      </c>
      <c r="GZ4114" s="81">
        <v>2.6002430136059993</v>
      </c>
    </row>
    <row r="4115" spans="98:208" x14ac:dyDescent="0.25">
      <c r="CT4115" s="81" t="s">
        <v>155</v>
      </c>
      <c r="CU4115" s="81" t="s">
        <v>479</v>
      </c>
      <c r="CV4115" s="81" t="s">
        <v>451</v>
      </c>
      <c r="CW4115" s="81">
        <v>2024</v>
      </c>
      <c r="CX4115" s="81">
        <v>0</v>
      </c>
      <c r="CY4115" s="81">
        <v>0</v>
      </c>
      <c r="CZ4115" s="81">
        <v>0</v>
      </c>
      <c r="DA4115" s="81">
        <v>0</v>
      </c>
      <c r="DB4115" s="81">
        <v>9129.7460702367352</v>
      </c>
      <c r="DC4115" s="81">
        <v>233.2300768079443</v>
      </c>
      <c r="DD4115" s="81">
        <v>8896.5159934287894</v>
      </c>
      <c r="DE4115" s="81">
        <v>0</v>
      </c>
      <c r="DF4115" s="81">
        <v>2.6002430136060575</v>
      </c>
      <c r="DG4115" s="81">
        <v>2.6002430136060575</v>
      </c>
      <c r="DH4115" s="81">
        <v>2.6002430136060575</v>
      </c>
      <c r="DI4115" s="81">
        <v>2.6002430136060575</v>
      </c>
      <c r="DJ4115" s="81">
        <v>1.145347456390797E-5</v>
      </c>
      <c r="DL4115" s="81">
        <v>0</v>
      </c>
      <c r="DM4115" s="81">
        <v>2.9781817216316385E-5</v>
      </c>
      <c r="DN4115" s="81">
        <v>2.9781817216316385E-5</v>
      </c>
      <c r="DO4115" s="81">
        <v>0</v>
      </c>
      <c r="DP4115" s="81">
        <v>2.9781817216316385E-5</v>
      </c>
      <c r="DQ4115" s="81">
        <v>2.9781817216316385E-5</v>
      </c>
      <c r="DR4115" s="81">
        <v>0</v>
      </c>
      <c r="DS4115" s="81">
        <v>2.9781817216316385E-5</v>
      </c>
      <c r="DT4115" s="81">
        <v>2.9781817216316385E-5</v>
      </c>
      <c r="DU4115" s="81">
        <v>0</v>
      </c>
      <c r="DV4115" s="81">
        <v>2.9781817216316385E-5</v>
      </c>
      <c r="DW4115" s="81">
        <v>2.9781817216316385E-5</v>
      </c>
      <c r="GE4115" s="81" t="s">
        <v>449</v>
      </c>
      <c r="GF4115" s="81" t="s">
        <v>155</v>
      </c>
      <c r="GG4115" s="81" t="s">
        <v>482</v>
      </c>
      <c r="GH4115" s="81" t="s">
        <v>458</v>
      </c>
      <c r="GI4115" s="81">
        <v>2028</v>
      </c>
      <c r="GJ4115" s="81" t="s">
        <v>201</v>
      </c>
      <c r="GK4115" s="81">
        <v>247.2729921649468</v>
      </c>
      <c r="GL4115" s="81">
        <v>33.521456999999998</v>
      </c>
      <c r="GM4115" s="81">
        <v>2028</v>
      </c>
      <c r="GN4115" s="81" t="s">
        <v>173</v>
      </c>
      <c r="GO4115" s="81">
        <v>1.1148832299820636E-2</v>
      </c>
      <c r="GP4115" s="81">
        <v>10</v>
      </c>
      <c r="GQ4115" s="81">
        <v>0</v>
      </c>
      <c r="GR4115" s="81" t="s">
        <v>448</v>
      </c>
      <c r="GS4115" s="81">
        <v>1.1148832299820636E-2</v>
      </c>
      <c r="GT4115" s="81">
        <v>2.7568051219218539</v>
      </c>
      <c r="GU4115" s="81">
        <v>1.1148832299820636E-2</v>
      </c>
      <c r="GV4115" s="81">
        <v>2.7568051219218539</v>
      </c>
      <c r="GW4115" s="81">
        <v>1.1148832299820636E-2</v>
      </c>
      <c r="GX4115" s="81">
        <v>2.7568051219218539</v>
      </c>
      <c r="GY4115" s="81">
        <v>1.1148832299820636E-2</v>
      </c>
      <c r="GZ4115" s="81">
        <v>2.7568051219218539</v>
      </c>
    </row>
    <row r="4116" spans="98:208" x14ac:dyDescent="0.25">
      <c r="CT4116" s="81" t="s">
        <v>155</v>
      </c>
      <c r="CU4116" s="81" t="s">
        <v>479</v>
      </c>
      <c r="CV4116" s="81" t="s">
        <v>451</v>
      </c>
      <c r="CW4116" s="81">
        <v>2025</v>
      </c>
      <c r="CX4116" s="81">
        <v>0</v>
      </c>
      <c r="CY4116" s="81">
        <v>0</v>
      </c>
      <c r="CZ4116" s="81">
        <v>0</v>
      </c>
      <c r="DA4116" s="81">
        <v>0</v>
      </c>
      <c r="DB4116" s="81">
        <v>9129.7460702367352</v>
      </c>
      <c r="DC4116" s="81">
        <v>233.2300768079443</v>
      </c>
      <c r="DD4116" s="81">
        <v>8896.5159934287894</v>
      </c>
      <c r="DE4116" s="81">
        <v>0</v>
      </c>
      <c r="DF4116" s="81">
        <v>2.6002430136060575</v>
      </c>
      <c r="DG4116" s="81">
        <v>2.6002430136060575</v>
      </c>
      <c r="DH4116" s="81">
        <v>2.6002430136060575</v>
      </c>
      <c r="DI4116" s="81">
        <v>2.6002430136060575</v>
      </c>
      <c r="DJ4116" s="81">
        <v>1.145347456390797E-5</v>
      </c>
      <c r="DL4116" s="81">
        <v>0</v>
      </c>
      <c r="DM4116" s="81">
        <v>2.9781817216316385E-5</v>
      </c>
      <c r="DN4116" s="81">
        <v>2.9781817216316385E-5</v>
      </c>
      <c r="DO4116" s="81">
        <v>0</v>
      </c>
      <c r="DP4116" s="81">
        <v>2.9781817216316385E-5</v>
      </c>
      <c r="DQ4116" s="81">
        <v>2.9781817216316385E-5</v>
      </c>
      <c r="DR4116" s="81">
        <v>0</v>
      </c>
      <c r="DS4116" s="81">
        <v>2.9781817216316385E-5</v>
      </c>
      <c r="DT4116" s="81">
        <v>2.9781817216316385E-5</v>
      </c>
      <c r="DU4116" s="81">
        <v>0</v>
      </c>
      <c r="DV4116" s="81">
        <v>2.9781817216316385E-5</v>
      </c>
      <c r="DW4116" s="81">
        <v>2.9781817216316385E-5</v>
      </c>
      <c r="GE4116" s="81" t="s">
        <v>449</v>
      </c>
      <c r="GF4116" s="81" t="s">
        <v>155</v>
      </c>
      <c r="GG4116" s="81" t="s">
        <v>482</v>
      </c>
      <c r="GH4116" s="81" t="s">
        <v>458</v>
      </c>
      <c r="GI4116" s="81">
        <v>2029</v>
      </c>
      <c r="GJ4116" s="81" t="s">
        <v>201</v>
      </c>
      <c r="GK4116" s="81">
        <v>247.2729921649468</v>
      </c>
      <c r="GL4116" s="81">
        <v>33.521456999999998</v>
      </c>
      <c r="GM4116" s="81">
        <v>2029</v>
      </c>
      <c r="GN4116" s="81" t="s">
        <v>173</v>
      </c>
      <c r="GO4116" s="81">
        <v>1.1148832299820636E-2</v>
      </c>
      <c r="GP4116" s="81">
        <v>10</v>
      </c>
      <c r="GQ4116" s="81">
        <v>0</v>
      </c>
      <c r="GR4116" s="81" t="s">
        <v>448</v>
      </c>
      <c r="GS4116" s="81">
        <v>1.1148832299820636E-2</v>
      </c>
      <c r="GT4116" s="81">
        <v>2.7568051219218539</v>
      </c>
      <c r="GU4116" s="81">
        <v>1.1148832299820636E-2</v>
      </c>
      <c r="GV4116" s="81">
        <v>2.7568051219218539</v>
      </c>
      <c r="GW4116" s="81">
        <v>1.1148832299820636E-2</v>
      </c>
      <c r="GX4116" s="81">
        <v>2.7568051219218539</v>
      </c>
      <c r="GY4116" s="81">
        <v>1.1148832299820636E-2</v>
      </c>
      <c r="GZ4116" s="81">
        <v>2.7568051219218539</v>
      </c>
    </row>
    <row r="4117" spans="98:208" x14ac:dyDescent="0.25">
      <c r="CT4117" s="81" t="s">
        <v>155</v>
      </c>
      <c r="CU4117" s="81" t="s">
        <v>479</v>
      </c>
      <c r="CV4117" s="81" t="s">
        <v>451</v>
      </c>
      <c r="CW4117" s="81">
        <v>2026</v>
      </c>
      <c r="CX4117" s="81">
        <v>0</v>
      </c>
      <c r="CY4117" s="81">
        <v>0</v>
      </c>
      <c r="CZ4117" s="81">
        <v>0</v>
      </c>
      <c r="DA4117" s="81">
        <v>0</v>
      </c>
      <c r="DB4117" s="81">
        <v>9129.7460702367352</v>
      </c>
      <c r="DC4117" s="81">
        <v>233.2300768079443</v>
      </c>
      <c r="DD4117" s="81">
        <v>8896.5159934287894</v>
      </c>
      <c r="DE4117" s="81">
        <v>0</v>
      </c>
      <c r="DF4117" s="81">
        <v>2.6002430136060575</v>
      </c>
      <c r="DG4117" s="81">
        <v>2.6002430136060575</v>
      </c>
      <c r="DH4117" s="81">
        <v>2.6002430136060575</v>
      </c>
      <c r="DI4117" s="81">
        <v>2.6002430136060575</v>
      </c>
      <c r="DJ4117" s="81">
        <v>1.145347456390797E-5</v>
      </c>
      <c r="DL4117" s="81">
        <v>0</v>
      </c>
      <c r="DM4117" s="81">
        <v>2.9781817216316385E-5</v>
      </c>
      <c r="DN4117" s="81">
        <v>2.9781817216316385E-5</v>
      </c>
      <c r="DO4117" s="81">
        <v>0</v>
      </c>
      <c r="DP4117" s="81">
        <v>2.9781817216316385E-5</v>
      </c>
      <c r="DQ4117" s="81">
        <v>2.9781817216316385E-5</v>
      </c>
      <c r="DR4117" s="81">
        <v>0</v>
      </c>
      <c r="DS4117" s="81">
        <v>2.9781817216316385E-5</v>
      </c>
      <c r="DT4117" s="81">
        <v>2.9781817216316385E-5</v>
      </c>
      <c r="DU4117" s="81">
        <v>0</v>
      </c>
      <c r="DV4117" s="81">
        <v>2.9781817216316385E-5</v>
      </c>
      <c r="DW4117" s="81">
        <v>2.9781817216316385E-5</v>
      </c>
      <c r="GE4117" s="81" t="s">
        <v>449</v>
      </c>
      <c r="GF4117" s="81" t="s">
        <v>155</v>
      </c>
      <c r="GG4117" s="81" t="s">
        <v>482</v>
      </c>
      <c r="GH4117" s="81" t="s">
        <v>458</v>
      </c>
      <c r="GI4117" s="81">
        <v>2030</v>
      </c>
      <c r="GJ4117" s="81" t="s">
        <v>201</v>
      </c>
      <c r="GK4117" s="81">
        <v>247.2729921649468</v>
      </c>
      <c r="GL4117" s="81">
        <v>33.521456999999998</v>
      </c>
      <c r="GM4117" s="81">
        <v>2030</v>
      </c>
      <c r="GN4117" s="81" t="s">
        <v>173</v>
      </c>
      <c r="GO4117" s="81">
        <v>1.1148832299820636E-2</v>
      </c>
      <c r="GP4117" s="81">
        <v>10</v>
      </c>
      <c r="GQ4117" s="81">
        <v>0</v>
      </c>
      <c r="GR4117" s="81" t="s">
        <v>448</v>
      </c>
      <c r="GS4117" s="81">
        <v>0</v>
      </c>
      <c r="GT4117" s="81">
        <v>0</v>
      </c>
      <c r="GU4117" s="81">
        <v>1.1148832299820636E-2</v>
      </c>
      <c r="GV4117" s="81">
        <v>2.7568051219218539</v>
      </c>
      <c r="GW4117" s="81">
        <v>1.1148832299820636E-2</v>
      </c>
      <c r="GX4117" s="81">
        <v>2.7568051219218539</v>
      </c>
      <c r="GY4117" s="81">
        <v>1.1148832299820636E-2</v>
      </c>
      <c r="GZ4117" s="81">
        <v>2.7568051219218539</v>
      </c>
    </row>
    <row r="4118" spans="98:208" x14ac:dyDescent="0.25">
      <c r="CT4118" s="81" t="s">
        <v>155</v>
      </c>
      <c r="CU4118" s="81" t="s">
        <v>479</v>
      </c>
      <c r="CV4118" s="81" t="s">
        <v>451</v>
      </c>
      <c r="CW4118" s="81">
        <v>2027</v>
      </c>
      <c r="CX4118" s="81">
        <v>0</v>
      </c>
      <c r="CY4118" s="81">
        <v>0</v>
      </c>
      <c r="CZ4118" s="81">
        <v>0</v>
      </c>
      <c r="DA4118" s="81">
        <v>0</v>
      </c>
      <c r="DB4118" s="81">
        <v>9129.7460702367352</v>
      </c>
      <c r="DC4118" s="81">
        <v>233.2300768079443</v>
      </c>
      <c r="DD4118" s="81">
        <v>8896.5159934287894</v>
      </c>
      <c r="DE4118" s="81">
        <v>0</v>
      </c>
      <c r="DF4118" s="81">
        <v>2.6002430136060575</v>
      </c>
      <c r="DG4118" s="81">
        <v>2.6002430136060575</v>
      </c>
      <c r="DH4118" s="81">
        <v>2.6002430136060575</v>
      </c>
      <c r="DI4118" s="81">
        <v>2.6002430136060575</v>
      </c>
      <c r="DJ4118" s="81">
        <v>1.145347456390797E-5</v>
      </c>
      <c r="DL4118" s="81">
        <v>0</v>
      </c>
      <c r="DM4118" s="81">
        <v>2.9781817216316385E-5</v>
      </c>
      <c r="DN4118" s="81">
        <v>2.9781817216316385E-5</v>
      </c>
      <c r="DO4118" s="81">
        <v>0</v>
      </c>
      <c r="DP4118" s="81">
        <v>2.9781817216316385E-5</v>
      </c>
      <c r="DQ4118" s="81">
        <v>2.9781817216316385E-5</v>
      </c>
      <c r="DR4118" s="81">
        <v>0</v>
      </c>
      <c r="DS4118" s="81">
        <v>2.9781817216316385E-5</v>
      </c>
      <c r="DT4118" s="81">
        <v>2.9781817216316385E-5</v>
      </c>
      <c r="DU4118" s="81">
        <v>0</v>
      </c>
      <c r="DV4118" s="81">
        <v>2.9781817216316385E-5</v>
      </c>
      <c r="DW4118" s="81">
        <v>2.9781817216316385E-5</v>
      </c>
      <c r="GE4118" s="81" t="s">
        <v>449</v>
      </c>
      <c r="GF4118" s="81" t="s">
        <v>155</v>
      </c>
      <c r="GG4118" s="81" t="s">
        <v>482</v>
      </c>
      <c r="GH4118" s="81" t="s">
        <v>458</v>
      </c>
      <c r="GI4118" s="81">
        <v>2031</v>
      </c>
      <c r="GJ4118" s="81" t="s">
        <v>201</v>
      </c>
      <c r="GK4118" s="81">
        <v>247.2729921649468</v>
      </c>
      <c r="GL4118" s="81">
        <v>33.521456999999998</v>
      </c>
      <c r="GM4118" s="81">
        <v>2031</v>
      </c>
      <c r="GN4118" s="81" t="s">
        <v>173</v>
      </c>
      <c r="GO4118" s="81">
        <v>1.1148832299820636E-2</v>
      </c>
      <c r="GP4118" s="81">
        <v>10</v>
      </c>
      <c r="GQ4118" s="81">
        <v>0</v>
      </c>
      <c r="GR4118" s="81" t="s">
        <v>448</v>
      </c>
      <c r="GS4118" s="81">
        <v>0</v>
      </c>
      <c r="GT4118" s="81">
        <v>0</v>
      </c>
      <c r="GU4118" s="81">
        <v>0</v>
      </c>
      <c r="GV4118" s="81">
        <v>0</v>
      </c>
      <c r="GW4118" s="81">
        <v>1.1148832299820636E-2</v>
      </c>
      <c r="GX4118" s="81">
        <v>2.7568051219218539</v>
      </c>
      <c r="GY4118" s="81">
        <v>1.1148832299820636E-2</v>
      </c>
      <c r="GZ4118" s="81">
        <v>2.7568051219218539</v>
      </c>
    </row>
    <row r="4119" spans="98:208" x14ac:dyDescent="0.25">
      <c r="CT4119" s="81" t="s">
        <v>155</v>
      </c>
      <c r="CU4119" s="81" t="s">
        <v>479</v>
      </c>
      <c r="CV4119" s="81" t="s">
        <v>451</v>
      </c>
      <c r="CW4119" s="81">
        <v>2028</v>
      </c>
      <c r="CX4119" s="81">
        <v>0</v>
      </c>
      <c r="CY4119" s="81">
        <v>0</v>
      </c>
      <c r="CZ4119" s="81">
        <v>0</v>
      </c>
      <c r="DA4119" s="81">
        <v>0</v>
      </c>
      <c r="DB4119" s="81">
        <v>9534.9220877096504</v>
      </c>
      <c r="DC4119" s="81">
        <v>247.2729921649524</v>
      </c>
      <c r="DD4119" s="81">
        <v>9287.6490955446989</v>
      </c>
      <c r="DE4119" s="81">
        <v>0</v>
      </c>
      <c r="DF4119" s="81">
        <v>2.7568051219219165</v>
      </c>
      <c r="DG4119" s="81">
        <v>2.7568051219219165</v>
      </c>
      <c r="DH4119" s="81">
        <v>2.7568051219219165</v>
      </c>
      <c r="DI4119" s="81">
        <v>2.7568051219219165</v>
      </c>
      <c r="DJ4119" s="81">
        <v>1.145347456390797E-5</v>
      </c>
      <c r="DL4119" s="81">
        <v>0</v>
      </c>
      <c r="DM4119" s="81">
        <v>3.1574997341583878E-5</v>
      </c>
      <c r="DN4119" s="81">
        <v>3.1574997341583878E-5</v>
      </c>
      <c r="DO4119" s="81">
        <v>0</v>
      </c>
      <c r="DP4119" s="81">
        <v>3.1574997341583878E-5</v>
      </c>
      <c r="DQ4119" s="81">
        <v>3.1574997341583878E-5</v>
      </c>
      <c r="DR4119" s="81">
        <v>0</v>
      </c>
      <c r="DS4119" s="81">
        <v>3.1574997341583878E-5</v>
      </c>
      <c r="DT4119" s="81">
        <v>3.1574997341583878E-5</v>
      </c>
      <c r="DU4119" s="81">
        <v>0</v>
      </c>
      <c r="DV4119" s="81">
        <v>3.1574997341583878E-5</v>
      </c>
      <c r="DW4119" s="81">
        <v>3.1574997341583878E-5</v>
      </c>
      <c r="GE4119" s="81" t="s">
        <v>449</v>
      </c>
      <c r="GF4119" s="81" t="s">
        <v>155</v>
      </c>
      <c r="GG4119" s="81" t="s">
        <v>482</v>
      </c>
      <c r="GH4119" s="81" t="s">
        <v>458</v>
      </c>
      <c r="GI4119" s="81">
        <v>2032</v>
      </c>
      <c r="GJ4119" s="81" t="s">
        <v>201</v>
      </c>
      <c r="GK4119" s="81">
        <v>247.2729921649468</v>
      </c>
      <c r="GL4119" s="81">
        <v>33.521456999999998</v>
      </c>
      <c r="GM4119" s="81">
        <v>2032</v>
      </c>
      <c r="GN4119" s="81" t="s">
        <v>173</v>
      </c>
      <c r="GO4119" s="81">
        <v>1.1148832299820636E-2</v>
      </c>
      <c r="GP4119" s="81">
        <v>10</v>
      </c>
      <c r="GQ4119" s="81">
        <v>0</v>
      </c>
      <c r="GR4119" s="81" t="s">
        <v>448</v>
      </c>
      <c r="GS4119" s="81">
        <v>0</v>
      </c>
      <c r="GT4119" s="81">
        <v>0</v>
      </c>
      <c r="GU4119" s="81">
        <v>0</v>
      </c>
      <c r="GV4119" s="81">
        <v>0</v>
      </c>
      <c r="GW4119" s="81">
        <v>0</v>
      </c>
      <c r="GX4119" s="81">
        <v>0</v>
      </c>
      <c r="GY4119" s="81">
        <v>1.1148832299820636E-2</v>
      </c>
      <c r="GZ4119" s="81">
        <v>2.7568051219218539</v>
      </c>
    </row>
    <row r="4120" spans="98:208" x14ac:dyDescent="0.25">
      <c r="CT4120" s="81" t="s">
        <v>155</v>
      </c>
      <c r="CU4120" s="81" t="s">
        <v>479</v>
      </c>
      <c r="CV4120" s="81" t="s">
        <v>451</v>
      </c>
      <c r="CW4120" s="81">
        <v>2029</v>
      </c>
      <c r="CX4120" s="81">
        <v>0</v>
      </c>
      <c r="CY4120" s="81">
        <v>0</v>
      </c>
      <c r="CZ4120" s="81">
        <v>0</v>
      </c>
      <c r="DA4120" s="81">
        <v>0</v>
      </c>
      <c r="DB4120" s="81">
        <v>9534.9220877096504</v>
      </c>
      <c r="DC4120" s="81">
        <v>247.2729921649524</v>
      </c>
      <c r="DD4120" s="81">
        <v>9287.6490955446989</v>
      </c>
      <c r="DE4120" s="81">
        <v>0</v>
      </c>
      <c r="DF4120" s="81">
        <v>2.7568051219219165</v>
      </c>
      <c r="DG4120" s="81">
        <v>2.7568051219219165</v>
      </c>
      <c r="DH4120" s="81">
        <v>2.7568051219219165</v>
      </c>
      <c r="DI4120" s="81">
        <v>2.7568051219219165</v>
      </c>
      <c r="DJ4120" s="81">
        <v>1.145347456390797E-5</v>
      </c>
      <c r="DL4120" s="81">
        <v>0</v>
      </c>
      <c r="DM4120" s="81">
        <v>3.1574997341583878E-5</v>
      </c>
      <c r="DN4120" s="81">
        <v>3.1574997341583878E-5</v>
      </c>
      <c r="DO4120" s="81">
        <v>0</v>
      </c>
      <c r="DP4120" s="81">
        <v>3.1574997341583878E-5</v>
      </c>
      <c r="DQ4120" s="81">
        <v>3.1574997341583878E-5</v>
      </c>
      <c r="DR4120" s="81">
        <v>0</v>
      </c>
      <c r="DS4120" s="81">
        <v>3.1574997341583878E-5</v>
      </c>
      <c r="DT4120" s="81">
        <v>3.1574997341583878E-5</v>
      </c>
      <c r="DU4120" s="81">
        <v>0</v>
      </c>
      <c r="DV4120" s="81">
        <v>3.1574997341583878E-5</v>
      </c>
      <c r="DW4120" s="81">
        <v>3.1574997341583878E-5</v>
      </c>
      <c r="GE4120" s="81" t="s">
        <v>449</v>
      </c>
      <c r="GF4120" s="81" t="s">
        <v>155</v>
      </c>
      <c r="GG4120" s="81" t="s">
        <v>482</v>
      </c>
      <c r="GH4120" s="81" t="s">
        <v>459</v>
      </c>
      <c r="GI4120" s="81">
        <v>2021</v>
      </c>
      <c r="GJ4120" s="81" t="s">
        <v>201</v>
      </c>
      <c r="GK4120" s="81">
        <v>0.69641821681215033</v>
      </c>
      <c r="GL4120" s="81">
        <v>33.521456999999998</v>
      </c>
      <c r="GM4120" s="81">
        <v>2021</v>
      </c>
      <c r="GN4120" s="81" t="s">
        <v>173</v>
      </c>
      <c r="GO4120" s="81">
        <v>1.1148832299820636E-2</v>
      </c>
      <c r="GP4120" s="81">
        <v>10</v>
      </c>
      <c r="GQ4120" s="81">
        <v>0</v>
      </c>
      <c r="GR4120" s="81" t="s">
        <v>448</v>
      </c>
      <c r="GS4120" s="81">
        <v>1.1148832299820636E-2</v>
      </c>
      <c r="GT4120" s="81">
        <v>7.7642499097787922E-3</v>
      </c>
      <c r="GU4120" s="81">
        <v>1.1148832299820636E-2</v>
      </c>
      <c r="GV4120" s="81">
        <v>7.7642499097787922E-3</v>
      </c>
      <c r="GW4120" s="81">
        <v>0</v>
      </c>
      <c r="GX4120" s="81">
        <v>0</v>
      </c>
      <c r="GY4120" s="81">
        <v>0</v>
      </c>
      <c r="GZ4120" s="81">
        <v>0</v>
      </c>
    </row>
    <row r="4121" spans="98:208" x14ac:dyDescent="0.25">
      <c r="CT4121" s="81" t="s">
        <v>155</v>
      </c>
      <c r="CU4121" s="81" t="s">
        <v>479</v>
      </c>
      <c r="CV4121" s="81" t="s">
        <v>451</v>
      </c>
      <c r="CW4121" s="81">
        <v>2030</v>
      </c>
      <c r="CX4121" s="81">
        <v>0</v>
      </c>
      <c r="CY4121" s="81">
        <v>0</v>
      </c>
      <c r="CZ4121" s="81">
        <v>0</v>
      </c>
      <c r="DA4121" s="81">
        <v>0</v>
      </c>
      <c r="DB4121" s="81">
        <v>9534.9220877096504</v>
      </c>
      <c r="DC4121" s="81">
        <v>247.2729921649524</v>
      </c>
      <c r="DD4121" s="81">
        <v>9287.6490955446989</v>
      </c>
      <c r="DE4121" s="81">
        <v>0</v>
      </c>
      <c r="DF4121" s="81">
        <v>0</v>
      </c>
      <c r="DG4121" s="81">
        <v>2.7568051219219165</v>
      </c>
      <c r="DH4121" s="81">
        <v>2.7568051219219165</v>
      </c>
      <c r="DI4121" s="81">
        <v>2.7568051219219165</v>
      </c>
      <c r="DJ4121" s="81">
        <v>1.145347456390797E-5</v>
      </c>
      <c r="DL4121" s="81">
        <v>0</v>
      </c>
      <c r="DM4121" s="81">
        <v>0</v>
      </c>
      <c r="DN4121" s="81">
        <v>0</v>
      </c>
      <c r="DO4121" s="81">
        <v>0</v>
      </c>
      <c r="DP4121" s="81">
        <v>3.1574997341583878E-5</v>
      </c>
      <c r="DQ4121" s="81">
        <v>3.1574997341583878E-5</v>
      </c>
      <c r="DR4121" s="81">
        <v>0</v>
      </c>
      <c r="DS4121" s="81">
        <v>3.1574997341583878E-5</v>
      </c>
      <c r="DT4121" s="81">
        <v>3.1574997341583878E-5</v>
      </c>
      <c r="DU4121" s="81">
        <v>0</v>
      </c>
      <c r="DV4121" s="81">
        <v>3.1574997341583878E-5</v>
      </c>
      <c r="DW4121" s="81">
        <v>3.1574997341583878E-5</v>
      </c>
      <c r="GE4121" s="81" t="s">
        <v>449</v>
      </c>
      <c r="GF4121" s="81" t="s">
        <v>155</v>
      </c>
      <c r="GG4121" s="81" t="s">
        <v>482</v>
      </c>
      <c r="GH4121" s="81" t="s">
        <v>459</v>
      </c>
      <c r="GI4121" s="81">
        <v>2022</v>
      </c>
      <c r="GJ4121" s="81" t="s">
        <v>201</v>
      </c>
      <c r="GK4121" s="81">
        <v>0.69641821681215033</v>
      </c>
      <c r="GL4121" s="81">
        <v>33.521456999999998</v>
      </c>
      <c r="GM4121" s="81">
        <v>2022</v>
      </c>
      <c r="GN4121" s="81" t="s">
        <v>173</v>
      </c>
      <c r="GO4121" s="81">
        <v>1.1148832299820636E-2</v>
      </c>
      <c r="GP4121" s="81">
        <v>10</v>
      </c>
      <c r="GQ4121" s="81">
        <v>0</v>
      </c>
      <c r="GR4121" s="81" t="s">
        <v>448</v>
      </c>
      <c r="GS4121" s="81">
        <v>1.1148832299820636E-2</v>
      </c>
      <c r="GT4121" s="81">
        <v>7.7642499097787922E-3</v>
      </c>
      <c r="GU4121" s="81">
        <v>1.1148832299820636E-2</v>
      </c>
      <c r="GV4121" s="81">
        <v>7.7642499097787922E-3</v>
      </c>
      <c r="GW4121" s="81">
        <v>1.1148832299820636E-2</v>
      </c>
      <c r="GX4121" s="81">
        <v>7.7642499097787922E-3</v>
      </c>
      <c r="GY4121" s="81">
        <v>0</v>
      </c>
      <c r="GZ4121" s="81">
        <v>0</v>
      </c>
    </row>
    <row r="4122" spans="98:208" x14ac:dyDescent="0.25">
      <c r="CT4122" s="81" t="s">
        <v>155</v>
      </c>
      <c r="CU4122" s="81" t="s">
        <v>479</v>
      </c>
      <c r="CV4122" s="81" t="s">
        <v>451</v>
      </c>
      <c r="CW4122" s="81">
        <v>2031</v>
      </c>
      <c r="CX4122" s="81">
        <v>0</v>
      </c>
      <c r="CY4122" s="81">
        <v>0</v>
      </c>
      <c r="CZ4122" s="81">
        <v>0</v>
      </c>
      <c r="DA4122" s="81">
        <v>0</v>
      </c>
      <c r="DB4122" s="81">
        <v>9534.9220877096504</v>
      </c>
      <c r="DC4122" s="81">
        <v>247.2729921649524</v>
      </c>
      <c r="DD4122" s="81">
        <v>9287.6490955446989</v>
      </c>
      <c r="DE4122" s="81">
        <v>0</v>
      </c>
      <c r="DF4122" s="81">
        <v>0</v>
      </c>
      <c r="DG4122" s="81">
        <v>0</v>
      </c>
      <c r="DH4122" s="81">
        <v>2.7568051219219165</v>
      </c>
      <c r="DI4122" s="81">
        <v>2.7568051219219165</v>
      </c>
      <c r="DJ4122" s="81">
        <v>1.145347456390797E-5</v>
      </c>
      <c r="DL4122" s="81">
        <v>0</v>
      </c>
      <c r="DM4122" s="81">
        <v>0</v>
      </c>
      <c r="DN4122" s="81">
        <v>0</v>
      </c>
      <c r="DO4122" s="81">
        <v>0</v>
      </c>
      <c r="DP4122" s="81">
        <v>0</v>
      </c>
      <c r="DQ4122" s="81">
        <v>0</v>
      </c>
      <c r="DR4122" s="81">
        <v>0</v>
      </c>
      <c r="DS4122" s="81">
        <v>3.1574997341583878E-5</v>
      </c>
      <c r="DT4122" s="81">
        <v>3.1574997341583878E-5</v>
      </c>
      <c r="DU4122" s="81">
        <v>0</v>
      </c>
      <c r="DV4122" s="81">
        <v>3.1574997341583878E-5</v>
      </c>
      <c r="DW4122" s="81">
        <v>3.1574997341583878E-5</v>
      </c>
      <c r="GE4122" s="81" t="s">
        <v>449</v>
      </c>
      <c r="GF4122" s="81" t="s">
        <v>155</v>
      </c>
      <c r="GG4122" s="81" t="s">
        <v>482</v>
      </c>
      <c r="GH4122" s="81" t="s">
        <v>459</v>
      </c>
      <c r="GI4122" s="81">
        <v>2023</v>
      </c>
      <c r="GJ4122" s="81" t="s">
        <v>201</v>
      </c>
      <c r="GK4122" s="81">
        <v>0.71896016785809969</v>
      </c>
      <c r="GL4122" s="81">
        <v>33.521456999999998</v>
      </c>
      <c r="GM4122" s="81">
        <v>2023</v>
      </c>
      <c r="GN4122" s="81" t="s">
        <v>173</v>
      </c>
      <c r="GO4122" s="81">
        <v>1.1148832299820636E-2</v>
      </c>
      <c r="GP4122" s="81">
        <v>10</v>
      </c>
      <c r="GQ4122" s="81">
        <v>0</v>
      </c>
      <c r="GR4122" s="81" t="s">
        <v>448</v>
      </c>
      <c r="GS4122" s="81">
        <v>1.1148832299820636E-2</v>
      </c>
      <c r="GT4122" s="81">
        <v>8.0155663417008482E-3</v>
      </c>
      <c r="GU4122" s="81">
        <v>1.1148832299820636E-2</v>
      </c>
      <c r="GV4122" s="81">
        <v>8.0155663417008482E-3</v>
      </c>
      <c r="GW4122" s="81">
        <v>1.1148832299820636E-2</v>
      </c>
      <c r="GX4122" s="81">
        <v>8.0155663417008482E-3</v>
      </c>
      <c r="GY4122" s="81">
        <v>1.1148832299820636E-2</v>
      </c>
      <c r="GZ4122" s="81">
        <v>8.0155663417008482E-3</v>
      </c>
    </row>
    <row r="4123" spans="98:208" x14ac:dyDescent="0.25">
      <c r="CT4123" s="81" t="s">
        <v>155</v>
      </c>
      <c r="CU4123" s="81" t="s">
        <v>479</v>
      </c>
      <c r="CV4123" s="81" t="s">
        <v>451</v>
      </c>
      <c r="CW4123" s="81">
        <v>2032</v>
      </c>
      <c r="CX4123" s="81">
        <v>0</v>
      </c>
      <c r="CY4123" s="81">
        <v>0</v>
      </c>
      <c r="CZ4123" s="81">
        <v>0</v>
      </c>
      <c r="DA4123" s="81">
        <v>0</v>
      </c>
      <c r="DB4123" s="81">
        <v>9534.9220877096504</v>
      </c>
      <c r="DC4123" s="81">
        <v>247.2729921649524</v>
      </c>
      <c r="DD4123" s="81">
        <v>9287.6490955446989</v>
      </c>
      <c r="DE4123" s="81">
        <v>0</v>
      </c>
      <c r="DF4123" s="81">
        <v>0</v>
      </c>
      <c r="DG4123" s="81">
        <v>0</v>
      </c>
      <c r="DH4123" s="81">
        <v>0</v>
      </c>
      <c r="DI4123" s="81">
        <v>2.7568051219219165</v>
      </c>
      <c r="DJ4123" s="81">
        <v>1.145347456390797E-5</v>
      </c>
      <c r="DL4123" s="81">
        <v>0</v>
      </c>
      <c r="DM4123" s="81">
        <v>0</v>
      </c>
      <c r="DN4123" s="81">
        <v>0</v>
      </c>
      <c r="DO4123" s="81">
        <v>0</v>
      </c>
      <c r="DP4123" s="81">
        <v>0</v>
      </c>
      <c r="DQ4123" s="81">
        <v>0</v>
      </c>
      <c r="DR4123" s="81">
        <v>0</v>
      </c>
      <c r="DS4123" s="81">
        <v>0</v>
      </c>
      <c r="DT4123" s="81">
        <v>0</v>
      </c>
      <c r="DU4123" s="81">
        <v>0</v>
      </c>
      <c r="DV4123" s="81">
        <v>3.1574997341583878E-5</v>
      </c>
      <c r="DW4123" s="81">
        <v>3.1574997341583878E-5</v>
      </c>
      <c r="GE4123" s="81" t="s">
        <v>449</v>
      </c>
      <c r="GF4123" s="81" t="s">
        <v>155</v>
      </c>
      <c r="GG4123" s="81" t="s">
        <v>482</v>
      </c>
      <c r="GH4123" s="81" t="s">
        <v>459</v>
      </c>
      <c r="GI4123" s="81">
        <v>2024</v>
      </c>
      <c r="GJ4123" s="81" t="s">
        <v>201</v>
      </c>
      <c r="GK4123" s="81">
        <v>0.71896016785809969</v>
      </c>
      <c r="GL4123" s="81">
        <v>33.521456999999998</v>
      </c>
      <c r="GM4123" s="81">
        <v>2024</v>
      </c>
      <c r="GN4123" s="81" t="s">
        <v>173</v>
      </c>
      <c r="GO4123" s="81">
        <v>1.1148832299820636E-2</v>
      </c>
      <c r="GP4123" s="81">
        <v>10</v>
      </c>
      <c r="GQ4123" s="81">
        <v>0</v>
      </c>
      <c r="GR4123" s="81" t="s">
        <v>448</v>
      </c>
      <c r="GS4123" s="81">
        <v>1.1148832299820636E-2</v>
      </c>
      <c r="GT4123" s="81">
        <v>8.0155663417008482E-3</v>
      </c>
      <c r="GU4123" s="81">
        <v>1.1148832299820636E-2</v>
      </c>
      <c r="GV4123" s="81">
        <v>8.0155663417008482E-3</v>
      </c>
      <c r="GW4123" s="81">
        <v>1.1148832299820636E-2</v>
      </c>
      <c r="GX4123" s="81">
        <v>8.0155663417008482E-3</v>
      </c>
      <c r="GY4123" s="81">
        <v>1.1148832299820636E-2</v>
      </c>
      <c r="GZ4123" s="81">
        <v>8.0155663417008482E-3</v>
      </c>
    </row>
    <row r="4124" spans="98:208" x14ac:dyDescent="0.25">
      <c r="CT4124" s="81" t="s">
        <v>155</v>
      </c>
      <c r="CU4124" s="81" t="s">
        <v>479</v>
      </c>
      <c r="CV4124" s="81" t="s">
        <v>452</v>
      </c>
      <c r="CW4124" s="81">
        <v>2020</v>
      </c>
      <c r="CX4124" s="81">
        <v>0</v>
      </c>
      <c r="CY4124" s="81">
        <v>0</v>
      </c>
      <c r="CZ4124" s="81">
        <v>0</v>
      </c>
      <c r="DA4124" s="81">
        <v>0</v>
      </c>
      <c r="DB4124" s="81">
        <v>5.2405583313015427</v>
      </c>
      <c r="DC4124" s="81">
        <v>0.69641821681222937</v>
      </c>
      <c r="DD4124" s="81">
        <v>2.9419641522810198</v>
      </c>
      <c r="DE4124" s="81">
        <v>1.602175962208287</v>
      </c>
      <c r="DF4124" s="81">
        <v>7.7642499097796734E-3</v>
      </c>
      <c r="DG4124" s="81">
        <v>0</v>
      </c>
      <c r="DH4124" s="81">
        <v>0</v>
      </c>
      <c r="DI4124" s="81">
        <v>0</v>
      </c>
      <c r="DJ4124" s="81">
        <v>5.523449111239292E-5</v>
      </c>
      <c r="DL4124" s="81">
        <v>0</v>
      </c>
      <c r="DM4124" s="81">
        <v>4.2885439263612288E-7</v>
      </c>
      <c r="DN4124" s="81">
        <v>4.2885439263612288E-7</v>
      </c>
      <c r="DO4124" s="81">
        <v>0</v>
      </c>
      <c r="DP4124" s="81">
        <v>0</v>
      </c>
      <c r="DQ4124" s="81">
        <v>0</v>
      </c>
      <c r="DR4124" s="81">
        <v>0</v>
      </c>
      <c r="DS4124" s="81">
        <v>0</v>
      </c>
      <c r="DT4124" s="81">
        <v>0</v>
      </c>
      <c r="DU4124" s="81">
        <v>0</v>
      </c>
      <c r="DV4124" s="81">
        <v>0</v>
      </c>
      <c r="DW4124" s="81">
        <v>0</v>
      </c>
      <c r="GE4124" s="81" t="s">
        <v>449</v>
      </c>
      <c r="GF4124" s="81" t="s">
        <v>155</v>
      </c>
      <c r="GG4124" s="81" t="s">
        <v>482</v>
      </c>
      <c r="GH4124" s="81" t="s">
        <v>459</v>
      </c>
      <c r="GI4124" s="81">
        <v>2025</v>
      </c>
      <c r="GJ4124" s="81" t="s">
        <v>201</v>
      </c>
      <c r="GK4124" s="81">
        <v>0.71896016785809969</v>
      </c>
      <c r="GL4124" s="81">
        <v>33.521456999999998</v>
      </c>
      <c r="GM4124" s="81">
        <v>2025</v>
      </c>
      <c r="GN4124" s="81" t="s">
        <v>173</v>
      </c>
      <c r="GO4124" s="81">
        <v>1.1148832299820636E-2</v>
      </c>
      <c r="GP4124" s="81">
        <v>10</v>
      </c>
      <c r="GQ4124" s="81">
        <v>0</v>
      </c>
      <c r="GR4124" s="81" t="s">
        <v>448</v>
      </c>
      <c r="GS4124" s="81">
        <v>1.1148832299820636E-2</v>
      </c>
      <c r="GT4124" s="81">
        <v>8.0155663417008482E-3</v>
      </c>
      <c r="GU4124" s="81">
        <v>1.1148832299820636E-2</v>
      </c>
      <c r="GV4124" s="81">
        <v>8.0155663417008482E-3</v>
      </c>
      <c r="GW4124" s="81">
        <v>1.1148832299820636E-2</v>
      </c>
      <c r="GX4124" s="81">
        <v>8.0155663417008482E-3</v>
      </c>
      <c r="GY4124" s="81">
        <v>1.1148832299820636E-2</v>
      </c>
      <c r="GZ4124" s="81">
        <v>8.0155663417008482E-3</v>
      </c>
    </row>
    <row r="4125" spans="98:208" x14ac:dyDescent="0.25">
      <c r="CT4125" s="81" t="s">
        <v>155</v>
      </c>
      <c r="CU4125" s="81" t="s">
        <v>479</v>
      </c>
      <c r="CV4125" s="81" t="s">
        <v>452</v>
      </c>
      <c r="CW4125" s="81">
        <v>2021</v>
      </c>
      <c r="CX4125" s="81">
        <v>0</v>
      </c>
      <c r="CY4125" s="81">
        <v>0</v>
      </c>
      <c r="CZ4125" s="81">
        <v>0</v>
      </c>
      <c r="DA4125" s="81">
        <v>0</v>
      </c>
      <c r="DB4125" s="81">
        <v>5.2405583313015427</v>
      </c>
      <c r="DC4125" s="81">
        <v>0.69641821681222937</v>
      </c>
      <c r="DD4125" s="81">
        <v>2.9419641522810198</v>
      </c>
      <c r="DE4125" s="81">
        <v>1.602175962208287</v>
      </c>
      <c r="DF4125" s="81">
        <v>7.7642499097796734E-3</v>
      </c>
      <c r="DG4125" s="81">
        <v>7.7642499097796734E-3</v>
      </c>
      <c r="DH4125" s="81">
        <v>0</v>
      </c>
      <c r="DI4125" s="81">
        <v>0</v>
      </c>
      <c r="DJ4125" s="81">
        <v>5.523449111239292E-5</v>
      </c>
      <c r="DL4125" s="81">
        <v>0</v>
      </c>
      <c r="DM4125" s="81">
        <v>4.2885439263612288E-7</v>
      </c>
      <c r="DN4125" s="81">
        <v>4.2885439263612288E-7</v>
      </c>
      <c r="DO4125" s="81">
        <v>0</v>
      </c>
      <c r="DP4125" s="81">
        <v>4.2885439263612288E-7</v>
      </c>
      <c r="DQ4125" s="81">
        <v>4.2885439263612288E-7</v>
      </c>
      <c r="DR4125" s="81">
        <v>0</v>
      </c>
      <c r="DS4125" s="81">
        <v>0</v>
      </c>
      <c r="DT4125" s="81">
        <v>0</v>
      </c>
      <c r="DU4125" s="81">
        <v>0</v>
      </c>
      <c r="DV4125" s="81">
        <v>0</v>
      </c>
      <c r="DW4125" s="81">
        <v>0</v>
      </c>
      <c r="GE4125" s="81" t="s">
        <v>449</v>
      </c>
      <c r="GF4125" s="81" t="s">
        <v>155</v>
      </c>
      <c r="GG4125" s="81" t="s">
        <v>482</v>
      </c>
      <c r="GH4125" s="81" t="s">
        <v>459</v>
      </c>
      <c r="GI4125" s="81">
        <v>2026</v>
      </c>
      <c r="GJ4125" s="81" t="s">
        <v>201</v>
      </c>
      <c r="GK4125" s="81">
        <v>0.71896016785809969</v>
      </c>
      <c r="GL4125" s="81">
        <v>33.521456999999998</v>
      </c>
      <c r="GM4125" s="81">
        <v>2026</v>
      </c>
      <c r="GN4125" s="81" t="s">
        <v>173</v>
      </c>
      <c r="GO4125" s="81">
        <v>1.1148832299820636E-2</v>
      </c>
      <c r="GP4125" s="81">
        <v>10</v>
      </c>
      <c r="GQ4125" s="81">
        <v>0</v>
      </c>
      <c r="GR4125" s="81" t="s">
        <v>448</v>
      </c>
      <c r="GS4125" s="81">
        <v>1.1148832299820636E-2</v>
      </c>
      <c r="GT4125" s="81">
        <v>8.0155663417008482E-3</v>
      </c>
      <c r="GU4125" s="81">
        <v>1.1148832299820636E-2</v>
      </c>
      <c r="GV4125" s="81">
        <v>8.0155663417008482E-3</v>
      </c>
      <c r="GW4125" s="81">
        <v>1.1148832299820636E-2</v>
      </c>
      <c r="GX4125" s="81">
        <v>8.0155663417008482E-3</v>
      </c>
      <c r="GY4125" s="81">
        <v>1.1148832299820636E-2</v>
      </c>
      <c r="GZ4125" s="81">
        <v>8.0155663417008482E-3</v>
      </c>
    </row>
    <row r="4126" spans="98:208" x14ac:dyDescent="0.25">
      <c r="CT4126" s="81" t="s">
        <v>155</v>
      </c>
      <c r="CU4126" s="81" t="s">
        <v>479</v>
      </c>
      <c r="CV4126" s="81" t="s">
        <v>452</v>
      </c>
      <c r="CW4126" s="81">
        <v>2022</v>
      </c>
      <c r="CX4126" s="81">
        <v>0</v>
      </c>
      <c r="CY4126" s="81">
        <v>0</v>
      </c>
      <c r="CZ4126" s="81">
        <v>0</v>
      </c>
      <c r="DA4126" s="81">
        <v>0</v>
      </c>
      <c r="DB4126" s="81">
        <v>5.2405583313015427</v>
      </c>
      <c r="DC4126" s="81">
        <v>0.69641821681222937</v>
      </c>
      <c r="DD4126" s="81">
        <v>2.9419641522810198</v>
      </c>
      <c r="DE4126" s="81">
        <v>1.602175962208287</v>
      </c>
      <c r="DF4126" s="81">
        <v>7.7642499097796734E-3</v>
      </c>
      <c r="DG4126" s="81">
        <v>7.7642499097796734E-3</v>
      </c>
      <c r="DH4126" s="81">
        <v>7.7642499097796734E-3</v>
      </c>
      <c r="DI4126" s="81">
        <v>0</v>
      </c>
      <c r="DJ4126" s="81">
        <v>5.523449111239292E-5</v>
      </c>
      <c r="DL4126" s="81">
        <v>0</v>
      </c>
      <c r="DM4126" s="81">
        <v>4.2885439263612288E-7</v>
      </c>
      <c r="DN4126" s="81">
        <v>4.2885439263612288E-7</v>
      </c>
      <c r="DO4126" s="81">
        <v>0</v>
      </c>
      <c r="DP4126" s="81">
        <v>4.2885439263612288E-7</v>
      </c>
      <c r="DQ4126" s="81">
        <v>4.2885439263612288E-7</v>
      </c>
      <c r="DR4126" s="81">
        <v>0</v>
      </c>
      <c r="DS4126" s="81">
        <v>4.2885439263612288E-7</v>
      </c>
      <c r="DT4126" s="81">
        <v>4.2885439263612288E-7</v>
      </c>
      <c r="DU4126" s="81">
        <v>0</v>
      </c>
      <c r="DV4126" s="81">
        <v>0</v>
      </c>
      <c r="DW4126" s="81">
        <v>0</v>
      </c>
      <c r="GE4126" s="81" t="s">
        <v>449</v>
      </c>
      <c r="GF4126" s="81" t="s">
        <v>155</v>
      </c>
      <c r="GG4126" s="81" t="s">
        <v>482</v>
      </c>
      <c r="GH4126" s="81" t="s">
        <v>459</v>
      </c>
      <c r="GI4126" s="81">
        <v>2027</v>
      </c>
      <c r="GJ4126" s="81" t="s">
        <v>201</v>
      </c>
      <c r="GK4126" s="81">
        <v>0.71896016785809969</v>
      </c>
      <c r="GL4126" s="81">
        <v>33.521456999999998</v>
      </c>
      <c r="GM4126" s="81">
        <v>2027</v>
      </c>
      <c r="GN4126" s="81" t="s">
        <v>173</v>
      </c>
      <c r="GO4126" s="81">
        <v>1.1148832299820636E-2</v>
      </c>
      <c r="GP4126" s="81">
        <v>10</v>
      </c>
      <c r="GQ4126" s="81">
        <v>0</v>
      </c>
      <c r="GR4126" s="81" t="s">
        <v>448</v>
      </c>
      <c r="GS4126" s="81">
        <v>1.1148832299820636E-2</v>
      </c>
      <c r="GT4126" s="81">
        <v>8.0155663417008482E-3</v>
      </c>
      <c r="GU4126" s="81">
        <v>1.1148832299820636E-2</v>
      </c>
      <c r="GV4126" s="81">
        <v>8.0155663417008482E-3</v>
      </c>
      <c r="GW4126" s="81">
        <v>1.1148832299820636E-2</v>
      </c>
      <c r="GX4126" s="81">
        <v>8.0155663417008482E-3</v>
      </c>
      <c r="GY4126" s="81">
        <v>1.1148832299820636E-2</v>
      </c>
      <c r="GZ4126" s="81">
        <v>8.0155663417008482E-3</v>
      </c>
    </row>
    <row r="4127" spans="98:208" x14ac:dyDescent="0.25">
      <c r="CT4127" s="81" t="s">
        <v>155</v>
      </c>
      <c r="CU4127" s="81" t="s">
        <v>479</v>
      </c>
      <c r="CV4127" s="81" t="s">
        <v>452</v>
      </c>
      <c r="CW4127" s="81">
        <v>2023</v>
      </c>
      <c r="CX4127" s="81">
        <v>0</v>
      </c>
      <c r="CY4127" s="81">
        <v>0</v>
      </c>
      <c r="CZ4127" s="81">
        <v>0</v>
      </c>
      <c r="DA4127" s="81">
        <v>0</v>
      </c>
      <c r="DB4127" s="81">
        <v>5.4750346070077702</v>
      </c>
      <c r="DC4127" s="81">
        <v>0.71896016785821037</v>
      </c>
      <c r="DD4127" s="81">
        <v>3.0714971986151078</v>
      </c>
      <c r="DE4127" s="81">
        <v>1.684577240534445</v>
      </c>
      <c r="DF4127" s="81">
        <v>8.0155663417020816E-3</v>
      </c>
      <c r="DG4127" s="81">
        <v>8.0155663417020816E-3</v>
      </c>
      <c r="DH4127" s="81">
        <v>8.0155663417020816E-3</v>
      </c>
      <c r="DI4127" s="81">
        <v>8.0155663417020816E-3</v>
      </c>
      <c r="DJ4127" s="81">
        <v>5.523449111239292E-5</v>
      </c>
      <c r="DL4127" s="81">
        <v>0</v>
      </c>
      <c r="DM4127" s="81">
        <v>4.4273572786153946E-7</v>
      </c>
      <c r="DN4127" s="81">
        <v>4.4273572786153946E-7</v>
      </c>
      <c r="DO4127" s="81">
        <v>0</v>
      </c>
      <c r="DP4127" s="81">
        <v>4.4273572786153946E-7</v>
      </c>
      <c r="DQ4127" s="81">
        <v>4.4273572786153946E-7</v>
      </c>
      <c r="DR4127" s="81">
        <v>0</v>
      </c>
      <c r="DS4127" s="81">
        <v>4.4273572786153946E-7</v>
      </c>
      <c r="DT4127" s="81">
        <v>4.4273572786153946E-7</v>
      </c>
      <c r="DU4127" s="81">
        <v>0</v>
      </c>
      <c r="DV4127" s="81">
        <v>4.4273572786153946E-7</v>
      </c>
      <c r="DW4127" s="81">
        <v>4.4273572786153946E-7</v>
      </c>
      <c r="GE4127" s="81" t="s">
        <v>449</v>
      </c>
      <c r="GF4127" s="81" t="s">
        <v>155</v>
      </c>
      <c r="GG4127" s="81" t="s">
        <v>482</v>
      </c>
      <c r="GH4127" s="81" t="s">
        <v>459</v>
      </c>
      <c r="GI4127" s="81">
        <v>2028</v>
      </c>
      <c r="GJ4127" s="81" t="s">
        <v>201</v>
      </c>
      <c r="GK4127" s="81">
        <v>0.74733835430380757</v>
      </c>
      <c r="GL4127" s="81">
        <v>33.521456999999998</v>
      </c>
      <c r="GM4127" s="81">
        <v>2028</v>
      </c>
      <c r="GN4127" s="81" t="s">
        <v>173</v>
      </c>
      <c r="GO4127" s="81">
        <v>1.1148832299820636E-2</v>
      </c>
      <c r="GP4127" s="81">
        <v>10</v>
      </c>
      <c r="GQ4127" s="81">
        <v>0</v>
      </c>
      <c r="GR4127" s="81" t="s">
        <v>448</v>
      </c>
      <c r="GS4127" s="81">
        <v>1.1148832299820636E-2</v>
      </c>
      <c r="GT4127" s="81">
        <v>8.3319499833570884E-3</v>
      </c>
      <c r="GU4127" s="81">
        <v>1.1148832299820636E-2</v>
      </c>
      <c r="GV4127" s="81">
        <v>8.3319499833570884E-3</v>
      </c>
      <c r="GW4127" s="81">
        <v>1.1148832299820636E-2</v>
      </c>
      <c r="GX4127" s="81">
        <v>8.3319499833570884E-3</v>
      </c>
      <c r="GY4127" s="81">
        <v>1.1148832299820636E-2</v>
      </c>
      <c r="GZ4127" s="81">
        <v>8.3319499833570884E-3</v>
      </c>
    </row>
    <row r="4128" spans="98:208" x14ac:dyDescent="0.25">
      <c r="CT4128" s="81" t="s">
        <v>155</v>
      </c>
      <c r="CU4128" s="81" t="s">
        <v>479</v>
      </c>
      <c r="CV4128" s="81" t="s">
        <v>452</v>
      </c>
      <c r="CW4128" s="81">
        <v>2024</v>
      </c>
      <c r="CX4128" s="81">
        <v>0</v>
      </c>
      <c r="CY4128" s="81">
        <v>0</v>
      </c>
      <c r="CZ4128" s="81">
        <v>0</v>
      </c>
      <c r="DA4128" s="81">
        <v>0</v>
      </c>
      <c r="DB4128" s="81">
        <v>5.4750346070077702</v>
      </c>
      <c r="DC4128" s="81">
        <v>0.71896016785821037</v>
      </c>
      <c r="DD4128" s="81">
        <v>3.0714971986151078</v>
      </c>
      <c r="DE4128" s="81">
        <v>1.684577240534445</v>
      </c>
      <c r="DF4128" s="81">
        <v>8.0155663417020816E-3</v>
      </c>
      <c r="DG4128" s="81">
        <v>8.0155663417020816E-3</v>
      </c>
      <c r="DH4128" s="81">
        <v>8.0155663417020816E-3</v>
      </c>
      <c r="DI4128" s="81">
        <v>8.0155663417020816E-3</v>
      </c>
      <c r="DJ4128" s="81">
        <v>5.523449111239292E-5</v>
      </c>
      <c r="DL4128" s="81">
        <v>0</v>
      </c>
      <c r="DM4128" s="81">
        <v>4.4273572786153946E-7</v>
      </c>
      <c r="DN4128" s="81">
        <v>4.4273572786153946E-7</v>
      </c>
      <c r="DO4128" s="81">
        <v>0</v>
      </c>
      <c r="DP4128" s="81">
        <v>4.4273572786153946E-7</v>
      </c>
      <c r="DQ4128" s="81">
        <v>4.4273572786153946E-7</v>
      </c>
      <c r="DR4128" s="81">
        <v>0</v>
      </c>
      <c r="DS4128" s="81">
        <v>4.4273572786153946E-7</v>
      </c>
      <c r="DT4128" s="81">
        <v>4.4273572786153946E-7</v>
      </c>
      <c r="DU4128" s="81">
        <v>0</v>
      </c>
      <c r="DV4128" s="81">
        <v>4.4273572786153946E-7</v>
      </c>
      <c r="DW4128" s="81">
        <v>4.4273572786153946E-7</v>
      </c>
      <c r="GE4128" s="81" t="s">
        <v>449</v>
      </c>
      <c r="GF4128" s="81" t="s">
        <v>155</v>
      </c>
      <c r="GG4128" s="81" t="s">
        <v>482</v>
      </c>
      <c r="GH4128" s="81" t="s">
        <v>459</v>
      </c>
      <c r="GI4128" s="81">
        <v>2029</v>
      </c>
      <c r="GJ4128" s="81" t="s">
        <v>201</v>
      </c>
      <c r="GK4128" s="81">
        <v>0.74733835430380757</v>
      </c>
      <c r="GL4128" s="81">
        <v>33.521456999999998</v>
      </c>
      <c r="GM4128" s="81">
        <v>2029</v>
      </c>
      <c r="GN4128" s="81" t="s">
        <v>173</v>
      </c>
      <c r="GO4128" s="81">
        <v>1.1148832299820636E-2</v>
      </c>
      <c r="GP4128" s="81">
        <v>10</v>
      </c>
      <c r="GQ4128" s="81">
        <v>0</v>
      </c>
      <c r="GR4128" s="81" t="s">
        <v>448</v>
      </c>
      <c r="GS4128" s="81">
        <v>1.1148832299820636E-2</v>
      </c>
      <c r="GT4128" s="81">
        <v>8.3319499833570884E-3</v>
      </c>
      <c r="GU4128" s="81">
        <v>1.1148832299820636E-2</v>
      </c>
      <c r="GV4128" s="81">
        <v>8.3319499833570884E-3</v>
      </c>
      <c r="GW4128" s="81">
        <v>1.1148832299820636E-2</v>
      </c>
      <c r="GX4128" s="81">
        <v>8.3319499833570884E-3</v>
      </c>
      <c r="GY4128" s="81">
        <v>1.1148832299820636E-2</v>
      </c>
      <c r="GZ4128" s="81">
        <v>8.3319499833570884E-3</v>
      </c>
    </row>
    <row r="4129" spans="98:208" x14ac:dyDescent="0.25">
      <c r="CT4129" s="81" t="s">
        <v>155</v>
      </c>
      <c r="CU4129" s="81" t="s">
        <v>479</v>
      </c>
      <c r="CV4129" s="81" t="s">
        <v>452</v>
      </c>
      <c r="CW4129" s="81">
        <v>2025</v>
      </c>
      <c r="CX4129" s="81">
        <v>0</v>
      </c>
      <c r="CY4129" s="81">
        <v>0</v>
      </c>
      <c r="CZ4129" s="81">
        <v>0</v>
      </c>
      <c r="DA4129" s="81">
        <v>0</v>
      </c>
      <c r="DB4129" s="81">
        <v>5.4750346070077702</v>
      </c>
      <c r="DC4129" s="81">
        <v>0.71896016785821037</v>
      </c>
      <c r="DD4129" s="81">
        <v>3.0714971986151078</v>
      </c>
      <c r="DE4129" s="81">
        <v>1.684577240534445</v>
      </c>
      <c r="DF4129" s="81">
        <v>8.0155663417020816E-3</v>
      </c>
      <c r="DG4129" s="81">
        <v>8.0155663417020816E-3</v>
      </c>
      <c r="DH4129" s="81">
        <v>8.0155663417020816E-3</v>
      </c>
      <c r="DI4129" s="81">
        <v>8.0155663417020816E-3</v>
      </c>
      <c r="DJ4129" s="81">
        <v>5.523449111239292E-5</v>
      </c>
      <c r="DL4129" s="81">
        <v>0</v>
      </c>
      <c r="DM4129" s="81">
        <v>4.4273572786153946E-7</v>
      </c>
      <c r="DN4129" s="81">
        <v>4.4273572786153946E-7</v>
      </c>
      <c r="DO4129" s="81">
        <v>0</v>
      </c>
      <c r="DP4129" s="81">
        <v>4.4273572786153946E-7</v>
      </c>
      <c r="DQ4129" s="81">
        <v>4.4273572786153946E-7</v>
      </c>
      <c r="DR4129" s="81">
        <v>0</v>
      </c>
      <c r="DS4129" s="81">
        <v>4.4273572786153946E-7</v>
      </c>
      <c r="DT4129" s="81">
        <v>4.4273572786153946E-7</v>
      </c>
      <c r="DU4129" s="81">
        <v>0</v>
      </c>
      <c r="DV4129" s="81">
        <v>4.4273572786153946E-7</v>
      </c>
      <c r="DW4129" s="81">
        <v>4.4273572786153946E-7</v>
      </c>
      <c r="GE4129" s="81" t="s">
        <v>449</v>
      </c>
      <c r="GF4129" s="81" t="s">
        <v>155</v>
      </c>
      <c r="GG4129" s="81" t="s">
        <v>482</v>
      </c>
      <c r="GH4129" s="81" t="s">
        <v>459</v>
      </c>
      <c r="GI4129" s="81">
        <v>2030</v>
      </c>
      <c r="GJ4129" s="81" t="s">
        <v>201</v>
      </c>
      <c r="GK4129" s="81">
        <v>0.74733835430380757</v>
      </c>
      <c r="GL4129" s="81">
        <v>33.521456999999998</v>
      </c>
      <c r="GM4129" s="81">
        <v>2030</v>
      </c>
      <c r="GN4129" s="81" t="s">
        <v>173</v>
      </c>
      <c r="GO4129" s="81">
        <v>1.1148832299820636E-2</v>
      </c>
      <c r="GP4129" s="81">
        <v>10</v>
      </c>
      <c r="GQ4129" s="81">
        <v>0</v>
      </c>
      <c r="GR4129" s="81" t="s">
        <v>448</v>
      </c>
      <c r="GS4129" s="81">
        <v>0</v>
      </c>
      <c r="GT4129" s="81">
        <v>0</v>
      </c>
      <c r="GU4129" s="81">
        <v>1.1148832299820636E-2</v>
      </c>
      <c r="GV4129" s="81">
        <v>8.3319499833570884E-3</v>
      </c>
      <c r="GW4129" s="81">
        <v>1.1148832299820636E-2</v>
      </c>
      <c r="GX4129" s="81">
        <v>8.3319499833570884E-3</v>
      </c>
      <c r="GY4129" s="81">
        <v>1.1148832299820636E-2</v>
      </c>
      <c r="GZ4129" s="81">
        <v>8.3319499833570884E-3</v>
      </c>
    </row>
    <row r="4130" spans="98:208" x14ac:dyDescent="0.25">
      <c r="CT4130" s="81" t="s">
        <v>155</v>
      </c>
      <c r="CU4130" s="81" t="s">
        <v>479</v>
      </c>
      <c r="CV4130" s="81" t="s">
        <v>452</v>
      </c>
      <c r="CW4130" s="81">
        <v>2026</v>
      </c>
      <c r="CX4130" s="81">
        <v>0</v>
      </c>
      <c r="CY4130" s="81">
        <v>0</v>
      </c>
      <c r="CZ4130" s="81">
        <v>0</v>
      </c>
      <c r="DA4130" s="81">
        <v>0</v>
      </c>
      <c r="DB4130" s="81">
        <v>5.4750346070077702</v>
      </c>
      <c r="DC4130" s="81">
        <v>0.71896016785821037</v>
      </c>
      <c r="DD4130" s="81">
        <v>3.0714971986151078</v>
      </c>
      <c r="DE4130" s="81">
        <v>1.684577240534445</v>
      </c>
      <c r="DF4130" s="81">
        <v>8.0155663417020816E-3</v>
      </c>
      <c r="DG4130" s="81">
        <v>8.0155663417020816E-3</v>
      </c>
      <c r="DH4130" s="81">
        <v>8.0155663417020816E-3</v>
      </c>
      <c r="DI4130" s="81">
        <v>8.0155663417020816E-3</v>
      </c>
      <c r="DJ4130" s="81">
        <v>5.523449111239292E-5</v>
      </c>
      <c r="DL4130" s="81">
        <v>0</v>
      </c>
      <c r="DM4130" s="81">
        <v>4.4273572786153946E-7</v>
      </c>
      <c r="DN4130" s="81">
        <v>4.4273572786153946E-7</v>
      </c>
      <c r="DO4130" s="81">
        <v>0</v>
      </c>
      <c r="DP4130" s="81">
        <v>4.4273572786153946E-7</v>
      </c>
      <c r="DQ4130" s="81">
        <v>4.4273572786153946E-7</v>
      </c>
      <c r="DR4130" s="81">
        <v>0</v>
      </c>
      <c r="DS4130" s="81">
        <v>4.4273572786153946E-7</v>
      </c>
      <c r="DT4130" s="81">
        <v>4.4273572786153946E-7</v>
      </c>
      <c r="DU4130" s="81">
        <v>0</v>
      </c>
      <c r="DV4130" s="81">
        <v>4.4273572786153946E-7</v>
      </c>
      <c r="DW4130" s="81">
        <v>4.4273572786153946E-7</v>
      </c>
      <c r="GE4130" s="81" t="s">
        <v>449</v>
      </c>
      <c r="GF4130" s="81" t="s">
        <v>155</v>
      </c>
      <c r="GG4130" s="81" t="s">
        <v>482</v>
      </c>
      <c r="GH4130" s="81" t="s">
        <v>459</v>
      </c>
      <c r="GI4130" s="81">
        <v>2031</v>
      </c>
      <c r="GJ4130" s="81" t="s">
        <v>201</v>
      </c>
      <c r="GK4130" s="81">
        <v>0.74733835430380757</v>
      </c>
      <c r="GL4130" s="81">
        <v>33.521456999999998</v>
      </c>
      <c r="GM4130" s="81">
        <v>2031</v>
      </c>
      <c r="GN4130" s="81" t="s">
        <v>173</v>
      </c>
      <c r="GO4130" s="81">
        <v>1.1148832299820636E-2</v>
      </c>
      <c r="GP4130" s="81">
        <v>10</v>
      </c>
      <c r="GQ4130" s="81">
        <v>0</v>
      </c>
      <c r="GR4130" s="81" t="s">
        <v>448</v>
      </c>
      <c r="GS4130" s="81">
        <v>0</v>
      </c>
      <c r="GT4130" s="81">
        <v>0</v>
      </c>
      <c r="GU4130" s="81">
        <v>0</v>
      </c>
      <c r="GV4130" s="81">
        <v>0</v>
      </c>
      <c r="GW4130" s="81">
        <v>1.1148832299820636E-2</v>
      </c>
      <c r="GX4130" s="81">
        <v>8.3319499833570884E-3</v>
      </c>
      <c r="GY4130" s="81">
        <v>1.1148832299820636E-2</v>
      </c>
      <c r="GZ4130" s="81">
        <v>8.3319499833570884E-3</v>
      </c>
    </row>
    <row r="4131" spans="98:208" x14ac:dyDescent="0.25">
      <c r="CT4131" s="81" t="s">
        <v>155</v>
      </c>
      <c r="CU4131" s="81" t="s">
        <v>479</v>
      </c>
      <c r="CV4131" s="81" t="s">
        <v>452</v>
      </c>
      <c r="CW4131" s="81">
        <v>2027</v>
      </c>
      <c r="CX4131" s="81">
        <v>0</v>
      </c>
      <c r="CY4131" s="81">
        <v>0</v>
      </c>
      <c r="CZ4131" s="81">
        <v>0</v>
      </c>
      <c r="DA4131" s="81">
        <v>0</v>
      </c>
      <c r="DB4131" s="81">
        <v>5.4750346070077702</v>
      </c>
      <c r="DC4131" s="81">
        <v>0.71896016785821037</v>
      </c>
      <c r="DD4131" s="81">
        <v>3.0714971986151078</v>
      </c>
      <c r="DE4131" s="81">
        <v>1.684577240534445</v>
      </c>
      <c r="DF4131" s="81">
        <v>8.0155663417020816E-3</v>
      </c>
      <c r="DG4131" s="81">
        <v>8.0155663417020816E-3</v>
      </c>
      <c r="DH4131" s="81">
        <v>8.0155663417020816E-3</v>
      </c>
      <c r="DI4131" s="81">
        <v>8.0155663417020816E-3</v>
      </c>
      <c r="DJ4131" s="81">
        <v>5.523449111239292E-5</v>
      </c>
      <c r="DL4131" s="81">
        <v>0</v>
      </c>
      <c r="DM4131" s="81">
        <v>4.4273572786153946E-7</v>
      </c>
      <c r="DN4131" s="81">
        <v>4.4273572786153946E-7</v>
      </c>
      <c r="DO4131" s="81">
        <v>0</v>
      </c>
      <c r="DP4131" s="81">
        <v>4.4273572786153946E-7</v>
      </c>
      <c r="DQ4131" s="81">
        <v>4.4273572786153946E-7</v>
      </c>
      <c r="DR4131" s="81">
        <v>0</v>
      </c>
      <c r="DS4131" s="81">
        <v>4.4273572786153946E-7</v>
      </c>
      <c r="DT4131" s="81">
        <v>4.4273572786153946E-7</v>
      </c>
      <c r="DU4131" s="81">
        <v>0</v>
      </c>
      <c r="DV4131" s="81">
        <v>4.4273572786153946E-7</v>
      </c>
      <c r="DW4131" s="81">
        <v>4.4273572786153946E-7</v>
      </c>
      <c r="GE4131" s="81" t="s">
        <v>449</v>
      </c>
      <c r="GF4131" s="81" t="s">
        <v>155</v>
      </c>
      <c r="GG4131" s="81" t="s">
        <v>482</v>
      </c>
      <c r="GH4131" s="81" t="s">
        <v>459</v>
      </c>
      <c r="GI4131" s="81">
        <v>2032</v>
      </c>
      <c r="GJ4131" s="81" t="s">
        <v>201</v>
      </c>
      <c r="GK4131" s="81">
        <v>0.74733835430380757</v>
      </c>
      <c r="GL4131" s="81">
        <v>33.521456999999998</v>
      </c>
      <c r="GM4131" s="81">
        <v>2032</v>
      </c>
      <c r="GN4131" s="81" t="s">
        <v>173</v>
      </c>
      <c r="GO4131" s="81">
        <v>1.1148832299820636E-2</v>
      </c>
      <c r="GP4131" s="81">
        <v>10</v>
      </c>
      <c r="GQ4131" s="81">
        <v>0</v>
      </c>
      <c r="GR4131" s="81" t="s">
        <v>448</v>
      </c>
      <c r="GS4131" s="81">
        <v>0</v>
      </c>
      <c r="GT4131" s="81">
        <v>0</v>
      </c>
      <c r="GU4131" s="81">
        <v>0</v>
      </c>
      <c r="GV4131" s="81">
        <v>0</v>
      </c>
      <c r="GW4131" s="81">
        <v>0</v>
      </c>
      <c r="GX4131" s="81">
        <v>0</v>
      </c>
      <c r="GY4131" s="81">
        <v>1.1148832299820636E-2</v>
      </c>
      <c r="GZ4131" s="81">
        <v>8.3319499833570884E-3</v>
      </c>
    </row>
    <row r="4132" spans="98:208" x14ac:dyDescent="0.25">
      <c r="CT4132" s="81" t="s">
        <v>155</v>
      </c>
      <c r="CU4132" s="81" t="s">
        <v>479</v>
      </c>
      <c r="CV4132" s="81" t="s">
        <v>452</v>
      </c>
      <c r="CW4132" s="81">
        <v>2028</v>
      </c>
      <c r="CX4132" s="81">
        <v>0</v>
      </c>
      <c r="CY4132" s="81">
        <v>0</v>
      </c>
      <c r="CZ4132" s="81">
        <v>0</v>
      </c>
      <c r="DA4132" s="81">
        <v>0</v>
      </c>
      <c r="DB4132" s="81">
        <v>5.7770153400784618</v>
      </c>
      <c r="DC4132" s="81">
        <v>0.74733835430388784</v>
      </c>
      <c r="DD4132" s="81">
        <v>3.2379513401017239</v>
      </c>
      <c r="DE4132" s="81">
        <v>1.7917256456728441</v>
      </c>
      <c r="DF4132" s="81">
        <v>8.3319499833579835E-3</v>
      </c>
      <c r="DG4132" s="81">
        <v>8.3319499833579835E-3</v>
      </c>
      <c r="DH4132" s="81">
        <v>8.3319499833579835E-3</v>
      </c>
      <c r="DI4132" s="81">
        <v>8.3319499833579835E-3</v>
      </c>
      <c r="DJ4132" s="81">
        <v>5.523449111239292E-5</v>
      </c>
      <c r="DL4132" s="81">
        <v>0</v>
      </c>
      <c r="DM4132" s="81">
        <v>4.6021101730468887E-7</v>
      </c>
      <c r="DN4132" s="81">
        <v>4.6021101730468887E-7</v>
      </c>
      <c r="DO4132" s="81">
        <v>0</v>
      </c>
      <c r="DP4132" s="81">
        <v>4.6021101730468887E-7</v>
      </c>
      <c r="DQ4132" s="81">
        <v>4.6021101730468887E-7</v>
      </c>
      <c r="DR4132" s="81">
        <v>0</v>
      </c>
      <c r="DS4132" s="81">
        <v>4.6021101730468887E-7</v>
      </c>
      <c r="DT4132" s="81">
        <v>4.6021101730468887E-7</v>
      </c>
      <c r="DU4132" s="81">
        <v>0</v>
      </c>
      <c r="DV4132" s="81">
        <v>4.6021101730468887E-7</v>
      </c>
      <c r="DW4132" s="81">
        <v>4.6021101730468887E-7</v>
      </c>
      <c r="GE4132" s="81" t="s">
        <v>449</v>
      </c>
      <c r="GF4132" s="81" t="s">
        <v>155</v>
      </c>
      <c r="GG4132" s="81" t="s">
        <v>482</v>
      </c>
      <c r="GH4132" s="81" t="s">
        <v>460</v>
      </c>
      <c r="GI4132" s="81">
        <v>2021</v>
      </c>
      <c r="GJ4132" s="81" t="s">
        <v>201</v>
      </c>
      <c r="GK4132" s="81">
        <v>3.6425060683954132E-2</v>
      </c>
      <c r="GL4132" s="81">
        <v>33.521456999999998</v>
      </c>
      <c r="GM4132" s="81">
        <v>2021</v>
      </c>
      <c r="GN4132" s="81" t="s">
        <v>173</v>
      </c>
      <c r="GO4132" s="81">
        <v>1.1148832299820636E-2</v>
      </c>
      <c r="GP4132" s="81">
        <v>10</v>
      </c>
      <c r="GQ4132" s="81">
        <v>0</v>
      </c>
      <c r="GR4132" s="81" t="s">
        <v>448</v>
      </c>
      <c r="GS4132" s="81">
        <v>1.1148832299820636E-2</v>
      </c>
      <c r="GT4132" s="81">
        <v>4.0609689307619459E-4</v>
      </c>
      <c r="GU4132" s="81">
        <v>1.1148832299820636E-2</v>
      </c>
      <c r="GV4132" s="81">
        <v>4.0609689307619459E-4</v>
      </c>
      <c r="GW4132" s="81">
        <v>0</v>
      </c>
      <c r="GX4132" s="81">
        <v>0</v>
      </c>
      <c r="GY4132" s="81">
        <v>0</v>
      </c>
      <c r="GZ4132" s="81">
        <v>0</v>
      </c>
    </row>
    <row r="4133" spans="98:208" x14ac:dyDescent="0.25">
      <c r="CT4133" s="81" t="s">
        <v>155</v>
      </c>
      <c r="CU4133" s="81" t="s">
        <v>479</v>
      </c>
      <c r="CV4133" s="81" t="s">
        <v>452</v>
      </c>
      <c r="CW4133" s="81">
        <v>2029</v>
      </c>
      <c r="CX4133" s="81">
        <v>0</v>
      </c>
      <c r="CY4133" s="81">
        <v>0</v>
      </c>
      <c r="CZ4133" s="81">
        <v>0</v>
      </c>
      <c r="DA4133" s="81">
        <v>0</v>
      </c>
      <c r="DB4133" s="81">
        <v>5.7770153400784618</v>
      </c>
      <c r="DC4133" s="81">
        <v>0.74733835430388784</v>
      </c>
      <c r="DD4133" s="81">
        <v>3.2379513401017239</v>
      </c>
      <c r="DE4133" s="81">
        <v>1.7917256456728441</v>
      </c>
      <c r="DF4133" s="81">
        <v>8.3319499833579835E-3</v>
      </c>
      <c r="DG4133" s="81">
        <v>8.3319499833579835E-3</v>
      </c>
      <c r="DH4133" s="81">
        <v>8.3319499833579835E-3</v>
      </c>
      <c r="DI4133" s="81">
        <v>8.3319499833579835E-3</v>
      </c>
      <c r="DJ4133" s="81">
        <v>5.523449111239292E-5</v>
      </c>
      <c r="DL4133" s="81">
        <v>0</v>
      </c>
      <c r="DM4133" s="81">
        <v>4.6021101730468887E-7</v>
      </c>
      <c r="DN4133" s="81">
        <v>4.6021101730468887E-7</v>
      </c>
      <c r="DO4133" s="81">
        <v>0</v>
      </c>
      <c r="DP4133" s="81">
        <v>4.6021101730468887E-7</v>
      </c>
      <c r="DQ4133" s="81">
        <v>4.6021101730468887E-7</v>
      </c>
      <c r="DR4133" s="81">
        <v>0</v>
      </c>
      <c r="DS4133" s="81">
        <v>4.6021101730468887E-7</v>
      </c>
      <c r="DT4133" s="81">
        <v>4.6021101730468887E-7</v>
      </c>
      <c r="DU4133" s="81">
        <v>0</v>
      </c>
      <c r="DV4133" s="81">
        <v>4.6021101730468887E-7</v>
      </c>
      <c r="DW4133" s="81">
        <v>4.6021101730468887E-7</v>
      </c>
      <c r="GE4133" s="81" t="s">
        <v>449</v>
      </c>
      <c r="GF4133" s="81" t="s">
        <v>155</v>
      </c>
      <c r="GG4133" s="81" t="s">
        <v>482</v>
      </c>
      <c r="GH4133" s="81" t="s">
        <v>460</v>
      </c>
      <c r="GI4133" s="81">
        <v>2022</v>
      </c>
      <c r="GJ4133" s="81" t="s">
        <v>201</v>
      </c>
      <c r="GK4133" s="81">
        <v>3.6425060683954132E-2</v>
      </c>
      <c r="GL4133" s="81">
        <v>33.521456999999998</v>
      </c>
      <c r="GM4133" s="81">
        <v>2022</v>
      </c>
      <c r="GN4133" s="81" t="s">
        <v>173</v>
      </c>
      <c r="GO4133" s="81">
        <v>1.1148832299820636E-2</v>
      </c>
      <c r="GP4133" s="81">
        <v>10</v>
      </c>
      <c r="GQ4133" s="81">
        <v>0</v>
      </c>
      <c r="GR4133" s="81" t="s">
        <v>448</v>
      </c>
      <c r="GS4133" s="81">
        <v>1.1148832299820636E-2</v>
      </c>
      <c r="GT4133" s="81">
        <v>4.0609689307619459E-4</v>
      </c>
      <c r="GU4133" s="81">
        <v>1.1148832299820636E-2</v>
      </c>
      <c r="GV4133" s="81">
        <v>4.0609689307619459E-4</v>
      </c>
      <c r="GW4133" s="81">
        <v>1.1148832299820636E-2</v>
      </c>
      <c r="GX4133" s="81">
        <v>4.0609689307619459E-4</v>
      </c>
      <c r="GY4133" s="81">
        <v>0</v>
      </c>
      <c r="GZ4133" s="81">
        <v>0</v>
      </c>
    </row>
    <row r="4134" spans="98:208" x14ac:dyDescent="0.25">
      <c r="CT4134" s="81" t="s">
        <v>155</v>
      </c>
      <c r="CU4134" s="81" t="s">
        <v>479</v>
      </c>
      <c r="CV4134" s="81" t="s">
        <v>452</v>
      </c>
      <c r="CW4134" s="81">
        <v>2030</v>
      </c>
      <c r="CX4134" s="81">
        <v>0</v>
      </c>
      <c r="CY4134" s="81">
        <v>0</v>
      </c>
      <c r="CZ4134" s="81">
        <v>0</v>
      </c>
      <c r="DA4134" s="81">
        <v>0</v>
      </c>
      <c r="DB4134" s="81">
        <v>5.7770153400784618</v>
      </c>
      <c r="DC4134" s="81">
        <v>0.74733835430388784</v>
      </c>
      <c r="DD4134" s="81">
        <v>3.2379513401017239</v>
      </c>
      <c r="DE4134" s="81">
        <v>1.7917256456728441</v>
      </c>
      <c r="DF4134" s="81">
        <v>0</v>
      </c>
      <c r="DG4134" s="81">
        <v>8.3319499833579835E-3</v>
      </c>
      <c r="DH4134" s="81">
        <v>8.3319499833579835E-3</v>
      </c>
      <c r="DI4134" s="81">
        <v>8.3319499833579835E-3</v>
      </c>
      <c r="DJ4134" s="81">
        <v>5.523449111239292E-5</v>
      </c>
      <c r="DL4134" s="81">
        <v>0</v>
      </c>
      <c r="DM4134" s="81">
        <v>0</v>
      </c>
      <c r="DN4134" s="81">
        <v>0</v>
      </c>
      <c r="DO4134" s="81">
        <v>0</v>
      </c>
      <c r="DP4134" s="81">
        <v>4.6021101730468887E-7</v>
      </c>
      <c r="DQ4134" s="81">
        <v>4.6021101730468887E-7</v>
      </c>
      <c r="DR4134" s="81">
        <v>0</v>
      </c>
      <c r="DS4134" s="81">
        <v>4.6021101730468887E-7</v>
      </c>
      <c r="DT4134" s="81">
        <v>4.6021101730468887E-7</v>
      </c>
      <c r="DU4134" s="81">
        <v>0</v>
      </c>
      <c r="DV4134" s="81">
        <v>4.6021101730468887E-7</v>
      </c>
      <c r="DW4134" s="81">
        <v>4.6021101730468887E-7</v>
      </c>
      <c r="GE4134" s="81" t="s">
        <v>449</v>
      </c>
      <c r="GF4134" s="81" t="s">
        <v>155</v>
      </c>
      <c r="GG4134" s="81" t="s">
        <v>482</v>
      </c>
      <c r="GH4134" s="81" t="s">
        <v>460</v>
      </c>
      <c r="GI4134" s="81">
        <v>2023</v>
      </c>
      <c r="GJ4134" s="81" t="s">
        <v>201</v>
      </c>
      <c r="GK4134" s="81">
        <v>3.7590224611390423E-2</v>
      </c>
      <c r="GL4134" s="81">
        <v>33.521456999999998</v>
      </c>
      <c r="GM4134" s="81">
        <v>2023</v>
      </c>
      <c r="GN4134" s="81" t="s">
        <v>173</v>
      </c>
      <c r="GO4134" s="81">
        <v>1.1148832299820636E-2</v>
      </c>
      <c r="GP4134" s="81">
        <v>10</v>
      </c>
      <c r="GQ4134" s="81">
        <v>0</v>
      </c>
      <c r="GR4134" s="81" t="s">
        <v>448</v>
      </c>
      <c r="GS4134" s="81">
        <v>1.1148832299820636E-2</v>
      </c>
      <c r="GT4134" s="81">
        <v>4.1908711030498217E-4</v>
      </c>
      <c r="GU4134" s="81">
        <v>1.1148832299820636E-2</v>
      </c>
      <c r="GV4134" s="81">
        <v>4.1908711030498217E-4</v>
      </c>
      <c r="GW4134" s="81">
        <v>1.1148832299820636E-2</v>
      </c>
      <c r="GX4134" s="81">
        <v>4.1908711030498217E-4</v>
      </c>
      <c r="GY4134" s="81">
        <v>1.1148832299820636E-2</v>
      </c>
      <c r="GZ4134" s="81">
        <v>4.1908711030498217E-4</v>
      </c>
    </row>
    <row r="4135" spans="98:208" x14ac:dyDescent="0.25">
      <c r="CT4135" s="81" t="s">
        <v>155</v>
      </c>
      <c r="CU4135" s="81" t="s">
        <v>479</v>
      </c>
      <c r="CV4135" s="81" t="s">
        <v>452</v>
      </c>
      <c r="CW4135" s="81">
        <v>2031</v>
      </c>
      <c r="CX4135" s="81">
        <v>0</v>
      </c>
      <c r="CY4135" s="81">
        <v>0</v>
      </c>
      <c r="CZ4135" s="81">
        <v>0</v>
      </c>
      <c r="DA4135" s="81">
        <v>0</v>
      </c>
      <c r="DB4135" s="81">
        <v>5.7770153400784618</v>
      </c>
      <c r="DC4135" s="81">
        <v>0.74733835430388784</v>
      </c>
      <c r="DD4135" s="81">
        <v>3.2379513401017239</v>
      </c>
      <c r="DE4135" s="81">
        <v>1.7917256456728441</v>
      </c>
      <c r="DF4135" s="81">
        <v>0</v>
      </c>
      <c r="DG4135" s="81">
        <v>0</v>
      </c>
      <c r="DH4135" s="81">
        <v>8.3319499833579835E-3</v>
      </c>
      <c r="DI4135" s="81">
        <v>8.3319499833579835E-3</v>
      </c>
      <c r="DJ4135" s="81">
        <v>5.523449111239292E-5</v>
      </c>
      <c r="DL4135" s="81">
        <v>0</v>
      </c>
      <c r="DM4135" s="81">
        <v>0</v>
      </c>
      <c r="DN4135" s="81">
        <v>0</v>
      </c>
      <c r="DO4135" s="81">
        <v>0</v>
      </c>
      <c r="DP4135" s="81">
        <v>0</v>
      </c>
      <c r="DQ4135" s="81">
        <v>0</v>
      </c>
      <c r="DR4135" s="81">
        <v>0</v>
      </c>
      <c r="DS4135" s="81">
        <v>4.6021101730468887E-7</v>
      </c>
      <c r="DT4135" s="81">
        <v>4.6021101730468887E-7</v>
      </c>
      <c r="DU4135" s="81">
        <v>0</v>
      </c>
      <c r="DV4135" s="81">
        <v>4.6021101730468887E-7</v>
      </c>
      <c r="DW4135" s="81">
        <v>4.6021101730468887E-7</v>
      </c>
      <c r="GE4135" s="81" t="s">
        <v>449</v>
      </c>
      <c r="GF4135" s="81" t="s">
        <v>155</v>
      </c>
      <c r="GG4135" s="81" t="s">
        <v>482</v>
      </c>
      <c r="GH4135" s="81" t="s">
        <v>460</v>
      </c>
      <c r="GI4135" s="81">
        <v>2024</v>
      </c>
      <c r="GJ4135" s="81" t="s">
        <v>201</v>
      </c>
      <c r="GK4135" s="81">
        <v>3.7590224611390423E-2</v>
      </c>
      <c r="GL4135" s="81">
        <v>33.521456999999998</v>
      </c>
      <c r="GM4135" s="81">
        <v>2024</v>
      </c>
      <c r="GN4135" s="81" t="s">
        <v>173</v>
      </c>
      <c r="GO4135" s="81">
        <v>1.1148832299820636E-2</v>
      </c>
      <c r="GP4135" s="81">
        <v>10</v>
      </c>
      <c r="GQ4135" s="81">
        <v>0</v>
      </c>
      <c r="GR4135" s="81" t="s">
        <v>448</v>
      </c>
      <c r="GS4135" s="81">
        <v>1.1148832299820636E-2</v>
      </c>
      <c r="GT4135" s="81">
        <v>4.1908711030498217E-4</v>
      </c>
      <c r="GU4135" s="81">
        <v>1.1148832299820636E-2</v>
      </c>
      <c r="GV4135" s="81">
        <v>4.1908711030498217E-4</v>
      </c>
      <c r="GW4135" s="81">
        <v>1.1148832299820636E-2</v>
      </c>
      <c r="GX4135" s="81">
        <v>4.1908711030498217E-4</v>
      </c>
      <c r="GY4135" s="81">
        <v>1.1148832299820636E-2</v>
      </c>
      <c r="GZ4135" s="81">
        <v>4.1908711030498217E-4</v>
      </c>
    </row>
    <row r="4136" spans="98:208" x14ac:dyDescent="0.25">
      <c r="CT4136" s="81" t="s">
        <v>155</v>
      </c>
      <c r="CU4136" s="81" t="s">
        <v>479</v>
      </c>
      <c r="CV4136" s="81" t="s">
        <v>452</v>
      </c>
      <c r="CW4136" s="81">
        <v>2032</v>
      </c>
      <c r="CX4136" s="81">
        <v>0</v>
      </c>
      <c r="CY4136" s="81">
        <v>0</v>
      </c>
      <c r="CZ4136" s="81">
        <v>0</v>
      </c>
      <c r="DA4136" s="81">
        <v>0</v>
      </c>
      <c r="DB4136" s="81">
        <v>5.7770153400784618</v>
      </c>
      <c r="DC4136" s="81">
        <v>0.74733835430388784</v>
      </c>
      <c r="DD4136" s="81">
        <v>3.2379513401017239</v>
      </c>
      <c r="DE4136" s="81">
        <v>1.7917256456728441</v>
      </c>
      <c r="DF4136" s="81">
        <v>0</v>
      </c>
      <c r="DG4136" s="81">
        <v>0</v>
      </c>
      <c r="DH4136" s="81">
        <v>0</v>
      </c>
      <c r="DI4136" s="81">
        <v>8.3319499833579835E-3</v>
      </c>
      <c r="DJ4136" s="81">
        <v>5.523449111239292E-5</v>
      </c>
      <c r="DL4136" s="81">
        <v>0</v>
      </c>
      <c r="DM4136" s="81">
        <v>0</v>
      </c>
      <c r="DN4136" s="81">
        <v>0</v>
      </c>
      <c r="DO4136" s="81">
        <v>0</v>
      </c>
      <c r="DP4136" s="81">
        <v>0</v>
      </c>
      <c r="DQ4136" s="81">
        <v>0</v>
      </c>
      <c r="DR4136" s="81">
        <v>0</v>
      </c>
      <c r="DS4136" s="81">
        <v>0</v>
      </c>
      <c r="DT4136" s="81">
        <v>0</v>
      </c>
      <c r="DU4136" s="81">
        <v>0</v>
      </c>
      <c r="DV4136" s="81">
        <v>4.6021101730468887E-7</v>
      </c>
      <c r="DW4136" s="81">
        <v>4.6021101730468887E-7</v>
      </c>
      <c r="GE4136" s="81" t="s">
        <v>449</v>
      </c>
      <c r="GF4136" s="81" t="s">
        <v>155</v>
      </c>
      <c r="GG4136" s="81" t="s">
        <v>482</v>
      </c>
      <c r="GH4136" s="81" t="s">
        <v>460</v>
      </c>
      <c r="GI4136" s="81">
        <v>2025</v>
      </c>
      <c r="GJ4136" s="81" t="s">
        <v>201</v>
      </c>
      <c r="GK4136" s="81">
        <v>3.7590224611390423E-2</v>
      </c>
      <c r="GL4136" s="81">
        <v>33.521456999999998</v>
      </c>
      <c r="GM4136" s="81">
        <v>2025</v>
      </c>
      <c r="GN4136" s="81" t="s">
        <v>173</v>
      </c>
      <c r="GO4136" s="81">
        <v>1.1148832299820636E-2</v>
      </c>
      <c r="GP4136" s="81">
        <v>10</v>
      </c>
      <c r="GQ4136" s="81">
        <v>0</v>
      </c>
      <c r="GR4136" s="81" t="s">
        <v>448</v>
      </c>
      <c r="GS4136" s="81">
        <v>1.1148832299820636E-2</v>
      </c>
      <c r="GT4136" s="81">
        <v>4.1908711030498217E-4</v>
      </c>
      <c r="GU4136" s="81">
        <v>1.1148832299820636E-2</v>
      </c>
      <c r="GV4136" s="81">
        <v>4.1908711030498217E-4</v>
      </c>
      <c r="GW4136" s="81">
        <v>1.1148832299820636E-2</v>
      </c>
      <c r="GX4136" s="81">
        <v>4.1908711030498217E-4</v>
      </c>
      <c r="GY4136" s="81">
        <v>1.1148832299820636E-2</v>
      </c>
      <c r="GZ4136" s="81">
        <v>4.1908711030498217E-4</v>
      </c>
    </row>
    <row r="4137" spans="98:208" x14ac:dyDescent="0.25">
      <c r="CT4137" s="81" t="s">
        <v>155</v>
      </c>
      <c r="CU4137" s="81" t="s">
        <v>479</v>
      </c>
      <c r="CV4137" s="81" t="s">
        <v>453</v>
      </c>
      <c r="CW4137" s="81">
        <v>2020</v>
      </c>
      <c r="CX4137" s="81">
        <v>0</v>
      </c>
      <c r="CY4137" s="81">
        <v>0</v>
      </c>
      <c r="CZ4137" s="81">
        <v>0</v>
      </c>
      <c r="DA4137" s="81">
        <v>0</v>
      </c>
      <c r="DB4137" s="81">
        <v>7.7900575334948166E-2</v>
      </c>
      <c r="DC4137" s="81">
        <v>3.6425060683954423E-2</v>
      </c>
      <c r="DD4137" s="81">
        <v>1.5808724525430461E-3</v>
      </c>
      <c r="DE4137" s="81">
        <v>3.9894642198450722E-2</v>
      </c>
      <c r="DF4137" s="81">
        <v>4.0609689307619784E-4</v>
      </c>
      <c r="DG4137" s="81">
        <v>0</v>
      </c>
      <c r="DH4137" s="81">
        <v>0</v>
      </c>
      <c r="DI4137" s="81">
        <v>0</v>
      </c>
      <c r="DJ4137" s="81">
        <v>8.6930622081725633E-4</v>
      </c>
      <c r="DL4137" s="81">
        <v>0</v>
      </c>
      <c r="DM4137" s="81">
        <v>3.5302255540569895E-7</v>
      </c>
      <c r="DN4137" s="81">
        <v>3.5302255540569895E-7</v>
      </c>
      <c r="DO4137" s="81">
        <v>0</v>
      </c>
      <c r="DP4137" s="81">
        <v>0</v>
      </c>
      <c r="DQ4137" s="81">
        <v>0</v>
      </c>
      <c r="DR4137" s="81">
        <v>0</v>
      </c>
      <c r="DS4137" s="81">
        <v>0</v>
      </c>
      <c r="DT4137" s="81">
        <v>0</v>
      </c>
      <c r="DU4137" s="81">
        <v>0</v>
      </c>
      <c r="DV4137" s="81">
        <v>0</v>
      </c>
      <c r="DW4137" s="81">
        <v>0</v>
      </c>
      <c r="GE4137" s="81" t="s">
        <v>449</v>
      </c>
      <c r="GF4137" s="81" t="s">
        <v>155</v>
      </c>
      <c r="GG4137" s="81" t="s">
        <v>482</v>
      </c>
      <c r="GH4137" s="81" t="s">
        <v>460</v>
      </c>
      <c r="GI4137" s="81">
        <v>2026</v>
      </c>
      <c r="GJ4137" s="81" t="s">
        <v>201</v>
      </c>
      <c r="GK4137" s="81">
        <v>3.7590224611390423E-2</v>
      </c>
      <c r="GL4137" s="81">
        <v>33.521456999999998</v>
      </c>
      <c r="GM4137" s="81">
        <v>2026</v>
      </c>
      <c r="GN4137" s="81" t="s">
        <v>173</v>
      </c>
      <c r="GO4137" s="81">
        <v>1.1148832299820636E-2</v>
      </c>
      <c r="GP4137" s="81">
        <v>10</v>
      </c>
      <c r="GQ4137" s="81">
        <v>0</v>
      </c>
      <c r="GR4137" s="81" t="s">
        <v>448</v>
      </c>
      <c r="GS4137" s="81">
        <v>1.1148832299820636E-2</v>
      </c>
      <c r="GT4137" s="81">
        <v>4.1908711030498217E-4</v>
      </c>
      <c r="GU4137" s="81">
        <v>1.1148832299820636E-2</v>
      </c>
      <c r="GV4137" s="81">
        <v>4.1908711030498217E-4</v>
      </c>
      <c r="GW4137" s="81">
        <v>1.1148832299820636E-2</v>
      </c>
      <c r="GX4137" s="81">
        <v>4.1908711030498217E-4</v>
      </c>
      <c r="GY4137" s="81">
        <v>1.1148832299820636E-2</v>
      </c>
      <c r="GZ4137" s="81">
        <v>4.1908711030498217E-4</v>
      </c>
    </row>
    <row r="4138" spans="98:208" x14ac:dyDescent="0.25">
      <c r="CT4138" s="81" t="s">
        <v>155</v>
      </c>
      <c r="CU4138" s="81" t="s">
        <v>479</v>
      </c>
      <c r="CV4138" s="81" t="s">
        <v>453</v>
      </c>
      <c r="CW4138" s="81">
        <v>2021</v>
      </c>
      <c r="CX4138" s="81">
        <v>0</v>
      </c>
      <c r="CY4138" s="81">
        <v>0</v>
      </c>
      <c r="CZ4138" s="81">
        <v>0</v>
      </c>
      <c r="DA4138" s="81">
        <v>0</v>
      </c>
      <c r="DB4138" s="81">
        <v>7.7900575334948166E-2</v>
      </c>
      <c r="DC4138" s="81">
        <v>3.6425060683954423E-2</v>
      </c>
      <c r="DD4138" s="81">
        <v>1.5808724525430461E-3</v>
      </c>
      <c r="DE4138" s="81">
        <v>3.9894642198450722E-2</v>
      </c>
      <c r="DF4138" s="81">
        <v>4.0609689307619784E-4</v>
      </c>
      <c r="DG4138" s="81">
        <v>4.0609689307619784E-4</v>
      </c>
      <c r="DH4138" s="81">
        <v>0</v>
      </c>
      <c r="DI4138" s="81">
        <v>0</v>
      </c>
      <c r="DJ4138" s="81">
        <v>8.6930622081725633E-4</v>
      </c>
      <c r="DL4138" s="81">
        <v>0</v>
      </c>
      <c r="DM4138" s="81">
        <v>3.5302255540569895E-7</v>
      </c>
      <c r="DN4138" s="81">
        <v>3.5302255540569895E-7</v>
      </c>
      <c r="DO4138" s="81">
        <v>0</v>
      </c>
      <c r="DP4138" s="81">
        <v>3.5302255540569895E-7</v>
      </c>
      <c r="DQ4138" s="81">
        <v>3.5302255540569895E-7</v>
      </c>
      <c r="DR4138" s="81">
        <v>0</v>
      </c>
      <c r="DS4138" s="81">
        <v>0</v>
      </c>
      <c r="DT4138" s="81">
        <v>0</v>
      </c>
      <c r="DU4138" s="81">
        <v>0</v>
      </c>
      <c r="DV4138" s="81">
        <v>0</v>
      </c>
      <c r="DW4138" s="81">
        <v>0</v>
      </c>
      <c r="GE4138" s="81" t="s">
        <v>449</v>
      </c>
      <c r="GF4138" s="81" t="s">
        <v>155</v>
      </c>
      <c r="GG4138" s="81" t="s">
        <v>482</v>
      </c>
      <c r="GH4138" s="81" t="s">
        <v>460</v>
      </c>
      <c r="GI4138" s="81">
        <v>2027</v>
      </c>
      <c r="GJ4138" s="81" t="s">
        <v>201</v>
      </c>
      <c r="GK4138" s="81">
        <v>3.7590224611390423E-2</v>
      </c>
      <c r="GL4138" s="81">
        <v>33.521456999999998</v>
      </c>
      <c r="GM4138" s="81">
        <v>2027</v>
      </c>
      <c r="GN4138" s="81" t="s">
        <v>173</v>
      </c>
      <c r="GO4138" s="81">
        <v>1.1148832299820636E-2</v>
      </c>
      <c r="GP4138" s="81">
        <v>10</v>
      </c>
      <c r="GQ4138" s="81">
        <v>0</v>
      </c>
      <c r="GR4138" s="81" t="s">
        <v>448</v>
      </c>
      <c r="GS4138" s="81">
        <v>1.1148832299820636E-2</v>
      </c>
      <c r="GT4138" s="81">
        <v>4.1908711030498217E-4</v>
      </c>
      <c r="GU4138" s="81">
        <v>1.1148832299820636E-2</v>
      </c>
      <c r="GV4138" s="81">
        <v>4.1908711030498217E-4</v>
      </c>
      <c r="GW4138" s="81">
        <v>1.1148832299820636E-2</v>
      </c>
      <c r="GX4138" s="81">
        <v>4.1908711030498217E-4</v>
      </c>
      <c r="GY4138" s="81">
        <v>1.1148832299820636E-2</v>
      </c>
      <c r="GZ4138" s="81">
        <v>4.1908711030498217E-4</v>
      </c>
    </row>
    <row r="4139" spans="98:208" x14ac:dyDescent="0.25">
      <c r="CT4139" s="81" t="s">
        <v>155</v>
      </c>
      <c r="CU4139" s="81" t="s">
        <v>479</v>
      </c>
      <c r="CV4139" s="81" t="s">
        <v>453</v>
      </c>
      <c r="CW4139" s="81">
        <v>2022</v>
      </c>
      <c r="CX4139" s="81">
        <v>0</v>
      </c>
      <c r="CY4139" s="81">
        <v>0</v>
      </c>
      <c r="CZ4139" s="81">
        <v>0</v>
      </c>
      <c r="DA4139" s="81">
        <v>0</v>
      </c>
      <c r="DB4139" s="81">
        <v>7.7900575334948166E-2</v>
      </c>
      <c r="DC4139" s="81">
        <v>3.6425060683954423E-2</v>
      </c>
      <c r="DD4139" s="81">
        <v>1.5808724525430461E-3</v>
      </c>
      <c r="DE4139" s="81">
        <v>3.9894642198450722E-2</v>
      </c>
      <c r="DF4139" s="81">
        <v>4.0609689307619784E-4</v>
      </c>
      <c r="DG4139" s="81">
        <v>4.0609689307619784E-4</v>
      </c>
      <c r="DH4139" s="81">
        <v>4.0609689307619784E-4</v>
      </c>
      <c r="DI4139" s="81">
        <v>0</v>
      </c>
      <c r="DJ4139" s="81">
        <v>8.6930622081725633E-4</v>
      </c>
      <c r="DL4139" s="81">
        <v>0</v>
      </c>
      <c r="DM4139" s="81">
        <v>3.5302255540569895E-7</v>
      </c>
      <c r="DN4139" s="81">
        <v>3.5302255540569895E-7</v>
      </c>
      <c r="DO4139" s="81">
        <v>0</v>
      </c>
      <c r="DP4139" s="81">
        <v>3.5302255540569895E-7</v>
      </c>
      <c r="DQ4139" s="81">
        <v>3.5302255540569895E-7</v>
      </c>
      <c r="DR4139" s="81">
        <v>0</v>
      </c>
      <c r="DS4139" s="81">
        <v>3.5302255540569895E-7</v>
      </c>
      <c r="DT4139" s="81">
        <v>3.5302255540569895E-7</v>
      </c>
      <c r="DU4139" s="81">
        <v>0</v>
      </c>
      <c r="DV4139" s="81">
        <v>0</v>
      </c>
      <c r="DW4139" s="81">
        <v>0</v>
      </c>
      <c r="GE4139" s="81" t="s">
        <v>449</v>
      </c>
      <c r="GF4139" s="81" t="s">
        <v>155</v>
      </c>
      <c r="GG4139" s="81" t="s">
        <v>482</v>
      </c>
      <c r="GH4139" s="81" t="s">
        <v>460</v>
      </c>
      <c r="GI4139" s="81">
        <v>2028</v>
      </c>
      <c r="GJ4139" s="81" t="s">
        <v>201</v>
      </c>
      <c r="GK4139" s="81">
        <v>3.9055083184885438E-2</v>
      </c>
      <c r="GL4139" s="81">
        <v>33.521456999999998</v>
      </c>
      <c r="GM4139" s="81">
        <v>2028</v>
      </c>
      <c r="GN4139" s="81" t="s">
        <v>173</v>
      </c>
      <c r="GO4139" s="81">
        <v>1.1148832299820636E-2</v>
      </c>
      <c r="GP4139" s="81">
        <v>10</v>
      </c>
      <c r="GQ4139" s="81">
        <v>0</v>
      </c>
      <c r="GR4139" s="81" t="s">
        <v>448</v>
      </c>
      <c r="GS4139" s="81">
        <v>1.1148832299820636E-2</v>
      </c>
      <c r="GT4139" s="81">
        <v>4.3541857288383257E-4</v>
      </c>
      <c r="GU4139" s="81">
        <v>1.1148832299820636E-2</v>
      </c>
      <c r="GV4139" s="81">
        <v>4.3541857288383257E-4</v>
      </c>
      <c r="GW4139" s="81">
        <v>1.1148832299820636E-2</v>
      </c>
      <c r="GX4139" s="81">
        <v>4.3541857288383257E-4</v>
      </c>
      <c r="GY4139" s="81">
        <v>1.1148832299820636E-2</v>
      </c>
      <c r="GZ4139" s="81">
        <v>4.3541857288383257E-4</v>
      </c>
    </row>
    <row r="4140" spans="98:208" x14ac:dyDescent="0.25">
      <c r="CT4140" s="81" t="s">
        <v>155</v>
      </c>
      <c r="CU4140" s="81" t="s">
        <v>479</v>
      </c>
      <c r="CV4140" s="81" t="s">
        <v>453</v>
      </c>
      <c r="CW4140" s="81">
        <v>2023</v>
      </c>
      <c r="CX4140" s="81">
        <v>0</v>
      </c>
      <c r="CY4140" s="81">
        <v>0</v>
      </c>
      <c r="CZ4140" s="81">
        <v>0</v>
      </c>
      <c r="DA4140" s="81">
        <v>0</v>
      </c>
      <c r="DB4140" s="81">
        <v>8.0408269036977204E-2</v>
      </c>
      <c r="DC4140" s="81">
        <v>3.7590224611390499E-2</v>
      </c>
      <c r="DD4140" s="81">
        <v>1.631433411568582E-3</v>
      </c>
      <c r="DE4140" s="81">
        <v>4.1186611014017722E-2</v>
      </c>
      <c r="DF4140" s="81">
        <v>4.1908711030498304E-4</v>
      </c>
      <c r="DG4140" s="81">
        <v>4.1908711030498304E-4</v>
      </c>
      <c r="DH4140" s="81">
        <v>4.1908711030498304E-4</v>
      </c>
      <c r="DI4140" s="81">
        <v>4.1908711030498304E-4</v>
      </c>
      <c r="DJ4140" s="81">
        <v>8.6930622081725633E-4</v>
      </c>
      <c r="DL4140" s="81">
        <v>0</v>
      </c>
      <c r="DM4140" s="81">
        <v>3.6431503205244945E-7</v>
      </c>
      <c r="DN4140" s="81">
        <v>3.6431503205244945E-7</v>
      </c>
      <c r="DO4140" s="81">
        <v>0</v>
      </c>
      <c r="DP4140" s="81">
        <v>3.6431503205244945E-7</v>
      </c>
      <c r="DQ4140" s="81">
        <v>3.6431503205244945E-7</v>
      </c>
      <c r="DR4140" s="81">
        <v>0</v>
      </c>
      <c r="DS4140" s="81">
        <v>3.6431503205244945E-7</v>
      </c>
      <c r="DT4140" s="81">
        <v>3.6431503205244945E-7</v>
      </c>
      <c r="DU4140" s="81">
        <v>0</v>
      </c>
      <c r="DV4140" s="81">
        <v>3.6431503205244945E-7</v>
      </c>
      <c r="DW4140" s="81">
        <v>3.6431503205244945E-7</v>
      </c>
      <c r="GE4140" s="81" t="s">
        <v>449</v>
      </c>
      <c r="GF4140" s="81" t="s">
        <v>155</v>
      </c>
      <c r="GG4140" s="81" t="s">
        <v>482</v>
      </c>
      <c r="GH4140" s="81" t="s">
        <v>460</v>
      </c>
      <c r="GI4140" s="81">
        <v>2029</v>
      </c>
      <c r="GJ4140" s="81" t="s">
        <v>201</v>
      </c>
      <c r="GK4140" s="81">
        <v>3.9055083184885438E-2</v>
      </c>
      <c r="GL4140" s="81">
        <v>33.521456999999998</v>
      </c>
      <c r="GM4140" s="81">
        <v>2029</v>
      </c>
      <c r="GN4140" s="81" t="s">
        <v>173</v>
      </c>
      <c r="GO4140" s="81">
        <v>1.1148832299820636E-2</v>
      </c>
      <c r="GP4140" s="81">
        <v>10</v>
      </c>
      <c r="GQ4140" s="81">
        <v>0</v>
      </c>
      <c r="GR4140" s="81" t="s">
        <v>448</v>
      </c>
      <c r="GS4140" s="81">
        <v>1.1148832299820636E-2</v>
      </c>
      <c r="GT4140" s="81">
        <v>4.3541857288383257E-4</v>
      </c>
      <c r="GU4140" s="81">
        <v>1.1148832299820636E-2</v>
      </c>
      <c r="GV4140" s="81">
        <v>4.3541857288383257E-4</v>
      </c>
      <c r="GW4140" s="81">
        <v>1.1148832299820636E-2</v>
      </c>
      <c r="GX4140" s="81">
        <v>4.3541857288383257E-4</v>
      </c>
      <c r="GY4140" s="81">
        <v>1.1148832299820636E-2</v>
      </c>
      <c r="GZ4140" s="81">
        <v>4.3541857288383257E-4</v>
      </c>
    </row>
    <row r="4141" spans="98:208" x14ac:dyDescent="0.25">
      <c r="CT4141" s="81" t="s">
        <v>155</v>
      </c>
      <c r="CU4141" s="81" t="s">
        <v>479</v>
      </c>
      <c r="CV4141" s="81" t="s">
        <v>453</v>
      </c>
      <c r="CW4141" s="81">
        <v>2024</v>
      </c>
      <c r="CX4141" s="81">
        <v>0</v>
      </c>
      <c r="CY4141" s="81">
        <v>0</v>
      </c>
      <c r="CZ4141" s="81">
        <v>0</v>
      </c>
      <c r="DA4141" s="81">
        <v>0</v>
      </c>
      <c r="DB4141" s="81">
        <v>8.0408269036977204E-2</v>
      </c>
      <c r="DC4141" s="81">
        <v>3.7590224611390499E-2</v>
      </c>
      <c r="DD4141" s="81">
        <v>1.631433411568582E-3</v>
      </c>
      <c r="DE4141" s="81">
        <v>4.1186611014017722E-2</v>
      </c>
      <c r="DF4141" s="81">
        <v>4.1908711030498304E-4</v>
      </c>
      <c r="DG4141" s="81">
        <v>4.1908711030498304E-4</v>
      </c>
      <c r="DH4141" s="81">
        <v>4.1908711030498304E-4</v>
      </c>
      <c r="DI4141" s="81">
        <v>4.1908711030498304E-4</v>
      </c>
      <c r="DJ4141" s="81">
        <v>8.6930622081725633E-4</v>
      </c>
      <c r="DL4141" s="81">
        <v>0</v>
      </c>
      <c r="DM4141" s="81">
        <v>3.6431503205244945E-7</v>
      </c>
      <c r="DN4141" s="81">
        <v>3.6431503205244945E-7</v>
      </c>
      <c r="DO4141" s="81">
        <v>0</v>
      </c>
      <c r="DP4141" s="81">
        <v>3.6431503205244945E-7</v>
      </c>
      <c r="DQ4141" s="81">
        <v>3.6431503205244945E-7</v>
      </c>
      <c r="DR4141" s="81">
        <v>0</v>
      </c>
      <c r="DS4141" s="81">
        <v>3.6431503205244945E-7</v>
      </c>
      <c r="DT4141" s="81">
        <v>3.6431503205244945E-7</v>
      </c>
      <c r="DU4141" s="81">
        <v>0</v>
      </c>
      <c r="DV4141" s="81">
        <v>3.6431503205244945E-7</v>
      </c>
      <c r="DW4141" s="81">
        <v>3.6431503205244945E-7</v>
      </c>
      <c r="GE4141" s="81" t="s">
        <v>449</v>
      </c>
      <c r="GF4141" s="81" t="s">
        <v>155</v>
      </c>
      <c r="GG4141" s="81" t="s">
        <v>482</v>
      </c>
      <c r="GH4141" s="81" t="s">
        <v>460</v>
      </c>
      <c r="GI4141" s="81">
        <v>2030</v>
      </c>
      <c r="GJ4141" s="81" t="s">
        <v>201</v>
      </c>
      <c r="GK4141" s="81">
        <v>3.9055083184885438E-2</v>
      </c>
      <c r="GL4141" s="81">
        <v>33.521456999999998</v>
      </c>
      <c r="GM4141" s="81">
        <v>2030</v>
      </c>
      <c r="GN4141" s="81" t="s">
        <v>173</v>
      </c>
      <c r="GO4141" s="81">
        <v>1.1148832299820636E-2</v>
      </c>
      <c r="GP4141" s="81">
        <v>10</v>
      </c>
      <c r="GQ4141" s="81">
        <v>0</v>
      </c>
      <c r="GR4141" s="81" t="s">
        <v>448</v>
      </c>
      <c r="GS4141" s="81">
        <v>0</v>
      </c>
      <c r="GT4141" s="81">
        <v>0</v>
      </c>
      <c r="GU4141" s="81">
        <v>1.1148832299820636E-2</v>
      </c>
      <c r="GV4141" s="81">
        <v>4.3541857288383257E-4</v>
      </c>
      <c r="GW4141" s="81">
        <v>1.1148832299820636E-2</v>
      </c>
      <c r="GX4141" s="81">
        <v>4.3541857288383257E-4</v>
      </c>
      <c r="GY4141" s="81">
        <v>1.1148832299820636E-2</v>
      </c>
      <c r="GZ4141" s="81">
        <v>4.3541857288383257E-4</v>
      </c>
    </row>
    <row r="4142" spans="98:208" x14ac:dyDescent="0.25">
      <c r="CT4142" s="81" t="s">
        <v>155</v>
      </c>
      <c r="CU4142" s="81" t="s">
        <v>479</v>
      </c>
      <c r="CV4142" s="81" t="s">
        <v>453</v>
      </c>
      <c r="CW4142" s="81">
        <v>2025</v>
      </c>
      <c r="CX4142" s="81">
        <v>0</v>
      </c>
      <c r="CY4142" s="81">
        <v>0</v>
      </c>
      <c r="CZ4142" s="81">
        <v>0</v>
      </c>
      <c r="DA4142" s="81">
        <v>0</v>
      </c>
      <c r="DB4142" s="81">
        <v>8.0408269036977204E-2</v>
      </c>
      <c r="DC4142" s="81">
        <v>3.7590224611390499E-2</v>
      </c>
      <c r="DD4142" s="81">
        <v>1.631433411568582E-3</v>
      </c>
      <c r="DE4142" s="81">
        <v>4.1186611014017722E-2</v>
      </c>
      <c r="DF4142" s="81">
        <v>4.1908711030498304E-4</v>
      </c>
      <c r="DG4142" s="81">
        <v>4.1908711030498304E-4</v>
      </c>
      <c r="DH4142" s="81">
        <v>4.1908711030498304E-4</v>
      </c>
      <c r="DI4142" s="81">
        <v>4.1908711030498304E-4</v>
      </c>
      <c r="DJ4142" s="81">
        <v>8.6930622081725633E-4</v>
      </c>
      <c r="DL4142" s="81">
        <v>0</v>
      </c>
      <c r="DM4142" s="81">
        <v>3.6431503205244945E-7</v>
      </c>
      <c r="DN4142" s="81">
        <v>3.6431503205244945E-7</v>
      </c>
      <c r="DO4142" s="81">
        <v>0</v>
      </c>
      <c r="DP4142" s="81">
        <v>3.6431503205244945E-7</v>
      </c>
      <c r="DQ4142" s="81">
        <v>3.6431503205244945E-7</v>
      </c>
      <c r="DR4142" s="81">
        <v>0</v>
      </c>
      <c r="DS4142" s="81">
        <v>3.6431503205244945E-7</v>
      </c>
      <c r="DT4142" s="81">
        <v>3.6431503205244945E-7</v>
      </c>
      <c r="DU4142" s="81">
        <v>0</v>
      </c>
      <c r="DV4142" s="81">
        <v>3.6431503205244945E-7</v>
      </c>
      <c r="DW4142" s="81">
        <v>3.6431503205244945E-7</v>
      </c>
      <c r="GE4142" s="81" t="s">
        <v>449</v>
      </c>
      <c r="GF4142" s="81" t="s">
        <v>155</v>
      </c>
      <c r="GG4142" s="81" t="s">
        <v>482</v>
      </c>
      <c r="GH4142" s="81" t="s">
        <v>460</v>
      </c>
      <c r="GI4142" s="81">
        <v>2031</v>
      </c>
      <c r="GJ4142" s="81" t="s">
        <v>201</v>
      </c>
      <c r="GK4142" s="81">
        <v>3.9055083184885438E-2</v>
      </c>
      <c r="GL4142" s="81">
        <v>33.521456999999998</v>
      </c>
      <c r="GM4142" s="81">
        <v>2031</v>
      </c>
      <c r="GN4142" s="81" t="s">
        <v>173</v>
      </c>
      <c r="GO4142" s="81">
        <v>1.1148832299820636E-2</v>
      </c>
      <c r="GP4142" s="81">
        <v>10</v>
      </c>
      <c r="GQ4142" s="81">
        <v>0</v>
      </c>
      <c r="GR4142" s="81" t="s">
        <v>448</v>
      </c>
      <c r="GS4142" s="81">
        <v>0</v>
      </c>
      <c r="GT4142" s="81">
        <v>0</v>
      </c>
      <c r="GU4142" s="81">
        <v>0</v>
      </c>
      <c r="GV4142" s="81">
        <v>0</v>
      </c>
      <c r="GW4142" s="81">
        <v>1.1148832299820636E-2</v>
      </c>
      <c r="GX4142" s="81">
        <v>4.3541857288383257E-4</v>
      </c>
      <c r="GY4142" s="81">
        <v>1.1148832299820636E-2</v>
      </c>
      <c r="GZ4142" s="81">
        <v>4.3541857288383257E-4</v>
      </c>
    </row>
    <row r="4143" spans="98:208" x14ac:dyDescent="0.25">
      <c r="CT4143" s="81" t="s">
        <v>155</v>
      </c>
      <c r="CU4143" s="81" t="s">
        <v>479</v>
      </c>
      <c r="CV4143" s="81" t="s">
        <v>453</v>
      </c>
      <c r="CW4143" s="81">
        <v>2026</v>
      </c>
      <c r="CX4143" s="81">
        <v>0</v>
      </c>
      <c r="CY4143" s="81">
        <v>0</v>
      </c>
      <c r="CZ4143" s="81">
        <v>0</v>
      </c>
      <c r="DA4143" s="81">
        <v>0</v>
      </c>
      <c r="DB4143" s="81">
        <v>8.0408269036977204E-2</v>
      </c>
      <c r="DC4143" s="81">
        <v>3.7590224611390499E-2</v>
      </c>
      <c r="DD4143" s="81">
        <v>1.631433411568582E-3</v>
      </c>
      <c r="DE4143" s="81">
        <v>4.1186611014017722E-2</v>
      </c>
      <c r="DF4143" s="81">
        <v>4.1908711030498304E-4</v>
      </c>
      <c r="DG4143" s="81">
        <v>4.1908711030498304E-4</v>
      </c>
      <c r="DH4143" s="81">
        <v>4.1908711030498304E-4</v>
      </c>
      <c r="DI4143" s="81">
        <v>4.1908711030498304E-4</v>
      </c>
      <c r="DJ4143" s="81">
        <v>8.6930622081725633E-4</v>
      </c>
      <c r="DL4143" s="81">
        <v>0</v>
      </c>
      <c r="DM4143" s="81">
        <v>3.6431503205244945E-7</v>
      </c>
      <c r="DN4143" s="81">
        <v>3.6431503205244945E-7</v>
      </c>
      <c r="DO4143" s="81">
        <v>0</v>
      </c>
      <c r="DP4143" s="81">
        <v>3.6431503205244945E-7</v>
      </c>
      <c r="DQ4143" s="81">
        <v>3.6431503205244945E-7</v>
      </c>
      <c r="DR4143" s="81">
        <v>0</v>
      </c>
      <c r="DS4143" s="81">
        <v>3.6431503205244945E-7</v>
      </c>
      <c r="DT4143" s="81">
        <v>3.6431503205244945E-7</v>
      </c>
      <c r="DU4143" s="81">
        <v>0</v>
      </c>
      <c r="DV4143" s="81">
        <v>3.6431503205244945E-7</v>
      </c>
      <c r="DW4143" s="81">
        <v>3.6431503205244945E-7</v>
      </c>
      <c r="GE4143" s="81" t="s">
        <v>449</v>
      </c>
      <c r="GF4143" s="81" t="s">
        <v>155</v>
      </c>
      <c r="GG4143" s="81" t="s">
        <v>482</v>
      </c>
      <c r="GH4143" s="81" t="s">
        <v>460</v>
      </c>
      <c r="GI4143" s="81">
        <v>2032</v>
      </c>
      <c r="GJ4143" s="81" t="s">
        <v>201</v>
      </c>
      <c r="GK4143" s="81">
        <v>3.9055083184885438E-2</v>
      </c>
      <c r="GL4143" s="81">
        <v>33.521456999999998</v>
      </c>
      <c r="GM4143" s="81">
        <v>2032</v>
      </c>
      <c r="GN4143" s="81" t="s">
        <v>173</v>
      </c>
      <c r="GO4143" s="81">
        <v>1.1148832299820636E-2</v>
      </c>
      <c r="GP4143" s="81">
        <v>10</v>
      </c>
      <c r="GQ4143" s="81">
        <v>0</v>
      </c>
      <c r="GR4143" s="81" t="s">
        <v>448</v>
      </c>
      <c r="GS4143" s="81">
        <v>0</v>
      </c>
      <c r="GT4143" s="81">
        <v>0</v>
      </c>
      <c r="GU4143" s="81">
        <v>0</v>
      </c>
      <c r="GV4143" s="81">
        <v>0</v>
      </c>
      <c r="GW4143" s="81">
        <v>0</v>
      </c>
      <c r="GX4143" s="81">
        <v>0</v>
      </c>
      <c r="GY4143" s="81">
        <v>1.1148832299820636E-2</v>
      </c>
      <c r="GZ4143" s="81">
        <v>4.3541857288383257E-4</v>
      </c>
    </row>
    <row r="4144" spans="98:208" x14ac:dyDescent="0.25">
      <c r="CT4144" s="81" t="s">
        <v>155</v>
      </c>
      <c r="CU4144" s="81" t="s">
        <v>479</v>
      </c>
      <c r="CV4144" s="81" t="s">
        <v>453</v>
      </c>
      <c r="CW4144" s="81">
        <v>2027</v>
      </c>
      <c r="CX4144" s="81">
        <v>0</v>
      </c>
      <c r="CY4144" s="81">
        <v>0</v>
      </c>
      <c r="CZ4144" s="81">
        <v>0</v>
      </c>
      <c r="DA4144" s="81">
        <v>0</v>
      </c>
      <c r="DB4144" s="81">
        <v>8.0408269036977204E-2</v>
      </c>
      <c r="DC4144" s="81">
        <v>3.7590224611390499E-2</v>
      </c>
      <c r="DD4144" s="81">
        <v>1.631433411568582E-3</v>
      </c>
      <c r="DE4144" s="81">
        <v>4.1186611014017722E-2</v>
      </c>
      <c r="DF4144" s="81">
        <v>4.1908711030498304E-4</v>
      </c>
      <c r="DG4144" s="81">
        <v>4.1908711030498304E-4</v>
      </c>
      <c r="DH4144" s="81">
        <v>4.1908711030498304E-4</v>
      </c>
      <c r="DI4144" s="81">
        <v>4.1908711030498304E-4</v>
      </c>
      <c r="DJ4144" s="81">
        <v>8.6930622081725633E-4</v>
      </c>
      <c r="DL4144" s="81">
        <v>0</v>
      </c>
      <c r="DM4144" s="81">
        <v>3.6431503205244945E-7</v>
      </c>
      <c r="DN4144" s="81">
        <v>3.6431503205244945E-7</v>
      </c>
      <c r="DO4144" s="81">
        <v>0</v>
      </c>
      <c r="DP4144" s="81">
        <v>3.6431503205244945E-7</v>
      </c>
      <c r="DQ4144" s="81">
        <v>3.6431503205244945E-7</v>
      </c>
      <c r="DR4144" s="81">
        <v>0</v>
      </c>
      <c r="DS4144" s="81">
        <v>3.6431503205244945E-7</v>
      </c>
      <c r="DT4144" s="81">
        <v>3.6431503205244945E-7</v>
      </c>
      <c r="DU4144" s="81">
        <v>0</v>
      </c>
      <c r="DV4144" s="81">
        <v>3.6431503205244945E-7</v>
      </c>
      <c r="DW4144" s="81">
        <v>3.6431503205244945E-7</v>
      </c>
      <c r="GE4144" s="81" t="s">
        <v>449</v>
      </c>
      <c r="GF4144" s="81" t="s">
        <v>155</v>
      </c>
      <c r="GG4144" s="81" t="s">
        <v>482</v>
      </c>
      <c r="GH4144" s="81" t="s">
        <v>461</v>
      </c>
      <c r="GI4144" s="81">
        <v>2021</v>
      </c>
      <c r="GJ4144" s="81" t="s">
        <v>201</v>
      </c>
      <c r="GK4144" s="81">
        <v>222.22942162783951</v>
      </c>
      <c r="GL4144" s="81">
        <v>33.521456999999998</v>
      </c>
      <c r="GM4144" s="81">
        <v>2021</v>
      </c>
      <c r="GN4144" s="81" t="s">
        <v>173</v>
      </c>
      <c r="GO4144" s="81">
        <v>1.1148832299820636E-2</v>
      </c>
      <c r="GP4144" s="81">
        <v>10</v>
      </c>
      <c r="GQ4144" s="81">
        <v>0</v>
      </c>
      <c r="GR4144" s="81" t="s">
        <v>448</v>
      </c>
      <c r="GS4144" s="81">
        <v>1.1148832299820636E-2</v>
      </c>
      <c r="GT4144" s="81">
        <v>2.4775985538149157</v>
      </c>
      <c r="GU4144" s="81">
        <v>1.1148832299820636E-2</v>
      </c>
      <c r="GV4144" s="81">
        <v>2.4775985538149157</v>
      </c>
      <c r="GW4144" s="81">
        <v>0</v>
      </c>
      <c r="GX4144" s="81">
        <v>0</v>
      </c>
      <c r="GY4144" s="81">
        <v>0</v>
      </c>
      <c r="GZ4144" s="81">
        <v>0</v>
      </c>
    </row>
    <row r="4145" spans="98:208" x14ac:dyDescent="0.25">
      <c r="CT4145" s="81" t="s">
        <v>155</v>
      </c>
      <c r="CU4145" s="81" t="s">
        <v>479</v>
      </c>
      <c r="CV4145" s="81" t="s">
        <v>453</v>
      </c>
      <c r="CW4145" s="81">
        <v>2028</v>
      </c>
      <c r="CX4145" s="81">
        <v>0</v>
      </c>
      <c r="CY4145" s="81">
        <v>0</v>
      </c>
      <c r="CZ4145" s="81">
        <v>0</v>
      </c>
      <c r="DA4145" s="81">
        <v>0</v>
      </c>
      <c r="DB4145" s="81">
        <v>8.3606377745129287E-2</v>
      </c>
      <c r="DC4145" s="81">
        <v>3.9055083184886208E-2</v>
      </c>
      <c r="DD4145" s="81">
        <v>1.694997174106052E-3</v>
      </c>
      <c r="DE4145" s="81">
        <v>4.2856297386136617E-2</v>
      </c>
      <c r="DF4145" s="81">
        <v>4.3541857288384114E-4</v>
      </c>
      <c r="DG4145" s="81">
        <v>4.3541857288384114E-4</v>
      </c>
      <c r="DH4145" s="81">
        <v>4.3541857288384114E-4</v>
      </c>
      <c r="DI4145" s="81">
        <v>4.3541857288384114E-4</v>
      </c>
      <c r="DJ4145" s="81">
        <v>8.6930622081725633E-4</v>
      </c>
      <c r="DL4145" s="81">
        <v>0</v>
      </c>
      <c r="DM4145" s="81">
        <v>3.7851207406729505E-7</v>
      </c>
      <c r="DN4145" s="81">
        <v>3.7851207406729505E-7</v>
      </c>
      <c r="DO4145" s="81">
        <v>0</v>
      </c>
      <c r="DP4145" s="81">
        <v>3.7851207406729505E-7</v>
      </c>
      <c r="DQ4145" s="81">
        <v>3.7851207406729505E-7</v>
      </c>
      <c r="DR4145" s="81">
        <v>0</v>
      </c>
      <c r="DS4145" s="81">
        <v>3.7851207406729505E-7</v>
      </c>
      <c r="DT4145" s="81">
        <v>3.7851207406729505E-7</v>
      </c>
      <c r="DU4145" s="81">
        <v>0</v>
      </c>
      <c r="DV4145" s="81">
        <v>3.7851207406729505E-7</v>
      </c>
      <c r="DW4145" s="81">
        <v>3.7851207406729505E-7</v>
      </c>
      <c r="GE4145" s="81" t="s">
        <v>449</v>
      </c>
      <c r="GF4145" s="81" t="s">
        <v>155</v>
      </c>
      <c r="GG4145" s="81" t="s">
        <v>482</v>
      </c>
      <c r="GH4145" s="81" t="s">
        <v>461</v>
      </c>
      <c r="GI4145" s="81">
        <v>2022</v>
      </c>
      <c r="GJ4145" s="81" t="s">
        <v>201</v>
      </c>
      <c r="GK4145" s="81">
        <v>222.22942162783951</v>
      </c>
      <c r="GL4145" s="81">
        <v>33.521456999999998</v>
      </c>
      <c r="GM4145" s="81">
        <v>2022</v>
      </c>
      <c r="GN4145" s="81" t="s">
        <v>173</v>
      </c>
      <c r="GO4145" s="81">
        <v>1.1148832299820636E-2</v>
      </c>
      <c r="GP4145" s="81">
        <v>10</v>
      </c>
      <c r="GQ4145" s="81">
        <v>0</v>
      </c>
      <c r="GR4145" s="81" t="s">
        <v>448</v>
      </c>
      <c r="GS4145" s="81">
        <v>1.1148832299820636E-2</v>
      </c>
      <c r="GT4145" s="81">
        <v>2.4775985538149157</v>
      </c>
      <c r="GU4145" s="81">
        <v>1.1148832299820636E-2</v>
      </c>
      <c r="GV4145" s="81">
        <v>2.4775985538149157</v>
      </c>
      <c r="GW4145" s="81">
        <v>1.1148832299820636E-2</v>
      </c>
      <c r="GX4145" s="81">
        <v>2.4775985538149157</v>
      </c>
      <c r="GY4145" s="81">
        <v>0</v>
      </c>
      <c r="GZ4145" s="81">
        <v>0</v>
      </c>
    </row>
    <row r="4146" spans="98:208" x14ac:dyDescent="0.25">
      <c r="CT4146" s="81" t="s">
        <v>155</v>
      </c>
      <c r="CU4146" s="81" t="s">
        <v>479</v>
      </c>
      <c r="CV4146" s="81" t="s">
        <v>453</v>
      </c>
      <c r="CW4146" s="81">
        <v>2029</v>
      </c>
      <c r="CX4146" s="81">
        <v>0</v>
      </c>
      <c r="CY4146" s="81">
        <v>0</v>
      </c>
      <c r="CZ4146" s="81">
        <v>0</v>
      </c>
      <c r="DA4146" s="81">
        <v>0</v>
      </c>
      <c r="DB4146" s="81">
        <v>8.3606377745129287E-2</v>
      </c>
      <c r="DC4146" s="81">
        <v>3.9055083184886208E-2</v>
      </c>
      <c r="DD4146" s="81">
        <v>1.694997174106052E-3</v>
      </c>
      <c r="DE4146" s="81">
        <v>4.2856297386136617E-2</v>
      </c>
      <c r="DF4146" s="81">
        <v>4.3541857288384114E-4</v>
      </c>
      <c r="DG4146" s="81">
        <v>4.3541857288384114E-4</v>
      </c>
      <c r="DH4146" s="81">
        <v>4.3541857288384114E-4</v>
      </c>
      <c r="DI4146" s="81">
        <v>4.3541857288384114E-4</v>
      </c>
      <c r="DJ4146" s="81">
        <v>8.6930622081725633E-4</v>
      </c>
      <c r="DL4146" s="81">
        <v>0</v>
      </c>
      <c r="DM4146" s="81">
        <v>3.7851207406729505E-7</v>
      </c>
      <c r="DN4146" s="81">
        <v>3.7851207406729505E-7</v>
      </c>
      <c r="DO4146" s="81">
        <v>0</v>
      </c>
      <c r="DP4146" s="81">
        <v>3.7851207406729505E-7</v>
      </c>
      <c r="DQ4146" s="81">
        <v>3.7851207406729505E-7</v>
      </c>
      <c r="DR4146" s="81">
        <v>0</v>
      </c>
      <c r="DS4146" s="81">
        <v>3.7851207406729505E-7</v>
      </c>
      <c r="DT4146" s="81">
        <v>3.7851207406729505E-7</v>
      </c>
      <c r="DU4146" s="81">
        <v>0</v>
      </c>
      <c r="DV4146" s="81">
        <v>3.7851207406729505E-7</v>
      </c>
      <c r="DW4146" s="81">
        <v>3.7851207406729505E-7</v>
      </c>
      <c r="GE4146" s="81" t="s">
        <v>449</v>
      </c>
      <c r="GF4146" s="81" t="s">
        <v>155</v>
      </c>
      <c r="GG4146" s="81" t="s">
        <v>482</v>
      </c>
      <c r="GH4146" s="81" t="s">
        <v>461</v>
      </c>
      <c r="GI4146" s="81">
        <v>2023</v>
      </c>
      <c r="GJ4146" s="81" t="s">
        <v>201</v>
      </c>
      <c r="GK4146" s="81">
        <v>233.23007680794851</v>
      </c>
      <c r="GL4146" s="81">
        <v>33.521456999999998</v>
      </c>
      <c r="GM4146" s="81">
        <v>2023</v>
      </c>
      <c r="GN4146" s="81" t="s">
        <v>173</v>
      </c>
      <c r="GO4146" s="81">
        <v>1.1148832299820636E-2</v>
      </c>
      <c r="GP4146" s="81">
        <v>10</v>
      </c>
      <c r="GQ4146" s="81">
        <v>0</v>
      </c>
      <c r="GR4146" s="81" t="s">
        <v>448</v>
      </c>
      <c r="GS4146" s="81">
        <v>1.1148832299820636E-2</v>
      </c>
      <c r="GT4146" s="81">
        <v>2.6002430136061041</v>
      </c>
      <c r="GU4146" s="81">
        <v>1.1148832299820636E-2</v>
      </c>
      <c r="GV4146" s="81">
        <v>2.6002430136061041</v>
      </c>
      <c r="GW4146" s="81">
        <v>1.1148832299820636E-2</v>
      </c>
      <c r="GX4146" s="81">
        <v>2.6002430136061041</v>
      </c>
      <c r="GY4146" s="81">
        <v>1.1148832299820636E-2</v>
      </c>
      <c r="GZ4146" s="81">
        <v>2.6002430136061041</v>
      </c>
    </row>
    <row r="4147" spans="98:208" x14ac:dyDescent="0.25">
      <c r="CT4147" s="81" t="s">
        <v>155</v>
      </c>
      <c r="CU4147" s="81" t="s">
        <v>479</v>
      </c>
      <c r="CV4147" s="81" t="s">
        <v>453</v>
      </c>
      <c r="CW4147" s="81">
        <v>2030</v>
      </c>
      <c r="CX4147" s="81">
        <v>0</v>
      </c>
      <c r="CY4147" s="81">
        <v>0</v>
      </c>
      <c r="CZ4147" s="81">
        <v>0</v>
      </c>
      <c r="DA4147" s="81">
        <v>0</v>
      </c>
      <c r="DB4147" s="81">
        <v>8.3606377745129287E-2</v>
      </c>
      <c r="DC4147" s="81">
        <v>3.9055083184886208E-2</v>
      </c>
      <c r="DD4147" s="81">
        <v>1.694997174106052E-3</v>
      </c>
      <c r="DE4147" s="81">
        <v>4.2856297386136617E-2</v>
      </c>
      <c r="DF4147" s="81">
        <v>0</v>
      </c>
      <c r="DG4147" s="81">
        <v>4.3541857288384114E-4</v>
      </c>
      <c r="DH4147" s="81">
        <v>4.3541857288384114E-4</v>
      </c>
      <c r="DI4147" s="81">
        <v>4.3541857288384114E-4</v>
      </c>
      <c r="DJ4147" s="81">
        <v>8.6930622081725633E-4</v>
      </c>
      <c r="DL4147" s="81">
        <v>0</v>
      </c>
      <c r="DM4147" s="81">
        <v>0</v>
      </c>
      <c r="DN4147" s="81">
        <v>0</v>
      </c>
      <c r="DO4147" s="81">
        <v>0</v>
      </c>
      <c r="DP4147" s="81">
        <v>3.7851207406729505E-7</v>
      </c>
      <c r="DQ4147" s="81">
        <v>3.7851207406729505E-7</v>
      </c>
      <c r="DR4147" s="81">
        <v>0</v>
      </c>
      <c r="DS4147" s="81">
        <v>3.7851207406729505E-7</v>
      </c>
      <c r="DT4147" s="81">
        <v>3.7851207406729505E-7</v>
      </c>
      <c r="DU4147" s="81">
        <v>0</v>
      </c>
      <c r="DV4147" s="81">
        <v>3.7851207406729505E-7</v>
      </c>
      <c r="DW4147" s="81">
        <v>3.7851207406729505E-7</v>
      </c>
      <c r="GE4147" s="81" t="s">
        <v>449</v>
      </c>
      <c r="GF4147" s="81" t="s">
        <v>155</v>
      </c>
      <c r="GG4147" s="81" t="s">
        <v>482</v>
      </c>
      <c r="GH4147" s="81" t="s">
        <v>461</v>
      </c>
      <c r="GI4147" s="81">
        <v>2024</v>
      </c>
      <c r="GJ4147" s="81" t="s">
        <v>201</v>
      </c>
      <c r="GK4147" s="81">
        <v>233.23007680794851</v>
      </c>
      <c r="GL4147" s="81">
        <v>33.521456999999998</v>
      </c>
      <c r="GM4147" s="81">
        <v>2024</v>
      </c>
      <c r="GN4147" s="81" t="s">
        <v>173</v>
      </c>
      <c r="GO4147" s="81">
        <v>1.1148832299820636E-2</v>
      </c>
      <c r="GP4147" s="81">
        <v>10</v>
      </c>
      <c r="GQ4147" s="81">
        <v>0</v>
      </c>
      <c r="GR4147" s="81" t="s">
        <v>448</v>
      </c>
      <c r="GS4147" s="81">
        <v>1.1148832299820636E-2</v>
      </c>
      <c r="GT4147" s="81">
        <v>2.6002430136061041</v>
      </c>
      <c r="GU4147" s="81">
        <v>1.1148832299820636E-2</v>
      </c>
      <c r="GV4147" s="81">
        <v>2.6002430136061041</v>
      </c>
      <c r="GW4147" s="81">
        <v>1.1148832299820636E-2</v>
      </c>
      <c r="GX4147" s="81">
        <v>2.6002430136061041</v>
      </c>
      <c r="GY4147" s="81">
        <v>1.1148832299820636E-2</v>
      </c>
      <c r="GZ4147" s="81">
        <v>2.6002430136061041</v>
      </c>
    </row>
    <row r="4148" spans="98:208" x14ac:dyDescent="0.25">
      <c r="CT4148" s="81" t="s">
        <v>155</v>
      </c>
      <c r="CU4148" s="81" t="s">
        <v>479</v>
      </c>
      <c r="CV4148" s="81" t="s">
        <v>453</v>
      </c>
      <c r="CW4148" s="81">
        <v>2031</v>
      </c>
      <c r="CX4148" s="81">
        <v>0</v>
      </c>
      <c r="CY4148" s="81">
        <v>0</v>
      </c>
      <c r="CZ4148" s="81">
        <v>0</v>
      </c>
      <c r="DA4148" s="81">
        <v>0</v>
      </c>
      <c r="DB4148" s="81">
        <v>8.3606377745129287E-2</v>
      </c>
      <c r="DC4148" s="81">
        <v>3.9055083184886208E-2</v>
      </c>
      <c r="DD4148" s="81">
        <v>1.694997174106052E-3</v>
      </c>
      <c r="DE4148" s="81">
        <v>4.2856297386136617E-2</v>
      </c>
      <c r="DF4148" s="81">
        <v>0</v>
      </c>
      <c r="DG4148" s="81">
        <v>0</v>
      </c>
      <c r="DH4148" s="81">
        <v>4.3541857288384114E-4</v>
      </c>
      <c r="DI4148" s="81">
        <v>4.3541857288384114E-4</v>
      </c>
      <c r="DJ4148" s="81">
        <v>8.6930622081725633E-4</v>
      </c>
      <c r="DL4148" s="81">
        <v>0</v>
      </c>
      <c r="DM4148" s="81">
        <v>0</v>
      </c>
      <c r="DN4148" s="81">
        <v>0</v>
      </c>
      <c r="DO4148" s="81">
        <v>0</v>
      </c>
      <c r="DP4148" s="81">
        <v>0</v>
      </c>
      <c r="DQ4148" s="81">
        <v>0</v>
      </c>
      <c r="DR4148" s="81">
        <v>0</v>
      </c>
      <c r="DS4148" s="81">
        <v>3.7851207406729505E-7</v>
      </c>
      <c r="DT4148" s="81">
        <v>3.7851207406729505E-7</v>
      </c>
      <c r="DU4148" s="81">
        <v>0</v>
      </c>
      <c r="DV4148" s="81">
        <v>3.7851207406729505E-7</v>
      </c>
      <c r="DW4148" s="81">
        <v>3.7851207406729505E-7</v>
      </c>
      <c r="GE4148" s="81" t="s">
        <v>449</v>
      </c>
      <c r="GF4148" s="81" t="s">
        <v>155</v>
      </c>
      <c r="GG4148" s="81" t="s">
        <v>482</v>
      </c>
      <c r="GH4148" s="81" t="s">
        <v>461</v>
      </c>
      <c r="GI4148" s="81">
        <v>2025</v>
      </c>
      <c r="GJ4148" s="81" t="s">
        <v>201</v>
      </c>
      <c r="GK4148" s="81">
        <v>233.23007680794851</v>
      </c>
      <c r="GL4148" s="81">
        <v>33.521456999999998</v>
      </c>
      <c r="GM4148" s="81">
        <v>2025</v>
      </c>
      <c r="GN4148" s="81" t="s">
        <v>173</v>
      </c>
      <c r="GO4148" s="81">
        <v>1.1148832299820636E-2</v>
      </c>
      <c r="GP4148" s="81">
        <v>10</v>
      </c>
      <c r="GQ4148" s="81">
        <v>0</v>
      </c>
      <c r="GR4148" s="81" t="s">
        <v>448</v>
      </c>
      <c r="GS4148" s="81">
        <v>1.1148832299820636E-2</v>
      </c>
      <c r="GT4148" s="81">
        <v>2.6002430136061041</v>
      </c>
      <c r="GU4148" s="81">
        <v>1.1148832299820636E-2</v>
      </c>
      <c r="GV4148" s="81">
        <v>2.6002430136061041</v>
      </c>
      <c r="GW4148" s="81">
        <v>1.1148832299820636E-2</v>
      </c>
      <c r="GX4148" s="81">
        <v>2.6002430136061041</v>
      </c>
      <c r="GY4148" s="81">
        <v>1.1148832299820636E-2</v>
      </c>
      <c r="GZ4148" s="81">
        <v>2.6002430136061041</v>
      </c>
    </row>
    <row r="4149" spans="98:208" x14ac:dyDescent="0.25">
      <c r="CT4149" s="81" t="s">
        <v>155</v>
      </c>
      <c r="CU4149" s="81" t="s">
        <v>479</v>
      </c>
      <c r="CV4149" s="81" t="s">
        <v>453</v>
      </c>
      <c r="CW4149" s="81">
        <v>2032</v>
      </c>
      <c r="CX4149" s="81">
        <v>0</v>
      </c>
      <c r="CY4149" s="81">
        <v>0</v>
      </c>
      <c r="CZ4149" s="81">
        <v>0</v>
      </c>
      <c r="DA4149" s="81">
        <v>0</v>
      </c>
      <c r="DB4149" s="81">
        <v>8.3606377745129287E-2</v>
      </c>
      <c r="DC4149" s="81">
        <v>3.9055083184886208E-2</v>
      </c>
      <c r="DD4149" s="81">
        <v>1.694997174106052E-3</v>
      </c>
      <c r="DE4149" s="81">
        <v>4.2856297386136617E-2</v>
      </c>
      <c r="DF4149" s="81">
        <v>0</v>
      </c>
      <c r="DG4149" s="81">
        <v>0</v>
      </c>
      <c r="DH4149" s="81">
        <v>0</v>
      </c>
      <c r="DI4149" s="81">
        <v>4.3541857288384114E-4</v>
      </c>
      <c r="DJ4149" s="81">
        <v>8.6930622081725633E-4</v>
      </c>
      <c r="DL4149" s="81">
        <v>0</v>
      </c>
      <c r="DM4149" s="81">
        <v>0</v>
      </c>
      <c r="DN4149" s="81">
        <v>0</v>
      </c>
      <c r="DO4149" s="81">
        <v>0</v>
      </c>
      <c r="DP4149" s="81">
        <v>0</v>
      </c>
      <c r="DQ4149" s="81">
        <v>0</v>
      </c>
      <c r="DR4149" s="81">
        <v>0</v>
      </c>
      <c r="DS4149" s="81">
        <v>0</v>
      </c>
      <c r="DT4149" s="81">
        <v>0</v>
      </c>
      <c r="DU4149" s="81">
        <v>0</v>
      </c>
      <c r="DV4149" s="81">
        <v>3.7851207406729505E-7</v>
      </c>
      <c r="DW4149" s="81">
        <v>3.7851207406729505E-7</v>
      </c>
      <c r="GE4149" s="81" t="s">
        <v>449</v>
      </c>
      <c r="GF4149" s="81" t="s">
        <v>155</v>
      </c>
      <c r="GG4149" s="81" t="s">
        <v>482</v>
      </c>
      <c r="GH4149" s="81" t="s">
        <v>461</v>
      </c>
      <c r="GI4149" s="81">
        <v>2026</v>
      </c>
      <c r="GJ4149" s="81" t="s">
        <v>201</v>
      </c>
      <c r="GK4149" s="81">
        <v>233.23007680794851</v>
      </c>
      <c r="GL4149" s="81">
        <v>33.521456999999998</v>
      </c>
      <c r="GM4149" s="81">
        <v>2026</v>
      </c>
      <c r="GN4149" s="81" t="s">
        <v>173</v>
      </c>
      <c r="GO4149" s="81">
        <v>1.1148832299820636E-2</v>
      </c>
      <c r="GP4149" s="81">
        <v>10</v>
      </c>
      <c r="GQ4149" s="81">
        <v>0</v>
      </c>
      <c r="GR4149" s="81" t="s">
        <v>448</v>
      </c>
      <c r="GS4149" s="81">
        <v>1.1148832299820636E-2</v>
      </c>
      <c r="GT4149" s="81">
        <v>2.6002430136061041</v>
      </c>
      <c r="GU4149" s="81">
        <v>1.1148832299820636E-2</v>
      </c>
      <c r="GV4149" s="81">
        <v>2.6002430136061041</v>
      </c>
      <c r="GW4149" s="81">
        <v>1.1148832299820636E-2</v>
      </c>
      <c r="GX4149" s="81">
        <v>2.6002430136061041</v>
      </c>
      <c r="GY4149" s="81">
        <v>1.1148832299820636E-2</v>
      </c>
      <c r="GZ4149" s="81">
        <v>2.6002430136061041</v>
      </c>
    </row>
    <row r="4150" spans="98:208" x14ac:dyDescent="0.25">
      <c r="CT4150" s="81" t="s">
        <v>155</v>
      </c>
      <c r="CU4150" s="81" t="s">
        <v>479</v>
      </c>
      <c r="CV4150" s="81" t="s">
        <v>454</v>
      </c>
      <c r="CW4150" s="81">
        <v>2020</v>
      </c>
      <c r="CX4150" s="81">
        <v>0</v>
      </c>
      <c r="CY4150" s="81">
        <v>0</v>
      </c>
      <c r="CZ4150" s="81">
        <v>0</v>
      </c>
      <c r="DA4150" s="81">
        <v>0</v>
      </c>
      <c r="DB4150" s="81">
        <v>21083.842824222789</v>
      </c>
      <c r="DC4150" s="81">
        <v>409.22373582044048</v>
      </c>
      <c r="DD4150" s="81">
        <v>13469.08781237531</v>
      </c>
      <c r="DE4150" s="81">
        <v>7205.5312760212746</v>
      </c>
      <c r="DF4150" s="81">
        <v>4.5623668037681941</v>
      </c>
      <c r="DG4150" s="81">
        <v>0</v>
      </c>
      <c r="DH4150" s="81">
        <v>0</v>
      </c>
      <c r="DI4150" s="81">
        <v>0</v>
      </c>
      <c r="DJ4150" s="81">
        <v>7.7487696051086801E-11</v>
      </c>
      <c r="DL4150" s="81">
        <v>0</v>
      </c>
      <c r="DM4150" s="81">
        <v>3.5352729216395819E-10</v>
      </c>
      <c r="DN4150" s="81">
        <v>3.5352729216395819E-10</v>
      </c>
      <c r="DO4150" s="81">
        <v>0</v>
      </c>
      <c r="DP4150" s="81">
        <v>0</v>
      </c>
      <c r="DQ4150" s="81">
        <v>0</v>
      </c>
      <c r="DR4150" s="81">
        <v>0</v>
      </c>
      <c r="DS4150" s="81">
        <v>0</v>
      </c>
      <c r="DT4150" s="81">
        <v>0</v>
      </c>
      <c r="DU4150" s="81">
        <v>0</v>
      </c>
      <c r="DV4150" s="81">
        <v>0</v>
      </c>
      <c r="DW4150" s="81">
        <v>0</v>
      </c>
      <c r="GE4150" s="81" t="s">
        <v>449</v>
      </c>
      <c r="GF4150" s="81" t="s">
        <v>155</v>
      </c>
      <c r="GG4150" s="81" t="s">
        <v>482</v>
      </c>
      <c r="GH4150" s="81" t="s">
        <v>461</v>
      </c>
      <c r="GI4150" s="81">
        <v>2027</v>
      </c>
      <c r="GJ4150" s="81" t="s">
        <v>201</v>
      </c>
      <c r="GK4150" s="81">
        <v>233.23007680794851</v>
      </c>
      <c r="GL4150" s="81">
        <v>33.521456999999998</v>
      </c>
      <c r="GM4150" s="81">
        <v>2027</v>
      </c>
      <c r="GN4150" s="81" t="s">
        <v>173</v>
      </c>
      <c r="GO4150" s="81">
        <v>1.1148832299820636E-2</v>
      </c>
      <c r="GP4150" s="81">
        <v>10</v>
      </c>
      <c r="GQ4150" s="81">
        <v>0</v>
      </c>
      <c r="GR4150" s="81" t="s">
        <v>448</v>
      </c>
      <c r="GS4150" s="81">
        <v>1.1148832299820636E-2</v>
      </c>
      <c r="GT4150" s="81">
        <v>2.6002430136061041</v>
      </c>
      <c r="GU4150" s="81">
        <v>1.1148832299820636E-2</v>
      </c>
      <c r="GV4150" s="81">
        <v>2.6002430136061041</v>
      </c>
      <c r="GW4150" s="81">
        <v>1.1148832299820636E-2</v>
      </c>
      <c r="GX4150" s="81">
        <v>2.6002430136061041</v>
      </c>
      <c r="GY4150" s="81">
        <v>1.1148832299820636E-2</v>
      </c>
      <c r="GZ4150" s="81">
        <v>2.6002430136061041</v>
      </c>
    </row>
    <row r="4151" spans="98:208" x14ac:dyDescent="0.25">
      <c r="CT4151" s="81" t="s">
        <v>155</v>
      </c>
      <c r="CU4151" s="81" t="s">
        <v>479</v>
      </c>
      <c r="CV4151" s="81" t="s">
        <v>454</v>
      </c>
      <c r="CW4151" s="81">
        <v>2021</v>
      </c>
      <c r="CX4151" s="81">
        <v>0</v>
      </c>
      <c r="CY4151" s="81">
        <v>0</v>
      </c>
      <c r="CZ4151" s="81">
        <v>0</v>
      </c>
      <c r="DA4151" s="81">
        <v>0</v>
      </c>
      <c r="DB4151" s="81">
        <v>21083.842824222789</v>
      </c>
      <c r="DC4151" s="81">
        <v>409.22373582044048</v>
      </c>
      <c r="DD4151" s="81">
        <v>13469.08781237531</v>
      </c>
      <c r="DE4151" s="81">
        <v>7205.5312760212746</v>
      </c>
      <c r="DF4151" s="81">
        <v>4.5623668037681941</v>
      </c>
      <c r="DG4151" s="81">
        <v>4.5623668037681941</v>
      </c>
      <c r="DH4151" s="81">
        <v>0</v>
      </c>
      <c r="DI4151" s="81">
        <v>0</v>
      </c>
      <c r="DJ4151" s="81">
        <v>7.7487696051086801E-11</v>
      </c>
      <c r="DL4151" s="81">
        <v>0</v>
      </c>
      <c r="DM4151" s="81">
        <v>3.5352729216395819E-10</v>
      </c>
      <c r="DN4151" s="81">
        <v>3.5352729216395819E-10</v>
      </c>
      <c r="DO4151" s="81">
        <v>0</v>
      </c>
      <c r="DP4151" s="81">
        <v>3.5352729216395819E-10</v>
      </c>
      <c r="DQ4151" s="81">
        <v>3.5352729216395819E-10</v>
      </c>
      <c r="DR4151" s="81">
        <v>0</v>
      </c>
      <c r="DS4151" s="81">
        <v>0</v>
      </c>
      <c r="DT4151" s="81">
        <v>0</v>
      </c>
      <c r="DU4151" s="81">
        <v>0</v>
      </c>
      <c r="DV4151" s="81">
        <v>0</v>
      </c>
      <c r="DW4151" s="81">
        <v>0</v>
      </c>
      <c r="GE4151" s="81" t="s">
        <v>449</v>
      </c>
      <c r="GF4151" s="81" t="s">
        <v>155</v>
      </c>
      <c r="GG4151" s="81" t="s">
        <v>482</v>
      </c>
      <c r="GH4151" s="81" t="s">
        <v>461</v>
      </c>
      <c r="GI4151" s="81">
        <v>2028</v>
      </c>
      <c r="GJ4151" s="81" t="s">
        <v>201</v>
      </c>
      <c r="GK4151" s="81">
        <v>247.27299216495689</v>
      </c>
      <c r="GL4151" s="81">
        <v>33.521456999999998</v>
      </c>
      <c r="GM4151" s="81">
        <v>2028</v>
      </c>
      <c r="GN4151" s="81" t="s">
        <v>173</v>
      </c>
      <c r="GO4151" s="81">
        <v>1.1148832299820636E-2</v>
      </c>
      <c r="GP4151" s="81">
        <v>10</v>
      </c>
      <c r="GQ4151" s="81">
        <v>0</v>
      </c>
      <c r="GR4151" s="81" t="s">
        <v>448</v>
      </c>
      <c r="GS4151" s="81">
        <v>1.1148832299820636E-2</v>
      </c>
      <c r="GT4151" s="81">
        <v>2.7568051219219667</v>
      </c>
      <c r="GU4151" s="81">
        <v>1.1148832299820636E-2</v>
      </c>
      <c r="GV4151" s="81">
        <v>2.7568051219219667</v>
      </c>
      <c r="GW4151" s="81">
        <v>1.1148832299820636E-2</v>
      </c>
      <c r="GX4151" s="81">
        <v>2.7568051219219667</v>
      </c>
      <c r="GY4151" s="81">
        <v>1.1148832299820636E-2</v>
      </c>
      <c r="GZ4151" s="81">
        <v>2.7568051219219667</v>
      </c>
    </row>
    <row r="4152" spans="98:208" x14ac:dyDescent="0.25">
      <c r="CT4152" s="81" t="s">
        <v>155</v>
      </c>
      <c r="CU4152" s="81" t="s">
        <v>479</v>
      </c>
      <c r="CV4152" s="81" t="s">
        <v>454</v>
      </c>
      <c r="CW4152" s="81">
        <v>2022</v>
      </c>
      <c r="CX4152" s="81">
        <v>0</v>
      </c>
      <c r="CY4152" s="81">
        <v>0</v>
      </c>
      <c r="CZ4152" s="81">
        <v>0</v>
      </c>
      <c r="DA4152" s="81">
        <v>0</v>
      </c>
      <c r="DB4152" s="81">
        <v>21083.842824222789</v>
      </c>
      <c r="DC4152" s="81">
        <v>409.22373582044048</v>
      </c>
      <c r="DD4152" s="81">
        <v>13469.08781237531</v>
      </c>
      <c r="DE4152" s="81">
        <v>7205.5312760212746</v>
      </c>
      <c r="DF4152" s="81">
        <v>4.5623668037681941</v>
      </c>
      <c r="DG4152" s="81">
        <v>4.5623668037681941</v>
      </c>
      <c r="DH4152" s="81">
        <v>4.5623668037681941</v>
      </c>
      <c r="DI4152" s="81">
        <v>0</v>
      </c>
      <c r="DJ4152" s="81">
        <v>7.7487696051086801E-11</v>
      </c>
      <c r="DL4152" s="81">
        <v>0</v>
      </c>
      <c r="DM4152" s="81">
        <v>3.5352729216395819E-10</v>
      </c>
      <c r="DN4152" s="81">
        <v>3.5352729216395819E-10</v>
      </c>
      <c r="DO4152" s="81">
        <v>0</v>
      </c>
      <c r="DP4152" s="81">
        <v>3.5352729216395819E-10</v>
      </c>
      <c r="DQ4152" s="81">
        <v>3.5352729216395819E-10</v>
      </c>
      <c r="DR4152" s="81">
        <v>0</v>
      </c>
      <c r="DS4152" s="81">
        <v>3.5352729216395819E-10</v>
      </c>
      <c r="DT4152" s="81">
        <v>3.5352729216395819E-10</v>
      </c>
      <c r="DU4152" s="81">
        <v>0</v>
      </c>
      <c r="DV4152" s="81">
        <v>0</v>
      </c>
      <c r="DW4152" s="81">
        <v>0</v>
      </c>
      <c r="GE4152" s="81" t="s">
        <v>449</v>
      </c>
      <c r="GF4152" s="81" t="s">
        <v>155</v>
      </c>
      <c r="GG4152" s="81" t="s">
        <v>482</v>
      </c>
      <c r="GH4152" s="81" t="s">
        <v>461</v>
      </c>
      <c r="GI4152" s="81">
        <v>2029</v>
      </c>
      <c r="GJ4152" s="81" t="s">
        <v>201</v>
      </c>
      <c r="GK4152" s="81">
        <v>247.27299216495689</v>
      </c>
      <c r="GL4152" s="81">
        <v>33.521456999999998</v>
      </c>
      <c r="GM4152" s="81">
        <v>2029</v>
      </c>
      <c r="GN4152" s="81" t="s">
        <v>173</v>
      </c>
      <c r="GO4152" s="81">
        <v>1.1148832299820636E-2</v>
      </c>
      <c r="GP4152" s="81">
        <v>10</v>
      </c>
      <c r="GQ4152" s="81">
        <v>0</v>
      </c>
      <c r="GR4152" s="81" t="s">
        <v>448</v>
      </c>
      <c r="GS4152" s="81">
        <v>1.1148832299820636E-2</v>
      </c>
      <c r="GT4152" s="81">
        <v>2.7568051219219667</v>
      </c>
      <c r="GU4152" s="81">
        <v>1.1148832299820636E-2</v>
      </c>
      <c r="GV4152" s="81">
        <v>2.7568051219219667</v>
      </c>
      <c r="GW4152" s="81">
        <v>1.1148832299820636E-2</v>
      </c>
      <c r="GX4152" s="81">
        <v>2.7568051219219667</v>
      </c>
      <c r="GY4152" s="81">
        <v>1.1148832299820636E-2</v>
      </c>
      <c r="GZ4152" s="81">
        <v>2.7568051219219667</v>
      </c>
    </row>
    <row r="4153" spans="98:208" x14ac:dyDescent="0.25">
      <c r="CT4153" s="81" t="s">
        <v>155</v>
      </c>
      <c r="CU4153" s="81" t="s">
        <v>479</v>
      </c>
      <c r="CV4153" s="81" t="s">
        <v>454</v>
      </c>
      <c r="CW4153" s="81">
        <v>2023</v>
      </c>
      <c r="CX4153" s="81">
        <v>0</v>
      </c>
      <c r="CY4153" s="81">
        <v>0</v>
      </c>
      <c r="CZ4153" s="81">
        <v>0</v>
      </c>
      <c r="DA4153" s="81">
        <v>0</v>
      </c>
      <c r="DB4153" s="81">
        <v>21835.97811412633</v>
      </c>
      <c r="DC4153" s="81">
        <v>428.60232122030828</v>
      </c>
      <c r="DD4153" s="81">
        <v>13939.560973454871</v>
      </c>
      <c r="DE4153" s="81">
        <v>7467.8148194521846</v>
      </c>
      <c r="DF4153" s="81">
        <v>4.778415402599073</v>
      </c>
      <c r="DG4153" s="81">
        <v>4.778415402599073</v>
      </c>
      <c r="DH4153" s="81">
        <v>4.778415402599073</v>
      </c>
      <c r="DI4153" s="81">
        <v>4.778415402599073</v>
      </c>
      <c r="DJ4153" s="81">
        <v>7.7487696051086801E-11</v>
      </c>
      <c r="DL4153" s="81">
        <v>0</v>
      </c>
      <c r="DM4153" s="81">
        <v>3.7026840032242855E-10</v>
      </c>
      <c r="DN4153" s="81">
        <v>3.7026840032242855E-10</v>
      </c>
      <c r="DO4153" s="81">
        <v>0</v>
      </c>
      <c r="DP4153" s="81">
        <v>3.7026840032242855E-10</v>
      </c>
      <c r="DQ4153" s="81">
        <v>3.7026840032242855E-10</v>
      </c>
      <c r="DR4153" s="81">
        <v>0</v>
      </c>
      <c r="DS4153" s="81">
        <v>3.7026840032242855E-10</v>
      </c>
      <c r="DT4153" s="81">
        <v>3.7026840032242855E-10</v>
      </c>
      <c r="DU4153" s="81">
        <v>0</v>
      </c>
      <c r="DV4153" s="81">
        <v>3.7026840032242855E-10</v>
      </c>
      <c r="DW4153" s="81">
        <v>3.7026840032242855E-10</v>
      </c>
      <c r="GE4153" s="81" t="s">
        <v>449</v>
      </c>
      <c r="GF4153" s="81" t="s">
        <v>155</v>
      </c>
      <c r="GG4153" s="81" t="s">
        <v>482</v>
      </c>
      <c r="GH4153" s="81" t="s">
        <v>461</v>
      </c>
      <c r="GI4153" s="81">
        <v>2030</v>
      </c>
      <c r="GJ4153" s="81" t="s">
        <v>201</v>
      </c>
      <c r="GK4153" s="81">
        <v>247.27299216495689</v>
      </c>
      <c r="GL4153" s="81">
        <v>33.521456999999998</v>
      </c>
      <c r="GM4153" s="81">
        <v>2030</v>
      </c>
      <c r="GN4153" s="81" t="s">
        <v>173</v>
      </c>
      <c r="GO4153" s="81">
        <v>1.1148832299820636E-2</v>
      </c>
      <c r="GP4153" s="81">
        <v>10</v>
      </c>
      <c r="GQ4153" s="81">
        <v>0</v>
      </c>
      <c r="GR4153" s="81" t="s">
        <v>448</v>
      </c>
      <c r="GS4153" s="81">
        <v>0</v>
      </c>
      <c r="GT4153" s="81">
        <v>0</v>
      </c>
      <c r="GU4153" s="81">
        <v>1.1148832299820636E-2</v>
      </c>
      <c r="GV4153" s="81">
        <v>2.7568051219219667</v>
      </c>
      <c r="GW4153" s="81">
        <v>1.1148832299820636E-2</v>
      </c>
      <c r="GX4153" s="81">
        <v>2.7568051219219667</v>
      </c>
      <c r="GY4153" s="81">
        <v>1.1148832299820636E-2</v>
      </c>
      <c r="GZ4153" s="81">
        <v>2.7568051219219667</v>
      </c>
    </row>
    <row r="4154" spans="98:208" x14ac:dyDescent="0.25">
      <c r="CT4154" s="81" t="s">
        <v>155</v>
      </c>
      <c r="CU4154" s="81" t="s">
        <v>479</v>
      </c>
      <c r="CV4154" s="81" t="s">
        <v>454</v>
      </c>
      <c r="CW4154" s="81">
        <v>2024</v>
      </c>
      <c r="CX4154" s="81">
        <v>0</v>
      </c>
      <c r="CY4154" s="81">
        <v>0</v>
      </c>
      <c r="CZ4154" s="81">
        <v>0</v>
      </c>
      <c r="DA4154" s="81">
        <v>0</v>
      </c>
      <c r="DB4154" s="81">
        <v>21835.97811412633</v>
      </c>
      <c r="DC4154" s="81">
        <v>428.60232122030828</v>
      </c>
      <c r="DD4154" s="81">
        <v>13939.560973454871</v>
      </c>
      <c r="DE4154" s="81">
        <v>7467.8148194521846</v>
      </c>
      <c r="DF4154" s="81">
        <v>4.778415402599073</v>
      </c>
      <c r="DG4154" s="81">
        <v>4.778415402599073</v>
      </c>
      <c r="DH4154" s="81">
        <v>4.778415402599073</v>
      </c>
      <c r="DI4154" s="81">
        <v>4.778415402599073</v>
      </c>
      <c r="DJ4154" s="81">
        <v>7.7487696051086801E-11</v>
      </c>
      <c r="DL4154" s="81">
        <v>0</v>
      </c>
      <c r="DM4154" s="81">
        <v>3.7026840032242855E-10</v>
      </c>
      <c r="DN4154" s="81">
        <v>3.7026840032242855E-10</v>
      </c>
      <c r="DO4154" s="81">
        <v>0</v>
      </c>
      <c r="DP4154" s="81">
        <v>3.7026840032242855E-10</v>
      </c>
      <c r="DQ4154" s="81">
        <v>3.7026840032242855E-10</v>
      </c>
      <c r="DR4154" s="81">
        <v>0</v>
      </c>
      <c r="DS4154" s="81">
        <v>3.7026840032242855E-10</v>
      </c>
      <c r="DT4154" s="81">
        <v>3.7026840032242855E-10</v>
      </c>
      <c r="DU4154" s="81">
        <v>0</v>
      </c>
      <c r="DV4154" s="81">
        <v>3.7026840032242855E-10</v>
      </c>
      <c r="DW4154" s="81">
        <v>3.7026840032242855E-10</v>
      </c>
      <c r="GE4154" s="81" t="s">
        <v>449</v>
      </c>
      <c r="GF4154" s="81" t="s">
        <v>155</v>
      </c>
      <c r="GG4154" s="81" t="s">
        <v>482</v>
      </c>
      <c r="GH4154" s="81" t="s">
        <v>461</v>
      </c>
      <c r="GI4154" s="81">
        <v>2031</v>
      </c>
      <c r="GJ4154" s="81" t="s">
        <v>201</v>
      </c>
      <c r="GK4154" s="81">
        <v>247.27299216495689</v>
      </c>
      <c r="GL4154" s="81">
        <v>33.521456999999998</v>
      </c>
      <c r="GM4154" s="81">
        <v>2031</v>
      </c>
      <c r="GN4154" s="81" t="s">
        <v>173</v>
      </c>
      <c r="GO4154" s="81">
        <v>1.1148832299820636E-2</v>
      </c>
      <c r="GP4154" s="81">
        <v>10</v>
      </c>
      <c r="GQ4154" s="81">
        <v>0</v>
      </c>
      <c r="GR4154" s="81" t="s">
        <v>448</v>
      </c>
      <c r="GS4154" s="81">
        <v>0</v>
      </c>
      <c r="GT4154" s="81">
        <v>0</v>
      </c>
      <c r="GU4154" s="81">
        <v>0</v>
      </c>
      <c r="GV4154" s="81">
        <v>0</v>
      </c>
      <c r="GW4154" s="81">
        <v>1.1148832299820636E-2</v>
      </c>
      <c r="GX4154" s="81">
        <v>2.7568051219219667</v>
      </c>
      <c r="GY4154" s="81">
        <v>1.1148832299820636E-2</v>
      </c>
      <c r="GZ4154" s="81">
        <v>2.7568051219219667</v>
      </c>
    </row>
    <row r="4155" spans="98:208" x14ac:dyDescent="0.25">
      <c r="CT4155" s="81" t="s">
        <v>155</v>
      </c>
      <c r="CU4155" s="81" t="s">
        <v>479</v>
      </c>
      <c r="CV4155" s="81" t="s">
        <v>454</v>
      </c>
      <c r="CW4155" s="81">
        <v>2025</v>
      </c>
      <c r="CX4155" s="81">
        <v>0</v>
      </c>
      <c r="CY4155" s="81">
        <v>0</v>
      </c>
      <c r="CZ4155" s="81">
        <v>0</v>
      </c>
      <c r="DA4155" s="81">
        <v>0</v>
      </c>
      <c r="DB4155" s="81">
        <v>21835.97811412633</v>
      </c>
      <c r="DC4155" s="81">
        <v>428.60232122030828</v>
      </c>
      <c r="DD4155" s="81">
        <v>13939.560973454871</v>
      </c>
      <c r="DE4155" s="81">
        <v>7467.8148194521846</v>
      </c>
      <c r="DF4155" s="81">
        <v>4.778415402599073</v>
      </c>
      <c r="DG4155" s="81">
        <v>4.778415402599073</v>
      </c>
      <c r="DH4155" s="81">
        <v>4.778415402599073</v>
      </c>
      <c r="DI4155" s="81">
        <v>4.778415402599073</v>
      </c>
      <c r="DJ4155" s="81">
        <v>7.7487696051086801E-11</v>
      </c>
      <c r="DL4155" s="81">
        <v>0</v>
      </c>
      <c r="DM4155" s="81">
        <v>3.7026840032242855E-10</v>
      </c>
      <c r="DN4155" s="81">
        <v>3.7026840032242855E-10</v>
      </c>
      <c r="DO4155" s="81">
        <v>0</v>
      </c>
      <c r="DP4155" s="81">
        <v>3.7026840032242855E-10</v>
      </c>
      <c r="DQ4155" s="81">
        <v>3.7026840032242855E-10</v>
      </c>
      <c r="DR4155" s="81">
        <v>0</v>
      </c>
      <c r="DS4155" s="81">
        <v>3.7026840032242855E-10</v>
      </c>
      <c r="DT4155" s="81">
        <v>3.7026840032242855E-10</v>
      </c>
      <c r="DU4155" s="81">
        <v>0</v>
      </c>
      <c r="DV4155" s="81">
        <v>3.7026840032242855E-10</v>
      </c>
      <c r="DW4155" s="81">
        <v>3.7026840032242855E-10</v>
      </c>
      <c r="GE4155" s="81" t="s">
        <v>449</v>
      </c>
      <c r="GF4155" s="81" t="s">
        <v>155</v>
      </c>
      <c r="GG4155" s="81" t="s">
        <v>482</v>
      </c>
      <c r="GH4155" s="81" t="s">
        <v>461</v>
      </c>
      <c r="GI4155" s="81">
        <v>2032</v>
      </c>
      <c r="GJ4155" s="81" t="s">
        <v>201</v>
      </c>
      <c r="GK4155" s="81">
        <v>247.27299216495689</v>
      </c>
      <c r="GL4155" s="81">
        <v>33.521456999999998</v>
      </c>
      <c r="GM4155" s="81">
        <v>2032</v>
      </c>
      <c r="GN4155" s="81" t="s">
        <v>173</v>
      </c>
      <c r="GO4155" s="81">
        <v>1.1148832299820636E-2</v>
      </c>
      <c r="GP4155" s="81">
        <v>10</v>
      </c>
      <c r="GQ4155" s="81">
        <v>0</v>
      </c>
      <c r="GR4155" s="81" t="s">
        <v>448</v>
      </c>
      <c r="GS4155" s="81">
        <v>0</v>
      </c>
      <c r="GT4155" s="81">
        <v>0</v>
      </c>
      <c r="GU4155" s="81">
        <v>0</v>
      </c>
      <c r="GV4155" s="81">
        <v>0</v>
      </c>
      <c r="GW4155" s="81">
        <v>0</v>
      </c>
      <c r="GX4155" s="81">
        <v>0</v>
      </c>
      <c r="GY4155" s="81">
        <v>1.1148832299820636E-2</v>
      </c>
      <c r="GZ4155" s="81">
        <v>2.7568051219219667</v>
      </c>
    </row>
    <row r="4156" spans="98:208" x14ac:dyDescent="0.25">
      <c r="CT4156" s="81" t="s">
        <v>155</v>
      </c>
      <c r="CU4156" s="81" t="s">
        <v>479</v>
      </c>
      <c r="CV4156" s="81" t="s">
        <v>454</v>
      </c>
      <c r="CW4156" s="81">
        <v>2026</v>
      </c>
      <c r="CX4156" s="81">
        <v>0</v>
      </c>
      <c r="CY4156" s="81">
        <v>0</v>
      </c>
      <c r="CZ4156" s="81">
        <v>0</v>
      </c>
      <c r="DA4156" s="81">
        <v>0</v>
      </c>
      <c r="DB4156" s="81">
        <v>21835.97811412633</v>
      </c>
      <c r="DC4156" s="81">
        <v>428.60232122030828</v>
      </c>
      <c r="DD4156" s="81">
        <v>13939.560973454871</v>
      </c>
      <c r="DE4156" s="81">
        <v>7467.8148194521846</v>
      </c>
      <c r="DF4156" s="81">
        <v>4.778415402599073</v>
      </c>
      <c r="DG4156" s="81">
        <v>4.778415402599073</v>
      </c>
      <c r="DH4156" s="81">
        <v>4.778415402599073</v>
      </c>
      <c r="DI4156" s="81">
        <v>4.778415402599073</v>
      </c>
      <c r="DJ4156" s="81">
        <v>7.7487696051086801E-11</v>
      </c>
      <c r="DL4156" s="81">
        <v>0</v>
      </c>
      <c r="DM4156" s="81">
        <v>3.7026840032242855E-10</v>
      </c>
      <c r="DN4156" s="81">
        <v>3.7026840032242855E-10</v>
      </c>
      <c r="DO4156" s="81">
        <v>0</v>
      </c>
      <c r="DP4156" s="81">
        <v>3.7026840032242855E-10</v>
      </c>
      <c r="DQ4156" s="81">
        <v>3.7026840032242855E-10</v>
      </c>
      <c r="DR4156" s="81">
        <v>0</v>
      </c>
      <c r="DS4156" s="81">
        <v>3.7026840032242855E-10</v>
      </c>
      <c r="DT4156" s="81">
        <v>3.7026840032242855E-10</v>
      </c>
      <c r="DU4156" s="81">
        <v>0</v>
      </c>
      <c r="DV4156" s="81">
        <v>3.7026840032242855E-10</v>
      </c>
      <c r="DW4156" s="81">
        <v>3.7026840032242855E-10</v>
      </c>
      <c r="GE4156" s="81" t="s">
        <v>449</v>
      </c>
      <c r="GF4156" s="81" t="s">
        <v>155</v>
      </c>
      <c r="GG4156" s="81" t="s">
        <v>482</v>
      </c>
      <c r="GH4156" s="81" t="s">
        <v>451</v>
      </c>
      <c r="GI4156" s="81">
        <v>2021</v>
      </c>
      <c r="GJ4156" s="81" t="s">
        <v>201</v>
      </c>
      <c r="GK4156" s="81">
        <v>222.2294216278566</v>
      </c>
      <c r="GL4156" s="81">
        <v>33.521456999999998</v>
      </c>
      <c r="GM4156" s="81">
        <v>2021</v>
      </c>
      <c r="GN4156" s="81" t="s">
        <v>173</v>
      </c>
      <c r="GO4156" s="81">
        <v>1.1148832299820636E-2</v>
      </c>
      <c r="GP4156" s="81">
        <v>10</v>
      </c>
      <c r="GQ4156" s="81">
        <v>0</v>
      </c>
      <c r="GR4156" s="81" t="s">
        <v>448</v>
      </c>
      <c r="GS4156" s="81">
        <v>1.1148832299820636E-2</v>
      </c>
      <c r="GT4156" s="81">
        <v>2.4775985538151062</v>
      </c>
      <c r="GU4156" s="81">
        <v>1.1148832299820636E-2</v>
      </c>
      <c r="GV4156" s="81">
        <v>2.4775985538151062</v>
      </c>
      <c r="GW4156" s="81">
        <v>0</v>
      </c>
      <c r="GX4156" s="81">
        <v>0</v>
      </c>
      <c r="GY4156" s="81">
        <v>0</v>
      </c>
      <c r="GZ4156" s="81">
        <v>0</v>
      </c>
    </row>
    <row r="4157" spans="98:208" x14ac:dyDescent="0.25">
      <c r="CT4157" s="81" t="s">
        <v>155</v>
      </c>
      <c r="CU4157" s="81" t="s">
        <v>479</v>
      </c>
      <c r="CV4157" s="81" t="s">
        <v>454</v>
      </c>
      <c r="CW4157" s="81">
        <v>2027</v>
      </c>
      <c r="CX4157" s="81">
        <v>0</v>
      </c>
      <c r="CY4157" s="81">
        <v>0</v>
      </c>
      <c r="CZ4157" s="81">
        <v>0</v>
      </c>
      <c r="DA4157" s="81">
        <v>0</v>
      </c>
      <c r="DB4157" s="81">
        <v>21835.97811412633</v>
      </c>
      <c r="DC4157" s="81">
        <v>428.60232122030828</v>
      </c>
      <c r="DD4157" s="81">
        <v>13939.560973454871</v>
      </c>
      <c r="DE4157" s="81">
        <v>7467.8148194521846</v>
      </c>
      <c r="DF4157" s="81">
        <v>4.778415402599073</v>
      </c>
      <c r="DG4157" s="81">
        <v>4.778415402599073</v>
      </c>
      <c r="DH4157" s="81">
        <v>4.778415402599073</v>
      </c>
      <c r="DI4157" s="81">
        <v>4.778415402599073</v>
      </c>
      <c r="DJ4157" s="81">
        <v>7.7487696051086801E-11</v>
      </c>
      <c r="DL4157" s="81">
        <v>0</v>
      </c>
      <c r="DM4157" s="81">
        <v>3.7026840032242855E-10</v>
      </c>
      <c r="DN4157" s="81">
        <v>3.7026840032242855E-10</v>
      </c>
      <c r="DO4157" s="81">
        <v>0</v>
      </c>
      <c r="DP4157" s="81">
        <v>3.7026840032242855E-10</v>
      </c>
      <c r="DQ4157" s="81">
        <v>3.7026840032242855E-10</v>
      </c>
      <c r="DR4157" s="81">
        <v>0</v>
      </c>
      <c r="DS4157" s="81">
        <v>3.7026840032242855E-10</v>
      </c>
      <c r="DT4157" s="81">
        <v>3.7026840032242855E-10</v>
      </c>
      <c r="DU4157" s="81">
        <v>0</v>
      </c>
      <c r="DV4157" s="81">
        <v>3.7026840032242855E-10</v>
      </c>
      <c r="DW4157" s="81">
        <v>3.7026840032242855E-10</v>
      </c>
      <c r="GE4157" s="81" t="s">
        <v>449</v>
      </c>
      <c r="GF4157" s="81" t="s">
        <v>155</v>
      </c>
      <c r="GG4157" s="81" t="s">
        <v>482</v>
      </c>
      <c r="GH4157" s="81" t="s">
        <v>451</v>
      </c>
      <c r="GI4157" s="81">
        <v>2022</v>
      </c>
      <c r="GJ4157" s="81" t="s">
        <v>201</v>
      </c>
      <c r="GK4157" s="81">
        <v>222.2294216278566</v>
      </c>
      <c r="GL4157" s="81">
        <v>33.521456999999998</v>
      </c>
      <c r="GM4157" s="81">
        <v>2022</v>
      </c>
      <c r="GN4157" s="81" t="s">
        <v>173</v>
      </c>
      <c r="GO4157" s="81">
        <v>1.1148832299820636E-2</v>
      </c>
      <c r="GP4157" s="81">
        <v>10</v>
      </c>
      <c r="GQ4157" s="81">
        <v>0</v>
      </c>
      <c r="GR4157" s="81" t="s">
        <v>448</v>
      </c>
      <c r="GS4157" s="81">
        <v>1.1148832299820636E-2</v>
      </c>
      <c r="GT4157" s="81">
        <v>2.4775985538151062</v>
      </c>
      <c r="GU4157" s="81">
        <v>1.1148832299820636E-2</v>
      </c>
      <c r="GV4157" s="81">
        <v>2.4775985538151062</v>
      </c>
      <c r="GW4157" s="81">
        <v>1.1148832299820636E-2</v>
      </c>
      <c r="GX4157" s="81">
        <v>2.4775985538151062</v>
      </c>
      <c r="GY4157" s="81">
        <v>0</v>
      </c>
      <c r="GZ4157" s="81">
        <v>0</v>
      </c>
    </row>
    <row r="4158" spans="98:208" x14ac:dyDescent="0.25">
      <c r="CT4158" s="81" t="s">
        <v>155</v>
      </c>
      <c r="CU4158" s="81" t="s">
        <v>479</v>
      </c>
      <c r="CV4158" s="81" t="s">
        <v>454</v>
      </c>
      <c r="CW4158" s="81">
        <v>2028</v>
      </c>
      <c r="CX4158" s="81">
        <v>0</v>
      </c>
      <c r="CY4158" s="81">
        <v>0</v>
      </c>
      <c r="CZ4158" s="81">
        <v>0</v>
      </c>
      <c r="DA4158" s="81">
        <v>0</v>
      </c>
      <c r="DB4158" s="81">
        <v>22783.187028906319</v>
      </c>
      <c r="DC4158" s="81">
        <v>453.26096055717272</v>
      </c>
      <c r="DD4158" s="81">
        <v>14531.33568556821</v>
      </c>
      <c r="DE4158" s="81">
        <v>7798.5903827747534</v>
      </c>
      <c r="DF4158" s="81">
        <v>5.053330437307535</v>
      </c>
      <c r="DG4158" s="81">
        <v>5.053330437307535</v>
      </c>
      <c r="DH4158" s="81">
        <v>5.053330437307535</v>
      </c>
      <c r="DI4158" s="81">
        <v>5.053330437307535</v>
      </c>
      <c r="DJ4158" s="81">
        <v>7.7487696051086801E-11</v>
      </c>
      <c r="DL4158" s="81">
        <v>0</v>
      </c>
      <c r="DM4158" s="81">
        <v>3.9157093297179181E-10</v>
      </c>
      <c r="DN4158" s="81">
        <v>3.9157093297179181E-10</v>
      </c>
      <c r="DO4158" s="81">
        <v>0</v>
      </c>
      <c r="DP4158" s="81">
        <v>3.9157093297179181E-10</v>
      </c>
      <c r="DQ4158" s="81">
        <v>3.9157093297179181E-10</v>
      </c>
      <c r="DR4158" s="81">
        <v>0</v>
      </c>
      <c r="DS4158" s="81">
        <v>3.9157093297179181E-10</v>
      </c>
      <c r="DT4158" s="81">
        <v>3.9157093297179181E-10</v>
      </c>
      <c r="DU4158" s="81">
        <v>0</v>
      </c>
      <c r="DV4158" s="81">
        <v>3.9157093297179181E-10</v>
      </c>
      <c r="DW4158" s="81">
        <v>3.9157093297179181E-10</v>
      </c>
      <c r="GE4158" s="81" t="s">
        <v>449</v>
      </c>
      <c r="GF4158" s="81" t="s">
        <v>155</v>
      </c>
      <c r="GG4158" s="81" t="s">
        <v>482</v>
      </c>
      <c r="GH4158" s="81" t="s">
        <v>451</v>
      </c>
      <c r="GI4158" s="81">
        <v>2023</v>
      </c>
      <c r="GJ4158" s="81" t="s">
        <v>201</v>
      </c>
      <c r="GK4158" s="81">
        <v>233.23007680796681</v>
      </c>
      <c r="GL4158" s="81">
        <v>33.521456999999998</v>
      </c>
      <c r="GM4158" s="81">
        <v>2023</v>
      </c>
      <c r="GN4158" s="81" t="s">
        <v>173</v>
      </c>
      <c r="GO4158" s="81">
        <v>1.1148832299820636E-2</v>
      </c>
      <c r="GP4158" s="81">
        <v>10</v>
      </c>
      <c r="GQ4158" s="81">
        <v>0</v>
      </c>
      <c r="GR4158" s="81" t="s">
        <v>448</v>
      </c>
      <c r="GS4158" s="81">
        <v>1.1148832299820636E-2</v>
      </c>
      <c r="GT4158" s="81">
        <v>2.6002430136063084</v>
      </c>
      <c r="GU4158" s="81">
        <v>1.1148832299820636E-2</v>
      </c>
      <c r="GV4158" s="81">
        <v>2.6002430136063084</v>
      </c>
      <c r="GW4158" s="81">
        <v>1.1148832299820636E-2</v>
      </c>
      <c r="GX4158" s="81">
        <v>2.6002430136063084</v>
      </c>
      <c r="GY4158" s="81">
        <v>1.1148832299820636E-2</v>
      </c>
      <c r="GZ4158" s="81">
        <v>2.6002430136063084</v>
      </c>
    </row>
    <row r="4159" spans="98:208" x14ac:dyDescent="0.25">
      <c r="CT4159" s="81" t="s">
        <v>155</v>
      </c>
      <c r="CU4159" s="81" t="s">
        <v>479</v>
      </c>
      <c r="CV4159" s="81" t="s">
        <v>454</v>
      </c>
      <c r="CW4159" s="81">
        <v>2029</v>
      </c>
      <c r="CX4159" s="81">
        <v>0</v>
      </c>
      <c r="CY4159" s="81">
        <v>0</v>
      </c>
      <c r="CZ4159" s="81">
        <v>0</v>
      </c>
      <c r="DA4159" s="81">
        <v>0</v>
      </c>
      <c r="DB4159" s="81">
        <v>22783.187028906319</v>
      </c>
      <c r="DC4159" s="81">
        <v>453.26096055717272</v>
      </c>
      <c r="DD4159" s="81">
        <v>14531.33568556821</v>
      </c>
      <c r="DE4159" s="81">
        <v>7798.5903827747534</v>
      </c>
      <c r="DF4159" s="81">
        <v>5.053330437307535</v>
      </c>
      <c r="DG4159" s="81">
        <v>5.053330437307535</v>
      </c>
      <c r="DH4159" s="81">
        <v>5.053330437307535</v>
      </c>
      <c r="DI4159" s="81">
        <v>5.053330437307535</v>
      </c>
      <c r="DJ4159" s="81">
        <v>7.7487696051086801E-11</v>
      </c>
      <c r="DL4159" s="81">
        <v>0</v>
      </c>
      <c r="DM4159" s="81">
        <v>3.9157093297179181E-10</v>
      </c>
      <c r="DN4159" s="81">
        <v>3.9157093297179181E-10</v>
      </c>
      <c r="DO4159" s="81">
        <v>0</v>
      </c>
      <c r="DP4159" s="81">
        <v>3.9157093297179181E-10</v>
      </c>
      <c r="DQ4159" s="81">
        <v>3.9157093297179181E-10</v>
      </c>
      <c r="DR4159" s="81">
        <v>0</v>
      </c>
      <c r="DS4159" s="81">
        <v>3.9157093297179181E-10</v>
      </c>
      <c r="DT4159" s="81">
        <v>3.9157093297179181E-10</v>
      </c>
      <c r="DU4159" s="81">
        <v>0</v>
      </c>
      <c r="DV4159" s="81">
        <v>3.9157093297179181E-10</v>
      </c>
      <c r="DW4159" s="81">
        <v>3.9157093297179181E-10</v>
      </c>
      <c r="GE4159" s="81" t="s">
        <v>449</v>
      </c>
      <c r="GF4159" s="81" t="s">
        <v>155</v>
      </c>
      <c r="GG4159" s="81" t="s">
        <v>482</v>
      </c>
      <c r="GH4159" s="81" t="s">
        <v>451</v>
      </c>
      <c r="GI4159" s="81">
        <v>2024</v>
      </c>
      <c r="GJ4159" s="81" t="s">
        <v>201</v>
      </c>
      <c r="GK4159" s="81">
        <v>233.23007680796681</v>
      </c>
      <c r="GL4159" s="81">
        <v>33.521456999999998</v>
      </c>
      <c r="GM4159" s="81">
        <v>2024</v>
      </c>
      <c r="GN4159" s="81" t="s">
        <v>173</v>
      </c>
      <c r="GO4159" s="81">
        <v>1.1148832299820636E-2</v>
      </c>
      <c r="GP4159" s="81">
        <v>10</v>
      </c>
      <c r="GQ4159" s="81">
        <v>0</v>
      </c>
      <c r="GR4159" s="81" t="s">
        <v>448</v>
      </c>
      <c r="GS4159" s="81">
        <v>1.1148832299820636E-2</v>
      </c>
      <c r="GT4159" s="81">
        <v>2.6002430136063084</v>
      </c>
      <c r="GU4159" s="81">
        <v>1.1148832299820636E-2</v>
      </c>
      <c r="GV4159" s="81">
        <v>2.6002430136063084</v>
      </c>
      <c r="GW4159" s="81">
        <v>1.1148832299820636E-2</v>
      </c>
      <c r="GX4159" s="81">
        <v>2.6002430136063084</v>
      </c>
      <c r="GY4159" s="81">
        <v>1.1148832299820636E-2</v>
      </c>
      <c r="GZ4159" s="81">
        <v>2.6002430136063084</v>
      </c>
    </row>
    <row r="4160" spans="98:208" x14ac:dyDescent="0.25">
      <c r="CT4160" s="81" t="s">
        <v>155</v>
      </c>
      <c r="CU4160" s="81" t="s">
        <v>479</v>
      </c>
      <c r="CV4160" s="81" t="s">
        <v>454</v>
      </c>
      <c r="CW4160" s="81">
        <v>2030</v>
      </c>
      <c r="CX4160" s="81">
        <v>0</v>
      </c>
      <c r="CY4160" s="81">
        <v>0</v>
      </c>
      <c r="CZ4160" s="81">
        <v>0</v>
      </c>
      <c r="DA4160" s="81">
        <v>0</v>
      </c>
      <c r="DB4160" s="81">
        <v>22783.187028906319</v>
      </c>
      <c r="DC4160" s="81">
        <v>453.26096055717272</v>
      </c>
      <c r="DD4160" s="81">
        <v>14531.33568556821</v>
      </c>
      <c r="DE4160" s="81">
        <v>7798.5903827747534</v>
      </c>
      <c r="DF4160" s="81">
        <v>0</v>
      </c>
      <c r="DG4160" s="81">
        <v>5.053330437307535</v>
      </c>
      <c r="DH4160" s="81">
        <v>5.053330437307535</v>
      </c>
      <c r="DI4160" s="81">
        <v>5.053330437307535</v>
      </c>
      <c r="DJ4160" s="81">
        <v>7.7487696051086801E-11</v>
      </c>
      <c r="DL4160" s="81">
        <v>0</v>
      </c>
      <c r="DM4160" s="81">
        <v>0</v>
      </c>
      <c r="DN4160" s="81">
        <v>0</v>
      </c>
      <c r="DO4160" s="81">
        <v>0</v>
      </c>
      <c r="DP4160" s="81">
        <v>3.9157093297179181E-10</v>
      </c>
      <c r="DQ4160" s="81">
        <v>3.9157093297179181E-10</v>
      </c>
      <c r="DR4160" s="81">
        <v>0</v>
      </c>
      <c r="DS4160" s="81">
        <v>3.9157093297179181E-10</v>
      </c>
      <c r="DT4160" s="81">
        <v>3.9157093297179181E-10</v>
      </c>
      <c r="DU4160" s="81">
        <v>0</v>
      </c>
      <c r="DV4160" s="81">
        <v>3.9157093297179181E-10</v>
      </c>
      <c r="DW4160" s="81">
        <v>3.9157093297179181E-10</v>
      </c>
      <c r="GE4160" s="81" t="s">
        <v>449</v>
      </c>
      <c r="GF4160" s="81" t="s">
        <v>155</v>
      </c>
      <c r="GG4160" s="81" t="s">
        <v>482</v>
      </c>
      <c r="GH4160" s="81" t="s">
        <v>451</v>
      </c>
      <c r="GI4160" s="81">
        <v>2025</v>
      </c>
      <c r="GJ4160" s="81" t="s">
        <v>201</v>
      </c>
      <c r="GK4160" s="81">
        <v>233.23007680796681</v>
      </c>
      <c r="GL4160" s="81">
        <v>33.521456999999998</v>
      </c>
      <c r="GM4160" s="81">
        <v>2025</v>
      </c>
      <c r="GN4160" s="81" t="s">
        <v>173</v>
      </c>
      <c r="GO4160" s="81">
        <v>1.1148832299820636E-2</v>
      </c>
      <c r="GP4160" s="81">
        <v>10</v>
      </c>
      <c r="GQ4160" s="81">
        <v>0</v>
      </c>
      <c r="GR4160" s="81" t="s">
        <v>448</v>
      </c>
      <c r="GS4160" s="81">
        <v>1.1148832299820636E-2</v>
      </c>
      <c r="GT4160" s="81">
        <v>2.6002430136063084</v>
      </c>
      <c r="GU4160" s="81">
        <v>1.1148832299820636E-2</v>
      </c>
      <c r="GV4160" s="81">
        <v>2.6002430136063084</v>
      </c>
      <c r="GW4160" s="81">
        <v>1.1148832299820636E-2</v>
      </c>
      <c r="GX4160" s="81">
        <v>2.6002430136063084</v>
      </c>
      <c r="GY4160" s="81">
        <v>1.1148832299820636E-2</v>
      </c>
      <c r="GZ4160" s="81">
        <v>2.6002430136063084</v>
      </c>
    </row>
    <row r="4161" spans="98:208" x14ac:dyDescent="0.25">
      <c r="CT4161" s="81" t="s">
        <v>155</v>
      </c>
      <c r="CU4161" s="81" t="s">
        <v>479</v>
      </c>
      <c r="CV4161" s="81" t="s">
        <v>454</v>
      </c>
      <c r="CW4161" s="81">
        <v>2031</v>
      </c>
      <c r="CX4161" s="81">
        <v>0</v>
      </c>
      <c r="CY4161" s="81">
        <v>0</v>
      </c>
      <c r="CZ4161" s="81">
        <v>0</v>
      </c>
      <c r="DA4161" s="81">
        <v>0</v>
      </c>
      <c r="DB4161" s="81">
        <v>22783.187028906319</v>
      </c>
      <c r="DC4161" s="81">
        <v>453.26096055717272</v>
      </c>
      <c r="DD4161" s="81">
        <v>14531.33568556821</v>
      </c>
      <c r="DE4161" s="81">
        <v>7798.5903827747534</v>
      </c>
      <c r="DF4161" s="81">
        <v>0</v>
      </c>
      <c r="DG4161" s="81">
        <v>0</v>
      </c>
      <c r="DH4161" s="81">
        <v>5.053330437307535</v>
      </c>
      <c r="DI4161" s="81">
        <v>5.053330437307535</v>
      </c>
      <c r="DJ4161" s="81">
        <v>7.7487696051086801E-11</v>
      </c>
      <c r="DL4161" s="81">
        <v>0</v>
      </c>
      <c r="DM4161" s="81">
        <v>0</v>
      </c>
      <c r="DN4161" s="81">
        <v>0</v>
      </c>
      <c r="DO4161" s="81">
        <v>0</v>
      </c>
      <c r="DP4161" s="81">
        <v>0</v>
      </c>
      <c r="DQ4161" s="81">
        <v>0</v>
      </c>
      <c r="DR4161" s="81">
        <v>0</v>
      </c>
      <c r="DS4161" s="81">
        <v>3.9157093297179181E-10</v>
      </c>
      <c r="DT4161" s="81">
        <v>3.9157093297179181E-10</v>
      </c>
      <c r="DU4161" s="81">
        <v>0</v>
      </c>
      <c r="DV4161" s="81">
        <v>3.9157093297179181E-10</v>
      </c>
      <c r="DW4161" s="81">
        <v>3.9157093297179181E-10</v>
      </c>
      <c r="GE4161" s="81" t="s">
        <v>449</v>
      </c>
      <c r="GF4161" s="81" t="s">
        <v>155</v>
      </c>
      <c r="GG4161" s="81" t="s">
        <v>482</v>
      </c>
      <c r="GH4161" s="81" t="s">
        <v>451</v>
      </c>
      <c r="GI4161" s="81">
        <v>2026</v>
      </c>
      <c r="GJ4161" s="81" t="s">
        <v>201</v>
      </c>
      <c r="GK4161" s="81">
        <v>233.23007680796681</v>
      </c>
      <c r="GL4161" s="81">
        <v>33.521456999999998</v>
      </c>
      <c r="GM4161" s="81">
        <v>2026</v>
      </c>
      <c r="GN4161" s="81" t="s">
        <v>173</v>
      </c>
      <c r="GO4161" s="81">
        <v>1.1148832299820636E-2</v>
      </c>
      <c r="GP4161" s="81">
        <v>10</v>
      </c>
      <c r="GQ4161" s="81">
        <v>0</v>
      </c>
      <c r="GR4161" s="81" t="s">
        <v>448</v>
      </c>
      <c r="GS4161" s="81">
        <v>1.1148832299820636E-2</v>
      </c>
      <c r="GT4161" s="81">
        <v>2.6002430136063084</v>
      </c>
      <c r="GU4161" s="81">
        <v>1.1148832299820636E-2</v>
      </c>
      <c r="GV4161" s="81">
        <v>2.6002430136063084</v>
      </c>
      <c r="GW4161" s="81">
        <v>1.1148832299820636E-2</v>
      </c>
      <c r="GX4161" s="81">
        <v>2.6002430136063084</v>
      </c>
      <c r="GY4161" s="81">
        <v>1.1148832299820636E-2</v>
      </c>
      <c r="GZ4161" s="81">
        <v>2.6002430136063084</v>
      </c>
    </row>
    <row r="4162" spans="98:208" x14ac:dyDescent="0.25">
      <c r="CT4162" s="81" t="s">
        <v>155</v>
      </c>
      <c r="CU4162" s="81" t="s">
        <v>479</v>
      </c>
      <c r="CV4162" s="81" t="s">
        <v>454</v>
      </c>
      <c r="CW4162" s="81">
        <v>2032</v>
      </c>
      <c r="CX4162" s="81">
        <v>0</v>
      </c>
      <c r="CY4162" s="81">
        <v>0</v>
      </c>
      <c r="CZ4162" s="81">
        <v>0</v>
      </c>
      <c r="DA4162" s="81">
        <v>0</v>
      </c>
      <c r="DB4162" s="81">
        <v>22783.187028906319</v>
      </c>
      <c r="DC4162" s="81">
        <v>453.26096055717272</v>
      </c>
      <c r="DD4162" s="81">
        <v>14531.33568556821</v>
      </c>
      <c r="DE4162" s="81">
        <v>7798.5903827747534</v>
      </c>
      <c r="DF4162" s="81">
        <v>0</v>
      </c>
      <c r="DG4162" s="81">
        <v>0</v>
      </c>
      <c r="DH4162" s="81">
        <v>0</v>
      </c>
      <c r="DI4162" s="81">
        <v>5.053330437307535</v>
      </c>
      <c r="DJ4162" s="81">
        <v>7.7487696051086801E-11</v>
      </c>
      <c r="DL4162" s="81">
        <v>0</v>
      </c>
      <c r="DM4162" s="81">
        <v>0</v>
      </c>
      <c r="DN4162" s="81">
        <v>0</v>
      </c>
      <c r="DO4162" s="81">
        <v>0</v>
      </c>
      <c r="DP4162" s="81">
        <v>0</v>
      </c>
      <c r="DQ4162" s="81">
        <v>0</v>
      </c>
      <c r="DR4162" s="81">
        <v>0</v>
      </c>
      <c r="DS4162" s="81">
        <v>0</v>
      </c>
      <c r="DT4162" s="81">
        <v>0</v>
      </c>
      <c r="DU4162" s="81">
        <v>0</v>
      </c>
      <c r="DV4162" s="81">
        <v>3.9157093297179181E-10</v>
      </c>
      <c r="DW4162" s="81">
        <v>3.9157093297179181E-10</v>
      </c>
      <c r="GE4162" s="81" t="s">
        <v>449</v>
      </c>
      <c r="GF4162" s="81" t="s">
        <v>155</v>
      </c>
      <c r="GG4162" s="81" t="s">
        <v>482</v>
      </c>
      <c r="GH4162" s="81" t="s">
        <v>451</v>
      </c>
      <c r="GI4162" s="81">
        <v>2027</v>
      </c>
      <c r="GJ4162" s="81" t="s">
        <v>201</v>
      </c>
      <c r="GK4162" s="81">
        <v>233.23007680796681</v>
      </c>
      <c r="GL4162" s="81">
        <v>33.521456999999998</v>
      </c>
      <c r="GM4162" s="81">
        <v>2027</v>
      </c>
      <c r="GN4162" s="81" t="s">
        <v>173</v>
      </c>
      <c r="GO4162" s="81">
        <v>1.1148832299820636E-2</v>
      </c>
      <c r="GP4162" s="81">
        <v>10</v>
      </c>
      <c r="GQ4162" s="81">
        <v>0</v>
      </c>
      <c r="GR4162" s="81" t="s">
        <v>448</v>
      </c>
      <c r="GS4162" s="81">
        <v>1.1148832299820636E-2</v>
      </c>
      <c r="GT4162" s="81">
        <v>2.6002430136063084</v>
      </c>
      <c r="GU4162" s="81">
        <v>1.1148832299820636E-2</v>
      </c>
      <c r="GV4162" s="81">
        <v>2.6002430136063084</v>
      </c>
      <c r="GW4162" s="81">
        <v>1.1148832299820636E-2</v>
      </c>
      <c r="GX4162" s="81">
        <v>2.6002430136063084</v>
      </c>
      <c r="GY4162" s="81">
        <v>1.1148832299820636E-2</v>
      </c>
      <c r="GZ4162" s="81">
        <v>2.6002430136063084</v>
      </c>
    </row>
    <row r="4163" spans="98:208" x14ac:dyDescent="0.25">
      <c r="CT4163" s="81" t="s">
        <v>155</v>
      </c>
      <c r="CU4163" s="81" t="s">
        <v>479</v>
      </c>
      <c r="CV4163" s="81" t="s">
        <v>455</v>
      </c>
      <c r="CW4163" s="81">
        <v>2020</v>
      </c>
      <c r="CX4163" s="81">
        <v>0</v>
      </c>
      <c r="CY4163" s="81">
        <v>0</v>
      </c>
      <c r="CZ4163" s="81">
        <v>0</v>
      </c>
      <c r="DA4163" s="81">
        <v>0</v>
      </c>
      <c r="DB4163" s="81">
        <v>21083.842824224361</v>
      </c>
      <c r="DC4163" s="81">
        <v>409.22373582040689</v>
      </c>
      <c r="DD4163" s="81">
        <v>13469.08781237867</v>
      </c>
      <c r="DE4163" s="81">
        <v>7205.5312760251818</v>
      </c>
      <c r="DF4163" s="81">
        <v>4.5623668037678193</v>
      </c>
      <c r="DG4163" s="81">
        <v>0</v>
      </c>
      <c r="DH4163" s="81">
        <v>0</v>
      </c>
      <c r="DI4163" s="81">
        <v>0</v>
      </c>
      <c r="DJ4163" s="81">
        <v>3.3419502157029499E-9</v>
      </c>
      <c r="DL4163" s="81">
        <v>0</v>
      </c>
      <c r="DM4163" s="81">
        <v>1.524720272396784E-8</v>
      </c>
      <c r="DN4163" s="81">
        <v>1.524720272396784E-8</v>
      </c>
      <c r="DO4163" s="81">
        <v>0</v>
      </c>
      <c r="DP4163" s="81">
        <v>0</v>
      </c>
      <c r="DQ4163" s="81">
        <v>0</v>
      </c>
      <c r="DR4163" s="81">
        <v>0</v>
      </c>
      <c r="DS4163" s="81">
        <v>0</v>
      </c>
      <c r="DT4163" s="81">
        <v>0</v>
      </c>
      <c r="DU4163" s="81">
        <v>0</v>
      </c>
      <c r="DV4163" s="81">
        <v>0</v>
      </c>
      <c r="DW4163" s="81">
        <v>0</v>
      </c>
      <c r="GE4163" s="81" t="s">
        <v>449</v>
      </c>
      <c r="GF4163" s="81" t="s">
        <v>155</v>
      </c>
      <c r="GG4163" s="81" t="s">
        <v>482</v>
      </c>
      <c r="GH4163" s="81" t="s">
        <v>451</v>
      </c>
      <c r="GI4163" s="81">
        <v>2028</v>
      </c>
      <c r="GJ4163" s="81" t="s">
        <v>201</v>
      </c>
      <c r="GK4163" s="81">
        <v>247.2729921649759</v>
      </c>
      <c r="GL4163" s="81">
        <v>33.521456999999998</v>
      </c>
      <c r="GM4163" s="81">
        <v>2028</v>
      </c>
      <c r="GN4163" s="81" t="s">
        <v>173</v>
      </c>
      <c r="GO4163" s="81">
        <v>1.1148832299820636E-2</v>
      </c>
      <c r="GP4163" s="81">
        <v>10</v>
      </c>
      <c r="GQ4163" s="81">
        <v>0</v>
      </c>
      <c r="GR4163" s="81" t="s">
        <v>448</v>
      </c>
      <c r="GS4163" s="81">
        <v>1.1148832299820636E-2</v>
      </c>
      <c r="GT4163" s="81">
        <v>2.7568051219221785</v>
      </c>
      <c r="GU4163" s="81">
        <v>1.1148832299820636E-2</v>
      </c>
      <c r="GV4163" s="81">
        <v>2.7568051219221785</v>
      </c>
      <c r="GW4163" s="81">
        <v>1.1148832299820636E-2</v>
      </c>
      <c r="GX4163" s="81">
        <v>2.7568051219221785</v>
      </c>
      <c r="GY4163" s="81">
        <v>1.1148832299820636E-2</v>
      </c>
      <c r="GZ4163" s="81">
        <v>2.7568051219221785</v>
      </c>
    </row>
    <row r="4164" spans="98:208" x14ac:dyDescent="0.25">
      <c r="CT4164" s="81" t="s">
        <v>155</v>
      </c>
      <c r="CU4164" s="81" t="s">
        <v>479</v>
      </c>
      <c r="CV4164" s="81" t="s">
        <v>455</v>
      </c>
      <c r="CW4164" s="81">
        <v>2021</v>
      </c>
      <c r="CX4164" s="81">
        <v>0</v>
      </c>
      <c r="CY4164" s="81">
        <v>0</v>
      </c>
      <c r="CZ4164" s="81">
        <v>0</v>
      </c>
      <c r="DA4164" s="81">
        <v>0</v>
      </c>
      <c r="DB4164" s="81">
        <v>21083.842824224361</v>
      </c>
      <c r="DC4164" s="81">
        <v>409.22373582040689</v>
      </c>
      <c r="DD4164" s="81">
        <v>13469.08781237867</v>
      </c>
      <c r="DE4164" s="81">
        <v>7205.5312760251818</v>
      </c>
      <c r="DF4164" s="81">
        <v>4.5623668037678193</v>
      </c>
      <c r="DG4164" s="81">
        <v>4.5623668037678193</v>
      </c>
      <c r="DH4164" s="81">
        <v>0</v>
      </c>
      <c r="DI4164" s="81">
        <v>0</v>
      </c>
      <c r="DJ4164" s="81">
        <v>3.3419502157029499E-9</v>
      </c>
      <c r="DL4164" s="81">
        <v>0</v>
      </c>
      <c r="DM4164" s="81">
        <v>1.524720272396784E-8</v>
      </c>
      <c r="DN4164" s="81">
        <v>1.524720272396784E-8</v>
      </c>
      <c r="DO4164" s="81">
        <v>0</v>
      </c>
      <c r="DP4164" s="81">
        <v>1.524720272396784E-8</v>
      </c>
      <c r="DQ4164" s="81">
        <v>1.524720272396784E-8</v>
      </c>
      <c r="DR4164" s="81">
        <v>0</v>
      </c>
      <c r="DS4164" s="81">
        <v>0</v>
      </c>
      <c r="DT4164" s="81">
        <v>0</v>
      </c>
      <c r="DU4164" s="81">
        <v>0</v>
      </c>
      <c r="DV4164" s="81">
        <v>0</v>
      </c>
      <c r="DW4164" s="81">
        <v>0</v>
      </c>
      <c r="GE4164" s="81" t="s">
        <v>449</v>
      </c>
      <c r="GF4164" s="81" t="s">
        <v>155</v>
      </c>
      <c r="GG4164" s="81" t="s">
        <v>482</v>
      </c>
      <c r="GH4164" s="81" t="s">
        <v>451</v>
      </c>
      <c r="GI4164" s="81">
        <v>2029</v>
      </c>
      <c r="GJ4164" s="81" t="s">
        <v>201</v>
      </c>
      <c r="GK4164" s="81">
        <v>247.2729921649759</v>
      </c>
      <c r="GL4164" s="81">
        <v>33.521456999999998</v>
      </c>
      <c r="GM4164" s="81">
        <v>2029</v>
      </c>
      <c r="GN4164" s="81" t="s">
        <v>173</v>
      </c>
      <c r="GO4164" s="81">
        <v>1.1148832299820636E-2</v>
      </c>
      <c r="GP4164" s="81">
        <v>10</v>
      </c>
      <c r="GQ4164" s="81">
        <v>0</v>
      </c>
      <c r="GR4164" s="81" t="s">
        <v>448</v>
      </c>
      <c r="GS4164" s="81">
        <v>1.1148832299820636E-2</v>
      </c>
      <c r="GT4164" s="81">
        <v>2.7568051219221785</v>
      </c>
      <c r="GU4164" s="81">
        <v>1.1148832299820636E-2</v>
      </c>
      <c r="GV4164" s="81">
        <v>2.7568051219221785</v>
      </c>
      <c r="GW4164" s="81">
        <v>1.1148832299820636E-2</v>
      </c>
      <c r="GX4164" s="81">
        <v>2.7568051219221785</v>
      </c>
      <c r="GY4164" s="81">
        <v>1.1148832299820636E-2</v>
      </c>
      <c r="GZ4164" s="81">
        <v>2.7568051219221785</v>
      </c>
    </row>
    <row r="4165" spans="98:208" x14ac:dyDescent="0.25">
      <c r="CT4165" s="81" t="s">
        <v>155</v>
      </c>
      <c r="CU4165" s="81" t="s">
        <v>479</v>
      </c>
      <c r="CV4165" s="81" t="s">
        <v>455</v>
      </c>
      <c r="CW4165" s="81">
        <v>2022</v>
      </c>
      <c r="CX4165" s="81">
        <v>0</v>
      </c>
      <c r="CY4165" s="81">
        <v>0</v>
      </c>
      <c r="CZ4165" s="81">
        <v>0</v>
      </c>
      <c r="DA4165" s="81">
        <v>0</v>
      </c>
      <c r="DB4165" s="81">
        <v>21083.842824224361</v>
      </c>
      <c r="DC4165" s="81">
        <v>409.22373582040689</v>
      </c>
      <c r="DD4165" s="81">
        <v>13469.08781237867</v>
      </c>
      <c r="DE4165" s="81">
        <v>7205.5312760251818</v>
      </c>
      <c r="DF4165" s="81">
        <v>4.5623668037678193</v>
      </c>
      <c r="DG4165" s="81">
        <v>4.5623668037678193</v>
      </c>
      <c r="DH4165" s="81">
        <v>4.5623668037678193</v>
      </c>
      <c r="DI4165" s="81">
        <v>0</v>
      </c>
      <c r="DJ4165" s="81">
        <v>3.3419502157029499E-9</v>
      </c>
      <c r="DL4165" s="81">
        <v>0</v>
      </c>
      <c r="DM4165" s="81">
        <v>1.524720272396784E-8</v>
      </c>
      <c r="DN4165" s="81">
        <v>1.524720272396784E-8</v>
      </c>
      <c r="DO4165" s="81">
        <v>0</v>
      </c>
      <c r="DP4165" s="81">
        <v>1.524720272396784E-8</v>
      </c>
      <c r="DQ4165" s="81">
        <v>1.524720272396784E-8</v>
      </c>
      <c r="DR4165" s="81">
        <v>0</v>
      </c>
      <c r="DS4165" s="81">
        <v>1.524720272396784E-8</v>
      </c>
      <c r="DT4165" s="81">
        <v>1.524720272396784E-8</v>
      </c>
      <c r="DU4165" s="81">
        <v>0</v>
      </c>
      <c r="DV4165" s="81">
        <v>0</v>
      </c>
      <c r="DW4165" s="81">
        <v>0</v>
      </c>
      <c r="GE4165" s="81" t="s">
        <v>449</v>
      </c>
      <c r="GF4165" s="81" t="s">
        <v>155</v>
      </c>
      <c r="GG4165" s="81" t="s">
        <v>482</v>
      </c>
      <c r="GH4165" s="81" t="s">
        <v>451</v>
      </c>
      <c r="GI4165" s="81">
        <v>2030</v>
      </c>
      <c r="GJ4165" s="81" t="s">
        <v>201</v>
      </c>
      <c r="GK4165" s="81">
        <v>247.2729921649759</v>
      </c>
      <c r="GL4165" s="81">
        <v>33.521456999999998</v>
      </c>
      <c r="GM4165" s="81">
        <v>2030</v>
      </c>
      <c r="GN4165" s="81" t="s">
        <v>173</v>
      </c>
      <c r="GO4165" s="81">
        <v>1.1148832299820636E-2</v>
      </c>
      <c r="GP4165" s="81">
        <v>10</v>
      </c>
      <c r="GQ4165" s="81">
        <v>0</v>
      </c>
      <c r="GR4165" s="81" t="s">
        <v>448</v>
      </c>
      <c r="GS4165" s="81">
        <v>0</v>
      </c>
      <c r="GT4165" s="81">
        <v>0</v>
      </c>
      <c r="GU4165" s="81">
        <v>1.1148832299820636E-2</v>
      </c>
      <c r="GV4165" s="81">
        <v>2.7568051219221785</v>
      </c>
      <c r="GW4165" s="81">
        <v>1.1148832299820636E-2</v>
      </c>
      <c r="GX4165" s="81">
        <v>2.7568051219221785</v>
      </c>
      <c r="GY4165" s="81">
        <v>1.1148832299820636E-2</v>
      </c>
      <c r="GZ4165" s="81">
        <v>2.7568051219221785</v>
      </c>
    </row>
    <row r="4166" spans="98:208" x14ac:dyDescent="0.25">
      <c r="CT4166" s="81" t="s">
        <v>155</v>
      </c>
      <c r="CU4166" s="81" t="s">
        <v>479</v>
      </c>
      <c r="CV4166" s="81" t="s">
        <v>455</v>
      </c>
      <c r="CW4166" s="81">
        <v>2023</v>
      </c>
      <c r="CX4166" s="81">
        <v>0</v>
      </c>
      <c r="CY4166" s="81">
        <v>0</v>
      </c>
      <c r="CZ4166" s="81">
        <v>0</v>
      </c>
      <c r="DA4166" s="81">
        <v>0</v>
      </c>
      <c r="DB4166" s="81">
        <v>21835.978114130339</v>
      </c>
      <c r="DC4166" s="81">
        <v>428.60232122030368</v>
      </c>
      <c r="DD4166" s="81">
        <v>13939.560973457499</v>
      </c>
      <c r="DE4166" s="81">
        <v>7467.8148194525384</v>
      </c>
      <c r="DF4166" s="81">
        <v>4.7784154025990215</v>
      </c>
      <c r="DG4166" s="81">
        <v>4.7784154025990215</v>
      </c>
      <c r="DH4166" s="81">
        <v>4.7784154025990215</v>
      </c>
      <c r="DI4166" s="81">
        <v>4.7784154025990215</v>
      </c>
      <c r="DJ4166" s="81">
        <v>3.3419502157029499E-9</v>
      </c>
      <c r="DL4166" s="81">
        <v>0</v>
      </c>
      <c r="DM4166" s="81">
        <v>1.5969226385434099E-8</v>
      </c>
      <c r="DN4166" s="81">
        <v>1.5969226385434099E-8</v>
      </c>
      <c r="DO4166" s="81">
        <v>0</v>
      </c>
      <c r="DP4166" s="81">
        <v>1.5969226385434099E-8</v>
      </c>
      <c r="DQ4166" s="81">
        <v>1.5969226385434099E-8</v>
      </c>
      <c r="DR4166" s="81">
        <v>0</v>
      </c>
      <c r="DS4166" s="81">
        <v>1.5969226385434099E-8</v>
      </c>
      <c r="DT4166" s="81">
        <v>1.5969226385434099E-8</v>
      </c>
      <c r="DU4166" s="81">
        <v>0</v>
      </c>
      <c r="DV4166" s="81">
        <v>1.5969226385434099E-8</v>
      </c>
      <c r="DW4166" s="81">
        <v>1.5969226385434099E-8</v>
      </c>
      <c r="GE4166" s="81" t="s">
        <v>449</v>
      </c>
      <c r="GF4166" s="81" t="s">
        <v>155</v>
      </c>
      <c r="GG4166" s="81" t="s">
        <v>482</v>
      </c>
      <c r="GH4166" s="81" t="s">
        <v>451</v>
      </c>
      <c r="GI4166" s="81">
        <v>2031</v>
      </c>
      <c r="GJ4166" s="81" t="s">
        <v>201</v>
      </c>
      <c r="GK4166" s="81">
        <v>247.2729921649759</v>
      </c>
      <c r="GL4166" s="81">
        <v>33.521456999999998</v>
      </c>
      <c r="GM4166" s="81">
        <v>2031</v>
      </c>
      <c r="GN4166" s="81" t="s">
        <v>173</v>
      </c>
      <c r="GO4166" s="81">
        <v>1.1148832299820636E-2</v>
      </c>
      <c r="GP4166" s="81">
        <v>10</v>
      </c>
      <c r="GQ4166" s="81">
        <v>0</v>
      </c>
      <c r="GR4166" s="81" t="s">
        <v>448</v>
      </c>
      <c r="GS4166" s="81">
        <v>0</v>
      </c>
      <c r="GT4166" s="81">
        <v>0</v>
      </c>
      <c r="GU4166" s="81">
        <v>0</v>
      </c>
      <c r="GV4166" s="81">
        <v>0</v>
      </c>
      <c r="GW4166" s="81">
        <v>1.1148832299820636E-2</v>
      </c>
      <c r="GX4166" s="81">
        <v>2.7568051219221785</v>
      </c>
      <c r="GY4166" s="81">
        <v>1.1148832299820636E-2</v>
      </c>
      <c r="GZ4166" s="81">
        <v>2.7568051219221785</v>
      </c>
    </row>
    <row r="4167" spans="98:208" x14ac:dyDescent="0.25">
      <c r="CT4167" s="81" t="s">
        <v>155</v>
      </c>
      <c r="CU4167" s="81" t="s">
        <v>479</v>
      </c>
      <c r="CV4167" s="81" t="s">
        <v>455</v>
      </c>
      <c r="CW4167" s="81">
        <v>2024</v>
      </c>
      <c r="CX4167" s="81">
        <v>0</v>
      </c>
      <c r="CY4167" s="81">
        <v>0</v>
      </c>
      <c r="CZ4167" s="81">
        <v>0</v>
      </c>
      <c r="DA4167" s="81">
        <v>0</v>
      </c>
      <c r="DB4167" s="81">
        <v>21835.978114130339</v>
      </c>
      <c r="DC4167" s="81">
        <v>428.60232122030368</v>
      </c>
      <c r="DD4167" s="81">
        <v>13939.560973457499</v>
      </c>
      <c r="DE4167" s="81">
        <v>7467.8148194525384</v>
      </c>
      <c r="DF4167" s="81">
        <v>4.7784154025990215</v>
      </c>
      <c r="DG4167" s="81">
        <v>4.7784154025990215</v>
      </c>
      <c r="DH4167" s="81">
        <v>4.7784154025990215</v>
      </c>
      <c r="DI4167" s="81">
        <v>4.7784154025990215</v>
      </c>
      <c r="DJ4167" s="81">
        <v>3.3419502157029499E-9</v>
      </c>
      <c r="DL4167" s="81">
        <v>0</v>
      </c>
      <c r="DM4167" s="81">
        <v>1.5969226385434099E-8</v>
      </c>
      <c r="DN4167" s="81">
        <v>1.5969226385434099E-8</v>
      </c>
      <c r="DO4167" s="81">
        <v>0</v>
      </c>
      <c r="DP4167" s="81">
        <v>1.5969226385434099E-8</v>
      </c>
      <c r="DQ4167" s="81">
        <v>1.5969226385434099E-8</v>
      </c>
      <c r="DR4167" s="81">
        <v>0</v>
      </c>
      <c r="DS4167" s="81">
        <v>1.5969226385434099E-8</v>
      </c>
      <c r="DT4167" s="81">
        <v>1.5969226385434099E-8</v>
      </c>
      <c r="DU4167" s="81">
        <v>0</v>
      </c>
      <c r="DV4167" s="81">
        <v>1.5969226385434099E-8</v>
      </c>
      <c r="DW4167" s="81">
        <v>1.5969226385434099E-8</v>
      </c>
      <c r="GE4167" s="81" t="s">
        <v>449</v>
      </c>
      <c r="GF4167" s="81" t="s">
        <v>155</v>
      </c>
      <c r="GG4167" s="81" t="s">
        <v>482</v>
      </c>
      <c r="GH4167" s="81" t="s">
        <v>451</v>
      </c>
      <c r="GI4167" s="81">
        <v>2032</v>
      </c>
      <c r="GJ4167" s="81" t="s">
        <v>201</v>
      </c>
      <c r="GK4167" s="81">
        <v>247.2729921649759</v>
      </c>
      <c r="GL4167" s="81">
        <v>33.521456999999998</v>
      </c>
      <c r="GM4167" s="81">
        <v>2032</v>
      </c>
      <c r="GN4167" s="81" t="s">
        <v>173</v>
      </c>
      <c r="GO4167" s="81">
        <v>1.1148832299820636E-2</v>
      </c>
      <c r="GP4167" s="81">
        <v>10</v>
      </c>
      <c r="GQ4167" s="81">
        <v>0</v>
      </c>
      <c r="GR4167" s="81" t="s">
        <v>448</v>
      </c>
      <c r="GS4167" s="81">
        <v>0</v>
      </c>
      <c r="GT4167" s="81">
        <v>0</v>
      </c>
      <c r="GU4167" s="81">
        <v>0</v>
      </c>
      <c r="GV4167" s="81">
        <v>0</v>
      </c>
      <c r="GW4167" s="81">
        <v>0</v>
      </c>
      <c r="GX4167" s="81">
        <v>0</v>
      </c>
      <c r="GY4167" s="81">
        <v>1.1148832299820636E-2</v>
      </c>
      <c r="GZ4167" s="81">
        <v>2.7568051219221785</v>
      </c>
    </row>
    <row r="4168" spans="98:208" x14ac:dyDescent="0.25">
      <c r="CT4168" s="81" t="s">
        <v>155</v>
      </c>
      <c r="CU4168" s="81" t="s">
        <v>479</v>
      </c>
      <c r="CV4168" s="81" t="s">
        <v>455</v>
      </c>
      <c r="CW4168" s="81">
        <v>2025</v>
      </c>
      <c r="CX4168" s="81">
        <v>0</v>
      </c>
      <c r="CY4168" s="81">
        <v>0</v>
      </c>
      <c r="CZ4168" s="81">
        <v>0</v>
      </c>
      <c r="DA4168" s="81">
        <v>0</v>
      </c>
      <c r="DB4168" s="81">
        <v>21835.978114130339</v>
      </c>
      <c r="DC4168" s="81">
        <v>428.60232122030368</v>
      </c>
      <c r="DD4168" s="81">
        <v>13939.560973457499</v>
      </c>
      <c r="DE4168" s="81">
        <v>7467.8148194525384</v>
      </c>
      <c r="DF4168" s="81">
        <v>4.7784154025990215</v>
      </c>
      <c r="DG4168" s="81">
        <v>4.7784154025990215</v>
      </c>
      <c r="DH4168" s="81">
        <v>4.7784154025990215</v>
      </c>
      <c r="DI4168" s="81">
        <v>4.7784154025990215</v>
      </c>
      <c r="DJ4168" s="81">
        <v>3.3419502157029499E-9</v>
      </c>
      <c r="DL4168" s="81">
        <v>0</v>
      </c>
      <c r="DM4168" s="81">
        <v>1.5969226385434099E-8</v>
      </c>
      <c r="DN4168" s="81">
        <v>1.5969226385434099E-8</v>
      </c>
      <c r="DO4168" s="81">
        <v>0</v>
      </c>
      <c r="DP4168" s="81">
        <v>1.5969226385434099E-8</v>
      </c>
      <c r="DQ4168" s="81">
        <v>1.5969226385434099E-8</v>
      </c>
      <c r="DR4168" s="81">
        <v>0</v>
      </c>
      <c r="DS4168" s="81">
        <v>1.5969226385434099E-8</v>
      </c>
      <c r="DT4168" s="81">
        <v>1.5969226385434099E-8</v>
      </c>
      <c r="DU4168" s="81">
        <v>0</v>
      </c>
      <c r="DV4168" s="81">
        <v>1.5969226385434099E-8</v>
      </c>
      <c r="DW4168" s="81">
        <v>1.5969226385434099E-8</v>
      </c>
      <c r="GE4168" s="81" t="s">
        <v>449</v>
      </c>
      <c r="GF4168" s="81" t="s">
        <v>155</v>
      </c>
      <c r="GG4168" s="81" t="s">
        <v>482</v>
      </c>
      <c r="GH4168" s="81" t="s">
        <v>452</v>
      </c>
      <c r="GI4168" s="81">
        <v>2021</v>
      </c>
      <c r="GJ4168" s="81" t="s">
        <v>201</v>
      </c>
      <c r="GK4168" s="81">
        <v>0.69641821681219529</v>
      </c>
      <c r="GL4168" s="81">
        <v>33.521456999999998</v>
      </c>
      <c r="GM4168" s="81">
        <v>2021</v>
      </c>
      <c r="GN4168" s="81" t="s">
        <v>173</v>
      </c>
      <c r="GO4168" s="81">
        <v>1.1148832299820636E-2</v>
      </c>
      <c r="GP4168" s="81">
        <v>10</v>
      </c>
      <c r="GQ4168" s="81">
        <v>0</v>
      </c>
      <c r="GR4168" s="81" t="s">
        <v>448</v>
      </c>
      <c r="GS4168" s="81">
        <v>1.1148832299820636E-2</v>
      </c>
      <c r="GT4168" s="81">
        <v>7.7642499097792935E-3</v>
      </c>
      <c r="GU4168" s="81">
        <v>1.1148832299820636E-2</v>
      </c>
      <c r="GV4168" s="81">
        <v>7.7642499097792935E-3</v>
      </c>
      <c r="GW4168" s="81">
        <v>0</v>
      </c>
      <c r="GX4168" s="81">
        <v>0</v>
      </c>
      <c r="GY4168" s="81">
        <v>0</v>
      </c>
      <c r="GZ4168" s="81">
        <v>0</v>
      </c>
    </row>
    <row r="4169" spans="98:208" x14ac:dyDescent="0.25">
      <c r="CT4169" s="81" t="s">
        <v>155</v>
      </c>
      <c r="CU4169" s="81" t="s">
        <v>479</v>
      </c>
      <c r="CV4169" s="81" t="s">
        <v>455</v>
      </c>
      <c r="CW4169" s="81">
        <v>2026</v>
      </c>
      <c r="CX4169" s="81">
        <v>0</v>
      </c>
      <c r="CY4169" s="81">
        <v>0</v>
      </c>
      <c r="CZ4169" s="81">
        <v>0</v>
      </c>
      <c r="DA4169" s="81">
        <v>0</v>
      </c>
      <c r="DB4169" s="81">
        <v>21835.978114130339</v>
      </c>
      <c r="DC4169" s="81">
        <v>428.60232122030368</v>
      </c>
      <c r="DD4169" s="81">
        <v>13939.560973457499</v>
      </c>
      <c r="DE4169" s="81">
        <v>7467.8148194525384</v>
      </c>
      <c r="DF4169" s="81">
        <v>4.7784154025990215</v>
      </c>
      <c r="DG4169" s="81">
        <v>4.7784154025990215</v>
      </c>
      <c r="DH4169" s="81">
        <v>4.7784154025990215</v>
      </c>
      <c r="DI4169" s="81">
        <v>4.7784154025990215</v>
      </c>
      <c r="DJ4169" s="81">
        <v>3.3419502157029499E-9</v>
      </c>
      <c r="DL4169" s="81">
        <v>0</v>
      </c>
      <c r="DM4169" s="81">
        <v>1.5969226385434099E-8</v>
      </c>
      <c r="DN4169" s="81">
        <v>1.5969226385434099E-8</v>
      </c>
      <c r="DO4169" s="81">
        <v>0</v>
      </c>
      <c r="DP4169" s="81">
        <v>1.5969226385434099E-8</v>
      </c>
      <c r="DQ4169" s="81">
        <v>1.5969226385434099E-8</v>
      </c>
      <c r="DR4169" s="81">
        <v>0</v>
      </c>
      <c r="DS4169" s="81">
        <v>1.5969226385434099E-8</v>
      </c>
      <c r="DT4169" s="81">
        <v>1.5969226385434099E-8</v>
      </c>
      <c r="DU4169" s="81">
        <v>0</v>
      </c>
      <c r="DV4169" s="81">
        <v>1.5969226385434099E-8</v>
      </c>
      <c r="DW4169" s="81">
        <v>1.5969226385434099E-8</v>
      </c>
      <c r="GE4169" s="81" t="s">
        <v>449</v>
      </c>
      <c r="GF4169" s="81" t="s">
        <v>155</v>
      </c>
      <c r="GG4169" s="81" t="s">
        <v>482</v>
      </c>
      <c r="GH4169" s="81" t="s">
        <v>452</v>
      </c>
      <c r="GI4169" s="81">
        <v>2022</v>
      </c>
      <c r="GJ4169" s="81" t="s">
        <v>201</v>
      </c>
      <c r="GK4169" s="81">
        <v>0.69641821681219529</v>
      </c>
      <c r="GL4169" s="81">
        <v>33.521456999999998</v>
      </c>
      <c r="GM4169" s="81">
        <v>2022</v>
      </c>
      <c r="GN4169" s="81" t="s">
        <v>173</v>
      </c>
      <c r="GO4169" s="81">
        <v>1.1148832299820636E-2</v>
      </c>
      <c r="GP4169" s="81">
        <v>10</v>
      </c>
      <c r="GQ4169" s="81">
        <v>0</v>
      </c>
      <c r="GR4169" s="81" t="s">
        <v>448</v>
      </c>
      <c r="GS4169" s="81">
        <v>1.1148832299820636E-2</v>
      </c>
      <c r="GT4169" s="81">
        <v>7.7642499097792935E-3</v>
      </c>
      <c r="GU4169" s="81">
        <v>1.1148832299820636E-2</v>
      </c>
      <c r="GV4169" s="81">
        <v>7.7642499097792935E-3</v>
      </c>
      <c r="GW4169" s="81">
        <v>1.1148832299820636E-2</v>
      </c>
      <c r="GX4169" s="81">
        <v>7.7642499097792935E-3</v>
      </c>
      <c r="GY4169" s="81">
        <v>0</v>
      </c>
      <c r="GZ4169" s="81">
        <v>0</v>
      </c>
    </row>
    <row r="4170" spans="98:208" x14ac:dyDescent="0.25">
      <c r="CT4170" s="81" t="s">
        <v>155</v>
      </c>
      <c r="CU4170" s="81" t="s">
        <v>479</v>
      </c>
      <c r="CV4170" s="81" t="s">
        <v>455</v>
      </c>
      <c r="CW4170" s="81">
        <v>2027</v>
      </c>
      <c r="CX4170" s="81">
        <v>0</v>
      </c>
      <c r="CY4170" s="81">
        <v>0</v>
      </c>
      <c r="CZ4170" s="81">
        <v>0</v>
      </c>
      <c r="DA4170" s="81">
        <v>0</v>
      </c>
      <c r="DB4170" s="81">
        <v>21835.978114130339</v>
      </c>
      <c r="DC4170" s="81">
        <v>428.60232122030368</v>
      </c>
      <c r="DD4170" s="81">
        <v>13939.560973457499</v>
      </c>
      <c r="DE4170" s="81">
        <v>7467.8148194525384</v>
      </c>
      <c r="DF4170" s="81">
        <v>4.7784154025990215</v>
      </c>
      <c r="DG4170" s="81">
        <v>4.7784154025990215</v>
      </c>
      <c r="DH4170" s="81">
        <v>4.7784154025990215</v>
      </c>
      <c r="DI4170" s="81">
        <v>4.7784154025990215</v>
      </c>
      <c r="DJ4170" s="81">
        <v>3.3419502157029499E-9</v>
      </c>
      <c r="DL4170" s="81">
        <v>0</v>
      </c>
      <c r="DM4170" s="81">
        <v>1.5969226385434099E-8</v>
      </c>
      <c r="DN4170" s="81">
        <v>1.5969226385434099E-8</v>
      </c>
      <c r="DO4170" s="81">
        <v>0</v>
      </c>
      <c r="DP4170" s="81">
        <v>1.5969226385434099E-8</v>
      </c>
      <c r="DQ4170" s="81">
        <v>1.5969226385434099E-8</v>
      </c>
      <c r="DR4170" s="81">
        <v>0</v>
      </c>
      <c r="DS4170" s="81">
        <v>1.5969226385434099E-8</v>
      </c>
      <c r="DT4170" s="81">
        <v>1.5969226385434099E-8</v>
      </c>
      <c r="DU4170" s="81">
        <v>0</v>
      </c>
      <c r="DV4170" s="81">
        <v>1.5969226385434099E-8</v>
      </c>
      <c r="DW4170" s="81">
        <v>1.5969226385434099E-8</v>
      </c>
      <c r="GE4170" s="81" t="s">
        <v>449</v>
      </c>
      <c r="GF4170" s="81" t="s">
        <v>155</v>
      </c>
      <c r="GG4170" s="81" t="s">
        <v>482</v>
      </c>
      <c r="GH4170" s="81" t="s">
        <v>452</v>
      </c>
      <c r="GI4170" s="81">
        <v>2023</v>
      </c>
      <c r="GJ4170" s="81" t="s">
        <v>201</v>
      </c>
      <c r="GK4170" s="81">
        <v>0.71896016785820149</v>
      </c>
      <c r="GL4170" s="81">
        <v>33.521456999999998</v>
      </c>
      <c r="GM4170" s="81">
        <v>2023</v>
      </c>
      <c r="GN4170" s="81" t="s">
        <v>173</v>
      </c>
      <c r="GO4170" s="81">
        <v>1.1148832299820636E-2</v>
      </c>
      <c r="GP4170" s="81">
        <v>10</v>
      </c>
      <c r="GQ4170" s="81">
        <v>0</v>
      </c>
      <c r="GR4170" s="81" t="s">
        <v>448</v>
      </c>
      <c r="GS4170" s="81">
        <v>1.1148832299820636E-2</v>
      </c>
      <c r="GT4170" s="81">
        <v>8.0155663417019827E-3</v>
      </c>
      <c r="GU4170" s="81">
        <v>1.1148832299820636E-2</v>
      </c>
      <c r="GV4170" s="81">
        <v>8.0155663417019827E-3</v>
      </c>
      <c r="GW4170" s="81">
        <v>1.1148832299820636E-2</v>
      </c>
      <c r="GX4170" s="81">
        <v>8.0155663417019827E-3</v>
      </c>
      <c r="GY4170" s="81">
        <v>1.1148832299820636E-2</v>
      </c>
      <c r="GZ4170" s="81">
        <v>8.0155663417019827E-3</v>
      </c>
    </row>
    <row r="4171" spans="98:208" x14ac:dyDescent="0.25">
      <c r="CT4171" s="81" t="s">
        <v>155</v>
      </c>
      <c r="CU4171" s="81" t="s">
        <v>479</v>
      </c>
      <c r="CV4171" s="81" t="s">
        <v>455</v>
      </c>
      <c r="CW4171" s="81">
        <v>2028</v>
      </c>
      <c r="CX4171" s="81">
        <v>0</v>
      </c>
      <c r="CY4171" s="81">
        <v>0</v>
      </c>
      <c r="CZ4171" s="81">
        <v>0</v>
      </c>
      <c r="DA4171" s="81">
        <v>0</v>
      </c>
      <c r="DB4171" s="81">
        <v>22783.187028906879</v>
      </c>
      <c r="DC4171" s="81">
        <v>453.2609605571439</v>
      </c>
      <c r="DD4171" s="81">
        <v>14531.33568557209</v>
      </c>
      <c r="DE4171" s="81">
        <v>7798.5903827776428</v>
      </c>
      <c r="DF4171" s="81">
        <v>5.0533304373072134</v>
      </c>
      <c r="DG4171" s="81">
        <v>5.0533304373072134</v>
      </c>
      <c r="DH4171" s="81">
        <v>5.0533304373072134</v>
      </c>
      <c r="DI4171" s="81">
        <v>5.0533304373072134</v>
      </c>
      <c r="DJ4171" s="81">
        <v>3.3419502157029499E-9</v>
      </c>
      <c r="DL4171" s="81">
        <v>0</v>
      </c>
      <c r="DM4171" s="81">
        <v>1.6887978744977125E-8</v>
      </c>
      <c r="DN4171" s="81">
        <v>1.6887978744977125E-8</v>
      </c>
      <c r="DO4171" s="81">
        <v>0</v>
      </c>
      <c r="DP4171" s="81">
        <v>1.6887978744977125E-8</v>
      </c>
      <c r="DQ4171" s="81">
        <v>1.6887978744977125E-8</v>
      </c>
      <c r="DR4171" s="81">
        <v>0</v>
      </c>
      <c r="DS4171" s="81">
        <v>1.6887978744977125E-8</v>
      </c>
      <c r="DT4171" s="81">
        <v>1.6887978744977125E-8</v>
      </c>
      <c r="DU4171" s="81">
        <v>0</v>
      </c>
      <c r="DV4171" s="81">
        <v>1.6887978744977125E-8</v>
      </c>
      <c r="DW4171" s="81">
        <v>1.6887978744977125E-8</v>
      </c>
      <c r="GE4171" s="81" t="s">
        <v>449</v>
      </c>
      <c r="GF4171" s="81" t="s">
        <v>155</v>
      </c>
      <c r="GG4171" s="81" t="s">
        <v>482</v>
      </c>
      <c r="GH4171" s="81" t="s">
        <v>452</v>
      </c>
      <c r="GI4171" s="81">
        <v>2024</v>
      </c>
      <c r="GJ4171" s="81" t="s">
        <v>201</v>
      </c>
      <c r="GK4171" s="81">
        <v>0.71896016785820149</v>
      </c>
      <c r="GL4171" s="81">
        <v>33.521456999999998</v>
      </c>
      <c r="GM4171" s="81">
        <v>2024</v>
      </c>
      <c r="GN4171" s="81" t="s">
        <v>173</v>
      </c>
      <c r="GO4171" s="81">
        <v>1.1148832299820636E-2</v>
      </c>
      <c r="GP4171" s="81">
        <v>10</v>
      </c>
      <c r="GQ4171" s="81">
        <v>0</v>
      </c>
      <c r="GR4171" s="81" t="s">
        <v>448</v>
      </c>
      <c r="GS4171" s="81">
        <v>1.1148832299820636E-2</v>
      </c>
      <c r="GT4171" s="81">
        <v>8.0155663417019827E-3</v>
      </c>
      <c r="GU4171" s="81">
        <v>1.1148832299820636E-2</v>
      </c>
      <c r="GV4171" s="81">
        <v>8.0155663417019827E-3</v>
      </c>
      <c r="GW4171" s="81">
        <v>1.1148832299820636E-2</v>
      </c>
      <c r="GX4171" s="81">
        <v>8.0155663417019827E-3</v>
      </c>
      <c r="GY4171" s="81">
        <v>1.1148832299820636E-2</v>
      </c>
      <c r="GZ4171" s="81">
        <v>8.0155663417019827E-3</v>
      </c>
    </row>
    <row r="4172" spans="98:208" x14ac:dyDescent="0.25">
      <c r="CT4172" s="81" t="s">
        <v>155</v>
      </c>
      <c r="CU4172" s="81" t="s">
        <v>479</v>
      </c>
      <c r="CV4172" s="81" t="s">
        <v>455</v>
      </c>
      <c r="CW4172" s="81">
        <v>2029</v>
      </c>
      <c r="CX4172" s="81">
        <v>0</v>
      </c>
      <c r="CY4172" s="81">
        <v>0</v>
      </c>
      <c r="CZ4172" s="81">
        <v>0</v>
      </c>
      <c r="DA4172" s="81">
        <v>0</v>
      </c>
      <c r="DB4172" s="81">
        <v>22783.187028906879</v>
      </c>
      <c r="DC4172" s="81">
        <v>453.2609605571439</v>
      </c>
      <c r="DD4172" s="81">
        <v>14531.33568557209</v>
      </c>
      <c r="DE4172" s="81">
        <v>7798.5903827776428</v>
      </c>
      <c r="DF4172" s="81">
        <v>5.0533304373072134</v>
      </c>
      <c r="DG4172" s="81">
        <v>5.0533304373072134</v>
      </c>
      <c r="DH4172" s="81">
        <v>5.0533304373072134</v>
      </c>
      <c r="DI4172" s="81">
        <v>5.0533304373072134</v>
      </c>
      <c r="DJ4172" s="81">
        <v>3.3419502157029499E-9</v>
      </c>
      <c r="DL4172" s="81">
        <v>0</v>
      </c>
      <c r="DM4172" s="81">
        <v>1.6887978744977125E-8</v>
      </c>
      <c r="DN4172" s="81">
        <v>1.6887978744977125E-8</v>
      </c>
      <c r="DO4172" s="81">
        <v>0</v>
      </c>
      <c r="DP4172" s="81">
        <v>1.6887978744977125E-8</v>
      </c>
      <c r="DQ4172" s="81">
        <v>1.6887978744977125E-8</v>
      </c>
      <c r="DR4172" s="81">
        <v>0</v>
      </c>
      <c r="DS4172" s="81">
        <v>1.6887978744977125E-8</v>
      </c>
      <c r="DT4172" s="81">
        <v>1.6887978744977125E-8</v>
      </c>
      <c r="DU4172" s="81">
        <v>0</v>
      </c>
      <c r="DV4172" s="81">
        <v>1.6887978744977125E-8</v>
      </c>
      <c r="DW4172" s="81">
        <v>1.6887978744977125E-8</v>
      </c>
      <c r="GE4172" s="81" t="s">
        <v>449</v>
      </c>
      <c r="GF4172" s="81" t="s">
        <v>155</v>
      </c>
      <c r="GG4172" s="81" t="s">
        <v>482</v>
      </c>
      <c r="GH4172" s="81" t="s">
        <v>452</v>
      </c>
      <c r="GI4172" s="81">
        <v>2025</v>
      </c>
      <c r="GJ4172" s="81" t="s">
        <v>201</v>
      </c>
      <c r="GK4172" s="81">
        <v>0.71896016785820149</v>
      </c>
      <c r="GL4172" s="81">
        <v>33.521456999999998</v>
      </c>
      <c r="GM4172" s="81">
        <v>2025</v>
      </c>
      <c r="GN4172" s="81" t="s">
        <v>173</v>
      </c>
      <c r="GO4172" s="81">
        <v>1.1148832299820636E-2</v>
      </c>
      <c r="GP4172" s="81">
        <v>10</v>
      </c>
      <c r="GQ4172" s="81">
        <v>0</v>
      </c>
      <c r="GR4172" s="81" t="s">
        <v>448</v>
      </c>
      <c r="GS4172" s="81">
        <v>1.1148832299820636E-2</v>
      </c>
      <c r="GT4172" s="81">
        <v>8.0155663417019827E-3</v>
      </c>
      <c r="GU4172" s="81">
        <v>1.1148832299820636E-2</v>
      </c>
      <c r="GV4172" s="81">
        <v>8.0155663417019827E-3</v>
      </c>
      <c r="GW4172" s="81">
        <v>1.1148832299820636E-2</v>
      </c>
      <c r="GX4172" s="81">
        <v>8.0155663417019827E-3</v>
      </c>
      <c r="GY4172" s="81">
        <v>1.1148832299820636E-2</v>
      </c>
      <c r="GZ4172" s="81">
        <v>8.0155663417019827E-3</v>
      </c>
    </row>
    <row r="4173" spans="98:208" x14ac:dyDescent="0.25">
      <c r="CT4173" s="81" t="s">
        <v>155</v>
      </c>
      <c r="CU4173" s="81" t="s">
        <v>479</v>
      </c>
      <c r="CV4173" s="81" t="s">
        <v>455</v>
      </c>
      <c r="CW4173" s="81">
        <v>2030</v>
      </c>
      <c r="CX4173" s="81">
        <v>0</v>
      </c>
      <c r="CY4173" s="81">
        <v>0</v>
      </c>
      <c r="CZ4173" s="81">
        <v>0</v>
      </c>
      <c r="DA4173" s="81">
        <v>0</v>
      </c>
      <c r="DB4173" s="81">
        <v>22783.187028906879</v>
      </c>
      <c r="DC4173" s="81">
        <v>453.2609605571439</v>
      </c>
      <c r="DD4173" s="81">
        <v>14531.33568557209</v>
      </c>
      <c r="DE4173" s="81">
        <v>7798.5903827776428</v>
      </c>
      <c r="DF4173" s="81">
        <v>0</v>
      </c>
      <c r="DG4173" s="81">
        <v>5.0533304373072134</v>
      </c>
      <c r="DH4173" s="81">
        <v>5.0533304373072134</v>
      </c>
      <c r="DI4173" s="81">
        <v>5.0533304373072134</v>
      </c>
      <c r="DJ4173" s="81">
        <v>3.3419502157029499E-9</v>
      </c>
      <c r="DL4173" s="81">
        <v>0</v>
      </c>
      <c r="DM4173" s="81">
        <v>0</v>
      </c>
      <c r="DN4173" s="81">
        <v>0</v>
      </c>
      <c r="DO4173" s="81">
        <v>0</v>
      </c>
      <c r="DP4173" s="81">
        <v>1.6887978744977125E-8</v>
      </c>
      <c r="DQ4173" s="81">
        <v>1.6887978744977125E-8</v>
      </c>
      <c r="DR4173" s="81">
        <v>0</v>
      </c>
      <c r="DS4173" s="81">
        <v>1.6887978744977125E-8</v>
      </c>
      <c r="DT4173" s="81">
        <v>1.6887978744977125E-8</v>
      </c>
      <c r="DU4173" s="81">
        <v>0</v>
      </c>
      <c r="DV4173" s="81">
        <v>1.6887978744977125E-8</v>
      </c>
      <c r="DW4173" s="81">
        <v>1.6887978744977125E-8</v>
      </c>
      <c r="GE4173" s="81" t="s">
        <v>449</v>
      </c>
      <c r="GF4173" s="81" t="s">
        <v>155</v>
      </c>
      <c r="GG4173" s="81" t="s">
        <v>482</v>
      </c>
      <c r="GH4173" s="81" t="s">
        <v>452</v>
      </c>
      <c r="GI4173" s="81">
        <v>2026</v>
      </c>
      <c r="GJ4173" s="81" t="s">
        <v>201</v>
      </c>
      <c r="GK4173" s="81">
        <v>0.71896016785820149</v>
      </c>
      <c r="GL4173" s="81">
        <v>33.521456999999998</v>
      </c>
      <c r="GM4173" s="81">
        <v>2026</v>
      </c>
      <c r="GN4173" s="81" t="s">
        <v>173</v>
      </c>
      <c r="GO4173" s="81">
        <v>1.1148832299820636E-2</v>
      </c>
      <c r="GP4173" s="81">
        <v>10</v>
      </c>
      <c r="GQ4173" s="81">
        <v>0</v>
      </c>
      <c r="GR4173" s="81" t="s">
        <v>448</v>
      </c>
      <c r="GS4173" s="81">
        <v>1.1148832299820636E-2</v>
      </c>
      <c r="GT4173" s="81">
        <v>8.0155663417019827E-3</v>
      </c>
      <c r="GU4173" s="81">
        <v>1.1148832299820636E-2</v>
      </c>
      <c r="GV4173" s="81">
        <v>8.0155663417019827E-3</v>
      </c>
      <c r="GW4173" s="81">
        <v>1.1148832299820636E-2</v>
      </c>
      <c r="GX4173" s="81">
        <v>8.0155663417019827E-3</v>
      </c>
      <c r="GY4173" s="81">
        <v>1.1148832299820636E-2</v>
      </c>
      <c r="GZ4173" s="81">
        <v>8.0155663417019827E-3</v>
      </c>
    </row>
    <row r="4174" spans="98:208" x14ac:dyDescent="0.25">
      <c r="CT4174" s="81" t="s">
        <v>155</v>
      </c>
      <c r="CU4174" s="81" t="s">
        <v>479</v>
      </c>
      <c r="CV4174" s="81" t="s">
        <v>455</v>
      </c>
      <c r="CW4174" s="81">
        <v>2031</v>
      </c>
      <c r="CX4174" s="81">
        <v>0</v>
      </c>
      <c r="CY4174" s="81">
        <v>0</v>
      </c>
      <c r="CZ4174" s="81">
        <v>0</v>
      </c>
      <c r="DA4174" s="81">
        <v>0</v>
      </c>
      <c r="DB4174" s="81">
        <v>22783.187028906879</v>
      </c>
      <c r="DC4174" s="81">
        <v>453.2609605571439</v>
      </c>
      <c r="DD4174" s="81">
        <v>14531.33568557209</v>
      </c>
      <c r="DE4174" s="81">
        <v>7798.5903827776428</v>
      </c>
      <c r="DF4174" s="81">
        <v>0</v>
      </c>
      <c r="DG4174" s="81">
        <v>0</v>
      </c>
      <c r="DH4174" s="81">
        <v>5.0533304373072134</v>
      </c>
      <c r="DI4174" s="81">
        <v>5.0533304373072134</v>
      </c>
      <c r="DJ4174" s="81">
        <v>3.3419502157029499E-9</v>
      </c>
      <c r="DL4174" s="81">
        <v>0</v>
      </c>
      <c r="DM4174" s="81">
        <v>0</v>
      </c>
      <c r="DN4174" s="81">
        <v>0</v>
      </c>
      <c r="DO4174" s="81">
        <v>0</v>
      </c>
      <c r="DP4174" s="81">
        <v>0</v>
      </c>
      <c r="DQ4174" s="81">
        <v>0</v>
      </c>
      <c r="DR4174" s="81">
        <v>0</v>
      </c>
      <c r="DS4174" s="81">
        <v>1.6887978744977125E-8</v>
      </c>
      <c r="DT4174" s="81">
        <v>1.6887978744977125E-8</v>
      </c>
      <c r="DU4174" s="81">
        <v>0</v>
      </c>
      <c r="DV4174" s="81">
        <v>1.6887978744977125E-8</v>
      </c>
      <c r="DW4174" s="81">
        <v>1.6887978744977125E-8</v>
      </c>
      <c r="GE4174" s="81" t="s">
        <v>449</v>
      </c>
      <c r="GF4174" s="81" t="s">
        <v>155</v>
      </c>
      <c r="GG4174" s="81" t="s">
        <v>482</v>
      </c>
      <c r="GH4174" s="81" t="s">
        <v>452</v>
      </c>
      <c r="GI4174" s="81">
        <v>2027</v>
      </c>
      <c r="GJ4174" s="81" t="s">
        <v>201</v>
      </c>
      <c r="GK4174" s="81">
        <v>0.71896016785820149</v>
      </c>
      <c r="GL4174" s="81">
        <v>33.521456999999998</v>
      </c>
      <c r="GM4174" s="81">
        <v>2027</v>
      </c>
      <c r="GN4174" s="81" t="s">
        <v>173</v>
      </c>
      <c r="GO4174" s="81">
        <v>1.1148832299820636E-2</v>
      </c>
      <c r="GP4174" s="81">
        <v>10</v>
      </c>
      <c r="GQ4174" s="81">
        <v>0</v>
      </c>
      <c r="GR4174" s="81" t="s">
        <v>448</v>
      </c>
      <c r="GS4174" s="81">
        <v>1.1148832299820636E-2</v>
      </c>
      <c r="GT4174" s="81">
        <v>8.0155663417019827E-3</v>
      </c>
      <c r="GU4174" s="81">
        <v>1.1148832299820636E-2</v>
      </c>
      <c r="GV4174" s="81">
        <v>8.0155663417019827E-3</v>
      </c>
      <c r="GW4174" s="81">
        <v>1.1148832299820636E-2</v>
      </c>
      <c r="GX4174" s="81">
        <v>8.0155663417019827E-3</v>
      </c>
      <c r="GY4174" s="81">
        <v>1.1148832299820636E-2</v>
      </c>
      <c r="GZ4174" s="81">
        <v>8.0155663417019827E-3</v>
      </c>
    </row>
    <row r="4175" spans="98:208" x14ac:dyDescent="0.25">
      <c r="CT4175" s="81" t="s">
        <v>155</v>
      </c>
      <c r="CU4175" s="81" t="s">
        <v>479</v>
      </c>
      <c r="CV4175" s="81" t="s">
        <v>455</v>
      </c>
      <c r="CW4175" s="81">
        <v>2032</v>
      </c>
      <c r="CX4175" s="81">
        <v>0</v>
      </c>
      <c r="CY4175" s="81">
        <v>0</v>
      </c>
      <c r="CZ4175" s="81">
        <v>0</v>
      </c>
      <c r="DA4175" s="81">
        <v>0</v>
      </c>
      <c r="DB4175" s="81">
        <v>22783.187028906879</v>
      </c>
      <c r="DC4175" s="81">
        <v>453.2609605571439</v>
      </c>
      <c r="DD4175" s="81">
        <v>14531.33568557209</v>
      </c>
      <c r="DE4175" s="81">
        <v>7798.5903827776428</v>
      </c>
      <c r="DF4175" s="81">
        <v>0</v>
      </c>
      <c r="DG4175" s="81">
        <v>0</v>
      </c>
      <c r="DH4175" s="81">
        <v>0</v>
      </c>
      <c r="DI4175" s="81">
        <v>5.0533304373072134</v>
      </c>
      <c r="DJ4175" s="81">
        <v>3.3419502157029499E-9</v>
      </c>
      <c r="DL4175" s="81">
        <v>0</v>
      </c>
      <c r="DM4175" s="81">
        <v>0</v>
      </c>
      <c r="DN4175" s="81">
        <v>0</v>
      </c>
      <c r="DO4175" s="81">
        <v>0</v>
      </c>
      <c r="DP4175" s="81">
        <v>0</v>
      </c>
      <c r="DQ4175" s="81">
        <v>0</v>
      </c>
      <c r="DR4175" s="81">
        <v>0</v>
      </c>
      <c r="DS4175" s="81">
        <v>0</v>
      </c>
      <c r="DT4175" s="81">
        <v>0</v>
      </c>
      <c r="DU4175" s="81">
        <v>0</v>
      </c>
      <c r="DV4175" s="81">
        <v>1.6887978744977125E-8</v>
      </c>
      <c r="DW4175" s="81">
        <v>1.6887978744977125E-8</v>
      </c>
      <c r="GE4175" s="81" t="s">
        <v>449</v>
      </c>
      <c r="GF4175" s="81" t="s">
        <v>155</v>
      </c>
      <c r="GG4175" s="81" t="s">
        <v>482</v>
      </c>
      <c r="GH4175" s="81" t="s">
        <v>452</v>
      </c>
      <c r="GI4175" s="81">
        <v>2028</v>
      </c>
      <c r="GJ4175" s="81" t="s">
        <v>201</v>
      </c>
      <c r="GK4175" s="81">
        <v>0.74733835430389295</v>
      </c>
      <c r="GL4175" s="81">
        <v>33.521456999999998</v>
      </c>
      <c r="GM4175" s="81">
        <v>2028</v>
      </c>
      <c r="GN4175" s="81" t="s">
        <v>173</v>
      </c>
      <c r="GO4175" s="81">
        <v>1.1148832299820636E-2</v>
      </c>
      <c r="GP4175" s="81">
        <v>10</v>
      </c>
      <c r="GQ4175" s="81">
        <v>0</v>
      </c>
      <c r="GR4175" s="81" t="s">
        <v>448</v>
      </c>
      <c r="GS4175" s="81">
        <v>1.1148832299820636E-2</v>
      </c>
      <c r="GT4175" s="81">
        <v>8.3319499833580408E-3</v>
      </c>
      <c r="GU4175" s="81">
        <v>1.1148832299820636E-2</v>
      </c>
      <c r="GV4175" s="81">
        <v>8.3319499833580408E-3</v>
      </c>
      <c r="GW4175" s="81">
        <v>1.1148832299820636E-2</v>
      </c>
      <c r="GX4175" s="81">
        <v>8.3319499833580408E-3</v>
      </c>
      <c r="GY4175" s="81">
        <v>1.1148832299820636E-2</v>
      </c>
      <c r="GZ4175" s="81">
        <v>8.3319499833580408E-3</v>
      </c>
    </row>
    <row r="4176" spans="98:208" x14ac:dyDescent="0.25">
      <c r="CT4176" s="81" t="s">
        <v>155</v>
      </c>
      <c r="CU4176" s="81" t="s">
        <v>480</v>
      </c>
      <c r="CV4176" s="81" t="s">
        <v>457</v>
      </c>
      <c r="CW4176" s="81">
        <v>2020</v>
      </c>
      <c r="CX4176" s="81">
        <v>0</v>
      </c>
      <c r="CY4176" s="81">
        <v>0</v>
      </c>
      <c r="CZ4176" s="81">
        <v>0</v>
      </c>
      <c r="DA4176" s="81">
        <v>0</v>
      </c>
      <c r="DB4176" s="81">
        <v>14146.13064133367</v>
      </c>
      <c r="DC4176" s="81">
        <v>222.22942162784861</v>
      </c>
      <c r="DD4176" s="81">
        <v>8585.7228092486439</v>
      </c>
      <c r="DE4176" s="81">
        <v>5338.1784104571798</v>
      </c>
      <c r="DF4176" s="81">
        <v>2.4775985538150174</v>
      </c>
      <c r="DG4176" s="81">
        <v>0</v>
      </c>
      <c r="DH4176" s="81">
        <v>0</v>
      </c>
      <c r="DI4176" s="81">
        <v>0</v>
      </c>
      <c r="DJ4176" s="81">
        <v>3.6378959145348752E-6</v>
      </c>
      <c r="DL4176" s="81">
        <v>0</v>
      </c>
      <c r="DM4176" s="81">
        <v>9.0132456567811668E-6</v>
      </c>
      <c r="DN4176" s="81">
        <v>9.0132456567811668E-6</v>
      </c>
      <c r="DO4176" s="81">
        <v>0</v>
      </c>
      <c r="DP4176" s="81">
        <v>0</v>
      </c>
      <c r="DQ4176" s="81">
        <v>0</v>
      </c>
      <c r="DR4176" s="81">
        <v>0</v>
      </c>
      <c r="DS4176" s="81">
        <v>0</v>
      </c>
      <c r="DT4176" s="81">
        <v>0</v>
      </c>
      <c r="DU4176" s="81">
        <v>0</v>
      </c>
      <c r="DV4176" s="81">
        <v>0</v>
      </c>
      <c r="DW4176" s="81">
        <v>0</v>
      </c>
      <c r="GE4176" s="81" t="s">
        <v>449</v>
      </c>
      <c r="GF4176" s="81" t="s">
        <v>155</v>
      </c>
      <c r="GG4176" s="81" t="s">
        <v>482</v>
      </c>
      <c r="GH4176" s="81" t="s">
        <v>452</v>
      </c>
      <c r="GI4176" s="81">
        <v>2029</v>
      </c>
      <c r="GJ4176" s="81" t="s">
        <v>201</v>
      </c>
      <c r="GK4176" s="81">
        <v>0.74733835430389295</v>
      </c>
      <c r="GL4176" s="81">
        <v>33.521456999999998</v>
      </c>
      <c r="GM4176" s="81">
        <v>2029</v>
      </c>
      <c r="GN4176" s="81" t="s">
        <v>173</v>
      </c>
      <c r="GO4176" s="81">
        <v>1.1148832299820636E-2</v>
      </c>
      <c r="GP4176" s="81">
        <v>10</v>
      </c>
      <c r="GQ4176" s="81">
        <v>0</v>
      </c>
      <c r="GR4176" s="81" t="s">
        <v>448</v>
      </c>
      <c r="GS4176" s="81">
        <v>1.1148832299820636E-2</v>
      </c>
      <c r="GT4176" s="81">
        <v>8.3319499833580408E-3</v>
      </c>
      <c r="GU4176" s="81">
        <v>1.1148832299820636E-2</v>
      </c>
      <c r="GV4176" s="81">
        <v>8.3319499833580408E-3</v>
      </c>
      <c r="GW4176" s="81">
        <v>1.1148832299820636E-2</v>
      </c>
      <c r="GX4176" s="81">
        <v>8.3319499833580408E-3</v>
      </c>
      <c r="GY4176" s="81">
        <v>1.1148832299820636E-2</v>
      </c>
      <c r="GZ4176" s="81">
        <v>8.3319499833580408E-3</v>
      </c>
    </row>
    <row r="4177" spans="98:208" x14ac:dyDescent="0.25">
      <c r="CT4177" s="81" t="s">
        <v>155</v>
      </c>
      <c r="CU4177" s="81" t="s">
        <v>480</v>
      </c>
      <c r="CV4177" s="81" t="s">
        <v>457</v>
      </c>
      <c r="CW4177" s="81">
        <v>2021</v>
      </c>
      <c r="CX4177" s="81">
        <v>0</v>
      </c>
      <c r="CY4177" s="81">
        <v>0</v>
      </c>
      <c r="CZ4177" s="81">
        <v>0</v>
      </c>
      <c r="DA4177" s="81">
        <v>0</v>
      </c>
      <c r="DB4177" s="81">
        <v>14146.13064133367</v>
      </c>
      <c r="DC4177" s="81">
        <v>222.22942162784861</v>
      </c>
      <c r="DD4177" s="81">
        <v>8585.7228092486439</v>
      </c>
      <c r="DE4177" s="81">
        <v>5338.1784104571798</v>
      </c>
      <c r="DF4177" s="81">
        <v>2.4775985538150174</v>
      </c>
      <c r="DG4177" s="81">
        <v>2.4775985538150174</v>
      </c>
      <c r="DH4177" s="81">
        <v>0</v>
      </c>
      <c r="DI4177" s="81">
        <v>0</v>
      </c>
      <c r="DJ4177" s="81">
        <v>3.6378959145348752E-6</v>
      </c>
      <c r="DL4177" s="81">
        <v>0</v>
      </c>
      <c r="DM4177" s="81">
        <v>9.0132456567811668E-6</v>
      </c>
      <c r="DN4177" s="81">
        <v>9.0132456567811668E-6</v>
      </c>
      <c r="DO4177" s="81">
        <v>0</v>
      </c>
      <c r="DP4177" s="81">
        <v>9.0132456567811668E-6</v>
      </c>
      <c r="DQ4177" s="81">
        <v>9.0132456567811668E-6</v>
      </c>
      <c r="DR4177" s="81">
        <v>0</v>
      </c>
      <c r="DS4177" s="81">
        <v>0</v>
      </c>
      <c r="DT4177" s="81">
        <v>0</v>
      </c>
      <c r="DU4177" s="81">
        <v>0</v>
      </c>
      <c r="DV4177" s="81">
        <v>0</v>
      </c>
      <c r="DW4177" s="81">
        <v>0</v>
      </c>
      <c r="GE4177" s="81" t="s">
        <v>449</v>
      </c>
      <c r="GF4177" s="81" t="s">
        <v>155</v>
      </c>
      <c r="GG4177" s="81" t="s">
        <v>482</v>
      </c>
      <c r="GH4177" s="81" t="s">
        <v>452</v>
      </c>
      <c r="GI4177" s="81">
        <v>2030</v>
      </c>
      <c r="GJ4177" s="81" t="s">
        <v>201</v>
      </c>
      <c r="GK4177" s="81">
        <v>0.74733835430389295</v>
      </c>
      <c r="GL4177" s="81">
        <v>33.521456999999998</v>
      </c>
      <c r="GM4177" s="81">
        <v>2030</v>
      </c>
      <c r="GN4177" s="81" t="s">
        <v>173</v>
      </c>
      <c r="GO4177" s="81">
        <v>1.1148832299820636E-2</v>
      </c>
      <c r="GP4177" s="81">
        <v>10</v>
      </c>
      <c r="GQ4177" s="81">
        <v>0</v>
      </c>
      <c r="GR4177" s="81" t="s">
        <v>448</v>
      </c>
      <c r="GS4177" s="81">
        <v>0</v>
      </c>
      <c r="GT4177" s="81">
        <v>0</v>
      </c>
      <c r="GU4177" s="81">
        <v>1.1148832299820636E-2</v>
      </c>
      <c r="GV4177" s="81">
        <v>8.3319499833580408E-3</v>
      </c>
      <c r="GW4177" s="81">
        <v>1.1148832299820636E-2</v>
      </c>
      <c r="GX4177" s="81">
        <v>8.3319499833580408E-3</v>
      </c>
      <c r="GY4177" s="81">
        <v>1.1148832299820636E-2</v>
      </c>
      <c r="GZ4177" s="81">
        <v>8.3319499833580408E-3</v>
      </c>
    </row>
    <row r="4178" spans="98:208" x14ac:dyDescent="0.25">
      <c r="CT4178" s="81" t="s">
        <v>155</v>
      </c>
      <c r="CU4178" s="81" t="s">
        <v>480</v>
      </c>
      <c r="CV4178" s="81" t="s">
        <v>457</v>
      </c>
      <c r="CW4178" s="81">
        <v>2022</v>
      </c>
      <c r="CX4178" s="81">
        <v>0</v>
      </c>
      <c r="CY4178" s="81">
        <v>0</v>
      </c>
      <c r="CZ4178" s="81">
        <v>0</v>
      </c>
      <c r="DA4178" s="81">
        <v>0</v>
      </c>
      <c r="DB4178" s="81">
        <v>14146.13064133367</v>
      </c>
      <c r="DC4178" s="81">
        <v>222.22942162784861</v>
      </c>
      <c r="DD4178" s="81">
        <v>8585.7228092486439</v>
      </c>
      <c r="DE4178" s="81">
        <v>5338.1784104571798</v>
      </c>
      <c r="DF4178" s="81">
        <v>2.4775985538150174</v>
      </c>
      <c r="DG4178" s="81">
        <v>2.4775985538150174</v>
      </c>
      <c r="DH4178" s="81">
        <v>2.4775985538150174</v>
      </c>
      <c r="DI4178" s="81">
        <v>0</v>
      </c>
      <c r="DJ4178" s="81">
        <v>3.6378959145348752E-6</v>
      </c>
      <c r="DL4178" s="81">
        <v>0</v>
      </c>
      <c r="DM4178" s="81">
        <v>9.0132456567811668E-6</v>
      </c>
      <c r="DN4178" s="81">
        <v>9.0132456567811668E-6</v>
      </c>
      <c r="DO4178" s="81">
        <v>0</v>
      </c>
      <c r="DP4178" s="81">
        <v>9.0132456567811668E-6</v>
      </c>
      <c r="DQ4178" s="81">
        <v>9.0132456567811668E-6</v>
      </c>
      <c r="DR4178" s="81">
        <v>0</v>
      </c>
      <c r="DS4178" s="81">
        <v>9.0132456567811668E-6</v>
      </c>
      <c r="DT4178" s="81">
        <v>9.0132456567811668E-6</v>
      </c>
      <c r="DU4178" s="81">
        <v>0</v>
      </c>
      <c r="DV4178" s="81">
        <v>0</v>
      </c>
      <c r="DW4178" s="81">
        <v>0</v>
      </c>
      <c r="GE4178" s="81" t="s">
        <v>449</v>
      </c>
      <c r="GF4178" s="81" t="s">
        <v>155</v>
      </c>
      <c r="GG4178" s="81" t="s">
        <v>482</v>
      </c>
      <c r="GH4178" s="81" t="s">
        <v>452</v>
      </c>
      <c r="GI4178" s="81">
        <v>2031</v>
      </c>
      <c r="GJ4178" s="81" t="s">
        <v>201</v>
      </c>
      <c r="GK4178" s="81">
        <v>0.74733835430389295</v>
      </c>
      <c r="GL4178" s="81">
        <v>33.521456999999998</v>
      </c>
      <c r="GM4178" s="81">
        <v>2031</v>
      </c>
      <c r="GN4178" s="81" t="s">
        <v>173</v>
      </c>
      <c r="GO4178" s="81">
        <v>1.1148832299820636E-2</v>
      </c>
      <c r="GP4178" s="81">
        <v>10</v>
      </c>
      <c r="GQ4178" s="81">
        <v>0</v>
      </c>
      <c r="GR4178" s="81" t="s">
        <v>448</v>
      </c>
      <c r="GS4178" s="81">
        <v>0</v>
      </c>
      <c r="GT4178" s="81">
        <v>0</v>
      </c>
      <c r="GU4178" s="81">
        <v>0</v>
      </c>
      <c r="GV4178" s="81">
        <v>0</v>
      </c>
      <c r="GW4178" s="81">
        <v>1.1148832299820636E-2</v>
      </c>
      <c r="GX4178" s="81">
        <v>8.3319499833580408E-3</v>
      </c>
      <c r="GY4178" s="81">
        <v>1.1148832299820636E-2</v>
      </c>
      <c r="GZ4178" s="81">
        <v>8.3319499833580408E-3</v>
      </c>
    </row>
    <row r="4179" spans="98:208" x14ac:dyDescent="0.25">
      <c r="CT4179" s="81" t="s">
        <v>155</v>
      </c>
      <c r="CU4179" s="81" t="s">
        <v>480</v>
      </c>
      <c r="CV4179" s="81" t="s">
        <v>457</v>
      </c>
      <c r="CW4179" s="81">
        <v>2023</v>
      </c>
      <c r="CX4179" s="81">
        <v>0</v>
      </c>
      <c r="CY4179" s="81">
        <v>0</v>
      </c>
      <c r="CZ4179" s="81">
        <v>0</v>
      </c>
      <c r="DA4179" s="81">
        <v>0</v>
      </c>
      <c r="DB4179" s="81">
        <v>14664.63755643782</v>
      </c>
      <c r="DC4179" s="81">
        <v>233.23007680795811</v>
      </c>
      <c r="DD4179" s="81">
        <v>8896.5159934293188</v>
      </c>
      <c r="DE4179" s="81">
        <v>5534.891486200544</v>
      </c>
      <c r="DF4179" s="81">
        <v>2.6002430136062111</v>
      </c>
      <c r="DG4179" s="81">
        <v>2.6002430136062111</v>
      </c>
      <c r="DH4179" s="81">
        <v>2.6002430136062111</v>
      </c>
      <c r="DI4179" s="81">
        <v>2.6002430136062111</v>
      </c>
      <c r="DJ4179" s="81">
        <v>3.6378959145348752E-6</v>
      </c>
      <c r="DL4179" s="81">
        <v>0</v>
      </c>
      <c r="DM4179" s="81">
        <v>9.4594134359958881E-6</v>
      </c>
      <c r="DN4179" s="81">
        <v>9.4594134359958881E-6</v>
      </c>
      <c r="DO4179" s="81">
        <v>0</v>
      </c>
      <c r="DP4179" s="81">
        <v>9.4594134359958881E-6</v>
      </c>
      <c r="DQ4179" s="81">
        <v>9.4594134359958881E-6</v>
      </c>
      <c r="DR4179" s="81">
        <v>0</v>
      </c>
      <c r="DS4179" s="81">
        <v>9.4594134359958881E-6</v>
      </c>
      <c r="DT4179" s="81">
        <v>9.4594134359958881E-6</v>
      </c>
      <c r="DU4179" s="81">
        <v>0</v>
      </c>
      <c r="DV4179" s="81">
        <v>9.4594134359958881E-6</v>
      </c>
      <c r="DW4179" s="81">
        <v>9.4594134359958881E-6</v>
      </c>
      <c r="GE4179" s="81" t="s">
        <v>449</v>
      </c>
      <c r="GF4179" s="81" t="s">
        <v>155</v>
      </c>
      <c r="GG4179" s="81" t="s">
        <v>482</v>
      </c>
      <c r="GH4179" s="81" t="s">
        <v>452</v>
      </c>
      <c r="GI4179" s="81">
        <v>2032</v>
      </c>
      <c r="GJ4179" s="81" t="s">
        <v>201</v>
      </c>
      <c r="GK4179" s="81">
        <v>0.74733835430389295</v>
      </c>
      <c r="GL4179" s="81">
        <v>33.521456999999998</v>
      </c>
      <c r="GM4179" s="81">
        <v>2032</v>
      </c>
      <c r="GN4179" s="81" t="s">
        <v>173</v>
      </c>
      <c r="GO4179" s="81">
        <v>1.1148832299820636E-2</v>
      </c>
      <c r="GP4179" s="81">
        <v>10</v>
      </c>
      <c r="GQ4179" s="81">
        <v>0</v>
      </c>
      <c r="GR4179" s="81" t="s">
        <v>448</v>
      </c>
      <c r="GS4179" s="81">
        <v>0</v>
      </c>
      <c r="GT4179" s="81">
        <v>0</v>
      </c>
      <c r="GU4179" s="81">
        <v>0</v>
      </c>
      <c r="GV4179" s="81">
        <v>0</v>
      </c>
      <c r="GW4179" s="81">
        <v>0</v>
      </c>
      <c r="GX4179" s="81">
        <v>0</v>
      </c>
      <c r="GY4179" s="81">
        <v>1.1148832299820636E-2</v>
      </c>
      <c r="GZ4179" s="81">
        <v>8.3319499833580408E-3</v>
      </c>
    </row>
    <row r="4180" spans="98:208" x14ac:dyDescent="0.25">
      <c r="CT4180" s="81" t="s">
        <v>155</v>
      </c>
      <c r="CU4180" s="81" t="s">
        <v>480</v>
      </c>
      <c r="CV4180" s="81" t="s">
        <v>457</v>
      </c>
      <c r="CW4180" s="81">
        <v>2024</v>
      </c>
      <c r="CX4180" s="81">
        <v>0</v>
      </c>
      <c r="CY4180" s="81">
        <v>0</v>
      </c>
      <c r="CZ4180" s="81">
        <v>0</v>
      </c>
      <c r="DA4180" s="81">
        <v>0</v>
      </c>
      <c r="DB4180" s="81">
        <v>14664.63755643782</v>
      </c>
      <c r="DC4180" s="81">
        <v>233.23007680795811</v>
      </c>
      <c r="DD4180" s="81">
        <v>8896.5159934293188</v>
      </c>
      <c r="DE4180" s="81">
        <v>5534.891486200544</v>
      </c>
      <c r="DF4180" s="81">
        <v>2.6002430136062111</v>
      </c>
      <c r="DG4180" s="81">
        <v>2.6002430136062111</v>
      </c>
      <c r="DH4180" s="81">
        <v>2.6002430136062111</v>
      </c>
      <c r="DI4180" s="81">
        <v>2.6002430136062111</v>
      </c>
      <c r="DJ4180" s="81">
        <v>3.6378959145348752E-6</v>
      </c>
      <c r="DL4180" s="81">
        <v>0</v>
      </c>
      <c r="DM4180" s="81">
        <v>9.4594134359958881E-6</v>
      </c>
      <c r="DN4180" s="81">
        <v>9.4594134359958881E-6</v>
      </c>
      <c r="DO4180" s="81">
        <v>0</v>
      </c>
      <c r="DP4180" s="81">
        <v>9.4594134359958881E-6</v>
      </c>
      <c r="DQ4180" s="81">
        <v>9.4594134359958881E-6</v>
      </c>
      <c r="DR4180" s="81">
        <v>0</v>
      </c>
      <c r="DS4180" s="81">
        <v>9.4594134359958881E-6</v>
      </c>
      <c r="DT4180" s="81">
        <v>9.4594134359958881E-6</v>
      </c>
      <c r="DU4180" s="81">
        <v>0</v>
      </c>
      <c r="DV4180" s="81">
        <v>9.4594134359958881E-6</v>
      </c>
      <c r="DW4180" s="81">
        <v>9.4594134359958881E-6</v>
      </c>
      <c r="GE4180" s="81" t="s">
        <v>449</v>
      </c>
      <c r="GF4180" s="81" t="s">
        <v>155</v>
      </c>
      <c r="GG4180" s="81" t="s">
        <v>482</v>
      </c>
      <c r="GH4180" s="81" t="s">
        <v>453</v>
      </c>
      <c r="GI4180" s="81">
        <v>2021</v>
      </c>
      <c r="GJ4180" s="81" t="s">
        <v>201</v>
      </c>
      <c r="GK4180" s="81">
        <v>3.6425060683944743E-2</v>
      </c>
      <c r="GL4180" s="81">
        <v>33.521456999999998</v>
      </c>
      <c r="GM4180" s="81">
        <v>2021</v>
      </c>
      <c r="GN4180" s="81" t="s">
        <v>173</v>
      </c>
      <c r="GO4180" s="81">
        <v>1.1148832299820636E-2</v>
      </c>
      <c r="GP4180" s="81">
        <v>10</v>
      </c>
      <c r="GQ4180" s="81">
        <v>0</v>
      </c>
      <c r="GR4180" s="81" t="s">
        <v>448</v>
      </c>
      <c r="GS4180" s="81">
        <v>1.1148832299820636E-2</v>
      </c>
      <c r="GT4180" s="81">
        <v>4.0609689307608991E-4</v>
      </c>
      <c r="GU4180" s="81">
        <v>1.1148832299820636E-2</v>
      </c>
      <c r="GV4180" s="81">
        <v>4.0609689307608991E-4</v>
      </c>
      <c r="GW4180" s="81">
        <v>0</v>
      </c>
      <c r="GX4180" s="81">
        <v>0</v>
      </c>
      <c r="GY4180" s="81">
        <v>0</v>
      </c>
      <c r="GZ4180" s="81">
        <v>0</v>
      </c>
    </row>
    <row r="4181" spans="98:208" x14ac:dyDescent="0.25">
      <c r="CT4181" s="81" t="s">
        <v>155</v>
      </c>
      <c r="CU4181" s="81" t="s">
        <v>480</v>
      </c>
      <c r="CV4181" s="81" t="s">
        <v>457</v>
      </c>
      <c r="CW4181" s="81">
        <v>2025</v>
      </c>
      <c r="CX4181" s="81">
        <v>0</v>
      </c>
      <c r="CY4181" s="81">
        <v>0</v>
      </c>
      <c r="CZ4181" s="81">
        <v>0</v>
      </c>
      <c r="DA4181" s="81">
        <v>0</v>
      </c>
      <c r="DB4181" s="81">
        <v>14664.63755643782</v>
      </c>
      <c r="DC4181" s="81">
        <v>233.23007680795811</v>
      </c>
      <c r="DD4181" s="81">
        <v>8896.5159934293188</v>
      </c>
      <c r="DE4181" s="81">
        <v>5534.891486200544</v>
      </c>
      <c r="DF4181" s="81">
        <v>2.6002430136062111</v>
      </c>
      <c r="DG4181" s="81">
        <v>2.6002430136062111</v>
      </c>
      <c r="DH4181" s="81">
        <v>2.6002430136062111</v>
      </c>
      <c r="DI4181" s="81">
        <v>2.6002430136062111</v>
      </c>
      <c r="DJ4181" s="81">
        <v>3.6378959145348752E-6</v>
      </c>
      <c r="DL4181" s="81">
        <v>0</v>
      </c>
      <c r="DM4181" s="81">
        <v>9.4594134359958881E-6</v>
      </c>
      <c r="DN4181" s="81">
        <v>9.4594134359958881E-6</v>
      </c>
      <c r="DO4181" s="81">
        <v>0</v>
      </c>
      <c r="DP4181" s="81">
        <v>9.4594134359958881E-6</v>
      </c>
      <c r="DQ4181" s="81">
        <v>9.4594134359958881E-6</v>
      </c>
      <c r="DR4181" s="81">
        <v>0</v>
      </c>
      <c r="DS4181" s="81">
        <v>9.4594134359958881E-6</v>
      </c>
      <c r="DT4181" s="81">
        <v>9.4594134359958881E-6</v>
      </c>
      <c r="DU4181" s="81">
        <v>0</v>
      </c>
      <c r="DV4181" s="81">
        <v>9.4594134359958881E-6</v>
      </c>
      <c r="DW4181" s="81">
        <v>9.4594134359958881E-6</v>
      </c>
      <c r="GE4181" s="81" t="s">
        <v>449</v>
      </c>
      <c r="GF4181" s="81" t="s">
        <v>155</v>
      </c>
      <c r="GG4181" s="81" t="s">
        <v>482</v>
      </c>
      <c r="GH4181" s="81" t="s">
        <v>453</v>
      </c>
      <c r="GI4181" s="81">
        <v>2022</v>
      </c>
      <c r="GJ4181" s="81" t="s">
        <v>201</v>
      </c>
      <c r="GK4181" s="81">
        <v>3.6425060683944743E-2</v>
      </c>
      <c r="GL4181" s="81">
        <v>33.521456999999998</v>
      </c>
      <c r="GM4181" s="81">
        <v>2022</v>
      </c>
      <c r="GN4181" s="81" t="s">
        <v>173</v>
      </c>
      <c r="GO4181" s="81">
        <v>1.1148832299820636E-2</v>
      </c>
      <c r="GP4181" s="81">
        <v>10</v>
      </c>
      <c r="GQ4181" s="81">
        <v>0</v>
      </c>
      <c r="GR4181" s="81" t="s">
        <v>448</v>
      </c>
      <c r="GS4181" s="81">
        <v>1.1148832299820636E-2</v>
      </c>
      <c r="GT4181" s="81">
        <v>4.0609689307608991E-4</v>
      </c>
      <c r="GU4181" s="81">
        <v>1.1148832299820636E-2</v>
      </c>
      <c r="GV4181" s="81">
        <v>4.0609689307608991E-4</v>
      </c>
      <c r="GW4181" s="81">
        <v>1.1148832299820636E-2</v>
      </c>
      <c r="GX4181" s="81">
        <v>4.0609689307608991E-4</v>
      </c>
      <c r="GY4181" s="81">
        <v>0</v>
      </c>
      <c r="GZ4181" s="81">
        <v>0</v>
      </c>
    </row>
    <row r="4182" spans="98:208" x14ac:dyDescent="0.25">
      <c r="CT4182" s="81" t="s">
        <v>155</v>
      </c>
      <c r="CU4182" s="81" t="s">
        <v>480</v>
      </c>
      <c r="CV4182" s="81" t="s">
        <v>457</v>
      </c>
      <c r="CW4182" s="81">
        <v>2026</v>
      </c>
      <c r="CX4182" s="81">
        <v>0</v>
      </c>
      <c r="CY4182" s="81">
        <v>0</v>
      </c>
      <c r="CZ4182" s="81">
        <v>0</v>
      </c>
      <c r="DA4182" s="81">
        <v>0</v>
      </c>
      <c r="DB4182" s="81">
        <v>14664.63755643782</v>
      </c>
      <c r="DC4182" s="81">
        <v>233.23007680795811</v>
      </c>
      <c r="DD4182" s="81">
        <v>8896.5159934293188</v>
      </c>
      <c r="DE4182" s="81">
        <v>5534.891486200544</v>
      </c>
      <c r="DF4182" s="81">
        <v>2.6002430136062111</v>
      </c>
      <c r="DG4182" s="81">
        <v>2.6002430136062111</v>
      </c>
      <c r="DH4182" s="81">
        <v>2.6002430136062111</v>
      </c>
      <c r="DI4182" s="81">
        <v>2.6002430136062111</v>
      </c>
      <c r="DJ4182" s="81">
        <v>3.6378959145348752E-6</v>
      </c>
      <c r="DL4182" s="81">
        <v>0</v>
      </c>
      <c r="DM4182" s="81">
        <v>9.4594134359958881E-6</v>
      </c>
      <c r="DN4182" s="81">
        <v>9.4594134359958881E-6</v>
      </c>
      <c r="DO4182" s="81">
        <v>0</v>
      </c>
      <c r="DP4182" s="81">
        <v>9.4594134359958881E-6</v>
      </c>
      <c r="DQ4182" s="81">
        <v>9.4594134359958881E-6</v>
      </c>
      <c r="DR4182" s="81">
        <v>0</v>
      </c>
      <c r="DS4182" s="81">
        <v>9.4594134359958881E-6</v>
      </c>
      <c r="DT4182" s="81">
        <v>9.4594134359958881E-6</v>
      </c>
      <c r="DU4182" s="81">
        <v>0</v>
      </c>
      <c r="DV4182" s="81">
        <v>9.4594134359958881E-6</v>
      </c>
      <c r="DW4182" s="81">
        <v>9.4594134359958881E-6</v>
      </c>
      <c r="GE4182" s="81" t="s">
        <v>449</v>
      </c>
      <c r="GF4182" s="81" t="s">
        <v>155</v>
      </c>
      <c r="GG4182" s="81" t="s">
        <v>482</v>
      </c>
      <c r="GH4182" s="81" t="s">
        <v>453</v>
      </c>
      <c r="GI4182" s="81">
        <v>2023</v>
      </c>
      <c r="GJ4182" s="81" t="s">
        <v>201</v>
      </c>
      <c r="GK4182" s="81">
        <v>3.7590224611387238E-2</v>
      </c>
      <c r="GL4182" s="81">
        <v>33.521456999999998</v>
      </c>
      <c r="GM4182" s="81">
        <v>2023</v>
      </c>
      <c r="GN4182" s="81" t="s">
        <v>173</v>
      </c>
      <c r="GO4182" s="81">
        <v>1.1148832299820636E-2</v>
      </c>
      <c r="GP4182" s="81">
        <v>10</v>
      </c>
      <c r="GQ4182" s="81">
        <v>0</v>
      </c>
      <c r="GR4182" s="81" t="s">
        <v>448</v>
      </c>
      <c r="GS4182" s="81">
        <v>1.1148832299820636E-2</v>
      </c>
      <c r="GT4182" s="81">
        <v>4.1908711030494666E-4</v>
      </c>
      <c r="GU4182" s="81">
        <v>1.1148832299820636E-2</v>
      </c>
      <c r="GV4182" s="81">
        <v>4.1908711030494666E-4</v>
      </c>
      <c r="GW4182" s="81">
        <v>1.1148832299820636E-2</v>
      </c>
      <c r="GX4182" s="81">
        <v>4.1908711030494666E-4</v>
      </c>
      <c r="GY4182" s="81">
        <v>1.1148832299820636E-2</v>
      </c>
      <c r="GZ4182" s="81">
        <v>4.1908711030494666E-4</v>
      </c>
    </row>
    <row r="4183" spans="98:208" x14ac:dyDescent="0.25">
      <c r="CT4183" s="81" t="s">
        <v>155</v>
      </c>
      <c r="CU4183" s="81" t="s">
        <v>480</v>
      </c>
      <c r="CV4183" s="81" t="s">
        <v>457</v>
      </c>
      <c r="CW4183" s="81">
        <v>2027</v>
      </c>
      <c r="CX4183" s="81">
        <v>0</v>
      </c>
      <c r="CY4183" s="81">
        <v>0</v>
      </c>
      <c r="CZ4183" s="81">
        <v>0</v>
      </c>
      <c r="DA4183" s="81">
        <v>0</v>
      </c>
      <c r="DB4183" s="81">
        <v>14664.63755643782</v>
      </c>
      <c r="DC4183" s="81">
        <v>233.23007680795811</v>
      </c>
      <c r="DD4183" s="81">
        <v>8896.5159934293188</v>
      </c>
      <c r="DE4183" s="81">
        <v>5534.891486200544</v>
      </c>
      <c r="DF4183" s="81">
        <v>2.6002430136062111</v>
      </c>
      <c r="DG4183" s="81">
        <v>2.6002430136062111</v>
      </c>
      <c r="DH4183" s="81">
        <v>2.6002430136062111</v>
      </c>
      <c r="DI4183" s="81">
        <v>2.6002430136062111</v>
      </c>
      <c r="DJ4183" s="81">
        <v>3.6378959145348752E-6</v>
      </c>
      <c r="DL4183" s="81">
        <v>0</v>
      </c>
      <c r="DM4183" s="81">
        <v>9.4594134359958881E-6</v>
      </c>
      <c r="DN4183" s="81">
        <v>9.4594134359958881E-6</v>
      </c>
      <c r="DO4183" s="81">
        <v>0</v>
      </c>
      <c r="DP4183" s="81">
        <v>9.4594134359958881E-6</v>
      </c>
      <c r="DQ4183" s="81">
        <v>9.4594134359958881E-6</v>
      </c>
      <c r="DR4183" s="81">
        <v>0</v>
      </c>
      <c r="DS4183" s="81">
        <v>9.4594134359958881E-6</v>
      </c>
      <c r="DT4183" s="81">
        <v>9.4594134359958881E-6</v>
      </c>
      <c r="DU4183" s="81">
        <v>0</v>
      </c>
      <c r="DV4183" s="81">
        <v>9.4594134359958881E-6</v>
      </c>
      <c r="DW4183" s="81">
        <v>9.4594134359958881E-6</v>
      </c>
      <c r="GE4183" s="81" t="s">
        <v>449</v>
      </c>
      <c r="GF4183" s="81" t="s">
        <v>155</v>
      </c>
      <c r="GG4183" s="81" t="s">
        <v>482</v>
      </c>
      <c r="GH4183" s="81" t="s">
        <v>453</v>
      </c>
      <c r="GI4183" s="81">
        <v>2024</v>
      </c>
      <c r="GJ4183" s="81" t="s">
        <v>201</v>
      </c>
      <c r="GK4183" s="81">
        <v>3.7590224611387238E-2</v>
      </c>
      <c r="GL4183" s="81">
        <v>33.521456999999998</v>
      </c>
      <c r="GM4183" s="81">
        <v>2024</v>
      </c>
      <c r="GN4183" s="81" t="s">
        <v>173</v>
      </c>
      <c r="GO4183" s="81">
        <v>1.1148832299820636E-2</v>
      </c>
      <c r="GP4183" s="81">
        <v>10</v>
      </c>
      <c r="GQ4183" s="81">
        <v>0</v>
      </c>
      <c r="GR4183" s="81" t="s">
        <v>448</v>
      </c>
      <c r="GS4183" s="81">
        <v>1.1148832299820636E-2</v>
      </c>
      <c r="GT4183" s="81">
        <v>4.1908711030494666E-4</v>
      </c>
      <c r="GU4183" s="81">
        <v>1.1148832299820636E-2</v>
      </c>
      <c r="GV4183" s="81">
        <v>4.1908711030494666E-4</v>
      </c>
      <c r="GW4183" s="81">
        <v>1.1148832299820636E-2</v>
      </c>
      <c r="GX4183" s="81">
        <v>4.1908711030494666E-4</v>
      </c>
      <c r="GY4183" s="81">
        <v>1.1148832299820636E-2</v>
      </c>
      <c r="GZ4183" s="81">
        <v>4.1908711030494666E-4</v>
      </c>
    </row>
    <row r="4184" spans="98:208" x14ac:dyDescent="0.25">
      <c r="CT4184" s="81" t="s">
        <v>155</v>
      </c>
      <c r="CU4184" s="81" t="s">
        <v>480</v>
      </c>
      <c r="CV4184" s="81" t="s">
        <v>457</v>
      </c>
      <c r="CW4184" s="81">
        <v>2028</v>
      </c>
      <c r="CX4184" s="81">
        <v>0</v>
      </c>
      <c r="CY4184" s="81">
        <v>0</v>
      </c>
      <c r="CZ4184" s="81">
        <v>0</v>
      </c>
      <c r="DA4184" s="81">
        <v>0</v>
      </c>
      <c r="DB4184" s="81">
        <v>15317.99094281721</v>
      </c>
      <c r="DC4184" s="81">
        <v>247.27299216496709</v>
      </c>
      <c r="DD4184" s="81">
        <v>9287.6490955452518</v>
      </c>
      <c r="DE4184" s="81">
        <v>5783.0688551069961</v>
      </c>
      <c r="DF4184" s="81">
        <v>2.7568051219220804</v>
      </c>
      <c r="DG4184" s="81">
        <v>2.7568051219220804</v>
      </c>
      <c r="DH4184" s="81">
        <v>2.7568051219220804</v>
      </c>
      <c r="DI4184" s="81">
        <v>2.7568051219220804</v>
      </c>
      <c r="DJ4184" s="81">
        <v>3.6378959145348752E-6</v>
      </c>
      <c r="DL4184" s="81">
        <v>0</v>
      </c>
      <c r="DM4184" s="81">
        <v>1.0028970090209154E-5</v>
      </c>
      <c r="DN4184" s="81">
        <v>1.0028970090209154E-5</v>
      </c>
      <c r="DO4184" s="81">
        <v>0</v>
      </c>
      <c r="DP4184" s="81">
        <v>1.0028970090209154E-5</v>
      </c>
      <c r="DQ4184" s="81">
        <v>1.0028970090209154E-5</v>
      </c>
      <c r="DR4184" s="81">
        <v>0</v>
      </c>
      <c r="DS4184" s="81">
        <v>1.0028970090209154E-5</v>
      </c>
      <c r="DT4184" s="81">
        <v>1.0028970090209154E-5</v>
      </c>
      <c r="DU4184" s="81">
        <v>0</v>
      </c>
      <c r="DV4184" s="81">
        <v>1.0028970090209154E-5</v>
      </c>
      <c r="DW4184" s="81">
        <v>1.0028970090209154E-5</v>
      </c>
      <c r="GE4184" s="81" t="s">
        <v>449</v>
      </c>
      <c r="GF4184" s="81" t="s">
        <v>155</v>
      </c>
      <c r="GG4184" s="81" t="s">
        <v>482</v>
      </c>
      <c r="GH4184" s="81" t="s">
        <v>453</v>
      </c>
      <c r="GI4184" s="81">
        <v>2025</v>
      </c>
      <c r="GJ4184" s="81" t="s">
        <v>201</v>
      </c>
      <c r="GK4184" s="81">
        <v>3.7590224611387238E-2</v>
      </c>
      <c r="GL4184" s="81">
        <v>33.521456999999998</v>
      </c>
      <c r="GM4184" s="81">
        <v>2025</v>
      </c>
      <c r="GN4184" s="81" t="s">
        <v>173</v>
      </c>
      <c r="GO4184" s="81">
        <v>1.1148832299820636E-2</v>
      </c>
      <c r="GP4184" s="81">
        <v>10</v>
      </c>
      <c r="GQ4184" s="81">
        <v>0</v>
      </c>
      <c r="GR4184" s="81" t="s">
        <v>448</v>
      </c>
      <c r="GS4184" s="81">
        <v>1.1148832299820636E-2</v>
      </c>
      <c r="GT4184" s="81">
        <v>4.1908711030494666E-4</v>
      </c>
      <c r="GU4184" s="81">
        <v>1.1148832299820636E-2</v>
      </c>
      <c r="GV4184" s="81">
        <v>4.1908711030494666E-4</v>
      </c>
      <c r="GW4184" s="81">
        <v>1.1148832299820636E-2</v>
      </c>
      <c r="GX4184" s="81">
        <v>4.1908711030494666E-4</v>
      </c>
      <c r="GY4184" s="81">
        <v>1.1148832299820636E-2</v>
      </c>
      <c r="GZ4184" s="81">
        <v>4.1908711030494666E-4</v>
      </c>
    </row>
    <row r="4185" spans="98:208" x14ac:dyDescent="0.25">
      <c r="CT4185" s="81" t="s">
        <v>155</v>
      </c>
      <c r="CU4185" s="81" t="s">
        <v>480</v>
      </c>
      <c r="CV4185" s="81" t="s">
        <v>457</v>
      </c>
      <c r="CW4185" s="81">
        <v>2029</v>
      </c>
      <c r="CX4185" s="81">
        <v>0</v>
      </c>
      <c r="CY4185" s="81">
        <v>0</v>
      </c>
      <c r="CZ4185" s="81">
        <v>0</v>
      </c>
      <c r="DA4185" s="81">
        <v>0</v>
      </c>
      <c r="DB4185" s="81">
        <v>15317.99094281721</v>
      </c>
      <c r="DC4185" s="81">
        <v>247.27299216496709</v>
      </c>
      <c r="DD4185" s="81">
        <v>9287.6490955452518</v>
      </c>
      <c r="DE4185" s="81">
        <v>5783.0688551069961</v>
      </c>
      <c r="DF4185" s="81">
        <v>2.7568051219220804</v>
      </c>
      <c r="DG4185" s="81">
        <v>2.7568051219220804</v>
      </c>
      <c r="DH4185" s="81">
        <v>2.7568051219220804</v>
      </c>
      <c r="DI4185" s="81">
        <v>2.7568051219220804</v>
      </c>
      <c r="DJ4185" s="81">
        <v>3.6378959145348752E-6</v>
      </c>
      <c r="DL4185" s="81">
        <v>0</v>
      </c>
      <c r="DM4185" s="81">
        <v>1.0028970090209154E-5</v>
      </c>
      <c r="DN4185" s="81">
        <v>1.0028970090209154E-5</v>
      </c>
      <c r="DO4185" s="81">
        <v>0</v>
      </c>
      <c r="DP4185" s="81">
        <v>1.0028970090209154E-5</v>
      </c>
      <c r="DQ4185" s="81">
        <v>1.0028970090209154E-5</v>
      </c>
      <c r="DR4185" s="81">
        <v>0</v>
      </c>
      <c r="DS4185" s="81">
        <v>1.0028970090209154E-5</v>
      </c>
      <c r="DT4185" s="81">
        <v>1.0028970090209154E-5</v>
      </c>
      <c r="DU4185" s="81">
        <v>0</v>
      </c>
      <c r="DV4185" s="81">
        <v>1.0028970090209154E-5</v>
      </c>
      <c r="DW4185" s="81">
        <v>1.0028970090209154E-5</v>
      </c>
      <c r="GE4185" s="81" t="s">
        <v>449</v>
      </c>
      <c r="GF4185" s="81" t="s">
        <v>155</v>
      </c>
      <c r="GG4185" s="81" t="s">
        <v>482</v>
      </c>
      <c r="GH4185" s="81" t="s">
        <v>453</v>
      </c>
      <c r="GI4185" s="81">
        <v>2026</v>
      </c>
      <c r="GJ4185" s="81" t="s">
        <v>201</v>
      </c>
      <c r="GK4185" s="81">
        <v>3.7590224611387238E-2</v>
      </c>
      <c r="GL4185" s="81">
        <v>33.521456999999998</v>
      </c>
      <c r="GM4185" s="81">
        <v>2026</v>
      </c>
      <c r="GN4185" s="81" t="s">
        <v>173</v>
      </c>
      <c r="GO4185" s="81">
        <v>1.1148832299820636E-2</v>
      </c>
      <c r="GP4185" s="81">
        <v>10</v>
      </c>
      <c r="GQ4185" s="81">
        <v>0</v>
      </c>
      <c r="GR4185" s="81" t="s">
        <v>448</v>
      </c>
      <c r="GS4185" s="81">
        <v>1.1148832299820636E-2</v>
      </c>
      <c r="GT4185" s="81">
        <v>4.1908711030494666E-4</v>
      </c>
      <c r="GU4185" s="81">
        <v>1.1148832299820636E-2</v>
      </c>
      <c r="GV4185" s="81">
        <v>4.1908711030494666E-4</v>
      </c>
      <c r="GW4185" s="81">
        <v>1.1148832299820636E-2</v>
      </c>
      <c r="GX4185" s="81">
        <v>4.1908711030494666E-4</v>
      </c>
      <c r="GY4185" s="81">
        <v>1.1148832299820636E-2</v>
      </c>
      <c r="GZ4185" s="81">
        <v>4.1908711030494666E-4</v>
      </c>
    </row>
    <row r="4186" spans="98:208" x14ac:dyDescent="0.25">
      <c r="CT4186" s="81" t="s">
        <v>155</v>
      </c>
      <c r="CU4186" s="81" t="s">
        <v>480</v>
      </c>
      <c r="CV4186" s="81" t="s">
        <v>457</v>
      </c>
      <c r="CW4186" s="81">
        <v>2030</v>
      </c>
      <c r="CX4186" s="81">
        <v>0</v>
      </c>
      <c r="CY4186" s="81">
        <v>0</v>
      </c>
      <c r="CZ4186" s="81">
        <v>0</v>
      </c>
      <c r="DA4186" s="81">
        <v>0</v>
      </c>
      <c r="DB4186" s="81">
        <v>15317.99094281721</v>
      </c>
      <c r="DC4186" s="81">
        <v>247.27299216496709</v>
      </c>
      <c r="DD4186" s="81">
        <v>9287.6490955452518</v>
      </c>
      <c r="DE4186" s="81">
        <v>5783.0688551069961</v>
      </c>
      <c r="DF4186" s="81">
        <v>0</v>
      </c>
      <c r="DG4186" s="81">
        <v>2.7568051219220804</v>
      </c>
      <c r="DH4186" s="81">
        <v>2.7568051219220804</v>
      </c>
      <c r="DI4186" s="81">
        <v>2.7568051219220804</v>
      </c>
      <c r="DJ4186" s="81">
        <v>3.6378959145348752E-6</v>
      </c>
      <c r="DL4186" s="81">
        <v>0</v>
      </c>
      <c r="DM4186" s="81">
        <v>0</v>
      </c>
      <c r="DN4186" s="81">
        <v>0</v>
      </c>
      <c r="DO4186" s="81">
        <v>0</v>
      </c>
      <c r="DP4186" s="81">
        <v>1.0028970090209154E-5</v>
      </c>
      <c r="DQ4186" s="81">
        <v>1.0028970090209154E-5</v>
      </c>
      <c r="DR4186" s="81">
        <v>0</v>
      </c>
      <c r="DS4186" s="81">
        <v>1.0028970090209154E-5</v>
      </c>
      <c r="DT4186" s="81">
        <v>1.0028970090209154E-5</v>
      </c>
      <c r="DU4186" s="81">
        <v>0</v>
      </c>
      <c r="DV4186" s="81">
        <v>1.0028970090209154E-5</v>
      </c>
      <c r="DW4186" s="81">
        <v>1.0028970090209154E-5</v>
      </c>
      <c r="GE4186" s="81" t="s">
        <v>449</v>
      </c>
      <c r="GF4186" s="81" t="s">
        <v>155</v>
      </c>
      <c r="GG4186" s="81" t="s">
        <v>482</v>
      </c>
      <c r="GH4186" s="81" t="s">
        <v>453</v>
      </c>
      <c r="GI4186" s="81">
        <v>2027</v>
      </c>
      <c r="GJ4186" s="81" t="s">
        <v>201</v>
      </c>
      <c r="GK4186" s="81">
        <v>3.7590224611387238E-2</v>
      </c>
      <c r="GL4186" s="81">
        <v>33.521456999999998</v>
      </c>
      <c r="GM4186" s="81">
        <v>2027</v>
      </c>
      <c r="GN4186" s="81" t="s">
        <v>173</v>
      </c>
      <c r="GO4186" s="81">
        <v>1.1148832299820636E-2</v>
      </c>
      <c r="GP4186" s="81">
        <v>10</v>
      </c>
      <c r="GQ4186" s="81">
        <v>0</v>
      </c>
      <c r="GR4186" s="81" t="s">
        <v>448</v>
      </c>
      <c r="GS4186" s="81">
        <v>1.1148832299820636E-2</v>
      </c>
      <c r="GT4186" s="81">
        <v>4.1908711030494666E-4</v>
      </c>
      <c r="GU4186" s="81">
        <v>1.1148832299820636E-2</v>
      </c>
      <c r="GV4186" s="81">
        <v>4.1908711030494666E-4</v>
      </c>
      <c r="GW4186" s="81">
        <v>1.1148832299820636E-2</v>
      </c>
      <c r="GX4186" s="81">
        <v>4.1908711030494666E-4</v>
      </c>
      <c r="GY4186" s="81">
        <v>1.1148832299820636E-2</v>
      </c>
      <c r="GZ4186" s="81">
        <v>4.1908711030494666E-4</v>
      </c>
    </row>
    <row r="4187" spans="98:208" x14ac:dyDescent="0.25">
      <c r="CT4187" s="81" t="s">
        <v>155</v>
      </c>
      <c r="CU4187" s="81" t="s">
        <v>480</v>
      </c>
      <c r="CV4187" s="81" t="s">
        <v>457</v>
      </c>
      <c r="CW4187" s="81">
        <v>2031</v>
      </c>
      <c r="CX4187" s="81">
        <v>0</v>
      </c>
      <c r="CY4187" s="81">
        <v>0</v>
      </c>
      <c r="CZ4187" s="81">
        <v>0</v>
      </c>
      <c r="DA4187" s="81">
        <v>0</v>
      </c>
      <c r="DB4187" s="81">
        <v>15317.99094281721</v>
      </c>
      <c r="DC4187" s="81">
        <v>247.27299216496709</v>
      </c>
      <c r="DD4187" s="81">
        <v>9287.6490955452518</v>
      </c>
      <c r="DE4187" s="81">
        <v>5783.0688551069961</v>
      </c>
      <c r="DF4187" s="81">
        <v>0</v>
      </c>
      <c r="DG4187" s="81">
        <v>0</v>
      </c>
      <c r="DH4187" s="81">
        <v>2.7568051219220804</v>
      </c>
      <c r="DI4187" s="81">
        <v>2.7568051219220804</v>
      </c>
      <c r="DJ4187" s="81">
        <v>3.6378959145348752E-6</v>
      </c>
      <c r="DL4187" s="81">
        <v>0</v>
      </c>
      <c r="DM4187" s="81">
        <v>0</v>
      </c>
      <c r="DN4187" s="81">
        <v>0</v>
      </c>
      <c r="DO4187" s="81">
        <v>0</v>
      </c>
      <c r="DP4187" s="81">
        <v>0</v>
      </c>
      <c r="DQ4187" s="81">
        <v>0</v>
      </c>
      <c r="DR4187" s="81">
        <v>0</v>
      </c>
      <c r="DS4187" s="81">
        <v>1.0028970090209154E-5</v>
      </c>
      <c r="DT4187" s="81">
        <v>1.0028970090209154E-5</v>
      </c>
      <c r="DU4187" s="81">
        <v>0</v>
      </c>
      <c r="DV4187" s="81">
        <v>1.0028970090209154E-5</v>
      </c>
      <c r="DW4187" s="81">
        <v>1.0028970090209154E-5</v>
      </c>
      <c r="GE4187" s="81" t="s">
        <v>449</v>
      </c>
      <c r="GF4187" s="81" t="s">
        <v>155</v>
      </c>
      <c r="GG4187" s="81" t="s">
        <v>482</v>
      </c>
      <c r="GH4187" s="81" t="s">
        <v>453</v>
      </c>
      <c r="GI4187" s="81">
        <v>2028</v>
      </c>
      <c r="GJ4187" s="81" t="s">
        <v>201</v>
      </c>
      <c r="GK4187" s="81">
        <v>3.9055083184881968E-2</v>
      </c>
      <c r="GL4187" s="81">
        <v>33.521456999999998</v>
      </c>
      <c r="GM4187" s="81">
        <v>2028</v>
      </c>
      <c r="GN4187" s="81" t="s">
        <v>173</v>
      </c>
      <c r="GO4187" s="81">
        <v>1.1148832299820636E-2</v>
      </c>
      <c r="GP4187" s="81">
        <v>10</v>
      </c>
      <c r="GQ4187" s="81">
        <v>0</v>
      </c>
      <c r="GR4187" s="81" t="s">
        <v>448</v>
      </c>
      <c r="GS4187" s="81">
        <v>1.1148832299820636E-2</v>
      </c>
      <c r="GT4187" s="81">
        <v>4.3541857288379387E-4</v>
      </c>
      <c r="GU4187" s="81">
        <v>1.1148832299820636E-2</v>
      </c>
      <c r="GV4187" s="81">
        <v>4.3541857288379387E-4</v>
      </c>
      <c r="GW4187" s="81">
        <v>1.1148832299820636E-2</v>
      </c>
      <c r="GX4187" s="81">
        <v>4.3541857288379387E-4</v>
      </c>
      <c r="GY4187" s="81">
        <v>1.1148832299820636E-2</v>
      </c>
      <c r="GZ4187" s="81">
        <v>4.3541857288379387E-4</v>
      </c>
    </row>
    <row r="4188" spans="98:208" x14ac:dyDescent="0.25">
      <c r="CT4188" s="81" t="s">
        <v>155</v>
      </c>
      <c r="CU4188" s="81" t="s">
        <v>480</v>
      </c>
      <c r="CV4188" s="81" t="s">
        <v>457</v>
      </c>
      <c r="CW4188" s="81">
        <v>2032</v>
      </c>
      <c r="CX4188" s="81">
        <v>0</v>
      </c>
      <c r="CY4188" s="81">
        <v>0</v>
      </c>
      <c r="CZ4188" s="81">
        <v>0</v>
      </c>
      <c r="DA4188" s="81">
        <v>0</v>
      </c>
      <c r="DB4188" s="81">
        <v>15317.99094281721</v>
      </c>
      <c r="DC4188" s="81">
        <v>247.27299216496709</v>
      </c>
      <c r="DD4188" s="81">
        <v>9287.6490955452518</v>
      </c>
      <c r="DE4188" s="81">
        <v>5783.0688551069961</v>
      </c>
      <c r="DF4188" s="81">
        <v>0</v>
      </c>
      <c r="DG4188" s="81">
        <v>0</v>
      </c>
      <c r="DH4188" s="81">
        <v>0</v>
      </c>
      <c r="DI4188" s="81">
        <v>2.7568051219220804</v>
      </c>
      <c r="DJ4188" s="81">
        <v>3.6378959145348752E-6</v>
      </c>
      <c r="DL4188" s="81">
        <v>0</v>
      </c>
      <c r="DM4188" s="81">
        <v>0</v>
      </c>
      <c r="DN4188" s="81">
        <v>0</v>
      </c>
      <c r="DO4188" s="81">
        <v>0</v>
      </c>
      <c r="DP4188" s="81">
        <v>0</v>
      </c>
      <c r="DQ4188" s="81">
        <v>0</v>
      </c>
      <c r="DR4188" s="81">
        <v>0</v>
      </c>
      <c r="DS4188" s="81">
        <v>0</v>
      </c>
      <c r="DT4188" s="81">
        <v>0</v>
      </c>
      <c r="DU4188" s="81">
        <v>0</v>
      </c>
      <c r="DV4188" s="81">
        <v>1.0028970090209154E-5</v>
      </c>
      <c r="DW4188" s="81">
        <v>1.0028970090209154E-5</v>
      </c>
      <c r="GE4188" s="81" t="s">
        <v>449</v>
      </c>
      <c r="GF4188" s="81" t="s">
        <v>155</v>
      </c>
      <c r="GG4188" s="81" t="s">
        <v>482</v>
      </c>
      <c r="GH4188" s="81" t="s">
        <v>453</v>
      </c>
      <c r="GI4188" s="81">
        <v>2029</v>
      </c>
      <c r="GJ4188" s="81" t="s">
        <v>201</v>
      </c>
      <c r="GK4188" s="81">
        <v>3.9055083184881968E-2</v>
      </c>
      <c r="GL4188" s="81">
        <v>33.521456999999998</v>
      </c>
      <c r="GM4188" s="81">
        <v>2029</v>
      </c>
      <c r="GN4188" s="81" t="s">
        <v>173</v>
      </c>
      <c r="GO4188" s="81">
        <v>1.1148832299820636E-2</v>
      </c>
      <c r="GP4188" s="81">
        <v>10</v>
      </c>
      <c r="GQ4188" s="81">
        <v>0</v>
      </c>
      <c r="GR4188" s="81" t="s">
        <v>448</v>
      </c>
      <c r="GS4188" s="81">
        <v>1.1148832299820636E-2</v>
      </c>
      <c r="GT4188" s="81">
        <v>4.3541857288379387E-4</v>
      </c>
      <c r="GU4188" s="81">
        <v>1.1148832299820636E-2</v>
      </c>
      <c r="GV4188" s="81">
        <v>4.3541857288379387E-4</v>
      </c>
      <c r="GW4188" s="81">
        <v>1.1148832299820636E-2</v>
      </c>
      <c r="GX4188" s="81">
        <v>4.3541857288379387E-4</v>
      </c>
      <c r="GY4188" s="81">
        <v>1.1148832299820636E-2</v>
      </c>
      <c r="GZ4188" s="81">
        <v>4.3541857288379387E-4</v>
      </c>
    </row>
    <row r="4189" spans="98:208" x14ac:dyDescent="0.25">
      <c r="CT4189" s="81" t="s">
        <v>155</v>
      </c>
      <c r="CU4189" s="81" t="s">
        <v>480</v>
      </c>
      <c r="CV4189" s="81" t="s">
        <v>458</v>
      </c>
      <c r="CW4189" s="81">
        <v>2020</v>
      </c>
      <c r="CX4189" s="81">
        <v>0</v>
      </c>
      <c r="CY4189" s="81">
        <v>0</v>
      </c>
      <c r="CZ4189" s="81">
        <v>0</v>
      </c>
      <c r="DA4189" s="81">
        <v>0</v>
      </c>
      <c r="DB4189" s="81">
        <v>8807.9522308758515</v>
      </c>
      <c r="DC4189" s="81">
        <v>222.22942162783241</v>
      </c>
      <c r="DD4189" s="81">
        <v>8585.7228092480163</v>
      </c>
      <c r="DE4189" s="81">
        <v>0</v>
      </c>
      <c r="DF4189" s="81">
        <v>2.4775985538148366</v>
      </c>
      <c r="DG4189" s="81">
        <v>0</v>
      </c>
      <c r="DH4189" s="81">
        <v>0</v>
      </c>
      <c r="DI4189" s="81">
        <v>0</v>
      </c>
      <c r="DJ4189" s="81">
        <v>3.8895445165932838E-6</v>
      </c>
      <c r="DL4189" s="81">
        <v>0</v>
      </c>
      <c r="DM4189" s="81">
        <v>9.6367298693099474E-6</v>
      </c>
      <c r="DN4189" s="81">
        <v>9.6367298693099474E-6</v>
      </c>
      <c r="DO4189" s="81">
        <v>0</v>
      </c>
      <c r="DP4189" s="81">
        <v>0</v>
      </c>
      <c r="DQ4189" s="81">
        <v>0</v>
      </c>
      <c r="DR4189" s="81">
        <v>0</v>
      </c>
      <c r="DS4189" s="81">
        <v>0</v>
      </c>
      <c r="DT4189" s="81">
        <v>0</v>
      </c>
      <c r="DU4189" s="81">
        <v>0</v>
      </c>
      <c r="DV4189" s="81">
        <v>0</v>
      </c>
      <c r="DW4189" s="81">
        <v>0</v>
      </c>
      <c r="GE4189" s="81" t="s">
        <v>449</v>
      </c>
      <c r="GF4189" s="81" t="s">
        <v>155</v>
      </c>
      <c r="GG4189" s="81" t="s">
        <v>482</v>
      </c>
      <c r="GH4189" s="81" t="s">
        <v>453</v>
      </c>
      <c r="GI4189" s="81">
        <v>2030</v>
      </c>
      <c r="GJ4189" s="81" t="s">
        <v>201</v>
      </c>
      <c r="GK4189" s="81">
        <v>3.9055083184881968E-2</v>
      </c>
      <c r="GL4189" s="81">
        <v>33.521456999999998</v>
      </c>
      <c r="GM4189" s="81">
        <v>2030</v>
      </c>
      <c r="GN4189" s="81" t="s">
        <v>173</v>
      </c>
      <c r="GO4189" s="81">
        <v>1.1148832299820636E-2</v>
      </c>
      <c r="GP4189" s="81">
        <v>10</v>
      </c>
      <c r="GQ4189" s="81">
        <v>0</v>
      </c>
      <c r="GR4189" s="81" t="s">
        <v>448</v>
      </c>
      <c r="GS4189" s="81">
        <v>0</v>
      </c>
      <c r="GT4189" s="81">
        <v>0</v>
      </c>
      <c r="GU4189" s="81">
        <v>1.1148832299820636E-2</v>
      </c>
      <c r="GV4189" s="81">
        <v>4.3541857288379387E-4</v>
      </c>
      <c r="GW4189" s="81">
        <v>1.1148832299820636E-2</v>
      </c>
      <c r="GX4189" s="81">
        <v>4.3541857288379387E-4</v>
      </c>
      <c r="GY4189" s="81">
        <v>1.1148832299820636E-2</v>
      </c>
      <c r="GZ4189" s="81">
        <v>4.3541857288379387E-4</v>
      </c>
    </row>
    <row r="4190" spans="98:208" x14ac:dyDescent="0.25">
      <c r="CT4190" s="81" t="s">
        <v>155</v>
      </c>
      <c r="CU4190" s="81" t="s">
        <v>480</v>
      </c>
      <c r="CV4190" s="81" t="s">
        <v>458</v>
      </c>
      <c r="CW4190" s="81">
        <v>2021</v>
      </c>
      <c r="CX4190" s="81">
        <v>0</v>
      </c>
      <c r="CY4190" s="81">
        <v>0</v>
      </c>
      <c r="CZ4190" s="81">
        <v>0</v>
      </c>
      <c r="DA4190" s="81">
        <v>0</v>
      </c>
      <c r="DB4190" s="81">
        <v>8807.9522308758515</v>
      </c>
      <c r="DC4190" s="81">
        <v>222.22942162783241</v>
      </c>
      <c r="DD4190" s="81">
        <v>8585.7228092480163</v>
      </c>
      <c r="DE4190" s="81">
        <v>0</v>
      </c>
      <c r="DF4190" s="81">
        <v>2.4775985538148366</v>
      </c>
      <c r="DG4190" s="81">
        <v>2.4775985538148366</v>
      </c>
      <c r="DH4190" s="81">
        <v>0</v>
      </c>
      <c r="DI4190" s="81">
        <v>0</v>
      </c>
      <c r="DJ4190" s="81">
        <v>3.8895445165932838E-6</v>
      </c>
      <c r="DL4190" s="81">
        <v>0</v>
      </c>
      <c r="DM4190" s="81">
        <v>9.6367298693099474E-6</v>
      </c>
      <c r="DN4190" s="81">
        <v>9.6367298693099474E-6</v>
      </c>
      <c r="DO4190" s="81">
        <v>0</v>
      </c>
      <c r="DP4190" s="81">
        <v>9.6367298693099474E-6</v>
      </c>
      <c r="DQ4190" s="81">
        <v>9.6367298693099474E-6</v>
      </c>
      <c r="DR4190" s="81">
        <v>0</v>
      </c>
      <c r="DS4190" s="81">
        <v>0</v>
      </c>
      <c r="DT4190" s="81">
        <v>0</v>
      </c>
      <c r="DU4190" s="81">
        <v>0</v>
      </c>
      <c r="DV4190" s="81">
        <v>0</v>
      </c>
      <c r="DW4190" s="81">
        <v>0</v>
      </c>
      <c r="GE4190" s="81" t="s">
        <v>449</v>
      </c>
      <c r="GF4190" s="81" t="s">
        <v>155</v>
      </c>
      <c r="GG4190" s="81" t="s">
        <v>482</v>
      </c>
      <c r="GH4190" s="81" t="s">
        <v>453</v>
      </c>
      <c r="GI4190" s="81">
        <v>2031</v>
      </c>
      <c r="GJ4190" s="81" t="s">
        <v>201</v>
      </c>
      <c r="GK4190" s="81">
        <v>3.9055083184881968E-2</v>
      </c>
      <c r="GL4190" s="81">
        <v>33.521456999999998</v>
      </c>
      <c r="GM4190" s="81">
        <v>2031</v>
      </c>
      <c r="GN4190" s="81" t="s">
        <v>173</v>
      </c>
      <c r="GO4190" s="81">
        <v>1.1148832299820636E-2</v>
      </c>
      <c r="GP4190" s="81">
        <v>10</v>
      </c>
      <c r="GQ4190" s="81">
        <v>0</v>
      </c>
      <c r="GR4190" s="81" t="s">
        <v>448</v>
      </c>
      <c r="GS4190" s="81">
        <v>0</v>
      </c>
      <c r="GT4190" s="81">
        <v>0</v>
      </c>
      <c r="GU4190" s="81">
        <v>0</v>
      </c>
      <c r="GV4190" s="81">
        <v>0</v>
      </c>
      <c r="GW4190" s="81">
        <v>1.1148832299820636E-2</v>
      </c>
      <c r="GX4190" s="81">
        <v>4.3541857288379387E-4</v>
      </c>
      <c r="GY4190" s="81">
        <v>1.1148832299820636E-2</v>
      </c>
      <c r="GZ4190" s="81">
        <v>4.3541857288379387E-4</v>
      </c>
    </row>
    <row r="4191" spans="98:208" x14ac:dyDescent="0.25">
      <c r="CT4191" s="81" t="s">
        <v>155</v>
      </c>
      <c r="CU4191" s="81" t="s">
        <v>480</v>
      </c>
      <c r="CV4191" s="81" t="s">
        <v>458</v>
      </c>
      <c r="CW4191" s="81">
        <v>2022</v>
      </c>
      <c r="CX4191" s="81">
        <v>0</v>
      </c>
      <c r="CY4191" s="81">
        <v>0</v>
      </c>
      <c r="CZ4191" s="81">
        <v>0</v>
      </c>
      <c r="DA4191" s="81">
        <v>0</v>
      </c>
      <c r="DB4191" s="81">
        <v>8807.9522308758515</v>
      </c>
      <c r="DC4191" s="81">
        <v>222.22942162783241</v>
      </c>
      <c r="DD4191" s="81">
        <v>8585.7228092480163</v>
      </c>
      <c r="DE4191" s="81">
        <v>0</v>
      </c>
      <c r="DF4191" s="81">
        <v>2.4775985538148366</v>
      </c>
      <c r="DG4191" s="81">
        <v>2.4775985538148366</v>
      </c>
      <c r="DH4191" s="81">
        <v>2.4775985538148366</v>
      </c>
      <c r="DI4191" s="81">
        <v>0</v>
      </c>
      <c r="DJ4191" s="81">
        <v>3.8895445165932838E-6</v>
      </c>
      <c r="DL4191" s="81">
        <v>0</v>
      </c>
      <c r="DM4191" s="81">
        <v>9.6367298693099474E-6</v>
      </c>
      <c r="DN4191" s="81">
        <v>9.6367298693099474E-6</v>
      </c>
      <c r="DO4191" s="81">
        <v>0</v>
      </c>
      <c r="DP4191" s="81">
        <v>9.6367298693099474E-6</v>
      </c>
      <c r="DQ4191" s="81">
        <v>9.6367298693099474E-6</v>
      </c>
      <c r="DR4191" s="81">
        <v>0</v>
      </c>
      <c r="DS4191" s="81">
        <v>9.6367298693099474E-6</v>
      </c>
      <c r="DT4191" s="81">
        <v>9.6367298693099474E-6</v>
      </c>
      <c r="DU4191" s="81">
        <v>0</v>
      </c>
      <c r="DV4191" s="81">
        <v>0</v>
      </c>
      <c r="DW4191" s="81">
        <v>0</v>
      </c>
      <c r="GE4191" s="81" t="s">
        <v>449</v>
      </c>
      <c r="GF4191" s="81" t="s">
        <v>155</v>
      </c>
      <c r="GG4191" s="81" t="s">
        <v>482</v>
      </c>
      <c r="GH4191" s="81" t="s">
        <v>453</v>
      </c>
      <c r="GI4191" s="81">
        <v>2032</v>
      </c>
      <c r="GJ4191" s="81" t="s">
        <v>201</v>
      </c>
      <c r="GK4191" s="81">
        <v>3.9055083184881968E-2</v>
      </c>
      <c r="GL4191" s="81">
        <v>33.521456999999998</v>
      </c>
      <c r="GM4191" s="81">
        <v>2032</v>
      </c>
      <c r="GN4191" s="81" t="s">
        <v>173</v>
      </c>
      <c r="GO4191" s="81">
        <v>1.1148832299820636E-2</v>
      </c>
      <c r="GP4191" s="81">
        <v>10</v>
      </c>
      <c r="GQ4191" s="81">
        <v>0</v>
      </c>
      <c r="GR4191" s="81" t="s">
        <v>448</v>
      </c>
      <c r="GS4191" s="81">
        <v>0</v>
      </c>
      <c r="GT4191" s="81">
        <v>0</v>
      </c>
      <c r="GU4191" s="81">
        <v>0</v>
      </c>
      <c r="GV4191" s="81">
        <v>0</v>
      </c>
      <c r="GW4191" s="81">
        <v>0</v>
      </c>
      <c r="GX4191" s="81">
        <v>0</v>
      </c>
      <c r="GY4191" s="81">
        <v>1.1148832299820636E-2</v>
      </c>
      <c r="GZ4191" s="81">
        <v>4.3541857288379387E-4</v>
      </c>
    </row>
    <row r="4192" spans="98:208" x14ac:dyDescent="0.25">
      <c r="CT4192" s="81" t="s">
        <v>155</v>
      </c>
      <c r="CU4192" s="81" t="s">
        <v>480</v>
      </c>
      <c r="CV4192" s="81" t="s">
        <v>458</v>
      </c>
      <c r="CW4192" s="81">
        <v>2023</v>
      </c>
      <c r="CX4192" s="81">
        <v>0</v>
      </c>
      <c r="CY4192" s="81">
        <v>0</v>
      </c>
      <c r="CZ4192" s="81">
        <v>0</v>
      </c>
      <c r="DA4192" s="81">
        <v>0</v>
      </c>
      <c r="DB4192" s="81">
        <v>9129.7460702366079</v>
      </c>
      <c r="DC4192" s="81">
        <v>233.23007680794109</v>
      </c>
      <c r="DD4192" s="81">
        <v>8896.5159934286676</v>
      </c>
      <c r="DE4192" s="81">
        <v>0</v>
      </c>
      <c r="DF4192" s="81">
        <v>2.6002430136060215</v>
      </c>
      <c r="DG4192" s="81">
        <v>2.6002430136060215</v>
      </c>
      <c r="DH4192" s="81">
        <v>2.6002430136060215</v>
      </c>
      <c r="DI4192" s="81">
        <v>2.6002430136060215</v>
      </c>
      <c r="DJ4192" s="81">
        <v>3.8895445165932838E-6</v>
      </c>
      <c r="DL4192" s="81">
        <v>0</v>
      </c>
      <c r="DM4192" s="81">
        <v>1.0113760955381296E-5</v>
      </c>
      <c r="DN4192" s="81">
        <v>1.0113760955381296E-5</v>
      </c>
      <c r="DO4192" s="81">
        <v>0</v>
      </c>
      <c r="DP4192" s="81">
        <v>1.0113760955381296E-5</v>
      </c>
      <c r="DQ4192" s="81">
        <v>1.0113760955381296E-5</v>
      </c>
      <c r="DR4192" s="81">
        <v>0</v>
      </c>
      <c r="DS4192" s="81">
        <v>1.0113760955381296E-5</v>
      </c>
      <c r="DT4192" s="81">
        <v>1.0113760955381296E-5</v>
      </c>
      <c r="DU4192" s="81">
        <v>0</v>
      </c>
      <c r="DV4192" s="81">
        <v>1.0113760955381296E-5</v>
      </c>
      <c r="DW4192" s="81">
        <v>1.0113760955381296E-5</v>
      </c>
      <c r="GE4192" s="81" t="s">
        <v>449</v>
      </c>
      <c r="GF4192" s="81" t="s">
        <v>155</v>
      </c>
      <c r="GG4192" s="81" t="s">
        <v>482</v>
      </c>
      <c r="GH4192" s="81" t="s">
        <v>454</v>
      </c>
      <c r="GI4192" s="81">
        <v>2021</v>
      </c>
      <c r="GJ4192" s="81" t="s">
        <v>201</v>
      </c>
      <c r="GK4192" s="81">
        <v>409.22373582044048</v>
      </c>
      <c r="GL4192" s="81">
        <v>33.521456999999998</v>
      </c>
      <c r="GM4192" s="81">
        <v>2021</v>
      </c>
      <c r="GN4192" s="81" t="s">
        <v>173</v>
      </c>
      <c r="GO4192" s="81">
        <v>1.1148832299820636E-2</v>
      </c>
      <c r="GP4192" s="81">
        <v>10</v>
      </c>
      <c r="GQ4192" s="81">
        <v>0</v>
      </c>
      <c r="GR4192" s="81" t="s">
        <v>448</v>
      </c>
      <c r="GS4192" s="81">
        <v>1.1148832299820636E-2</v>
      </c>
      <c r="GT4192" s="81">
        <v>4.5623668037681941</v>
      </c>
      <c r="GU4192" s="81">
        <v>1.1148832299820636E-2</v>
      </c>
      <c r="GV4192" s="81">
        <v>4.5623668037681941</v>
      </c>
      <c r="GW4192" s="81">
        <v>0</v>
      </c>
      <c r="GX4192" s="81">
        <v>0</v>
      </c>
      <c r="GY4192" s="81">
        <v>0</v>
      </c>
      <c r="GZ4192" s="81">
        <v>0</v>
      </c>
    </row>
    <row r="4193" spans="98:208" x14ac:dyDescent="0.25">
      <c r="CT4193" s="81" t="s">
        <v>155</v>
      </c>
      <c r="CU4193" s="81" t="s">
        <v>480</v>
      </c>
      <c r="CV4193" s="81" t="s">
        <v>458</v>
      </c>
      <c r="CW4193" s="81">
        <v>2024</v>
      </c>
      <c r="CX4193" s="81">
        <v>0</v>
      </c>
      <c r="CY4193" s="81">
        <v>0</v>
      </c>
      <c r="CZ4193" s="81">
        <v>0</v>
      </c>
      <c r="DA4193" s="81">
        <v>0</v>
      </c>
      <c r="DB4193" s="81">
        <v>9129.7460702366079</v>
      </c>
      <c r="DC4193" s="81">
        <v>233.23007680794109</v>
      </c>
      <c r="DD4193" s="81">
        <v>8896.5159934286676</v>
      </c>
      <c r="DE4193" s="81">
        <v>0</v>
      </c>
      <c r="DF4193" s="81">
        <v>2.6002430136060215</v>
      </c>
      <c r="DG4193" s="81">
        <v>2.6002430136060215</v>
      </c>
      <c r="DH4193" s="81">
        <v>2.6002430136060215</v>
      </c>
      <c r="DI4193" s="81">
        <v>2.6002430136060215</v>
      </c>
      <c r="DJ4193" s="81">
        <v>3.8895445165932838E-6</v>
      </c>
      <c r="DL4193" s="81">
        <v>0</v>
      </c>
      <c r="DM4193" s="81">
        <v>1.0113760955381296E-5</v>
      </c>
      <c r="DN4193" s="81">
        <v>1.0113760955381296E-5</v>
      </c>
      <c r="DO4193" s="81">
        <v>0</v>
      </c>
      <c r="DP4193" s="81">
        <v>1.0113760955381296E-5</v>
      </c>
      <c r="DQ4193" s="81">
        <v>1.0113760955381296E-5</v>
      </c>
      <c r="DR4193" s="81">
        <v>0</v>
      </c>
      <c r="DS4193" s="81">
        <v>1.0113760955381296E-5</v>
      </c>
      <c r="DT4193" s="81">
        <v>1.0113760955381296E-5</v>
      </c>
      <c r="DU4193" s="81">
        <v>0</v>
      </c>
      <c r="DV4193" s="81">
        <v>1.0113760955381296E-5</v>
      </c>
      <c r="DW4193" s="81">
        <v>1.0113760955381296E-5</v>
      </c>
      <c r="GE4193" s="81" t="s">
        <v>449</v>
      </c>
      <c r="GF4193" s="81" t="s">
        <v>155</v>
      </c>
      <c r="GG4193" s="81" t="s">
        <v>482</v>
      </c>
      <c r="GH4193" s="81" t="s">
        <v>454</v>
      </c>
      <c r="GI4193" s="81">
        <v>2022</v>
      </c>
      <c r="GJ4193" s="81" t="s">
        <v>201</v>
      </c>
      <c r="GK4193" s="81">
        <v>409.22373582044048</v>
      </c>
      <c r="GL4193" s="81">
        <v>33.521456999999998</v>
      </c>
      <c r="GM4193" s="81">
        <v>2022</v>
      </c>
      <c r="GN4193" s="81" t="s">
        <v>173</v>
      </c>
      <c r="GO4193" s="81">
        <v>1.1148832299820636E-2</v>
      </c>
      <c r="GP4193" s="81">
        <v>10</v>
      </c>
      <c r="GQ4193" s="81">
        <v>0</v>
      </c>
      <c r="GR4193" s="81" t="s">
        <v>448</v>
      </c>
      <c r="GS4193" s="81">
        <v>1.1148832299820636E-2</v>
      </c>
      <c r="GT4193" s="81">
        <v>4.5623668037681941</v>
      </c>
      <c r="GU4193" s="81">
        <v>1.1148832299820636E-2</v>
      </c>
      <c r="GV4193" s="81">
        <v>4.5623668037681941</v>
      </c>
      <c r="GW4193" s="81">
        <v>1.1148832299820636E-2</v>
      </c>
      <c r="GX4193" s="81">
        <v>4.5623668037681941</v>
      </c>
      <c r="GY4193" s="81">
        <v>0</v>
      </c>
      <c r="GZ4193" s="81">
        <v>0</v>
      </c>
    </row>
    <row r="4194" spans="98:208" x14ac:dyDescent="0.25">
      <c r="CT4194" s="81" t="s">
        <v>155</v>
      </c>
      <c r="CU4194" s="81" t="s">
        <v>480</v>
      </c>
      <c r="CV4194" s="81" t="s">
        <v>458</v>
      </c>
      <c r="CW4194" s="81">
        <v>2025</v>
      </c>
      <c r="CX4194" s="81">
        <v>0</v>
      </c>
      <c r="CY4194" s="81">
        <v>0</v>
      </c>
      <c r="CZ4194" s="81">
        <v>0</v>
      </c>
      <c r="DA4194" s="81">
        <v>0</v>
      </c>
      <c r="DB4194" s="81">
        <v>9129.7460702366079</v>
      </c>
      <c r="DC4194" s="81">
        <v>233.23007680794109</v>
      </c>
      <c r="DD4194" s="81">
        <v>8896.5159934286676</v>
      </c>
      <c r="DE4194" s="81">
        <v>0</v>
      </c>
      <c r="DF4194" s="81">
        <v>2.6002430136060215</v>
      </c>
      <c r="DG4194" s="81">
        <v>2.6002430136060215</v>
      </c>
      <c r="DH4194" s="81">
        <v>2.6002430136060215</v>
      </c>
      <c r="DI4194" s="81">
        <v>2.6002430136060215</v>
      </c>
      <c r="DJ4194" s="81">
        <v>3.8895445165932838E-6</v>
      </c>
      <c r="DL4194" s="81">
        <v>0</v>
      </c>
      <c r="DM4194" s="81">
        <v>1.0113760955381296E-5</v>
      </c>
      <c r="DN4194" s="81">
        <v>1.0113760955381296E-5</v>
      </c>
      <c r="DO4194" s="81">
        <v>0</v>
      </c>
      <c r="DP4194" s="81">
        <v>1.0113760955381296E-5</v>
      </c>
      <c r="DQ4194" s="81">
        <v>1.0113760955381296E-5</v>
      </c>
      <c r="DR4194" s="81">
        <v>0</v>
      </c>
      <c r="DS4194" s="81">
        <v>1.0113760955381296E-5</v>
      </c>
      <c r="DT4194" s="81">
        <v>1.0113760955381296E-5</v>
      </c>
      <c r="DU4194" s="81">
        <v>0</v>
      </c>
      <c r="DV4194" s="81">
        <v>1.0113760955381296E-5</v>
      </c>
      <c r="DW4194" s="81">
        <v>1.0113760955381296E-5</v>
      </c>
      <c r="GE4194" s="81" t="s">
        <v>449</v>
      </c>
      <c r="GF4194" s="81" t="s">
        <v>155</v>
      </c>
      <c r="GG4194" s="81" t="s">
        <v>482</v>
      </c>
      <c r="GH4194" s="81" t="s">
        <v>454</v>
      </c>
      <c r="GI4194" s="81">
        <v>2023</v>
      </c>
      <c r="GJ4194" s="81" t="s">
        <v>201</v>
      </c>
      <c r="GK4194" s="81">
        <v>428.60232122030828</v>
      </c>
      <c r="GL4194" s="81">
        <v>33.521456999999998</v>
      </c>
      <c r="GM4194" s="81">
        <v>2023</v>
      </c>
      <c r="GN4194" s="81" t="s">
        <v>173</v>
      </c>
      <c r="GO4194" s="81">
        <v>1.1148832299820636E-2</v>
      </c>
      <c r="GP4194" s="81">
        <v>10</v>
      </c>
      <c r="GQ4194" s="81">
        <v>0</v>
      </c>
      <c r="GR4194" s="81" t="s">
        <v>448</v>
      </c>
      <c r="GS4194" s="81">
        <v>1.1148832299820636E-2</v>
      </c>
      <c r="GT4194" s="81">
        <v>4.778415402599073</v>
      </c>
      <c r="GU4194" s="81">
        <v>1.1148832299820636E-2</v>
      </c>
      <c r="GV4194" s="81">
        <v>4.778415402599073</v>
      </c>
      <c r="GW4194" s="81">
        <v>1.1148832299820636E-2</v>
      </c>
      <c r="GX4194" s="81">
        <v>4.778415402599073</v>
      </c>
      <c r="GY4194" s="81">
        <v>1.1148832299820636E-2</v>
      </c>
      <c r="GZ4194" s="81">
        <v>4.778415402599073</v>
      </c>
    </row>
    <row r="4195" spans="98:208" x14ac:dyDescent="0.25">
      <c r="CT4195" s="81" t="s">
        <v>155</v>
      </c>
      <c r="CU4195" s="81" t="s">
        <v>480</v>
      </c>
      <c r="CV4195" s="81" t="s">
        <v>458</v>
      </c>
      <c r="CW4195" s="81">
        <v>2026</v>
      </c>
      <c r="CX4195" s="81">
        <v>0</v>
      </c>
      <c r="CY4195" s="81">
        <v>0</v>
      </c>
      <c r="CZ4195" s="81">
        <v>0</v>
      </c>
      <c r="DA4195" s="81">
        <v>0</v>
      </c>
      <c r="DB4195" s="81">
        <v>9129.7460702366079</v>
      </c>
      <c r="DC4195" s="81">
        <v>233.23007680794109</v>
      </c>
      <c r="DD4195" s="81">
        <v>8896.5159934286676</v>
      </c>
      <c r="DE4195" s="81">
        <v>0</v>
      </c>
      <c r="DF4195" s="81">
        <v>2.6002430136060215</v>
      </c>
      <c r="DG4195" s="81">
        <v>2.6002430136060215</v>
      </c>
      <c r="DH4195" s="81">
        <v>2.6002430136060215</v>
      </c>
      <c r="DI4195" s="81">
        <v>2.6002430136060215</v>
      </c>
      <c r="DJ4195" s="81">
        <v>3.8895445165932838E-6</v>
      </c>
      <c r="DL4195" s="81">
        <v>0</v>
      </c>
      <c r="DM4195" s="81">
        <v>1.0113760955381296E-5</v>
      </c>
      <c r="DN4195" s="81">
        <v>1.0113760955381296E-5</v>
      </c>
      <c r="DO4195" s="81">
        <v>0</v>
      </c>
      <c r="DP4195" s="81">
        <v>1.0113760955381296E-5</v>
      </c>
      <c r="DQ4195" s="81">
        <v>1.0113760955381296E-5</v>
      </c>
      <c r="DR4195" s="81">
        <v>0</v>
      </c>
      <c r="DS4195" s="81">
        <v>1.0113760955381296E-5</v>
      </c>
      <c r="DT4195" s="81">
        <v>1.0113760955381296E-5</v>
      </c>
      <c r="DU4195" s="81">
        <v>0</v>
      </c>
      <c r="DV4195" s="81">
        <v>1.0113760955381296E-5</v>
      </c>
      <c r="DW4195" s="81">
        <v>1.0113760955381296E-5</v>
      </c>
      <c r="GE4195" s="81" t="s">
        <v>449</v>
      </c>
      <c r="GF4195" s="81" t="s">
        <v>155</v>
      </c>
      <c r="GG4195" s="81" t="s">
        <v>482</v>
      </c>
      <c r="GH4195" s="81" t="s">
        <v>454</v>
      </c>
      <c r="GI4195" s="81">
        <v>2024</v>
      </c>
      <c r="GJ4195" s="81" t="s">
        <v>201</v>
      </c>
      <c r="GK4195" s="81">
        <v>428.60232122030828</v>
      </c>
      <c r="GL4195" s="81">
        <v>33.521456999999998</v>
      </c>
      <c r="GM4195" s="81">
        <v>2024</v>
      </c>
      <c r="GN4195" s="81" t="s">
        <v>173</v>
      </c>
      <c r="GO4195" s="81">
        <v>1.1148832299820636E-2</v>
      </c>
      <c r="GP4195" s="81">
        <v>10</v>
      </c>
      <c r="GQ4195" s="81">
        <v>0</v>
      </c>
      <c r="GR4195" s="81" t="s">
        <v>448</v>
      </c>
      <c r="GS4195" s="81">
        <v>1.1148832299820636E-2</v>
      </c>
      <c r="GT4195" s="81">
        <v>4.778415402599073</v>
      </c>
      <c r="GU4195" s="81">
        <v>1.1148832299820636E-2</v>
      </c>
      <c r="GV4195" s="81">
        <v>4.778415402599073</v>
      </c>
      <c r="GW4195" s="81">
        <v>1.1148832299820636E-2</v>
      </c>
      <c r="GX4195" s="81">
        <v>4.778415402599073</v>
      </c>
      <c r="GY4195" s="81">
        <v>1.1148832299820636E-2</v>
      </c>
      <c r="GZ4195" s="81">
        <v>4.778415402599073</v>
      </c>
    </row>
    <row r="4196" spans="98:208" x14ac:dyDescent="0.25">
      <c r="CT4196" s="81" t="s">
        <v>155</v>
      </c>
      <c r="CU4196" s="81" t="s">
        <v>480</v>
      </c>
      <c r="CV4196" s="81" t="s">
        <v>458</v>
      </c>
      <c r="CW4196" s="81">
        <v>2027</v>
      </c>
      <c r="CX4196" s="81">
        <v>0</v>
      </c>
      <c r="CY4196" s="81">
        <v>0</v>
      </c>
      <c r="CZ4196" s="81">
        <v>0</v>
      </c>
      <c r="DA4196" s="81">
        <v>0</v>
      </c>
      <c r="DB4196" s="81">
        <v>9129.7460702366079</v>
      </c>
      <c r="DC4196" s="81">
        <v>233.23007680794109</v>
      </c>
      <c r="DD4196" s="81">
        <v>8896.5159934286676</v>
      </c>
      <c r="DE4196" s="81">
        <v>0</v>
      </c>
      <c r="DF4196" s="81">
        <v>2.6002430136060215</v>
      </c>
      <c r="DG4196" s="81">
        <v>2.6002430136060215</v>
      </c>
      <c r="DH4196" s="81">
        <v>2.6002430136060215</v>
      </c>
      <c r="DI4196" s="81">
        <v>2.6002430136060215</v>
      </c>
      <c r="DJ4196" s="81">
        <v>3.8895445165932838E-6</v>
      </c>
      <c r="DL4196" s="81">
        <v>0</v>
      </c>
      <c r="DM4196" s="81">
        <v>1.0113760955381296E-5</v>
      </c>
      <c r="DN4196" s="81">
        <v>1.0113760955381296E-5</v>
      </c>
      <c r="DO4196" s="81">
        <v>0</v>
      </c>
      <c r="DP4196" s="81">
        <v>1.0113760955381296E-5</v>
      </c>
      <c r="DQ4196" s="81">
        <v>1.0113760955381296E-5</v>
      </c>
      <c r="DR4196" s="81">
        <v>0</v>
      </c>
      <c r="DS4196" s="81">
        <v>1.0113760955381296E-5</v>
      </c>
      <c r="DT4196" s="81">
        <v>1.0113760955381296E-5</v>
      </c>
      <c r="DU4196" s="81">
        <v>0</v>
      </c>
      <c r="DV4196" s="81">
        <v>1.0113760955381296E-5</v>
      </c>
      <c r="DW4196" s="81">
        <v>1.0113760955381296E-5</v>
      </c>
      <c r="GE4196" s="81" t="s">
        <v>449</v>
      </c>
      <c r="GF4196" s="81" t="s">
        <v>155</v>
      </c>
      <c r="GG4196" s="81" t="s">
        <v>482</v>
      </c>
      <c r="GH4196" s="81" t="s">
        <v>454</v>
      </c>
      <c r="GI4196" s="81">
        <v>2025</v>
      </c>
      <c r="GJ4196" s="81" t="s">
        <v>201</v>
      </c>
      <c r="GK4196" s="81">
        <v>428.60232122030828</v>
      </c>
      <c r="GL4196" s="81">
        <v>33.521456999999998</v>
      </c>
      <c r="GM4196" s="81">
        <v>2025</v>
      </c>
      <c r="GN4196" s="81" t="s">
        <v>173</v>
      </c>
      <c r="GO4196" s="81">
        <v>1.1148832299820636E-2</v>
      </c>
      <c r="GP4196" s="81">
        <v>10</v>
      </c>
      <c r="GQ4196" s="81">
        <v>0</v>
      </c>
      <c r="GR4196" s="81" t="s">
        <v>448</v>
      </c>
      <c r="GS4196" s="81">
        <v>1.1148832299820636E-2</v>
      </c>
      <c r="GT4196" s="81">
        <v>4.778415402599073</v>
      </c>
      <c r="GU4196" s="81">
        <v>1.1148832299820636E-2</v>
      </c>
      <c r="GV4196" s="81">
        <v>4.778415402599073</v>
      </c>
      <c r="GW4196" s="81">
        <v>1.1148832299820636E-2</v>
      </c>
      <c r="GX4196" s="81">
        <v>4.778415402599073</v>
      </c>
      <c r="GY4196" s="81">
        <v>1.1148832299820636E-2</v>
      </c>
      <c r="GZ4196" s="81">
        <v>4.778415402599073</v>
      </c>
    </row>
    <row r="4197" spans="98:208" x14ac:dyDescent="0.25">
      <c r="CT4197" s="81" t="s">
        <v>155</v>
      </c>
      <c r="CU4197" s="81" t="s">
        <v>480</v>
      </c>
      <c r="CV4197" s="81" t="s">
        <v>458</v>
      </c>
      <c r="CW4197" s="81">
        <v>2028</v>
      </c>
      <c r="CX4197" s="81">
        <v>0</v>
      </c>
      <c r="CY4197" s="81">
        <v>0</v>
      </c>
      <c r="CZ4197" s="81">
        <v>0</v>
      </c>
      <c r="DA4197" s="81">
        <v>0</v>
      </c>
      <c r="DB4197" s="81">
        <v>9534.9220877095213</v>
      </c>
      <c r="DC4197" s="81">
        <v>247.27299216494899</v>
      </c>
      <c r="DD4197" s="81">
        <v>9287.6490955445715</v>
      </c>
      <c r="DE4197" s="81">
        <v>0</v>
      </c>
      <c r="DF4197" s="81">
        <v>2.7568051219218783</v>
      </c>
      <c r="DG4197" s="81">
        <v>2.7568051219218783</v>
      </c>
      <c r="DH4197" s="81">
        <v>2.7568051219218783</v>
      </c>
      <c r="DI4197" s="81">
        <v>2.7568051219218783</v>
      </c>
      <c r="DJ4197" s="81">
        <v>3.8895445165932838E-6</v>
      </c>
      <c r="DL4197" s="81">
        <v>0</v>
      </c>
      <c r="DM4197" s="81">
        <v>1.0722716245287521E-5</v>
      </c>
      <c r="DN4197" s="81">
        <v>1.0722716245287521E-5</v>
      </c>
      <c r="DO4197" s="81">
        <v>0</v>
      </c>
      <c r="DP4197" s="81">
        <v>1.0722716245287521E-5</v>
      </c>
      <c r="DQ4197" s="81">
        <v>1.0722716245287521E-5</v>
      </c>
      <c r="DR4197" s="81">
        <v>0</v>
      </c>
      <c r="DS4197" s="81">
        <v>1.0722716245287521E-5</v>
      </c>
      <c r="DT4197" s="81">
        <v>1.0722716245287521E-5</v>
      </c>
      <c r="DU4197" s="81">
        <v>0</v>
      </c>
      <c r="DV4197" s="81">
        <v>1.0722716245287521E-5</v>
      </c>
      <c r="DW4197" s="81">
        <v>1.0722716245287521E-5</v>
      </c>
      <c r="GE4197" s="81" t="s">
        <v>449</v>
      </c>
      <c r="GF4197" s="81" t="s">
        <v>155</v>
      </c>
      <c r="GG4197" s="81" t="s">
        <v>482</v>
      </c>
      <c r="GH4197" s="81" t="s">
        <v>454</v>
      </c>
      <c r="GI4197" s="81">
        <v>2026</v>
      </c>
      <c r="GJ4197" s="81" t="s">
        <v>201</v>
      </c>
      <c r="GK4197" s="81">
        <v>428.60232122030828</v>
      </c>
      <c r="GL4197" s="81">
        <v>33.521456999999998</v>
      </c>
      <c r="GM4197" s="81">
        <v>2026</v>
      </c>
      <c r="GN4197" s="81" t="s">
        <v>173</v>
      </c>
      <c r="GO4197" s="81">
        <v>1.1148832299820636E-2</v>
      </c>
      <c r="GP4197" s="81">
        <v>10</v>
      </c>
      <c r="GQ4197" s="81">
        <v>0</v>
      </c>
      <c r="GR4197" s="81" t="s">
        <v>448</v>
      </c>
      <c r="GS4197" s="81">
        <v>1.1148832299820636E-2</v>
      </c>
      <c r="GT4197" s="81">
        <v>4.778415402599073</v>
      </c>
      <c r="GU4197" s="81">
        <v>1.1148832299820636E-2</v>
      </c>
      <c r="GV4197" s="81">
        <v>4.778415402599073</v>
      </c>
      <c r="GW4197" s="81">
        <v>1.1148832299820636E-2</v>
      </c>
      <c r="GX4197" s="81">
        <v>4.778415402599073</v>
      </c>
      <c r="GY4197" s="81">
        <v>1.1148832299820636E-2</v>
      </c>
      <c r="GZ4197" s="81">
        <v>4.778415402599073</v>
      </c>
    </row>
    <row r="4198" spans="98:208" x14ac:dyDescent="0.25">
      <c r="CT4198" s="81" t="s">
        <v>155</v>
      </c>
      <c r="CU4198" s="81" t="s">
        <v>480</v>
      </c>
      <c r="CV4198" s="81" t="s">
        <v>458</v>
      </c>
      <c r="CW4198" s="81">
        <v>2029</v>
      </c>
      <c r="CX4198" s="81">
        <v>0</v>
      </c>
      <c r="CY4198" s="81">
        <v>0</v>
      </c>
      <c r="CZ4198" s="81">
        <v>0</v>
      </c>
      <c r="DA4198" s="81">
        <v>0</v>
      </c>
      <c r="DB4198" s="81">
        <v>9534.9220877095213</v>
      </c>
      <c r="DC4198" s="81">
        <v>247.27299216494899</v>
      </c>
      <c r="DD4198" s="81">
        <v>9287.6490955445715</v>
      </c>
      <c r="DE4198" s="81">
        <v>0</v>
      </c>
      <c r="DF4198" s="81">
        <v>2.7568051219218783</v>
      </c>
      <c r="DG4198" s="81">
        <v>2.7568051219218783</v>
      </c>
      <c r="DH4198" s="81">
        <v>2.7568051219218783</v>
      </c>
      <c r="DI4198" s="81">
        <v>2.7568051219218783</v>
      </c>
      <c r="DJ4198" s="81">
        <v>3.8895445165932838E-6</v>
      </c>
      <c r="DL4198" s="81">
        <v>0</v>
      </c>
      <c r="DM4198" s="81">
        <v>1.0722716245287521E-5</v>
      </c>
      <c r="DN4198" s="81">
        <v>1.0722716245287521E-5</v>
      </c>
      <c r="DO4198" s="81">
        <v>0</v>
      </c>
      <c r="DP4198" s="81">
        <v>1.0722716245287521E-5</v>
      </c>
      <c r="DQ4198" s="81">
        <v>1.0722716245287521E-5</v>
      </c>
      <c r="DR4198" s="81">
        <v>0</v>
      </c>
      <c r="DS4198" s="81">
        <v>1.0722716245287521E-5</v>
      </c>
      <c r="DT4198" s="81">
        <v>1.0722716245287521E-5</v>
      </c>
      <c r="DU4198" s="81">
        <v>0</v>
      </c>
      <c r="DV4198" s="81">
        <v>1.0722716245287521E-5</v>
      </c>
      <c r="DW4198" s="81">
        <v>1.0722716245287521E-5</v>
      </c>
      <c r="GE4198" s="81" t="s">
        <v>449</v>
      </c>
      <c r="GF4198" s="81" t="s">
        <v>155</v>
      </c>
      <c r="GG4198" s="81" t="s">
        <v>482</v>
      </c>
      <c r="GH4198" s="81" t="s">
        <v>454</v>
      </c>
      <c r="GI4198" s="81">
        <v>2027</v>
      </c>
      <c r="GJ4198" s="81" t="s">
        <v>201</v>
      </c>
      <c r="GK4198" s="81">
        <v>428.60232122030828</v>
      </c>
      <c r="GL4198" s="81">
        <v>33.521456999999998</v>
      </c>
      <c r="GM4198" s="81">
        <v>2027</v>
      </c>
      <c r="GN4198" s="81" t="s">
        <v>173</v>
      </c>
      <c r="GO4198" s="81">
        <v>1.1148832299820636E-2</v>
      </c>
      <c r="GP4198" s="81">
        <v>10</v>
      </c>
      <c r="GQ4198" s="81">
        <v>0</v>
      </c>
      <c r="GR4198" s="81" t="s">
        <v>448</v>
      </c>
      <c r="GS4198" s="81">
        <v>1.1148832299820636E-2</v>
      </c>
      <c r="GT4198" s="81">
        <v>4.778415402599073</v>
      </c>
      <c r="GU4198" s="81">
        <v>1.1148832299820636E-2</v>
      </c>
      <c r="GV4198" s="81">
        <v>4.778415402599073</v>
      </c>
      <c r="GW4198" s="81">
        <v>1.1148832299820636E-2</v>
      </c>
      <c r="GX4198" s="81">
        <v>4.778415402599073</v>
      </c>
      <c r="GY4198" s="81">
        <v>1.1148832299820636E-2</v>
      </c>
      <c r="GZ4198" s="81">
        <v>4.778415402599073</v>
      </c>
    </row>
    <row r="4199" spans="98:208" x14ac:dyDescent="0.25">
      <c r="CT4199" s="81" t="s">
        <v>155</v>
      </c>
      <c r="CU4199" s="81" t="s">
        <v>480</v>
      </c>
      <c r="CV4199" s="81" t="s">
        <v>458</v>
      </c>
      <c r="CW4199" s="81">
        <v>2030</v>
      </c>
      <c r="CX4199" s="81">
        <v>0</v>
      </c>
      <c r="CY4199" s="81">
        <v>0</v>
      </c>
      <c r="CZ4199" s="81">
        <v>0</v>
      </c>
      <c r="DA4199" s="81">
        <v>0</v>
      </c>
      <c r="DB4199" s="81">
        <v>9534.9220877095213</v>
      </c>
      <c r="DC4199" s="81">
        <v>247.27299216494899</v>
      </c>
      <c r="DD4199" s="81">
        <v>9287.6490955445715</v>
      </c>
      <c r="DE4199" s="81">
        <v>0</v>
      </c>
      <c r="DF4199" s="81">
        <v>0</v>
      </c>
      <c r="DG4199" s="81">
        <v>2.7568051219218783</v>
      </c>
      <c r="DH4199" s="81">
        <v>2.7568051219218783</v>
      </c>
      <c r="DI4199" s="81">
        <v>2.7568051219218783</v>
      </c>
      <c r="DJ4199" s="81">
        <v>3.8895445165932838E-6</v>
      </c>
      <c r="DL4199" s="81">
        <v>0</v>
      </c>
      <c r="DM4199" s="81">
        <v>0</v>
      </c>
      <c r="DN4199" s="81">
        <v>0</v>
      </c>
      <c r="DO4199" s="81">
        <v>0</v>
      </c>
      <c r="DP4199" s="81">
        <v>1.0722716245287521E-5</v>
      </c>
      <c r="DQ4199" s="81">
        <v>1.0722716245287521E-5</v>
      </c>
      <c r="DR4199" s="81">
        <v>0</v>
      </c>
      <c r="DS4199" s="81">
        <v>1.0722716245287521E-5</v>
      </c>
      <c r="DT4199" s="81">
        <v>1.0722716245287521E-5</v>
      </c>
      <c r="DU4199" s="81">
        <v>0</v>
      </c>
      <c r="DV4199" s="81">
        <v>1.0722716245287521E-5</v>
      </c>
      <c r="DW4199" s="81">
        <v>1.0722716245287521E-5</v>
      </c>
      <c r="GE4199" s="81" t="s">
        <v>449</v>
      </c>
      <c r="GF4199" s="81" t="s">
        <v>155</v>
      </c>
      <c r="GG4199" s="81" t="s">
        <v>482</v>
      </c>
      <c r="GH4199" s="81" t="s">
        <v>454</v>
      </c>
      <c r="GI4199" s="81">
        <v>2028</v>
      </c>
      <c r="GJ4199" s="81" t="s">
        <v>201</v>
      </c>
      <c r="GK4199" s="81">
        <v>453.26096055717272</v>
      </c>
      <c r="GL4199" s="81">
        <v>33.521456999999998</v>
      </c>
      <c r="GM4199" s="81">
        <v>2028</v>
      </c>
      <c r="GN4199" s="81" t="s">
        <v>173</v>
      </c>
      <c r="GO4199" s="81">
        <v>1.1148832299820636E-2</v>
      </c>
      <c r="GP4199" s="81">
        <v>10</v>
      </c>
      <c r="GQ4199" s="81">
        <v>0</v>
      </c>
      <c r="GR4199" s="81" t="s">
        <v>448</v>
      </c>
      <c r="GS4199" s="81">
        <v>1.1148832299820636E-2</v>
      </c>
      <c r="GT4199" s="81">
        <v>5.053330437307535</v>
      </c>
      <c r="GU4199" s="81">
        <v>1.1148832299820636E-2</v>
      </c>
      <c r="GV4199" s="81">
        <v>5.053330437307535</v>
      </c>
      <c r="GW4199" s="81">
        <v>1.1148832299820636E-2</v>
      </c>
      <c r="GX4199" s="81">
        <v>5.053330437307535</v>
      </c>
      <c r="GY4199" s="81">
        <v>1.1148832299820636E-2</v>
      </c>
      <c r="GZ4199" s="81">
        <v>5.053330437307535</v>
      </c>
    </row>
    <row r="4200" spans="98:208" x14ac:dyDescent="0.25">
      <c r="CT4200" s="81" t="s">
        <v>155</v>
      </c>
      <c r="CU4200" s="81" t="s">
        <v>480</v>
      </c>
      <c r="CV4200" s="81" t="s">
        <v>458</v>
      </c>
      <c r="CW4200" s="81">
        <v>2031</v>
      </c>
      <c r="CX4200" s="81">
        <v>0</v>
      </c>
      <c r="CY4200" s="81">
        <v>0</v>
      </c>
      <c r="CZ4200" s="81">
        <v>0</v>
      </c>
      <c r="DA4200" s="81">
        <v>0</v>
      </c>
      <c r="DB4200" s="81">
        <v>9534.9220877095213</v>
      </c>
      <c r="DC4200" s="81">
        <v>247.27299216494899</v>
      </c>
      <c r="DD4200" s="81">
        <v>9287.6490955445715</v>
      </c>
      <c r="DE4200" s="81">
        <v>0</v>
      </c>
      <c r="DF4200" s="81">
        <v>0</v>
      </c>
      <c r="DG4200" s="81">
        <v>0</v>
      </c>
      <c r="DH4200" s="81">
        <v>2.7568051219218783</v>
      </c>
      <c r="DI4200" s="81">
        <v>2.7568051219218783</v>
      </c>
      <c r="DJ4200" s="81">
        <v>3.8895445165932838E-6</v>
      </c>
      <c r="DL4200" s="81">
        <v>0</v>
      </c>
      <c r="DM4200" s="81">
        <v>0</v>
      </c>
      <c r="DN4200" s="81">
        <v>0</v>
      </c>
      <c r="DO4200" s="81">
        <v>0</v>
      </c>
      <c r="DP4200" s="81">
        <v>0</v>
      </c>
      <c r="DQ4200" s="81">
        <v>0</v>
      </c>
      <c r="DR4200" s="81">
        <v>0</v>
      </c>
      <c r="DS4200" s="81">
        <v>1.0722716245287521E-5</v>
      </c>
      <c r="DT4200" s="81">
        <v>1.0722716245287521E-5</v>
      </c>
      <c r="DU4200" s="81">
        <v>0</v>
      </c>
      <c r="DV4200" s="81">
        <v>1.0722716245287521E-5</v>
      </c>
      <c r="DW4200" s="81">
        <v>1.0722716245287521E-5</v>
      </c>
      <c r="GE4200" s="81" t="s">
        <v>449</v>
      </c>
      <c r="GF4200" s="81" t="s">
        <v>155</v>
      </c>
      <c r="GG4200" s="81" t="s">
        <v>482</v>
      </c>
      <c r="GH4200" s="81" t="s">
        <v>454</v>
      </c>
      <c r="GI4200" s="81">
        <v>2029</v>
      </c>
      <c r="GJ4200" s="81" t="s">
        <v>201</v>
      </c>
      <c r="GK4200" s="81">
        <v>453.26096055717272</v>
      </c>
      <c r="GL4200" s="81">
        <v>33.521456999999998</v>
      </c>
      <c r="GM4200" s="81">
        <v>2029</v>
      </c>
      <c r="GN4200" s="81" t="s">
        <v>173</v>
      </c>
      <c r="GO4200" s="81">
        <v>1.1148832299820636E-2</v>
      </c>
      <c r="GP4200" s="81">
        <v>10</v>
      </c>
      <c r="GQ4200" s="81">
        <v>0</v>
      </c>
      <c r="GR4200" s="81" t="s">
        <v>448</v>
      </c>
      <c r="GS4200" s="81">
        <v>1.1148832299820636E-2</v>
      </c>
      <c r="GT4200" s="81">
        <v>5.053330437307535</v>
      </c>
      <c r="GU4200" s="81">
        <v>1.1148832299820636E-2</v>
      </c>
      <c r="GV4200" s="81">
        <v>5.053330437307535</v>
      </c>
      <c r="GW4200" s="81">
        <v>1.1148832299820636E-2</v>
      </c>
      <c r="GX4200" s="81">
        <v>5.053330437307535</v>
      </c>
      <c r="GY4200" s="81">
        <v>1.1148832299820636E-2</v>
      </c>
      <c r="GZ4200" s="81">
        <v>5.053330437307535</v>
      </c>
    </row>
    <row r="4201" spans="98:208" x14ac:dyDescent="0.25">
      <c r="CT4201" s="81" t="s">
        <v>155</v>
      </c>
      <c r="CU4201" s="81" t="s">
        <v>480</v>
      </c>
      <c r="CV4201" s="81" t="s">
        <v>458</v>
      </c>
      <c r="CW4201" s="81">
        <v>2032</v>
      </c>
      <c r="CX4201" s="81">
        <v>0</v>
      </c>
      <c r="CY4201" s="81">
        <v>0</v>
      </c>
      <c r="CZ4201" s="81">
        <v>0</v>
      </c>
      <c r="DA4201" s="81">
        <v>0</v>
      </c>
      <c r="DB4201" s="81">
        <v>9534.9220877095213</v>
      </c>
      <c r="DC4201" s="81">
        <v>247.27299216494899</v>
      </c>
      <c r="DD4201" s="81">
        <v>9287.6490955445715</v>
      </c>
      <c r="DE4201" s="81">
        <v>0</v>
      </c>
      <c r="DF4201" s="81">
        <v>0</v>
      </c>
      <c r="DG4201" s="81">
        <v>0</v>
      </c>
      <c r="DH4201" s="81">
        <v>0</v>
      </c>
      <c r="DI4201" s="81">
        <v>2.7568051219218783</v>
      </c>
      <c r="DJ4201" s="81">
        <v>3.8895445165932838E-6</v>
      </c>
      <c r="DL4201" s="81">
        <v>0</v>
      </c>
      <c r="DM4201" s="81">
        <v>0</v>
      </c>
      <c r="DN4201" s="81">
        <v>0</v>
      </c>
      <c r="DO4201" s="81">
        <v>0</v>
      </c>
      <c r="DP4201" s="81">
        <v>0</v>
      </c>
      <c r="DQ4201" s="81">
        <v>0</v>
      </c>
      <c r="DR4201" s="81">
        <v>0</v>
      </c>
      <c r="DS4201" s="81">
        <v>0</v>
      </c>
      <c r="DT4201" s="81">
        <v>0</v>
      </c>
      <c r="DU4201" s="81">
        <v>0</v>
      </c>
      <c r="DV4201" s="81">
        <v>1.0722716245287521E-5</v>
      </c>
      <c r="DW4201" s="81">
        <v>1.0722716245287521E-5</v>
      </c>
      <c r="GE4201" s="81" t="s">
        <v>449</v>
      </c>
      <c r="GF4201" s="81" t="s">
        <v>155</v>
      </c>
      <c r="GG4201" s="81" t="s">
        <v>482</v>
      </c>
      <c r="GH4201" s="81" t="s">
        <v>454</v>
      </c>
      <c r="GI4201" s="81">
        <v>2030</v>
      </c>
      <c r="GJ4201" s="81" t="s">
        <v>201</v>
      </c>
      <c r="GK4201" s="81">
        <v>453.26096055717272</v>
      </c>
      <c r="GL4201" s="81">
        <v>33.521456999999998</v>
      </c>
      <c r="GM4201" s="81">
        <v>2030</v>
      </c>
      <c r="GN4201" s="81" t="s">
        <v>173</v>
      </c>
      <c r="GO4201" s="81">
        <v>1.1148832299820636E-2</v>
      </c>
      <c r="GP4201" s="81">
        <v>10</v>
      </c>
      <c r="GQ4201" s="81">
        <v>0</v>
      </c>
      <c r="GR4201" s="81" t="s">
        <v>448</v>
      </c>
      <c r="GS4201" s="81">
        <v>0</v>
      </c>
      <c r="GT4201" s="81">
        <v>0</v>
      </c>
      <c r="GU4201" s="81">
        <v>1.1148832299820636E-2</v>
      </c>
      <c r="GV4201" s="81">
        <v>5.053330437307535</v>
      </c>
      <c r="GW4201" s="81">
        <v>1.1148832299820636E-2</v>
      </c>
      <c r="GX4201" s="81">
        <v>5.053330437307535</v>
      </c>
      <c r="GY4201" s="81">
        <v>1.1148832299820636E-2</v>
      </c>
      <c r="GZ4201" s="81">
        <v>5.053330437307535</v>
      </c>
    </row>
    <row r="4202" spans="98:208" x14ac:dyDescent="0.25">
      <c r="CT4202" s="81" t="s">
        <v>155</v>
      </c>
      <c r="CU4202" s="81" t="s">
        <v>480</v>
      </c>
      <c r="CV4202" s="81" t="s">
        <v>459</v>
      </c>
      <c r="CW4202" s="81">
        <v>2020</v>
      </c>
      <c r="CX4202" s="81">
        <v>0</v>
      </c>
      <c r="CY4202" s="81">
        <v>0</v>
      </c>
      <c r="CZ4202" s="81">
        <v>0</v>
      </c>
      <c r="DA4202" s="81">
        <v>0</v>
      </c>
      <c r="DB4202" s="81">
        <v>5.2405583313015809</v>
      </c>
      <c r="DC4202" s="81">
        <v>0.69641821681223204</v>
      </c>
      <c r="DD4202" s="81">
        <v>2.9419641522810358</v>
      </c>
      <c r="DE4202" s="81">
        <v>1.6021759622083021</v>
      </c>
      <c r="DF4202" s="81">
        <v>7.7642499097797038E-3</v>
      </c>
      <c r="DG4202" s="81">
        <v>0</v>
      </c>
      <c r="DH4202" s="81">
        <v>0</v>
      </c>
      <c r="DI4202" s="81">
        <v>0</v>
      </c>
      <c r="DJ4202" s="81">
        <v>3.4351937110370887E-5</v>
      </c>
      <c r="DL4202" s="81">
        <v>0</v>
      </c>
      <c r="DM4202" s="81">
        <v>2.667170246099552E-7</v>
      </c>
      <c r="DN4202" s="81">
        <v>2.667170246099552E-7</v>
      </c>
      <c r="DO4202" s="81">
        <v>0</v>
      </c>
      <c r="DP4202" s="81">
        <v>0</v>
      </c>
      <c r="DQ4202" s="81">
        <v>0</v>
      </c>
      <c r="DR4202" s="81">
        <v>0</v>
      </c>
      <c r="DS4202" s="81">
        <v>0</v>
      </c>
      <c r="DT4202" s="81">
        <v>0</v>
      </c>
      <c r="DU4202" s="81">
        <v>0</v>
      </c>
      <c r="DV4202" s="81">
        <v>0</v>
      </c>
      <c r="DW4202" s="81">
        <v>0</v>
      </c>
      <c r="GE4202" s="81" t="s">
        <v>449</v>
      </c>
      <c r="GF4202" s="81" t="s">
        <v>155</v>
      </c>
      <c r="GG4202" s="81" t="s">
        <v>482</v>
      </c>
      <c r="GH4202" s="81" t="s">
        <v>454</v>
      </c>
      <c r="GI4202" s="81">
        <v>2031</v>
      </c>
      <c r="GJ4202" s="81" t="s">
        <v>201</v>
      </c>
      <c r="GK4202" s="81">
        <v>453.26096055717272</v>
      </c>
      <c r="GL4202" s="81">
        <v>33.521456999999998</v>
      </c>
      <c r="GM4202" s="81">
        <v>2031</v>
      </c>
      <c r="GN4202" s="81" t="s">
        <v>173</v>
      </c>
      <c r="GO4202" s="81">
        <v>1.1148832299820636E-2</v>
      </c>
      <c r="GP4202" s="81">
        <v>10</v>
      </c>
      <c r="GQ4202" s="81">
        <v>0</v>
      </c>
      <c r="GR4202" s="81" t="s">
        <v>448</v>
      </c>
      <c r="GS4202" s="81">
        <v>0</v>
      </c>
      <c r="GT4202" s="81">
        <v>0</v>
      </c>
      <c r="GU4202" s="81">
        <v>0</v>
      </c>
      <c r="GV4202" s="81">
        <v>0</v>
      </c>
      <c r="GW4202" s="81">
        <v>1.1148832299820636E-2</v>
      </c>
      <c r="GX4202" s="81">
        <v>5.053330437307535</v>
      </c>
      <c r="GY4202" s="81">
        <v>1.1148832299820636E-2</v>
      </c>
      <c r="GZ4202" s="81">
        <v>5.053330437307535</v>
      </c>
    </row>
    <row r="4203" spans="98:208" x14ac:dyDescent="0.25">
      <c r="CT4203" s="81" t="s">
        <v>155</v>
      </c>
      <c r="CU4203" s="81" t="s">
        <v>480</v>
      </c>
      <c r="CV4203" s="81" t="s">
        <v>459</v>
      </c>
      <c r="CW4203" s="81">
        <v>2021</v>
      </c>
      <c r="CX4203" s="81">
        <v>0</v>
      </c>
      <c r="CY4203" s="81">
        <v>0</v>
      </c>
      <c r="CZ4203" s="81">
        <v>0</v>
      </c>
      <c r="DA4203" s="81">
        <v>0</v>
      </c>
      <c r="DB4203" s="81">
        <v>5.2405583313015809</v>
      </c>
      <c r="DC4203" s="81">
        <v>0.69641821681223204</v>
      </c>
      <c r="DD4203" s="81">
        <v>2.9419641522810358</v>
      </c>
      <c r="DE4203" s="81">
        <v>1.6021759622083021</v>
      </c>
      <c r="DF4203" s="81">
        <v>7.7642499097797038E-3</v>
      </c>
      <c r="DG4203" s="81">
        <v>7.7642499097797038E-3</v>
      </c>
      <c r="DH4203" s="81">
        <v>0</v>
      </c>
      <c r="DI4203" s="81">
        <v>0</v>
      </c>
      <c r="DJ4203" s="81">
        <v>3.4351937110370887E-5</v>
      </c>
      <c r="DL4203" s="81">
        <v>0</v>
      </c>
      <c r="DM4203" s="81">
        <v>2.667170246099552E-7</v>
      </c>
      <c r="DN4203" s="81">
        <v>2.667170246099552E-7</v>
      </c>
      <c r="DO4203" s="81">
        <v>0</v>
      </c>
      <c r="DP4203" s="81">
        <v>2.667170246099552E-7</v>
      </c>
      <c r="DQ4203" s="81">
        <v>2.667170246099552E-7</v>
      </c>
      <c r="DR4203" s="81">
        <v>0</v>
      </c>
      <c r="DS4203" s="81">
        <v>0</v>
      </c>
      <c r="DT4203" s="81">
        <v>0</v>
      </c>
      <c r="DU4203" s="81">
        <v>0</v>
      </c>
      <c r="DV4203" s="81">
        <v>0</v>
      </c>
      <c r="DW4203" s="81">
        <v>0</v>
      </c>
      <c r="GE4203" s="81" t="s">
        <v>449</v>
      </c>
      <c r="GF4203" s="81" t="s">
        <v>155</v>
      </c>
      <c r="GG4203" s="81" t="s">
        <v>482</v>
      </c>
      <c r="GH4203" s="81" t="s">
        <v>454</v>
      </c>
      <c r="GI4203" s="81">
        <v>2032</v>
      </c>
      <c r="GJ4203" s="81" t="s">
        <v>201</v>
      </c>
      <c r="GK4203" s="81">
        <v>453.26096055717272</v>
      </c>
      <c r="GL4203" s="81">
        <v>33.521456999999998</v>
      </c>
      <c r="GM4203" s="81">
        <v>2032</v>
      </c>
      <c r="GN4203" s="81" t="s">
        <v>173</v>
      </c>
      <c r="GO4203" s="81">
        <v>1.1148832299820636E-2</v>
      </c>
      <c r="GP4203" s="81">
        <v>10</v>
      </c>
      <c r="GQ4203" s="81">
        <v>0</v>
      </c>
      <c r="GR4203" s="81" t="s">
        <v>448</v>
      </c>
      <c r="GS4203" s="81">
        <v>0</v>
      </c>
      <c r="GT4203" s="81">
        <v>0</v>
      </c>
      <c r="GU4203" s="81">
        <v>0</v>
      </c>
      <c r="GV4203" s="81">
        <v>0</v>
      </c>
      <c r="GW4203" s="81">
        <v>0</v>
      </c>
      <c r="GX4203" s="81">
        <v>0</v>
      </c>
      <c r="GY4203" s="81">
        <v>1.1148832299820636E-2</v>
      </c>
      <c r="GZ4203" s="81">
        <v>5.053330437307535</v>
      </c>
    </row>
    <row r="4204" spans="98:208" x14ac:dyDescent="0.25">
      <c r="CT4204" s="81" t="s">
        <v>155</v>
      </c>
      <c r="CU4204" s="81" t="s">
        <v>480</v>
      </c>
      <c r="CV4204" s="81" t="s">
        <v>459</v>
      </c>
      <c r="CW4204" s="81">
        <v>2022</v>
      </c>
      <c r="CX4204" s="81">
        <v>0</v>
      </c>
      <c r="CY4204" s="81">
        <v>0</v>
      </c>
      <c r="CZ4204" s="81">
        <v>0</v>
      </c>
      <c r="DA4204" s="81">
        <v>0</v>
      </c>
      <c r="DB4204" s="81">
        <v>5.2405583313015809</v>
      </c>
      <c r="DC4204" s="81">
        <v>0.69641821681223204</v>
      </c>
      <c r="DD4204" s="81">
        <v>2.9419641522810358</v>
      </c>
      <c r="DE4204" s="81">
        <v>1.6021759622083021</v>
      </c>
      <c r="DF4204" s="81">
        <v>7.7642499097797038E-3</v>
      </c>
      <c r="DG4204" s="81">
        <v>7.7642499097797038E-3</v>
      </c>
      <c r="DH4204" s="81">
        <v>7.7642499097797038E-3</v>
      </c>
      <c r="DI4204" s="81">
        <v>0</v>
      </c>
      <c r="DJ4204" s="81">
        <v>3.4351937110370887E-5</v>
      </c>
      <c r="DL4204" s="81">
        <v>0</v>
      </c>
      <c r="DM4204" s="81">
        <v>2.667170246099552E-7</v>
      </c>
      <c r="DN4204" s="81">
        <v>2.667170246099552E-7</v>
      </c>
      <c r="DO4204" s="81">
        <v>0</v>
      </c>
      <c r="DP4204" s="81">
        <v>2.667170246099552E-7</v>
      </c>
      <c r="DQ4204" s="81">
        <v>2.667170246099552E-7</v>
      </c>
      <c r="DR4204" s="81">
        <v>0</v>
      </c>
      <c r="DS4204" s="81">
        <v>2.667170246099552E-7</v>
      </c>
      <c r="DT4204" s="81">
        <v>2.667170246099552E-7</v>
      </c>
      <c r="DU4204" s="81">
        <v>0</v>
      </c>
      <c r="DV4204" s="81">
        <v>0</v>
      </c>
      <c r="DW4204" s="81">
        <v>0</v>
      </c>
      <c r="GE4204" s="81" t="s">
        <v>449</v>
      </c>
      <c r="GF4204" s="81" t="s">
        <v>155</v>
      </c>
      <c r="GG4204" s="81" t="s">
        <v>482</v>
      </c>
      <c r="GH4204" s="81" t="s">
        <v>455</v>
      </c>
      <c r="GI4204" s="81">
        <v>2021</v>
      </c>
      <c r="GJ4204" s="81" t="s">
        <v>201</v>
      </c>
      <c r="GK4204" s="81">
        <v>409.22373582026609</v>
      </c>
      <c r="GL4204" s="81">
        <v>33.521456999999998</v>
      </c>
      <c r="GM4204" s="81">
        <v>2021</v>
      </c>
      <c r="GN4204" s="81" t="s">
        <v>173</v>
      </c>
      <c r="GO4204" s="81">
        <v>1.1148832299820636E-2</v>
      </c>
      <c r="GP4204" s="81">
        <v>10</v>
      </c>
      <c r="GQ4204" s="81">
        <v>0</v>
      </c>
      <c r="GR4204" s="81" t="s">
        <v>448</v>
      </c>
      <c r="GS4204" s="81">
        <v>1.1148832299820636E-2</v>
      </c>
      <c r="GT4204" s="81">
        <v>4.5623668037662499</v>
      </c>
      <c r="GU4204" s="81">
        <v>1.1148832299820636E-2</v>
      </c>
      <c r="GV4204" s="81">
        <v>4.5623668037662499</v>
      </c>
      <c r="GW4204" s="81">
        <v>0</v>
      </c>
      <c r="GX4204" s="81">
        <v>0</v>
      </c>
      <c r="GY4204" s="81">
        <v>0</v>
      </c>
      <c r="GZ4204" s="81">
        <v>0</v>
      </c>
    </row>
    <row r="4205" spans="98:208" x14ac:dyDescent="0.25">
      <c r="CT4205" s="81" t="s">
        <v>155</v>
      </c>
      <c r="CU4205" s="81" t="s">
        <v>480</v>
      </c>
      <c r="CV4205" s="81" t="s">
        <v>459</v>
      </c>
      <c r="CW4205" s="81">
        <v>2023</v>
      </c>
      <c r="CX4205" s="81">
        <v>0</v>
      </c>
      <c r="CY4205" s="81">
        <v>0</v>
      </c>
      <c r="CZ4205" s="81">
        <v>0</v>
      </c>
      <c r="DA4205" s="81">
        <v>0</v>
      </c>
      <c r="DB4205" s="81">
        <v>5.4750346070078049</v>
      </c>
      <c r="DC4205" s="81">
        <v>0.71896016785821404</v>
      </c>
      <c r="DD4205" s="81">
        <v>3.0714971986151252</v>
      </c>
      <c r="DE4205" s="81">
        <v>1.684577240534455</v>
      </c>
      <c r="DF4205" s="81">
        <v>8.0155663417021232E-3</v>
      </c>
      <c r="DG4205" s="81">
        <v>8.0155663417021232E-3</v>
      </c>
      <c r="DH4205" s="81">
        <v>8.0155663417021232E-3</v>
      </c>
      <c r="DI4205" s="81">
        <v>8.0155663417021232E-3</v>
      </c>
      <c r="DJ4205" s="81">
        <v>3.4351937110370887E-5</v>
      </c>
      <c r="DL4205" s="81">
        <v>0</v>
      </c>
      <c r="DM4205" s="81">
        <v>2.7535023087415698E-7</v>
      </c>
      <c r="DN4205" s="81">
        <v>2.7535023087415698E-7</v>
      </c>
      <c r="DO4205" s="81">
        <v>0</v>
      </c>
      <c r="DP4205" s="81">
        <v>2.7535023087415698E-7</v>
      </c>
      <c r="DQ4205" s="81">
        <v>2.7535023087415698E-7</v>
      </c>
      <c r="DR4205" s="81">
        <v>0</v>
      </c>
      <c r="DS4205" s="81">
        <v>2.7535023087415698E-7</v>
      </c>
      <c r="DT4205" s="81">
        <v>2.7535023087415698E-7</v>
      </c>
      <c r="DU4205" s="81">
        <v>0</v>
      </c>
      <c r="DV4205" s="81">
        <v>2.7535023087415698E-7</v>
      </c>
      <c r="DW4205" s="81">
        <v>2.7535023087415698E-7</v>
      </c>
      <c r="GE4205" s="81" t="s">
        <v>449</v>
      </c>
      <c r="GF4205" s="81" t="s">
        <v>155</v>
      </c>
      <c r="GG4205" s="81" t="s">
        <v>482</v>
      </c>
      <c r="GH4205" s="81" t="s">
        <v>455</v>
      </c>
      <c r="GI4205" s="81">
        <v>2022</v>
      </c>
      <c r="GJ4205" s="81" t="s">
        <v>201</v>
      </c>
      <c r="GK4205" s="81">
        <v>409.22373582026609</v>
      </c>
      <c r="GL4205" s="81">
        <v>33.521456999999998</v>
      </c>
      <c r="GM4205" s="81">
        <v>2022</v>
      </c>
      <c r="GN4205" s="81" t="s">
        <v>173</v>
      </c>
      <c r="GO4205" s="81">
        <v>1.1148832299820636E-2</v>
      </c>
      <c r="GP4205" s="81">
        <v>10</v>
      </c>
      <c r="GQ4205" s="81">
        <v>0</v>
      </c>
      <c r="GR4205" s="81" t="s">
        <v>448</v>
      </c>
      <c r="GS4205" s="81">
        <v>1.1148832299820636E-2</v>
      </c>
      <c r="GT4205" s="81">
        <v>4.5623668037662499</v>
      </c>
      <c r="GU4205" s="81">
        <v>1.1148832299820636E-2</v>
      </c>
      <c r="GV4205" s="81">
        <v>4.5623668037662499</v>
      </c>
      <c r="GW4205" s="81">
        <v>1.1148832299820636E-2</v>
      </c>
      <c r="GX4205" s="81">
        <v>4.5623668037662499</v>
      </c>
      <c r="GY4205" s="81">
        <v>0</v>
      </c>
      <c r="GZ4205" s="81">
        <v>0</v>
      </c>
    </row>
    <row r="4206" spans="98:208" x14ac:dyDescent="0.25">
      <c r="CT4206" s="81" t="s">
        <v>155</v>
      </c>
      <c r="CU4206" s="81" t="s">
        <v>480</v>
      </c>
      <c r="CV4206" s="81" t="s">
        <v>459</v>
      </c>
      <c r="CW4206" s="81">
        <v>2024</v>
      </c>
      <c r="CX4206" s="81">
        <v>0</v>
      </c>
      <c r="CY4206" s="81">
        <v>0</v>
      </c>
      <c r="CZ4206" s="81">
        <v>0</v>
      </c>
      <c r="DA4206" s="81">
        <v>0</v>
      </c>
      <c r="DB4206" s="81">
        <v>5.4750346070078049</v>
      </c>
      <c r="DC4206" s="81">
        <v>0.71896016785821404</v>
      </c>
      <c r="DD4206" s="81">
        <v>3.0714971986151252</v>
      </c>
      <c r="DE4206" s="81">
        <v>1.684577240534455</v>
      </c>
      <c r="DF4206" s="81">
        <v>8.0155663417021232E-3</v>
      </c>
      <c r="DG4206" s="81">
        <v>8.0155663417021232E-3</v>
      </c>
      <c r="DH4206" s="81">
        <v>8.0155663417021232E-3</v>
      </c>
      <c r="DI4206" s="81">
        <v>8.0155663417021232E-3</v>
      </c>
      <c r="DJ4206" s="81">
        <v>3.4351937110370887E-5</v>
      </c>
      <c r="DL4206" s="81">
        <v>0</v>
      </c>
      <c r="DM4206" s="81">
        <v>2.7535023087415698E-7</v>
      </c>
      <c r="DN4206" s="81">
        <v>2.7535023087415698E-7</v>
      </c>
      <c r="DO4206" s="81">
        <v>0</v>
      </c>
      <c r="DP4206" s="81">
        <v>2.7535023087415698E-7</v>
      </c>
      <c r="DQ4206" s="81">
        <v>2.7535023087415698E-7</v>
      </c>
      <c r="DR4206" s="81">
        <v>0</v>
      </c>
      <c r="DS4206" s="81">
        <v>2.7535023087415698E-7</v>
      </c>
      <c r="DT4206" s="81">
        <v>2.7535023087415698E-7</v>
      </c>
      <c r="DU4206" s="81">
        <v>0</v>
      </c>
      <c r="DV4206" s="81">
        <v>2.7535023087415698E-7</v>
      </c>
      <c r="DW4206" s="81">
        <v>2.7535023087415698E-7</v>
      </c>
      <c r="GE4206" s="81" t="s">
        <v>449</v>
      </c>
      <c r="GF4206" s="81" t="s">
        <v>155</v>
      </c>
      <c r="GG4206" s="81" t="s">
        <v>482</v>
      </c>
      <c r="GH4206" s="81" t="s">
        <v>455</v>
      </c>
      <c r="GI4206" s="81">
        <v>2023</v>
      </c>
      <c r="GJ4206" s="81" t="s">
        <v>201</v>
      </c>
      <c r="GK4206" s="81">
        <v>428.60232122026531</v>
      </c>
      <c r="GL4206" s="81">
        <v>33.521456999999998</v>
      </c>
      <c r="GM4206" s="81">
        <v>2023</v>
      </c>
      <c r="GN4206" s="81" t="s">
        <v>173</v>
      </c>
      <c r="GO4206" s="81">
        <v>1.1148832299820636E-2</v>
      </c>
      <c r="GP4206" s="81">
        <v>10</v>
      </c>
      <c r="GQ4206" s="81">
        <v>0</v>
      </c>
      <c r="GR4206" s="81" t="s">
        <v>448</v>
      </c>
      <c r="GS4206" s="81">
        <v>1.1148832299820636E-2</v>
      </c>
      <c r="GT4206" s="81">
        <v>4.7784154025985934</v>
      </c>
      <c r="GU4206" s="81">
        <v>1.1148832299820636E-2</v>
      </c>
      <c r="GV4206" s="81">
        <v>4.7784154025985934</v>
      </c>
      <c r="GW4206" s="81">
        <v>1.1148832299820636E-2</v>
      </c>
      <c r="GX4206" s="81">
        <v>4.7784154025985934</v>
      </c>
      <c r="GY4206" s="81">
        <v>1.1148832299820636E-2</v>
      </c>
      <c r="GZ4206" s="81">
        <v>4.7784154025985934</v>
      </c>
    </row>
    <row r="4207" spans="98:208" x14ac:dyDescent="0.25">
      <c r="CT4207" s="81" t="s">
        <v>155</v>
      </c>
      <c r="CU4207" s="81" t="s">
        <v>480</v>
      </c>
      <c r="CV4207" s="81" t="s">
        <v>459</v>
      </c>
      <c r="CW4207" s="81">
        <v>2025</v>
      </c>
      <c r="CX4207" s="81">
        <v>0</v>
      </c>
      <c r="CY4207" s="81">
        <v>0</v>
      </c>
      <c r="CZ4207" s="81">
        <v>0</v>
      </c>
      <c r="DA4207" s="81">
        <v>0</v>
      </c>
      <c r="DB4207" s="81">
        <v>5.4750346070078049</v>
      </c>
      <c r="DC4207" s="81">
        <v>0.71896016785821404</v>
      </c>
      <c r="DD4207" s="81">
        <v>3.0714971986151252</v>
      </c>
      <c r="DE4207" s="81">
        <v>1.684577240534455</v>
      </c>
      <c r="DF4207" s="81">
        <v>8.0155663417021232E-3</v>
      </c>
      <c r="DG4207" s="81">
        <v>8.0155663417021232E-3</v>
      </c>
      <c r="DH4207" s="81">
        <v>8.0155663417021232E-3</v>
      </c>
      <c r="DI4207" s="81">
        <v>8.0155663417021232E-3</v>
      </c>
      <c r="DJ4207" s="81">
        <v>3.4351937110370887E-5</v>
      </c>
      <c r="DL4207" s="81">
        <v>0</v>
      </c>
      <c r="DM4207" s="81">
        <v>2.7535023087415698E-7</v>
      </c>
      <c r="DN4207" s="81">
        <v>2.7535023087415698E-7</v>
      </c>
      <c r="DO4207" s="81">
        <v>0</v>
      </c>
      <c r="DP4207" s="81">
        <v>2.7535023087415698E-7</v>
      </c>
      <c r="DQ4207" s="81">
        <v>2.7535023087415698E-7</v>
      </c>
      <c r="DR4207" s="81">
        <v>0</v>
      </c>
      <c r="DS4207" s="81">
        <v>2.7535023087415698E-7</v>
      </c>
      <c r="DT4207" s="81">
        <v>2.7535023087415698E-7</v>
      </c>
      <c r="DU4207" s="81">
        <v>0</v>
      </c>
      <c r="DV4207" s="81">
        <v>2.7535023087415698E-7</v>
      </c>
      <c r="DW4207" s="81">
        <v>2.7535023087415698E-7</v>
      </c>
      <c r="GE4207" s="81" t="s">
        <v>449</v>
      </c>
      <c r="GF4207" s="81" t="s">
        <v>155</v>
      </c>
      <c r="GG4207" s="81" t="s">
        <v>482</v>
      </c>
      <c r="GH4207" s="81" t="s">
        <v>455</v>
      </c>
      <c r="GI4207" s="81">
        <v>2024</v>
      </c>
      <c r="GJ4207" s="81" t="s">
        <v>201</v>
      </c>
      <c r="GK4207" s="81">
        <v>428.60232122026531</v>
      </c>
      <c r="GL4207" s="81">
        <v>33.521456999999998</v>
      </c>
      <c r="GM4207" s="81">
        <v>2024</v>
      </c>
      <c r="GN4207" s="81" t="s">
        <v>173</v>
      </c>
      <c r="GO4207" s="81">
        <v>1.1148832299820636E-2</v>
      </c>
      <c r="GP4207" s="81">
        <v>10</v>
      </c>
      <c r="GQ4207" s="81">
        <v>0</v>
      </c>
      <c r="GR4207" s="81" t="s">
        <v>448</v>
      </c>
      <c r="GS4207" s="81">
        <v>1.1148832299820636E-2</v>
      </c>
      <c r="GT4207" s="81">
        <v>4.7784154025985934</v>
      </c>
      <c r="GU4207" s="81">
        <v>1.1148832299820636E-2</v>
      </c>
      <c r="GV4207" s="81">
        <v>4.7784154025985934</v>
      </c>
      <c r="GW4207" s="81">
        <v>1.1148832299820636E-2</v>
      </c>
      <c r="GX4207" s="81">
        <v>4.7784154025985934</v>
      </c>
      <c r="GY4207" s="81">
        <v>1.1148832299820636E-2</v>
      </c>
      <c r="GZ4207" s="81">
        <v>4.7784154025985934</v>
      </c>
    </row>
    <row r="4208" spans="98:208" x14ac:dyDescent="0.25">
      <c r="CT4208" s="81" t="s">
        <v>155</v>
      </c>
      <c r="CU4208" s="81" t="s">
        <v>480</v>
      </c>
      <c r="CV4208" s="81" t="s">
        <v>459</v>
      </c>
      <c r="CW4208" s="81">
        <v>2026</v>
      </c>
      <c r="CX4208" s="81">
        <v>0</v>
      </c>
      <c r="CY4208" s="81">
        <v>0</v>
      </c>
      <c r="CZ4208" s="81">
        <v>0</v>
      </c>
      <c r="DA4208" s="81">
        <v>0</v>
      </c>
      <c r="DB4208" s="81">
        <v>5.4750346070078049</v>
      </c>
      <c r="DC4208" s="81">
        <v>0.71896016785821404</v>
      </c>
      <c r="DD4208" s="81">
        <v>3.0714971986151252</v>
      </c>
      <c r="DE4208" s="81">
        <v>1.684577240534455</v>
      </c>
      <c r="DF4208" s="81">
        <v>8.0155663417021232E-3</v>
      </c>
      <c r="DG4208" s="81">
        <v>8.0155663417021232E-3</v>
      </c>
      <c r="DH4208" s="81">
        <v>8.0155663417021232E-3</v>
      </c>
      <c r="DI4208" s="81">
        <v>8.0155663417021232E-3</v>
      </c>
      <c r="DJ4208" s="81">
        <v>3.4351937110370887E-5</v>
      </c>
      <c r="DL4208" s="81">
        <v>0</v>
      </c>
      <c r="DM4208" s="81">
        <v>2.7535023087415698E-7</v>
      </c>
      <c r="DN4208" s="81">
        <v>2.7535023087415698E-7</v>
      </c>
      <c r="DO4208" s="81">
        <v>0</v>
      </c>
      <c r="DP4208" s="81">
        <v>2.7535023087415698E-7</v>
      </c>
      <c r="DQ4208" s="81">
        <v>2.7535023087415698E-7</v>
      </c>
      <c r="DR4208" s="81">
        <v>0</v>
      </c>
      <c r="DS4208" s="81">
        <v>2.7535023087415698E-7</v>
      </c>
      <c r="DT4208" s="81">
        <v>2.7535023087415698E-7</v>
      </c>
      <c r="DU4208" s="81">
        <v>0</v>
      </c>
      <c r="DV4208" s="81">
        <v>2.7535023087415698E-7</v>
      </c>
      <c r="DW4208" s="81">
        <v>2.7535023087415698E-7</v>
      </c>
      <c r="GE4208" s="81" t="s">
        <v>449</v>
      </c>
      <c r="GF4208" s="81" t="s">
        <v>155</v>
      </c>
      <c r="GG4208" s="81" t="s">
        <v>482</v>
      </c>
      <c r="GH4208" s="81" t="s">
        <v>455</v>
      </c>
      <c r="GI4208" s="81">
        <v>2025</v>
      </c>
      <c r="GJ4208" s="81" t="s">
        <v>201</v>
      </c>
      <c r="GK4208" s="81">
        <v>428.60232122026531</v>
      </c>
      <c r="GL4208" s="81">
        <v>33.521456999999998</v>
      </c>
      <c r="GM4208" s="81">
        <v>2025</v>
      </c>
      <c r="GN4208" s="81" t="s">
        <v>173</v>
      </c>
      <c r="GO4208" s="81">
        <v>1.1148832299820636E-2</v>
      </c>
      <c r="GP4208" s="81">
        <v>10</v>
      </c>
      <c r="GQ4208" s="81">
        <v>0</v>
      </c>
      <c r="GR4208" s="81" t="s">
        <v>448</v>
      </c>
      <c r="GS4208" s="81">
        <v>1.1148832299820636E-2</v>
      </c>
      <c r="GT4208" s="81">
        <v>4.7784154025985934</v>
      </c>
      <c r="GU4208" s="81">
        <v>1.1148832299820636E-2</v>
      </c>
      <c r="GV4208" s="81">
        <v>4.7784154025985934</v>
      </c>
      <c r="GW4208" s="81">
        <v>1.1148832299820636E-2</v>
      </c>
      <c r="GX4208" s="81">
        <v>4.7784154025985934</v>
      </c>
      <c r="GY4208" s="81">
        <v>1.1148832299820636E-2</v>
      </c>
      <c r="GZ4208" s="81">
        <v>4.7784154025985934</v>
      </c>
    </row>
    <row r="4209" spans="98:208" x14ac:dyDescent="0.25">
      <c r="CT4209" s="81" t="s">
        <v>155</v>
      </c>
      <c r="CU4209" s="81" t="s">
        <v>480</v>
      </c>
      <c r="CV4209" s="81" t="s">
        <v>459</v>
      </c>
      <c r="CW4209" s="81">
        <v>2027</v>
      </c>
      <c r="CX4209" s="81">
        <v>0</v>
      </c>
      <c r="CY4209" s="81">
        <v>0</v>
      </c>
      <c r="CZ4209" s="81">
        <v>0</v>
      </c>
      <c r="DA4209" s="81">
        <v>0</v>
      </c>
      <c r="DB4209" s="81">
        <v>5.4750346070078049</v>
      </c>
      <c r="DC4209" s="81">
        <v>0.71896016785821404</v>
      </c>
      <c r="DD4209" s="81">
        <v>3.0714971986151252</v>
      </c>
      <c r="DE4209" s="81">
        <v>1.684577240534455</v>
      </c>
      <c r="DF4209" s="81">
        <v>8.0155663417021232E-3</v>
      </c>
      <c r="DG4209" s="81">
        <v>8.0155663417021232E-3</v>
      </c>
      <c r="DH4209" s="81">
        <v>8.0155663417021232E-3</v>
      </c>
      <c r="DI4209" s="81">
        <v>8.0155663417021232E-3</v>
      </c>
      <c r="DJ4209" s="81">
        <v>3.4351937110370887E-5</v>
      </c>
      <c r="DL4209" s="81">
        <v>0</v>
      </c>
      <c r="DM4209" s="81">
        <v>2.7535023087415698E-7</v>
      </c>
      <c r="DN4209" s="81">
        <v>2.7535023087415698E-7</v>
      </c>
      <c r="DO4209" s="81">
        <v>0</v>
      </c>
      <c r="DP4209" s="81">
        <v>2.7535023087415698E-7</v>
      </c>
      <c r="DQ4209" s="81">
        <v>2.7535023087415698E-7</v>
      </c>
      <c r="DR4209" s="81">
        <v>0</v>
      </c>
      <c r="DS4209" s="81">
        <v>2.7535023087415698E-7</v>
      </c>
      <c r="DT4209" s="81">
        <v>2.7535023087415698E-7</v>
      </c>
      <c r="DU4209" s="81">
        <v>0</v>
      </c>
      <c r="DV4209" s="81">
        <v>2.7535023087415698E-7</v>
      </c>
      <c r="DW4209" s="81">
        <v>2.7535023087415698E-7</v>
      </c>
      <c r="GE4209" s="81" t="s">
        <v>449</v>
      </c>
      <c r="GF4209" s="81" t="s">
        <v>155</v>
      </c>
      <c r="GG4209" s="81" t="s">
        <v>482</v>
      </c>
      <c r="GH4209" s="81" t="s">
        <v>455</v>
      </c>
      <c r="GI4209" s="81">
        <v>2026</v>
      </c>
      <c r="GJ4209" s="81" t="s">
        <v>201</v>
      </c>
      <c r="GK4209" s="81">
        <v>428.60232122026531</v>
      </c>
      <c r="GL4209" s="81">
        <v>33.521456999999998</v>
      </c>
      <c r="GM4209" s="81">
        <v>2026</v>
      </c>
      <c r="GN4209" s="81" t="s">
        <v>173</v>
      </c>
      <c r="GO4209" s="81">
        <v>1.1148832299820636E-2</v>
      </c>
      <c r="GP4209" s="81">
        <v>10</v>
      </c>
      <c r="GQ4209" s="81">
        <v>0</v>
      </c>
      <c r="GR4209" s="81" t="s">
        <v>448</v>
      </c>
      <c r="GS4209" s="81">
        <v>1.1148832299820636E-2</v>
      </c>
      <c r="GT4209" s="81">
        <v>4.7784154025985934</v>
      </c>
      <c r="GU4209" s="81">
        <v>1.1148832299820636E-2</v>
      </c>
      <c r="GV4209" s="81">
        <v>4.7784154025985934</v>
      </c>
      <c r="GW4209" s="81">
        <v>1.1148832299820636E-2</v>
      </c>
      <c r="GX4209" s="81">
        <v>4.7784154025985934</v>
      </c>
      <c r="GY4209" s="81">
        <v>1.1148832299820636E-2</v>
      </c>
      <c r="GZ4209" s="81">
        <v>4.7784154025985934</v>
      </c>
    </row>
    <row r="4210" spans="98:208" x14ac:dyDescent="0.25">
      <c r="CT4210" s="81" t="s">
        <v>155</v>
      </c>
      <c r="CU4210" s="81" t="s">
        <v>480</v>
      </c>
      <c r="CV4210" s="81" t="s">
        <v>459</v>
      </c>
      <c r="CW4210" s="81">
        <v>2028</v>
      </c>
      <c r="CX4210" s="81">
        <v>0</v>
      </c>
      <c r="CY4210" s="81">
        <v>0</v>
      </c>
      <c r="CZ4210" s="81">
        <v>0</v>
      </c>
      <c r="DA4210" s="81">
        <v>0</v>
      </c>
      <c r="DB4210" s="81">
        <v>5.7770153400784983</v>
      </c>
      <c r="DC4210" s="81">
        <v>0.74733835430388573</v>
      </c>
      <c r="DD4210" s="81">
        <v>3.2379513401017408</v>
      </c>
      <c r="DE4210" s="81">
        <v>1.791725645672861</v>
      </c>
      <c r="DF4210" s="81">
        <v>8.3319499833579592E-3</v>
      </c>
      <c r="DG4210" s="81">
        <v>8.3319499833579592E-3</v>
      </c>
      <c r="DH4210" s="81">
        <v>8.3319499833579592E-3</v>
      </c>
      <c r="DI4210" s="81">
        <v>8.3319499833579592E-3</v>
      </c>
      <c r="DJ4210" s="81">
        <v>3.4351937110370887E-5</v>
      </c>
      <c r="DL4210" s="81">
        <v>0</v>
      </c>
      <c r="DM4210" s="81">
        <v>2.8621862183506835E-7</v>
      </c>
      <c r="DN4210" s="81">
        <v>2.8621862183506835E-7</v>
      </c>
      <c r="DO4210" s="81">
        <v>0</v>
      </c>
      <c r="DP4210" s="81">
        <v>2.8621862183506835E-7</v>
      </c>
      <c r="DQ4210" s="81">
        <v>2.8621862183506835E-7</v>
      </c>
      <c r="DR4210" s="81">
        <v>0</v>
      </c>
      <c r="DS4210" s="81">
        <v>2.8621862183506835E-7</v>
      </c>
      <c r="DT4210" s="81">
        <v>2.8621862183506835E-7</v>
      </c>
      <c r="DU4210" s="81">
        <v>0</v>
      </c>
      <c r="DV4210" s="81">
        <v>2.8621862183506835E-7</v>
      </c>
      <c r="DW4210" s="81">
        <v>2.8621862183506835E-7</v>
      </c>
      <c r="GE4210" s="81" t="s">
        <v>449</v>
      </c>
      <c r="GF4210" s="81" t="s">
        <v>155</v>
      </c>
      <c r="GG4210" s="81" t="s">
        <v>482</v>
      </c>
      <c r="GH4210" s="81" t="s">
        <v>455</v>
      </c>
      <c r="GI4210" s="81">
        <v>2027</v>
      </c>
      <c r="GJ4210" s="81" t="s">
        <v>201</v>
      </c>
      <c r="GK4210" s="81">
        <v>428.60232122026531</v>
      </c>
      <c r="GL4210" s="81">
        <v>33.521456999999998</v>
      </c>
      <c r="GM4210" s="81">
        <v>2027</v>
      </c>
      <c r="GN4210" s="81" t="s">
        <v>173</v>
      </c>
      <c r="GO4210" s="81">
        <v>1.1148832299820636E-2</v>
      </c>
      <c r="GP4210" s="81">
        <v>10</v>
      </c>
      <c r="GQ4210" s="81">
        <v>0</v>
      </c>
      <c r="GR4210" s="81" t="s">
        <v>448</v>
      </c>
      <c r="GS4210" s="81">
        <v>1.1148832299820636E-2</v>
      </c>
      <c r="GT4210" s="81">
        <v>4.7784154025985934</v>
      </c>
      <c r="GU4210" s="81">
        <v>1.1148832299820636E-2</v>
      </c>
      <c r="GV4210" s="81">
        <v>4.7784154025985934</v>
      </c>
      <c r="GW4210" s="81">
        <v>1.1148832299820636E-2</v>
      </c>
      <c r="GX4210" s="81">
        <v>4.7784154025985934</v>
      </c>
      <c r="GY4210" s="81">
        <v>1.1148832299820636E-2</v>
      </c>
      <c r="GZ4210" s="81">
        <v>4.7784154025985934</v>
      </c>
    </row>
    <row r="4211" spans="98:208" x14ac:dyDescent="0.25">
      <c r="CT4211" s="81" t="s">
        <v>155</v>
      </c>
      <c r="CU4211" s="81" t="s">
        <v>480</v>
      </c>
      <c r="CV4211" s="81" t="s">
        <v>459</v>
      </c>
      <c r="CW4211" s="81">
        <v>2029</v>
      </c>
      <c r="CX4211" s="81">
        <v>0</v>
      </c>
      <c r="CY4211" s="81">
        <v>0</v>
      </c>
      <c r="CZ4211" s="81">
        <v>0</v>
      </c>
      <c r="DA4211" s="81">
        <v>0</v>
      </c>
      <c r="DB4211" s="81">
        <v>5.7770153400784983</v>
      </c>
      <c r="DC4211" s="81">
        <v>0.74733835430388573</v>
      </c>
      <c r="DD4211" s="81">
        <v>3.2379513401017408</v>
      </c>
      <c r="DE4211" s="81">
        <v>1.791725645672861</v>
      </c>
      <c r="DF4211" s="81">
        <v>8.3319499833579592E-3</v>
      </c>
      <c r="DG4211" s="81">
        <v>8.3319499833579592E-3</v>
      </c>
      <c r="DH4211" s="81">
        <v>8.3319499833579592E-3</v>
      </c>
      <c r="DI4211" s="81">
        <v>8.3319499833579592E-3</v>
      </c>
      <c r="DJ4211" s="81">
        <v>3.4351937110370887E-5</v>
      </c>
      <c r="DL4211" s="81">
        <v>0</v>
      </c>
      <c r="DM4211" s="81">
        <v>2.8621862183506835E-7</v>
      </c>
      <c r="DN4211" s="81">
        <v>2.8621862183506835E-7</v>
      </c>
      <c r="DO4211" s="81">
        <v>0</v>
      </c>
      <c r="DP4211" s="81">
        <v>2.8621862183506835E-7</v>
      </c>
      <c r="DQ4211" s="81">
        <v>2.8621862183506835E-7</v>
      </c>
      <c r="DR4211" s="81">
        <v>0</v>
      </c>
      <c r="DS4211" s="81">
        <v>2.8621862183506835E-7</v>
      </c>
      <c r="DT4211" s="81">
        <v>2.8621862183506835E-7</v>
      </c>
      <c r="DU4211" s="81">
        <v>0</v>
      </c>
      <c r="DV4211" s="81">
        <v>2.8621862183506835E-7</v>
      </c>
      <c r="DW4211" s="81">
        <v>2.8621862183506835E-7</v>
      </c>
      <c r="GE4211" s="81" t="s">
        <v>449</v>
      </c>
      <c r="GF4211" s="81" t="s">
        <v>155</v>
      </c>
      <c r="GG4211" s="81" t="s">
        <v>482</v>
      </c>
      <c r="GH4211" s="81" t="s">
        <v>455</v>
      </c>
      <c r="GI4211" s="81">
        <v>2028</v>
      </c>
      <c r="GJ4211" s="81" t="s">
        <v>201</v>
      </c>
      <c r="GK4211" s="81">
        <v>453.26096055717159</v>
      </c>
      <c r="GL4211" s="81">
        <v>33.521456999999998</v>
      </c>
      <c r="GM4211" s="81">
        <v>2028</v>
      </c>
      <c r="GN4211" s="81" t="s">
        <v>173</v>
      </c>
      <c r="GO4211" s="81">
        <v>1.1148832299820636E-2</v>
      </c>
      <c r="GP4211" s="81">
        <v>10</v>
      </c>
      <c r="GQ4211" s="81">
        <v>0</v>
      </c>
      <c r="GR4211" s="81" t="s">
        <v>448</v>
      </c>
      <c r="GS4211" s="81">
        <v>1.1148832299820636E-2</v>
      </c>
      <c r="GT4211" s="81">
        <v>5.0533304373075216</v>
      </c>
      <c r="GU4211" s="81">
        <v>1.1148832299820636E-2</v>
      </c>
      <c r="GV4211" s="81">
        <v>5.0533304373075216</v>
      </c>
      <c r="GW4211" s="81">
        <v>1.1148832299820636E-2</v>
      </c>
      <c r="GX4211" s="81">
        <v>5.0533304373075216</v>
      </c>
      <c r="GY4211" s="81">
        <v>1.1148832299820636E-2</v>
      </c>
      <c r="GZ4211" s="81">
        <v>5.0533304373075216</v>
      </c>
    </row>
    <row r="4212" spans="98:208" x14ac:dyDescent="0.25">
      <c r="CT4212" s="81" t="s">
        <v>155</v>
      </c>
      <c r="CU4212" s="81" t="s">
        <v>480</v>
      </c>
      <c r="CV4212" s="81" t="s">
        <v>459</v>
      </c>
      <c r="CW4212" s="81">
        <v>2030</v>
      </c>
      <c r="CX4212" s="81">
        <v>0</v>
      </c>
      <c r="CY4212" s="81">
        <v>0</v>
      </c>
      <c r="CZ4212" s="81">
        <v>0</v>
      </c>
      <c r="DA4212" s="81">
        <v>0</v>
      </c>
      <c r="DB4212" s="81">
        <v>5.7770153400784983</v>
      </c>
      <c r="DC4212" s="81">
        <v>0.74733835430388573</v>
      </c>
      <c r="DD4212" s="81">
        <v>3.2379513401017408</v>
      </c>
      <c r="DE4212" s="81">
        <v>1.791725645672861</v>
      </c>
      <c r="DF4212" s="81">
        <v>0</v>
      </c>
      <c r="DG4212" s="81">
        <v>8.3319499833579592E-3</v>
      </c>
      <c r="DH4212" s="81">
        <v>8.3319499833579592E-3</v>
      </c>
      <c r="DI4212" s="81">
        <v>8.3319499833579592E-3</v>
      </c>
      <c r="DJ4212" s="81">
        <v>3.4351937110370887E-5</v>
      </c>
      <c r="DL4212" s="81">
        <v>0</v>
      </c>
      <c r="DM4212" s="81">
        <v>0</v>
      </c>
      <c r="DN4212" s="81">
        <v>0</v>
      </c>
      <c r="DO4212" s="81">
        <v>0</v>
      </c>
      <c r="DP4212" s="81">
        <v>2.8621862183506835E-7</v>
      </c>
      <c r="DQ4212" s="81">
        <v>2.8621862183506835E-7</v>
      </c>
      <c r="DR4212" s="81">
        <v>0</v>
      </c>
      <c r="DS4212" s="81">
        <v>2.8621862183506835E-7</v>
      </c>
      <c r="DT4212" s="81">
        <v>2.8621862183506835E-7</v>
      </c>
      <c r="DU4212" s="81">
        <v>0</v>
      </c>
      <c r="DV4212" s="81">
        <v>2.8621862183506835E-7</v>
      </c>
      <c r="DW4212" s="81">
        <v>2.8621862183506835E-7</v>
      </c>
      <c r="GE4212" s="81" t="s">
        <v>449</v>
      </c>
      <c r="GF4212" s="81" t="s">
        <v>155</v>
      </c>
      <c r="GG4212" s="81" t="s">
        <v>482</v>
      </c>
      <c r="GH4212" s="81" t="s">
        <v>455</v>
      </c>
      <c r="GI4212" s="81">
        <v>2029</v>
      </c>
      <c r="GJ4212" s="81" t="s">
        <v>201</v>
      </c>
      <c r="GK4212" s="81">
        <v>453.26096055717159</v>
      </c>
      <c r="GL4212" s="81">
        <v>33.521456999999998</v>
      </c>
      <c r="GM4212" s="81">
        <v>2029</v>
      </c>
      <c r="GN4212" s="81" t="s">
        <v>173</v>
      </c>
      <c r="GO4212" s="81">
        <v>1.1148832299820636E-2</v>
      </c>
      <c r="GP4212" s="81">
        <v>10</v>
      </c>
      <c r="GQ4212" s="81">
        <v>0</v>
      </c>
      <c r="GR4212" s="81" t="s">
        <v>448</v>
      </c>
      <c r="GS4212" s="81">
        <v>1.1148832299820636E-2</v>
      </c>
      <c r="GT4212" s="81">
        <v>5.0533304373075216</v>
      </c>
      <c r="GU4212" s="81">
        <v>1.1148832299820636E-2</v>
      </c>
      <c r="GV4212" s="81">
        <v>5.0533304373075216</v>
      </c>
      <c r="GW4212" s="81">
        <v>1.1148832299820636E-2</v>
      </c>
      <c r="GX4212" s="81">
        <v>5.0533304373075216</v>
      </c>
      <c r="GY4212" s="81">
        <v>1.1148832299820636E-2</v>
      </c>
      <c r="GZ4212" s="81">
        <v>5.0533304373075216</v>
      </c>
    </row>
    <row r="4213" spans="98:208" x14ac:dyDescent="0.25">
      <c r="CT4213" s="81" t="s">
        <v>155</v>
      </c>
      <c r="CU4213" s="81" t="s">
        <v>480</v>
      </c>
      <c r="CV4213" s="81" t="s">
        <v>459</v>
      </c>
      <c r="CW4213" s="81">
        <v>2031</v>
      </c>
      <c r="CX4213" s="81">
        <v>0</v>
      </c>
      <c r="CY4213" s="81">
        <v>0</v>
      </c>
      <c r="CZ4213" s="81">
        <v>0</v>
      </c>
      <c r="DA4213" s="81">
        <v>0</v>
      </c>
      <c r="DB4213" s="81">
        <v>5.7770153400784983</v>
      </c>
      <c r="DC4213" s="81">
        <v>0.74733835430388573</v>
      </c>
      <c r="DD4213" s="81">
        <v>3.2379513401017408</v>
      </c>
      <c r="DE4213" s="81">
        <v>1.791725645672861</v>
      </c>
      <c r="DF4213" s="81">
        <v>0</v>
      </c>
      <c r="DG4213" s="81">
        <v>0</v>
      </c>
      <c r="DH4213" s="81">
        <v>8.3319499833579592E-3</v>
      </c>
      <c r="DI4213" s="81">
        <v>8.3319499833579592E-3</v>
      </c>
      <c r="DJ4213" s="81">
        <v>3.4351937110370887E-5</v>
      </c>
      <c r="DL4213" s="81">
        <v>0</v>
      </c>
      <c r="DM4213" s="81">
        <v>0</v>
      </c>
      <c r="DN4213" s="81">
        <v>0</v>
      </c>
      <c r="DO4213" s="81">
        <v>0</v>
      </c>
      <c r="DP4213" s="81">
        <v>0</v>
      </c>
      <c r="DQ4213" s="81">
        <v>0</v>
      </c>
      <c r="DR4213" s="81">
        <v>0</v>
      </c>
      <c r="DS4213" s="81">
        <v>2.8621862183506835E-7</v>
      </c>
      <c r="DT4213" s="81">
        <v>2.8621862183506835E-7</v>
      </c>
      <c r="DU4213" s="81">
        <v>0</v>
      </c>
      <c r="DV4213" s="81">
        <v>2.8621862183506835E-7</v>
      </c>
      <c r="DW4213" s="81">
        <v>2.8621862183506835E-7</v>
      </c>
      <c r="GE4213" s="81" t="s">
        <v>449</v>
      </c>
      <c r="GF4213" s="81" t="s">
        <v>155</v>
      </c>
      <c r="GG4213" s="81" t="s">
        <v>482</v>
      </c>
      <c r="GH4213" s="81" t="s">
        <v>455</v>
      </c>
      <c r="GI4213" s="81">
        <v>2030</v>
      </c>
      <c r="GJ4213" s="81" t="s">
        <v>201</v>
      </c>
      <c r="GK4213" s="81">
        <v>453.26096055717159</v>
      </c>
      <c r="GL4213" s="81">
        <v>33.521456999999998</v>
      </c>
      <c r="GM4213" s="81">
        <v>2030</v>
      </c>
      <c r="GN4213" s="81" t="s">
        <v>173</v>
      </c>
      <c r="GO4213" s="81">
        <v>1.1148832299820636E-2</v>
      </c>
      <c r="GP4213" s="81">
        <v>10</v>
      </c>
      <c r="GQ4213" s="81">
        <v>0</v>
      </c>
      <c r="GR4213" s="81" t="s">
        <v>448</v>
      </c>
      <c r="GS4213" s="81">
        <v>0</v>
      </c>
      <c r="GT4213" s="81">
        <v>0</v>
      </c>
      <c r="GU4213" s="81">
        <v>1.1148832299820636E-2</v>
      </c>
      <c r="GV4213" s="81">
        <v>5.0533304373075216</v>
      </c>
      <c r="GW4213" s="81">
        <v>1.1148832299820636E-2</v>
      </c>
      <c r="GX4213" s="81">
        <v>5.0533304373075216</v>
      </c>
      <c r="GY4213" s="81">
        <v>1.1148832299820636E-2</v>
      </c>
      <c r="GZ4213" s="81">
        <v>5.0533304373075216</v>
      </c>
    </row>
    <row r="4214" spans="98:208" x14ac:dyDescent="0.25">
      <c r="CT4214" s="81" t="s">
        <v>155</v>
      </c>
      <c r="CU4214" s="81" t="s">
        <v>480</v>
      </c>
      <c r="CV4214" s="81" t="s">
        <v>459</v>
      </c>
      <c r="CW4214" s="81">
        <v>2032</v>
      </c>
      <c r="CX4214" s="81">
        <v>0</v>
      </c>
      <c r="CY4214" s="81">
        <v>0</v>
      </c>
      <c r="CZ4214" s="81">
        <v>0</v>
      </c>
      <c r="DA4214" s="81">
        <v>0</v>
      </c>
      <c r="DB4214" s="81">
        <v>5.7770153400784983</v>
      </c>
      <c r="DC4214" s="81">
        <v>0.74733835430388573</v>
      </c>
      <c r="DD4214" s="81">
        <v>3.2379513401017408</v>
      </c>
      <c r="DE4214" s="81">
        <v>1.791725645672861</v>
      </c>
      <c r="DF4214" s="81">
        <v>0</v>
      </c>
      <c r="DG4214" s="81">
        <v>0</v>
      </c>
      <c r="DH4214" s="81">
        <v>0</v>
      </c>
      <c r="DI4214" s="81">
        <v>8.3319499833579592E-3</v>
      </c>
      <c r="DJ4214" s="81">
        <v>3.4351937110370887E-5</v>
      </c>
      <c r="DL4214" s="81">
        <v>0</v>
      </c>
      <c r="DM4214" s="81">
        <v>0</v>
      </c>
      <c r="DN4214" s="81">
        <v>0</v>
      </c>
      <c r="DO4214" s="81">
        <v>0</v>
      </c>
      <c r="DP4214" s="81">
        <v>0</v>
      </c>
      <c r="DQ4214" s="81">
        <v>0</v>
      </c>
      <c r="DR4214" s="81">
        <v>0</v>
      </c>
      <c r="DS4214" s="81">
        <v>0</v>
      </c>
      <c r="DT4214" s="81">
        <v>0</v>
      </c>
      <c r="DU4214" s="81">
        <v>0</v>
      </c>
      <c r="DV4214" s="81">
        <v>2.8621862183506835E-7</v>
      </c>
      <c r="DW4214" s="81">
        <v>2.8621862183506835E-7</v>
      </c>
      <c r="GE4214" s="81" t="s">
        <v>449</v>
      </c>
      <c r="GF4214" s="81" t="s">
        <v>155</v>
      </c>
      <c r="GG4214" s="81" t="s">
        <v>482</v>
      </c>
      <c r="GH4214" s="81" t="s">
        <v>455</v>
      </c>
      <c r="GI4214" s="81">
        <v>2031</v>
      </c>
      <c r="GJ4214" s="81" t="s">
        <v>201</v>
      </c>
      <c r="GK4214" s="81">
        <v>453.26096055717159</v>
      </c>
      <c r="GL4214" s="81">
        <v>33.521456999999998</v>
      </c>
      <c r="GM4214" s="81">
        <v>2031</v>
      </c>
      <c r="GN4214" s="81" t="s">
        <v>173</v>
      </c>
      <c r="GO4214" s="81">
        <v>1.1148832299820636E-2</v>
      </c>
      <c r="GP4214" s="81">
        <v>10</v>
      </c>
      <c r="GQ4214" s="81">
        <v>0</v>
      </c>
      <c r="GR4214" s="81" t="s">
        <v>448</v>
      </c>
      <c r="GS4214" s="81">
        <v>0</v>
      </c>
      <c r="GT4214" s="81">
        <v>0</v>
      </c>
      <c r="GU4214" s="81">
        <v>0</v>
      </c>
      <c r="GV4214" s="81">
        <v>0</v>
      </c>
      <c r="GW4214" s="81">
        <v>1.1148832299820636E-2</v>
      </c>
      <c r="GX4214" s="81">
        <v>5.0533304373075216</v>
      </c>
      <c r="GY4214" s="81">
        <v>1.1148832299820636E-2</v>
      </c>
      <c r="GZ4214" s="81">
        <v>5.0533304373075216</v>
      </c>
    </row>
    <row r="4215" spans="98:208" x14ac:dyDescent="0.25">
      <c r="CT4215" s="81" t="s">
        <v>155</v>
      </c>
      <c r="CU4215" s="81" t="s">
        <v>480</v>
      </c>
      <c r="CV4215" s="81" t="s">
        <v>460</v>
      </c>
      <c r="CW4215" s="81">
        <v>2020</v>
      </c>
      <c r="CX4215" s="81">
        <v>0</v>
      </c>
      <c r="CY4215" s="81">
        <v>0</v>
      </c>
      <c r="CZ4215" s="81">
        <v>0</v>
      </c>
      <c r="DA4215" s="81">
        <v>0</v>
      </c>
      <c r="DB4215" s="81">
        <v>7.7900575334948541E-2</v>
      </c>
      <c r="DC4215" s="81">
        <v>3.6425060683954499E-2</v>
      </c>
      <c r="DD4215" s="81">
        <v>1.5808724525432629E-3</v>
      </c>
      <c r="DE4215" s="81">
        <v>3.9894642198450687E-2</v>
      </c>
      <c r="DF4215" s="81">
        <v>4.0609689307619866E-4</v>
      </c>
      <c r="DG4215" s="81">
        <v>0</v>
      </c>
      <c r="DH4215" s="81">
        <v>0</v>
      </c>
      <c r="DI4215" s="81">
        <v>0</v>
      </c>
      <c r="DJ4215" s="81">
        <v>4.4233494484395199E-3</v>
      </c>
      <c r="DL4215" s="81">
        <v>0</v>
      </c>
      <c r="DM4215" s="81">
        <v>1.7963084680016061E-6</v>
      </c>
      <c r="DN4215" s="81">
        <v>1.7963084680016061E-6</v>
      </c>
      <c r="DO4215" s="81">
        <v>0</v>
      </c>
      <c r="DP4215" s="81">
        <v>0</v>
      </c>
      <c r="DQ4215" s="81">
        <v>0</v>
      </c>
      <c r="DR4215" s="81">
        <v>0</v>
      </c>
      <c r="DS4215" s="81">
        <v>0</v>
      </c>
      <c r="DT4215" s="81">
        <v>0</v>
      </c>
      <c r="DU4215" s="81">
        <v>0</v>
      </c>
      <c r="DV4215" s="81">
        <v>0</v>
      </c>
      <c r="DW4215" s="81">
        <v>0</v>
      </c>
      <c r="GE4215" s="81" t="s">
        <v>449</v>
      </c>
      <c r="GF4215" s="81" t="s">
        <v>155</v>
      </c>
      <c r="GG4215" s="81" t="s">
        <v>482</v>
      </c>
      <c r="GH4215" s="81" t="s">
        <v>455</v>
      </c>
      <c r="GI4215" s="81">
        <v>2032</v>
      </c>
      <c r="GJ4215" s="81" t="s">
        <v>201</v>
      </c>
      <c r="GK4215" s="81">
        <v>453.26096055717159</v>
      </c>
      <c r="GL4215" s="81">
        <v>33.521456999999998</v>
      </c>
      <c r="GM4215" s="81">
        <v>2032</v>
      </c>
      <c r="GN4215" s="81" t="s">
        <v>173</v>
      </c>
      <c r="GO4215" s="81">
        <v>1.1148832299820636E-2</v>
      </c>
      <c r="GP4215" s="81">
        <v>10</v>
      </c>
      <c r="GQ4215" s="81">
        <v>0</v>
      </c>
      <c r="GR4215" s="81" t="s">
        <v>448</v>
      </c>
      <c r="GS4215" s="81">
        <v>0</v>
      </c>
      <c r="GT4215" s="81">
        <v>0</v>
      </c>
      <c r="GU4215" s="81">
        <v>0</v>
      </c>
      <c r="GV4215" s="81">
        <v>0</v>
      </c>
      <c r="GW4215" s="81">
        <v>0</v>
      </c>
      <c r="GX4215" s="81">
        <v>0</v>
      </c>
      <c r="GY4215" s="81">
        <v>1.1148832299820636E-2</v>
      </c>
      <c r="GZ4215" s="81">
        <v>5.0533304373075216</v>
      </c>
    </row>
    <row r="4216" spans="98:208" x14ac:dyDescent="0.25">
      <c r="CT4216" s="81" t="s">
        <v>155</v>
      </c>
      <c r="CU4216" s="81" t="s">
        <v>480</v>
      </c>
      <c r="CV4216" s="81" t="s">
        <v>460</v>
      </c>
      <c r="CW4216" s="81">
        <v>2021</v>
      </c>
      <c r="CX4216" s="81">
        <v>0</v>
      </c>
      <c r="CY4216" s="81">
        <v>0</v>
      </c>
      <c r="CZ4216" s="81">
        <v>0</v>
      </c>
      <c r="DA4216" s="81">
        <v>0</v>
      </c>
      <c r="DB4216" s="81">
        <v>7.7900575334948541E-2</v>
      </c>
      <c r="DC4216" s="81">
        <v>3.6425060683954499E-2</v>
      </c>
      <c r="DD4216" s="81">
        <v>1.5808724525432629E-3</v>
      </c>
      <c r="DE4216" s="81">
        <v>3.9894642198450687E-2</v>
      </c>
      <c r="DF4216" s="81">
        <v>4.0609689307619866E-4</v>
      </c>
      <c r="DG4216" s="81">
        <v>4.0609689307619866E-4</v>
      </c>
      <c r="DH4216" s="81">
        <v>0</v>
      </c>
      <c r="DI4216" s="81">
        <v>0</v>
      </c>
      <c r="DJ4216" s="81">
        <v>4.4233494484395199E-3</v>
      </c>
      <c r="DL4216" s="81">
        <v>0</v>
      </c>
      <c r="DM4216" s="81">
        <v>1.7963084680016061E-6</v>
      </c>
      <c r="DN4216" s="81">
        <v>1.7963084680016061E-6</v>
      </c>
      <c r="DO4216" s="81">
        <v>0</v>
      </c>
      <c r="DP4216" s="81">
        <v>1.7963084680016061E-6</v>
      </c>
      <c r="DQ4216" s="81">
        <v>1.7963084680016061E-6</v>
      </c>
      <c r="DR4216" s="81">
        <v>0</v>
      </c>
      <c r="DS4216" s="81">
        <v>0</v>
      </c>
      <c r="DT4216" s="81">
        <v>0</v>
      </c>
      <c r="DU4216" s="81">
        <v>0</v>
      </c>
      <c r="DV4216" s="81">
        <v>0</v>
      </c>
      <c r="DW4216" s="81">
        <v>0</v>
      </c>
      <c r="GE4216" s="81" t="s">
        <v>449</v>
      </c>
      <c r="GF4216" s="81" t="s">
        <v>155</v>
      </c>
      <c r="GG4216" s="81" t="s">
        <v>483</v>
      </c>
      <c r="GH4216" s="81" t="s">
        <v>457</v>
      </c>
      <c r="GI4216" s="81">
        <v>2021</v>
      </c>
      <c r="GJ4216" s="81" t="s">
        <v>201</v>
      </c>
      <c r="GK4216" s="81">
        <v>222.22942162785881</v>
      </c>
      <c r="GL4216" s="81">
        <v>459.724335</v>
      </c>
      <c r="GM4216" s="81">
        <v>2021</v>
      </c>
      <c r="GN4216" s="81" t="s">
        <v>173</v>
      </c>
      <c r="GO4216" s="81">
        <v>1.1148832299820636E-2</v>
      </c>
      <c r="GP4216" s="81">
        <v>10</v>
      </c>
      <c r="GQ4216" s="81">
        <v>0</v>
      </c>
      <c r="GR4216" s="81" t="s">
        <v>448</v>
      </c>
      <c r="GS4216" s="81">
        <v>1.1148832299820636E-2</v>
      </c>
      <c r="GT4216" s="81">
        <v>2.4775985538151311</v>
      </c>
      <c r="GU4216" s="81">
        <v>1.1148832299820636E-2</v>
      </c>
      <c r="GV4216" s="81">
        <v>2.4775985538151311</v>
      </c>
      <c r="GW4216" s="81">
        <v>0</v>
      </c>
      <c r="GX4216" s="81">
        <v>0</v>
      </c>
      <c r="GY4216" s="81">
        <v>0</v>
      </c>
      <c r="GZ4216" s="81">
        <v>0</v>
      </c>
    </row>
    <row r="4217" spans="98:208" x14ac:dyDescent="0.25">
      <c r="CT4217" s="81" t="s">
        <v>155</v>
      </c>
      <c r="CU4217" s="81" t="s">
        <v>480</v>
      </c>
      <c r="CV4217" s="81" t="s">
        <v>460</v>
      </c>
      <c r="CW4217" s="81">
        <v>2022</v>
      </c>
      <c r="CX4217" s="81">
        <v>0</v>
      </c>
      <c r="CY4217" s="81">
        <v>0</v>
      </c>
      <c r="CZ4217" s="81">
        <v>0</v>
      </c>
      <c r="DA4217" s="81">
        <v>0</v>
      </c>
      <c r="DB4217" s="81">
        <v>7.7900575334948541E-2</v>
      </c>
      <c r="DC4217" s="81">
        <v>3.6425060683954499E-2</v>
      </c>
      <c r="DD4217" s="81">
        <v>1.5808724525432629E-3</v>
      </c>
      <c r="DE4217" s="81">
        <v>3.9894642198450687E-2</v>
      </c>
      <c r="DF4217" s="81">
        <v>4.0609689307619866E-4</v>
      </c>
      <c r="DG4217" s="81">
        <v>4.0609689307619866E-4</v>
      </c>
      <c r="DH4217" s="81">
        <v>4.0609689307619866E-4</v>
      </c>
      <c r="DI4217" s="81">
        <v>0</v>
      </c>
      <c r="DJ4217" s="81">
        <v>4.4233494484395199E-3</v>
      </c>
      <c r="DL4217" s="81">
        <v>0</v>
      </c>
      <c r="DM4217" s="81">
        <v>1.7963084680016061E-6</v>
      </c>
      <c r="DN4217" s="81">
        <v>1.7963084680016061E-6</v>
      </c>
      <c r="DO4217" s="81">
        <v>0</v>
      </c>
      <c r="DP4217" s="81">
        <v>1.7963084680016061E-6</v>
      </c>
      <c r="DQ4217" s="81">
        <v>1.7963084680016061E-6</v>
      </c>
      <c r="DR4217" s="81">
        <v>0</v>
      </c>
      <c r="DS4217" s="81">
        <v>1.7963084680016061E-6</v>
      </c>
      <c r="DT4217" s="81">
        <v>1.7963084680016061E-6</v>
      </c>
      <c r="DU4217" s="81">
        <v>0</v>
      </c>
      <c r="DV4217" s="81">
        <v>0</v>
      </c>
      <c r="DW4217" s="81">
        <v>0</v>
      </c>
      <c r="GE4217" s="81" t="s">
        <v>449</v>
      </c>
      <c r="GF4217" s="81" t="s">
        <v>155</v>
      </c>
      <c r="GG4217" s="81" t="s">
        <v>483</v>
      </c>
      <c r="GH4217" s="81" t="s">
        <v>457</v>
      </c>
      <c r="GI4217" s="81">
        <v>2022</v>
      </c>
      <c r="GJ4217" s="81" t="s">
        <v>201</v>
      </c>
      <c r="GK4217" s="81">
        <v>222.22942162785881</v>
      </c>
      <c r="GL4217" s="81">
        <v>459.724335</v>
      </c>
      <c r="GM4217" s="81">
        <v>2022</v>
      </c>
      <c r="GN4217" s="81" t="s">
        <v>173</v>
      </c>
      <c r="GO4217" s="81">
        <v>1.1148832299820636E-2</v>
      </c>
      <c r="GP4217" s="81">
        <v>10</v>
      </c>
      <c r="GQ4217" s="81">
        <v>0</v>
      </c>
      <c r="GR4217" s="81" t="s">
        <v>448</v>
      </c>
      <c r="GS4217" s="81">
        <v>1.1148832299820636E-2</v>
      </c>
      <c r="GT4217" s="81">
        <v>2.4775985538151311</v>
      </c>
      <c r="GU4217" s="81">
        <v>1.1148832299820636E-2</v>
      </c>
      <c r="GV4217" s="81">
        <v>2.4775985538151311</v>
      </c>
      <c r="GW4217" s="81">
        <v>1.1148832299820636E-2</v>
      </c>
      <c r="GX4217" s="81">
        <v>2.4775985538151311</v>
      </c>
      <c r="GY4217" s="81">
        <v>0</v>
      </c>
      <c r="GZ4217" s="81">
        <v>0</v>
      </c>
    </row>
    <row r="4218" spans="98:208" x14ac:dyDescent="0.25">
      <c r="CT4218" s="81" t="s">
        <v>155</v>
      </c>
      <c r="CU4218" s="81" t="s">
        <v>480</v>
      </c>
      <c r="CV4218" s="81" t="s">
        <v>460</v>
      </c>
      <c r="CW4218" s="81">
        <v>2023</v>
      </c>
      <c r="CX4218" s="81">
        <v>0</v>
      </c>
      <c r="CY4218" s="81">
        <v>0</v>
      </c>
      <c r="CZ4218" s="81">
        <v>0</v>
      </c>
      <c r="DA4218" s="81">
        <v>0</v>
      </c>
      <c r="DB4218" s="81">
        <v>8.0408269036977204E-2</v>
      </c>
      <c r="DC4218" s="81">
        <v>3.7590224611390687E-2</v>
      </c>
      <c r="DD4218" s="81">
        <v>1.6314334115687351E-3</v>
      </c>
      <c r="DE4218" s="81">
        <v>4.1186611014017709E-2</v>
      </c>
      <c r="DF4218" s="81">
        <v>4.190871103049851E-4</v>
      </c>
      <c r="DG4218" s="81">
        <v>4.190871103049851E-4</v>
      </c>
      <c r="DH4218" s="81">
        <v>4.190871103049851E-4</v>
      </c>
      <c r="DI4218" s="81">
        <v>4.190871103049851E-4</v>
      </c>
      <c r="DJ4218" s="81">
        <v>4.4233494484395199E-3</v>
      </c>
      <c r="DL4218" s="81">
        <v>0</v>
      </c>
      <c r="DM4218" s="81">
        <v>1.8537687382156682E-6</v>
      </c>
      <c r="DN4218" s="81">
        <v>1.8537687382156682E-6</v>
      </c>
      <c r="DO4218" s="81">
        <v>0</v>
      </c>
      <c r="DP4218" s="81">
        <v>1.8537687382156682E-6</v>
      </c>
      <c r="DQ4218" s="81">
        <v>1.8537687382156682E-6</v>
      </c>
      <c r="DR4218" s="81">
        <v>0</v>
      </c>
      <c r="DS4218" s="81">
        <v>1.8537687382156682E-6</v>
      </c>
      <c r="DT4218" s="81">
        <v>1.8537687382156682E-6</v>
      </c>
      <c r="DU4218" s="81">
        <v>0</v>
      </c>
      <c r="DV4218" s="81">
        <v>1.8537687382156682E-6</v>
      </c>
      <c r="DW4218" s="81">
        <v>1.8537687382156682E-6</v>
      </c>
      <c r="GE4218" s="81" t="s">
        <v>449</v>
      </c>
      <c r="GF4218" s="81" t="s">
        <v>155</v>
      </c>
      <c r="GG4218" s="81" t="s">
        <v>483</v>
      </c>
      <c r="GH4218" s="81" t="s">
        <v>457</v>
      </c>
      <c r="GI4218" s="81">
        <v>2023</v>
      </c>
      <c r="GJ4218" s="81" t="s">
        <v>201</v>
      </c>
      <c r="GK4218" s="81">
        <v>233.2300768079688</v>
      </c>
      <c r="GL4218" s="81">
        <v>459.724335</v>
      </c>
      <c r="GM4218" s="81">
        <v>2023</v>
      </c>
      <c r="GN4218" s="81" t="s">
        <v>173</v>
      </c>
      <c r="GO4218" s="81">
        <v>1.1148832299820636E-2</v>
      </c>
      <c r="GP4218" s="81">
        <v>10</v>
      </c>
      <c r="GQ4218" s="81">
        <v>0</v>
      </c>
      <c r="GR4218" s="81" t="s">
        <v>448</v>
      </c>
      <c r="GS4218" s="81">
        <v>1.1148832299820636E-2</v>
      </c>
      <c r="GT4218" s="81">
        <v>2.6002430136063306</v>
      </c>
      <c r="GU4218" s="81">
        <v>1.1148832299820636E-2</v>
      </c>
      <c r="GV4218" s="81">
        <v>2.6002430136063306</v>
      </c>
      <c r="GW4218" s="81">
        <v>1.1148832299820636E-2</v>
      </c>
      <c r="GX4218" s="81">
        <v>2.6002430136063306</v>
      </c>
      <c r="GY4218" s="81">
        <v>1.1148832299820636E-2</v>
      </c>
      <c r="GZ4218" s="81">
        <v>2.6002430136063306</v>
      </c>
    </row>
    <row r="4219" spans="98:208" x14ac:dyDescent="0.25">
      <c r="CT4219" s="81" t="s">
        <v>155</v>
      </c>
      <c r="CU4219" s="81" t="s">
        <v>480</v>
      </c>
      <c r="CV4219" s="81" t="s">
        <v>460</v>
      </c>
      <c r="CW4219" s="81">
        <v>2024</v>
      </c>
      <c r="CX4219" s="81">
        <v>0</v>
      </c>
      <c r="CY4219" s="81">
        <v>0</v>
      </c>
      <c r="CZ4219" s="81">
        <v>0</v>
      </c>
      <c r="DA4219" s="81">
        <v>0</v>
      </c>
      <c r="DB4219" s="81">
        <v>8.0408269036977204E-2</v>
      </c>
      <c r="DC4219" s="81">
        <v>3.7590224611390687E-2</v>
      </c>
      <c r="DD4219" s="81">
        <v>1.6314334115687351E-3</v>
      </c>
      <c r="DE4219" s="81">
        <v>4.1186611014017709E-2</v>
      </c>
      <c r="DF4219" s="81">
        <v>4.190871103049851E-4</v>
      </c>
      <c r="DG4219" s="81">
        <v>4.190871103049851E-4</v>
      </c>
      <c r="DH4219" s="81">
        <v>4.190871103049851E-4</v>
      </c>
      <c r="DI4219" s="81">
        <v>4.190871103049851E-4</v>
      </c>
      <c r="DJ4219" s="81">
        <v>4.4233494484395199E-3</v>
      </c>
      <c r="DL4219" s="81">
        <v>0</v>
      </c>
      <c r="DM4219" s="81">
        <v>1.8537687382156682E-6</v>
      </c>
      <c r="DN4219" s="81">
        <v>1.8537687382156682E-6</v>
      </c>
      <c r="DO4219" s="81">
        <v>0</v>
      </c>
      <c r="DP4219" s="81">
        <v>1.8537687382156682E-6</v>
      </c>
      <c r="DQ4219" s="81">
        <v>1.8537687382156682E-6</v>
      </c>
      <c r="DR4219" s="81">
        <v>0</v>
      </c>
      <c r="DS4219" s="81">
        <v>1.8537687382156682E-6</v>
      </c>
      <c r="DT4219" s="81">
        <v>1.8537687382156682E-6</v>
      </c>
      <c r="DU4219" s="81">
        <v>0</v>
      </c>
      <c r="DV4219" s="81">
        <v>1.8537687382156682E-6</v>
      </c>
      <c r="DW4219" s="81">
        <v>1.8537687382156682E-6</v>
      </c>
      <c r="GE4219" s="81" t="s">
        <v>449</v>
      </c>
      <c r="GF4219" s="81" t="s">
        <v>155</v>
      </c>
      <c r="GG4219" s="81" t="s">
        <v>483</v>
      </c>
      <c r="GH4219" s="81" t="s">
        <v>457</v>
      </c>
      <c r="GI4219" s="81">
        <v>2024</v>
      </c>
      <c r="GJ4219" s="81" t="s">
        <v>201</v>
      </c>
      <c r="GK4219" s="81">
        <v>233.2300768079688</v>
      </c>
      <c r="GL4219" s="81">
        <v>459.724335</v>
      </c>
      <c r="GM4219" s="81">
        <v>2024</v>
      </c>
      <c r="GN4219" s="81" t="s">
        <v>173</v>
      </c>
      <c r="GO4219" s="81">
        <v>1.1148832299820636E-2</v>
      </c>
      <c r="GP4219" s="81">
        <v>10</v>
      </c>
      <c r="GQ4219" s="81">
        <v>0</v>
      </c>
      <c r="GR4219" s="81" t="s">
        <v>448</v>
      </c>
      <c r="GS4219" s="81">
        <v>1.1148832299820636E-2</v>
      </c>
      <c r="GT4219" s="81">
        <v>2.6002430136063306</v>
      </c>
      <c r="GU4219" s="81">
        <v>1.1148832299820636E-2</v>
      </c>
      <c r="GV4219" s="81">
        <v>2.6002430136063306</v>
      </c>
      <c r="GW4219" s="81">
        <v>1.1148832299820636E-2</v>
      </c>
      <c r="GX4219" s="81">
        <v>2.6002430136063306</v>
      </c>
      <c r="GY4219" s="81">
        <v>1.1148832299820636E-2</v>
      </c>
      <c r="GZ4219" s="81">
        <v>2.6002430136063306</v>
      </c>
    </row>
    <row r="4220" spans="98:208" x14ac:dyDescent="0.25">
      <c r="CT4220" s="81" t="s">
        <v>155</v>
      </c>
      <c r="CU4220" s="81" t="s">
        <v>480</v>
      </c>
      <c r="CV4220" s="81" t="s">
        <v>460</v>
      </c>
      <c r="CW4220" s="81">
        <v>2025</v>
      </c>
      <c r="CX4220" s="81">
        <v>0</v>
      </c>
      <c r="CY4220" s="81">
        <v>0</v>
      </c>
      <c r="CZ4220" s="81">
        <v>0</v>
      </c>
      <c r="DA4220" s="81">
        <v>0</v>
      </c>
      <c r="DB4220" s="81">
        <v>8.0408269036977204E-2</v>
      </c>
      <c r="DC4220" s="81">
        <v>3.7590224611390687E-2</v>
      </c>
      <c r="DD4220" s="81">
        <v>1.6314334115687351E-3</v>
      </c>
      <c r="DE4220" s="81">
        <v>4.1186611014017709E-2</v>
      </c>
      <c r="DF4220" s="81">
        <v>4.190871103049851E-4</v>
      </c>
      <c r="DG4220" s="81">
        <v>4.190871103049851E-4</v>
      </c>
      <c r="DH4220" s="81">
        <v>4.190871103049851E-4</v>
      </c>
      <c r="DI4220" s="81">
        <v>4.190871103049851E-4</v>
      </c>
      <c r="DJ4220" s="81">
        <v>4.4233494484395199E-3</v>
      </c>
      <c r="DL4220" s="81">
        <v>0</v>
      </c>
      <c r="DM4220" s="81">
        <v>1.8537687382156682E-6</v>
      </c>
      <c r="DN4220" s="81">
        <v>1.8537687382156682E-6</v>
      </c>
      <c r="DO4220" s="81">
        <v>0</v>
      </c>
      <c r="DP4220" s="81">
        <v>1.8537687382156682E-6</v>
      </c>
      <c r="DQ4220" s="81">
        <v>1.8537687382156682E-6</v>
      </c>
      <c r="DR4220" s="81">
        <v>0</v>
      </c>
      <c r="DS4220" s="81">
        <v>1.8537687382156682E-6</v>
      </c>
      <c r="DT4220" s="81">
        <v>1.8537687382156682E-6</v>
      </c>
      <c r="DU4220" s="81">
        <v>0</v>
      </c>
      <c r="DV4220" s="81">
        <v>1.8537687382156682E-6</v>
      </c>
      <c r="DW4220" s="81">
        <v>1.8537687382156682E-6</v>
      </c>
      <c r="GE4220" s="81" t="s">
        <v>449</v>
      </c>
      <c r="GF4220" s="81" t="s">
        <v>155</v>
      </c>
      <c r="GG4220" s="81" t="s">
        <v>483</v>
      </c>
      <c r="GH4220" s="81" t="s">
        <v>457</v>
      </c>
      <c r="GI4220" s="81">
        <v>2025</v>
      </c>
      <c r="GJ4220" s="81" t="s">
        <v>201</v>
      </c>
      <c r="GK4220" s="81">
        <v>233.2300768079688</v>
      </c>
      <c r="GL4220" s="81">
        <v>459.724335</v>
      </c>
      <c r="GM4220" s="81">
        <v>2025</v>
      </c>
      <c r="GN4220" s="81" t="s">
        <v>173</v>
      </c>
      <c r="GO4220" s="81">
        <v>1.1148832299820636E-2</v>
      </c>
      <c r="GP4220" s="81">
        <v>10</v>
      </c>
      <c r="GQ4220" s="81">
        <v>0</v>
      </c>
      <c r="GR4220" s="81" t="s">
        <v>448</v>
      </c>
      <c r="GS4220" s="81">
        <v>1.1148832299820636E-2</v>
      </c>
      <c r="GT4220" s="81">
        <v>2.6002430136063306</v>
      </c>
      <c r="GU4220" s="81">
        <v>1.1148832299820636E-2</v>
      </c>
      <c r="GV4220" s="81">
        <v>2.6002430136063306</v>
      </c>
      <c r="GW4220" s="81">
        <v>1.1148832299820636E-2</v>
      </c>
      <c r="GX4220" s="81">
        <v>2.6002430136063306</v>
      </c>
      <c r="GY4220" s="81">
        <v>1.1148832299820636E-2</v>
      </c>
      <c r="GZ4220" s="81">
        <v>2.6002430136063306</v>
      </c>
    </row>
    <row r="4221" spans="98:208" x14ac:dyDescent="0.25">
      <c r="CT4221" s="81" t="s">
        <v>155</v>
      </c>
      <c r="CU4221" s="81" t="s">
        <v>480</v>
      </c>
      <c r="CV4221" s="81" t="s">
        <v>460</v>
      </c>
      <c r="CW4221" s="81">
        <v>2026</v>
      </c>
      <c r="CX4221" s="81">
        <v>0</v>
      </c>
      <c r="CY4221" s="81">
        <v>0</v>
      </c>
      <c r="CZ4221" s="81">
        <v>0</v>
      </c>
      <c r="DA4221" s="81">
        <v>0</v>
      </c>
      <c r="DB4221" s="81">
        <v>8.0408269036977204E-2</v>
      </c>
      <c r="DC4221" s="81">
        <v>3.7590224611390687E-2</v>
      </c>
      <c r="DD4221" s="81">
        <v>1.6314334115687351E-3</v>
      </c>
      <c r="DE4221" s="81">
        <v>4.1186611014017709E-2</v>
      </c>
      <c r="DF4221" s="81">
        <v>4.190871103049851E-4</v>
      </c>
      <c r="DG4221" s="81">
        <v>4.190871103049851E-4</v>
      </c>
      <c r="DH4221" s="81">
        <v>4.190871103049851E-4</v>
      </c>
      <c r="DI4221" s="81">
        <v>4.190871103049851E-4</v>
      </c>
      <c r="DJ4221" s="81">
        <v>4.4233494484395199E-3</v>
      </c>
      <c r="DL4221" s="81">
        <v>0</v>
      </c>
      <c r="DM4221" s="81">
        <v>1.8537687382156682E-6</v>
      </c>
      <c r="DN4221" s="81">
        <v>1.8537687382156682E-6</v>
      </c>
      <c r="DO4221" s="81">
        <v>0</v>
      </c>
      <c r="DP4221" s="81">
        <v>1.8537687382156682E-6</v>
      </c>
      <c r="DQ4221" s="81">
        <v>1.8537687382156682E-6</v>
      </c>
      <c r="DR4221" s="81">
        <v>0</v>
      </c>
      <c r="DS4221" s="81">
        <v>1.8537687382156682E-6</v>
      </c>
      <c r="DT4221" s="81">
        <v>1.8537687382156682E-6</v>
      </c>
      <c r="DU4221" s="81">
        <v>0</v>
      </c>
      <c r="DV4221" s="81">
        <v>1.8537687382156682E-6</v>
      </c>
      <c r="DW4221" s="81">
        <v>1.8537687382156682E-6</v>
      </c>
      <c r="GE4221" s="81" t="s">
        <v>449</v>
      </c>
      <c r="GF4221" s="81" t="s">
        <v>155</v>
      </c>
      <c r="GG4221" s="81" t="s">
        <v>483</v>
      </c>
      <c r="GH4221" s="81" t="s">
        <v>457</v>
      </c>
      <c r="GI4221" s="81">
        <v>2026</v>
      </c>
      <c r="GJ4221" s="81" t="s">
        <v>201</v>
      </c>
      <c r="GK4221" s="81">
        <v>233.2300768079688</v>
      </c>
      <c r="GL4221" s="81">
        <v>459.724335</v>
      </c>
      <c r="GM4221" s="81">
        <v>2026</v>
      </c>
      <c r="GN4221" s="81" t="s">
        <v>173</v>
      </c>
      <c r="GO4221" s="81">
        <v>1.1148832299820636E-2</v>
      </c>
      <c r="GP4221" s="81">
        <v>10</v>
      </c>
      <c r="GQ4221" s="81">
        <v>0</v>
      </c>
      <c r="GR4221" s="81" t="s">
        <v>448</v>
      </c>
      <c r="GS4221" s="81">
        <v>1.1148832299820636E-2</v>
      </c>
      <c r="GT4221" s="81">
        <v>2.6002430136063306</v>
      </c>
      <c r="GU4221" s="81">
        <v>1.1148832299820636E-2</v>
      </c>
      <c r="GV4221" s="81">
        <v>2.6002430136063306</v>
      </c>
      <c r="GW4221" s="81">
        <v>1.1148832299820636E-2</v>
      </c>
      <c r="GX4221" s="81">
        <v>2.6002430136063306</v>
      </c>
      <c r="GY4221" s="81">
        <v>1.1148832299820636E-2</v>
      </c>
      <c r="GZ4221" s="81">
        <v>2.6002430136063306</v>
      </c>
    </row>
    <row r="4222" spans="98:208" x14ac:dyDescent="0.25">
      <c r="CT4222" s="81" t="s">
        <v>155</v>
      </c>
      <c r="CU4222" s="81" t="s">
        <v>480</v>
      </c>
      <c r="CV4222" s="81" t="s">
        <v>460</v>
      </c>
      <c r="CW4222" s="81">
        <v>2027</v>
      </c>
      <c r="CX4222" s="81">
        <v>0</v>
      </c>
      <c r="CY4222" s="81">
        <v>0</v>
      </c>
      <c r="CZ4222" s="81">
        <v>0</v>
      </c>
      <c r="DA4222" s="81">
        <v>0</v>
      </c>
      <c r="DB4222" s="81">
        <v>8.0408269036977204E-2</v>
      </c>
      <c r="DC4222" s="81">
        <v>3.7590224611390687E-2</v>
      </c>
      <c r="DD4222" s="81">
        <v>1.6314334115687351E-3</v>
      </c>
      <c r="DE4222" s="81">
        <v>4.1186611014017709E-2</v>
      </c>
      <c r="DF4222" s="81">
        <v>4.190871103049851E-4</v>
      </c>
      <c r="DG4222" s="81">
        <v>4.190871103049851E-4</v>
      </c>
      <c r="DH4222" s="81">
        <v>4.190871103049851E-4</v>
      </c>
      <c r="DI4222" s="81">
        <v>4.190871103049851E-4</v>
      </c>
      <c r="DJ4222" s="81">
        <v>4.4233494484395199E-3</v>
      </c>
      <c r="DL4222" s="81">
        <v>0</v>
      </c>
      <c r="DM4222" s="81">
        <v>1.8537687382156682E-6</v>
      </c>
      <c r="DN4222" s="81">
        <v>1.8537687382156682E-6</v>
      </c>
      <c r="DO4222" s="81">
        <v>0</v>
      </c>
      <c r="DP4222" s="81">
        <v>1.8537687382156682E-6</v>
      </c>
      <c r="DQ4222" s="81">
        <v>1.8537687382156682E-6</v>
      </c>
      <c r="DR4222" s="81">
        <v>0</v>
      </c>
      <c r="DS4222" s="81">
        <v>1.8537687382156682E-6</v>
      </c>
      <c r="DT4222" s="81">
        <v>1.8537687382156682E-6</v>
      </c>
      <c r="DU4222" s="81">
        <v>0</v>
      </c>
      <c r="DV4222" s="81">
        <v>1.8537687382156682E-6</v>
      </c>
      <c r="DW4222" s="81">
        <v>1.8537687382156682E-6</v>
      </c>
      <c r="GE4222" s="81" t="s">
        <v>449</v>
      </c>
      <c r="GF4222" s="81" t="s">
        <v>155</v>
      </c>
      <c r="GG4222" s="81" t="s">
        <v>483</v>
      </c>
      <c r="GH4222" s="81" t="s">
        <v>457</v>
      </c>
      <c r="GI4222" s="81">
        <v>2027</v>
      </c>
      <c r="GJ4222" s="81" t="s">
        <v>201</v>
      </c>
      <c r="GK4222" s="81">
        <v>233.2300768079688</v>
      </c>
      <c r="GL4222" s="81">
        <v>459.724335</v>
      </c>
      <c r="GM4222" s="81">
        <v>2027</v>
      </c>
      <c r="GN4222" s="81" t="s">
        <v>173</v>
      </c>
      <c r="GO4222" s="81">
        <v>1.1148832299820636E-2</v>
      </c>
      <c r="GP4222" s="81">
        <v>10</v>
      </c>
      <c r="GQ4222" s="81">
        <v>0</v>
      </c>
      <c r="GR4222" s="81" t="s">
        <v>448</v>
      </c>
      <c r="GS4222" s="81">
        <v>1.1148832299820636E-2</v>
      </c>
      <c r="GT4222" s="81">
        <v>2.6002430136063306</v>
      </c>
      <c r="GU4222" s="81">
        <v>1.1148832299820636E-2</v>
      </c>
      <c r="GV4222" s="81">
        <v>2.6002430136063306</v>
      </c>
      <c r="GW4222" s="81">
        <v>1.1148832299820636E-2</v>
      </c>
      <c r="GX4222" s="81">
        <v>2.6002430136063306</v>
      </c>
      <c r="GY4222" s="81">
        <v>1.1148832299820636E-2</v>
      </c>
      <c r="GZ4222" s="81">
        <v>2.6002430136063306</v>
      </c>
    </row>
    <row r="4223" spans="98:208" x14ac:dyDescent="0.25">
      <c r="CT4223" s="81" t="s">
        <v>155</v>
      </c>
      <c r="CU4223" s="81" t="s">
        <v>480</v>
      </c>
      <c r="CV4223" s="81" t="s">
        <v>460</v>
      </c>
      <c r="CW4223" s="81">
        <v>2028</v>
      </c>
      <c r="CX4223" s="81">
        <v>0</v>
      </c>
      <c r="CY4223" s="81">
        <v>0</v>
      </c>
      <c r="CZ4223" s="81">
        <v>0</v>
      </c>
      <c r="DA4223" s="81">
        <v>0</v>
      </c>
      <c r="DB4223" s="81">
        <v>8.3606377745129648E-2</v>
      </c>
      <c r="DC4223" s="81">
        <v>3.9055083184886222E-2</v>
      </c>
      <c r="DD4223" s="81">
        <v>1.694997174106449E-3</v>
      </c>
      <c r="DE4223" s="81">
        <v>4.2856297386136888E-2</v>
      </c>
      <c r="DF4223" s="81">
        <v>4.354185728838413E-4</v>
      </c>
      <c r="DG4223" s="81">
        <v>4.354185728838413E-4</v>
      </c>
      <c r="DH4223" s="81">
        <v>4.354185728838413E-4</v>
      </c>
      <c r="DI4223" s="81">
        <v>4.354185728838413E-4</v>
      </c>
      <c r="DJ4223" s="81">
        <v>4.4233494484395199E-3</v>
      </c>
      <c r="DL4223" s="81">
        <v>0</v>
      </c>
      <c r="DM4223" s="81">
        <v>1.9260085042060622E-6</v>
      </c>
      <c r="DN4223" s="81">
        <v>1.9260085042060622E-6</v>
      </c>
      <c r="DO4223" s="81">
        <v>0</v>
      </c>
      <c r="DP4223" s="81">
        <v>1.9260085042060622E-6</v>
      </c>
      <c r="DQ4223" s="81">
        <v>1.9260085042060622E-6</v>
      </c>
      <c r="DR4223" s="81">
        <v>0</v>
      </c>
      <c r="DS4223" s="81">
        <v>1.9260085042060622E-6</v>
      </c>
      <c r="DT4223" s="81">
        <v>1.9260085042060622E-6</v>
      </c>
      <c r="DU4223" s="81">
        <v>0</v>
      </c>
      <c r="DV4223" s="81">
        <v>1.9260085042060622E-6</v>
      </c>
      <c r="DW4223" s="81">
        <v>1.9260085042060622E-6</v>
      </c>
      <c r="GE4223" s="81" t="s">
        <v>449</v>
      </c>
      <c r="GF4223" s="81" t="s">
        <v>155</v>
      </c>
      <c r="GG4223" s="81" t="s">
        <v>483</v>
      </c>
      <c r="GH4223" s="81" t="s">
        <v>457</v>
      </c>
      <c r="GI4223" s="81">
        <v>2028</v>
      </c>
      <c r="GJ4223" s="81" t="s">
        <v>201</v>
      </c>
      <c r="GK4223" s="81">
        <v>247.2729921649784</v>
      </c>
      <c r="GL4223" s="81">
        <v>459.724335</v>
      </c>
      <c r="GM4223" s="81">
        <v>2028</v>
      </c>
      <c r="GN4223" s="81" t="s">
        <v>173</v>
      </c>
      <c r="GO4223" s="81">
        <v>1.1148832299820636E-2</v>
      </c>
      <c r="GP4223" s="81">
        <v>10</v>
      </c>
      <c r="GQ4223" s="81">
        <v>0</v>
      </c>
      <c r="GR4223" s="81" t="s">
        <v>448</v>
      </c>
      <c r="GS4223" s="81">
        <v>1.1148832299820636E-2</v>
      </c>
      <c r="GT4223" s="81">
        <v>2.7568051219222065</v>
      </c>
      <c r="GU4223" s="81">
        <v>1.1148832299820636E-2</v>
      </c>
      <c r="GV4223" s="81">
        <v>2.7568051219222065</v>
      </c>
      <c r="GW4223" s="81">
        <v>1.1148832299820636E-2</v>
      </c>
      <c r="GX4223" s="81">
        <v>2.7568051219222065</v>
      </c>
      <c r="GY4223" s="81">
        <v>1.1148832299820636E-2</v>
      </c>
      <c r="GZ4223" s="81">
        <v>2.7568051219222065</v>
      </c>
    </row>
    <row r="4224" spans="98:208" x14ac:dyDescent="0.25">
      <c r="CT4224" s="81" t="s">
        <v>155</v>
      </c>
      <c r="CU4224" s="81" t="s">
        <v>480</v>
      </c>
      <c r="CV4224" s="81" t="s">
        <v>460</v>
      </c>
      <c r="CW4224" s="81">
        <v>2029</v>
      </c>
      <c r="CX4224" s="81">
        <v>0</v>
      </c>
      <c r="CY4224" s="81">
        <v>0</v>
      </c>
      <c r="CZ4224" s="81">
        <v>0</v>
      </c>
      <c r="DA4224" s="81">
        <v>0</v>
      </c>
      <c r="DB4224" s="81">
        <v>8.3606377745129648E-2</v>
      </c>
      <c r="DC4224" s="81">
        <v>3.9055083184886222E-2</v>
      </c>
      <c r="DD4224" s="81">
        <v>1.694997174106449E-3</v>
      </c>
      <c r="DE4224" s="81">
        <v>4.2856297386136888E-2</v>
      </c>
      <c r="DF4224" s="81">
        <v>4.354185728838413E-4</v>
      </c>
      <c r="DG4224" s="81">
        <v>4.354185728838413E-4</v>
      </c>
      <c r="DH4224" s="81">
        <v>4.354185728838413E-4</v>
      </c>
      <c r="DI4224" s="81">
        <v>4.354185728838413E-4</v>
      </c>
      <c r="DJ4224" s="81">
        <v>4.4233494484395199E-3</v>
      </c>
      <c r="DL4224" s="81">
        <v>0</v>
      </c>
      <c r="DM4224" s="81">
        <v>1.9260085042060622E-6</v>
      </c>
      <c r="DN4224" s="81">
        <v>1.9260085042060622E-6</v>
      </c>
      <c r="DO4224" s="81">
        <v>0</v>
      </c>
      <c r="DP4224" s="81">
        <v>1.9260085042060622E-6</v>
      </c>
      <c r="DQ4224" s="81">
        <v>1.9260085042060622E-6</v>
      </c>
      <c r="DR4224" s="81">
        <v>0</v>
      </c>
      <c r="DS4224" s="81">
        <v>1.9260085042060622E-6</v>
      </c>
      <c r="DT4224" s="81">
        <v>1.9260085042060622E-6</v>
      </c>
      <c r="DU4224" s="81">
        <v>0</v>
      </c>
      <c r="DV4224" s="81">
        <v>1.9260085042060622E-6</v>
      </c>
      <c r="DW4224" s="81">
        <v>1.9260085042060622E-6</v>
      </c>
      <c r="GE4224" s="81" t="s">
        <v>449</v>
      </c>
      <c r="GF4224" s="81" t="s">
        <v>155</v>
      </c>
      <c r="GG4224" s="81" t="s">
        <v>483</v>
      </c>
      <c r="GH4224" s="81" t="s">
        <v>457</v>
      </c>
      <c r="GI4224" s="81">
        <v>2029</v>
      </c>
      <c r="GJ4224" s="81" t="s">
        <v>201</v>
      </c>
      <c r="GK4224" s="81">
        <v>247.2729921649784</v>
      </c>
      <c r="GL4224" s="81">
        <v>459.724335</v>
      </c>
      <c r="GM4224" s="81">
        <v>2029</v>
      </c>
      <c r="GN4224" s="81" t="s">
        <v>173</v>
      </c>
      <c r="GO4224" s="81">
        <v>1.1148832299820636E-2</v>
      </c>
      <c r="GP4224" s="81">
        <v>10</v>
      </c>
      <c r="GQ4224" s="81">
        <v>0</v>
      </c>
      <c r="GR4224" s="81" t="s">
        <v>448</v>
      </c>
      <c r="GS4224" s="81">
        <v>1.1148832299820636E-2</v>
      </c>
      <c r="GT4224" s="81">
        <v>2.7568051219222065</v>
      </c>
      <c r="GU4224" s="81">
        <v>1.1148832299820636E-2</v>
      </c>
      <c r="GV4224" s="81">
        <v>2.7568051219222065</v>
      </c>
      <c r="GW4224" s="81">
        <v>1.1148832299820636E-2</v>
      </c>
      <c r="GX4224" s="81">
        <v>2.7568051219222065</v>
      </c>
      <c r="GY4224" s="81">
        <v>1.1148832299820636E-2</v>
      </c>
      <c r="GZ4224" s="81">
        <v>2.7568051219222065</v>
      </c>
    </row>
    <row r="4225" spans="98:208" x14ac:dyDescent="0.25">
      <c r="CT4225" s="81" t="s">
        <v>155</v>
      </c>
      <c r="CU4225" s="81" t="s">
        <v>480</v>
      </c>
      <c r="CV4225" s="81" t="s">
        <v>460</v>
      </c>
      <c r="CW4225" s="81">
        <v>2030</v>
      </c>
      <c r="CX4225" s="81">
        <v>0</v>
      </c>
      <c r="CY4225" s="81">
        <v>0</v>
      </c>
      <c r="CZ4225" s="81">
        <v>0</v>
      </c>
      <c r="DA4225" s="81">
        <v>0</v>
      </c>
      <c r="DB4225" s="81">
        <v>8.3606377745129648E-2</v>
      </c>
      <c r="DC4225" s="81">
        <v>3.9055083184886222E-2</v>
      </c>
      <c r="DD4225" s="81">
        <v>1.694997174106449E-3</v>
      </c>
      <c r="DE4225" s="81">
        <v>4.2856297386136888E-2</v>
      </c>
      <c r="DF4225" s="81">
        <v>0</v>
      </c>
      <c r="DG4225" s="81">
        <v>4.354185728838413E-4</v>
      </c>
      <c r="DH4225" s="81">
        <v>4.354185728838413E-4</v>
      </c>
      <c r="DI4225" s="81">
        <v>4.354185728838413E-4</v>
      </c>
      <c r="DJ4225" s="81">
        <v>4.4233494484395199E-3</v>
      </c>
      <c r="DL4225" s="81">
        <v>0</v>
      </c>
      <c r="DM4225" s="81">
        <v>0</v>
      </c>
      <c r="DN4225" s="81">
        <v>0</v>
      </c>
      <c r="DO4225" s="81">
        <v>0</v>
      </c>
      <c r="DP4225" s="81">
        <v>1.9260085042060622E-6</v>
      </c>
      <c r="DQ4225" s="81">
        <v>1.9260085042060622E-6</v>
      </c>
      <c r="DR4225" s="81">
        <v>0</v>
      </c>
      <c r="DS4225" s="81">
        <v>1.9260085042060622E-6</v>
      </c>
      <c r="DT4225" s="81">
        <v>1.9260085042060622E-6</v>
      </c>
      <c r="DU4225" s="81">
        <v>0</v>
      </c>
      <c r="DV4225" s="81">
        <v>1.9260085042060622E-6</v>
      </c>
      <c r="DW4225" s="81">
        <v>1.9260085042060622E-6</v>
      </c>
      <c r="GE4225" s="81" t="s">
        <v>449</v>
      </c>
      <c r="GF4225" s="81" t="s">
        <v>155</v>
      </c>
      <c r="GG4225" s="81" t="s">
        <v>483</v>
      </c>
      <c r="GH4225" s="81" t="s">
        <v>457</v>
      </c>
      <c r="GI4225" s="81">
        <v>2030</v>
      </c>
      <c r="GJ4225" s="81" t="s">
        <v>201</v>
      </c>
      <c r="GK4225" s="81">
        <v>247.2729921649784</v>
      </c>
      <c r="GL4225" s="81">
        <v>459.724335</v>
      </c>
      <c r="GM4225" s="81">
        <v>2030</v>
      </c>
      <c r="GN4225" s="81" t="s">
        <v>173</v>
      </c>
      <c r="GO4225" s="81">
        <v>1.1148832299820636E-2</v>
      </c>
      <c r="GP4225" s="81">
        <v>10</v>
      </c>
      <c r="GQ4225" s="81">
        <v>0</v>
      </c>
      <c r="GR4225" s="81" t="s">
        <v>448</v>
      </c>
      <c r="GS4225" s="81">
        <v>0</v>
      </c>
      <c r="GT4225" s="81">
        <v>0</v>
      </c>
      <c r="GU4225" s="81">
        <v>1.1148832299820636E-2</v>
      </c>
      <c r="GV4225" s="81">
        <v>2.7568051219222065</v>
      </c>
      <c r="GW4225" s="81">
        <v>1.1148832299820636E-2</v>
      </c>
      <c r="GX4225" s="81">
        <v>2.7568051219222065</v>
      </c>
      <c r="GY4225" s="81">
        <v>1.1148832299820636E-2</v>
      </c>
      <c r="GZ4225" s="81">
        <v>2.7568051219222065</v>
      </c>
    </row>
    <row r="4226" spans="98:208" x14ac:dyDescent="0.25">
      <c r="CT4226" s="81" t="s">
        <v>155</v>
      </c>
      <c r="CU4226" s="81" t="s">
        <v>480</v>
      </c>
      <c r="CV4226" s="81" t="s">
        <v>460</v>
      </c>
      <c r="CW4226" s="81">
        <v>2031</v>
      </c>
      <c r="CX4226" s="81">
        <v>0</v>
      </c>
      <c r="CY4226" s="81">
        <v>0</v>
      </c>
      <c r="CZ4226" s="81">
        <v>0</v>
      </c>
      <c r="DA4226" s="81">
        <v>0</v>
      </c>
      <c r="DB4226" s="81">
        <v>8.3606377745129648E-2</v>
      </c>
      <c r="DC4226" s="81">
        <v>3.9055083184886222E-2</v>
      </c>
      <c r="DD4226" s="81">
        <v>1.694997174106449E-3</v>
      </c>
      <c r="DE4226" s="81">
        <v>4.2856297386136888E-2</v>
      </c>
      <c r="DF4226" s="81">
        <v>0</v>
      </c>
      <c r="DG4226" s="81">
        <v>0</v>
      </c>
      <c r="DH4226" s="81">
        <v>4.354185728838413E-4</v>
      </c>
      <c r="DI4226" s="81">
        <v>4.354185728838413E-4</v>
      </c>
      <c r="DJ4226" s="81">
        <v>4.4233494484395199E-3</v>
      </c>
      <c r="DL4226" s="81">
        <v>0</v>
      </c>
      <c r="DM4226" s="81">
        <v>0</v>
      </c>
      <c r="DN4226" s="81">
        <v>0</v>
      </c>
      <c r="DO4226" s="81">
        <v>0</v>
      </c>
      <c r="DP4226" s="81">
        <v>0</v>
      </c>
      <c r="DQ4226" s="81">
        <v>0</v>
      </c>
      <c r="DR4226" s="81">
        <v>0</v>
      </c>
      <c r="DS4226" s="81">
        <v>1.9260085042060622E-6</v>
      </c>
      <c r="DT4226" s="81">
        <v>1.9260085042060622E-6</v>
      </c>
      <c r="DU4226" s="81">
        <v>0</v>
      </c>
      <c r="DV4226" s="81">
        <v>1.9260085042060622E-6</v>
      </c>
      <c r="DW4226" s="81">
        <v>1.9260085042060622E-6</v>
      </c>
      <c r="GE4226" s="81" t="s">
        <v>449</v>
      </c>
      <c r="GF4226" s="81" t="s">
        <v>155</v>
      </c>
      <c r="GG4226" s="81" t="s">
        <v>483</v>
      </c>
      <c r="GH4226" s="81" t="s">
        <v>457</v>
      </c>
      <c r="GI4226" s="81">
        <v>2031</v>
      </c>
      <c r="GJ4226" s="81" t="s">
        <v>201</v>
      </c>
      <c r="GK4226" s="81">
        <v>247.2729921649784</v>
      </c>
      <c r="GL4226" s="81">
        <v>459.724335</v>
      </c>
      <c r="GM4226" s="81">
        <v>2031</v>
      </c>
      <c r="GN4226" s="81" t="s">
        <v>173</v>
      </c>
      <c r="GO4226" s="81">
        <v>1.1148832299820636E-2</v>
      </c>
      <c r="GP4226" s="81">
        <v>10</v>
      </c>
      <c r="GQ4226" s="81">
        <v>0</v>
      </c>
      <c r="GR4226" s="81" t="s">
        <v>448</v>
      </c>
      <c r="GS4226" s="81">
        <v>0</v>
      </c>
      <c r="GT4226" s="81">
        <v>0</v>
      </c>
      <c r="GU4226" s="81">
        <v>0</v>
      </c>
      <c r="GV4226" s="81">
        <v>0</v>
      </c>
      <c r="GW4226" s="81">
        <v>1.1148832299820636E-2</v>
      </c>
      <c r="GX4226" s="81">
        <v>2.7568051219222065</v>
      </c>
      <c r="GY4226" s="81">
        <v>1.1148832299820636E-2</v>
      </c>
      <c r="GZ4226" s="81">
        <v>2.7568051219222065</v>
      </c>
    </row>
    <row r="4227" spans="98:208" x14ac:dyDescent="0.25">
      <c r="CT4227" s="81" t="s">
        <v>155</v>
      </c>
      <c r="CU4227" s="81" t="s">
        <v>480</v>
      </c>
      <c r="CV4227" s="81" t="s">
        <v>460</v>
      </c>
      <c r="CW4227" s="81">
        <v>2032</v>
      </c>
      <c r="CX4227" s="81">
        <v>0</v>
      </c>
      <c r="CY4227" s="81">
        <v>0</v>
      </c>
      <c r="CZ4227" s="81">
        <v>0</v>
      </c>
      <c r="DA4227" s="81">
        <v>0</v>
      </c>
      <c r="DB4227" s="81">
        <v>8.3606377745129648E-2</v>
      </c>
      <c r="DC4227" s="81">
        <v>3.9055083184886222E-2</v>
      </c>
      <c r="DD4227" s="81">
        <v>1.694997174106449E-3</v>
      </c>
      <c r="DE4227" s="81">
        <v>4.2856297386136888E-2</v>
      </c>
      <c r="DF4227" s="81">
        <v>0</v>
      </c>
      <c r="DG4227" s="81">
        <v>0</v>
      </c>
      <c r="DH4227" s="81">
        <v>0</v>
      </c>
      <c r="DI4227" s="81">
        <v>4.354185728838413E-4</v>
      </c>
      <c r="DJ4227" s="81">
        <v>4.4233494484395199E-3</v>
      </c>
      <c r="DL4227" s="81">
        <v>0</v>
      </c>
      <c r="DM4227" s="81">
        <v>0</v>
      </c>
      <c r="DN4227" s="81">
        <v>0</v>
      </c>
      <c r="DO4227" s="81">
        <v>0</v>
      </c>
      <c r="DP4227" s="81">
        <v>0</v>
      </c>
      <c r="DQ4227" s="81">
        <v>0</v>
      </c>
      <c r="DR4227" s="81">
        <v>0</v>
      </c>
      <c r="DS4227" s="81">
        <v>0</v>
      </c>
      <c r="DT4227" s="81">
        <v>0</v>
      </c>
      <c r="DU4227" s="81">
        <v>0</v>
      </c>
      <c r="DV4227" s="81">
        <v>1.9260085042060622E-6</v>
      </c>
      <c r="DW4227" s="81">
        <v>1.9260085042060622E-6</v>
      </c>
      <c r="GE4227" s="81" t="s">
        <v>449</v>
      </c>
      <c r="GF4227" s="81" t="s">
        <v>155</v>
      </c>
      <c r="GG4227" s="81" t="s">
        <v>483</v>
      </c>
      <c r="GH4227" s="81" t="s">
        <v>457</v>
      </c>
      <c r="GI4227" s="81">
        <v>2032</v>
      </c>
      <c r="GJ4227" s="81" t="s">
        <v>201</v>
      </c>
      <c r="GK4227" s="81">
        <v>247.2729921649784</v>
      </c>
      <c r="GL4227" s="81">
        <v>459.724335</v>
      </c>
      <c r="GM4227" s="81">
        <v>2032</v>
      </c>
      <c r="GN4227" s="81" t="s">
        <v>173</v>
      </c>
      <c r="GO4227" s="81">
        <v>1.1148832299820636E-2</v>
      </c>
      <c r="GP4227" s="81">
        <v>10</v>
      </c>
      <c r="GQ4227" s="81">
        <v>0</v>
      </c>
      <c r="GR4227" s="81" t="s">
        <v>448</v>
      </c>
      <c r="GS4227" s="81">
        <v>0</v>
      </c>
      <c r="GT4227" s="81">
        <v>0</v>
      </c>
      <c r="GU4227" s="81">
        <v>0</v>
      </c>
      <c r="GV4227" s="81">
        <v>0</v>
      </c>
      <c r="GW4227" s="81">
        <v>0</v>
      </c>
      <c r="GX4227" s="81">
        <v>0</v>
      </c>
      <c r="GY4227" s="81">
        <v>1.1148832299820636E-2</v>
      </c>
      <c r="GZ4227" s="81">
        <v>2.7568051219222065</v>
      </c>
    </row>
    <row r="4228" spans="98:208" x14ac:dyDescent="0.25">
      <c r="CT4228" s="81" t="s">
        <v>155</v>
      </c>
      <c r="CU4228" s="81" t="s">
        <v>480</v>
      </c>
      <c r="CV4228" s="81" t="s">
        <v>461</v>
      </c>
      <c r="CW4228" s="81">
        <v>2020</v>
      </c>
      <c r="CX4228" s="81">
        <v>0</v>
      </c>
      <c r="CY4228" s="81">
        <v>0</v>
      </c>
      <c r="CZ4228" s="81">
        <v>0</v>
      </c>
      <c r="DA4228" s="81">
        <v>0</v>
      </c>
      <c r="DB4228" s="81">
        <v>14146.130641332549</v>
      </c>
      <c r="DC4228" s="81">
        <v>222.22942162783099</v>
      </c>
      <c r="DD4228" s="81">
        <v>8585.72280924796</v>
      </c>
      <c r="DE4228" s="81">
        <v>5338.178410456755</v>
      </c>
      <c r="DF4228" s="81">
        <v>2.4775985538148206</v>
      </c>
      <c r="DG4228" s="81">
        <v>0</v>
      </c>
      <c r="DH4228" s="81">
        <v>0</v>
      </c>
      <c r="DI4228" s="81">
        <v>0</v>
      </c>
      <c r="DJ4228" s="81">
        <v>6.647271039956812E-5</v>
      </c>
      <c r="DL4228" s="81">
        <v>0</v>
      </c>
      <c r="DM4228" s="81">
        <v>1.6469269115412135E-4</v>
      </c>
      <c r="DN4228" s="81">
        <v>1.6469269115412135E-4</v>
      </c>
      <c r="DO4228" s="81">
        <v>0</v>
      </c>
      <c r="DP4228" s="81">
        <v>0</v>
      </c>
      <c r="DQ4228" s="81">
        <v>0</v>
      </c>
      <c r="DR4228" s="81">
        <v>0</v>
      </c>
      <c r="DS4228" s="81">
        <v>0</v>
      </c>
      <c r="DT4228" s="81">
        <v>0</v>
      </c>
      <c r="DU4228" s="81">
        <v>0</v>
      </c>
      <c r="DV4228" s="81">
        <v>0</v>
      </c>
      <c r="DW4228" s="81">
        <v>0</v>
      </c>
      <c r="GE4228" s="81" t="s">
        <v>449</v>
      </c>
      <c r="GF4228" s="81" t="s">
        <v>155</v>
      </c>
      <c r="GG4228" s="81" t="s">
        <v>483</v>
      </c>
      <c r="GH4228" s="81" t="s">
        <v>458</v>
      </c>
      <c r="GI4228" s="81">
        <v>2021</v>
      </c>
      <c r="GJ4228" s="81" t="s">
        <v>201</v>
      </c>
      <c r="GK4228" s="81">
        <v>222.22942162783971</v>
      </c>
      <c r="GL4228" s="81">
        <v>459.724335</v>
      </c>
      <c r="GM4228" s="81">
        <v>2021</v>
      </c>
      <c r="GN4228" s="81" t="s">
        <v>173</v>
      </c>
      <c r="GO4228" s="81">
        <v>1.1148832299820636E-2</v>
      </c>
      <c r="GP4228" s="81">
        <v>10</v>
      </c>
      <c r="GQ4228" s="81">
        <v>0</v>
      </c>
      <c r="GR4228" s="81" t="s">
        <v>448</v>
      </c>
      <c r="GS4228" s="81">
        <v>1.1148832299820636E-2</v>
      </c>
      <c r="GT4228" s="81">
        <v>2.4775985538149179</v>
      </c>
      <c r="GU4228" s="81">
        <v>1.1148832299820636E-2</v>
      </c>
      <c r="GV4228" s="81">
        <v>2.4775985538149179</v>
      </c>
      <c r="GW4228" s="81">
        <v>0</v>
      </c>
      <c r="GX4228" s="81">
        <v>0</v>
      </c>
      <c r="GY4228" s="81">
        <v>0</v>
      </c>
      <c r="GZ4228" s="81">
        <v>0</v>
      </c>
    </row>
    <row r="4229" spans="98:208" x14ac:dyDescent="0.25">
      <c r="CT4229" s="81" t="s">
        <v>155</v>
      </c>
      <c r="CU4229" s="81" t="s">
        <v>480</v>
      </c>
      <c r="CV4229" s="81" t="s">
        <v>461</v>
      </c>
      <c r="CW4229" s="81">
        <v>2021</v>
      </c>
      <c r="CX4229" s="81">
        <v>0</v>
      </c>
      <c r="CY4229" s="81">
        <v>0</v>
      </c>
      <c r="CZ4229" s="81">
        <v>0</v>
      </c>
      <c r="DA4229" s="81">
        <v>0</v>
      </c>
      <c r="DB4229" s="81">
        <v>14146.130641332549</v>
      </c>
      <c r="DC4229" s="81">
        <v>222.22942162783099</v>
      </c>
      <c r="DD4229" s="81">
        <v>8585.72280924796</v>
      </c>
      <c r="DE4229" s="81">
        <v>5338.178410456755</v>
      </c>
      <c r="DF4229" s="81">
        <v>2.4775985538148206</v>
      </c>
      <c r="DG4229" s="81">
        <v>2.4775985538148206</v>
      </c>
      <c r="DH4229" s="81">
        <v>0</v>
      </c>
      <c r="DI4229" s="81">
        <v>0</v>
      </c>
      <c r="DJ4229" s="81">
        <v>6.647271039956812E-5</v>
      </c>
      <c r="DL4229" s="81">
        <v>0</v>
      </c>
      <c r="DM4229" s="81">
        <v>1.6469269115412135E-4</v>
      </c>
      <c r="DN4229" s="81">
        <v>1.6469269115412135E-4</v>
      </c>
      <c r="DO4229" s="81">
        <v>0</v>
      </c>
      <c r="DP4229" s="81">
        <v>1.6469269115412135E-4</v>
      </c>
      <c r="DQ4229" s="81">
        <v>1.6469269115412135E-4</v>
      </c>
      <c r="DR4229" s="81">
        <v>0</v>
      </c>
      <c r="DS4229" s="81">
        <v>0</v>
      </c>
      <c r="DT4229" s="81">
        <v>0</v>
      </c>
      <c r="DU4229" s="81">
        <v>0</v>
      </c>
      <c r="DV4229" s="81">
        <v>0</v>
      </c>
      <c r="DW4229" s="81">
        <v>0</v>
      </c>
      <c r="GE4229" s="81" t="s">
        <v>449</v>
      </c>
      <c r="GF4229" s="81" t="s">
        <v>155</v>
      </c>
      <c r="GG4229" s="81" t="s">
        <v>483</v>
      </c>
      <c r="GH4229" s="81" t="s">
        <v>458</v>
      </c>
      <c r="GI4229" s="81">
        <v>2022</v>
      </c>
      <c r="GJ4229" s="81" t="s">
        <v>201</v>
      </c>
      <c r="GK4229" s="81">
        <v>222.22942162783971</v>
      </c>
      <c r="GL4229" s="81">
        <v>459.724335</v>
      </c>
      <c r="GM4229" s="81">
        <v>2022</v>
      </c>
      <c r="GN4229" s="81" t="s">
        <v>173</v>
      </c>
      <c r="GO4229" s="81">
        <v>1.1148832299820636E-2</v>
      </c>
      <c r="GP4229" s="81">
        <v>10</v>
      </c>
      <c r="GQ4229" s="81">
        <v>0</v>
      </c>
      <c r="GR4229" s="81" t="s">
        <v>448</v>
      </c>
      <c r="GS4229" s="81">
        <v>1.1148832299820636E-2</v>
      </c>
      <c r="GT4229" s="81">
        <v>2.4775985538149179</v>
      </c>
      <c r="GU4229" s="81">
        <v>1.1148832299820636E-2</v>
      </c>
      <c r="GV4229" s="81">
        <v>2.4775985538149179</v>
      </c>
      <c r="GW4229" s="81">
        <v>1.1148832299820636E-2</v>
      </c>
      <c r="GX4229" s="81">
        <v>2.4775985538149179</v>
      </c>
      <c r="GY4229" s="81">
        <v>0</v>
      </c>
      <c r="GZ4229" s="81">
        <v>0</v>
      </c>
    </row>
    <row r="4230" spans="98:208" x14ac:dyDescent="0.25">
      <c r="CT4230" s="81" t="s">
        <v>155</v>
      </c>
      <c r="CU4230" s="81" t="s">
        <v>480</v>
      </c>
      <c r="CV4230" s="81" t="s">
        <v>461</v>
      </c>
      <c r="CW4230" s="81">
        <v>2022</v>
      </c>
      <c r="CX4230" s="81">
        <v>0</v>
      </c>
      <c r="CY4230" s="81">
        <v>0</v>
      </c>
      <c r="CZ4230" s="81">
        <v>0</v>
      </c>
      <c r="DA4230" s="81">
        <v>0</v>
      </c>
      <c r="DB4230" s="81">
        <v>14146.130641332549</v>
      </c>
      <c r="DC4230" s="81">
        <v>222.22942162783099</v>
      </c>
      <c r="DD4230" s="81">
        <v>8585.72280924796</v>
      </c>
      <c r="DE4230" s="81">
        <v>5338.178410456755</v>
      </c>
      <c r="DF4230" s="81">
        <v>2.4775985538148206</v>
      </c>
      <c r="DG4230" s="81">
        <v>2.4775985538148206</v>
      </c>
      <c r="DH4230" s="81">
        <v>2.4775985538148206</v>
      </c>
      <c r="DI4230" s="81">
        <v>0</v>
      </c>
      <c r="DJ4230" s="81">
        <v>6.647271039956812E-5</v>
      </c>
      <c r="DL4230" s="81">
        <v>0</v>
      </c>
      <c r="DM4230" s="81">
        <v>1.6469269115412135E-4</v>
      </c>
      <c r="DN4230" s="81">
        <v>1.6469269115412135E-4</v>
      </c>
      <c r="DO4230" s="81">
        <v>0</v>
      </c>
      <c r="DP4230" s="81">
        <v>1.6469269115412135E-4</v>
      </c>
      <c r="DQ4230" s="81">
        <v>1.6469269115412135E-4</v>
      </c>
      <c r="DR4230" s="81">
        <v>0</v>
      </c>
      <c r="DS4230" s="81">
        <v>1.6469269115412135E-4</v>
      </c>
      <c r="DT4230" s="81">
        <v>1.6469269115412135E-4</v>
      </c>
      <c r="DU4230" s="81">
        <v>0</v>
      </c>
      <c r="DV4230" s="81">
        <v>0</v>
      </c>
      <c r="DW4230" s="81">
        <v>0</v>
      </c>
      <c r="GE4230" s="81" t="s">
        <v>449</v>
      </c>
      <c r="GF4230" s="81" t="s">
        <v>155</v>
      </c>
      <c r="GG4230" s="81" t="s">
        <v>483</v>
      </c>
      <c r="GH4230" s="81" t="s">
        <v>458</v>
      </c>
      <c r="GI4230" s="81">
        <v>2023</v>
      </c>
      <c r="GJ4230" s="81" t="s">
        <v>201</v>
      </c>
      <c r="GK4230" s="81">
        <v>233.23007680794879</v>
      </c>
      <c r="GL4230" s="81">
        <v>459.724335</v>
      </c>
      <c r="GM4230" s="81">
        <v>2023</v>
      </c>
      <c r="GN4230" s="81" t="s">
        <v>173</v>
      </c>
      <c r="GO4230" s="81">
        <v>1.1148832299820636E-2</v>
      </c>
      <c r="GP4230" s="81">
        <v>10</v>
      </c>
      <c r="GQ4230" s="81">
        <v>0</v>
      </c>
      <c r="GR4230" s="81" t="s">
        <v>448</v>
      </c>
      <c r="GS4230" s="81">
        <v>1.1148832299820636E-2</v>
      </c>
      <c r="GT4230" s="81">
        <v>2.6002430136061072</v>
      </c>
      <c r="GU4230" s="81">
        <v>1.1148832299820636E-2</v>
      </c>
      <c r="GV4230" s="81">
        <v>2.6002430136061072</v>
      </c>
      <c r="GW4230" s="81">
        <v>1.1148832299820636E-2</v>
      </c>
      <c r="GX4230" s="81">
        <v>2.6002430136061072</v>
      </c>
      <c r="GY4230" s="81">
        <v>1.1148832299820636E-2</v>
      </c>
      <c r="GZ4230" s="81">
        <v>2.6002430136061072</v>
      </c>
    </row>
    <row r="4231" spans="98:208" x14ac:dyDescent="0.25">
      <c r="CT4231" s="81" t="s">
        <v>155</v>
      </c>
      <c r="CU4231" s="81" t="s">
        <v>480</v>
      </c>
      <c r="CV4231" s="81" t="s">
        <v>461</v>
      </c>
      <c r="CW4231" s="81">
        <v>2023</v>
      </c>
      <c r="CX4231" s="81">
        <v>0</v>
      </c>
      <c r="CY4231" s="81">
        <v>0</v>
      </c>
      <c r="CZ4231" s="81">
        <v>0</v>
      </c>
      <c r="DA4231" s="81">
        <v>0</v>
      </c>
      <c r="DB4231" s="81">
        <v>14664.63755643665</v>
      </c>
      <c r="DC4231" s="81">
        <v>233.23007680793961</v>
      </c>
      <c r="DD4231" s="81">
        <v>8896.5159934286112</v>
      </c>
      <c r="DE4231" s="81">
        <v>5534.8914862001029</v>
      </c>
      <c r="DF4231" s="81">
        <v>2.6002430136060051</v>
      </c>
      <c r="DG4231" s="81">
        <v>2.6002430136060051</v>
      </c>
      <c r="DH4231" s="81">
        <v>2.6002430136060051</v>
      </c>
      <c r="DI4231" s="81">
        <v>2.6002430136060051</v>
      </c>
      <c r="DJ4231" s="81">
        <v>6.647271039956812E-5</v>
      </c>
      <c r="DL4231" s="81">
        <v>0</v>
      </c>
      <c r="DM4231" s="81">
        <v>1.7284520081193224E-4</v>
      </c>
      <c r="DN4231" s="81">
        <v>1.7284520081193224E-4</v>
      </c>
      <c r="DO4231" s="81">
        <v>0</v>
      </c>
      <c r="DP4231" s="81">
        <v>1.7284520081193224E-4</v>
      </c>
      <c r="DQ4231" s="81">
        <v>1.7284520081193224E-4</v>
      </c>
      <c r="DR4231" s="81">
        <v>0</v>
      </c>
      <c r="DS4231" s="81">
        <v>1.7284520081193224E-4</v>
      </c>
      <c r="DT4231" s="81">
        <v>1.7284520081193224E-4</v>
      </c>
      <c r="DU4231" s="81">
        <v>0</v>
      </c>
      <c r="DV4231" s="81">
        <v>1.7284520081193224E-4</v>
      </c>
      <c r="DW4231" s="81">
        <v>1.7284520081193224E-4</v>
      </c>
      <c r="GE4231" s="81" t="s">
        <v>449</v>
      </c>
      <c r="GF4231" s="81" t="s">
        <v>155</v>
      </c>
      <c r="GG4231" s="81" t="s">
        <v>483</v>
      </c>
      <c r="GH4231" s="81" t="s">
        <v>458</v>
      </c>
      <c r="GI4231" s="81">
        <v>2024</v>
      </c>
      <c r="GJ4231" s="81" t="s">
        <v>201</v>
      </c>
      <c r="GK4231" s="81">
        <v>233.23007680794879</v>
      </c>
      <c r="GL4231" s="81">
        <v>459.724335</v>
      </c>
      <c r="GM4231" s="81">
        <v>2024</v>
      </c>
      <c r="GN4231" s="81" t="s">
        <v>173</v>
      </c>
      <c r="GO4231" s="81">
        <v>1.1148832299820636E-2</v>
      </c>
      <c r="GP4231" s="81">
        <v>10</v>
      </c>
      <c r="GQ4231" s="81">
        <v>0</v>
      </c>
      <c r="GR4231" s="81" t="s">
        <v>448</v>
      </c>
      <c r="GS4231" s="81">
        <v>1.1148832299820636E-2</v>
      </c>
      <c r="GT4231" s="81">
        <v>2.6002430136061072</v>
      </c>
      <c r="GU4231" s="81">
        <v>1.1148832299820636E-2</v>
      </c>
      <c r="GV4231" s="81">
        <v>2.6002430136061072</v>
      </c>
      <c r="GW4231" s="81">
        <v>1.1148832299820636E-2</v>
      </c>
      <c r="GX4231" s="81">
        <v>2.6002430136061072</v>
      </c>
      <c r="GY4231" s="81">
        <v>1.1148832299820636E-2</v>
      </c>
      <c r="GZ4231" s="81">
        <v>2.6002430136061072</v>
      </c>
    </row>
    <row r="4232" spans="98:208" x14ac:dyDescent="0.25">
      <c r="CT4232" s="81" t="s">
        <v>155</v>
      </c>
      <c r="CU4232" s="81" t="s">
        <v>480</v>
      </c>
      <c r="CV4232" s="81" t="s">
        <v>461</v>
      </c>
      <c r="CW4232" s="81">
        <v>2024</v>
      </c>
      <c r="CX4232" s="81">
        <v>0</v>
      </c>
      <c r="CY4232" s="81">
        <v>0</v>
      </c>
      <c r="CZ4232" s="81">
        <v>0</v>
      </c>
      <c r="DA4232" s="81">
        <v>0</v>
      </c>
      <c r="DB4232" s="81">
        <v>14664.63755643665</v>
      </c>
      <c r="DC4232" s="81">
        <v>233.23007680793961</v>
      </c>
      <c r="DD4232" s="81">
        <v>8896.5159934286112</v>
      </c>
      <c r="DE4232" s="81">
        <v>5534.8914862001029</v>
      </c>
      <c r="DF4232" s="81">
        <v>2.6002430136060051</v>
      </c>
      <c r="DG4232" s="81">
        <v>2.6002430136060051</v>
      </c>
      <c r="DH4232" s="81">
        <v>2.6002430136060051</v>
      </c>
      <c r="DI4232" s="81">
        <v>2.6002430136060051</v>
      </c>
      <c r="DJ4232" s="81">
        <v>6.647271039956812E-5</v>
      </c>
      <c r="DL4232" s="81">
        <v>0</v>
      </c>
      <c r="DM4232" s="81">
        <v>1.7284520081193224E-4</v>
      </c>
      <c r="DN4232" s="81">
        <v>1.7284520081193224E-4</v>
      </c>
      <c r="DO4232" s="81">
        <v>0</v>
      </c>
      <c r="DP4232" s="81">
        <v>1.7284520081193224E-4</v>
      </c>
      <c r="DQ4232" s="81">
        <v>1.7284520081193224E-4</v>
      </c>
      <c r="DR4232" s="81">
        <v>0</v>
      </c>
      <c r="DS4232" s="81">
        <v>1.7284520081193224E-4</v>
      </c>
      <c r="DT4232" s="81">
        <v>1.7284520081193224E-4</v>
      </c>
      <c r="DU4232" s="81">
        <v>0</v>
      </c>
      <c r="DV4232" s="81">
        <v>1.7284520081193224E-4</v>
      </c>
      <c r="DW4232" s="81">
        <v>1.7284520081193224E-4</v>
      </c>
      <c r="GE4232" s="81" t="s">
        <v>449</v>
      </c>
      <c r="GF4232" s="81" t="s">
        <v>155</v>
      </c>
      <c r="GG4232" s="81" t="s">
        <v>483</v>
      </c>
      <c r="GH4232" s="81" t="s">
        <v>458</v>
      </c>
      <c r="GI4232" s="81">
        <v>2025</v>
      </c>
      <c r="GJ4232" s="81" t="s">
        <v>201</v>
      </c>
      <c r="GK4232" s="81">
        <v>233.23007680794879</v>
      </c>
      <c r="GL4232" s="81">
        <v>459.724335</v>
      </c>
      <c r="GM4232" s="81">
        <v>2025</v>
      </c>
      <c r="GN4232" s="81" t="s">
        <v>173</v>
      </c>
      <c r="GO4232" s="81">
        <v>1.1148832299820636E-2</v>
      </c>
      <c r="GP4232" s="81">
        <v>10</v>
      </c>
      <c r="GQ4232" s="81">
        <v>0</v>
      </c>
      <c r="GR4232" s="81" t="s">
        <v>448</v>
      </c>
      <c r="GS4232" s="81">
        <v>1.1148832299820636E-2</v>
      </c>
      <c r="GT4232" s="81">
        <v>2.6002430136061072</v>
      </c>
      <c r="GU4232" s="81">
        <v>1.1148832299820636E-2</v>
      </c>
      <c r="GV4232" s="81">
        <v>2.6002430136061072</v>
      </c>
      <c r="GW4232" s="81">
        <v>1.1148832299820636E-2</v>
      </c>
      <c r="GX4232" s="81">
        <v>2.6002430136061072</v>
      </c>
      <c r="GY4232" s="81">
        <v>1.1148832299820636E-2</v>
      </c>
      <c r="GZ4232" s="81">
        <v>2.6002430136061072</v>
      </c>
    </row>
    <row r="4233" spans="98:208" x14ac:dyDescent="0.25">
      <c r="CT4233" s="81" t="s">
        <v>155</v>
      </c>
      <c r="CU4233" s="81" t="s">
        <v>480</v>
      </c>
      <c r="CV4233" s="81" t="s">
        <v>461</v>
      </c>
      <c r="CW4233" s="81">
        <v>2025</v>
      </c>
      <c r="CX4233" s="81">
        <v>0</v>
      </c>
      <c r="CY4233" s="81">
        <v>0</v>
      </c>
      <c r="CZ4233" s="81">
        <v>0</v>
      </c>
      <c r="DA4233" s="81">
        <v>0</v>
      </c>
      <c r="DB4233" s="81">
        <v>14664.63755643665</v>
      </c>
      <c r="DC4233" s="81">
        <v>233.23007680793961</v>
      </c>
      <c r="DD4233" s="81">
        <v>8896.5159934286112</v>
      </c>
      <c r="DE4233" s="81">
        <v>5534.8914862001029</v>
      </c>
      <c r="DF4233" s="81">
        <v>2.6002430136060051</v>
      </c>
      <c r="DG4233" s="81">
        <v>2.6002430136060051</v>
      </c>
      <c r="DH4233" s="81">
        <v>2.6002430136060051</v>
      </c>
      <c r="DI4233" s="81">
        <v>2.6002430136060051</v>
      </c>
      <c r="DJ4233" s="81">
        <v>6.647271039956812E-5</v>
      </c>
      <c r="DL4233" s="81">
        <v>0</v>
      </c>
      <c r="DM4233" s="81">
        <v>1.7284520081193224E-4</v>
      </c>
      <c r="DN4233" s="81">
        <v>1.7284520081193224E-4</v>
      </c>
      <c r="DO4233" s="81">
        <v>0</v>
      </c>
      <c r="DP4233" s="81">
        <v>1.7284520081193224E-4</v>
      </c>
      <c r="DQ4233" s="81">
        <v>1.7284520081193224E-4</v>
      </c>
      <c r="DR4233" s="81">
        <v>0</v>
      </c>
      <c r="DS4233" s="81">
        <v>1.7284520081193224E-4</v>
      </c>
      <c r="DT4233" s="81">
        <v>1.7284520081193224E-4</v>
      </c>
      <c r="DU4233" s="81">
        <v>0</v>
      </c>
      <c r="DV4233" s="81">
        <v>1.7284520081193224E-4</v>
      </c>
      <c r="DW4233" s="81">
        <v>1.7284520081193224E-4</v>
      </c>
      <c r="GE4233" s="81" t="s">
        <v>449</v>
      </c>
      <c r="GF4233" s="81" t="s">
        <v>155</v>
      </c>
      <c r="GG4233" s="81" t="s">
        <v>483</v>
      </c>
      <c r="GH4233" s="81" t="s">
        <v>458</v>
      </c>
      <c r="GI4233" s="81">
        <v>2026</v>
      </c>
      <c r="GJ4233" s="81" t="s">
        <v>201</v>
      </c>
      <c r="GK4233" s="81">
        <v>233.23007680794879</v>
      </c>
      <c r="GL4233" s="81">
        <v>459.724335</v>
      </c>
      <c r="GM4233" s="81">
        <v>2026</v>
      </c>
      <c r="GN4233" s="81" t="s">
        <v>173</v>
      </c>
      <c r="GO4233" s="81">
        <v>1.1148832299820636E-2</v>
      </c>
      <c r="GP4233" s="81">
        <v>10</v>
      </c>
      <c r="GQ4233" s="81">
        <v>0</v>
      </c>
      <c r="GR4233" s="81" t="s">
        <v>448</v>
      </c>
      <c r="GS4233" s="81">
        <v>1.1148832299820636E-2</v>
      </c>
      <c r="GT4233" s="81">
        <v>2.6002430136061072</v>
      </c>
      <c r="GU4233" s="81">
        <v>1.1148832299820636E-2</v>
      </c>
      <c r="GV4233" s="81">
        <v>2.6002430136061072</v>
      </c>
      <c r="GW4233" s="81">
        <v>1.1148832299820636E-2</v>
      </c>
      <c r="GX4233" s="81">
        <v>2.6002430136061072</v>
      </c>
      <c r="GY4233" s="81">
        <v>1.1148832299820636E-2</v>
      </c>
      <c r="GZ4233" s="81">
        <v>2.6002430136061072</v>
      </c>
    </row>
    <row r="4234" spans="98:208" x14ac:dyDescent="0.25">
      <c r="CT4234" s="81" t="s">
        <v>155</v>
      </c>
      <c r="CU4234" s="81" t="s">
        <v>480</v>
      </c>
      <c r="CV4234" s="81" t="s">
        <v>461</v>
      </c>
      <c r="CW4234" s="81">
        <v>2026</v>
      </c>
      <c r="CX4234" s="81">
        <v>0</v>
      </c>
      <c r="CY4234" s="81">
        <v>0</v>
      </c>
      <c r="CZ4234" s="81">
        <v>0</v>
      </c>
      <c r="DA4234" s="81">
        <v>0</v>
      </c>
      <c r="DB4234" s="81">
        <v>14664.63755643665</v>
      </c>
      <c r="DC4234" s="81">
        <v>233.23007680793961</v>
      </c>
      <c r="DD4234" s="81">
        <v>8896.5159934286112</v>
      </c>
      <c r="DE4234" s="81">
        <v>5534.8914862001029</v>
      </c>
      <c r="DF4234" s="81">
        <v>2.6002430136060051</v>
      </c>
      <c r="DG4234" s="81">
        <v>2.6002430136060051</v>
      </c>
      <c r="DH4234" s="81">
        <v>2.6002430136060051</v>
      </c>
      <c r="DI4234" s="81">
        <v>2.6002430136060051</v>
      </c>
      <c r="DJ4234" s="81">
        <v>6.647271039956812E-5</v>
      </c>
      <c r="DL4234" s="81">
        <v>0</v>
      </c>
      <c r="DM4234" s="81">
        <v>1.7284520081193224E-4</v>
      </c>
      <c r="DN4234" s="81">
        <v>1.7284520081193224E-4</v>
      </c>
      <c r="DO4234" s="81">
        <v>0</v>
      </c>
      <c r="DP4234" s="81">
        <v>1.7284520081193224E-4</v>
      </c>
      <c r="DQ4234" s="81">
        <v>1.7284520081193224E-4</v>
      </c>
      <c r="DR4234" s="81">
        <v>0</v>
      </c>
      <c r="DS4234" s="81">
        <v>1.7284520081193224E-4</v>
      </c>
      <c r="DT4234" s="81">
        <v>1.7284520081193224E-4</v>
      </c>
      <c r="DU4234" s="81">
        <v>0</v>
      </c>
      <c r="DV4234" s="81">
        <v>1.7284520081193224E-4</v>
      </c>
      <c r="DW4234" s="81">
        <v>1.7284520081193224E-4</v>
      </c>
      <c r="GE4234" s="81" t="s">
        <v>449</v>
      </c>
      <c r="GF4234" s="81" t="s">
        <v>155</v>
      </c>
      <c r="GG4234" s="81" t="s">
        <v>483</v>
      </c>
      <c r="GH4234" s="81" t="s">
        <v>458</v>
      </c>
      <c r="GI4234" s="81">
        <v>2027</v>
      </c>
      <c r="GJ4234" s="81" t="s">
        <v>201</v>
      </c>
      <c r="GK4234" s="81">
        <v>233.23007680794879</v>
      </c>
      <c r="GL4234" s="81">
        <v>459.724335</v>
      </c>
      <c r="GM4234" s="81">
        <v>2027</v>
      </c>
      <c r="GN4234" s="81" t="s">
        <v>173</v>
      </c>
      <c r="GO4234" s="81">
        <v>1.1148832299820636E-2</v>
      </c>
      <c r="GP4234" s="81">
        <v>10</v>
      </c>
      <c r="GQ4234" s="81">
        <v>0</v>
      </c>
      <c r="GR4234" s="81" t="s">
        <v>448</v>
      </c>
      <c r="GS4234" s="81">
        <v>1.1148832299820636E-2</v>
      </c>
      <c r="GT4234" s="81">
        <v>2.6002430136061072</v>
      </c>
      <c r="GU4234" s="81">
        <v>1.1148832299820636E-2</v>
      </c>
      <c r="GV4234" s="81">
        <v>2.6002430136061072</v>
      </c>
      <c r="GW4234" s="81">
        <v>1.1148832299820636E-2</v>
      </c>
      <c r="GX4234" s="81">
        <v>2.6002430136061072</v>
      </c>
      <c r="GY4234" s="81">
        <v>1.1148832299820636E-2</v>
      </c>
      <c r="GZ4234" s="81">
        <v>2.6002430136061072</v>
      </c>
    </row>
    <row r="4235" spans="98:208" x14ac:dyDescent="0.25">
      <c r="CT4235" s="81" t="s">
        <v>155</v>
      </c>
      <c r="CU4235" s="81" t="s">
        <v>480</v>
      </c>
      <c r="CV4235" s="81" t="s">
        <v>461</v>
      </c>
      <c r="CW4235" s="81">
        <v>2027</v>
      </c>
      <c r="CX4235" s="81">
        <v>0</v>
      </c>
      <c r="CY4235" s="81">
        <v>0</v>
      </c>
      <c r="CZ4235" s="81">
        <v>0</v>
      </c>
      <c r="DA4235" s="81">
        <v>0</v>
      </c>
      <c r="DB4235" s="81">
        <v>14664.63755643665</v>
      </c>
      <c r="DC4235" s="81">
        <v>233.23007680793961</v>
      </c>
      <c r="DD4235" s="81">
        <v>8896.5159934286112</v>
      </c>
      <c r="DE4235" s="81">
        <v>5534.8914862001029</v>
      </c>
      <c r="DF4235" s="81">
        <v>2.6002430136060051</v>
      </c>
      <c r="DG4235" s="81">
        <v>2.6002430136060051</v>
      </c>
      <c r="DH4235" s="81">
        <v>2.6002430136060051</v>
      </c>
      <c r="DI4235" s="81">
        <v>2.6002430136060051</v>
      </c>
      <c r="DJ4235" s="81">
        <v>6.647271039956812E-5</v>
      </c>
      <c r="DL4235" s="81">
        <v>0</v>
      </c>
      <c r="DM4235" s="81">
        <v>1.7284520081193224E-4</v>
      </c>
      <c r="DN4235" s="81">
        <v>1.7284520081193224E-4</v>
      </c>
      <c r="DO4235" s="81">
        <v>0</v>
      </c>
      <c r="DP4235" s="81">
        <v>1.7284520081193224E-4</v>
      </c>
      <c r="DQ4235" s="81">
        <v>1.7284520081193224E-4</v>
      </c>
      <c r="DR4235" s="81">
        <v>0</v>
      </c>
      <c r="DS4235" s="81">
        <v>1.7284520081193224E-4</v>
      </c>
      <c r="DT4235" s="81">
        <v>1.7284520081193224E-4</v>
      </c>
      <c r="DU4235" s="81">
        <v>0</v>
      </c>
      <c r="DV4235" s="81">
        <v>1.7284520081193224E-4</v>
      </c>
      <c r="DW4235" s="81">
        <v>1.7284520081193224E-4</v>
      </c>
      <c r="GE4235" s="81" t="s">
        <v>449</v>
      </c>
      <c r="GF4235" s="81" t="s">
        <v>155</v>
      </c>
      <c r="GG4235" s="81" t="s">
        <v>483</v>
      </c>
      <c r="GH4235" s="81" t="s">
        <v>458</v>
      </c>
      <c r="GI4235" s="81">
        <v>2028</v>
      </c>
      <c r="GJ4235" s="81" t="s">
        <v>201</v>
      </c>
      <c r="GK4235" s="81">
        <v>247.27299216495729</v>
      </c>
      <c r="GL4235" s="81">
        <v>459.724335</v>
      </c>
      <c r="GM4235" s="81">
        <v>2028</v>
      </c>
      <c r="GN4235" s="81" t="s">
        <v>173</v>
      </c>
      <c r="GO4235" s="81">
        <v>1.1148832299820636E-2</v>
      </c>
      <c r="GP4235" s="81">
        <v>10</v>
      </c>
      <c r="GQ4235" s="81">
        <v>0</v>
      </c>
      <c r="GR4235" s="81" t="s">
        <v>448</v>
      </c>
      <c r="GS4235" s="81">
        <v>1.1148832299820636E-2</v>
      </c>
      <c r="GT4235" s="81">
        <v>2.7568051219219707</v>
      </c>
      <c r="GU4235" s="81">
        <v>1.1148832299820636E-2</v>
      </c>
      <c r="GV4235" s="81">
        <v>2.7568051219219707</v>
      </c>
      <c r="GW4235" s="81">
        <v>1.1148832299820636E-2</v>
      </c>
      <c r="GX4235" s="81">
        <v>2.7568051219219707</v>
      </c>
      <c r="GY4235" s="81">
        <v>1.1148832299820636E-2</v>
      </c>
      <c r="GZ4235" s="81">
        <v>2.7568051219219707</v>
      </c>
    </row>
    <row r="4236" spans="98:208" x14ac:dyDescent="0.25">
      <c r="CT4236" s="81" t="s">
        <v>155</v>
      </c>
      <c r="CU4236" s="81" t="s">
        <v>480</v>
      </c>
      <c r="CV4236" s="81" t="s">
        <v>461</v>
      </c>
      <c r="CW4236" s="81">
        <v>2028</v>
      </c>
      <c r="CX4236" s="81">
        <v>0</v>
      </c>
      <c r="CY4236" s="81">
        <v>0</v>
      </c>
      <c r="CZ4236" s="81">
        <v>0</v>
      </c>
      <c r="DA4236" s="81">
        <v>0</v>
      </c>
      <c r="DB4236" s="81">
        <v>15317.990942816001</v>
      </c>
      <c r="DC4236" s="81">
        <v>247.27299216494751</v>
      </c>
      <c r="DD4236" s="81">
        <v>9287.6490955445115</v>
      </c>
      <c r="DE4236" s="81">
        <v>5783.0688551065359</v>
      </c>
      <c r="DF4236" s="81">
        <v>2.7568051219218619</v>
      </c>
      <c r="DG4236" s="81">
        <v>2.7568051219218619</v>
      </c>
      <c r="DH4236" s="81">
        <v>2.7568051219218619</v>
      </c>
      <c r="DI4236" s="81">
        <v>2.7568051219218619</v>
      </c>
      <c r="DJ4236" s="81">
        <v>6.647271039956812E-5</v>
      </c>
      <c r="DL4236" s="81">
        <v>0</v>
      </c>
      <c r="DM4236" s="81">
        <v>1.83252308497558E-4</v>
      </c>
      <c r="DN4236" s="81">
        <v>1.83252308497558E-4</v>
      </c>
      <c r="DO4236" s="81">
        <v>0</v>
      </c>
      <c r="DP4236" s="81">
        <v>1.83252308497558E-4</v>
      </c>
      <c r="DQ4236" s="81">
        <v>1.83252308497558E-4</v>
      </c>
      <c r="DR4236" s="81">
        <v>0</v>
      </c>
      <c r="DS4236" s="81">
        <v>1.83252308497558E-4</v>
      </c>
      <c r="DT4236" s="81">
        <v>1.83252308497558E-4</v>
      </c>
      <c r="DU4236" s="81">
        <v>0</v>
      </c>
      <c r="DV4236" s="81">
        <v>1.83252308497558E-4</v>
      </c>
      <c r="DW4236" s="81">
        <v>1.83252308497558E-4</v>
      </c>
      <c r="GE4236" s="81" t="s">
        <v>449</v>
      </c>
      <c r="GF4236" s="81" t="s">
        <v>155</v>
      </c>
      <c r="GG4236" s="81" t="s">
        <v>483</v>
      </c>
      <c r="GH4236" s="81" t="s">
        <v>458</v>
      </c>
      <c r="GI4236" s="81">
        <v>2029</v>
      </c>
      <c r="GJ4236" s="81" t="s">
        <v>201</v>
      </c>
      <c r="GK4236" s="81">
        <v>247.27299216495729</v>
      </c>
      <c r="GL4236" s="81">
        <v>459.724335</v>
      </c>
      <c r="GM4236" s="81">
        <v>2029</v>
      </c>
      <c r="GN4236" s="81" t="s">
        <v>173</v>
      </c>
      <c r="GO4236" s="81">
        <v>1.1148832299820636E-2</v>
      </c>
      <c r="GP4236" s="81">
        <v>10</v>
      </c>
      <c r="GQ4236" s="81">
        <v>0</v>
      </c>
      <c r="GR4236" s="81" t="s">
        <v>448</v>
      </c>
      <c r="GS4236" s="81">
        <v>1.1148832299820636E-2</v>
      </c>
      <c r="GT4236" s="81">
        <v>2.7568051219219707</v>
      </c>
      <c r="GU4236" s="81">
        <v>1.1148832299820636E-2</v>
      </c>
      <c r="GV4236" s="81">
        <v>2.7568051219219707</v>
      </c>
      <c r="GW4236" s="81">
        <v>1.1148832299820636E-2</v>
      </c>
      <c r="GX4236" s="81">
        <v>2.7568051219219707</v>
      </c>
      <c r="GY4236" s="81">
        <v>1.1148832299820636E-2</v>
      </c>
      <c r="GZ4236" s="81">
        <v>2.7568051219219707</v>
      </c>
    </row>
    <row r="4237" spans="98:208" x14ac:dyDescent="0.25">
      <c r="CT4237" s="81" t="s">
        <v>155</v>
      </c>
      <c r="CU4237" s="81" t="s">
        <v>480</v>
      </c>
      <c r="CV4237" s="81" t="s">
        <v>461</v>
      </c>
      <c r="CW4237" s="81">
        <v>2029</v>
      </c>
      <c r="CX4237" s="81">
        <v>0</v>
      </c>
      <c r="CY4237" s="81">
        <v>0</v>
      </c>
      <c r="CZ4237" s="81">
        <v>0</v>
      </c>
      <c r="DA4237" s="81">
        <v>0</v>
      </c>
      <c r="DB4237" s="81">
        <v>15317.990942816001</v>
      </c>
      <c r="DC4237" s="81">
        <v>247.27299216494751</v>
      </c>
      <c r="DD4237" s="81">
        <v>9287.6490955445115</v>
      </c>
      <c r="DE4237" s="81">
        <v>5783.0688551065359</v>
      </c>
      <c r="DF4237" s="81">
        <v>2.7568051219218619</v>
      </c>
      <c r="DG4237" s="81">
        <v>2.7568051219218619</v>
      </c>
      <c r="DH4237" s="81">
        <v>2.7568051219218619</v>
      </c>
      <c r="DI4237" s="81">
        <v>2.7568051219218619</v>
      </c>
      <c r="DJ4237" s="81">
        <v>6.647271039956812E-5</v>
      </c>
      <c r="DL4237" s="81">
        <v>0</v>
      </c>
      <c r="DM4237" s="81">
        <v>1.83252308497558E-4</v>
      </c>
      <c r="DN4237" s="81">
        <v>1.83252308497558E-4</v>
      </c>
      <c r="DO4237" s="81">
        <v>0</v>
      </c>
      <c r="DP4237" s="81">
        <v>1.83252308497558E-4</v>
      </c>
      <c r="DQ4237" s="81">
        <v>1.83252308497558E-4</v>
      </c>
      <c r="DR4237" s="81">
        <v>0</v>
      </c>
      <c r="DS4237" s="81">
        <v>1.83252308497558E-4</v>
      </c>
      <c r="DT4237" s="81">
        <v>1.83252308497558E-4</v>
      </c>
      <c r="DU4237" s="81">
        <v>0</v>
      </c>
      <c r="DV4237" s="81">
        <v>1.83252308497558E-4</v>
      </c>
      <c r="DW4237" s="81">
        <v>1.83252308497558E-4</v>
      </c>
      <c r="GE4237" s="81" t="s">
        <v>449</v>
      </c>
      <c r="GF4237" s="81" t="s">
        <v>155</v>
      </c>
      <c r="GG4237" s="81" t="s">
        <v>483</v>
      </c>
      <c r="GH4237" s="81" t="s">
        <v>458</v>
      </c>
      <c r="GI4237" s="81">
        <v>2030</v>
      </c>
      <c r="GJ4237" s="81" t="s">
        <v>201</v>
      </c>
      <c r="GK4237" s="81">
        <v>247.27299216495729</v>
      </c>
      <c r="GL4237" s="81">
        <v>459.724335</v>
      </c>
      <c r="GM4237" s="81">
        <v>2030</v>
      </c>
      <c r="GN4237" s="81" t="s">
        <v>173</v>
      </c>
      <c r="GO4237" s="81">
        <v>1.1148832299820636E-2</v>
      </c>
      <c r="GP4237" s="81">
        <v>10</v>
      </c>
      <c r="GQ4237" s="81">
        <v>0</v>
      </c>
      <c r="GR4237" s="81" t="s">
        <v>448</v>
      </c>
      <c r="GS4237" s="81">
        <v>0</v>
      </c>
      <c r="GT4237" s="81">
        <v>0</v>
      </c>
      <c r="GU4237" s="81">
        <v>1.1148832299820636E-2</v>
      </c>
      <c r="GV4237" s="81">
        <v>2.7568051219219707</v>
      </c>
      <c r="GW4237" s="81">
        <v>1.1148832299820636E-2</v>
      </c>
      <c r="GX4237" s="81">
        <v>2.7568051219219707</v>
      </c>
      <c r="GY4237" s="81">
        <v>1.1148832299820636E-2</v>
      </c>
      <c r="GZ4237" s="81">
        <v>2.7568051219219707</v>
      </c>
    </row>
    <row r="4238" spans="98:208" x14ac:dyDescent="0.25">
      <c r="CT4238" s="81" t="s">
        <v>155</v>
      </c>
      <c r="CU4238" s="81" t="s">
        <v>480</v>
      </c>
      <c r="CV4238" s="81" t="s">
        <v>461</v>
      </c>
      <c r="CW4238" s="81">
        <v>2030</v>
      </c>
      <c r="CX4238" s="81">
        <v>0</v>
      </c>
      <c r="CY4238" s="81">
        <v>0</v>
      </c>
      <c r="CZ4238" s="81">
        <v>0</v>
      </c>
      <c r="DA4238" s="81">
        <v>0</v>
      </c>
      <c r="DB4238" s="81">
        <v>15317.990942816001</v>
      </c>
      <c r="DC4238" s="81">
        <v>247.27299216494751</v>
      </c>
      <c r="DD4238" s="81">
        <v>9287.6490955445115</v>
      </c>
      <c r="DE4238" s="81">
        <v>5783.0688551065359</v>
      </c>
      <c r="DF4238" s="81">
        <v>0</v>
      </c>
      <c r="DG4238" s="81">
        <v>2.7568051219218619</v>
      </c>
      <c r="DH4238" s="81">
        <v>2.7568051219218619</v>
      </c>
      <c r="DI4238" s="81">
        <v>2.7568051219218619</v>
      </c>
      <c r="DJ4238" s="81">
        <v>6.647271039956812E-5</v>
      </c>
      <c r="DL4238" s="81">
        <v>0</v>
      </c>
      <c r="DM4238" s="81">
        <v>0</v>
      </c>
      <c r="DN4238" s="81">
        <v>0</v>
      </c>
      <c r="DO4238" s="81">
        <v>0</v>
      </c>
      <c r="DP4238" s="81">
        <v>1.83252308497558E-4</v>
      </c>
      <c r="DQ4238" s="81">
        <v>1.83252308497558E-4</v>
      </c>
      <c r="DR4238" s="81">
        <v>0</v>
      </c>
      <c r="DS4238" s="81">
        <v>1.83252308497558E-4</v>
      </c>
      <c r="DT4238" s="81">
        <v>1.83252308497558E-4</v>
      </c>
      <c r="DU4238" s="81">
        <v>0</v>
      </c>
      <c r="DV4238" s="81">
        <v>1.83252308497558E-4</v>
      </c>
      <c r="DW4238" s="81">
        <v>1.83252308497558E-4</v>
      </c>
      <c r="GE4238" s="81" t="s">
        <v>449</v>
      </c>
      <c r="GF4238" s="81" t="s">
        <v>155</v>
      </c>
      <c r="GG4238" s="81" t="s">
        <v>483</v>
      </c>
      <c r="GH4238" s="81" t="s">
        <v>458</v>
      </c>
      <c r="GI4238" s="81">
        <v>2031</v>
      </c>
      <c r="GJ4238" s="81" t="s">
        <v>201</v>
      </c>
      <c r="GK4238" s="81">
        <v>247.27299216495729</v>
      </c>
      <c r="GL4238" s="81">
        <v>459.724335</v>
      </c>
      <c r="GM4238" s="81">
        <v>2031</v>
      </c>
      <c r="GN4238" s="81" t="s">
        <v>173</v>
      </c>
      <c r="GO4238" s="81">
        <v>1.1148832299820636E-2</v>
      </c>
      <c r="GP4238" s="81">
        <v>10</v>
      </c>
      <c r="GQ4238" s="81">
        <v>0</v>
      </c>
      <c r="GR4238" s="81" t="s">
        <v>448</v>
      </c>
      <c r="GS4238" s="81">
        <v>0</v>
      </c>
      <c r="GT4238" s="81">
        <v>0</v>
      </c>
      <c r="GU4238" s="81">
        <v>0</v>
      </c>
      <c r="GV4238" s="81">
        <v>0</v>
      </c>
      <c r="GW4238" s="81">
        <v>1.1148832299820636E-2</v>
      </c>
      <c r="GX4238" s="81">
        <v>2.7568051219219707</v>
      </c>
      <c r="GY4238" s="81">
        <v>1.1148832299820636E-2</v>
      </c>
      <c r="GZ4238" s="81">
        <v>2.7568051219219707</v>
      </c>
    </row>
    <row r="4239" spans="98:208" x14ac:dyDescent="0.25">
      <c r="CT4239" s="81" t="s">
        <v>155</v>
      </c>
      <c r="CU4239" s="81" t="s">
        <v>480</v>
      </c>
      <c r="CV4239" s="81" t="s">
        <v>461</v>
      </c>
      <c r="CW4239" s="81">
        <v>2031</v>
      </c>
      <c r="CX4239" s="81">
        <v>0</v>
      </c>
      <c r="CY4239" s="81">
        <v>0</v>
      </c>
      <c r="CZ4239" s="81">
        <v>0</v>
      </c>
      <c r="DA4239" s="81">
        <v>0</v>
      </c>
      <c r="DB4239" s="81">
        <v>15317.990942816001</v>
      </c>
      <c r="DC4239" s="81">
        <v>247.27299216494751</v>
      </c>
      <c r="DD4239" s="81">
        <v>9287.6490955445115</v>
      </c>
      <c r="DE4239" s="81">
        <v>5783.0688551065359</v>
      </c>
      <c r="DF4239" s="81">
        <v>0</v>
      </c>
      <c r="DG4239" s="81">
        <v>0</v>
      </c>
      <c r="DH4239" s="81">
        <v>2.7568051219218619</v>
      </c>
      <c r="DI4239" s="81">
        <v>2.7568051219218619</v>
      </c>
      <c r="DJ4239" s="81">
        <v>6.647271039956812E-5</v>
      </c>
      <c r="DL4239" s="81">
        <v>0</v>
      </c>
      <c r="DM4239" s="81">
        <v>0</v>
      </c>
      <c r="DN4239" s="81">
        <v>0</v>
      </c>
      <c r="DO4239" s="81">
        <v>0</v>
      </c>
      <c r="DP4239" s="81">
        <v>0</v>
      </c>
      <c r="DQ4239" s="81">
        <v>0</v>
      </c>
      <c r="DR4239" s="81">
        <v>0</v>
      </c>
      <c r="DS4239" s="81">
        <v>1.83252308497558E-4</v>
      </c>
      <c r="DT4239" s="81">
        <v>1.83252308497558E-4</v>
      </c>
      <c r="DU4239" s="81">
        <v>0</v>
      </c>
      <c r="DV4239" s="81">
        <v>1.83252308497558E-4</v>
      </c>
      <c r="DW4239" s="81">
        <v>1.83252308497558E-4</v>
      </c>
      <c r="GE4239" s="81" t="s">
        <v>449</v>
      </c>
      <c r="GF4239" s="81" t="s">
        <v>155</v>
      </c>
      <c r="GG4239" s="81" t="s">
        <v>483</v>
      </c>
      <c r="GH4239" s="81" t="s">
        <v>458</v>
      </c>
      <c r="GI4239" s="81">
        <v>2032</v>
      </c>
      <c r="GJ4239" s="81" t="s">
        <v>201</v>
      </c>
      <c r="GK4239" s="81">
        <v>247.27299216495729</v>
      </c>
      <c r="GL4239" s="81">
        <v>459.724335</v>
      </c>
      <c r="GM4239" s="81">
        <v>2032</v>
      </c>
      <c r="GN4239" s="81" t="s">
        <v>173</v>
      </c>
      <c r="GO4239" s="81">
        <v>1.1148832299820636E-2</v>
      </c>
      <c r="GP4239" s="81">
        <v>10</v>
      </c>
      <c r="GQ4239" s="81">
        <v>0</v>
      </c>
      <c r="GR4239" s="81" t="s">
        <v>448</v>
      </c>
      <c r="GS4239" s="81">
        <v>0</v>
      </c>
      <c r="GT4239" s="81">
        <v>0</v>
      </c>
      <c r="GU4239" s="81">
        <v>0</v>
      </c>
      <c r="GV4239" s="81">
        <v>0</v>
      </c>
      <c r="GW4239" s="81">
        <v>0</v>
      </c>
      <c r="GX4239" s="81">
        <v>0</v>
      </c>
      <c r="GY4239" s="81">
        <v>1.1148832299820636E-2</v>
      </c>
      <c r="GZ4239" s="81">
        <v>2.7568051219219707</v>
      </c>
    </row>
    <row r="4240" spans="98:208" x14ac:dyDescent="0.25">
      <c r="CT4240" s="81" t="s">
        <v>155</v>
      </c>
      <c r="CU4240" s="81" t="s">
        <v>480</v>
      </c>
      <c r="CV4240" s="81" t="s">
        <v>461</v>
      </c>
      <c r="CW4240" s="81">
        <v>2032</v>
      </c>
      <c r="CX4240" s="81">
        <v>0</v>
      </c>
      <c r="CY4240" s="81">
        <v>0</v>
      </c>
      <c r="CZ4240" s="81">
        <v>0</v>
      </c>
      <c r="DA4240" s="81">
        <v>0</v>
      </c>
      <c r="DB4240" s="81">
        <v>15317.990942816001</v>
      </c>
      <c r="DC4240" s="81">
        <v>247.27299216494751</v>
      </c>
      <c r="DD4240" s="81">
        <v>9287.6490955445115</v>
      </c>
      <c r="DE4240" s="81">
        <v>5783.0688551065359</v>
      </c>
      <c r="DF4240" s="81">
        <v>0</v>
      </c>
      <c r="DG4240" s="81">
        <v>0</v>
      </c>
      <c r="DH4240" s="81">
        <v>0</v>
      </c>
      <c r="DI4240" s="81">
        <v>2.7568051219218619</v>
      </c>
      <c r="DJ4240" s="81">
        <v>6.647271039956812E-5</v>
      </c>
      <c r="DL4240" s="81">
        <v>0</v>
      </c>
      <c r="DM4240" s="81">
        <v>0</v>
      </c>
      <c r="DN4240" s="81">
        <v>0</v>
      </c>
      <c r="DO4240" s="81">
        <v>0</v>
      </c>
      <c r="DP4240" s="81">
        <v>0</v>
      </c>
      <c r="DQ4240" s="81">
        <v>0</v>
      </c>
      <c r="DR4240" s="81">
        <v>0</v>
      </c>
      <c r="DS4240" s="81">
        <v>0</v>
      </c>
      <c r="DT4240" s="81">
        <v>0</v>
      </c>
      <c r="DU4240" s="81">
        <v>0</v>
      </c>
      <c r="DV4240" s="81">
        <v>1.83252308497558E-4</v>
      </c>
      <c r="DW4240" s="81">
        <v>1.83252308497558E-4</v>
      </c>
      <c r="GE4240" s="81" t="s">
        <v>449</v>
      </c>
      <c r="GF4240" s="81" t="s">
        <v>155</v>
      </c>
      <c r="GG4240" s="81" t="s">
        <v>483</v>
      </c>
      <c r="GH4240" s="81" t="s">
        <v>459</v>
      </c>
      <c r="GI4240" s="81">
        <v>2021</v>
      </c>
      <c r="GJ4240" s="81" t="s">
        <v>201</v>
      </c>
      <c r="GK4240" s="81">
        <v>0.69641821681222982</v>
      </c>
      <c r="GL4240" s="81">
        <v>459.724335</v>
      </c>
      <c r="GM4240" s="81">
        <v>2021</v>
      </c>
      <c r="GN4240" s="81" t="s">
        <v>173</v>
      </c>
      <c r="GO4240" s="81">
        <v>1.1148832299820636E-2</v>
      </c>
      <c r="GP4240" s="81">
        <v>10</v>
      </c>
      <c r="GQ4240" s="81">
        <v>0</v>
      </c>
      <c r="GR4240" s="81" t="s">
        <v>448</v>
      </c>
      <c r="GS4240" s="81">
        <v>1.1148832299820636E-2</v>
      </c>
      <c r="GT4240" s="81">
        <v>7.7642499097796787E-3</v>
      </c>
      <c r="GU4240" s="81">
        <v>1.1148832299820636E-2</v>
      </c>
      <c r="GV4240" s="81">
        <v>7.7642499097796787E-3</v>
      </c>
      <c r="GW4240" s="81">
        <v>0</v>
      </c>
      <c r="GX4240" s="81">
        <v>0</v>
      </c>
      <c r="GY4240" s="81">
        <v>0</v>
      </c>
      <c r="GZ4240" s="81">
        <v>0</v>
      </c>
    </row>
    <row r="4241" spans="98:208" x14ac:dyDescent="0.25">
      <c r="CT4241" s="81" t="s">
        <v>155</v>
      </c>
      <c r="CU4241" s="81" t="s">
        <v>480</v>
      </c>
      <c r="CV4241" s="81" t="s">
        <v>451</v>
      </c>
      <c r="CW4241" s="81">
        <v>2020</v>
      </c>
      <c r="CX4241" s="81">
        <v>0</v>
      </c>
      <c r="CY4241" s="81">
        <v>0</v>
      </c>
      <c r="CZ4241" s="81">
        <v>0</v>
      </c>
      <c r="DA4241" s="81">
        <v>0</v>
      </c>
      <c r="DB4241" s="81">
        <v>8807.9522308759479</v>
      </c>
      <c r="DC4241" s="81">
        <v>222.22942162783491</v>
      </c>
      <c r="DD4241" s="81">
        <v>8585.7228092481128</v>
      </c>
      <c r="DE4241" s="81">
        <v>0</v>
      </c>
      <c r="DF4241" s="81">
        <v>2.4775985538148646</v>
      </c>
      <c r="DG4241" s="81">
        <v>0</v>
      </c>
      <c r="DH4241" s="81">
        <v>0</v>
      </c>
      <c r="DI4241" s="81">
        <v>0</v>
      </c>
      <c r="DJ4241" s="81">
        <v>8.7836638644167271E-6</v>
      </c>
      <c r="DL4241" s="81">
        <v>0</v>
      </c>
      <c r="DM4241" s="81">
        <v>2.1762392887674769E-5</v>
      </c>
      <c r="DN4241" s="81">
        <v>2.1762392887674769E-5</v>
      </c>
      <c r="DO4241" s="81">
        <v>0</v>
      </c>
      <c r="DP4241" s="81">
        <v>0</v>
      </c>
      <c r="DQ4241" s="81">
        <v>0</v>
      </c>
      <c r="DR4241" s="81">
        <v>0</v>
      </c>
      <c r="DS4241" s="81">
        <v>0</v>
      </c>
      <c r="DT4241" s="81">
        <v>0</v>
      </c>
      <c r="DU4241" s="81">
        <v>0</v>
      </c>
      <c r="DV4241" s="81">
        <v>0</v>
      </c>
      <c r="DW4241" s="81">
        <v>0</v>
      </c>
      <c r="GE4241" s="81" t="s">
        <v>449</v>
      </c>
      <c r="GF4241" s="81" t="s">
        <v>155</v>
      </c>
      <c r="GG4241" s="81" t="s">
        <v>483</v>
      </c>
      <c r="GH4241" s="81" t="s">
        <v>459</v>
      </c>
      <c r="GI4241" s="81">
        <v>2022</v>
      </c>
      <c r="GJ4241" s="81" t="s">
        <v>201</v>
      </c>
      <c r="GK4241" s="81">
        <v>0.69641821681222982</v>
      </c>
      <c r="GL4241" s="81">
        <v>459.724335</v>
      </c>
      <c r="GM4241" s="81">
        <v>2022</v>
      </c>
      <c r="GN4241" s="81" t="s">
        <v>173</v>
      </c>
      <c r="GO4241" s="81">
        <v>1.1148832299820636E-2</v>
      </c>
      <c r="GP4241" s="81">
        <v>10</v>
      </c>
      <c r="GQ4241" s="81">
        <v>0</v>
      </c>
      <c r="GR4241" s="81" t="s">
        <v>448</v>
      </c>
      <c r="GS4241" s="81">
        <v>1.1148832299820636E-2</v>
      </c>
      <c r="GT4241" s="81">
        <v>7.7642499097796787E-3</v>
      </c>
      <c r="GU4241" s="81">
        <v>1.1148832299820636E-2</v>
      </c>
      <c r="GV4241" s="81">
        <v>7.7642499097796787E-3</v>
      </c>
      <c r="GW4241" s="81">
        <v>1.1148832299820636E-2</v>
      </c>
      <c r="GX4241" s="81">
        <v>7.7642499097796787E-3</v>
      </c>
      <c r="GY4241" s="81">
        <v>0</v>
      </c>
      <c r="GZ4241" s="81">
        <v>0</v>
      </c>
    </row>
    <row r="4242" spans="98:208" x14ac:dyDescent="0.25">
      <c r="CT4242" s="81" t="s">
        <v>155</v>
      </c>
      <c r="CU4242" s="81" t="s">
        <v>480</v>
      </c>
      <c r="CV4242" s="81" t="s">
        <v>451</v>
      </c>
      <c r="CW4242" s="81">
        <v>2021</v>
      </c>
      <c r="CX4242" s="81">
        <v>0</v>
      </c>
      <c r="CY4242" s="81">
        <v>0</v>
      </c>
      <c r="CZ4242" s="81">
        <v>0</v>
      </c>
      <c r="DA4242" s="81">
        <v>0</v>
      </c>
      <c r="DB4242" s="81">
        <v>8807.9522308759479</v>
      </c>
      <c r="DC4242" s="81">
        <v>222.22942162783491</v>
      </c>
      <c r="DD4242" s="81">
        <v>8585.7228092481128</v>
      </c>
      <c r="DE4242" s="81">
        <v>0</v>
      </c>
      <c r="DF4242" s="81">
        <v>2.4775985538148646</v>
      </c>
      <c r="DG4242" s="81">
        <v>2.4775985538148646</v>
      </c>
      <c r="DH4242" s="81">
        <v>0</v>
      </c>
      <c r="DI4242" s="81">
        <v>0</v>
      </c>
      <c r="DJ4242" s="81">
        <v>8.7836638644167271E-6</v>
      </c>
      <c r="DL4242" s="81">
        <v>0</v>
      </c>
      <c r="DM4242" s="81">
        <v>2.1762392887674769E-5</v>
      </c>
      <c r="DN4242" s="81">
        <v>2.1762392887674769E-5</v>
      </c>
      <c r="DO4242" s="81">
        <v>0</v>
      </c>
      <c r="DP4242" s="81">
        <v>2.1762392887674769E-5</v>
      </c>
      <c r="DQ4242" s="81">
        <v>2.1762392887674769E-5</v>
      </c>
      <c r="DR4242" s="81">
        <v>0</v>
      </c>
      <c r="DS4242" s="81">
        <v>0</v>
      </c>
      <c r="DT4242" s="81">
        <v>0</v>
      </c>
      <c r="DU4242" s="81">
        <v>0</v>
      </c>
      <c r="DV4242" s="81">
        <v>0</v>
      </c>
      <c r="DW4242" s="81">
        <v>0</v>
      </c>
      <c r="GE4242" s="81" t="s">
        <v>449</v>
      </c>
      <c r="GF4242" s="81" t="s">
        <v>155</v>
      </c>
      <c r="GG4242" s="81" t="s">
        <v>483</v>
      </c>
      <c r="GH4242" s="81" t="s">
        <v>459</v>
      </c>
      <c r="GI4242" s="81">
        <v>2023</v>
      </c>
      <c r="GJ4242" s="81" t="s">
        <v>201</v>
      </c>
      <c r="GK4242" s="81">
        <v>0.71896016785821515</v>
      </c>
      <c r="GL4242" s="81">
        <v>459.724335</v>
      </c>
      <c r="GM4242" s="81">
        <v>2023</v>
      </c>
      <c r="GN4242" s="81" t="s">
        <v>173</v>
      </c>
      <c r="GO4242" s="81">
        <v>1.1148832299820636E-2</v>
      </c>
      <c r="GP4242" s="81">
        <v>10</v>
      </c>
      <c r="GQ4242" s="81">
        <v>0</v>
      </c>
      <c r="GR4242" s="81" t="s">
        <v>448</v>
      </c>
      <c r="GS4242" s="81">
        <v>1.1148832299820636E-2</v>
      </c>
      <c r="GT4242" s="81">
        <v>8.0155663417021353E-3</v>
      </c>
      <c r="GU4242" s="81">
        <v>1.1148832299820636E-2</v>
      </c>
      <c r="GV4242" s="81">
        <v>8.0155663417021353E-3</v>
      </c>
      <c r="GW4242" s="81">
        <v>1.1148832299820636E-2</v>
      </c>
      <c r="GX4242" s="81">
        <v>8.0155663417021353E-3</v>
      </c>
      <c r="GY4242" s="81">
        <v>1.1148832299820636E-2</v>
      </c>
      <c r="GZ4242" s="81">
        <v>8.0155663417021353E-3</v>
      </c>
    </row>
    <row r="4243" spans="98:208" x14ac:dyDescent="0.25">
      <c r="CT4243" s="81" t="s">
        <v>155</v>
      </c>
      <c r="CU4243" s="81" t="s">
        <v>480</v>
      </c>
      <c r="CV4243" s="81" t="s">
        <v>451</v>
      </c>
      <c r="CW4243" s="81">
        <v>2022</v>
      </c>
      <c r="CX4243" s="81">
        <v>0</v>
      </c>
      <c r="CY4243" s="81">
        <v>0</v>
      </c>
      <c r="CZ4243" s="81">
        <v>0</v>
      </c>
      <c r="DA4243" s="81">
        <v>0</v>
      </c>
      <c r="DB4243" s="81">
        <v>8807.9522308759479</v>
      </c>
      <c r="DC4243" s="81">
        <v>222.22942162783491</v>
      </c>
      <c r="DD4243" s="81">
        <v>8585.7228092481128</v>
      </c>
      <c r="DE4243" s="81">
        <v>0</v>
      </c>
      <c r="DF4243" s="81">
        <v>2.4775985538148646</v>
      </c>
      <c r="DG4243" s="81">
        <v>2.4775985538148646</v>
      </c>
      <c r="DH4243" s="81">
        <v>2.4775985538148646</v>
      </c>
      <c r="DI4243" s="81">
        <v>0</v>
      </c>
      <c r="DJ4243" s="81">
        <v>8.7836638644167271E-6</v>
      </c>
      <c r="DL4243" s="81">
        <v>0</v>
      </c>
      <c r="DM4243" s="81">
        <v>2.1762392887674769E-5</v>
      </c>
      <c r="DN4243" s="81">
        <v>2.1762392887674769E-5</v>
      </c>
      <c r="DO4243" s="81">
        <v>0</v>
      </c>
      <c r="DP4243" s="81">
        <v>2.1762392887674769E-5</v>
      </c>
      <c r="DQ4243" s="81">
        <v>2.1762392887674769E-5</v>
      </c>
      <c r="DR4243" s="81">
        <v>0</v>
      </c>
      <c r="DS4243" s="81">
        <v>2.1762392887674769E-5</v>
      </c>
      <c r="DT4243" s="81">
        <v>2.1762392887674769E-5</v>
      </c>
      <c r="DU4243" s="81">
        <v>0</v>
      </c>
      <c r="DV4243" s="81">
        <v>0</v>
      </c>
      <c r="DW4243" s="81">
        <v>0</v>
      </c>
      <c r="GE4243" s="81" t="s">
        <v>449</v>
      </c>
      <c r="GF4243" s="81" t="s">
        <v>155</v>
      </c>
      <c r="GG4243" s="81" t="s">
        <v>483</v>
      </c>
      <c r="GH4243" s="81" t="s">
        <v>459</v>
      </c>
      <c r="GI4243" s="81">
        <v>2024</v>
      </c>
      <c r="GJ4243" s="81" t="s">
        <v>201</v>
      </c>
      <c r="GK4243" s="81">
        <v>0.71896016785821515</v>
      </c>
      <c r="GL4243" s="81">
        <v>459.724335</v>
      </c>
      <c r="GM4243" s="81">
        <v>2024</v>
      </c>
      <c r="GN4243" s="81" t="s">
        <v>173</v>
      </c>
      <c r="GO4243" s="81">
        <v>1.1148832299820636E-2</v>
      </c>
      <c r="GP4243" s="81">
        <v>10</v>
      </c>
      <c r="GQ4243" s="81">
        <v>0</v>
      </c>
      <c r="GR4243" s="81" t="s">
        <v>448</v>
      </c>
      <c r="GS4243" s="81">
        <v>1.1148832299820636E-2</v>
      </c>
      <c r="GT4243" s="81">
        <v>8.0155663417021353E-3</v>
      </c>
      <c r="GU4243" s="81">
        <v>1.1148832299820636E-2</v>
      </c>
      <c r="GV4243" s="81">
        <v>8.0155663417021353E-3</v>
      </c>
      <c r="GW4243" s="81">
        <v>1.1148832299820636E-2</v>
      </c>
      <c r="GX4243" s="81">
        <v>8.0155663417021353E-3</v>
      </c>
      <c r="GY4243" s="81">
        <v>1.1148832299820636E-2</v>
      </c>
      <c r="GZ4243" s="81">
        <v>8.0155663417021353E-3</v>
      </c>
    </row>
    <row r="4244" spans="98:208" x14ac:dyDescent="0.25">
      <c r="CT4244" s="81" t="s">
        <v>155</v>
      </c>
      <c r="CU4244" s="81" t="s">
        <v>480</v>
      </c>
      <c r="CV4244" s="81" t="s">
        <v>451</v>
      </c>
      <c r="CW4244" s="81">
        <v>2023</v>
      </c>
      <c r="CX4244" s="81">
        <v>0</v>
      </c>
      <c r="CY4244" s="81">
        <v>0</v>
      </c>
      <c r="CZ4244" s="81">
        <v>0</v>
      </c>
      <c r="DA4244" s="81">
        <v>0</v>
      </c>
      <c r="DB4244" s="81">
        <v>9129.7460702367116</v>
      </c>
      <c r="DC4244" s="81">
        <v>233.2300768079437</v>
      </c>
      <c r="DD4244" s="81">
        <v>8896.5159934287676</v>
      </c>
      <c r="DE4244" s="81">
        <v>0</v>
      </c>
      <c r="DF4244" s="81">
        <v>2.6002430136060508</v>
      </c>
      <c r="DG4244" s="81">
        <v>2.6002430136060508</v>
      </c>
      <c r="DH4244" s="81">
        <v>2.6002430136060508</v>
      </c>
      <c r="DI4244" s="81">
        <v>2.6002430136060508</v>
      </c>
      <c r="DJ4244" s="81">
        <v>8.7836638644167271E-6</v>
      </c>
      <c r="DL4244" s="81">
        <v>0</v>
      </c>
      <c r="DM4244" s="81">
        <v>2.2839660597313521E-5</v>
      </c>
      <c r="DN4244" s="81">
        <v>2.2839660597313521E-5</v>
      </c>
      <c r="DO4244" s="81">
        <v>0</v>
      </c>
      <c r="DP4244" s="81">
        <v>2.2839660597313521E-5</v>
      </c>
      <c r="DQ4244" s="81">
        <v>2.2839660597313521E-5</v>
      </c>
      <c r="DR4244" s="81">
        <v>0</v>
      </c>
      <c r="DS4244" s="81">
        <v>2.2839660597313521E-5</v>
      </c>
      <c r="DT4244" s="81">
        <v>2.2839660597313521E-5</v>
      </c>
      <c r="DU4244" s="81">
        <v>0</v>
      </c>
      <c r="DV4244" s="81">
        <v>2.2839660597313521E-5</v>
      </c>
      <c r="DW4244" s="81">
        <v>2.2839660597313521E-5</v>
      </c>
      <c r="GE4244" s="81" t="s">
        <v>449</v>
      </c>
      <c r="GF4244" s="81" t="s">
        <v>155</v>
      </c>
      <c r="GG4244" s="81" t="s">
        <v>483</v>
      </c>
      <c r="GH4244" s="81" t="s">
        <v>459</v>
      </c>
      <c r="GI4244" s="81">
        <v>2025</v>
      </c>
      <c r="GJ4244" s="81" t="s">
        <v>201</v>
      </c>
      <c r="GK4244" s="81">
        <v>0.71896016785821515</v>
      </c>
      <c r="GL4244" s="81">
        <v>459.724335</v>
      </c>
      <c r="GM4244" s="81">
        <v>2025</v>
      </c>
      <c r="GN4244" s="81" t="s">
        <v>173</v>
      </c>
      <c r="GO4244" s="81">
        <v>1.1148832299820636E-2</v>
      </c>
      <c r="GP4244" s="81">
        <v>10</v>
      </c>
      <c r="GQ4244" s="81">
        <v>0</v>
      </c>
      <c r="GR4244" s="81" t="s">
        <v>448</v>
      </c>
      <c r="GS4244" s="81">
        <v>1.1148832299820636E-2</v>
      </c>
      <c r="GT4244" s="81">
        <v>8.0155663417021353E-3</v>
      </c>
      <c r="GU4244" s="81">
        <v>1.1148832299820636E-2</v>
      </c>
      <c r="GV4244" s="81">
        <v>8.0155663417021353E-3</v>
      </c>
      <c r="GW4244" s="81">
        <v>1.1148832299820636E-2</v>
      </c>
      <c r="GX4244" s="81">
        <v>8.0155663417021353E-3</v>
      </c>
      <c r="GY4244" s="81">
        <v>1.1148832299820636E-2</v>
      </c>
      <c r="GZ4244" s="81">
        <v>8.0155663417021353E-3</v>
      </c>
    </row>
    <row r="4245" spans="98:208" x14ac:dyDescent="0.25">
      <c r="CT4245" s="81" t="s">
        <v>155</v>
      </c>
      <c r="CU4245" s="81" t="s">
        <v>480</v>
      </c>
      <c r="CV4245" s="81" t="s">
        <v>451</v>
      </c>
      <c r="CW4245" s="81">
        <v>2024</v>
      </c>
      <c r="CX4245" s="81">
        <v>0</v>
      </c>
      <c r="CY4245" s="81">
        <v>0</v>
      </c>
      <c r="CZ4245" s="81">
        <v>0</v>
      </c>
      <c r="DA4245" s="81">
        <v>0</v>
      </c>
      <c r="DB4245" s="81">
        <v>9129.7460702367116</v>
      </c>
      <c r="DC4245" s="81">
        <v>233.2300768079437</v>
      </c>
      <c r="DD4245" s="81">
        <v>8896.5159934287676</v>
      </c>
      <c r="DE4245" s="81">
        <v>0</v>
      </c>
      <c r="DF4245" s="81">
        <v>2.6002430136060508</v>
      </c>
      <c r="DG4245" s="81">
        <v>2.6002430136060508</v>
      </c>
      <c r="DH4245" s="81">
        <v>2.6002430136060508</v>
      </c>
      <c r="DI4245" s="81">
        <v>2.6002430136060508</v>
      </c>
      <c r="DJ4245" s="81">
        <v>8.7836638644167271E-6</v>
      </c>
      <c r="DL4245" s="81">
        <v>0</v>
      </c>
      <c r="DM4245" s="81">
        <v>2.2839660597313521E-5</v>
      </c>
      <c r="DN4245" s="81">
        <v>2.2839660597313521E-5</v>
      </c>
      <c r="DO4245" s="81">
        <v>0</v>
      </c>
      <c r="DP4245" s="81">
        <v>2.2839660597313521E-5</v>
      </c>
      <c r="DQ4245" s="81">
        <v>2.2839660597313521E-5</v>
      </c>
      <c r="DR4245" s="81">
        <v>0</v>
      </c>
      <c r="DS4245" s="81">
        <v>2.2839660597313521E-5</v>
      </c>
      <c r="DT4245" s="81">
        <v>2.2839660597313521E-5</v>
      </c>
      <c r="DU4245" s="81">
        <v>0</v>
      </c>
      <c r="DV4245" s="81">
        <v>2.2839660597313521E-5</v>
      </c>
      <c r="DW4245" s="81">
        <v>2.2839660597313521E-5</v>
      </c>
      <c r="GE4245" s="81" t="s">
        <v>449</v>
      </c>
      <c r="GF4245" s="81" t="s">
        <v>155</v>
      </c>
      <c r="GG4245" s="81" t="s">
        <v>483</v>
      </c>
      <c r="GH4245" s="81" t="s">
        <v>459</v>
      </c>
      <c r="GI4245" s="81">
        <v>2026</v>
      </c>
      <c r="GJ4245" s="81" t="s">
        <v>201</v>
      </c>
      <c r="GK4245" s="81">
        <v>0.71896016785821515</v>
      </c>
      <c r="GL4245" s="81">
        <v>459.724335</v>
      </c>
      <c r="GM4245" s="81">
        <v>2026</v>
      </c>
      <c r="GN4245" s="81" t="s">
        <v>173</v>
      </c>
      <c r="GO4245" s="81">
        <v>1.1148832299820636E-2</v>
      </c>
      <c r="GP4245" s="81">
        <v>10</v>
      </c>
      <c r="GQ4245" s="81">
        <v>0</v>
      </c>
      <c r="GR4245" s="81" t="s">
        <v>448</v>
      </c>
      <c r="GS4245" s="81">
        <v>1.1148832299820636E-2</v>
      </c>
      <c r="GT4245" s="81">
        <v>8.0155663417021353E-3</v>
      </c>
      <c r="GU4245" s="81">
        <v>1.1148832299820636E-2</v>
      </c>
      <c r="GV4245" s="81">
        <v>8.0155663417021353E-3</v>
      </c>
      <c r="GW4245" s="81">
        <v>1.1148832299820636E-2</v>
      </c>
      <c r="GX4245" s="81">
        <v>8.0155663417021353E-3</v>
      </c>
      <c r="GY4245" s="81">
        <v>1.1148832299820636E-2</v>
      </c>
      <c r="GZ4245" s="81">
        <v>8.0155663417021353E-3</v>
      </c>
    </row>
    <row r="4246" spans="98:208" x14ac:dyDescent="0.25">
      <c r="CT4246" s="81" t="s">
        <v>155</v>
      </c>
      <c r="CU4246" s="81" t="s">
        <v>480</v>
      </c>
      <c r="CV4246" s="81" t="s">
        <v>451</v>
      </c>
      <c r="CW4246" s="81">
        <v>2025</v>
      </c>
      <c r="CX4246" s="81">
        <v>0</v>
      </c>
      <c r="CY4246" s="81">
        <v>0</v>
      </c>
      <c r="CZ4246" s="81">
        <v>0</v>
      </c>
      <c r="DA4246" s="81">
        <v>0</v>
      </c>
      <c r="DB4246" s="81">
        <v>9129.7460702367116</v>
      </c>
      <c r="DC4246" s="81">
        <v>233.2300768079437</v>
      </c>
      <c r="DD4246" s="81">
        <v>8896.5159934287676</v>
      </c>
      <c r="DE4246" s="81">
        <v>0</v>
      </c>
      <c r="DF4246" s="81">
        <v>2.6002430136060508</v>
      </c>
      <c r="DG4246" s="81">
        <v>2.6002430136060508</v>
      </c>
      <c r="DH4246" s="81">
        <v>2.6002430136060508</v>
      </c>
      <c r="DI4246" s="81">
        <v>2.6002430136060508</v>
      </c>
      <c r="DJ4246" s="81">
        <v>8.7836638644167271E-6</v>
      </c>
      <c r="DL4246" s="81">
        <v>0</v>
      </c>
      <c r="DM4246" s="81">
        <v>2.2839660597313521E-5</v>
      </c>
      <c r="DN4246" s="81">
        <v>2.2839660597313521E-5</v>
      </c>
      <c r="DO4246" s="81">
        <v>0</v>
      </c>
      <c r="DP4246" s="81">
        <v>2.2839660597313521E-5</v>
      </c>
      <c r="DQ4246" s="81">
        <v>2.2839660597313521E-5</v>
      </c>
      <c r="DR4246" s="81">
        <v>0</v>
      </c>
      <c r="DS4246" s="81">
        <v>2.2839660597313521E-5</v>
      </c>
      <c r="DT4246" s="81">
        <v>2.2839660597313521E-5</v>
      </c>
      <c r="DU4246" s="81">
        <v>0</v>
      </c>
      <c r="DV4246" s="81">
        <v>2.2839660597313521E-5</v>
      </c>
      <c r="DW4246" s="81">
        <v>2.2839660597313521E-5</v>
      </c>
      <c r="GE4246" s="81" t="s">
        <v>449</v>
      </c>
      <c r="GF4246" s="81" t="s">
        <v>155</v>
      </c>
      <c r="GG4246" s="81" t="s">
        <v>483</v>
      </c>
      <c r="GH4246" s="81" t="s">
        <v>459</v>
      </c>
      <c r="GI4246" s="81">
        <v>2027</v>
      </c>
      <c r="GJ4246" s="81" t="s">
        <v>201</v>
      </c>
      <c r="GK4246" s="81">
        <v>0.71896016785821515</v>
      </c>
      <c r="GL4246" s="81">
        <v>459.724335</v>
      </c>
      <c r="GM4246" s="81">
        <v>2027</v>
      </c>
      <c r="GN4246" s="81" t="s">
        <v>173</v>
      </c>
      <c r="GO4246" s="81">
        <v>1.1148832299820636E-2</v>
      </c>
      <c r="GP4246" s="81">
        <v>10</v>
      </c>
      <c r="GQ4246" s="81">
        <v>0</v>
      </c>
      <c r="GR4246" s="81" t="s">
        <v>448</v>
      </c>
      <c r="GS4246" s="81">
        <v>1.1148832299820636E-2</v>
      </c>
      <c r="GT4246" s="81">
        <v>8.0155663417021353E-3</v>
      </c>
      <c r="GU4246" s="81">
        <v>1.1148832299820636E-2</v>
      </c>
      <c r="GV4246" s="81">
        <v>8.0155663417021353E-3</v>
      </c>
      <c r="GW4246" s="81">
        <v>1.1148832299820636E-2</v>
      </c>
      <c r="GX4246" s="81">
        <v>8.0155663417021353E-3</v>
      </c>
      <c r="GY4246" s="81">
        <v>1.1148832299820636E-2</v>
      </c>
      <c r="GZ4246" s="81">
        <v>8.0155663417021353E-3</v>
      </c>
    </row>
    <row r="4247" spans="98:208" x14ac:dyDescent="0.25">
      <c r="CT4247" s="81" t="s">
        <v>155</v>
      </c>
      <c r="CU4247" s="81" t="s">
        <v>480</v>
      </c>
      <c r="CV4247" s="81" t="s">
        <v>451</v>
      </c>
      <c r="CW4247" s="81">
        <v>2026</v>
      </c>
      <c r="CX4247" s="81">
        <v>0</v>
      </c>
      <c r="CY4247" s="81">
        <v>0</v>
      </c>
      <c r="CZ4247" s="81">
        <v>0</v>
      </c>
      <c r="DA4247" s="81">
        <v>0</v>
      </c>
      <c r="DB4247" s="81">
        <v>9129.7460702367116</v>
      </c>
      <c r="DC4247" s="81">
        <v>233.2300768079437</v>
      </c>
      <c r="DD4247" s="81">
        <v>8896.5159934287676</v>
      </c>
      <c r="DE4247" s="81">
        <v>0</v>
      </c>
      <c r="DF4247" s="81">
        <v>2.6002430136060508</v>
      </c>
      <c r="DG4247" s="81">
        <v>2.6002430136060508</v>
      </c>
      <c r="DH4247" s="81">
        <v>2.6002430136060508</v>
      </c>
      <c r="DI4247" s="81">
        <v>2.6002430136060508</v>
      </c>
      <c r="DJ4247" s="81">
        <v>8.7836638644167271E-6</v>
      </c>
      <c r="DL4247" s="81">
        <v>0</v>
      </c>
      <c r="DM4247" s="81">
        <v>2.2839660597313521E-5</v>
      </c>
      <c r="DN4247" s="81">
        <v>2.2839660597313521E-5</v>
      </c>
      <c r="DO4247" s="81">
        <v>0</v>
      </c>
      <c r="DP4247" s="81">
        <v>2.2839660597313521E-5</v>
      </c>
      <c r="DQ4247" s="81">
        <v>2.2839660597313521E-5</v>
      </c>
      <c r="DR4247" s="81">
        <v>0</v>
      </c>
      <c r="DS4247" s="81">
        <v>2.2839660597313521E-5</v>
      </c>
      <c r="DT4247" s="81">
        <v>2.2839660597313521E-5</v>
      </c>
      <c r="DU4247" s="81">
        <v>0</v>
      </c>
      <c r="DV4247" s="81">
        <v>2.2839660597313521E-5</v>
      </c>
      <c r="DW4247" s="81">
        <v>2.2839660597313521E-5</v>
      </c>
      <c r="GE4247" s="81" t="s">
        <v>449</v>
      </c>
      <c r="GF4247" s="81" t="s">
        <v>155</v>
      </c>
      <c r="GG4247" s="81" t="s">
        <v>483</v>
      </c>
      <c r="GH4247" s="81" t="s">
        <v>459</v>
      </c>
      <c r="GI4247" s="81">
        <v>2028</v>
      </c>
      <c r="GJ4247" s="81" t="s">
        <v>201</v>
      </c>
      <c r="GK4247" s="81">
        <v>0.74733835430389328</v>
      </c>
      <c r="GL4247" s="81">
        <v>459.724335</v>
      </c>
      <c r="GM4247" s="81">
        <v>2028</v>
      </c>
      <c r="GN4247" s="81" t="s">
        <v>173</v>
      </c>
      <c r="GO4247" s="81">
        <v>1.1148832299820636E-2</v>
      </c>
      <c r="GP4247" s="81">
        <v>10</v>
      </c>
      <c r="GQ4247" s="81">
        <v>0</v>
      </c>
      <c r="GR4247" s="81" t="s">
        <v>448</v>
      </c>
      <c r="GS4247" s="81">
        <v>1.1148832299820636E-2</v>
      </c>
      <c r="GT4247" s="81">
        <v>8.3319499833580443E-3</v>
      </c>
      <c r="GU4247" s="81">
        <v>1.1148832299820636E-2</v>
      </c>
      <c r="GV4247" s="81">
        <v>8.3319499833580443E-3</v>
      </c>
      <c r="GW4247" s="81">
        <v>1.1148832299820636E-2</v>
      </c>
      <c r="GX4247" s="81">
        <v>8.3319499833580443E-3</v>
      </c>
      <c r="GY4247" s="81">
        <v>1.1148832299820636E-2</v>
      </c>
      <c r="GZ4247" s="81">
        <v>8.3319499833580443E-3</v>
      </c>
    </row>
    <row r="4248" spans="98:208" x14ac:dyDescent="0.25">
      <c r="CT4248" s="81" t="s">
        <v>155</v>
      </c>
      <c r="CU4248" s="81" t="s">
        <v>480</v>
      </c>
      <c r="CV4248" s="81" t="s">
        <v>451</v>
      </c>
      <c r="CW4248" s="81">
        <v>2027</v>
      </c>
      <c r="CX4248" s="81">
        <v>0</v>
      </c>
      <c r="CY4248" s="81">
        <v>0</v>
      </c>
      <c r="CZ4248" s="81">
        <v>0</v>
      </c>
      <c r="DA4248" s="81">
        <v>0</v>
      </c>
      <c r="DB4248" s="81">
        <v>9129.7460702367116</v>
      </c>
      <c r="DC4248" s="81">
        <v>233.2300768079437</v>
      </c>
      <c r="DD4248" s="81">
        <v>8896.5159934287676</v>
      </c>
      <c r="DE4248" s="81">
        <v>0</v>
      </c>
      <c r="DF4248" s="81">
        <v>2.6002430136060508</v>
      </c>
      <c r="DG4248" s="81">
        <v>2.6002430136060508</v>
      </c>
      <c r="DH4248" s="81">
        <v>2.6002430136060508</v>
      </c>
      <c r="DI4248" s="81">
        <v>2.6002430136060508</v>
      </c>
      <c r="DJ4248" s="81">
        <v>8.7836638644167271E-6</v>
      </c>
      <c r="DL4248" s="81">
        <v>0</v>
      </c>
      <c r="DM4248" s="81">
        <v>2.2839660597313521E-5</v>
      </c>
      <c r="DN4248" s="81">
        <v>2.2839660597313521E-5</v>
      </c>
      <c r="DO4248" s="81">
        <v>0</v>
      </c>
      <c r="DP4248" s="81">
        <v>2.2839660597313521E-5</v>
      </c>
      <c r="DQ4248" s="81">
        <v>2.2839660597313521E-5</v>
      </c>
      <c r="DR4248" s="81">
        <v>0</v>
      </c>
      <c r="DS4248" s="81">
        <v>2.2839660597313521E-5</v>
      </c>
      <c r="DT4248" s="81">
        <v>2.2839660597313521E-5</v>
      </c>
      <c r="DU4248" s="81">
        <v>0</v>
      </c>
      <c r="DV4248" s="81">
        <v>2.2839660597313521E-5</v>
      </c>
      <c r="DW4248" s="81">
        <v>2.2839660597313521E-5</v>
      </c>
      <c r="GE4248" s="81" t="s">
        <v>449</v>
      </c>
      <c r="GF4248" s="81" t="s">
        <v>155</v>
      </c>
      <c r="GG4248" s="81" t="s">
        <v>483</v>
      </c>
      <c r="GH4248" s="81" t="s">
        <v>459</v>
      </c>
      <c r="GI4248" s="81">
        <v>2029</v>
      </c>
      <c r="GJ4248" s="81" t="s">
        <v>201</v>
      </c>
      <c r="GK4248" s="81">
        <v>0.74733835430389328</v>
      </c>
      <c r="GL4248" s="81">
        <v>459.724335</v>
      </c>
      <c r="GM4248" s="81">
        <v>2029</v>
      </c>
      <c r="GN4248" s="81" t="s">
        <v>173</v>
      </c>
      <c r="GO4248" s="81">
        <v>1.1148832299820636E-2</v>
      </c>
      <c r="GP4248" s="81">
        <v>10</v>
      </c>
      <c r="GQ4248" s="81">
        <v>0</v>
      </c>
      <c r="GR4248" s="81" t="s">
        <v>448</v>
      </c>
      <c r="GS4248" s="81">
        <v>1.1148832299820636E-2</v>
      </c>
      <c r="GT4248" s="81">
        <v>8.3319499833580443E-3</v>
      </c>
      <c r="GU4248" s="81">
        <v>1.1148832299820636E-2</v>
      </c>
      <c r="GV4248" s="81">
        <v>8.3319499833580443E-3</v>
      </c>
      <c r="GW4248" s="81">
        <v>1.1148832299820636E-2</v>
      </c>
      <c r="GX4248" s="81">
        <v>8.3319499833580443E-3</v>
      </c>
      <c r="GY4248" s="81">
        <v>1.1148832299820636E-2</v>
      </c>
      <c r="GZ4248" s="81">
        <v>8.3319499833580443E-3</v>
      </c>
    </row>
    <row r="4249" spans="98:208" x14ac:dyDescent="0.25">
      <c r="CT4249" s="81" t="s">
        <v>155</v>
      </c>
      <c r="CU4249" s="81" t="s">
        <v>480</v>
      </c>
      <c r="CV4249" s="81" t="s">
        <v>451</v>
      </c>
      <c r="CW4249" s="81">
        <v>2028</v>
      </c>
      <c r="CX4249" s="81">
        <v>0</v>
      </c>
      <c r="CY4249" s="81">
        <v>0</v>
      </c>
      <c r="CZ4249" s="81">
        <v>0</v>
      </c>
      <c r="DA4249" s="81">
        <v>0</v>
      </c>
      <c r="DB4249" s="81">
        <v>9534.9220877096268</v>
      </c>
      <c r="DC4249" s="81">
        <v>247.2729921649518</v>
      </c>
      <c r="DD4249" s="81">
        <v>9287.6490955446752</v>
      </c>
      <c r="DE4249" s="81">
        <v>0</v>
      </c>
      <c r="DF4249" s="81">
        <v>2.7568051219219099</v>
      </c>
      <c r="DG4249" s="81">
        <v>2.7568051219219099</v>
      </c>
      <c r="DH4249" s="81">
        <v>2.7568051219219099</v>
      </c>
      <c r="DI4249" s="81">
        <v>2.7568051219219099</v>
      </c>
      <c r="DJ4249" s="81">
        <v>8.7836638644167271E-6</v>
      </c>
      <c r="DL4249" s="81">
        <v>0</v>
      </c>
      <c r="DM4249" s="81">
        <v>2.4214849530664428E-5</v>
      </c>
      <c r="DN4249" s="81">
        <v>2.4214849530664428E-5</v>
      </c>
      <c r="DO4249" s="81">
        <v>0</v>
      </c>
      <c r="DP4249" s="81">
        <v>2.4214849530664428E-5</v>
      </c>
      <c r="DQ4249" s="81">
        <v>2.4214849530664428E-5</v>
      </c>
      <c r="DR4249" s="81">
        <v>0</v>
      </c>
      <c r="DS4249" s="81">
        <v>2.4214849530664428E-5</v>
      </c>
      <c r="DT4249" s="81">
        <v>2.4214849530664428E-5</v>
      </c>
      <c r="DU4249" s="81">
        <v>0</v>
      </c>
      <c r="DV4249" s="81">
        <v>2.4214849530664428E-5</v>
      </c>
      <c r="DW4249" s="81">
        <v>2.4214849530664428E-5</v>
      </c>
      <c r="GE4249" s="81" t="s">
        <v>449</v>
      </c>
      <c r="GF4249" s="81" t="s">
        <v>155</v>
      </c>
      <c r="GG4249" s="81" t="s">
        <v>483</v>
      </c>
      <c r="GH4249" s="81" t="s">
        <v>459</v>
      </c>
      <c r="GI4249" s="81">
        <v>2030</v>
      </c>
      <c r="GJ4249" s="81" t="s">
        <v>201</v>
      </c>
      <c r="GK4249" s="81">
        <v>0.74733835430389328</v>
      </c>
      <c r="GL4249" s="81">
        <v>459.724335</v>
      </c>
      <c r="GM4249" s="81">
        <v>2030</v>
      </c>
      <c r="GN4249" s="81" t="s">
        <v>173</v>
      </c>
      <c r="GO4249" s="81">
        <v>1.1148832299820636E-2</v>
      </c>
      <c r="GP4249" s="81">
        <v>10</v>
      </c>
      <c r="GQ4249" s="81">
        <v>0</v>
      </c>
      <c r="GR4249" s="81" t="s">
        <v>448</v>
      </c>
      <c r="GS4249" s="81">
        <v>0</v>
      </c>
      <c r="GT4249" s="81">
        <v>0</v>
      </c>
      <c r="GU4249" s="81">
        <v>1.1148832299820636E-2</v>
      </c>
      <c r="GV4249" s="81">
        <v>8.3319499833580443E-3</v>
      </c>
      <c r="GW4249" s="81">
        <v>1.1148832299820636E-2</v>
      </c>
      <c r="GX4249" s="81">
        <v>8.3319499833580443E-3</v>
      </c>
      <c r="GY4249" s="81">
        <v>1.1148832299820636E-2</v>
      </c>
      <c r="GZ4249" s="81">
        <v>8.3319499833580443E-3</v>
      </c>
    </row>
    <row r="4250" spans="98:208" x14ac:dyDescent="0.25">
      <c r="CT4250" s="81" t="s">
        <v>155</v>
      </c>
      <c r="CU4250" s="81" t="s">
        <v>480</v>
      </c>
      <c r="CV4250" s="81" t="s">
        <v>451</v>
      </c>
      <c r="CW4250" s="81">
        <v>2029</v>
      </c>
      <c r="CX4250" s="81">
        <v>0</v>
      </c>
      <c r="CY4250" s="81">
        <v>0</v>
      </c>
      <c r="CZ4250" s="81">
        <v>0</v>
      </c>
      <c r="DA4250" s="81">
        <v>0</v>
      </c>
      <c r="DB4250" s="81">
        <v>9534.9220877096268</v>
      </c>
      <c r="DC4250" s="81">
        <v>247.2729921649518</v>
      </c>
      <c r="DD4250" s="81">
        <v>9287.6490955446752</v>
      </c>
      <c r="DE4250" s="81">
        <v>0</v>
      </c>
      <c r="DF4250" s="81">
        <v>2.7568051219219099</v>
      </c>
      <c r="DG4250" s="81">
        <v>2.7568051219219099</v>
      </c>
      <c r="DH4250" s="81">
        <v>2.7568051219219099</v>
      </c>
      <c r="DI4250" s="81">
        <v>2.7568051219219099</v>
      </c>
      <c r="DJ4250" s="81">
        <v>8.7836638644167271E-6</v>
      </c>
      <c r="DL4250" s="81">
        <v>0</v>
      </c>
      <c r="DM4250" s="81">
        <v>2.4214849530664428E-5</v>
      </c>
      <c r="DN4250" s="81">
        <v>2.4214849530664428E-5</v>
      </c>
      <c r="DO4250" s="81">
        <v>0</v>
      </c>
      <c r="DP4250" s="81">
        <v>2.4214849530664428E-5</v>
      </c>
      <c r="DQ4250" s="81">
        <v>2.4214849530664428E-5</v>
      </c>
      <c r="DR4250" s="81">
        <v>0</v>
      </c>
      <c r="DS4250" s="81">
        <v>2.4214849530664428E-5</v>
      </c>
      <c r="DT4250" s="81">
        <v>2.4214849530664428E-5</v>
      </c>
      <c r="DU4250" s="81">
        <v>0</v>
      </c>
      <c r="DV4250" s="81">
        <v>2.4214849530664428E-5</v>
      </c>
      <c r="DW4250" s="81">
        <v>2.4214849530664428E-5</v>
      </c>
      <c r="GE4250" s="81" t="s">
        <v>449</v>
      </c>
      <c r="GF4250" s="81" t="s">
        <v>155</v>
      </c>
      <c r="GG4250" s="81" t="s">
        <v>483</v>
      </c>
      <c r="GH4250" s="81" t="s">
        <v>459</v>
      </c>
      <c r="GI4250" s="81">
        <v>2031</v>
      </c>
      <c r="GJ4250" s="81" t="s">
        <v>201</v>
      </c>
      <c r="GK4250" s="81">
        <v>0.74733835430389328</v>
      </c>
      <c r="GL4250" s="81">
        <v>459.724335</v>
      </c>
      <c r="GM4250" s="81">
        <v>2031</v>
      </c>
      <c r="GN4250" s="81" t="s">
        <v>173</v>
      </c>
      <c r="GO4250" s="81">
        <v>1.1148832299820636E-2</v>
      </c>
      <c r="GP4250" s="81">
        <v>10</v>
      </c>
      <c r="GQ4250" s="81">
        <v>0</v>
      </c>
      <c r="GR4250" s="81" t="s">
        <v>448</v>
      </c>
      <c r="GS4250" s="81">
        <v>0</v>
      </c>
      <c r="GT4250" s="81">
        <v>0</v>
      </c>
      <c r="GU4250" s="81">
        <v>0</v>
      </c>
      <c r="GV4250" s="81">
        <v>0</v>
      </c>
      <c r="GW4250" s="81">
        <v>1.1148832299820636E-2</v>
      </c>
      <c r="GX4250" s="81">
        <v>8.3319499833580443E-3</v>
      </c>
      <c r="GY4250" s="81">
        <v>1.1148832299820636E-2</v>
      </c>
      <c r="GZ4250" s="81">
        <v>8.3319499833580443E-3</v>
      </c>
    </row>
    <row r="4251" spans="98:208" x14ac:dyDescent="0.25">
      <c r="CT4251" s="81" t="s">
        <v>155</v>
      </c>
      <c r="CU4251" s="81" t="s">
        <v>480</v>
      </c>
      <c r="CV4251" s="81" t="s">
        <v>451</v>
      </c>
      <c r="CW4251" s="81">
        <v>2030</v>
      </c>
      <c r="CX4251" s="81">
        <v>0</v>
      </c>
      <c r="CY4251" s="81">
        <v>0</v>
      </c>
      <c r="CZ4251" s="81">
        <v>0</v>
      </c>
      <c r="DA4251" s="81">
        <v>0</v>
      </c>
      <c r="DB4251" s="81">
        <v>9534.9220877096268</v>
      </c>
      <c r="DC4251" s="81">
        <v>247.2729921649518</v>
      </c>
      <c r="DD4251" s="81">
        <v>9287.6490955446752</v>
      </c>
      <c r="DE4251" s="81">
        <v>0</v>
      </c>
      <c r="DF4251" s="81">
        <v>0</v>
      </c>
      <c r="DG4251" s="81">
        <v>2.7568051219219099</v>
      </c>
      <c r="DH4251" s="81">
        <v>2.7568051219219099</v>
      </c>
      <c r="DI4251" s="81">
        <v>2.7568051219219099</v>
      </c>
      <c r="DJ4251" s="81">
        <v>8.7836638644167271E-6</v>
      </c>
      <c r="DL4251" s="81">
        <v>0</v>
      </c>
      <c r="DM4251" s="81">
        <v>0</v>
      </c>
      <c r="DN4251" s="81">
        <v>0</v>
      </c>
      <c r="DO4251" s="81">
        <v>0</v>
      </c>
      <c r="DP4251" s="81">
        <v>2.4214849530664428E-5</v>
      </c>
      <c r="DQ4251" s="81">
        <v>2.4214849530664428E-5</v>
      </c>
      <c r="DR4251" s="81">
        <v>0</v>
      </c>
      <c r="DS4251" s="81">
        <v>2.4214849530664428E-5</v>
      </c>
      <c r="DT4251" s="81">
        <v>2.4214849530664428E-5</v>
      </c>
      <c r="DU4251" s="81">
        <v>0</v>
      </c>
      <c r="DV4251" s="81">
        <v>2.4214849530664428E-5</v>
      </c>
      <c r="DW4251" s="81">
        <v>2.4214849530664428E-5</v>
      </c>
      <c r="GE4251" s="81" t="s">
        <v>449</v>
      </c>
      <c r="GF4251" s="81" t="s">
        <v>155</v>
      </c>
      <c r="GG4251" s="81" t="s">
        <v>483</v>
      </c>
      <c r="GH4251" s="81" t="s">
        <v>459</v>
      </c>
      <c r="GI4251" s="81">
        <v>2032</v>
      </c>
      <c r="GJ4251" s="81" t="s">
        <v>201</v>
      </c>
      <c r="GK4251" s="81">
        <v>0.74733835430389328</v>
      </c>
      <c r="GL4251" s="81">
        <v>459.724335</v>
      </c>
      <c r="GM4251" s="81">
        <v>2032</v>
      </c>
      <c r="GN4251" s="81" t="s">
        <v>173</v>
      </c>
      <c r="GO4251" s="81">
        <v>1.1148832299820636E-2</v>
      </c>
      <c r="GP4251" s="81">
        <v>10</v>
      </c>
      <c r="GQ4251" s="81">
        <v>0</v>
      </c>
      <c r="GR4251" s="81" t="s">
        <v>448</v>
      </c>
      <c r="GS4251" s="81">
        <v>0</v>
      </c>
      <c r="GT4251" s="81">
        <v>0</v>
      </c>
      <c r="GU4251" s="81">
        <v>0</v>
      </c>
      <c r="GV4251" s="81">
        <v>0</v>
      </c>
      <c r="GW4251" s="81">
        <v>0</v>
      </c>
      <c r="GX4251" s="81">
        <v>0</v>
      </c>
      <c r="GY4251" s="81">
        <v>1.1148832299820636E-2</v>
      </c>
      <c r="GZ4251" s="81">
        <v>8.3319499833580443E-3</v>
      </c>
    </row>
    <row r="4252" spans="98:208" x14ac:dyDescent="0.25">
      <c r="CT4252" s="81" t="s">
        <v>155</v>
      </c>
      <c r="CU4252" s="81" t="s">
        <v>480</v>
      </c>
      <c r="CV4252" s="81" t="s">
        <v>451</v>
      </c>
      <c r="CW4252" s="81">
        <v>2031</v>
      </c>
      <c r="CX4252" s="81">
        <v>0</v>
      </c>
      <c r="CY4252" s="81">
        <v>0</v>
      </c>
      <c r="CZ4252" s="81">
        <v>0</v>
      </c>
      <c r="DA4252" s="81">
        <v>0</v>
      </c>
      <c r="DB4252" s="81">
        <v>9534.9220877096268</v>
      </c>
      <c r="DC4252" s="81">
        <v>247.2729921649518</v>
      </c>
      <c r="DD4252" s="81">
        <v>9287.6490955446752</v>
      </c>
      <c r="DE4252" s="81">
        <v>0</v>
      </c>
      <c r="DF4252" s="81">
        <v>0</v>
      </c>
      <c r="DG4252" s="81">
        <v>0</v>
      </c>
      <c r="DH4252" s="81">
        <v>2.7568051219219099</v>
      </c>
      <c r="DI4252" s="81">
        <v>2.7568051219219099</v>
      </c>
      <c r="DJ4252" s="81">
        <v>8.7836638644167271E-6</v>
      </c>
      <c r="DL4252" s="81">
        <v>0</v>
      </c>
      <c r="DM4252" s="81">
        <v>0</v>
      </c>
      <c r="DN4252" s="81">
        <v>0</v>
      </c>
      <c r="DO4252" s="81">
        <v>0</v>
      </c>
      <c r="DP4252" s="81">
        <v>0</v>
      </c>
      <c r="DQ4252" s="81">
        <v>0</v>
      </c>
      <c r="DR4252" s="81">
        <v>0</v>
      </c>
      <c r="DS4252" s="81">
        <v>2.4214849530664428E-5</v>
      </c>
      <c r="DT4252" s="81">
        <v>2.4214849530664428E-5</v>
      </c>
      <c r="DU4252" s="81">
        <v>0</v>
      </c>
      <c r="DV4252" s="81">
        <v>2.4214849530664428E-5</v>
      </c>
      <c r="DW4252" s="81">
        <v>2.4214849530664428E-5</v>
      </c>
      <c r="GE4252" s="81" t="s">
        <v>449</v>
      </c>
      <c r="GF4252" s="81" t="s">
        <v>155</v>
      </c>
      <c r="GG4252" s="81" t="s">
        <v>483</v>
      </c>
      <c r="GH4252" s="81" t="s">
        <v>460</v>
      </c>
      <c r="GI4252" s="81">
        <v>2021</v>
      </c>
      <c r="GJ4252" s="81" t="s">
        <v>201</v>
      </c>
      <c r="GK4252" s="81">
        <v>3.6425060683954513E-2</v>
      </c>
      <c r="GL4252" s="81">
        <v>459.724335</v>
      </c>
      <c r="GM4252" s="81">
        <v>2021</v>
      </c>
      <c r="GN4252" s="81" t="s">
        <v>173</v>
      </c>
      <c r="GO4252" s="81">
        <v>1.1148832299820636E-2</v>
      </c>
      <c r="GP4252" s="81">
        <v>10</v>
      </c>
      <c r="GQ4252" s="81">
        <v>0</v>
      </c>
      <c r="GR4252" s="81" t="s">
        <v>448</v>
      </c>
      <c r="GS4252" s="81">
        <v>1.1148832299820636E-2</v>
      </c>
      <c r="GT4252" s="81">
        <v>4.0609689307619882E-4</v>
      </c>
      <c r="GU4252" s="81">
        <v>1.1148832299820636E-2</v>
      </c>
      <c r="GV4252" s="81">
        <v>4.0609689307619882E-4</v>
      </c>
      <c r="GW4252" s="81">
        <v>0</v>
      </c>
      <c r="GX4252" s="81">
        <v>0</v>
      </c>
      <c r="GY4252" s="81">
        <v>0</v>
      </c>
      <c r="GZ4252" s="81">
        <v>0</v>
      </c>
    </row>
    <row r="4253" spans="98:208" x14ac:dyDescent="0.25">
      <c r="CT4253" s="81" t="s">
        <v>155</v>
      </c>
      <c r="CU4253" s="81" t="s">
        <v>480</v>
      </c>
      <c r="CV4253" s="81" t="s">
        <v>451</v>
      </c>
      <c r="CW4253" s="81">
        <v>2032</v>
      </c>
      <c r="CX4253" s="81">
        <v>0</v>
      </c>
      <c r="CY4253" s="81">
        <v>0</v>
      </c>
      <c r="CZ4253" s="81">
        <v>0</v>
      </c>
      <c r="DA4253" s="81">
        <v>0</v>
      </c>
      <c r="DB4253" s="81">
        <v>9534.9220877096268</v>
      </c>
      <c r="DC4253" s="81">
        <v>247.2729921649518</v>
      </c>
      <c r="DD4253" s="81">
        <v>9287.6490955446752</v>
      </c>
      <c r="DE4253" s="81">
        <v>0</v>
      </c>
      <c r="DF4253" s="81">
        <v>0</v>
      </c>
      <c r="DG4253" s="81">
        <v>0</v>
      </c>
      <c r="DH4253" s="81">
        <v>0</v>
      </c>
      <c r="DI4253" s="81">
        <v>2.7568051219219099</v>
      </c>
      <c r="DJ4253" s="81">
        <v>8.7836638644167271E-6</v>
      </c>
      <c r="DL4253" s="81">
        <v>0</v>
      </c>
      <c r="DM4253" s="81">
        <v>0</v>
      </c>
      <c r="DN4253" s="81">
        <v>0</v>
      </c>
      <c r="DO4253" s="81">
        <v>0</v>
      </c>
      <c r="DP4253" s="81">
        <v>0</v>
      </c>
      <c r="DQ4253" s="81">
        <v>0</v>
      </c>
      <c r="DR4253" s="81">
        <v>0</v>
      </c>
      <c r="DS4253" s="81">
        <v>0</v>
      </c>
      <c r="DT4253" s="81">
        <v>0</v>
      </c>
      <c r="DU4253" s="81">
        <v>0</v>
      </c>
      <c r="DV4253" s="81">
        <v>2.4214849530664428E-5</v>
      </c>
      <c r="DW4253" s="81">
        <v>2.4214849530664428E-5</v>
      </c>
      <c r="GE4253" s="81" t="s">
        <v>449</v>
      </c>
      <c r="GF4253" s="81" t="s">
        <v>155</v>
      </c>
      <c r="GG4253" s="81" t="s">
        <v>483</v>
      </c>
      <c r="GH4253" s="81" t="s">
        <v>460</v>
      </c>
      <c r="GI4253" s="81">
        <v>2022</v>
      </c>
      <c r="GJ4253" s="81" t="s">
        <v>201</v>
      </c>
      <c r="GK4253" s="81">
        <v>3.6425060683954513E-2</v>
      </c>
      <c r="GL4253" s="81">
        <v>459.724335</v>
      </c>
      <c r="GM4253" s="81">
        <v>2022</v>
      </c>
      <c r="GN4253" s="81" t="s">
        <v>173</v>
      </c>
      <c r="GO4253" s="81">
        <v>1.1148832299820636E-2</v>
      </c>
      <c r="GP4253" s="81">
        <v>10</v>
      </c>
      <c r="GQ4253" s="81">
        <v>0</v>
      </c>
      <c r="GR4253" s="81" t="s">
        <v>448</v>
      </c>
      <c r="GS4253" s="81">
        <v>1.1148832299820636E-2</v>
      </c>
      <c r="GT4253" s="81">
        <v>4.0609689307619882E-4</v>
      </c>
      <c r="GU4253" s="81">
        <v>1.1148832299820636E-2</v>
      </c>
      <c r="GV4253" s="81">
        <v>4.0609689307619882E-4</v>
      </c>
      <c r="GW4253" s="81">
        <v>1.1148832299820636E-2</v>
      </c>
      <c r="GX4253" s="81">
        <v>4.0609689307619882E-4</v>
      </c>
      <c r="GY4253" s="81">
        <v>0</v>
      </c>
      <c r="GZ4253" s="81">
        <v>0</v>
      </c>
    </row>
    <row r="4254" spans="98:208" x14ac:dyDescent="0.25">
      <c r="CT4254" s="81" t="s">
        <v>155</v>
      </c>
      <c r="CU4254" s="81" t="s">
        <v>480</v>
      </c>
      <c r="CV4254" s="81" t="s">
        <v>452</v>
      </c>
      <c r="CW4254" s="81">
        <v>2020</v>
      </c>
      <c r="CX4254" s="81">
        <v>0</v>
      </c>
      <c r="CY4254" s="81">
        <v>0</v>
      </c>
      <c r="CZ4254" s="81">
        <v>0</v>
      </c>
      <c r="DA4254" s="81">
        <v>0</v>
      </c>
      <c r="DB4254" s="81">
        <v>5.2405583313015676</v>
      </c>
      <c r="DC4254" s="81">
        <v>0.69641821681223226</v>
      </c>
      <c r="DD4254" s="81">
        <v>2.9419641522810331</v>
      </c>
      <c r="DE4254" s="81">
        <v>1.6021759622082961</v>
      </c>
      <c r="DF4254" s="81">
        <v>7.7642499097797055E-3</v>
      </c>
      <c r="DG4254" s="81">
        <v>0</v>
      </c>
      <c r="DH4254" s="81">
        <v>0</v>
      </c>
      <c r="DI4254" s="81">
        <v>0</v>
      </c>
      <c r="DJ4254" s="81">
        <v>5.0924994604007853E-5</v>
      </c>
      <c r="DL4254" s="81">
        <v>0</v>
      </c>
      <c r="DM4254" s="81">
        <v>3.9539438475969995E-7</v>
      </c>
      <c r="DN4254" s="81">
        <v>3.9539438475969995E-7</v>
      </c>
      <c r="DO4254" s="81">
        <v>0</v>
      </c>
      <c r="DP4254" s="81">
        <v>0</v>
      </c>
      <c r="DQ4254" s="81">
        <v>0</v>
      </c>
      <c r="DR4254" s="81">
        <v>0</v>
      </c>
      <c r="DS4254" s="81">
        <v>0</v>
      </c>
      <c r="DT4254" s="81">
        <v>0</v>
      </c>
      <c r="DU4254" s="81">
        <v>0</v>
      </c>
      <c r="DV4254" s="81">
        <v>0</v>
      </c>
      <c r="DW4254" s="81">
        <v>0</v>
      </c>
      <c r="GE4254" s="81" t="s">
        <v>449</v>
      </c>
      <c r="GF4254" s="81" t="s">
        <v>155</v>
      </c>
      <c r="GG4254" s="81" t="s">
        <v>483</v>
      </c>
      <c r="GH4254" s="81" t="s">
        <v>460</v>
      </c>
      <c r="GI4254" s="81">
        <v>2023</v>
      </c>
      <c r="GJ4254" s="81" t="s">
        <v>201</v>
      </c>
      <c r="GK4254" s="81">
        <v>3.7590224611390763E-2</v>
      </c>
      <c r="GL4254" s="81">
        <v>459.724335</v>
      </c>
      <c r="GM4254" s="81">
        <v>2023</v>
      </c>
      <c r="GN4254" s="81" t="s">
        <v>173</v>
      </c>
      <c r="GO4254" s="81">
        <v>1.1148832299820636E-2</v>
      </c>
      <c r="GP4254" s="81">
        <v>10</v>
      </c>
      <c r="GQ4254" s="81">
        <v>0</v>
      </c>
      <c r="GR4254" s="81" t="s">
        <v>448</v>
      </c>
      <c r="GS4254" s="81">
        <v>1.1148832299820636E-2</v>
      </c>
      <c r="GT4254" s="81">
        <v>4.1908711030498596E-4</v>
      </c>
      <c r="GU4254" s="81">
        <v>1.1148832299820636E-2</v>
      </c>
      <c r="GV4254" s="81">
        <v>4.1908711030498596E-4</v>
      </c>
      <c r="GW4254" s="81">
        <v>1.1148832299820636E-2</v>
      </c>
      <c r="GX4254" s="81">
        <v>4.1908711030498596E-4</v>
      </c>
      <c r="GY4254" s="81">
        <v>1.1148832299820636E-2</v>
      </c>
      <c r="GZ4254" s="81">
        <v>4.1908711030498596E-4</v>
      </c>
    </row>
    <row r="4255" spans="98:208" x14ac:dyDescent="0.25">
      <c r="CT4255" s="81" t="s">
        <v>155</v>
      </c>
      <c r="CU4255" s="81" t="s">
        <v>480</v>
      </c>
      <c r="CV4255" s="81" t="s">
        <v>452</v>
      </c>
      <c r="CW4255" s="81">
        <v>2021</v>
      </c>
      <c r="CX4255" s="81">
        <v>0</v>
      </c>
      <c r="CY4255" s="81">
        <v>0</v>
      </c>
      <c r="CZ4255" s="81">
        <v>0</v>
      </c>
      <c r="DA4255" s="81">
        <v>0</v>
      </c>
      <c r="DB4255" s="81">
        <v>5.2405583313015676</v>
      </c>
      <c r="DC4255" s="81">
        <v>0.69641821681223226</v>
      </c>
      <c r="DD4255" s="81">
        <v>2.9419641522810331</v>
      </c>
      <c r="DE4255" s="81">
        <v>1.6021759622082961</v>
      </c>
      <c r="DF4255" s="81">
        <v>7.7642499097797055E-3</v>
      </c>
      <c r="DG4255" s="81">
        <v>7.7642499097797055E-3</v>
      </c>
      <c r="DH4255" s="81">
        <v>0</v>
      </c>
      <c r="DI4255" s="81">
        <v>0</v>
      </c>
      <c r="DJ4255" s="81">
        <v>5.0924994604007853E-5</v>
      </c>
      <c r="DL4255" s="81">
        <v>0</v>
      </c>
      <c r="DM4255" s="81">
        <v>3.9539438475969995E-7</v>
      </c>
      <c r="DN4255" s="81">
        <v>3.9539438475969995E-7</v>
      </c>
      <c r="DO4255" s="81">
        <v>0</v>
      </c>
      <c r="DP4255" s="81">
        <v>3.9539438475969995E-7</v>
      </c>
      <c r="DQ4255" s="81">
        <v>3.9539438475969995E-7</v>
      </c>
      <c r="DR4255" s="81">
        <v>0</v>
      </c>
      <c r="DS4255" s="81">
        <v>0</v>
      </c>
      <c r="DT4255" s="81">
        <v>0</v>
      </c>
      <c r="DU4255" s="81">
        <v>0</v>
      </c>
      <c r="DV4255" s="81">
        <v>0</v>
      </c>
      <c r="DW4255" s="81">
        <v>0</v>
      </c>
      <c r="GE4255" s="81" t="s">
        <v>449</v>
      </c>
      <c r="GF4255" s="81" t="s">
        <v>155</v>
      </c>
      <c r="GG4255" s="81" t="s">
        <v>483</v>
      </c>
      <c r="GH4255" s="81" t="s">
        <v>460</v>
      </c>
      <c r="GI4255" s="81">
        <v>2024</v>
      </c>
      <c r="GJ4255" s="81" t="s">
        <v>201</v>
      </c>
      <c r="GK4255" s="81">
        <v>3.7590224611390763E-2</v>
      </c>
      <c r="GL4255" s="81">
        <v>459.724335</v>
      </c>
      <c r="GM4255" s="81">
        <v>2024</v>
      </c>
      <c r="GN4255" s="81" t="s">
        <v>173</v>
      </c>
      <c r="GO4255" s="81">
        <v>1.1148832299820636E-2</v>
      </c>
      <c r="GP4255" s="81">
        <v>10</v>
      </c>
      <c r="GQ4255" s="81">
        <v>0</v>
      </c>
      <c r="GR4255" s="81" t="s">
        <v>448</v>
      </c>
      <c r="GS4255" s="81">
        <v>1.1148832299820636E-2</v>
      </c>
      <c r="GT4255" s="81">
        <v>4.1908711030498596E-4</v>
      </c>
      <c r="GU4255" s="81">
        <v>1.1148832299820636E-2</v>
      </c>
      <c r="GV4255" s="81">
        <v>4.1908711030498596E-4</v>
      </c>
      <c r="GW4255" s="81">
        <v>1.1148832299820636E-2</v>
      </c>
      <c r="GX4255" s="81">
        <v>4.1908711030498596E-4</v>
      </c>
      <c r="GY4255" s="81">
        <v>1.1148832299820636E-2</v>
      </c>
      <c r="GZ4255" s="81">
        <v>4.1908711030498596E-4</v>
      </c>
    </row>
    <row r="4256" spans="98:208" x14ac:dyDescent="0.25">
      <c r="CT4256" s="81" t="s">
        <v>155</v>
      </c>
      <c r="CU4256" s="81" t="s">
        <v>480</v>
      </c>
      <c r="CV4256" s="81" t="s">
        <v>452</v>
      </c>
      <c r="CW4256" s="81">
        <v>2022</v>
      </c>
      <c r="CX4256" s="81">
        <v>0</v>
      </c>
      <c r="CY4256" s="81">
        <v>0</v>
      </c>
      <c r="CZ4256" s="81">
        <v>0</v>
      </c>
      <c r="DA4256" s="81">
        <v>0</v>
      </c>
      <c r="DB4256" s="81">
        <v>5.2405583313015676</v>
      </c>
      <c r="DC4256" s="81">
        <v>0.69641821681223226</v>
      </c>
      <c r="DD4256" s="81">
        <v>2.9419641522810331</v>
      </c>
      <c r="DE4256" s="81">
        <v>1.6021759622082961</v>
      </c>
      <c r="DF4256" s="81">
        <v>7.7642499097797055E-3</v>
      </c>
      <c r="DG4256" s="81">
        <v>7.7642499097797055E-3</v>
      </c>
      <c r="DH4256" s="81">
        <v>7.7642499097797055E-3</v>
      </c>
      <c r="DI4256" s="81">
        <v>0</v>
      </c>
      <c r="DJ4256" s="81">
        <v>5.0924994604007853E-5</v>
      </c>
      <c r="DL4256" s="81">
        <v>0</v>
      </c>
      <c r="DM4256" s="81">
        <v>3.9539438475969995E-7</v>
      </c>
      <c r="DN4256" s="81">
        <v>3.9539438475969995E-7</v>
      </c>
      <c r="DO4256" s="81">
        <v>0</v>
      </c>
      <c r="DP4256" s="81">
        <v>3.9539438475969995E-7</v>
      </c>
      <c r="DQ4256" s="81">
        <v>3.9539438475969995E-7</v>
      </c>
      <c r="DR4256" s="81">
        <v>0</v>
      </c>
      <c r="DS4256" s="81">
        <v>3.9539438475969995E-7</v>
      </c>
      <c r="DT4256" s="81">
        <v>3.9539438475969995E-7</v>
      </c>
      <c r="DU4256" s="81">
        <v>0</v>
      </c>
      <c r="DV4256" s="81">
        <v>0</v>
      </c>
      <c r="DW4256" s="81">
        <v>0</v>
      </c>
      <c r="GE4256" s="81" t="s">
        <v>449</v>
      </c>
      <c r="GF4256" s="81" t="s">
        <v>155</v>
      </c>
      <c r="GG4256" s="81" t="s">
        <v>483</v>
      </c>
      <c r="GH4256" s="81" t="s">
        <v>460</v>
      </c>
      <c r="GI4256" s="81">
        <v>2025</v>
      </c>
      <c r="GJ4256" s="81" t="s">
        <v>201</v>
      </c>
      <c r="GK4256" s="81">
        <v>3.7590224611390763E-2</v>
      </c>
      <c r="GL4256" s="81">
        <v>459.724335</v>
      </c>
      <c r="GM4256" s="81">
        <v>2025</v>
      </c>
      <c r="GN4256" s="81" t="s">
        <v>173</v>
      </c>
      <c r="GO4256" s="81">
        <v>1.1148832299820636E-2</v>
      </c>
      <c r="GP4256" s="81">
        <v>10</v>
      </c>
      <c r="GQ4256" s="81">
        <v>0</v>
      </c>
      <c r="GR4256" s="81" t="s">
        <v>448</v>
      </c>
      <c r="GS4256" s="81">
        <v>1.1148832299820636E-2</v>
      </c>
      <c r="GT4256" s="81">
        <v>4.1908711030498596E-4</v>
      </c>
      <c r="GU4256" s="81">
        <v>1.1148832299820636E-2</v>
      </c>
      <c r="GV4256" s="81">
        <v>4.1908711030498596E-4</v>
      </c>
      <c r="GW4256" s="81">
        <v>1.1148832299820636E-2</v>
      </c>
      <c r="GX4256" s="81">
        <v>4.1908711030498596E-4</v>
      </c>
      <c r="GY4256" s="81">
        <v>1.1148832299820636E-2</v>
      </c>
      <c r="GZ4256" s="81">
        <v>4.1908711030498596E-4</v>
      </c>
    </row>
    <row r="4257" spans="98:208" x14ac:dyDescent="0.25">
      <c r="CT4257" s="81" t="s">
        <v>155</v>
      </c>
      <c r="CU4257" s="81" t="s">
        <v>480</v>
      </c>
      <c r="CV4257" s="81" t="s">
        <v>452</v>
      </c>
      <c r="CW4257" s="81">
        <v>2023</v>
      </c>
      <c r="CX4257" s="81">
        <v>0</v>
      </c>
      <c r="CY4257" s="81">
        <v>0</v>
      </c>
      <c r="CZ4257" s="81">
        <v>0</v>
      </c>
      <c r="DA4257" s="81">
        <v>0</v>
      </c>
      <c r="DB4257" s="81">
        <v>5.4750346070077969</v>
      </c>
      <c r="DC4257" s="81">
        <v>0.71896016785821204</v>
      </c>
      <c r="DD4257" s="81">
        <v>3.071497198615122</v>
      </c>
      <c r="DE4257" s="81">
        <v>1.684577240534455</v>
      </c>
      <c r="DF4257" s="81">
        <v>8.0155663417021007E-3</v>
      </c>
      <c r="DG4257" s="81">
        <v>8.0155663417021007E-3</v>
      </c>
      <c r="DH4257" s="81">
        <v>8.0155663417021007E-3</v>
      </c>
      <c r="DI4257" s="81">
        <v>8.0155663417021007E-3</v>
      </c>
      <c r="DJ4257" s="81">
        <v>5.0924994604007853E-5</v>
      </c>
      <c r="DL4257" s="81">
        <v>0</v>
      </c>
      <c r="DM4257" s="81">
        <v>4.0819267269924646E-7</v>
      </c>
      <c r="DN4257" s="81">
        <v>4.0819267269924646E-7</v>
      </c>
      <c r="DO4257" s="81">
        <v>0</v>
      </c>
      <c r="DP4257" s="81">
        <v>4.0819267269924646E-7</v>
      </c>
      <c r="DQ4257" s="81">
        <v>4.0819267269924646E-7</v>
      </c>
      <c r="DR4257" s="81">
        <v>0</v>
      </c>
      <c r="DS4257" s="81">
        <v>4.0819267269924646E-7</v>
      </c>
      <c r="DT4257" s="81">
        <v>4.0819267269924646E-7</v>
      </c>
      <c r="DU4257" s="81">
        <v>0</v>
      </c>
      <c r="DV4257" s="81">
        <v>4.0819267269924646E-7</v>
      </c>
      <c r="DW4257" s="81">
        <v>4.0819267269924646E-7</v>
      </c>
      <c r="GE4257" s="81" t="s">
        <v>449</v>
      </c>
      <c r="GF4257" s="81" t="s">
        <v>155</v>
      </c>
      <c r="GG4257" s="81" t="s">
        <v>483</v>
      </c>
      <c r="GH4257" s="81" t="s">
        <v>460</v>
      </c>
      <c r="GI4257" s="81">
        <v>2026</v>
      </c>
      <c r="GJ4257" s="81" t="s">
        <v>201</v>
      </c>
      <c r="GK4257" s="81">
        <v>3.7590224611390763E-2</v>
      </c>
      <c r="GL4257" s="81">
        <v>459.724335</v>
      </c>
      <c r="GM4257" s="81">
        <v>2026</v>
      </c>
      <c r="GN4257" s="81" t="s">
        <v>173</v>
      </c>
      <c r="GO4257" s="81">
        <v>1.1148832299820636E-2</v>
      </c>
      <c r="GP4257" s="81">
        <v>10</v>
      </c>
      <c r="GQ4257" s="81">
        <v>0</v>
      </c>
      <c r="GR4257" s="81" t="s">
        <v>448</v>
      </c>
      <c r="GS4257" s="81">
        <v>1.1148832299820636E-2</v>
      </c>
      <c r="GT4257" s="81">
        <v>4.1908711030498596E-4</v>
      </c>
      <c r="GU4257" s="81">
        <v>1.1148832299820636E-2</v>
      </c>
      <c r="GV4257" s="81">
        <v>4.1908711030498596E-4</v>
      </c>
      <c r="GW4257" s="81">
        <v>1.1148832299820636E-2</v>
      </c>
      <c r="GX4257" s="81">
        <v>4.1908711030498596E-4</v>
      </c>
      <c r="GY4257" s="81">
        <v>1.1148832299820636E-2</v>
      </c>
      <c r="GZ4257" s="81">
        <v>4.1908711030498596E-4</v>
      </c>
    </row>
    <row r="4258" spans="98:208" x14ac:dyDescent="0.25">
      <c r="CT4258" s="81" t="s">
        <v>155</v>
      </c>
      <c r="CU4258" s="81" t="s">
        <v>480</v>
      </c>
      <c r="CV4258" s="81" t="s">
        <v>452</v>
      </c>
      <c r="CW4258" s="81">
        <v>2024</v>
      </c>
      <c r="CX4258" s="81">
        <v>0</v>
      </c>
      <c r="CY4258" s="81">
        <v>0</v>
      </c>
      <c r="CZ4258" s="81">
        <v>0</v>
      </c>
      <c r="DA4258" s="81">
        <v>0</v>
      </c>
      <c r="DB4258" s="81">
        <v>5.4750346070077969</v>
      </c>
      <c r="DC4258" s="81">
        <v>0.71896016785821204</v>
      </c>
      <c r="DD4258" s="81">
        <v>3.071497198615122</v>
      </c>
      <c r="DE4258" s="81">
        <v>1.684577240534455</v>
      </c>
      <c r="DF4258" s="81">
        <v>8.0155663417021007E-3</v>
      </c>
      <c r="DG4258" s="81">
        <v>8.0155663417021007E-3</v>
      </c>
      <c r="DH4258" s="81">
        <v>8.0155663417021007E-3</v>
      </c>
      <c r="DI4258" s="81">
        <v>8.0155663417021007E-3</v>
      </c>
      <c r="DJ4258" s="81">
        <v>5.0924994604007853E-5</v>
      </c>
      <c r="DL4258" s="81">
        <v>0</v>
      </c>
      <c r="DM4258" s="81">
        <v>4.0819267269924646E-7</v>
      </c>
      <c r="DN4258" s="81">
        <v>4.0819267269924646E-7</v>
      </c>
      <c r="DO4258" s="81">
        <v>0</v>
      </c>
      <c r="DP4258" s="81">
        <v>4.0819267269924646E-7</v>
      </c>
      <c r="DQ4258" s="81">
        <v>4.0819267269924646E-7</v>
      </c>
      <c r="DR4258" s="81">
        <v>0</v>
      </c>
      <c r="DS4258" s="81">
        <v>4.0819267269924646E-7</v>
      </c>
      <c r="DT4258" s="81">
        <v>4.0819267269924646E-7</v>
      </c>
      <c r="DU4258" s="81">
        <v>0</v>
      </c>
      <c r="DV4258" s="81">
        <v>4.0819267269924646E-7</v>
      </c>
      <c r="DW4258" s="81">
        <v>4.0819267269924646E-7</v>
      </c>
      <c r="GE4258" s="81" t="s">
        <v>449</v>
      </c>
      <c r="GF4258" s="81" t="s">
        <v>155</v>
      </c>
      <c r="GG4258" s="81" t="s">
        <v>483</v>
      </c>
      <c r="GH4258" s="81" t="s">
        <v>460</v>
      </c>
      <c r="GI4258" s="81">
        <v>2027</v>
      </c>
      <c r="GJ4258" s="81" t="s">
        <v>201</v>
      </c>
      <c r="GK4258" s="81">
        <v>3.7590224611390763E-2</v>
      </c>
      <c r="GL4258" s="81">
        <v>459.724335</v>
      </c>
      <c r="GM4258" s="81">
        <v>2027</v>
      </c>
      <c r="GN4258" s="81" t="s">
        <v>173</v>
      </c>
      <c r="GO4258" s="81">
        <v>1.1148832299820636E-2</v>
      </c>
      <c r="GP4258" s="81">
        <v>10</v>
      </c>
      <c r="GQ4258" s="81">
        <v>0</v>
      </c>
      <c r="GR4258" s="81" t="s">
        <v>448</v>
      </c>
      <c r="GS4258" s="81">
        <v>1.1148832299820636E-2</v>
      </c>
      <c r="GT4258" s="81">
        <v>4.1908711030498596E-4</v>
      </c>
      <c r="GU4258" s="81">
        <v>1.1148832299820636E-2</v>
      </c>
      <c r="GV4258" s="81">
        <v>4.1908711030498596E-4</v>
      </c>
      <c r="GW4258" s="81">
        <v>1.1148832299820636E-2</v>
      </c>
      <c r="GX4258" s="81">
        <v>4.1908711030498596E-4</v>
      </c>
      <c r="GY4258" s="81">
        <v>1.1148832299820636E-2</v>
      </c>
      <c r="GZ4258" s="81">
        <v>4.1908711030498596E-4</v>
      </c>
    </row>
    <row r="4259" spans="98:208" x14ac:dyDescent="0.25">
      <c r="CT4259" s="81" t="s">
        <v>155</v>
      </c>
      <c r="CU4259" s="81" t="s">
        <v>480</v>
      </c>
      <c r="CV4259" s="81" t="s">
        <v>452</v>
      </c>
      <c r="CW4259" s="81">
        <v>2025</v>
      </c>
      <c r="CX4259" s="81">
        <v>0</v>
      </c>
      <c r="CY4259" s="81">
        <v>0</v>
      </c>
      <c r="CZ4259" s="81">
        <v>0</v>
      </c>
      <c r="DA4259" s="81">
        <v>0</v>
      </c>
      <c r="DB4259" s="81">
        <v>5.4750346070077969</v>
      </c>
      <c r="DC4259" s="81">
        <v>0.71896016785821204</v>
      </c>
      <c r="DD4259" s="81">
        <v>3.071497198615122</v>
      </c>
      <c r="DE4259" s="81">
        <v>1.684577240534455</v>
      </c>
      <c r="DF4259" s="81">
        <v>8.0155663417021007E-3</v>
      </c>
      <c r="DG4259" s="81">
        <v>8.0155663417021007E-3</v>
      </c>
      <c r="DH4259" s="81">
        <v>8.0155663417021007E-3</v>
      </c>
      <c r="DI4259" s="81">
        <v>8.0155663417021007E-3</v>
      </c>
      <c r="DJ4259" s="81">
        <v>5.0924994604007853E-5</v>
      </c>
      <c r="DL4259" s="81">
        <v>0</v>
      </c>
      <c r="DM4259" s="81">
        <v>4.0819267269924646E-7</v>
      </c>
      <c r="DN4259" s="81">
        <v>4.0819267269924646E-7</v>
      </c>
      <c r="DO4259" s="81">
        <v>0</v>
      </c>
      <c r="DP4259" s="81">
        <v>4.0819267269924646E-7</v>
      </c>
      <c r="DQ4259" s="81">
        <v>4.0819267269924646E-7</v>
      </c>
      <c r="DR4259" s="81">
        <v>0</v>
      </c>
      <c r="DS4259" s="81">
        <v>4.0819267269924646E-7</v>
      </c>
      <c r="DT4259" s="81">
        <v>4.0819267269924646E-7</v>
      </c>
      <c r="DU4259" s="81">
        <v>0</v>
      </c>
      <c r="DV4259" s="81">
        <v>4.0819267269924646E-7</v>
      </c>
      <c r="DW4259" s="81">
        <v>4.0819267269924646E-7</v>
      </c>
      <c r="GE4259" s="81" t="s">
        <v>449</v>
      </c>
      <c r="GF4259" s="81" t="s">
        <v>155</v>
      </c>
      <c r="GG4259" s="81" t="s">
        <v>483</v>
      </c>
      <c r="GH4259" s="81" t="s">
        <v>460</v>
      </c>
      <c r="GI4259" s="81">
        <v>2028</v>
      </c>
      <c r="GJ4259" s="81" t="s">
        <v>201</v>
      </c>
      <c r="GK4259" s="81">
        <v>3.9055083184886277E-2</v>
      </c>
      <c r="GL4259" s="81">
        <v>459.724335</v>
      </c>
      <c r="GM4259" s="81">
        <v>2028</v>
      </c>
      <c r="GN4259" s="81" t="s">
        <v>173</v>
      </c>
      <c r="GO4259" s="81">
        <v>1.1148832299820636E-2</v>
      </c>
      <c r="GP4259" s="81">
        <v>10</v>
      </c>
      <c r="GQ4259" s="81">
        <v>0</v>
      </c>
      <c r="GR4259" s="81" t="s">
        <v>448</v>
      </c>
      <c r="GS4259" s="81">
        <v>1.1148832299820636E-2</v>
      </c>
      <c r="GT4259" s="81">
        <v>4.3541857288384195E-4</v>
      </c>
      <c r="GU4259" s="81">
        <v>1.1148832299820636E-2</v>
      </c>
      <c r="GV4259" s="81">
        <v>4.3541857288384195E-4</v>
      </c>
      <c r="GW4259" s="81">
        <v>1.1148832299820636E-2</v>
      </c>
      <c r="GX4259" s="81">
        <v>4.3541857288384195E-4</v>
      </c>
      <c r="GY4259" s="81">
        <v>1.1148832299820636E-2</v>
      </c>
      <c r="GZ4259" s="81">
        <v>4.3541857288384195E-4</v>
      </c>
    </row>
    <row r="4260" spans="98:208" x14ac:dyDescent="0.25">
      <c r="CT4260" s="81" t="s">
        <v>155</v>
      </c>
      <c r="CU4260" s="81" t="s">
        <v>480</v>
      </c>
      <c r="CV4260" s="81" t="s">
        <v>452</v>
      </c>
      <c r="CW4260" s="81">
        <v>2026</v>
      </c>
      <c r="CX4260" s="81">
        <v>0</v>
      </c>
      <c r="CY4260" s="81">
        <v>0</v>
      </c>
      <c r="CZ4260" s="81">
        <v>0</v>
      </c>
      <c r="DA4260" s="81">
        <v>0</v>
      </c>
      <c r="DB4260" s="81">
        <v>5.4750346070077969</v>
      </c>
      <c r="DC4260" s="81">
        <v>0.71896016785821204</v>
      </c>
      <c r="DD4260" s="81">
        <v>3.071497198615122</v>
      </c>
      <c r="DE4260" s="81">
        <v>1.684577240534455</v>
      </c>
      <c r="DF4260" s="81">
        <v>8.0155663417021007E-3</v>
      </c>
      <c r="DG4260" s="81">
        <v>8.0155663417021007E-3</v>
      </c>
      <c r="DH4260" s="81">
        <v>8.0155663417021007E-3</v>
      </c>
      <c r="DI4260" s="81">
        <v>8.0155663417021007E-3</v>
      </c>
      <c r="DJ4260" s="81">
        <v>5.0924994604007853E-5</v>
      </c>
      <c r="DL4260" s="81">
        <v>0</v>
      </c>
      <c r="DM4260" s="81">
        <v>4.0819267269924646E-7</v>
      </c>
      <c r="DN4260" s="81">
        <v>4.0819267269924646E-7</v>
      </c>
      <c r="DO4260" s="81">
        <v>0</v>
      </c>
      <c r="DP4260" s="81">
        <v>4.0819267269924646E-7</v>
      </c>
      <c r="DQ4260" s="81">
        <v>4.0819267269924646E-7</v>
      </c>
      <c r="DR4260" s="81">
        <v>0</v>
      </c>
      <c r="DS4260" s="81">
        <v>4.0819267269924646E-7</v>
      </c>
      <c r="DT4260" s="81">
        <v>4.0819267269924646E-7</v>
      </c>
      <c r="DU4260" s="81">
        <v>0</v>
      </c>
      <c r="DV4260" s="81">
        <v>4.0819267269924646E-7</v>
      </c>
      <c r="DW4260" s="81">
        <v>4.0819267269924646E-7</v>
      </c>
      <c r="GE4260" s="81" t="s">
        <v>449</v>
      </c>
      <c r="GF4260" s="81" t="s">
        <v>155</v>
      </c>
      <c r="GG4260" s="81" t="s">
        <v>483</v>
      </c>
      <c r="GH4260" s="81" t="s">
        <v>460</v>
      </c>
      <c r="GI4260" s="81">
        <v>2029</v>
      </c>
      <c r="GJ4260" s="81" t="s">
        <v>201</v>
      </c>
      <c r="GK4260" s="81">
        <v>3.9055083184886277E-2</v>
      </c>
      <c r="GL4260" s="81">
        <v>459.724335</v>
      </c>
      <c r="GM4260" s="81">
        <v>2029</v>
      </c>
      <c r="GN4260" s="81" t="s">
        <v>173</v>
      </c>
      <c r="GO4260" s="81">
        <v>1.1148832299820636E-2</v>
      </c>
      <c r="GP4260" s="81">
        <v>10</v>
      </c>
      <c r="GQ4260" s="81">
        <v>0</v>
      </c>
      <c r="GR4260" s="81" t="s">
        <v>448</v>
      </c>
      <c r="GS4260" s="81">
        <v>1.1148832299820636E-2</v>
      </c>
      <c r="GT4260" s="81">
        <v>4.3541857288384195E-4</v>
      </c>
      <c r="GU4260" s="81">
        <v>1.1148832299820636E-2</v>
      </c>
      <c r="GV4260" s="81">
        <v>4.3541857288384195E-4</v>
      </c>
      <c r="GW4260" s="81">
        <v>1.1148832299820636E-2</v>
      </c>
      <c r="GX4260" s="81">
        <v>4.3541857288384195E-4</v>
      </c>
      <c r="GY4260" s="81">
        <v>1.1148832299820636E-2</v>
      </c>
      <c r="GZ4260" s="81">
        <v>4.3541857288384195E-4</v>
      </c>
    </row>
    <row r="4261" spans="98:208" x14ac:dyDescent="0.25">
      <c r="CT4261" s="81" t="s">
        <v>155</v>
      </c>
      <c r="CU4261" s="81" t="s">
        <v>480</v>
      </c>
      <c r="CV4261" s="81" t="s">
        <v>452</v>
      </c>
      <c r="CW4261" s="81">
        <v>2027</v>
      </c>
      <c r="CX4261" s="81">
        <v>0</v>
      </c>
      <c r="CY4261" s="81">
        <v>0</v>
      </c>
      <c r="CZ4261" s="81">
        <v>0</v>
      </c>
      <c r="DA4261" s="81">
        <v>0</v>
      </c>
      <c r="DB4261" s="81">
        <v>5.4750346070077969</v>
      </c>
      <c r="DC4261" s="81">
        <v>0.71896016785821204</v>
      </c>
      <c r="DD4261" s="81">
        <v>3.071497198615122</v>
      </c>
      <c r="DE4261" s="81">
        <v>1.684577240534455</v>
      </c>
      <c r="DF4261" s="81">
        <v>8.0155663417021007E-3</v>
      </c>
      <c r="DG4261" s="81">
        <v>8.0155663417021007E-3</v>
      </c>
      <c r="DH4261" s="81">
        <v>8.0155663417021007E-3</v>
      </c>
      <c r="DI4261" s="81">
        <v>8.0155663417021007E-3</v>
      </c>
      <c r="DJ4261" s="81">
        <v>5.0924994604007853E-5</v>
      </c>
      <c r="DL4261" s="81">
        <v>0</v>
      </c>
      <c r="DM4261" s="81">
        <v>4.0819267269924646E-7</v>
      </c>
      <c r="DN4261" s="81">
        <v>4.0819267269924646E-7</v>
      </c>
      <c r="DO4261" s="81">
        <v>0</v>
      </c>
      <c r="DP4261" s="81">
        <v>4.0819267269924646E-7</v>
      </c>
      <c r="DQ4261" s="81">
        <v>4.0819267269924646E-7</v>
      </c>
      <c r="DR4261" s="81">
        <v>0</v>
      </c>
      <c r="DS4261" s="81">
        <v>4.0819267269924646E-7</v>
      </c>
      <c r="DT4261" s="81">
        <v>4.0819267269924646E-7</v>
      </c>
      <c r="DU4261" s="81">
        <v>0</v>
      </c>
      <c r="DV4261" s="81">
        <v>4.0819267269924646E-7</v>
      </c>
      <c r="DW4261" s="81">
        <v>4.0819267269924646E-7</v>
      </c>
      <c r="GE4261" s="81" t="s">
        <v>449</v>
      </c>
      <c r="GF4261" s="81" t="s">
        <v>155</v>
      </c>
      <c r="GG4261" s="81" t="s">
        <v>483</v>
      </c>
      <c r="GH4261" s="81" t="s">
        <v>460</v>
      </c>
      <c r="GI4261" s="81">
        <v>2030</v>
      </c>
      <c r="GJ4261" s="81" t="s">
        <v>201</v>
      </c>
      <c r="GK4261" s="81">
        <v>3.9055083184886277E-2</v>
      </c>
      <c r="GL4261" s="81">
        <v>459.724335</v>
      </c>
      <c r="GM4261" s="81">
        <v>2030</v>
      </c>
      <c r="GN4261" s="81" t="s">
        <v>173</v>
      </c>
      <c r="GO4261" s="81">
        <v>1.1148832299820636E-2</v>
      </c>
      <c r="GP4261" s="81">
        <v>10</v>
      </c>
      <c r="GQ4261" s="81">
        <v>0</v>
      </c>
      <c r="GR4261" s="81" t="s">
        <v>448</v>
      </c>
      <c r="GS4261" s="81">
        <v>0</v>
      </c>
      <c r="GT4261" s="81">
        <v>0</v>
      </c>
      <c r="GU4261" s="81">
        <v>1.1148832299820636E-2</v>
      </c>
      <c r="GV4261" s="81">
        <v>4.3541857288384195E-4</v>
      </c>
      <c r="GW4261" s="81">
        <v>1.1148832299820636E-2</v>
      </c>
      <c r="GX4261" s="81">
        <v>4.3541857288384195E-4</v>
      </c>
      <c r="GY4261" s="81">
        <v>1.1148832299820636E-2</v>
      </c>
      <c r="GZ4261" s="81">
        <v>4.3541857288384195E-4</v>
      </c>
    </row>
    <row r="4262" spans="98:208" x14ac:dyDescent="0.25">
      <c r="CT4262" s="81" t="s">
        <v>155</v>
      </c>
      <c r="CU4262" s="81" t="s">
        <v>480</v>
      </c>
      <c r="CV4262" s="81" t="s">
        <v>452</v>
      </c>
      <c r="CW4262" s="81">
        <v>2028</v>
      </c>
      <c r="CX4262" s="81">
        <v>0</v>
      </c>
      <c r="CY4262" s="81">
        <v>0</v>
      </c>
      <c r="CZ4262" s="81">
        <v>0</v>
      </c>
      <c r="DA4262" s="81">
        <v>0</v>
      </c>
      <c r="DB4262" s="81">
        <v>5.7770153400784894</v>
      </c>
      <c r="DC4262" s="81">
        <v>0.74733835430389273</v>
      </c>
      <c r="DD4262" s="81">
        <v>3.2379513401017381</v>
      </c>
      <c r="DE4262" s="81">
        <v>1.791725645672851</v>
      </c>
      <c r="DF4262" s="81">
        <v>8.3319499833580373E-3</v>
      </c>
      <c r="DG4262" s="81">
        <v>8.3319499833580373E-3</v>
      </c>
      <c r="DH4262" s="81">
        <v>8.3319499833580373E-3</v>
      </c>
      <c r="DI4262" s="81">
        <v>8.3319499833580373E-3</v>
      </c>
      <c r="DJ4262" s="81">
        <v>5.0924994604007853E-5</v>
      </c>
      <c r="DL4262" s="81">
        <v>0</v>
      </c>
      <c r="DM4262" s="81">
        <v>4.2430450794337135E-7</v>
      </c>
      <c r="DN4262" s="81">
        <v>4.2430450794337135E-7</v>
      </c>
      <c r="DO4262" s="81">
        <v>0</v>
      </c>
      <c r="DP4262" s="81">
        <v>4.2430450794337135E-7</v>
      </c>
      <c r="DQ4262" s="81">
        <v>4.2430450794337135E-7</v>
      </c>
      <c r="DR4262" s="81">
        <v>0</v>
      </c>
      <c r="DS4262" s="81">
        <v>4.2430450794337135E-7</v>
      </c>
      <c r="DT4262" s="81">
        <v>4.2430450794337135E-7</v>
      </c>
      <c r="DU4262" s="81">
        <v>0</v>
      </c>
      <c r="DV4262" s="81">
        <v>4.2430450794337135E-7</v>
      </c>
      <c r="DW4262" s="81">
        <v>4.2430450794337135E-7</v>
      </c>
      <c r="GE4262" s="81" t="s">
        <v>449</v>
      </c>
      <c r="GF4262" s="81" t="s">
        <v>155</v>
      </c>
      <c r="GG4262" s="81" t="s">
        <v>483</v>
      </c>
      <c r="GH4262" s="81" t="s">
        <v>460</v>
      </c>
      <c r="GI4262" s="81">
        <v>2031</v>
      </c>
      <c r="GJ4262" s="81" t="s">
        <v>201</v>
      </c>
      <c r="GK4262" s="81">
        <v>3.9055083184886277E-2</v>
      </c>
      <c r="GL4262" s="81">
        <v>459.724335</v>
      </c>
      <c r="GM4262" s="81">
        <v>2031</v>
      </c>
      <c r="GN4262" s="81" t="s">
        <v>173</v>
      </c>
      <c r="GO4262" s="81">
        <v>1.1148832299820636E-2</v>
      </c>
      <c r="GP4262" s="81">
        <v>10</v>
      </c>
      <c r="GQ4262" s="81">
        <v>0</v>
      </c>
      <c r="GR4262" s="81" t="s">
        <v>448</v>
      </c>
      <c r="GS4262" s="81">
        <v>0</v>
      </c>
      <c r="GT4262" s="81">
        <v>0</v>
      </c>
      <c r="GU4262" s="81">
        <v>0</v>
      </c>
      <c r="GV4262" s="81">
        <v>0</v>
      </c>
      <c r="GW4262" s="81">
        <v>1.1148832299820636E-2</v>
      </c>
      <c r="GX4262" s="81">
        <v>4.3541857288384195E-4</v>
      </c>
      <c r="GY4262" s="81">
        <v>1.1148832299820636E-2</v>
      </c>
      <c r="GZ4262" s="81">
        <v>4.3541857288384195E-4</v>
      </c>
    </row>
    <row r="4263" spans="98:208" x14ac:dyDescent="0.25">
      <c r="CT4263" s="81" t="s">
        <v>155</v>
      </c>
      <c r="CU4263" s="81" t="s">
        <v>480</v>
      </c>
      <c r="CV4263" s="81" t="s">
        <v>452</v>
      </c>
      <c r="CW4263" s="81">
        <v>2029</v>
      </c>
      <c r="CX4263" s="81">
        <v>0</v>
      </c>
      <c r="CY4263" s="81">
        <v>0</v>
      </c>
      <c r="CZ4263" s="81">
        <v>0</v>
      </c>
      <c r="DA4263" s="81">
        <v>0</v>
      </c>
      <c r="DB4263" s="81">
        <v>5.7770153400784894</v>
      </c>
      <c r="DC4263" s="81">
        <v>0.74733835430389273</v>
      </c>
      <c r="DD4263" s="81">
        <v>3.2379513401017381</v>
      </c>
      <c r="DE4263" s="81">
        <v>1.791725645672851</v>
      </c>
      <c r="DF4263" s="81">
        <v>8.3319499833580373E-3</v>
      </c>
      <c r="DG4263" s="81">
        <v>8.3319499833580373E-3</v>
      </c>
      <c r="DH4263" s="81">
        <v>8.3319499833580373E-3</v>
      </c>
      <c r="DI4263" s="81">
        <v>8.3319499833580373E-3</v>
      </c>
      <c r="DJ4263" s="81">
        <v>5.0924994604007853E-5</v>
      </c>
      <c r="DL4263" s="81">
        <v>0</v>
      </c>
      <c r="DM4263" s="81">
        <v>4.2430450794337135E-7</v>
      </c>
      <c r="DN4263" s="81">
        <v>4.2430450794337135E-7</v>
      </c>
      <c r="DO4263" s="81">
        <v>0</v>
      </c>
      <c r="DP4263" s="81">
        <v>4.2430450794337135E-7</v>
      </c>
      <c r="DQ4263" s="81">
        <v>4.2430450794337135E-7</v>
      </c>
      <c r="DR4263" s="81">
        <v>0</v>
      </c>
      <c r="DS4263" s="81">
        <v>4.2430450794337135E-7</v>
      </c>
      <c r="DT4263" s="81">
        <v>4.2430450794337135E-7</v>
      </c>
      <c r="DU4263" s="81">
        <v>0</v>
      </c>
      <c r="DV4263" s="81">
        <v>4.2430450794337135E-7</v>
      </c>
      <c r="DW4263" s="81">
        <v>4.2430450794337135E-7</v>
      </c>
      <c r="GE4263" s="81" t="s">
        <v>449</v>
      </c>
      <c r="GF4263" s="81" t="s">
        <v>155</v>
      </c>
      <c r="GG4263" s="81" t="s">
        <v>483</v>
      </c>
      <c r="GH4263" s="81" t="s">
        <v>460</v>
      </c>
      <c r="GI4263" s="81">
        <v>2032</v>
      </c>
      <c r="GJ4263" s="81" t="s">
        <v>201</v>
      </c>
      <c r="GK4263" s="81">
        <v>3.9055083184886277E-2</v>
      </c>
      <c r="GL4263" s="81">
        <v>459.724335</v>
      </c>
      <c r="GM4263" s="81">
        <v>2032</v>
      </c>
      <c r="GN4263" s="81" t="s">
        <v>173</v>
      </c>
      <c r="GO4263" s="81">
        <v>1.1148832299820636E-2</v>
      </c>
      <c r="GP4263" s="81">
        <v>10</v>
      </c>
      <c r="GQ4263" s="81">
        <v>0</v>
      </c>
      <c r="GR4263" s="81" t="s">
        <v>448</v>
      </c>
      <c r="GS4263" s="81">
        <v>0</v>
      </c>
      <c r="GT4263" s="81">
        <v>0</v>
      </c>
      <c r="GU4263" s="81">
        <v>0</v>
      </c>
      <c r="GV4263" s="81">
        <v>0</v>
      </c>
      <c r="GW4263" s="81">
        <v>0</v>
      </c>
      <c r="GX4263" s="81">
        <v>0</v>
      </c>
      <c r="GY4263" s="81">
        <v>1.1148832299820636E-2</v>
      </c>
      <c r="GZ4263" s="81">
        <v>4.3541857288384195E-4</v>
      </c>
    </row>
    <row r="4264" spans="98:208" x14ac:dyDescent="0.25">
      <c r="CT4264" s="81" t="s">
        <v>155</v>
      </c>
      <c r="CU4264" s="81" t="s">
        <v>480</v>
      </c>
      <c r="CV4264" s="81" t="s">
        <v>452</v>
      </c>
      <c r="CW4264" s="81">
        <v>2030</v>
      </c>
      <c r="CX4264" s="81">
        <v>0</v>
      </c>
      <c r="CY4264" s="81">
        <v>0</v>
      </c>
      <c r="CZ4264" s="81">
        <v>0</v>
      </c>
      <c r="DA4264" s="81">
        <v>0</v>
      </c>
      <c r="DB4264" s="81">
        <v>5.7770153400784894</v>
      </c>
      <c r="DC4264" s="81">
        <v>0.74733835430389273</v>
      </c>
      <c r="DD4264" s="81">
        <v>3.2379513401017381</v>
      </c>
      <c r="DE4264" s="81">
        <v>1.791725645672851</v>
      </c>
      <c r="DF4264" s="81">
        <v>0</v>
      </c>
      <c r="DG4264" s="81">
        <v>8.3319499833580373E-3</v>
      </c>
      <c r="DH4264" s="81">
        <v>8.3319499833580373E-3</v>
      </c>
      <c r="DI4264" s="81">
        <v>8.3319499833580373E-3</v>
      </c>
      <c r="DJ4264" s="81">
        <v>5.0924994604007853E-5</v>
      </c>
      <c r="DL4264" s="81">
        <v>0</v>
      </c>
      <c r="DM4264" s="81">
        <v>0</v>
      </c>
      <c r="DN4264" s="81">
        <v>0</v>
      </c>
      <c r="DO4264" s="81">
        <v>0</v>
      </c>
      <c r="DP4264" s="81">
        <v>4.2430450794337135E-7</v>
      </c>
      <c r="DQ4264" s="81">
        <v>4.2430450794337135E-7</v>
      </c>
      <c r="DR4264" s="81">
        <v>0</v>
      </c>
      <c r="DS4264" s="81">
        <v>4.2430450794337135E-7</v>
      </c>
      <c r="DT4264" s="81">
        <v>4.2430450794337135E-7</v>
      </c>
      <c r="DU4264" s="81">
        <v>0</v>
      </c>
      <c r="DV4264" s="81">
        <v>4.2430450794337135E-7</v>
      </c>
      <c r="DW4264" s="81">
        <v>4.2430450794337135E-7</v>
      </c>
      <c r="GE4264" s="81" t="s">
        <v>449</v>
      </c>
      <c r="GF4264" s="81" t="s">
        <v>155</v>
      </c>
      <c r="GG4264" s="81" t="s">
        <v>483</v>
      </c>
      <c r="GH4264" s="81" t="s">
        <v>461</v>
      </c>
      <c r="GI4264" s="81">
        <v>2021</v>
      </c>
      <c r="GJ4264" s="81" t="s">
        <v>201</v>
      </c>
      <c r="GK4264" s="81">
        <v>222.22942162783099</v>
      </c>
      <c r="GL4264" s="81">
        <v>459.724335</v>
      </c>
      <c r="GM4264" s="81">
        <v>2021</v>
      </c>
      <c r="GN4264" s="81" t="s">
        <v>173</v>
      </c>
      <c r="GO4264" s="81">
        <v>1.1148832299820636E-2</v>
      </c>
      <c r="GP4264" s="81">
        <v>10</v>
      </c>
      <c r="GQ4264" s="81">
        <v>0</v>
      </c>
      <c r="GR4264" s="81" t="s">
        <v>448</v>
      </c>
      <c r="GS4264" s="81">
        <v>1.1148832299820636E-2</v>
      </c>
      <c r="GT4264" s="81">
        <v>2.4775985538148206</v>
      </c>
      <c r="GU4264" s="81">
        <v>1.1148832299820636E-2</v>
      </c>
      <c r="GV4264" s="81">
        <v>2.4775985538148206</v>
      </c>
      <c r="GW4264" s="81">
        <v>0</v>
      </c>
      <c r="GX4264" s="81">
        <v>0</v>
      </c>
      <c r="GY4264" s="81">
        <v>0</v>
      </c>
      <c r="GZ4264" s="81">
        <v>0</v>
      </c>
    </row>
    <row r="4265" spans="98:208" x14ac:dyDescent="0.25">
      <c r="CT4265" s="81" t="s">
        <v>155</v>
      </c>
      <c r="CU4265" s="81" t="s">
        <v>480</v>
      </c>
      <c r="CV4265" s="81" t="s">
        <v>452</v>
      </c>
      <c r="CW4265" s="81">
        <v>2031</v>
      </c>
      <c r="CX4265" s="81">
        <v>0</v>
      </c>
      <c r="CY4265" s="81">
        <v>0</v>
      </c>
      <c r="CZ4265" s="81">
        <v>0</v>
      </c>
      <c r="DA4265" s="81">
        <v>0</v>
      </c>
      <c r="DB4265" s="81">
        <v>5.7770153400784894</v>
      </c>
      <c r="DC4265" s="81">
        <v>0.74733835430389273</v>
      </c>
      <c r="DD4265" s="81">
        <v>3.2379513401017381</v>
      </c>
      <c r="DE4265" s="81">
        <v>1.791725645672851</v>
      </c>
      <c r="DF4265" s="81">
        <v>0</v>
      </c>
      <c r="DG4265" s="81">
        <v>0</v>
      </c>
      <c r="DH4265" s="81">
        <v>8.3319499833580373E-3</v>
      </c>
      <c r="DI4265" s="81">
        <v>8.3319499833580373E-3</v>
      </c>
      <c r="DJ4265" s="81">
        <v>5.0924994604007853E-5</v>
      </c>
      <c r="DL4265" s="81">
        <v>0</v>
      </c>
      <c r="DM4265" s="81">
        <v>0</v>
      </c>
      <c r="DN4265" s="81">
        <v>0</v>
      </c>
      <c r="DO4265" s="81">
        <v>0</v>
      </c>
      <c r="DP4265" s="81">
        <v>0</v>
      </c>
      <c r="DQ4265" s="81">
        <v>0</v>
      </c>
      <c r="DR4265" s="81">
        <v>0</v>
      </c>
      <c r="DS4265" s="81">
        <v>4.2430450794337135E-7</v>
      </c>
      <c r="DT4265" s="81">
        <v>4.2430450794337135E-7</v>
      </c>
      <c r="DU4265" s="81">
        <v>0</v>
      </c>
      <c r="DV4265" s="81">
        <v>4.2430450794337135E-7</v>
      </c>
      <c r="DW4265" s="81">
        <v>4.2430450794337135E-7</v>
      </c>
      <c r="GE4265" s="81" t="s">
        <v>449</v>
      </c>
      <c r="GF4265" s="81" t="s">
        <v>155</v>
      </c>
      <c r="GG4265" s="81" t="s">
        <v>483</v>
      </c>
      <c r="GH4265" s="81" t="s">
        <v>461</v>
      </c>
      <c r="GI4265" s="81">
        <v>2022</v>
      </c>
      <c r="GJ4265" s="81" t="s">
        <v>201</v>
      </c>
      <c r="GK4265" s="81">
        <v>222.22942162783099</v>
      </c>
      <c r="GL4265" s="81">
        <v>459.724335</v>
      </c>
      <c r="GM4265" s="81">
        <v>2022</v>
      </c>
      <c r="GN4265" s="81" t="s">
        <v>173</v>
      </c>
      <c r="GO4265" s="81">
        <v>1.1148832299820636E-2</v>
      </c>
      <c r="GP4265" s="81">
        <v>10</v>
      </c>
      <c r="GQ4265" s="81">
        <v>0</v>
      </c>
      <c r="GR4265" s="81" t="s">
        <v>448</v>
      </c>
      <c r="GS4265" s="81">
        <v>1.1148832299820636E-2</v>
      </c>
      <c r="GT4265" s="81">
        <v>2.4775985538148206</v>
      </c>
      <c r="GU4265" s="81">
        <v>1.1148832299820636E-2</v>
      </c>
      <c r="GV4265" s="81">
        <v>2.4775985538148206</v>
      </c>
      <c r="GW4265" s="81">
        <v>1.1148832299820636E-2</v>
      </c>
      <c r="GX4265" s="81">
        <v>2.4775985538148206</v>
      </c>
      <c r="GY4265" s="81">
        <v>0</v>
      </c>
      <c r="GZ4265" s="81">
        <v>0</v>
      </c>
    </row>
    <row r="4266" spans="98:208" x14ac:dyDescent="0.25">
      <c r="CT4266" s="81" t="s">
        <v>155</v>
      </c>
      <c r="CU4266" s="81" t="s">
        <v>480</v>
      </c>
      <c r="CV4266" s="81" t="s">
        <v>452</v>
      </c>
      <c r="CW4266" s="81">
        <v>2032</v>
      </c>
      <c r="CX4266" s="81">
        <v>0</v>
      </c>
      <c r="CY4266" s="81">
        <v>0</v>
      </c>
      <c r="CZ4266" s="81">
        <v>0</v>
      </c>
      <c r="DA4266" s="81">
        <v>0</v>
      </c>
      <c r="DB4266" s="81">
        <v>5.7770153400784894</v>
      </c>
      <c r="DC4266" s="81">
        <v>0.74733835430389273</v>
      </c>
      <c r="DD4266" s="81">
        <v>3.2379513401017381</v>
      </c>
      <c r="DE4266" s="81">
        <v>1.791725645672851</v>
      </c>
      <c r="DF4266" s="81">
        <v>0</v>
      </c>
      <c r="DG4266" s="81">
        <v>0</v>
      </c>
      <c r="DH4266" s="81">
        <v>0</v>
      </c>
      <c r="DI4266" s="81">
        <v>8.3319499833580373E-3</v>
      </c>
      <c r="DJ4266" s="81">
        <v>5.0924994604007853E-5</v>
      </c>
      <c r="DL4266" s="81">
        <v>0</v>
      </c>
      <c r="DM4266" s="81">
        <v>0</v>
      </c>
      <c r="DN4266" s="81">
        <v>0</v>
      </c>
      <c r="DO4266" s="81">
        <v>0</v>
      </c>
      <c r="DP4266" s="81">
        <v>0</v>
      </c>
      <c r="DQ4266" s="81">
        <v>0</v>
      </c>
      <c r="DR4266" s="81">
        <v>0</v>
      </c>
      <c r="DS4266" s="81">
        <v>0</v>
      </c>
      <c r="DT4266" s="81">
        <v>0</v>
      </c>
      <c r="DU4266" s="81">
        <v>0</v>
      </c>
      <c r="DV4266" s="81">
        <v>4.2430450794337135E-7</v>
      </c>
      <c r="DW4266" s="81">
        <v>4.2430450794337135E-7</v>
      </c>
      <c r="GE4266" s="81" t="s">
        <v>449</v>
      </c>
      <c r="GF4266" s="81" t="s">
        <v>155</v>
      </c>
      <c r="GG4266" s="81" t="s">
        <v>483</v>
      </c>
      <c r="GH4266" s="81" t="s">
        <v>461</v>
      </c>
      <c r="GI4266" s="81">
        <v>2023</v>
      </c>
      <c r="GJ4266" s="81" t="s">
        <v>201</v>
      </c>
      <c r="GK4266" s="81">
        <v>233.23007680793961</v>
      </c>
      <c r="GL4266" s="81">
        <v>459.724335</v>
      </c>
      <c r="GM4266" s="81">
        <v>2023</v>
      </c>
      <c r="GN4266" s="81" t="s">
        <v>173</v>
      </c>
      <c r="GO4266" s="81">
        <v>1.1148832299820636E-2</v>
      </c>
      <c r="GP4266" s="81">
        <v>10</v>
      </c>
      <c r="GQ4266" s="81">
        <v>0</v>
      </c>
      <c r="GR4266" s="81" t="s">
        <v>448</v>
      </c>
      <c r="GS4266" s="81">
        <v>1.1148832299820636E-2</v>
      </c>
      <c r="GT4266" s="81">
        <v>2.6002430136060051</v>
      </c>
      <c r="GU4266" s="81">
        <v>1.1148832299820636E-2</v>
      </c>
      <c r="GV4266" s="81">
        <v>2.6002430136060051</v>
      </c>
      <c r="GW4266" s="81">
        <v>1.1148832299820636E-2</v>
      </c>
      <c r="GX4266" s="81">
        <v>2.6002430136060051</v>
      </c>
      <c r="GY4266" s="81">
        <v>1.1148832299820636E-2</v>
      </c>
      <c r="GZ4266" s="81">
        <v>2.6002430136060051</v>
      </c>
    </row>
    <row r="4267" spans="98:208" x14ac:dyDescent="0.25">
      <c r="CT4267" s="81" t="s">
        <v>155</v>
      </c>
      <c r="CU4267" s="81" t="s">
        <v>480</v>
      </c>
      <c r="CV4267" s="81" t="s">
        <v>453</v>
      </c>
      <c r="CW4267" s="81">
        <v>2020</v>
      </c>
      <c r="CX4267" s="81">
        <v>0</v>
      </c>
      <c r="CY4267" s="81">
        <v>0</v>
      </c>
      <c r="CZ4267" s="81">
        <v>0</v>
      </c>
      <c r="DA4267" s="81">
        <v>0</v>
      </c>
      <c r="DB4267" s="81">
        <v>7.7900575334948027E-2</v>
      </c>
      <c r="DC4267" s="81">
        <v>3.6425060683954028E-2</v>
      </c>
      <c r="DD4267" s="81">
        <v>1.580872452542816E-3</v>
      </c>
      <c r="DE4267" s="81">
        <v>3.989464219845059E-2</v>
      </c>
      <c r="DF4267" s="81">
        <v>4.060968930761934E-4</v>
      </c>
      <c r="DG4267" s="81">
        <v>0</v>
      </c>
      <c r="DH4267" s="81">
        <v>0</v>
      </c>
      <c r="DI4267" s="81">
        <v>0</v>
      </c>
      <c r="DJ4267" s="81">
        <v>6.4931805856332766E-4</v>
      </c>
      <c r="DL4267" s="81">
        <v>0</v>
      </c>
      <c r="DM4267" s="81">
        <v>2.6368604620083316E-7</v>
      </c>
      <c r="DN4267" s="81">
        <v>2.6368604620083316E-7</v>
      </c>
      <c r="DO4267" s="81">
        <v>0</v>
      </c>
      <c r="DP4267" s="81">
        <v>0</v>
      </c>
      <c r="DQ4267" s="81">
        <v>0</v>
      </c>
      <c r="DR4267" s="81">
        <v>0</v>
      </c>
      <c r="DS4267" s="81">
        <v>0</v>
      </c>
      <c r="DT4267" s="81">
        <v>0</v>
      </c>
      <c r="DU4267" s="81">
        <v>0</v>
      </c>
      <c r="DV4267" s="81">
        <v>0</v>
      </c>
      <c r="DW4267" s="81">
        <v>0</v>
      </c>
      <c r="GE4267" s="81" t="s">
        <v>449</v>
      </c>
      <c r="GF4267" s="81" t="s">
        <v>155</v>
      </c>
      <c r="GG4267" s="81" t="s">
        <v>483</v>
      </c>
      <c r="GH4267" s="81" t="s">
        <v>461</v>
      </c>
      <c r="GI4267" s="81">
        <v>2024</v>
      </c>
      <c r="GJ4267" s="81" t="s">
        <v>201</v>
      </c>
      <c r="GK4267" s="81">
        <v>233.23007680793961</v>
      </c>
      <c r="GL4267" s="81">
        <v>459.724335</v>
      </c>
      <c r="GM4267" s="81">
        <v>2024</v>
      </c>
      <c r="GN4267" s="81" t="s">
        <v>173</v>
      </c>
      <c r="GO4267" s="81">
        <v>1.1148832299820636E-2</v>
      </c>
      <c r="GP4267" s="81">
        <v>10</v>
      </c>
      <c r="GQ4267" s="81">
        <v>0</v>
      </c>
      <c r="GR4267" s="81" t="s">
        <v>448</v>
      </c>
      <c r="GS4267" s="81">
        <v>1.1148832299820636E-2</v>
      </c>
      <c r="GT4267" s="81">
        <v>2.6002430136060051</v>
      </c>
      <c r="GU4267" s="81">
        <v>1.1148832299820636E-2</v>
      </c>
      <c r="GV4267" s="81">
        <v>2.6002430136060051</v>
      </c>
      <c r="GW4267" s="81">
        <v>1.1148832299820636E-2</v>
      </c>
      <c r="GX4267" s="81">
        <v>2.6002430136060051</v>
      </c>
      <c r="GY4267" s="81">
        <v>1.1148832299820636E-2</v>
      </c>
      <c r="GZ4267" s="81">
        <v>2.6002430136060051</v>
      </c>
    </row>
    <row r="4268" spans="98:208" x14ac:dyDescent="0.25">
      <c r="CT4268" s="81" t="s">
        <v>155</v>
      </c>
      <c r="CU4268" s="81" t="s">
        <v>480</v>
      </c>
      <c r="CV4268" s="81" t="s">
        <v>453</v>
      </c>
      <c r="CW4268" s="81">
        <v>2021</v>
      </c>
      <c r="CX4268" s="81">
        <v>0</v>
      </c>
      <c r="CY4268" s="81">
        <v>0</v>
      </c>
      <c r="CZ4268" s="81">
        <v>0</v>
      </c>
      <c r="DA4268" s="81">
        <v>0</v>
      </c>
      <c r="DB4268" s="81">
        <v>7.7900575334948027E-2</v>
      </c>
      <c r="DC4268" s="81">
        <v>3.6425060683954028E-2</v>
      </c>
      <c r="DD4268" s="81">
        <v>1.580872452542816E-3</v>
      </c>
      <c r="DE4268" s="81">
        <v>3.989464219845059E-2</v>
      </c>
      <c r="DF4268" s="81">
        <v>4.060968930761934E-4</v>
      </c>
      <c r="DG4268" s="81">
        <v>4.060968930761934E-4</v>
      </c>
      <c r="DH4268" s="81">
        <v>0</v>
      </c>
      <c r="DI4268" s="81">
        <v>0</v>
      </c>
      <c r="DJ4268" s="81">
        <v>6.4931805856332766E-4</v>
      </c>
      <c r="DL4268" s="81">
        <v>0</v>
      </c>
      <c r="DM4268" s="81">
        <v>2.6368604620083316E-7</v>
      </c>
      <c r="DN4268" s="81">
        <v>2.6368604620083316E-7</v>
      </c>
      <c r="DO4268" s="81">
        <v>0</v>
      </c>
      <c r="DP4268" s="81">
        <v>2.6368604620083316E-7</v>
      </c>
      <c r="DQ4268" s="81">
        <v>2.6368604620083316E-7</v>
      </c>
      <c r="DR4268" s="81">
        <v>0</v>
      </c>
      <c r="DS4268" s="81">
        <v>0</v>
      </c>
      <c r="DT4268" s="81">
        <v>0</v>
      </c>
      <c r="DU4268" s="81">
        <v>0</v>
      </c>
      <c r="DV4268" s="81">
        <v>0</v>
      </c>
      <c r="DW4268" s="81">
        <v>0</v>
      </c>
      <c r="GE4268" s="81" t="s">
        <v>449</v>
      </c>
      <c r="GF4268" s="81" t="s">
        <v>155</v>
      </c>
      <c r="GG4268" s="81" t="s">
        <v>483</v>
      </c>
      <c r="GH4268" s="81" t="s">
        <v>461</v>
      </c>
      <c r="GI4268" s="81">
        <v>2025</v>
      </c>
      <c r="GJ4268" s="81" t="s">
        <v>201</v>
      </c>
      <c r="GK4268" s="81">
        <v>233.23007680793961</v>
      </c>
      <c r="GL4268" s="81">
        <v>459.724335</v>
      </c>
      <c r="GM4268" s="81">
        <v>2025</v>
      </c>
      <c r="GN4268" s="81" t="s">
        <v>173</v>
      </c>
      <c r="GO4268" s="81">
        <v>1.1148832299820636E-2</v>
      </c>
      <c r="GP4268" s="81">
        <v>10</v>
      </c>
      <c r="GQ4268" s="81">
        <v>0</v>
      </c>
      <c r="GR4268" s="81" t="s">
        <v>448</v>
      </c>
      <c r="GS4268" s="81">
        <v>1.1148832299820636E-2</v>
      </c>
      <c r="GT4268" s="81">
        <v>2.6002430136060051</v>
      </c>
      <c r="GU4268" s="81">
        <v>1.1148832299820636E-2</v>
      </c>
      <c r="GV4268" s="81">
        <v>2.6002430136060051</v>
      </c>
      <c r="GW4268" s="81">
        <v>1.1148832299820636E-2</v>
      </c>
      <c r="GX4268" s="81">
        <v>2.6002430136060051</v>
      </c>
      <c r="GY4268" s="81">
        <v>1.1148832299820636E-2</v>
      </c>
      <c r="GZ4268" s="81">
        <v>2.6002430136060051</v>
      </c>
    </row>
    <row r="4269" spans="98:208" x14ac:dyDescent="0.25">
      <c r="CT4269" s="81" t="s">
        <v>155</v>
      </c>
      <c r="CU4269" s="81" t="s">
        <v>480</v>
      </c>
      <c r="CV4269" s="81" t="s">
        <v>453</v>
      </c>
      <c r="CW4269" s="81">
        <v>2022</v>
      </c>
      <c r="CX4269" s="81">
        <v>0</v>
      </c>
      <c r="CY4269" s="81">
        <v>0</v>
      </c>
      <c r="CZ4269" s="81">
        <v>0</v>
      </c>
      <c r="DA4269" s="81">
        <v>0</v>
      </c>
      <c r="DB4269" s="81">
        <v>7.7900575334948027E-2</v>
      </c>
      <c r="DC4269" s="81">
        <v>3.6425060683954028E-2</v>
      </c>
      <c r="DD4269" s="81">
        <v>1.580872452542816E-3</v>
      </c>
      <c r="DE4269" s="81">
        <v>3.989464219845059E-2</v>
      </c>
      <c r="DF4269" s="81">
        <v>4.060968930761934E-4</v>
      </c>
      <c r="DG4269" s="81">
        <v>4.060968930761934E-4</v>
      </c>
      <c r="DH4269" s="81">
        <v>4.060968930761934E-4</v>
      </c>
      <c r="DI4269" s="81">
        <v>0</v>
      </c>
      <c r="DJ4269" s="81">
        <v>6.4931805856332766E-4</v>
      </c>
      <c r="DL4269" s="81">
        <v>0</v>
      </c>
      <c r="DM4269" s="81">
        <v>2.6368604620083316E-7</v>
      </c>
      <c r="DN4269" s="81">
        <v>2.6368604620083316E-7</v>
      </c>
      <c r="DO4269" s="81">
        <v>0</v>
      </c>
      <c r="DP4269" s="81">
        <v>2.6368604620083316E-7</v>
      </c>
      <c r="DQ4269" s="81">
        <v>2.6368604620083316E-7</v>
      </c>
      <c r="DR4269" s="81">
        <v>0</v>
      </c>
      <c r="DS4269" s="81">
        <v>2.6368604620083316E-7</v>
      </c>
      <c r="DT4269" s="81">
        <v>2.6368604620083316E-7</v>
      </c>
      <c r="DU4269" s="81">
        <v>0</v>
      </c>
      <c r="DV4269" s="81">
        <v>0</v>
      </c>
      <c r="DW4269" s="81">
        <v>0</v>
      </c>
      <c r="GE4269" s="81" t="s">
        <v>449</v>
      </c>
      <c r="GF4269" s="81" t="s">
        <v>155</v>
      </c>
      <c r="GG4269" s="81" t="s">
        <v>483</v>
      </c>
      <c r="GH4269" s="81" t="s">
        <v>461</v>
      </c>
      <c r="GI4269" s="81">
        <v>2026</v>
      </c>
      <c r="GJ4269" s="81" t="s">
        <v>201</v>
      </c>
      <c r="GK4269" s="81">
        <v>233.23007680793961</v>
      </c>
      <c r="GL4269" s="81">
        <v>459.724335</v>
      </c>
      <c r="GM4269" s="81">
        <v>2026</v>
      </c>
      <c r="GN4269" s="81" t="s">
        <v>173</v>
      </c>
      <c r="GO4269" s="81">
        <v>1.1148832299820636E-2</v>
      </c>
      <c r="GP4269" s="81">
        <v>10</v>
      </c>
      <c r="GQ4269" s="81">
        <v>0</v>
      </c>
      <c r="GR4269" s="81" t="s">
        <v>448</v>
      </c>
      <c r="GS4269" s="81">
        <v>1.1148832299820636E-2</v>
      </c>
      <c r="GT4269" s="81">
        <v>2.6002430136060051</v>
      </c>
      <c r="GU4269" s="81">
        <v>1.1148832299820636E-2</v>
      </c>
      <c r="GV4269" s="81">
        <v>2.6002430136060051</v>
      </c>
      <c r="GW4269" s="81">
        <v>1.1148832299820636E-2</v>
      </c>
      <c r="GX4269" s="81">
        <v>2.6002430136060051</v>
      </c>
      <c r="GY4269" s="81">
        <v>1.1148832299820636E-2</v>
      </c>
      <c r="GZ4269" s="81">
        <v>2.6002430136060051</v>
      </c>
    </row>
    <row r="4270" spans="98:208" x14ac:dyDescent="0.25">
      <c r="CT4270" s="81" t="s">
        <v>155</v>
      </c>
      <c r="CU4270" s="81" t="s">
        <v>480</v>
      </c>
      <c r="CV4270" s="81" t="s">
        <v>453</v>
      </c>
      <c r="CW4270" s="81">
        <v>2023</v>
      </c>
      <c r="CX4270" s="81">
        <v>0</v>
      </c>
      <c r="CY4270" s="81">
        <v>0</v>
      </c>
      <c r="CZ4270" s="81">
        <v>0</v>
      </c>
      <c r="DA4270" s="81">
        <v>0</v>
      </c>
      <c r="DB4270" s="81">
        <v>8.0408269036976912E-2</v>
      </c>
      <c r="DC4270" s="81">
        <v>3.7590224611390603E-2</v>
      </c>
      <c r="DD4270" s="81">
        <v>1.6314334115687351E-3</v>
      </c>
      <c r="DE4270" s="81">
        <v>4.1186611014017577E-2</v>
      </c>
      <c r="DF4270" s="81">
        <v>4.1908711030498418E-4</v>
      </c>
      <c r="DG4270" s="81">
        <v>4.1908711030498418E-4</v>
      </c>
      <c r="DH4270" s="81">
        <v>4.1908711030498418E-4</v>
      </c>
      <c r="DI4270" s="81">
        <v>4.1908711030498418E-4</v>
      </c>
      <c r="DJ4270" s="81">
        <v>6.4931805856332766E-4</v>
      </c>
      <c r="DL4270" s="81">
        <v>0</v>
      </c>
      <c r="DM4270" s="81">
        <v>2.7212082883214747E-7</v>
      </c>
      <c r="DN4270" s="81">
        <v>2.7212082883214747E-7</v>
      </c>
      <c r="DO4270" s="81">
        <v>0</v>
      </c>
      <c r="DP4270" s="81">
        <v>2.7212082883214747E-7</v>
      </c>
      <c r="DQ4270" s="81">
        <v>2.7212082883214747E-7</v>
      </c>
      <c r="DR4270" s="81">
        <v>0</v>
      </c>
      <c r="DS4270" s="81">
        <v>2.7212082883214747E-7</v>
      </c>
      <c r="DT4270" s="81">
        <v>2.7212082883214747E-7</v>
      </c>
      <c r="DU4270" s="81">
        <v>0</v>
      </c>
      <c r="DV4270" s="81">
        <v>2.7212082883214747E-7</v>
      </c>
      <c r="DW4270" s="81">
        <v>2.7212082883214747E-7</v>
      </c>
      <c r="GE4270" s="81" t="s">
        <v>449</v>
      </c>
      <c r="GF4270" s="81" t="s">
        <v>155</v>
      </c>
      <c r="GG4270" s="81" t="s">
        <v>483</v>
      </c>
      <c r="GH4270" s="81" t="s">
        <v>461</v>
      </c>
      <c r="GI4270" s="81">
        <v>2027</v>
      </c>
      <c r="GJ4270" s="81" t="s">
        <v>201</v>
      </c>
      <c r="GK4270" s="81">
        <v>233.23007680793961</v>
      </c>
      <c r="GL4270" s="81">
        <v>459.724335</v>
      </c>
      <c r="GM4270" s="81">
        <v>2027</v>
      </c>
      <c r="GN4270" s="81" t="s">
        <v>173</v>
      </c>
      <c r="GO4270" s="81">
        <v>1.1148832299820636E-2</v>
      </c>
      <c r="GP4270" s="81">
        <v>10</v>
      </c>
      <c r="GQ4270" s="81">
        <v>0</v>
      </c>
      <c r="GR4270" s="81" t="s">
        <v>448</v>
      </c>
      <c r="GS4270" s="81">
        <v>1.1148832299820636E-2</v>
      </c>
      <c r="GT4270" s="81">
        <v>2.6002430136060051</v>
      </c>
      <c r="GU4270" s="81">
        <v>1.1148832299820636E-2</v>
      </c>
      <c r="GV4270" s="81">
        <v>2.6002430136060051</v>
      </c>
      <c r="GW4270" s="81">
        <v>1.1148832299820636E-2</v>
      </c>
      <c r="GX4270" s="81">
        <v>2.6002430136060051</v>
      </c>
      <c r="GY4270" s="81">
        <v>1.1148832299820636E-2</v>
      </c>
      <c r="GZ4270" s="81">
        <v>2.6002430136060051</v>
      </c>
    </row>
    <row r="4271" spans="98:208" x14ac:dyDescent="0.25">
      <c r="CT4271" s="81" t="s">
        <v>155</v>
      </c>
      <c r="CU4271" s="81" t="s">
        <v>480</v>
      </c>
      <c r="CV4271" s="81" t="s">
        <v>453</v>
      </c>
      <c r="CW4271" s="81">
        <v>2024</v>
      </c>
      <c r="CX4271" s="81">
        <v>0</v>
      </c>
      <c r="CY4271" s="81">
        <v>0</v>
      </c>
      <c r="CZ4271" s="81">
        <v>0</v>
      </c>
      <c r="DA4271" s="81">
        <v>0</v>
      </c>
      <c r="DB4271" s="81">
        <v>8.0408269036976912E-2</v>
      </c>
      <c r="DC4271" s="81">
        <v>3.7590224611390603E-2</v>
      </c>
      <c r="DD4271" s="81">
        <v>1.6314334115687351E-3</v>
      </c>
      <c r="DE4271" s="81">
        <v>4.1186611014017577E-2</v>
      </c>
      <c r="DF4271" s="81">
        <v>4.1908711030498418E-4</v>
      </c>
      <c r="DG4271" s="81">
        <v>4.1908711030498418E-4</v>
      </c>
      <c r="DH4271" s="81">
        <v>4.1908711030498418E-4</v>
      </c>
      <c r="DI4271" s="81">
        <v>4.1908711030498418E-4</v>
      </c>
      <c r="DJ4271" s="81">
        <v>6.4931805856332766E-4</v>
      </c>
      <c r="DL4271" s="81">
        <v>0</v>
      </c>
      <c r="DM4271" s="81">
        <v>2.7212082883214747E-7</v>
      </c>
      <c r="DN4271" s="81">
        <v>2.7212082883214747E-7</v>
      </c>
      <c r="DO4271" s="81">
        <v>0</v>
      </c>
      <c r="DP4271" s="81">
        <v>2.7212082883214747E-7</v>
      </c>
      <c r="DQ4271" s="81">
        <v>2.7212082883214747E-7</v>
      </c>
      <c r="DR4271" s="81">
        <v>0</v>
      </c>
      <c r="DS4271" s="81">
        <v>2.7212082883214747E-7</v>
      </c>
      <c r="DT4271" s="81">
        <v>2.7212082883214747E-7</v>
      </c>
      <c r="DU4271" s="81">
        <v>0</v>
      </c>
      <c r="DV4271" s="81">
        <v>2.7212082883214747E-7</v>
      </c>
      <c r="DW4271" s="81">
        <v>2.7212082883214747E-7</v>
      </c>
      <c r="GE4271" s="81" t="s">
        <v>449</v>
      </c>
      <c r="GF4271" s="81" t="s">
        <v>155</v>
      </c>
      <c r="GG4271" s="81" t="s">
        <v>483</v>
      </c>
      <c r="GH4271" s="81" t="s">
        <v>461</v>
      </c>
      <c r="GI4271" s="81">
        <v>2028</v>
      </c>
      <c r="GJ4271" s="81" t="s">
        <v>201</v>
      </c>
      <c r="GK4271" s="81">
        <v>247.2729921649474</v>
      </c>
      <c r="GL4271" s="81">
        <v>459.724335</v>
      </c>
      <c r="GM4271" s="81">
        <v>2028</v>
      </c>
      <c r="GN4271" s="81" t="s">
        <v>173</v>
      </c>
      <c r="GO4271" s="81">
        <v>1.1148832299820636E-2</v>
      </c>
      <c r="GP4271" s="81">
        <v>10</v>
      </c>
      <c r="GQ4271" s="81">
        <v>0</v>
      </c>
      <c r="GR4271" s="81" t="s">
        <v>448</v>
      </c>
      <c r="GS4271" s="81">
        <v>1.1148832299820636E-2</v>
      </c>
      <c r="GT4271" s="81">
        <v>2.7568051219218606</v>
      </c>
      <c r="GU4271" s="81">
        <v>1.1148832299820636E-2</v>
      </c>
      <c r="GV4271" s="81">
        <v>2.7568051219218606</v>
      </c>
      <c r="GW4271" s="81">
        <v>1.1148832299820636E-2</v>
      </c>
      <c r="GX4271" s="81">
        <v>2.7568051219218606</v>
      </c>
      <c r="GY4271" s="81">
        <v>1.1148832299820636E-2</v>
      </c>
      <c r="GZ4271" s="81">
        <v>2.7568051219218606</v>
      </c>
    </row>
    <row r="4272" spans="98:208" x14ac:dyDescent="0.25">
      <c r="CT4272" s="81" t="s">
        <v>155</v>
      </c>
      <c r="CU4272" s="81" t="s">
        <v>480</v>
      </c>
      <c r="CV4272" s="81" t="s">
        <v>453</v>
      </c>
      <c r="CW4272" s="81">
        <v>2025</v>
      </c>
      <c r="CX4272" s="81">
        <v>0</v>
      </c>
      <c r="CY4272" s="81">
        <v>0</v>
      </c>
      <c r="CZ4272" s="81">
        <v>0</v>
      </c>
      <c r="DA4272" s="81">
        <v>0</v>
      </c>
      <c r="DB4272" s="81">
        <v>8.0408269036976912E-2</v>
      </c>
      <c r="DC4272" s="81">
        <v>3.7590224611390603E-2</v>
      </c>
      <c r="DD4272" s="81">
        <v>1.6314334115687351E-3</v>
      </c>
      <c r="DE4272" s="81">
        <v>4.1186611014017577E-2</v>
      </c>
      <c r="DF4272" s="81">
        <v>4.1908711030498418E-4</v>
      </c>
      <c r="DG4272" s="81">
        <v>4.1908711030498418E-4</v>
      </c>
      <c r="DH4272" s="81">
        <v>4.1908711030498418E-4</v>
      </c>
      <c r="DI4272" s="81">
        <v>4.1908711030498418E-4</v>
      </c>
      <c r="DJ4272" s="81">
        <v>6.4931805856332766E-4</v>
      </c>
      <c r="DL4272" s="81">
        <v>0</v>
      </c>
      <c r="DM4272" s="81">
        <v>2.7212082883214747E-7</v>
      </c>
      <c r="DN4272" s="81">
        <v>2.7212082883214747E-7</v>
      </c>
      <c r="DO4272" s="81">
        <v>0</v>
      </c>
      <c r="DP4272" s="81">
        <v>2.7212082883214747E-7</v>
      </c>
      <c r="DQ4272" s="81">
        <v>2.7212082883214747E-7</v>
      </c>
      <c r="DR4272" s="81">
        <v>0</v>
      </c>
      <c r="DS4272" s="81">
        <v>2.7212082883214747E-7</v>
      </c>
      <c r="DT4272" s="81">
        <v>2.7212082883214747E-7</v>
      </c>
      <c r="DU4272" s="81">
        <v>0</v>
      </c>
      <c r="DV4272" s="81">
        <v>2.7212082883214747E-7</v>
      </c>
      <c r="DW4272" s="81">
        <v>2.7212082883214747E-7</v>
      </c>
      <c r="GE4272" s="81" t="s">
        <v>449</v>
      </c>
      <c r="GF4272" s="81" t="s">
        <v>155</v>
      </c>
      <c r="GG4272" s="81" t="s">
        <v>483</v>
      </c>
      <c r="GH4272" s="81" t="s">
        <v>461</v>
      </c>
      <c r="GI4272" s="81">
        <v>2029</v>
      </c>
      <c r="GJ4272" s="81" t="s">
        <v>201</v>
      </c>
      <c r="GK4272" s="81">
        <v>247.2729921649474</v>
      </c>
      <c r="GL4272" s="81">
        <v>459.724335</v>
      </c>
      <c r="GM4272" s="81">
        <v>2029</v>
      </c>
      <c r="GN4272" s="81" t="s">
        <v>173</v>
      </c>
      <c r="GO4272" s="81">
        <v>1.1148832299820636E-2</v>
      </c>
      <c r="GP4272" s="81">
        <v>10</v>
      </c>
      <c r="GQ4272" s="81">
        <v>0</v>
      </c>
      <c r="GR4272" s="81" t="s">
        <v>448</v>
      </c>
      <c r="GS4272" s="81">
        <v>1.1148832299820636E-2</v>
      </c>
      <c r="GT4272" s="81">
        <v>2.7568051219218606</v>
      </c>
      <c r="GU4272" s="81">
        <v>1.1148832299820636E-2</v>
      </c>
      <c r="GV4272" s="81">
        <v>2.7568051219218606</v>
      </c>
      <c r="GW4272" s="81">
        <v>1.1148832299820636E-2</v>
      </c>
      <c r="GX4272" s="81">
        <v>2.7568051219218606</v>
      </c>
      <c r="GY4272" s="81">
        <v>1.1148832299820636E-2</v>
      </c>
      <c r="GZ4272" s="81">
        <v>2.7568051219218606</v>
      </c>
    </row>
    <row r="4273" spans="98:208" x14ac:dyDescent="0.25">
      <c r="CT4273" s="81" t="s">
        <v>155</v>
      </c>
      <c r="CU4273" s="81" t="s">
        <v>480</v>
      </c>
      <c r="CV4273" s="81" t="s">
        <v>453</v>
      </c>
      <c r="CW4273" s="81">
        <v>2026</v>
      </c>
      <c r="CX4273" s="81">
        <v>0</v>
      </c>
      <c r="CY4273" s="81">
        <v>0</v>
      </c>
      <c r="CZ4273" s="81">
        <v>0</v>
      </c>
      <c r="DA4273" s="81">
        <v>0</v>
      </c>
      <c r="DB4273" s="81">
        <v>8.0408269036976912E-2</v>
      </c>
      <c r="DC4273" s="81">
        <v>3.7590224611390603E-2</v>
      </c>
      <c r="DD4273" s="81">
        <v>1.6314334115687351E-3</v>
      </c>
      <c r="DE4273" s="81">
        <v>4.1186611014017577E-2</v>
      </c>
      <c r="DF4273" s="81">
        <v>4.1908711030498418E-4</v>
      </c>
      <c r="DG4273" s="81">
        <v>4.1908711030498418E-4</v>
      </c>
      <c r="DH4273" s="81">
        <v>4.1908711030498418E-4</v>
      </c>
      <c r="DI4273" s="81">
        <v>4.1908711030498418E-4</v>
      </c>
      <c r="DJ4273" s="81">
        <v>6.4931805856332766E-4</v>
      </c>
      <c r="DL4273" s="81">
        <v>0</v>
      </c>
      <c r="DM4273" s="81">
        <v>2.7212082883214747E-7</v>
      </c>
      <c r="DN4273" s="81">
        <v>2.7212082883214747E-7</v>
      </c>
      <c r="DO4273" s="81">
        <v>0</v>
      </c>
      <c r="DP4273" s="81">
        <v>2.7212082883214747E-7</v>
      </c>
      <c r="DQ4273" s="81">
        <v>2.7212082883214747E-7</v>
      </c>
      <c r="DR4273" s="81">
        <v>0</v>
      </c>
      <c r="DS4273" s="81">
        <v>2.7212082883214747E-7</v>
      </c>
      <c r="DT4273" s="81">
        <v>2.7212082883214747E-7</v>
      </c>
      <c r="DU4273" s="81">
        <v>0</v>
      </c>
      <c r="DV4273" s="81">
        <v>2.7212082883214747E-7</v>
      </c>
      <c r="DW4273" s="81">
        <v>2.7212082883214747E-7</v>
      </c>
      <c r="GE4273" s="81" t="s">
        <v>449</v>
      </c>
      <c r="GF4273" s="81" t="s">
        <v>155</v>
      </c>
      <c r="GG4273" s="81" t="s">
        <v>483</v>
      </c>
      <c r="GH4273" s="81" t="s">
        <v>461</v>
      </c>
      <c r="GI4273" s="81">
        <v>2030</v>
      </c>
      <c r="GJ4273" s="81" t="s">
        <v>201</v>
      </c>
      <c r="GK4273" s="81">
        <v>247.2729921649474</v>
      </c>
      <c r="GL4273" s="81">
        <v>459.724335</v>
      </c>
      <c r="GM4273" s="81">
        <v>2030</v>
      </c>
      <c r="GN4273" s="81" t="s">
        <v>173</v>
      </c>
      <c r="GO4273" s="81">
        <v>1.1148832299820636E-2</v>
      </c>
      <c r="GP4273" s="81">
        <v>10</v>
      </c>
      <c r="GQ4273" s="81">
        <v>0</v>
      </c>
      <c r="GR4273" s="81" t="s">
        <v>448</v>
      </c>
      <c r="GS4273" s="81">
        <v>0</v>
      </c>
      <c r="GT4273" s="81">
        <v>0</v>
      </c>
      <c r="GU4273" s="81">
        <v>1.1148832299820636E-2</v>
      </c>
      <c r="GV4273" s="81">
        <v>2.7568051219218606</v>
      </c>
      <c r="GW4273" s="81">
        <v>1.1148832299820636E-2</v>
      </c>
      <c r="GX4273" s="81">
        <v>2.7568051219218606</v>
      </c>
      <c r="GY4273" s="81">
        <v>1.1148832299820636E-2</v>
      </c>
      <c r="GZ4273" s="81">
        <v>2.7568051219218606</v>
      </c>
    </row>
    <row r="4274" spans="98:208" x14ac:dyDescent="0.25">
      <c r="CT4274" s="81" t="s">
        <v>155</v>
      </c>
      <c r="CU4274" s="81" t="s">
        <v>480</v>
      </c>
      <c r="CV4274" s="81" t="s">
        <v>453</v>
      </c>
      <c r="CW4274" s="81">
        <v>2027</v>
      </c>
      <c r="CX4274" s="81">
        <v>0</v>
      </c>
      <c r="CY4274" s="81">
        <v>0</v>
      </c>
      <c r="CZ4274" s="81">
        <v>0</v>
      </c>
      <c r="DA4274" s="81">
        <v>0</v>
      </c>
      <c r="DB4274" s="81">
        <v>8.0408269036976912E-2</v>
      </c>
      <c r="DC4274" s="81">
        <v>3.7590224611390603E-2</v>
      </c>
      <c r="DD4274" s="81">
        <v>1.6314334115687351E-3</v>
      </c>
      <c r="DE4274" s="81">
        <v>4.1186611014017577E-2</v>
      </c>
      <c r="DF4274" s="81">
        <v>4.1908711030498418E-4</v>
      </c>
      <c r="DG4274" s="81">
        <v>4.1908711030498418E-4</v>
      </c>
      <c r="DH4274" s="81">
        <v>4.1908711030498418E-4</v>
      </c>
      <c r="DI4274" s="81">
        <v>4.1908711030498418E-4</v>
      </c>
      <c r="DJ4274" s="81">
        <v>6.4931805856332766E-4</v>
      </c>
      <c r="DL4274" s="81">
        <v>0</v>
      </c>
      <c r="DM4274" s="81">
        <v>2.7212082883214747E-7</v>
      </c>
      <c r="DN4274" s="81">
        <v>2.7212082883214747E-7</v>
      </c>
      <c r="DO4274" s="81">
        <v>0</v>
      </c>
      <c r="DP4274" s="81">
        <v>2.7212082883214747E-7</v>
      </c>
      <c r="DQ4274" s="81">
        <v>2.7212082883214747E-7</v>
      </c>
      <c r="DR4274" s="81">
        <v>0</v>
      </c>
      <c r="DS4274" s="81">
        <v>2.7212082883214747E-7</v>
      </c>
      <c r="DT4274" s="81">
        <v>2.7212082883214747E-7</v>
      </c>
      <c r="DU4274" s="81">
        <v>0</v>
      </c>
      <c r="DV4274" s="81">
        <v>2.7212082883214747E-7</v>
      </c>
      <c r="DW4274" s="81">
        <v>2.7212082883214747E-7</v>
      </c>
      <c r="GE4274" s="81" t="s">
        <v>449</v>
      </c>
      <c r="GF4274" s="81" t="s">
        <v>155</v>
      </c>
      <c r="GG4274" s="81" t="s">
        <v>483</v>
      </c>
      <c r="GH4274" s="81" t="s">
        <v>461</v>
      </c>
      <c r="GI4274" s="81">
        <v>2031</v>
      </c>
      <c r="GJ4274" s="81" t="s">
        <v>201</v>
      </c>
      <c r="GK4274" s="81">
        <v>247.2729921649474</v>
      </c>
      <c r="GL4274" s="81">
        <v>459.724335</v>
      </c>
      <c r="GM4274" s="81">
        <v>2031</v>
      </c>
      <c r="GN4274" s="81" t="s">
        <v>173</v>
      </c>
      <c r="GO4274" s="81">
        <v>1.1148832299820636E-2</v>
      </c>
      <c r="GP4274" s="81">
        <v>10</v>
      </c>
      <c r="GQ4274" s="81">
        <v>0</v>
      </c>
      <c r="GR4274" s="81" t="s">
        <v>448</v>
      </c>
      <c r="GS4274" s="81">
        <v>0</v>
      </c>
      <c r="GT4274" s="81">
        <v>0</v>
      </c>
      <c r="GU4274" s="81">
        <v>0</v>
      </c>
      <c r="GV4274" s="81">
        <v>0</v>
      </c>
      <c r="GW4274" s="81">
        <v>1.1148832299820636E-2</v>
      </c>
      <c r="GX4274" s="81">
        <v>2.7568051219218606</v>
      </c>
      <c r="GY4274" s="81">
        <v>1.1148832299820636E-2</v>
      </c>
      <c r="GZ4274" s="81">
        <v>2.7568051219218606</v>
      </c>
    </row>
    <row r="4275" spans="98:208" x14ac:dyDescent="0.25">
      <c r="CT4275" s="81" t="s">
        <v>155</v>
      </c>
      <c r="CU4275" s="81" t="s">
        <v>480</v>
      </c>
      <c r="CV4275" s="81" t="s">
        <v>453</v>
      </c>
      <c r="CW4275" s="81">
        <v>2028</v>
      </c>
      <c r="CX4275" s="81">
        <v>0</v>
      </c>
      <c r="CY4275" s="81">
        <v>0</v>
      </c>
      <c r="CZ4275" s="81">
        <v>0</v>
      </c>
      <c r="DA4275" s="81">
        <v>0</v>
      </c>
      <c r="DB4275" s="81">
        <v>8.360637774512937E-2</v>
      </c>
      <c r="DC4275" s="81">
        <v>3.9055083184886173E-2</v>
      </c>
      <c r="DD4275" s="81">
        <v>1.6949971741064529E-3</v>
      </c>
      <c r="DE4275" s="81">
        <v>4.2856297386136763E-2</v>
      </c>
      <c r="DF4275" s="81">
        <v>4.3541857288384076E-4</v>
      </c>
      <c r="DG4275" s="81">
        <v>4.3541857288384076E-4</v>
      </c>
      <c r="DH4275" s="81">
        <v>4.3541857288384076E-4</v>
      </c>
      <c r="DI4275" s="81">
        <v>4.3541857288384076E-4</v>
      </c>
      <c r="DJ4275" s="81">
        <v>6.4931805856332766E-4</v>
      </c>
      <c r="DL4275" s="81">
        <v>0</v>
      </c>
      <c r="DM4275" s="81">
        <v>2.8272514240735027E-7</v>
      </c>
      <c r="DN4275" s="81">
        <v>2.8272514240735027E-7</v>
      </c>
      <c r="DO4275" s="81">
        <v>0</v>
      </c>
      <c r="DP4275" s="81">
        <v>2.8272514240735027E-7</v>
      </c>
      <c r="DQ4275" s="81">
        <v>2.8272514240735027E-7</v>
      </c>
      <c r="DR4275" s="81">
        <v>0</v>
      </c>
      <c r="DS4275" s="81">
        <v>2.8272514240735027E-7</v>
      </c>
      <c r="DT4275" s="81">
        <v>2.8272514240735027E-7</v>
      </c>
      <c r="DU4275" s="81">
        <v>0</v>
      </c>
      <c r="DV4275" s="81">
        <v>2.8272514240735027E-7</v>
      </c>
      <c r="DW4275" s="81">
        <v>2.8272514240735027E-7</v>
      </c>
      <c r="GE4275" s="81" t="s">
        <v>449</v>
      </c>
      <c r="GF4275" s="81" t="s">
        <v>155</v>
      </c>
      <c r="GG4275" s="81" t="s">
        <v>483</v>
      </c>
      <c r="GH4275" s="81" t="s">
        <v>461</v>
      </c>
      <c r="GI4275" s="81">
        <v>2032</v>
      </c>
      <c r="GJ4275" s="81" t="s">
        <v>201</v>
      </c>
      <c r="GK4275" s="81">
        <v>247.2729921649474</v>
      </c>
      <c r="GL4275" s="81">
        <v>459.724335</v>
      </c>
      <c r="GM4275" s="81">
        <v>2032</v>
      </c>
      <c r="GN4275" s="81" t="s">
        <v>173</v>
      </c>
      <c r="GO4275" s="81">
        <v>1.1148832299820636E-2</v>
      </c>
      <c r="GP4275" s="81">
        <v>10</v>
      </c>
      <c r="GQ4275" s="81">
        <v>0</v>
      </c>
      <c r="GR4275" s="81" t="s">
        <v>448</v>
      </c>
      <c r="GS4275" s="81">
        <v>0</v>
      </c>
      <c r="GT4275" s="81">
        <v>0</v>
      </c>
      <c r="GU4275" s="81">
        <v>0</v>
      </c>
      <c r="GV4275" s="81">
        <v>0</v>
      </c>
      <c r="GW4275" s="81">
        <v>0</v>
      </c>
      <c r="GX4275" s="81">
        <v>0</v>
      </c>
      <c r="GY4275" s="81">
        <v>1.1148832299820636E-2</v>
      </c>
      <c r="GZ4275" s="81">
        <v>2.7568051219218606</v>
      </c>
    </row>
    <row r="4276" spans="98:208" x14ac:dyDescent="0.25">
      <c r="CT4276" s="81" t="s">
        <v>155</v>
      </c>
      <c r="CU4276" s="81" t="s">
        <v>480</v>
      </c>
      <c r="CV4276" s="81" t="s">
        <v>453</v>
      </c>
      <c r="CW4276" s="81">
        <v>2029</v>
      </c>
      <c r="CX4276" s="81">
        <v>0</v>
      </c>
      <c r="CY4276" s="81">
        <v>0</v>
      </c>
      <c r="CZ4276" s="81">
        <v>0</v>
      </c>
      <c r="DA4276" s="81">
        <v>0</v>
      </c>
      <c r="DB4276" s="81">
        <v>8.360637774512937E-2</v>
      </c>
      <c r="DC4276" s="81">
        <v>3.9055083184886173E-2</v>
      </c>
      <c r="DD4276" s="81">
        <v>1.6949971741064529E-3</v>
      </c>
      <c r="DE4276" s="81">
        <v>4.2856297386136763E-2</v>
      </c>
      <c r="DF4276" s="81">
        <v>4.3541857288384076E-4</v>
      </c>
      <c r="DG4276" s="81">
        <v>4.3541857288384076E-4</v>
      </c>
      <c r="DH4276" s="81">
        <v>4.3541857288384076E-4</v>
      </c>
      <c r="DI4276" s="81">
        <v>4.3541857288384076E-4</v>
      </c>
      <c r="DJ4276" s="81">
        <v>6.4931805856332766E-4</v>
      </c>
      <c r="DL4276" s="81">
        <v>0</v>
      </c>
      <c r="DM4276" s="81">
        <v>2.8272514240735027E-7</v>
      </c>
      <c r="DN4276" s="81">
        <v>2.8272514240735027E-7</v>
      </c>
      <c r="DO4276" s="81">
        <v>0</v>
      </c>
      <c r="DP4276" s="81">
        <v>2.8272514240735027E-7</v>
      </c>
      <c r="DQ4276" s="81">
        <v>2.8272514240735027E-7</v>
      </c>
      <c r="DR4276" s="81">
        <v>0</v>
      </c>
      <c r="DS4276" s="81">
        <v>2.8272514240735027E-7</v>
      </c>
      <c r="DT4276" s="81">
        <v>2.8272514240735027E-7</v>
      </c>
      <c r="DU4276" s="81">
        <v>0</v>
      </c>
      <c r="DV4276" s="81">
        <v>2.8272514240735027E-7</v>
      </c>
      <c r="DW4276" s="81">
        <v>2.8272514240735027E-7</v>
      </c>
      <c r="GE4276" s="81" t="s">
        <v>449</v>
      </c>
      <c r="GF4276" s="81" t="s">
        <v>155</v>
      </c>
      <c r="GG4276" s="81" t="s">
        <v>483</v>
      </c>
      <c r="GH4276" s="81" t="s">
        <v>451</v>
      </c>
      <c r="GI4276" s="81">
        <v>2021</v>
      </c>
      <c r="GJ4276" s="81" t="s">
        <v>201</v>
      </c>
      <c r="GK4276" s="81">
        <v>222.22942162783141</v>
      </c>
      <c r="GL4276" s="81">
        <v>459.724335</v>
      </c>
      <c r="GM4276" s="81">
        <v>2021</v>
      </c>
      <c r="GN4276" s="81" t="s">
        <v>173</v>
      </c>
      <c r="GO4276" s="81">
        <v>1.1148832299820636E-2</v>
      </c>
      <c r="GP4276" s="81">
        <v>10</v>
      </c>
      <c r="GQ4276" s="81">
        <v>0</v>
      </c>
      <c r="GR4276" s="81" t="s">
        <v>448</v>
      </c>
      <c r="GS4276" s="81">
        <v>1.1148832299820636E-2</v>
      </c>
      <c r="GT4276" s="81">
        <v>2.4775985538148255</v>
      </c>
      <c r="GU4276" s="81">
        <v>1.1148832299820636E-2</v>
      </c>
      <c r="GV4276" s="81">
        <v>2.4775985538148255</v>
      </c>
      <c r="GW4276" s="81">
        <v>0</v>
      </c>
      <c r="GX4276" s="81">
        <v>0</v>
      </c>
      <c r="GY4276" s="81">
        <v>0</v>
      </c>
      <c r="GZ4276" s="81">
        <v>0</v>
      </c>
    </row>
    <row r="4277" spans="98:208" x14ac:dyDescent="0.25">
      <c r="CT4277" s="81" t="s">
        <v>155</v>
      </c>
      <c r="CU4277" s="81" t="s">
        <v>480</v>
      </c>
      <c r="CV4277" s="81" t="s">
        <v>453</v>
      </c>
      <c r="CW4277" s="81">
        <v>2030</v>
      </c>
      <c r="CX4277" s="81">
        <v>0</v>
      </c>
      <c r="CY4277" s="81">
        <v>0</v>
      </c>
      <c r="CZ4277" s="81">
        <v>0</v>
      </c>
      <c r="DA4277" s="81">
        <v>0</v>
      </c>
      <c r="DB4277" s="81">
        <v>8.360637774512937E-2</v>
      </c>
      <c r="DC4277" s="81">
        <v>3.9055083184886173E-2</v>
      </c>
      <c r="DD4277" s="81">
        <v>1.6949971741064529E-3</v>
      </c>
      <c r="DE4277" s="81">
        <v>4.2856297386136763E-2</v>
      </c>
      <c r="DF4277" s="81">
        <v>0</v>
      </c>
      <c r="DG4277" s="81">
        <v>4.3541857288384076E-4</v>
      </c>
      <c r="DH4277" s="81">
        <v>4.3541857288384076E-4</v>
      </c>
      <c r="DI4277" s="81">
        <v>4.3541857288384076E-4</v>
      </c>
      <c r="DJ4277" s="81">
        <v>6.4931805856332766E-4</v>
      </c>
      <c r="DL4277" s="81">
        <v>0</v>
      </c>
      <c r="DM4277" s="81">
        <v>0</v>
      </c>
      <c r="DN4277" s="81">
        <v>0</v>
      </c>
      <c r="DO4277" s="81">
        <v>0</v>
      </c>
      <c r="DP4277" s="81">
        <v>2.8272514240735027E-7</v>
      </c>
      <c r="DQ4277" s="81">
        <v>2.8272514240735027E-7</v>
      </c>
      <c r="DR4277" s="81">
        <v>0</v>
      </c>
      <c r="DS4277" s="81">
        <v>2.8272514240735027E-7</v>
      </c>
      <c r="DT4277" s="81">
        <v>2.8272514240735027E-7</v>
      </c>
      <c r="DU4277" s="81">
        <v>0</v>
      </c>
      <c r="DV4277" s="81">
        <v>2.8272514240735027E-7</v>
      </c>
      <c r="DW4277" s="81">
        <v>2.8272514240735027E-7</v>
      </c>
      <c r="GE4277" s="81" t="s">
        <v>449</v>
      </c>
      <c r="GF4277" s="81" t="s">
        <v>155</v>
      </c>
      <c r="GG4277" s="81" t="s">
        <v>483</v>
      </c>
      <c r="GH4277" s="81" t="s">
        <v>451</v>
      </c>
      <c r="GI4277" s="81">
        <v>2022</v>
      </c>
      <c r="GJ4277" s="81" t="s">
        <v>201</v>
      </c>
      <c r="GK4277" s="81">
        <v>222.22942162783141</v>
      </c>
      <c r="GL4277" s="81">
        <v>459.724335</v>
      </c>
      <c r="GM4277" s="81">
        <v>2022</v>
      </c>
      <c r="GN4277" s="81" t="s">
        <v>173</v>
      </c>
      <c r="GO4277" s="81">
        <v>1.1148832299820636E-2</v>
      </c>
      <c r="GP4277" s="81">
        <v>10</v>
      </c>
      <c r="GQ4277" s="81">
        <v>0</v>
      </c>
      <c r="GR4277" s="81" t="s">
        <v>448</v>
      </c>
      <c r="GS4277" s="81">
        <v>1.1148832299820636E-2</v>
      </c>
      <c r="GT4277" s="81">
        <v>2.4775985538148255</v>
      </c>
      <c r="GU4277" s="81">
        <v>1.1148832299820636E-2</v>
      </c>
      <c r="GV4277" s="81">
        <v>2.4775985538148255</v>
      </c>
      <c r="GW4277" s="81">
        <v>1.1148832299820636E-2</v>
      </c>
      <c r="GX4277" s="81">
        <v>2.4775985538148255</v>
      </c>
      <c r="GY4277" s="81">
        <v>0</v>
      </c>
      <c r="GZ4277" s="81">
        <v>0</v>
      </c>
    </row>
    <row r="4278" spans="98:208" x14ac:dyDescent="0.25">
      <c r="CT4278" s="81" t="s">
        <v>155</v>
      </c>
      <c r="CU4278" s="81" t="s">
        <v>480</v>
      </c>
      <c r="CV4278" s="81" t="s">
        <v>453</v>
      </c>
      <c r="CW4278" s="81">
        <v>2031</v>
      </c>
      <c r="CX4278" s="81">
        <v>0</v>
      </c>
      <c r="CY4278" s="81">
        <v>0</v>
      </c>
      <c r="CZ4278" s="81">
        <v>0</v>
      </c>
      <c r="DA4278" s="81">
        <v>0</v>
      </c>
      <c r="DB4278" s="81">
        <v>8.360637774512937E-2</v>
      </c>
      <c r="DC4278" s="81">
        <v>3.9055083184886173E-2</v>
      </c>
      <c r="DD4278" s="81">
        <v>1.6949971741064529E-3</v>
      </c>
      <c r="DE4278" s="81">
        <v>4.2856297386136763E-2</v>
      </c>
      <c r="DF4278" s="81">
        <v>0</v>
      </c>
      <c r="DG4278" s="81">
        <v>0</v>
      </c>
      <c r="DH4278" s="81">
        <v>4.3541857288384076E-4</v>
      </c>
      <c r="DI4278" s="81">
        <v>4.3541857288384076E-4</v>
      </c>
      <c r="DJ4278" s="81">
        <v>6.4931805856332766E-4</v>
      </c>
      <c r="DL4278" s="81">
        <v>0</v>
      </c>
      <c r="DM4278" s="81">
        <v>0</v>
      </c>
      <c r="DN4278" s="81">
        <v>0</v>
      </c>
      <c r="DO4278" s="81">
        <v>0</v>
      </c>
      <c r="DP4278" s="81">
        <v>0</v>
      </c>
      <c r="DQ4278" s="81">
        <v>0</v>
      </c>
      <c r="DR4278" s="81">
        <v>0</v>
      </c>
      <c r="DS4278" s="81">
        <v>2.8272514240735027E-7</v>
      </c>
      <c r="DT4278" s="81">
        <v>2.8272514240735027E-7</v>
      </c>
      <c r="DU4278" s="81">
        <v>0</v>
      </c>
      <c r="DV4278" s="81">
        <v>2.8272514240735027E-7</v>
      </c>
      <c r="DW4278" s="81">
        <v>2.8272514240735027E-7</v>
      </c>
      <c r="GE4278" s="81" t="s">
        <v>449</v>
      </c>
      <c r="GF4278" s="81" t="s">
        <v>155</v>
      </c>
      <c r="GG4278" s="81" t="s">
        <v>483</v>
      </c>
      <c r="GH4278" s="81" t="s">
        <v>451</v>
      </c>
      <c r="GI4278" s="81">
        <v>2023</v>
      </c>
      <c r="GJ4278" s="81" t="s">
        <v>201</v>
      </c>
      <c r="GK4278" s="81">
        <v>233.23007680794009</v>
      </c>
      <c r="GL4278" s="81">
        <v>459.724335</v>
      </c>
      <c r="GM4278" s="81">
        <v>2023</v>
      </c>
      <c r="GN4278" s="81" t="s">
        <v>173</v>
      </c>
      <c r="GO4278" s="81">
        <v>1.1148832299820636E-2</v>
      </c>
      <c r="GP4278" s="81">
        <v>10</v>
      </c>
      <c r="GQ4278" s="81">
        <v>0</v>
      </c>
      <c r="GR4278" s="81" t="s">
        <v>448</v>
      </c>
      <c r="GS4278" s="81">
        <v>1.1148832299820636E-2</v>
      </c>
      <c r="GT4278" s="81">
        <v>2.6002430136060104</v>
      </c>
      <c r="GU4278" s="81">
        <v>1.1148832299820636E-2</v>
      </c>
      <c r="GV4278" s="81">
        <v>2.6002430136060104</v>
      </c>
      <c r="GW4278" s="81">
        <v>1.1148832299820636E-2</v>
      </c>
      <c r="GX4278" s="81">
        <v>2.6002430136060104</v>
      </c>
      <c r="GY4278" s="81">
        <v>1.1148832299820636E-2</v>
      </c>
      <c r="GZ4278" s="81">
        <v>2.6002430136060104</v>
      </c>
    </row>
    <row r="4279" spans="98:208" x14ac:dyDescent="0.25">
      <c r="CT4279" s="81" t="s">
        <v>155</v>
      </c>
      <c r="CU4279" s="81" t="s">
        <v>480</v>
      </c>
      <c r="CV4279" s="81" t="s">
        <v>453</v>
      </c>
      <c r="CW4279" s="81">
        <v>2032</v>
      </c>
      <c r="CX4279" s="81">
        <v>0</v>
      </c>
      <c r="CY4279" s="81">
        <v>0</v>
      </c>
      <c r="CZ4279" s="81">
        <v>0</v>
      </c>
      <c r="DA4279" s="81">
        <v>0</v>
      </c>
      <c r="DB4279" s="81">
        <v>8.360637774512937E-2</v>
      </c>
      <c r="DC4279" s="81">
        <v>3.9055083184886173E-2</v>
      </c>
      <c r="DD4279" s="81">
        <v>1.6949971741064529E-3</v>
      </c>
      <c r="DE4279" s="81">
        <v>4.2856297386136763E-2</v>
      </c>
      <c r="DF4279" s="81">
        <v>0</v>
      </c>
      <c r="DG4279" s="81">
        <v>0</v>
      </c>
      <c r="DH4279" s="81">
        <v>0</v>
      </c>
      <c r="DI4279" s="81">
        <v>4.3541857288384076E-4</v>
      </c>
      <c r="DJ4279" s="81">
        <v>6.4931805856332766E-4</v>
      </c>
      <c r="DL4279" s="81">
        <v>0</v>
      </c>
      <c r="DM4279" s="81">
        <v>0</v>
      </c>
      <c r="DN4279" s="81">
        <v>0</v>
      </c>
      <c r="DO4279" s="81">
        <v>0</v>
      </c>
      <c r="DP4279" s="81">
        <v>0</v>
      </c>
      <c r="DQ4279" s="81">
        <v>0</v>
      </c>
      <c r="DR4279" s="81">
        <v>0</v>
      </c>
      <c r="DS4279" s="81">
        <v>0</v>
      </c>
      <c r="DT4279" s="81">
        <v>0</v>
      </c>
      <c r="DU4279" s="81">
        <v>0</v>
      </c>
      <c r="DV4279" s="81">
        <v>2.8272514240735027E-7</v>
      </c>
      <c r="DW4279" s="81">
        <v>2.8272514240735027E-7</v>
      </c>
      <c r="GE4279" s="81" t="s">
        <v>449</v>
      </c>
      <c r="GF4279" s="81" t="s">
        <v>155</v>
      </c>
      <c r="GG4279" s="81" t="s">
        <v>483</v>
      </c>
      <c r="GH4279" s="81" t="s">
        <v>451</v>
      </c>
      <c r="GI4279" s="81">
        <v>2024</v>
      </c>
      <c r="GJ4279" s="81" t="s">
        <v>201</v>
      </c>
      <c r="GK4279" s="81">
        <v>233.23007680794009</v>
      </c>
      <c r="GL4279" s="81">
        <v>459.724335</v>
      </c>
      <c r="GM4279" s="81">
        <v>2024</v>
      </c>
      <c r="GN4279" s="81" t="s">
        <v>173</v>
      </c>
      <c r="GO4279" s="81">
        <v>1.1148832299820636E-2</v>
      </c>
      <c r="GP4279" s="81">
        <v>10</v>
      </c>
      <c r="GQ4279" s="81">
        <v>0</v>
      </c>
      <c r="GR4279" s="81" t="s">
        <v>448</v>
      </c>
      <c r="GS4279" s="81">
        <v>1.1148832299820636E-2</v>
      </c>
      <c r="GT4279" s="81">
        <v>2.6002430136060104</v>
      </c>
      <c r="GU4279" s="81">
        <v>1.1148832299820636E-2</v>
      </c>
      <c r="GV4279" s="81">
        <v>2.6002430136060104</v>
      </c>
      <c r="GW4279" s="81">
        <v>1.1148832299820636E-2</v>
      </c>
      <c r="GX4279" s="81">
        <v>2.6002430136060104</v>
      </c>
      <c r="GY4279" s="81">
        <v>1.1148832299820636E-2</v>
      </c>
      <c r="GZ4279" s="81">
        <v>2.6002430136060104</v>
      </c>
    </row>
    <row r="4280" spans="98:208" x14ac:dyDescent="0.25">
      <c r="CT4280" s="81" t="s">
        <v>155</v>
      </c>
      <c r="CU4280" s="81" t="s">
        <v>480</v>
      </c>
      <c r="CV4280" s="81" t="s">
        <v>454</v>
      </c>
      <c r="CW4280" s="81">
        <v>2020</v>
      </c>
      <c r="CX4280" s="81">
        <v>0</v>
      </c>
      <c r="CY4280" s="81">
        <v>0</v>
      </c>
      <c r="CZ4280" s="81">
        <v>0</v>
      </c>
      <c r="DA4280" s="81">
        <v>0</v>
      </c>
      <c r="DB4280" s="81">
        <v>21083.842824224412</v>
      </c>
      <c r="DC4280" s="81">
        <v>409.2237358204406</v>
      </c>
      <c r="DD4280" s="81">
        <v>13469.087812377849</v>
      </c>
      <c r="DE4280" s="81">
        <v>7205.5312760249308</v>
      </c>
      <c r="DF4280" s="81">
        <v>4.562366803768195</v>
      </c>
      <c r="DG4280" s="81">
        <v>0</v>
      </c>
      <c r="DH4280" s="81">
        <v>0</v>
      </c>
      <c r="DI4280" s="81">
        <v>0</v>
      </c>
      <c r="DJ4280" s="81">
        <v>4.0135995645362652E-10</v>
      </c>
      <c r="DL4280" s="81">
        <v>0</v>
      </c>
      <c r="DM4280" s="81">
        <v>1.8311513416858739E-9</v>
      </c>
      <c r="DN4280" s="81">
        <v>1.8311513416858739E-9</v>
      </c>
      <c r="DO4280" s="81">
        <v>0</v>
      </c>
      <c r="DP4280" s="81">
        <v>0</v>
      </c>
      <c r="DQ4280" s="81">
        <v>0</v>
      </c>
      <c r="DR4280" s="81">
        <v>0</v>
      </c>
      <c r="DS4280" s="81">
        <v>0</v>
      </c>
      <c r="DT4280" s="81">
        <v>0</v>
      </c>
      <c r="DU4280" s="81">
        <v>0</v>
      </c>
      <c r="DV4280" s="81">
        <v>0</v>
      </c>
      <c r="DW4280" s="81">
        <v>0</v>
      </c>
      <c r="GE4280" s="81" t="s">
        <v>449</v>
      </c>
      <c r="GF4280" s="81" t="s">
        <v>155</v>
      </c>
      <c r="GG4280" s="81" t="s">
        <v>483</v>
      </c>
      <c r="GH4280" s="81" t="s">
        <v>451</v>
      </c>
      <c r="GI4280" s="81">
        <v>2025</v>
      </c>
      <c r="GJ4280" s="81" t="s">
        <v>201</v>
      </c>
      <c r="GK4280" s="81">
        <v>233.23007680794009</v>
      </c>
      <c r="GL4280" s="81">
        <v>459.724335</v>
      </c>
      <c r="GM4280" s="81">
        <v>2025</v>
      </c>
      <c r="GN4280" s="81" t="s">
        <v>173</v>
      </c>
      <c r="GO4280" s="81">
        <v>1.1148832299820636E-2</v>
      </c>
      <c r="GP4280" s="81">
        <v>10</v>
      </c>
      <c r="GQ4280" s="81">
        <v>0</v>
      </c>
      <c r="GR4280" s="81" t="s">
        <v>448</v>
      </c>
      <c r="GS4280" s="81">
        <v>1.1148832299820636E-2</v>
      </c>
      <c r="GT4280" s="81">
        <v>2.6002430136060104</v>
      </c>
      <c r="GU4280" s="81">
        <v>1.1148832299820636E-2</v>
      </c>
      <c r="GV4280" s="81">
        <v>2.6002430136060104</v>
      </c>
      <c r="GW4280" s="81">
        <v>1.1148832299820636E-2</v>
      </c>
      <c r="GX4280" s="81">
        <v>2.6002430136060104</v>
      </c>
      <c r="GY4280" s="81">
        <v>1.1148832299820636E-2</v>
      </c>
      <c r="GZ4280" s="81">
        <v>2.6002430136060104</v>
      </c>
    </row>
    <row r="4281" spans="98:208" x14ac:dyDescent="0.25">
      <c r="CT4281" s="81" t="s">
        <v>155</v>
      </c>
      <c r="CU4281" s="81" t="s">
        <v>480</v>
      </c>
      <c r="CV4281" s="81" t="s">
        <v>454</v>
      </c>
      <c r="CW4281" s="81">
        <v>2021</v>
      </c>
      <c r="CX4281" s="81">
        <v>0</v>
      </c>
      <c r="CY4281" s="81">
        <v>0</v>
      </c>
      <c r="CZ4281" s="81">
        <v>0</v>
      </c>
      <c r="DA4281" s="81">
        <v>0</v>
      </c>
      <c r="DB4281" s="81">
        <v>21083.842824224412</v>
      </c>
      <c r="DC4281" s="81">
        <v>409.2237358204406</v>
      </c>
      <c r="DD4281" s="81">
        <v>13469.087812377849</v>
      </c>
      <c r="DE4281" s="81">
        <v>7205.5312760249308</v>
      </c>
      <c r="DF4281" s="81">
        <v>4.562366803768195</v>
      </c>
      <c r="DG4281" s="81">
        <v>4.562366803768195</v>
      </c>
      <c r="DH4281" s="81">
        <v>0</v>
      </c>
      <c r="DI4281" s="81">
        <v>0</v>
      </c>
      <c r="DJ4281" s="81">
        <v>4.0135995645362652E-10</v>
      </c>
      <c r="DL4281" s="81">
        <v>0</v>
      </c>
      <c r="DM4281" s="81">
        <v>1.8311513416858739E-9</v>
      </c>
      <c r="DN4281" s="81">
        <v>1.8311513416858739E-9</v>
      </c>
      <c r="DO4281" s="81">
        <v>0</v>
      </c>
      <c r="DP4281" s="81">
        <v>1.8311513416858739E-9</v>
      </c>
      <c r="DQ4281" s="81">
        <v>1.8311513416858739E-9</v>
      </c>
      <c r="DR4281" s="81">
        <v>0</v>
      </c>
      <c r="DS4281" s="81">
        <v>0</v>
      </c>
      <c r="DT4281" s="81">
        <v>0</v>
      </c>
      <c r="DU4281" s="81">
        <v>0</v>
      </c>
      <c r="DV4281" s="81">
        <v>0</v>
      </c>
      <c r="DW4281" s="81">
        <v>0</v>
      </c>
      <c r="GE4281" s="81" t="s">
        <v>449</v>
      </c>
      <c r="GF4281" s="81" t="s">
        <v>155</v>
      </c>
      <c r="GG4281" s="81" t="s">
        <v>483</v>
      </c>
      <c r="GH4281" s="81" t="s">
        <v>451</v>
      </c>
      <c r="GI4281" s="81">
        <v>2026</v>
      </c>
      <c r="GJ4281" s="81" t="s">
        <v>201</v>
      </c>
      <c r="GK4281" s="81">
        <v>233.23007680794009</v>
      </c>
      <c r="GL4281" s="81">
        <v>459.724335</v>
      </c>
      <c r="GM4281" s="81">
        <v>2026</v>
      </c>
      <c r="GN4281" s="81" t="s">
        <v>173</v>
      </c>
      <c r="GO4281" s="81">
        <v>1.1148832299820636E-2</v>
      </c>
      <c r="GP4281" s="81">
        <v>10</v>
      </c>
      <c r="GQ4281" s="81">
        <v>0</v>
      </c>
      <c r="GR4281" s="81" t="s">
        <v>448</v>
      </c>
      <c r="GS4281" s="81">
        <v>1.1148832299820636E-2</v>
      </c>
      <c r="GT4281" s="81">
        <v>2.6002430136060104</v>
      </c>
      <c r="GU4281" s="81">
        <v>1.1148832299820636E-2</v>
      </c>
      <c r="GV4281" s="81">
        <v>2.6002430136060104</v>
      </c>
      <c r="GW4281" s="81">
        <v>1.1148832299820636E-2</v>
      </c>
      <c r="GX4281" s="81">
        <v>2.6002430136060104</v>
      </c>
      <c r="GY4281" s="81">
        <v>1.1148832299820636E-2</v>
      </c>
      <c r="GZ4281" s="81">
        <v>2.6002430136060104</v>
      </c>
    </row>
    <row r="4282" spans="98:208" x14ac:dyDescent="0.25">
      <c r="CT4282" s="81" t="s">
        <v>155</v>
      </c>
      <c r="CU4282" s="81" t="s">
        <v>480</v>
      </c>
      <c r="CV4282" s="81" t="s">
        <v>454</v>
      </c>
      <c r="CW4282" s="81">
        <v>2022</v>
      </c>
      <c r="CX4282" s="81">
        <v>0</v>
      </c>
      <c r="CY4282" s="81">
        <v>0</v>
      </c>
      <c r="CZ4282" s="81">
        <v>0</v>
      </c>
      <c r="DA4282" s="81">
        <v>0</v>
      </c>
      <c r="DB4282" s="81">
        <v>21083.842824224412</v>
      </c>
      <c r="DC4282" s="81">
        <v>409.2237358204406</v>
      </c>
      <c r="DD4282" s="81">
        <v>13469.087812377849</v>
      </c>
      <c r="DE4282" s="81">
        <v>7205.5312760249308</v>
      </c>
      <c r="DF4282" s="81">
        <v>4.562366803768195</v>
      </c>
      <c r="DG4282" s="81">
        <v>4.562366803768195</v>
      </c>
      <c r="DH4282" s="81">
        <v>4.562366803768195</v>
      </c>
      <c r="DI4282" s="81">
        <v>0</v>
      </c>
      <c r="DJ4282" s="81">
        <v>4.0135995645362652E-10</v>
      </c>
      <c r="DL4282" s="81">
        <v>0</v>
      </c>
      <c r="DM4282" s="81">
        <v>1.8311513416858739E-9</v>
      </c>
      <c r="DN4282" s="81">
        <v>1.8311513416858739E-9</v>
      </c>
      <c r="DO4282" s="81">
        <v>0</v>
      </c>
      <c r="DP4282" s="81">
        <v>1.8311513416858739E-9</v>
      </c>
      <c r="DQ4282" s="81">
        <v>1.8311513416858739E-9</v>
      </c>
      <c r="DR4282" s="81">
        <v>0</v>
      </c>
      <c r="DS4282" s="81">
        <v>1.8311513416858739E-9</v>
      </c>
      <c r="DT4282" s="81">
        <v>1.8311513416858739E-9</v>
      </c>
      <c r="DU4282" s="81">
        <v>0</v>
      </c>
      <c r="DV4282" s="81">
        <v>0</v>
      </c>
      <c r="DW4282" s="81">
        <v>0</v>
      </c>
      <c r="GE4282" s="81" t="s">
        <v>449</v>
      </c>
      <c r="GF4282" s="81" t="s">
        <v>155</v>
      </c>
      <c r="GG4282" s="81" t="s">
        <v>483</v>
      </c>
      <c r="GH4282" s="81" t="s">
        <v>451</v>
      </c>
      <c r="GI4282" s="81">
        <v>2027</v>
      </c>
      <c r="GJ4282" s="81" t="s">
        <v>201</v>
      </c>
      <c r="GK4282" s="81">
        <v>233.23007680794009</v>
      </c>
      <c r="GL4282" s="81">
        <v>459.724335</v>
      </c>
      <c r="GM4282" s="81">
        <v>2027</v>
      </c>
      <c r="GN4282" s="81" t="s">
        <v>173</v>
      </c>
      <c r="GO4282" s="81">
        <v>1.1148832299820636E-2</v>
      </c>
      <c r="GP4282" s="81">
        <v>10</v>
      </c>
      <c r="GQ4282" s="81">
        <v>0</v>
      </c>
      <c r="GR4282" s="81" t="s">
        <v>448</v>
      </c>
      <c r="GS4282" s="81">
        <v>1.1148832299820636E-2</v>
      </c>
      <c r="GT4282" s="81">
        <v>2.6002430136060104</v>
      </c>
      <c r="GU4282" s="81">
        <v>1.1148832299820636E-2</v>
      </c>
      <c r="GV4282" s="81">
        <v>2.6002430136060104</v>
      </c>
      <c r="GW4282" s="81">
        <v>1.1148832299820636E-2</v>
      </c>
      <c r="GX4282" s="81">
        <v>2.6002430136060104</v>
      </c>
      <c r="GY4282" s="81">
        <v>1.1148832299820636E-2</v>
      </c>
      <c r="GZ4282" s="81">
        <v>2.6002430136060104</v>
      </c>
    </row>
    <row r="4283" spans="98:208" x14ac:dyDescent="0.25">
      <c r="CT4283" s="81" t="s">
        <v>155</v>
      </c>
      <c r="CU4283" s="81" t="s">
        <v>480</v>
      </c>
      <c r="CV4283" s="81" t="s">
        <v>454</v>
      </c>
      <c r="CW4283" s="81">
        <v>2023</v>
      </c>
      <c r="CX4283" s="81">
        <v>0</v>
      </c>
      <c r="CY4283" s="81">
        <v>0</v>
      </c>
      <c r="CZ4283" s="81">
        <v>0</v>
      </c>
      <c r="DA4283" s="81">
        <v>0</v>
      </c>
      <c r="DB4283" s="81">
        <v>21835.978114130019</v>
      </c>
      <c r="DC4283" s="81">
        <v>428.60232122030828</v>
      </c>
      <c r="DD4283" s="81">
        <v>13939.560973456701</v>
      </c>
      <c r="DE4283" s="81">
        <v>7467.8148194521646</v>
      </c>
      <c r="DF4283" s="81">
        <v>4.778415402599073</v>
      </c>
      <c r="DG4283" s="81">
        <v>4.778415402599073</v>
      </c>
      <c r="DH4283" s="81">
        <v>4.778415402599073</v>
      </c>
      <c r="DI4283" s="81">
        <v>4.778415402599073</v>
      </c>
      <c r="DJ4283" s="81">
        <v>4.0135995645362652E-10</v>
      </c>
      <c r="DL4283" s="81">
        <v>0</v>
      </c>
      <c r="DM4283" s="81">
        <v>1.9178645979045022E-9</v>
      </c>
      <c r="DN4283" s="81">
        <v>1.9178645979045022E-9</v>
      </c>
      <c r="DO4283" s="81">
        <v>0</v>
      </c>
      <c r="DP4283" s="81">
        <v>1.9178645979045022E-9</v>
      </c>
      <c r="DQ4283" s="81">
        <v>1.9178645979045022E-9</v>
      </c>
      <c r="DR4283" s="81">
        <v>0</v>
      </c>
      <c r="DS4283" s="81">
        <v>1.9178645979045022E-9</v>
      </c>
      <c r="DT4283" s="81">
        <v>1.9178645979045022E-9</v>
      </c>
      <c r="DU4283" s="81">
        <v>0</v>
      </c>
      <c r="DV4283" s="81">
        <v>1.9178645979045022E-9</v>
      </c>
      <c r="DW4283" s="81">
        <v>1.9178645979045022E-9</v>
      </c>
      <c r="GE4283" s="81" t="s">
        <v>449</v>
      </c>
      <c r="GF4283" s="81" t="s">
        <v>155</v>
      </c>
      <c r="GG4283" s="81" t="s">
        <v>483</v>
      </c>
      <c r="GH4283" s="81" t="s">
        <v>451</v>
      </c>
      <c r="GI4283" s="81">
        <v>2028</v>
      </c>
      <c r="GJ4283" s="81" t="s">
        <v>201</v>
      </c>
      <c r="GK4283" s="81">
        <v>247.27299216494791</v>
      </c>
      <c r="GL4283" s="81">
        <v>459.724335</v>
      </c>
      <c r="GM4283" s="81">
        <v>2028</v>
      </c>
      <c r="GN4283" s="81" t="s">
        <v>173</v>
      </c>
      <c r="GO4283" s="81">
        <v>1.1148832299820636E-2</v>
      </c>
      <c r="GP4283" s="81">
        <v>10</v>
      </c>
      <c r="GQ4283" s="81">
        <v>0</v>
      </c>
      <c r="GR4283" s="81" t="s">
        <v>448</v>
      </c>
      <c r="GS4283" s="81">
        <v>1.1148832299820636E-2</v>
      </c>
      <c r="GT4283" s="81">
        <v>2.7568051219218663</v>
      </c>
      <c r="GU4283" s="81">
        <v>1.1148832299820636E-2</v>
      </c>
      <c r="GV4283" s="81">
        <v>2.7568051219218663</v>
      </c>
      <c r="GW4283" s="81">
        <v>1.1148832299820636E-2</v>
      </c>
      <c r="GX4283" s="81">
        <v>2.7568051219218663</v>
      </c>
      <c r="GY4283" s="81">
        <v>1.1148832299820636E-2</v>
      </c>
      <c r="GZ4283" s="81">
        <v>2.7568051219218663</v>
      </c>
    </row>
    <row r="4284" spans="98:208" x14ac:dyDescent="0.25">
      <c r="CT4284" s="81" t="s">
        <v>155</v>
      </c>
      <c r="CU4284" s="81" t="s">
        <v>480</v>
      </c>
      <c r="CV4284" s="81" t="s">
        <v>454</v>
      </c>
      <c r="CW4284" s="81">
        <v>2024</v>
      </c>
      <c r="CX4284" s="81">
        <v>0</v>
      </c>
      <c r="CY4284" s="81">
        <v>0</v>
      </c>
      <c r="CZ4284" s="81">
        <v>0</v>
      </c>
      <c r="DA4284" s="81">
        <v>0</v>
      </c>
      <c r="DB4284" s="81">
        <v>21835.978114130019</v>
      </c>
      <c r="DC4284" s="81">
        <v>428.60232122030828</v>
      </c>
      <c r="DD4284" s="81">
        <v>13939.560973456701</v>
      </c>
      <c r="DE4284" s="81">
        <v>7467.8148194521646</v>
      </c>
      <c r="DF4284" s="81">
        <v>4.778415402599073</v>
      </c>
      <c r="DG4284" s="81">
        <v>4.778415402599073</v>
      </c>
      <c r="DH4284" s="81">
        <v>4.778415402599073</v>
      </c>
      <c r="DI4284" s="81">
        <v>4.778415402599073</v>
      </c>
      <c r="DJ4284" s="81">
        <v>4.0135995645362652E-10</v>
      </c>
      <c r="DL4284" s="81">
        <v>0</v>
      </c>
      <c r="DM4284" s="81">
        <v>1.9178645979045022E-9</v>
      </c>
      <c r="DN4284" s="81">
        <v>1.9178645979045022E-9</v>
      </c>
      <c r="DO4284" s="81">
        <v>0</v>
      </c>
      <c r="DP4284" s="81">
        <v>1.9178645979045022E-9</v>
      </c>
      <c r="DQ4284" s="81">
        <v>1.9178645979045022E-9</v>
      </c>
      <c r="DR4284" s="81">
        <v>0</v>
      </c>
      <c r="DS4284" s="81">
        <v>1.9178645979045022E-9</v>
      </c>
      <c r="DT4284" s="81">
        <v>1.9178645979045022E-9</v>
      </c>
      <c r="DU4284" s="81">
        <v>0</v>
      </c>
      <c r="DV4284" s="81">
        <v>1.9178645979045022E-9</v>
      </c>
      <c r="DW4284" s="81">
        <v>1.9178645979045022E-9</v>
      </c>
      <c r="GE4284" s="81" t="s">
        <v>449</v>
      </c>
      <c r="GF4284" s="81" t="s">
        <v>155</v>
      </c>
      <c r="GG4284" s="81" t="s">
        <v>483</v>
      </c>
      <c r="GH4284" s="81" t="s">
        <v>451</v>
      </c>
      <c r="GI4284" s="81">
        <v>2029</v>
      </c>
      <c r="GJ4284" s="81" t="s">
        <v>201</v>
      </c>
      <c r="GK4284" s="81">
        <v>247.27299216494791</v>
      </c>
      <c r="GL4284" s="81">
        <v>459.724335</v>
      </c>
      <c r="GM4284" s="81">
        <v>2029</v>
      </c>
      <c r="GN4284" s="81" t="s">
        <v>173</v>
      </c>
      <c r="GO4284" s="81">
        <v>1.1148832299820636E-2</v>
      </c>
      <c r="GP4284" s="81">
        <v>10</v>
      </c>
      <c r="GQ4284" s="81">
        <v>0</v>
      </c>
      <c r="GR4284" s="81" t="s">
        <v>448</v>
      </c>
      <c r="GS4284" s="81">
        <v>1.1148832299820636E-2</v>
      </c>
      <c r="GT4284" s="81">
        <v>2.7568051219218663</v>
      </c>
      <c r="GU4284" s="81">
        <v>1.1148832299820636E-2</v>
      </c>
      <c r="GV4284" s="81">
        <v>2.7568051219218663</v>
      </c>
      <c r="GW4284" s="81">
        <v>1.1148832299820636E-2</v>
      </c>
      <c r="GX4284" s="81">
        <v>2.7568051219218663</v>
      </c>
      <c r="GY4284" s="81">
        <v>1.1148832299820636E-2</v>
      </c>
      <c r="GZ4284" s="81">
        <v>2.7568051219218663</v>
      </c>
    </row>
    <row r="4285" spans="98:208" x14ac:dyDescent="0.25">
      <c r="CT4285" s="81" t="s">
        <v>155</v>
      </c>
      <c r="CU4285" s="81" t="s">
        <v>480</v>
      </c>
      <c r="CV4285" s="81" t="s">
        <v>454</v>
      </c>
      <c r="CW4285" s="81">
        <v>2025</v>
      </c>
      <c r="CX4285" s="81">
        <v>0</v>
      </c>
      <c r="CY4285" s="81">
        <v>0</v>
      </c>
      <c r="CZ4285" s="81">
        <v>0</v>
      </c>
      <c r="DA4285" s="81">
        <v>0</v>
      </c>
      <c r="DB4285" s="81">
        <v>21835.978114130019</v>
      </c>
      <c r="DC4285" s="81">
        <v>428.60232122030828</v>
      </c>
      <c r="DD4285" s="81">
        <v>13939.560973456701</v>
      </c>
      <c r="DE4285" s="81">
        <v>7467.8148194521646</v>
      </c>
      <c r="DF4285" s="81">
        <v>4.778415402599073</v>
      </c>
      <c r="DG4285" s="81">
        <v>4.778415402599073</v>
      </c>
      <c r="DH4285" s="81">
        <v>4.778415402599073</v>
      </c>
      <c r="DI4285" s="81">
        <v>4.778415402599073</v>
      </c>
      <c r="DJ4285" s="81">
        <v>4.0135995645362652E-10</v>
      </c>
      <c r="DL4285" s="81">
        <v>0</v>
      </c>
      <c r="DM4285" s="81">
        <v>1.9178645979045022E-9</v>
      </c>
      <c r="DN4285" s="81">
        <v>1.9178645979045022E-9</v>
      </c>
      <c r="DO4285" s="81">
        <v>0</v>
      </c>
      <c r="DP4285" s="81">
        <v>1.9178645979045022E-9</v>
      </c>
      <c r="DQ4285" s="81">
        <v>1.9178645979045022E-9</v>
      </c>
      <c r="DR4285" s="81">
        <v>0</v>
      </c>
      <c r="DS4285" s="81">
        <v>1.9178645979045022E-9</v>
      </c>
      <c r="DT4285" s="81">
        <v>1.9178645979045022E-9</v>
      </c>
      <c r="DU4285" s="81">
        <v>0</v>
      </c>
      <c r="DV4285" s="81">
        <v>1.9178645979045022E-9</v>
      </c>
      <c r="DW4285" s="81">
        <v>1.9178645979045022E-9</v>
      </c>
      <c r="GE4285" s="81" t="s">
        <v>449</v>
      </c>
      <c r="GF4285" s="81" t="s">
        <v>155</v>
      </c>
      <c r="GG4285" s="81" t="s">
        <v>483</v>
      </c>
      <c r="GH4285" s="81" t="s">
        <v>451</v>
      </c>
      <c r="GI4285" s="81">
        <v>2030</v>
      </c>
      <c r="GJ4285" s="81" t="s">
        <v>201</v>
      </c>
      <c r="GK4285" s="81">
        <v>247.27299216494791</v>
      </c>
      <c r="GL4285" s="81">
        <v>459.724335</v>
      </c>
      <c r="GM4285" s="81">
        <v>2030</v>
      </c>
      <c r="GN4285" s="81" t="s">
        <v>173</v>
      </c>
      <c r="GO4285" s="81">
        <v>1.1148832299820636E-2</v>
      </c>
      <c r="GP4285" s="81">
        <v>10</v>
      </c>
      <c r="GQ4285" s="81">
        <v>0</v>
      </c>
      <c r="GR4285" s="81" t="s">
        <v>448</v>
      </c>
      <c r="GS4285" s="81">
        <v>0</v>
      </c>
      <c r="GT4285" s="81">
        <v>0</v>
      </c>
      <c r="GU4285" s="81">
        <v>1.1148832299820636E-2</v>
      </c>
      <c r="GV4285" s="81">
        <v>2.7568051219218663</v>
      </c>
      <c r="GW4285" s="81">
        <v>1.1148832299820636E-2</v>
      </c>
      <c r="GX4285" s="81">
        <v>2.7568051219218663</v>
      </c>
      <c r="GY4285" s="81">
        <v>1.1148832299820636E-2</v>
      </c>
      <c r="GZ4285" s="81">
        <v>2.7568051219218663</v>
      </c>
    </row>
    <row r="4286" spans="98:208" x14ac:dyDescent="0.25">
      <c r="CT4286" s="81" t="s">
        <v>155</v>
      </c>
      <c r="CU4286" s="81" t="s">
        <v>480</v>
      </c>
      <c r="CV4286" s="81" t="s">
        <v>454</v>
      </c>
      <c r="CW4286" s="81">
        <v>2026</v>
      </c>
      <c r="CX4286" s="81">
        <v>0</v>
      </c>
      <c r="CY4286" s="81">
        <v>0</v>
      </c>
      <c r="CZ4286" s="81">
        <v>0</v>
      </c>
      <c r="DA4286" s="81">
        <v>0</v>
      </c>
      <c r="DB4286" s="81">
        <v>21835.978114130019</v>
      </c>
      <c r="DC4286" s="81">
        <v>428.60232122030828</v>
      </c>
      <c r="DD4286" s="81">
        <v>13939.560973456701</v>
      </c>
      <c r="DE4286" s="81">
        <v>7467.8148194521646</v>
      </c>
      <c r="DF4286" s="81">
        <v>4.778415402599073</v>
      </c>
      <c r="DG4286" s="81">
        <v>4.778415402599073</v>
      </c>
      <c r="DH4286" s="81">
        <v>4.778415402599073</v>
      </c>
      <c r="DI4286" s="81">
        <v>4.778415402599073</v>
      </c>
      <c r="DJ4286" s="81">
        <v>4.0135995645362652E-10</v>
      </c>
      <c r="DL4286" s="81">
        <v>0</v>
      </c>
      <c r="DM4286" s="81">
        <v>1.9178645979045022E-9</v>
      </c>
      <c r="DN4286" s="81">
        <v>1.9178645979045022E-9</v>
      </c>
      <c r="DO4286" s="81">
        <v>0</v>
      </c>
      <c r="DP4286" s="81">
        <v>1.9178645979045022E-9</v>
      </c>
      <c r="DQ4286" s="81">
        <v>1.9178645979045022E-9</v>
      </c>
      <c r="DR4286" s="81">
        <v>0</v>
      </c>
      <c r="DS4286" s="81">
        <v>1.9178645979045022E-9</v>
      </c>
      <c r="DT4286" s="81">
        <v>1.9178645979045022E-9</v>
      </c>
      <c r="DU4286" s="81">
        <v>0</v>
      </c>
      <c r="DV4286" s="81">
        <v>1.9178645979045022E-9</v>
      </c>
      <c r="DW4286" s="81">
        <v>1.9178645979045022E-9</v>
      </c>
      <c r="GE4286" s="81" t="s">
        <v>449</v>
      </c>
      <c r="GF4286" s="81" t="s">
        <v>155</v>
      </c>
      <c r="GG4286" s="81" t="s">
        <v>483</v>
      </c>
      <c r="GH4286" s="81" t="s">
        <v>451</v>
      </c>
      <c r="GI4286" s="81">
        <v>2031</v>
      </c>
      <c r="GJ4286" s="81" t="s">
        <v>201</v>
      </c>
      <c r="GK4286" s="81">
        <v>247.27299216494791</v>
      </c>
      <c r="GL4286" s="81">
        <v>459.724335</v>
      </c>
      <c r="GM4286" s="81">
        <v>2031</v>
      </c>
      <c r="GN4286" s="81" t="s">
        <v>173</v>
      </c>
      <c r="GO4286" s="81">
        <v>1.1148832299820636E-2</v>
      </c>
      <c r="GP4286" s="81">
        <v>10</v>
      </c>
      <c r="GQ4286" s="81">
        <v>0</v>
      </c>
      <c r="GR4286" s="81" t="s">
        <v>448</v>
      </c>
      <c r="GS4286" s="81">
        <v>0</v>
      </c>
      <c r="GT4286" s="81">
        <v>0</v>
      </c>
      <c r="GU4286" s="81">
        <v>0</v>
      </c>
      <c r="GV4286" s="81">
        <v>0</v>
      </c>
      <c r="GW4286" s="81">
        <v>1.1148832299820636E-2</v>
      </c>
      <c r="GX4286" s="81">
        <v>2.7568051219218663</v>
      </c>
      <c r="GY4286" s="81">
        <v>1.1148832299820636E-2</v>
      </c>
      <c r="GZ4286" s="81">
        <v>2.7568051219218663</v>
      </c>
    </row>
    <row r="4287" spans="98:208" x14ac:dyDescent="0.25">
      <c r="CT4287" s="81" t="s">
        <v>155</v>
      </c>
      <c r="CU4287" s="81" t="s">
        <v>480</v>
      </c>
      <c r="CV4287" s="81" t="s">
        <v>454</v>
      </c>
      <c r="CW4287" s="81">
        <v>2027</v>
      </c>
      <c r="CX4287" s="81">
        <v>0</v>
      </c>
      <c r="CY4287" s="81">
        <v>0</v>
      </c>
      <c r="CZ4287" s="81">
        <v>0</v>
      </c>
      <c r="DA4287" s="81">
        <v>0</v>
      </c>
      <c r="DB4287" s="81">
        <v>21835.978114130019</v>
      </c>
      <c r="DC4287" s="81">
        <v>428.60232122030828</v>
      </c>
      <c r="DD4287" s="81">
        <v>13939.560973456701</v>
      </c>
      <c r="DE4287" s="81">
        <v>7467.8148194521646</v>
      </c>
      <c r="DF4287" s="81">
        <v>4.778415402599073</v>
      </c>
      <c r="DG4287" s="81">
        <v>4.778415402599073</v>
      </c>
      <c r="DH4287" s="81">
        <v>4.778415402599073</v>
      </c>
      <c r="DI4287" s="81">
        <v>4.778415402599073</v>
      </c>
      <c r="DJ4287" s="81">
        <v>4.0135995645362652E-10</v>
      </c>
      <c r="DL4287" s="81">
        <v>0</v>
      </c>
      <c r="DM4287" s="81">
        <v>1.9178645979045022E-9</v>
      </c>
      <c r="DN4287" s="81">
        <v>1.9178645979045022E-9</v>
      </c>
      <c r="DO4287" s="81">
        <v>0</v>
      </c>
      <c r="DP4287" s="81">
        <v>1.9178645979045022E-9</v>
      </c>
      <c r="DQ4287" s="81">
        <v>1.9178645979045022E-9</v>
      </c>
      <c r="DR4287" s="81">
        <v>0</v>
      </c>
      <c r="DS4287" s="81">
        <v>1.9178645979045022E-9</v>
      </c>
      <c r="DT4287" s="81">
        <v>1.9178645979045022E-9</v>
      </c>
      <c r="DU4287" s="81">
        <v>0</v>
      </c>
      <c r="DV4287" s="81">
        <v>1.9178645979045022E-9</v>
      </c>
      <c r="DW4287" s="81">
        <v>1.9178645979045022E-9</v>
      </c>
      <c r="GE4287" s="81" t="s">
        <v>449</v>
      </c>
      <c r="GF4287" s="81" t="s">
        <v>155</v>
      </c>
      <c r="GG4287" s="81" t="s">
        <v>483</v>
      </c>
      <c r="GH4287" s="81" t="s">
        <v>451</v>
      </c>
      <c r="GI4287" s="81">
        <v>2032</v>
      </c>
      <c r="GJ4287" s="81" t="s">
        <v>201</v>
      </c>
      <c r="GK4287" s="81">
        <v>247.27299216494791</v>
      </c>
      <c r="GL4287" s="81">
        <v>459.724335</v>
      </c>
      <c r="GM4287" s="81">
        <v>2032</v>
      </c>
      <c r="GN4287" s="81" t="s">
        <v>173</v>
      </c>
      <c r="GO4287" s="81">
        <v>1.1148832299820636E-2</v>
      </c>
      <c r="GP4287" s="81">
        <v>10</v>
      </c>
      <c r="GQ4287" s="81">
        <v>0</v>
      </c>
      <c r="GR4287" s="81" t="s">
        <v>448</v>
      </c>
      <c r="GS4287" s="81">
        <v>0</v>
      </c>
      <c r="GT4287" s="81">
        <v>0</v>
      </c>
      <c r="GU4287" s="81">
        <v>0</v>
      </c>
      <c r="GV4287" s="81">
        <v>0</v>
      </c>
      <c r="GW4287" s="81">
        <v>0</v>
      </c>
      <c r="GX4287" s="81">
        <v>0</v>
      </c>
      <c r="GY4287" s="81">
        <v>1.1148832299820636E-2</v>
      </c>
      <c r="GZ4287" s="81">
        <v>2.7568051219218663</v>
      </c>
    </row>
    <row r="4288" spans="98:208" x14ac:dyDescent="0.25">
      <c r="CT4288" s="81" t="s">
        <v>155</v>
      </c>
      <c r="CU4288" s="81" t="s">
        <v>480</v>
      </c>
      <c r="CV4288" s="81" t="s">
        <v>454</v>
      </c>
      <c r="CW4288" s="81">
        <v>2028</v>
      </c>
      <c r="CX4288" s="81">
        <v>0</v>
      </c>
      <c r="CY4288" s="81">
        <v>0</v>
      </c>
      <c r="CZ4288" s="81">
        <v>0</v>
      </c>
      <c r="DA4288" s="81">
        <v>0</v>
      </c>
      <c r="DB4288" s="81">
        <v>22783.187028906828</v>
      </c>
      <c r="DC4288" s="81">
        <v>453.26096055717272</v>
      </c>
      <c r="DD4288" s="81">
        <v>14531.33568557147</v>
      </c>
      <c r="DE4288" s="81">
        <v>7798.5903827767333</v>
      </c>
      <c r="DF4288" s="81">
        <v>5.053330437307535</v>
      </c>
      <c r="DG4288" s="81">
        <v>5.053330437307535</v>
      </c>
      <c r="DH4288" s="81">
        <v>5.053330437307535</v>
      </c>
      <c r="DI4288" s="81">
        <v>5.053330437307535</v>
      </c>
      <c r="DJ4288" s="81">
        <v>4.0135995645362652E-10</v>
      </c>
      <c r="DL4288" s="81">
        <v>0</v>
      </c>
      <c r="DM4288" s="81">
        <v>2.0282044842635376E-9</v>
      </c>
      <c r="DN4288" s="81">
        <v>2.0282044842635376E-9</v>
      </c>
      <c r="DO4288" s="81">
        <v>0</v>
      </c>
      <c r="DP4288" s="81">
        <v>2.0282044842635376E-9</v>
      </c>
      <c r="DQ4288" s="81">
        <v>2.0282044842635376E-9</v>
      </c>
      <c r="DR4288" s="81">
        <v>0</v>
      </c>
      <c r="DS4288" s="81">
        <v>2.0282044842635376E-9</v>
      </c>
      <c r="DT4288" s="81">
        <v>2.0282044842635376E-9</v>
      </c>
      <c r="DU4288" s="81">
        <v>0</v>
      </c>
      <c r="DV4288" s="81">
        <v>2.0282044842635376E-9</v>
      </c>
      <c r="DW4288" s="81">
        <v>2.0282044842635376E-9</v>
      </c>
      <c r="GE4288" s="81" t="s">
        <v>449</v>
      </c>
      <c r="GF4288" s="81" t="s">
        <v>155</v>
      </c>
      <c r="GG4288" s="81" t="s">
        <v>483</v>
      </c>
      <c r="GH4288" s="81" t="s">
        <v>452</v>
      </c>
      <c r="GI4288" s="81">
        <v>2021</v>
      </c>
      <c r="GJ4288" s="81" t="s">
        <v>201</v>
      </c>
      <c r="GK4288" s="81">
        <v>0.69641821681223492</v>
      </c>
      <c r="GL4288" s="81">
        <v>459.724335</v>
      </c>
      <c r="GM4288" s="81">
        <v>2021</v>
      </c>
      <c r="GN4288" s="81" t="s">
        <v>173</v>
      </c>
      <c r="GO4288" s="81">
        <v>1.1148832299820636E-2</v>
      </c>
      <c r="GP4288" s="81">
        <v>10</v>
      </c>
      <c r="GQ4288" s="81">
        <v>0</v>
      </c>
      <c r="GR4288" s="81" t="s">
        <v>448</v>
      </c>
      <c r="GS4288" s="81">
        <v>1.1148832299820636E-2</v>
      </c>
      <c r="GT4288" s="81">
        <v>7.7642499097797359E-3</v>
      </c>
      <c r="GU4288" s="81">
        <v>1.1148832299820636E-2</v>
      </c>
      <c r="GV4288" s="81">
        <v>7.7642499097797359E-3</v>
      </c>
      <c r="GW4288" s="81">
        <v>0</v>
      </c>
      <c r="GX4288" s="81">
        <v>0</v>
      </c>
      <c r="GY4288" s="81">
        <v>0</v>
      </c>
      <c r="GZ4288" s="81">
        <v>0</v>
      </c>
    </row>
    <row r="4289" spans="98:208" x14ac:dyDescent="0.25">
      <c r="CT4289" s="81" t="s">
        <v>155</v>
      </c>
      <c r="CU4289" s="81" t="s">
        <v>480</v>
      </c>
      <c r="CV4289" s="81" t="s">
        <v>454</v>
      </c>
      <c r="CW4289" s="81">
        <v>2029</v>
      </c>
      <c r="CX4289" s="81">
        <v>0</v>
      </c>
      <c r="CY4289" s="81">
        <v>0</v>
      </c>
      <c r="CZ4289" s="81">
        <v>0</v>
      </c>
      <c r="DA4289" s="81">
        <v>0</v>
      </c>
      <c r="DB4289" s="81">
        <v>22783.187028906828</v>
      </c>
      <c r="DC4289" s="81">
        <v>453.26096055717272</v>
      </c>
      <c r="DD4289" s="81">
        <v>14531.33568557147</v>
      </c>
      <c r="DE4289" s="81">
        <v>7798.5903827767333</v>
      </c>
      <c r="DF4289" s="81">
        <v>5.053330437307535</v>
      </c>
      <c r="DG4289" s="81">
        <v>5.053330437307535</v>
      </c>
      <c r="DH4289" s="81">
        <v>5.053330437307535</v>
      </c>
      <c r="DI4289" s="81">
        <v>5.053330437307535</v>
      </c>
      <c r="DJ4289" s="81">
        <v>4.0135995645362652E-10</v>
      </c>
      <c r="DL4289" s="81">
        <v>0</v>
      </c>
      <c r="DM4289" s="81">
        <v>2.0282044842635376E-9</v>
      </c>
      <c r="DN4289" s="81">
        <v>2.0282044842635376E-9</v>
      </c>
      <c r="DO4289" s="81">
        <v>0</v>
      </c>
      <c r="DP4289" s="81">
        <v>2.0282044842635376E-9</v>
      </c>
      <c r="DQ4289" s="81">
        <v>2.0282044842635376E-9</v>
      </c>
      <c r="DR4289" s="81">
        <v>0</v>
      </c>
      <c r="DS4289" s="81">
        <v>2.0282044842635376E-9</v>
      </c>
      <c r="DT4289" s="81">
        <v>2.0282044842635376E-9</v>
      </c>
      <c r="DU4289" s="81">
        <v>0</v>
      </c>
      <c r="DV4289" s="81">
        <v>2.0282044842635376E-9</v>
      </c>
      <c r="DW4289" s="81">
        <v>2.0282044842635376E-9</v>
      </c>
      <c r="GE4289" s="81" t="s">
        <v>449</v>
      </c>
      <c r="GF4289" s="81" t="s">
        <v>155</v>
      </c>
      <c r="GG4289" s="81" t="s">
        <v>483</v>
      </c>
      <c r="GH4289" s="81" t="s">
        <v>452</v>
      </c>
      <c r="GI4289" s="81">
        <v>2022</v>
      </c>
      <c r="GJ4289" s="81" t="s">
        <v>201</v>
      </c>
      <c r="GK4289" s="81">
        <v>0.69641821681223492</v>
      </c>
      <c r="GL4289" s="81">
        <v>459.724335</v>
      </c>
      <c r="GM4289" s="81">
        <v>2022</v>
      </c>
      <c r="GN4289" s="81" t="s">
        <v>173</v>
      </c>
      <c r="GO4289" s="81">
        <v>1.1148832299820636E-2</v>
      </c>
      <c r="GP4289" s="81">
        <v>10</v>
      </c>
      <c r="GQ4289" s="81">
        <v>0</v>
      </c>
      <c r="GR4289" s="81" t="s">
        <v>448</v>
      </c>
      <c r="GS4289" s="81">
        <v>1.1148832299820636E-2</v>
      </c>
      <c r="GT4289" s="81">
        <v>7.7642499097797359E-3</v>
      </c>
      <c r="GU4289" s="81">
        <v>1.1148832299820636E-2</v>
      </c>
      <c r="GV4289" s="81">
        <v>7.7642499097797359E-3</v>
      </c>
      <c r="GW4289" s="81">
        <v>1.1148832299820636E-2</v>
      </c>
      <c r="GX4289" s="81">
        <v>7.7642499097797359E-3</v>
      </c>
      <c r="GY4289" s="81">
        <v>0</v>
      </c>
      <c r="GZ4289" s="81">
        <v>0</v>
      </c>
    </row>
    <row r="4290" spans="98:208" x14ac:dyDescent="0.25">
      <c r="CT4290" s="81" t="s">
        <v>155</v>
      </c>
      <c r="CU4290" s="81" t="s">
        <v>480</v>
      </c>
      <c r="CV4290" s="81" t="s">
        <v>454</v>
      </c>
      <c r="CW4290" s="81">
        <v>2030</v>
      </c>
      <c r="CX4290" s="81">
        <v>0</v>
      </c>
      <c r="CY4290" s="81">
        <v>0</v>
      </c>
      <c r="CZ4290" s="81">
        <v>0</v>
      </c>
      <c r="DA4290" s="81">
        <v>0</v>
      </c>
      <c r="DB4290" s="81">
        <v>22783.187028906828</v>
      </c>
      <c r="DC4290" s="81">
        <v>453.26096055717272</v>
      </c>
      <c r="DD4290" s="81">
        <v>14531.33568557147</v>
      </c>
      <c r="DE4290" s="81">
        <v>7798.5903827767333</v>
      </c>
      <c r="DF4290" s="81">
        <v>0</v>
      </c>
      <c r="DG4290" s="81">
        <v>5.053330437307535</v>
      </c>
      <c r="DH4290" s="81">
        <v>5.053330437307535</v>
      </c>
      <c r="DI4290" s="81">
        <v>5.053330437307535</v>
      </c>
      <c r="DJ4290" s="81">
        <v>4.0135995645362652E-10</v>
      </c>
      <c r="DL4290" s="81">
        <v>0</v>
      </c>
      <c r="DM4290" s="81">
        <v>0</v>
      </c>
      <c r="DN4290" s="81">
        <v>0</v>
      </c>
      <c r="DO4290" s="81">
        <v>0</v>
      </c>
      <c r="DP4290" s="81">
        <v>2.0282044842635376E-9</v>
      </c>
      <c r="DQ4290" s="81">
        <v>2.0282044842635376E-9</v>
      </c>
      <c r="DR4290" s="81">
        <v>0</v>
      </c>
      <c r="DS4290" s="81">
        <v>2.0282044842635376E-9</v>
      </c>
      <c r="DT4290" s="81">
        <v>2.0282044842635376E-9</v>
      </c>
      <c r="DU4290" s="81">
        <v>0</v>
      </c>
      <c r="DV4290" s="81">
        <v>2.0282044842635376E-9</v>
      </c>
      <c r="DW4290" s="81">
        <v>2.0282044842635376E-9</v>
      </c>
      <c r="GE4290" s="81" t="s">
        <v>449</v>
      </c>
      <c r="GF4290" s="81" t="s">
        <v>155</v>
      </c>
      <c r="GG4290" s="81" t="s">
        <v>483</v>
      </c>
      <c r="GH4290" s="81" t="s">
        <v>452</v>
      </c>
      <c r="GI4290" s="81">
        <v>2023</v>
      </c>
      <c r="GJ4290" s="81" t="s">
        <v>201</v>
      </c>
      <c r="GK4290" s="81">
        <v>0.71896016785821626</v>
      </c>
      <c r="GL4290" s="81">
        <v>459.724335</v>
      </c>
      <c r="GM4290" s="81">
        <v>2023</v>
      </c>
      <c r="GN4290" s="81" t="s">
        <v>173</v>
      </c>
      <c r="GO4290" s="81">
        <v>1.1148832299820636E-2</v>
      </c>
      <c r="GP4290" s="81">
        <v>10</v>
      </c>
      <c r="GQ4290" s="81">
        <v>0</v>
      </c>
      <c r="GR4290" s="81" t="s">
        <v>448</v>
      </c>
      <c r="GS4290" s="81">
        <v>1.1148832299820636E-2</v>
      </c>
      <c r="GT4290" s="81">
        <v>8.0155663417021475E-3</v>
      </c>
      <c r="GU4290" s="81">
        <v>1.1148832299820636E-2</v>
      </c>
      <c r="GV4290" s="81">
        <v>8.0155663417021475E-3</v>
      </c>
      <c r="GW4290" s="81">
        <v>1.1148832299820636E-2</v>
      </c>
      <c r="GX4290" s="81">
        <v>8.0155663417021475E-3</v>
      </c>
      <c r="GY4290" s="81">
        <v>1.1148832299820636E-2</v>
      </c>
      <c r="GZ4290" s="81">
        <v>8.0155663417021475E-3</v>
      </c>
    </row>
    <row r="4291" spans="98:208" x14ac:dyDescent="0.25">
      <c r="CT4291" s="81" t="s">
        <v>155</v>
      </c>
      <c r="CU4291" s="81" t="s">
        <v>480</v>
      </c>
      <c r="CV4291" s="81" t="s">
        <v>454</v>
      </c>
      <c r="CW4291" s="81">
        <v>2031</v>
      </c>
      <c r="CX4291" s="81">
        <v>0</v>
      </c>
      <c r="CY4291" s="81">
        <v>0</v>
      </c>
      <c r="CZ4291" s="81">
        <v>0</v>
      </c>
      <c r="DA4291" s="81">
        <v>0</v>
      </c>
      <c r="DB4291" s="81">
        <v>22783.187028906828</v>
      </c>
      <c r="DC4291" s="81">
        <v>453.26096055717272</v>
      </c>
      <c r="DD4291" s="81">
        <v>14531.33568557147</v>
      </c>
      <c r="DE4291" s="81">
        <v>7798.5903827767333</v>
      </c>
      <c r="DF4291" s="81">
        <v>0</v>
      </c>
      <c r="DG4291" s="81">
        <v>0</v>
      </c>
      <c r="DH4291" s="81">
        <v>5.053330437307535</v>
      </c>
      <c r="DI4291" s="81">
        <v>5.053330437307535</v>
      </c>
      <c r="DJ4291" s="81">
        <v>4.0135995645362652E-10</v>
      </c>
      <c r="DL4291" s="81">
        <v>0</v>
      </c>
      <c r="DM4291" s="81">
        <v>0</v>
      </c>
      <c r="DN4291" s="81">
        <v>0</v>
      </c>
      <c r="DO4291" s="81">
        <v>0</v>
      </c>
      <c r="DP4291" s="81">
        <v>0</v>
      </c>
      <c r="DQ4291" s="81">
        <v>0</v>
      </c>
      <c r="DR4291" s="81">
        <v>0</v>
      </c>
      <c r="DS4291" s="81">
        <v>2.0282044842635376E-9</v>
      </c>
      <c r="DT4291" s="81">
        <v>2.0282044842635376E-9</v>
      </c>
      <c r="DU4291" s="81">
        <v>0</v>
      </c>
      <c r="DV4291" s="81">
        <v>2.0282044842635376E-9</v>
      </c>
      <c r="DW4291" s="81">
        <v>2.0282044842635376E-9</v>
      </c>
      <c r="GE4291" s="81" t="s">
        <v>449</v>
      </c>
      <c r="GF4291" s="81" t="s">
        <v>155</v>
      </c>
      <c r="GG4291" s="81" t="s">
        <v>483</v>
      </c>
      <c r="GH4291" s="81" t="s">
        <v>452</v>
      </c>
      <c r="GI4291" s="81">
        <v>2024</v>
      </c>
      <c r="GJ4291" s="81" t="s">
        <v>201</v>
      </c>
      <c r="GK4291" s="81">
        <v>0.71896016785821626</v>
      </c>
      <c r="GL4291" s="81">
        <v>459.724335</v>
      </c>
      <c r="GM4291" s="81">
        <v>2024</v>
      </c>
      <c r="GN4291" s="81" t="s">
        <v>173</v>
      </c>
      <c r="GO4291" s="81">
        <v>1.1148832299820636E-2</v>
      </c>
      <c r="GP4291" s="81">
        <v>10</v>
      </c>
      <c r="GQ4291" s="81">
        <v>0</v>
      </c>
      <c r="GR4291" s="81" t="s">
        <v>448</v>
      </c>
      <c r="GS4291" s="81">
        <v>1.1148832299820636E-2</v>
      </c>
      <c r="GT4291" s="81">
        <v>8.0155663417021475E-3</v>
      </c>
      <c r="GU4291" s="81">
        <v>1.1148832299820636E-2</v>
      </c>
      <c r="GV4291" s="81">
        <v>8.0155663417021475E-3</v>
      </c>
      <c r="GW4291" s="81">
        <v>1.1148832299820636E-2</v>
      </c>
      <c r="GX4291" s="81">
        <v>8.0155663417021475E-3</v>
      </c>
      <c r="GY4291" s="81">
        <v>1.1148832299820636E-2</v>
      </c>
      <c r="GZ4291" s="81">
        <v>8.0155663417021475E-3</v>
      </c>
    </row>
    <row r="4292" spans="98:208" x14ac:dyDescent="0.25">
      <c r="CT4292" s="81" t="s">
        <v>155</v>
      </c>
      <c r="CU4292" s="81" t="s">
        <v>480</v>
      </c>
      <c r="CV4292" s="81" t="s">
        <v>454</v>
      </c>
      <c r="CW4292" s="81">
        <v>2032</v>
      </c>
      <c r="CX4292" s="81">
        <v>0</v>
      </c>
      <c r="CY4292" s="81">
        <v>0</v>
      </c>
      <c r="CZ4292" s="81">
        <v>0</v>
      </c>
      <c r="DA4292" s="81">
        <v>0</v>
      </c>
      <c r="DB4292" s="81">
        <v>22783.187028906828</v>
      </c>
      <c r="DC4292" s="81">
        <v>453.26096055717272</v>
      </c>
      <c r="DD4292" s="81">
        <v>14531.33568557147</v>
      </c>
      <c r="DE4292" s="81">
        <v>7798.5903827767333</v>
      </c>
      <c r="DF4292" s="81">
        <v>0</v>
      </c>
      <c r="DG4292" s="81">
        <v>0</v>
      </c>
      <c r="DH4292" s="81">
        <v>0</v>
      </c>
      <c r="DI4292" s="81">
        <v>5.053330437307535</v>
      </c>
      <c r="DJ4292" s="81">
        <v>4.0135995645362652E-10</v>
      </c>
      <c r="DL4292" s="81">
        <v>0</v>
      </c>
      <c r="DM4292" s="81">
        <v>0</v>
      </c>
      <c r="DN4292" s="81">
        <v>0</v>
      </c>
      <c r="DO4292" s="81">
        <v>0</v>
      </c>
      <c r="DP4292" s="81">
        <v>0</v>
      </c>
      <c r="DQ4292" s="81">
        <v>0</v>
      </c>
      <c r="DR4292" s="81">
        <v>0</v>
      </c>
      <c r="DS4292" s="81">
        <v>0</v>
      </c>
      <c r="DT4292" s="81">
        <v>0</v>
      </c>
      <c r="DU4292" s="81">
        <v>0</v>
      </c>
      <c r="DV4292" s="81">
        <v>2.0282044842635376E-9</v>
      </c>
      <c r="DW4292" s="81">
        <v>2.0282044842635376E-9</v>
      </c>
      <c r="GE4292" s="81" t="s">
        <v>449</v>
      </c>
      <c r="GF4292" s="81" t="s">
        <v>155</v>
      </c>
      <c r="GG4292" s="81" t="s">
        <v>483</v>
      </c>
      <c r="GH4292" s="81" t="s">
        <v>452</v>
      </c>
      <c r="GI4292" s="81">
        <v>2025</v>
      </c>
      <c r="GJ4292" s="81" t="s">
        <v>201</v>
      </c>
      <c r="GK4292" s="81">
        <v>0.71896016785821626</v>
      </c>
      <c r="GL4292" s="81">
        <v>459.724335</v>
      </c>
      <c r="GM4292" s="81">
        <v>2025</v>
      </c>
      <c r="GN4292" s="81" t="s">
        <v>173</v>
      </c>
      <c r="GO4292" s="81">
        <v>1.1148832299820636E-2</v>
      </c>
      <c r="GP4292" s="81">
        <v>10</v>
      </c>
      <c r="GQ4292" s="81">
        <v>0</v>
      </c>
      <c r="GR4292" s="81" t="s">
        <v>448</v>
      </c>
      <c r="GS4292" s="81">
        <v>1.1148832299820636E-2</v>
      </c>
      <c r="GT4292" s="81">
        <v>8.0155663417021475E-3</v>
      </c>
      <c r="GU4292" s="81">
        <v>1.1148832299820636E-2</v>
      </c>
      <c r="GV4292" s="81">
        <v>8.0155663417021475E-3</v>
      </c>
      <c r="GW4292" s="81">
        <v>1.1148832299820636E-2</v>
      </c>
      <c r="GX4292" s="81">
        <v>8.0155663417021475E-3</v>
      </c>
      <c r="GY4292" s="81">
        <v>1.1148832299820636E-2</v>
      </c>
      <c r="GZ4292" s="81">
        <v>8.0155663417021475E-3</v>
      </c>
    </row>
    <row r="4293" spans="98:208" x14ac:dyDescent="0.25">
      <c r="CT4293" s="81" t="s">
        <v>155</v>
      </c>
      <c r="CU4293" s="81" t="s">
        <v>480</v>
      </c>
      <c r="CV4293" s="81" t="s">
        <v>455</v>
      </c>
      <c r="CW4293" s="81">
        <v>2020</v>
      </c>
      <c r="CX4293" s="81">
        <v>0</v>
      </c>
      <c r="CY4293" s="81">
        <v>0</v>
      </c>
      <c r="CZ4293" s="81">
        <v>0</v>
      </c>
      <c r="DA4293" s="81">
        <v>0</v>
      </c>
      <c r="DB4293" s="81">
        <v>21083.842824224452</v>
      </c>
      <c r="DC4293" s="81">
        <v>409.22373582043258</v>
      </c>
      <c r="DD4293" s="81">
        <v>13469.08781237873</v>
      </c>
      <c r="DE4293" s="81">
        <v>7205.5312760252846</v>
      </c>
      <c r="DF4293" s="81">
        <v>4.5623668037681062</v>
      </c>
      <c r="DG4293" s="81">
        <v>0</v>
      </c>
      <c r="DH4293" s="81">
        <v>0</v>
      </c>
      <c r="DI4293" s="81">
        <v>0</v>
      </c>
      <c r="DJ4293" s="81">
        <v>1.7310167438200731E-8</v>
      </c>
      <c r="DL4293" s="81">
        <v>0</v>
      </c>
      <c r="DM4293" s="81">
        <v>7.8975333287714614E-8</v>
      </c>
      <c r="DN4293" s="81">
        <v>7.8975333287714614E-8</v>
      </c>
      <c r="DO4293" s="81">
        <v>0</v>
      </c>
      <c r="DP4293" s="81">
        <v>0</v>
      </c>
      <c r="DQ4293" s="81">
        <v>0</v>
      </c>
      <c r="DR4293" s="81">
        <v>0</v>
      </c>
      <c r="DS4293" s="81">
        <v>0</v>
      </c>
      <c r="DT4293" s="81">
        <v>0</v>
      </c>
      <c r="DU4293" s="81">
        <v>0</v>
      </c>
      <c r="DV4293" s="81">
        <v>0</v>
      </c>
      <c r="DW4293" s="81">
        <v>0</v>
      </c>
      <c r="GE4293" s="81" t="s">
        <v>449</v>
      </c>
      <c r="GF4293" s="81" t="s">
        <v>155</v>
      </c>
      <c r="GG4293" s="81" t="s">
        <v>483</v>
      </c>
      <c r="GH4293" s="81" t="s">
        <v>452</v>
      </c>
      <c r="GI4293" s="81">
        <v>2026</v>
      </c>
      <c r="GJ4293" s="81" t="s">
        <v>201</v>
      </c>
      <c r="GK4293" s="81">
        <v>0.71896016785821626</v>
      </c>
      <c r="GL4293" s="81">
        <v>459.724335</v>
      </c>
      <c r="GM4293" s="81">
        <v>2026</v>
      </c>
      <c r="GN4293" s="81" t="s">
        <v>173</v>
      </c>
      <c r="GO4293" s="81">
        <v>1.1148832299820636E-2</v>
      </c>
      <c r="GP4293" s="81">
        <v>10</v>
      </c>
      <c r="GQ4293" s="81">
        <v>0</v>
      </c>
      <c r="GR4293" s="81" t="s">
        <v>448</v>
      </c>
      <c r="GS4293" s="81">
        <v>1.1148832299820636E-2</v>
      </c>
      <c r="GT4293" s="81">
        <v>8.0155663417021475E-3</v>
      </c>
      <c r="GU4293" s="81">
        <v>1.1148832299820636E-2</v>
      </c>
      <c r="GV4293" s="81">
        <v>8.0155663417021475E-3</v>
      </c>
      <c r="GW4293" s="81">
        <v>1.1148832299820636E-2</v>
      </c>
      <c r="GX4293" s="81">
        <v>8.0155663417021475E-3</v>
      </c>
      <c r="GY4293" s="81">
        <v>1.1148832299820636E-2</v>
      </c>
      <c r="GZ4293" s="81">
        <v>8.0155663417021475E-3</v>
      </c>
    </row>
    <row r="4294" spans="98:208" x14ac:dyDescent="0.25">
      <c r="CT4294" s="81" t="s">
        <v>155</v>
      </c>
      <c r="CU4294" s="81" t="s">
        <v>480</v>
      </c>
      <c r="CV4294" s="81" t="s">
        <v>455</v>
      </c>
      <c r="CW4294" s="81">
        <v>2021</v>
      </c>
      <c r="CX4294" s="81">
        <v>0</v>
      </c>
      <c r="CY4294" s="81">
        <v>0</v>
      </c>
      <c r="CZ4294" s="81">
        <v>0</v>
      </c>
      <c r="DA4294" s="81">
        <v>0</v>
      </c>
      <c r="DB4294" s="81">
        <v>21083.842824224452</v>
      </c>
      <c r="DC4294" s="81">
        <v>409.22373582043258</v>
      </c>
      <c r="DD4294" s="81">
        <v>13469.08781237873</v>
      </c>
      <c r="DE4294" s="81">
        <v>7205.5312760252846</v>
      </c>
      <c r="DF4294" s="81">
        <v>4.5623668037681062</v>
      </c>
      <c r="DG4294" s="81">
        <v>4.5623668037681062</v>
      </c>
      <c r="DH4294" s="81">
        <v>0</v>
      </c>
      <c r="DI4294" s="81">
        <v>0</v>
      </c>
      <c r="DJ4294" s="81">
        <v>1.7310167438200731E-8</v>
      </c>
      <c r="DL4294" s="81">
        <v>0</v>
      </c>
      <c r="DM4294" s="81">
        <v>7.8975333287714614E-8</v>
      </c>
      <c r="DN4294" s="81">
        <v>7.8975333287714614E-8</v>
      </c>
      <c r="DO4294" s="81">
        <v>0</v>
      </c>
      <c r="DP4294" s="81">
        <v>7.8975333287714614E-8</v>
      </c>
      <c r="DQ4294" s="81">
        <v>7.8975333287714614E-8</v>
      </c>
      <c r="DR4294" s="81">
        <v>0</v>
      </c>
      <c r="DS4294" s="81">
        <v>0</v>
      </c>
      <c r="DT4294" s="81">
        <v>0</v>
      </c>
      <c r="DU4294" s="81">
        <v>0</v>
      </c>
      <c r="DV4294" s="81">
        <v>0</v>
      </c>
      <c r="DW4294" s="81">
        <v>0</v>
      </c>
      <c r="GE4294" s="81" t="s">
        <v>449</v>
      </c>
      <c r="GF4294" s="81" t="s">
        <v>155</v>
      </c>
      <c r="GG4294" s="81" t="s">
        <v>483</v>
      </c>
      <c r="GH4294" s="81" t="s">
        <v>452</v>
      </c>
      <c r="GI4294" s="81">
        <v>2027</v>
      </c>
      <c r="GJ4294" s="81" t="s">
        <v>201</v>
      </c>
      <c r="GK4294" s="81">
        <v>0.71896016785821626</v>
      </c>
      <c r="GL4294" s="81">
        <v>459.724335</v>
      </c>
      <c r="GM4294" s="81">
        <v>2027</v>
      </c>
      <c r="GN4294" s="81" t="s">
        <v>173</v>
      </c>
      <c r="GO4294" s="81">
        <v>1.1148832299820636E-2</v>
      </c>
      <c r="GP4294" s="81">
        <v>10</v>
      </c>
      <c r="GQ4294" s="81">
        <v>0</v>
      </c>
      <c r="GR4294" s="81" t="s">
        <v>448</v>
      </c>
      <c r="GS4294" s="81">
        <v>1.1148832299820636E-2</v>
      </c>
      <c r="GT4294" s="81">
        <v>8.0155663417021475E-3</v>
      </c>
      <c r="GU4294" s="81">
        <v>1.1148832299820636E-2</v>
      </c>
      <c r="GV4294" s="81">
        <v>8.0155663417021475E-3</v>
      </c>
      <c r="GW4294" s="81">
        <v>1.1148832299820636E-2</v>
      </c>
      <c r="GX4294" s="81">
        <v>8.0155663417021475E-3</v>
      </c>
      <c r="GY4294" s="81">
        <v>1.1148832299820636E-2</v>
      </c>
      <c r="GZ4294" s="81">
        <v>8.0155663417021475E-3</v>
      </c>
    </row>
    <row r="4295" spans="98:208" x14ac:dyDescent="0.25">
      <c r="CT4295" s="81" t="s">
        <v>155</v>
      </c>
      <c r="CU4295" s="81" t="s">
        <v>480</v>
      </c>
      <c r="CV4295" s="81" t="s">
        <v>455</v>
      </c>
      <c r="CW4295" s="81">
        <v>2022</v>
      </c>
      <c r="CX4295" s="81">
        <v>0</v>
      </c>
      <c r="CY4295" s="81">
        <v>0</v>
      </c>
      <c r="CZ4295" s="81">
        <v>0</v>
      </c>
      <c r="DA4295" s="81">
        <v>0</v>
      </c>
      <c r="DB4295" s="81">
        <v>21083.842824224452</v>
      </c>
      <c r="DC4295" s="81">
        <v>409.22373582043258</v>
      </c>
      <c r="DD4295" s="81">
        <v>13469.08781237873</v>
      </c>
      <c r="DE4295" s="81">
        <v>7205.5312760252846</v>
      </c>
      <c r="DF4295" s="81">
        <v>4.5623668037681062</v>
      </c>
      <c r="DG4295" s="81">
        <v>4.5623668037681062</v>
      </c>
      <c r="DH4295" s="81">
        <v>4.5623668037681062</v>
      </c>
      <c r="DI4295" s="81">
        <v>0</v>
      </c>
      <c r="DJ4295" s="81">
        <v>1.7310167438200731E-8</v>
      </c>
      <c r="DL4295" s="81">
        <v>0</v>
      </c>
      <c r="DM4295" s="81">
        <v>7.8975333287714614E-8</v>
      </c>
      <c r="DN4295" s="81">
        <v>7.8975333287714614E-8</v>
      </c>
      <c r="DO4295" s="81">
        <v>0</v>
      </c>
      <c r="DP4295" s="81">
        <v>7.8975333287714614E-8</v>
      </c>
      <c r="DQ4295" s="81">
        <v>7.8975333287714614E-8</v>
      </c>
      <c r="DR4295" s="81">
        <v>0</v>
      </c>
      <c r="DS4295" s="81">
        <v>7.8975333287714614E-8</v>
      </c>
      <c r="DT4295" s="81">
        <v>7.8975333287714614E-8</v>
      </c>
      <c r="DU4295" s="81">
        <v>0</v>
      </c>
      <c r="DV4295" s="81">
        <v>0</v>
      </c>
      <c r="DW4295" s="81">
        <v>0</v>
      </c>
      <c r="GE4295" s="81" t="s">
        <v>449</v>
      </c>
      <c r="GF4295" s="81" t="s">
        <v>155</v>
      </c>
      <c r="GG4295" s="81" t="s">
        <v>483</v>
      </c>
      <c r="GH4295" s="81" t="s">
        <v>452</v>
      </c>
      <c r="GI4295" s="81">
        <v>2028</v>
      </c>
      <c r="GJ4295" s="81" t="s">
        <v>201</v>
      </c>
      <c r="GK4295" s="81">
        <v>0.74733835430389051</v>
      </c>
      <c r="GL4295" s="81">
        <v>459.724335</v>
      </c>
      <c r="GM4295" s="81">
        <v>2028</v>
      </c>
      <c r="GN4295" s="81" t="s">
        <v>173</v>
      </c>
      <c r="GO4295" s="81">
        <v>1.1148832299820636E-2</v>
      </c>
      <c r="GP4295" s="81">
        <v>10</v>
      </c>
      <c r="GQ4295" s="81">
        <v>0</v>
      </c>
      <c r="GR4295" s="81" t="s">
        <v>448</v>
      </c>
      <c r="GS4295" s="81">
        <v>1.1148832299820636E-2</v>
      </c>
      <c r="GT4295" s="81">
        <v>8.331949983358013E-3</v>
      </c>
      <c r="GU4295" s="81">
        <v>1.1148832299820636E-2</v>
      </c>
      <c r="GV4295" s="81">
        <v>8.331949983358013E-3</v>
      </c>
      <c r="GW4295" s="81">
        <v>1.1148832299820636E-2</v>
      </c>
      <c r="GX4295" s="81">
        <v>8.331949983358013E-3</v>
      </c>
      <c r="GY4295" s="81">
        <v>1.1148832299820636E-2</v>
      </c>
      <c r="GZ4295" s="81">
        <v>8.331949983358013E-3</v>
      </c>
    </row>
    <row r="4296" spans="98:208" x14ac:dyDescent="0.25">
      <c r="CT4296" s="81" t="s">
        <v>155</v>
      </c>
      <c r="CU4296" s="81" t="s">
        <v>480</v>
      </c>
      <c r="CV4296" s="81" t="s">
        <v>455</v>
      </c>
      <c r="CW4296" s="81">
        <v>2023</v>
      </c>
      <c r="CX4296" s="81">
        <v>0</v>
      </c>
      <c r="CY4296" s="81">
        <v>0</v>
      </c>
      <c r="CZ4296" s="81">
        <v>0</v>
      </c>
      <c r="DA4296" s="81">
        <v>0</v>
      </c>
      <c r="DB4296" s="81">
        <v>21835.978114130419</v>
      </c>
      <c r="DC4296" s="81">
        <v>428.6023212202881</v>
      </c>
      <c r="DD4296" s="81">
        <v>13939.560973457539</v>
      </c>
      <c r="DE4296" s="81">
        <v>7467.8148194525447</v>
      </c>
      <c r="DF4296" s="81">
        <v>4.7784154025988475</v>
      </c>
      <c r="DG4296" s="81">
        <v>4.7784154025988475</v>
      </c>
      <c r="DH4296" s="81">
        <v>4.7784154025988475</v>
      </c>
      <c r="DI4296" s="81">
        <v>4.7784154025988475</v>
      </c>
      <c r="DJ4296" s="81">
        <v>1.7310167438200731E-8</v>
      </c>
      <c r="DL4296" s="81">
        <v>0</v>
      </c>
      <c r="DM4296" s="81">
        <v>8.2715170708263398E-8</v>
      </c>
      <c r="DN4296" s="81">
        <v>8.2715170708263398E-8</v>
      </c>
      <c r="DO4296" s="81">
        <v>0</v>
      </c>
      <c r="DP4296" s="81">
        <v>8.2715170708263398E-8</v>
      </c>
      <c r="DQ4296" s="81">
        <v>8.2715170708263398E-8</v>
      </c>
      <c r="DR4296" s="81">
        <v>0</v>
      </c>
      <c r="DS4296" s="81">
        <v>8.2715170708263398E-8</v>
      </c>
      <c r="DT4296" s="81">
        <v>8.2715170708263398E-8</v>
      </c>
      <c r="DU4296" s="81">
        <v>0</v>
      </c>
      <c r="DV4296" s="81">
        <v>8.2715170708263398E-8</v>
      </c>
      <c r="DW4296" s="81">
        <v>8.2715170708263398E-8</v>
      </c>
      <c r="GE4296" s="81" t="s">
        <v>449</v>
      </c>
      <c r="GF4296" s="81" t="s">
        <v>155</v>
      </c>
      <c r="GG4296" s="81" t="s">
        <v>483</v>
      </c>
      <c r="GH4296" s="81" t="s">
        <v>452</v>
      </c>
      <c r="GI4296" s="81">
        <v>2029</v>
      </c>
      <c r="GJ4296" s="81" t="s">
        <v>201</v>
      </c>
      <c r="GK4296" s="81">
        <v>0.74733835430389051</v>
      </c>
      <c r="GL4296" s="81">
        <v>459.724335</v>
      </c>
      <c r="GM4296" s="81">
        <v>2029</v>
      </c>
      <c r="GN4296" s="81" t="s">
        <v>173</v>
      </c>
      <c r="GO4296" s="81">
        <v>1.1148832299820636E-2</v>
      </c>
      <c r="GP4296" s="81">
        <v>10</v>
      </c>
      <c r="GQ4296" s="81">
        <v>0</v>
      </c>
      <c r="GR4296" s="81" t="s">
        <v>448</v>
      </c>
      <c r="GS4296" s="81">
        <v>1.1148832299820636E-2</v>
      </c>
      <c r="GT4296" s="81">
        <v>8.331949983358013E-3</v>
      </c>
      <c r="GU4296" s="81">
        <v>1.1148832299820636E-2</v>
      </c>
      <c r="GV4296" s="81">
        <v>8.331949983358013E-3</v>
      </c>
      <c r="GW4296" s="81">
        <v>1.1148832299820636E-2</v>
      </c>
      <c r="GX4296" s="81">
        <v>8.331949983358013E-3</v>
      </c>
      <c r="GY4296" s="81">
        <v>1.1148832299820636E-2</v>
      </c>
      <c r="GZ4296" s="81">
        <v>8.331949983358013E-3</v>
      </c>
    </row>
    <row r="4297" spans="98:208" x14ac:dyDescent="0.25">
      <c r="CT4297" s="81" t="s">
        <v>155</v>
      </c>
      <c r="CU4297" s="81" t="s">
        <v>480</v>
      </c>
      <c r="CV4297" s="81" t="s">
        <v>455</v>
      </c>
      <c r="CW4297" s="81">
        <v>2024</v>
      </c>
      <c r="CX4297" s="81">
        <v>0</v>
      </c>
      <c r="CY4297" s="81">
        <v>0</v>
      </c>
      <c r="CZ4297" s="81">
        <v>0</v>
      </c>
      <c r="DA4297" s="81">
        <v>0</v>
      </c>
      <c r="DB4297" s="81">
        <v>21835.978114130419</v>
      </c>
      <c r="DC4297" s="81">
        <v>428.6023212202881</v>
      </c>
      <c r="DD4297" s="81">
        <v>13939.560973457539</v>
      </c>
      <c r="DE4297" s="81">
        <v>7467.8148194525447</v>
      </c>
      <c r="DF4297" s="81">
        <v>4.7784154025988475</v>
      </c>
      <c r="DG4297" s="81">
        <v>4.7784154025988475</v>
      </c>
      <c r="DH4297" s="81">
        <v>4.7784154025988475</v>
      </c>
      <c r="DI4297" s="81">
        <v>4.7784154025988475</v>
      </c>
      <c r="DJ4297" s="81">
        <v>1.7310167438200731E-8</v>
      </c>
      <c r="DL4297" s="81">
        <v>0</v>
      </c>
      <c r="DM4297" s="81">
        <v>8.2715170708263398E-8</v>
      </c>
      <c r="DN4297" s="81">
        <v>8.2715170708263398E-8</v>
      </c>
      <c r="DO4297" s="81">
        <v>0</v>
      </c>
      <c r="DP4297" s="81">
        <v>8.2715170708263398E-8</v>
      </c>
      <c r="DQ4297" s="81">
        <v>8.2715170708263398E-8</v>
      </c>
      <c r="DR4297" s="81">
        <v>0</v>
      </c>
      <c r="DS4297" s="81">
        <v>8.2715170708263398E-8</v>
      </c>
      <c r="DT4297" s="81">
        <v>8.2715170708263398E-8</v>
      </c>
      <c r="DU4297" s="81">
        <v>0</v>
      </c>
      <c r="DV4297" s="81">
        <v>8.2715170708263398E-8</v>
      </c>
      <c r="DW4297" s="81">
        <v>8.2715170708263398E-8</v>
      </c>
      <c r="GE4297" s="81" t="s">
        <v>449</v>
      </c>
      <c r="GF4297" s="81" t="s">
        <v>155</v>
      </c>
      <c r="GG4297" s="81" t="s">
        <v>483</v>
      </c>
      <c r="GH4297" s="81" t="s">
        <v>452</v>
      </c>
      <c r="GI4297" s="81">
        <v>2030</v>
      </c>
      <c r="GJ4297" s="81" t="s">
        <v>201</v>
      </c>
      <c r="GK4297" s="81">
        <v>0.74733835430389051</v>
      </c>
      <c r="GL4297" s="81">
        <v>459.724335</v>
      </c>
      <c r="GM4297" s="81">
        <v>2030</v>
      </c>
      <c r="GN4297" s="81" t="s">
        <v>173</v>
      </c>
      <c r="GO4297" s="81">
        <v>1.1148832299820636E-2</v>
      </c>
      <c r="GP4297" s="81">
        <v>10</v>
      </c>
      <c r="GQ4297" s="81">
        <v>0</v>
      </c>
      <c r="GR4297" s="81" t="s">
        <v>448</v>
      </c>
      <c r="GS4297" s="81">
        <v>0</v>
      </c>
      <c r="GT4297" s="81">
        <v>0</v>
      </c>
      <c r="GU4297" s="81">
        <v>1.1148832299820636E-2</v>
      </c>
      <c r="GV4297" s="81">
        <v>8.331949983358013E-3</v>
      </c>
      <c r="GW4297" s="81">
        <v>1.1148832299820636E-2</v>
      </c>
      <c r="GX4297" s="81">
        <v>8.331949983358013E-3</v>
      </c>
      <c r="GY4297" s="81">
        <v>1.1148832299820636E-2</v>
      </c>
      <c r="GZ4297" s="81">
        <v>8.331949983358013E-3</v>
      </c>
    </row>
    <row r="4298" spans="98:208" x14ac:dyDescent="0.25">
      <c r="CT4298" s="81" t="s">
        <v>155</v>
      </c>
      <c r="CU4298" s="81" t="s">
        <v>480</v>
      </c>
      <c r="CV4298" s="81" t="s">
        <v>455</v>
      </c>
      <c r="CW4298" s="81">
        <v>2025</v>
      </c>
      <c r="CX4298" s="81">
        <v>0</v>
      </c>
      <c r="CY4298" s="81">
        <v>0</v>
      </c>
      <c r="CZ4298" s="81">
        <v>0</v>
      </c>
      <c r="DA4298" s="81">
        <v>0</v>
      </c>
      <c r="DB4298" s="81">
        <v>21835.978114130419</v>
      </c>
      <c r="DC4298" s="81">
        <v>428.6023212202881</v>
      </c>
      <c r="DD4298" s="81">
        <v>13939.560973457539</v>
      </c>
      <c r="DE4298" s="81">
        <v>7467.8148194525447</v>
      </c>
      <c r="DF4298" s="81">
        <v>4.7784154025988475</v>
      </c>
      <c r="DG4298" s="81">
        <v>4.7784154025988475</v>
      </c>
      <c r="DH4298" s="81">
        <v>4.7784154025988475</v>
      </c>
      <c r="DI4298" s="81">
        <v>4.7784154025988475</v>
      </c>
      <c r="DJ4298" s="81">
        <v>1.7310167438200731E-8</v>
      </c>
      <c r="DL4298" s="81">
        <v>0</v>
      </c>
      <c r="DM4298" s="81">
        <v>8.2715170708263398E-8</v>
      </c>
      <c r="DN4298" s="81">
        <v>8.2715170708263398E-8</v>
      </c>
      <c r="DO4298" s="81">
        <v>0</v>
      </c>
      <c r="DP4298" s="81">
        <v>8.2715170708263398E-8</v>
      </c>
      <c r="DQ4298" s="81">
        <v>8.2715170708263398E-8</v>
      </c>
      <c r="DR4298" s="81">
        <v>0</v>
      </c>
      <c r="DS4298" s="81">
        <v>8.2715170708263398E-8</v>
      </c>
      <c r="DT4298" s="81">
        <v>8.2715170708263398E-8</v>
      </c>
      <c r="DU4298" s="81">
        <v>0</v>
      </c>
      <c r="DV4298" s="81">
        <v>8.2715170708263398E-8</v>
      </c>
      <c r="DW4298" s="81">
        <v>8.2715170708263398E-8</v>
      </c>
      <c r="GE4298" s="81" t="s">
        <v>449</v>
      </c>
      <c r="GF4298" s="81" t="s">
        <v>155</v>
      </c>
      <c r="GG4298" s="81" t="s">
        <v>483</v>
      </c>
      <c r="GH4298" s="81" t="s">
        <v>452</v>
      </c>
      <c r="GI4298" s="81">
        <v>2031</v>
      </c>
      <c r="GJ4298" s="81" t="s">
        <v>201</v>
      </c>
      <c r="GK4298" s="81">
        <v>0.74733835430389051</v>
      </c>
      <c r="GL4298" s="81">
        <v>459.724335</v>
      </c>
      <c r="GM4298" s="81">
        <v>2031</v>
      </c>
      <c r="GN4298" s="81" t="s">
        <v>173</v>
      </c>
      <c r="GO4298" s="81">
        <v>1.1148832299820636E-2</v>
      </c>
      <c r="GP4298" s="81">
        <v>10</v>
      </c>
      <c r="GQ4298" s="81">
        <v>0</v>
      </c>
      <c r="GR4298" s="81" t="s">
        <v>448</v>
      </c>
      <c r="GS4298" s="81">
        <v>0</v>
      </c>
      <c r="GT4298" s="81">
        <v>0</v>
      </c>
      <c r="GU4298" s="81">
        <v>0</v>
      </c>
      <c r="GV4298" s="81">
        <v>0</v>
      </c>
      <c r="GW4298" s="81">
        <v>1.1148832299820636E-2</v>
      </c>
      <c r="GX4298" s="81">
        <v>8.331949983358013E-3</v>
      </c>
      <c r="GY4298" s="81">
        <v>1.1148832299820636E-2</v>
      </c>
      <c r="GZ4298" s="81">
        <v>8.331949983358013E-3</v>
      </c>
    </row>
    <row r="4299" spans="98:208" x14ac:dyDescent="0.25">
      <c r="CT4299" s="81" t="s">
        <v>155</v>
      </c>
      <c r="CU4299" s="81" t="s">
        <v>480</v>
      </c>
      <c r="CV4299" s="81" t="s">
        <v>455</v>
      </c>
      <c r="CW4299" s="81">
        <v>2026</v>
      </c>
      <c r="CX4299" s="81">
        <v>0</v>
      </c>
      <c r="CY4299" s="81">
        <v>0</v>
      </c>
      <c r="CZ4299" s="81">
        <v>0</v>
      </c>
      <c r="DA4299" s="81">
        <v>0</v>
      </c>
      <c r="DB4299" s="81">
        <v>21835.978114130419</v>
      </c>
      <c r="DC4299" s="81">
        <v>428.6023212202881</v>
      </c>
      <c r="DD4299" s="81">
        <v>13939.560973457539</v>
      </c>
      <c r="DE4299" s="81">
        <v>7467.8148194525447</v>
      </c>
      <c r="DF4299" s="81">
        <v>4.7784154025988475</v>
      </c>
      <c r="DG4299" s="81">
        <v>4.7784154025988475</v>
      </c>
      <c r="DH4299" s="81">
        <v>4.7784154025988475</v>
      </c>
      <c r="DI4299" s="81">
        <v>4.7784154025988475</v>
      </c>
      <c r="DJ4299" s="81">
        <v>1.7310167438200731E-8</v>
      </c>
      <c r="DL4299" s="81">
        <v>0</v>
      </c>
      <c r="DM4299" s="81">
        <v>8.2715170708263398E-8</v>
      </c>
      <c r="DN4299" s="81">
        <v>8.2715170708263398E-8</v>
      </c>
      <c r="DO4299" s="81">
        <v>0</v>
      </c>
      <c r="DP4299" s="81">
        <v>8.2715170708263398E-8</v>
      </c>
      <c r="DQ4299" s="81">
        <v>8.2715170708263398E-8</v>
      </c>
      <c r="DR4299" s="81">
        <v>0</v>
      </c>
      <c r="DS4299" s="81">
        <v>8.2715170708263398E-8</v>
      </c>
      <c r="DT4299" s="81">
        <v>8.2715170708263398E-8</v>
      </c>
      <c r="DU4299" s="81">
        <v>0</v>
      </c>
      <c r="DV4299" s="81">
        <v>8.2715170708263398E-8</v>
      </c>
      <c r="DW4299" s="81">
        <v>8.2715170708263398E-8</v>
      </c>
      <c r="GE4299" s="81" t="s">
        <v>449</v>
      </c>
      <c r="GF4299" s="81" t="s">
        <v>155</v>
      </c>
      <c r="GG4299" s="81" t="s">
        <v>483</v>
      </c>
      <c r="GH4299" s="81" t="s">
        <v>452</v>
      </c>
      <c r="GI4299" s="81">
        <v>2032</v>
      </c>
      <c r="GJ4299" s="81" t="s">
        <v>201</v>
      </c>
      <c r="GK4299" s="81">
        <v>0.74733835430389051</v>
      </c>
      <c r="GL4299" s="81">
        <v>459.724335</v>
      </c>
      <c r="GM4299" s="81">
        <v>2032</v>
      </c>
      <c r="GN4299" s="81" t="s">
        <v>173</v>
      </c>
      <c r="GO4299" s="81">
        <v>1.1148832299820636E-2</v>
      </c>
      <c r="GP4299" s="81">
        <v>10</v>
      </c>
      <c r="GQ4299" s="81">
        <v>0</v>
      </c>
      <c r="GR4299" s="81" t="s">
        <v>448</v>
      </c>
      <c r="GS4299" s="81">
        <v>0</v>
      </c>
      <c r="GT4299" s="81">
        <v>0</v>
      </c>
      <c r="GU4299" s="81">
        <v>0</v>
      </c>
      <c r="GV4299" s="81">
        <v>0</v>
      </c>
      <c r="GW4299" s="81">
        <v>0</v>
      </c>
      <c r="GX4299" s="81">
        <v>0</v>
      </c>
      <c r="GY4299" s="81">
        <v>1.1148832299820636E-2</v>
      </c>
      <c r="GZ4299" s="81">
        <v>8.331949983358013E-3</v>
      </c>
    </row>
    <row r="4300" spans="98:208" x14ac:dyDescent="0.25">
      <c r="CT4300" s="81" t="s">
        <v>155</v>
      </c>
      <c r="CU4300" s="81" t="s">
        <v>480</v>
      </c>
      <c r="CV4300" s="81" t="s">
        <v>455</v>
      </c>
      <c r="CW4300" s="81">
        <v>2027</v>
      </c>
      <c r="CX4300" s="81">
        <v>0</v>
      </c>
      <c r="CY4300" s="81">
        <v>0</v>
      </c>
      <c r="CZ4300" s="81">
        <v>0</v>
      </c>
      <c r="DA4300" s="81">
        <v>0</v>
      </c>
      <c r="DB4300" s="81">
        <v>21835.978114130419</v>
      </c>
      <c r="DC4300" s="81">
        <v>428.6023212202881</v>
      </c>
      <c r="DD4300" s="81">
        <v>13939.560973457539</v>
      </c>
      <c r="DE4300" s="81">
        <v>7467.8148194525447</v>
      </c>
      <c r="DF4300" s="81">
        <v>4.7784154025988475</v>
      </c>
      <c r="DG4300" s="81">
        <v>4.7784154025988475</v>
      </c>
      <c r="DH4300" s="81">
        <v>4.7784154025988475</v>
      </c>
      <c r="DI4300" s="81">
        <v>4.7784154025988475</v>
      </c>
      <c r="DJ4300" s="81">
        <v>1.7310167438200731E-8</v>
      </c>
      <c r="DL4300" s="81">
        <v>0</v>
      </c>
      <c r="DM4300" s="81">
        <v>8.2715170708263398E-8</v>
      </c>
      <c r="DN4300" s="81">
        <v>8.2715170708263398E-8</v>
      </c>
      <c r="DO4300" s="81">
        <v>0</v>
      </c>
      <c r="DP4300" s="81">
        <v>8.2715170708263398E-8</v>
      </c>
      <c r="DQ4300" s="81">
        <v>8.2715170708263398E-8</v>
      </c>
      <c r="DR4300" s="81">
        <v>0</v>
      </c>
      <c r="DS4300" s="81">
        <v>8.2715170708263398E-8</v>
      </c>
      <c r="DT4300" s="81">
        <v>8.2715170708263398E-8</v>
      </c>
      <c r="DU4300" s="81">
        <v>0</v>
      </c>
      <c r="DV4300" s="81">
        <v>8.2715170708263398E-8</v>
      </c>
      <c r="DW4300" s="81">
        <v>8.2715170708263398E-8</v>
      </c>
      <c r="GE4300" s="81" t="s">
        <v>449</v>
      </c>
      <c r="GF4300" s="81" t="s">
        <v>155</v>
      </c>
      <c r="GG4300" s="81" t="s">
        <v>483</v>
      </c>
      <c r="GH4300" s="81" t="s">
        <v>453</v>
      </c>
      <c r="GI4300" s="81">
        <v>2021</v>
      </c>
      <c r="GJ4300" s="81" t="s">
        <v>201</v>
      </c>
      <c r="GK4300" s="81">
        <v>3.6425060683954361E-2</v>
      </c>
      <c r="GL4300" s="81">
        <v>459.724335</v>
      </c>
      <c r="GM4300" s="81">
        <v>2021</v>
      </c>
      <c r="GN4300" s="81" t="s">
        <v>173</v>
      </c>
      <c r="GO4300" s="81">
        <v>1.1148832299820636E-2</v>
      </c>
      <c r="GP4300" s="81">
        <v>10</v>
      </c>
      <c r="GQ4300" s="81">
        <v>0</v>
      </c>
      <c r="GR4300" s="81" t="s">
        <v>448</v>
      </c>
      <c r="GS4300" s="81">
        <v>1.1148832299820636E-2</v>
      </c>
      <c r="GT4300" s="81">
        <v>4.0609689307619714E-4</v>
      </c>
      <c r="GU4300" s="81">
        <v>1.1148832299820636E-2</v>
      </c>
      <c r="GV4300" s="81">
        <v>4.0609689307619714E-4</v>
      </c>
      <c r="GW4300" s="81">
        <v>0</v>
      </c>
      <c r="GX4300" s="81">
        <v>0</v>
      </c>
      <c r="GY4300" s="81">
        <v>0</v>
      </c>
      <c r="GZ4300" s="81">
        <v>0</v>
      </c>
    </row>
    <row r="4301" spans="98:208" x14ac:dyDescent="0.25">
      <c r="CT4301" s="81" t="s">
        <v>155</v>
      </c>
      <c r="CU4301" s="81" t="s">
        <v>480</v>
      </c>
      <c r="CV4301" s="81" t="s">
        <v>455</v>
      </c>
      <c r="CW4301" s="81">
        <v>2028</v>
      </c>
      <c r="CX4301" s="81">
        <v>0</v>
      </c>
      <c r="CY4301" s="81">
        <v>0</v>
      </c>
      <c r="CZ4301" s="81">
        <v>0</v>
      </c>
      <c r="DA4301" s="81">
        <v>0</v>
      </c>
      <c r="DB4301" s="81">
        <v>22783.187028906919</v>
      </c>
      <c r="DC4301" s="81">
        <v>453.26096055716641</v>
      </c>
      <c r="DD4301" s="81">
        <v>14531.33568557209</v>
      </c>
      <c r="DE4301" s="81">
        <v>7798.5903827776401</v>
      </c>
      <c r="DF4301" s="81">
        <v>5.0533304373074639</v>
      </c>
      <c r="DG4301" s="81">
        <v>5.0533304373074639</v>
      </c>
      <c r="DH4301" s="81">
        <v>5.0533304373074639</v>
      </c>
      <c r="DI4301" s="81">
        <v>5.0533304373074639</v>
      </c>
      <c r="DJ4301" s="81">
        <v>1.7310167438200731E-8</v>
      </c>
      <c r="DL4301" s="81">
        <v>0</v>
      </c>
      <c r="DM4301" s="81">
        <v>8.7473995990348316E-8</v>
      </c>
      <c r="DN4301" s="81">
        <v>8.7473995990348316E-8</v>
      </c>
      <c r="DO4301" s="81">
        <v>0</v>
      </c>
      <c r="DP4301" s="81">
        <v>8.7473995990348316E-8</v>
      </c>
      <c r="DQ4301" s="81">
        <v>8.7473995990348316E-8</v>
      </c>
      <c r="DR4301" s="81">
        <v>0</v>
      </c>
      <c r="DS4301" s="81">
        <v>8.7473995990348316E-8</v>
      </c>
      <c r="DT4301" s="81">
        <v>8.7473995990348316E-8</v>
      </c>
      <c r="DU4301" s="81">
        <v>0</v>
      </c>
      <c r="DV4301" s="81">
        <v>8.7473995990348316E-8</v>
      </c>
      <c r="DW4301" s="81">
        <v>8.7473995990348316E-8</v>
      </c>
      <c r="GE4301" s="81" t="s">
        <v>449</v>
      </c>
      <c r="GF4301" s="81" t="s">
        <v>155</v>
      </c>
      <c r="GG4301" s="81" t="s">
        <v>483</v>
      </c>
      <c r="GH4301" s="81" t="s">
        <v>453</v>
      </c>
      <c r="GI4301" s="81">
        <v>2022</v>
      </c>
      <c r="GJ4301" s="81" t="s">
        <v>201</v>
      </c>
      <c r="GK4301" s="81">
        <v>3.6425060683954361E-2</v>
      </c>
      <c r="GL4301" s="81">
        <v>459.724335</v>
      </c>
      <c r="GM4301" s="81">
        <v>2022</v>
      </c>
      <c r="GN4301" s="81" t="s">
        <v>173</v>
      </c>
      <c r="GO4301" s="81">
        <v>1.1148832299820636E-2</v>
      </c>
      <c r="GP4301" s="81">
        <v>10</v>
      </c>
      <c r="GQ4301" s="81">
        <v>0</v>
      </c>
      <c r="GR4301" s="81" t="s">
        <v>448</v>
      </c>
      <c r="GS4301" s="81">
        <v>1.1148832299820636E-2</v>
      </c>
      <c r="GT4301" s="81">
        <v>4.0609689307619714E-4</v>
      </c>
      <c r="GU4301" s="81">
        <v>1.1148832299820636E-2</v>
      </c>
      <c r="GV4301" s="81">
        <v>4.0609689307619714E-4</v>
      </c>
      <c r="GW4301" s="81">
        <v>1.1148832299820636E-2</v>
      </c>
      <c r="GX4301" s="81">
        <v>4.0609689307619714E-4</v>
      </c>
      <c r="GY4301" s="81">
        <v>0</v>
      </c>
      <c r="GZ4301" s="81">
        <v>0</v>
      </c>
    </row>
    <row r="4302" spans="98:208" x14ac:dyDescent="0.25">
      <c r="CT4302" s="81" t="s">
        <v>155</v>
      </c>
      <c r="CU4302" s="81" t="s">
        <v>480</v>
      </c>
      <c r="CV4302" s="81" t="s">
        <v>455</v>
      </c>
      <c r="CW4302" s="81">
        <v>2029</v>
      </c>
      <c r="CX4302" s="81">
        <v>0</v>
      </c>
      <c r="CY4302" s="81">
        <v>0</v>
      </c>
      <c r="CZ4302" s="81">
        <v>0</v>
      </c>
      <c r="DA4302" s="81">
        <v>0</v>
      </c>
      <c r="DB4302" s="81">
        <v>22783.187028906919</v>
      </c>
      <c r="DC4302" s="81">
        <v>453.26096055716641</v>
      </c>
      <c r="DD4302" s="81">
        <v>14531.33568557209</v>
      </c>
      <c r="DE4302" s="81">
        <v>7798.5903827776401</v>
      </c>
      <c r="DF4302" s="81">
        <v>5.0533304373074639</v>
      </c>
      <c r="DG4302" s="81">
        <v>5.0533304373074639</v>
      </c>
      <c r="DH4302" s="81">
        <v>5.0533304373074639</v>
      </c>
      <c r="DI4302" s="81">
        <v>5.0533304373074639</v>
      </c>
      <c r="DJ4302" s="81">
        <v>1.7310167438200731E-8</v>
      </c>
      <c r="DL4302" s="81">
        <v>0</v>
      </c>
      <c r="DM4302" s="81">
        <v>8.7473995990348316E-8</v>
      </c>
      <c r="DN4302" s="81">
        <v>8.7473995990348316E-8</v>
      </c>
      <c r="DO4302" s="81">
        <v>0</v>
      </c>
      <c r="DP4302" s="81">
        <v>8.7473995990348316E-8</v>
      </c>
      <c r="DQ4302" s="81">
        <v>8.7473995990348316E-8</v>
      </c>
      <c r="DR4302" s="81">
        <v>0</v>
      </c>
      <c r="DS4302" s="81">
        <v>8.7473995990348316E-8</v>
      </c>
      <c r="DT4302" s="81">
        <v>8.7473995990348316E-8</v>
      </c>
      <c r="DU4302" s="81">
        <v>0</v>
      </c>
      <c r="DV4302" s="81">
        <v>8.7473995990348316E-8</v>
      </c>
      <c r="DW4302" s="81">
        <v>8.7473995990348316E-8</v>
      </c>
      <c r="GE4302" s="81" t="s">
        <v>449</v>
      </c>
      <c r="GF4302" s="81" t="s">
        <v>155</v>
      </c>
      <c r="GG4302" s="81" t="s">
        <v>483</v>
      </c>
      <c r="GH4302" s="81" t="s">
        <v>453</v>
      </c>
      <c r="GI4302" s="81">
        <v>2023</v>
      </c>
      <c r="GJ4302" s="81" t="s">
        <v>201</v>
      </c>
      <c r="GK4302" s="81">
        <v>3.7590224611390687E-2</v>
      </c>
      <c r="GL4302" s="81">
        <v>459.724335</v>
      </c>
      <c r="GM4302" s="81">
        <v>2023</v>
      </c>
      <c r="GN4302" s="81" t="s">
        <v>173</v>
      </c>
      <c r="GO4302" s="81">
        <v>1.1148832299820636E-2</v>
      </c>
      <c r="GP4302" s="81">
        <v>10</v>
      </c>
      <c r="GQ4302" s="81">
        <v>0</v>
      </c>
      <c r="GR4302" s="81" t="s">
        <v>448</v>
      </c>
      <c r="GS4302" s="81">
        <v>1.1148832299820636E-2</v>
      </c>
      <c r="GT4302" s="81">
        <v>4.190871103049851E-4</v>
      </c>
      <c r="GU4302" s="81">
        <v>1.1148832299820636E-2</v>
      </c>
      <c r="GV4302" s="81">
        <v>4.190871103049851E-4</v>
      </c>
      <c r="GW4302" s="81">
        <v>1.1148832299820636E-2</v>
      </c>
      <c r="GX4302" s="81">
        <v>4.190871103049851E-4</v>
      </c>
      <c r="GY4302" s="81">
        <v>1.1148832299820636E-2</v>
      </c>
      <c r="GZ4302" s="81">
        <v>4.190871103049851E-4</v>
      </c>
    </row>
    <row r="4303" spans="98:208" x14ac:dyDescent="0.25">
      <c r="CT4303" s="81" t="s">
        <v>155</v>
      </c>
      <c r="CU4303" s="81" t="s">
        <v>480</v>
      </c>
      <c r="CV4303" s="81" t="s">
        <v>455</v>
      </c>
      <c r="CW4303" s="81">
        <v>2030</v>
      </c>
      <c r="CX4303" s="81">
        <v>0</v>
      </c>
      <c r="CY4303" s="81">
        <v>0</v>
      </c>
      <c r="CZ4303" s="81">
        <v>0</v>
      </c>
      <c r="DA4303" s="81">
        <v>0</v>
      </c>
      <c r="DB4303" s="81">
        <v>22783.187028906919</v>
      </c>
      <c r="DC4303" s="81">
        <v>453.26096055716641</v>
      </c>
      <c r="DD4303" s="81">
        <v>14531.33568557209</v>
      </c>
      <c r="DE4303" s="81">
        <v>7798.5903827776401</v>
      </c>
      <c r="DF4303" s="81">
        <v>0</v>
      </c>
      <c r="DG4303" s="81">
        <v>5.0533304373074639</v>
      </c>
      <c r="DH4303" s="81">
        <v>5.0533304373074639</v>
      </c>
      <c r="DI4303" s="81">
        <v>5.0533304373074639</v>
      </c>
      <c r="DJ4303" s="81">
        <v>1.7310167438200731E-8</v>
      </c>
      <c r="DL4303" s="81">
        <v>0</v>
      </c>
      <c r="DM4303" s="81">
        <v>0</v>
      </c>
      <c r="DN4303" s="81">
        <v>0</v>
      </c>
      <c r="DO4303" s="81">
        <v>0</v>
      </c>
      <c r="DP4303" s="81">
        <v>8.7473995990348316E-8</v>
      </c>
      <c r="DQ4303" s="81">
        <v>8.7473995990348316E-8</v>
      </c>
      <c r="DR4303" s="81">
        <v>0</v>
      </c>
      <c r="DS4303" s="81">
        <v>8.7473995990348316E-8</v>
      </c>
      <c r="DT4303" s="81">
        <v>8.7473995990348316E-8</v>
      </c>
      <c r="DU4303" s="81">
        <v>0</v>
      </c>
      <c r="DV4303" s="81">
        <v>8.7473995990348316E-8</v>
      </c>
      <c r="DW4303" s="81">
        <v>8.7473995990348316E-8</v>
      </c>
      <c r="GE4303" s="81" t="s">
        <v>449</v>
      </c>
      <c r="GF4303" s="81" t="s">
        <v>155</v>
      </c>
      <c r="GG4303" s="81" t="s">
        <v>483</v>
      </c>
      <c r="GH4303" s="81" t="s">
        <v>453</v>
      </c>
      <c r="GI4303" s="81">
        <v>2024</v>
      </c>
      <c r="GJ4303" s="81" t="s">
        <v>201</v>
      </c>
      <c r="GK4303" s="81">
        <v>3.7590224611390687E-2</v>
      </c>
      <c r="GL4303" s="81">
        <v>459.724335</v>
      </c>
      <c r="GM4303" s="81">
        <v>2024</v>
      </c>
      <c r="GN4303" s="81" t="s">
        <v>173</v>
      </c>
      <c r="GO4303" s="81">
        <v>1.1148832299820636E-2</v>
      </c>
      <c r="GP4303" s="81">
        <v>10</v>
      </c>
      <c r="GQ4303" s="81">
        <v>0</v>
      </c>
      <c r="GR4303" s="81" t="s">
        <v>448</v>
      </c>
      <c r="GS4303" s="81">
        <v>1.1148832299820636E-2</v>
      </c>
      <c r="GT4303" s="81">
        <v>4.190871103049851E-4</v>
      </c>
      <c r="GU4303" s="81">
        <v>1.1148832299820636E-2</v>
      </c>
      <c r="GV4303" s="81">
        <v>4.190871103049851E-4</v>
      </c>
      <c r="GW4303" s="81">
        <v>1.1148832299820636E-2</v>
      </c>
      <c r="GX4303" s="81">
        <v>4.190871103049851E-4</v>
      </c>
      <c r="GY4303" s="81">
        <v>1.1148832299820636E-2</v>
      </c>
      <c r="GZ4303" s="81">
        <v>4.190871103049851E-4</v>
      </c>
    </row>
    <row r="4304" spans="98:208" x14ac:dyDescent="0.25">
      <c r="CT4304" s="81" t="s">
        <v>155</v>
      </c>
      <c r="CU4304" s="81" t="s">
        <v>480</v>
      </c>
      <c r="CV4304" s="81" t="s">
        <v>455</v>
      </c>
      <c r="CW4304" s="81">
        <v>2031</v>
      </c>
      <c r="CX4304" s="81">
        <v>0</v>
      </c>
      <c r="CY4304" s="81">
        <v>0</v>
      </c>
      <c r="CZ4304" s="81">
        <v>0</v>
      </c>
      <c r="DA4304" s="81">
        <v>0</v>
      </c>
      <c r="DB4304" s="81">
        <v>22783.187028906919</v>
      </c>
      <c r="DC4304" s="81">
        <v>453.26096055716641</v>
      </c>
      <c r="DD4304" s="81">
        <v>14531.33568557209</v>
      </c>
      <c r="DE4304" s="81">
        <v>7798.5903827776401</v>
      </c>
      <c r="DF4304" s="81">
        <v>0</v>
      </c>
      <c r="DG4304" s="81">
        <v>0</v>
      </c>
      <c r="DH4304" s="81">
        <v>5.0533304373074639</v>
      </c>
      <c r="DI4304" s="81">
        <v>5.0533304373074639</v>
      </c>
      <c r="DJ4304" s="81">
        <v>1.7310167438200731E-8</v>
      </c>
      <c r="DL4304" s="81">
        <v>0</v>
      </c>
      <c r="DM4304" s="81">
        <v>0</v>
      </c>
      <c r="DN4304" s="81">
        <v>0</v>
      </c>
      <c r="DO4304" s="81">
        <v>0</v>
      </c>
      <c r="DP4304" s="81">
        <v>0</v>
      </c>
      <c r="DQ4304" s="81">
        <v>0</v>
      </c>
      <c r="DR4304" s="81">
        <v>0</v>
      </c>
      <c r="DS4304" s="81">
        <v>8.7473995990348316E-8</v>
      </c>
      <c r="DT4304" s="81">
        <v>8.7473995990348316E-8</v>
      </c>
      <c r="DU4304" s="81">
        <v>0</v>
      </c>
      <c r="DV4304" s="81">
        <v>8.7473995990348316E-8</v>
      </c>
      <c r="DW4304" s="81">
        <v>8.7473995990348316E-8</v>
      </c>
      <c r="GE4304" s="81" t="s">
        <v>449</v>
      </c>
      <c r="GF4304" s="81" t="s">
        <v>155</v>
      </c>
      <c r="GG4304" s="81" t="s">
        <v>483</v>
      </c>
      <c r="GH4304" s="81" t="s">
        <v>453</v>
      </c>
      <c r="GI4304" s="81">
        <v>2025</v>
      </c>
      <c r="GJ4304" s="81" t="s">
        <v>201</v>
      </c>
      <c r="GK4304" s="81">
        <v>3.7590224611390687E-2</v>
      </c>
      <c r="GL4304" s="81">
        <v>459.724335</v>
      </c>
      <c r="GM4304" s="81">
        <v>2025</v>
      </c>
      <c r="GN4304" s="81" t="s">
        <v>173</v>
      </c>
      <c r="GO4304" s="81">
        <v>1.1148832299820636E-2</v>
      </c>
      <c r="GP4304" s="81">
        <v>10</v>
      </c>
      <c r="GQ4304" s="81">
        <v>0</v>
      </c>
      <c r="GR4304" s="81" t="s">
        <v>448</v>
      </c>
      <c r="GS4304" s="81">
        <v>1.1148832299820636E-2</v>
      </c>
      <c r="GT4304" s="81">
        <v>4.190871103049851E-4</v>
      </c>
      <c r="GU4304" s="81">
        <v>1.1148832299820636E-2</v>
      </c>
      <c r="GV4304" s="81">
        <v>4.190871103049851E-4</v>
      </c>
      <c r="GW4304" s="81">
        <v>1.1148832299820636E-2</v>
      </c>
      <c r="GX4304" s="81">
        <v>4.190871103049851E-4</v>
      </c>
      <c r="GY4304" s="81">
        <v>1.1148832299820636E-2</v>
      </c>
      <c r="GZ4304" s="81">
        <v>4.190871103049851E-4</v>
      </c>
    </row>
    <row r="4305" spans="98:208" x14ac:dyDescent="0.25">
      <c r="CT4305" s="81" t="s">
        <v>155</v>
      </c>
      <c r="CU4305" s="81" t="s">
        <v>480</v>
      </c>
      <c r="CV4305" s="81" t="s">
        <v>455</v>
      </c>
      <c r="CW4305" s="81">
        <v>2032</v>
      </c>
      <c r="CX4305" s="81">
        <v>0</v>
      </c>
      <c r="CY4305" s="81">
        <v>0</v>
      </c>
      <c r="CZ4305" s="81">
        <v>0</v>
      </c>
      <c r="DA4305" s="81">
        <v>0</v>
      </c>
      <c r="DB4305" s="81">
        <v>22783.187028906919</v>
      </c>
      <c r="DC4305" s="81">
        <v>453.26096055716641</v>
      </c>
      <c r="DD4305" s="81">
        <v>14531.33568557209</v>
      </c>
      <c r="DE4305" s="81">
        <v>7798.5903827776401</v>
      </c>
      <c r="DF4305" s="81">
        <v>0</v>
      </c>
      <c r="DG4305" s="81">
        <v>0</v>
      </c>
      <c r="DH4305" s="81">
        <v>0</v>
      </c>
      <c r="DI4305" s="81">
        <v>5.0533304373074639</v>
      </c>
      <c r="DJ4305" s="81">
        <v>1.7310167438200731E-8</v>
      </c>
      <c r="DL4305" s="81">
        <v>0</v>
      </c>
      <c r="DM4305" s="81">
        <v>0</v>
      </c>
      <c r="DN4305" s="81">
        <v>0</v>
      </c>
      <c r="DO4305" s="81">
        <v>0</v>
      </c>
      <c r="DP4305" s="81">
        <v>0</v>
      </c>
      <c r="DQ4305" s="81">
        <v>0</v>
      </c>
      <c r="DR4305" s="81">
        <v>0</v>
      </c>
      <c r="DS4305" s="81">
        <v>0</v>
      </c>
      <c r="DT4305" s="81">
        <v>0</v>
      </c>
      <c r="DU4305" s="81">
        <v>0</v>
      </c>
      <c r="DV4305" s="81">
        <v>8.7473995990348316E-8</v>
      </c>
      <c r="DW4305" s="81">
        <v>8.7473995990348316E-8</v>
      </c>
      <c r="GE4305" s="81" t="s">
        <v>449</v>
      </c>
      <c r="GF4305" s="81" t="s">
        <v>155</v>
      </c>
      <c r="GG4305" s="81" t="s">
        <v>483</v>
      </c>
      <c r="GH4305" s="81" t="s">
        <v>453</v>
      </c>
      <c r="GI4305" s="81">
        <v>2026</v>
      </c>
      <c r="GJ4305" s="81" t="s">
        <v>201</v>
      </c>
      <c r="GK4305" s="81">
        <v>3.7590224611390687E-2</v>
      </c>
      <c r="GL4305" s="81">
        <v>459.724335</v>
      </c>
      <c r="GM4305" s="81">
        <v>2026</v>
      </c>
      <c r="GN4305" s="81" t="s">
        <v>173</v>
      </c>
      <c r="GO4305" s="81">
        <v>1.1148832299820636E-2</v>
      </c>
      <c r="GP4305" s="81">
        <v>10</v>
      </c>
      <c r="GQ4305" s="81">
        <v>0</v>
      </c>
      <c r="GR4305" s="81" t="s">
        <v>448</v>
      </c>
      <c r="GS4305" s="81">
        <v>1.1148832299820636E-2</v>
      </c>
      <c r="GT4305" s="81">
        <v>4.190871103049851E-4</v>
      </c>
      <c r="GU4305" s="81">
        <v>1.1148832299820636E-2</v>
      </c>
      <c r="GV4305" s="81">
        <v>4.190871103049851E-4</v>
      </c>
      <c r="GW4305" s="81">
        <v>1.1148832299820636E-2</v>
      </c>
      <c r="GX4305" s="81">
        <v>4.190871103049851E-4</v>
      </c>
      <c r="GY4305" s="81">
        <v>1.1148832299820636E-2</v>
      </c>
      <c r="GZ4305" s="81">
        <v>4.190871103049851E-4</v>
      </c>
    </row>
    <row r="4306" spans="98:208" x14ac:dyDescent="0.25">
      <c r="CT4306" s="81" t="s">
        <v>155</v>
      </c>
      <c r="CU4306" s="81" t="s">
        <v>481</v>
      </c>
      <c r="CV4306" s="81" t="s">
        <v>457</v>
      </c>
      <c r="CW4306" s="81">
        <v>2020</v>
      </c>
      <c r="CX4306" s="81">
        <v>0</v>
      </c>
      <c r="CY4306" s="81">
        <v>0</v>
      </c>
      <c r="CZ4306" s="81">
        <v>0</v>
      </c>
      <c r="DA4306" s="81">
        <v>0</v>
      </c>
      <c r="DB4306" s="81">
        <v>14146.13064133869</v>
      </c>
      <c r="DC4306" s="81">
        <v>222.22942162792751</v>
      </c>
      <c r="DD4306" s="81">
        <v>8585.7228092516925</v>
      </c>
      <c r="DE4306" s="81">
        <v>5338.1784104590743</v>
      </c>
      <c r="DF4306" s="81">
        <v>2.4775985538158967</v>
      </c>
      <c r="DG4306" s="81">
        <v>0</v>
      </c>
      <c r="DH4306" s="81">
        <v>0</v>
      </c>
      <c r="DI4306" s="81">
        <v>0</v>
      </c>
      <c r="DJ4306" s="81">
        <v>2.1848375709164731E-6</v>
      </c>
      <c r="DL4306" s="81">
        <v>0</v>
      </c>
      <c r="DM4306" s="81">
        <v>5.4131504060252899E-6</v>
      </c>
      <c r="DN4306" s="81">
        <v>5.4131504060252899E-6</v>
      </c>
      <c r="DO4306" s="81">
        <v>0</v>
      </c>
      <c r="DP4306" s="81">
        <v>0</v>
      </c>
      <c r="DQ4306" s="81">
        <v>0</v>
      </c>
      <c r="DR4306" s="81">
        <v>0</v>
      </c>
      <c r="DS4306" s="81">
        <v>0</v>
      </c>
      <c r="DT4306" s="81">
        <v>0</v>
      </c>
      <c r="DU4306" s="81">
        <v>0</v>
      </c>
      <c r="DV4306" s="81">
        <v>0</v>
      </c>
      <c r="DW4306" s="81">
        <v>0</v>
      </c>
      <c r="GE4306" s="81" t="s">
        <v>449</v>
      </c>
      <c r="GF4306" s="81" t="s">
        <v>155</v>
      </c>
      <c r="GG4306" s="81" t="s">
        <v>483</v>
      </c>
      <c r="GH4306" s="81" t="s">
        <v>453</v>
      </c>
      <c r="GI4306" s="81">
        <v>2027</v>
      </c>
      <c r="GJ4306" s="81" t="s">
        <v>201</v>
      </c>
      <c r="GK4306" s="81">
        <v>3.7590224611390687E-2</v>
      </c>
      <c r="GL4306" s="81">
        <v>459.724335</v>
      </c>
      <c r="GM4306" s="81">
        <v>2027</v>
      </c>
      <c r="GN4306" s="81" t="s">
        <v>173</v>
      </c>
      <c r="GO4306" s="81">
        <v>1.1148832299820636E-2</v>
      </c>
      <c r="GP4306" s="81">
        <v>10</v>
      </c>
      <c r="GQ4306" s="81">
        <v>0</v>
      </c>
      <c r="GR4306" s="81" t="s">
        <v>448</v>
      </c>
      <c r="GS4306" s="81">
        <v>1.1148832299820636E-2</v>
      </c>
      <c r="GT4306" s="81">
        <v>4.190871103049851E-4</v>
      </c>
      <c r="GU4306" s="81">
        <v>1.1148832299820636E-2</v>
      </c>
      <c r="GV4306" s="81">
        <v>4.190871103049851E-4</v>
      </c>
      <c r="GW4306" s="81">
        <v>1.1148832299820636E-2</v>
      </c>
      <c r="GX4306" s="81">
        <v>4.190871103049851E-4</v>
      </c>
      <c r="GY4306" s="81">
        <v>1.1148832299820636E-2</v>
      </c>
      <c r="GZ4306" s="81">
        <v>4.190871103049851E-4</v>
      </c>
    </row>
    <row r="4307" spans="98:208" x14ac:dyDescent="0.25">
      <c r="CT4307" s="81" t="s">
        <v>155</v>
      </c>
      <c r="CU4307" s="81" t="s">
        <v>481</v>
      </c>
      <c r="CV4307" s="81" t="s">
        <v>457</v>
      </c>
      <c r="CW4307" s="81">
        <v>2021</v>
      </c>
      <c r="CX4307" s="81">
        <v>0</v>
      </c>
      <c r="CY4307" s="81">
        <v>0</v>
      </c>
      <c r="CZ4307" s="81">
        <v>0</v>
      </c>
      <c r="DA4307" s="81">
        <v>0</v>
      </c>
      <c r="DB4307" s="81">
        <v>14146.13064133869</v>
      </c>
      <c r="DC4307" s="81">
        <v>222.22942162792751</v>
      </c>
      <c r="DD4307" s="81">
        <v>8585.7228092516925</v>
      </c>
      <c r="DE4307" s="81">
        <v>5338.1784104590743</v>
      </c>
      <c r="DF4307" s="81">
        <v>2.4775985538158967</v>
      </c>
      <c r="DG4307" s="81">
        <v>2.4775985538158967</v>
      </c>
      <c r="DH4307" s="81">
        <v>0</v>
      </c>
      <c r="DI4307" s="81">
        <v>0</v>
      </c>
      <c r="DJ4307" s="81">
        <v>2.1848375709164731E-6</v>
      </c>
      <c r="DL4307" s="81">
        <v>0</v>
      </c>
      <c r="DM4307" s="81">
        <v>5.4131504060252899E-6</v>
      </c>
      <c r="DN4307" s="81">
        <v>5.4131504060252899E-6</v>
      </c>
      <c r="DO4307" s="81">
        <v>0</v>
      </c>
      <c r="DP4307" s="81">
        <v>5.4131504060252899E-6</v>
      </c>
      <c r="DQ4307" s="81">
        <v>5.4131504060252899E-6</v>
      </c>
      <c r="DR4307" s="81">
        <v>0</v>
      </c>
      <c r="DS4307" s="81">
        <v>0</v>
      </c>
      <c r="DT4307" s="81">
        <v>0</v>
      </c>
      <c r="DU4307" s="81">
        <v>0</v>
      </c>
      <c r="DV4307" s="81">
        <v>0</v>
      </c>
      <c r="DW4307" s="81">
        <v>0</v>
      </c>
      <c r="GE4307" s="81" t="s">
        <v>449</v>
      </c>
      <c r="GF4307" s="81" t="s">
        <v>155</v>
      </c>
      <c r="GG4307" s="81" t="s">
        <v>483</v>
      </c>
      <c r="GH4307" s="81" t="s">
        <v>453</v>
      </c>
      <c r="GI4307" s="81">
        <v>2028</v>
      </c>
      <c r="GJ4307" s="81" t="s">
        <v>201</v>
      </c>
      <c r="GK4307" s="81">
        <v>3.9055083184886243E-2</v>
      </c>
      <c r="GL4307" s="81">
        <v>459.724335</v>
      </c>
      <c r="GM4307" s="81">
        <v>2028</v>
      </c>
      <c r="GN4307" s="81" t="s">
        <v>173</v>
      </c>
      <c r="GO4307" s="81">
        <v>1.1148832299820636E-2</v>
      </c>
      <c r="GP4307" s="81">
        <v>10</v>
      </c>
      <c r="GQ4307" s="81">
        <v>0</v>
      </c>
      <c r="GR4307" s="81" t="s">
        <v>448</v>
      </c>
      <c r="GS4307" s="81">
        <v>1.1148832299820636E-2</v>
      </c>
      <c r="GT4307" s="81">
        <v>4.3541857288384152E-4</v>
      </c>
      <c r="GU4307" s="81">
        <v>1.1148832299820636E-2</v>
      </c>
      <c r="GV4307" s="81">
        <v>4.3541857288384152E-4</v>
      </c>
      <c r="GW4307" s="81">
        <v>1.1148832299820636E-2</v>
      </c>
      <c r="GX4307" s="81">
        <v>4.3541857288384152E-4</v>
      </c>
      <c r="GY4307" s="81">
        <v>1.1148832299820636E-2</v>
      </c>
      <c r="GZ4307" s="81">
        <v>4.3541857288384152E-4</v>
      </c>
    </row>
    <row r="4308" spans="98:208" x14ac:dyDescent="0.25">
      <c r="CT4308" s="81" t="s">
        <v>155</v>
      </c>
      <c r="CU4308" s="81" t="s">
        <v>481</v>
      </c>
      <c r="CV4308" s="81" t="s">
        <v>457</v>
      </c>
      <c r="CW4308" s="81">
        <v>2022</v>
      </c>
      <c r="CX4308" s="81">
        <v>0</v>
      </c>
      <c r="CY4308" s="81">
        <v>0</v>
      </c>
      <c r="CZ4308" s="81">
        <v>0</v>
      </c>
      <c r="DA4308" s="81">
        <v>0</v>
      </c>
      <c r="DB4308" s="81">
        <v>14146.13064133869</v>
      </c>
      <c r="DC4308" s="81">
        <v>222.22942162792751</v>
      </c>
      <c r="DD4308" s="81">
        <v>8585.7228092516925</v>
      </c>
      <c r="DE4308" s="81">
        <v>5338.1784104590743</v>
      </c>
      <c r="DF4308" s="81">
        <v>2.4775985538158967</v>
      </c>
      <c r="DG4308" s="81">
        <v>2.4775985538158967</v>
      </c>
      <c r="DH4308" s="81">
        <v>2.4775985538158967</v>
      </c>
      <c r="DI4308" s="81">
        <v>0</v>
      </c>
      <c r="DJ4308" s="81">
        <v>2.1848375709164731E-6</v>
      </c>
      <c r="DL4308" s="81">
        <v>0</v>
      </c>
      <c r="DM4308" s="81">
        <v>5.4131504060252899E-6</v>
      </c>
      <c r="DN4308" s="81">
        <v>5.4131504060252899E-6</v>
      </c>
      <c r="DO4308" s="81">
        <v>0</v>
      </c>
      <c r="DP4308" s="81">
        <v>5.4131504060252899E-6</v>
      </c>
      <c r="DQ4308" s="81">
        <v>5.4131504060252899E-6</v>
      </c>
      <c r="DR4308" s="81">
        <v>0</v>
      </c>
      <c r="DS4308" s="81">
        <v>5.4131504060252899E-6</v>
      </c>
      <c r="DT4308" s="81">
        <v>5.4131504060252899E-6</v>
      </c>
      <c r="DU4308" s="81">
        <v>0</v>
      </c>
      <c r="DV4308" s="81">
        <v>0</v>
      </c>
      <c r="DW4308" s="81">
        <v>0</v>
      </c>
      <c r="GE4308" s="81" t="s">
        <v>449</v>
      </c>
      <c r="GF4308" s="81" t="s">
        <v>155</v>
      </c>
      <c r="GG4308" s="81" t="s">
        <v>483</v>
      </c>
      <c r="GH4308" s="81" t="s">
        <v>453</v>
      </c>
      <c r="GI4308" s="81">
        <v>2029</v>
      </c>
      <c r="GJ4308" s="81" t="s">
        <v>201</v>
      </c>
      <c r="GK4308" s="81">
        <v>3.9055083184886243E-2</v>
      </c>
      <c r="GL4308" s="81">
        <v>459.724335</v>
      </c>
      <c r="GM4308" s="81">
        <v>2029</v>
      </c>
      <c r="GN4308" s="81" t="s">
        <v>173</v>
      </c>
      <c r="GO4308" s="81">
        <v>1.1148832299820636E-2</v>
      </c>
      <c r="GP4308" s="81">
        <v>10</v>
      </c>
      <c r="GQ4308" s="81">
        <v>0</v>
      </c>
      <c r="GR4308" s="81" t="s">
        <v>448</v>
      </c>
      <c r="GS4308" s="81">
        <v>1.1148832299820636E-2</v>
      </c>
      <c r="GT4308" s="81">
        <v>4.3541857288384152E-4</v>
      </c>
      <c r="GU4308" s="81">
        <v>1.1148832299820636E-2</v>
      </c>
      <c r="GV4308" s="81">
        <v>4.3541857288384152E-4</v>
      </c>
      <c r="GW4308" s="81">
        <v>1.1148832299820636E-2</v>
      </c>
      <c r="GX4308" s="81">
        <v>4.3541857288384152E-4</v>
      </c>
      <c r="GY4308" s="81">
        <v>1.1148832299820636E-2</v>
      </c>
      <c r="GZ4308" s="81">
        <v>4.3541857288384152E-4</v>
      </c>
    </row>
    <row r="4309" spans="98:208" x14ac:dyDescent="0.25">
      <c r="CT4309" s="81" t="s">
        <v>155</v>
      </c>
      <c r="CU4309" s="81" t="s">
        <v>481</v>
      </c>
      <c r="CV4309" s="81" t="s">
        <v>457</v>
      </c>
      <c r="CW4309" s="81">
        <v>2023</v>
      </c>
      <c r="CX4309" s="81">
        <v>0</v>
      </c>
      <c r="CY4309" s="81">
        <v>0</v>
      </c>
      <c r="CZ4309" s="81">
        <v>0</v>
      </c>
      <c r="DA4309" s="81">
        <v>0</v>
      </c>
      <c r="DB4309" s="81">
        <v>14664.637556443029</v>
      </c>
      <c r="DC4309" s="81">
        <v>233.23007680804091</v>
      </c>
      <c r="DD4309" s="81">
        <v>8896.5159934324784</v>
      </c>
      <c r="DE4309" s="81">
        <v>5534.8914862025076</v>
      </c>
      <c r="DF4309" s="81">
        <v>2.6002430136071344</v>
      </c>
      <c r="DG4309" s="81">
        <v>2.6002430136071344</v>
      </c>
      <c r="DH4309" s="81">
        <v>2.6002430136071344</v>
      </c>
      <c r="DI4309" s="81">
        <v>2.6002430136071344</v>
      </c>
      <c r="DJ4309" s="81">
        <v>2.1848375709164731E-6</v>
      </c>
      <c r="DL4309" s="81">
        <v>0</v>
      </c>
      <c r="DM4309" s="81">
        <v>5.6811086296419413E-6</v>
      </c>
      <c r="DN4309" s="81">
        <v>5.6811086296419413E-6</v>
      </c>
      <c r="DO4309" s="81">
        <v>0</v>
      </c>
      <c r="DP4309" s="81">
        <v>5.6811086296419413E-6</v>
      </c>
      <c r="DQ4309" s="81">
        <v>5.6811086296419413E-6</v>
      </c>
      <c r="DR4309" s="81">
        <v>0</v>
      </c>
      <c r="DS4309" s="81">
        <v>5.6811086296419413E-6</v>
      </c>
      <c r="DT4309" s="81">
        <v>5.6811086296419413E-6</v>
      </c>
      <c r="DU4309" s="81">
        <v>0</v>
      </c>
      <c r="DV4309" s="81">
        <v>5.6811086296419413E-6</v>
      </c>
      <c r="DW4309" s="81">
        <v>5.6811086296419413E-6</v>
      </c>
      <c r="GE4309" s="81" t="s">
        <v>449</v>
      </c>
      <c r="GF4309" s="81" t="s">
        <v>155</v>
      </c>
      <c r="GG4309" s="81" t="s">
        <v>483</v>
      </c>
      <c r="GH4309" s="81" t="s">
        <v>453</v>
      </c>
      <c r="GI4309" s="81">
        <v>2030</v>
      </c>
      <c r="GJ4309" s="81" t="s">
        <v>201</v>
      </c>
      <c r="GK4309" s="81">
        <v>3.9055083184886243E-2</v>
      </c>
      <c r="GL4309" s="81">
        <v>459.724335</v>
      </c>
      <c r="GM4309" s="81">
        <v>2030</v>
      </c>
      <c r="GN4309" s="81" t="s">
        <v>173</v>
      </c>
      <c r="GO4309" s="81">
        <v>1.1148832299820636E-2</v>
      </c>
      <c r="GP4309" s="81">
        <v>10</v>
      </c>
      <c r="GQ4309" s="81">
        <v>0</v>
      </c>
      <c r="GR4309" s="81" t="s">
        <v>448</v>
      </c>
      <c r="GS4309" s="81">
        <v>0</v>
      </c>
      <c r="GT4309" s="81">
        <v>0</v>
      </c>
      <c r="GU4309" s="81">
        <v>1.1148832299820636E-2</v>
      </c>
      <c r="GV4309" s="81">
        <v>4.3541857288384152E-4</v>
      </c>
      <c r="GW4309" s="81">
        <v>1.1148832299820636E-2</v>
      </c>
      <c r="GX4309" s="81">
        <v>4.3541857288384152E-4</v>
      </c>
      <c r="GY4309" s="81">
        <v>1.1148832299820636E-2</v>
      </c>
      <c r="GZ4309" s="81">
        <v>4.3541857288384152E-4</v>
      </c>
    </row>
    <row r="4310" spans="98:208" x14ac:dyDescent="0.25">
      <c r="CT4310" s="81" t="s">
        <v>155</v>
      </c>
      <c r="CU4310" s="81" t="s">
        <v>481</v>
      </c>
      <c r="CV4310" s="81" t="s">
        <v>457</v>
      </c>
      <c r="CW4310" s="81">
        <v>2024</v>
      </c>
      <c r="CX4310" s="81">
        <v>0</v>
      </c>
      <c r="CY4310" s="81">
        <v>0</v>
      </c>
      <c r="CZ4310" s="81">
        <v>0</v>
      </c>
      <c r="DA4310" s="81">
        <v>0</v>
      </c>
      <c r="DB4310" s="81">
        <v>14664.637556443029</v>
      </c>
      <c r="DC4310" s="81">
        <v>233.23007680804091</v>
      </c>
      <c r="DD4310" s="81">
        <v>8896.5159934324784</v>
      </c>
      <c r="DE4310" s="81">
        <v>5534.8914862025076</v>
      </c>
      <c r="DF4310" s="81">
        <v>2.6002430136071344</v>
      </c>
      <c r="DG4310" s="81">
        <v>2.6002430136071344</v>
      </c>
      <c r="DH4310" s="81">
        <v>2.6002430136071344</v>
      </c>
      <c r="DI4310" s="81">
        <v>2.6002430136071344</v>
      </c>
      <c r="DJ4310" s="81">
        <v>2.1848375709164731E-6</v>
      </c>
      <c r="DL4310" s="81">
        <v>0</v>
      </c>
      <c r="DM4310" s="81">
        <v>5.6811086296419413E-6</v>
      </c>
      <c r="DN4310" s="81">
        <v>5.6811086296419413E-6</v>
      </c>
      <c r="DO4310" s="81">
        <v>0</v>
      </c>
      <c r="DP4310" s="81">
        <v>5.6811086296419413E-6</v>
      </c>
      <c r="DQ4310" s="81">
        <v>5.6811086296419413E-6</v>
      </c>
      <c r="DR4310" s="81">
        <v>0</v>
      </c>
      <c r="DS4310" s="81">
        <v>5.6811086296419413E-6</v>
      </c>
      <c r="DT4310" s="81">
        <v>5.6811086296419413E-6</v>
      </c>
      <c r="DU4310" s="81">
        <v>0</v>
      </c>
      <c r="DV4310" s="81">
        <v>5.6811086296419413E-6</v>
      </c>
      <c r="DW4310" s="81">
        <v>5.6811086296419413E-6</v>
      </c>
      <c r="GE4310" s="81" t="s">
        <v>449</v>
      </c>
      <c r="GF4310" s="81" t="s">
        <v>155</v>
      </c>
      <c r="GG4310" s="81" t="s">
        <v>483</v>
      </c>
      <c r="GH4310" s="81" t="s">
        <v>453</v>
      </c>
      <c r="GI4310" s="81">
        <v>2031</v>
      </c>
      <c r="GJ4310" s="81" t="s">
        <v>201</v>
      </c>
      <c r="GK4310" s="81">
        <v>3.9055083184886243E-2</v>
      </c>
      <c r="GL4310" s="81">
        <v>459.724335</v>
      </c>
      <c r="GM4310" s="81">
        <v>2031</v>
      </c>
      <c r="GN4310" s="81" t="s">
        <v>173</v>
      </c>
      <c r="GO4310" s="81">
        <v>1.1148832299820636E-2</v>
      </c>
      <c r="GP4310" s="81">
        <v>10</v>
      </c>
      <c r="GQ4310" s="81">
        <v>0</v>
      </c>
      <c r="GR4310" s="81" t="s">
        <v>448</v>
      </c>
      <c r="GS4310" s="81">
        <v>0</v>
      </c>
      <c r="GT4310" s="81">
        <v>0</v>
      </c>
      <c r="GU4310" s="81">
        <v>0</v>
      </c>
      <c r="GV4310" s="81">
        <v>0</v>
      </c>
      <c r="GW4310" s="81">
        <v>1.1148832299820636E-2</v>
      </c>
      <c r="GX4310" s="81">
        <v>4.3541857288384152E-4</v>
      </c>
      <c r="GY4310" s="81">
        <v>1.1148832299820636E-2</v>
      </c>
      <c r="GZ4310" s="81">
        <v>4.3541857288384152E-4</v>
      </c>
    </row>
    <row r="4311" spans="98:208" x14ac:dyDescent="0.25">
      <c r="CT4311" s="81" t="s">
        <v>155</v>
      </c>
      <c r="CU4311" s="81" t="s">
        <v>481</v>
      </c>
      <c r="CV4311" s="81" t="s">
        <v>457</v>
      </c>
      <c r="CW4311" s="81">
        <v>2025</v>
      </c>
      <c r="CX4311" s="81">
        <v>0</v>
      </c>
      <c r="CY4311" s="81">
        <v>0</v>
      </c>
      <c r="CZ4311" s="81">
        <v>0</v>
      </c>
      <c r="DA4311" s="81">
        <v>0</v>
      </c>
      <c r="DB4311" s="81">
        <v>14664.637556443029</v>
      </c>
      <c r="DC4311" s="81">
        <v>233.23007680804091</v>
      </c>
      <c r="DD4311" s="81">
        <v>8896.5159934324784</v>
      </c>
      <c r="DE4311" s="81">
        <v>5534.8914862025076</v>
      </c>
      <c r="DF4311" s="81">
        <v>2.6002430136071344</v>
      </c>
      <c r="DG4311" s="81">
        <v>2.6002430136071344</v>
      </c>
      <c r="DH4311" s="81">
        <v>2.6002430136071344</v>
      </c>
      <c r="DI4311" s="81">
        <v>2.6002430136071344</v>
      </c>
      <c r="DJ4311" s="81">
        <v>2.1848375709164731E-6</v>
      </c>
      <c r="DL4311" s="81">
        <v>0</v>
      </c>
      <c r="DM4311" s="81">
        <v>5.6811086296419413E-6</v>
      </c>
      <c r="DN4311" s="81">
        <v>5.6811086296419413E-6</v>
      </c>
      <c r="DO4311" s="81">
        <v>0</v>
      </c>
      <c r="DP4311" s="81">
        <v>5.6811086296419413E-6</v>
      </c>
      <c r="DQ4311" s="81">
        <v>5.6811086296419413E-6</v>
      </c>
      <c r="DR4311" s="81">
        <v>0</v>
      </c>
      <c r="DS4311" s="81">
        <v>5.6811086296419413E-6</v>
      </c>
      <c r="DT4311" s="81">
        <v>5.6811086296419413E-6</v>
      </c>
      <c r="DU4311" s="81">
        <v>0</v>
      </c>
      <c r="DV4311" s="81">
        <v>5.6811086296419413E-6</v>
      </c>
      <c r="DW4311" s="81">
        <v>5.6811086296419413E-6</v>
      </c>
      <c r="GE4311" s="81" t="s">
        <v>449</v>
      </c>
      <c r="GF4311" s="81" t="s">
        <v>155</v>
      </c>
      <c r="GG4311" s="81" t="s">
        <v>483</v>
      </c>
      <c r="GH4311" s="81" t="s">
        <v>453</v>
      </c>
      <c r="GI4311" s="81">
        <v>2032</v>
      </c>
      <c r="GJ4311" s="81" t="s">
        <v>201</v>
      </c>
      <c r="GK4311" s="81">
        <v>3.9055083184886243E-2</v>
      </c>
      <c r="GL4311" s="81">
        <v>459.724335</v>
      </c>
      <c r="GM4311" s="81">
        <v>2032</v>
      </c>
      <c r="GN4311" s="81" t="s">
        <v>173</v>
      </c>
      <c r="GO4311" s="81">
        <v>1.1148832299820636E-2</v>
      </c>
      <c r="GP4311" s="81">
        <v>10</v>
      </c>
      <c r="GQ4311" s="81">
        <v>0</v>
      </c>
      <c r="GR4311" s="81" t="s">
        <v>448</v>
      </c>
      <c r="GS4311" s="81">
        <v>0</v>
      </c>
      <c r="GT4311" s="81">
        <v>0</v>
      </c>
      <c r="GU4311" s="81">
        <v>0</v>
      </c>
      <c r="GV4311" s="81">
        <v>0</v>
      </c>
      <c r="GW4311" s="81">
        <v>0</v>
      </c>
      <c r="GX4311" s="81">
        <v>0</v>
      </c>
      <c r="GY4311" s="81">
        <v>1.1148832299820636E-2</v>
      </c>
      <c r="GZ4311" s="81">
        <v>4.3541857288384152E-4</v>
      </c>
    </row>
    <row r="4312" spans="98:208" x14ac:dyDescent="0.25">
      <c r="CT4312" s="81" t="s">
        <v>155</v>
      </c>
      <c r="CU4312" s="81" t="s">
        <v>481</v>
      </c>
      <c r="CV4312" s="81" t="s">
        <v>457</v>
      </c>
      <c r="CW4312" s="81">
        <v>2026</v>
      </c>
      <c r="CX4312" s="81">
        <v>0</v>
      </c>
      <c r="CY4312" s="81">
        <v>0</v>
      </c>
      <c r="CZ4312" s="81">
        <v>0</v>
      </c>
      <c r="DA4312" s="81">
        <v>0</v>
      </c>
      <c r="DB4312" s="81">
        <v>14664.637556443029</v>
      </c>
      <c r="DC4312" s="81">
        <v>233.23007680804091</v>
      </c>
      <c r="DD4312" s="81">
        <v>8896.5159934324784</v>
      </c>
      <c r="DE4312" s="81">
        <v>5534.8914862025076</v>
      </c>
      <c r="DF4312" s="81">
        <v>2.6002430136071344</v>
      </c>
      <c r="DG4312" s="81">
        <v>2.6002430136071344</v>
      </c>
      <c r="DH4312" s="81">
        <v>2.6002430136071344</v>
      </c>
      <c r="DI4312" s="81">
        <v>2.6002430136071344</v>
      </c>
      <c r="DJ4312" s="81">
        <v>2.1848375709164731E-6</v>
      </c>
      <c r="DL4312" s="81">
        <v>0</v>
      </c>
      <c r="DM4312" s="81">
        <v>5.6811086296419413E-6</v>
      </c>
      <c r="DN4312" s="81">
        <v>5.6811086296419413E-6</v>
      </c>
      <c r="DO4312" s="81">
        <v>0</v>
      </c>
      <c r="DP4312" s="81">
        <v>5.6811086296419413E-6</v>
      </c>
      <c r="DQ4312" s="81">
        <v>5.6811086296419413E-6</v>
      </c>
      <c r="DR4312" s="81">
        <v>0</v>
      </c>
      <c r="DS4312" s="81">
        <v>5.6811086296419413E-6</v>
      </c>
      <c r="DT4312" s="81">
        <v>5.6811086296419413E-6</v>
      </c>
      <c r="DU4312" s="81">
        <v>0</v>
      </c>
      <c r="DV4312" s="81">
        <v>5.6811086296419413E-6</v>
      </c>
      <c r="DW4312" s="81">
        <v>5.6811086296419413E-6</v>
      </c>
      <c r="GE4312" s="81" t="s">
        <v>449</v>
      </c>
      <c r="GF4312" s="81" t="s">
        <v>155</v>
      </c>
      <c r="GG4312" s="81" t="s">
        <v>483</v>
      </c>
      <c r="GH4312" s="81" t="s">
        <v>454</v>
      </c>
      <c r="GI4312" s="81">
        <v>2021</v>
      </c>
      <c r="GJ4312" s="81" t="s">
        <v>201</v>
      </c>
      <c r="GK4312" s="81">
        <v>409.22373582044048</v>
      </c>
      <c r="GL4312" s="81">
        <v>459.724335</v>
      </c>
      <c r="GM4312" s="81">
        <v>2021</v>
      </c>
      <c r="GN4312" s="81" t="s">
        <v>173</v>
      </c>
      <c r="GO4312" s="81">
        <v>1.1148832299820636E-2</v>
      </c>
      <c r="GP4312" s="81">
        <v>10</v>
      </c>
      <c r="GQ4312" s="81">
        <v>0</v>
      </c>
      <c r="GR4312" s="81" t="s">
        <v>448</v>
      </c>
      <c r="GS4312" s="81">
        <v>1.1148832299820636E-2</v>
      </c>
      <c r="GT4312" s="81">
        <v>4.5623668037681941</v>
      </c>
      <c r="GU4312" s="81">
        <v>1.1148832299820636E-2</v>
      </c>
      <c r="GV4312" s="81">
        <v>4.5623668037681941</v>
      </c>
      <c r="GW4312" s="81">
        <v>0</v>
      </c>
      <c r="GX4312" s="81">
        <v>0</v>
      </c>
      <c r="GY4312" s="81">
        <v>0</v>
      </c>
      <c r="GZ4312" s="81">
        <v>0</v>
      </c>
    </row>
    <row r="4313" spans="98:208" x14ac:dyDescent="0.25">
      <c r="CT4313" s="81" t="s">
        <v>155</v>
      </c>
      <c r="CU4313" s="81" t="s">
        <v>481</v>
      </c>
      <c r="CV4313" s="81" t="s">
        <v>457</v>
      </c>
      <c r="CW4313" s="81">
        <v>2027</v>
      </c>
      <c r="CX4313" s="81">
        <v>0</v>
      </c>
      <c r="CY4313" s="81">
        <v>0</v>
      </c>
      <c r="CZ4313" s="81">
        <v>0</v>
      </c>
      <c r="DA4313" s="81">
        <v>0</v>
      </c>
      <c r="DB4313" s="81">
        <v>14664.637556443029</v>
      </c>
      <c r="DC4313" s="81">
        <v>233.23007680804091</v>
      </c>
      <c r="DD4313" s="81">
        <v>8896.5159934324784</v>
      </c>
      <c r="DE4313" s="81">
        <v>5534.8914862025076</v>
      </c>
      <c r="DF4313" s="81">
        <v>2.6002430136071344</v>
      </c>
      <c r="DG4313" s="81">
        <v>2.6002430136071344</v>
      </c>
      <c r="DH4313" s="81">
        <v>2.6002430136071344</v>
      </c>
      <c r="DI4313" s="81">
        <v>2.6002430136071344</v>
      </c>
      <c r="DJ4313" s="81">
        <v>2.1848375709164731E-6</v>
      </c>
      <c r="DL4313" s="81">
        <v>0</v>
      </c>
      <c r="DM4313" s="81">
        <v>5.6811086296419413E-6</v>
      </c>
      <c r="DN4313" s="81">
        <v>5.6811086296419413E-6</v>
      </c>
      <c r="DO4313" s="81">
        <v>0</v>
      </c>
      <c r="DP4313" s="81">
        <v>5.6811086296419413E-6</v>
      </c>
      <c r="DQ4313" s="81">
        <v>5.6811086296419413E-6</v>
      </c>
      <c r="DR4313" s="81">
        <v>0</v>
      </c>
      <c r="DS4313" s="81">
        <v>5.6811086296419413E-6</v>
      </c>
      <c r="DT4313" s="81">
        <v>5.6811086296419413E-6</v>
      </c>
      <c r="DU4313" s="81">
        <v>0</v>
      </c>
      <c r="DV4313" s="81">
        <v>5.6811086296419413E-6</v>
      </c>
      <c r="DW4313" s="81">
        <v>5.6811086296419413E-6</v>
      </c>
      <c r="GE4313" s="81" t="s">
        <v>449</v>
      </c>
      <c r="GF4313" s="81" t="s">
        <v>155</v>
      </c>
      <c r="GG4313" s="81" t="s">
        <v>483</v>
      </c>
      <c r="GH4313" s="81" t="s">
        <v>454</v>
      </c>
      <c r="GI4313" s="81">
        <v>2022</v>
      </c>
      <c r="GJ4313" s="81" t="s">
        <v>201</v>
      </c>
      <c r="GK4313" s="81">
        <v>409.22373582044048</v>
      </c>
      <c r="GL4313" s="81">
        <v>459.724335</v>
      </c>
      <c r="GM4313" s="81">
        <v>2022</v>
      </c>
      <c r="GN4313" s="81" t="s">
        <v>173</v>
      </c>
      <c r="GO4313" s="81">
        <v>1.1148832299820636E-2</v>
      </c>
      <c r="GP4313" s="81">
        <v>10</v>
      </c>
      <c r="GQ4313" s="81">
        <v>0</v>
      </c>
      <c r="GR4313" s="81" t="s">
        <v>448</v>
      </c>
      <c r="GS4313" s="81">
        <v>1.1148832299820636E-2</v>
      </c>
      <c r="GT4313" s="81">
        <v>4.5623668037681941</v>
      </c>
      <c r="GU4313" s="81">
        <v>1.1148832299820636E-2</v>
      </c>
      <c r="GV4313" s="81">
        <v>4.5623668037681941</v>
      </c>
      <c r="GW4313" s="81">
        <v>1.1148832299820636E-2</v>
      </c>
      <c r="GX4313" s="81">
        <v>4.5623668037681941</v>
      </c>
      <c r="GY4313" s="81">
        <v>0</v>
      </c>
      <c r="GZ4313" s="81">
        <v>0</v>
      </c>
    </row>
    <row r="4314" spans="98:208" x14ac:dyDescent="0.25">
      <c r="CT4314" s="81" t="s">
        <v>155</v>
      </c>
      <c r="CU4314" s="81" t="s">
        <v>481</v>
      </c>
      <c r="CV4314" s="81" t="s">
        <v>457</v>
      </c>
      <c r="CW4314" s="81">
        <v>2028</v>
      </c>
      <c r="CX4314" s="81">
        <v>0</v>
      </c>
      <c r="CY4314" s="81">
        <v>0</v>
      </c>
      <c r="CZ4314" s="81">
        <v>0</v>
      </c>
      <c r="DA4314" s="81">
        <v>0</v>
      </c>
      <c r="DB4314" s="81">
        <v>15317.990942822649</v>
      </c>
      <c r="DC4314" s="81">
        <v>247.27299216505449</v>
      </c>
      <c r="DD4314" s="81">
        <v>9287.6490955485478</v>
      </c>
      <c r="DE4314" s="81">
        <v>5783.0688551090489</v>
      </c>
      <c r="DF4314" s="81">
        <v>2.7568051219230547</v>
      </c>
      <c r="DG4314" s="81">
        <v>2.7568051219230547</v>
      </c>
      <c r="DH4314" s="81">
        <v>2.7568051219230547</v>
      </c>
      <c r="DI4314" s="81">
        <v>2.7568051219230547</v>
      </c>
      <c r="DJ4314" s="81">
        <v>2.1848375709164731E-6</v>
      </c>
      <c r="DL4314" s="81">
        <v>0</v>
      </c>
      <c r="DM4314" s="81">
        <v>6.0231714060724586E-6</v>
      </c>
      <c r="DN4314" s="81">
        <v>6.0231714060724586E-6</v>
      </c>
      <c r="DO4314" s="81">
        <v>0</v>
      </c>
      <c r="DP4314" s="81">
        <v>6.0231714060724586E-6</v>
      </c>
      <c r="DQ4314" s="81">
        <v>6.0231714060724586E-6</v>
      </c>
      <c r="DR4314" s="81">
        <v>0</v>
      </c>
      <c r="DS4314" s="81">
        <v>6.0231714060724586E-6</v>
      </c>
      <c r="DT4314" s="81">
        <v>6.0231714060724586E-6</v>
      </c>
      <c r="DU4314" s="81">
        <v>0</v>
      </c>
      <c r="DV4314" s="81">
        <v>6.0231714060724586E-6</v>
      </c>
      <c r="DW4314" s="81">
        <v>6.0231714060724586E-6</v>
      </c>
      <c r="GE4314" s="81" t="s">
        <v>449</v>
      </c>
      <c r="GF4314" s="81" t="s">
        <v>155</v>
      </c>
      <c r="GG4314" s="81" t="s">
        <v>483</v>
      </c>
      <c r="GH4314" s="81" t="s">
        <v>454</v>
      </c>
      <c r="GI4314" s="81">
        <v>2023</v>
      </c>
      <c r="GJ4314" s="81" t="s">
        <v>201</v>
      </c>
      <c r="GK4314" s="81">
        <v>428.60232122030828</v>
      </c>
      <c r="GL4314" s="81">
        <v>459.724335</v>
      </c>
      <c r="GM4314" s="81">
        <v>2023</v>
      </c>
      <c r="GN4314" s="81" t="s">
        <v>173</v>
      </c>
      <c r="GO4314" s="81">
        <v>1.1148832299820636E-2</v>
      </c>
      <c r="GP4314" s="81">
        <v>10</v>
      </c>
      <c r="GQ4314" s="81">
        <v>0</v>
      </c>
      <c r="GR4314" s="81" t="s">
        <v>448</v>
      </c>
      <c r="GS4314" s="81">
        <v>1.1148832299820636E-2</v>
      </c>
      <c r="GT4314" s="81">
        <v>4.778415402599073</v>
      </c>
      <c r="GU4314" s="81">
        <v>1.1148832299820636E-2</v>
      </c>
      <c r="GV4314" s="81">
        <v>4.778415402599073</v>
      </c>
      <c r="GW4314" s="81">
        <v>1.1148832299820636E-2</v>
      </c>
      <c r="GX4314" s="81">
        <v>4.778415402599073</v>
      </c>
      <c r="GY4314" s="81">
        <v>1.1148832299820636E-2</v>
      </c>
      <c r="GZ4314" s="81">
        <v>4.778415402599073</v>
      </c>
    </row>
    <row r="4315" spans="98:208" x14ac:dyDescent="0.25">
      <c r="CT4315" s="81" t="s">
        <v>155</v>
      </c>
      <c r="CU4315" s="81" t="s">
        <v>481</v>
      </c>
      <c r="CV4315" s="81" t="s">
        <v>457</v>
      </c>
      <c r="CW4315" s="81">
        <v>2029</v>
      </c>
      <c r="CX4315" s="81">
        <v>0</v>
      </c>
      <c r="CY4315" s="81">
        <v>0</v>
      </c>
      <c r="CZ4315" s="81">
        <v>0</v>
      </c>
      <c r="DA4315" s="81">
        <v>0</v>
      </c>
      <c r="DB4315" s="81">
        <v>15317.990942822649</v>
      </c>
      <c r="DC4315" s="81">
        <v>247.27299216505449</v>
      </c>
      <c r="DD4315" s="81">
        <v>9287.6490955485478</v>
      </c>
      <c r="DE4315" s="81">
        <v>5783.0688551090489</v>
      </c>
      <c r="DF4315" s="81">
        <v>2.7568051219230547</v>
      </c>
      <c r="DG4315" s="81">
        <v>2.7568051219230547</v>
      </c>
      <c r="DH4315" s="81">
        <v>2.7568051219230547</v>
      </c>
      <c r="DI4315" s="81">
        <v>2.7568051219230547</v>
      </c>
      <c r="DJ4315" s="81">
        <v>2.1848375709164731E-6</v>
      </c>
      <c r="DL4315" s="81">
        <v>0</v>
      </c>
      <c r="DM4315" s="81">
        <v>6.0231714060724586E-6</v>
      </c>
      <c r="DN4315" s="81">
        <v>6.0231714060724586E-6</v>
      </c>
      <c r="DO4315" s="81">
        <v>0</v>
      </c>
      <c r="DP4315" s="81">
        <v>6.0231714060724586E-6</v>
      </c>
      <c r="DQ4315" s="81">
        <v>6.0231714060724586E-6</v>
      </c>
      <c r="DR4315" s="81">
        <v>0</v>
      </c>
      <c r="DS4315" s="81">
        <v>6.0231714060724586E-6</v>
      </c>
      <c r="DT4315" s="81">
        <v>6.0231714060724586E-6</v>
      </c>
      <c r="DU4315" s="81">
        <v>0</v>
      </c>
      <c r="DV4315" s="81">
        <v>6.0231714060724586E-6</v>
      </c>
      <c r="DW4315" s="81">
        <v>6.0231714060724586E-6</v>
      </c>
      <c r="GE4315" s="81" t="s">
        <v>449</v>
      </c>
      <c r="GF4315" s="81" t="s">
        <v>155</v>
      </c>
      <c r="GG4315" s="81" t="s">
        <v>483</v>
      </c>
      <c r="GH4315" s="81" t="s">
        <v>454</v>
      </c>
      <c r="GI4315" s="81">
        <v>2024</v>
      </c>
      <c r="GJ4315" s="81" t="s">
        <v>201</v>
      </c>
      <c r="GK4315" s="81">
        <v>428.60232122030828</v>
      </c>
      <c r="GL4315" s="81">
        <v>459.724335</v>
      </c>
      <c r="GM4315" s="81">
        <v>2024</v>
      </c>
      <c r="GN4315" s="81" t="s">
        <v>173</v>
      </c>
      <c r="GO4315" s="81">
        <v>1.1148832299820636E-2</v>
      </c>
      <c r="GP4315" s="81">
        <v>10</v>
      </c>
      <c r="GQ4315" s="81">
        <v>0</v>
      </c>
      <c r="GR4315" s="81" t="s">
        <v>448</v>
      </c>
      <c r="GS4315" s="81">
        <v>1.1148832299820636E-2</v>
      </c>
      <c r="GT4315" s="81">
        <v>4.778415402599073</v>
      </c>
      <c r="GU4315" s="81">
        <v>1.1148832299820636E-2</v>
      </c>
      <c r="GV4315" s="81">
        <v>4.778415402599073</v>
      </c>
      <c r="GW4315" s="81">
        <v>1.1148832299820636E-2</v>
      </c>
      <c r="GX4315" s="81">
        <v>4.778415402599073</v>
      </c>
      <c r="GY4315" s="81">
        <v>1.1148832299820636E-2</v>
      </c>
      <c r="GZ4315" s="81">
        <v>4.778415402599073</v>
      </c>
    </row>
    <row r="4316" spans="98:208" x14ac:dyDescent="0.25">
      <c r="CT4316" s="81" t="s">
        <v>155</v>
      </c>
      <c r="CU4316" s="81" t="s">
        <v>481</v>
      </c>
      <c r="CV4316" s="81" t="s">
        <v>457</v>
      </c>
      <c r="CW4316" s="81">
        <v>2030</v>
      </c>
      <c r="CX4316" s="81">
        <v>0</v>
      </c>
      <c r="CY4316" s="81">
        <v>0</v>
      </c>
      <c r="CZ4316" s="81">
        <v>0</v>
      </c>
      <c r="DA4316" s="81">
        <v>0</v>
      </c>
      <c r="DB4316" s="81">
        <v>15317.990942822649</v>
      </c>
      <c r="DC4316" s="81">
        <v>247.27299216505449</v>
      </c>
      <c r="DD4316" s="81">
        <v>9287.6490955485478</v>
      </c>
      <c r="DE4316" s="81">
        <v>5783.0688551090489</v>
      </c>
      <c r="DF4316" s="81">
        <v>0</v>
      </c>
      <c r="DG4316" s="81">
        <v>2.7568051219230547</v>
      </c>
      <c r="DH4316" s="81">
        <v>2.7568051219230547</v>
      </c>
      <c r="DI4316" s="81">
        <v>2.7568051219230547</v>
      </c>
      <c r="DJ4316" s="81">
        <v>2.1848375709164731E-6</v>
      </c>
      <c r="DL4316" s="81">
        <v>0</v>
      </c>
      <c r="DM4316" s="81">
        <v>0</v>
      </c>
      <c r="DN4316" s="81">
        <v>0</v>
      </c>
      <c r="DO4316" s="81">
        <v>0</v>
      </c>
      <c r="DP4316" s="81">
        <v>6.0231714060724586E-6</v>
      </c>
      <c r="DQ4316" s="81">
        <v>6.0231714060724586E-6</v>
      </c>
      <c r="DR4316" s="81">
        <v>0</v>
      </c>
      <c r="DS4316" s="81">
        <v>6.0231714060724586E-6</v>
      </c>
      <c r="DT4316" s="81">
        <v>6.0231714060724586E-6</v>
      </c>
      <c r="DU4316" s="81">
        <v>0</v>
      </c>
      <c r="DV4316" s="81">
        <v>6.0231714060724586E-6</v>
      </c>
      <c r="DW4316" s="81">
        <v>6.0231714060724586E-6</v>
      </c>
      <c r="GE4316" s="81" t="s">
        <v>449</v>
      </c>
      <c r="GF4316" s="81" t="s">
        <v>155</v>
      </c>
      <c r="GG4316" s="81" t="s">
        <v>483</v>
      </c>
      <c r="GH4316" s="81" t="s">
        <v>454</v>
      </c>
      <c r="GI4316" s="81">
        <v>2025</v>
      </c>
      <c r="GJ4316" s="81" t="s">
        <v>201</v>
      </c>
      <c r="GK4316" s="81">
        <v>428.60232122030828</v>
      </c>
      <c r="GL4316" s="81">
        <v>459.724335</v>
      </c>
      <c r="GM4316" s="81">
        <v>2025</v>
      </c>
      <c r="GN4316" s="81" t="s">
        <v>173</v>
      </c>
      <c r="GO4316" s="81">
        <v>1.1148832299820636E-2</v>
      </c>
      <c r="GP4316" s="81">
        <v>10</v>
      </c>
      <c r="GQ4316" s="81">
        <v>0</v>
      </c>
      <c r="GR4316" s="81" t="s">
        <v>448</v>
      </c>
      <c r="GS4316" s="81">
        <v>1.1148832299820636E-2</v>
      </c>
      <c r="GT4316" s="81">
        <v>4.778415402599073</v>
      </c>
      <c r="GU4316" s="81">
        <v>1.1148832299820636E-2</v>
      </c>
      <c r="GV4316" s="81">
        <v>4.778415402599073</v>
      </c>
      <c r="GW4316" s="81">
        <v>1.1148832299820636E-2</v>
      </c>
      <c r="GX4316" s="81">
        <v>4.778415402599073</v>
      </c>
      <c r="GY4316" s="81">
        <v>1.1148832299820636E-2</v>
      </c>
      <c r="GZ4316" s="81">
        <v>4.778415402599073</v>
      </c>
    </row>
    <row r="4317" spans="98:208" x14ac:dyDescent="0.25">
      <c r="CT4317" s="81" t="s">
        <v>155</v>
      </c>
      <c r="CU4317" s="81" t="s">
        <v>481</v>
      </c>
      <c r="CV4317" s="81" t="s">
        <v>457</v>
      </c>
      <c r="CW4317" s="81">
        <v>2031</v>
      </c>
      <c r="CX4317" s="81">
        <v>0</v>
      </c>
      <c r="CY4317" s="81">
        <v>0</v>
      </c>
      <c r="CZ4317" s="81">
        <v>0</v>
      </c>
      <c r="DA4317" s="81">
        <v>0</v>
      </c>
      <c r="DB4317" s="81">
        <v>15317.990942822649</v>
      </c>
      <c r="DC4317" s="81">
        <v>247.27299216505449</v>
      </c>
      <c r="DD4317" s="81">
        <v>9287.6490955485478</v>
      </c>
      <c r="DE4317" s="81">
        <v>5783.0688551090489</v>
      </c>
      <c r="DF4317" s="81">
        <v>0</v>
      </c>
      <c r="DG4317" s="81">
        <v>0</v>
      </c>
      <c r="DH4317" s="81">
        <v>2.7568051219230547</v>
      </c>
      <c r="DI4317" s="81">
        <v>2.7568051219230547</v>
      </c>
      <c r="DJ4317" s="81">
        <v>2.1848375709164731E-6</v>
      </c>
      <c r="DL4317" s="81">
        <v>0</v>
      </c>
      <c r="DM4317" s="81">
        <v>0</v>
      </c>
      <c r="DN4317" s="81">
        <v>0</v>
      </c>
      <c r="DO4317" s="81">
        <v>0</v>
      </c>
      <c r="DP4317" s="81">
        <v>0</v>
      </c>
      <c r="DQ4317" s="81">
        <v>0</v>
      </c>
      <c r="DR4317" s="81">
        <v>0</v>
      </c>
      <c r="DS4317" s="81">
        <v>6.0231714060724586E-6</v>
      </c>
      <c r="DT4317" s="81">
        <v>6.0231714060724586E-6</v>
      </c>
      <c r="DU4317" s="81">
        <v>0</v>
      </c>
      <c r="DV4317" s="81">
        <v>6.0231714060724586E-6</v>
      </c>
      <c r="DW4317" s="81">
        <v>6.0231714060724586E-6</v>
      </c>
      <c r="GE4317" s="81" t="s">
        <v>449</v>
      </c>
      <c r="GF4317" s="81" t="s">
        <v>155</v>
      </c>
      <c r="GG4317" s="81" t="s">
        <v>483</v>
      </c>
      <c r="GH4317" s="81" t="s">
        <v>454</v>
      </c>
      <c r="GI4317" s="81">
        <v>2026</v>
      </c>
      <c r="GJ4317" s="81" t="s">
        <v>201</v>
      </c>
      <c r="GK4317" s="81">
        <v>428.60232122030828</v>
      </c>
      <c r="GL4317" s="81">
        <v>459.724335</v>
      </c>
      <c r="GM4317" s="81">
        <v>2026</v>
      </c>
      <c r="GN4317" s="81" t="s">
        <v>173</v>
      </c>
      <c r="GO4317" s="81">
        <v>1.1148832299820636E-2</v>
      </c>
      <c r="GP4317" s="81">
        <v>10</v>
      </c>
      <c r="GQ4317" s="81">
        <v>0</v>
      </c>
      <c r="GR4317" s="81" t="s">
        <v>448</v>
      </c>
      <c r="GS4317" s="81">
        <v>1.1148832299820636E-2</v>
      </c>
      <c r="GT4317" s="81">
        <v>4.778415402599073</v>
      </c>
      <c r="GU4317" s="81">
        <v>1.1148832299820636E-2</v>
      </c>
      <c r="GV4317" s="81">
        <v>4.778415402599073</v>
      </c>
      <c r="GW4317" s="81">
        <v>1.1148832299820636E-2</v>
      </c>
      <c r="GX4317" s="81">
        <v>4.778415402599073</v>
      </c>
      <c r="GY4317" s="81">
        <v>1.1148832299820636E-2</v>
      </c>
      <c r="GZ4317" s="81">
        <v>4.778415402599073</v>
      </c>
    </row>
    <row r="4318" spans="98:208" x14ac:dyDescent="0.25">
      <c r="CT4318" s="81" t="s">
        <v>155</v>
      </c>
      <c r="CU4318" s="81" t="s">
        <v>481</v>
      </c>
      <c r="CV4318" s="81" t="s">
        <v>457</v>
      </c>
      <c r="CW4318" s="81">
        <v>2032</v>
      </c>
      <c r="CX4318" s="81">
        <v>0</v>
      </c>
      <c r="CY4318" s="81">
        <v>0</v>
      </c>
      <c r="CZ4318" s="81">
        <v>0</v>
      </c>
      <c r="DA4318" s="81">
        <v>0</v>
      </c>
      <c r="DB4318" s="81">
        <v>15317.990942822649</v>
      </c>
      <c r="DC4318" s="81">
        <v>247.27299216505449</v>
      </c>
      <c r="DD4318" s="81">
        <v>9287.6490955485478</v>
      </c>
      <c r="DE4318" s="81">
        <v>5783.0688551090489</v>
      </c>
      <c r="DF4318" s="81">
        <v>0</v>
      </c>
      <c r="DG4318" s="81">
        <v>0</v>
      </c>
      <c r="DH4318" s="81">
        <v>0</v>
      </c>
      <c r="DI4318" s="81">
        <v>2.7568051219230547</v>
      </c>
      <c r="DJ4318" s="81">
        <v>2.1848375709164731E-6</v>
      </c>
      <c r="DL4318" s="81">
        <v>0</v>
      </c>
      <c r="DM4318" s="81">
        <v>0</v>
      </c>
      <c r="DN4318" s="81">
        <v>0</v>
      </c>
      <c r="DO4318" s="81">
        <v>0</v>
      </c>
      <c r="DP4318" s="81">
        <v>0</v>
      </c>
      <c r="DQ4318" s="81">
        <v>0</v>
      </c>
      <c r="DR4318" s="81">
        <v>0</v>
      </c>
      <c r="DS4318" s="81">
        <v>0</v>
      </c>
      <c r="DT4318" s="81">
        <v>0</v>
      </c>
      <c r="DU4318" s="81">
        <v>0</v>
      </c>
      <c r="DV4318" s="81">
        <v>6.0231714060724586E-6</v>
      </c>
      <c r="DW4318" s="81">
        <v>6.0231714060724586E-6</v>
      </c>
      <c r="GE4318" s="81" t="s">
        <v>449</v>
      </c>
      <c r="GF4318" s="81" t="s">
        <v>155</v>
      </c>
      <c r="GG4318" s="81" t="s">
        <v>483</v>
      </c>
      <c r="GH4318" s="81" t="s">
        <v>454</v>
      </c>
      <c r="GI4318" s="81">
        <v>2027</v>
      </c>
      <c r="GJ4318" s="81" t="s">
        <v>201</v>
      </c>
      <c r="GK4318" s="81">
        <v>428.60232122030828</v>
      </c>
      <c r="GL4318" s="81">
        <v>459.724335</v>
      </c>
      <c r="GM4318" s="81">
        <v>2027</v>
      </c>
      <c r="GN4318" s="81" t="s">
        <v>173</v>
      </c>
      <c r="GO4318" s="81">
        <v>1.1148832299820636E-2</v>
      </c>
      <c r="GP4318" s="81">
        <v>10</v>
      </c>
      <c r="GQ4318" s="81">
        <v>0</v>
      </c>
      <c r="GR4318" s="81" t="s">
        <v>448</v>
      </c>
      <c r="GS4318" s="81">
        <v>1.1148832299820636E-2</v>
      </c>
      <c r="GT4318" s="81">
        <v>4.778415402599073</v>
      </c>
      <c r="GU4318" s="81">
        <v>1.1148832299820636E-2</v>
      </c>
      <c r="GV4318" s="81">
        <v>4.778415402599073</v>
      </c>
      <c r="GW4318" s="81">
        <v>1.1148832299820636E-2</v>
      </c>
      <c r="GX4318" s="81">
        <v>4.778415402599073</v>
      </c>
      <c r="GY4318" s="81">
        <v>1.1148832299820636E-2</v>
      </c>
      <c r="GZ4318" s="81">
        <v>4.778415402599073</v>
      </c>
    </row>
    <row r="4319" spans="98:208" x14ac:dyDescent="0.25">
      <c r="CT4319" s="81" t="s">
        <v>155</v>
      </c>
      <c r="CU4319" s="81" t="s">
        <v>481</v>
      </c>
      <c r="CV4319" s="81" t="s">
        <v>458</v>
      </c>
      <c r="CW4319" s="81">
        <v>2020</v>
      </c>
      <c r="CX4319" s="81">
        <v>0</v>
      </c>
      <c r="CY4319" s="81">
        <v>0</v>
      </c>
      <c r="CZ4319" s="81">
        <v>0</v>
      </c>
      <c r="DA4319" s="81">
        <v>0</v>
      </c>
      <c r="DB4319" s="81">
        <v>8807.9522308803607</v>
      </c>
      <c r="DC4319" s="81">
        <v>222.2294216279461</v>
      </c>
      <c r="DD4319" s="81">
        <v>8585.7228092524128</v>
      </c>
      <c r="DE4319" s="81">
        <v>0</v>
      </c>
      <c r="DF4319" s="81">
        <v>2.4775985538161041</v>
      </c>
      <c r="DG4319" s="81">
        <v>0</v>
      </c>
      <c r="DH4319" s="81">
        <v>0</v>
      </c>
      <c r="DI4319" s="81">
        <v>0</v>
      </c>
      <c r="DJ4319" s="81">
        <v>2.5262157508000461E-6</v>
      </c>
      <c r="DL4319" s="81">
        <v>0</v>
      </c>
      <c r="DM4319" s="81">
        <v>6.2589484908096575E-6</v>
      </c>
      <c r="DN4319" s="81">
        <v>6.2589484908096575E-6</v>
      </c>
      <c r="DO4319" s="81">
        <v>0</v>
      </c>
      <c r="DP4319" s="81">
        <v>0</v>
      </c>
      <c r="DQ4319" s="81">
        <v>0</v>
      </c>
      <c r="DR4319" s="81">
        <v>0</v>
      </c>
      <c r="DS4319" s="81">
        <v>0</v>
      </c>
      <c r="DT4319" s="81">
        <v>0</v>
      </c>
      <c r="DU4319" s="81">
        <v>0</v>
      </c>
      <c r="DV4319" s="81">
        <v>0</v>
      </c>
      <c r="DW4319" s="81">
        <v>0</v>
      </c>
      <c r="GE4319" s="81" t="s">
        <v>449</v>
      </c>
      <c r="GF4319" s="81" t="s">
        <v>155</v>
      </c>
      <c r="GG4319" s="81" t="s">
        <v>483</v>
      </c>
      <c r="GH4319" s="81" t="s">
        <v>454</v>
      </c>
      <c r="GI4319" s="81">
        <v>2028</v>
      </c>
      <c r="GJ4319" s="81" t="s">
        <v>201</v>
      </c>
      <c r="GK4319" s="81">
        <v>453.26096055717272</v>
      </c>
      <c r="GL4319" s="81">
        <v>459.724335</v>
      </c>
      <c r="GM4319" s="81">
        <v>2028</v>
      </c>
      <c r="GN4319" s="81" t="s">
        <v>173</v>
      </c>
      <c r="GO4319" s="81">
        <v>1.1148832299820636E-2</v>
      </c>
      <c r="GP4319" s="81">
        <v>10</v>
      </c>
      <c r="GQ4319" s="81">
        <v>0</v>
      </c>
      <c r="GR4319" s="81" t="s">
        <v>448</v>
      </c>
      <c r="GS4319" s="81">
        <v>1.1148832299820636E-2</v>
      </c>
      <c r="GT4319" s="81">
        <v>5.053330437307535</v>
      </c>
      <c r="GU4319" s="81">
        <v>1.1148832299820636E-2</v>
      </c>
      <c r="GV4319" s="81">
        <v>5.053330437307535</v>
      </c>
      <c r="GW4319" s="81">
        <v>1.1148832299820636E-2</v>
      </c>
      <c r="GX4319" s="81">
        <v>5.053330437307535</v>
      </c>
      <c r="GY4319" s="81">
        <v>1.1148832299820636E-2</v>
      </c>
      <c r="GZ4319" s="81">
        <v>5.053330437307535</v>
      </c>
    </row>
    <row r="4320" spans="98:208" x14ac:dyDescent="0.25">
      <c r="CT4320" s="81" t="s">
        <v>155</v>
      </c>
      <c r="CU4320" s="81" t="s">
        <v>481</v>
      </c>
      <c r="CV4320" s="81" t="s">
        <v>458</v>
      </c>
      <c r="CW4320" s="81">
        <v>2021</v>
      </c>
      <c r="CX4320" s="81">
        <v>0</v>
      </c>
      <c r="CY4320" s="81">
        <v>0</v>
      </c>
      <c r="CZ4320" s="81">
        <v>0</v>
      </c>
      <c r="DA4320" s="81">
        <v>0</v>
      </c>
      <c r="DB4320" s="81">
        <v>8807.9522308803607</v>
      </c>
      <c r="DC4320" s="81">
        <v>222.2294216279461</v>
      </c>
      <c r="DD4320" s="81">
        <v>8585.7228092524128</v>
      </c>
      <c r="DE4320" s="81">
        <v>0</v>
      </c>
      <c r="DF4320" s="81">
        <v>2.4775985538161041</v>
      </c>
      <c r="DG4320" s="81">
        <v>2.4775985538161041</v>
      </c>
      <c r="DH4320" s="81">
        <v>0</v>
      </c>
      <c r="DI4320" s="81">
        <v>0</v>
      </c>
      <c r="DJ4320" s="81">
        <v>2.5262157508000461E-6</v>
      </c>
      <c r="DL4320" s="81">
        <v>0</v>
      </c>
      <c r="DM4320" s="81">
        <v>6.2589484908096575E-6</v>
      </c>
      <c r="DN4320" s="81">
        <v>6.2589484908096575E-6</v>
      </c>
      <c r="DO4320" s="81">
        <v>0</v>
      </c>
      <c r="DP4320" s="81">
        <v>6.2589484908096575E-6</v>
      </c>
      <c r="DQ4320" s="81">
        <v>6.2589484908096575E-6</v>
      </c>
      <c r="DR4320" s="81">
        <v>0</v>
      </c>
      <c r="DS4320" s="81">
        <v>0</v>
      </c>
      <c r="DT4320" s="81">
        <v>0</v>
      </c>
      <c r="DU4320" s="81">
        <v>0</v>
      </c>
      <c r="DV4320" s="81">
        <v>0</v>
      </c>
      <c r="DW4320" s="81">
        <v>0</v>
      </c>
      <c r="GE4320" s="81" t="s">
        <v>449</v>
      </c>
      <c r="GF4320" s="81" t="s">
        <v>155</v>
      </c>
      <c r="GG4320" s="81" t="s">
        <v>483</v>
      </c>
      <c r="GH4320" s="81" t="s">
        <v>454</v>
      </c>
      <c r="GI4320" s="81">
        <v>2029</v>
      </c>
      <c r="GJ4320" s="81" t="s">
        <v>201</v>
      </c>
      <c r="GK4320" s="81">
        <v>453.26096055717272</v>
      </c>
      <c r="GL4320" s="81">
        <v>459.724335</v>
      </c>
      <c r="GM4320" s="81">
        <v>2029</v>
      </c>
      <c r="GN4320" s="81" t="s">
        <v>173</v>
      </c>
      <c r="GO4320" s="81">
        <v>1.1148832299820636E-2</v>
      </c>
      <c r="GP4320" s="81">
        <v>10</v>
      </c>
      <c r="GQ4320" s="81">
        <v>0</v>
      </c>
      <c r="GR4320" s="81" t="s">
        <v>448</v>
      </c>
      <c r="GS4320" s="81">
        <v>1.1148832299820636E-2</v>
      </c>
      <c r="GT4320" s="81">
        <v>5.053330437307535</v>
      </c>
      <c r="GU4320" s="81">
        <v>1.1148832299820636E-2</v>
      </c>
      <c r="GV4320" s="81">
        <v>5.053330437307535</v>
      </c>
      <c r="GW4320" s="81">
        <v>1.1148832299820636E-2</v>
      </c>
      <c r="GX4320" s="81">
        <v>5.053330437307535</v>
      </c>
      <c r="GY4320" s="81">
        <v>1.1148832299820636E-2</v>
      </c>
      <c r="GZ4320" s="81">
        <v>5.053330437307535</v>
      </c>
    </row>
    <row r="4321" spans="98:208" x14ac:dyDescent="0.25">
      <c r="CT4321" s="81" t="s">
        <v>155</v>
      </c>
      <c r="CU4321" s="81" t="s">
        <v>481</v>
      </c>
      <c r="CV4321" s="81" t="s">
        <v>458</v>
      </c>
      <c r="CW4321" s="81">
        <v>2022</v>
      </c>
      <c r="CX4321" s="81">
        <v>0</v>
      </c>
      <c r="CY4321" s="81">
        <v>0</v>
      </c>
      <c r="CZ4321" s="81">
        <v>0</v>
      </c>
      <c r="DA4321" s="81">
        <v>0</v>
      </c>
      <c r="DB4321" s="81">
        <v>8807.9522308803607</v>
      </c>
      <c r="DC4321" s="81">
        <v>222.2294216279461</v>
      </c>
      <c r="DD4321" s="81">
        <v>8585.7228092524128</v>
      </c>
      <c r="DE4321" s="81">
        <v>0</v>
      </c>
      <c r="DF4321" s="81">
        <v>2.4775985538161041</v>
      </c>
      <c r="DG4321" s="81">
        <v>2.4775985538161041</v>
      </c>
      <c r="DH4321" s="81">
        <v>2.4775985538161041</v>
      </c>
      <c r="DI4321" s="81">
        <v>0</v>
      </c>
      <c r="DJ4321" s="81">
        <v>2.5262157508000461E-6</v>
      </c>
      <c r="DL4321" s="81">
        <v>0</v>
      </c>
      <c r="DM4321" s="81">
        <v>6.2589484908096575E-6</v>
      </c>
      <c r="DN4321" s="81">
        <v>6.2589484908096575E-6</v>
      </c>
      <c r="DO4321" s="81">
        <v>0</v>
      </c>
      <c r="DP4321" s="81">
        <v>6.2589484908096575E-6</v>
      </c>
      <c r="DQ4321" s="81">
        <v>6.2589484908096575E-6</v>
      </c>
      <c r="DR4321" s="81">
        <v>0</v>
      </c>
      <c r="DS4321" s="81">
        <v>6.2589484908096575E-6</v>
      </c>
      <c r="DT4321" s="81">
        <v>6.2589484908096575E-6</v>
      </c>
      <c r="DU4321" s="81">
        <v>0</v>
      </c>
      <c r="DV4321" s="81">
        <v>0</v>
      </c>
      <c r="DW4321" s="81">
        <v>0</v>
      </c>
      <c r="GE4321" s="81" t="s">
        <v>449</v>
      </c>
      <c r="GF4321" s="81" t="s">
        <v>155</v>
      </c>
      <c r="GG4321" s="81" t="s">
        <v>483</v>
      </c>
      <c r="GH4321" s="81" t="s">
        <v>454</v>
      </c>
      <c r="GI4321" s="81">
        <v>2030</v>
      </c>
      <c r="GJ4321" s="81" t="s">
        <v>201</v>
      </c>
      <c r="GK4321" s="81">
        <v>453.26096055717272</v>
      </c>
      <c r="GL4321" s="81">
        <v>459.724335</v>
      </c>
      <c r="GM4321" s="81">
        <v>2030</v>
      </c>
      <c r="GN4321" s="81" t="s">
        <v>173</v>
      </c>
      <c r="GO4321" s="81">
        <v>1.1148832299820636E-2</v>
      </c>
      <c r="GP4321" s="81">
        <v>10</v>
      </c>
      <c r="GQ4321" s="81">
        <v>0</v>
      </c>
      <c r="GR4321" s="81" t="s">
        <v>448</v>
      </c>
      <c r="GS4321" s="81">
        <v>0</v>
      </c>
      <c r="GT4321" s="81">
        <v>0</v>
      </c>
      <c r="GU4321" s="81">
        <v>1.1148832299820636E-2</v>
      </c>
      <c r="GV4321" s="81">
        <v>5.053330437307535</v>
      </c>
      <c r="GW4321" s="81">
        <v>1.1148832299820636E-2</v>
      </c>
      <c r="GX4321" s="81">
        <v>5.053330437307535</v>
      </c>
      <c r="GY4321" s="81">
        <v>1.1148832299820636E-2</v>
      </c>
      <c r="GZ4321" s="81">
        <v>5.053330437307535</v>
      </c>
    </row>
    <row r="4322" spans="98:208" x14ac:dyDescent="0.25">
      <c r="CT4322" s="81" t="s">
        <v>155</v>
      </c>
      <c r="CU4322" s="81" t="s">
        <v>481</v>
      </c>
      <c r="CV4322" s="81" t="s">
        <v>458</v>
      </c>
      <c r="CW4322" s="81">
        <v>2023</v>
      </c>
      <c r="CX4322" s="81">
        <v>0</v>
      </c>
      <c r="CY4322" s="81">
        <v>0</v>
      </c>
      <c r="CZ4322" s="81">
        <v>0</v>
      </c>
      <c r="DA4322" s="81">
        <v>0</v>
      </c>
      <c r="DB4322" s="81">
        <v>9129.7460702412845</v>
      </c>
      <c r="DC4322" s="81">
        <v>233.23007680806001</v>
      </c>
      <c r="DD4322" s="81">
        <v>8896.5159934332241</v>
      </c>
      <c r="DE4322" s="81">
        <v>0</v>
      </c>
      <c r="DF4322" s="81">
        <v>2.6002430136073471</v>
      </c>
      <c r="DG4322" s="81">
        <v>2.6002430136073471</v>
      </c>
      <c r="DH4322" s="81">
        <v>2.6002430136073471</v>
      </c>
      <c r="DI4322" s="81">
        <v>2.6002430136073471</v>
      </c>
      <c r="DJ4322" s="81">
        <v>2.5262157508000461E-6</v>
      </c>
      <c r="DL4322" s="81">
        <v>0</v>
      </c>
      <c r="DM4322" s="81">
        <v>6.5687748568826591E-6</v>
      </c>
      <c r="DN4322" s="81">
        <v>6.5687748568826591E-6</v>
      </c>
      <c r="DO4322" s="81">
        <v>0</v>
      </c>
      <c r="DP4322" s="81">
        <v>6.5687748568826591E-6</v>
      </c>
      <c r="DQ4322" s="81">
        <v>6.5687748568826591E-6</v>
      </c>
      <c r="DR4322" s="81">
        <v>0</v>
      </c>
      <c r="DS4322" s="81">
        <v>6.5687748568826591E-6</v>
      </c>
      <c r="DT4322" s="81">
        <v>6.5687748568826591E-6</v>
      </c>
      <c r="DU4322" s="81">
        <v>0</v>
      </c>
      <c r="DV4322" s="81">
        <v>6.5687748568826591E-6</v>
      </c>
      <c r="DW4322" s="81">
        <v>6.5687748568826591E-6</v>
      </c>
      <c r="GE4322" s="81" t="s">
        <v>449</v>
      </c>
      <c r="GF4322" s="81" t="s">
        <v>155</v>
      </c>
      <c r="GG4322" s="81" t="s">
        <v>483</v>
      </c>
      <c r="GH4322" s="81" t="s">
        <v>454</v>
      </c>
      <c r="GI4322" s="81">
        <v>2031</v>
      </c>
      <c r="GJ4322" s="81" t="s">
        <v>201</v>
      </c>
      <c r="GK4322" s="81">
        <v>453.26096055717272</v>
      </c>
      <c r="GL4322" s="81">
        <v>459.724335</v>
      </c>
      <c r="GM4322" s="81">
        <v>2031</v>
      </c>
      <c r="GN4322" s="81" t="s">
        <v>173</v>
      </c>
      <c r="GO4322" s="81">
        <v>1.1148832299820636E-2</v>
      </c>
      <c r="GP4322" s="81">
        <v>10</v>
      </c>
      <c r="GQ4322" s="81">
        <v>0</v>
      </c>
      <c r="GR4322" s="81" t="s">
        <v>448</v>
      </c>
      <c r="GS4322" s="81">
        <v>0</v>
      </c>
      <c r="GT4322" s="81">
        <v>0</v>
      </c>
      <c r="GU4322" s="81">
        <v>0</v>
      </c>
      <c r="GV4322" s="81">
        <v>0</v>
      </c>
      <c r="GW4322" s="81">
        <v>1.1148832299820636E-2</v>
      </c>
      <c r="GX4322" s="81">
        <v>5.053330437307535</v>
      </c>
      <c r="GY4322" s="81">
        <v>1.1148832299820636E-2</v>
      </c>
      <c r="GZ4322" s="81">
        <v>5.053330437307535</v>
      </c>
    </row>
    <row r="4323" spans="98:208" x14ac:dyDescent="0.25">
      <c r="CT4323" s="81" t="s">
        <v>155</v>
      </c>
      <c r="CU4323" s="81" t="s">
        <v>481</v>
      </c>
      <c r="CV4323" s="81" t="s">
        <v>458</v>
      </c>
      <c r="CW4323" s="81">
        <v>2024</v>
      </c>
      <c r="CX4323" s="81">
        <v>0</v>
      </c>
      <c r="CY4323" s="81">
        <v>0</v>
      </c>
      <c r="CZ4323" s="81">
        <v>0</v>
      </c>
      <c r="DA4323" s="81">
        <v>0</v>
      </c>
      <c r="DB4323" s="81">
        <v>9129.7460702412845</v>
      </c>
      <c r="DC4323" s="81">
        <v>233.23007680806001</v>
      </c>
      <c r="DD4323" s="81">
        <v>8896.5159934332241</v>
      </c>
      <c r="DE4323" s="81">
        <v>0</v>
      </c>
      <c r="DF4323" s="81">
        <v>2.6002430136073471</v>
      </c>
      <c r="DG4323" s="81">
        <v>2.6002430136073471</v>
      </c>
      <c r="DH4323" s="81">
        <v>2.6002430136073471</v>
      </c>
      <c r="DI4323" s="81">
        <v>2.6002430136073471</v>
      </c>
      <c r="DJ4323" s="81">
        <v>2.5262157508000461E-6</v>
      </c>
      <c r="DL4323" s="81">
        <v>0</v>
      </c>
      <c r="DM4323" s="81">
        <v>6.5687748568826591E-6</v>
      </c>
      <c r="DN4323" s="81">
        <v>6.5687748568826591E-6</v>
      </c>
      <c r="DO4323" s="81">
        <v>0</v>
      </c>
      <c r="DP4323" s="81">
        <v>6.5687748568826591E-6</v>
      </c>
      <c r="DQ4323" s="81">
        <v>6.5687748568826591E-6</v>
      </c>
      <c r="DR4323" s="81">
        <v>0</v>
      </c>
      <c r="DS4323" s="81">
        <v>6.5687748568826591E-6</v>
      </c>
      <c r="DT4323" s="81">
        <v>6.5687748568826591E-6</v>
      </c>
      <c r="DU4323" s="81">
        <v>0</v>
      </c>
      <c r="DV4323" s="81">
        <v>6.5687748568826591E-6</v>
      </c>
      <c r="DW4323" s="81">
        <v>6.5687748568826591E-6</v>
      </c>
      <c r="GE4323" s="81" t="s">
        <v>449</v>
      </c>
      <c r="GF4323" s="81" t="s">
        <v>155</v>
      </c>
      <c r="GG4323" s="81" t="s">
        <v>483</v>
      </c>
      <c r="GH4323" s="81" t="s">
        <v>454</v>
      </c>
      <c r="GI4323" s="81">
        <v>2032</v>
      </c>
      <c r="GJ4323" s="81" t="s">
        <v>201</v>
      </c>
      <c r="GK4323" s="81">
        <v>453.26096055717272</v>
      </c>
      <c r="GL4323" s="81">
        <v>459.724335</v>
      </c>
      <c r="GM4323" s="81">
        <v>2032</v>
      </c>
      <c r="GN4323" s="81" t="s">
        <v>173</v>
      </c>
      <c r="GO4323" s="81">
        <v>1.1148832299820636E-2</v>
      </c>
      <c r="GP4323" s="81">
        <v>10</v>
      </c>
      <c r="GQ4323" s="81">
        <v>0</v>
      </c>
      <c r="GR4323" s="81" t="s">
        <v>448</v>
      </c>
      <c r="GS4323" s="81">
        <v>0</v>
      </c>
      <c r="GT4323" s="81">
        <v>0</v>
      </c>
      <c r="GU4323" s="81">
        <v>0</v>
      </c>
      <c r="GV4323" s="81">
        <v>0</v>
      </c>
      <c r="GW4323" s="81">
        <v>0</v>
      </c>
      <c r="GX4323" s="81">
        <v>0</v>
      </c>
      <c r="GY4323" s="81">
        <v>1.1148832299820636E-2</v>
      </c>
      <c r="GZ4323" s="81">
        <v>5.053330437307535</v>
      </c>
    </row>
    <row r="4324" spans="98:208" x14ac:dyDescent="0.25">
      <c r="CT4324" s="81" t="s">
        <v>155</v>
      </c>
      <c r="CU4324" s="81" t="s">
        <v>481</v>
      </c>
      <c r="CV4324" s="81" t="s">
        <v>458</v>
      </c>
      <c r="CW4324" s="81">
        <v>2025</v>
      </c>
      <c r="CX4324" s="81">
        <v>0</v>
      </c>
      <c r="CY4324" s="81">
        <v>0</v>
      </c>
      <c r="CZ4324" s="81">
        <v>0</v>
      </c>
      <c r="DA4324" s="81">
        <v>0</v>
      </c>
      <c r="DB4324" s="81">
        <v>9129.7460702412845</v>
      </c>
      <c r="DC4324" s="81">
        <v>233.23007680806001</v>
      </c>
      <c r="DD4324" s="81">
        <v>8896.5159934332241</v>
      </c>
      <c r="DE4324" s="81">
        <v>0</v>
      </c>
      <c r="DF4324" s="81">
        <v>2.6002430136073471</v>
      </c>
      <c r="DG4324" s="81">
        <v>2.6002430136073471</v>
      </c>
      <c r="DH4324" s="81">
        <v>2.6002430136073471</v>
      </c>
      <c r="DI4324" s="81">
        <v>2.6002430136073471</v>
      </c>
      <c r="DJ4324" s="81">
        <v>2.5262157508000461E-6</v>
      </c>
      <c r="DL4324" s="81">
        <v>0</v>
      </c>
      <c r="DM4324" s="81">
        <v>6.5687748568826591E-6</v>
      </c>
      <c r="DN4324" s="81">
        <v>6.5687748568826591E-6</v>
      </c>
      <c r="DO4324" s="81">
        <v>0</v>
      </c>
      <c r="DP4324" s="81">
        <v>6.5687748568826591E-6</v>
      </c>
      <c r="DQ4324" s="81">
        <v>6.5687748568826591E-6</v>
      </c>
      <c r="DR4324" s="81">
        <v>0</v>
      </c>
      <c r="DS4324" s="81">
        <v>6.5687748568826591E-6</v>
      </c>
      <c r="DT4324" s="81">
        <v>6.5687748568826591E-6</v>
      </c>
      <c r="DU4324" s="81">
        <v>0</v>
      </c>
      <c r="DV4324" s="81">
        <v>6.5687748568826591E-6</v>
      </c>
      <c r="DW4324" s="81">
        <v>6.5687748568826591E-6</v>
      </c>
      <c r="GE4324" s="81" t="s">
        <v>449</v>
      </c>
      <c r="GF4324" s="81" t="s">
        <v>155</v>
      </c>
      <c r="GG4324" s="81" t="s">
        <v>483</v>
      </c>
      <c r="GH4324" s="81" t="s">
        <v>455</v>
      </c>
      <c r="GI4324" s="81">
        <v>2021</v>
      </c>
      <c r="GJ4324" s="81" t="s">
        <v>201</v>
      </c>
      <c r="GK4324" s="81">
        <v>409.22373582042371</v>
      </c>
      <c r="GL4324" s="81">
        <v>459.724335</v>
      </c>
      <c r="GM4324" s="81">
        <v>2021</v>
      </c>
      <c r="GN4324" s="81" t="s">
        <v>173</v>
      </c>
      <c r="GO4324" s="81">
        <v>1.1148832299820636E-2</v>
      </c>
      <c r="GP4324" s="81">
        <v>10</v>
      </c>
      <c r="GQ4324" s="81">
        <v>0</v>
      </c>
      <c r="GR4324" s="81" t="s">
        <v>448</v>
      </c>
      <c r="GS4324" s="81">
        <v>1.1148832299820636E-2</v>
      </c>
      <c r="GT4324" s="81">
        <v>4.5623668037680067</v>
      </c>
      <c r="GU4324" s="81">
        <v>1.1148832299820636E-2</v>
      </c>
      <c r="GV4324" s="81">
        <v>4.5623668037680067</v>
      </c>
      <c r="GW4324" s="81">
        <v>0</v>
      </c>
      <c r="GX4324" s="81">
        <v>0</v>
      </c>
      <c r="GY4324" s="81">
        <v>0</v>
      </c>
      <c r="GZ4324" s="81">
        <v>0</v>
      </c>
    </row>
    <row r="4325" spans="98:208" x14ac:dyDescent="0.25">
      <c r="CT4325" s="81" t="s">
        <v>155</v>
      </c>
      <c r="CU4325" s="81" t="s">
        <v>481</v>
      </c>
      <c r="CV4325" s="81" t="s">
        <v>458</v>
      </c>
      <c r="CW4325" s="81">
        <v>2026</v>
      </c>
      <c r="CX4325" s="81">
        <v>0</v>
      </c>
      <c r="CY4325" s="81">
        <v>0</v>
      </c>
      <c r="CZ4325" s="81">
        <v>0</v>
      </c>
      <c r="DA4325" s="81">
        <v>0</v>
      </c>
      <c r="DB4325" s="81">
        <v>9129.7460702412845</v>
      </c>
      <c r="DC4325" s="81">
        <v>233.23007680806001</v>
      </c>
      <c r="DD4325" s="81">
        <v>8896.5159934332241</v>
      </c>
      <c r="DE4325" s="81">
        <v>0</v>
      </c>
      <c r="DF4325" s="81">
        <v>2.6002430136073471</v>
      </c>
      <c r="DG4325" s="81">
        <v>2.6002430136073471</v>
      </c>
      <c r="DH4325" s="81">
        <v>2.6002430136073471</v>
      </c>
      <c r="DI4325" s="81">
        <v>2.6002430136073471</v>
      </c>
      <c r="DJ4325" s="81">
        <v>2.5262157508000461E-6</v>
      </c>
      <c r="DL4325" s="81">
        <v>0</v>
      </c>
      <c r="DM4325" s="81">
        <v>6.5687748568826591E-6</v>
      </c>
      <c r="DN4325" s="81">
        <v>6.5687748568826591E-6</v>
      </c>
      <c r="DO4325" s="81">
        <v>0</v>
      </c>
      <c r="DP4325" s="81">
        <v>6.5687748568826591E-6</v>
      </c>
      <c r="DQ4325" s="81">
        <v>6.5687748568826591E-6</v>
      </c>
      <c r="DR4325" s="81">
        <v>0</v>
      </c>
      <c r="DS4325" s="81">
        <v>6.5687748568826591E-6</v>
      </c>
      <c r="DT4325" s="81">
        <v>6.5687748568826591E-6</v>
      </c>
      <c r="DU4325" s="81">
        <v>0</v>
      </c>
      <c r="DV4325" s="81">
        <v>6.5687748568826591E-6</v>
      </c>
      <c r="DW4325" s="81">
        <v>6.5687748568826591E-6</v>
      </c>
      <c r="GE4325" s="81" t="s">
        <v>449</v>
      </c>
      <c r="GF4325" s="81" t="s">
        <v>155</v>
      </c>
      <c r="GG4325" s="81" t="s">
        <v>483</v>
      </c>
      <c r="GH4325" s="81" t="s">
        <v>455</v>
      </c>
      <c r="GI4325" s="81">
        <v>2022</v>
      </c>
      <c r="GJ4325" s="81" t="s">
        <v>201</v>
      </c>
      <c r="GK4325" s="81">
        <v>409.22373582042371</v>
      </c>
      <c r="GL4325" s="81">
        <v>459.724335</v>
      </c>
      <c r="GM4325" s="81">
        <v>2022</v>
      </c>
      <c r="GN4325" s="81" t="s">
        <v>173</v>
      </c>
      <c r="GO4325" s="81">
        <v>1.1148832299820636E-2</v>
      </c>
      <c r="GP4325" s="81">
        <v>10</v>
      </c>
      <c r="GQ4325" s="81">
        <v>0</v>
      </c>
      <c r="GR4325" s="81" t="s">
        <v>448</v>
      </c>
      <c r="GS4325" s="81">
        <v>1.1148832299820636E-2</v>
      </c>
      <c r="GT4325" s="81">
        <v>4.5623668037680067</v>
      </c>
      <c r="GU4325" s="81">
        <v>1.1148832299820636E-2</v>
      </c>
      <c r="GV4325" s="81">
        <v>4.5623668037680067</v>
      </c>
      <c r="GW4325" s="81">
        <v>1.1148832299820636E-2</v>
      </c>
      <c r="GX4325" s="81">
        <v>4.5623668037680067</v>
      </c>
      <c r="GY4325" s="81">
        <v>0</v>
      </c>
      <c r="GZ4325" s="81">
        <v>0</v>
      </c>
    </row>
    <row r="4326" spans="98:208" x14ac:dyDescent="0.25">
      <c r="CT4326" s="81" t="s">
        <v>155</v>
      </c>
      <c r="CU4326" s="81" t="s">
        <v>481</v>
      </c>
      <c r="CV4326" s="81" t="s">
        <v>458</v>
      </c>
      <c r="CW4326" s="81">
        <v>2027</v>
      </c>
      <c r="CX4326" s="81">
        <v>0</v>
      </c>
      <c r="CY4326" s="81">
        <v>0</v>
      </c>
      <c r="CZ4326" s="81">
        <v>0</v>
      </c>
      <c r="DA4326" s="81">
        <v>0</v>
      </c>
      <c r="DB4326" s="81">
        <v>9129.7460702412845</v>
      </c>
      <c r="DC4326" s="81">
        <v>233.23007680806001</v>
      </c>
      <c r="DD4326" s="81">
        <v>8896.5159934332241</v>
      </c>
      <c r="DE4326" s="81">
        <v>0</v>
      </c>
      <c r="DF4326" s="81">
        <v>2.6002430136073471</v>
      </c>
      <c r="DG4326" s="81">
        <v>2.6002430136073471</v>
      </c>
      <c r="DH4326" s="81">
        <v>2.6002430136073471</v>
      </c>
      <c r="DI4326" s="81">
        <v>2.6002430136073471</v>
      </c>
      <c r="DJ4326" s="81">
        <v>2.5262157508000461E-6</v>
      </c>
      <c r="DL4326" s="81">
        <v>0</v>
      </c>
      <c r="DM4326" s="81">
        <v>6.5687748568826591E-6</v>
      </c>
      <c r="DN4326" s="81">
        <v>6.5687748568826591E-6</v>
      </c>
      <c r="DO4326" s="81">
        <v>0</v>
      </c>
      <c r="DP4326" s="81">
        <v>6.5687748568826591E-6</v>
      </c>
      <c r="DQ4326" s="81">
        <v>6.5687748568826591E-6</v>
      </c>
      <c r="DR4326" s="81">
        <v>0</v>
      </c>
      <c r="DS4326" s="81">
        <v>6.5687748568826591E-6</v>
      </c>
      <c r="DT4326" s="81">
        <v>6.5687748568826591E-6</v>
      </c>
      <c r="DU4326" s="81">
        <v>0</v>
      </c>
      <c r="DV4326" s="81">
        <v>6.5687748568826591E-6</v>
      </c>
      <c r="DW4326" s="81">
        <v>6.5687748568826591E-6</v>
      </c>
      <c r="GE4326" s="81" t="s">
        <v>449</v>
      </c>
      <c r="GF4326" s="81" t="s">
        <v>155</v>
      </c>
      <c r="GG4326" s="81" t="s">
        <v>483</v>
      </c>
      <c r="GH4326" s="81" t="s">
        <v>455</v>
      </c>
      <c r="GI4326" s="81">
        <v>2023</v>
      </c>
      <c r="GJ4326" s="81" t="s">
        <v>201</v>
      </c>
      <c r="GK4326" s="81">
        <v>428.60232122030249</v>
      </c>
      <c r="GL4326" s="81">
        <v>459.724335</v>
      </c>
      <c r="GM4326" s="81">
        <v>2023</v>
      </c>
      <c r="GN4326" s="81" t="s">
        <v>173</v>
      </c>
      <c r="GO4326" s="81">
        <v>1.1148832299820636E-2</v>
      </c>
      <c r="GP4326" s="81">
        <v>10</v>
      </c>
      <c r="GQ4326" s="81">
        <v>0</v>
      </c>
      <c r="GR4326" s="81" t="s">
        <v>448</v>
      </c>
      <c r="GS4326" s="81">
        <v>1.1148832299820636E-2</v>
      </c>
      <c r="GT4326" s="81">
        <v>4.7784154025990082</v>
      </c>
      <c r="GU4326" s="81">
        <v>1.1148832299820636E-2</v>
      </c>
      <c r="GV4326" s="81">
        <v>4.7784154025990082</v>
      </c>
      <c r="GW4326" s="81">
        <v>1.1148832299820636E-2</v>
      </c>
      <c r="GX4326" s="81">
        <v>4.7784154025990082</v>
      </c>
      <c r="GY4326" s="81">
        <v>1.1148832299820636E-2</v>
      </c>
      <c r="GZ4326" s="81">
        <v>4.7784154025990082</v>
      </c>
    </row>
    <row r="4327" spans="98:208" x14ac:dyDescent="0.25">
      <c r="CT4327" s="81" t="s">
        <v>155</v>
      </c>
      <c r="CU4327" s="81" t="s">
        <v>481</v>
      </c>
      <c r="CV4327" s="81" t="s">
        <v>458</v>
      </c>
      <c r="CW4327" s="81">
        <v>2028</v>
      </c>
      <c r="CX4327" s="81">
        <v>0</v>
      </c>
      <c r="CY4327" s="81">
        <v>0</v>
      </c>
      <c r="CZ4327" s="81">
        <v>0</v>
      </c>
      <c r="DA4327" s="81">
        <v>0</v>
      </c>
      <c r="DB4327" s="81">
        <v>9534.9220877144016</v>
      </c>
      <c r="DC4327" s="81">
        <v>247.27299216507561</v>
      </c>
      <c r="DD4327" s="81">
        <v>9287.6490955493264</v>
      </c>
      <c r="DE4327" s="81">
        <v>0</v>
      </c>
      <c r="DF4327" s="81">
        <v>2.7568051219232901</v>
      </c>
      <c r="DG4327" s="81">
        <v>2.7568051219232901</v>
      </c>
      <c r="DH4327" s="81">
        <v>2.7568051219232901</v>
      </c>
      <c r="DI4327" s="81">
        <v>2.7568051219232901</v>
      </c>
      <c r="DJ4327" s="81">
        <v>2.5262157508000461E-6</v>
      </c>
      <c r="DL4327" s="81">
        <v>0</v>
      </c>
      <c r="DM4327" s="81">
        <v>6.964284520888857E-6</v>
      </c>
      <c r="DN4327" s="81">
        <v>6.964284520888857E-6</v>
      </c>
      <c r="DO4327" s="81">
        <v>0</v>
      </c>
      <c r="DP4327" s="81">
        <v>6.964284520888857E-6</v>
      </c>
      <c r="DQ4327" s="81">
        <v>6.964284520888857E-6</v>
      </c>
      <c r="DR4327" s="81">
        <v>0</v>
      </c>
      <c r="DS4327" s="81">
        <v>6.964284520888857E-6</v>
      </c>
      <c r="DT4327" s="81">
        <v>6.964284520888857E-6</v>
      </c>
      <c r="DU4327" s="81">
        <v>0</v>
      </c>
      <c r="DV4327" s="81">
        <v>6.964284520888857E-6</v>
      </c>
      <c r="DW4327" s="81">
        <v>6.964284520888857E-6</v>
      </c>
      <c r="GE4327" s="81" t="s">
        <v>449</v>
      </c>
      <c r="GF4327" s="81" t="s">
        <v>155</v>
      </c>
      <c r="GG4327" s="81" t="s">
        <v>483</v>
      </c>
      <c r="GH4327" s="81" t="s">
        <v>455</v>
      </c>
      <c r="GI4327" s="81">
        <v>2024</v>
      </c>
      <c r="GJ4327" s="81" t="s">
        <v>201</v>
      </c>
      <c r="GK4327" s="81">
        <v>428.60232122030249</v>
      </c>
      <c r="GL4327" s="81">
        <v>459.724335</v>
      </c>
      <c r="GM4327" s="81">
        <v>2024</v>
      </c>
      <c r="GN4327" s="81" t="s">
        <v>173</v>
      </c>
      <c r="GO4327" s="81">
        <v>1.1148832299820636E-2</v>
      </c>
      <c r="GP4327" s="81">
        <v>10</v>
      </c>
      <c r="GQ4327" s="81">
        <v>0</v>
      </c>
      <c r="GR4327" s="81" t="s">
        <v>448</v>
      </c>
      <c r="GS4327" s="81">
        <v>1.1148832299820636E-2</v>
      </c>
      <c r="GT4327" s="81">
        <v>4.7784154025990082</v>
      </c>
      <c r="GU4327" s="81">
        <v>1.1148832299820636E-2</v>
      </c>
      <c r="GV4327" s="81">
        <v>4.7784154025990082</v>
      </c>
      <c r="GW4327" s="81">
        <v>1.1148832299820636E-2</v>
      </c>
      <c r="GX4327" s="81">
        <v>4.7784154025990082</v>
      </c>
      <c r="GY4327" s="81">
        <v>1.1148832299820636E-2</v>
      </c>
      <c r="GZ4327" s="81">
        <v>4.7784154025990082</v>
      </c>
    </row>
    <row r="4328" spans="98:208" x14ac:dyDescent="0.25">
      <c r="CT4328" s="81" t="s">
        <v>155</v>
      </c>
      <c r="CU4328" s="81" t="s">
        <v>481</v>
      </c>
      <c r="CV4328" s="81" t="s">
        <v>458</v>
      </c>
      <c r="CW4328" s="81">
        <v>2029</v>
      </c>
      <c r="CX4328" s="81">
        <v>0</v>
      </c>
      <c r="CY4328" s="81">
        <v>0</v>
      </c>
      <c r="CZ4328" s="81">
        <v>0</v>
      </c>
      <c r="DA4328" s="81">
        <v>0</v>
      </c>
      <c r="DB4328" s="81">
        <v>9534.9220877144016</v>
      </c>
      <c r="DC4328" s="81">
        <v>247.27299216507561</v>
      </c>
      <c r="DD4328" s="81">
        <v>9287.6490955493264</v>
      </c>
      <c r="DE4328" s="81">
        <v>0</v>
      </c>
      <c r="DF4328" s="81">
        <v>2.7568051219232901</v>
      </c>
      <c r="DG4328" s="81">
        <v>2.7568051219232901</v>
      </c>
      <c r="DH4328" s="81">
        <v>2.7568051219232901</v>
      </c>
      <c r="DI4328" s="81">
        <v>2.7568051219232901</v>
      </c>
      <c r="DJ4328" s="81">
        <v>2.5262157508000461E-6</v>
      </c>
      <c r="DL4328" s="81">
        <v>0</v>
      </c>
      <c r="DM4328" s="81">
        <v>6.964284520888857E-6</v>
      </c>
      <c r="DN4328" s="81">
        <v>6.964284520888857E-6</v>
      </c>
      <c r="DO4328" s="81">
        <v>0</v>
      </c>
      <c r="DP4328" s="81">
        <v>6.964284520888857E-6</v>
      </c>
      <c r="DQ4328" s="81">
        <v>6.964284520888857E-6</v>
      </c>
      <c r="DR4328" s="81">
        <v>0</v>
      </c>
      <c r="DS4328" s="81">
        <v>6.964284520888857E-6</v>
      </c>
      <c r="DT4328" s="81">
        <v>6.964284520888857E-6</v>
      </c>
      <c r="DU4328" s="81">
        <v>0</v>
      </c>
      <c r="DV4328" s="81">
        <v>6.964284520888857E-6</v>
      </c>
      <c r="DW4328" s="81">
        <v>6.964284520888857E-6</v>
      </c>
      <c r="GE4328" s="81" t="s">
        <v>449</v>
      </c>
      <c r="GF4328" s="81" t="s">
        <v>155</v>
      </c>
      <c r="GG4328" s="81" t="s">
        <v>483</v>
      </c>
      <c r="GH4328" s="81" t="s">
        <v>455</v>
      </c>
      <c r="GI4328" s="81">
        <v>2025</v>
      </c>
      <c r="GJ4328" s="81" t="s">
        <v>201</v>
      </c>
      <c r="GK4328" s="81">
        <v>428.60232122030249</v>
      </c>
      <c r="GL4328" s="81">
        <v>459.724335</v>
      </c>
      <c r="GM4328" s="81">
        <v>2025</v>
      </c>
      <c r="GN4328" s="81" t="s">
        <v>173</v>
      </c>
      <c r="GO4328" s="81">
        <v>1.1148832299820636E-2</v>
      </c>
      <c r="GP4328" s="81">
        <v>10</v>
      </c>
      <c r="GQ4328" s="81">
        <v>0</v>
      </c>
      <c r="GR4328" s="81" t="s">
        <v>448</v>
      </c>
      <c r="GS4328" s="81">
        <v>1.1148832299820636E-2</v>
      </c>
      <c r="GT4328" s="81">
        <v>4.7784154025990082</v>
      </c>
      <c r="GU4328" s="81">
        <v>1.1148832299820636E-2</v>
      </c>
      <c r="GV4328" s="81">
        <v>4.7784154025990082</v>
      </c>
      <c r="GW4328" s="81">
        <v>1.1148832299820636E-2</v>
      </c>
      <c r="GX4328" s="81">
        <v>4.7784154025990082</v>
      </c>
      <c r="GY4328" s="81">
        <v>1.1148832299820636E-2</v>
      </c>
      <c r="GZ4328" s="81">
        <v>4.7784154025990082</v>
      </c>
    </row>
    <row r="4329" spans="98:208" x14ac:dyDescent="0.25">
      <c r="CT4329" s="81" t="s">
        <v>155</v>
      </c>
      <c r="CU4329" s="81" t="s">
        <v>481</v>
      </c>
      <c r="CV4329" s="81" t="s">
        <v>458</v>
      </c>
      <c r="CW4329" s="81">
        <v>2030</v>
      </c>
      <c r="CX4329" s="81">
        <v>0</v>
      </c>
      <c r="CY4329" s="81">
        <v>0</v>
      </c>
      <c r="CZ4329" s="81">
        <v>0</v>
      </c>
      <c r="DA4329" s="81">
        <v>0</v>
      </c>
      <c r="DB4329" s="81">
        <v>9534.9220877144016</v>
      </c>
      <c r="DC4329" s="81">
        <v>247.27299216507561</v>
      </c>
      <c r="DD4329" s="81">
        <v>9287.6490955493264</v>
      </c>
      <c r="DE4329" s="81">
        <v>0</v>
      </c>
      <c r="DF4329" s="81">
        <v>0</v>
      </c>
      <c r="DG4329" s="81">
        <v>2.7568051219232901</v>
      </c>
      <c r="DH4329" s="81">
        <v>2.7568051219232901</v>
      </c>
      <c r="DI4329" s="81">
        <v>2.7568051219232901</v>
      </c>
      <c r="DJ4329" s="81">
        <v>2.5262157508000461E-6</v>
      </c>
      <c r="DL4329" s="81">
        <v>0</v>
      </c>
      <c r="DM4329" s="81">
        <v>0</v>
      </c>
      <c r="DN4329" s="81">
        <v>0</v>
      </c>
      <c r="DO4329" s="81">
        <v>0</v>
      </c>
      <c r="DP4329" s="81">
        <v>6.964284520888857E-6</v>
      </c>
      <c r="DQ4329" s="81">
        <v>6.964284520888857E-6</v>
      </c>
      <c r="DR4329" s="81">
        <v>0</v>
      </c>
      <c r="DS4329" s="81">
        <v>6.964284520888857E-6</v>
      </c>
      <c r="DT4329" s="81">
        <v>6.964284520888857E-6</v>
      </c>
      <c r="DU4329" s="81">
        <v>0</v>
      </c>
      <c r="DV4329" s="81">
        <v>6.964284520888857E-6</v>
      </c>
      <c r="DW4329" s="81">
        <v>6.964284520888857E-6</v>
      </c>
      <c r="GE4329" s="81" t="s">
        <v>449</v>
      </c>
      <c r="GF4329" s="81" t="s">
        <v>155</v>
      </c>
      <c r="GG4329" s="81" t="s">
        <v>483</v>
      </c>
      <c r="GH4329" s="81" t="s">
        <v>455</v>
      </c>
      <c r="GI4329" s="81">
        <v>2026</v>
      </c>
      <c r="GJ4329" s="81" t="s">
        <v>201</v>
      </c>
      <c r="GK4329" s="81">
        <v>428.60232122030249</v>
      </c>
      <c r="GL4329" s="81">
        <v>459.724335</v>
      </c>
      <c r="GM4329" s="81">
        <v>2026</v>
      </c>
      <c r="GN4329" s="81" t="s">
        <v>173</v>
      </c>
      <c r="GO4329" s="81">
        <v>1.1148832299820636E-2</v>
      </c>
      <c r="GP4329" s="81">
        <v>10</v>
      </c>
      <c r="GQ4329" s="81">
        <v>0</v>
      </c>
      <c r="GR4329" s="81" t="s">
        <v>448</v>
      </c>
      <c r="GS4329" s="81">
        <v>1.1148832299820636E-2</v>
      </c>
      <c r="GT4329" s="81">
        <v>4.7784154025990082</v>
      </c>
      <c r="GU4329" s="81">
        <v>1.1148832299820636E-2</v>
      </c>
      <c r="GV4329" s="81">
        <v>4.7784154025990082</v>
      </c>
      <c r="GW4329" s="81">
        <v>1.1148832299820636E-2</v>
      </c>
      <c r="GX4329" s="81">
        <v>4.7784154025990082</v>
      </c>
      <c r="GY4329" s="81">
        <v>1.1148832299820636E-2</v>
      </c>
      <c r="GZ4329" s="81">
        <v>4.7784154025990082</v>
      </c>
    </row>
    <row r="4330" spans="98:208" x14ac:dyDescent="0.25">
      <c r="CT4330" s="81" t="s">
        <v>155</v>
      </c>
      <c r="CU4330" s="81" t="s">
        <v>481</v>
      </c>
      <c r="CV4330" s="81" t="s">
        <v>458</v>
      </c>
      <c r="CW4330" s="81">
        <v>2031</v>
      </c>
      <c r="CX4330" s="81">
        <v>0</v>
      </c>
      <c r="CY4330" s="81">
        <v>0</v>
      </c>
      <c r="CZ4330" s="81">
        <v>0</v>
      </c>
      <c r="DA4330" s="81">
        <v>0</v>
      </c>
      <c r="DB4330" s="81">
        <v>9534.9220877144016</v>
      </c>
      <c r="DC4330" s="81">
        <v>247.27299216507561</v>
      </c>
      <c r="DD4330" s="81">
        <v>9287.6490955493264</v>
      </c>
      <c r="DE4330" s="81">
        <v>0</v>
      </c>
      <c r="DF4330" s="81">
        <v>0</v>
      </c>
      <c r="DG4330" s="81">
        <v>0</v>
      </c>
      <c r="DH4330" s="81">
        <v>2.7568051219232901</v>
      </c>
      <c r="DI4330" s="81">
        <v>2.7568051219232901</v>
      </c>
      <c r="DJ4330" s="81">
        <v>2.5262157508000461E-6</v>
      </c>
      <c r="DL4330" s="81">
        <v>0</v>
      </c>
      <c r="DM4330" s="81">
        <v>0</v>
      </c>
      <c r="DN4330" s="81">
        <v>0</v>
      </c>
      <c r="DO4330" s="81">
        <v>0</v>
      </c>
      <c r="DP4330" s="81">
        <v>0</v>
      </c>
      <c r="DQ4330" s="81">
        <v>0</v>
      </c>
      <c r="DR4330" s="81">
        <v>0</v>
      </c>
      <c r="DS4330" s="81">
        <v>6.964284520888857E-6</v>
      </c>
      <c r="DT4330" s="81">
        <v>6.964284520888857E-6</v>
      </c>
      <c r="DU4330" s="81">
        <v>0</v>
      </c>
      <c r="DV4330" s="81">
        <v>6.964284520888857E-6</v>
      </c>
      <c r="DW4330" s="81">
        <v>6.964284520888857E-6</v>
      </c>
      <c r="GE4330" s="81" t="s">
        <v>449</v>
      </c>
      <c r="GF4330" s="81" t="s">
        <v>155</v>
      </c>
      <c r="GG4330" s="81" t="s">
        <v>483</v>
      </c>
      <c r="GH4330" s="81" t="s">
        <v>455</v>
      </c>
      <c r="GI4330" s="81">
        <v>2027</v>
      </c>
      <c r="GJ4330" s="81" t="s">
        <v>201</v>
      </c>
      <c r="GK4330" s="81">
        <v>428.60232122030249</v>
      </c>
      <c r="GL4330" s="81">
        <v>459.724335</v>
      </c>
      <c r="GM4330" s="81">
        <v>2027</v>
      </c>
      <c r="GN4330" s="81" t="s">
        <v>173</v>
      </c>
      <c r="GO4330" s="81">
        <v>1.1148832299820636E-2</v>
      </c>
      <c r="GP4330" s="81">
        <v>10</v>
      </c>
      <c r="GQ4330" s="81">
        <v>0</v>
      </c>
      <c r="GR4330" s="81" t="s">
        <v>448</v>
      </c>
      <c r="GS4330" s="81">
        <v>1.1148832299820636E-2</v>
      </c>
      <c r="GT4330" s="81">
        <v>4.7784154025990082</v>
      </c>
      <c r="GU4330" s="81">
        <v>1.1148832299820636E-2</v>
      </c>
      <c r="GV4330" s="81">
        <v>4.7784154025990082</v>
      </c>
      <c r="GW4330" s="81">
        <v>1.1148832299820636E-2</v>
      </c>
      <c r="GX4330" s="81">
        <v>4.7784154025990082</v>
      </c>
      <c r="GY4330" s="81">
        <v>1.1148832299820636E-2</v>
      </c>
      <c r="GZ4330" s="81">
        <v>4.7784154025990082</v>
      </c>
    </row>
    <row r="4331" spans="98:208" x14ac:dyDescent="0.25">
      <c r="CT4331" s="81" t="s">
        <v>155</v>
      </c>
      <c r="CU4331" s="81" t="s">
        <v>481</v>
      </c>
      <c r="CV4331" s="81" t="s">
        <v>458</v>
      </c>
      <c r="CW4331" s="81">
        <v>2032</v>
      </c>
      <c r="CX4331" s="81">
        <v>0</v>
      </c>
      <c r="CY4331" s="81">
        <v>0</v>
      </c>
      <c r="CZ4331" s="81">
        <v>0</v>
      </c>
      <c r="DA4331" s="81">
        <v>0</v>
      </c>
      <c r="DB4331" s="81">
        <v>9534.9220877144016</v>
      </c>
      <c r="DC4331" s="81">
        <v>247.27299216507561</v>
      </c>
      <c r="DD4331" s="81">
        <v>9287.6490955493264</v>
      </c>
      <c r="DE4331" s="81">
        <v>0</v>
      </c>
      <c r="DF4331" s="81">
        <v>0</v>
      </c>
      <c r="DG4331" s="81">
        <v>0</v>
      </c>
      <c r="DH4331" s="81">
        <v>0</v>
      </c>
      <c r="DI4331" s="81">
        <v>2.7568051219232901</v>
      </c>
      <c r="DJ4331" s="81">
        <v>2.5262157508000461E-6</v>
      </c>
      <c r="DL4331" s="81">
        <v>0</v>
      </c>
      <c r="DM4331" s="81">
        <v>0</v>
      </c>
      <c r="DN4331" s="81">
        <v>0</v>
      </c>
      <c r="DO4331" s="81">
        <v>0</v>
      </c>
      <c r="DP4331" s="81">
        <v>0</v>
      </c>
      <c r="DQ4331" s="81">
        <v>0</v>
      </c>
      <c r="DR4331" s="81">
        <v>0</v>
      </c>
      <c r="DS4331" s="81">
        <v>0</v>
      </c>
      <c r="DT4331" s="81">
        <v>0</v>
      </c>
      <c r="DU4331" s="81">
        <v>0</v>
      </c>
      <c r="DV4331" s="81">
        <v>6.964284520888857E-6</v>
      </c>
      <c r="DW4331" s="81">
        <v>6.964284520888857E-6</v>
      </c>
      <c r="GE4331" s="81" t="s">
        <v>449</v>
      </c>
      <c r="GF4331" s="81" t="s">
        <v>155</v>
      </c>
      <c r="GG4331" s="81" t="s">
        <v>483</v>
      </c>
      <c r="GH4331" s="81" t="s">
        <v>455</v>
      </c>
      <c r="GI4331" s="81">
        <v>2028</v>
      </c>
      <c r="GJ4331" s="81" t="s">
        <v>201</v>
      </c>
      <c r="GK4331" s="81">
        <v>453.2609605571547</v>
      </c>
      <c r="GL4331" s="81">
        <v>459.724335</v>
      </c>
      <c r="GM4331" s="81">
        <v>2028</v>
      </c>
      <c r="GN4331" s="81" t="s">
        <v>173</v>
      </c>
      <c r="GO4331" s="81">
        <v>1.1148832299820636E-2</v>
      </c>
      <c r="GP4331" s="81">
        <v>10</v>
      </c>
      <c r="GQ4331" s="81">
        <v>0</v>
      </c>
      <c r="GR4331" s="81" t="s">
        <v>448</v>
      </c>
      <c r="GS4331" s="81">
        <v>1.1148832299820636E-2</v>
      </c>
      <c r="GT4331" s="81">
        <v>5.0533304373073333</v>
      </c>
      <c r="GU4331" s="81">
        <v>1.1148832299820636E-2</v>
      </c>
      <c r="GV4331" s="81">
        <v>5.0533304373073333</v>
      </c>
      <c r="GW4331" s="81">
        <v>1.1148832299820636E-2</v>
      </c>
      <c r="GX4331" s="81">
        <v>5.0533304373073333</v>
      </c>
      <c r="GY4331" s="81">
        <v>1.1148832299820636E-2</v>
      </c>
      <c r="GZ4331" s="81">
        <v>5.0533304373073333</v>
      </c>
    </row>
    <row r="4332" spans="98:208" x14ac:dyDescent="0.25">
      <c r="CT4332" s="81" t="s">
        <v>155</v>
      </c>
      <c r="CU4332" s="81" t="s">
        <v>481</v>
      </c>
      <c r="CV4332" s="81" t="s">
        <v>459</v>
      </c>
      <c r="CW4332" s="81">
        <v>2020</v>
      </c>
      <c r="CX4332" s="81">
        <v>0</v>
      </c>
      <c r="CY4332" s="81">
        <v>0</v>
      </c>
      <c r="CZ4332" s="81">
        <v>0</v>
      </c>
      <c r="DA4332" s="81">
        <v>0</v>
      </c>
      <c r="DB4332" s="81">
        <v>5.2405583313016191</v>
      </c>
      <c r="DC4332" s="81">
        <v>0.69641821681222271</v>
      </c>
      <c r="DD4332" s="81">
        <v>2.94196415228109</v>
      </c>
      <c r="DE4332" s="81">
        <v>1.6021759622083069</v>
      </c>
      <c r="DF4332" s="81">
        <v>7.7642499097795997E-3</v>
      </c>
      <c r="DG4332" s="81">
        <v>0</v>
      </c>
      <c r="DH4332" s="81">
        <v>0</v>
      </c>
      <c r="DI4332" s="81">
        <v>0</v>
      </c>
      <c r="DJ4332" s="81">
        <v>2.6462684667787229E-5</v>
      </c>
      <c r="DL4332" s="81">
        <v>0</v>
      </c>
      <c r="DM4332" s="81">
        <v>2.0546289704439299E-7</v>
      </c>
      <c r="DN4332" s="81">
        <v>2.0546289704439299E-7</v>
      </c>
      <c r="DO4332" s="81">
        <v>0</v>
      </c>
      <c r="DP4332" s="81">
        <v>0</v>
      </c>
      <c r="DQ4332" s="81">
        <v>0</v>
      </c>
      <c r="DR4332" s="81">
        <v>0</v>
      </c>
      <c r="DS4332" s="81">
        <v>0</v>
      </c>
      <c r="DT4332" s="81">
        <v>0</v>
      </c>
      <c r="DU4332" s="81">
        <v>0</v>
      </c>
      <c r="DV4332" s="81">
        <v>0</v>
      </c>
      <c r="DW4332" s="81">
        <v>0</v>
      </c>
      <c r="GE4332" s="81" t="s">
        <v>449</v>
      </c>
      <c r="GF4332" s="81" t="s">
        <v>155</v>
      </c>
      <c r="GG4332" s="81" t="s">
        <v>483</v>
      </c>
      <c r="GH4332" s="81" t="s">
        <v>455</v>
      </c>
      <c r="GI4332" s="81">
        <v>2029</v>
      </c>
      <c r="GJ4332" s="81" t="s">
        <v>201</v>
      </c>
      <c r="GK4332" s="81">
        <v>453.2609605571547</v>
      </c>
      <c r="GL4332" s="81">
        <v>459.724335</v>
      </c>
      <c r="GM4332" s="81">
        <v>2029</v>
      </c>
      <c r="GN4332" s="81" t="s">
        <v>173</v>
      </c>
      <c r="GO4332" s="81">
        <v>1.1148832299820636E-2</v>
      </c>
      <c r="GP4332" s="81">
        <v>10</v>
      </c>
      <c r="GQ4332" s="81">
        <v>0</v>
      </c>
      <c r="GR4332" s="81" t="s">
        <v>448</v>
      </c>
      <c r="GS4332" s="81">
        <v>1.1148832299820636E-2</v>
      </c>
      <c r="GT4332" s="81">
        <v>5.0533304373073333</v>
      </c>
      <c r="GU4332" s="81">
        <v>1.1148832299820636E-2</v>
      </c>
      <c r="GV4332" s="81">
        <v>5.0533304373073333</v>
      </c>
      <c r="GW4332" s="81">
        <v>1.1148832299820636E-2</v>
      </c>
      <c r="GX4332" s="81">
        <v>5.0533304373073333</v>
      </c>
      <c r="GY4332" s="81">
        <v>1.1148832299820636E-2</v>
      </c>
      <c r="GZ4332" s="81">
        <v>5.0533304373073333</v>
      </c>
    </row>
    <row r="4333" spans="98:208" x14ac:dyDescent="0.25">
      <c r="CT4333" s="81" t="s">
        <v>155</v>
      </c>
      <c r="CU4333" s="81" t="s">
        <v>481</v>
      </c>
      <c r="CV4333" s="81" t="s">
        <v>459</v>
      </c>
      <c r="CW4333" s="81">
        <v>2021</v>
      </c>
      <c r="CX4333" s="81">
        <v>0</v>
      </c>
      <c r="CY4333" s="81">
        <v>0</v>
      </c>
      <c r="CZ4333" s="81">
        <v>0</v>
      </c>
      <c r="DA4333" s="81">
        <v>0</v>
      </c>
      <c r="DB4333" s="81">
        <v>5.2405583313016191</v>
      </c>
      <c r="DC4333" s="81">
        <v>0.69641821681222271</v>
      </c>
      <c r="DD4333" s="81">
        <v>2.94196415228109</v>
      </c>
      <c r="DE4333" s="81">
        <v>1.6021759622083069</v>
      </c>
      <c r="DF4333" s="81">
        <v>7.7642499097795997E-3</v>
      </c>
      <c r="DG4333" s="81">
        <v>7.7642499097795997E-3</v>
      </c>
      <c r="DH4333" s="81">
        <v>0</v>
      </c>
      <c r="DI4333" s="81">
        <v>0</v>
      </c>
      <c r="DJ4333" s="81">
        <v>2.6462684667787229E-5</v>
      </c>
      <c r="DL4333" s="81">
        <v>0</v>
      </c>
      <c r="DM4333" s="81">
        <v>2.0546289704439299E-7</v>
      </c>
      <c r="DN4333" s="81">
        <v>2.0546289704439299E-7</v>
      </c>
      <c r="DO4333" s="81">
        <v>0</v>
      </c>
      <c r="DP4333" s="81">
        <v>2.0546289704439299E-7</v>
      </c>
      <c r="DQ4333" s="81">
        <v>2.0546289704439299E-7</v>
      </c>
      <c r="DR4333" s="81">
        <v>0</v>
      </c>
      <c r="DS4333" s="81">
        <v>0</v>
      </c>
      <c r="DT4333" s="81">
        <v>0</v>
      </c>
      <c r="DU4333" s="81">
        <v>0</v>
      </c>
      <c r="DV4333" s="81">
        <v>0</v>
      </c>
      <c r="DW4333" s="81">
        <v>0</v>
      </c>
      <c r="GE4333" s="81" t="s">
        <v>449</v>
      </c>
      <c r="GF4333" s="81" t="s">
        <v>155</v>
      </c>
      <c r="GG4333" s="81" t="s">
        <v>483</v>
      </c>
      <c r="GH4333" s="81" t="s">
        <v>455</v>
      </c>
      <c r="GI4333" s="81">
        <v>2030</v>
      </c>
      <c r="GJ4333" s="81" t="s">
        <v>201</v>
      </c>
      <c r="GK4333" s="81">
        <v>453.2609605571547</v>
      </c>
      <c r="GL4333" s="81">
        <v>459.724335</v>
      </c>
      <c r="GM4333" s="81">
        <v>2030</v>
      </c>
      <c r="GN4333" s="81" t="s">
        <v>173</v>
      </c>
      <c r="GO4333" s="81">
        <v>1.1148832299820636E-2</v>
      </c>
      <c r="GP4333" s="81">
        <v>10</v>
      </c>
      <c r="GQ4333" s="81">
        <v>0</v>
      </c>
      <c r="GR4333" s="81" t="s">
        <v>448</v>
      </c>
      <c r="GS4333" s="81">
        <v>0</v>
      </c>
      <c r="GT4333" s="81">
        <v>0</v>
      </c>
      <c r="GU4333" s="81">
        <v>1.1148832299820636E-2</v>
      </c>
      <c r="GV4333" s="81">
        <v>5.0533304373073333</v>
      </c>
      <c r="GW4333" s="81">
        <v>1.1148832299820636E-2</v>
      </c>
      <c r="GX4333" s="81">
        <v>5.0533304373073333</v>
      </c>
      <c r="GY4333" s="81">
        <v>1.1148832299820636E-2</v>
      </c>
      <c r="GZ4333" s="81">
        <v>5.0533304373073333</v>
      </c>
    </row>
    <row r="4334" spans="98:208" x14ac:dyDescent="0.25">
      <c r="CT4334" s="81" t="s">
        <v>155</v>
      </c>
      <c r="CU4334" s="81" t="s">
        <v>481</v>
      </c>
      <c r="CV4334" s="81" t="s">
        <v>459</v>
      </c>
      <c r="CW4334" s="81">
        <v>2022</v>
      </c>
      <c r="CX4334" s="81">
        <v>0</v>
      </c>
      <c r="CY4334" s="81">
        <v>0</v>
      </c>
      <c r="CZ4334" s="81">
        <v>0</v>
      </c>
      <c r="DA4334" s="81">
        <v>0</v>
      </c>
      <c r="DB4334" s="81">
        <v>5.2405583313016191</v>
      </c>
      <c r="DC4334" s="81">
        <v>0.69641821681222271</v>
      </c>
      <c r="DD4334" s="81">
        <v>2.94196415228109</v>
      </c>
      <c r="DE4334" s="81">
        <v>1.6021759622083069</v>
      </c>
      <c r="DF4334" s="81">
        <v>7.7642499097795997E-3</v>
      </c>
      <c r="DG4334" s="81">
        <v>7.7642499097795997E-3</v>
      </c>
      <c r="DH4334" s="81">
        <v>7.7642499097795997E-3</v>
      </c>
      <c r="DI4334" s="81">
        <v>0</v>
      </c>
      <c r="DJ4334" s="81">
        <v>2.6462684667787229E-5</v>
      </c>
      <c r="DL4334" s="81">
        <v>0</v>
      </c>
      <c r="DM4334" s="81">
        <v>2.0546289704439299E-7</v>
      </c>
      <c r="DN4334" s="81">
        <v>2.0546289704439299E-7</v>
      </c>
      <c r="DO4334" s="81">
        <v>0</v>
      </c>
      <c r="DP4334" s="81">
        <v>2.0546289704439299E-7</v>
      </c>
      <c r="DQ4334" s="81">
        <v>2.0546289704439299E-7</v>
      </c>
      <c r="DR4334" s="81">
        <v>0</v>
      </c>
      <c r="DS4334" s="81">
        <v>2.0546289704439299E-7</v>
      </c>
      <c r="DT4334" s="81">
        <v>2.0546289704439299E-7</v>
      </c>
      <c r="DU4334" s="81">
        <v>0</v>
      </c>
      <c r="DV4334" s="81">
        <v>0</v>
      </c>
      <c r="DW4334" s="81">
        <v>0</v>
      </c>
      <c r="GE4334" s="81" t="s">
        <v>449</v>
      </c>
      <c r="GF4334" s="81" t="s">
        <v>155</v>
      </c>
      <c r="GG4334" s="81" t="s">
        <v>483</v>
      </c>
      <c r="GH4334" s="81" t="s">
        <v>455</v>
      </c>
      <c r="GI4334" s="81">
        <v>2031</v>
      </c>
      <c r="GJ4334" s="81" t="s">
        <v>201</v>
      </c>
      <c r="GK4334" s="81">
        <v>453.2609605571547</v>
      </c>
      <c r="GL4334" s="81">
        <v>459.724335</v>
      </c>
      <c r="GM4334" s="81">
        <v>2031</v>
      </c>
      <c r="GN4334" s="81" t="s">
        <v>173</v>
      </c>
      <c r="GO4334" s="81">
        <v>1.1148832299820636E-2</v>
      </c>
      <c r="GP4334" s="81">
        <v>10</v>
      </c>
      <c r="GQ4334" s="81">
        <v>0</v>
      </c>
      <c r="GR4334" s="81" t="s">
        <v>448</v>
      </c>
      <c r="GS4334" s="81">
        <v>0</v>
      </c>
      <c r="GT4334" s="81">
        <v>0</v>
      </c>
      <c r="GU4334" s="81">
        <v>0</v>
      </c>
      <c r="GV4334" s="81">
        <v>0</v>
      </c>
      <c r="GW4334" s="81">
        <v>1.1148832299820636E-2</v>
      </c>
      <c r="GX4334" s="81">
        <v>5.0533304373073333</v>
      </c>
      <c r="GY4334" s="81">
        <v>1.1148832299820636E-2</v>
      </c>
      <c r="GZ4334" s="81">
        <v>5.0533304373073333</v>
      </c>
    </row>
    <row r="4335" spans="98:208" x14ac:dyDescent="0.25">
      <c r="CT4335" s="81" t="s">
        <v>155</v>
      </c>
      <c r="CU4335" s="81" t="s">
        <v>481</v>
      </c>
      <c r="CV4335" s="81" t="s">
        <v>459</v>
      </c>
      <c r="CW4335" s="81">
        <v>2023</v>
      </c>
      <c r="CX4335" s="81">
        <v>0</v>
      </c>
      <c r="CY4335" s="81">
        <v>0</v>
      </c>
      <c r="CZ4335" s="81">
        <v>0</v>
      </c>
      <c r="DA4335" s="81">
        <v>0</v>
      </c>
      <c r="DB4335" s="81">
        <v>5.4750346070078981</v>
      </c>
      <c r="DC4335" s="81">
        <v>0.71896016785819317</v>
      </c>
      <c r="DD4335" s="81">
        <v>3.0714971986151518</v>
      </c>
      <c r="DE4335" s="81">
        <v>1.684577240534443</v>
      </c>
      <c r="DF4335" s="81">
        <v>8.0155663417018908E-3</v>
      </c>
      <c r="DG4335" s="81">
        <v>8.0155663417018908E-3</v>
      </c>
      <c r="DH4335" s="81">
        <v>8.0155663417018908E-3</v>
      </c>
      <c r="DI4335" s="81">
        <v>8.0155663417018908E-3</v>
      </c>
      <c r="DJ4335" s="81">
        <v>2.6462684667787229E-5</v>
      </c>
      <c r="DL4335" s="81">
        <v>0</v>
      </c>
      <c r="DM4335" s="81">
        <v>2.1211340453418598E-7</v>
      </c>
      <c r="DN4335" s="81">
        <v>2.1211340453418598E-7</v>
      </c>
      <c r="DO4335" s="81">
        <v>0</v>
      </c>
      <c r="DP4335" s="81">
        <v>2.1211340453418598E-7</v>
      </c>
      <c r="DQ4335" s="81">
        <v>2.1211340453418598E-7</v>
      </c>
      <c r="DR4335" s="81">
        <v>0</v>
      </c>
      <c r="DS4335" s="81">
        <v>2.1211340453418598E-7</v>
      </c>
      <c r="DT4335" s="81">
        <v>2.1211340453418598E-7</v>
      </c>
      <c r="DU4335" s="81">
        <v>0</v>
      </c>
      <c r="DV4335" s="81">
        <v>2.1211340453418598E-7</v>
      </c>
      <c r="DW4335" s="81">
        <v>2.1211340453418598E-7</v>
      </c>
      <c r="GE4335" s="81" t="s">
        <v>449</v>
      </c>
      <c r="GF4335" s="81" t="s">
        <v>155</v>
      </c>
      <c r="GG4335" s="81" t="s">
        <v>483</v>
      </c>
      <c r="GH4335" s="81" t="s">
        <v>455</v>
      </c>
      <c r="GI4335" s="81">
        <v>2032</v>
      </c>
      <c r="GJ4335" s="81" t="s">
        <v>201</v>
      </c>
      <c r="GK4335" s="81">
        <v>453.2609605571547</v>
      </c>
      <c r="GL4335" s="81">
        <v>459.724335</v>
      </c>
      <c r="GM4335" s="81">
        <v>2032</v>
      </c>
      <c r="GN4335" s="81" t="s">
        <v>173</v>
      </c>
      <c r="GO4335" s="81">
        <v>1.1148832299820636E-2</v>
      </c>
      <c r="GP4335" s="81">
        <v>10</v>
      </c>
      <c r="GQ4335" s="81">
        <v>0</v>
      </c>
      <c r="GR4335" s="81" t="s">
        <v>448</v>
      </c>
      <c r="GS4335" s="81">
        <v>0</v>
      </c>
      <c r="GT4335" s="81">
        <v>0</v>
      </c>
      <c r="GU4335" s="81">
        <v>0</v>
      </c>
      <c r="GV4335" s="81">
        <v>0</v>
      </c>
      <c r="GW4335" s="81">
        <v>0</v>
      </c>
      <c r="GX4335" s="81">
        <v>0</v>
      </c>
      <c r="GY4335" s="81">
        <v>1.1148832299820636E-2</v>
      </c>
      <c r="GZ4335" s="81">
        <v>5.0533304373073333</v>
      </c>
    </row>
    <row r="4336" spans="98:208" x14ac:dyDescent="0.25">
      <c r="CT4336" s="81" t="s">
        <v>155</v>
      </c>
      <c r="CU4336" s="81" t="s">
        <v>481</v>
      </c>
      <c r="CV4336" s="81" t="s">
        <v>459</v>
      </c>
      <c r="CW4336" s="81">
        <v>2024</v>
      </c>
      <c r="CX4336" s="81">
        <v>0</v>
      </c>
      <c r="CY4336" s="81">
        <v>0</v>
      </c>
      <c r="CZ4336" s="81">
        <v>0</v>
      </c>
      <c r="DA4336" s="81">
        <v>0</v>
      </c>
      <c r="DB4336" s="81">
        <v>5.4750346070078981</v>
      </c>
      <c r="DC4336" s="81">
        <v>0.71896016785819317</v>
      </c>
      <c r="DD4336" s="81">
        <v>3.0714971986151518</v>
      </c>
      <c r="DE4336" s="81">
        <v>1.684577240534443</v>
      </c>
      <c r="DF4336" s="81">
        <v>8.0155663417018908E-3</v>
      </c>
      <c r="DG4336" s="81">
        <v>8.0155663417018908E-3</v>
      </c>
      <c r="DH4336" s="81">
        <v>8.0155663417018908E-3</v>
      </c>
      <c r="DI4336" s="81">
        <v>8.0155663417018908E-3</v>
      </c>
      <c r="DJ4336" s="81">
        <v>2.6462684667787229E-5</v>
      </c>
      <c r="DL4336" s="81">
        <v>0</v>
      </c>
      <c r="DM4336" s="81">
        <v>2.1211340453418598E-7</v>
      </c>
      <c r="DN4336" s="81">
        <v>2.1211340453418598E-7</v>
      </c>
      <c r="DO4336" s="81">
        <v>0</v>
      </c>
      <c r="DP4336" s="81">
        <v>2.1211340453418598E-7</v>
      </c>
      <c r="DQ4336" s="81">
        <v>2.1211340453418598E-7</v>
      </c>
      <c r="DR4336" s="81">
        <v>0</v>
      </c>
      <c r="DS4336" s="81">
        <v>2.1211340453418598E-7</v>
      </c>
      <c r="DT4336" s="81">
        <v>2.1211340453418598E-7</v>
      </c>
      <c r="DU4336" s="81">
        <v>0</v>
      </c>
      <c r="DV4336" s="81">
        <v>2.1211340453418598E-7</v>
      </c>
      <c r="DW4336" s="81">
        <v>2.1211340453418598E-7</v>
      </c>
      <c r="GE4336" s="81" t="s">
        <v>449</v>
      </c>
      <c r="GF4336" s="81" t="s">
        <v>155</v>
      </c>
      <c r="GG4336" s="81" t="s">
        <v>484</v>
      </c>
      <c r="GH4336" s="81" t="s">
        <v>457</v>
      </c>
      <c r="GI4336" s="81">
        <v>2021</v>
      </c>
      <c r="GJ4336" s="81" t="s">
        <v>201</v>
      </c>
      <c r="GK4336" s="81">
        <v>222.22942162784341</v>
      </c>
      <c r="GL4336" s="81">
        <v>610.71869400000003</v>
      </c>
      <c r="GM4336" s="81">
        <v>2021</v>
      </c>
      <c r="GN4336" s="81" t="s">
        <v>173</v>
      </c>
      <c r="GO4336" s="81">
        <v>1.1148832299820636E-2</v>
      </c>
      <c r="GP4336" s="81">
        <v>10</v>
      </c>
      <c r="GQ4336" s="81">
        <v>0</v>
      </c>
      <c r="GR4336" s="81" t="s">
        <v>448</v>
      </c>
      <c r="GS4336" s="81">
        <v>1.1148832299820636E-2</v>
      </c>
      <c r="GT4336" s="81">
        <v>2.4775985538149592</v>
      </c>
      <c r="GU4336" s="81">
        <v>1.1148832299820636E-2</v>
      </c>
      <c r="GV4336" s="81">
        <v>2.4775985538149592</v>
      </c>
      <c r="GW4336" s="81">
        <v>0</v>
      </c>
      <c r="GX4336" s="81">
        <v>0</v>
      </c>
      <c r="GY4336" s="81">
        <v>0</v>
      </c>
      <c r="GZ4336" s="81">
        <v>0</v>
      </c>
    </row>
    <row r="4337" spans="98:208" x14ac:dyDescent="0.25">
      <c r="CT4337" s="81" t="s">
        <v>155</v>
      </c>
      <c r="CU4337" s="81" t="s">
        <v>481</v>
      </c>
      <c r="CV4337" s="81" t="s">
        <v>459</v>
      </c>
      <c r="CW4337" s="81">
        <v>2025</v>
      </c>
      <c r="CX4337" s="81">
        <v>0</v>
      </c>
      <c r="CY4337" s="81">
        <v>0</v>
      </c>
      <c r="CZ4337" s="81">
        <v>0</v>
      </c>
      <c r="DA4337" s="81">
        <v>0</v>
      </c>
      <c r="DB4337" s="81">
        <v>5.4750346070078981</v>
      </c>
      <c r="DC4337" s="81">
        <v>0.71896016785819317</v>
      </c>
      <c r="DD4337" s="81">
        <v>3.0714971986151518</v>
      </c>
      <c r="DE4337" s="81">
        <v>1.684577240534443</v>
      </c>
      <c r="DF4337" s="81">
        <v>8.0155663417018908E-3</v>
      </c>
      <c r="DG4337" s="81">
        <v>8.0155663417018908E-3</v>
      </c>
      <c r="DH4337" s="81">
        <v>8.0155663417018908E-3</v>
      </c>
      <c r="DI4337" s="81">
        <v>8.0155663417018908E-3</v>
      </c>
      <c r="DJ4337" s="81">
        <v>2.6462684667787229E-5</v>
      </c>
      <c r="DL4337" s="81">
        <v>0</v>
      </c>
      <c r="DM4337" s="81">
        <v>2.1211340453418598E-7</v>
      </c>
      <c r="DN4337" s="81">
        <v>2.1211340453418598E-7</v>
      </c>
      <c r="DO4337" s="81">
        <v>0</v>
      </c>
      <c r="DP4337" s="81">
        <v>2.1211340453418598E-7</v>
      </c>
      <c r="DQ4337" s="81">
        <v>2.1211340453418598E-7</v>
      </c>
      <c r="DR4337" s="81">
        <v>0</v>
      </c>
      <c r="DS4337" s="81">
        <v>2.1211340453418598E-7</v>
      </c>
      <c r="DT4337" s="81">
        <v>2.1211340453418598E-7</v>
      </c>
      <c r="DU4337" s="81">
        <v>0</v>
      </c>
      <c r="DV4337" s="81">
        <v>2.1211340453418598E-7</v>
      </c>
      <c r="DW4337" s="81">
        <v>2.1211340453418598E-7</v>
      </c>
      <c r="GE4337" s="81" t="s">
        <v>449</v>
      </c>
      <c r="GF4337" s="81" t="s">
        <v>155</v>
      </c>
      <c r="GG4337" s="81" t="s">
        <v>484</v>
      </c>
      <c r="GH4337" s="81" t="s">
        <v>457</v>
      </c>
      <c r="GI4337" s="81">
        <v>2022</v>
      </c>
      <c r="GJ4337" s="81" t="s">
        <v>201</v>
      </c>
      <c r="GK4337" s="81">
        <v>222.22942162784341</v>
      </c>
      <c r="GL4337" s="81">
        <v>610.71869400000003</v>
      </c>
      <c r="GM4337" s="81">
        <v>2022</v>
      </c>
      <c r="GN4337" s="81" t="s">
        <v>173</v>
      </c>
      <c r="GO4337" s="81">
        <v>1.1148832299820636E-2</v>
      </c>
      <c r="GP4337" s="81">
        <v>10</v>
      </c>
      <c r="GQ4337" s="81">
        <v>0</v>
      </c>
      <c r="GR4337" s="81" t="s">
        <v>448</v>
      </c>
      <c r="GS4337" s="81">
        <v>1.1148832299820636E-2</v>
      </c>
      <c r="GT4337" s="81">
        <v>2.4775985538149592</v>
      </c>
      <c r="GU4337" s="81">
        <v>1.1148832299820636E-2</v>
      </c>
      <c r="GV4337" s="81">
        <v>2.4775985538149592</v>
      </c>
      <c r="GW4337" s="81">
        <v>1.1148832299820636E-2</v>
      </c>
      <c r="GX4337" s="81">
        <v>2.4775985538149592</v>
      </c>
      <c r="GY4337" s="81">
        <v>0</v>
      </c>
      <c r="GZ4337" s="81">
        <v>0</v>
      </c>
    </row>
    <row r="4338" spans="98:208" x14ac:dyDescent="0.25">
      <c r="CT4338" s="81" t="s">
        <v>155</v>
      </c>
      <c r="CU4338" s="81" t="s">
        <v>481</v>
      </c>
      <c r="CV4338" s="81" t="s">
        <v>459</v>
      </c>
      <c r="CW4338" s="81">
        <v>2026</v>
      </c>
      <c r="CX4338" s="81">
        <v>0</v>
      </c>
      <c r="CY4338" s="81">
        <v>0</v>
      </c>
      <c r="CZ4338" s="81">
        <v>0</v>
      </c>
      <c r="DA4338" s="81">
        <v>0</v>
      </c>
      <c r="DB4338" s="81">
        <v>5.4750346070078981</v>
      </c>
      <c r="DC4338" s="81">
        <v>0.71896016785819317</v>
      </c>
      <c r="DD4338" s="81">
        <v>3.0714971986151518</v>
      </c>
      <c r="DE4338" s="81">
        <v>1.684577240534443</v>
      </c>
      <c r="DF4338" s="81">
        <v>8.0155663417018908E-3</v>
      </c>
      <c r="DG4338" s="81">
        <v>8.0155663417018908E-3</v>
      </c>
      <c r="DH4338" s="81">
        <v>8.0155663417018908E-3</v>
      </c>
      <c r="DI4338" s="81">
        <v>8.0155663417018908E-3</v>
      </c>
      <c r="DJ4338" s="81">
        <v>2.6462684667787229E-5</v>
      </c>
      <c r="DL4338" s="81">
        <v>0</v>
      </c>
      <c r="DM4338" s="81">
        <v>2.1211340453418598E-7</v>
      </c>
      <c r="DN4338" s="81">
        <v>2.1211340453418598E-7</v>
      </c>
      <c r="DO4338" s="81">
        <v>0</v>
      </c>
      <c r="DP4338" s="81">
        <v>2.1211340453418598E-7</v>
      </c>
      <c r="DQ4338" s="81">
        <v>2.1211340453418598E-7</v>
      </c>
      <c r="DR4338" s="81">
        <v>0</v>
      </c>
      <c r="DS4338" s="81">
        <v>2.1211340453418598E-7</v>
      </c>
      <c r="DT4338" s="81">
        <v>2.1211340453418598E-7</v>
      </c>
      <c r="DU4338" s="81">
        <v>0</v>
      </c>
      <c r="DV4338" s="81">
        <v>2.1211340453418598E-7</v>
      </c>
      <c r="DW4338" s="81">
        <v>2.1211340453418598E-7</v>
      </c>
      <c r="GE4338" s="81" t="s">
        <v>449</v>
      </c>
      <c r="GF4338" s="81" t="s">
        <v>155</v>
      </c>
      <c r="GG4338" s="81" t="s">
        <v>484</v>
      </c>
      <c r="GH4338" s="81" t="s">
        <v>457</v>
      </c>
      <c r="GI4338" s="81">
        <v>2023</v>
      </c>
      <c r="GJ4338" s="81" t="s">
        <v>201</v>
      </c>
      <c r="GK4338" s="81">
        <v>233.2300768079526</v>
      </c>
      <c r="GL4338" s="81">
        <v>610.71869400000003</v>
      </c>
      <c r="GM4338" s="81">
        <v>2023</v>
      </c>
      <c r="GN4338" s="81" t="s">
        <v>173</v>
      </c>
      <c r="GO4338" s="81">
        <v>1.1148832299820636E-2</v>
      </c>
      <c r="GP4338" s="81">
        <v>10</v>
      </c>
      <c r="GQ4338" s="81">
        <v>0</v>
      </c>
      <c r="GR4338" s="81" t="s">
        <v>448</v>
      </c>
      <c r="GS4338" s="81">
        <v>1.1148832299820636E-2</v>
      </c>
      <c r="GT4338" s="81">
        <v>2.6002430136061498</v>
      </c>
      <c r="GU4338" s="81">
        <v>1.1148832299820636E-2</v>
      </c>
      <c r="GV4338" s="81">
        <v>2.6002430136061498</v>
      </c>
      <c r="GW4338" s="81">
        <v>1.1148832299820636E-2</v>
      </c>
      <c r="GX4338" s="81">
        <v>2.6002430136061498</v>
      </c>
      <c r="GY4338" s="81">
        <v>1.1148832299820636E-2</v>
      </c>
      <c r="GZ4338" s="81">
        <v>2.6002430136061498</v>
      </c>
    </row>
    <row r="4339" spans="98:208" x14ac:dyDescent="0.25">
      <c r="CT4339" s="81" t="s">
        <v>155</v>
      </c>
      <c r="CU4339" s="81" t="s">
        <v>481</v>
      </c>
      <c r="CV4339" s="81" t="s">
        <v>459</v>
      </c>
      <c r="CW4339" s="81">
        <v>2027</v>
      </c>
      <c r="CX4339" s="81">
        <v>0</v>
      </c>
      <c r="CY4339" s="81">
        <v>0</v>
      </c>
      <c r="CZ4339" s="81">
        <v>0</v>
      </c>
      <c r="DA4339" s="81">
        <v>0</v>
      </c>
      <c r="DB4339" s="81">
        <v>5.4750346070078981</v>
      </c>
      <c r="DC4339" s="81">
        <v>0.71896016785819317</v>
      </c>
      <c r="DD4339" s="81">
        <v>3.0714971986151518</v>
      </c>
      <c r="DE4339" s="81">
        <v>1.684577240534443</v>
      </c>
      <c r="DF4339" s="81">
        <v>8.0155663417018908E-3</v>
      </c>
      <c r="DG4339" s="81">
        <v>8.0155663417018908E-3</v>
      </c>
      <c r="DH4339" s="81">
        <v>8.0155663417018908E-3</v>
      </c>
      <c r="DI4339" s="81">
        <v>8.0155663417018908E-3</v>
      </c>
      <c r="DJ4339" s="81">
        <v>2.6462684667787229E-5</v>
      </c>
      <c r="DL4339" s="81">
        <v>0</v>
      </c>
      <c r="DM4339" s="81">
        <v>2.1211340453418598E-7</v>
      </c>
      <c r="DN4339" s="81">
        <v>2.1211340453418598E-7</v>
      </c>
      <c r="DO4339" s="81">
        <v>0</v>
      </c>
      <c r="DP4339" s="81">
        <v>2.1211340453418598E-7</v>
      </c>
      <c r="DQ4339" s="81">
        <v>2.1211340453418598E-7</v>
      </c>
      <c r="DR4339" s="81">
        <v>0</v>
      </c>
      <c r="DS4339" s="81">
        <v>2.1211340453418598E-7</v>
      </c>
      <c r="DT4339" s="81">
        <v>2.1211340453418598E-7</v>
      </c>
      <c r="DU4339" s="81">
        <v>0</v>
      </c>
      <c r="DV4339" s="81">
        <v>2.1211340453418598E-7</v>
      </c>
      <c r="DW4339" s="81">
        <v>2.1211340453418598E-7</v>
      </c>
      <c r="GE4339" s="81" t="s">
        <v>449</v>
      </c>
      <c r="GF4339" s="81" t="s">
        <v>155</v>
      </c>
      <c r="GG4339" s="81" t="s">
        <v>484</v>
      </c>
      <c r="GH4339" s="81" t="s">
        <v>457</v>
      </c>
      <c r="GI4339" s="81">
        <v>2024</v>
      </c>
      <c r="GJ4339" s="81" t="s">
        <v>201</v>
      </c>
      <c r="GK4339" s="81">
        <v>233.2300768079526</v>
      </c>
      <c r="GL4339" s="81">
        <v>610.71869400000003</v>
      </c>
      <c r="GM4339" s="81">
        <v>2024</v>
      </c>
      <c r="GN4339" s="81" t="s">
        <v>173</v>
      </c>
      <c r="GO4339" s="81">
        <v>1.1148832299820636E-2</v>
      </c>
      <c r="GP4339" s="81">
        <v>10</v>
      </c>
      <c r="GQ4339" s="81">
        <v>0</v>
      </c>
      <c r="GR4339" s="81" t="s">
        <v>448</v>
      </c>
      <c r="GS4339" s="81">
        <v>1.1148832299820636E-2</v>
      </c>
      <c r="GT4339" s="81">
        <v>2.6002430136061498</v>
      </c>
      <c r="GU4339" s="81">
        <v>1.1148832299820636E-2</v>
      </c>
      <c r="GV4339" s="81">
        <v>2.6002430136061498</v>
      </c>
      <c r="GW4339" s="81">
        <v>1.1148832299820636E-2</v>
      </c>
      <c r="GX4339" s="81">
        <v>2.6002430136061498</v>
      </c>
      <c r="GY4339" s="81">
        <v>1.1148832299820636E-2</v>
      </c>
      <c r="GZ4339" s="81">
        <v>2.6002430136061498</v>
      </c>
    </row>
    <row r="4340" spans="98:208" x14ac:dyDescent="0.25">
      <c r="CT4340" s="81" t="s">
        <v>155</v>
      </c>
      <c r="CU4340" s="81" t="s">
        <v>481</v>
      </c>
      <c r="CV4340" s="81" t="s">
        <v>459</v>
      </c>
      <c r="CW4340" s="81">
        <v>2028</v>
      </c>
      <c r="CX4340" s="81">
        <v>0</v>
      </c>
      <c r="CY4340" s="81">
        <v>0</v>
      </c>
      <c r="CZ4340" s="81">
        <v>0</v>
      </c>
      <c r="DA4340" s="81">
        <v>0</v>
      </c>
      <c r="DB4340" s="81">
        <v>5.7770153400785604</v>
      </c>
      <c r="DC4340" s="81">
        <v>0.7473383543038844</v>
      </c>
      <c r="DD4340" s="81">
        <v>3.237951340101767</v>
      </c>
      <c r="DE4340" s="81">
        <v>1.7917256456728541</v>
      </c>
      <c r="DF4340" s="81">
        <v>8.3319499833579454E-3</v>
      </c>
      <c r="DG4340" s="81">
        <v>8.3319499833579454E-3</v>
      </c>
      <c r="DH4340" s="81">
        <v>8.3319499833579454E-3</v>
      </c>
      <c r="DI4340" s="81">
        <v>8.3319499833579454E-3</v>
      </c>
      <c r="DJ4340" s="81">
        <v>2.6462684667787229E-5</v>
      </c>
      <c r="DL4340" s="81">
        <v>0</v>
      </c>
      <c r="DM4340" s="81">
        <v>2.2048576507737635E-7</v>
      </c>
      <c r="DN4340" s="81">
        <v>2.2048576507737635E-7</v>
      </c>
      <c r="DO4340" s="81">
        <v>0</v>
      </c>
      <c r="DP4340" s="81">
        <v>2.2048576507737635E-7</v>
      </c>
      <c r="DQ4340" s="81">
        <v>2.2048576507737635E-7</v>
      </c>
      <c r="DR4340" s="81">
        <v>0</v>
      </c>
      <c r="DS4340" s="81">
        <v>2.2048576507737635E-7</v>
      </c>
      <c r="DT4340" s="81">
        <v>2.2048576507737635E-7</v>
      </c>
      <c r="DU4340" s="81">
        <v>0</v>
      </c>
      <c r="DV4340" s="81">
        <v>2.2048576507737635E-7</v>
      </c>
      <c r="DW4340" s="81">
        <v>2.2048576507737635E-7</v>
      </c>
      <c r="GE4340" s="81" t="s">
        <v>449</v>
      </c>
      <c r="GF4340" s="81" t="s">
        <v>155</v>
      </c>
      <c r="GG4340" s="81" t="s">
        <v>484</v>
      </c>
      <c r="GH4340" s="81" t="s">
        <v>457</v>
      </c>
      <c r="GI4340" s="81">
        <v>2025</v>
      </c>
      <c r="GJ4340" s="81" t="s">
        <v>201</v>
      </c>
      <c r="GK4340" s="81">
        <v>233.2300768079526</v>
      </c>
      <c r="GL4340" s="81">
        <v>610.71869400000003</v>
      </c>
      <c r="GM4340" s="81">
        <v>2025</v>
      </c>
      <c r="GN4340" s="81" t="s">
        <v>173</v>
      </c>
      <c r="GO4340" s="81">
        <v>1.1148832299820636E-2</v>
      </c>
      <c r="GP4340" s="81">
        <v>10</v>
      </c>
      <c r="GQ4340" s="81">
        <v>0</v>
      </c>
      <c r="GR4340" s="81" t="s">
        <v>448</v>
      </c>
      <c r="GS4340" s="81">
        <v>1.1148832299820636E-2</v>
      </c>
      <c r="GT4340" s="81">
        <v>2.6002430136061498</v>
      </c>
      <c r="GU4340" s="81">
        <v>1.1148832299820636E-2</v>
      </c>
      <c r="GV4340" s="81">
        <v>2.6002430136061498</v>
      </c>
      <c r="GW4340" s="81">
        <v>1.1148832299820636E-2</v>
      </c>
      <c r="GX4340" s="81">
        <v>2.6002430136061498</v>
      </c>
      <c r="GY4340" s="81">
        <v>1.1148832299820636E-2</v>
      </c>
      <c r="GZ4340" s="81">
        <v>2.6002430136061498</v>
      </c>
    </row>
    <row r="4341" spans="98:208" x14ac:dyDescent="0.25">
      <c r="CT4341" s="81" t="s">
        <v>155</v>
      </c>
      <c r="CU4341" s="81" t="s">
        <v>481</v>
      </c>
      <c r="CV4341" s="81" t="s">
        <v>459</v>
      </c>
      <c r="CW4341" s="81">
        <v>2029</v>
      </c>
      <c r="CX4341" s="81">
        <v>0</v>
      </c>
      <c r="CY4341" s="81">
        <v>0</v>
      </c>
      <c r="CZ4341" s="81">
        <v>0</v>
      </c>
      <c r="DA4341" s="81">
        <v>0</v>
      </c>
      <c r="DB4341" s="81">
        <v>5.7770153400785604</v>
      </c>
      <c r="DC4341" s="81">
        <v>0.7473383543038844</v>
      </c>
      <c r="DD4341" s="81">
        <v>3.237951340101767</v>
      </c>
      <c r="DE4341" s="81">
        <v>1.7917256456728541</v>
      </c>
      <c r="DF4341" s="81">
        <v>8.3319499833579454E-3</v>
      </c>
      <c r="DG4341" s="81">
        <v>8.3319499833579454E-3</v>
      </c>
      <c r="DH4341" s="81">
        <v>8.3319499833579454E-3</v>
      </c>
      <c r="DI4341" s="81">
        <v>8.3319499833579454E-3</v>
      </c>
      <c r="DJ4341" s="81">
        <v>2.6462684667787229E-5</v>
      </c>
      <c r="DL4341" s="81">
        <v>0</v>
      </c>
      <c r="DM4341" s="81">
        <v>2.2048576507737635E-7</v>
      </c>
      <c r="DN4341" s="81">
        <v>2.2048576507737635E-7</v>
      </c>
      <c r="DO4341" s="81">
        <v>0</v>
      </c>
      <c r="DP4341" s="81">
        <v>2.2048576507737635E-7</v>
      </c>
      <c r="DQ4341" s="81">
        <v>2.2048576507737635E-7</v>
      </c>
      <c r="DR4341" s="81">
        <v>0</v>
      </c>
      <c r="DS4341" s="81">
        <v>2.2048576507737635E-7</v>
      </c>
      <c r="DT4341" s="81">
        <v>2.2048576507737635E-7</v>
      </c>
      <c r="DU4341" s="81">
        <v>0</v>
      </c>
      <c r="DV4341" s="81">
        <v>2.2048576507737635E-7</v>
      </c>
      <c r="DW4341" s="81">
        <v>2.2048576507737635E-7</v>
      </c>
      <c r="GE4341" s="81" t="s">
        <v>449</v>
      </c>
      <c r="GF4341" s="81" t="s">
        <v>155</v>
      </c>
      <c r="GG4341" s="81" t="s">
        <v>484</v>
      </c>
      <c r="GH4341" s="81" t="s">
        <v>457</v>
      </c>
      <c r="GI4341" s="81">
        <v>2026</v>
      </c>
      <c r="GJ4341" s="81" t="s">
        <v>201</v>
      </c>
      <c r="GK4341" s="81">
        <v>233.2300768079526</v>
      </c>
      <c r="GL4341" s="81">
        <v>610.71869400000003</v>
      </c>
      <c r="GM4341" s="81">
        <v>2026</v>
      </c>
      <c r="GN4341" s="81" t="s">
        <v>173</v>
      </c>
      <c r="GO4341" s="81">
        <v>1.1148832299820636E-2</v>
      </c>
      <c r="GP4341" s="81">
        <v>10</v>
      </c>
      <c r="GQ4341" s="81">
        <v>0</v>
      </c>
      <c r="GR4341" s="81" t="s">
        <v>448</v>
      </c>
      <c r="GS4341" s="81">
        <v>1.1148832299820636E-2</v>
      </c>
      <c r="GT4341" s="81">
        <v>2.6002430136061498</v>
      </c>
      <c r="GU4341" s="81">
        <v>1.1148832299820636E-2</v>
      </c>
      <c r="GV4341" s="81">
        <v>2.6002430136061498</v>
      </c>
      <c r="GW4341" s="81">
        <v>1.1148832299820636E-2</v>
      </c>
      <c r="GX4341" s="81">
        <v>2.6002430136061498</v>
      </c>
      <c r="GY4341" s="81">
        <v>1.1148832299820636E-2</v>
      </c>
      <c r="GZ4341" s="81">
        <v>2.6002430136061498</v>
      </c>
    </row>
    <row r="4342" spans="98:208" x14ac:dyDescent="0.25">
      <c r="CT4342" s="81" t="s">
        <v>155</v>
      </c>
      <c r="CU4342" s="81" t="s">
        <v>481</v>
      </c>
      <c r="CV4342" s="81" t="s">
        <v>459</v>
      </c>
      <c r="CW4342" s="81">
        <v>2030</v>
      </c>
      <c r="CX4342" s="81">
        <v>0</v>
      </c>
      <c r="CY4342" s="81">
        <v>0</v>
      </c>
      <c r="CZ4342" s="81">
        <v>0</v>
      </c>
      <c r="DA4342" s="81">
        <v>0</v>
      </c>
      <c r="DB4342" s="81">
        <v>5.7770153400785604</v>
      </c>
      <c r="DC4342" s="81">
        <v>0.7473383543038844</v>
      </c>
      <c r="DD4342" s="81">
        <v>3.237951340101767</v>
      </c>
      <c r="DE4342" s="81">
        <v>1.7917256456728541</v>
      </c>
      <c r="DF4342" s="81">
        <v>0</v>
      </c>
      <c r="DG4342" s="81">
        <v>8.3319499833579454E-3</v>
      </c>
      <c r="DH4342" s="81">
        <v>8.3319499833579454E-3</v>
      </c>
      <c r="DI4342" s="81">
        <v>8.3319499833579454E-3</v>
      </c>
      <c r="DJ4342" s="81">
        <v>2.6462684667787229E-5</v>
      </c>
      <c r="DL4342" s="81">
        <v>0</v>
      </c>
      <c r="DM4342" s="81">
        <v>0</v>
      </c>
      <c r="DN4342" s="81">
        <v>0</v>
      </c>
      <c r="DO4342" s="81">
        <v>0</v>
      </c>
      <c r="DP4342" s="81">
        <v>2.2048576507737635E-7</v>
      </c>
      <c r="DQ4342" s="81">
        <v>2.2048576507737635E-7</v>
      </c>
      <c r="DR4342" s="81">
        <v>0</v>
      </c>
      <c r="DS4342" s="81">
        <v>2.2048576507737635E-7</v>
      </c>
      <c r="DT4342" s="81">
        <v>2.2048576507737635E-7</v>
      </c>
      <c r="DU4342" s="81">
        <v>0</v>
      </c>
      <c r="DV4342" s="81">
        <v>2.2048576507737635E-7</v>
      </c>
      <c r="DW4342" s="81">
        <v>2.2048576507737635E-7</v>
      </c>
      <c r="GE4342" s="81" t="s">
        <v>449</v>
      </c>
      <c r="GF4342" s="81" t="s">
        <v>155</v>
      </c>
      <c r="GG4342" s="81" t="s">
        <v>484</v>
      </c>
      <c r="GH4342" s="81" t="s">
        <v>457</v>
      </c>
      <c r="GI4342" s="81">
        <v>2027</v>
      </c>
      <c r="GJ4342" s="81" t="s">
        <v>201</v>
      </c>
      <c r="GK4342" s="81">
        <v>233.2300768079526</v>
      </c>
      <c r="GL4342" s="81">
        <v>610.71869400000003</v>
      </c>
      <c r="GM4342" s="81">
        <v>2027</v>
      </c>
      <c r="GN4342" s="81" t="s">
        <v>173</v>
      </c>
      <c r="GO4342" s="81">
        <v>1.1148832299820636E-2</v>
      </c>
      <c r="GP4342" s="81">
        <v>10</v>
      </c>
      <c r="GQ4342" s="81">
        <v>0</v>
      </c>
      <c r="GR4342" s="81" t="s">
        <v>448</v>
      </c>
      <c r="GS4342" s="81">
        <v>1.1148832299820636E-2</v>
      </c>
      <c r="GT4342" s="81">
        <v>2.6002430136061498</v>
      </c>
      <c r="GU4342" s="81">
        <v>1.1148832299820636E-2</v>
      </c>
      <c r="GV4342" s="81">
        <v>2.6002430136061498</v>
      </c>
      <c r="GW4342" s="81">
        <v>1.1148832299820636E-2</v>
      </c>
      <c r="GX4342" s="81">
        <v>2.6002430136061498</v>
      </c>
      <c r="GY4342" s="81">
        <v>1.1148832299820636E-2</v>
      </c>
      <c r="GZ4342" s="81">
        <v>2.6002430136061498</v>
      </c>
    </row>
    <row r="4343" spans="98:208" x14ac:dyDescent="0.25">
      <c r="CT4343" s="81" t="s">
        <v>155</v>
      </c>
      <c r="CU4343" s="81" t="s">
        <v>481</v>
      </c>
      <c r="CV4343" s="81" t="s">
        <v>459</v>
      </c>
      <c r="CW4343" s="81">
        <v>2031</v>
      </c>
      <c r="CX4343" s="81">
        <v>0</v>
      </c>
      <c r="CY4343" s="81">
        <v>0</v>
      </c>
      <c r="CZ4343" s="81">
        <v>0</v>
      </c>
      <c r="DA4343" s="81">
        <v>0</v>
      </c>
      <c r="DB4343" s="81">
        <v>5.7770153400785604</v>
      </c>
      <c r="DC4343" s="81">
        <v>0.7473383543038844</v>
      </c>
      <c r="DD4343" s="81">
        <v>3.237951340101767</v>
      </c>
      <c r="DE4343" s="81">
        <v>1.7917256456728541</v>
      </c>
      <c r="DF4343" s="81">
        <v>0</v>
      </c>
      <c r="DG4343" s="81">
        <v>0</v>
      </c>
      <c r="DH4343" s="81">
        <v>8.3319499833579454E-3</v>
      </c>
      <c r="DI4343" s="81">
        <v>8.3319499833579454E-3</v>
      </c>
      <c r="DJ4343" s="81">
        <v>2.6462684667787229E-5</v>
      </c>
      <c r="DL4343" s="81">
        <v>0</v>
      </c>
      <c r="DM4343" s="81">
        <v>0</v>
      </c>
      <c r="DN4343" s="81">
        <v>0</v>
      </c>
      <c r="DO4343" s="81">
        <v>0</v>
      </c>
      <c r="DP4343" s="81">
        <v>0</v>
      </c>
      <c r="DQ4343" s="81">
        <v>0</v>
      </c>
      <c r="DR4343" s="81">
        <v>0</v>
      </c>
      <c r="DS4343" s="81">
        <v>2.2048576507737635E-7</v>
      </c>
      <c r="DT4343" s="81">
        <v>2.2048576507737635E-7</v>
      </c>
      <c r="DU4343" s="81">
        <v>0</v>
      </c>
      <c r="DV4343" s="81">
        <v>2.2048576507737635E-7</v>
      </c>
      <c r="DW4343" s="81">
        <v>2.2048576507737635E-7</v>
      </c>
      <c r="GE4343" s="81" t="s">
        <v>449</v>
      </c>
      <c r="GF4343" s="81" t="s">
        <v>155</v>
      </c>
      <c r="GG4343" s="81" t="s">
        <v>484</v>
      </c>
      <c r="GH4343" s="81" t="s">
        <v>457</v>
      </c>
      <c r="GI4343" s="81">
        <v>2028</v>
      </c>
      <c r="GJ4343" s="81" t="s">
        <v>201</v>
      </c>
      <c r="GK4343" s="81">
        <v>247.27299216496121</v>
      </c>
      <c r="GL4343" s="81">
        <v>610.71869400000003</v>
      </c>
      <c r="GM4343" s="81">
        <v>2028</v>
      </c>
      <c r="GN4343" s="81" t="s">
        <v>173</v>
      </c>
      <c r="GO4343" s="81">
        <v>1.1148832299820636E-2</v>
      </c>
      <c r="GP4343" s="81">
        <v>10</v>
      </c>
      <c r="GQ4343" s="81">
        <v>0</v>
      </c>
      <c r="GR4343" s="81" t="s">
        <v>448</v>
      </c>
      <c r="GS4343" s="81">
        <v>1.1148832299820636E-2</v>
      </c>
      <c r="GT4343" s="81">
        <v>2.7568051219220147</v>
      </c>
      <c r="GU4343" s="81">
        <v>1.1148832299820636E-2</v>
      </c>
      <c r="GV4343" s="81">
        <v>2.7568051219220147</v>
      </c>
      <c r="GW4343" s="81">
        <v>1.1148832299820636E-2</v>
      </c>
      <c r="GX4343" s="81">
        <v>2.7568051219220147</v>
      </c>
      <c r="GY4343" s="81">
        <v>1.1148832299820636E-2</v>
      </c>
      <c r="GZ4343" s="81">
        <v>2.7568051219220147</v>
      </c>
    </row>
    <row r="4344" spans="98:208" x14ac:dyDescent="0.25">
      <c r="CT4344" s="81" t="s">
        <v>155</v>
      </c>
      <c r="CU4344" s="81" t="s">
        <v>481</v>
      </c>
      <c r="CV4344" s="81" t="s">
        <v>459</v>
      </c>
      <c r="CW4344" s="81">
        <v>2032</v>
      </c>
      <c r="CX4344" s="81">
        <v>0</v>
      </c>
      <c r="CY4344" s="81">
        <v>0</v>
      </c>
      <c r="CZ4344" s="81">
        <v>0</v>
      </c>
      <c r="DA4344" s="81">
        <v>0</v>
      </c>
      <c r="DB4344" s="81">
        <v>5.7770153400785604</v>
      </c>
      <c r="DC4344" s="81">
        <v>0.7473383543038844</v>
      </c>
      <c r="DD4344" s="81">
        <v>3.237951340101767</v>
      </c>
      <c r="DE4344" s="81">
        <v>1.7917256456728541</v>
      </c>
      <c r="DF4344" s="81">
        <v>0</v>
      </c>
      <c r="DG4344" s="81">
        <v>0</v>
      </c>
      <c r="DH4344" s="81">
        <v>0</v>
      </c>
      <c r="DI4344" s="81">
        <v>8.3319499833579454E-3</v>
      </c>
      <c r="DJ4344" s="81">
        <v>2.6462684667787229E-5</v>
      </c>
      <c r="DL4344" s="81">
        <v>0</v>
      </c>
      <c r="DM4344" s="81">
        <v>0</v>
      </c>
      <c r="DN4344" s="81">
        <v>0</v>
      </c>
      <c r="DO4344" s="81">
        <v>0</v>
      </c>
      <c r="DP4344" s="81">
        <v>0</v>
      </c>
      <c r="DQ4344" s="81">
        <v>0</v>
      </c>
      <c r="DR4344" s="81">
        <v>0</v>
      </c>
      <c r="DS4344" s="81">
        <v>0</v>
      </c>
      <c r="DT4344" s="81">
        <v>0</v>
      </c>
      <c r="DU4344" s="81">
        <v>0</v>
      </c>
      <c r="DV4344" s="81">
        <v>2.2048576507737635E-7</v>
      </c>
      <c r="DW4344" s="81">
        <v>2.2048576507737635E-7</v>
      </c>
      <c r="GE4344" s="81" t="s">
        <v>449</v>
      </c>
      <c r="GF4344" s="81" t="s">
        <v>155</v>
      </c>
      <c r="GG4344" s="81" t="s">
        <v>484</v>
      </c>
      <c r="GH4344" s="81" t="s">
        <v>457</v>
      </c>
      <c r="GI4344" s="81">
        <v>2029</v>
      </c>
      <c r="GJ4344" s="81" t="s">
        <v>201</v>
      </c>
      <c r="GK4344" s="81">
        <v>247.27299216496121</v>
      </c>
      <c r="GL4344" s="81">
        <v>610.71869400000003</v>
      </c>
      <c r="GM4344" s="81">
        <v>2029</v>
      </c>
      <c r="GN4344" s="81" t="s">
        <v>173</v>
      </c>
      <c r="GO4344" s="81">
        <v>1.1148832299820636E-2</v>
      </c>
      <c r="GP4344" s="81">
        <v>10</v>
      </c>
      <c r="GQ4344" s="81">
        <v>0</v>
      </c>
      <c r="GR4344" s="81" t="s">
        <v>448</v>
      </c>
      <c r="GS4344" s="81">
        <v>1.1148832299820636E-2</v>
      </c>
      <c r="GT4344" s="81">
        <v>2.7568051219220147</v>
      </c>
      <c r="GU4344" s="81">
        <v>1.1148832299820636E-2</v>
      </c>
      <c r="GV4344" s="81">
        <v>2.7568051219220147</v>
      </c>
      <c r="GW4344" s="81">
        <v>1.1148832299820636E-2</v>
      </c>
      <c r="GX4344" s="81">
        <v>2.7568051219220147</v>
      </c>
      <c r="GY4344" s="81">
        <v>1.1148832299820636E-2</v>
      </c>
      <c r="GZ4344" s="81">
        <v>2.7568051219220147</v>
      </c>
    </row>
    <row r="4345" spans="98:208" x14ac:dyDescent="0.25">
      <c r="CT4345" s="81" t="s">
        <v>155</v>
      </c>
      <c r="CU4345" s="81" t="s">
        <v>481</v>
      </c>
      <c r="CV4345" s="81" t="s">
        <v>460</v>
      </c>
      <c r="CW4345" s="81">
        <v>2020</v>
      </c>
      <c r="CX4345" s="81">
        <v>0</v>
      </c>
      <c r="CY4345" s="81">
        <v>0</v>
      </c>
      <c r="CZ4345" s="81">
        <v>0</v>
      </c>
      <c r="DA4345" s="81">
        <v>0</v>
      </c>
      <c r="DB4345" s="81">
        <v>7.7900575334948471E-2</v>
      </c>
      <c r="DC4345" s="81">
        <v>3.6425060683954368E-2</v>
      </c>
      <c r="DD4345" s="81">
        <v>1.580872452543248E-3</v>
      </c>
      <c r="DE4345" s="81">
        <v>3.9894642198450452E-2</v>
      </c>
      <c r="DF4345" s="81">
        <v>4.0609689307619719E-4</v>
      </c>
      <c r="DG4345" s="81">
        <v>0</v>
      </c>
      <c r="DH4345" s="81">
        <v>0</v>
      </c>
      <c r="DI4345" s="81">
        <v>0</v>
      </c>
      <c r="DJ4345" s="81">
        <v>3.637216233199955E-3</v>
      </c>
      <c r="DL4345" s="81">
        <v>0</v>
      </c>
      <c r="DM4345" s="81">
        <v>1.4770622117488108E-6</v>
      </c>
      <c r="DN4345" s="81">
        <v>1.4770622117488108E-6</v>
      </c>
      <c r="DO4345" s="81">
        <v>0</v>
      </c>
      <c r="DP4345" s="81">
        <v>0</v>
      </c>
      <c r="DQ4345" s="81">
        <v>0</v>
      </c>
      <c r="DR4345" s="81">
        <v>0</v>
      </c>
      <c r="DS4345" s="81">
        <v>0</v>
      </c>
      <c r="DT4345" s="81">
        <v>0</v>
      </c>
      <c r="DU4345" s="81">
        <v>0</v>
      </c>
      <c r="DV4345" s="81">
        <v>0</v>
      </c>
      <c r="DW4345" s="81">
        <v>0</v>
      </c>
      <c r="GE4345" s="81" t="s">
        <v>449</v>
      </c>
      <c r="GF4345" s="81" t="s">
        <v>155</v>
      </c>
      <c r="GG4345" s="81" t="s">
        <v>484</v>
      </c>
      <c r="GH4345" s="81" t="s">
        <v>457</v>
      </c>
      <c r="GI4345" s="81">
        <v>2030</v>
      </c>
      <c r="GJ4345" s="81" t="s">
        <v>201</v>
      </c>
      <c r="GK4345" s="81">
        <v>247.27299216496121</v>
      </c>
      <c r="GL4345" s="81">
        <v>610.71869400000003</v>
      </c>
      <c r="GM4345" s="81">
        <v>2030</v>
      </c>
      <c r="GN4345" s="81" t="s">
        <v>173</v>
      </c>
      <c r="GO4345" s="81">
        <v>1.1148832299820636E-2</v>
      </c>
      <c r="GP4345" s="81">
        <v>10</v>
      </c>
      <c r="GQ4345" s="81">
        <v>0</v>
      </c>
      <c r="GR4345" s="81" t="s">
        <v>448</v>
      </c>
      <c r="GS4345" s="81">
        <v>0</v>
      </c>
      <c r="GT4345" s="81">
        <v>0</v>
      </c>
      <c r="GU4345" s="81">
        <v>1.1148832299820636E-2</v>
      </c>
      <c r="GV4345" s="81">
        <v>2.7568051219220147</v>
      </c>
      <c r="GW4345" s="81">
        <v>1.1148832299820636E-2</v>
      </c>
      <c r="GX4345" s="81">
        <v>2.7568051219220147</v>
      </c>
      <c r="GY4345" s="81">
        <v>1.1148832299820636E-2</v>
      </c>
      <c r="GZ4345" s="81">
        <v>2.7568051219220147</v>
      </c>
    </row>
    <row r="4346" spans="98:208" x14ac:dyDescent="0.25">
      <c r="CT4346" s="81" t="s">
        <v>155</v>
      </c>
      <c r="CU4346" s="81" t="s">
        <v>481</v>
      </c>
      <c r="CV4346" s="81" t="s">
        <v>460</v>
      </c>
      <c r="CW4346" s="81">
        <v>2021</v>
      </c>
      <c r="CX4346" s="81">
        <v>0</v>
      </c>
      <c r="CY4346" s="81">
        <v>0</v>
      </c>
      <c r="CZ4346" s="81">
        <v>0</v>
      </c>
      <c r="DA4346" s="81">
        <v>0</v>
      </c>
      <c r="DB4346" s="81">
        <v>7.7900575334948471E-2</v>
      </c>
      <c r="DC4346" s="81">
        <v>3.6425060683954368E-2</v>
      </c>
      <c r="DD4346" s="81">
        <v>1.580872452543248E-3</v>
      </c>
      <c r="DE4346" s="81">
        <v>3.9894642198450452E-2</v>
      </c>
      <c r="DF4346" s="81">
        <v>4.0609689307619719E-4</v>
      </c>
      <c r="DG4346" s="81">
        <v>4.0609689307619719E-4</v>
      </c>
      <c r="DH4346" s="81">
        <v>0</v>
      </c>
      <c r="DI4346" s="81">
        <v>0</v>
      </c>
      <c r="DJ4346" s="81">
        <v>3.637216233199955E-3</v>
      </c>
      <c r="DL4346" s="81">
        <v>0</v>
      </c>
      <c r="DM4346" s="81">
        <v>1.4770622117488108E-6</v>
      </c>
      <c r="DN4346" s="81">
        <v>1.4770622117488108E-6</v>
      </c>
      <c r="DO4346" s="81">
        <v>0</v>
      </c>
      <c r="DP4346" s="81">
        <v>1.4770622117488108E-6</v>
      </c>
      <c r="DQ4346" s="81">
        <v>1.4770622117488108E-6</v>
      </c>
      <c r="DR4346" s="81">
        <v>0</v>
      </c>
      <c r="DS4346" s="81">
        <v>0</v>
      </c>
      <c r="DT4346" s="81">
        <v>0</v>
      </c>
      <c r="DU4346" s="81">
        <v>0</v>
      </c>
      <c r="DV4346" s="81">
        <v>0</v>
      </c>
      <c r="DW4346" s="81">
        <v>0</v>
      </c>
      <c r="GE4346" s="81" t="s">
        <v>449</v>
      </c>
      <c r="GF4346" s="81" t="s">
        <v>155</v>
      </c>
      <c r="GG4346" s="81" t="s">
        <v>484</v>
      </c>
      <c r="GH4346" s="81" t="s">
        <v>457</v>
      </c>
      <c r="GI4346" s="81">
        <v>2031</v>
      </c>
      <c r="GJ4346" s="81" t="s">
        <v>201</v>
      </c>
      <c r="GK4346" s="81">
        <v>247.27299216496121</v>
      </c>
      <c r="GL4346" s="81">
        <v>610.71869400000003</v>
      </c>
      <c r="GM4346" s="81">
        <v>2031</v>
      </c>
      <c r="GN4346" s="81" t="s">
        <v>173</v>
      </c>
      <c r="GO4346" s="81">
        <v>1.1148832299820636E-2</v>
      </c>
      <c r="GP4346" s="81">
        <v>10</v>
      </c>
      <c r="GQ4346" s="81">
        <v>0</v>
      </c>
      <c r="GR4346" s="81" t="s">
        <v>448</v>
      </c>
      <c r="GS4346" s="81">
        <v>0</v>
      </c>
      <c r="GT4346" s="81">
        <v>0</v>
      </c>
      <c r="GU4346" s="81">
        <v>0</v>
      </c>
      <c r="GV4346" s="81">
        <v>0</v>
      </c>
      <c r="GW4346" s="81">
        <v>1.1148832299820636E-2</v>
      </c>
      <c r="GX4346" s="81">
        <v>2.7568051219220147</v>
      </c>
      <c r="GY4346" s="81">
        <v>1.1148832299820636E-2</v>
      </c>
      <c r="GZ4346" s="81">
        <v>2.7568051219220147</v>
      </c>
    </row>
    <row r="4347" spans="98:208" x14ac:dyDescent="0.25">
      <c r="CT4347" s="81" t="s">
        <v>155</v>
      </c>
      <c r="CU4347" s="81" t="s">
        <v>481</v>
      </c>
      <c r="CV4347" s="81" t="s">
        <v>460</v>
      </c>
      <c r="CW4347" s="81">
        <v>2022</v>
      </c>
      <c r="CX4347" s="81">
        <v>0</v>
      </c>
      <c r="CY4347" s="81">
        <v>0</v>
      </c>
      <c r="CZ4347" s="81">
        <v>0</v>
      </c>
      <c r="DA4347" s="81">
        <v>0</v>
      </c>
      <c r="DB4347" s="81">
        <v>7.7900575334948471E-2</v>
      </c>
      <c r="DC4347" s="81">
        <v>3.6425060683954368E-2</v>
      </c>
      <c r="DD4347" s="81">
        <v>1.580872452543248E-3</v>
      </c>
      <c r="DE4347" s="81">
        <v>3.9894642198450452E-2</v>
      </c>
      <c r="DF4347" s="81">
        <v>4.0609689307619719E-4</v>
      </c>
      <c r="DG4347" s="81">
        <v>4.0609689307619719E-4</v>
      </c>
      <c r="DH4347" s="81">
        <v>4.0609689307619719E-4</v>
      </c>
      <c r="DI4347" s="81">
        <v>0</v>
      </c>
      <c r="DJ4347" s="81">
        <v>3.637216233199955E-3</v>
      </c>
      <c r="DL4347" s="81">
        <v>0</v>
      </c>
      <c r="DM4347" s="81">
        <v>1.4770622117488108E-6</v>
      </c>
      <c r="DN4347" s="81">
        <v>1.4770622117488108E-6</v>
      </c>
      <c r="DO4347" s="81">
        <v>0</v>
      </c>
      <c r="DP4347" s="81">
        <v>1.4770622117488108E-6</v>
      </c>
      <c r="DQ4347" s="81">
        <v>1.4770622117488108E-6</v>
      </c>
      <c r="DR4347" s="81">
        <v>0</v>
      </c>
      <c r="DS4347" s="81">
        <v>1.4770622117488108E-6</v>
      </c>
      <c r="DT4347" s="81">
        <v>1.4770622117488108E-6</v>
      </c>
      <c r="DU4347" s="81">
        <v>0</v>
      </c>
      <c r="DV4347" s="81">
        <v>0</v>
      </c>
      <c r="DW4347" s="81">
        <v>0</v>
      </c>
      <c r="GE4347" s="81" t="s">
        <v>449</v>
      </c>
      <c r="GF4347" s="81" t="s">
        <v>155</v>
      </c>
      <c r="GG4347" s="81" t="s">
        <v>484</v>
      </c>
      <c r="GH4347" s="81" t="s">
        <v>457</v>
      </c>
      <c r="GI4347" s="81">
        <v>2032</v>
      </c>
      <c r="GJ4347" s="81" t="s">
        <v>201</v>
      </c>
      <c r="GK4347" s="81">
        <v>247.27299216496121</v>
      </c>
      <c r="GL4347" s="81">
        <v>610.71869400000003</v>
      </c>
      <c r="GM4347" s="81">
        <v>2032</v>
      </c>
      <c r="GN4347" s="81" t="s">
        <v>173</v>
      </c>
      <c r="GO4347" s="81">
        <v>1.1148832299820636E-2</v>
      </c>
      <c r="GP4347" s="81">
        <v>10</v>
      </c>
      <c r="GQ4347" s="81">
        <v>0</v>
      </c>
      <c r="GR4347" s="81" t="s">
        <v>448</v>
      </c>
      <c r="GS4347" s="81">
        <v>0</v>
      </c>
      <c r="GT4347" s="81">
        <v>0</v>
      </c>
      <c r="GU4347" s="81">
        <v>0</v>
      </c>
      <c r="GV4347" s="81">
        <v>0</v>
      </c>
      <c r="GW4347" s="81">
        <v>0</v>
      </c>
      <c r="GX4347" s="81">
        <v>0</v>
      </c>
      <c r="GY4347" s="81">
        <v>1.1148832299820636E-2</v>
      </c>
      <c r="GZ4347" s="81">
        <v>2.7568051219220147</v>
      </c>
    </row>
    <row r="4348" spans="98:208" x14ac:dyDescent="0.25">
      <c r="CT4348" s="81" t="s">
        <v>155</v>
      </c>
      <c r="CU4348" s="81" t="s">
        <v>481</v>
      </c>
      <c r="CV4348" s="81" t="s">
        <v>460</v>
      </c>
      <c r="CW4348" s="81">
        <v>2023</v>
      </c>
      <c r="CX4348" s="81">
        <v>0</v>
      </c>
      <c r="CY4348" s="81">
        <v>0</v>
      </c>
      <c r="CZ4348" s="81">
        <v>0</v>
      </c>
      <c r="DA4348" s="81">
        <v>0</v>
      </c>
      <c r="DB4348" s="81">
        <v>8.0408269036977023E-2</v>
      </c>
      <c r="DC4348" s="81">
        <v>3.7590224611390589E-2</v>
      </c>
      <c r="DD4348" s="81">
        <v>1.6314334115685499E-3</v>
      </c>
      <c r="DE4348" s="81">
        <v>4.1186611014017487E-2</v>
      </c>
      <c r="DF4348" s="81">
        <v>4.1908711030498401E-4</v>
      </c>
      <c r="DG4348" s="81">
        <v>4.1908711030498401E-4</v>
      </c>
      <c r="DH4348" s="81">
        <v>4.1908711030498401E-4</v>
      </c>
      <c r="DI4348" s="81">
        <v>4.1908711030498401E-4</v>
      </c>
      <c r="DJ4348" s="81">
        <v>3.637216233199955E-3</v>
      </c>
      <c r="DL4348" s="81">
        <v>0</v>
      </c>
      <c r="DM4348" s="81">
        <v>1.5243104407261479E-6</v>
      </c>
      <c r="DN4348" s="81">
        <v>1.5243104407261479E-6</v>
      </c>
      <c r="DO4348" s="81">
        <v>0</v>
      </c>
      <c r="DP4348" s="81">
        <v>1.5243104407261479E-6</v>
      </c>
      <c r="DQ4348" s="81">
        <v>1.5243104407261479E-6</v>
      </c>
      <c r="DR4348" s="81">
        <v>0</v>
      </c>
      <c r="DS4348" s="81">
        <v>1.5243104407261479E-6</v>
      </c>
      <c r="DT4348" s="81">
        <v>1.5243104407261479E-6</v>
      </c>
      <c r="DU4348" s="81">
        <v>0</v>
      </c>
      <c r="DV4348" s="81">
        <v>1.5243104407261479E-6</v>
      </c>
      <c r="DW4348" s="81">
        <v>1.5243104407261479E-6</v>
      </c>
      <c r="GE4348" s="81" t="s">
        <v>449</v>
      </c>
      <c r="GF4348" s="81" t="s">
        <v>155</v>
      </c>
      <c r="GG4348" s="81" t="s">
        <v>484</v>
      </c>
      <c r="GH4348" s="81" t="s">
        <v>458</v>
      </c>
      <c r="GI4348" s="81">
        <v>2021</v>
      </c>
      <c r="GJ4348" s="81" t="s">
        <v>201</v>
      </c>
      <c r="GK4348" s="81">
        <v>222.22942162784099</v>
      </c>
      <c r="GL4348" s="81">
        <v>610.71869400000003</v>
      </c>
      <c r="GM4348" s="81">
        <v>2021</v>
      </c>
      <c r="GN4348" s="81" t="s">
        <v>173</v>
      </c>
      <c r="GO4348" s="81">
        <v>1.1148832299820636E-2</v>
      </c>
      <c r="GP4348" s="81">
        <v>10</v>
      </c>
      <c r="GQ4348" s="81">
        <v>0</v>
      </c>
      <c r="GR4348" s="81" t="s">
        <v>448</v>
      </c>
      <c r="GS4348" s="81">
        <v>1.1148832299820636E-2</v>
      </c>
      <c r="GT4348" s="81">
        <v>2.4775985538149321</v>
      </c>
      <c r="GU4348" s="81">
        <v>1.1148832299820636E-2</v>
      </c>
      <c r="GV4348" s="81">
        <v>2.4775985538149321</v>
      </c>
      <c r="GW4348" s="81">
        <v>0</v>
      </c>
      <c r="GX4348" s="81">
        <v>0</v>
      </c>
      <c r="GY4348" s="81">
        <v>0</v>
      </c>
      <c r="GZ4348" s="81">
        <v>0</v>
      </c>
    </row>
    <row r="4349" spans="98:208" x14ac:dyDescent="0.25">
      <c r="CT4349" s="81" t="s">
        <v>155</v>
      </c>
      <c r="CU4349" s="81" t="s">
        <v>481</v>
      </c>
      <c r="CV4349" s="81" t="s">
        <v>460</v>
      </c>
      <c r="CW4349" s="81">
        <v>2024</v>
      </c>
      <c r="CX4349" s="81">
        <v>0</v>
      </c>
      <c r="CY4349" s="81">
        <v>0</v>
      </c>
      <c r="CZ4349" s="81">
        <v>0</v>
      </c>
      <c r="DA4349" s="81">
        <v>0</v>
      </c>
      <c r="DB4349" s="81">
        <v>8.0408269036977023E-2</v>
      </c>
      <c r="DC4349" s="81">
        <v>3.7590224611390589E-2</v>
      </c>
      <c r="DD4349" s="81">
        <v>1.6314334115685499E-3</v>
      </c>
      <c r="DE4349" s="81">
        <v>4.1186611014017487E-2</v>
      </c>
      <c r="DF4349" s="81">
        <v>4.1908711030498401E-4</v>
      </c>
      <c r="DG4349" s="81">
        <v>4.1908711030498401E-4</v>
      </c>
      <c r="DH4349" s="81">
        <v>4.1908711030498401E-4</v>
      </c>
      <c r="DI4349" s="81">
        <v>4.1908711030498401E-4</v>
      </c>
      <c r="DJ4349" s="81">
        <v>3.637216233199955E-3</v>
      </c>
      <c r="DL4349" s="81">
        <v>0</v>
      </c>
      <c r="DM4349" s="81">
        <v>1.5243104407261479E-6</v>
      </c>
      <c r="DN4349" s="81">
        <v>1.5243104407261479E-6</v>
      </c>
      <c r="DO4349" s="81">
        <v>0</v>
      </c>
      <c r="DP4349" s="81">
        <v>1.5243104407261479E-6</v>
      </c>
      <c r="DQ4349" s="81">
        <v>1.5243104407261479E-6</v>
      </c>
      <c r="DR4349" s="81">
        <v>0</v>
      </c>
      <c r="DS4349" s="81">
        <v>1.5243104407261479E-6</v>
      </c>
      <c r="DT4349" s="81">
        <v>1.5243104407261479E-6</v>
      </c>
      <c r="DU4349" s="81">
        <v>0</v>
      </c>
      <c r="DV4349" s="81">
        <v>1.5243104407261479E-6</v>
      </c>
      <c r="DW4349" s="81">
        <v>1.5243104407261479E-6</v>
      </c>
      <c r="GE4349" s="81" t="s">
        <v>449</v>
      </c>
      <c r="GF4349" s="81" t="s">
        <v>155</v>
      </c>
      <c r="GG4349" s="81" t="s">
        <v>484</v>
      </c>
      <c r="GH4349" s="81" t="s">
        <v>458</v>
      </c>
      <c r="GI4349" s="81">
        <v>2022</v>
      </c>
      <c r="GJ4349" s="81" t="s">
        <v>201</v>
      </c>
      <c r="GK4349" s="81">
        <v>222.22942162784099</v>
      </c>
      <c r="GL4349" s="81">
        <v>610.71869400000003</v>
      </c>
      <c r="GM4349" s="81">
        <v>2022</v>
      </c>
      <c r="GN4349" s="81" t="s">
        <v>173</v>
      </c>
      <c r="GO4349" s="81">
        <v>1.1148832299820636E-2</v>
      </c>
      <c r="GP4349" s="81">
        <v>10</v>
      </c>
      <c r="GQ4349" s="81">
        <v>0</v>
      </c>
      <c r="GR4349" s="81" t="s">
        <v>448</v>
      </c>
      <c r="GS4349" s="81">
        <v>1.1148832299820636E-2</v>
      </c>
      <c r="GT4349" s="81">
        <v>2.4775985538149321</v>
      </c>
      <c r="GU4349" s="81">
        <v>1.1148832299820636E-2</v>
      </c>
      <c r="GV4349" s="81">
        <v>2.4775985538149321</v>
      </c>
      <c r="GW4349" s="81">
        <v>1.1148832299820636E-2</v>
      </c>
      <c r="GX4349" s="81">
        <v>2.4775985538149321</v>
      </c>
      <c r="GY4349" s="81">
        <v>0</v>
      </c>
      <c r="GZ4349" s="81">
        <v>0</v>
      </c>
    </row>
    <row r="4350" spans="98:208" x14ac:dyDescent="0.25">
      <c r="CT4350" s="81" t="s">
        <v>155</v>
      </c>
      <c r="CU4350" s="81" t="s">
        <v>481</v>
      </c>
      <c r="CV4350" s="81" t="s">
        <v>460</v>
      </c>
      <c r="CW4350" s="81">
        <v>2025</v>
      </c>
      <c r="CX4350" s="81">
        <v>0</v>
      </c>
      <c r="CY4350" s="81">
        <v>0</v>
      </c>
      <c r="CZ4350" s="81">
        <v>0</v>
      </c>
      <c r="DA4350" s="81">
        <v>0</v>
      </c>
      <c r="DB4350" s="81">
        <v>8.0408269036977023E-2</v>
      </c>
      <c r="DC4350" s="81">
        <v>3.7590224611390589E-2</v>
      </c>
      <c r="DD4350" s="81">
        <v>1.6314334115685499E-3</v>
      </c>
      <c r="DE4350" s="81">
        <v>4.1186611014017487E-2</v>
      </c>
      <c r="DF4350" s="81">
        <v>4.1908711030498401E-4</v>
      </c>
      <c r="DG4350" s="81">
        <v>4.1908711030498401E-4</v>
      </c>
      <c r="DH4350" s="81">
        <v>4.1908711030498401E-4</v>
      </c>
      <c r="DI4350" s="81">
        <v>4.1908711030498401E-4</v>
      </c>
      <c r="DJ4350" s="81">
        <v>3.637216233199955E-3</v>
      </c>
      <c r="DL4350" s="81">
        <v>0</v>
      </c>
      <c r="DM4350" s="81">
        <v>1.5243104407261479E-6</v>
      </c>
      <c r="DN4350" s="81">
        <v>1.5243104407261479E-6</v>
      </c>
      <c r="DO4350" s="81">
        <v>0</v>
      </c>
      <c r="DP4350" s="81">
        <v>1.5243104407261479E-6</v>
      </c>
      <c r="DQ4350" s="81">
        <v>1.5243104407261479E-6</v>
      </c>
      <c r="DR4350" s="81">
        <v>0</v>
      </c>
      <c r="DS4350" s="81">
        <v>1.5243104407261479E-6</v>
      </c>
      <c r="DT4350" s="81">
        <v>1.5243104407261479E-6</v>
      </c>
      <c r="DU4350" s="81">
        <v>0</v>
      </c>
      <c r="DV4350" s="81">
        <v>1.5243104407261479E-6</v>
      </c>
      <c r="DW4350" s="81">
        <v>1.5243104407261479E-6</v>
      </c>
      <c r="GE4350" s="81" t="s">
        <v>449</v>
      </c>
      <c r="GF4350" s="81" t="s">
        <v>155</v>
      </c>
      <c r="GG4350" s="81" t="s">
        <v>484</v>
      </c>
      <c r="GH4350" s="81" t="s">
        <v>458</v>
      </c>
      <c r="GI4350" s="81">
        <v>2023</v>
      </c>
      <c r="GJ4350" s="81" t="s">
        <v>201</v>
      </c>
      <c r="GK4350" s="81">
        <v>233.23007680795021</v>
      </c>
      <c r="GL4350" s="81">
        <v>610.71869400000003</v>
      </c>
      <c r="GM4350" s="81">
        <v>2023</v>
      </c>
      <c r="GN4350" s="81" t="s">
        <v>173</v>
      </c>
      <c r="GO4350" s="81">
        <v>1.1148832299820636E-2</v>
      </c>
      <c r="GP4350" s="81">
        <v>10</v>
      </c>
      <c r="GQ4350" s="81">
        <v>0</v>
      </c>
      <c r="GR4350" s="81" t="s">
        <v>448</v>
      </c>
      <c r="GS4350" s="81">
        <v>1.1148832299820636E-2</v>
      </c>
      <c r="GT4350" s="81">
        <v>2.6002430136061232</v>
      </c>
      <c r="GU4350" s="81">
        <v>1.1148832299820636E-2</v>
      </c>
      <c r="GV4350" s="81">
        <v>2.6002430136061232</v>
      </c>
      <c r="GW4350" s="81">
        <v>1.1148832299820636E-2</v>
      </c>
      <c r="GX4350" s="81">
        <v>2.6002430136061232</v>
      </c>
      <c r="GY4350" s="81">
        <v>1.1148832299820636E-2</v>
      </c>
      <c r="GZ4350" s="81">
        <v>2.6002430136061232</v>
      </c>
    </row>
    <row r="4351" spans="98:208" x14ac:dyDescent="0.25">
      <c r="CT4351" s="81" t="s">
        <v>155</v>
      </c>
      <c r="CU4351" s="81" t="s">
        <v>481</v>
      </c>
      <c r="CV4351" s="81" t="s">
        <v>460</v>
      </c>
      <c r="CW4351" s="81">
        <v>2026</v>
      </c>
      <c r="CX4351" s="81">
        <v>0</v>
      </c>
      <c r="CY4351" s="81">
        <v>0</v>
      </c>
      <c r="CZ4351" s="81">
        <v>0</v>
      </c>
      <c r="DA4351" s="81">
        <v>0</v>
      </c>
      <c r="DB4351" s="81">
        <v>8.0408269036977023E-2</v>
      </c>
      <c r="DC4351" s="81">
        <v>3.7590224611390589E-2</v>
      </c>
      <c r="DD4351" s="81">
        <v>1.6314334115685499E-3</v>
      </c>
      <c r="DE4351" s="81">
        <v>4.1186611014017487E-2</v>
      </c>
      <c r="DF4351" s="81">
        <v>4.1908711030498401E-4</v>
      </c>
      <c r="DG4351" s="81">
        <v>4.1908711030498401E-4</v>
      </c>
      <c r="DH4351" s="81">
        <v>4.1908711030498401E-4</v>
      </c>
      <c r="DI4351" s="81">
        <v>4.1908711030498401E-4</v>
      </c>
      <c r="DJ4351" s="81">
        <v>3.637216233199955E-3</v>
      </c>
      <c r="DL4351" s="81">
        <v>0</v>
      </c>
      <c r="DM4351" s="81">
        <v>1.5243104407261479E-6</v>
      </c>
      <c r="DN4351" s="81">
        <v>1.5243104407261479E-6</v>
      </c>
      <c r="DO4351" s="81">
        <v>0</v>
      </c>
      <c r="DP4351" s="81">
        <v>1.5243104407261479E-6</v>
      </c>
      <c r="DQ4351" s="81">
        <v>1.5243104407261479E-6</v>
      </c>
      <c r="DR4351" s="81">
        <v>0</v>
      </c>
      <c r="DS4351" s="81">
        <v>1.5243104407261479E-6</v>
      </c>
      <c r="DT4351" s="81">
        <v>1.5243104407261479E-6</v>
      </c>
      <c r="DU4351" s="81">
        <v>0</v>
      </c>
      <c r="DV4351" s="81">
        <v>1.5243104407261479E-6</v>
      </c>
      <c r="DW4351" s="81">
        <v>1.5243104407261479E-6</v>
      </c>
      <c r="GE4351" s="81" t="s">
        <v>449</v>
      </c>
      <c r="GF4351" s="81" t="s">
        <v>155</v>
      </c>
      <c r="GG4351" s="81" t="s">
        <v>484</v>
      </c>
      <c r="GH4351" s="81" t="s">
        <v>458</v>
      </c>
      <c r="GI4351" s="81">
        <v>2024</v>
      </c>
      <c r="GJ4351" s="81" t="s">
        <v>201</v>
      </c>
      <c r="GK4351" s="81">
        <v>233.23007680795021</v>
      </c>
      <c r="GL4351" s="81">
        <v>610.71869400000003</v>
      </c>
      <c r="GM4351" s="81">
        <v>2024</v>
      </c>
      <c r="GN4351" s="81" t="s">
        <v>173</v>
      </c>
      <c r="GO4351" s="81">
        <v>1.1148832299820636E-2</v>
      </c>
      <c r="GP4351" s="81">
        <v>10</v>
      </c>
      <c r="GQ4351" s="81">
        <v>0</v>
      </c>
      <c r="GR4351" s="81" t="s">
        <v>448</v>
      </c>
      <c r="GS4351" s="81">
        <v>1.1148832299820636E-2</v>
      </c>
      <c r="GT4351" s="81">
        <v>2.6002430136061232</v>
      </c>
      <c r="GU4351" s="81">
        <v>1.1148832299820636E-2</v>
      </c>
      <c r="GV4351" s="81">
        <v>2.6002430136061232</v>
      </c>
      <c r="GW4351" s="81">
        <v>1.1148832299820636E-2</v>
      </c>
      <c r="GX4351" s="81">
        <v>2.6002430136061232</v>
      </c>
      <c r="GY4351" s="81">
        <v>1.1148832299820636E-2</v>
      </c>
      <c r="GZ4351" s="81">
        <v>2.6002430136061232</v>
      </c>
    </row>
    <row r="4352" spans="98:208" x14ac:dyDescent="0.25">
      <c r="CT4352" s="81" t="s">
        <v>155</v>
      </c>
      <c r="CU4352" s="81" t="s">
        <v>481</v>
      </c>
      <c r="CV4352" s="81" t="s">
        <v>460</v>
      </c>
      <c r="CW4352" s="81">
        <v>2027</v>
      </c>
      <c r="CX4352" s="81">
        <v>0</v>
      </c>
      <c r="CY4352" s="81">
        <v>0</v>
      </c>
      <c r="CZ4352" s="81">
        <v>0</v>
      </c>
      <c r="DA4352" s="81">
        <v>0</v>
      </c>
      <c r="DB4352" s="81">
        <v>8.0408269036977023E-2</v>
      </c>
      <c r="DC4352" s="81">
        <v>3.7590224611390589E-2</v>
      </c>
      <c r="DD4352" s="81">
        <v>1.6314334115685499E-3</v>
      </c>
      <c r="DE4352" s="81">
        <v>4.1186611014017487E-2</v>
      </c>
      <c r="DF4352" s="81">
        <v>4.1908711030498401E-4</v>
      </c>
      <c r="DG4352" s="81">
        <v>4.1908711030498401E-4</v>
      </c>
      <c r="DH4352" s="81">
        <v>4.1908711030498401E-4</v>
      </c>
      <c r="DI4352" s="81">
        <v>4.1908711030498401E-4</v>
      </c>
      <c r="DJ4352" s="81">
        <v>3.637216233199955E-3</v>
      </c>
      <c r="DL4352" s="81">
        <v>0</v>
      </c>
      <c r="DM4352" s="81">
        <v>1.5243104407261479E-6</v>
      </c>
      <c r="DN4352" s="81">
        <v>1.5243104407261479E-6</v>
      </c>
      <c r="DO4352" s="81">
        <v>0</v>
      </c>
      <c r="DP4352" s="81">
        <v>1.5243104407261479E-6</v>
      </c>
      <c r="DQ4352" s="81">
        <v>1.5243104407261479E-6</v>
      </c>
      <c r="DR4352" s="81">
        <v>0</v>
      </c>
      <c r="DS4352" s="81">
        <v>1.5243104407261479E-6</v>
      </c>
      <c r="DT4352" s="81">
        <v>1.5243104407261479E-6</v>
      </c>
      <c r="DU4352" s="81">
        <v>0</v>
      </c>
      <c r="DV4352" s="81">
        <v>1.5243104407261479E-6</v>
      </c>
      <c r="DW4352" s="81">
        <v>1.5243104407261479E-6</v>
      </c>
      <c r="GE4352" s="81" t="s">
        <v>449</v>
      </c>
      <c r="GF4352" s="81" t="s">
        <v>155</v>
      </c>
      <c r="GG4352" s="81" t="s">
        <v>484</v>
      </c>
      <c r="GH4352" s="81" t="s">
        <v>458</v>
      </c>
      <c r="GI4352" s="81">
        <v>2025</v>
      </c>
      <c r="GJ4352" s="81" t="s">
        <v>201</v>
      </c>
      <c r="GK4352" s="81">
        <v>233.23007680795021</v>
      </c>
      <c r="GL4352" s="81">
        <v>610.71869400000003</v>
      </c>
      <c r="GM4352" s="81">
        <v>2025</v>
      </c>
      <c r="GN4352" s="81" t="s">
        <v>173</v>
      </c>
      <c r="GO4352" s="81">
        <v>1.1148832299820636E-2</v>
      </c>
      <c r="GP4352" s="81">
        <v>10</v>
      </c>
      <c r="GQ4352" s="81">
        <v>0</v>
      </c>
      <c r="GR4352" s="81" t="s">
        <v>448</v>
      </c>
      <c r="GS4352" s="81">
        <v>1.1148832299820636E-2</v>
      </c>
      <c r="GT4352" s="81">
        <v>2.6002430136061232</v>
      </c>
      <c r="GU4352" s="81">
        <v>1.1148832299820636E-2</v>
      </c>
      <c r="GV4352" s="81">
        <v>2.6002430136061232</v>
      </c>
      <c r="GW4352" s="81">
        <v>1.1148832299820636E-2</v>
      </c>
      <c r="GX4352" s="81">
        <v>2.6002430136061232</v>
      </c>
      <c r="GY4352" s="81">
        <v>1.1148832299820636E-2</v>
      </c>
      <c r="GZ4352" s="81">
        <v>2.6002430136061232</v>
      </c>
    </row>
    <row r="4353" spans="98:208" x14ac:dyDescent="0.25">
      <c r="CT4353" s="81" t="s">
        <v>155</v>
      </c>
      <c r="CU4353" s="81" t="s">
        <v>481</v>
      </c>
      <c r="CV4353" s="81" t="s">
        <v>460</v>
      </c>
      <c r="CW4353" s="81">
        <v>2028</v>
      </c>
      <c r="CX4353" s="81">
        <v>0</v>
      </c>
      <c r="CY4353" s="81">
        <v>0</v>
      </c>
      <c r="CZ4353" s="81">
        <v>0</v>
      </c>
      <c r="DA4353" s="81">
        <v>0</v>
      </c>
      <c r="DB4353" s="81">
        <v>8.3606377745129468E-2</v>
      </c>
      <c r="DC4353" s="81">
        <v>3.9055083184886007E-2</v>
      </c>
      <c r="DD4353" s="81">
        <v>1.6949971741060761E-3</v>
      </c>
      <c r="DE4353" s="81">
        <v>4.285629738613659E-2</v>
      </c>
      <c r="DF4353" s="81">
        <v>4.3541857288383892E-4</v>
      </c>
      <c r="DG4353" s="81">
        <v>4.3541857288383892E-4</v>
      </c>
      <c r="DH4353" s="81">
        <v>4.3541857288383892E-4</v>
      </c>
      <c r="DI4353" s="81">
        <v>4.3541857288383892E-4</v>
      </c>
      <c r="DJ4353" s="81">
        <v>3.637216233199955E-3</v>
      </c>
      <c r="DL4353" s="81">
        <v>0</v>
      </c>
      <c r="DM4353" s="81">
        <v>1.5837115015298567E-6</v>
      </c>
      <c r="DN4353" s="81">
        <v>1.5837115015298567E-6</v>
      </c>
      <c r="DO4353" s="81">
        <v>0</v>
      </c>
      <c r="DP4353" s="81">
        <v>1.5837115015298567E-6</v>
      </c>
      <c r="DQ4353" s="81">
        <v>1.5837115015298567E-6</v>
      </c>
      <c r="DR4353" s="81">
        <v>0</v>
      </c>
      <c r="DS4353" s="81">
        <v>1.5837115015298567E-6</v>
      </c>
      <c r="DT4353" s="81">
        <v>1.5837115015298567E-6</v>
      </c>
      <c r="DU4353" s="81">
        <v>0</v>
      </c>
      <c r="DV4353" s="81">
        <v>1.5837115015298567E-6</v>
      </c>
      <c r="DW4353" s="81">
        <v>1.5837115015298567E-6</v>
      </c>
      <c r="GE4353" s="81" t="s">
        <v>449</v>
      </c>
      <c r="GF4353" s="81" t="s">
        <v>155</v>
      </c>
      <c r="GG4353" s="81" t="s">
        <v>484</v>
      </c>
      <c r="GH4353" s="81" t="s">
        <v>458</v>
      </c>
      <c r="GI4353" s="81">
        <v>2026</v>
      </c>
      <c r="GJ4353" s="81" t="s">
        <v>201</v>
      </c>
      <c r="GK4353" s="81">
        <v>233.23007680795021</v>
      </c>
      <c r="GL4353" s="81">
        <v>610.71869400000003</v>
      </c>
      <c r="GM4353" s="81">
        <v>2026</v>
      </c>
      <c r="GN4353" s="81" t="s">
        <v>173</v>
      </c>
      <c r="GO4353" s="81">
        <v>1.1148832299820636E-2</v>
      </c>
      <c r="GP4353" s="81">
        <v>10</v>
      </c>
      <c r="GQ4353" s="81">
        <v>0</v>
      </c>
      <c r="GR4353" s="81" t="s">
        <v>448</v>
      </c>
      <c r="GS4353" s="81">
        <v>1.1148832299820636E-2</v>
      </c>
      <c r="GT4353" s="81">
        <v>2.6002430136061232</v>
      </c>
      <c r="GU4353" s="81">
        <v>1.1148832299820636E-2</v>
      </c>
      <c r="GV4353" s="81">
        <v>2.6002430136061232</v>
      </c>
      <c r="GW4353" s="81">
        <v>1.1148832299820636E-2</v>
      </c>
      <c r="GX4353" s="81">
        <v>2.6002430136061232</v>
      </c>
      <c r="GY4353" s="81">
        <v>1.1148832299820636E-2</v>
      </c>
      <c r="GZ4353" s="81">
        <v>2.6002430136061232</v>
      </c>
    </row>
    <row r="4354" spans="98:208" x14ac:dyDescent="0.25">
      <c r="CT4354" s="81" t="s">
        <v>155</v>
      </c>
      <c r="CU4354" s="81" t="s">
        <v>481</v>
      </c>
      <c r="CV4354" s="81" t="s">
        <v>460</v>
      </c>
      <c r="CW4354" s="81">
        <v>2029</v>
      </c>
      <c r="CX4354" s="81">
        <v>0</v>
      </c>
      <c r="CY4354" s="81">
        <v>0</v>
      </c>
      <c r="CZ4354" s="81">
        <v>0</v>
      </c>
      <c r="DA4354" s="81">
        <v>0</v>
      </c>
      <c r="DB4354" s="81">
        <v>8.3606377745129468E-2</v>
      </c>
      <c r="DC4354" s="81">
        <v>3.9055083184886007E-2</v>
      </c>
      <c r="DD4354" s="81">
        <v>1.6949971741060761E-3</v>
      </c>
      <c r="DE4354" s="81">
        <v>4.285629738613659E-2</v>
      </c>
      <c r="DF4354" s="81">
        <v>4.3541857288383892E-4</v>
      </c>
      <c r="DG4354" s="81">
        <v>4.3541857288383892E-4</v>
      </c>
      <c r="DH4354" s="81">
        <v>4.3541857288383892E-4</v>
      </c>
      <c r="DI4354" s="81">
        <v>4.3541857288383892E-4</v>
      </c>
      <c r="DJ4354" s="81">
        <v>3.637216233199955E-3</v>
      </c>
      <c r="DL4354" s="81">
        <v>0</v>
      </c>
      <c r="DM4354" s="81">
        <v>1.5837115015298567E-6</v>
      </c>
      <c r="DN4354" s="81">
        <v>1.5837115015298567E-6</v>
      </c>
      <c r="DO4354" s="81">
        <v>0</v>
      </c>
      <c r="DP4354" s="81">
        <v>1.5837115015298567E-6</v>
      </c>
      <c r="DQ4354" s="81">
        <v>1.5837115015298567E-6</v>
      </c>
      <c r="DR4354" s="81">
        <v>0</v>
      </c>
      <c r="DS4354" s="81">
        <v>1.5837115015298567E-6</v>
      </c>
      <c r="DT4354" s="81">
        <v>1.5837115015298567E-6</v>
      </c>
      <c r="DU4354" s="81">
        <v>0</v>
      </c>
      <c r="DV4354" s="81">
        <v>1.5837115015298567E-6</v>
      </c>
      <c r="DW4354" s="81">
        <v>1.5837115015298567E-6</v>
      </c>
      <c r="GE4354" s="81" t="s">
        <v>449</v>
      </c>
      <c r="GF4354" s="81" t="s">
        <v>155</v>
      </c>
      <c r="GG4354" s="81" t="s">
        <v>484</v>
      </c>
      <c r="GH4354" s="81" t="s">
        <v>458</v>
      </c>
      <c r="GI4354" s="81">
        <v>2027</v>
      </c>
      <c r="GJ4354" s="81" t="s">
        <v>201</v>
      </c>
      <c r="GK4354" s="81">
        <v>233.23007680795021</v>
      </c>
      <c r="GL4354" s="81">
        <v>610.71869400000003</v>
      </c>
      <c r="GM4354" s="81">
        <v>2027</v>
      </c>
      <c r="GN4354" s="81" t="s">
        <v>173</v>
      </c>
      <c r="GO4354" s="81">
        <v>1.1148832299820636E-2</v>
      </c>
      <c r="GP4354" s="81">
        <v>10</v>
      </c>
      <c r="GQ4354" s="81">
        <v>0</v>
      </c>
      <c r="GR4354" s="81" t="s">
        <v>448</v>
      </c>
      <c r="GS4354" s="81">
        <v>1.1148832299820636E-2</v>
      </c>
      <c r="GT4354" s="81">
        <v>2.6002430136061232</v>
      </c>
      <c r="GU4354" s="81">
        <v>1.1148832299820636E-2</v>
      </c>
      <c r="GV4354" s="81">
        <v>2.6002430136061232</v>
      </c>
      <c r="GW4354" s="81">
        <v>1.1148832299820636E-2</v>
      </c>
      <c r="GX4354" s="81">
        <v>2.6002430136061232</v>
      </c>
      <c r="GY4354" s="81">
        <v>1.1148832299820636E-2</v>
      </c>
      <c r="GZ4354" s="81">
        <v>2.6002430136061232</v>
      </c>
    </row>
    <row r="4355" spans="98:208" x14ac:dyDescent="0.25">
      <c r="CT4355" s="81" t="s">
        <v>155</v>
      </c>
      <c r="CU4355" s="81" t="s">
        <v>481</v>
      </c>
      <c r="CV4355" s="81" t="s">
        <v>460</v>
      </c>
      <c r="CW4355" s="81">
        <v>2030</v>
      </c>
      <c r="CX4355" s="81">
        <v>0</v>
      </c>
      <c r="CY4355" s="81">
        <v>0</v>
      </c>
      <c r="CZ4355" s="81">
        <v>0</v>
      </c>
      <c r="DA4355" s="81">
        <v>0</v>
      </c>
      <c r="DB4355" s="81">
        <v>8.3606377745129468E-2</v>
      </c>
      <c r="DC4355" s="81">
        <v>3.9055083184886007E-2</v>
      </c>
      <c r="DD4355" s="81">
        <v>1.6949971741060761E-3</v>
      </c>
      <c r="DE4355" s="81">
        <v>4.285629738613659E-2</v>
      </c>
      <c r="DF4355" s="81">
        <v>0</v>
      </c>
      <c r="DG4355" s="81">
        <v>4.3541857288383892E-4</v>
      </c>
      <c r="DH4355" s="81">
        <v>4.3541857288383892E-4</v>
      </c>
      <c r="DI4355" s="81">
        <v>4.3541857288383892E-4</v>
      </c>
      <c r="DJ4355" s="81">
        <v>3.637216233199955E-3</v>
      </c>
      <c r="DL4355" s="81">
        <v>0</v>
      </c>
      <c r="DM4355" s="81">
        <v>0</v>
      </c>
      <c r="DN4355" s="81">
        <v>0</v>
      </c>
      <c r="DO4355" s="81">
        <v>0</v>
      </c>
      <c r="DP4355" s="81">
        <v>1.5837115015298567E-6</v>
      </c>
      <c r="DQ4355" s="81">
        <v>1.5837115015298567E-6</v>
      </c>
      <c r="DR4355" s="81">
        <v>0</v>
      </c>
      <c r="DS4355" s="81">
        <v>1.5837115015298567E-6</v>
      </c>
      <c r="DT4355" s="81">
        <v>1.5837115015298567E-6</v>
      </c>
      <c r="DU4355" s="81">
        <v>0</v>
      </c>
      <c r="DV4355" s="81">
        <v>1.5837115015298567E-6</v>
      </c>
      <c r="DW4355" s="81">
        <v>1.5837115015298567E-6</v>
      </c>
      <c r="GE4355" s="81" t="s">
        <v>449</v>
      </c>
      <c r="GF4355" s="81" t="s">
        <v>155</v>
      </c>
      <c r="GG4355" s="81" t="s">
        <v>484</v>
      </c>
      <c r="GH4355" s="81" t="s">
        <v>458</v>
      </c>
      <c r="GI4355" s="81">
        <v>2028</v>
      </c>
      <c r="GJ4355" s="81" t="s">
        <v>201</v>
      </c>
      <c r="GK4355" s="81">
        <v>247.27299216495859</v>
      </c>
      <c r="GL4355" s="81">
        <v>610.71869400000003</v>
      </c>
      <c r="GM4355" s="81">
        <v>2028</v>
      </c>
      <c r="GN4355" s="81" t="s">
        <v>173</v>
      </c>
      <c r="GO4355" s="81">
        <v>1.1148832299820636E-2</v>
      </c>
      <c r="GP4355" s="81">
        <v>10</v>
      </c>
      <c r="GQ4355" s="81">
        <v>0</v>
      </c>
      <c r="GR4355" s="81" t="s">
        <v>448</v>
      </c>
      <c r="GS4355" s="81">
        <v>1.1148832299820636E-2</v>
      </c>
      <c r="GT4355" s="81">
        <v>2.7568051219219853</v>
      </c>
      <c r="GU4355" s="81">
        <v>1.1148832299820636E-2</v>
      </c>
      <c r="GV4355" s="81">
        <v>2.7568051219219853</v>
      </c>
      <c r="GW4355" s="81">
        <v>1.1148832299820636E-2</v>
      </c>
      <c r="GX4355" s="81">
        <v>2.7568051219219853</v>
      </c>
      <c r="GY4355" s="81">
        <v>1.1148832299820636E-2</v>
      </c>
      <c r="GZ4355" s="81">
        <v>2.7568051219219853</v>
      </c>
    </row>
    <row r="4356" spans="98:208" x14ac:dyDescent="0.25">
      <c r="CT4356" s="81" t="s">
        <v>155</v>
      </c>
      <c r="CU4356" s="81" t="s">
        <v>481</v>
      </c>
      <c r="CV4356" s="81" t="s">
        <v>460</v>
      </c>
      <c r="CW4356" s="81">
        <v>2031</v>
      </c>
      <c r="CX4356" s="81">
        <v>0</v>
      </c>
      <c r="CY4356" s="81">
        <v>0</v>
      </c>
      <c r="CZ4356" s="81">
        <v>0</v>
      </c>
      <c r="DA4356" s="81">
        <v>0</v>
      </c>
      <c r="DB4356" s="81">
        <v>8.3606377745129468E-2</v>
      </c>
      <c r="DC4356" s="81">
        <v>3.9055083184886007E-2</v>
      </c>
      <c r="DD4356" s="81">
        <v>1.6949971741060761E-3</v>
      </c>
      <c r="DE4356" s="81">
        <v>4.285629738613659E-2</v>
      </c>
      <c r="DF4356" s="81">
        <v>0</v>
      </c>
      <c r="DG4356" s="81">
        <v>0</v>
      </c>
      <c r="DH4356" s="81">
        <v>4.3541857288383892E-4</v>
      </c>
      <c r="DI4356" s="81">
        <v>4.3541857288383892E-4</v>
      </c>
      <c r="DJ4356" s="81">
        <v>3.637216233199955E-3</v>
      </c>
      <c r="DL4356" s="81">
        <v>0</v>
      </c>
      <c r="DM4356" s="81">
        <v>0</v>
      </c>
      <c r="DN4356" s="81">
        <v>0</v>
      </c>
      <c r="DO4356" s="81">
        <v>0</v>
      </c>
      <c r="DP4356" s="81">
        <v>0</v>
      </c>
      <c r="DQ4356" s="81">
        <v>0</v>
      </c>
      <c r="DR4356" s="81">
        <v>0</v>
      </c>
      <c r="DS4356" s="81">
        <v>1.5837115015298567E-6</v>
      </c>
      <c r="DT4356" s="81">
        <v>1.5837115015298567E-6</v>
      </c>
      <c r="DU4356" s="81">
        <v>0</v>
      </c>
      <c r="DV4356" s="81">
        <v>1.5837115015298567E-6</v>
      </c>
      <c r="DW4356" s="81">
        <v>1.5837115015298567E-6</v>
      </c>
      <c r="GE4356" s="81" t="s">
        <v>449</v>
      </c>
      <c r="GF4356" s="81" t="s">
        <v>155</v>
      </c>
      <c r="GG4356" s="81" t="s">
        <v>484</v>
      </c>
      <c r="GH4356" s="81" t="s">
        <v>458</v>
      </c>
      <c r="GI4356" s="81">
        <v>2029</v>
      </c>
      <c r="GJ4356" s="81" t="s">
        <v>201</v>
      </c>
      <c r="GK4356" s="81">
        <v>247.27299216495859</v>
      </c>
      <c r="GL4356" s="81">
        <v>610.71869400000003</v>
      </c>
      <c r="GM4356" s="81">
        <v>2029</v>
      </c>
      <c r="GN4356" s="81" t="s">
        <v>173</v>
      </c>
      <c r="GO4356" s="81">
        <v>1.1148832299820636E-2</v>
      </c>
      <c r="GP4356" s="81">
        <v>10</v>
      </c>
      <c r="GQ4356" s="81">
        <v>0</v>
      </c>
      <c r="GR4356" s="81" t="s">
        <v>448</v>
      </c>
      <c r="GS4356" s="81">
        <v>1.1148832299820636E-2</v>
      </c>
      <c r="GT4356" s="81">
        <v>2.7568051219219853</v>
      </c>
      <c r="GU4356" s="81">
        <v>1.1148832299820636E-2</v>
      </c>
      <c r="GV4356" s="81">
        <v>2.7568051219219853</v>
      </c>
      <c r="GW4356" s="81">
        <v>1.1148832299820636E-2</v>
      </c>
      <c r="GX4356" s="81">
        <v>2.7568051219219853</v>
      </c>
      <c r="GY4356" s="81">
        <v>1.1148832299820636E-2</v>
      </c>
      <c r="GZ4356" s="81">
        <v>2.7568051219219853</v>
      </c>
    </row>
    <row r="4357" spans="98:208" x14ac:dyDescent="0.25">
      <c r="CT4357" s="81" t="s">
        <v>155</v>
      </c>
      <c r="CU4357" s="81" t="s">
        <v>481</v>
      </c>
      <c r="CV4357" s="81" t="s">
        <v>460</v>
      </c>
      <c r="CW4357" s="81">
        <v>2032</v>
      </c>
      <c r="CX4357" s="81">
        <v>0</v>
      </c>
      <c r="CY4357" s="81">
        <v>0</v>
      </c>
      <c r="CZ4357" s="81">
        <v>0</v>
      </c>
      <c r="DA4357" s="81">
        <v>0</v>
      </c>
      <c r="DB4357" s="81">
        <v>8.3606377745129468E-2</v>
      </c>
      <c r="DC4357" s="81">
        <v>3.9055083184886007E-2</v>
      </c>
      <c r="DD4357" s="81">
        <v>1.6949971741060761E-3</v>
      </c>
      <c r="DE4357" s="81">
        <v>4.285629738613659E-2</v>
      </c>
      <c r="DF4357" s="81">
        <v>0</v>
      </c>
      <c r="DG4357" s="81">
        <v>0</v>
      </c>
      <c r="DH4357" s="81">
        <v>0</v>
      </c>
      <c r="DI4357" s="81">
        <v>4.3541857288383892E-4</v>
      </c>
      <c r="DJ4357" s="81">
        <v>3.637216233199955E-3</v>
      </c>
      <c r="DL4357" s="81">
        <v>0</v>
      </c>
      <c r="DM4357" s="81">
        <v>0</v>
      </c>
      <c r="DN4357" s="81">
        <v>0</v>
      </c>
      <c r="DO4357" s="81">
        <v>0</v>
      </c>
      <c r="DP4357" s="81">
        <v>0</v>
      </c>
      <c r="DQ4357" s="81">
        <v>0</v>
      </c>
      <c r="DR4357" s="81">
        <v>0</v>
      </c>
      <c r="DS4357" s="81">
        <v>0</v>
      </c>
      <c r="DT4357" s="81">
        <v>0</v>
      </c>
      <c r="DU4357" s="81">
        <v>0</v>
      </c>
      <c r="DV4357" s="81">
        <v>1.5837115015298567E-6</v>
      </c>
      <c r="DW4357" s="81">
        <v>1.5837115015298567E-6</v>
      </c>
      <c r="GE4357" s="81" t="s">
        <v>449</v>
      </c>
      <c r="GF4357" s="81" t="s">
        <v>155</v>
      </c>
      <c r="GG4357" s="81" t="s">
        <v>484</v>
      </c>
      <c r="GH4357" s="81" t="s">
        <v>458</v>
      </c>
      <c r="GI4357" s="81">
        <v>2030</v>
      </c>
      <c r="GJ4357" s="81" t="s">
        <v>201</v>
      </c>
      <c r="GK4357" s="81">
        <v>247.27299216495859</v>
      </c>
      <c r="GL4357" s="81">
        <v>610.71869400000003</v>
      </c>
      <c r="GM4357" s="81">
        <v>2030</v>
      </c>
      <c r="GN4357" s="81" t="s">
        <v>173</v>
      </c>
      <c r="GO4357" s="81">
        <v>1.1148832299820636E-2</v>
      </c>
      <c r="GP4357" s="81">
        <v>10</v>
      </c>
      <c r="GQ4357" s="81">
        <v>0</v>
      </c>
      <c r="GR4357" s="81" t="s">
        <v>448</v>
      </c>
      <c r="GS4357" s="81">
        <v>0</v>
      </c>
      <c r="GT4357" s="81">
        <v>0</v>
      </c>
      <c r="GU4357" s="81">
        <v>1.1148832299820636E-2</v>
      </c>
      <c r="GV4357" s="81">
        <v>2.7568051219219853</v>
      </c>
      <c r="GW4357" s="81">
        <v>1.1148832299820636E-2</v>
      </c>
      <c r="GX4357" s="81">
        <v>2.7568051219219853</v>
      </c>
      <c r="GY4357" s="81">
        <v>1.1148832299820636E-2</v>
      </c>
      <c r="GZ4357" s="81">
        <v>2.7568051219219853</v>
      </c>
    </row>
    <row r="4358" spans="98:208" x14ac:dyDescent="0.25">
      <c r="CT4358" s="81" t="s">
        <v>155</v>
      </c>
      <c r="CU4358" s="81" t="s">
        <v>481</v>
      </c>
      <c r="CV4358" s="81" t="s">
        <v>461</v>
      </c>
      <c r="CW4358" s="81">
        <v>2020</v>
      </c>
      <c r="CX4358" s="81">
        <v>0</v>
      </c>
      <c r="CY4358" s="81">
        <v>0</v>
      </c>
      <c r="CZ4358" s="81">
        <v>0</v>
      </c>
      <c r="DA4358" s="81">
        <v>0</v>
      </c>
      <c r="DB4358" s="81">
        <v>14146.130641332669</v>
      </c>
      <c r="DC4358" s="81">
        <v>222.22942162783289</v>
      </c>
      <c r="DD4358" s="81">
        <v>8585.7228092480364</v>
      </c>
      <c r="DE4358" s="81">
        <v>5338.1784104568014</v>
      </c>
      <c r="DF4358" s="81">
        <v>2.477598553814842</v>
      </c>
      <c r="DG4358" s="81">
        <v>0</v>
      </c>
      <c r="DH4358" s="81">
        <v>0</v>
      </c>
      <c r="DI4358" s="81">
        <v>0</v>
      </c>
      <c r="DJ4358" s="81">
        <v>6.3010768263437129E-5</v>
      </c>
      <c r="DL4358" s="81">
        <v>0</v>
      </c>
      <c r="DM4358" s="81">
        <v>1.5611538832425398E-4</v>
      </c>
      <c r="DN4358" s="81">
        <v>1.5611538832425398E-4</v>
      </c>
      <c r="DO4358" s="81">
        <v>0</v>
      </c>
      <c r="DP4358" s="81">
        <v>0</v>
      </c>
      <c r="DQ4358" s="81">
        <v>0</v>
      </c>
      <c r="DR4358" s="81">
        <v>0</v>
      </c>
      <c r="DS4358" s="81">
        <v>0</v>
      </c>
      <c r="DT4358" s="81">
        <v>0</v>
      </c>
      <c r="DU4358" s="81">
        <v>0</v>
      </c>
      <c r="DV4358" s="81">
        <v>0</v>
      </c>
      <c r="DW4358" s="81">
        <v>0</v>
      </c>
      <c r="GE4358" s="81" t="s">
        <v>449</v>
      </c>
      <c r="GF4358" s="81" t="s">
        <v>155</v>
      </c>
      <c r="GG4358" s="81" t="s">
        <v>484</v>
      </c>
      <c r="GH4358" s="81" t="s">
        <v>458</v>
      </c>
      <c r="GI4358" s="81">
        <v>2031</v>
      </c>
      <c r="GJ4358" s="81" t="s">
        <v>201</v>
      </c>
      <c r="GK4358" s="81">
        <v>247.27299216495859</v>
      </c>
      <c r="GL4358" s="81">
        <v>610.71869400000003</v>
      </c>
      <c r="GM4358" s="81">
        <v>2031</v>
      </c>
      <c r="GN4358" s="81" t="s">
        <v>173</v>
      </c>
      <c r="GO4358" s="81">
        <v>1.1148832299820636E-2</v>
      </c>
      <c r="GP4358" s="81">
        <v>10</v>
      </c>
      <c r="GQ4358" s="81">
        <v>0</v>
      </c>
      <c r="GR4358" s="81" t="s">
        <v>448</v>
      </c>
      <c r="GS4358" s="81">
        <v>0</v>
      </c>
      <c r="GT4358" s="81">
        <v>0</v>
      </c>
      <c r="GU4358" s="81">
        <v>0</v>
      </c>
      <c r="GV4358" s="81">
        <v>0</v>
      </c>
      <c r="GW4358" s="81">
        <v>1.1148832299820636E-2</v>
      </c>
      <c r="GX4358" s="81">
        <v>2.7568051219219853</v>
      </c>
      <c r="GY4358" s="81">
        <v>1.1148832299820636E-2</v>
      </c>
      <c r="GZ4358" s="81">
        <v>2.7568051219219853</v>
      </c>
    </row>
    <row r="4359" spans="98:208" x14ac:dyDescent="0.25">
      <c r="CT4359" s="81" t="s">
        <v>155</v>
      </c>
      <c r="CU4359" s="81" t="s">
        <v>481</v>
      </c>
      <c r="CV4359" s="81" t="s">
        <v>461</v>
      </c>
      <c r="CW4359" s="81">
        <v>2021</v>
      </c>
      <c r="CX4359" s="81">
        <v>0</v>
      </c>
      <c r="CY4359" s="81">
        <v>0</v>
      </c>
      <c r="CZ4359" s="81">
        <v>0</v>
      </c>
      <c r="DA4359" s="81">
        <v>0</v>
      </c>
      <c r="DB4359" s="81">
        <v>14146.130641332669</v>
      </c>
      <c r="DC4359" s="81">
        <v>222.22942162783289</v>
      </c>
      <c r="DD4359" s="81">
        <v>8585.7228092480364</v>
      </c>
      <c r="DE4359" s="81">
        <v>5338.1784104568014</v>
      </c>
      <c r="DF4359" s="81">
        <v>2.477598553814842</v>
      </c>
      <c r="DG4359" s="81">
        <v>2.477598553814842</v>
      </c>
      <c r="DH4359" s="81">
        <v>0</v>
      </c>
      <c r="DI4359" s="81">
        <v>0</v>
      </c>
      <c r="DJ4359" s="81">
        <v>6.3010768263437129E-5</v>
      </c>
      <c r="DL4359" s="81">
        <v>0</v>
      </c>
      <c r="DM4359" s="81">
        <v>1.5611538832425398E-4</v>
      </c>
      <c r="DN4359" s="81">
        <v>1.5611538832425398E-4</v>
      </c>
      <c r="DO4359" s="81">
        <v>0</v>
      </c>
      <c r="DP4359" s="81">
        <v>1.5611538832425398E-4</v>
      </c>
      <c r="DQ4359" s="81">
        <v>1.5611538832425398E-4</v>
      </c>
      <c r="DR4359" s="81">
        <v>0</v>
      </c>
      <c r="DS4359" s="81">
        <v>0</v>
      </c>
      <c r="DT4359" s="81">
        <v>0</v>
      </c>
      <c r="DU4359" s="81">
        <v>0</v>
      </c>
      <c r="DV4359" s="81">
        <v>0</v>
      </c>
      <c r="DW4359" s="81">
        <v>0</v>
      </c>
      <c r="GE4359" s="81" t="s">
        <v>449</v>
      </c>
      <c r="GF4359" s="81" t="s">
        <v>155</v>
      </c>
      <c r="GG4359" s="81" t="s">
        <v>484</v>
      </c>
      <c r="GH4359" s="81" t="s">
        <v>458</v>
      </c>
      <c r="GI4359" s="81">
        <v>2032</v>
      </c>
      <c r="GJ4359" s="81" t="s">
        <v>201</v>
      </c>
      <c r="GK4359" s="81">
        <v>247.27299216495859</v>
      </c>
      <c r="GL4359" s="81">
        <v>610.71869400000003</v>
      </c>
      <c r="GM4359" s="81">
        <v>2032</v>
      </c>
      <c r="GN4359" s="81" t="s">
        <v>173</v>
      </c>
      <c r="GO4359" s="81">
        <v>1.1148832299820636E-2</v>
      </c>
      <c r="GP4359" s="81">
        <v>10</v>
      </c>
      <c r="GQ4359" s="81">
        <v>0</v>
      </c>
      <c r="GR4359" s="81" t="s">
        <v>448</v>
      </c>
      <c r="GS4359" s="81">
        <v>0</v>
      </c>
      <c r="GT4359" s="81">
        <v>0</v>
      </c>
      <c r="GU4359" s="81">
        <v>0</v>
      </c>
      <c r="GV4359" s="81">
        <v>0</v>
      </c>
      <c r="GW4359" s="81">
        <v>0</v>
      </c>
      <c r="GX4359" s="81">
        <v>0</v>
      </c>
      <c r="GY4359" s="81">
        <v>1.1148832299820636E-2</v>
      </c>
      <c r="GZ4359" s="81">
        <v>2.7568051219219853</v>
      </c>
    </row>
    <row r="4360" spans="98:208" x14ac:dyDescent="0.25">
      <c r="CT4360" s="81" t="s">
        <v>155</v>
      </c>
      <c r="CU4360" s="81" t="s">
        <v>481</v>
      </c>
      <c r="CV4360" s="81" t="s">
        <v>461</v>
      </c>
      <c r="CW4360" s="81">
        <v>2022</v>
      </c>
      <c r="CX4360" s="81">
        <v>0</v>
      </c>
      <c r="CY4360" s="81">
        <v>0</v>
      </c>
      <c r="CZ4360" s="81">
        <v>0</v>
      </c>
      <c r="DA4360" s="81">
        <v>0</v>
      </c>
      <c r="DB4360" s="81">
        <v>14146.130641332669</v>
      </c>
      <c r="DC4360" s="81">
        <v>222.22942162783289</v>
      </c>
      <c r="DD4360" s="81">
        <v>8585.7228092480364</v>
      </c>
      <c r="DE4360" s="81">
        <v>5338.1784104568014</v>
      </c>
      <c r="DF4360" s="81">
        <v>2.477598553814842</v>
      </c>
      <c r="DG4360" s="81">
        <v>2.477598553814842</v>
      </c>
      <c r="DH4360" s="81">
        <v>2.477598553814842</v>
      </c>
      <c r="DI4360" s="81">
        <v>0</v>
      </c>
      <c r="DJ4360" s="81">
        <v>6.3010768263437129E-5</v>
      </c>
      <c r="DL4360" s="81">
        <v>0</v>
      </c>
      <c r="DM4360" s="81">
        <v>1.5611538832425398E-4</v>
      </c>
      <c r="DN4360" s="81">
        <v>1.5611538832425398E-4</v>
      </c>
      <c r="DO4360" s="81">
        <v>0</v>
      </c>
      <c r="DP4360" s="81">
        <v>1.5611538832425398E-4</v>
      </c>
      <c r="DQ4360" s="81">
        <v>1.5611538832425398E-4</v>
      </c>
      <c r="DR4360" s="81">
        <v>0</v>
      </c>
      <c r="DS4360" s="81">
        <v>1.5611538832425398E-4</v>
      </c>
      <c r="DT4360" s="81">
        <v>1.5611538832425398E-4</v>
      </c>
      <c r="DU4360" s="81">
        <v>0</v>
      </c>
      <c r="DV4360" s="81">
        <v>0</v>
      </c>
      <c r="DW4360" s="81">
        <v>0</v>
      </c>
      <c r="GE4360" s="81" t="s">
        <v>449</v>
      </c>
      <c r="GF4360" s="81" t="s">
        <v>155</v>
      </c>
      <c r="GG4360" s="81" t="s">
        <v>484</v>
      </c>
      <c r="GH4360" s="81" t="s">
        <v>459</v>
      </c>
      <c r="GI4360" s="81">
        <v>2021</v>
      </c>
      <c r="GJ4360" s="81" t="s">
        <v>201</v>
      </c>
      <c r="GK4360" s="81">
        <v>0.69641821681222715</v>
      </c>
      <c r="GL4360" s="81">
        <v>610.71869400000003</v>
      </c>
      <c r="GM4360" s="81">
        <v>2021</v>
      </c>
      <c r="GN4360" s="81" t="s">
        <v>173</v>
      </c>
      <c r="GO4360" s="81">
        <v>1.1148832299820636E-2</v>
      </c>
      <c r="GP4360" s="81">
        <v>10</v>
      </c>
      <c r="GQ4360" s="81">
        <v>0</v>
      </c>
      <c r="GR4360" s="81" t="s">
        <v>448</v>
      </c>
      <c r="GS4360" s="81">
        <v>1.1148832299820636E-2</v>
      </c>
      <c r="GT4360" s="81">
        <v>7.7642499097796492E-3</v>
      </c>
      <c r="GU4360" s="81">
        <v>1.1148832299820636E-2</v>
      </c>
      <c r="GV4360" s="81">
        <v>7.7642499097796492E-3</v>
      </c>
      <c r="GW4360" s="81">
        <v>0</v>
      </c>
      <c r="GX4360" s="81">
        <v>0</v>
      </c>
      <c r="GY4360" s="81">
        <v>0</v>
      </c>
      <c r="GZ4360" s="81">
        <v>0</v>
      </c>
    </row>
    <row r="4361" spans="98:208" x14ac:dyDescent="0.25">
      <c r="CT4361" s="81" t="s">
        <v>155</v>
      </c>
      <c r="CU4361" s="81" t="s">
        <v>481</v>
      </c>
      <c r="CV4361" s="81" t="s">
        <v>461</v>
      </c>
      <c r="CW4361" s="81">
        <v>2023</v>
      </c>
      <c r="CX4361" s="81">
        <v>0</v>
      </c>
      <c r="CY4361" s="81">
        <v>0</v>
      </c>
      <c r="CZ4361" s="81">
        <v>0</v>
      </c>
      <c r="DA4361" s="81">
        <v>0</v>
      </c>
      <c r="DB4361" s="81">
        <v>14664.637556436781</v>
      </c>
      <c r="DC4361" s="81">
        <v>233.23007680794171</v>
      </c>
      <c r="DD4361" s="81">
        <v>8896.5159934286894</v>
      </c>
      <c r="DE4361" s="81">
        <v>5534.8914862001511</v>
      </c>
      <c r="DF4361" s="81">
        <v>2.6002430136060286</v>
      </c>
      <c r="DG4361" s="81">
        <v>2.6002430136060286</v>
      </c>
      <c r="DH4361" s="81">
        <v>2.6002430136060286</v>
      </c>
      <c r="DI4361" s="81">
        <v>2.6002430136060286</v>
      </c>
      <c r="DJ4361" s="81">
        <v>6.3010768263437129E-5</v>
      </c>
      <c r="DL4361" s="81">
        <v>0</v>
      </c>
      <c r="DM4361" s="81">
        <v>1.6384330995895086E-4</v>
      </c>
      <c r="DN4361" s="81">
        <v>1.6384330995895086E-4</v>
      </c>
      <c r="DO4361" s="81">
        <v>0</v>
      </c>
      <c r="DP4361" s="81">
        <v>1.6384330995895086E-4</v>
      </c>
      <c r="DQ4361" s="81">
        <v>1.6384330995895086E-4</v>
      </c>
      <c r="DR4361" s="81">
        <v>0</v>
      </c>
      <c r="DS4361" s="81">
        <v>1.6384330995895086E-4</v>
      </c>
      <c r="DT4361" s="81">
        <v>1.6384330995895086E-4</v>
      </c>
      <c r="DU4361" s="81">
        <v>0</v>
      </c>
      <c r="DV4361" s="81">
        <v>1.6384330995895086E-4</v>
      </c>
      <c r="DW4361" s="81">
        <v>1.6384330995895086E-4</v>
      </c>
      <c r="GE4361" s="81" t="s">
        <v>449</v>
      </c>
      <c r="GF4361" s="81" t="s">
        <v>155</v>
      </c>
      <c r="GG4361" s="81" t="s">
        <v>484</v>
      </c>
      <c r="GH4361" s="81" t="s">
        <v>459</v>
      </c>
      <c r="GI4361" s="81">
        <v>2022</v>
      </c>
      <c r="GJ4361" s="81" t="s">
        <v>201</v>
      </c>
      <c r="GK4361" s="81">
        <v>0.69641821681222715</v>
      </c>
      <c r="GL4361" s="81">
        <v>610.71869400000003</v>
      </c>
      <c r="GM4361" s="81">
        <v>2022</v>
      </c>
      <c r="GN4361" s="81" t="s">
        <v>173</v>
      </c>
      <c r="GO4361" s="81">
        <v>1.1148832299820636E-2</v>
      </c>
      <c r="GP4361" s="81">
        <v>10</v>
      </c>
      <c r="GQ4361" s="81">
        <v>0</v>
      </c>
      <c r="GR4361" s="81" t="s">
        <v>448</v>
      </c>
      <c r="GS4361" s="81">
        <v>1.1148832299820636E-2</v>
      </c>
      <c r="GT4361" s="81">
        <v>7.7642499097796492E-3</v>
      </c>
      <c r="GU4361" s="81">
        <v>1.1148832299820636E-2</v>
      </c>
      <c r="GV4361" s="81">
        <v>7.7642499097796492E-3</v>
      </c>
      <c r="GW4361" s="81">
        <v>1.1148832299820636E-2</v>
      </c>
      <c r="GX4361" s="81">
        <v>7.7642499097796492E-3</v>
      </c>
      <c r="GY4361" s="81">
        <v>0</v>
      </c>
      <c r="GZ4361" s="81">
        <v>0</v>
      </c>
    </row>
    <row r="4362" spans="98:208" x14ac:dyDescent="0.25">
      <c r="CT4362" s="81" t="s">
        <v>155</v>
      </c>
      <c r="CU4362" s="81" t="s">
        <v>481</v>
      </c>
      <c r="CV4362" s="81" t="s">
        <v>461</v>
      </c>
      <c r="CW4362" s="81">
        <v>2024</v>
      </c>
      <c r="CX4362" s="81">
        <v>0</v>
      </c>
      <c r="CY4362" s="81">
        <v>0</v>
      </c>
      <c r="CZ4362" s="81">
        <v>0</v>
      </c>
      <c r="DA4362" s="81">
        <v>0</v>
      </c>
      <c r="DB4362" s="81">
        <v>14664.637556436781</v>
      </c>
      <c r="DC4362" s="81">
        <v>233.23007680794171</v>
      </c>
      <c r="DD4362" s="81">
        <v>8896.5159934286894</v>
      </c>
      <c r="DE4362" s="81">
        <v>5534.8914862001511</v>
      </c>
      <c r="DF4362" s="81">
        <v>2.6002430136060286</v>
      </c>
      <c r="DG4362" s="81">
        <v>2.6002430136060286</v>
      </c>
      <c r="DH4362" s="81">
        <v>2.6002430136060286</v>
      </c>
      <c r="DI4362" s="81">
        <v>2.6002430136060286</v>
      </c>
      <c r="DJ4362" s="81">
        <v>6.3010768263437129E-5</v>
      </c>
      <c r="DL4362" s="81">
        <v>0</v>
      </c>
      <c r="DM4362" s="81">
        <v>1.6384330995895086E-4</v>
      </c>
      <c r="DN4362" s="81">
        <v>1.6384330995895086E-4</v>
      </c>
      <c r="DO4362" s="81">
        <v>0</v>
      </c>
      <c r="DP4362" s="81">
        <v>1.6384330995895086E-4</v>
      </c>
      <c r="DQ4362" s="81">
        <v>1.6384330995895086E-4</v>
      </c>
      <c r="DR4362" s="81">
        <v>0</v>
      </c>
      <c r="DS4362" s="81">
        <v>1.6384330995895086E-4</v>
      </c>
      <c r="DT4362" s="81">
        <v>1.6384330995895086E-4</v>
      </c>
      <c r="DU4362" s="81">
        <v>0</v>
      </c>
      <c r="DV4362" s="81">
        <v>1.6384330995895086E-4</v>
      </c>
      <c r="DW4362" s="81">
        <v>1.6384330995895086E-4</v>
      </c>
      <c r="GE4362" s="81" t="s">
        <v>449</v>
      </c>
      <c r="GF4362" s="81" t="s">
        <v>155</v>
      </c>
      <c r="GG4362" s="81" t="s">
        <v>484</v>
      </c>
      <c r="GH4362" s="81" t="s">
        <v>459</v>
      </c>
      <c r="GI4362" s="81">
        <v>2023</v>
      </c>
      <c r="GJ4362" s="81" t="s">
        <v>201</v>
      </c>
      <c r="GK4362" s="81">
        <v>0.71896016785820949</v>
      </c>
      <c r="GL4362" s="81">
        <v>610.71869400000003</v>
      </c>
      <c r="GM4362" s="81">
        <v>2023</v>
      </c>
      <c r="GN4362" s="81" t="s">
        <v>173</v>
      </c>
      <c r="GO4362" s="81">
        <v>1.1148832299820636E-2</v>
      </c>
      <c r="GP4362" s="81">
        <v>10</v>
      </c>
      <c r="GQ4362" s="81">
        <v>0</v>
      </c>
      <c r="GR4362" s="81" t="s">
        <v>448</v>
      </c>
      <c r="GS4362" s="81">
        <v>1.1148832299820636E-2</v>
      </c>
      <c r="GT4362" s="81">
        <v>8.0155663417020729E-3</v>
      </c>
      <c r="GU4362" s="81">
        <v>1.1148832299820636E-2</v>
      </c>
      <c r="GV4362" s="81">
        <v>8.0155663417020729E-3</v>
      </c>
      <c r="GW4362" s="81">
        <v>1.1148832299820636E-2</v>
      </c>
      <c r="GX4362" s="81">
        <v>8.0155663417020729E-3</v>
      </c>
      <c r="GY4362" s="81">
        <v>1.1148832299820636E-2</v>
      </c>
      <c r="GZ4362" s="81">
        <v>8.0155663417020729E-3</v>
      </c>
    </row>
    <row r="4363" spans="98:208" x14ac:dyDescent="0.25">
      <c r="CT4363" s="81" t="s">
        <v>155</v>
      </c>
      <c r="CU4363" s="81" t="s">
        <v>481</v>
      </c>
      <c r="CV4363" s="81" t="s">
        <v>461</v>
      </c>
      <c r="CW4363" s="81">
        <v>2025</v>
      </c>
      <c r="CX4363" s="81">
        <v>0</v>
      </c>
      <c r="CY4363" s="81">
        <v>0</v>
      </c>
      <c r="CZ4363" s="81">
        <v>0</v>
      </c>
      <c r="DA4363" s="81">
        <v>0</v>
      </c>
      <c r="DB4363" s="81">
        <v>14664.637556436781</v>
      </c>
      <c r="DC4363" s="81">
        <v>233.23007680794171</v>
      </c>
      <c r="DD4363" s="81">
        <v>8896.5159934286894</v>
      </c>
      <c r="DE4363" s="81">
        <v>5534.8914862001511</v>
      </c>
      <c r="DF4363" s="81">
        <v>2.6002430136060286</v>
      </c>
      <c r="DG4363" s="81">
        <v>2.6002430136060286</v>
      </c>
      <c r="DH4363" s="81">
        <v>2.6002430136060286</v>
      </c>
      <c r="DI4363" s="81">
        <v>2.6002430136060286</v>
      </c>
      <c r="DJ4363" s="81">
        <v>6.3010768263437129E-5</v>
      </c>
      <c r="DL4363" s="81">
        <v>0</v>
      </c>
      <c r="DM4363" s="81">
        <v>1.6384330995895086E-4</v>
      </c>
      <c r="DN4363" s="81">
        <v>1.6384330995895086E-4</v>
      </c>
      <c r="DO4363" s="81">
        <v>0</v>
      </c>
      <c r="DP4363" s="81">
        <v>1.6384330995895086E-4</v>
      </c>
      <c r="DQ4363" s="81">
        <v>1.6384330995895086E-4</v>
      </c>
      <c r="DR4363" s="81">
        <v>0</v>
      </c>
      <c r="DS4363" s="81">
        <v>1.6384330995895086E-4</v>
      </c>
      <c r="DT4363" s="81">
        <v>1.6384330995895086E-4</v>
      </c>
      <c r="DU4363" s="81">
        <v>0</v>
      </c>
      <c r="DV4363" s="81">
        <v>1.6384330995895086E-4</v>
      </c>
      <c r="DW4363" s="81">
        <v>1.6384330995895086E-4</v>
      </c>
      <c r="GE4363" s="81" t="s">
        <v>449</v>
      </c>
      <c r="GF4363" s="81" t="s">
        <v>155</v>
      </c>
      <c r="GG4363" s="81" t="s">
        <v>484</v>
      </c>
      <c r="GH4363" s="81" t="s">
        <v>459</v>
      </c>
      <c r="GI4363" s="81">
        <v>2024</v>
      </c>
      <c r="GJ4363" s="81" t="s">
        <v>201</v>
      </c>
      <c r="GK4363" s="81">
        <v>0.71896016785820949</v>
      </c>
      <c r="GL4363" s="81">
        <v>610.71869400000003</v>
      </c>
      <c r="GM4363" s="81">
        <v>2024</v>
      </c>
      <c r="GN4363" s="81" t="s">
        <v>173</v>
      </c>
      <c r="GO4363" s="81">
        <v>1.1148832299820636E-2</v>
      </c>
      <c r="GP4363" s="81">
        <v>10</v>
      </c>
      <c r="GQ4363" s="81">
        <v>0</v>
      </c>
      <c r="GR4363" s="81" t="s">
        <v>448</v>
      </c>
      <c r="GS4363" s="81">
        <v>1.1148832299820636E-2</v>
      </c>
      <c r="GT4363" s="81">
        <v>8.0155663417020729E-3</v>
      </c>
      <c r="GU4363" s="81">
        <v>1.1148832299820636E-2</v>
      </c>
      <c r="GV4363" s="81">
        <v>8.0155663417020729E-3</v>
      </c>
      <c r="GW4363" s="81">
        <v>1.1148832299820636E-2</v>
      </c>
      <c r="GX4363" s="81">
        <v>8.0155663417020729E-3</v>
      </c>
      <c r="GY4363" s="81">
        <v>1.1148832299820636E-2</v>
      </c>
      <c r="GZ4363" s="81">
        <v>8.0155663417020729E-3</v>
      </c>
    </row>
    <row r="4364" spans="98:208" x14ac:dyDescent="0.25">
      <c r="CT4364" s="81" t="s">
        <v>155</v>
      </c>
      <c r="CU4364" s="81" t="s">
        <v>481</v>
      </c>
      <c r="CV4364" s="81" t="s">
        <v>461</v>
      </c>
      <c r="CW4364" s="81">
        <v>2026</v>
      </c>
      <c r="CX4364" s="81">
        <v>0</v>
      </c>
      <c r="CY4364" s="81">
        <v>0</v>
      </c>
      <c r="CZ4364" s="81">
        <v>0</v>
      </c>
      <c r="DA4364" s="81">
        <v>0</v>
      </c>
      <c r="DB4364" s="81">
        <v>14664.637556436781</v>
      </c>
      <c r="DC4364" s="81">
        <v>233.23007680794171</v>
      </c>
      <c r="DD4364" s="81">
        <v>8896.5159934286894</v>
      </c>
      <c r="DE4364" s="81">
        <v>5534.8914862001511</v>
      </c>
      <c r="DF4364" s="81">
        <v>2.6002430136060286</v>
      </c>
      <c r="DG4364" s="81">
        <v>2.6002430136060286</v>
      </c>
      <c r="DH4364" s="81">
        <v>2.6002430136060286</v>
      </c>
      <c r="DI4364" s="81">
        <v>2.6002430136060286</v>
      </c>
      <c r="DJ4364" s="81">
        <v>6.3010768263437129E-5</v>
      </c>
      <c r="DL4364" s="81">
        <v>0</v>
      </c>
      <c r="DM4364" s="81">
        <v>1.6384330995895086E-4</v>
      </c>
      <c r="DN4364" s="81">
        <v>1.6384330995895086E-4</v>
      </c>
      <c r="DO4364" s="81">
        <v>0</v>
      </c>
      <c r="DP4364" s="81">
        <v>1.6384330995895086E-4</v>
      </c>
      <c r="DQ4364" s="81">
        <v>1.6384330995895086E-4</v>
      </c>
      <c r="DR4364" s="81">
        <v>0</v>
      </c>
      <c r="DS4364" s="81">
        <v>1.6384330995895086E-4</v>
      </c>
      <c r="DT4364" s="81">
        <v>1.6384330995895086E-4</v>
      </c>
      <c r="DU4364" s="81">
        <v>0</v>
      </c>
      <c r="DV4364" s="81">
        <v>1.6384330995895086E-4</v>
      </c>
      <c r="DW4364" s="81">
        <v>1.6384330995895086E-4</v>
      </c>
      <c r="GE4364" s="81" t="s">
        <v>449</v>
      </c>
      <c r="GF4364" s="81" t="s">
        <v>155</v>
      </c>
      <c r="GG4364" s="81" t="s">
        <v>484</v>
      </c>
      <c r="GH4364" s="81" t="s">
        <v>459</v>
      </c>
      <c r="GI4364" s="81">
        <v>2025</v>
      </c>
      <c r="GJ4364" s="81" t="s">
        <v>201</v>
      </c>
      <c r="GK4364" s="81">
        <v>0.71896016785820949</v>
      </c>
      <c r="GL4364" s="81">
        <v>610.71869400000003</v>
      </c>
      <c r="GM4364" s="81">
        <v>2025</v>
      </c>
      <c r="GN4364" s="81" t="s">
        <v>173</v>
      </c>
      <c r="GO4364" s="81">
        <v>1.1148832299820636E-2</v>
      </c>
      <c r="GP4364" s="81">
        <v>10</v>
      </c>
      <c r="GQ4364" s="81">
        <v>0</v>
      </c>
      <c r="GR4364" s="81" t="s">
        <v>448</v>
      </c>
      <c r="GS4364" s="81">
        <v>1.1148832299820636E-2</v>
      </c>
      <c r="GT4364" s="81">
        <v>8.0155663417020729E-3</v>
      </c>
      <c r="GU4364" s="81">
        <v>1.1148832299820636E-2</v>
      </c>
      <c r="GV4364" s="81">
        <v>8.0155663417020729E-3</v>
      </c>
      <c r="GW4364" s="81">
        <v>1.1148832299820636E-2</v>
      </c>
      <c r="GX4364" s="81">
        <v>8.0155663417020729E-3</v>
      </c>
      <c r="GY4364" s="81">
        <v>1.1148832299820636E-2</v>
      </c>
      <c r="GZ4364" s="81">
        <v>8.0155663417020729E-3</v>
      </c>
    </row>
    <row r="4365" spans="98:208" x14ac:dyDescent="0.25">
      <c r="CT4365" s="81" t="s">
        <v>155</v>
      </c>
      <c r="CU4365" s="81" t="s">
        <v>481</v>
      </c>
      <c r="CV4365" s="81" t="s">
        <v>461</v>
      </c>
      <c r="CW4365" s="81">
        <v>2027</v>
      </c>
      <c r="CX4365" s="81">
        <v>0</v>
      </c>
      <c r="CY4365" s="81">
        <v>0</v>
      </c>
      <c r="CZ4365" s="81">
        <v>0</v>
      </c>
      <c r="DA4365" s="81">
        <v>0</v>
      </c>
      <c r="DB4365" s="81">
        <v>14664.637556436781</v>
      </c>
      <c r="DC4365" s="81">
        <v>233.23007680794171</v>
      </c>
      <c r="DD4365" s="81">
        <v>8896.5159934286894</v>
      </c>
      <c r="DE4365" s="81">
        <v>5534.8914862001511</v>
      </c>
      <c r="DF4365" s="81">
        <v>2.6002430136060286</v>
      </c>
      <c r="DG4365" s="81">
        <v>2.6002430136060286</v>
      </c>
      <c r="DH4365" s="81">
        <v>2.6002430136060286</v>
      </c>
      <c r="DI4365" s="81">
        <v>2.6002430136060286</v>
      </c>
      <c r="DJ4365" s="81">
        <v>6.3010768263437129E-5</v>
      </c>
      <c r="DL4365" s="81">
        <v>0</v>
      </c>
      <c r="DM4365" s="81">
        <v>1.6384330995895086E-4</v>
      </c>
      <c r="DN4365" s="81">
        <v>1.6384330995895086E-4</v>
      </c>
      <c r="DO4365" s="81">
        <v>0</v>
      </c>
      <c r="DP4365" s="81">
        <v>1.6384330995895086E-4</v>
      </c>
      <c r="DQ4365" s="81">
        <v>1.6384330995895086E-4</v>
      </c>
      <c r="DR4365" s="81">
        <v>0</v>
      </c>
      <c r="DS4365" s="81">
        <v>1.6384330995895086E-4</v>
      </c>
      <c r="DT4365" s="81">
        <v>1.6384330995895086E-4</v>
      </c>
      <c r="DU4365" s="81">
        <v>0</v>
      </c>
      <c r="DV4365" s="81">
        <v>1.6384330995895086E-4</v>
      </c>
      <c r="DW4365" s="81">
        <v>1.6384330995895086E-4</v>
      </c>
      <c r="GE4365" s="81" t="s">
        <v>449</v>
      </c>
      <c r="GF4365" s="81" t="s">
        <v>155</v>
      </c>
      <c r="GG4365" s="81" t="s">
        <v>484</v>
      </c>
      <c r="GH4365" s="81" t="s">
        <v>459</v>
      </c>
      <c r="GI4365" s="81">
        <v>2026</v>
      </c>
      <c r="GJ4365" s="81" t="s">
        <v>201</v>
      </c>
      <c r="GK4365" s="81">
        <v>0.71896016785820949</v>
      </c>
      <c r="GL4365" s="81">
        <v>610.71869400000003</v>
      </c>
      <c r="GM4365" s="81">
        <v>2026</v>
      </c>
      <c r="GN4365" s="81" t="s">
        <v>173</v>
      </c>
      <c r="GO4365" s="81">
        <v>1.1148832299820636E-2</v>
      </c>
      <c r="GP4365" s="81">
        <v>10</v>
      </c>
      <c r="GQ4365" s="81">
        <v>0</v>
      </c>
      <c r="GR4365" s="81" t="s">
        <v>448</v>
      </c>
      <c r="GS4365" s="81">
        <v>1.1148832299820636E-2</v>
      </c>
      <c r="GT4365" s="81">
        <v>8.0155663417020729E-3</v>
      </c>
      <c r="GU4365" s="81">
        <v>1.1148832299820636E-2</v>
      </c>
      <c r="GV4365" s="81">
        <v>8.0155663417020729E-3</v>
      </c>
      <c r="GW4365" s="81">
        <v>1.1148832299820636E-2</v>
      </c>
      <c r="GX4365" s="81">
        <v>8.0155663417020729E-3</v>
      </c>
      <c r="GY4365" s="81">
        <v>1.1148832299820636E-2</v>
      </c>
      <c r="GZ4365" s="81">
        <v>8.0155663417020729E-3</v>
      </c>
    </row>
    <row r="4366" spans="98:208" x14ac:dyDescent="0.25">
      <c r="CT4366" s="81" t="s">
        <v>155</v>
      </c>
      <c r="CU4366" s="81" t="s">
        <v>481</v>
      </c>
      <c r="CV4366" s="81" t="s">
        <v>461</v>
      </c>
      <c r="CW4366" s="81">
        <v>2028</v>
      </c>
      <c r="CX4366" s="81">
        <v>0</v>
      </c>
      <c r="CY4366" s="81">
        <v>0</v>
      </c>
      <c r="CZ4366" s="81">
        <v>0</v>
      </c>
      <c r="DA4366" s="81">
        <v>0</v>
      </c>
      <c r="DB4366" s="81">
        <v>15317.99094281613</v>
      </c>
      <c r="DC4366" s="81">
        <v>247.27299216494961</v>
      </c>
      <c r="DD4366" s="81">
        <v>9287.6490955445934</v>
      </c>
      <c r="DE4366" s="81">
        <v>5783.0688551065859</v>
      </c>
      <c r="DF4366" s="81">
        <v>2.7568051219218854</v>
      </c>
      <c r="DG4366" s="81">
        <v>2.7568051219218854</v>
      </c>
      <c r="DH4366" s="81">
        <v>2.7568051219218854</v>
      </c>
      <c r="DI4366" s="81">
        <v>2.7568051219218854</v>
      </c>
      <c r="DJ4366" s="81">
        <v>6.3010768263437129E-5</v>
      </c>
      <c r="DL4366" s="81">
        <v>0</v>
      </c>
      <c r="DM4366" s="81">
        <v>1.7370840868487645E-4</v>
      </c>
      <c r="DN4366" s="81">
        <v>1.7370840868487645E-4</v>
      </c>
      <c r="DO4366" s="81">
        <v>0</v>
      </c>
      <c r="DP4366" s="81">
        <v>1.7370840868487645E-4</v>
      </c>
      <c r="DQ4366" s="81">
        <v>1.7370840868487645E-4</v>
      </c>
      <c r="DR4366" s="81">
        <v>0</v>
      </c>
      <c r="DS4366" s="81">
        <v>1.7370840868487645E-4</v>
      </c>
      <c r="DT4366" s="81">
        <v>1.7370840868487645E-4</v>
      </c>
      <c r="DU4366" s="81">
        <v>0</v>
      </c>
      <c r="DV4366" s="81">
        <v>1.7370840868487645E-4</v>
      </c>
      <c r="DW4366" s="81">
        <v>1.7370840868487645E-4</v>
      </c>
      <c r="GE4366" s="81" t="s">
        <v>449</v>
      </c>
      <c r="GF4366" s="81" t="s">
        <v>155</v>
      </c>
      <c r="GG4366" s="81" t="s">
        <v>484</v>
      </c>
      <c r="GH4366" s="81" t="s">
        <v>459</v>
      </c>
      <c r="GI4366" s="81">
        <v>2027</v>
      </c>
      <c r="GJ4366" s="81" t="s">
        <v>201</v>
      </c>
      <c r="GK4366" s="81">
        <v>0.71896016785820949</v>
      </c>
      <c r="GL4366" s="81">
        <v>610.71869400000003</v>
      </c>
      <c r="GM4366" s="81">
        <v>2027</v>
      </c>
      <c r="GN4366" s="81" t="s">
        <v>173</v>
      </c>
      <c r="GO4366" s="81">
        <v>1.1148832299820636E-2</v>
      </c>
      <c r="GP4366" s="81">
        <v>10</v>
      </c>
      <c r="GQ4366" s="81">
        <v>0</v>
      </c>
      <c r="GR4366" s="81" t="s">
        <v>448</v>
      </c>
      <c r="GS4366" s="81">
        <v>1.1148832299820636E-2</v>
      </c>
      <c r="GT4366" s="81">
        <v>8.0155663417020729E-3</v>
      </c>
      <c r="GU4366" s="81">
        <v>1.1148832299820636E-2</v>
      </c>
      <c r="GV4366" s="81">
        <v>8.0155663417020729E-3</v>
      </c>
      <c r="GW4366" s="81">
        <v>1.1148832299820636E-2</v>
      </c>
      <c r="GX4366" s="81">
        <v>8.0155663417020729E-3</v>
      </c>
      <c r="GY4366" s="81">
        <v>1.1148832299820636E-2</v>
      </c>
      <c r="GZ4366" s="81">
        <v>8.0155663417020729E-3</v>
      </c>
    </row>
    <row r="4367" spans="98:208" x14ac:dyDescent="0.25">
      <c r="CT4367" s="81" t="s">
        <v>155</v>
      </c>
      <c r="CU4367" s="81" t="s">
        <v>481</v>
      </c>
      <c r="CV4367" s="81" t="s">
        <v>461</v>
      </c>
      <c r="CW4367" s="81">
        <v>2029</v>
      </c>
      <c r="CX4367" s="81">
        <v>0</v>
      </c>
      <c r="CY4367" s="81">
        <v>0</v>
      </c>
      <c r="CZ4367" s="81">
        <v>0</v>
      </c>
      <c r="DA4367" s="81">
        <v>0</v>
      </c>
      <c r="DB4367" s="81">
        <v>15317.99094281613</v>
      </c>
      <c r="DC4367" s="81">
        <v>247.27299216494961</v>
      </c>
      <c r="DD4367" s="81">
        <v>9287.6490955445934</v>
      </c>
      <c r="DE4367" s="81">
        <v>5783.0688551065859</v>
      </c>
      <c r="DF4367" s="81">
        <v>2.7568051219218854</v>
      </c>
      <c r="DG4367" s="81">
        <v>2.7568051219218854</v>
      </c>
      <c r="DH4367" s="81">
        <v>2.7568051219218854</v>
      </c>
      <c r="DI4367" s="81">
        <v>2.7568051219218854</v>
      </c>
      <c r="DJ4367" s="81">
        <v>6.3010768263437129E-5</v>
      </c>
      <c r="DL4367" s="81">
        <v>0</v>
      </c>
      <c r="DM4367" s="81">
        <v>1.7370840868487645E-4</v>
      </c>
      <c r="DN4367" s="81">
        <v>1.7370840868487645E-4</v>
      </c>
      <c r="DO4367" s="81">
        <v>0</v>
      </c>
      <c r="DP4367" s="81">
        <v>1.7370840868487645E-4</v>
      </c>
      <c r="DQ4367" s="81">
        <v>1.7370840868487645E-4</v>
      </c>
      <c r="DR4367" s="81">
        <v>0</v>
      </c>
      <c r="DS4367" s="81">
        <v>1.7370840868487645E-4</v>
      </c>
      <c r="DT4367" s="81">
        <v>1.7370840868487645E-4</v>
      </c>
      <c r="DU4367" s="81">
        <v>0</v>
      </c>
      <c r="DV4367" s="81">
        <v>1.7370840868487645E-4</v>
      </c>
      <c r="DW4367" s="81">
        <v>1.7370840868487645E-4</v>
      </c>
      <c r="GE4367" s="81" t="s">
        <v>449</v>
      </c>
      <c r="GF4367" s="81" t="s">
        <v>155</v>
      </c>
      <c r="GG4367" s="81" t="s">
        <v>484</v>
      </c>
      <c r="GH4367" s="81" t="s">
        <v>459</v>
      </c>
      <c r="GI4367" s="81">
        <v>2028</v>
      </c>
      <c r="GJ4367" s="81" t="s">
        <v>201</v>
      </c>
      <c r="GK4367" s="81">
        <v>0.74733835430389295</v>
      </c>
      <c r="GL4367" s="81">
        <v>610.71869400000003</v>
      </c>
      <c r="GM4367" s="81">
        <v>2028</v>
      </c>
      <c r="GN4367" s="81" t="s">
        <v>173</v>
      </c>
      <c r="GO4367" s="81">
        <v>1.1148832299820636E-2</v>
      </c>
      <c r="GP4367" s="81">
        <v>10</v>
      </c>
      <c r="GQ4367" s="81">
        <v>0</v>
      </c>
      <c r="GR4367" s="81" t="s">
        <v>448</v>
      </c>
      <c r="GS4367" s="81">
        <v>1.1148832299820636E-2</v>
      </c>
      <c r="GT4367" s="81">
        <v>8.3319499833580408E-3</v>
      </c>
      <c r="GU4367" s="81">
        <v>1.1148832299820636E-2</v>
      </c>
      <c r="GV4367" s="81">
        <v>8.3319499833580408E-3</v>
      </c>
      <c r="GW4367" s="81">
        <v>1.1148832299820636E-2</v>
      </c>
      <c r="GX4367" s="81">
        <v>8.3319499833580408E-3</v>
      </c>
      <c r="GY4367" s="81">
        <v>1.1148832299820636E-2</v>
      </c>
      <c r="GZ4367" s="81">
        <v>8.3319499833580408E-3</v>
      </c>
    </row>
    <row r="4368" spans="98:208" x14ac:dyDescent="0.25">
      <c r="CT4368" s="81" t="s">
        <v>155</v>
      </c>
      <c r="CU4368" s="81" t="s">
        <v>481</v>
      </c>
      <c r="CV4368" s="81" t="s">
        <v>461</v>
      </c>
      <c r="CW4368" s="81">
        <v>2030</v>
      </c>
      <c r="CX4368" s="81">
        <v>0</v>
      </c>
      <c r="CY4368" s="81">
        <v>0</v>
      </c>
      <c r="CZ4368" s="81">
        <v>0</v>
      </c>
      <c r="DA4368" s="81">
        <v>0</v>
      </c>
      <c r="DB4368" s="81">
        <v>15317.99094281613</v>
      </c>
      <c r="DC4368" s="81">
        <v>247.27299216494961</v>
      </c>
      <c r="DD4368" s="81">
        <v>9287.6490955445934</v>
      </c>
      <c r="DE4368" s="81">
        <v>5783.0688551065859</v>
      </c>
      <c r="DF4368" s="81">
        <v>0</v>
      </c>
      <c r="DG4368" s="81">
        <v>2.7568051219218854</v>
      </c>
      <c r="DH4368" s="81">
        <v>2.7568051219218854</v>
      </c>
      <c r="DI4368" s="81">
        <v>2.7568051219218854</v>
      </c>
      <c r="DJ4368" s="81">
        <v>6.3010768263437129E-5</v>
      </c>
      <c r="DL4368" s="81">
        <v>0</v>
      </c>
      <c r="DM4368" s="81">
        <v>0</v>
      </c>
      <c r="DN4368" s="81">
        <v>0</v>
      </c>
      <c r="DO4368" s="81">
        <v>0</v>
      </c>
      <c r="DP4368" s="81">
        <v>1.7370840868487645E-4</v>
      </c>
      <c r="DQ4368" s="81">
        <v>1.7370840868487645E-4</v>
      </c>
      <c r="DR4368" s="81">
        <v>0</v>
      </c>
      <c r="DS4368" s="81">
        <v>1.7370840868487645E-4</v>
      </c>
      <c r="DT4368" s="81">
        <v>1.7370840868487645E-4</v>
      </c>
      <c r="DU4368" s="81">
        <v>0</v>
      </c>
      <c r="DV4368" s="81">
        <v>1.7370840868487645E-4</v>
      </c>
      <c r="DW4368" s="81">
        <v>1.7370840868487645E-4</v>
      </c>
      <c r="GE4368" s="81" t="s">
        <v>449</v>
      </c>
      <c r="GF4368" s="81" t="s">
        <v>155</v>
      </c>
      <c r="GG4368" s="81" t="s">
        <v>484</v>
      </c>
      <c r="GH4368" s="81" t="s">
        <v>459</v>
      </c>
      <c r="GI4368" s="81">
        <v>2029</v>
      </c>
      <c r="GJ4368" s="81" t="s">
        <v>201</v>
      </c>
      <c r="GK4368" s="81">
        <v>0.74733835430389295</v>
      </c>
      <c r="GL4368" s="81">
        <v>610.71869400000003</v>
      </c>
      <c r="GM4368" s="81">
        <v>2029</v>
      </c>
      <c r="GN4368" s="81" t="s">
        <v>173</v>
      </c>
      <c r="GO4368" s="81">
        <v>1.1148832299820636E-2</v>
      </c>
      <c r="GP4368" s="81">
        <v>10</v>
      </c>
      <c r="GQ4368" s="81">
        <v>0</v>
      </c>
      <c r="GR4368" s="81" t="s">
        <v>448</v>
      </c>
      <c r="GS4368" s="81">
        <v>1.1148832299820636E-2</v>
      </c>
      <c r="GT4368" s="81">
        <v>8.3319499833580408E-3</v>
      </c>
      <c r="GU4368" s="81">
        <v>1.1148832299820636E-2</v>
      </c>
      <c r="GV4368" s="81">
        <v>8.3319499833580408E-3</v>
      </c>
      <c r="GW4368" s="81">
        <v>1.1148832299820636E-2</v>
      </c>
      <c r="GX4368" s="81">
        <v>8.3319499833580408E-3</v>
      </c>
      <c r="GY4368" s="81">
        <v>1.1148832299820636E-2</v>
      </c>
      <c r="GZ4368" s="81">
        <v>8.3319499833580408E-3</v>
      </c>
    </row>
    <row r="4369" spans="98:208" x14ac:dyDescent="0.25">
      <c r="CT4369" s="81" t="s">
        <v>155</v>
      </c>
      <c r="CU4369" s="81" t="s">
        <v>481</v>
      </c>
      <c r="CV4369" s="81" t="s">
        <v>461</v>
      </c>
      <c r="CW4369" s="81">
        <v>2031</v>
      </c>
      <c r="CX4369" s="81">
        <v>0</v>
      </c>
      <c r="CY4369" s="81">
        <v>0</v>
      </c>
      <c r="CZ4369" s="81">
        <v>0</v>
      </c>
      <c r="DA4369" s="81">
        <v>0</v>
      </c>
      <c r="DB4369" s="81">
        <v>15317.99094281613</v>
      </c>
      <c r="DC4369" s="81">
        <v>247.27299216494961</v>
      </c>
      <c r="DD4369" s="81">
        <v>9287.6490955445934</v>
      </c>
      <c r="DE4369" s="81">
        <v>5783.0688551065859</v>
      </c>
      <c r="DF4369" s="81">
        <v>0</v>
      </c>
      <c r="DG4369" s="81">
        <v>0</v>
      </c>
      <c r="DH4369" s="81">
        <v>2.7568051219218854</v>
      </c>
      <c r="DI4369" s="81">
        <v>2.7568051219218854</v>
      </c>
      <c r="DJ4369" s="81">
        <v>6.3010768263437129E-5</v>
      </c>
      <c r="DL4369" s="81">
        <v>0</v>
      </c>
      <c r="DM4369" s="81">
        <v>0</v>
      </c>
      <c r="DN4369" s="81">
        <v>0</v>
      </c>
      <c r="DO4369" s="81">
        <v>0</v>
      </c>
      <c r="DP4369" s="81">
        <v>0</v>
      </c>
      <c r="DQ4369" s="81">
        <v>0</v>
      </c>
      <c r="DR4369" s="81">
        <v>0</v>
      </c>
      <c r="DS4369" s="81">
        <v>1.7370840868487645E-4</v>
      </c>
      <c r="DT4369" s="81">
        <v>1.7370840868487645E-4</v>
      </c>
      <c r="DU4369" s="81">
        <v>0</v>
      </c>
      <c r="DV4369" s="81">
        <v>1.7370840868487645E-4</v>
      </c>
      <c r="DW4369" s="81">
        <v>1.7370840868487645E-4</v>
      </c>
      <c r="GE4369" s="81" t="s">
        <v>449</v>
      </c>
      <c r="GF4369" s="81" t="s">
        <v>155</v>
      </c>
      <c r="GG4369" s="81" t="s">
        <v>484</v>
      </c>
      <c r="GH4369" s="81" t="s">
        <v>459</v>
      </c>
      <c r="GI4369" s="81">
        <v>2030</v>
      </c>
      <c r="GJ4369" s="81" t="s">
        <v>201</v>
      </c>
      <c r="GK4369" s="81">
        <v>0.74733835430389295</v>
      </c>
      <c r="GL4369" s="81">
        <v>610.71869400000003</v>
      </c>
      <c r="GM4369" s="81">
        <v>2030</v>
      </c>
      <c r="GN4369" s="81" t="s">
        <v>173</v>
      </c>
      <c r="GO4369" s="81">
        <v>1.1148832299820636E-2</v>
      </c>
      <c r="GP4369" s="81">
        <v>10</v>
      </c>
      <c r="GQ4369" s="81">
        <v>0</v>
      </c>
      <c r="GR4369" s="81" t="s">
        <v>448</v>
      </c>
      <c r="GS4369" s="81">
        <v>0</v>
      </c>
      <c r="GT4369" s="81">
        <v>0</v>
      </c>
      <c r="GU4369" s="81">
        <v>1.1148832299820636E-2</v>
      </c>
      <c r="GV4369" s="81">
        <v>8.3319499833580408E-3</v>
      </c>
      <c r="GW4369" s="81">
        <v>1.1148832299820636E-2</v>
      </c>
      <c r="GX4369" s="81">
        <v>8.3319499833580408E-3</v>
      </c>
      <c r="GY4369" s="81">
        <v>1.1148832299820636E-2</v>
      </c>
      <c r="GZ4369" s="81">
        <v>8.3319499833580408E-3</v>
      </c>
    </row>
    <row r="4370" spans="98:208" x14ac:dyDescent="0.25">
      <c r="CT4370" s="81" t="s">
        <v>155</v>
      </c>
      <c r="CU4370" s="81" t="s">
        <v>481</v>
      </c>
      <c r="CV4370" s="81" t="s">
        <v>461</v>
      </c>
      <c r="CW4370" s="81">
        <v>2032</v>
      </c>
      <c r="CX4370" s="81">
        <v>0</v>
      </c>
      <c r="CY4370" s="81">
        <v>0</v>
      </c>
      <c r="CZ4370" s="81">
        <v>0</v>
      </c>
      <c r="DA4370" s="81">
        <v>0</v>
      </c>
      <c r="DB4370" s="81">
        <v>15317.99094281613</v>
      </c>
      <c r="DC4370" s="81">
        <v>247.27299216494961</v>
      </c>
      <c r="DD4370" s="81">
        <v>9287.6490955445934</v>
      </c>
      <c r="DE4370" s="81">
        <v>5783.0688551065859</v>
      </c>
      <c r="DF4370" s="81">
        <v>0</v>
      </c>
      <c r="DG4370" s="81">
        <v>0</v>
      </c>
      <c r="DH4370" s="81">
        <v>0</v>
      </c>
      <c r="DI4370" s="81">
        <v>2.7568051219218854</v>
      </c>
      <c r="DJ4370" s="81">
        <v>6.3010768263437129E-5</v>
      </c>
      <c r="DL4370" s="81">
        <v>0</v>
      </c>
      <c r="DM4370" s="81">
        <v>0</v>
      </c>
      <c r="DN4370" s="81">
        <v>0</v>
      </c>
      <c r="DO4370" s="81">
        <v>0</v>
      </c>
      <c r="DP4370" s="81">
        <v>0</v>
      </c>
      <c r="DQ4370" s="81">
        <v>0</v>
      </c>
      <c r="DR4370" s="81">
        <v>0</v>
      </c>
      <c r="DS4370" s="81">
        <v>0</v>
      </c>
      <c r="DT4370" s="81">
        <v>0</v>
      </c>
      <c r="DU4370" s="81">
        <v>0</v>
      </c>
      <c r="DV4370" s="81">
        <v>1.7370840868487645E-4</v>
      </c>
      <c r="DW4370" s="81">
        <v>1.7370840868487645E-4</v>
      </c>
      <c r="GE4370" s="81" t="s">
        <v>449</v>
      </c>
      <c r="GF4370" s="81" t="s">
        <v>155</v>
      </c>
      <c r="GG4370" s="81" t="s">
        <v>484</v>
      </c>
      <c r="GH4370" s="81" t="s">
        <v>459</v>
      </c>
      <c r="GI4370" s="81">
        <v>2031</v>
      </c>
      <c r="GJ4370" s="81" t="s">
        <v>201</v>
      </c>
      <c r="GK4370" s="81">
        <v>0.74733835430389295</v>
      </c>
      <c r="GL4370" s="81">
        <v>610.71869400000003</v>
      </c>
      <c r="GM4370" s="81">
        <v>2031</v>
      </c>
      <c r="GN4370" s="81" t="s">
        <v>173</v>
      </c>
      <c r="GO4370" s="81">
        <v>1.1148832299820636E-2</v>
      </c>
      <c r="GP4370" s="81">
        <v>10</v>
      </c>
      <c r="GQ4370" s="81">
        <v>0</v>
      </c>
      <c r="GR4370" s="81" t="s">
        <v>448</v>
      </c>
      <c r="GS4370" s="81">
        <v>0</v>
      </c>
      <c r="GT4370" s="81">
        <v>0</v>
      </c>
      <c r="GU4370" s="81">
        <v>0</v>
      </c>
      <c r="GV4370" s="81">
        <v>0</v>
      </c>
      <c r="GW4370" s="81">
        <v>1.1148832299820636E-2</v>
      </c>
      <c r="GX4370" s="81">
        <v>8.3319499833580408E-3</v>
      </c>
      <c r="GY4370" s="81">
        <v>1.1148832299820636E-2</v>
      </c>
      <c r="GZ4370" s="81">
        <v>8.3319499833580408E-3</v>
      </c>
    </row>
    <row r="4371" spans="98:208" x14ac:dyDescent="0.25">
      <c r="CT4371" s="81" t="s">
        <v>155</v>
      </c>
      <c r="CU4371" s="81" t="s">
        <v>481</v>
      </c>
      <c r="CV4371" s="81" t="s">
        <v>451</v>
      </c>
      <c r="CW4371" s="81">
        <v>2020</v>
      </c>
      <c r="CX4371" s="81">
        <v>0</v>
      </c>
      <c r="CY4371" s="81">
        <v>0</v>
      </c>
      <c r="CZ4371" s="81">
        <v>0</v>
      </c>
      <c r="DA4371" s="81">
        <v>0</v>
      </c>
      <c r="DB4371" s="81">
        <v>8807.9522308766882</v>
      </c>
      <c r="DC4371" s="81">
        <v>222.22942162785361</v>
      </c>
      <c r="DD4371" s="81">
        <v>8585.7228092488367</v>
      </c>
      <c r="DE4371" s="81">
        <v>0</v>
      </c>
      <c r="DF4371" s="81">
        <v>2.4775985538150729</v>
      </c>
      <c r="DG4371" s="81">
        <v>0</v>
      </c>
      <c r="DH4371" s="81">
        <v>0</v>
      </c>
      <c r="DI4371" s="81">
        <v>0</v>
      </c>
      <c r="DJ4371" s="81">
        <v>8.5761932192029688E-6</v>
      </c>
      <c r="DL4371" s="81">
        <v>0</v>
      </c>
      <c r="DM4371" s="81">
        <v>2.1248363917135908E-5</v>
      </c>
      <c r="DN4371" s="81">
        <v>2.1248363917135908E-5</v>
      </c>
      <c r="DO4371" s="81">
        <v>0</v>
      </c>
      <c r="DP4371" s="81">
        <v>0</v>
      </c>
      <c r="DQ4371" s="81">
        <v>0</v>
      </c>
      <c r="DR4371" s="81">
        <v>0</v>
      </c>
      <c r="DS4371" s="81">
        <v>0</v>
      </c>
      <c r="DT4371" s="81">
        <v>0</v>
      </c>
      <c r="DU4371" s="81">
        <v>0</v>
      </c>
      <c r="DV4371" s="81">
        <v>0</v>
      </c>
      <c r="DW4371" s="81">
        <v>0</v>
      </c>
      <c r="GE4371" s="81" t="s">
        <v>449</v>
      </c>
      <c r="GF4371" s="81" t="s">
        <v>155</v>
      </c>
      <c r="GG4371" s="81" t="s">
        <v>484</v>
      </c>
      <c r="GH4371" s="81" t="s">
        <v>459</v>
      </c>
      <c r="GI4371" s="81">
        <v>2032</v>
      </c>
      <c r="GJ4371" s="81" t="s">
        <v>201</v>
      </c>
      <c r="GK4371" s="81">
        <v>0.74733835430389295</v>
      </c>
      <c r="GL4371" s="81">
        <v>610.71869400000003</v>
      </c>
      <c r="GM4371" s="81">
        <v>2032</v>
      </c>
      <c r="GN4371" s="81" t="s">
        <v>173</v>
      </c>
      <c r="GO4371" s="81">
        <v>1.1148832299820636E-2</v>
      </c>
      <c r="GP4371" s="81">
        <v>10</v>
      </c>
      <c r="GQ4371" s="81">
        <v>0</v>
      </c>
      <c r="GR4371" s="81" t="s">
        <v>448</v>
      </c>
      <c r="GS4371" s="81">
        <v>0</v>
      </c>
      <c r="GT4371" s="81">
        <v>0</v>
      </c>
      <c r="GU4371" s="81">
        <v>0</v>
      </c>
      <c r="GV4371" s="81">
        <v>0</v>
      </c>
      <c r="GW4371" s="81">
        <v>0</v>
      </c>
      <c r="GX4371" s="81">
        <v>0</v>
      </c>
      <c r="GY4371" s="81">
        <v>1.1148832299820636E-2</v>
      </c>
      <c r="GZ4371" s="81">
        <v>8.3319499833580408E-3</v>
      </c>
    </row>
    <row r="4372" spans="98:208" x14ac:dyDescent="0.25">
      <c r="CT4372" s="81" t="s">
        <v>155</v>
      </c>
      <c r="CU4372" s="81" t="s">
        <v>481</v>
      </c>
      <c r="CV4372" s="81" t="s">
        <v>451</v>
      </c>
      <c r="CW4372" s="81">
        <v>2021</v>
      </c>
      <c r="CX4372" s="81">
        <v>0</v>
      </c>
      <c r="CY4372" s="81">
        <v>0</v>
      </c>
      <c r="CZ4372" s="81">
        <v>0</v>
      </c>
      <c r="DA4372" s="81">
        <v>0</v>
      </c>
      <c r="DB4372" s="81">
        <v>8807.9522308766882</v>
      </c>
      <c r="DC4372" s="81">
        <v>222.22942162785361</v>
      </c>
      <c r="DD4372" s="81">
        <v>8585.7228092488367</v>
      </c>
      <c r="DE4372" s="81">
        <v>0</v>
      </c>
      <c r="DF4372" s="81">
        <v>2.4775985538150729</v>
      </c>
      <c r="DG4372" s="81">
        <v>2.4775985538150729</v>
      </c>
      <c r="DH4372" s="81">
        <v>0</v>
      </c>
      <c r="DI4372" s="81">
        <v>0</v>
      </c>
      <c r="DJ4372" s="81">
        <v>8.5761932192029688E-6</v>
      </c>
      <c r="DL4372" s="81">
        <v>0</v>
      </c>
      <c r="DM4372" s="81">
        <v>2.1248363917135908E-5</v>
      </c>
      <c r="DN4372" s="81">
        <v>2.1248363917135908E-5</v>
      </c>
      <c r="DO4372" s="81">
        <v>0</v>
      </c>
      <c r="DP4372" s="81">
        <v>2.1248363917135908E-5</v>
      </c>
      <c r="DQ4372" s="81">
        <v>2.1248363917135908E-5</v>
      </c>
      <c r="DR4372" s="81">
        <v>0</v>
      </c>
      <c r="DS4372" s="81">
        <v>0</v>
      </c>
      <c r="DT4372" s="81">
        <v>0</v>
      </c>
      <c r="DU4372" s="81">
        <v>0</v>
      </c>
      <c r="DV4372" s="81">
        <v>0</v>
      </c>
      <c r="DW4372" s="81">
        <v>0</v>
      </c>
      <c r="GE4372" s="81" t="s">
        <v>449</v>
      </c>
      <c r="GF4372" s="81" t="s">
        <v>155</v>
      </c>
      <c r="GG4372" s="81" t="s">
        <v>484</v>
      </c>
      <c r="GH4372" s="81" t="s">
        <v>460</v>
      </c>
      <c r="GI4372" s="81">
        <v>2021</v>
      </c>
      <c r="GJ4372" s="81" t="s">
        <v>201</v>
      </c>
      <c r="GK4372" s="81">
        <v>3.6425060683954499E-2</v>
      </c>
      <c r="GL4372" s="81">
        <v>610.71869400000003</v>
      </c>
      <c r="GM4372" s="81">
        <v>2021</v>
      </c>
      <c r="GN4372" s="81" t="s">
        <v>173</v>
      </c>
      <c r="GO4372" s="81">
        <v>1.1148832299820636E-2</v>
      </c>
      <c r="GP4372" s="81">
        <v>10</v>
      </c>
      <c r="GQ4372" s="81">
        <v>0</v>
      </c>
      <c r="GR4372" s="81" t="s">
        <v>448</v>
      </c>
      <c r="GS4372" s="81">
        <v>1.1148832299820636E-2</v>
      </c>
      <c r="GT4372" s="81">
        <v>4.0609689307619866E-4</v>
      </c>
      <c r="GU4372" s="81">
        <v>1.1148832299820636E-2</v>
      </c>
      <c r="GV4372" s="81">
        <v>4.0609689307619866E-4</v>
      </c>
      <c r="GW4372" s="81">
        <v>0</v>
      </c>
      <c r="GX4372" s="81">
        <v>0</v>
      </c>
      <c r="GY4372" s="81">
        <v>0</v>
      </c>
      <c r="GZ4372" s="81">
        <v>0</v>
      </c>
    </row>
    <row r="4373" spans="98:208" x14ac:dyDescent="0.25">
      <c r="CT4373" s="81" t="s">
        <v>155</v>
      </c>
      <c r="CU4373" s="81" t="s">
        <v>481</v>
      </c>
      <c r="CV4373" s="81" t="s">
        <v>451</v>
      </c>
      <c r="CW4373" s="81">
        <v>2022</v>
      </c>
      <c r="CX4373" s="81">
        <v>0</v>
      </c>
      <c r="CY4373" s="81">
        <v>0</v>
      </c>
      <c r="CZ4373" s="81">
        <v>0</v>
      </c>
      <c r="DA4373" s="81">
        <v>0</v>
      </c>
      <c r="DB4373" s="81">
        <v>8807.9522308766882</v>
      </c>
      <c r="DC4373" s="81">
        <v>222.22942162785361</v>
      </c>
      <c r="DD4373" s="81">
        <v>8585.7228092488367</v>
      </c>
      <c r="DE4373" s="81">
        <v>0</v>
      </c>
      <c r="DF4373" s="81">
        <v>2.4775985538150729</v>
      </c>
      <c r="DG4373" s="81">
        <v>2.4775985538150729</v>
      </c>
      <c r="DH4373" s="81">
        <v>2.4775985538150729</v>
      </c>
      <c r="DI4373" s="81">
        <v>0</v>
      </c>
      <c r="DJ4373" s="81">
        <v>8.5761932192029688E-6</v>
      </c>
      <c r="DL4373" s="81">
        <v>0</v>
      </c>
      <c r="DM4373" s="81">
        <v>2.1248363917135908E-5</v>
      </c>
      <c r="DN4373" s="81">
        <v>2.1248363917135908E-5</v>
      </c>
      <c r="DO4373" s="81">
        <v>0</v>
      </c>
      <c r="DP4373" s="81">
        <v>2.1248363917135908E-5</v>
      </c>
      <c r="DQ4373" s="81">
        <v>2.1248363917135908E-5</v>
      </c>
      <c r="DR4373" s="81">
        <v>0</v>
      </c>
      <c r="DS4373" s="81">
        <v>2.1248363917135908E-5</v>
      </c>
      <c r="DT4373" s="81">
        <v>2.1248363917135908E-5</v>
      </c>
      <c r="DU4373" s="81">
        <v>0</v>
      </c>
      <c r="DV4373" s="81">
        <v>0</v>
      </c>
      <c r="DW4373" s="81">
        <v>0</v>
      </c>
      <c r="GE4373" s="81" t="s">
        <v>449</v>
      </c>
      <c r="GF4373" s="81" t="s">
        <v>155</v>
      </c>
      <c r="GG4373" s="81" t="s">
        <v>484</v>
      </c>
      <c r="GH4373" s="81" t="s">
        <v>460</v>
      </c>
      <c r="GI4373" s="81">
        <v>2022</v>
      </c>
      <c r="GJ4373" s="81" t="s">
        <v>201</v>
      </c>
      <c r="GK4373" s="81">
        <v>3.6425060683954499E-2</v>
      </c>
      <c r="GL4373" s="81">
        <v>610.71869400000003</v>
      </c>
      <c r="GM4373" s="81">
        <v>2022</v>
      </c>
      <c r="GN4373" s="81" t="s">
        <v>173</v>
      </c>
      <c r="GO4373" s="81">
        <v>1.1148832299820636E-2</v>
      </c>
      <c r="GP4373" s="81">
        <v>10</v>
      </c>
      <c r="GQ4373" s="81">
        <v>0</v>
      </c>
      <c r="GR4373" s="81" t="s">
        <v>448</v>
      </c>
      <c r="GS4373" s="81">
        <v>1.1148832299820636E-2</v>
      </c>
      <c r="GT4373" s="81">
        <v>4.0609689307619866E-4</v>
      </c>
      <c r="GU4373" s="81">
        <v>1.1148832299820636E-2</v>
      </c>
      <c r="GV4373" s="81">
        <v>4.0609689307619866E-4</v>
      </c>
      <c r="GW4373" s="81">
        <v>1.1148832299820636E-2</v>
      </c>
      <c r="GX4373" s="81">
        <v>4.0609689307619866E-4</v>
      </c>
      <c r="GY4373" s="81">
        <v>0</v>
      </c>
      <c r="GZ4373" s="81">
        <v>0</v>
      </c>
    </row>
    <row r="4374" spans="98:208" x14ac:dyDescent="0.25">
      <c r="CT4374" s="81" t="s">
        <v>155</v>
      </c>
      <c r="CU4374" s="81" t="s">
        <v>481</v>
      </c>
      <c r="CV4374" s="81" t="s">
        <v>451</v>
      </c>
      <c r="CW4374" s="81">
        <v>2023</v>
      </c>
      <c r="CX4374" s="81">
        <v>0</v>
      </c>
      <c r="CY4374" s="81">
        <v>0</v>
      </c>
      <c r="CZ4374" s="81">
        <v>0</v>
      </c>
      <c r="DA4374" s="81">
        <v>0</v>
      </c>
      <c r="DB4374" s="81">
        <v>9129.746070237481</v>
      </c>
      <c r="DC4374" s="81">
        <v>233.23007680796329</v>
      </c>
      <c r="DD4374" s="81">
        <v>8896.5159934295189</v>
      </c>
      <c r="DE4374" s="81">
        <v>0</v>
      </c>
      <c r="DF4374" s="81">
        <v>2.6002430136062689</v>
      </c>
      <c r="DG4374" s="81">
        <v>2.6002430136062689</v>
      </c>
      <c r="DH4374" s="81">
        <v>2.6002430136062689</v>
      </c>
      <c r="DI4374" s="81">
        <v>2.6002430136062689</v>
      </c>
      <c r="DJ4374" s="81">
        <v>8.5761932192029688E-6</v>
      </c>
      <c r="DL4374" s="81">
        <v>0</v>
      </c>
      <c r="DM4374" s="81">
        <v>2.2300186501569976E-5</v>
      </c>
      <c r="DN4374" s="81">
        <v>2.2300186501569976E-5</v>
      </c>
      <c r="DO4374" s="81">
        <v>0</v>
      </c>
      <c r="DP4374" s="81">
        <v>2.2300186501569976E-5</v>
      </c>
      <c r="DQ4374" s="81">
        <v>2.2300186501569976E-5</v>
      </c>
      <c r="DR4374" s="81">
        <v>0</v>
      </c>
      <c r="DS4374" s="81">
        <v>2.2300186501569976E-5</v>
      </c>
      <c r="DT4374" s="81">
        <v>2.2300186501569976E-5</v>
      </c>
      <c r="DU4374" s="81">
        <v>0</v>
      </c>
      <c r="DV4374" s="81">
        <v>2.2300186501569976E-5</v>
      </c>
      <c r="DW4374" s="81">
        <v>2.2300186501569976E-5</v>
      </c>
      <c r="GE4374" s="81" t="s">
        <v>449</v>
      </c>
      <c r="GF4374" s="81" t="s">
        <v>155</v>
      </c>
      <c r="GG4374" s="81" t="s">
        <v>484</v>
      </c>
      <c r="GH4374" s="81" t="s">
        <v>460</v>
      </c>
      <c r="GI4374" s="81">
        <v>2023</v>
      </c>
      <c r="GJ4374" s="81" t="s">
        <v>201</v>
      </c>
      <c r="GK4374" s="81">
        <v>3.7590224611390742E-2</v>
      </c>
      <c r="GL4374" s="81">
        <v>610.71869400000003</v>
      </c>
      <c r="GM4374" s="81">
        <v>2023</v>
      </c>
      <c r="GN4374" s="81" t="s">
        <v>173</v>
      </c>
      <c r="GO4374" s="81">
        <v>1.1148832299820636E-2</v>
      </c>
      <c r="GP4374" s="81">
        <v>10</v>
      </c>
      <c r="GQ4374" s="81">
        <v>0</v>
      </c>
      <c r="GR4374" s="81" t="s">
        <v>448</v>
      </c>
      <c r="GS4374" s="81">
        <v>1.1148832299820636E-2</v>
      </c>
      <c r="GT4374" s="81">
        <v>4.1908711030498575E-4</v>
      </c>
      <c r="GU4374" s="81">
        <v>1.1148832299820636E-2</v>
      </c>
      <c r="GV4374" s="81">
        <v>4.1908711030498575E-4</v>
      </c>
      <c r="GW4374" s="81">
        <v>1.1148832299820636E-2</v>
      </c>
      <c r="GX4374" s="81">
        <v>4.1908711030498575E-4</v>
      </c>
      <c r="GY4374" s="81">
        <v>1.1148832299820636E-2</v>
      </c>
      <c r="GZ4374" s="81">
        <v>4.1908711030498575E-4</v>
      </c>
    </row>
    <row r="4375" spans="98:208" x14ac:dyDescent="0.25">
      <c r="CT4375" s="81" t="s">
        <v>155</v>
      </c>
      <c r="CU4375" s="81" t="s">
        <v>481</v>
      </c>
      <c r="CV4375" s="81" t="s">
        <v>451</v>
      </c>
      <c r="CW4375" s="81">
        <v>2024</v>
      </c>
      <c r="CX4375" s="81">
        <v>0</v>
      </c>
      <c r="CY4375" s="81">
        <v>0</v>
      </c>
      <c r="CZ4375" s="81">
        <v>0</v>
      </c>
      <c r="DA4375" s="81">
        <v>0</v>
      </c>
      <c r="DB4375" s="81">
        <v>9129.746070237481</v>
      </c>
      <c r="DC4375" s="81">
        <v>233.23007680796329</v>
      </c>
      <c r="DD4375" s="81">
        <v>8896.5159934295189</v>
      </c>
      <c r="DE4375" s="81">
        <v>0</v>
      </c>
      <c r="DF4375" s="81">
        <v>2.6002430136062689</v>
      </c>
      <c r="DG4375" s="81">
        <v>2.6002430136062689</v>
      </c>
      <c r="DH4375" s="81">
        <v>2.6002430136062689</v>
      </c>
      <c r="DI4375" s="81">
        <v>2.6002430136062689</v>
      </c>
      <c r="DJ4375" s="81">
        <v>8.5761932192029688E-6</v>
      </c>
      <c r="DL4375" s="81">
        <v>0</v>
      </c>
      <c r="DM4375" s="81">
        <v>2.2300186501569976E-5</v>
      </c>
      <c r="DN4375" s="81">
        <v>2.2300186501569976E-5</v>
      </c>
      <c r="DO4375" s="81">
        <v>0</v>
      </c>
      <c r="DP4375" s="81">
        <v>2.2300186501569976E-5</v>
      </c>
      <c r="DQ4375" s="81">
        <v>2.2300186501569976E-5</v>
      </c>
      <c r="DR4375" s="81">
        <v>0</v>
      </c>
      <c r="DS4375" s="81">
        <v>2.2300186501569976E-5</v>
      </c>
      <c r="DT4375" s="81">
        <v>2.2300186501569976E-5</v>
      </c>
      <c r="DU4375" s="81">
        <v>0</v>
      </c>
      <c r="DV4375" s="81">
        <v>2.2300186501569976E-5</v>
      </c>
      <c r="DW4375" s="81">
        <v>2.2300186501569976E-5</v>
      </c>
      <c r="GE4375" s="81" t="s">
        <v>449</v>
      </c>
      <c r="GF4375" s="81" t="s">
        <v>155</v>
      </c>
      <c r="GG4375" s="81" t="s">
        <v>484</v>
      </c>
      <c r="GH4375" s="81" t="s">
        <v>460</v>
      </c>
      <c r="GI4375" s="81">
        <v>2024</v>
      </c>
      <c r="GJ4375" s="81" t="s">
        <v>201</v>
      </c>
      <c r="GK4375" s="81">
        <v>3.7590224611390742E-2</v>
      </c>
      <c r="GL4375" s="81">
        <v>610.71869400000003</v>
      </c>
      <c r="GM4375" s="81">
        <v>2024</v>
      </c>
      <c r="GN4375" s="81" t="s">
        <v>173</v>
      </c>
      <c r="GO4375" s="81">
        <v>1.1148832299820636E-2</v>
      </c>
      <c r="GP4375" s="81">
        <v>10</v>
      </c>
      <c r="GQ4375" s="81">
        <v>0</v>
      </c>
      <c r="GR4375" s="81" t="s">
        <v>448</v>
      </c>
      <c r="GS4375" s="81">
        <v>1.1148832299820636E-2</v>
      </c>
      <c r="GT4375" s="81">
        <v>4.1908711030498575E-4</v>
      </c>
      <c r="GU4375" s="81">
        <v>1.1148832299820636E-2</v>
      </c>
      <c r="GV4375" s="81">
        <v>4.1908711030498575E-4</v>
      </c>
      <c r="GW4375" s="81">
        <v>1.1148832299820636E-2</v>
      </c>
      <c r="GX4375" s="81">
        <v>4.1908711030498575E-4</v>
      </c>
      <c r="GY4375" s="81">
        <v>1.1148832299820636E-2</v>
      </c>
      <c r="GZ4375" s="81">
        <v>4.1908711030498575E-4</v>
      </c>
    </row>
    <row r="4376" spans="98:208" x14ac:dyDescent="0.25">
      <c r="CT4376" s="81" t="s">
        <v>155</v>
      </c>
      <c r="CU4376" s="81" t="s">
        <v>481</v>
      </c>
      <c r="CV4376" s="81" t="s">
        <v>451</v>
      </c>
      <c r="CW4376" s="81">
        <v>2025</v>
      </c>
      <c r="CX4376" s="81">
        <v>0</v>
      </c>
      <c r="CY4376" s="81">
        <v>0</v>
      </c>
      <c r="CZ4376" s="81">
        <v>0</v>
      </c>
      <c r="DA4376" s="81">
        <v>0</v>
      </c>
      <c r="DB4376" s="81">
        <v>9129.746070237481</v>
      </c>
      <c r="DC4376" s="81">
        <v>233.23007680796329</v>
      </c>
      <c r="DD4376" s="81">
        <v>8896.5159934295189</v>
      </c>
      <c r="DE4376" s="81">
        <v>0</v>
      </c>
      <c r="DF4376" s="81">
        <v>2.6002430136062689</v>
      </c>
      <c r="DG4376" s="81">
        <v>2.6002430136062689</v>
      </c>
      <c r="DH4376" s="81">
        <v>2.6002430136062689</v>
      </c>
      <c r="DI4376" s="81">
        <v>2.6002430136062689</v>
      </c>
      <c r="DJ4376" s="81">
        <v>8.5761932192029688E-6</v>
      </c>
      <c r="DL4376" s="81">
        <v>0</v>
      </c>
      <c r="DM4376" s="81">
        <v>2.2300186501569976E-5</v>
      </c>
      <c r="DN4376" s="81">
        <v>2.2300186501569976E-5</v>
      </c>
      <c r="DO4376" s="81">
        <v>0</v>
      </c>
      <c r="DP4376" s="81">
        <v>2.2300186501569976E-5</v>
      </c>
      <c r="DQ4376" s="81">
        <v>2.2300186501569976E-5</v>
      </c>
      <c r="DR4376" s="81">
        <v>0</v>
      </c>
      <c r="DS4376" s="81">
        <v>2.2300186501569976E-5</v>
      </c>
      <c r="DT4376" s="81">
        <v>2.2300186501569976E-5</v>
      </c>
      <c r="DU4376" s="81">
        <v>0</v>
      </c>
      <c r="DV4376" s="81">
        <v>2.2300186501569976E-5</v>
      </c>
      <c r="DW4376" s="81">
        <v>2.2300186501569976E-5</v>
      </c>
      <c r="GE4376" s="81" t="s">
        <v>449</v>
      </c>
      <c r="GF4376" s="81" t="s">
        <v>155</v>
      </c>
      <c r="GG4376" s="81" t="s">
        <v>484</v>
      </c>
      <c r="GH4376" s="81" t="s">
        <v>460</v>
      </c>
      <c r="GI4376" s="81">
        <v>2025</v>
      </c>
      <c r="GJ4376" s="81" t="s">
        <v>201</v>
      </c>
      <c r="GK4376" s="81">
        <v>3.7590224611390742E-2</v>
      </c>
      <c r="GL4376" s="81">
        <v>610.71869400000003</v>
      </c>
      <c r="GM4376" s="81">
        <v>2025</v>
      </c>
      <c r="GN4376" s="81" t="s">
        <v>173</v>
      </c>
      <c r="GO4376" s="81">
        <v>1.1148832299820636E-2</v>
      </c>
      <c r="GP4376" s="81">
        <v>10</v>
      </c>
      <c r="GQ4376" s="81">
        <v>0</v>
      </c>
      <c r="GR4376" s="81" t="s">
        <v>448</v>
      </c>
      <c r="GS4376" s="81">
        <v>1.1148832299820636E-2</v>
      </c>
      <c r="GT4376" s="81">
        <v>4.1908711030498575E-4</v>
      </c>
      <c r="GU4376" s="81">
        <v>1.1148832299820636E-2</v>
      </c>
      <c r="GV4376" s="81">
        <v>4.1908711030498575E-4</v>
      </c>
      <c r="GW4376" s="81">
        <v>1.1148832299820636E-2</v>
      </c>
      <c r="GX4376" s="81">
        <v>4.1908711030498575E-4</v>
      </c>
      <c r="GY4376" s="81">
        <v>1.1148832299820636E-2</v>
      </c>
      <c r="GZ4376" s="81">
        <v>4.1908711030498575E-4</v>
      </c>
    </row>
    <row r="4377" spans="98:208" x14ac:dyDescent="0.25">
      <c r="CT4377" s="81" t="s">
        <v>155</v>
      </c>
      <c r="CU4377" s="81" t="s">
        <v>481</v>
      </c>
      <c r="CV4377" s="81" t="s">
        <v>451</v>
      </c>
      <c r="CW4377" s="81">
        <v>2026</v>
      </c>
      <c r="CX4377" s="81">
        <v>0</v>
      </c>
      <c r="CY4377" s="81">
        <v>0</v>
      </c>
      <c r="CZ4377" s="81">
        <v>0</v>
      </c>
      <c r="DA4377" s="81">
        <v>0</v>
      </c>
      <c r="DB4377" s="81">
        <v>9129.746070237481</v>
      </c>
      <c r="DC4377" s="81">
        <v>233.23007680796329</v>
      </c>
      <c r="DD4377" s="81">
        <v>8896.5159934295189</v>
      </c>
      <c r="DE4377" s="81">
        <v>0</v>
      </c>
      <c r="DF4377" s="81">
        <v>2.6002430136062689</v>
      </c>
      <c r="DG4377" s="81">
        <v>2.6002430136062689</v>
      </c>
      <c r="DH4377" s="81">
        <v>2.6002430136062689</v>
      </c>
      <c r="DI4377" s="81">
        <v>2.6002430136062689</v>
      </c>
      <c r="DJ4377" s="81">
        <v>8.5761932192029688E-6</v>
      </c>
      <c r="DL4377" s="81">
        <v>0</v>
      </c>
      <c r="DM4377" s="81">
        <v>2.2300186501569976E-5</v>
      </c>
      <c r="DN4377" s="81">
        <v>2.2300186501569976E-5</v>
      </c>
      <c r="DO4377" s="81">
        <v>0</v>
      </c>
      <c r="DP4377" s="81">
        <v>2.2300186501569976E-5</v>
      </c>
      <c r="DQ4377" s="81">
        <v>2.2300186501569976E-5</v>
      </c>
      <c r="DR4377" s="81">
        <v>0</v>
      </c>
      <c r="DS4377" s="81">
        <v>2.2300186501569976E-5</v>
      </c>
      <c r="DT4377" s="81">
        <v>2.2300186501569976E-5</v>
      </c>
      <c r="DU4377" s="81">
        <v>0</v>
      </c>
      <c r="DV4377" s="81">
        <v>2.2300186501569976E-5</v>
      </c>
      <c r="DW4377" s="81">
        <v>2.2300186501569976E-5</v>
      </c>
      <c r="GE4377" s="81" t="s">
        <v>449</v>
      </c>
      <c r="GF4377" s="81" t="s">
        <v>155</v>
      </c>
      <c r="GG4377" s="81" t="s">
        <v>484</v>
      </c>
      <c r="GH4377" s="81" t="s">
        <v>460</v>
      </c>
      <c r="GI4377" s="81">
        <v>2026</v>
      </c>
      <c r="GJ4377" s="81" t="s">
        <v>201</v>
      </c>
      <c r="GK4377" s="81">
        <v>3.7590224611390742E-2</v>
      </c>
      <c r="GL4377" s="81">
        <v>610.71869400000003</v>
      </c>
      <c r="GM4377" s="81">
        <v>2026</v>
      </c>
      <c r="GN4377" s="81" t="s">
        <v>173</v>
      </c>
      <c r="GO4377" s="81">
        <v>1.1148832299820636E-2</v>
      </c>
      <c r="GP4377" s="81">
        <v>10</v>
      </c>
      <c r="GQ4377" s="81">
        <v>0</v>
      </c>
      <c r="GR4377" s="81" t="s">
        <v>448</v>
      </c>
      <c r="GS4377" s="81">
        <v>1.1148832299820636E-2</v>
      </c>
      <c r="GT4377" s="81">
        <v>4.1908711030498575E-4</v>
      </c>
      <c r="GU4377" s="81">
        <v>1.1148832299820636E-2</v>
      </c>
      <c r="GV4377" s="81">
        <v>4.1908711030498575E-4</v>
      </c>
      <c r="GW4377" s="81">
        <v>1.1148832299820636E-2</v>
      </c>
      <c r="GX4377" s="81">
        <v>4.1908711030498575E-4</v>
      </c>
      <c r="GY4377" s="81">
        <v>1.1148832299820636E-2</v>
      </c>
      <c r="GZ4377" s="81">
        <v>4.1908711030498575E-4</v>
      </c>
    </row>
    <row r="4378" spans="98:208" x14ac:dyDescent="0.25">
      <c r="CT4378" s="81" t="s">
        <v>155</v>
      </c>
      <c r="CU4378" s="81" t="s">
        <v>481</v>
      </c>
      <c r="CV4378" s="81" t="s">
        <v>451</v>
      </c>
      <c r="CW4378" s="81">
        <v>2027</v>
      </c>
      <c r="CX4378" s="81">
        <v>0</v>
      </c>
      <c r="CY4378" s="81">
        <v>0</v>
      </c>
      <c r="CZ4378" s="81">
        <v>0</v>
      </c>
      <c r="DA4378" s="81">
        <v>0</v>
      </c>
      <c r="DB4378" s="81">
        <v>9129.746070237481</v>
      </c>
      <c r="DC4378" s="81">
        <v>233.23007680796329</v>
      </c>
      <c r="DD4378" s="81">
        <v>8896.5159934295189</v>
      </c>
      <c r="DE4378" s="81">
        <v>0</v>
      </c>
      <c r="DF4378" s="81">
        <v>2.6002430136062689</v>
      </c>
      <c r="DG4378" s="81">
        <v>2.6002430136062689</v>
      </c>
      <c r="DH4378" s="81">
        <v>2.6002430136062689</v>
      </c>
      <c r="DI4378" s="81">
        <v>2.6002430136062689</v>
      </c>
      <c r="DJ4378" s="81">
        <v>8.5761932192029688E-6</v>
      </c>
      <c r="DL4378" s="81">
        <v>0</v>
      </c>
      <c r="DM4378" s="81">
        <v>2.2300186501569976E-5</v>
      </c>
      <c r="DN4378" s="81">
        <v>2.2300186501569976E-5</v>
      </c>
      <c r="DO4378" s="81">
        <v>0</v>
      </c>
      <c r="DP4378" s="81">
        <v>2.2300186501569976E-5</v>
      </c>
      <c r="DQ4378" s="81">
        <v>2.2300186501569976E-5</v>
      </c>
      <c r="DR4378" s="81">
        <v>0</v>
      </c>
      <c r="DS4378" s="81">
        <v>2.2300186501569976E-5</v>
      </c>
      <c r="DT4378" s="81">
        <v>2.2300186501569976E-5</v>
      </c>
      <c r="DU4378" s="81">
        <v>0</v>
      </c>
      <c r="DV4378" s="81">
        <v>2.2300186501569976E-5</v>
      </c>
      <c r="DW4378" s="81">
        <v>2.2300186501569976E-5</v>
      </c>
      <c r="GE4378" s="81" t="s">
        <v>449</v>
      </c>
      <c r="GF4378" s="81" t="s">
        <v>155</v>
      </c>
      <c r="GG4378" s="81" t="s">
        <v>484</v>
      </c>
      <c r="GH4378" s="81" t="s">
        <v>460</v>
      </c>
      <c r="GI4378" s="81">
        <v>2027</v>
      </c>
      <c r="GJ4378" s="81" t="s">
        <v>201</v>
      </c>
      <c r="GK4378" s="81">
        <v>3.7590224611390742E-2</v>
      </c>
      <c r="GL4378" s="81">
        <v>610.71869400000003</v>
      </c>
      <c r="GM4378" s="81">
        <v>2027</v>
      </c>
      <c r="GN4378" s="81" t="s">
        <v>173</v>
      </c>
      <c r="GO4378" s="81">
        <v>1.1148832299820636E-2</v>
      </c>
      <c r="GP4378" s="81">
        <v>10</v>
      </c>
      <c r="GQ4378" s="81">
        <v>0</v>
      </c>
      <c r="GR4378" s="81" t="s">
        <v>448</v>
      </c>
      <c r="GS4378" s="81">
        <v>1.1148832299820636E-2</v>
      </c>
      <c r="GT4378" s="81">
        <v>4.1908711030498575E-4</v>
      </c>
      <c r="GU4378" s="81">
        <v>1.1148832299820636E-2</v>
      </c>
      <c r="GV4378" s="81">
        <v>4.1908711030498575E-4</v>
      </c>
      <c r="GW4378" s="81">
        <v>1.1148832299820636E-2</v>
      </c>
      <c r="GX4378" s="81">
        <v>4.1908711030498575E-4</v>
      </c>
      <c r="GY4378" s="81">
        <v>1.1148832299820636E-2</v>
      </c>
      <c r="GZ4378" s="81">
        <v>4.1908711030498575E-4</v>
      </c>
    </row>
    <row r="4379" spans="98:208" x14ac:dyDescent="0.25">
      <c r="CT4379" s="81" t="s">
        <v>155</v>
      </c>
      <c r="CU4379" s="81" t="s">
        <v>481</v>
      </c>
      <c r="CV4379" s="81" t="s">
        <v>451</v>
      </c>
      <c r="CW4379" s="81">
        <v>2028</v>
      </c>
      <c r="CX4379" s="81">
        <v>0</v>
      </c>
      <c r="CY4379" s="81">
        <v>0</v>
      </c>
      <c r="CZ4379" s="81">
        <v>0</v>
      </c>
      <c r="DA4379" s="81">
        <v>0</v>
      </c>
      <c r="DB4379" s="81">
        <v>9534.9220877104326</v>
      </c>
      <c r="DC4379" s="81">
        <v>247.27299216497249</v>
      </c>
      <c r="DD4379" s="81">
        <v>9287.6490955454592</v>
      </c>
      <c r="DE4379" s="81">
        <v>0</v>
      </c>
      <c r="DF4379" s="81">
        <v>2.7568051219221403</v>
      </c>
      <c r="DG4379" s="81">
        <v>2.7568051219221403</v>
      </c>
      <c r="DH4379" s="81">
        <v>2.7568051219221403</v>
      </c>
      <c r="DI4379" s="81">
        <v>2.7568051219221403</v>
      </c>
      <c r="DJ4379" s="81">
        <v>8.5761932192029688E-6</v>
      </c>
      <c r="DL4379" s="81">
        <v>0</v>
      </c>
      <c r="DM4379" s="81">
        <v>2.3642893393292672E-5</v>
      </c>
      <c r="DN4379" s="81">
        <v>2.3642893393292672E-5</v>
      </c>
      <c r="DO4379" s="81">
        <v>0</v>
      </c>
      <c r="DP4379" s="81">
        <v>2.3642893393292672E-5</v>
      </c>
      <c r="DQ4379" s="81">
        <v>2.3642893393292672E-5</v>
      </c>
      <c r="DR4379" s="81">
        <v>0</v>
      </c>
      <c r="DS4379" s="81">
        <v>2.3642893393292672E-5</v>
      </c>
      <c r="DT4379" s="81">
        <v>2.3642893393292672E-5</v>
      </c>
      <c r="DU4379" s="81">
        <v>0</v>
      </c>
      <c r="DV4379" s="81">
        <v>2.3642893393292672E-5</v>
      </c>
      <c r="DW4379" s="81">
        <v>2.3642893393292672E-5</v>
      </c>
      <c r="GE4379" s="81" t="s">
        <v>449</v>
      </c>
      <c r="GF4379" s="81" t="s">
        <v>155</v>
      </c>
      <c r="GG4379" s="81" t="s">
        <v>484</v>
      </c>
      <c r="GH4379" s="81" t="s">
        <v>460</v>
      </c>
      <c r="GI4379" s="81">
        <v>2028</v>
      </c>
      <c r="GJ4379" s="81" t="s">
        <v>201</v>
      </c>
      <c r="GK4379" s="81">
        <v>3.9055083184886263E-2</v>
      </c>
      <c r="GL4379" s="81">
        <v>610.71869400000003</v>
      </c>
      <c r="GM4379" s="81">
        <v>2028</v>
      </c>
      <c r="GN4379" s="81" t="s">
        <v>173</v>
      </c>
      <c r="GO4379" s="81">
        <v>1.1148832299820636E-2</v>
      </c>
      <c r="GP4379" s="81">
        <v>10</v>
      </c>
      <c r="GQ4379" s="81">
        <v>0</v>
      </c>
      <c r="GR4379" s="81" t="s">
        <v>448</v>
      </c>
      <c r="GS4379" s="81">
        <v>1.1148832299820636E-2</v>
      </c>
      <c r="GT4379" s="81">
        <v>4.3541857288384179E-4</v>
      </c>
      <c r="GU4379" s="81">
        <v>1.1148832299820636E-2</v>
      </c>
      <c r="GV4379" s="81">
        <v>4.3541857288384179E-4</v>
      </c>
      <c r="GW4379" s="81">
        <v>1.1148832299820636E-2</v>
      </c>
      <c r="GX4379" s="81">
        <v>4.3541857288384179E-4</v>
      </c>
      <c r="GY4379" s="81">
        <v>1.1148832299820636E-2</v>
      </c>
      <c r="GZ4379" s="81">
        <v>4.3541857288384179E-4</v>
      </c>
    </row>
    <row r="4380" spans="98:208" x14ac:dyDescent="0.25">
      <c r="CT4380" s="81" t="s">
        <v>155</v>
      </c>
      <c r="CU4380" s="81" t="s">
        <v>481</v>
      </c>
      <c r="CV4380" s="81" t="s">
        <v>451</v>
      </c>
      <c r="CW4380" s="81">
        <v>2029</v>
      </c>
      <c r="CX4380" s="81">
        <v>0</v>
      </c>
      <c r="CY4380" s="81">
        <v>0</v>
      </c>
      <c r="CZ4380" s="81">
        <v>0</v>
      </c>
      <c r="DA4380" s="81">
        <v>0</v>
      </c>
      <c r="DB4380" s="81">
        <v>9534.9220877104326</v>
      </c>
      <c r="DC4380" s="81">
        <v>247.27299216497249</v>
      </c>
      <c r="DD4380" s="81">
        <v>9287.6490955454592</v>
      </c>
      <c r="DE4380" s="81">
        <v>0</v>
      </c>
      <c r="DF4380" s="81">
        <v>2.7568051219221403</v>
      </c>
      <c r="DG4380" s="81">
        <v>2.7568051219221403</v>
      </c>
      <c r="DH4380" s="81">
        <v>2.7568051219221403</v>
      </c>
      <c r="DI4380" s="81">
        <v>2.7568051219221403</v>
      </c>
      <c r="DJ4380" s="81">
        <v>8.5761932192029688E-6</v>
      </c>
      <c r="DL4380" s="81">
        <v>0</v>
      </c>
      <c r="DM4380" s="81">
        <v>2.3642893393292672E-5</v>
      </c>
      <c r="DN4380" s="81">
        <v>2.3642893393292672E-5</v>
      </c>
      <c r="DO4380" s="81">
        <v>0</v>
      </c>
      <c r="DP4380" s="81">
        <v>2.3642893393292672E-5</v>
      </c>
      <c r="DQ4380" s="81">
        <v>2.3642893393292672E-5</v>
      </c>
      <c r="DR4380" s="81">
        <v>0</v>
      </c>
      <c r="DS4380" s="81">
        <v>2.3642893393292672E-5</v>
      </c>
      <c r="DT4380" s="81">
        <v>2.3642893393292672E-5</v>
      </c>
      <c r="DU4380" s="81">
        <v>0</v>
      </c>
      <c r="DV4380" s="81">
        <v>2.3642893393292672E-5</v>
      </c>
      <c r="DW4380" s="81">
        <v>2.3642893393292672E-5</v>
      </c>
      <c r="GE4380" s="81" t="s">
        <v>449</v>
      </c>
      <c r="GF4380" s="81" t="s">
        <v>155</v>
      </c>
      <c r="GG4380" s="81" t="s">
        <v>484</v>
      </c>
      <c r="GH4380" s="81" t="s">
        <v>460</v>
      </c>
      <c r="GI4380" s="81">
        <v>2029</v>
      </c>
      <c r="GJ4380" s="81" t="s">
        <v>201</v>
      </c>
      <c r="GK4380" s="81">
        <v>3.9055083184886263E-2</v>
      </c>
      <c r="GL4380" s="81">
        <v>610.71869400000003</v>
      </c>
      <c r="GM4380" s="81">
        <v>2029</v>
      </c>
      <c r="GN4380" s="81" t="s">
        <v>173</v>
      </c>
      <c r="GO4380" s="81">
        <v>1.1148832299820636E-2</v>
      </c>
      <c r="GP4380" s="81">
        <v>10</v>
      </c>
      <c r="GQ4380" s="81">
        <v>0</v>
      </c>
      <c r="GR4380" s="81" t="s">
        <v>448</v>
      </c>
      <c r="GS4380" s="81">
        <v>1.1148832299820636E-2</v>
      </c>
      <c r="GT4380" s="81">
        <v>4.3541857288384179E-4</v>
      </c>
      <c r="GU4380" s="81">
        <v>1.1148832299820636E-2</v>
      </c>
      <c r="GV4380" s="81">
        <v>4.3541857288384179E-4</v>
      </c>
      <c r="GW4380" s="81">
        <v>1.1148832299820636E-2</v>
      </c>
      <c r="GX4380" s="81">
        <v>4.3541857288384179E-4</v>
      </c>
      <c r="GY4380" s="81">
        <v>1.1148832299820636E-2</v>
      </c>
      <c r="GZ4380" s="81">
        <v>4.3541857288384179E-4</v>
      </c>
    </row>
    <row r="4381" spans="98:208" x14ac:dyDescent="0.25">
      <c r="CT4381" s="81" t="s">
        <v>155</v>
      </c>
      <c r="CU4381" s="81" t="s">
        <v>481</v>
      </c>
      <c r="CV4381" s="81" t="s">
        <v>451</v>
      </c>
      <c r="CW4381" s="81">
        <v>2030</v>
      </c>
      <c r="CX4381" s="81">
        <v>0</v>
      </c>
      <c r="CY4381" s="81">
        <v>0</v>
      </c>
      <c r="CZ4381" s="81">
        <v>0</v>
      </c>
      <c r="DA4381" s="81">
        <v>0</v>
      </c>
      <c r="DB4381" s="81">
        <v>9534.9220877104326</v>
      </c>
      <c r="DC4381" s="81">
        <v>247.27299216497249</v>
      </c>
      <c r="DD4381" s="81">
        <v>9287.6490955454592</v>
      </c>
      <c r="DE4381" s="81">
        <v>0</v>
      </c>
      <c r="DF4381" s="81">
        <v>0</v>
      </c>
      <c r="DG4381" s="81">
        <v>2.7568051219221403</v>
      </c>
      <c r="DH4381" s="81">
        <v>2.7568051219221403</v>
      </c>
      <c r="DI4381" s="81">
        <v>2.7568051219221403</v>
      </c>
      <c r="DJ4381" s="81">
        <v>8.5761932192029688E-6</v>
      </c>
      <c r="DL4381" s="81">
        <v>0</v>
      </c>
      <c r="DM4381" s="81">
        <v>0</v>
      </c>
      <c r="DN4381" s="81">
        <v>0</v>
      </c>
      <c r="DO4381" s="81">
        <v>0</v>
      </c>
      <c r="DP4381" s="81">
        <v>2.3642893393292672E-5</v>
      </c>
      <c r="DQ4381" s="81">
        <v>2.3642893393292672E-5</v>
      </c>
      <c r="DR4381" s="81">
        <v>0</v>
      </c>
      <c r="DS4381" s="81">
        <v>2.3642893393292672E-5</v>
      </c>
      <c r="DT4381" s="81">
        <v>2.3642893393292672E-5</v>
      </c>
      <c r="DU4381" s="81">
        <v>0</v>
      </c>
      <c r="DV4381" s="81">
        <v>2.3642893393292672E-5</v>
      </c>
      <c r="DW4381" s="81">
        <v>2.3642893393292672E-5</v>
      </c>
      <c r="GE4381" s="81" t="s">
        <v>449</v>
      </c>
      <c r="GF4381" s="81" t="s">
        <v>155</v>
      </c>
      <c r="GG4381" s="81" t="s">
        <v>484</v>
      </c>
      <c r="GH4381" s="81" t="s">
        <v>460</v>
      </c>
      <c r="GI4381" s="81">
        <v>2030</v>
      </c>
      <c r="GJ4381" s="81" t="s">
        <v>201</v>
      </c>
      <c r="GK4381" s="81">
        <v>3.9055083184886263E-2</v>
      </c>
      <c r="GL4381" s="81">
        <v>610.71869400000003</v>
      </c>
      <c r="GM4381" s="81">
        <v>2030</v>
      </c>
      <c r="GN4381" s="81" t="s">
        <v>173</v>
      </c>
      <c r="GO4381" s="81">
        <v>1.1148832299820636E-2</v>
      </c>
      <c r="GP4381" s="81">
        <v>10</v>
      </c>
      <c r="GQ4381" s="81">
        <v>0</v>
      </c>
      <c r="GR4381" s="81" t="s">
        <v>448</v>
      </c>
      <c r="GS4381" s="81">
        <v>0</v>
      </c>
      <c r="GT4381" s="81">
        <v>0</v>
      </c>
      <c r="GU4381" s="81">
        <v>1.1148832299820636E-2</v>
      </c>
      <c r="GV4381" s="81">
        <v>4.3541857288384179E-4</v>
      </c>
      <c r="GW4381" s="81">
        <v>1.1148832299820636E-2</v>
      </c>
      <c r="GX4381" s="81">
        <v>4.3541857288384179E-4</v>
      </c>
      <c r="GY4381" s="81">
        <v>1.1148832299820636E-2</v>
      </c>
      <c r="GZ4381" s="81">
        <v>4.3541857288384179E-4</v>
      </c>
    </row>
    <row r="4382" spans="98:208" x14ac:dyDescent="0.25">
      <c r="CT4382" s="81" t="s">
        <v>155</v>
      </c>
      <c r="CU4382" s="81" t="s">
        <v>481</v>
      </c>
      <c r="CV4382" s="81" t="s">
        <v>451</v>
      </c>
      <c r="CW4382" s="81">
        <v>2031</v>
      </c>
      <c r="CX4382" s="81">
        <v>0</v>
      </c>
      <c r="CY4382" s="81">
        <v>0</v>
      </c>
      <c r="CZ4382" s="81">
        <v>0</v>
      </c>
      <c r="DA4382" s="81">
        <v>0</v>
      </c>
      <c r="DB4382" s="81">
        <v>9534.9220877104326</v>
      </c>
      <c r="DC4382" s="81">
        <v>247.27299216497249</v>
      </c>
      <c r="DD4382" s="81">
        <v>9287.6490955454592</v>
      </c>
      <c r="DE4382" s="81">
        <v>0</v>
      </c>
      <c r="DF4382" s="81">
        <v>0</v>
      </c>
      <c r="DG4382" s="81">
        <v>0</v>
      </c>
      <c r="DH4382" s="81">
        <v>2.7568051219221403</v>
      </c>
      <c r="DI4382" s="81">
        <v>2.7568051219221403</v>
      </c>
      <c r="DJ4382" s="81">
        <v>8.5761932192029688E-6</v>
      </c>
      <c r="DL4382" s="81">
        <v>0</v>
      </c>
      <c r="DM4382" s="81">
        <v>0</v>
      </c>
      <c r="DN4382" s="81">
        <v>0</v>
      </c>
      <c r="DO4382" s="81">
        <v>0</v>
      </c>
      <c r="DP4382" s="81">
        <v>0</v>
      </c>
      <c r="DQ4382" s="81">
        <v>0</v>
      </c>
      <c r="DR4382" s="81">
        <v>0</v>
      </c>
      <c r="DS4382" s="81">
        <v>2.3642893393292672E-5</v>
      </c>
      <c r="DT4382" s="81">
        <v>2.3642893393292672E-5</v>
      </c>
      <c r="DU4382" s="81">
        <v>0</v>
      </c>
      <c r="DV4382" s="81">
        <v>2.3642893393292672E-5</v>
      </c>
      <c r="DW4382" s="81">
        <v>2.3642893393292672E-5</v>
      </c>
      <c r="GE4382" s="81" t="s">
        <v>449</v>
      </c>
      <c r="GF4382" s="81" t="s">
        <v>155</v>
      </c>
      <c r="GG4382" s="81" t="s">
        <v>484</v>
      </c>
      <c r="GH4382" s="81" t="s">
        <v>460</v>
      </c>
      <c r="GI4382" s="81">
        <v>2031</v>
      </c>
      <c r="GJ4382" s="81" t="s">
        <v>201</v>
      </c>
      <c r="GK4382" s="81">
        <v>3.9055083184886263E-2</v>
      </c>
      <c r="GL4382" s="81">
        <v>610.71869400000003</v>
      </c>
      <c r="GM4382" s="81">
        <v>2031</v>
      </c>
      <c r="GN4382" s="81" t="s">
        <v>173</v>
      </c>
      <c r="GO4382" s="81">
        <v>1.1148832299820636E-2</v>
      </c>
      <c r="GP4382" s="81">
        <v>10</v>
      </c>
      <c r="GQ4382" s="81">
        <v>0</v>
      </c>
      <c r="GR4382" s="81" t="s">
        <v>448</v>
      </c>
      <c r="GS4382" s="81">
        <v>0</v>
      </c>
      <c r="GT4382" s="81">
        <v>0</v>
      </c>
      <c r="GU4382" s="81">
        <v>0</v>
      </c>
      <c r="GV4382" s="81">
        <v>0</v>
      </c>
      <c r="GW4382" s="81">
        <v>1.1148832299820636E-2</v>
      </c>
      <c r="GX4382" s="81">
        <v>4.3541857288384179E-4</v>
      </c>
      <c r="GY4382" s="81">
        <v>1.1148832299820636E-2</v>
      </c>
      <c r="GZ4382" s="81">
        <v>4.3541857288384179E-4</v>
      </c>
    </row>
    <row r="4383" spans="98:208" x14ac:dyDescent="0.25">
      <c r="CT4383" s="81" t="s">
        <v>155</v>
      </c>
      <c r="CU4383" s="81" t="s">
        <v>481</v>
      </c>
      <c r="CV4383" s="81" t="s">
        <v>451</v>
      </c>
      <c r="CW4383" s="81">
        <v>2032</v>
      </c>
      <c r="CX4383" s="81">
        <v>0</v>
      </c>
      <c r="CY4383" s="81">
        <v>0</v>
      </c>
      <c r="CZ4383" s="81">
        <v>0</v>
      </c>
      <c r="DA4383" s="81">
        <v>0</v>
      </c>
      <c r="DB4383" s="81">
        <v>9534.9220877104326</v>
      </c>
      <c r="DC4383" s="81">
        <v>247.27299216497249</v>
      </c>
      <c r="DD4383" s="81">
        <v>9287.6490955454592</v>
      </c>
      <c r="DE4383" s="81">
        <v>0</v>
      </c>
      <c r="DF4383" s="81">
        <v>0</v>
      </c>
      <c r="DG4383" s="81">
        <v>0</v>
      </c>
      <c r="DH4383" s="81">
        <v>0</v>
      </c>
      <c r="DI4383" s="81">
        <v>2.7568051219221403</v>
      </c>
      <c r="DJ4383" s="81">
        <v>8.5761932192029688E-6</v>
      </c>
      <c r="DL4383" s="81">
        <v>0</v>
      </c>
      <c r="DM4383" s="81">
        <v>0</v>
      </c>
      <c r="DN4383" s="81">
        <v>0</v>
      </c>
      <c r="DO4383" s="81">
        <v>0</v>
      </c>
      <c r="DP4383" s="81">
        <v>0</v>
      </c>
      <c r="DQ4383" s="81">
        <v>0</v>
      </c>
      <c r="DR4383" s="81">
        <v>0</v>
      </c>
      <c r="DS4383" s="81">
        <v>0</v>
      </c>
      <c r="DT4383" s="81">
        <v>0</v>
      </c>
      <c r="DU4383" s="81">
        <v>0</v>
      </c>
      <c r="DV4383" s="81">
        <v>2.3642893393292672E-5</v>
      </c>
      <c r="DW4383" s="81">
        <v>2.3642893393292672E-5</v>
      </c>
      <c r="GE4383" s="81" t="s">
        <v>449</v>
      </c>
      <c r="GF4383" s="81" t="s">
        <v>155</v>
      </c>
      <c r="GG4383" s="81" t="s">
        <v>484</v>
      </c>
      <c r="GH4383" s="81" t="s">
        <v>460</v>
      </c>
      <c r="GI4383" s="81">
        <v>2032</v>
      </c>
      <c r="GJ4383" s="81" t="s">
        <v>201</v>
      </c>
      <c r="GK4383" s="81">
        <v>3.9055083184886263E-2</v>
      </c>
      <c r="GL4383" s="81">
        <v>610.71869400000003</v>
      </c>
      <c r="GM4383" s="81">
        <v>2032</v>
      </c>
      <c r="GN4383" s="81" t="s">
        <v>173</v>
      </c>
      <c r="GO4383" s="81">
        <v>1.1148832299820636E-2</v>
      </c>
      <c r="GP4383" s="81">
        <v>10</v>
      </c>
      <c r="GQ4383" s="81">
        <v>0</v>
      </c>
      <c r="GR4383" s="81" t="s">
        <v>448</v>
      </c>
      <c r="GS4383" s="81">
        <v>0</v>
      </c>
      <c r="GT4383" s="81">
        <v>0</v>
      </c>
      <c r="GU4383" s="81">
        <v>0</v>
      </c>
      <c r="GV4383" s="81">
        <v>0</v>
      </c>
      <c r="GW4383" s="81">
        <v>0</v>
      </c>
      <c r="GX4383" s="81">
        <v>0</v>
      </c>
      <c r="GY4383" s="81">
        <v>1.1148832299820636E-2</v>
      </c>
      <c r="GZ4383" s="81">
        <v>4.3541857288384179E-4</v>
      </c>
    </row>
    <row r="4384" spans="98:208" x14ac:dyDescent="0.25">
      <c r="CT4384" s="81" t="s">
        <v>155</v>
      </c>
      <c r="CU4384" s="81" t="s">
        <v>481</v>
      </c>
      <c r="CV4384" s="81" t="s">
        <v>452</v>
      </c>
      <c r="CW4384" s="81">
        <v>2020</v>
      </c>
      <c r="CX4384" s="81">
        <v>0</v>
      </c>
      <c r="CY4384" s="81">
        <v>0</v>
      </c>
      <c r="CZ4384" s="81">
        <v>0</v>
      </c>
      <c r="DA4384" s="81">
        <v>0</v>
      </c>
      <c r="DB4384" s="81">
        <v>5.2405583313016137</v>
      </c>
      <c r="DC4384" s="81">
        <v>0.69641821681222471</v>
      </c>
      <c r="DD4384" s="81">
        <v>2.9419641522810371</v>
      </c>
      <c r="DE4384" s="81">
        <v>1.6021759622082989</v>
      </c>
      <c r="DF4384" s="81">
        <v>7.7642499097796214E-3</v>
      </c>
      <c r="DG4384" s="81">
        <v>0</v>
      </c>
      <c r="DH4384" s="81">
        <v>0</v>
      </c>
      <c r="DI4384" s="81">
        <v>0</v>
      </c>
      <c r="DJ4384" s="81">
        <v>5.3983714391174358E-5</v>
      </c>
      <c r="DL4384" s="81">
        <v>0</v>
      </c>
      <c r="DM4384" s="81">
        <v>4.1914304959124438E-7</v>
      </c>
      <c r="DN4384" s="81">
        <v>4.1914304959124438E-7</v>
      </c>
      <c r="DO4384" s="81">
        <v>0</v>
      </c>
      <c r="DP4384" s="81">
        <v>0</v>
      </c>
      <c r="DQ4384" s="81">
        <v>0</v>
      </c>
      <c r="DR4384" s="81">
        <v>0</v>
      </c>
      <c r="DS4384" s="81">
        <v>0</v>
      </c>
      <c r="DT4384" s="81">
        <v>0</v>
      </c>
      <c r="DU4384" s="81">
        <v>0</v>
      </c>
      <c r="DV4384" s="81">
        <v>0</v>
      </c>
      <c r="DW4384" s="81">
        <v>0</v>
      </c>
      <c r="GE4384" s="81" t="s">
        <v>449</v>
      </c>
      <c r="GF4384" s="81" t="s">
        <v>155</v>
      </c>
      <c r="GG4384" s="81" t="s">
        <v>484</v>
      </c>
      <c r="GH4384" s="81" t="s">
        <v>461</v>
      </c>
      <c r="GI4384" s="81">
        <v>2021</v>
      </c>
      <c r="GJ4384" s="81" t="s">
        <v>201</v>
      </c>
      <c r="GK4384" s="81">
        <v>222.22942162783079</v>
      </c>
      <c r="GL4384" s="81">
        <v>610.71869400000003</v>
      </c>
      <c r="GM4384" s="81">
        <v>2021</v>
      </c>
      <c r="GN4384" s="81" t="s">
        <v>173</v>
      </c>
      <c r="GO4384" s="81">
        <v>1.1148832299820636E-2</v>
      </c>
      <c r="GP4384" s="81">
        <v>10</v>
      </c>
      <c r="GQ4384" s="81">
        <v>0</v>
      </c>
      <c r="GR4384" s="81" t="s">
        <v>448</v>
      </c>
      <c r="GS4384" s="81">
        <v>1.1148832299820636E-2</v>
      </c>
      <c r="GT4384" s="81">
        <v>2.4775985538148184</v>
      </c>
      <c r="GU4384" s="81">
        <v>1.1148832299820636E-2</v>
      </c>
      <c r="GV4384" s="81">
        <v>2.4775985538148184</v>
      </c>
      <c r="GW4384" s="81">
        <v>0</v>
      </c>
      <c r="GX4384" s="81">
        <v>0</v>
      </c>
      <c r="GY4384" s="81">
        <v>0</v>
      </c>
      <c r="GZ4384" s="81">
        <v>0</v>
      </c>
    </row>
    <row r="4385" spans="98:208" x14ac:dyDescent="0.25">
      <c r="CT4385" s="81" t="s">
        <v>155</v>
      </c>
      <c r="CU4385" s="81" t="s">
        <v>481</v>
      </c>
      <c r="CV4385" s="81" t="s">
        <v>452</v>
      </c>
      <c r="CW4385" s="81">
        <v>2021</v>
      </c>
      <c r="CX4385" s="81">
        <v>0</v>
      </c>
      <c r="CY4385" s="81">
        <v>0</v>
      </c>
      <c r="CZ4385" s="81">
        <v>0</v>
      </c>
      <c r="DA4385" s="81">
        <v>0</v>
      </c>
      <c r="DB4385" s="81">
        <v>5.2405583313016137</v>
      </c>
      <c r="DC4385" s="81">
        <v>0.69641821681222471</v>
      </c>
      <c r="DD4385" s="81">
        <v>2.9419641522810371</v>
      </c>
      <c r="DE4385" s="81">
        <v>1.6021759622082989</v>
      </c>
      <c r="DF4385" s="81">
        <v>7.7642499097796214E-3</v>
      </c>
      <c r="DG4385" s="81">
        <v>7.7642499097796214E-3</v>
      </c>
      <c r="DH4385" s="81">
        <v>0</v>
      </c>
      <c r="DI4385" s="81">
        <v>0</v>
      </c>
      <c r="DJ4385" s="81">
        <v>5.3983714391174358E-5</v>
      </c>
      <c r="DL4385" s="81">
        <v>0</v>
      </c>
      <c r="DM4385" s="81">
        <v>4.1914304959124438E-7</v>
      </c>
      <c r="DN4385" s="81">
        <v>4.1914304959124438E-7</v>
      </c>
      <c r="DO4385" s="81">
        <v>0</v>
      </c>
      <c r="DP4385" s="81">
        <v>4.1914304959124438E-7</v>
      </c>
      <c r="DQ4385" s="81">
        <v>4.1914304959124438E-7</v>
      </c>
      <c r="DR4385" s="81">
        <v>0</v>
      </c>
      <c r="DS4385" s="81">
        <v>0</v>
      </c>
      <c r="DT4385" s="81">
        <v>0</v>
      </c>
      <c r="DU4385" s="81">
        <v>0</v>
      </c>
      <c r="DV4385" s="81">
        <v>0</v>
      </c>
      <c r="DW4385" s="81">
        <v>0</v>
      </c>
      <c r="GE4385" s="81" t="s">
        <v>449</v>
      </c>
      <c r="GF4385" s="81" t="s">
        <v>155</v>
      </c>
      <c r="GG4385" s="81" t="s">
        <v>484</v>
      </c>
      <c r="GH4385" s="81" t="s">
        <v>461</v>
      </c>
      <c r="GI4385" s="81">
        <v>2022</v>
      </c>
      <c r="GJ4385" s="81" t="s">
        <v>201</v>
      </c>
      <c r="GK4385" s="81">
        <v>222.22942162783079</v>
      </c>
      <c r="GL4385" s="81">
        <v>610.71869400000003</v>
      </c>
      <c r="GM4385" s="81">
        <v>2022</v>
      </c>
      <c r="GN4385" s="81" t="s">
        <v>173</v>
      </c>
      <c r="GO4385" s="81">
        <v>1.1148832299820636E-2</v>
      </c>
      <c r="GP4385" s="81">
        <v>10</v>
      </c>
      <c r="GQ4385" s="81">
        <v>0</v>
      </c>
      <c r="GR4385" s="81" t="s">
        <v>448</v>
      </c>
      <c r="GS4385" s="81">
        <v>1.1148832299820636E-2</v>
      </c>
      <c r="GT4385" s="81">
        <v>2.4775985538148184</v>
      </c>
      <c r="GU4385" s="81">
        <v>1.1148832299820636E-2</v>
      </c>
      <c r="GV4385" s="81">
        <v>2.4775985538148184</v>
      </c>
      <c r="GW4385" s="81">
        <v>1.1148832299820636E-2</v>
      </c>
      <c r="GX4385" s="81">
        <v>2.4775985538148184</v>
      </c>
      <c r="GY4385" s="81">
        <v>0</v>
      </c>
      <c r="GZ4385" s="81">
        <v>0</v>
      </c>
    </row>
    <row r="4386" spans="98:208" x14ac:dyDescent="0.25">
      <c r="CT4386" s="81" t="s">
        <v>155</v>
      </c>
      <c r="CU4386" s="81" t="s">
        <v>481</v>
      </c>
      <c r="CV4386" s="81" t="s">
        <v>452</v>
      </c>
      <c r="CW4386" s="81">
        <v>2022</v>
      </c>
      <c r="CX4386" s="81">
        <v>0</v>
      </c>
      <c r="CY4386" s="81">
        <v>0</v>
      </c>
      <c r="CZ4386" s="81">
        <v>0</v>
      </c>
      <c r="DA4386" s="81">
        <v>0</v>
      </c>
      <c r="DB4386" s="81">
        <v>5.2405583313016137</v>
      </c>
      <c r="DC4386" s="81">
        <v>0.69641821681222471</v>
      </c>
      <c r="DD4386" s="81">
        <v>2.9419641522810371</v>
      </c>
      <c r="DE4386" s="81">
        <v>1.6021759622082989</v>
      </c>
      <c r="DF4386" s="81">
        <v>7.7642499097796214E-3</v>
      </c>
      <c r="DG4386" s="81">
        <v>7.7642499097796214E-3</v>
      </c>
      <c r="DH4386" s="81">
        <v>7.7642499097796214E-3</v>
      </c>
      <c r="DI4386" s="81">
        <v>0</v>
      </c>
      <c r="DJ4386" s="81">
        <v>5.3983714391174358E-5</v>
      </c>
      <c r="DL4386" s="81">
        <v>0</v>
      </c>
      <c r="DM4386" s="81">
        <v>4.1914304959124438E-7</v>
      </c>
      <c r="DN4386" s="81">
        <v>4.1914304959124438E-7</v>
      </c>
      <c r="DO4386" s="81">
        <v>0</v>
      </c>
      <c r="DP4386" s="81">
        <v>4.1914304959124438E-7</v>
      </c>
      <c r="DQ4386" s="81">
        <v>4.1914304959124438E-7</v>
      </c>
      <c r="DR4386" s="81">
        <v>0</v>
      </c>
      <c r="DS4386" s="81">
        <v>4.1914304959124438E-7</v>
      </c>
      <c r="DT4386" s="81">
        <v>4.1914304959124438E-7</v>
      </c>
      <c r="DU4386" s="81">
        <v>0</v>
      </c>
      <c r="DV4386" s="81">
        <v>0</v>
      </c>
      <c r="DW4386" s="81">
        <v>0</v>
      </c>
      <c r="GE4386" s="81" t="s">
        <v>449</v>
      </c>
      <c r="GF4386" s="81" t="s">
        <v>155</v>
      </c>
      <c r="GG4386" s="81" t="s">
        <v>484</v>
      </c>
      <c r="GH4386" s="81" t="s">
        <v>461</v>
      </c>
      <c r="GI4386" s="81">
        <v>2023</v>
      </c>
      <c r="GJ4386" s="81" t="s">
        <v>201</v>
      </c>
      <c r="GK4386" s="81">
        <v>233.2300768079395</v>
      </c>
      <c r="GL4386" s="81">
        <v>610.71869400000003</v>
      </c>
      <c r="GM4386" s="81">
        <v>2023</v>
      </c>
      <c r="GN4386" s="81" t="s">
        <v>173</v>
      </c>
      <c r="GO4386" s="81">
        <v>1.1148832299820636E-2</v>
      </c>
      <c r="GP4386" s="81">
        <v>10</v>
      </c>
      <c r="GQ4386" s="81">
        <v>0</v>
      </c>
      <c r="GR4386" s="81" t="s">
        <v>448</v>
      </c>
      <c r="GS4386" s="81">
        <v>1.1148832299820636E-2</v>
      </c>
      <c r="GT4386" s="81">
        <v>2.6002430136060037</v>
      </c>
      <c r="GU4386" s="81">
        <v>1.1148832299820636E-2</v>
      </c>
      <c r="GV4386" s="81">
        <v>2.6002430136060037</v>
      </c>
      <c r="GW4386" s="81">
        <v>1.1148832299820636E-2</v>
      </c>
      <c r="GX4386" s="81">
        <v>2.6002430136060037</v>
      </c>
      <c r="GY4386" s="81">
        <v>1.1148832299820636E-2</v>
      </c>
      <c r="GZ4386" s="81">
        <v>2.6002430136060037</v>
      </c>
    </row>
    <row r="4387" spans="98:208" x14ac:dyDescent="0.25">
      <c r="CT4387" s="81" t="s">
        <v>155</v>
      </c>
      <c r="CU4387" s="81" t="s">
        <v>481</v>
      </c>
      <c r="CV4387" s="81" t="s">
        <v>452</v>
      </c>
      <c r="CW4387" s="81">
        <v>2023</v>
      </c>
      <c r="CX4387" s="81">
        <v>0</v>
      </c>
      <c r="CY4387" s="81">
        <v>0</v>
      </c>
      <c r="CZ4387" s="81">
        <v>0</v>
      </c>
      <c r="DA4387" s="81">
        <v>0</v>
      </c>
      <c r="DB4387" s="81">
        <v>5.4750346070078342</v>
      </c>
      <c r="DC4387" s="81">
        <v>0.71896016785820904</v>
      </c>
      <c r="DD4387" s="81">
        <v>3.0714971986151429</v>
      </c>
      <c r="DE4387" s="81">
        <v>1.6845772405344559</v>
      </c>
      <c r="DF4387" s="81">
        <v>8.0155663417020677E-3</v>
      </c>
      <c r="DG4387" s="81">
        <v>8.0155663417020677E-3</v>
      </c>
      <c r="DH4387" s="81">
        <v>8.0155663417020677E-3</v>
      </c>
      <c r="DI4387" s="81">
        <v>8.0155663417020677E-3</v>
      </c>
      <c r="DJ4387" s="81">
        <v>5.3983714391174358E-5</v>
      </c>
      <c r="DL4387" s="81">
        <v>0</v>
      </c>
      <c r="DM4387" s="81">
        <v>4.3271004407395473E-7</v>
      </c>
      <c r="DN4387" s="81">
        <v>4.3271004407395473E-7</v>
      </c>
      <c r="DO4387" s="81">
        <v>0</v>
      </c>
      <c r="DP4387" s="81">
        <v>4.3271004407395473E-7</v>
      </c>
      <c r="DQ4387" s="81">
        <v>4.3271004407395473E-7</v>
      </c>
      <c r="DR4387" s="81">
        <v>0</v>
      </c>
      <c r="DS4387" s="81">
        <v>4.3271004407395473E-7</v>
      </c>
      <c r="DT4387" s="81">
        <v>4.3271004407395473E-7</v>
      </c>
      <c r="DU4387" s="81">
        <v>0</v>
      </c>
      <c r="DV4387" s="81">
        <v>4.3271004407395473E-7</v>
      </c>
      <c r="DW4387" s="81">
        <v>4.3271004407395473E-7</v>
      </c>
      <c r="GE4387" s="81" t="s">
        <v>449</v>
      </c>
      <c r="GF4387" s="81" t="s">
        <v>155</v>
      </c>
      <c r="GG4387" s="81" t="s">
        <v>484</v>
      </c>
      <c r="GH4387" s="81" t="s">
        <v>461</v>
      </c>
      <c r="GI4387" s="81">
        <v>2024</v>
      </c>
      <c r="GJ4387" s="81" t="s">
        <v>201</v>
      </c>
      <c r="GK4387" s="81">
        <v>233.2300768079395</v>
      </c>
      <c r="GL4387" s="81">
        <v>610.71869400000003</v>
      </c>
      <c r="GM4387" s="81">
        <v>2024</v>
      </c>
      <c r="GN4387" s="81" t="s">
        <v>173</v>
      </c>
      <c r="GO4387" s="81">
        <v>1.1148832299820636E-2</v>
      </c>
      <c r="GP4387" s="81">
        <v>10</v>
      </c>
      <c r="GQ4387" s="81">
        <v>0</v>
      </c>
      <c r="GR4387" s="81" t="s">
        <v>448</v>
      </c>
      <c r="GS4387" s="81">
        <v>1.1148832299820636E-2</v>
      </c>
      <c r="GT4387" s="81">
        <v>2.6002430136060037</v>
      </c>
      <c r="GU4387" s="81">
        <v>1.1148832299820636E-2</v>
      </c>
      <c r="GV4387" s="81">
        <v>2.6002430136060037</v>
      </c>
      <c r="GW4387" s="81">
        <v>1.1148832299820636E-2</v>
      </c>
      <c r="GX4387" s="81">
        <v>2.6002430136060037</v>
      </c>
      <c r="GY4387" s="81">
        <v>1.1148832299820636E-2</v>
      </c>
      <c r="GZ4387" s="81">
        <v>2.6002430136060037</v>
      </c>
    </row>
    <row r="4388" spans="98:208" x14ac:dyDescent="0.25">
      <c r="CT4388" s="81" t="s">
        <v>155</v>
      </c>
      <c r="CU4388" s="81" t="s">
        <v>481</v>
      </c>
      <c r="CV4388" s="81" t="s">
        <v>452</v>
      </c>
      <c r="CW4388" s="81">
        <v>2024</v>
      </c>
      <c r="CX4388" s="81">
        <v>0</v>
      </c>
      <c r="CY4388" s="81">
        <v>0</v>
      </c>
      <c r="CZ4388" s="81">
        <v>0</v>
      </c>
      <c r="DA4388" s="81">
        <v>0</v>
      </c>
      <c r="DB4388" s="81">
        <v>5.4750346070078342</v>
      </c>
      <c r="DC4388" s="81">
        <v>0.71896016785820904</v>
      </c>
      <c r="DD4388" s="81">
        <v>3.0714971986151429</v>
      </c>
      <c r="DE4388" s="81">
        <v>1.6845772405344559</v>
      </c>
      <c r="DF4388" s="81">
        <v>8.0155663417020677E-3</v>
      </c>
      <c r="DG4388" s="81">
        <v>8.0155663417020677E-3</v>
      </c>
      <c r="DH4388" s="81">
        <v>8.0155663417020677E-3</v>
      </c>
      <c r="DI4388" s="81">
        <v>8.0155663417020677E-3</v>
      </c>
      <c r="DJ4388" s="81">
        <v>5.3983714391174358E-5</v>
      </c>
      <c r="DL4388" s="81">
        <v>0</v>
      </c>
      <c r="DM4388" s="81">
        <v>4.3271004407395473E-7</v>
      </c>
      <c r="DN4388" s="81">
        <v>4.3271004407395473E-7</v>
      </c>
      <c r="DO4388" s="81">
        <v>0</v>
      </c>
      <c r="DP4388" s="81">
        <v>4.3271004407395473E-7</v>
      </c>
      <c r="DQ4388" s="81">
        <v>4.3271004407395473E-7</v>
      </c>
      <c r="DR4388" s="81">
        <v>0</v>
      </c>
      <c r="DS4388" s="81">
        <v>4.3271004407395473E-7</v>
      </c>
      <c r="DT4388" s="81">
        <v>4.3271004407395473E-7</v>
      </c>
      <c r="DU4388" s="81">
        <v>0</v>
      </c>
      <c r="DV4388" s="81">
        <v>4.3271004407395473E-7</v>
      </c>
      <c r="DW4388" s="81">
        <v>4.3271004407395473E-7</v>
      </c>
      <c r="GE4388" s="81" t="s">
        <v>449</v>
      </c>
      <c r="GF4388" s="81" t="s">
        <v>155</v>
      </c>
      <c r="GG4388" s="81" t="s">
        <v>484</v>
      </c>
      <c r="GH4388" s="81" t="s">
        <v>461</v>
      </c>
      <c r="GI4388" s="81">
        <v>2025</v>
      </c>
      <c r="GJ4388" s="81" t="s">
        <v>201</v>
      </c>
      <c r="GK4388" s="81">
        <v>233.2300768079395</v>
      </c>
      <c r="GL4388" s="81">
        <v>610.71869400000003</v>
      </c>
      <c r="GM4388" s="81">
        <v>2025</v>
      </c>
      <c r="GN4388" s="81" t="s">
        <v>173</v>
      </c>
      <c r="GO4388" s="81">
        <v>1.1148832299820636E-2</v>
      </c>
      <c r="GP4388" s="81">
        <v>10</v>
      </c>
      <c r="GQ4388" s="81">
        <v>0</v>
      </c>
      <c r="GR4388" s="81" t="s">
        <v>448</v>
      </c>
      <c r="GS4388" s="81">
        <v>1.1148832299820636E-2</v>
      </c>
      <c r="GT4388" s="81">
        <v>2.6002430136060037</v>
      </c>
      <c r="GU4388" s="81">
        <v>1.1148832299820636E-2</v>
      </c>
      <c r="GV4388" s="81">
        <v>2.6002430136060037</v>
      </c>
      <c r="GW4388" s="81">
        <v>1.1148832299820636E-2</v>
      </c>
      <c r="GX4388" s="81">
        <v>2.6002430136060037</v>
      </c>
      <c r="GY4388" s="81">
        <v>1.1148832299820636E-2</v>
      </c>
      <c r="GZ4388" s="81">
        <v>2.6002430136060037</v>
      </c>
    </row>
    <row r="4389" spans="98:208" x14ac:dyDescent="0.25">
      <c r="CT4389" s="81" t="s">
        <v>155</v>
      </c>
      <c r="CU4389" s="81" t="s">
        <v>481</v>
      </c>
      <c r="CV4389" s="81" t="s">
        <v>452</v>
      </c>
      <c r="CW4389" s="81">
        <v>2025</v>
      </c>
      <c r="CX4389" s="81">
        <v>0</v>
      </c>
      <c r="CY4389" s="81">
        <v>0</v>
      </c>
      <c r="CZ4389" s="81">
        <v>0</v>
      </c>
      <c r="DA4389" s="81">
        <v>0</v>
      </c>
      <c r="DB4389" s="81">
        <v>5.4750346070078342</v>
      </c>
      <c r="DC4389" s="81">
        <v>0.71896016785820904</v>
      </c>
      <c r="DD4389" s="81">
        <v>3.0714971986151429</v>
      </c>
      <c r="DE4389" s="81">
        <v>1.6845772405344559</v>
      </c>
      <c r="DF4389" s="81">
        <v>8.0155663417020677E-3</v>
      </c>
      <c r="DG4389" s="81">
        <v>8.0155663417020677E-3</v>
      </c>
      <c r="DH4389" s="81">
        <v>8.0155663417020677E-3</v>
      </c>
      <c r="DI4389" s="81">
        <v>8.0155663417020677E-3</v>
      </c>
      <c r="DJ4389" s="81">
        <v>5.3983714391174358E-5</v>
      </c>
      <c r="DL4389" s="81">
        <v>0</v>
      </c>
      <c r="DM4389" s="81">
        <v>4.3271004407395473E-7</v>
      </c>
      <c r="DN4389" s="81">
        <v>4.3271004407395473E-7</v>
      </c>
      <c r="DO4389" s="81">
        <v>0</v>
      </c>
      <c r="DP4389" s="81">
        <v>4.3271004407395473E-7</v>
      </c>
      <c r="DQ4389" s="81">
        <v>4.3271004407395473E-7</v>
      </c>
      <c r="DR4389" s="81">
        <v>0</v>
      </c>
      <c r="DS4389" s="81">
        <v>4.3271004407395473E-7</v>
      </c>
      <c r="DT4389" s="81">
        <v>4.3271004407395473E-7</v>
      </c>
      <c r="DU4389" s="81">
        <v>0</v>
      </c>
      <c r="DV4389" s="81">
        <v>4.3271004407395473E-7</v>
      </c>
      <c r="DW4389" s="81">
        <v>4.3271004407395473E-7</v>
      </c>
      <c r="GE4389" s="81" t="s">
        <v>449</v>
      </c>
      <c r="GF4389" s="81" t="s">
        <v>155</v>
      </c>
      <c r="GG4389" s="81" t="s">
        <v>484</v>
      </c>
      <c r="GH4389" s="81" t="s">
        <v>461</v>
      </c>
      <c r="GI4389" s="81">
        <v>2026</v>
      </c>
      <c r="GJ4389" s="81" t="s">
        <v>201</v>
      </c>
      <c r="GK4389" s="81">
        <v>233.2300768079395</v>
      </c>
      <c r="GL4389" s="81">
        <v>610.71869400000003</v>
      </c>
      <c r="GM4389" s="81">
        <v>2026</v>
      </c>
      <c r="GN4389" s="81" t="s">
        <v>173</v>
      </c>
      <c r="GO4389" s="81">
        <v>1.1148832299820636E-2</v>
      </c>
      <c r="GP4389" s="81">
        <v>10</v>
      </c>
      <c r="GQ4389" s="81">
        <v>0</v>
      </c>
      <c r="GR4389" s="81" t="s">
        <v>448</v>
      </c>
      <c r="GS4389" s="81">
        <v>1.1148832299820636E-2</v>
      </c>
      <c r="GT4389" s="81">
        <v>2.6002430136060037</v>
      </c>
      <c r="GU4389" s="81">
        <v>1.1148832299820636E-2</v>
      </c>
      <c r="GV4389" s="81">
        <v>2.6002430136060037</v>
      </c>
      <c r="GW4389" s="81">
        <v>1.1148832299820636E-2</v>
      </c>
      <c r="GX4389" s="81">
        <v>2.6002430136060037</v>
      </c>
      <c r="GY4389" s="81">
        <v>1.1148832299820636E-2</v>
      </c>
      <c r="GZ4389" s="81">
        <v>2.6002430136060037</v>
      </c>
    </row>
    <row r="4390" spans="98:208" x14ac:dyDescent="0.25">
      <c r="CT4390" s="81" t="s">
        <v>155</v>
      </c>
      <c r="CU4390" s="81" t="s">
        <v>481</v>
      </c>
      <c r="CV4390" s="81" t="s">
        <v>452</v>
      </c>
      <c r="CW4390" s="81">
        <v>2026</v>
      </c>
      <c r="CX4390" s="81">
        <v>0</v>
      </c>
      <c r="CY4390" s="81">
        <v>0</v>
      </c>
      <c r="CZ4390" s="81">
        <v>0</v>
      </c>
      <c r="DA4390" s="81">
        <v>0</v>
      </c>
      <c r="DB4390" s="81">
        <v>5.4750346070078342</v>
      </c>
      <c r="DC4390" s="81">
        <v>0.71896016785820904</v>
      </c>
      <c r="DD4390" s="81">
        <v>3.0714971986151429</v>
      </c>
      <c r="DE4390" s="81">
        <v>1.6845772405344559</v>
      </c>
      <c r="DF4390" s="81">
        <v>8.0155663417020677E-3</v>
      </c>
      <c r="DG4390" s="81">
        <v>8.0155663417020677E-3</v>
      </c>
      <c r="DH4390" s="81">
        <v>8.0155663417020677E-3</v>
      </c>
      <c r="DI4390" s="81">
        <v>8.0155663417020677E-3</v>
      </c>
      <c r="DJ4390" s="81">
        <v>5.3983714391174358E-5</v>
      </c>
      <c r="DL4390" s="81">
        <v>0</v>
      </c>
      <c r="DM4390" s="81">
        <v>4.3271004407395473E-7</v>
      </c>
      <c r="DN4390" s="81">
        <v>4.3271004407395473E-7</v>
      </c>
      <c r="DO4390" s="81">
        <v>0</v>
      </c>
      <c r="DP4390" s="81">
        <v>4.3271004407395473E-7</v>
      </c>
      <c r="DQ4390" s="81">
        <v>4.3271004407395473E-7</v>
      </c>
      <c r="DR4390" s="81">
        <v>0</v>
      </c>
      <c r="DS4390" s="81">
        <v>4.3271004407395473E-7</v>
      </c>
      <c r="DT4390" s="81">
        <v>4.3271004407395473E-7</v>
      </c>
      <c r="DU4390" s="81">
        <v>0</v>
      </c>
      <c r="DV4390" s="81">
        <v>4.3271004407395473E-7</v>
      </c>
      <c r="DW4390" s="81">
        <v>4.3271004407395473E-7</v>
      </c>
      <c r="GE4390" s="81" t="s">
        <v>449</v>
      </c>
      <c r="GF4390" s="81" t="s">
        <v>155</v>
      </c>
      <c r="GG4390" s="81" t="s">
        <v>484</v>
      </c>
      <c r="GH4390" s="81" t="s">
        <v>461</v>
      </c>
      <c r="GI4390" s="81">
        <v>2027</v>
      </c>
      <c r="GJ4390" s="81" t="s">
        <v>201</v>
      </c>
      <c r="GK4390" s="81">
        <v>233.2300768079395</v>
      </c>
      <c r="GL4390" s="81">
        <v>610.71869400000003</v>
      </c>
      <c r="GM4390" s="81">
        <v>2027</v>
      </c>
      <c r="GN4390" s="81" t="s">
        <v>173</v>
      </c>
      <c r="GO4390" s="81">
        <v>1.1148832299820636E-2</v>
      </c>
      <c r="GP4390" s="81">
        <v>10</v>
      </c>
      <c r="GQ4390" s="81">
        <v>0</v>
      </c>
      <c r="GR4390" s="81" t="s">
        <v>448</v>
      </c>
      <c r="GS4390" s="81">
        <v>1.1148832299820636E-2</v>
      </c>
      <c r="GT4390" s="81">
        <v>2.6002430136060037</v>
      </c>
      <c r="GU4390" s="81">
        <v>1.1148832299820636E-2</v>
      </c>
      <c r="GV4390" s="81">
        <v>2.6002430136060037</v>
      </c>
      <c r="GW4390" s="81">
        <v>1.1148832299820636E-2</v>
      </c>
      <c r="GX4390" s="81">
        <v>2.6002430136060037</v>
      </c>
      <c r="GY4390" s="81">
        <v>1.1148832299820636E-2</v>
      </c>
      <c r="GZ4390" s="81">
        <v>2.6002430136060037</v>
      </c>
    </row>
    <row r="4391" spans="98:208" x14ac:dyDescent="0.25">
      <c r="CT4391" s="81" t="s">
        <v>155</v>
      </c>
      <c r="CU4391" s="81" t="s">
        <v>481</v>
      </c>
      <c r="CV4391" s="81" t="s">
        <v>452</v>
      </c>
      <c r="CW4391" s="81">
        <v>2027</v>
      </c>
      <c r="CX4391" s="81">
        <v>0</v>
      </c>
      <c r="CY4391" s="81">
        <v>0</v>
      </c>
      <c r="CZ4391" s="81">
        <v>0</v>
      </c>
      <c r="DA4391" s="81">
        <v>0</v>
      </c>
      <c r="DB4391" s="81">
        <v>5.4750346070078342</v>
      </c>
      <c r="DC4391" s="81">
        <v>0.71896016785820904</v>
      </c>
      <c r="DD4391" s="81">
        <v>3.0714971986151429</v>
      </c>
      <c r="DE4391" s="81">
        <v>1.6845772405344559</v>
      </c>
      <c r="DF4391" s="81">
        <v>8.0155663417020677E-3</v>
      </c>
      <c r="DG4391" s="81">
        <v>8.0155663417020677E-3</v>
      </c>
      <c r="DH4391" s="81">
        <v>8.0155663417020677E-3</v>
      </c>
      <c r="DI4391" s="81">
        <v>8.0155663417020677E-3</v>
      </c>
      <c r="DJ4391" s="81">
        <v>5.3983714391174358E-5</v>
      </c>
      <c r="DL4391" s="81">
        <v>0</v>
      </c>
      <c r="DM4391" s="81">
        <v>4.3271004407395473E-7</v>
      </c>
      <c r="DN4391" s="81">
        <v>4.3271004407395473E-7</v>
      </c>
      <c r="DO4391" s="81">
        <v>0</v>
      </c>
      <c r="DP4391" s="81">
        <v>4.3271004407395473E-7</v>
      </c>
      <c r="DQ4391" s="81">
        <v>4.3271004407395473E-7</v>
      </c>
      <c r="DR4391" s="81">
        <v>0</v>
      </c>
      <c r="DS4391" s="81">
        <v>4.3271004407395473E-7</v>
      </c>
      <c r="DT4391" s="81">
        <v>4.3271004407395473E-7</v>
      </c>
      <c r="DU4391" s="81">
        <v>0</v>
      </c>
      <c r="DV4391" s="81">
        <v>4.3271004407395473E-7</v>
      </c>
      <c r="DW4391" s="81">
        <v>4.3271004407395473E-7</v>
      </c>
      <c r="GE4391" s="81" t="s">
        <v>449</v>
      </c>
      <c r="GF4391" s="81" t="s">
        <v>155</v>
      </c>
      <c r="GG4391" s="81" t="s">
        <v>484</v>
      </c>
      <c r="GH4391" s="81" t="s">
        <v>461</v>
      </c>
      <c r="GI4391" s="81">
        <v>2028</v>
      </c>
      <c r="GJ4391" s="81" t="s">
        <v>201</v>
      </c>
      <c r="GK4391" s="81">
        <v>247.27299216494731</v>
      </c>
      <c r="GL4391" s="81">
        <v>610.71869400000003</v>
      </c>
      <c r="GM4391" s="81">
        <v>2028</v>
      </c>
      <c r="GN4391" s="81" t="s">
        <v>173</v>
      </c>
      <c r="GO4391" s="81">
        <v>1.1148832299820636E-2</v>
      </c>
      <c r="GP4391" s="81">
        <v>10</v>
      </c>
      <c r="GQ4391" s="81">
        <v>0</v>
      </c>
      <c r="GR4391" s="81" t="s">
        <v>448</v>
      </c>
      <c r="GS4391" s="81">
        <v>1.1148832299820636E-2</v>
      </c>
      <c r="GT4391" s="81">
        <v>2.7568051219218597</v>
      </c>
      <c r="GU4391" s="81">
        <v>1.1148832299820636E-2</v>
      </c>
      <c r="GV4391" s="81">
        <v>2.7568051219218597</v>
      </c>
      <c r="GW4391" s="81">
        <v>1.1148832299820636E-2</v>
      </c>
      <c r="GX4391" s="81">
        <v>2.7568051219218597</v>
      </c>
      <c r="GY4391" s="81">
        <v>1.1148832299820636E-2</v>
      </c>
      <c r="GZ4391" s="81">
        <v>2.7568051219218597</v>
      </c>
    </row>
    <row r="4392" spans="98:208" x14ac:dyDescent="0.25">
      <c r="CT4392" s="81" t="s">
        <v>155</v>
      </c>
      <c r="CU4392" s="81" t="s">
        <v>481</v>
      </c>
      <c r="CV4392" s="81" t="s">
        <v>452</v>
      </c>
      <c r="CW4392" s="81">
        <v>2028</v>
      </c>
      <c r="CX4392" s="81">
        <v>0</v>
      </c>
      <c r="CY4392" s="81">
        <v>0</v>
      </c>
      <c r="CZ4392" s="81">
        <v>0</v>
      </c>
      <c r="DA4392" s="81">
        <v>0</v>
      </c>
      <c r="DB4392" s="81">
        <v>5.7770153400785382</v>
      </c>
      <c r="DC4392" s="81">
        <v>0.74733835430388929</v>
      </c>
      <c r="DD4392" s="81">
        <v>3.237951340101747</v>
      </c>
      <c r="DE4392" s="81">
        <v>1.7917256456728481</v>
      </c>
      <c r="DF4392" s="81">
        <v>8.3319499833579991E-3</v>
      </c>
      <c r="DG4392" s="81">
        <v>8.3319499833579991E-3</v>
      </c>
      <c r="DH4392" s="81">
        <v>8.3319499833579991E-3</v>
      </c>
      <c r="DI4392" s="81">
        <v>8.3319499833579991E-3</v>
      </c>
      <c r="DJ4392" s="81">
        <v>5.3983714391174358E-5</v>
      </c>
      <c r="DL4392" s="81">
        <v>0</v>
      </c>
      <c r="DM4392" s="81">
        <v>4.497896082231482E-7</v>
      </c>
      <c r="DN4392" s="81">
        <v>4.497896082231482E-7</v>
      </c>
      <c r="DO4392" s="81">
        <v>0</v>
      </c>
      <c r="DP4392" s="81">
        <v>4.497896082231482E-7</v>
      </c>
      <c r="DQ4392" s="81">
        <v>4.497896082231482E-7</v>
      </c>
      <c r="DR4392" s="81">
        <v>0</v>
      </c>
      <c r="DS4392" s="81">
        <v>4.497896082231482E-7</v>
      </c>
      <c r="DT4392" s="81">
        <v>4.497896082231482E-7</v>
      </c>
      <c r="DU4392" s="81">
        <v>0</v>
      </c>
      <c r="DV4392" s="81">
        <v>4.497896082231482E-7</v>
      </c>
      <c r="DW4392" s="81">
        <v>4.497896082231482E-7</v>
      </c>
      <c r="GE4392" s="81" t="s">
        <v>449</v>
      </c>
      <c r="GF4392" s="81" t="s">
        <v>155</v>
      </c>
      <c r="GG4392" s="81" t="s">
        <v>484</v>
      </c>
      <c r="GH4392" s="81" t="s">
        <v>461</v>
      </c>
      <c r="GI4392" s="81">
        <v>2029</v>
      </c>
      <c r="GJ4392" s="81" t="s">
        <v>201</v>
      </c>
      <c r="GK4392" s="81">
        <v>247.27299216494731</v>
      </c>
      <c r="GL4392" s="81">
        <v>610.71869400000003</v>
      </c>
      <c r="GM4392" s="81">
        <v>2029</v>
      </c>
      <c r="GN4392" s="81" t="s">
        <v>173</v>
      </c>
      <c r="GO4392" s="81">
        <v>1.1148832299820636E-2</v>
      </c>
      <c r="GP4392" s="81">
        <v>10</v>
      </c>
      <c r="GQ4392" s="81">
        <v>0</v>
      </c>
      <c r="GR4392" s="81" t="s">
        <v>448</v>
      </c>
      <c r="GS4392" s="81">
        <v>1.1148832299820636E-2</v>
      </c>
      <c r="GT4392" s="81">
        <v>2.7568051219218597</v>
      </c>
      <c r="GU4392" s="81">
        <v>1.1148832299820636E-2</v>
      </c>
      <c r="GV4392" s="81">
        <v>2.7568051219218597</v>
      </c>
      <c r="GW4392" s="81">
        <v>1.1148832299820636E-2</v>
      </c>
      <c r="GX4392" s="81">
        <v>2.7568051219218597</v>
      </c>
      <c r="GY4392" s="81">
        <v>1.1148832299820636E-2</v>
      </c>
      <c r="GZ4392" s="81">
        <v>2.7568051219218597</v>
      </c>
    </row>
    <row r="4393" spans="98:208" x14ac:dyDescent="0.25">
      <c r="CT4393" s="81" t="s">
        <v>155</v>
      </c>
      <c r="CU4393" s="81" t="s">
        <v>481</v>
      </c>
      <c r="CV4393" s="81" t="s">
        <v>452</v>
      </c>
      <c r="CW4393" s="81">
        <v>2029</v>
      </c>
      <c r="CX4393" s="81">
        <v>0</v>
      </c>
      <c r="CY4393" s="81">
        <v>0</v>
      </c>
      <c r="CZ4393" s="81">
        <v>0</v>
      </c>
      <c r="DA4393" s="81">
        <v>0</v>
      </c>
      <c r="DB4393" s="81">
        <v>5.7770153400785382</v>
      </c>
      <c r="DC4393" s="81">
        <v>0.74733835430388929</v>
      </c>
      <c r="DD4393" s="81">
        <v>3.237951340101747</v>
      </c>
      <c r="DE4393" s="81">
        <v>1.7917256456728481</v>
      </c>
      <c r="DF4393" s="81">
        <v>8.3319499833579991E-3</v>
      </c>
      <c r="DG4393" s="81">
        <v>8.3319499833579991E-3</v>
      </c>
      <c r="DH4393" s="81">
        <v>8.3319499833579991E-3</v>
      </c>
      <c r="DI4393" s="81">
        <v>8.3319499833579991E-3</v>
      </c>
      <c r="DJ4393" s="81">
        <v>5.3983714391174358E-5</v>
      </c>
      <c r="DL4393" s="81">
        <v>0</v>
      </c>
      <c r="DM4393" s="81">
        <v>4.497896082231482E-7</v>
      </c>
      <c r="DN4393" s="81">
        <v>4.497896082231482E-7</v>
      </c>
      <c r="DO4393" s="81">
        <v>0</v>
      </c>
      <c r="DP4393" s="81">
        <v>4.497896082231482E-7</v>
      </c>
      <c r="DQ4393" s="81">
        <v>4.497896082231482E-7</v>
      </c>
      <c r="DR4393" s="81">
        <v>0</v>
      </c>
      <c r="DS4393" s="81">
        <v>4.497896082231482E-7</v>
      </c>
      <c r="DT4393" s="81">
        <v>4.497896082231482E-7</v>
      </c>
      <c r="DU4393" s="81">
        <v>0</v>
      </c>
      <c r="DV4393" s="81">
        <v>4.497896082231482E-7</v>
      </c>
      <c r="DW4393" s="81">
        <v>4.497896082231482E-7</v>
      </c>
      <c r="GE4393" s="81" t="s">
        <v>449</v>
      </c>
      <c r="GF4393" s="81" t="s">
        <v>155</v>
      </c>
      <c r="GG4393" s="81" t="s">
        <v>484</v>
      </c>
      <c r="GH4393" s="81" t="s">
        <v>461</v>
      </c>
      <c r="GI4393" s="81">
        <v>2030</v>
      </c>
      <c r="GJ4393" s="81" t="s">
        <v>201</v>
      </c>
      <c r="GK4393" s="81">
        <v>247.27299216494731</v>
      </c>
      <c r="GL4393" s="81">
        <v>610.71869400000003</v>
      </c>
      <c r="GM4393" s="81">
        <v>2030</v>
      </c>
      <c r="GN4393" s="81" t="s">
        <v>173</v>
      </c>
      <c r="GO4393" s="81">
        <v>1.1148832299820636E-2</v>
      </c>
      <c r="GP4393" s="81">
        <v>10</v>
      </c>
      <c r="GQ4393" s="81">
        <v>0</v>
      </c>
      <c r="GR4393" s="81" t="s">
        <v>448</v>
      </c>
      <c r="GS4393" s="81">
        <v>0</v>
      </c>
      <c r="GT4393" s="81">
        <v>0</v>
      </c>
      <c r="GU4393" s="81">
        <v>1.1148832299820636E-2</v>
      </c>
      <c r="GV4393" s="81">
        <v>2.7568051219218597</v>
      </c>
      <c r="GW4393" s="81">
        <v>1.1148832299820636E-2</v>
      </c>
      <c r="GX4393" s="81">
        <v>2.7568051219218597</v>
      </c>
      <c r="GY4393" s="81">
        <v>1.1148832299820636E-2</v>
      </c>
      <c r="GZ4393" s="81">
        <v>2.7568051219218597</v>
      </c>
    </row>
    <row r="4394" spans="98:208" x14ac:dyDescent="0.25">
      <c r="CT4394" s="81" t="s">
        <v>155</v>
      </c>
      <c r="CU4394" s="81" t="s">
        <v>481</v>
      </c>
      <c r="CV4394" s="81" t="s">
        <v>452</v>
      </c>
      <c r="CW4394" s="81">
        <v>2030</v>
      </c>
      <c r="CX4394" s="81">
        <v>0</v>
      </c>
      <c r="CY4394" s="81">
        <v>0</v>
      </c>
      <c r="CZ4394" s="81">
        <v>0</v>
      </c>
      <c r="DA4394" s="81">
        <v>0</v>
      </c>
      <c r="DB4394" s="81">
        <v>5.7770153400785382</v>
      </c>
      <c r="DC4394" s="81">
        <v>0.74733835430388929</v>
      </c>
      <c r="DD4394" s="81">
        <v>3.237951340101747</v>
      </c>
      <c r="DE4394" s="81">
        <v>1.7917256456728481</v>
      </c>
      <c r="DF4394" s="81">
        <v>0</v>
      </c>
      <c r="DG4394" s="81">
        <v>8.3319499833579991E-3</v>
      </c>
      <c r="DH4394" s="81">
        <v>8.3319499833579991E-3</v>
      </c>
      <c r="DI4394" s="81">
        <v>8.3319499833579991E-3</v>
      </c>
      <c r="DJ4394" s="81">
        <v>5.3983714391174358E-5</v>
      </c>
      <c r="DL4394" s="81">
        <v>0</v>
      </c>
      <c r="DM4394" s="81">
        <v>0</v>
      </c>
      <c r="DN4394" s="81">
        <v>0</v>
      </c>
      <c r="DO4394" s="81">
        <v>0</v>
      </c>
      <c r="DP4394" s="81">
        <v>4.497896082231482E-7</v>
      </c>
      <c r="DQ4394" s="81">
        <v>4.497896082231482E-7</v>
      </c>
      <c r="DR4394" s="81">
        <v>0</v>
      </c>
      <c r="DS4394" s="81">
        <v>4.497896082231482E-7</v>
      </c>
      <c r="DT4394" s="81">
        <v>4.497896082231482E-7</v>
      </c>
      <c r="DU4394" s="81">
        <v>0</v>
      </c>
      <c r="DV4394" s="81">
        <v>4.497896082231482E-7</v>
      </c>
      <c r="DW4394" s="81">
        <v>4.497896082231482E-7</v>
      </c>
      <c r="GE4394" s="81" t="s">
        <v>449</v>
      </c>
      <c r="GF4394" s="81" t="s">
        <v>155</v>
      </c>
      <c r="GG4394" s="81" t="s">
        <v>484</v>
      </c>
      <c r="GH4394" s="81" t="s">
        <v>461</v>
      </c>
      <c r="GI4394" s="81">
        <v>2031</v>
      </c>
      <c r="GJ4394" s="81" t="s">
        <v>201</v>
      </c>
      <c r="GK4394" s="81">
        <v>247.27299216494731</v>
      </c>
      <c r="GL4394" s="81">
        <v>610.71869400000003</v>
      </c>
      <c r="GM4394" s="81">
        <v>2031</v>
      </c>
      <c r="GN4394" s="81" t="s">
        <v>173</v>
      </c>
      <c r="GO4394" s="81">
        <v>1.1148832299820636E-2</v>
      </c>
      <c r="GP4394" s="81">
        <v>10</v>
      </c>
      <c r="GQ4394" s="81">
        <v>0</v>
      </c>
      <c r="GR4394" s="81" t="s">
        <v>448</v>
      </c>
      <c r="GS4394" s="81">
        <v>0</v>
      </c>
      <c r="GT4394" s="81">
        <v>0</v>
      </c>
      <c r="GU4394" s="81">
        <v>0</v>
      </c>
      <c r="GV4394" s="81">
        <v>0</v>
      </c>
      <c r="GW4394" s="81">
        <v>1.1148832299820636E-2</v>
      </c>
      <c r="GX4394" s="81">
        <v>2.7568051219218597</v>
      </c>
      <c r="GY4394" s="81">
        <v>1.1148832299820636E-2</v>
      </c>
      <c r="GZ4394" s="81">
        <v>2.7568051219218597</v>
      </c>
    </row>
    <row r="4395" spans="98:208" x14ac:dyDescent="0.25">
      <c r="CT4395" s="81" t="s">
        <v>155</v>
      </c>
      <c r="CU4395" s="81" t="s">
        <v>481</v>
      </c>
      <c r="CV4395" s="81" t="s">
        <v>452</v>
      </c>
      <c r="CW4395" s="81">
        <v>2031</v>
      </c>
      <c r="CX4395" s="81">
        <v>0</v>
      </c>
      <c r="CY4395" s="81">
        <v>0</v>
      </c>
      <c r="CZ4395" s="81">
        <v>0</v>
      </c>
      <c r="DA4395" s="81">
        <v>0</v>
      </c>
      <c r="DB4395" s="81">
        <v>5.7770153400785382</v>
      </c>
      <c r="DC4395" s="81">
        <v>0.74733835430388929</v>
      </c>
      <c r="DD4395" s="81">
        <v>3.237951340101747</v>
      </c>
      <c r="DE4395" s="81">
        <v>1.7917256456728481</v>
      </c>
      <c r="DF4395" s="81">
        <v>0</v>
      </c>
      <c r="DG4395" s="81">
        <v>0</v>
      </c>
      <c r="DH4395" s="81">
        <v>8.3319499833579991E-3</v>
      </c>
      <c r="DI4395" s="81">
        <v>8.3319499833579991E-3</v>
      </c>
      <c r="DJ4395" s="81">
        <v>5.3983714391174358E-5</v>
      </c>
      <c r="DL4395" s="81">
        <v>0</v>
      </c>
      <c r="DM4395" s="81">
        <v>0</v>
      </c>
      <c r="DN4395" s="81">
        <v>0</v>
      </c>
      <c r="DO4395" s="81">
        <v>0</v>
      </c>
      <c r="DP4395" s="81">
        <v>0</v>
      </c>
      <c r="DQ4395" s="81">
        <v>0</v>
      </c>
      <c r="DR4395" s="81">
        <v>0</v>
      </c>
      <c r="DS4395" s="81">
        <v>4.497896082231482E-7</v>
      </c>
      <c r="DT4395" s="81">
        <v>4.497896082231482E-7</v>
      </c>
      <c r="DU4395" s="81">
        <v>0</v>
      </c>
      <c r="DV4395" s="81">
        <v>4.497896082231482E-7</v>
      </c>
      <c r="DW4395" s="81">
        <v>4.497896082231482E-7</v>
      </c>
      <c r="GE4395" s="81" t="s">
        <v>449</v>
      </c>
      <c r="GF4395" s="81" t="s">
        <v>155</v>
      </c>
      <c r="GG4395" s="81" t="s">
        <v>484</v>
      </c>
      <c r="GH4395" s="81" t="s">
        <v>461</v>
      </c>
      <c r="GI4395" s="81">
        <v>2032</v>
      </c>
      <c r="GJ4395" s="81" t="s">
        <v>201</v>
      </c>
      <c r="GK4395" s="81">
        <v>247.27299216494731</v>
      </c>
      <c r="GL4395" s="81">
        <v>610.71869400000003</v>
      </c>
      <c r="GM4395" s="81">
        <v>2032</v>
      </c>
      <c r="GN4395" s="81" t="s">
        <v>173</v>
      </c>
      <c r="GO4395" s="81">
        <v>1.1148832299820636E-2</v>
      </c>
      <c r="GP4395" s="81">
        <v>10</v>
      </c>
      <c r="GQ4395" s="81">
        <v>0</v>
      </c>
      <c r="GR4395" s="81" t="s">
        <v>448</v>
      </c>
      <c r="GS4395" s="81">
        <v>0</v>
      </c>
      <c r="GT4395" s="81">
        <v>0</v>
      </c>
      <c r="GU4395" s="81">
        <v>0</v>
      </c>
      <c r="GV4395" s="81">
        <v>0</v>
      </c>
      <c r="GW4395" s="81">
        <v>0</v>
      </c>
      <c r="GX4395" s="81">
        <v>0</v>
      </c>
      <c r="GY4395" s="81">
        <v>1.1148832299820636E-2</v>
      </c>
      <c r="GZ4395" s="81">
        <v>2.7568051219218597</v>
      </c>
    </row>
    <row r="4396" spans="98:208" x14ac:dyDescent="0.25">
      <c r="CT4396" s="81" t="s">
        <v>155</v>
      </c>
      <c r="CU4396" s="81" t="s">
        <v>481</v>
      </c>
      <c r="CV4396" s="81" t="s">
        <v>452</v>
      </c>
      <c r="CW4396" s="81">
        <v>2032</v>
      </c>
      <c r="CX4396" s="81">
        <v>0</v>
      </c>
      <c r="CY4396" s="81">
        <v>0</v>
      </c>
      <c r="CZ4396" s="81">
        <v>0</v>
      </c>
      <c r="DA4396" s="81">
        <v>0</v>
      </c>
      <c r="DB4396" s="81">
        <v>5.7770153400785382</v>
      </c>
      <c r="DC4396" s="81">
        <v>0.74733835430388929</v>
      </c>
      <c r="DD4396" s="81">
        <v>3.237951340101747</v>
      </c>
      <c r="DE4396" s="81">
        <v>1.7917256456728481</v>
      </c>
      <c r="DF4396" s="81">
        <v>0</v>
      </c>
      <c r="DG4396" s="81">
        <v>0</v>
      </c>
      <c r="DH4396" s="81">
        <v>0</v>
      </c>
      <c r="DI4396" s="81">
        <v>8.3319499833579991E-3</v>
      </c>
      <c r="DJ4396" s="81">
        <v>5.3983714391174358E-5</v>
      </c>
      <c r="DL4396" s="81">
        <v>0</v>
      </c>
      <c r="DM4396" s="81">
        <v>0</v>
      </c>
      <c r="DN4396" s="81">
        <v>0</v>
      </c>
      <c r="DO4396" s="81">
        <v>0</v>
      </c>
      <c r="DP4396" s="81">
        <v>0</v>
      </c>
      <c r="DQ4396" s="81">
        <v>0</v>
      </c>
      <c r="DR4396" s="81">
        <v>0</v>
      </c>
      <c r="DS4396" s="81">
        <v>0</v>
      </c>
      <c r="DT4396" s="81">
        <v>0</v>
      </c>
      <c r="DU4396" s="81">
        <v>0</v>
      </c>
      <c r="DV4396" s="81">
        <v>4.497896082231482E-7</v>
      </c>
      <c r="DW4396" s="81">
        <v>4.497896082231482E-7</v>
      </c>
      <c r="GE4396" s="81" t="s">
        <v>449</v>
      </c>
      <c r="GF4396" s="81" t="s">
        <v>155</v>
      </c>
      <c r="GG4396" s="81" t="s">
        <v>484</v>
      </c>
      <c r="GH4396" s="81" t="s">
        <v>451</v>
      </c>
      <c r="GI4396" s="81">
        <v>2021</v>
      </c>
      <c r="GJ4396" s="81" t="s">
        <v>201</v>
      </c>
      <c r="GK4396" s="81">
        <v>222.229421627834</v>
      </c>
      <c r="GL4396" s="81">
        <v>610.71869400000003</v>
      </c>
      <c r="GM4396" s="81">
        <v>2021</v>
      </c>
      <c r="GN4396" s="81" t="s">
        <v>173</v>
      </c>
      <c r="GO4396" s="81">
        <v>1.1148832299820636E-2</v>
      </c>
      <c r="GP4396" s="81">
        <v>10</v>
      </c>
      <c r="GQ4396" s="81">
        <v>0</v>
      </c>
      <c r="GR4396" s="81" t="s">
        <v>448</v>
      </c>
      <c r="GS4396" s="81">
        <v>1.1148832299820636E-2</v>
      </c>
      <c r="GT4396" s="81">
        <v>2.4775985538148544</v>
      </c>
      <c r="GU4396" s="81">
        <v>1.1148832299820636E-2</v>
      </c>
      <c r="GV4396" s="81">
        <v>2.4775985538148544</v>
      </c>
      <c r="GW4396" s="81">
        <v>0</v>
      </c>
      <c r="GX4396" s="81">
        <v>0</v>
      </c>
      <c r="GY4396" s="81">
        <v>0</v>
      </c>
      <c r="GZ4396" s="81">
        <v>0</v>
      </c>
    </row>
    <row r="4397" spans="98:208" x14ac:dyDescent="0.25">
      <c r="CT4397" s="81" t="s">
        <v>155</v>
      </c>
      <c r="CU4397" s="81" t="s">
        <v>481</v>
      </c>
      <c r="CV4397" s="81" t="s">
        <v>453</v>
      </c>
      <c r="CW4397" s="81">
        <v>2020</v>
      </c>
      <c r="CX4397" s="81">
        <v>0</v>
      </c>
      <c r="CY4397" s="81">
        <v>0</v>
      </c>
      <c r="CZ4397" s="81">
        <v>0</v>
      </c>
      <c r="DA4397" s="81">
        <v>0</v>
      </c>
      <c r="DB4397" s="81">
        <v>7.7900575334946029E-2</v>
      </c>
      <c r="DC4397" s="81">
        <v>3.6425060683954062E-2</v>
      </c>
      <c r="DD4397" s="81">
        <v>1.5808724525432679E-3</v>
      </c>
      <c r="DE4397" s="81">
        <v>3.9894642198448287E-2</v>
      </c>
      <c r="DF4397" s="81">
        <v>4.0609689307619378E-4</v>
      </c>
      <c r="DG4397" s="81">
        <v>0</v>
      </c>
      <c r="DH4397" s="81">
        <v>0</v>
      </c>
      <c r="DI4397" s="81">
        <v>0</v>
      </c>
      <c r="DJ4397" s="81">
        <v>5.2911150851749729E-4</v>
      </c>
      <c r="DL4397" s="81">
        <v>0</v>
      </c>
      <c r="DM4397" s="81">
        <v>2.1487053969981369E-7</v>
      </c>
      <c r="DN4397" s="81">
        <v>2.1487053969981369E-7</v>
      </c>
      <c r="DO4397" s="81">
        <v>0</v>
      </c>
      <c r="DP4397" s="81">
        <v>0</v>
      </c>
      <c r="DQ4397" s="81">
        <v>0</v>
      </c>
      <c r="DR4397" s="81">
        <v>0</v>
      </c>
      <c r="DS4397" s="81">
        <v>0</v>
      </c>
      <c r="DT4397" s="81">
        <v>0</v>
      </c>
      <c r="DU4397" s="81">
        <v>0</v>
      </c>
      <c r="DV4397" s="81">
        <v>0</v>
      </c>
      <c r="DW4397" s="81">
        <v>0</v>
      </c>
      <c r="GE4397" s="81" t="s">
        <v>449</v>
      </c>
      <c r="GF4397" s="81" t="s">
        <v>155</v>
      </c>
      <c r="GG4397" s="81" t="s">
        <v>484</v>
      </c>
      <c r="GH4397" s="81" t="s">
        <v>451</v>
      </c>
      <c r="GI4397" s="81">
        <v>2022</v>
      </c>
      <c r="GJ4397" s="81" t="s">
        <v>201</v>
      </c>
      <c r="GK4397" s="81">
        <v>222.229421627834</v>
      </c>
      <c r="GL4397" s="81">
        <v>610.71869400000003</v>
      </c>
      <c r="GM4397" s="81">
        <v>2022</v>
      </c>
      <c r="GN4397" s="81" t="s">
        <v>173</v>
      </c>
      <c r="GO4397" s="81">
        <v>1.1148832299820636E-2</v>
      </c>
      <c r="GP4397" s="81">
        <v>10</v>
      </c>
      <c r="GQ4397" s="81">
        <v>0</v>
      </c>
      <c r="GR4397" s="81" t="s">
        <v>448</v>
      </c>
      <c r="GS4397" s="81">
        <v>1.1148832299820636E-2</v>
      </c>
      <c r="GT4397" s="81">
        <v>2.4775985538148544</v>
      </c>
      <c r="GU4397" s="81">
        <v>1.1148832299820636E-2</v>
      </c>
      <c r="GV4397" s="81">
        <v>2.4775985538148544</v>
      </c>
      <c r="GW4397" s="81">
        <v>1.1148832299820636E-2</v>
      </c>
      <c r="GX4397" s="81">
        <v>2.4775985538148544</v>
      </c>
      <c r="GY4397" s="81">
        <v>0</v>
      </c>
      <c r="GZ4397" s="81">
        <v>0</v>
      </c>
    </row>
    <row r="4398" spans="98:208" x14ac:dyDescent="0.25">
      <c r="CT4398" s="81" t="s">
        <v>155</v>
      </c>
      <c r="CU4398" s="81" t="s">
        <v>481</v>
      </c>
      <c r="CV4398" s="81" t="s">
        <v>453</v>
      </c>
      <c r="CW4398" s="81">
        <v>2021</v>
      </c>
      <c r="CX4398" s="81">
        <v>0</v>
      </c>
      <c r="CY4398" s="81">
        <v>0</v>
      </c>
      <c r="CZ4398" s="81">
        <v>0</v>
      </c>
      <c r="DA4398" s="81">
        <v>0</v>
      </c>
      <c r="DB4398" s="81">
        <v>7.7900575334946029E-2</v>
      </c>
      <c r="DC4398" s="81">
        <v>3.6425060683954062E-2</v>
      </c>
      <c r="DD4398" s="81">
        <v>1.5808724525432679E-3</v>
      </c>
      <c r="DE4398" s="81">
        <v>3.9894642198448287E-2</v>
      </c>
      <c r="DF4398" s="81">
        <v>4.0609689307619378E-4</v>
      </c>
      <c r="DG4398" s="81">
        <v>4.0609689307619378E-4</v>
      </c>
      <c r="DH4398" s="81">
        <v>0</v>
      </c>
      <c r="DI4398" s="81">
        <v>0</v>
      </c>
      <c r="DJ4398" s="81">
        <v>5.2911150851749729E-4</v>
      </c>
      <c r="DL4398" s="81">
        <v>0</v>
      </c>
      <c r="DM4398" s="81">
        <v>2.1487053969981369E-7</v>
      </c>
      <c r="DN4398" s="81">
        <v>2.1487053969981369E-7</v>
      </c>
      <c r="DO4398" s="81">
        <v>0</v>
      </c>
      <c r="DP4398" s="81">
        <v>2.1487053969981369E-7</v>
      </c>
      <c r="DQ4398" s="81">
        <v>2.1487053969981369E-7</v>
      </c>
      <c r="DR4398" s="81">
        <v>0</v>
      </c>
      <c r="DS4398" s="81">
        <v>0</v>
      </c>
      <c r="DT4398" s="81">
        <v>0</v>
      </c>
      <c r="DU4398" s="81">
        <v>0</v>
      </c>
      <c r="DV4398" s="81">
        <v>0</v>
      </c>
      <c r="DW4398" s="81">
        <v>0</v>
      </c>
      <c r="GE4398" s="81" t="s">
        <v>449</v>
      </c>
      <c r="GF4398" s="81" t="s">
        <v>155</v>
      </c>
      <c r="GG4398" s="81" t="s">
        <v>484</v>
      </c>
      <c r="GH4398" s="81" t="s">
        <v>451</v>
      </c>
      <c r="GI4398" s="81">
        <v>2023</v>
      </c>
      <c r="GJ4398" s="81" t="s">
        <v>201</v>
      </c>
      <c r="GK4398" s="81">
        <v>233.23007680794279</v>
      </c>
      <c r="GL4398" s="81">
        <v>610.71869400000003</v>
      </c>
      <c r="GM4398" s="81">
        <v>2023</v>
      </c>
      <c r="GN4398" s="81" t="s">
        <v>173</v>
      </c>
      <c r="GO4398" s="81">
        <v>1.1148832299820636E-2</v>
      </c>
      <c r="GP4398" s="81">
        <v>10</v>
      </c>
      <c r="GQ4398" s="81">
        <v>0</v>
      </c>
      <c r="GR4398" s="81" t="s">
        <v>448</v>
      </c>
      <c r="GS4398" s="81">
        <v>1.1148832299820636E-2</v>
      </c>
      <c r="GT4398" s="81">
        <v>2.6002430136060406</v>
      </c>
      <c r="GU4398" s="81">
        <v>1.1148832299820636E-2</v>
      </c>
      <c r="GV4398" s="81">
        <v>2.6002430136060406</v>
      </c>
      <c r="GW4398" s="81">
        <v>1.1148832299820636E-2</v>
      </c>
      <c r="GX4398" s="81">
        <v>2.6002430136060406</v>
      </c>
      <c r="GY4398" s="81">
        <v>1.1148832299820636E-2</v>
      </c>
      <c r="GZ4398" s="81">
        <v>2.6002430136060406</v>
      </c>
    </row>
    <row r="4399" spans="98:208" x14ac:dyDescent="0.25">
      <c r="CT4399" s="81" t="s">
        <v>155</v>
      </c>
      <c r="CU4399" s="81" t="s">
        <v>481</v>
      </c>
      <c r="CV4399" s="81" t="s">
        <v>453</v>
      </c>
      <c r="CW4399" s="81">
        <v>2022</v>
      </c>
      <c r="CX4399" s="81">
        <v>0</v>
      </c>
      <c r="CY4399" s="81">
        <v>0</v>
      </c>
      <c r="CZ4399" s="81">
        <v>0</v>
      </c>
      <c r="DA4399" s="81">
        <v>0</v>
      </c>
      <c r="DB4399" s="81">
        <v>7.7900575334946029E-2</v>
      </c>
      <c r="DC4399" s="81">
        <v>3.6425060683954062E-2</v>
      </c>
      <c r="DD4399" s="81">
        <v>1.5808724525432679E-3</v>
      </c>
      <c r="DE4399" s="81">
        <v>3.9894642198448287E-2</v>
      </c>
      <c r="DF4399" s="81">
        <v>4.0609689307619378E-4</v>
      </c>
      <c r="DG4399" s="81">
        <v>4.0609689307619378E-4</v>
      </c>
      <c r="DH4399" s="81">
        <v>4.0609689307619378E-4</v>
      </c>
      <c r="DI4399" s="81">
        <v>0</v>
      </c>
      <c r="DJ4399" s="81">
        <v>5.2911150851749729E-4</v>
      </c>
      <c r="DL4399" s="81">
        <v>0</v>
      </c>
      <c r="DM4399" s="81">
        <v>2.1487053969981369E-7</v>
      </c>
      <c r="DN4399" s="81">
        <v>2.1487053969981369E-7</v>
      </c>
      <c r="DO4399" s="81">
        <v>0</v>
      </c>
      <c r="DP4399" s="81">
        <v>2.1487053969981369E-7</v>
      </c>
      <c r="DQ4399" s="81">
        <v>2.1487053969981369E-7</v>
      </c>
      <c r="DR4399" s="81">
        <v>0</v>
      </c>
      <c r="DS4399" s="81">
        <v>2.1487053969981369E-7</v>
      </c>
      <c r="DT4399" s="81">
        <v>2.1487053969981369E-7</v>
      </c>
      <c r="DU4399" s="81">
        <v>0</v>
      </c>
      <c r="DV4399" s="81">
        <v>0</v>
      </c>
      <c r="DW4399" s="81">
        <v>0</v>
      </c>
      <c r="GE4399" s="81" t="s">
        <v>449</v>
      </c>
      <c r="GF4399" s="81" t="s">
        <v>155</v>
      </c>
      <c r="GG4399" s="81" t="s">
        <v>484</v>
      </c>
      <c r="GH4399" s="81" t="s">
        <v>451</v>
      </c>
      <c r="GI4399" s="81">
        <v>2024</v>
      </c>
      <c r="GJ4399" s="81" t="s">
        <v>201</v>
      </c>
      <c r="GK4399" s="81">
        <v>233.23007680794279</v>
      </c>
      <c r="GL4399" s="81">
        <v>610.71869400000003</v>
      </c>
      <c r="GM4399" s="81">
        <v>2024</v>
      </c>
      <c r="GN4399" s="81" t="s">
        <v>173</v>
      </c>
      <c r="GO4399" s="81">
        <v>1.1148832299820636E-2</v>
      </c>
      <c r="GP4399" s="81">
        <v>10</v>
      </c>
      <c r="GQ4399" s="81">
        <v>0</v>
      </c>
      <c r="GR4399" s="81" t="s">
        <v>448</v>
      </c>
      <c r="GS4399" s="81">
        <v>1.1148832299820636E-2</v>
      </c>
      <c r="GT4399" s="81">
        <v>2.6002430136060406</v>
      </c>
      <c r="GU4399" s="81">
        <v>1.1148832299820636E-2</v>
      </c>
      <c r="GV4399" s="81">
        <v>2.6002430136060406</v>
      </c>
      <c r="GW4399" s="81">
        <v>1.1148832299820636E-2</v>
      </c>
      <c r="GX4399" s="81">
        <v>2.6002430136060406</v>
      </c>
      <c r="GY4399" s="81">
        <v>1.1148832299820636E-2</v>
      </c>
      <c r="GZ4399" s="81">
        <v>2.6002430136060406</v>
      </c>
    </row>
    <row r="4400" spans="98:208" x14ac:dyDescent="0.25">
      <c r="CT4400" s="81" t="s">
        <v>155</v>
      </c>
      <c r="CU4400" s="81" t="s">
        <v>481</v>
      </c>
      <c r="CV4400" s="81" t="s">
        <v>453</v>
      </c>
      <c r="CW4400" s="81">
        <v>2023</v>
      </c>
      <c r="CX4400" s="81">
        <v>0</v>
      </c>
      <c r="CY4400" s="81">
        <v>0</v>
      </c>
      <c r="CZ4400" s="81">
        <v>0</v>
      </c>
      <c r="DA4400" s="81">
        <v>0</v>
      </c>
      <c r="DB4400" s="81">
        <v>8.0408269036977051E-2</v>
      </c>
      <c r="DC4400" s="81">
        <v>3.7590224611390742E-2</v>
      </c>
      <c r="DD4400" s="81">
        <v>1.6314334115687429E-3</v>
      </c>
      <c r="DE4400" s="81">
        <v>4.1186611014015932E-2</v>
      </c>
      <c r="DF4400" s="81">
        <v>4.1908711030498575E-4</v>
      </c>
      <c r="DG4400" s="81">
        <v>4.1908711030498575E-4</v>
      </c>
      <c r="DH4400" s="81">
        <v>4.1908711030498575E-4</v>
      </c>
      <c r="DI4400" s="81">
        <v>4.1908711030498575E-4</v>
      </c>
      <c r="DJ4400" s="81">
        <v>5.2911150851749729E-4</v>
      </c>
      <c r="DL4400" s="81">
        <v>0</v>
      </c>
      <c r="DM4400" s="81">
        <v>2.217438131337098E-7</v>
      </c>
      <c r="DN4400" s="81">
        <v>2.217438131337098E-7</v>
      </c>
      <c r="DO4400" s="81">
        <v>0</v>
      </c>
      <c r="DP4400" s="81">
        <v>2.217438131337098E-7</v>
      </c>
      <c r="DQ4400" s="81">
        <v>2.217438131337098E-7</v>
      </c>
      <c r="DR4400" s="81">
        <v>0</v>
      </c>
      <c r="DS4400" s="81">
        <v>2.217438131337098E-7</v>
      </c>
      <c r="DT4400" s="81">
        <v>2.217438131337098E-7</v>
      </c>
      <c r="DU4400" s="81">
        <v>0</v>
      </c>
      <c r="DV4400" s="81">
        <v>2.217438131337098E-7</v>
      </c>
      <c r="DW4400" s="81">
        <v>2.217438131337098E-7</v>
      </c>
      <c r="GE4400" s="81" t="s">
        <v>449</v>
      </c>
      <c r="GF4400" s="81" t="s">
        <v>155</v>
      </c>
      <c r="GG4400" s="81" t="s">
        <v>484</v>
      </c>
      <c r="GH4400" s="81" t="s">
        <v>451</v>
      </c>
      <c r="GI4400" s="81">
        <v>2025</v>
      </c>
      <c r="GJ4400" s="81" t="s">
        <v>201</v>
      </c>
      <c r="GK4400" s="81">
        <v>233.23007680794279</v>
      </c>
      <c r="GL4400" s="81">
        <v>610.71869400000003</v>
      </c>
      <c r="GM4400" s="81">
        <v>2025</v>
      </c>
      <c r="GN4400" s="81" t="s">
        <v>173</v>
      </c>
      <c r="GO4400" s="81">
        <v>1.1148832299820636E-2</v>
      </c>
      <c r="GP4400" s="81">
        <v>10</v>
      </c>
      <c r="GQ4400" s="81">
        <v>0</v>
      </c>
      <c r="GR4400" s="81" t="s">
        <v>448</v>
      </c>
      <c r="GS4400" s="81">
        <v>1.1148832299820636E-2</v>
      </c>
      <c r="GT4400" s="81">
        <v>2.6002430136060406</v>
      </c>
      <c r="GU4400" s="81">
        <v>1.1148832299820636E-2</v>
      </c>
      <c r="GV4400" s="81">
        <v>2.6002430136060406</v>
      </c>
      <c r="GW4400" s="81">
        <v>1.1148832299820636E-2</v>
      </c>
      <c r="GX4400" s="81">
        <v>2.6002430136060406</v>
      </c>
      <c r="GY4400" s="81">
        <v>1.1148832299820636E-2</v>
      </c>
      <c r="GZ4400" s="81">
        <v>2.6002430136060406</v>
      </c>
    </row>
    <row r="4401" spans="98:208" x14ac:dyDescent="0.25">
      <c r="CT4401" s="81" t="s">
        <v>155</v>
      </c>
      <c r="CU4401" s="81" t="s">
        <v>481</v>
      </c>
      <c r="CV4401" s="81" t="s">
        <v>453</v>
      </c>
      <c r="CW4401" s="81">
        <v>2024</v>
      </c>
      <c r="CX4401" s="81">
        <v>0</v>
      </c>
      <c r="CY4401" s="81">
        <v>0</v>
      </c>
      <c r="CZ4401" s="81">
        <v>0</v>
      </c>
      <c r="DA4401" s="81">
        <v>0</v>
      </c>
      <c r="DB4401" s="81">
        <v>8.0408269036977051E-2</v>
      </c>
      <c r="DC4401" s="81">
        <v>3.7590224611390742E-2</v>
      </c>
      <c r="DD4401" s="81">
        <v>1.6314334115687429E-3</v>
      </c>
      <c r="DE4401" s="81">
        <v>4.1186611014015932E-2</v>
      </c>
      <c r="DF4401" s="81">
        <v>4.1908711030498575E-4</v>
      </c>
      <c r="DG4401" s="81">
        <v>4.1908711030498575E-4</v>
      </c>
      <c r="DH4401" s="81">
        <v>4.1908711030498575E-4</v>
      </c>
      <c r="DI4401" s="81">
        <v>4.1908711030498575E-4</v>
      </c>
      <c r="DJ4401" s="81">
        <v>5.2911150851749729E-4</v>
      </c>
      <c r="DL4401" s="81">
        <v>0</v>
      </c>
      <c r="DM4401" s="81">
        <v>2.217438131337098E-7</v>
      </c>
      <c r="DN4401" s="81">
        <v>2.217438131337098E-7</v>
      </c>
      <c r="DO4401" s="81">
        <v>0</v>
      </c>
      <c r="DP4401" s="81">
        <v>2.217438131337098E-7</v>
      </c>
      <c r="DQ4401" s="81">
        <v>2.217438131337098E-7</v>
      </c>
      <c r="DR4401" s="81">
        <v>0</v>
      </c>
      <c r="DS4401" s="81">
        <v>2.217438131337098E-7</v>
      </c>
      <c r="DT4401" s="81">
        <v>2.217438131337098E-7</v>
      </c>
      <c r="DU4401" s="81">
        <v>0</v>
      </c>
      <c r="DV4401" s="81">
        <v>2.217438131337098E-7</v>
      </c>
      <c r="DW4401" s="81">
        <v>2.217438131337098E-7</v>
      </c>
      <c r="GE4401" s="81" t="s">
        <v>449</v>
      </c>
      <c r="GF4401" s="81" t="s">
        <v>155</v>
      </c>
      <c r="GG4401" s="81" t="s">
        <v>484</v>
      </c>
      <c r="GH4401" s="81" t="s">
        <v>451</v>
      </c>
      <c r="GI4401" s="81">
        <v>2026</v>
      </c>
      <c r="GJ4401" s="81" t="s">
        <v>201</v>
      </c>
      <c r="GK4401" s="81">
        <v>233.23007680794279</v>
      </c>
      <c r="GL4401" s="81">
        <v>610.71869400000003</v>
      </c>
      <c r="GM4401" s="81">
        <v>2026</v>
      </c>
      <c r="GN4401" s="81" t="s">
        <v>173</v>
      </c>
      <c r="GO4401" s="81">
        <v>1.1148832299820636E-2</v>
      </c>
      <c r="GP4401" s="81">
        <v>10</v>
      </c>
      <c r="GQ4401" s="81">
        <v>0</v>
      </c>
      <c r="GR4401" s="81" t="s">
        <v>448</v>
      </c>
      <c r="GS4401" s="81">
        <v>1.1148832299820636E-2</v>
      </c>
      <c r="GT4401" s="81">
        <v>2.6002430136060406</v>
      </c>
      <c r="GU4401" s="81">
        <v>1.1148832299820636E-2</v>
      </c>
      <c r="GV4401" s="81">
        <v>2.6002430136060406</v>
      </c>
      <c r="GW4401" s="81">
        <v>1.1148832299820636E-2</v>
      </c>
      <c r="GX4401" s="81">
        <v>2.6002430136060406</v>
      </c>
      <c r="GY4401" s="81">
        <v>1.1148832299820636E-2</v>
      </c>
      <c r="GZ4401" s="81">
        <v>2.6002430136060406</v>
      </c>
    </row>
    <row r="4402" spans="98:208" x14ac:dyDescent="0.25">
      <c r="CT4402" s="81" t="s">
        <v>155</v>
      </c>
      <c r="CU4402" s="81" t="s">
        <v>481</v>
      </c>
      <c r="CV4402" s="81" t="s">
        <v>453</v>
      </c>
      <c r="CW4402" s="81">
        <v>2025</v>
      </c>
      <c r="CX4402" s="81">
        <v>0</v>
      </c>
      <c r="CY4402" s="81">
        <v>0</v>
      </c>
      <c r="CZ4402" s="81">
        <v>0</v>
      </c>
      <c r="DA4402" s="81">
        <v>0</v>
      </c>
      <c r="DB4402" s="81">
        <v>8.0408269036977051E-2</v>
      </c>
      <c r="DC4402" s="81">
        <v>3.7590224611390742E-2</v>
      </c>
      <c r="DD4402" s="81">
        <v>1.6314334115687429E-3</v>
      </c>
      <c r="DE4402" s="81">
        <v>4.1186611014015932E-2</v>
      </c>
      <c r="DF4402" s="81">
        <v>4.1908711030498575E-4</v>
      </c>
      <c r="DG4402" s="81">
        <v>4.1908711030498575E-4</v>
      </c>
      <c r="DH4402" s="81">
        <v>4.1908711030498575E-4</v>
      </c>
      <c r="DI4402" s="81">
        <v>4.1908711030498575E-4</v>
      </c>
      <c r="DJ4402" s="81">
        <v>5.2911150851749729E-4</v>
      </c>
      <c r="DL4402" s="81">
        <v>0</v>
      </c>
      <c r="DM4402" s="81">
        <v>2.217438131337098E-7</v>
      </c>
      <c r="DN4402" s="81">
        <v>2.217438131337098E-7</v>
      </c>
      <c r="DO4402" s="81">
        <v>0</v>
      </c>
      <c r="DP4402" s="81">
        <v>2.217438131337098E-7</v>
      </c>
      <c r="DQ4402" s="81">
        <v>2.217438131337098E-7</v>
      </c>
      <c r="DR4402" s="81">
        <v>0</v>
      </c>
      <c r="DS4402" s="81">
        <v>2.217438131337098E-7</v>
      </c>
      <c r="DT4402" s="81">
        <v>2.217438131337098E-7</v>
      </c>
      <c r="DU4402" s="81">
        <v>0</v>
      </c>
      <c r="DV4402" s="81">
        <v>2.217438131337098E-7</v>
      </c>
      <c r="DW4402" s="81">
        <v>2.217438131337098E-7</v>
      </c>
      <c r="GE4402" s="81" t="s">
        <v>449</v>
      </c>
      <c r="GF4402" s="81" t="s">
        <v>155</v>
      </c>
      <c r="GG4402" s="81" t="s">
        <v>484</v>
      </c>
      <c r="GH4402" s="81" t="s">
        <v>451</v>
      </c>
      <c r="GI4402" s="81">
        <v>2027</v>
      </c>
      <c r="GJ4402" s="81" t="s">
        <v>201</v>
      </c>
      <c r="GK4402" s="81">
        <v>233.23007680794279</v>
      </c>
      <c r="GL4402" s="81">
        <v>610.71869400000003</v>
      </c>
      <c r="GM4402" s="81">
        <v>2027</v>
      </c>
      <c r="GN4402" s="81" t="s">
        <v>173</v>
      </c>
      <c r="GO4402" s="81">
        <v>1.1148832299820636E-2</v>
      </c>
      <c r="GP4402" s="81">
        <v>10</v>
      </c>
      <c r="GQ4402" s="81">
        <v>0</v>
      </c>
      <c r="GR4402" s="81" t="s">
        <v>448</v>
      </c>
      <c r="GS4402" s="81">
        <v>1.1148832299820636E-2</v>
      </c>
      <c r="GT4402" s="81">
        <v>2.6002430136060406</v>
      </c>
      <c r="GU4402" s="81">
        <v>1.1148832299820636E-2</v>
      </c>
      <c r="GV4402" s="81">
        <v>2.6002430136060406</v>
      </c>
      <c r="GW4402" s="81">
        <v>1.1148832299820636E-2</v>
      </c>
      <c r="GX4402" s="81">
        <v>2.6002430136060406</v>
      </c>
      <c r="GY4402" s="81">
        <v>1.1148832299820636E-2</v>
      </c>
      <c r="GZ4402" s="81">
        <v>2.6002430136060406</v>
      </c>
    </row>
    <row r="4403" spans="98:208" x14ac:dyDescent="0.25">
      <c r="CT4403" s="81" t="s">
        <v>155</v>
      </c>
      <c r="CU4403" s="81" t="s">
        <v>481</v>
      </c>
      <c r="CV4403" s="81" t="s">
        <v>453</v>
      </c>
      <c r="CW4403" s="81">
        <v>2026</v>
      </c>
      <c r="CX4403" s="81">
        <v>0</v>
      </c>
      <c r="CY4403" s="81">
        <v>0</v>
      </c>
      <c r="CZ4403" s="81">
        <v>0</v>
      </c>
      <c r="DA4403" s="81">
        <v>0</v>
      </c>
      <c r="DB4403" s="81">
        <v>8.0408269036977051E-2</v>
      </c>
      <c r="DC4403" s="81">
        <v>3.7590224611390742E-2</v>
      </c>
      <c r="DD4403" s="81">
        <v>1.6314334115687429E-3</v>
      </c>
      <c r="DE4403" s="81">
        <v>4.1186611014015932E-2</v>
      </c>
      <c r="DF4403" s="81">
        <v>4.1908711030498575E-4</v>
      </c>
      <c r="DG4403" s="81">
        <v>4.1908711030498575E-4</v>
      </c>
      <c r="DH4403" s="81">
        <v>4.1908711030498575E-4</v>
      </c>
      <c r="DI4403" s="81">
        <v>4.1908711030498575E-4</v>
      </c>
      <c r="DJ4403" s="81">
        <v>5.2911150851749729E-4</v>
      </c>
      <c r="DL4403" s="81">
        <v>0</v>
      </c>
      <c r="DM4403" s="81">
        <v>2.217438131337098E-7</v>
      </c>
      <c r="DN4403" s="81">
        <v>2.217438131337098E-7</v>
      </c>
      <c r="DO4403" s="81">
        <v>0</v>
      </c>
      <c r="DP4403" s="81">
        <v>2.217438131337098E-7</v>
      </c>
      <c r="DQ4403" s="81">
        <v>2.217438131337098E-7</v>
      </c>
      <c r="DR4403" s="81">
        <v>0</v>
      </c>
      <c r="DS4403" s="81">
        <v>2.217438131337098E-7</v>
      </c>
      <c r="DT4403" s="81">
        <v>2.217438131337098E-7</v>
      </c>
      <c r="DU4403" s="81">
        <v>0</v>
      </c>
      <c r="DV4403" s="81">
        <v>2.217438131337098E-7</v>
      </c>
      <c r="DW4403" s="81">
        <v>2.217438131337098E-7</v>
      </c>
      <c r="GE4403" s="81" t="s">
        <v>449</v>
      </c>
      <c r="GF4403" s="81" t="s">
        <v>155</v>
      </c>
      <c r="GG4403" s="81" t="s">
        <v>484</v>
      </c>
      <c r="GH4403" s="81" t="s">
        <v>451</v>
      </c>
      <c r="GI4403" s="81">
        <v>2028</v>
      </c>
      <c r="GJ4403" s="81" t="s">
        <v>201</v>
      </c>
      <c r="GK4403" s="81">
        <v>247.27299216495089</v>
      </c>
      <c r="GL4403" s="81">
        <v>610.71869400000003</v>
      </c>
      <c r="GM4403" s="81">
        <v>2028</v>
      </c>
      <c r="GN4403" s="81" t="s">
        <v>173</v>
      </c>
      <c r="GO4403" s="81">
        <v>1.1148832299820636E-2</v>
      </c>
      <c r="GP4403" s="81">
        <v>10</v>
      </c>
      <c r="GQ4403" s="81">
        <v>0</v>
      </c>
      <c r="GR4403" s="81" t="s">
        <v>448</v>
      </c>
      <c r="GS4403" s="81">
        <v>1.1148832299820636E-2</v>
      </c>
      <c r="GT4403" s="81">
        <v>2.7568051219218996</v>
      </c>
      <c r="GU4403" s="81">
        <v>1.1148832299820636E-2</v>
      </c>
      <c r="GV4403" s="81">
        <v>2.7568051219218996</v>
      </c>
      <c r="GW4403" s="81">
        <v>1.1148832299820636E-2</v>
      </c>
      <c r="GX4403" s="81">
        <v>2.7568051219218996</v>
      </c>
      <c r="GY4403" s="81">
        <v>1.1148832299820636E-2</v>
      </c>
      <c r="GZ4403" s="81">
        <v>2.7568051219218996</v>
      </c>
    </row>
    <row r="4404" spans="98:208" x14ac:dyDescent="0.25">
      <c r="CT4404" s="81" t="s">
        <v>155</v>
      </c>
      <c r="CU4404" s="81" t="s">
        <v>481</v>
      </c>
      <c r="CV4404" s="81" t="s">
        <v>453</v>
      </c>
      <c r="CW4404" s="81">
        <v>2027</v>
      </c>
      <c r="CX4404" s="81">
        <v>0</v>
      </c>
      <c r="CY4404" s="81">
        <v>0</v>
      </c>
      <c r="CZ4404" s="81">
        <v>0</v>
      </c>
      <c r="DA4404" s="81">
        <v>0</v>
      </c>
      <c r="DB4404" s="81">
        <v>8.0408269036977051E-2</v>
      </c>
      <c r="DC4404" s="81">
        <v>3.7590224611390742E-2</v>
      </c>
      <c r="DD4404" s="81">
        <v>1.6314334115687429E-3</v>
      </c>
      <c r="DE4404" s="81">
        <v>4.1186611014015932E-2</v>
      </c>
      <c r="DF4404" s="81">
        <v>4.1908711030498575E-4</v>
      </c>
      <c r="DG4404" s="81">
        <v>4.1908711030498575E-4</v>
      </c>
      <c r="DH4404" s="81">
        <v>4.1908711030498575E-4</v>
      </c>
      <c r="DI4404" s="81">
        <v>4.1908711030498575E-4</v>
      </c>
      <c r="DJ4404" s="81">
        <v>5.2911150851749729E-4</v>
      </c>
      <c r="DL4404" s="81">
        <v>0</v>
      </c>
      <c r="DM4404" s="81">
        <v>2.217438131337098E-7</v>
      </c>
      <c r="DN4404" s="81">
        <v>2.217438131337098E-7</v>
      </c>
      <c r="DO4404" s="81">
        <v>0</v>
      </c>
      <c r="DP4404" s="81">
        <v>2.217438131337098E-7</v>
      </c>
      <c r="DQ4404" s="81">
        <v>2.217438131337098E-7</v>
      </c>
      <c r="DR4404" s="81">
        <v>0</v>
      </c>
      <c r="DS4404" s="81">
        <v>2.217438131337098E-7</v>
      </c>
      <c r="DT4404" s="81">
        <v>2.217438131337098E-7</v>
      </c>
      <c r="DU4404" s="81">
        <v>0</v>
      </c>
      <c r="DV4404" s="81">
        <v>2.217438131337098E-7</v>
      </c>
      <c r="DW4404" s="81">
        <v>2.217438131337098E-7</v>
      </c>
      <c r="GE4404" s="81" t="s">
        <v>449</v>
      </c>
      <c r="GF4404" s="81" t="s">
        <v>155</v>
      </c>
      <c r="GG4404" s="81" t="s">
        <v>484</v>
      </c>
      <c r="GH4404" s="81" t="s">
        <v>451</v>
      </c>
      <c r="GI4404" s="81">
        <v>2029</v>
      </c>
      <c r="GJ4404" s="81" t="s">
        <v>201</v>
      </c>
      <c r="GK4404" s="81">
        <v>247.27299216495089</v>
      </c>
      <c r="GL4404" s="81">
        <v>610.71869400000003</v>
      </c>
      <c r="GM4404" s="81">
        <v>2029</v>
      </c>
      <c r="GN4404" s="81" t="s">
        <v>173</v>
      </c>
      <c r="GO4404" s="81">
        <v>1.1148832299820636E-2</v>
      </c>
      <c r="GP4404" s="81">
        <v>10</v>
      </c>
      <c r="GQ4404" s="81">
        <v>0</v>
      </c>
      <c r="GR4404" s="81" t="s">
        <v>448</v>
      </c>
      <c r="GS4404" s="81">
        <v>1.1148832299820636E-2</v>
      </c>
      <c r="GT4404" s="81">
        <v>2.7568051219218996</v>
      </c>
      <c r="GU4404" s="81">
        <v>1.1148832299820636E-2</v>
      </c>
      <c r="GV4404" s="81">
        <v>2.7568051219218996</v>
      </c>
      <c r="GW4404" s="81">
        <v>1.1148832299820636E-2</v>
      </c>
      <c r="GX4404" s="81">
        <v>2.7568051219218996</v>
      </c>
      <c r="GY4404" s="81">
        <v>1.1148832299820636E-2</v>
      </c>
      <c r="GZ4404" s="81">
        <v>2.7568051219218996</v>
      </c>
    </row>
    <row r="4405" spans="98:208" x14ac:dyDescent="0.25">
      <c r="CT4405" s="81" t="s">
        <v>155</v>
      </c>
      <c r="CU4405" s="81" t="s">
        <v>481</v>
      </c>
      <c r="CV4405" s="81" t="s">
        <v>453</v>
      </c>
      <c r="CW4405" s="81">
        <v>2028</v>
      </c>
      <c r="CX4405" s="81">
        <v>0</v>
      </c>
      <c r="CY4405" s="81">
        <v>0</v>
      </c>
      <c r="CZ4405" s="81">
        <v>0</v>
      </c>
      <c r="DA4405" s="81">
        <v>0</v>
      </c>
      <c r="DB4405" s="81">
        <v>8.3606377745128135E-2</v>
      </c>
      <c r="DC4405" s="81">
        <v>3.9055083184884078E-2</v>
      </c>
      <c r="DD4405" s="81">
        <v>1.6949971741064549E-3</v>
      </c>
      <c r="DE4405" s="81">
        <v>4.2856297386134938E-2</v>
      </c>
      <c r="DF4405" s="81">
        <v>4.3541857288381739E-4</v>
      </c>
      <c r="DG4405" s="81">
        <v>4.3541857288381739E-4</v>
      </c>
      <c r="DH4405" s="81">
        <v>4.3541857288381739E-4</v>
      </c>
      <c r="DI4405" s="81">
        <v>4.3541857288381739E-4</v>
      </c>
      <c r="DJ4405" s="81">
        <v>5.2911150851749729E-4</v>
      </c>
      <c r="DL4405" s="81">
        <v>0</v>
      </c>
      <c r="DM4405" s="81">
        <v>2.3038497793509246E-7</v>
      </c>
      <c r="DN4405" s="81">
        <v>2.3038497793509246E-7</v>
      </c>
      <c r="DO4405" s="81">
        <v>0</v>
      </c>
      <c r="DP4405" s="81">
        <v>2.3038497793509246E-7</v>
      </c>
      <c r="DQ4405" s="81">
        <v>2.3038497793509246E-7</v>
      </c>
      <c r="DR4405" s="81">
        <v>0</v>
      </c>
      <c r="DS4405" s="81">
        <v>2.3038497793509246E-7</v>
      </c>
      <c r="DT4405" s="81">
        <v>2.3038497793509246E-7</v>
      </c>
      <c r="DU4405" s="81">
        <v>0</v>
      </c>
      <c r="DV4405" s="81">
        <v>2.3038497793509246E-7</v>
      </c>
      <c r="DW4405" s="81">
        <v>2.3038497793509246E-7</v>
      </c>
      <c r="GE4405" s="81" t="s">
        <v>449</v>
      </c>
      <c r="GF4405" s="81" t="s">
        <v>155</v>
      </c>
      <c r="GG4405" s="81" t="s">
        <v>484</v>
      </c>
      <c r="GH4405" s="81" t="s">
        <v>451</v>
      </c>
      <c r="GI4405" s="81">
        <v>2030</v>
      </c>
      <c r="GJ4405" s="81" t="s">
        <v>201</v>
      </c>
      <c r="GK4405" s="81">
        <v>247.27299216495089</v>
      </c>
      <c r="GL4405" s="81">
        <v>610.71869400000003</v>
      </c>
      <c r="GM4405" s="81">
        <v>2030</v>
      </c>
      <c r="GN4405" s="81" t="s">
        <v>173</v>
      </c>
      <c r="GO4405" s="81">
        <v>1.1148832299820636E-2</v>
      </c>
      <c r="GP4405" s="81">
        <v>10</v>
      </c>
      <c r="GQ4405" s="81">
        <v>0</v>
      </c>
      <c r="GR4405" s="81" t="s">
        <v>448</v>
      </c>
      <c r="GS4405" s="81">
        <v>0</v>
      </c>
      <c r="GT4405" s="81">
        <v>0</v>
      </c>
      <c r="GU4405" s="81">
        <v>1.1148832299820636E-2</v>
      </c>
      <c r="GV4405" s="81">
        <v>2.7568051219218996</v>
      </c>
      <c r="GW4405" s="81">
        <v>1.1148832299820636E-2</v>
      </c>
      <c r="GX4405" s="81">
        <v>2.7568051219218996</v>
      </c>
      <c r="GY4405" s="81">
        <v>1.1148832299820636E-2</v>
      </c>
      <c r="GZ4405" s="81">
        <v>2.7568051219218996</v>
      </c>
    </row>
    <row r="4406" spans="98:208" x14ac:dyDescent="0.25">
      <c r="CT4406" s="81" t="s">
        <v>155</v>
      </c>
      <c r="CU4406" s="81" t="s">
        <v>481</v>
      </c>
      <c r="CV4406" s="81" t="s">
        <v>453</v>
      </c>
      <c r="CW4406" s="81">
        <v>2029</v>
      </c>
      <c r="CX4406" s="81">
        <v>0</v>
      </c>
      <c r="CY4406" s="81">
        <v>0</v>
      </c>
      <c r="CZ4406" s="81">
        <v>0</v>
      </c>
      <c r="DA4406" s="81">
        <v>0</v>
      </c>
      <c r="DB4406" s="81">
        <v>8.3606377745128135E-2</v>
      </c>
      <c r="DC4406" s="81">
        <v>3.9055083184884078E-2</v>
      </c>
      <c r="DD4406" s="81">
        <v>1.6949971741064549E-3</v>
      </c>
      <c r="DE4406" s="81">
        <v>4.2856297386134938E-2</v>
      </c>
      <c r="DF4406" s="81">
        <v>4.3541857288381739E-4</v>
      </c>
      <c r="DG4406" s="81">
        <v>4.3541857288381739E-4</v>
      </c>
      <c r="DH4406" s="81">
        <v>4.3541857288381739E-4</v>
      </c>
      <c r="DI4406" s="81">
        <v>4.3541857288381739E-4</v>
      </c>
      <c r="DJ4406" s="81">
        <v>5.2911150851749729E-4</v>
      </c>
      <c r="DL4406" s="81">
        <v>0</v>
      </c>
      <c r="DM4406" s="81">
        <v>2.3038497793509246E-7</v>
      </c>
      <c r="DN4406" s="81">
        <v>2.3038497793509246E-7</v>
      </c>
      <c r="DO4406" s="81">
        <v>0</v>
      </c>
      <c r="DP4406" s="81">
        <v>2.3038497793509246E-7</v>
      </c>
      <c r="DQ4406" s="81">
        <v>2.3038497793509246E-7</v>
      </c>
      <c r="DR4406" s="81">
        <v>0</v>
      </c>
      <c r="DS4406" s="81">
        <v>2.3038497793509246E-7</v>
      </c>
      <c r="DT4406" s="81">
        <v>2.3038497793509246E-7</v>
      </c>
      <c r="DU4406" s="81">
        <v>0</v>
      </c>
      <c r="DV4406" s="81">
        <v>2.3038497793509246E-7</v>
      </c>
      <c r="DW4406" s="81">
        <v>2.3038497793509246E-7</v>
      </c>
      <c r="GE4406" s="81" t="s">
        <v>449</v>
      </c>
      <c r="GF4406" s="81" t="s">
        <v>155</v>
      </c>
      <c r="GG4406" s="81" t="s">
        <v>484</v>
      </c>
      <c r="GH4406" s="81" t="s">
        <v>451</v>
      </c>
      <c r="GI4406" s="81">
        <v>2031</v>
      </c>
      <c r="GJ4406" s="81" t="s">
        <v>201</v>
      </c>
      <c r="GK4406" s="81">
        <v>247.27299216495089</v>
      </c>
      <c r="GL4406" s="81">
        <v>610.71869400000003</v>
      </c>
      <c r="GM4406" s="81">
        <v>2031</v>
      </c>
      <c r="GN4406" s="81" t="s">
        <v>173</v>
      </c>
      <c r="GO4406" s="81">
        <v>1.1148832299820636E-2</v>
      </c>
      <c r="GP4406" s="81">
        <v>10</v>
      </c>
      <c r="GQ4406" s="81">
        <v>0</v>
      </c>
      <c r="GR4406" s="81" t="s">
        <v>448</v>
      </c>
      <c r="GS4406" s="81">
        <v>0</v>
      </c>
      <c r="GT4406" s="81">
        <v>0</v>
      </c>
      <c r="GU4406" s="81">
        <v>0</v>
      </c>
      <c r="GV4406" s="81">
        <v>0</v>
      </c>
      <c r="GW4406" s="81">
        <v>1.1148832299820636E-2</v>
      </c>
      <c r="GX4406" s="81">
        <v>2.7568051219218996</v>
      </c>
      <c r="GY4406" s="81">
        <v>1.1148832299820636E-2</v>
      </c>
      <c r="GZ4406" s="81">
        <v>2.7568051219218996</v>
      </c>
    </row>
    <row r="4407" spans="98:208" x14ac:dyDescent="0.25">
      <c r="CT4407" s="81" t="s">
        <v>155</v>
      </c>
      <c r="CU4407" s="81" t="s">
        <v>481</v>
      </c>
      <c r="CV4407" s="81" t="s">
        <v>453</v>
      </c>
      <c r="CW4407" s="81">
        <v>2030</v>
      </c>
      <c r="CX4407" s="81">
        <v>0</v>
      </c>
      <c r="CY4407" s="81">
        <v>0</v>
      </c>
      <c r="CZ4407" s="81">
        <v>0</v>
      </c>
      <c r="DA4407" s="81">
        <v>0</v>
      </c>
      <c r="DB4407" s="81">
        <v>8.3606377745128135E-2</v>
      </c>
      <c r="DC4407" s="81">
        <v>3.9055083184884078E-2</v>
      </c>
      <c r="DD4407" s="81">
        <v>1.6949971741064549E-3</v>
      </c>
      <c r="DE4407" s="81">
        <v>4.2856297386134938E-2</v>
      </c>
      <c r="DF4407" s="81">
        <v>0</v>
      </c>
      <c r="DG4407" s="81">
        <v>4.3541857288381739E-4</v>
      </c>
      <c r="DH4407" s="81">
        <v>4.3541857288381739E-4</v>
      </c>
      <c r="DI4407" s="81">
        <v>4.3541857288381739E-4</v>
      </c>
      <c r="DJ4407" s="81">
        <v>5.2911150851749729E-4</v>
      </c>
      <c r="DL4407" s="81">
        <v>0</v>
      </c>
      <c r="DM4407" s="81">
        <v>0</v>
      </c>
      <c r="DN4407" s="81">
        <v>0</v>
      </c>
      <c r="DO4407" s="81">
        <v>0</v>
      </c>
      <c r="DP4407" s="81">
        <v>2.3038497793509246E-7</v>
      </c>
      <c r="DQ4407" s="81">
        <v>2.3038497793509246E-7</v>
      </c>
      <c r="DR4407" s="81">
        <v>0</v>
      </c>
      <c r="DS4407" s="81">
        <v>2.3038497793509246E-7</v>
      </c>
      <c r="DT4407" s="81">
        <v>2.3038497793509246E-7</v>
      </c>
      <c r="DU4407" s="81">
        <v>0</v>
      </c>
      <c r="DV4407" s="81">
        <v>2.3038497793509246E-7</v>
      </c>
      <c r="DW4407" s="81">
        <v>2.3038497793509246E-7</v>
      </c>
      <c r="GE4407" s="81" t="s">
        <v>449</v>
      </c>
      <c r="GF4407" s="81" t="s">
        <v>155</v>
      </c>
      <c r="GG4407" s="81" t="s">
        <v>484</v>
      </c>
      <c r="GH4407" s="81" t="s">
        <v>451</v>
      </c>
      <c r="GI4407" s="81">
        <v>2032</v>
      </c>
      <c r="GJ4407" s="81" t="s">
        <v>201</v>
      </c>
      <c r="GK4407" s="81">
        <v>247.27299216495089</v>
      </c>
      <c r="GL4407" s="81">
        <v>610.71869400000003</v>
      </c>
      <c r="GM4407" s="81">
        <v>2032</v>
      </c>
      <c r="GN4407" s="81" t="s">
        <v>173</v>
      </c>
      <c r="GO4407" s="81">
        <v>1.1148832299820636E-2</v>
      </c>
      <c r="GP4407" s="81">
        <v>10</v>
      </c>
      <c r="GQ4407" s="81">
        <v>0</v>
      </c>
      <c r="GR4407" s="81" t="s">
        <v>448</v>
      </c>
      <c r="GS4407" s="81">
        <v>0</v>
      </c>
      <c r="GT4407" s="81">
        <v>0</v>
      </c>
      <c r="GU4407" s="81">
        <v>0</v>
      </c>
      <c r="GV4407" s="81">
        <v>0</v>
      </c>
      <c r="GW4407" s="81">
        <v>0</v>
      </c>
      <c r="GX4407" s="81">
        <v>0</v>
      </c>
      <c r="GY4407" s="81">
        <v>1.1148832299820636E-2</v>
      </c>
      <c r="GZ4407" s="81">
        <v>2.7568051219218996</v>
      </c>
    </row>
    <row r="4408" spans="98:208" x14ac:dyDescent="0.25">
      <c r="CT4408" s="81" t="s">
        <v>155</v>
      </c>
      <c r="CU4408" s="81" t="s">
        <v>481</v>
      </c>
      <c r="CV4408" s="81" t="s">
        <v>453</v>
      </c>
      <c r="CW4408" s="81">
        <v>2031</v>
      </c>
      <c r="CX4408" s="81">
        <v>0</v>
      </c>
      <c r="CY4408" s="81">
        <v>0</v>
      </c>
      <c r="CZ4408" s="81">
        <v>0</v>
      </c>
      <c r="DA4408" s="81">
        <v>0</v>
      </c>
      <c r="DB4408" s="81">
        <v>8.3606377745128135E-2</v>
      </c>
      <c r="DC4408" s="81">
        <v>3.9055083184884078E-2</v>
      </c>
      <c r="DD4408" s="81">
        <v>1.6949971741064549E-3</v>
      </c>
      <c r="DE4408" s="81">
        <v>4.2856297386134938E-2</v>
      </c>
      <c r="DF4408" s="81">
        <v>0</v>
      </c>
      <c r="DG4408" s="81">
        <v>0</v>
      </c>
      <c r="DH4408" s="81">
        <v>4.3541857288381739E-4</v>
      </c>
      <c r="DI4408" s="81">
        <v>4.3541857288381739E-4</v>
      </c>
      <c r="DJ4408" s="81">
        <v>5.2911150851749729E-4</v>
      </c>
      <c r="DL4408" s="81">
        <v>0</v>
      </c>
      <c r="DM4408" s="81">
        <v>0</v>
      </c>
      <c r="DN4408" s="81">
        <v>0</v>
      </c>
      <c r="DO4408" s="81">
        <v>0</v>
      </c>
      <c r="DP4408" s="81">
        <v>0</v>
      </c>
      <c r="DQ4408" s="81">
        <v>0</v>
      </c>
      <c r="DR4408" s="81">
        <v>0</v>
      </c>
      <c r="DS4408" s="81">
        <v>2.3038497793509246E-7</v>
      </c>
      <c r="DT4408" s="81">
        <v>2.3038497793509246E-7</v>
      </c>
      <c r="DU4408" s="81">
        <v>0</v>
      </c>
      <c r="DV4408" s="81">
        <v>2.3038497793509246E-7</v>
      </c>
      <c r="DW4408" s="81">
        <v>2.3038497793509246E-7</v>
      </c>
      <c r="GE4408" s="81" t="s">
        <v>449</v>
      </c>
      <c r="GF4408" s="81" t="s">
        <v>155</v>
      </c>
      <c r="GG4408" s="81" t="s">
        <v>484</v>
      </c>
      <c r="GH4408" s="81" t="s">
        <v>452</v>
      </c>
      <c r="GI4408" s="81">
        <v>2021</v>
      </c>
      <c r="GJ4408" s="81" t="s">
        <v>201</v>
      </c>
      <c r="GK4408" s="81">
        <v>0.69641821681223026</v>
      </c>
      <c r="GL4408" s="81">
        <v>610.71869400000003</v>
      </c>
      <c r="GM4408" s="81">
        <v>2021</v>
      </c>
      <c r="GN4408" s="81" t="s">
        <v>173</v>
      </c>
      <c r="GO4408" s="81">
        <v>1.1148832299820636E-2</v>
      </c>
      <c r="GP4408" s="81">
        <v>10</v>
      </c>
      <c r="GQ4408" s="81">
        <v>0</v>
      </c>
      <c r="GR4408" s="81" t="s">
        <v>448</v>
      </c>
      <c r="GS4408" s="81">
        <v>1.1148832299820636E-2</v>
      </c>
      <c r="GT4408" s="81">
        <v>7.7642499097796839E-3</v>
      </c>
      <c r="GU4408" s="81">
        <v>1.1148832299820636E-2</v>
      </c>
      <c r="GV4408" s="81">
        <v>7.7642499097796839E-3</v>
      </c>
      <c r="GW4408" s="81">
        <v>0</v>
      </c>
      <c r="GX4408" s="81">
        <v>0</v>
      </c>
      <c r="GY4408" s="81">
        <v>0</v>
      </c>
      <c r="GZ4408" s="81">
        <v>0</v>
      </c>
    </row>
    <row r="4409" spans="98:208" x14ac:dyDescent="0.25">
      <c r="CT4409" s="81" t="s">
        <v>155</v>
      </c>
      <c r="CU4409" s="81" t="s">
        <v>481</v>
      </c>
      <c r="CV4409" s="81" t="s">
        <v>453</v>
      </c>
      <c r="CW4409" s="81">
        <v>2032</v>
      </c>
      <c r="CX4409" s="81">
        <v>0</v>
      </c>
      <c r="CY4409" s="81">
        <v>0</v>
      </c>
      <c r="CZ4409" s="81">
        <v>0</v>
      </c>
      <c r="DA4409" s="81">
        <v>0</v>
      </c>
      <c r="DB4409" s="81">
        <v>8.3606377745128135E-2</v>
      </c>
      <c r="DC4409" s="81">
        <v>3.9055083184884078E-2</v>
      </c>
      <c r="DD4409" s="81">
        <v>1.6949971741064549E-3</v>
      </c>
      <c r="DE4409" s="81">
        <v>4.2856297386134938E-2</v>
      </c>
      <c r="DF4409" s="81">
        <v>0</v>
      </c>
      <c r="DG4409" s="81">
        <v>0</v>
      </c>
      <c r="DH4409" s="81">
        <v>0</v>
      </c>
      <c r="DI4409" s="81">
        <v>4.3541857288381739E-4</v>
      </c>
      <c r="DJ4409" s="81">
        <v>5.2911150851749729E-4</v>
      </c>
      <c r="DL4409" s="81">
        <v>0</v>
      </c>
      <c r="DM4409" s="81">
        <v>0</v>
      </c>
      <c r="DN4409" s="81">
        <v>0</v>
      </c>
      <c r="DO4409" s="81">
        <v>0</v>
      </c>
      <c r="DP4409" s="81">
        <v>0</v>
      </c>
      <c r="DQ4409" s="81">
        <v>0</v>
      </c>
      <c r="DR4409" s="81">
        <v>0</v>
      </c>
      <c r="DS4409" s="81">
        <v>0</v>
      </c>
      <c r="DT4409" s="81">
        <v>0</v>
      </c>
      <c r="DU4409" s="81">
        <v>0</v>
      </c>
      <c r="DV4409" s="81">
        <v>2.3038497793509246E-7</v>
      </c>
      <c r="DW4409" s="81">
        <v>2.3038497793509246E-7</v>
      </c>
      <c r="GE4409" s="81" t="s">
        <v>449</v>
      </c>
      <c r="GF4409" s="81" t="s">
        <v>155</v>
      </c>
      <c r="GG4409" s="81" t="s">
        <v>484</v>
      </c>
      <c r="GH4409" s="81" t="s">
        <v>452</v>
      </c>
      <c r="GI4409" s="81">
        <v>2022</v>
      </c>
      <c r="GJ4409" s="81" t="s">
        <v>201</v>
      </c>
      <c r="GK4409" s="81">
        <v>0.69641821681223026</v>
      </c>
      <c r="GL4409" s="81">
        <v>610.71869400000003</v>
      </c>
      <c r="GM4409" s="81">
        <v>2022</v>
      </c>
      <c r="GN4409" s="81" t="s">
        <v>173</v>
      </c>
      <c r="GO4409" s="81">
        <v>1.1148832299820636E-2</v>
      </c>
      <c r="GP4409" s="81">
        <v>10</v>
      </c>
      <c r="GQ4409" s="81">
        <v>0</v>
      </c>
      <c r="GR4409" s="81" t="s">
        <v>448</v>
      </c>
      <c r="GS4409" s="81">
        <v>1.1148832299820636E-2</v>
      </c>
      <c r="GT4409" s="81">
        <v>7.7642499097796839E-3</v>
      </c>
      <c r="GU4409" s="81">
        <v>1.1148832299820636E-2</v>
      </c>
      <c r="GV4409" s="81">
        <v>7.7642499097796839E-3</v>
      </c>
      <c r="GW4409" s="81">
        <v>1.1148832299820636E-2</v>
      </c>
      <c r="GX4409" s="81">
        <v>7.7642499097796839E-3</v>
      </c>
      <c r="GY4409" s="81">
        <v>0</v>
      </c>
      <c r="GZ4409" s="81">
        <v>0</v>
      </c>
    </row>
    <row r="4410" spans="98:208" x14ac:dyDescent="0.25">
      <c r="CT4410" s="81" t="s">
        <v>155</v>
      </c>
      <c r="CU4410" s="81" t="s">
        <v>481</v>
      </c>
      <c r="CV4410" s="81" t="s">
        <v>454</v>
      </c>
      <c r="CW4410" s="81">
        <v>2020</v>
      </c>
      <c r="CX4410" s="81">
        <v>0</v>
      </c>
      <c r="CY4410" s="81">
        <v>0</v>
      </c>
      <c r="CZ4410" s="81">
        <v>0</v>
      </c>
      <c r="DA4410" s="81">
        <v>0</v>
      </c>
      <c r="DB4410" s="81">
        <v>21083.842824221309</v>
      </c>
      <c r="DC4410" s="81">
        <v>409.22373582044048</v>
      </c>
      <c r="DD4410" s="81">
        <v>13469.08781237654</v>
      </c>
      <c r="DE4410" s="81">
        <v>7205.5312760232646</v>
      </c>
      <c r="DF4410" s="81">
        <v>4.5623668037681941</v>
      </c>
      <c r="DG4410" s="81">
        <v>0</v>
      </c>
      <c r="DH4410" s="81">
        <v>0</v>
      </c>
      <c r="DI4410" s="81">
        <v>0</v>
      </c>
      <c r="DJ4410" s="81">
        <v>4.0051542517752089E-10</v>
      </c>
      <c r="DL4410" s="81">
        <v>0</v>
      </c>
      <c r="DM4410" s="81">
        <v>1.8272982802270254E-9</v>
      </c>
      <c r="DN4410" s="81">
        <v>1.8272982802270254E-9</v>
      </c>
      <c r="DO4410" s="81">
        <v>0</v>
      </c>
      <c r="DP4410" s="81">
        <v>0</v>
      </c>
      <c r="DQ4410" s="81">
        <v>0</v>
      </c>
      <c r="DR4410" s="81">
        <v>0</v>
      </c>
      <c r="DS4410" s="81">
        <v>0</v>
      </c>
      <c r="DT4410" s="81">
        <v>0</v>
      </c>
      <c r="DU4410" s="81">
        <v>0</v>
      </c>
      <c r="DV4410" s="81">
        <v>0</v>
      </c>
      <c r="DW4410" s="81">
        <v>0</v>
      </c>
      <c r="GE4410" s="81" t="s">
        <v>449</v>
      </c>
      <c r="GF4410" s="81" t="s">
        <v>155</v>
      </c>
      <c r="GG4410" s="81" t="s">
        <v>484</v>
      </c>
      <c r="GH4410" s="81" t="s">
        <v>452</v>
      </c>
      <c r="GI4410" s="81">
        <v>2023</v>
      </c>
      <c r="GJ4410" s="81" t="s">
        <v>201</v>
      </c>
      <c r="GK4410" s="81">
        <v>0.71896016785821104</v>
      </c>
      <c r="GL4410" s="81">
        <v>610.71869400000003</v>
      </c>
      <c r="GM4410" s="81">
        <v>2023</v>
      </c>
      <c r="GN4410" s="81" t="s">
        <v>173</v>
      </c>
      <c r="GO4410" s="81">
        <v>1.1148832299820636E-2</v>
      </c>
      <c r="GP4410" s="81">
        <v>10</v>
      </c>
      <c r="GQ4410" s="81">
        <v>0</v>
      </c>
      <c r="GR4410" s="81" t="s">
        <v>448</v>
      </c>
      <c r="GS4410" s="81">
        <v>1.1148832299820636E-2</v>
      </c>
      <c r="GT4410" s="81">
        <v>8.0155663417020902E-3</v>
      </c>
      <c r="GU4410" s="81">
        <v>1.1148832299820636E-2</v>
      </c>
      <c r="GV4410" s="81">
        <v>8.0155663417020902E-3</v>
      </c>
      <c r="GW4410" s="81">
        <v>1.1148832299820636E-2</v>
      </c>
      <c r="GX4410" s="81">
        <v>8.0155663417020902E-3</v>
      </c>
      <c r="GY4410" s="81">
        <v>1.1148832299820636E-2</v>
      </c>
      <c r="GZ4410" s="81">
        <v>8.0155663417020902E-3</v>
      </c>
    </row>
    <row r="4411" spans="98:208" x14ac:dyDescent="0.25">
      <c r="CT4411" s="81" t="s">
        <v>155</v>
      </c>
      <c r="CU4411" s="81" t="s">
        <v>481</v>
      </c>
      <c r="CV4411" s="81" t="s">
        <v>454</v>
      </c>
      <c r="CW4411" s="81">
        <v>2021</v>
      </c>
      <c r="CX4411" s="81">
        <v>0</v>
      </c>
      <c r="CY4411" s="81">
        <v>0</v>
      </c>
      <c r="CZ4411" s="81">
        <v>0</v>
      </c>
      <c r="DA4411" s="81">
        <v>0</v>
      </c>
      <c r="DB4411" s="81">
        <v>21083.842824221309</v>
      </c>
      <c r="DC4411" s="81">
        <v>409.22373582044048</v>
      </c>
      <c r="DD4411" s="81">
        <v>13469.08781237654</v>
      </c>
      <c r="DE4411" s="81">
        <v>7205.5312760232646</v>
      </c>
      <c r="DF4411" s="81">
        <v>4.5623668037681941</v>
      </c>
      <c r="DG4411" s="81">
        <v>4.5623668037681941</v>
      </c>
      <c r="DH4411" s="81">
        <v>0</v>
      </c>
      <c r="DI4411" s="81">
        <v>0</v>
      </c>
      <c r="DJ4411" s="81">
        <v>4.0051542517752089E-10</v>
      </c>
      <c r="DL4411" s="81">
        <v>0</v>
      </c>
      <c r="DM4411" s="81">
        <v>1.8272982802270254E-9</v>
      </c>
      <c r="DN4411" s="81">
        <v>1.8272982802270254E-9</v>
      </c>
      <c r="DO4411" s="81">
        <v>0</v>
      </c>
      <c r="DP4411" s="81">
        <v>1.8272982802270254E-9</v>
      </c>
      <c r="DQ4411" s="81">
        <v>1.8272982802270254E-9</v>
      </c>
      <c r="DR4411" s="81">
        <v>0</v>
      </c>
      <c r="DS4411" s="81">
        <v>0</v>
      </c>
      <c r="DT4411" s="81">
        <v>0</v>
      </c>
      <c r="DU4411" s="81">
        <v>0</v>
      </c>
      <c r="DV4411" s="81">
        <v>0</v>
      </c>
      <c r="DW4411" s="81">
        <v>0</v>
      </c>
      <c r="GE4411" s="81" t="s">
        <v>449</v>
      </c>
      <c r="GF4411" s="81" t="s">
        <v>155</v>
      </c>
      <c r="GG4411" s="81" t="s">
        <v>484</v>
      </c>
      <c r="GH4411" s="81" t="s">
        <v>452</v>
      </c>
      <c r="GI4411" s="81">
        <v>2024</v>
      </c>
      <c r="GJ4411" s="81" t="s">
        <v>201</v>
      </c>
      <c r="GK4411" s="81">
        <v>0.71896016785821104</v>
      </c>
      <c r="GL4411" s="81">
        <v>610.71869400000003</v>
      </c>
      <c r="GM4411" s="81">
        <v>2024</v>
      </c>
      <c r="GN4411" s="81" t="s">
        <v>173</v>
      </c>
      <c r="GO4411" s="81">
        <v>1.1148832299820636E-2</v>
      </c>
      <c r="GP4411" s="81">
        <v>10</v>
      </c>
      <c r="GQ4411" s="81">
        <v>0</v>
      </c>
      <c r="GR4411" s="81" t="s">
        <v>448</v>
      </c>
      <c r="GS4411" s="81">
        <v>1.1148832299820636E-2</v>
      </c>
      <c r="GT4411" s="81">
        <v>8.0155663417020902E-3</v>
      </c>
      <c r="GU4411" s="81">
        <v>1.1148832299820636E-2</v>
      </c>
      <c r="GV4411" s="81">
        <v>8.0155663417020902E-3</v>
      </c>
      <c r="GW4411" s="81">
        <v>1.1148832299820636E-2</v>
      </c>
      <c r="GX4411" s="81">
        <v>8.0155663417020902E-3</v>
      </c>
      <c r="GY4411" s="81">
        <v>1.1148832299820636E-2</v>
      </c>
      <c r="GZ4411" s="81">
        <v>8.0155663417020902E-3</v>
      </c>
    </row>
    <row r="4412" spans="98:208" x14ac:dyDescent="0.25">
      <c r="CT4412" s="81" t="s">
        <v>155</v>
      </c>
      <c r="CU4412" s="81" t="s">
        <v>481</v>
      </c>
      <c r="CV4412" s="81" t="s">
        <v>454</v>
      </c>
      <c r="CW4412" s="81">
        <v>2022</v>
      </c>
      <c r="CX4412" s="81">
        <v>0</v>
      </c>
      <c r="CY4412" s="81">
        <v>0</v>
      </c>
      <c r="CZ4412" s="81">
        <v>0</v>
      </c>
      <c r="DA4412" s="81">
        <v>0</v>
      </c>
      <c r="DB4412" s="81">
        <v>21083.842824221309</v>
      </c>
      <c r="DC4412" s="81">
        <v>409.22373582044048</v>
      </c>
      <c r="DD4412" s="81">
        <v>13469.08781237654</v>
      </c>
      <c r="DE4412" s="81">
        <v>7205.5312760232646</v>
      </c>
      <c r="DF4412" s="81">
        <v>4.5623668037681941</v>
      </c>
      <c r="DG4412" s="81">
        <v>4.5623668037681941</v>
      </c>
      <c r="DH4412" s="81">
        <v>4.5623668037681941</v>
      </c>
      <c r="DI4412" s="81">
        <v>0</v>
      </c>
      <c r="DJ4412" s="81">
        <v>4.0051542517752089E-10</v>
      </c>
      <c r="DL4412" s="81">
        <v>0</v>
      </c>
      <c r="DM4412" s="81">
        <v>1.8272982802270254E-9</v>
      </c>
      <c r="DN4412" s="81">
        <v>1.8272982802270254E-9</v>
      </c>
      <c r="DO4412" s="81">
        <v>0</v>
      </c>
      <c r="DP4412" s="81">
        <v>1.8272982802270254E-9</v>
      </c>
      <c r="DQ4412" s="81">
        <v>1.8272982802270254E-9</v>
      </c>
      <c r="DR4412" s="81">
        <v>0</v>
      </c>
      <c r="DS4412" s="81">
        <v>1.8272982802270254E-9</v>
      </c>
      <c r="DT4412" s="81">
        <v>1.8272982802270254E-9</v>
      </c>
      <c r="DU4412" s="81">
        <v>0</v>
      </c>
      <c r="DV4412" s="81">
        <v>0</v>
      </c>
      <c r="DW4412" s="81">
        <v>0</v>
      </c>
      <c r="GE4412" s="81" t="s">
        <v>449</v>
      </c>
      <c r="GF4412" s="81" t="s">
        <v>155</v>
      </c>
      <c r="GG4412" s="81" t="s">
        <v>484</v>
      </c>
      <c r="GH4412" s="81" t="s">
        <v>452</v>
      </c>
      <c r="GI4412" s="81">
        <v>2025</v>
      </c>
      <c r="GJ4412" s="81" t="s">
        <v>201</v>
      </c>
      <c r="GK4412" s="81">
        <v>0.71896016785821104</v>
      </c>
      <c r="GL4412" s="81">
        <v>610.71869400000003</v>
      </c>
      <c r="GM4412" s="81">
        <v>2025</v>
      </c>
      <c r="GN4412" s="81" t="s">
        <v>173</v>
      </c>
      <c r="GO4412" s="81">
        <v>1.1148832299820636E-2</v>
      </c>
      <c r="GP4412" s="81">
        <v>10</v>
      </c>
      <c r="GQ4412" s="81">
        <v>0</v>
      </c>
      <c r="GR4412" s="81" t="s">
        <v>448</v>
      </c>
      <c r="GS4412" s="81">
        <v>1.1148832299820636E-2</v>
      </c>
      <c r="GT4412" s="81">
        <v>8.0155663417020902E-3</v>
      </c>
      <c r="GU4412" s="81">
        <v>1.1148832299820636E-2</v>
      </c>
      <c r="GV4412" s="81">
        <v>8.0155663417020902E-3</v>
      </c>
      <c r="GW4412" s="81">
        <v>1.1148832299820636E-2</v>
      </c>
      <c r="GX4412" s="81">
        <v>8.0155663417020902E-3</v>
      </c>
      <c r="GY4412" s="81">
        <v>1.1148832299820636E-2</v>
      </c>
      <c r="GZ4412" s="81">
        <v>8.0155663417020902E-3</v>
      </c>
    </row>
    <row r="4413" spans="98:208" x14ac:dyDescent="0.25">
      <c r="CT4413" s="81" t="s">
        <v>155</v>
      </c>
      <c r="CU4413" s="81" t="s">
        <v>481</v>
      </c>
      <c r="CV4413" s="81" t="s">
        <v>454</v>
      </c>
      <c r="CW4413" s="81">
        <v>2023</v>
      </c>
      <c r="CX4413" s="81">
        <v>0</v>
      </c>
      <c r="CY4413" s="81">
        <v>0</v>
      </c>
      <c r="CZ4413" s="81">
        <v>0</v>
      </c>
      <c r="DA4413" s="81">
        <v>0</v>
      </c>
      <c r="DB4413" s="81">
        <v>21835.97811412983</v>
      </c>
      <c r="DC4413" s="81">
        <v>428.60232122030828</v>
      </c>
      <c r="DD4413" s="81">
        <v>13939.560973454791</v>
      </c>
      <c r="DE4413" s="81">
        <v>7467.8148194491296</v>
      </c>
      <c r="DF4413" s="81">
        <v>4.778415402599073</v>
      </c>
      <c r="DG4413" s="81">
        <v>4.778415402599073</v>
      </c>
      <c r="DH4413" s="81">
        <v>4.778415402599073</v>
      </c>
      <c r="DI4413" s="81">
        <v>4.778415402599073</v>
      </c>
      <c r="DJ4413" s="81">
        <v>4.0051542517752089E-10</v>
      </c>
      <c r="DL4413" s="81">
        <v>0</v>
      </c>
      <c r="DM4413" s="81">
        <v>1.9138290766467825E-9</v>
      </c>
      <c r="DN4413" s="81">
        <v>1.9138290766467825E-9</v>
      </c>
      <c r="DO4413" s="81">
        <v>0</v>
      </c>
      <c r="DP4413" s="81">
        <v>1.9138290766467825E-9</v>
      </c>
      <c r="DQ4413" s="81">
        <v>1.9138290766467825E-9</v>
      </c>
      <c r="DR4413" s="81">
        <v>0</v>
      </c>
      <c r="DS4413" s="81">
        <v>1.9138290766467825E-9</v>
      </c>
      <c r="DT4413" s="81">
        <v>1.9138290766467825E-9</v>
      </c>
      <c r="DU4413" s="81">
        <v>0</v>
      </c>
      <c r="DV4413" s="81">
        <v>1.9138290766467825E-9</v>
      </c>
      <c r="DW4413" s="81">
        <v>1.9138290766467825E-9</v>
      </c>
      <c r="GE4413" s="81" t="s">
        <v>449</v>
      </c>
      <c r="GF4413" s="81" t="s">
        <v>155</v>
      </c>
      <c r="GG4413" s="81" t="s">
        <v>484</v>
      </c>
      <c r="GH4413" s="81" t="s">
        <v>452</v>
      </c>
      <c r="GI4413" s="81">
        <v>2026</v>
      </c>
      <c r="GJ4413" s="81" t="s">
        <v>201</v>
      </c>
      <c r="GK4413" s="81">
        <v>0.71896016785821104</v>
      </c>
      <c r="GL4413" s="81">
        <v>610.71869400000003</v>
      </c>
      <c r="GM4413" s="81">
        <v>2026</v>
      </c>
      <c r="GN4413" s="81" t="s">
        <v>173</v>
      </c>
      <c r="GO4413" s="81">
        <v>1.1148832299820636E-2</v>
      </c>
      <c r="GP4413" s="81">
        <v>10</v>
      </c>
      <c r="GQ4413" s="81">
        <v>0</v>
      </c>
      <c r="GR4413" s="81" t="s">
        <v>448</v>
      </c>
      <c r="GS4413" s="81">
        <v>1.1148832299820636E-2</v>
      </c>
      <c r="GT4413" s="81">
        <v>8.0155663417020902E-3</v>
      </c>
      <c r="GU4413" s="81">
        <v>1.1148832299820636E-2</v>
      </c>
      <c r="GV4413" s="81">
        <v>8.0155663417020902E-3</v>
      </c>
      <c r="GW4413" s="81">
        <v>1.1148832299820636E-2</v>
      </c>
      <c r="GX4413" s="81">
        <v>8.0155663417020902E-3</v>
      </c>
      <c r="GY4413" s="81">
        <v>1.1148832299820636E-2</v>
      </c>
      <c r="GZ4413" s="81">
        <v>8.0155663417020902E-3</v>
      </c>
    </row>
    <row r="4414" spans="98:208" x14ac:dyDescent="0.25">
      <c r="CT4414" s="81" t="s">
        <v>155</v>
      </c>
      <c r="CU4414" s="81" t="s">
        <v>481</v>
      </c>
      <c r="CV4414" s="81" t="s">
        <v>454</v>
      </c>
      <c r="CW4414" s="81">
        <v>2024</v>
      </c>
      <c r="CX4414" s="81">
        <v>0</v>
      </c>
      <c r="CY4414" s="81">
        <v>0</v>
      </c>
      <c r="CZ4414" s="81">
        <v>0</v>
      </c>
      <c r="DA4414" s="81">
        <v>0</v>
      </c>
      <c r="DB4414" s="81">
        <v>21835.97811412983</v>
      </c>
      <c r="DC4414" s="81">
        <v>428.60232122030828</v>
      </c>
      <c r="DD4414" s="81">
        <v>13939.560973454791</v>
      </c>
      <c r="DE4414" s="81">
        <v>7467.8148194491296</v>
      </c>
      <c r="DF4414" s="81">
        <v>4.778415402599073</v>
      </c>
      <c r="DG4414" s="81">
        <v>4.778415402599073</v>
      </c>
      <c r="DH4414" s="81">
        <v>4.778415402599073</v>
      </c>
      <c r="DI4414" s="81">
        <v>4.778415402599073</v>
      </c>
      <c r="DJ4414" s="81">
        <v>4.0051542517752089E-10</v>
      </c>
      <c r="DL4414" s="81">
        <v>0</v>
      </c>
      <c r="DM4414" s="81">
        <v>1.9138290766467825E-9</v>
      </c>
      <c r="DN4414" s="81">
        <v>1.9138290766467825E-9</v>
      </c>
      <c r="DO4414" s="81">
        <v>0</v>
      </c>
      <c r="DP4414" s="81">
        <v>1.9138290766467825E-9</v>
      </c>
      <c r="DQ4414" s="81">
        <v>1.9138290766467825E-9</v>
      </c>
      <c r="DR4414" s="81">
        <v>0</v>
      </c>
      <c r="DS4414" s="81">
        <v>1.9138290766467825E-9</v>
      </c>
      <c r="DT4414" s="81">
        <v>1.9138290766467825E-9</v>
      </c>
      <c r="DU4414" s="81">
        <v>0</v>
      </c>
      <c r="DV4414" s="81">
        <v>1.9138290766467825E-9</v>
      </c>
      <c r="DW4414" s="81">
        <v>1.9138290766467825E-9</v>
      </c>
      <c r="GE4414" s="81" t="s">
        <v>449</v>
      </c>
      <c r="GF4414" s="81" t="s">
        <v>155</v>
      </c>
      <c r="GG4414" s="81" t="s">
        <v>484</v>
      </c>
      <c r="GH4414" s="81" t="s">
        <v>452</v>
      </c>
      <c r="GI4414" s="81">
        <v>2027</v>
      </c>
      <c r="GJ4414" s="81" t="s">
        <v>201</v>
      </c>
      <c r="GK4414" s="81">
        <v>0.71896016785821104</v>
      </c>
      <c r="GL4414" s="81">
        <v>610.71869400000003</v>
      </c>
      <c r="GM4414" s="81">
        <v>2027</v>
      </c>
      <c r="GN4414" s="81" t="s">
        <v>173</v>
      </c>
      <c r="GO4414" s="81">
        <v>1.1148832299820636E-2</v>
      </c>
      <c r="GP4414" s="81">
        <v>10</v>
      </c>
      <c r="GQ4414" s="81">
        <v>0</v>
      </c>
      <c r="GR4414" s="81" t="s">
        <v>448</v>
      </c>
      <c r="GS4414" s="81">
        <v>1.1148832299820636E-2</v>
      </c>
      <c r="GT4414" s="81">
        <v>8.0155663417020902E-3</v>
      </c>
      <c r="GU4414" s="81">
        <v>1.1148832299820636E-2</v>
      </c>
      <c r="GV4414" s="81">
        <v>8.0155663417020902E-3</v>
      </c>
      <c r="GW4414" s="81">
        <v>1.1148832299820636E-2</v>
      </c>
      <c r="GX4414" s="81">
        <v>8.0155663417020902E-3</v>
      </c>
      <c r="GY4414" s="81">
        <v>1.1148832299820636E-2</v>
      </c>
      <c r="GZ4414" s="81">
        <v>8.0155663417020902E-3</v>
      </c>
    </row>
    <row r="4415" spans="98:208" x14ac:dyDescent="0.25">
      <c r="CT4415" s="81" t="s">
        <v>155</v>
      </c>
      <c r="CU4415" s="81" t="s">
        <v>481</v>
      </c>
      <c r="CV4415" s="81" t="s">
        <v>454</v>
      </c>
      <c r="CW4415" s="81">
        <v>2025</v>
      </c>
      <c r="CX4415" s="81">
        <v>0</v>
      </c>
      <c r="CY4415" s="81">
        <v>0</v>
      </c>
      <c r="CZ4415" s="81">
        <v>0</v>
      </c>
      <c r="DA4415" s="81">
        <v>0</v>
      </c>
      <c r="DB4415" s="81">
        <v>21835.97811412983</v>
      </c>
      <c r="DC4415" s="81">
        <v>428.60232122030828</v>
      </c>
      <c r="DD4415" s="81">
        <v>13939.560973454791</v>
      </c>
      <c r="DE4415" s="81">
        <v>7467.8148194491296</v>
      </c>
      <c r="DF4415" s="81">
        <v>4.778415402599073</v>
      </c>
      <c r="DG4415" s="81">
        <v>4.778415402599073</v>
      </c>
      <c r="DH4415" s="81">
        <v>4.778415402599073</v>
      </c>
      <c r="DI4415" s="81">
        <v>4.778415402599073</v>
      </c>
      <c r="DJ4415" s="81">
        <v>4.0051542517752089E-10</v>
      </c>
      <c r="DL4415" s="81">
        <v>0</v>
      </c>
      <c r="DM4415" s="81">
        <v>1.9138290766467825E-9</v>
      </c>
      <c r="DN4415" s="81">
        <v>1.9138290766467825E-9</v>
      </c>
      <c r="DO4415" s="81">
        <v>0</v>
      </c>
      <c r="DP4415" s="81">
        <v>1.9138290766467825E-9</v>
      </c>
      <c r="DQ4415" s="81">
        <v>1.9138290766467825E-9</v>
      </c>
      <c r="DR4415" s="81">
        <v>0</v>
      </c>
      <c r="DS4415" s="81">
        <v>1.9138290766467825E-9</v>
      </c>
      <c r="DT4415" s="81">
        <v>1.9138290766467825E-9</v>
      </c>
      <c r="DU4415" s="81">
        <v>0</v>
      </c>
      <c r="DV4415" s="81">
        <v>1.9138290766467825E-9</v>
      </c>
      <c r="DW4415" s="81">
        <v>1.9138290766467825E-9</v>
      </c>
      <c r="GE4415" s="81" t="s">
        <v>449</v>
      </c>
      <c r="GF4415" s="81" t="s">
        <v>155</v>
      </c>
      <c r="GG4415" s="81" t="s">
        <v>484</v>
      </c>
      <c r="GH4415" s="81" t="s">
        <v>452</v>
      </c>
      <c r="GI4415" s="81">
        <v>2028</v>
      </c>
      <c r="GJ4415" s="81" t="s">
        <v>201</v>
      </c>
      <c r="GK4415" s="81">
        <v>0.74733835430389006</v>
      </c>
      <c r="GL4415" s="81">
        <v>610.71869400000003</v>
      </c>
      <c r="GM4415" s="81">
        <v>2028</v>
      </c>
      <c r="GN4415" s="81" t="s">
        <v>173</v>
      </c>
      <c r="GO4415" s="81">
        <v>1.1148832299820636E-2</v>
      </c>
      <c r="GP4415" s="81">
        <v>10</v>
      </c>
      <c r="GQ4415" s="81">
        <v>0</v>
      </c>
      <c r="GR4415" s="81" t="s">
        <v>448</v>
      </c>
      <c r="GS4415" s="81">
        <v>1.1148832299820636E-2</v>
      </c>
      <c r="GT4415" s="81">
        <v>8.3319499833580078E-3</v>
      </c>
      <c r="GU4415" s="81">
        <v>1.1148832299820636E-2</v>
      </c>
      <c r="GV4415" s="81">
        <v>8.3319499833580078E-3</v>
      </c>
      <c r="GW4415" s="81">
        <v>1.1148832299820636E-2</v>
      </c>
      <c r="GX4415" s="81">
        <v>8.3319499833580078E-3</v>
      </c>
      <c r="GY4415" s="81">
        <v>1.1148832299820636E-2</v>
      </c>
      <c r="GZ4415" s="81">
        <v>8.3319499833580078E-3</v>
      </c>
    </row>
    <row r="4416" spans="98:208" x14ac:dyDescent="0.25">
      <c r="CT4416" s="81" t="s">
        <v>155</v>
      </c>
      <c r="CU4416" s="81" t="s">
        <v>481</v>
      </c>
      <c r="CV4416" s="81" t="s">
        <v>454</v>
      </c>
      <c r="CW4416" s="81">
        <v>2026</v>
      </c>
      <c r="CX4416" s="81">
        <v>0</v>
      </c>
      <c r="CY4416" s="81">
        <v>0</v>
      </c>
      <c r="CZ4416" s="81">
        <v>0</v>
      </c>
      <c r="DA4416" s="81">
        <v>0</v>
      </c>
      <c r="DB4416" s="81">
        <v>21835.97811412983</v>
      </c>
      <c r="DC4416" s="81">
        <v>428.60232122030828</v>
      </c>
      <c r="DD4416" s="81">
        <v>13939.560973454791</v>
      </c>
      <c r="DE4416" s="81">
        <v>7467.8148194491296</v>
      </c>
      <c r="DF4416" s="81">
        <v>4.778415402599073</v>
      </c>
      <c r="DG4416" s="81">
        <v>4.778415402599073</v>
      </c>
      <c r="DH4416" s="81">
        <v>4.778415402599073</v>
      </c>
      <c r="DI4416" s="81">
        <v>4.778415402599073</v>
      </c>
      <c r="DJ4416" s="81">
        <v>4.0051542517752089E-10</v>
      </c>
      <c r="DL4416" s="81">
        <v>0</v>
      </c>
      <c r="DM4416" s="81">
        <v>1.9138290766467825E-9</v>
      </c>
      <c r="DN4416" s="81">
        <v>1.9138290766467825E-9</v>
      </c>
      <c r="DO4416" s="81">
        <v>0</v>
      </c>
      <c r="DP4416" s="81">
        <v>1.9138290766467825E-9</v>
      </c>
      <c r="DQ4416" s="81">
        <v>1.9138290766467825E-9</v>
      </c>
      <c r="DR4416" s="81">
        <v>0</v>
      </c>
      <c r="DS4416" s="81">
        <v>1.9138290766467825E-9</v>
      </c>
      <c r="DT4416" s="81">
        <v>1.9138290766467825E-9</v>
      </c>
      <c r="DU4416" s="81">
        <v>0</v>
      </c>
      <c r="DV4416" s="81">
        <v>1.9138290766467825E-9</v>
      </c>
      <c r="DW4416" s="81">
        <v>1.9138290766467825E-9</v>
      </c>
      <c r="GE4416" s="81" t="s">
        <v>449</v>
      </c>
      <c r="GF4416" s="81" t="s">
        <v>155</v>
      </c>
      <c r="GG4416" s="81" t="s">
        <v>484</v>
      </c>
      <c r="GH4416" s="81" t="s">
        <v>452</v>
      </c>
      <c r="GI4416" s="81">
        <v>2029</v>
      </c>
      <c r="GJ4416" s="81" t="s">
        <v>201</v>
      </c>
      <c r="GK4416" s="81">
        <v>0.74733835430389006</v>
      </c>
      <c r="GL4416" s="81">
        <v>610.71869400000003</v>
      </c>
      <c r="GM4416" s="81">
        <v>2029</v>
      </c>
      <c r="GN4416" s="81" t="s">
        <v>173</v>
      </c>
      <c r="GO4416" s="81">
        <v>1.1148832299820636E-2</v>
      </c>
      <c r="GP4416" s="81">
        <v>10</v>
      </c>
      <c r="GQ4416" s="81">
        <v>0</v>
      </c>
      <c r="GR4416" s="81" t="s">
        <v>448</v>
      </c>
      <c r="GS4416" s="81">
        <v>1.1148832299820636E-2</v>
      </c>
      <c r="GT4416" s="81">
        <v>8.3319499833580078E-3</v>
      </c>
      <c r="GU4416" s="81">
        <v>1.1148832299820636E-2</v>
      </c>
      <c r="GV4416" s="81">
        <v>8.3319499833580078E-3</v>
      </c>
      <c r="GW4416" s="81">
        <v>1.1148832299820636E-2</v>
      </c>
      <c r="GX4416" s="81">
        <v>8.3319499833580078E-3</v>
      </c>
      <c r="GY4416" s="81">
        <v>1.1148832299820636E-2</v>
      </c>
      <c r="GZ4416" s="81">
        <v>8.3319499833580078E-3</v>
      </c>
    </row>
    <row r="4417" spans="98:208" x14ac:dyDescent="0.25">
      <c r="CT4417" s="81" t="s">
        <v>155</v>
      </c>
      <c r="CU4417" s="81" t="s">
        <v>481</v>
      </c>
      <c r="CV4417" s="81" t="s">
        <v>454</v>
      </c>
      <c r="CW4417" s="81">
        <v>2027</v>
      </c>
      <c r="CX4417" s="81">
        <v>0</v>
      </c>
      <c r="CY4417" s="81">
        <v>0</v>
      </c>
      <c r="CZ4417" s="81">
        <v>0</v>
      </c>
      <c r="DA4417" s="81">
        <v>0</v>
      </c>
      <c r="DB4417" s="81">
        <v>21835.97811412983</v>
      </c>
      <c r="DC4417" s="81">
        <v>428.60232122030828</v>
      </c>
      <c r="DD4417" s="81">
        <v>13939.560973454791</v>
      </c>
      <c r="DE4417" s="81">
        <v>7467.8148194491296</v>
      </c>
      <c r="DF4417" s="81">
        <v>4.778415402599073</v>
      </c>
      <c r="DG4417" s="81">
        <v>4.778415402599073</v>
      </c>
      <c r="DH4417" s="81">
        <v>4.778415402599073</v>
      </c>
      <c r="DI4417" s="81">
        <v>4.778415402599073</v>
      </c>
      <c r="DJ4417" s="81">
        <v>4.0051542517752089E-10</v>
      </c>
      <c r="DL4417" s="81">
        <v>0</v>
      </c>
      <c r="DM4417" s="81">
        <v>1.9138290766467825E-9</v>
      </c>
      <c r="DN4417" s="81">
        <v>1.9138290766467825E-9</v>
      </c>
      <c r="DO4417" s="81">
        <v>0</v>
      </c>
      <c r="DP4417" s="81">
        <v>1.9138290766467825E-9</v>
      </c>
      <c r="DQ4417" s="81">
        <v>1.9138290766467825E-9</v>
      </c>
      <c r="DR4417" s="81">
        <v>0</v>
      </c>
      <c r="DS4417" s="81">
        <v>1.9138290766467825E-9</v>
      </c>
      <c r="DT4417" s="81">
        <v>1.9138290766467825E-9</v>
      </c>
      <c r="DU4417" s="81">
        <v>0</v>
      </c>
      <c r="DV4417" s="81">
        <v>1.9138290766467825E-9</v>
      </c>
      <c r="DW4417" s="81">
        <v>1.9138290766467825E-9</v>
      </c>
      <c r="GE4417" s="81" t="s">
        <v>449</v>
      </c>
      <c r="GF4417" s="81" t="s">
        <v>155</v>
      </c>
      <c r="GG4417" s="81" t="s">
        <v>484</v>
      </c>
      <c r="GH4417" s="81" t="s">
        <v>452</v>
      </c>
      <c r="GI4417" s="81">
        <v>2030</v>
      </c>
      <c r="GJ4417" s="81" t="s">
        <v>201</v>
      </c>
      <c r="GK4417" s="81">
        <v>0.74733835430389006</v>
      </c>
      <c r="GL4417" s="81">
        <v>610.71869400000003</v>
      </c>
      <c r="GM4417" s="81">
        <v>2030</v>
      </c>
      <c r="GN4417" s="81" t="s">
        <v>173</v>
      </c>
      <c r="GO4417" s="81">
        <v>1.1148832299820636E-2</v>
      </c>
      <c r="GP4417" s="81">
        <v>10</v>
      </c>
      <c r="GQ4417" s="81">
        <v>0</v>
      </c>
      <c r="GR4417" s="81" t="s">
        <v>448</v>
      </c>
      <c r="GS4417" s="81">
        <v>0</v>
      </c>
      <c r="GT4417" s="81">
        <v>0</v>
      </c>
      <c r="GU4417" s="81">
        <v>1.1148832299820636E-2</v>
      </c>
      <c r="GV4417" s="81">
        <v>8.3319499833580078E-3</v>
      </c>
      <c r="GW4417" s="81">
        <v>1.1148832299820636E-2</v>
      </c>
      <c r="GX4417" s="81">
        <v>8.3319499833580078E-3</v>
      </c>
      <c r="GY4417" s="81">
        <v>1.1148832299820636E-2</v>
      </c>
      <c r="GZ4417" s="81">
        <v>8.3319499833580078E-3</v>
      </c>
    </row>
    <row r="4418" spans="98:208" x14ac:dyDescent="0.25">
      <c r="CT4418" s="81" t="s">
        <v>155</v>
      </c>
      <c r="CU4418" s="81" t="s">
        <v>481</v>
      </c>
      <c r="CV4418" s="81" t="s">
        <v>454</v>
      </c>
      <c r="CW4418" s="81">
        <v>2028</v>
      </c>
      <c r="CX4418" s="81">
        <v>0</v>
      </c>
      <c r="CY4418" s="81">
        <v>0</v>
      </c>
      <c r="CZ4418" s="81">
        <v>0</v>
      </c>
      <c r="DA4418" s="81">
        <v>0</v>
      </c>
      <c r="DB4418" s="81">
        <v>22783.1870289047</v>
      </c>
      <c r="DC4418" s="81">
        <v>453.26096055717272</v>
      </c>
      <c r="DD4418" s="81">
        <v>14531.33568557019</v>
      </c>
      <c r="DE4418" s="81">
        <v>7798.590382776727</v>
      </c>
      <c r="DF4418" s="81">
        <v>5.053330437307535</v>
      </c>
      <c r="DG4418" s="81">
        <v>5.053330437307535</v>
      </c>
      <c r="DH4418" s="81">
        <v>5.053330437307535</v>
      </c>
      <c r="DI4418" s="81">
        <v>5.053330437307535</v>
      </c>
      <c r="DJ4418" s="81">
        <v>4.0051542517752089E-10</v>
      </c>
      <c r="DL4418" s="81">
        <v>0</v>
      </c>
      <c r="DM4418" s="81">
        <v>2.0239367886607349E-9</v>
      </c>
      <c r="DN4418" s="81">
        <v>2.0239367886607349E-9</v>
      </c>
      <c r="DO4418" s="81">
        <v>0</v>
      </c>
      <c r="DP4418" s="81">
        <v>2.0239367886607349E-9</v>
      </c>
      <c r="DQ4418" s="81">
        <v>2.0239367886607349E-9</v>
      </c>
      <c r="DR4418" s="81">
        <v>0</v>
      </c>
      <c r="DS4418" s="81">
        <v>2.0239367886607349E-9</v>
      </c>
      <c r="DT4418" s="81">
        <v>2.0239367886607349E-9</v>
      </c>
      <c r="DU4418" s="81">
        <v>0</v>
      </c>
      <c r="DV4418" s="81">
        <v>2.0239367886607349E-9</v>
      </c>
      <c r="DW4418" s="81">
        <v>2.0239367886607349E-9</v>
      </c>
      <c r="GE4418" s="81" t="s">
        <v>449</v>
      </c>
      <c r="GF4418" s="81" t="s">
        <v>155</v>
      </c>
      <c r="GG4418" s="81" t="s">
        <v>484</v>
      </c>
      <c r="GH4418" s="81" t="s">
        <v>452</v>
      </c>
      <c r="GI4418" s="81">
        <v>2031</v>
      </c>
      <c r="GJ4418" s="81" t="s">
        <v>201</v>
      </c>
      <c r="GK4418" s="81">
        <v>0.74733835430389006</v>
      </c>
      <c r="GL4418" s="81">
        <v>610.71869400000003</v>
      </c>
      <c r="GM4418" s="81">
        <v>2031</v>
      </c>
      <c r="GN4418" s="81" t="s">
        <v>173</v>
      </c>
      <c r="GO4418" s="81">
        <v>1.1148832299820636E-2</v>
      </c>
      <c r="GP4418" s="81">
        <v>10</v>
      </c>
      <c r="GQ4418" s="81">
        <v>0</v>
      </c>
      <c r="GR4418" s="81" t="s">
        <v>448</v>
      </c>
      <c r="GS4418" s="81">
        <v>0</v>
      </c>
      <c r="GT4418" s="81">
        <v>0</v>
      </c>
      <c r="GU4418" s="81">
        <v>0</v>
      </c>
      <c r="GV4418" s="81">
        <v>0</v>
      </c>
      <c r="GW4418" s="81">
        <v>1.1148832299820636E-2</v>
      </c>
      <c r="GX4418" s="81">
        <v>8.3319499833580078E-3</v>
      </c>
      <c r="GY4418" s="81">
        <v>1.1148832299820636E-2</v>
      </c>
      <c r="GZ4418" s="81">
        <v>8.3319499833580078E-3</v>
      </c>
    </row>
    <row r="4419" spans="98:208" x14ac:dyDescent="0.25">
      <c r="CT4419" s="81" t="s">
        <v>155</v>
      </c>
      <c r="CU4419" s="81" t="s">
        <v>481</v>
      </c>
      <c r="CV4419" s="81" t="s">
        <v>454</v>
      </c>
      <c r="CW4419" s="81">
        <v>2029</v>
      </c>
      <c r="CX4419" s="81">
        <v>0</v>
      </c>
      <c r="CY4419" s="81">
        <v>0</v>
      </c>
      <c r="CZ4419" s="81">
        <v>0</v>
      </c>
      <c r="DA4419" s="81">
        <v>0</v>
      </c>
      <c r="DB4419" s="81">
        <v>22783.1870289047</v>
      </c>
      <c r="DC4419" s="81">
        <v>453.26096055717272</v>
      </c>
      <c r="DD4419" s="81">
        <v>14531.33568557019</v>
      </c>
      <c r="DE4419" s="81">
        <v>7798.590382776727</v>
      </c>
      <c r="DF4419" s="81">
        <v>5.053330437307535</v>
      </c>
      <c r="DG4419" s="81">
        <v>5.053330437307535</v>
      </c>
      <c r="DH4419" s="81">
        <v>5.053330437307535</v>
      </c>
      <c r="DI4419" s="81">
        <v>5.053330437307535</v>
      </c>
      <c r="DJ4419" s="81">
        <v>4.0051542517752089E-10</v>
      </c>
      <c r="DL4419" s="81">
        <v>0</v>
      </c>
      <c r="DM4419" s="81">
        <v>2.0239367886607349E-9</v>
      </c>
      <c r="DN4419" s="81">
        <v>2.0239367886607349E-9</v>
      </c>
      <c r="DO4419" s="81">
        <v>0</v>
      </c>
      <c r="DP4419" s="81">
        <v>2.0239367886607349E-9</v>
      </c>
      <c r="DQ4419" s="81">
        <v>2.0239367886607349E-9</v>
      </c>
      <c r="DR4419" s="81">
        <v>0</v>
      </c>
      <c r="DS4419" s="81">
        <v>2.0239367886607349E-9</v>
      </c>
      <c r="DT4419" s="81">
        <v>2.0239367886607349E-9</v>
      </c>
      <c r="DU4419" s="81">
        <v>0</v>
      </c>
      <c r="DV4419" s="81">
        <v>2.0239367886607349E-9</v>
      </c>
      <c r="DW4419" s="81">
        <v>2.0239367886607349E-9</v>
      </c>
      <c r="GE4419" s="81" t="s">
        <v>449</v>
      </c>
      <c r="GF4419" s="81" t="s">
        <v>155</v>
      </c>
      <c r="GG4419" s="81" t="s">
        <v>484</v>
      </c>
      <c r="GH4419" s="81" t="s">
        <v>452</v>
      </c>
      <c r="GI4419" s="81">
        <v>2032</v>
      </c>
      <c r="GJ4419" s="81" t="s">
        <v>201</v>
      </c>
      <c r="GK4419" s="81">
        <v>0.74733835430389006</v>
      </c>
      <c r="GL4419" s="81">
        <v>610.71869400000003</v>
      </c>
      <c r="GM4419" s="81">
        <v>2032</v>
      </c>
      <c r="GN4419" s="81" t="s">
        <v>173</v>
      </c>
      <c r="GO4419" s="81">
        <v>1.1148832299820636E-2</v>
      </c>
      <c r="GP4419" s="81">
        <v>10</v>
      </c>
      <c r="GQ4419" s="81">
        <v>0</v>
      </c>
      <c r="GR4419" s="81" t="s">
        <v>448</v>
      </c>
      <c r="GS4419" s="81">
        <v>0</v>
      </c>
      <c r="GT4419" s="81">
        <v>0</v>
      </c>
      <c r="GU4419" s="81">
        <v>0</v>
      </c>
      <c r="GV4419" s="81">
        <v>0</v>
      </c>
      <c r="GW4419" s="81">
        <v>0</v>
      </c>
      <c r="GX4419" s="81">
        <v>0</v>
      </c>
      <c r="GY4419" s="81">
        <v>1.1148832299820636E-2</v>
      </c>
      <c r="GZ4419" s="81">
        <v>8.3319499833580078E-3</v>
      </c>
    </row>
    <row r="4420" spans="98:208" x14ac:dyDescent="0.25">
      <c r="CT4420" s="81" t="s">
        <v>155</v>
      </c>
      <c r="CU4420" s="81" t="s">
        <v>481</v>
      </c>
      <c r="CV4420" s="81" t="s">
        <v>454</v>
      </c>
      <c r="CW4420" s="81">
        <v>2030</v>
      </c>
      <c r="CX4420" s="81">
        <v>0</v>
      </c>
      <c r="CY4420" s="81">
        <v>0</v>
      </c>
      <c r="CZ4420" s="81">
        <v>0</v>
      </c>
      <c r="DA4420" s="81">
        <v>0</v>
      </c>
      <c r="DB4420" s="81">
        <v>22783.1870289047</v>
      </c>
      <c r="DC4420" s="81">
        <v>453.26096055717272</v>
      </c>
      <c r="DD4420" s="81">
        <v>14531.33568557019</v>
      </c>
      <c r="DE4420" s="81">
        <v>7798.590382776727</v>
      </c>
      <c r="DF4420" s="81">
        <v>0</v>
      </c>
      <c r="DG4420" s="81">
        <v>5.053330437307535</v>
      </c>
      <c r="DH4420" s="81">
        <v>5.053330437307535</v>
      </c>
      <c r="DI4420" s="81">
        <v>5.053330437307535</v>
      </c>
      <c r="DJ4420" s="81">
        <v>4.0051542517752089E-10</v>
      </c>
      <c r="DL4420" s="81">
        <v>0</v>
      </c>
      <c r="DM4420" s="81">
        <v>0</v>
      </c>
      <c r="DN4420" s="81">
        <v>0</v>
      </c>
      <c r="DO4420" s="81">
        <v>0</v>
      </c>
      <c r="DP4420" s="81">
        <v>2.0239367886607349E-9</v>
      </c>
      <c r="DQ4420" s="81">
        <v>2.0239367886607349E-9</v>
      </c>
      <c r="DR4420" s="81">
        <v>0</v>
      </c>
      <c r="DS4420" s="81">
        <v>2.0239367886607349E-9</v>
      </c>
      <c r="DT4420" s="81">
        <v>2.0239367886607349E-9</v>
      </c>
      <c r="DU4420" s="81">
        <v>0</v>
      </c>
      <c r="DV4420" s="81">
        <v>2.0239367886607349E-9</v>
      </c>
      <c r="DW4420" s="81">
        <v>2.0239367886607349E-9</v>
      </c>
      <c r="GE4420" s="81" t="s">
        <v>449</v>
      </c>
      <c r="GF4420" s="81" t="s">
        <v>155</v>
      </c>
      <c r="GG4420" s="81" t="s">
        <v>484</v>
      </c>
      <c r="GH4420" s="81" t="s">
        <v>453</v>
      </c>
      <c r="GI4420" s="81">
        <v>2021</v>
      </c>
      <c r="GJ4420" s="81" t="s">
        <v>201</v>
      </c>
      <c r="GK4420" s="81">
        <v>3.642506068395434E-2</v>
      </c>
      <c r="GL4420" s="81">
        <v>610.71869400000003</v>
      </c>
      <c r="GM4420" s="81">
        <v>2021</v>
      </c>
      <c r="GN4420" s="81" t="s">
        <v>173</v>
      </c>
      <c r="GO4420" s="81">
        <v>1.1148832299820636E-2</v>
      </c>
      <c r="GP4420" s="81">
        <v>10</v>
      </c>
      <c r="GQ4420" s="81">
        <v>0</v>
      </c>
      <c r="GR4420" s="81" t="s">
        <v>448</v>
      </c>
      <c r="GS4420" s="81">
        <v>1.1148832299820636E-2</v>
      </c>
      <c r="GT4420" s="81">
        <v>4.0609689307619692E-4</v>
      </c>
      <c r="GU4420" s="81">
        <v>1.1148832299820636E-2</v>
      </c>
      <c r="GV4420" s="81">
        <v>4.0609689307619692E-4</v>
      </c>
      <c r="GW4420" s="81">
        <v>0</v>
      </c>
      <c r="GX4420" s="81">
        <v>0</v>
      </c>
      <c r="GY4420" s="81">
        <v>0</v>
      </c>
      <c r="GZ4420" s="81">
        <v>0</v>
      </c>
    </row>
    <row r="4421" spans="98:208" x14ac:dyDescent="0.25">
      <c r="CT4421" s="81" t="s">
        <v>155</v>
      </c>
      <c r="CU4421" s="81" t="s">
        <v>481</v>
      </c>
      <c r="CV4421" s="81" t="s">
        <v>454</v>
      </c>
      <c r="CW4421" s="81">
        <v>2031</v>
      </c>
      <c r="CX4421" s="81">
        <v>0</v>
      </c>
      <c r="CY4421" s="81">
        <v>0</v>
      </c>
      <c r="CZ4421" s="81">
        <v>0</v>
      </c>
      <c r="DA4421" s="81">
        <v>0</v>
      </c>
      <c r="DB4421" s="81">
        <v>22783.1870289047</v>
      </c>
      <c r="DC4421" s="81">
        <v>453.26096055717272</v>
      </c>
      <c r="DD4421" s="81">
        <v>14531.33568557019</v>
      </c>
      <c r="DE4421" s="81">
        <v>7798.590382776727</v>
      </c>
      <c r="DF4421" s="81">
        <v>0</v>
      </c>
      <c r="DG4421" s="81">
        <v>0</v>
      </c>
      <c r="DH4421" s="81">
        <v>5.053330437307535</v>
      </c>
      <c r="DI4421" s="81">
        <v>5.053330437307535</v>
      </c>
      <c r="DJ4421" s="81">
        <v>4.0051542517752089E-10</v>
      </c>
      <c r="DL4421" s="81">
        <v>0</v>
      </c>
      <c r="DM4421" s="81">
        <v>0</v>
      </c>
      <c r="DN4421" s="81">
        <v>0</v>
      </c>
      <c r="DO4421" s="81">
        <v>0</v>
      </c>
      <c r="DP4421" s="81">
        <v>0</v>
      </c>
      <c r="DQ4421" s="81">
        <v>0</v>
      </c>
      <c r="DR4421" s="81">
        <v>0</v>
      </c>
      <c r="DS4421" s="81">
        <v>2.0239367886607349E-9</v>
      </c>
      <c r="DT4421" s="81">
        <v>2.0239367886607349E-9</v>
      </c>
      <c r="DU4421" s="81">
        <v>0</v>
      </c>
      <c r="DV4421" s="81">
        <v>2.0239367886607349E-9</v>
      </c>
      <c r="DW4421" s="81">
        <v>2.0239367886607349E-9</v>
      </c>
      <c r="GE4421" s="81" t="s">
        <v>449</v>
      </c>
      <c r="GF4421" s="81" t="s">
        <v>155</v>
      </c>
      <c r="GG4421" s="81" t="s">
        <v>484</v>
      </c>
      <c r="GH4421" s="81" t="s">
        <v>453</v>
      </c>
      <c r="GI4421" s="81">
        <v>2022</v>
      </c>
      <c r="GJ4421" s="81" t="s">
        <v>201</v>
      </c>
      <c r="GK4421" s="81">
        <v>3.642506068395434E-2</v>
      </c>
      <c r="GL4421" s="81">
        <v>610.71869400000003</v>
      </c>
      <c r="GM4421" s="81">
        <v>2022</v>
      </c>
      <c r="GN4421" s="81" t="s">
        <v>173</v>
      </c>
      <c r="GO4421" s="81">
        <v>1.1148832299820636E-2</v>
      </c>
      <c r="GP4421" s="81">
        <v>10</v>
      </c>
      <c r="GQ4421" s="81">
        <v>0</v>
      </c>
      <c r="GR4421" s="81" t="s">
        <v>448</v>
      </c>
      <c r="GS4421" s="81">
        <v>1.1148832299820636E-2</v>
      </c>
      <c r="GT4421" s="81">
        <v>4.0609689307619692E-4</v>
      </c>
      <c r="GU4421" s="81">
        <v>1.1148832299820636E-2</v>
      </c>
      <c r="GV4421" s="81">
        <v>4.0609689307619692E-4</v>
      </c>
      <c r="GW4421" s="81">
        <v>1.1148832299820636E-2</v>
      </c>
      <c r="GX4421" s="81">
        <v>4.0609689307619692E-4</v>
      </c>
      <c r="GY4421" s="81">
        <v>0</v>
      </c>
      <c r="GZ4421" s="81">
        <v>0</v>
      </c>
    </row>
    <row r="4422" spans="98:208" x14ac:dyDescent="0.25">
      <c r="CT4422" s="81" t="s">
        <v>155</v>
      </c>
      <c r="CU4422" s="81" t="s">
        <v>481</v>
      </c>
      <c r="CV4422" s="81" t="s">
        <v>454</v>
      </c>
      <c r="CW4422" s="81">
        <v>2032</v>
      </c>
      <c r="CX4422" s="81">
        <v>0</v>
      </c>
      <c r="CY4422" s="81">
        <v>0</v>
      </c>
      <c r="CZ4422" s="81">
        <v>0</v>
      </c>
      <c r="DA4422" s="81">
        <v>0</v>
      </c>
      <c r="DB4422" s="81">
        <v>22783.1870289047</v>
      </c>
      <c r="DC4422" s="81">
        <v>453.26096055717272</v>
      </c>
      <c r="DD4422" s="81">
        <v>14531.33568557019</v>
      </c>
      <c r="DE4422" s="81">
        <v>7798.590382776727</v>
      </c>
      <c r="DF4422" s="81">
        <v>0</v>
      </c>
      <c r="DG4422" s="81">
        <v>0</v>
      </c>
      <c r="DH4422" s="81">
        <v>0</v>
      </c>
      <c r="DI4422" s="81">
        <v>5.053330437307535</v>
      </c>
      <c r="DJ4422" s="81">
        <v>4.0051542517752089E-10</v>
      </c>
      <c r="DL4422" s="81">
        <v>0</v>
      </c>
      <c r="DM4422" s="81">
        <v>0</v>
      </c>
      <c r="DN4422" s="81">
        <v>0</v>
      </c>
      <c r="DO4422" s="81">
        <v>0</v>
      </c>
      <c r="DP4422" s="81">
        <v>0</v>
      </c>
      <c r="DQ4422" s="81">
        <v>0</v>
      </c>
      <c r="DR4422" s="81">
        <v>0</v>
      </c>
      <c r="DS4422" s="81">
        <v>0</v>
      </c>
      <c r="DT4422" s="81">
        <v>0</v>
      </c>
      <c r="DU4422" s="81">
        <v>0</v>
      </c>
      <c r="DV4422" s="81">
        <v>2.0239367886607349E-9</v>
      </c>
      <c r="DW4422" s="81">
        <v>2.0239367886607349E-9</v>
      </c>
      <c r="GE4422" s="81" t="s">
        <v>449</v>
      </c>
      <c r="GF4422" s="81" t="s">
        <v>155</v>
      </c>
      <c r="GG4422" s="81" t="s">
        <v>484</v>
      </c>
      <c r="GH4422" s="81" t="s">
        <v>453</v>
      </c>
      <c r="GI4422" s="81">
        <v>2023</v>
      </c>
      <c r="GJ4422" s="81" t="s">
        <v>201</v>
      </c>
      <c r="GK4422" s="81">
        <v>3.7590224611390707E-2</v>
      </c>
      <c r="GL4422" s="81">
        <v>610.71869400000003</v>
      </c>
      <c r="GM4422" s="81">
        <v>2023</v>
      </c>
      <c r="GN4422" s="81" t="s">
        <v>173</v>
      </c>
      <c r="GO4422" s="81">
        <v>1.1148832299820636E-2</v>
      </c>
      <c r="GP4422" s="81">
        <v>10</v>
      </c>
      <c r="GQ4422" s="81">
        <v>0</v>
      </c>
      <c r="GR4422" s="81" t="s">
        <v>448</v>
      </c>
      <c r="GS4422" s="81">
        <v>1.1148832299820636E-2</v>
      </c>
      <c r="GT4422" s="81">
        <v>4.1908711030498537E-4</v>
      </c>
      <c r="GU4422" s="81">
        <v>1.1148832299820636E-2</v>
      </c>
      <c r="GV4422" s="81">
        <v>4.1908711030498537E-4</v>
      </c>
      <c r="GW4422" s="81">
        <v>1.1148832299820636E-2</v>
      </c>
      <c r="GX4422" s="81">
        <v>4.1908711030498537E-4</v>
      </c>
      <c r="GY4422" s="81">
        <v>1.1148832299820636E-2</v>
      </c>
      <c r="GZ4422" s="81">
        <v>4.1908711030498537E-4</v>
      </c>
    </row>
    <row r="4423" spans="98:208" x14ac:dyDescent="0.25">
      <c r="CT4423" s="81" t="s">
        <v>155</v>
      </c>
      <c r="CU4423" s="81" t="s">
        <v>481</v>
      </c>
      <c r="CV4423" s="81" t="s">
        <v>455</v>
      </c>
      <c r="CW4423" s="81">
        <v>2020</v>
      </c>
      <c r="CX4423" s="81">
        <v>0</v>
      </c>
      <c r="CY4423" s="81">
        <v>0</v>
      </c>
      <c r="CZ4423" s="81">
        <v>0</v>
      </c>
      <c r="DA4423" s="81">
        <v>0</v>
      </c>
      <c r="DB4423" s="81">
        <v>21083.842824224441</v>
      </c>
      <c r="DC4423" s="81">
        <v>409.22373582039319</v>
      </c>
      <c r="DD4423" s="81">
        <v>13469.087812378661</v>
      </c>
      <c r="DE4423" s="81">
        <v>7205.53127602522</v>
      </c>
      <c r="DF4423" s="81">
        <v>4.5623668037676666</v>
      </c>
      <c r="DG4423" s="81">
        <v>0</v>
      </c>
      <c r="DH4423" s="81">
        <v>0</v>
      </c>
      <c r="DI4423" s="81">
        <v>0</v>
      </c>
      <c r="DJ4423" s="81">
        <v>1.727374383001282E-8</v>
      </c>
      <c r="DL4423" s="81">
        <v>0</v>
      </c>
      <c r="DM4423" s="81">
        <v>7.8809155426837036E-8</v>
      </c>
      <c r="DN4423" s="81">
        <v>7.8809155426837036E-8</v>
      </c>
      <c r="DO4423" s="81">
        <v>0</v>
      </c>
      <c r="DP4423" s="81">
        <v>0</v>
      </c>
      <c r="DQ4423" s="81">
        <v>0</v>
      </c>
      <c r="DR4423" s="81">
        <v>0</v>
      </c>
      <c r="DS4423" s="81">
        <v>0</v>
      </c>
      <c r="DT4423" s="81">
        <v>0</v>
      </c>
      <c r="DU4423" s="81">
        <v>0</v>
      </c>
      <c r="DV4423" s="81">
        <v>0</v>
      </c>
      <c r="DW4423" s="81">
        <v>0</v>
      </c>
      <c r="GE4423" s="81" t="s">
        <v>449</v>
      </c>
      <c r="GF4423" s="81" t="s">
        <v>155</v>
      </c>
      <c r="GG4423" s="81" t="s">
        <v>484</v>
      </c>
      <c r="GH4423" s="81" t="s">
        <v>453</v>
      </c>
      <c r="GI4423" s="81">
        <v>2024</v>
      </c>
      <c r="GJ4423" s="81" t="s">
        <v>201</v>
      </c>
      <c r="GK4423" s="81">
        <v>3.7590224611390707E-2</v>
      </c>
      <c r="GL4423" s="81">
        <v>610.71869400000003</v>
      </c>
      <c r="GM4423" s="81">
        <v>2024</v>
      </c>
      <c r="GN4423" s="81" t="s">
        <v>173</v>
      </c>
      <c r="GO4423" s="81">
        <v>1.1148832299820636E-2</v>
      </c>
      <c r="GP4423" s="81">
        <v>10</v>
      </c>
      <c r="GQ4423" s="81">
        <v>0</v>
      </c>
      <c r="GR4423" s="81" t="s">
        <v>448</v>
      </c>
      <c r="GS4423" s="81">
        <v>1.1148832299820636E-2</v>
      </c>
      <c r="GT4423" s="81">
        <v>4.1908711030498537E-4</v>
      </c>
      <c r="GU4423" s="81">
        <v>1.1148832299820636E-2</v>
      </c>
      <c r="GV4423" s="81">
        <v>4.1908711030498537E-4</v>
      </c>
      <c r="GW4423" s="81">
        <v>1.1148832299820636E-2</v>
      </c>
      <c r="GX4423" s="81">
        <v>4.1908711030498537E-4</v>
      </c>
      <c r="GY4423" s="81">
        <v>1.1148832299820636E-2</v>
      </c>
      <c r="GZ4423" s="81">
        <v>4.1908711030498537E-4</v>
      </c>
    </row>
    <row r="4424" spans="98:208" x14ac:dyDescent="0.25">
      <c r="CT4424" s="81" t="s">
        <v>155</v>
      </c>
      <c r="CU4424" s="81" t="s">
        <v>481</v>
      </c>
      <c r="CV4424" s="81" t="s">
        <v>455</v>
      </c>
      <c r="CW4424" s="81">
        <v>2021</v>
      </c>
      <c r="CX4424" s="81">
        <v>0</v>
      </c>
      <c r="CY4424" s="81">
        <v>0</v>
      </c>
      <c r="CZ4424" s="81">
        <v>0</v>
      </c>
      <c r="DA4424" s="81">
        <v>0</v>
      </c>
      <c r="DB4424" s="81">
        <v>21083.842824224441</v>
      </c>
      <c r="DC4424" s="81">
        <v>409.22373582039319</v>
      </c>
      <c r="DD4424" s="81">
        <v>13469.087812378661</v>
      </c>
      <c r="DE4424" s="81">
        <v>7205.53127602522</v>
      </c>
      <c r="DF4424" s="81">
        <v>4.5623668037676666</v>
      </c>
      <c r="DG4424" s="81">
        <v>4.5623668037676666</v>
      </c>
      <c r="DH4424" s="81">
        <v>0</v>
      </c>
      <c r="DI4424" s="81">
        <v>0</v>
      </c>
      <c r="DJ4424" s="81">
        <v>1.727374383001282E-8</v>
      </c>
      <c r="DL4424" s="81">
        <v>0</v>
      </c>
      <c r="DM4424" s="81">
        <v>7.8809155426837036E-8</v>
      </c>
      <c r="DN4424" s="81">
        <v>7.8809155426837036E-8</v>
      </c>
      <c r="DO4424" s="81">
        <v>0</v>
      </c>
      <c r="DP4424" s="81">
        <v>7.8809155426837036E-8</v>
      </c>
      <c r="DQ4424" s="81">
        <v>7.8809155426837036E-8</v>
      </c>
      <c r="DR4424" s="81">
        <v>0</v>
      </c>
      <c r="DS4424" s="81">
        <v>0</v>
      </c>
      <c r="DT4424" s="81">
        <v>0</v>
      </c>
      <c r="DU4424" s="81">
        <v>0</v>
      </c>
      <c r="DV4424" s="81">
        <v>0</v>
      </c>
      <c r="DW4424" s="81">
        <v>0</v>
      </c>
      <c r="GE4424" s="81" t="s">
        <v>449</v>
      </c>
      <c r="GF4424" s="81" t="s">
        <v>155</v>
      </c>
      <c r="GG4424" s="81" t="s">
        <v>484</v>
      </c>
      <c r="GH4424" s="81" t="s">
        <v>453</v>
      </c>
      <c r="GI4424" s="81">
        <v>2025</v>
      </c>
      <c r="GJ4424" s="81" t="s">
        <v>201</v>
      </c>
      <c r="GK4424" s="81">
        <v>3.7590224611390707E-2</v>
      </c>
      <c r="GL4424" s="81">
        <v>610.71869400000003</v>
      </c>
      <c r="GM4424" s="81">
        <v>2025</v>
      </c>
      <c r="GN4424" s="81" t="s">
        <v>173</v>
      </c>
      <c r="GO4424" s="81">
        <v>1.1148832299820636E-2</v>
      </c>
      <c r="GP4424" s="81">
        <v>10</v>
      </c>
      <c r="GQ4424" s="81">
        <v>0</v>
      </c>
      <c r="GR4424" s="81" t="s">
        <v>448</v>
      </c>
      <c r="GS4424" s="81">
        <v>1.1148832299820636E-2</v>
      </c>
      <c r="GT4424" s="81">
        <v>4.1908711030498537E-4</v>
      </c>
      <c r="GU4424" s="81">
        <v>1.1148832299820636E-2</v>
      </c>
      <c r="GV4424" s="81">
        <v>4.1908711030498537E-4</v>
      </c>
      <c r="GW4424" s="81">
        <v>1.1148832299820636E-2</v>
      </c>
      <c r="GX4424" s="81">
        <v>4.1908711030498537E-4</v>
      </c>
      <c r="GY4424" s="81">
        <v>1.1148832299820636E-2</v>
      </c>
      <c r="GZ4424" s="81">
        <v>4.1908711030498537E-4</v>
      </c>
    </row>
    <row r="4425" spans="98:208" x14ac:dyDescent="0.25">
      <c r="CT4425" s="81" t="s">
        <v>155</v>
      </c>
      <c r="CU4425" s="81" t="s">
        <v>481</v>
      </c>
      <c r="CV4425" s="81" t="s">
        <v>455</v>
      </c>
      <c r="CW4425" s="81">
        <v>2022</v>
      </c>
      <c r="CX4425" s="81">
        <v>0</v>
      </c>
      <c r="CY4425" s="81">
        <v>0</v>
      </c>
      <c r="CZ4425" s="81">
        <v>0</v>
      </c>
      <c r="DA4425" s="81">
        <v>0</v>
      </c>
      <c r="DB4425" s="81">
        <v>21083.842824224441</v>
      </c>
      <c r="DC4425" s="81">
        <v>409.22373582039319</v>
      </c>
      <c r="DD4425" s="81">
        <v>13469.087812378661</v>
      </c>
      <c r="DE4425" s="81">
        <v>7205.53127602522</v>
      </c>
      <c r="DF4425" s="81">
        <v>4.5623668037676666</v>
      </c>
      <c r="DG4425" s="81">
        <v>4.5623668037676666</v>
      </c>
      <c r="DH4425" s="81">
        <v>4.5623668037676666</v>
      </c>
      <c r="DI4425" s="81">
        <v>0</v>
      </c>
      <c r="DJ4425" s="81">
        <v>1.727374383001282E-8</v>
      </c>
      <c r="DL4425" s="81">
        <v>0</v>
      </c>
      <c r="DM4425" s="81">
        <v>7.8809155426837036E-8</v>
      </c>
      <c r="DN4425" s="81">
        <v>7.8809155426837036E-8</v>
      </c>
      <c r="DO4425" s="81">
        <v>0</v>
      </c>
      <c r="DP4425" s="81">
        <v>7.8809155426837036E-8</v>
      </c>
      <c r="DQ4425" s="81">
        <v>7.8809155426837036E-8</v>
      </c>
      <c r="DR4425" s="81">
        <v>0</v>
      </c>
      <c r="DS4425" s="81">
        <v>7.8809155426837036E-8</v>
      </c>
      <c r="DT4425" s="81">
        <v>7.8809155426837036E-8</v>
      </c>
      <c r="DU4425" s="81">
        <v>0</v>
      </c>
      <c r="DV4425" s="81">
        <v>0</v>
      </c>
      <c r="DW4425" s="81">
        <v>0</v>
      </c>
      <c r="GE4425" s="81" t="s">
        <v>449</v>
      </c>
      <c r="GF4425" s="81" t="s">
        <v>155</v>
      </c>
      <c r="GG4425" s="81" t="s">
        <v>484</v>
      </c>
      <c r="GH4425" s="81" t="s">
        <v>453</v>
      </c>
      <c r="GI4425" s="81">
        <v>2026</v>
      </c>
      <c r="GJ4425" s="81" t="s">
        <v>201</v>
      </c>
      <c r="GK4425" s="81">
        <v>3.7590224611390707E-2</v>
      </c>
      <c r="GL4425" s="81">
        <v>610.71869400000003</v>
      </c>
      <c r="GM4425" s="81">
        <v>2026</v>
      </c>
      <c r="GN4425" s="81" t="s">
        <v>173</v>
      </c>
      <c r="GO4425" s="81">
        <v>1.1148832299820636E-2</v>
      </c>
      <c r="GP4425" s="81">
        <v>10</v>
      </c>
      <c r="GQ4425" s="81">
        <v>0</v>
      </c>
      <c r="GR4425" s="81" t="s">
        <v>448</v>
      </c>
      <c r="GS4425" s="81">
        <v>1.1148832299820636E-2</v>
      </c>
      <c r="GT4425" s="81">
        <v>4.1908711030498537E-4</v>
      </c>
      <c r="GU4425" s="81">
        <v>1.1148832299820636E-2</v>
      </c>
      <c r="GV4425" s="81">
        <v>4.1908711030498537E-4</v>
      </c>
      <c r="GW4425" s="81">
        <v>1.1148832299820636E-2</v>
      </c>
      <c r="GX4425" s="81">
        <v>4.1908711030498537E-4</v>
      </c>
      <c r="GY4425" s="81">
        <v>1.1148832299820636E-2</v>
      </c>
      <c r="GZ4425" s="81">
        <v>4.1908711030498537E-4</v>
      </c>
    </row>
    <row r="4426" spans="98:208" x14ac:dyDescent="0.25">
      <c r="CT4426" s="81" t="s">
        <v>155</v>
      </c>
      <c r="CU4426" s="81" t="s">
        <v>481</v>
      </c>
      <c r="CV4426" s="81" t="s">
        <v>455</v>
      </c>
      <c r="CW4426" s="81">
        <v>2023</v>
      </c>
      <c r="CX4426" s="81">
        <v>0</v>
      </c>
      <c r="CY4426" s="81">
        <v>0</v>
      </c>
      <c r="CZ4426" s="81">
        <v>0</v>
      </c>
      <c r="DA4426" s="81">
        <v>0</v>
      </c>
      <c r="DB4426" s="81">
        <v>21835.97811413039</v>
      </c>
      <c r="DC4426" s="81">
        <v>428.60232122024422</v>
      </c>
      <c r="DD4426" s="81">
        <v>13939.56097345755</v>
      </c>
      <c r="DE4426" s="81">
        <v>7467.8148194525174</v>
      </c>
      <c r="DF4426" s="81">
        <v>4.7784154025983581</v>
      </c>
      <c r="DG4426" s="81">
        <v>4.7784154025983581</v>
      </c>
      <c r="DH4426" s="81">
        <v>4.7784154025983581</v>
      </c>
      <c r="DI4426" s="81">
        <v>4.7784154025983581</v>
      </c>
      <c r="DJ4426" s="81">
        <v>1.727374383001282E-8</v>
      </c>
      <c r="DL4426" s="81">
        <v>0</v>
      </c>
      <c r="DM4426" s="81">
        <v>8.2541123577871612E-8</v>
      </c>
      <c r="DN4426" s="81">
        <v>8.2541123577871612E-8</v>
      </c>
      <c r="DO4426" s="81">
        <v>0</v>
      </c>
      <c r="DP4426" s="81">
        <v>8.2541123577871612E-8</v>
      </c>
      <c r="DQ4426" s="81">
        <v>8.2541123577871612E-8</v>
      </c>
      <c r="DR4426" s="81">
        <v>0</v>
      </c>
      <c r="DS4426" s="81">
        <v>8.2541123577871612E-8</v>
      </c>
      <c r="DT4426" s="81">
        <v>8.2541123577871612E-8</v>
      </c>
      <c r="DU4426" s="81">
        <v>0</v>
      </c>
      <c r="DV4426" s="81">
        <v>8.2541123577871612E-8</v>
      </c>
      <c r="DW4426" s="81">
        <v>8.2541123577871612E-8</v>
      </c>
      <c r="GE4426" s="81" t="s">
        <v>449</v>
      </c>
      <c r="GF4426" s="81" t="s">
        <v>155</v>
      </c>
      <c r="GG4426" s="81" t="s">
        <v>484</v>
      </c>
      <c r="GH4426" s="81" t="s">
        <v>453</v>
      </c>
      <c r="GI4426" s="81">
        <v>2027</v>
      </c>
      <c r="GJ4426" s="81" t="s">
        <v>201</v>
      </c>
      <c r="GK4426" s="81">
        <v>3.7590224611390707E-2</v>
      </c>
      <c r="GL4426" s="81">
        <v>610.71869400000003</v>
      </c>
      <c r="GM4426" s="81">
        <v>2027</v>
      </c>
      <c r="GN4426" s="81" t="s">
        <v>173</v>
      </c>
      <c r="GO4426" s="81">
        <v>1.1148832299820636E-2</v>
      </c>
      <c r="GP4426" s="81">
        <v>10</v>
      </c>
      <c r="GQ4426" s="81">
        <v>0</v>
      </c>
      <c r="GR4426" s="81" t="s">
        <v>448</v>
      </c>
      <c r="GS4426" s="81">
        <v>1.1148832299820636E-2</v>
      </c>
      <c r="GT4426" s="81">
        <v>4.1908711030498537E-4</v>
      </c>
      <c r="GU4426" s="81">
        <v>1.1148832299820636E-2</v>
      </c>
      <c r="GV4426" s="81">
        <v>4.1908711030498537E-4</v>
      </c>
      <c r="GW4426" s="81">
        <v>1.1148832299820636E-2</v>
      </c>
      <c r="GX4426" s="81">
        <v>4.1908711030498537E-4</v>
      </c>
      <c r="GY4426" s="81">
        <v>1.1148832299820636E-2</v>
      </c>
      <c r="GZ4426" s="81">
        <v>4.1908711030498537E-4</v>
      </c>
    </row>
    <row r="4427" spans="98:208" x14ac:dyDescent="0.25">
      <c r="CT4427" s="81" t="s">
        <v>155</v>
      </c>
      <c r="CU4427" s="81" t="s">
        <v>481</v>
      </c>
      <c r="CV4427" s="81" t="s">
        <v>455</v>
      </c>
      <c r="CW4427" s="81">
        <v>2024</v>
      </c>
      <c r="CX4427" s="81">
        <v>0</v>
      </c>
      <c r="CY4427" s="81">
        <v>0</v>
      </c>
      <c r="CZ4427" s="81">
        <v>0</v>
      </c>
      <c r="DA4427" s="81">
        <v>0</v>
      </c>
      <c r="DB4427" s="81">
        <v>21835.97811413039</v>
      </c>
      <c r="DC4427" s="81">
        <v>428.60232122024422</v>
      </c>
      <c r="DD4427" s="81">
        <v>13939.56097345755</v>
      </c>
      <c r="DE4427" s="81">
        <v>7467.8148194525174</v>
      </c>
      <c r="DF4427" s="81">
        <v>4.7784154025983581</v>
      </c>
      <c r="DG4427" s="81">
        <v>4.7784154025983581</v>
      </c>
      <c r="DH4427" s="81">
        <v>4.7784154025983581</v>
      </c>
      <c r="DI4427" s="81">
        <v>4.7784154025983581</v>
      </c>
      <c r="DJ4427" s="81">
        <v>1.727374383001282E-8</v>
      </c>
      <c r="DL4427" s="81">
        <v>0</v>
      </c>
      <c r="DM4427" s="81">
        <v>8.2541123577871612E-8</v>
      </c>
      <c r="DN4427" s="81">
        <v>8.2541123577871612E-8</v>
      </c>
      <c r="DO4427" s="81">
        <v>0</v>
      </c>
      <c r="DP4427" s="81">
        <v>8.2541123577871612E-8</v>
      </c>
      <c r="DQ4427" s="81">
        <v>8.2541123577871612E-8</v>
      </c>
      <c r="DR4427" s="81">
        <v>0</v>
      </c>
      <c r="DS4427" s="81">
        <v>8.2541123577871612E-8</v>
      </c>
      <c r="DT4427" s="81">
        <v>8.2541123577871612E-8</v>
      </c>
      <c r="DU4427" s="81">
        <v>0</v>
      </c>
      <c r="DV4427" s="81">
        <v>8.2541123577871612E-8</v>
      </c>
      <c r="DW4427" s="81">
        <v>8.2541123577871612E-8</v>
      </c>
      <c r="GE4427" s="81" t="s">
        <v>449</v>
      </c>
      <c r="GF4427" s="81" t="s">
        <v>155</v>
      </c>
      <c r="GG4427" s="81" t="s">
        <v>484</v>
      </c>
      <c r="GH4427" s="81" t="s">
        <v>453</v>
      </c>
      <c r="GI4427" s="81">
        <v>2028</v>
      </c>
      <c r="GJ4427" s="81" t="s">
        <v>201</v>
      </c>
      <c r="GK4427" s="81">
        <v>3.9055083184886243E-2</v>
      </c>
      <c r="GL4427" s="81">
        <v>610.71869400000003</v>
      </c>
      <c r="GM4427" s="81">
        <v>2028</v>
      </c>
      <c r="GN4427" s="81" t="s">
        <v>173</v>
      </c>
      <c r="GO4427" s="81">
        <v>1.1148832299820636E-2</v>
      </c>
      <c r="GP4427" s="81">
        <v>10</v>
      </c>
      <c r="GQ4427" s="81">
        <v>0</v>
      </c>
      <c r="GR4427" s="81" t="s">
        <v>448</v>
      </c>
      <c r="GS4427" s="81">
        <v>1.1148832299820636E-2</v>
      </c>
      <c r="GT4427" s="81">
        <v>4.3541857288384152E-4</v>
      </c>
      <c r="GU4427" s="81">
        <v>1.1148832299820636E-2</v>
      </c>
      <c r="GV4427" s="81">
        <v>4.3541857288384152E-4</v>
      </c>
      <c r="GW4427" s="81">
        <v>1.1148832299820636E-2</v>
      </c>
      <c r="GX4427" s="81">
        <v>4.3541857288384152E-4</v>
      </c>
      <c r="GY4427" s="81">
        <v>1.1148832299820636E-2</v>
      </c>
      <c r="GZ4427" s="81">
        <v>4.3541857288384152E-4</v>
      </c>
    </row>
    <row r="4428" spans="98:208" x14ac:dyDescent="0.25">
      <c r="CT4428" s="81" t="s">
        <v>155</v>
      </c>
      <c r="CU4428" s="81" t="s">
        <v>481</v>
      </c>
      <c r="CV4428" s="81" t="s">
        <v>455</v>
      </c>
      <c r="CW4428" s="81">
        <v>2025</v>
      </c>
      <c r="CX4428" s="81">
        <v>0</v>
      </c>
      <c r="CY4428" s="81">
        <v>0</v>
      </c>
      <c r="CZ4428" s="81">
        <v>0</v>
      </c>
      <c r="DA4428" s="81">
        <v>0</v>
      </c>
      <c r="DB4428" s="81">
        <v>21835.97811413039</v>
      </c>
      <c r="DC4428" s="81">
        <v>428.60232122024422</v>
      </c>
      <c r="DD4428" s="81">
        <v>13939.56097345755</v>
      </c>
      <c r="DE4428" s="81">
        <v>7467.8148194525174</v>
      </c>
      <c r="DF4428" s="81">
        <v>4.7784154025983581</v>
      </c>
      <c r="DG4428" s="81">
        <v>4.7784154025983581</v>
      </c>
      <c r="DH4428" s="81">
        <v>4.7784154025983581</v>
      </c>
      <c r="DI4428" s="81">
        <v>4.7784154025983581</v>
      </c>
      <c r="DJ4428" s="81">
        <v>1.727374383001282E-8</v>
      </c>
      <c r="DL4428" s="81">
        <v>0</v>
      </c>
      <c r="DM4428" s="81">
        <v>8.2541123577871612E-8</v>
      </c>
      <c r="DN4428" s="81">
        <v>8.2541123577871612E-8</v>
      </c>
      <c r="DO4428" s="81">
        <v>0</v>
      </c>
      <c r="DP4428" s="81">
        <v>8.2541123577871612E-8</v>
      </c>
      <c r="DQ4428" s="81">
        <v>8.2541123577871612E-8</v>
      </c>
      <c r="DR4428" s="81">
        <v>0</v>
      </c>
      <c r="DS4428" s="81">
        <v>8.2541123577871612E-8</v>
      </c>
      <c r="DT4428" s="81">
        <v>8.2541123577871612E-8</v>
      </c>
      <c r="DU4428" s="81">
        <v>0</v>
      </c>
      <c r="DV4428" s="81">
        <v>8.2541123577871612E-8</v>
      </c>
      <c r="DW4428" s="81">
        <v>8.2541123577871612E-8</v>
      </c>
      <c r="GE4428" s="81" t="s">
        <v>449</v>
      </c>
      <c r="GF4428" s="81" t="s">
        <v>155</v>
      </c>
      <c r="GG4428" s="81" t="s">
        <v>484</v>
      </c>
      <c r="GH4428" s="81" t="s">
        <v>453</v>
      </c>
      <c r="GI4428" s="81">
        <v>2029</v>
      </c>
      <c r="GJ4428" s="81" t="s">
        <v>201</v>
      </c>
      <c r="GK4428" s="81">
        <v>3.9055083184886243E-2</v>
      </c>
      <c r="GL4428" s="81">
        <v>610.71869400000003</v>
      </c>
      <c r="GM4428" s="81">
        <v>2029</v>
      </c>
      <c r="GN4428" s="81" t="s">
        <v>173</v>
      </c>
      <c r="GO4428" s="81">
        <v>1.1148832299820636E-2</v>
      </c>
      <c r="GP4428" s="81">
        <v>10</v>
      </c>
      <c r="GQ4428" s="81">
        <v>0</v>
      </c>
      <c r="GR4428" s="81" t="s">
        <v>448</v>
      </c>
      <c r="GS4428" s="81">
        <v>1.1148832299820636E-2</v>
      </c>
      <c r="GT4428" s="81">
        <v>4.3541857288384152E-4</v>
      </c>
      <c r="GU4428" s="81">
        <v>1.1148832299820636E-2</v>
      </c>
      <c r="GV4428" s="81">
        <v>4.3541857288384152E-4</v>
      </c>
      <c r="GW4428" s="81">
        <v>1.1148832299820636E-2</v>
      </c>
      <c r="GX4428" s="81">
        <v>4.3541857288384152E-4</v>
      </c>
      <c r="GY4428" s="81">
        <v>1.1148832299820636E-2</v>
      </c>
      <c r="GZ4428" s="81">
        <v>4.3541857288384152E-4</v>
      </c>
    </row>
    <row r="4429" spans="98:208" x14ac:dyDescent="0.25">
      <c r="CT4429" s="81" t="s">
        <v>155</v>
      </c>
      <c r="CU4429" s="81" t="s">
        <v>481</v>
      </c>
      <c r="CV4429" s="81" t="s">
        <v>455</v>
      </c>
      <c r="CW4429" s="81">
        <v>2026</v>
      </c>
      <c r="CX4429" s="81">
        <v>0</v>
      </c>
      <c r="CY4429" s="81">
        <v>0</v>
      </c>
      <c r="CZ4429" s="81">
        <v>0</v>
      </c>
      <c r="DA4429" s="81">
        <v>0</v>
      </c>
      <c r="DB4429" s="81">
        <v>21835.97811413039</v>
      </c>
      <c r="DC4429" s="81">
        <v>428.60232122024422</v>
      </c>
      <c r="DD4429" s="81">
        <v>13939.56097345755</v>
      </c>
      <c r="DE4429" s="81">
        <v>7467.8148194525174</v>
      </c>
      <c r="DF4429" s="81">
        <v>4.7784154025983581</v>
      </c>
      <c r="DG4429" s="81">
        <v>4.7784154025983581</v>
      </c>
      <c r="DH4429" s="81">
        <v>4.7784154025983581</v>
      </c>
      <c r="DI4429" s="81">
        <v>4.7784154025983581</v>
      </c>
      <c r="DJ4429" s="81">
        <v>1.727374383001282E-8</v>
      </c>
      <c r="DL4429" s="81">
        <v>0</v>
      </c>
      <c r="DM4429" s="81">
        <v>8.2541123577871612E-8</v>
      </c>
      <c r="DN4429" s="81">
        <v>8.2541123577871612E-8</v>
      </c>
      <c r="DO4429" s="81">
        <v>0</v>
      </c>
      <c r="DP4429" s="81">
        <v>8.2541123577871612E-8</v>
      </c>
      <c r="DQ4429" s="81">
        <v>8.2541123577871612E-8</v>
      </c>
      <c r="DR4429" s="81">
        <v>0</v>
      </c>
      <c r="DS4429" s="81">
        <v>8.2541123577871612E-8</v>
      </c>
      <c r="DT4429" s="81">
        <v>8.2541123577871612E-8</v>
      </c>
      <c r="DU4429" s="81">
        <v>0</v>
      </c>
      <c r="DV4429" s="81">
        <v>8.2541123577871612E-8</v>
      </c>
      <c r="DW4429" s="81">
        <v>8.2541123577871612E-8</v>
      </c>
      <c r="GE4429" s="81" t="s">
        <v>449</v>
      </c>
      <c r="GF4429" s="81" t="s">
        <v>155</v>
      </c>
      <c r="GG4429" s="81" t="s">
        <v>484</v>
      </c>
      <c r="GH4429" s="81" t="s">
        <v>453</v>
      </c>
      <c r="GI4429" s="81">
        <v>2030</v>
      </c>
      <c r="GJ4429" s="81" t="s">
        <v>201</v>
      </c>
      <c r="GK4429" s="81">
        <v>3.9055083184886243E-2</v>
      </c>
      <c r="GL4429" s="81">
        <v>610.71869400000003</v>
      </c>
      <c r="GM4429" s="81">
        <v>2030</v>
      </c>
      <c r="GN4429" s="81" t="s">
        <v>173</v>
      </c>
      <c r="GO4429" s="81">
        <v>1.1148832299820636E-2</v>
      </c>
      <c r="GP4429" s="81">
        <v>10</v>
      </c>
      <c r="GQ4429" s="81">
        <v>0</v>
      </c>
      <c r="GR4429" s="81" t="s">
        <v>448</v>
      </c>
      <c r="GS4429" s="81">
        <v>0</v>
      </c>
      <c r="GT4429" s="81">
        <v>0</v>
      </c>
      <c r="GU4429" s="81">
        <v>1.1148832299820636E-2</v>
      </c>
      <c r="GV4429" s="81">
        <v>4.3541857288384152E-4</v>
      </c>
      <c r="GW4429" s="81">
        <v>1.1148832299820636E-2</v>
      </c>
      <c r="GX4429" s="81">
        <v>4.3541857288384152E-4</v>
      </c>
      <c r="GY4429" s="81">
        <v>1.1148832299820636E-2</v>
      </c>
      <c r="GZ4429" s="81">
        <v>4.3541857288384152E-4</v>
      </c>
    </row>
    <row r="4430" spans="98:208" x14ac:dyDescent="0.25">
      <c r="CT4430" s="81" t="s">
        <v>155</v>
      </c>
      <c r="CU4430" s="81" t="s">
        <v>481</v>
      </c>
      <c r="CV4430" s="81" t="s">
        <v>455</v>
      </c>
      <c r="CW4430" s="81">
        <v>2027</v>
      </c>
      <c r="CX4430" s="81">
        <v>0</v>
      </c>
      <c r="CY4430" s="81">
        <v>0</v>
      </c>
      <c r="CZ4430" s="81">
        <v>0</v>
      </c>
      <c r="DA4430" s="81">
        <v>0</v>
      </c>
      <c r="DB4430" s="81">
        <v>21835.97811413039</v>
      </c>
      <c r="DC4430" s="81">
        <v>428.60232122024422</v>
      </c>
      <c r="DD4430" s="81">
        <v>13939.56097345755</v>
      </c>
      <c r="DE4430" s="81">
        <v>7467.8148194525174</v>
      </c>
      <c r="DF4430" s="81">
        <v>4.7784154025983581</v>
      </c>
      <c r="DG4430" s="81">
        <v>4.7784154025983581</v>
      </c>
      <c r="DH4430" s="81">
        <v>4.7784154025983581</v>
      </c>
      <c r="DI4430" s="81">
        <v>4.7784154025983581</v>
      </c>
      <c r="DJ4430" s="81">
        <v>1.727374383001282E-8</v>
      </c>
      <c r="DL4430" s="81">
        <v>0</v>
      </c>
      <c r="DM4430" s="81">
        <v>8.2541123577871612E-8</v>
      </c>
      <c r="DN4430" s="81">
        <v>8.2541123577871612E-8</v>
      </c>
      <c r="DO4430" s="81">
        <v>0</v>
      </c>
      <c r="DP4430" s="81">
        <v>8.2541123577871612E-8</v>
      </c>
      <c r="DQ4430" s="81">
        <v>8.2541123577871612E-8</v>
      </c>
      <c r="DR4430" s="81">
        <v>0</v>
      </c>
      <c r="DS4430" s="81">
        <v>8.2541123577871612E-8</v>
      </c>
      <c r="DT4430" s="81">
        <v>8.2541123577871612E-8</v>
      </c>
      <c r="DU4430" s="81">
        <v>0</v>
      </c>
      <c r="DV4430" s="81">
        <v>8.2541123577871612E-8</v>
      </c>
      <c r="DW4430" s="81">
        <v>8.2541123577871612E-8</v>
      </c>
      <c r="GE4430" s="81" t="s">
        <v>449</v>
      </c>
      <c r="GF4430" s="81" t="s">
        <v>155</v>
      </c>
      <c r="GG4430" s="81" t="s">
        <v>484</v>
      </c>
      <c r="GH4430" s="81" t="s">
        <v>453</v>
      </c>
      <c r="GI4430" s="81">
        <v>2031</v>
      </c>
      <c r="GJ4430" s="81" t="s">
        <v>201</v>
      </c>
      <c r="GK4430" s="81">
        <v>3.9055083184886243E-2</v>
      </c>
      <c r="GL4430" s="81">
        <v>610.71869400000003</v>
      </c>
      <c r="GM4430" s="81">
        <v>2031</v>
      </c>
      <c r="GN4430" s="81" t="s">
        <v>173</v>
      </c>
      <c r="GO4430" s="81">
        <v>1.1148832299820636E-2</v>
      </c>
      <c r="GP4430" s="81">
        <v>10</v>
      </c>
      <c r="GQ4430" s="81">
        <v>0</v>
      </c>
      <c r="GR4430" s="81" t="s">
        <v>448</v>
      </c>
      <c r="GS4430" s="81">
        <v>0</v>
      </c>
      <c r="GT4430" s="81">
        <v>0</v>
      </c>
      <c r="GU4430" s="81">
        <v>0</v>
      </c>
      <c r="GV4430" s="81">
        <v>0</v>
      </c>
      <c r="GW4430" s="81">
        <v>1.1148832299820636E-2</v>
      </c>
      <c r="GX4430" s="81">
        <v>4.3541857288384152E-4</v>
      </c>
      <c r="GY4430" s="81">
        <v>1.1148832299820636E-2</v>
      </c>
      <c r="GZ4430" s="81">
        <v>4.3541857288384152E-4</v>
      </c>
    </row>
    <row r="4431" spans="98:208" x14ac:dyDescent="0.25">
      <c r="CT4431" s="81" t="s">
        <v>155</v>
      </c>
      <c r="CU4431" s="81" t="s">
        <v>481</v>
      </c>
      <c r="CV4431" s="81" t="s">
        <v>455</v>
      </c>
      <c r="CW4431" s="81">
        <v>2028</v>
      </c>
      <c r="CX4431" s="81">
        <v>0</v>
      </c>
      <c r="CY4431" s="81">
        <v>0</v>
      </c>
      <c r="CZ4431" s="81">
        <v>0</v>
      </c>
      <c r="DA4431" s="81">
        <v>0</v>
      </c>
      <c r="DB4431" s="81">
        <v>22783.18702890689</v>
      </c>
      <c r="DC4431" s="81">
        <v>453.26096055715323</v>
      </c>
      <c r="DD4431" s="81">
        <v>14531.33568557207</v>
      </c>
      <c r="DE4431" s="81">
        <v>7798.5903827775837</v>
      </c>
      <c r="DF4431" s="81">
        <v>5.0533304373073173</v>
      </c>
      <c r="DG4431" s="81">
        <v>5.0533304373073173</v>
      </c>
      <c r="DH4431" s="81">
        <v>5.0533304373073173</v>
      </c>
      <c r="DI4431" s="81">
        <v>5.0533304373073173</v>
      </c>
      <c r="DJ4431" s="81">
        <v>1.727374383001282E-8</v>
      </c>
      <c r="DL4431" s="81">
        <v>0</v>
      </c>
      <c r="DM4431" s="81">
        <v>8.7289935462453253E-8</v>
      </c>
      <c r="DN4431" s="81">
        <v>8.7289935462453253E-8</v>
      </c>
      <c r="DO4431" s="81">
        <v>0</v>
      </c>
      <c r="DP4431" s="81">
        <v>8.7289935462453253E-8</v>
      </c>
      <c r="DQ4431" s="81">
        <v>8.7289935462453253E-8</v>
      </c>
      <c r="DR4431" s="81">
        <v>0</v>
      </c>
      <c r="DS4431" s="81">
        <v>8.7289935462453253E-8</v>
      </c>
      <c r="DT4431" s="81">
        <v>8.7289935462453253E-8</v>
      </c>
      <c r="DU4431" s="81">
        <v>0</v>
      </c>
      <c r="DV4431" s="81">
        <v>8.7289935462453253E-8</v>
      </c>
      <c r="DW4431" s="81">
        <v>8.7289935462453253E-8</v>
      </c>
      <c r="GE4431" s="81" t="s">
        <v>449</v>
      </c>
      <c r="GF4431" s="81" t="s">
        <v>155</v>
      </c>
      <c r="GG4431" s="81" t="s">
        <v>484</v>
      </c>
      <c r="GH4431" s="81" t="s">
        <v>453</v>
      </c>
      <c r="GI4431" s="81">
        <v>2032</v>
      </c>
      <c r="GJ4431" s="81" t="s">
        <v>201</v>
      </c>
      <c r="GK4431" s="81">
        <v>3.9055083184886243E-2</v>
      </c>
      <c r="GL4431" s="81">
        <v>610.71869400000003</v>
      </c>
      <c r="GM4431" s="81">
        <v>2032</v>
      </c>
      <c r="GN4431" s="81" t="s">
        <v>173</v>
      </c>
      <c r="GO4431" s="81">
        <v>1.1148832299820636E-2</v>
      </c>
      <c r="GP4431" s="81">
        <v>10</v>
      </c>
      <c r="GQ4431" s="81">
        <v>0</v>
      </c>
      <c r="GR4431" s="81" t="s">
        <v>448</v>
      </c>
      <c r="GS4431" s="81">
        <v>0</v>
      </c>
      <c r="GT4431" s="81">
        <v>0</v>
      </c>
      <c r="GU4431" s="81">
        <v>0</v>
      </c>
      <c r="GV4431" s="81">
        <v>0</v>
      </c>
      <c r="GW4431" s="81">
        <v>0</v>
      </c>
      <c r="GX4431" s="81">
        <v>0</v>
      </c>
      <c r="GY4431" s="81">
        <v>1.1148832299820636E-2</v>
      </c>
      <c r="GZ4431" s="81">
        <v>4.3541857288384152E-4</v>
      </c>
    </row>
    <row r="4432" spans="98:208" x14ac:dyDescent="0.25">
      <c r="CT4432" s="81" t="s">
        <v>155</v>
      </c>
      <c r="CU4432" s="81" t="s">
        <v>481</v>
      </c>
      <c r="CV4432" s="81" t="s">
        <v>455</v>
      </c>
      <c r="CW4432" s="81">
        <v>2029</v>
      </c>
      <c r="CX4432" s="81">
        <v>0</v>
      </c>
      <c r="CY4432" s="81">
        <v>0</v>
      </c>
      <c r="CZ4432" s="81">
        <v>0</v>
      </c>
      <c r="DA4432" s="81">
        <v>0</v>
      </c>
      <c r="DB4432" s="81">
        <v>22783.18702890689</v>
      </c>
      <c r="DC4432" s="81">
        <v>453.26096055715323</v>
      </c>
      <c r="DD4432" s="81">
        <v>14531.33568557207</v>
      </c>
      <c r="DE4432" s="81">
        <v>7798.5903827775837</v>
      </c>
      <c r="DF4432" s="81">
        <v>5.0533304373073173</v>
      </c>
      <c r="DG4432" s="81">
        <v>5.0533304373073173</v>
      </c>
      <c r="DH4432" s="81">
        <v>5.0533304373073173</v>
      </c>
      <c r="DI4432" s="81">
        <v>5.0533304373073173</v>
      </c>
      <c r="DJ4432" s="81">
        <v>1.727374383001282E-8</v>
      </c>
      <c r="DL4432" s="81">
        <v>0</v>
      </c>
      <c r="DM4432" s="81">
        <v>8.7289935462453253E-8</v>
      </c>
      <c r="DN4432" s="81">
        <v>8.7289935462453253E-8</v>
      </c>
      <c r="DO4432" s="81">
        <v>0</v>
      </c>
      <c r="DP4432" s="81">
        <v>8.7289935462453253E-8</v>
      </c>
      <c r="DQ4432" s="81">
        <v>8.7289935462453253E-8</v>
      </c>
      <c r="DR4432" s="81">
        <v>0</v>
      </c>
      <c r="DS4432" s="81">
        <v>8.7289935462453253E-8</v>
      </c>
      <c r="DT4432" s="81">
        <v>8.7289935462453253E-8</v>
      </c>
      <c r="DU4432" s="81">
        <v>0</v>
      </c>
      <c r="DV4432" s="81">
        <v>8.7289935462453253E-8</v>
      </c>
      <c r="DW4432" s="81">
        <v>8.7289935462453253E-8</v>
      </c>
      <c r="GE4432" s="81" t="s">
        <v>449</v>
      </c>
      <c r="GF4432" s="81" t="s">
        <v>155</v>
      </c>
      <c r="GG4432" s="81" t="s">
        <v>484</v>
      </c>
      <c r="GH4432" s="81" t="s">
        <v>454</v>
      </c>
      <c r="GI4432" s="81">
        <v>2021</v>
      </c>
      <c r="GJ4432" s="81" t="s">
        <v>201</v>
      </c>
      <c r="GK4432" s="81">
        <v>409.22373582044048</v>
      </c>
      <c r="GL4432" s="81">
        <v>610.71869400000003</v>
      </c>
      <c r="GM4432" s="81">
        <v>2021</v>
      </c>
      <c r="GN4432" s="81" t="s">
        <v>173</v>
      </c>
      <c r="GO4432" s="81">
        <v>1.1148832299820636E-2</v>
      </c>
      <c r="GP4432" s="81">
        <v>10</v>
      </c>
      <c r="GQ4432" s="81">
        <v>0</v>
      </c>
      <c r="GR4432" s="81" t="s">
        <v>448</v>
      </c>
      <c r="GS4432" s="81">
        <v>1.1148832299820636E-2</v>
      </c>
      <c r="GT4432" s="81">
        <v>4.5623668037681941</v>
      </c>
      <c r="GU4432" s="81">
        <v>1.1148832299820636E-2</v>
      </c>
      <c r="GV4432" s="81">
        <v>4.5623668037681941</v>
      </c>
      <c r="GW4432" s="81">
        <v>0</v>
      </c>
      <c r="GX4432" s="81">
        <v>0</v>
      </c>
      <c r="GY4432" s="81">
        <v>0</v>
      </c>
      <c r="GZ4432" s="81">
        <v>0</v>
      </c>
    </row>
    <row r="4433" spans="98:208" x14ac:dyDescent="0.25">
      <c r="CT4433" s="81" t="s">
        <v>155</v>
      </c>
      <c r="CU4433" s="81" t="s">
        <v>481</v>
      </c>
      <c r="CV4433" s="81" t="s">
        <v>455</v>
      </c>
      <c r="CW4433" s="81">
        <v>2030</v>
      </c>
      <c r="CX4433" s="81">
        <v>0</v>
      </c>
      <c r="CY4433" s="81">
        <v>0</v>
      </c>
      <c r="CZ4433" s="81">
        <v>0</v>
      </c>
      <c r="DA4433" s="81">
        <v>0</v>
      </c>
      <c r="DB4433" s="81">
        <v>22783.18702890689</v>
      </c>
      <c r="DC4433" s="81">
        <v>453.26096055715323</v>
      </c>
      <c r="DD4433" s="81">
        <v>14531.33568557207</v>
      </c>
      <c r="DE4433" s="81">
        <v>7798.5903827775837</v>
      </c>
      <c r="DF4433" s="81">
        <v>0</v>
      </c>
      <c r="DG4433" s="81">
        <v>5.0533304373073173</v>
      </c>
      <c r="DH4433" s="81">
        <v>5.0533304373073173</v>
      </c>
      <c r="DI4433" s="81">
        <v>5.0533304373073173</v>
      </c>
      <c r="DJ4433" s="81">
        <v>1.727374383001282E-8</v>
      </c>
      <c r="DL4433" s="81">
        <v>0</v>
      </c>
      <c r="DM4433" s="81">
        <v>0</v>
      </c>
      <c r="DN4433" s="81">
        <v>0</v>
      </c>
      <c r="DO4433" s="81">
        <v>0</v>
      </c>
      <c r="DP4433" s="81">
        <v>8.7289935462453253E-8</v>
      </c>
      <c r="DQ4433" s="81">
        <v>8.7289935462453253E-8</v>
      </c>
      <c r="DR4433" s="81">
        <v>0</v>
      </c>
      <c r="DS4433" s="81">
        <v>8.7289935462453253E-8</v>
      </c>
      <c r="DT4433" s="81">
        <v>8.7289935462453253E-8</v>
      </c>
      <c r="DU4433" s="81">
        <v>0</v>
      </c>
      <c r="DV4433" s="81">
        <v>8.7289935462453253E-8</v>
      </c>
      <c r="DW4433" s="81">
        <v>8.7289935462453253E-8</v>
      </c>
      <c r="GE4433" s="81" t="s">
        <v>449</v>
      </c>
      <c r="GF4433" s="81" t="s">
        <v>155</v>
      </c>
      <c r="GG4433" s="81" t="s">
        <v>484</v>
      </c>
      <c r="GH4433" s="81" t="s">
        <v>454</v>
      </c>
      <c r="GI4433" s="81">
        <v>2022</v>
      </c>
      <c r="GJ4433" s="81" t="s">
        <v>201</v>
      </c>
      <c r="GK4433" s="81">
        <v>409.22373582044048</v>
      </c>
      <c r="GL4433" s="81">
        <v>610.71869400000003</v>
      </c>
      <c r="GM4433" s="81">
        <v>2022</v>
      </c>
      <c r="GN4433" s="81" t="s">
        <v>173</v>
      </c>
      <c r="GO4433" s="81">
        <v>1.1148832299820636E-2</v>
      </c>
      <c r="GP4433" s="81">
        <v>10</v>
      </c>
      <c r="GQ4433" s="81">
        <v>0</v>
      </c>
      <c r="GR4433" s="81" t="s">
        <v>448</v>
      </c>
      <c r="GS4433" s="81">
        <v>1.1148832299820636E-2</v>
      </c>
      <c r="GT4433" s="81">
        <v>4.5623668037681941</v>
      </c>
      <c r="GU4433" s="81">
        <v>1.1148832299820636E-2</v>
      </c>
      <c r="GV4433" s="81">
        <v>4.5623668037681941</v>
      </c>
      <c r="GW4433" s="81">
        <v>1.1148832299820636E-2</v>
      </c>
      <c r="GX4433" s="81">
        <v>4.5623668037681941</v>
      </c>
      <c r="GY4433" s="81">
        <v>0</v>
      </c>
      <c r="GZ4433" s="81">
        <v>0</v>
      </c>
    </row>
    <row r="4434" spans="98:208" x14ac:dyDescent="0.25">
      <c r="CT4434" s="81" t="s">
        <v>155</v>
      </c>
      <c r="CU4434" s="81" t="s">
        <v>481</v>
      </c>
      <c r="CV4434" s="81" t="s">
        <v>455</v>
      </c>
      <c r="CW4434" s="81">
        <v>2031</v>
      </c>
      <c r="CX4434" s="81">
        <v>0</v>
      </c>
      <c r="CY4434" s="81">
        <v>0</v>
      </c>
      <c r="CZ4434" s="81">
        <v>0</v>
      </c>
      <c r="DA4434" s="81">
        <v>0</v>
      </c>
      <c r="DB4434" s="81">
        <v>22783.18702890689</v>
      </c>
      <c r="DC4434" s="81">
        <v>453.26096055715323</v>
      </c>
      <c r="DD4434" s="81">
        <v>14531.33568557207</v>
      </c>
      <c r="DE4434" s="81">
        <v>7798.5903827775837</v>
      </c>
      <c r="DF4434" s="81">
        <v>0</v>
      </c>
      <c r="DG4434" s="81">
        <v>0</v>
      </c>
      <c r="DH4434" s="81">
        <v>5.0533304373073173</v>
      </c>
      <c r="DI4434" s="81">
        <v>5.0533304373073173</v>
      </c>
      <c r="DJ4434" s="81">
        <v>1.727374383001282E-8</v>
      </c>
      <c r="DL4434" s="81">
        <v>0</v>
      </c>
      <c r="DM4434" s="81">
        <v>0</v>
      </c>
      <c r="DN4434" s="81">
        <v>0</v>
      </c>
      <c r="DO4434" s="81">
        <v>0</v>
      </c>
      <c r="DP4434" s="81">
        <v>0</v>
      </c>
      <c r="DQ4434" s="81">
        <v>0</v>
      </c>
      <c r="DR4434" s="81">
        <v>0</v>
      </c>
      <c r="DS4434" s="81">
        <v>8.7289935462453253E-8</v>
      </c>
      <c r="DT4434" s="81">
        <v>8.7289935462453253E-8</v>
      </c>
      <c r="DU4434" s="81">
        <v>0</v>
      </c>
      <c r="DV4434" s="81">
        <v>8.7289935462453253E-8</v>
      </c>
      <c r="DW4434" s="81">
        <v>8.7289935462453253E-8</v>
      </c>
      <c r="GE4434" s="81" t="s">
        <v>449</v>
      </c>
      <c r="GF4434" s="81" t="s">
        <v>155</v>
      </c>
      <c r="GG4434" s="81" t="s">
        <v>484</v>
      </c>
      <c r="GH4434" s="81" t="s">
        <v>454</v>
      </c>
      <c r="GI4434" s="81">
        <v>2023</v>
      </c>
      <c r="GJ4434" s="81" t="s">
        <v>201</v>
      </c>
      <c r="GK4434" s="81">
        <v>428.60232122030828</v>
      </c>
      <c r="GL4434" s="81">
        <v>610.71869400000003</v>
      </c>
      <c r="GM4434" s="81">
        <v>2023</v>
      </c>
      <c r="GN4434" s="81" t="s">
        <v>173</v>
      </c>
      <c r="GO4434" s="81">
        <v>1.1148832299820636E-2</v>
      </c>
      <c r="GP4434" s="81">
        <v>10</v>
      </c>
      <c r="GQ4434" s="81">
        <v>0</v>
      </c>
      <c r="GR4434" s="81" t="s">
        <v>448</v>
      </c>
      <c r="GS4434" s="81">
        <v>1.1148832299820636E-2</v>
      </c>
      <c r="GT4434" s="81">
        <v>4.778415402599073</v>
      </c>
      <c r="GU4434" s="81">
        <v>1.1148832299820636E-2</v>
      </c>
      <c r="GV4434" s="81">
        <v>4.778415402599073</v>
      </c>
      <c r="GW4434" s="81">
        <v>1.1148832299820636E-2</v>
      </c>
      <c r="GX4434" s="81">
        <v>4.778415402599073</v>
      </c>
      <c r="GY4434" s="81">
        <v>1.1148832299820636E-2</v>
      </c>
      <c r="GZ4434" s="81">
        <v>4.778415402599073</v>
      </c>
    </row>
    <row r="4435" spans="98:208" x14ac:dyDescent="0.25">
      <c r="CT4435" s="81" t="s">
        <v>155</v>
      </c>
      <c r="CU4435" s="81" t="s">
        <v>481</v>
      </c>
      <c r="CV4435" s="81" t="s">
        <v>455</v>
      </c>
      <c r="CW4435" s="81">
        <v>2032</v>
      </c>
      <c r="CX4435" s="81">
        <v>0</v>
      </c>
      <c r="CY4435" s="81">
        <v>0</v>
      </c>
      <c r="CZ4435" s="81">
        <v>0</v>
      </c>
      <c r="DA4435" s="81">
        <v>0</v>
      </c>
      <c r="DB4435" s="81">
        <v>22783.18702890689</v>
      </c>
      <c r="DC4435" s="81">
        <v>453.26096055715323</v>
      </c>
      <c r="DD4435" s="81">
        <v>14531.33568557207</v>
      </c>
      <c r="DE4435" s="81">
        <v>7798.5903827775837</v>
      </c>
      <c r="DF4435" s="81">
        <v>0</v>
      </c>
      <c r="DG4435" s="81">
        <v>0</v>
      </c>
      <c r="DH4435" s="81">
        <v>0</v>
      </c>
      <c r="DI4435" s="81">
        <v>5.0533304373073173</v>
      </c>
      <c r="DJ4435" s="81">
        <v>1.727374383001282E-8</v>
      </c>
      <c r="DL4435" s="81">
        <v>0</v>
      </c>
      <c r="DM4435" s="81">
        <v>0</v>
      </c>
      <c r="DN4435" s="81">
        <v>0</v>
      </c>
      <c r="DO4435" s="81">
        <v>0</v>
      </c>
      <c r="DP4435" s="81">
        <v>0</v>
      </c>
      <c r="DQ4435" s="81">
        <v>0</v>
      </c>
      <c r="DR4435" s="81">
        <v>0</v>
      </c>
      <c r="DS4435" s="81">
        <v>0</v>
      </c>
      <c r="DT4435" s="81">
        <v>0</v>
      </c>
      <c r="DU4435" s="81">
        <v>0</v>
      </c>
      <c r="DV4435" s="81">
        <v>8.7289935462453253E-8</v>
      </c>
      <c r="DW4435" s="81">
        <v>8.7289935462453253E-8</v>
      </c>
      <c r="GE4435" s="81" t="s">
        <v>449</v>
      </c>
      <c r="GF4435" s="81" t="s">
        <v>155</v>
      </c>
      <c r="GG4435" s="81" t="s">
        <v>484</v>
      </c>
      <c r="GH4435" s="81" t="s">
        <v>454</v>
      </c>
      <c r="GI4435" s="81">
        <v>2024</v>
      </c>
      <c r="GJ4435" s="81" t="s">
        <v>201</v>
      </c>
      <c r="GK4435" s="81">
        <v>428.60232122030828</v>
      </c>
      <c r="GL4435" s="81">
        <v>610.71869400000003</v>
      </c>
      <c r="GM4435" s="81">
        <v>2024</v>
      </c>
      <c r="GN4435" s="81" t="s">
        <v>173</v>
      </c>
      <c r="GO4435" s="81">
        <v>1.1148832299820636E-2</v>
      </c>
      <c r="GP4435" s="81">
        <v>10</v>
      </c>
      <c r="GQ4435" s="81">
        <v>0</v>
      </c>
      <c r="GR4435" s="81" t="s">
        <v>448</v>
      </c>
      <c r="GS4435" s="81">
        <v>1.1148832299820636E-2</v>
      </c>
      <c r="GT4435" s="81">
        <v>4.778415402599073</v>
      </c>
      <c r="GU4435" s="81">
        <v>1.1148832299820636E-2</v>
      </c>
      <c r="GV4435" s="81">
        <v>4.778415402599073</v>
      </c>
      <c r="GW4435" s="81">
        <v>1.1148832299820636E-2</v>
      </c>
      <c r="GX4435" s="81">
        <v>4.778415402599073</v>
      </c>
      <c r="GY4435" s="81">
        <v>1.1148832299820636E-2</v>
      </c>
      <c r="GZ4435" s="81">
        <v>4.778415402599073</v>
      </c>
    </row>
    <row r="4436" spans="98:208" x14ac:dyDescent="0.25">
      <c r="CT4436" s="81" t="s">
        <v>155</v>
      </c>
      <c r="CU4436" s="81" t="s">
        <v>482</v>
      </c>
      <c r="CV4436" s="81" t="s">
        <v>457</v>
      </c>
      <c r="CW4436" s="81">
        <v>2020</v>
      </c>
      <c r="CX4436" s="81">
        <v>0</v>
      </c>
      <c r="CY4436" s="81">
        <v>0</v>
      </c>
      <c r="CZ4436" s="81">
        <v>0</v>
      </c>
      <c r="DA4436" s="81">
        <v>0</v>
      </c>
      <c r="DB4436" s="81">
        <v>14146.13064133252</v>
      </c>
      <c r="DC4436" s="81">
        <v>222.22942162783031</v>
      </c>
      <c r="DD4436" s="81">
        <v>8585.7228092479454</v>
      </c>
      <c r="DE4436" s="81">
        <v>5338.178410456745</v>
      </c>
      <c r="DF4436" s="81">
        <v>2.4775985538148131</v>
      </c>
      <c r="DG4436" s="81">
        <v>0</v>
      </c>
      <c r="DH4436" s="81">
        <v>0</v>
      </c>
      <c r="DI4436" s="81">
        <v>0</v>
      </c>
      <c r="DJ4436" s="81">
        <v>2.9473258241321391E-6</v>
      </c>
      <c r="DL4436" s="81">
        <v>0</v>
      </c>
      <c r="DM4436" s="81">
        <v>7.3022901994908396E-6</v>
      </c>
      <c r="DN4436" s="81">
        <v>7.3022901994908396E-6</v>
      </c>
      <c r="DO4436" s="81">
        <v>0</v>
      </c>
      <c r="DP4436" s="81">
        <v>0</v>
      </c>
      <c r="DQ4436" s="81">
        <v>0</v>
      </c>
      <c r="DR4436" s="81">
        <v>0</v>
      </c>
      <c r="DS4436" s="81">
        <v>0</v>
      </c>
      <c r="DT4436" s="81">
        <v>0</v>
      </c>
      <c r="DU4436" s="81">
        <v>0</v>
      </c>
      <c r="DV4436" s="81">
        <v>0</v>
      </c>
      <c r="DW4436" s="81">
        <v>0</v>
      </c>
      <c r="GE4436" s="81" t="s">
        <v>449</v>
      </c>
      <c r="GF4436" s="81" t="s">
        <v>155</v>
      </c>
      <c r="GG4436" s="81" t="s">
        <v>484</v>
      </c>
      <c r="GH4436" s="81" t="s">
        <v>454</v>
      </c>
      <c r="GI4436" s="81">
        <v>2025</v>
      </c>
      <c r="GJ4436" s="81" t="s">
        <v>201</v>
      </c>
      <c r="GK4436" s="81">
        <v>428.60232122030828</v>
      </c>
      <c r="GL4436" s="81">
        <v>610.71869400000003</v>
      </c>
      <c r="GM4436" s="81">
        <v>2025</v>
      </c>
      <c r="GN4436" s="81" t="s">
        <v>173</v>
      </c>
      <c r="GO4436" s="81">
        <v>1.1148832299820636E-2</v>
      </c>
      <c r="GP4436" s="81">
        <v>10</v>
      </c>
      <c r="GQ4436" s="81">
        <v>0</v>
      </c>
      <c r="GR4436" s="81" t="s">
        <v>448</v>
      </c>
      <c r="GS4436" s="81">
        <v>1.1148832299820636E-2</v>
      </c>
      <c r="GT4436" s="81">
        <v>4.778415402599073</v>
      </c>
      <c r="GU4436" s="81">
        <v>1.1148832299820636E-2</v>
      </c>
      <c r="GV4436" s="81">
        <v>4.778415402599073</v>
      </c>
      <c r="GW4436" s="81">
        <v>1.1148832299820636E-2</v>
      </c>
      <c r="GX4436" s="81">
        <v>4.778415402599073</v>
      </c>
      <c r="GY4436" s="81">
        <v>1.1148832299820636E-2</v>
      </c>
      <c r="GZ4436" s="81">
        <v>4.778415402599073</v>
      </c>
    </row>
    <row r="4437" spans="98:208" x14ac:dyDescent="0.25">
      <c r="CT4437" s="81" t="s">
        <v>155</v>
      </c>
      <c r="CU4437" s="81" t="s">
        <v>482</v>
      </c>
      <c r="CV4437" s="81" t="s">
        <v>457</v>
      </c>
      <c r="CW4437" s="81">
        <v>2021</v>
      </c>
      <c r="CX4437" s="81">
        <v>0</v>
      </c>
      <c r="CY4437" s="81">
        <v>0</v>
      </c>
      <c r="CZ4437" s="81">
        <v>0</v>
      </c>
      <c r="DA4437" s="81">
        <v>0</v>
      </c>
      <c r="DB4437" s="81">
        <v>14146.13064133252</v>
      </c>
      <c r="DC4437" s="81">
        <v>222.22942162783031</v>
      </c>
      <c r="DD4437" s="81">
        <v>8585.7228092479454</v>
      </c>
      <c r="DE4437" s="81">
        <v>5338.178410456745</v>
      </c>
      <c r="DF4437" s="81">
        <v>2.4775985538148131</v>
      </c>
      <c r="DG4437" s="81">
        <v>2.4775985538148131</v>
      </c>
      <c r="DH4437" s="81">
        <v>0</v>
      </c>
      <c r="DI4437" s="81">
        <v>0</v>
      </c>
      <c r="DJ4437" s="81">
        <v>2.9473258241321391E-6</v>
      </c>
      <c r="DL4437" s="81">
        <v>0</v>
      </c>
      <c r="DM4437" s="81">
        <v>7.3022901994908396E-6</v>
      </c>
      <c r="DN4437" s="81">
        <v>7.3022901994908396E-6</v>
      </c>
      <c r="DO4437" s="81">
        <v>0</v>
      </c>
      <c r="DP4437" s="81">
        <v>7.3022901994908396E-6</v>
      </c>
      <c r="DQ4437" s="81">
        <v>7.3022901994908396E-6</v>
      </c>
      <c r="DR4437" s="81">
        <v>0</v>
      </c>
      <c r="DS4437" s="81">
        <v>0</v>
      </c>
      <c r="DT4437" s="81">
        <v>0</v>
      </c>
      <c r="DU4437" s="81">
        <v>0</v>
      </c>
      <c r="DV4437" s="81">
        <v>0</v>
      </c>
      <c r="DW4437" s="81">
        <v>0</v>
      </c>
      <c r="GE4437" s="81" t="s">
        <v>449</v>
      </c>
      <c r="GF4437" s="81" t="s">
        <v>155</v>
      </c>
      <c r="GG4437" s="81" t="s">
        <v>484</v>
      </c>
      <c r="GH4437" s="81" t="s">
        <v>454</v>
      </c>
      <c r="GI4437" s="81">
        <v>2026</v>
      </c>
      <c r="GJ4437" s="81" t="s">
        <v>201</v>
      </c>
      <c r="GK4437" s="81">
        <v>428.60232122030828</v>
      </c>
      <c r="GL4437" s="81">
        <v>610.71869400000003</v>
      </c>
      <c r="GM4437" s="81">
        <v>2026</v>
      </c>
      <c r="GN4437" s="81" t="s">
        <v>173</v>
      </c>
      <c r="GO4437" s="81">
        <v>1.1148832299820636E-2</v>
      </c>
      <c r="GP4437" s="81">
        <v>10</v>
      </c>
      <c r="GQ4437" s="81">
        <v>0</v>
      </c>
      <c r="GR4437" s="81" t="s">
        <v>448</v>
      </c>
      <c r="GS4437" s="81">
        <v>1.1148832299820636E-2</v>
      </c>
      <c r="GT4437" s="81">
        <v>4.778415402599073</v>
      </c>
      <c r="GU4437" s="81">
        <v>1.1148832299820636E-2</v>
      </c>
      <c r="GV4437" s="81">
        <v>4.778415402599073</v>
      </c>
      <c r="GW4437" s="81">
        <v>1.1148832299820636E-2</v>
      </c>
      <c r="GX4437" s="81">
        <v>4.778415402599073</v>
      </c>
      <c r="GY4437" s="81">
        <v>1.1148832299820636E-2</v>
      </c>
      <c r="GZ4437" s="81">
        <v>4.778415402599073</v>
      </c>
    </row>
    <row r="4438" spans="98:208" x14ac:dyDescent="0.25">
      <c r="CT4438" s="81" t="s">
        <v>155</v>
      </c>
      <c r="CU4438" s="81" t="s">
        <v>482</v>
      </c>
      <c r="CV4438" s="81" t="s">
        <v>457</v>
      </c>
      <c r="CW4438" s="81">
        <v>2022</v>
      </c>
      <c r="CX4438" s="81">
        <v>0</v>
      </c>
      <c r="CY4438" s="81">
        <v>0</v>
      </c>
      <c r="CZ4438" s="81">
        <v>0</v>
      </c>
      <c r="DA4438" s="81">
        <v>0</v>
      </c>
      <c r="DB4438" s="81">
        <v>14146.13064133252</v>
      </c>
      <c r="DC4438" s="81">
        <v>222.22942162783031</v>
      </c>
      <c r="DD4438" s="81">
        <v>8585.7228092479454</v>
      </c>
      <c r="DE4438" s="81">
        <v>5338.178410456745</v>
      </c>
      <c r="DF4438" s="81">
        <v>2.4775985538148131</v>
      </c>
      <c r="DG4438" s="81">
        <v>2.4775985538148131</v>
      </c>
      <c r="DH4438" s="81">
        <v>2.4775985538148131</v>
      </c>
      <c r="DI4438" s="81">
        <v>0</v>
      </c>
      <c r="DJ4438" s="81">
        <v>2.9473258241321391E-6</v>
      </c>
      <c r="DL4438" s="81">
        <v>0</v>
      </c>
      <c r="DM4438" s="81">
        <v>7.3022901994908396E-6</v>
      </c>
      <c r="DN4438" s="81">
        <v>7.3022901994908396E-6</v>
      </c>
      <c r="DO4438" s="81">
        <v>0</v>
      </c>
      <c r="DP4438" s="81">
        <v>7.3022901994908396E-6</v>
      </c>
      <c r="DQ4438" s="81">
        <v>7.3022901994908396E-6</v>
      </c>
      <c r="DR4438" s="81">
        <v>0</v>
      </c>
      <c r="DS4438" s="81">
        <v>7.3022901994908396E-6</v>
      </c>
      <c r="DT4438" s="81">
        <v>7.3022901994908396E-6</v>
      </c>
      <c r="DU4438" s="81">
        <v>0</v>
      </c>
      <c r="DV4438" s="81">
        <v>0</v>
      </c>
      <c r="DW4438" s="81">
        <v>0</v>
      </c>
      <c r="GE4438" s="81" t="s">
        <v>449</v>
      </c>
      <c r="GF4438" s="81" t="s">
        <v>155</v>
      </c>
      <c r="GG4438" s="81" t="s">
        <v>484</v>
      </c>
      <c r="GH4438" s="81" t="s">
        <v>454</v>
      </c>
      <c r="GI4438" s="81">
        <v>2027</v>
      </c>
      <c r="GJ4438" s="81" t="s">
        <v>201</v>
      </c>
      <c r="GK4438" s="81">
        <v>428.60232122030828</v>
      </c>
      <c r="GL4438" s="81">
        <v>610.71869400000003</v>
      </c>
      <c r="GM4438" s="81">
        <v>2027</v>
      </c>
      <c r="GN4438" s="81" t="s">
        <v>173</v>
      </c>
      <c r="GO4438" s="81">
        <v>1.1148832299820636E-2</v>
      </c>
      <c r="GP4438" s="81">
        <v>10</v>
      </c>
      <c r="GQ4438" s="81">
        <v>0</v>
      </c>
      <c r="GR4438" s="81" t="s">
        <v>448</v>
      </c>
      <c r="GS4438" s="81">
        <v>1.1148832299820636E-2</v>
      </c>
      <c r="GT4438" s="81">
        <v>4.778415402599073</v>
      </c>
      <c r="GU4438" s="81">
        <v>1.1148832299820636E-2</v>
      </c>
      <c r="GV4438" s="81">
        <v>4.778415402599073</v>
      </c>
      <c r="GW4438" s="81">
        <v>1.1148832299820636E-2</v>
      </c>
      <c r="GX4438" s="81">
        <v>4.778415402599073</v>
      </c>
      <c r="GY4438" s="81">
        <v>1.1148832299820636E-2</v>
      </c>
      <c r="GZ4438" s="81">
        <v>4.778415402599073</v>
      </c>
    </row>
    <row r="4439" spans="98:208" x14ac:dyDescent="0.25">
      <c r="CT4439" s="81" t="s">
        <v>155</v>
      </c>
      <c r="CU4439" s="81" t="s">
        <v>482</v>
      </c>
      <c r="CV4439" s="81" t="s">
        <v>457</v>
      </c>
      <c r="CW4439" s="81">
        <v>2023</v>
      </c>
      <c r="CX4439" s="81">
        <v>0</v>
      </c>
      <c r="CY4439" s="81">
        <v>0</v>
      </c>
      <c r="CZ4439" s="81">
        <v>0</v>
      </c>
      <c r="DA4439" s="81">
        <v>0</v>
      </c>
      <c r="DB4439" s="81">
        <v>14664.63755643663</v>
      </c>
      <c r="DC4439" s="81">
        <v>233.23007680793921</v>
      </c>
      <c r="DD4439" s="81">
        <v>8896.5159934285948</v>
      </c>
      <c r="DE4439" s="81">
        <v>5534.8914862000929</v>
      </c>
      <c r="DF4439" s="81">
        <v>2.6002430136060006</v>
      </c>
      <c r="DG4439" s="81">
        <v>2.6002430136060006</v>
      </c>
      <c r="DH4439" s="81">
        <v>2.6002430136060006</v>
      </c>
      <c r="DI4439" s="81">
        <v>2.6002430136060006</v>
      </c>
      <c r="DJ4439" s="81">
        <v>2.9473258241321391E-6</v>
      </c>
      <c r="DL4439" s="81">
        <v>0</v>
      </c>
      <c r="DM4439" s="81">
        <v>7.6637633830201433E-6</v>
      </c>
      <c r="DN4439" s="81">
        <v>7.6637633830201433E-6</v>
      </c>
      <c r="DO4439" s="81">
        <v>0</v>
      </c>
      <c r="DP4439" s="81">
        <v>7.6637633830201433E-6</v>
      </c>
      <c r="DQ4439" s="81">
        <v>7.6637633830201433E-6</v>
      </c>
      <c r="DR4439" s="81">
        <v>0</v>
      </c>
      <c r="DS4439" s="81">
        <v>7.6637633830201433E-6</v>
      </c>
      <c r="DT4439" s="81">
        <v>7.6637633830201433E-6</v>
      </c>
      <c r="DU4439" s="81">
        <v>0</v>
      </c>
      <c r="DV4439" s="81">
        <v>7.6637633830201433E-6</v>
      </c>
      <c r="DW4439" s="81">
        <v>7.6637633830201433E-6</v>
      </c>
      <c r="GE4439" s="81" t="s">
        <v>449</v>
      </c>
      <c r="GF4439" s="81" t="s">
        <v>155</v>
      </c>
      <c r="GG4439" s="81" t="s">
        <v>484</v>
      </c>
      <c r="GH4439" s="81" t="s">
        <v>454</v>
      </c>
      <c r="GI4439" s="81">
        <v>2028</v>
      </c>
      <c r="GJ4439" s="81" t="s">
        <v>201</v>
      </c>
      <c r="GK4439" s="81">
        <v>453.26096055717272</v>
      </c>
      <c r="GL4439" s="81">
        <v>610.71869400000003</v>
      </c>
      <c r="GM4439" s="81">
        <v>2028</v>
      </c>
      <c r="GN4439" s="81" t="s">
        <v>173</v>
      </c>
      <c r="GO4439" s="81">
        <v>1.1148832299820636E-2</v>
      </c>
      <c r="GP4439" s="81">
        <v>10</v>
      </c>
      <c r="GQ4439" s="81">
        <v>0</v>
      </c>
      <c r="GR4439" s="81" t="s">
        <v>448</v>
      </c>
      <c r="GS4439" s="81">
        <v>1.1148832299820636E-2</v>
      </c>
      <c r="GT4439" s="81">
        <v>5.053330437307535</v>
      </c>
      <c r="GU4439" s="81">
        <v>1.1148832299820636E-2</v>
      </c>
      <c r="GV4439" s="81">
        <v>5.053330437307535</v>
      </c>
      <c r="GW4439" s="81">
        <v>1.1148832299820636E-2</v>
      </c>
      <c r="GX4439" s="81">
        <v>5.053330437307535</v>
      </c>
      <c r="GY4439" s="81">
        <v>1.1148832299820636E-2</v>
      </c>
      <c r="GZ4439" s="81">
        <v>5.053330437307535</v>
      </c>
    </row>
    <row r="4440" spans="98:208" x14ac:dyDescent="0.25">
      <c r="CT4440" s="81" t="s">
        <v>155</v>
      </c>
      <c r="CU4440" s="81" t="s">
        <v>482</v>
      </c>
      <c r="CV4440" s="81" t="s">
        <v>457</v>
      </c>
      <c r="CW4440" s="81">
        <v>2024</v>
      </c>
      <c r="CX4440" s="81">
        <v>0</v>
      </c>
      <c r="CY4440" s="81">
        <v>0</v>
      </c>
      <c r="CZ4440" s="81">
        <v>0</v>
      </c>
      <c r="DA4440" s="81">
        <v>0</v>
      </c>
      <c r="DB4440" s="81">
        <v>14664.63755643663</v>
      </c>
      <c r="DC4440" s="81">
        <v>233.23007680793921</v>
      </c>
      <c r="DD4440" s="81">
        <v>8896.5159934285948</v>
      </c>
      <c r="DE4440" s="81">
        <v>5534.8914862000929</v>
      </c>
      <c r="DF4440" s="81">
        <v>2.6002430136060006</v>
      </c>
      <c r="DG4440" s="81">
        <v>2.6002430136060006</v>
      </c>
      <c r="DH4440" s="81">
        <v>2.6002430136060006</v>
      </c>
      <c r="DI4440" s="81">
        <v>2.6002430136060006</v>
      </c>
      <c r="DJ4440" s="81">
        <v>2.9473258241321391E-6</v>
      </c>
      <c r="DL4440" s="81">
        <v>0</v>
      </c>
      <c r="DM4440" s="81">
        <v>7.6637633830201433E-6</v>
      </c>
      <c r="DN4440" s="81">
        <v>7.6637633830201433E-6</v>
      </c>
      <c r="DO4440" s="81">
        <v>0</v>
      </c>
      <c r="DP4440" s="81">
        <v>7.6637633830201433E-6</v>
      </c>
      <c r="DQ4440" s="81">
        <v>7.6637633830201433E-6</v>
      </c>
      <c r="DR4440" s="81">
        <v>0</v>
      </c>
      <c r="DS4440" s="81">
        <v>7.6637633830201433E-6</v>
      </c>
      <c r="DT4440" s="81">
        <v>7.6637633830201433E-6</v>
      </c>
      <c r="DU4440" s="81">
        <v>0</v>
      </c>
      <c r="DV4440" s="81">
        <v>7.6637633830201433E-6</v>
      </c>
      <c r="DW4440" s="81">
        <v>7.6637633830201433E-6</v>
      </c>
      <c r="GE4440" s="81" t="s">
        <v>449</v>
      </c>
      <c r="GF4440" s="81" t="s">
        <v>155</v>
      </c>
      <c r="GG4440" s="81" t="s">
        <v>484</v>
      </c>
      <c r="GH4440" s="81" t="s">
        <v>454</v>
      </c>
      <c r="GI4440" s="81">
        <v>2029</v>
      </c>
      <c r="GJ4440" s="81" t="s">
        <v>201</v>
      </c>
      <c r="GK4440" s="81">
        <v>453.26096055717272</v>
      </c>
      <c r="GL4440" s="81">
        <v>610.71869400000003</v>
      </c>
      <c r="GM4440" s="81">
        <v>2029</v>
      </c>
      <c r="GN4440" s="81" t="s">
        <v>173</v>
      </c>
      <c r="GO4440" s="81">
        <v>1.1148832299820636E-2</v>
      </c>
      <c r="GP4440" s="81">
        <v>10</v>
      </c>
      <c r="GQ4440" s="81">
        <v>0</v>
      </c>
      <c r="GR4440" s="81" t="s">
        <v>448</v>
      </c>
      <c r="GS4440" s="81">
        <v>1.1148832299820636E-2</v>
      </c>
      <c r="GT4440" s="81">
        <v>5.053330437307535</v>
      </c>
      <c r="GU4440" s="81">
        <v>1.1148832299820636E-2</v>
      </c>
      <c r="GV4440" s="81">
        <v>5.053330437307535</v>
      </c>
      <c r="GW4440" s="81">
        <v>1.1148832299820636E-2</v>
      </c>
      <c r="GX4440" s="81">
        <v>5.053330437307535</v>
      </c>
      <c r="GY4440" s="81">
        <v>1.1148832299820636E-2</v>
      </c>
      <c r="GZ4440" s="81">
        <v>5.053330437307535</v>
      </c>
    </row>
    <row r="4441" spans="98:208" x14ac:dyDescent="0.25">
      <c r="CT4441" s="81" t="s">
        <v>155</v>
      </c>
      <c r="CU4441" s="81" t="s">
        <v>482</v>
      </c>
      <c r="CV4441" s="81" t="s">
        <v>457</v>
      </c>
      <c r="CW4441" s="81">
        <v>2025</v>
      </c>
      <c r="CX4441" s="81">
        <v>0</v>
      </c>
      <c r="CY4441" s="81">
        <v>0</v>
      </c>
      <c r="CZ4441" s="81">
        <v>0</v>
      </c>
      <c r="DA4441" s="81">
        <v>0</v>
      </c>
      <c r="DB4441" s="81">
        <v>14664.63755643663</v>
      </c>
      <c r="DC4441" s="81">
        <v>233.23007680793921</v>
      </c>
      <c r="DD4441" s="81">
        <v>8896.5159934285948</v>
      </c>
      <c r="DE4441" s="81">
        <v>5534.8914862000929</v>
      </c>
      <c r="DF4441" s="81">
        <v>2.6002430136060006</v>
      </c>
      <c r="DG4441" s="81">
        <v>2.6002430136060006</v>
      </c>
      <c r="DH4441" s="81">
        <v>2.6002430136060006</v>
      </c>
      <c r="DI4441" s="81">
        <v>2.6002430136060006</v>
      </c>
      <c r="DJ4441" s="81">
        <v>2.9473258241321391E-6</v>
      </c>
      <c r="DL4441" s="81">
        <v>0</v>
      </c>
      <c r="DM4441" s="81">
        <v>7.6637633830201433E-6</v>
      </c>
      <c r="DN4441" s="81">
        <v>7.6637633830201433E-6</v>
      </c>
      <c r="DO4441" s="81">
        <v>0</v>
      </c>
      <c r="DP4441" s="81">
        <v>7.6637633830201433E-6</v>
      </c>
      <c r="DQ4441" s="81">
        <v>7.6637633830201433E-6</v>
      </c>
      <c r="DR4441" s="81">
        <v>0</v>
      </c>
      <c r="DS4441" s="81">
        <v>7.6637633830201433E-6</v>
      </c>
      <c r="DT4441" s="81">
        <v>7.6637633830201433E-6</v>
      </c>
      <c r="DU4441" s="81">
        <v>0</v>
      </c>
      <c r="DV4441" s="81">
        <v>7.6637633830201433E-6</v>
      </c>
      <c r="DW4441" s="81">
        <v>7.6637633830201433E-6</v>
      </c>
      <c r="GE4441" s="81" t="s">
        <v>449</v>
      </c>
      <c r="GF4441" s="81" t="s">
        <v>155</v>
      </c>
      <c r="GG4441" s="81" t="s">
        <v>484</v>
      </c>
      <c r="GH4441" s="81" t="s">
        <v>454</v>
      </c>
      <c r="GI4441" s="81">
        <v>2030</v>
      </c>
      <c r="GJ4441" s="81" t="s">
        <v>201</v>
      </c>
      <c r="GK4441" s="81">
        <v>453.26096055717272</v>
      </c>
      <c r="GL4441" s="81">
        <v>610.71869400000003</v>
      </c>
      <c r="GM4441" s="81">
        <v>2030</v>
      </c>
      <c r="GN4441" s="81" t="s">
        <v>173</v>
      </c>
      <c r="GO4441" s="81">
        <v>1.1148832299820636E-2</v>
      </c>
      <c r="GP4441" s="81">
        <v>10</v>
      </c>
      <c r="GQ4441" s="81">
        <v>0</v>
      </c>
      <c r="GR4441" s="81" t="s">
        <v>448</v>
      </c>
      <c r="GS4441" s="81">
        <v>0</v>
      </c>
      <c r="GT4441" s="81">
        <v>0</v>
      </c>
      <c r="GU4441" s="81">
        <v>1.1148832299820636E-2</v>
      </c>
      <c r="GV4441" s="81">
        <v>5.053330437307535</v>
      </c>
      <c r="GW4441" s="81">
        <v>1.1148832299820636E-2</v>
      </c>
      <c r="GX4441" s="81">
        <v>5.053330437307535</v>
      </c>
      <c r="GY4441" s="81">
        <v>1.1148832299820636E-2</v>
      </c>
      <c r="GZ4441" s="81">
        <v>5.053330437307535</v>
      </c>
    </row>
    <row r="4442" spans="98:208" x14ac:dyDescent="0.25">
      <c r="CT4442" s="81" t="s">
        <v>155</v>
      </c>
      <c r="CU4442" s="81" t="s">
        <v>482</v>
      </c>
      <c r="CV4442" s="81" t="s">
        <v>457</v>
      </c>
      <c r="CW4442" s="81">
        <v>2026</v>
      </c>
      <c r="CX4442" s="81">
        <v>0</v>
      </c>
      <c r="CY4442" s="81">
        <v>0</v>
      </c>
      <c r="CZ4442" s="81">
        <v>0</v>
      </c>
      <c r="DA4442" s="81">
        <v>0</v>
      </c>
      <c r="DB4442" s="81">
        <v>14664.63755643663</v>
      </c>
      <c r="DC4442" s="81">
        <v>233.23007680793921</v>
      </c>
      <c r="DD4442" s="81">
        <v>8896.5159934285948</v>
      </c>
      <c r="DE4442" s="81">
        <v>5534.8914862000929</v>
      </c>
      <c r="DF4442" s="81">
        <v>2.6002430136060006</v>
      </c>
      <c r="DG4442" s="81">
        <v>2.6002430136060006</v>
      </c>
      <c r="DH4442" s="81">
        <v>2.6002430136060006</v>
      </c>
      <c r="DI4442" s="81">
        <v>2.6002430136060006</v>
      </c>
      <c r="DJ4442" s="81">
        <v>2.9473258241321391E-6</v>
      </c>
      <c r="DL4442" s="81">
        <v>0</v>
      </c>
      <c r="DM4442" s="81">
        <v>7.6637633830201433E-6</v>
      </c>
      <c r="DN4442" s="81">
        <v>7.6637633830201433E-6</v>
      </c>
      <c r="DO4442" s="81">
        <v>0</v>
      </c>
      <c r="DP4442" s="81">
        <v>7.6637633830201433E-6</v>
      </c>
      <c r="DQ4442" s="81">
        <v>7.6637633830201433E-6</v>
      </c>
      <c r="DR4442" s="81">
        <v>0</v>
      </c>
      <c r="DS4442" s="81">
        <v>7.6637633830201433E-6</v>
      </c>
      <c r="DT4442" s="81">
        <v>7.6637633830201433E-6</v>
      </c>
      <c r="DU4442" s="81">
        <v>0</v>
      </c>
      <c r="DV4442" s="81">
        <v>7.6637633830201433E-6</v>
      </c>
      <c r="DW4442" s="81">
        <v>7.6637633830201433E-6</v>
      </c>
      <c r="GE4442" s="81" t="s">
        <v>449</v>
      </c>
      <c r="GF4442" s="81" t="s">
        <v>155</v>
      </c>
      <c r="GG4442" s="81" t="s">
        <v>484</v>
      </c>
      <c r="GH4442" s="81" t="s">
        <v>454</v>
      </c>
      <c r="GI4442" s="81">
        <v>2031</v>
      </c>
      <c r="GJ4442" s="81" t="s">
        <v>201</v>
      </c>
      <c r="GK4442" s="81">
        <v>453.26096055717272</v>
      </c>
      <c r="GL4442" s="81">
        <v>610.71869400000003</v>
      </c>
      <c r="GM4442" s="81">
        <v>2031</v>
      </c>
      <c r="GN4442" s="81" t="s">
        <v>173</v>
      </c>
      <c r="GO4442" s="81">
        <v>1.1148832299820636E-2</v>
      </c>
      <c r="GP4442" s="81">
        <v>10</v>
      </c>
      <c r="GQ4442" s="81">
        <v>0</v>
      </c>
      <c r="GR4442" s="81" t="s">
        <v>448</v>
      </c>
      <c r="GS4442" s="81">
        <v>0</v>
      </c>
      <c r="GT4442" s="81">
        <v>0</v>
      </c>
      <c r="GU4442" s="81">
        <v>0</v>
      </c>
      <c r="GV4442" s="81">
        <v>0</v>
      </c>
      <c r="GW4442" s="81">
        <v>1.1148832299820636E-2</v>
      </c>
      <c r="GX4442" s="81">
        <v>5.053330437307535</v>
      </c>
      <c r="GY4442" s="81">
        <v>1.1148832299820636E-2</v>
      </c>
      <c r="GZ4442" s="81">
        <v>5.053330437307535</v>
      </c>
    </row>
    <row r="4443" spans="98:208" x14ac:dyDescent="0.25">
      <c r="CT4443" s="81" t="s">
        <v>155</v>
      </c>
      <c r="CU4443" s="81" t="s">
        <v>482</v>
      </c>
      <c r="CV4443" s="81" t="s">
        <v>457</v>
      </c>
      <c r="CW4443" s="81">
        <v>2027</v>
      </c>
      <c r="CX4443" s="81">
        <v>0</v>
      </c>
      <c r="CY4443" s="81">
        <v>0</v>
      </c>
      <c r="CZ4443" s="81">
        <v>0</v>
      </c>
      <c r="DA4443" s="81">
        <v>0</v>
      </c>
      <c r="DB4443" s="81">
        <v>14664.63755643663</v>
      </c>
      <c r="DC4443" s="81">
        <v>233.23007680793921</v>
      </c>
      <c r="DD4443" s="81">
        <v>8896.5159934285948</v>
      </c>
      <c r="DE4443" s="81">
        <v>5534.8914862000929</v>
      </c>
      <c r="DF4443" s="81">
        <v>2.6002430136060006</v>
      </c>
      <c r="DG4443" s="81">
        <v>2.6002430136060006</v>
      </c>
      <c r="DH4443" s="81">
        <v>2.6002430136060006</v>
      </c>
      <c r="DI4443" s="81">
        <v>2.6002430136060006</v>
      </c>
      <c r="DJ4443" s="81">
        <v>2.9473258241321391E-6</v>
      </c>
      <c r="DL4443" s="81">
        <v>0</v>
      </c>
      <c r="DM4443" s="81">
        <v>7.6637633830201433E-6</v>
      </c>
      <c r="DN4443" s="81">
        <v>7.6637633830201433E-6</v>
      </c>
      <c r="DO4443" s="81">
        <v>0</v>
      </c>
      <c r="DP4443" s="81">
        <v>7.6637633830201433E-6</v>
      </c>
      <c r="DQ4443" s="81">
        <v>7.6637633830201433E-6</v>
      </c>
      <c r="DR4443" s="81">
        <v>0</v>
      </c>
      <c r="DS4443" s="81">
        <v>7.6637633830201433E-6</v>
      </c>
      <c r="DT4443" s="81">
        <v>7.6637633830201433E-6</v>
      </c>
      <c r="DU4443" s="81">
        <v>0</v>
      </c>
      <c r="DV4443" s="81">
        <v>7.6637633830201433E-6</v>
      </c>
      <c r="DW4443" s="81">
        <v>7.6637633830201433E-6</v>
      </c>
      <c r="GE4443" s="81" t="s">
        <v>449</v>
      </c>
      <c r="GF4443" s="81" t="s">
        <v>155</v>
      </c>
      <c r="GG4443" s="81" t="s">
        <v>484</v>
      </c>
      <c r="GH4443" s="81" t="s">
        <v>454</v>
      </c>
      <c r="GI4443" s="81">
        <v>2032</v>
      </c>
      <c r="GJ4443" s="81" t="s">
        <v>201</v>
      </c>
      <c r="GK4443" s="81">
        <v>453.26096055717272</v>
      </c>
      <c r="GL4443" s="81">
        <v>610.71869400000003</v>
      </c>
      <c r="GM4443" s="81">
        <v>2032</v>
      </c>
      <c r="GN4443" s="81" t="s">
        <v>173</v>
      </c>
      <c r="GO4443" s="81">
        <v>1.1148832299820636E-2</v>
      </c>
      <c r="GP4443" s="81">
        <v>10</v>
      </c>
      <c r="GQ4443" s="81">
        <v>0</v>
      </c>
      <c r="GR4443" s="81" t="s">
        <v>448</v>
      </c>
      <c r="GS4443" s="81">
        <v>0</v>
      </c>
      <c r="GT4443" s="81">
        <v>0</v>
      </c>
      <c r="GU4443" s="81">
        <v>0</v>
      </c>
      <c r="GV4443" s="81">
        <v>0</v>
      </c>
      <c r="GW4443" s="81">
        <v>0</v>
      </c>
      <c r="GX4443" s="81">
        <v>0</v>
      </c>
      <c r="GY4443" s="81">
        <v>1.1148832299820636E-2</v>
      </c>
      <c r="GZ4443" s="81">
        <v>5.053330437307535</v>
      </c>
    </row>
    <row r="4444" spans="98:208" x14ac:dyDescent="0.25">
      <c r="CT4444" s="81" t="s">
        <v>155</v>
      </c>
      <c r="CU4444" s="81" t="s">
        <v>482</v>
      </c>
      <c r="CV4444" s="81" t="s">
        <v>457</v>
      </c>
      <c r="CW4444" s="81">
        <v>2028</v>
      </c>
      <c r="CX4444" s="81">
        <v>0</v>
      </c>
      <c r="CY4444" s="81">
        <v>0</v>
      </c>
      <c r="CZ4444" s="81">
        <v>0</v>
      </c>
      <c r="DA4444" s="81">
        <v>0</v>
      </c>
      <c r="DB4444" s="81">
        <v>15317.99094281597</v>
      </c>
      <c r="DC4444" s="81">
        <v>247.2729921649468</v>
      </c>
      <c r="DD4444" s="81">
        <v>9287.6490955444933</v>
      </c>
      <c r="DE4444" s="81">
        <v>5783.068855106525</v>
      </c>
      <c r="DF4444" s="81">
        <v>2.7568051219218539</v>
      </c>
      <c r="DG4444" s="81">
        <v>2.7568051219218539</v>
      </c>
      <c r="DH4444" s="81">
        <v>2.7568051219218539</v>
      </c>
      <c r="DI4444" s="81">
        <v>2.7568051219218539</v>
      </c>
      <c r="DJ4444" s="81">
        <v>2.9473258241321391E-6</v>
      </c>
      <c r="DL4444" s="81">
        <v>0</v>
      </c>
      <c r="DM4444" s="81">
        <v>8.1252029279400303E-6</v>
      </c>
      <c r="DN4444" s="81">
        <v>8.1252029279400303E-6</v>
      </c>
      <c r="DO4444" s="81">
        <v>0</v>
      </c>
      <c r="DP4444" s="81">
        <v>8.1252029279400303E-6</v>
      </c>
      <c r="DQ4444" s="81">
        <v>8.1252029279400303E-6</v>
      </c>
      <c r="DR4444" s="81">
        <v>0</v>
      </c>
      <c r="DS4444" s="81">
        <v>8.1252029279400303E-6</v>
      </c>
      <c r="DT4444" s="81">
        <v>8.1252029279400303E-6</v>
      </c>
      <c r="DU4444" s="81">
        <v>0</v>
      </c>
      <c r="DV4444" s="81">
        <v>8.1252029279400303E-6</v>
      </c>
      <c r="DW4444" s="81">
        <v>8.1252029279400303E-6</v>
      </c>
      <c r="GE4444" s="81" t="s">
        <v>449</v>
      </c>
      <c r="GF4444" s="81" t="s">
        <v>155</v>
      </c>
      <c r="GG4444" s="81" t="s">
        <v>484</v>
      </c>
      <c r="GH4444" s="81" t="s">
        <v>455</v>
      </c>
      <c r="GI4444" s="81">
        <v>2021</v>
      </c>
      <c r="GJ4444" s="81" t="s">
        <v>201</v>
      </c>
      <c r="GK4444" s="81">
        <v>409.22373582042479</v>
      </c>
      <c r="GL4444" s="81">
        <v>610.71869400000003</v>
      </c>
      <c r="GM4444" s="81">
        <v>2021</v>
      </c>
      <c r="GN4444" s="81" t="s">
        <v>173</v>
      </c>
      <c r="GO4444" s="81">
        <v>1.1148832299820636E-2</v>
      </c>
      <c r="GP4444" s="81">
        <v>10</v>
      </c>
      <c r="GQ4444" s="81">
        <v>0</v>
      </c>
      <c r="GR4444" s="81" t="s">
        <v>448</v>
      </c>
      <c r="GS4444" s="81">
        <v>1.1148832299820636E-2</v>
      </c>
      <c r="GT4444" s="81">
        <v>4.5623668037680192</v>
      </c>
      <c r="GU4444" s="81">
        <v>1.1148832299820636E-2</v>
      </c>
      <c r="GV4444" s="81">
        <v>4.5623668037680192</v>
      </c>
      <c r="GW4444" s="81">
        <v>0</v>
      </c>
      <c r="GX4444" s="81">
        <v>0</v>
      </c>
      <c r="GY4444" s="81">
        <v>0</v>
      </c>
      <c r="GZ4444" s="81">
        <v>0</v>
      </c>
    </row>
    <row r="4445" spans="98:208" x14ac:dyDescent="0.25">
      <c r="CT4445" s="81" t="s">
        <v>155</v>
      </c>
      <c r="CU4445" s="81" t="s">
        <v>482</v>
      </c>
      <c r="CV4445" s="81" t="s">
        <v>457</v>
      </c>
      <c r="CW4445" s="81">
        <v>2029</v>
      </c>
      <c r="CX4445" s="81">
        <v>0</v>
      </c>
      <c r="CY4445" s="81">
        <v>0</v>
      </c>
      <c r="CZ4445" s="81">
        <v>0</v>
      </c>
      <c r="DA4445" s="81">
        <v>0</v>
      </c>
      <c r="DB4445" s="81">
        <v>15317.99094281597</v>
      </c>
      <c r="DC4445" s="81">
        <v>247.2729921649468</v>
      </c>
      <c r="DD4445" s="81">
        <v>9287.6490955444933</v>
      </c>
      <c r="DE4445" s="81">
        <v>5783.068855106525</v>
      </c>
      <c r="DF4445" s="81">
        <v>2.7568051219218539</v>
      </c>
      <c r="DG4445" s="81">
        <v>2.7568051219218539</v>
      </c>
      <c r="DH4445" s="81">
        <v>2.7568051219218539</v>
      </c>
      <c r="DI4445" s="81">
        <v>2.7568051219218539</v>
      </c>
      <c r="DJ4445" s="81">
        <v>2.9473258241321391E-6</v>
      </c>
      <c r="DL4445" s="81">
        <v>0</v>
      </c>
      <c r="DM4445" s="81">
        <v>8.1252029279400303E-6</v>
      </c>
      <c r="DN4445" s="81">
        <v>8.1252029279400303E-6</v>
      </c>
      <c r="DO4445" s="81">
        <v>0</v>
      </c>
      <c r="DP4445" s="81">
        <v>8.1252029279400303E-6</v>
      </c>
      <c r="DQ4445" s="81">
        <v>8.1252029279400303E-6</v>
      </c>
      <c r="DR4445" s="81">
        <v>0</v>
      </c>
      <c r="DS4445" s="81">
        <v>8.1252029279400303E-6</v>
      </c>
      <c r="DT4445" s="81">
        <v>8.1252029279400303E-6</v>
      </c>
      <c r="DU4445" s="81">
        <v>0</v>
      </c>
      <c r="DV4445" s="81">
        <v>8.1252029279400303E-6</v>
      </c>
      <c r="DW4445" s="81">
        <v>8.1252029279400303E-6</v>
      </c>
      <c r="GE4445" s="81" t="s">
        <v>449</v>
      </c>
      <c r="GF4445" s="81" t="s">
        <v>155</v>
      </c>
      <c r="GG4445" s="81" t="s">
        <v>484</v>
      </c>
      <c r="GH4445" s="81" t="s">
        <v>455</v>
      </c>
      <c r="GI4445" s="81">
        <v>2022</v>
      </c>
      <c r="GJ4445" s="81" t="s">
        <v>201</v>
      </c>
      <c r="GK4445" s="81">
        <v>409.22373582042479</v>
      </c>
      <c r="GL4445" s="81">
        <v>610.71869400000003</v>
      </c>
      <c r="GM4445" s="81">
        <v>2022</v>
      </c>
      <c r="GN4445" s="81" t="s">
        <v>173</v>
      </c>
      <c r="GO4445" s="81">
        <v>1.1148832299820636E-2</v>
      </c>
      <c r="GP4445" s="81">
        <v>10</v>
      </c>
      <c r="GQ4445" s="81">
        <v>0</v>
      </c>
      <c r="GR4445" s="81" t="s">
        <v>448</v>
      </c>
      <c r="GS4445" s="81">
        <v>1.1148832299820636E-2</v>
      </c>
      <c r="GT4445" s="81">
        <v>4.5623668037680192</v>
      </c>
      <c r="GU4445" s="81">
        <v>1.1148832299820636E-2</v>
      </c>
      <c r="GV4445" s="81">
        <v>4.5623668037680192</v>
      </c>
      <c r="GW4445" s="81">
        <v>1.1148832299820636E-2</v>
      </c>
      <c r="GX4445" s="81">
        <v>4.5623668037680192</v>
      </c>
      <c r="GY4445" s="81">
        <v>0</v>
      </c>
      <c r="GZ4445" s="81">
        <v>0</v>
      </c>
    </row>
    <row r="4446" spans="98:208" x14ac:dyDescent="0.25">
      <c r="CT4446" s="81" t="s">
        <v>155</v>
      </c>
      <c r="CU4446" s="81" t="s">
        <v>482</v>
      </c>
      <c r="CV4446" s="81" t="s">
        <v>457</v>
      </c>
      <c r="CW4446" s="81">
        <v>2030</v>
      </c>
      <c r="CX4446" s="81">
        <v>0</v>
      </c>
      <c r="CY4446" s="81">
        <v>0</v>
      </c>
      <c r="CZ4446" s="81">
        <v>0</v>
      </c>
      <c r="DA4446" s="81">
        <v>0</v>
      </c>
      <c r="DB4446" s="81">
        <v>15317.99094281597</v>
      </c>
      <c r="DC4446" s="81">
        <v>247.2729921649468</v>
      </c>
      <c r="DD4446" s="81">
        <v>9287.6490955444933</v>
      </c>
      <c r="DE4446" s="81">
        <v>5783.068855106525</v>
      </c>
      <c r="DF4446" s="81">
        <v>0</v>
      </c>
      <c r="DG4446" s="81">
        <v>2.7568051219218539</v>
      </c>
      <c r="DH4446" s="81">
        <v>2.7568051219218539</v>
      </c>
      <c r="DI4446" s="81">
        <v>2.7568051219218539</v>
      </c>
      <c r="DJ4446" s="81">
        <v>2.9473258241321391E-6</v>
      </c>
      <c r="DL4446" s="81">
        <v>0</v>
      </c>
      <c r="DM4446" s="81">
        <v>0</v>
      </c>
      <c r="DN4446" s="81">
        <v>0</v>
      </c>
      <c r="DO4446" s="81">
        <v>0</v>
      </c>
      <c r="DP4446" s="81">
        <v>8.1252029279400303E-6</v>
      </c>
      <c r="DQ4446" s="81">
        <v>8.1252029279400303E-6</v>
      </c>
      <c r="DR4446" s="81">
        <v>0</v>
      </c>
      <c r="DS4446" s="81">
        <v>8.1252029279400303E-6</v>
      </c>
      <c r="DT4446" s="81">
        <v>8.1252029279400303E-6</v>
      </c>
      <c r="DU4446" s="81">
        <v>0</v>
      </c>
      <c r="DV4446" s="81">
        <v>8.1252029279400303E-6</v>
      </c>
      <c r="DW4446" s="81">
        <v>8.1252029279400303E-6</v>
      </c>
      <c r="GE4446" s="81" t="s">
        <v>449</v>
      </c>
      <c r="GF4446" s="81" t="s">
        <v>155</v>
      </c>
      <c r="GG4446" s="81" t="s">
        <v>484</v>
      </c>
      <c r="GH4446" s="81" t="s">
        <v>455</v>
      </c>
      <c r="GI4446" s="81">
        <v>2023</v>
      </c>
      <c r="GJ4446" s="81" t="s">
        <v>201</v>
      </c>
      <c r="GK4446" s="81">
        <v>428.60232122030379</v>
      </c>
      <c r="GL4446" s="81">
        <v>610.71869400000003</v>
      </c>
      <c r="GM4446" s="81">
        <v>2023</v>
      </c>
      <c r="GN4446" s="81" t="s">
        <v>173</v>
      </c>
      <c r="GO4446" s="81">
        <v>1.1148832299820636E-2</v>
      </c>
      <c r="GP4446" s="81">
        <v>10</v>
      </c>
      <c r="GQ4446" s="81">
        <v>0</v>
      </c>
      <c r="GR4446" s="81" t="s">
        <v>448</v>
      </c>
      <c r="GS4446" s="81">
        <v>1.1148832299820636E-2</v>
      </c>
      <c r="GT4446" s="81">
        <v>4.7784154025990224</v>
      </c>
      <c r="GU4446" s="81">
        <v>1.1148832299820636E-2</v>
      </c>
      <c r="GV4446" s="81">
        <v>4.7784154025990224</v>
      </c>
      <c r="GW4446" s="81">
        <v>1.1148832299820636E-2</v>
      </c>
      <c r="GX4446" s="81">
        <v>4.7784154025990224</v>
      </c>
      <c r="GY4446" s="81">
        <v>1.1148832299820636E-2</v>
      </c>
      <c r="GZ4446" s="81">
        <v>4.7784154025990224</v>
      </c>
    </row>
    <row r="4447" spans="98:208" x14ac:dyDescent="0.25">
      <c r="CT4447" s="81" t="s">
        <v>155</v>
      </c>
      <c r="CU4447" s="81" t="s">
        <v>482</v>
      </c>
      <c r="CV4447" s="81" t="s">
        <v>457</v>
      </c>
      <c r="CW4447" s="81">
        <v>2031</v>
      </c>
      <c r="CX4447" s="81">
        <v>0</v>
      </c>
      <c r="CY4447" s="81">
        <v>0</v>
      </c>
      <c r="CZ4447" s="81">
        <v>0</v>
      </c>
      <c r="DA4447" s="81">
        <v>0</v>
      </c>
      <c r="DB4447" s="81">
        <v>15317.99094281597</v>
      </c>
      <c r="DC4447" s="81">
        <v>247.2729921649468</v>
      </c>
      <c r="DD4447" s="81">
        <v>9287.6490955444933</v>
      </c>
      <c r="DE4447" s="81">
        <v>5783.068855106525</v>
      </c>
      <c r="DF4447" s="81">
        <v>0</v>
      </c>
      <c r="DG4447" s="81">
        <v>0</v>
      </c>
      <c r="DH4447" s="81">
        <v>2.7568051219218539</v>
      </c>
      <c r="DI4447" s="81">
        <v>2.7568051219218539</v>
      </c>
      <c r="DJ4447" s="81">
        <v>2.9473258241321391E-6</v>
      </c>
      <c r="DL4447" s="81">
        <v>0</v>
      </c>
      <c r="DM4447" s="81">
        <v>0</v>
      </c>
      <c r="DN4447" s="81">
        <v>0</v>
      </c>
      <c r="DO4447" s="81">
        <v>0</v>
      </c>
      <c r="DP4447" s="81">
        <v>0</v>
      </c>
      <c r="DQ4447" s="81">
        <v>0</v>
      </c>
      <c r="DR4447" s="81">
        <v>0</v>
      </c>
      <c r="DS4447" s="81">
        <v>8.1252029279400303E-6</v>
      </c>
      <c r="DT4447" s="81">
        <v>8.1252029279400303E-6</v>
      </c>
      <c r="DU4447" s="81">
        <v>0</v>
      </c>
      <c r="DV4447" s="81">
        <v>8.1252029279400303E-6</v>
      </c>
      <c r="DW4447" s="81">
        <v>8.1252029279400303E-6</v>
      </c>
      <c r="GE4447" s="81" t="s">
        <v>449</v>
      </c>
      <c r="GF4447" s="81" t="s">
        <v>155</v>
      </c>
      <c r="GG4447" s="81" t="s">
        <v>484</v>
      </c>
      <c r="GH4447" s="81" t="s">
        <v>455</v>
      </c>
      <c r="GI4447" s="81">
        <v>2024</v>
      </c>
      <c r="GJ4447" s="81" t="s">
        <v>201</v>
      </c>
      <c r="GK4447" s="81">
        <v>428.60232122030379</v>
      </c>
      <c r="GL4447" s="81">
        <v>610.71869400000003</v>
      </c>
      <c r="GM4447" s="81">
        <v>2024</v>
      </c>
      <c r="GN4447" s="81" t="s">
        <v>173</v>
      </c>
      <c r="GO4447" s="81">
        <v>1.1148832299820636E-2</v>
      </c>
      <c r="GP4447" s="81">
        <v>10</v>
      </c>
      <c r="GQ4447" s="81">
        <v>0</v>
      </c>
      <c r="GR4447" s="81" t="s">
        <v>448</v>
      </c>
      <c r="GS4447" s="81">
        <v>1.1148832299820636E-2</v>
      </c>
      <c r="GT4447" s="81">
        <v>4.7784154025990224</v>
      </c>
      <c r="GU4447" s="81">
        <v>1.1148832299820636E-2</v>
      </c>
      <c r="GV4447" s="81">
        <v>4.7784154025990224</v>
      </c>
      <c r="GW4447" s="81">
        <v>1.1148832299820636E-2</v>
      </c>
      <c r="GX4447" s="81">
        <v>4.7784154025990224</v>
      </c>
      <c r="GY4447" s="81">
        <v>1.1148832299820636E-2</v>
      </c>
      <c r="GZ4447" s="81">
        <v>4.7784154025990224</v>
      </c>
    </row>
    <row r="4448" spans="98:208" x14ac:dyDescent="0.25">
      <c r="CT4448" s="81" t="s">
        <v>155</v>
      </c>
      <c r="CU4448" s="81" t="s">
        <v>482</v>
      </c>
      <c r="CV4448" s="81" t="s">
        <v>457</v>
      </c>
      <c r="CW4448" s="81">
        <v>2032</v>
      </c>
      <c r="CX4448" s="81">
        <v>0</v>
      </c>
      <c r="CY4448" s="81">
        <v>0</v>
      </c>
      <c r="CZ4448" s="81">
        <v>0</v>
      </c>
      <c r="DA4448" s="81">
        <v>0</v>
      </c>
      <c r="DB4448" s="81">
        <v>15317.99094281597</v>
      </c>
      <c r="DC4448" s="81">
        <v>247.2729921649468</v>
      </c>
      <c r="DD4448" s="81">
        <v>9287.6490955444933</v>
      </c>
      <c r="DE4448" s="81">
        <v>5783.068855106525</v>
      </c>
      <c r="DF4448" s="81">
        <v>0</v>
      </c>
      <c r="DG4448" s="81">
        <v>0</v>
      </c>
      <c r="DH4448" s="81">
        <v>0</v>
      </c>
      <c r="DI4448" s="81">
        <v>2.7568051219218539</v>
      </c>
      <c r="DJ4448" s="81">
        <v>2.9473258241321391E-6</v>
      </c>
      <c r="DL4448" s="81">
        <v>0</v>
      </c>
      <c r="DM4448" s="81">
        <v>0</v>
      </c>
      <c r="DN4448" s="81">
        <v>0</v>
      </c>
      <c r="DO4448" s="81">
        <v>0</v>
      </c>
      <c r="DP4448" s="81">
        <v>0</v>
      </c>
      <c r="DQ4448" s="81">
        <v>0</v>
      </c>
      <c r="DR4448" s="81">
        <v>0</v>
      </c>
      <c r="DS4448" s="81">
        <v>0</v>
      </c>
      <c r="DT4448" s="81">
        <v>0</v>
      </c>
      <c r="DU4448" s="81">
        <v>0</v>
      </c>
      <c r="DV4448" s="81">
        <v>8.1252029279400303E-6</v>
      </c>
      <c r="DW4448" s="81">
        <v>8.1252029279400303E-6</v>
      </c>
      <c r="GE4448" s="81" t="s">
        <v>449</v>
      </c>
      <c r="GF4448" s="81" t="s">
        <v>155</v>
      </c>
      <c r="GG4448" s="81" t="s">
        <v>484</v>
      </c>
      <c r="GH4448" s="81" t="s">
        <v>455</v>
      </c>
      <c r="GI4448" s="81">
        <v>2025</v>
      </c>
      <c r="GJ4448" s="81" t="s">
        <v>201</v>
      </c>
      <c r="GK4448" s="81">
        <v>428.60232122030379</v>
      </c>
      <c r="GL4448" s="81">
        <v>610.71869400000003</v>
      </c>
      <c r="GM4448" s="81">
        <v>2025</v>
      </c>
      <c r="GN4448" s="81" t="s">
        <v>173</v>
      </c>
      <c r="GO4448" s="81">
        <v>1.1148832299820636E-2</v>
      </c>
      <c r="GP4448" s="81">
        <v>10</v>
      </c>
      <c r="GQ4448" s="81">
        <v>0</v>
      </c>
      <c r="GR4448" s="81" t="s">
        <v>448</v>
      </c>
      <c r="GS4448" s="81">
        <v>1.1148832299820636E-2</v>
      </c>
      <c r="GT4448" s="81">
        <v>4.7784154025990224</v>
      </c>
      <c r="GU4448" s="81">
        <v>1.1148832299820636E-2</v>
      </c>
      <c r="GV4448" s="81">
        <v>4.7784154025990224</v>
      </c>
      <c r="GW4448" s="81">
        <v>1.1148832299820636E-2</v>
      </c>
      <c r="GX4448" s="81">
        <v>4.7784154025990224</v>
      </c>
      <c r="GY4448" s="81">
        <v>1.1148832299820636E-2</v>
      </c>
      <c r="GZ4448" s="81">
        <v>4.7784154025990224</v>
      </c>
    </row>
    <row r="4449" spans="98:208" x14ac:dyDescent="0.25">
      <c r="CT4449" s="81" t="s">
        <v>155</v>
      </c>
      <c r="CU4449" s="81" t="s">
        <v>482</v>
      </c>
      <c r="CV4449" s="81" t="s">
        <v>458</v>
      </c>
      <c r="CW4449" s="81">
        <v>2020</v>
      </c>
      <c r="CX4449" s="81">
        <v>0</v>
      </c>
      <c r="CY4449" s="81">
        <v>0</v>
      </c>
      <c r="CZ4449" s="81">
        <v>0</v>
      </c>
      <c r="DA4449" s="81">
        <v>0</v>
      </c>
      <c r="DB4449" s="81">
        <v>8807.9522308757714</v>
      </c>
      <c r="DC4449" s="81">
        <v>222.2294216278305</v>
      </c>
      <c r="DD4449" s="81">
        <v>8585.7228092479418</v>
      </c>
      <c r="DE4449" s="81">
        <v>0</v>
      </c>
      <c r="DF4449" s="81">
        <v>2.4775985538148153</v>
      </c>
      <c r="DG4449" s="81">
        <v>0</v>
      </c>
      <c r="DH4449" s="81">
        <v>0</v>
      </c>
      <c r="DI4449" s="81">
        <v>0</v>
      </c>
      <c r="DJ4449" s="81">
        <v>2.6708617763624551E-6</v>
      </c>
      <c r="DL4449" s="81">
        <v>0</v>
      </c>
      <c r="DM4449" s="81">
        <v>6.6173232745548876E-6</v>
      </c>
      <c r="DN4449" s="81">
        <v>6.6173232745548876E-6</v>
      </c>
      <c r="DO4449" s="81">
        <v>0</v>
      </c>
      <c r="DP4449" s="81">
        <v>0</v>
      </c>
      <c r="DQ4449" s="81">
        <v>0</v>
      </c>
      <c r="DR4449" s="81">
        <v>0</v>
      </c>
      <c r="DS4449" s="81">
        <v>0</v>
      </c>
      <c r="DT4449" s="81">
        <v>0</v>
      </c>
      <c r="DU4449" s="81">
        <v>0</v>
      </c>
      <c r="DV4449" s="81">
        <v>0</v>
      </c>
      <c r="DW4449" s="81">
        <v>0</v>
      </c>
      <c r="GE4449" s="81" t="s">
        <v>449</v>
      </c>
      <c r="GF4449" s="81" t="s">
        <v>155</v>
      </c>
      <c r="GG4449" s="81" t="s">
        <v>484</v>
      </c>
      <c r="GH4449" s="81" t="s">
        <v>455</v>
      </c>
      <c r="GI4449" s="81">
        <v>2026</v>
      </c>
      <c r="GJ4449" s="81" t="s">
        <v>201</v>
      </c>
      <c r="GK4449" s="81">
        <v>428.60232122030379</v>
      </c>
      <c r="GL4449" s="81">
        <v>610.71869400000003</v>
      </c>
      <c r="GM4449" s="81">
        <v>2026</v>
      </c>
      <c r="GN4449" s="81" t="s">
        <v>173</v>
      </c>
      <c r="GO4449" s="81">
        <v>1.1148832299820636E-2</v>
      </c>
      <c r="GP4449" s="81">
        <v>10</v>
      </c>
      <c r="GQ4449" s="81">
        <v>0</v>
      </c>
      <c r="GR4449" s="81" t="s">
        <v>448</v>
      </c>
      <c r="GS4449" s="81">
        <v>1.1148832299820636E-2</v>
      </c>
      <c r="GT4449" s="81">
        <v>4.7784154025990224</v>
      </c>
      <c r="GU4449" s="81">
        <v>1.1148832299820636E-2</v>
      </c>
      <c r="GV4449" s="81">
        <v>4.7784154025990224</v>
      </c>
      <c r="GW4449" s="81">
        <v>1.1148832299820636E-2</v>
      </c>
      <c r="GX4449" s="81">
        <v>4.7784154025990224</v>
      </c>
      <c r="GY4449" s="81">
        <v>1.1148832299820636E-2</v>
      </c>
      <c r="GZ4449" s="81">
        <v>4.7784154025990224</v>
      </c>
    </row>
    <row r="4450" spans="98:208" x14ac:dyDescent="0.25">
      <c r="CT4450" s="81" t="s">
        <v>155</v>
      </c>
      <c r="CU4450" s="81" t="s">
        <v>482</v>
      </c>
      <c r="CV4450" s="81" t="s">
        <v>458</v>
      </c>
      <c r="CW4450" s="81">
        <v>2021</v>
      </c>
      <c r="CX4450" s="81">
        <v>0</v>
      </c>
      <c r="CY4450" s="81">
        <v>0</v>
      </c>
      <c r="CZ4450" s="81">
        <v>0</v>
      </c>
      <c r="DA4450" s="81">
        <v>0</v>
      </c>
      <c r="DB4450" s="81">
        <v>8807.9522308757714</v>
      </c>
      <c r="DC4450" s="81">
        <v>222.2294216278305</v>
      </c>
      <c r="DD4450" s="81">
        <v>8585.7228092479418</v>
      </c>
      <c r="DE4450" s="81">
        <v>0</v>
      </c>
      <c r="DF4450" s="81">
        <v>2.4775985538148153</v>
      </c>
      <c r="DG4450" s="81">
        <v>2.4775985538148153</v>
      </c>
      <c r="DH4450" s="81">
        <v>0</v>
      </c>
      <c r="DI4450" s="81">
        <v>0</v>
      </c>
      <c r="DJ4450" s="81">
        <v>2.6708617763624551E-6</v>
      </c>
      <c r="DL4450" s="81">
        <v>0</v>
      </c>
      <c r="DM4450" s="81">
        <v>6.6173232745548876E-6</v>
      </c>
      <c r="DN4450" s="81">
        <v>6.6173232745548876E-6</v>
      </c>
      <c r="DO4450" s="81">
        <v>0</v>
      </c>
      <c r="DP4450" s="81">
        <v>6.6173232745548876E-6</v>
      </c>
      <c r="DQ4450" s="81">
        <v>6.6173232745548876E-6</v>
      </c>
      <c r="DR4450" s="81">
        <v>0</v>
      </c>
      <c r="DS4450" s="81">
        <v>0</v>
      </c>
      <c r="DT4450" s="81">
        <v>0</v>
      </c>
      <c r="DU4450" s="81">
        <v>0</v>
      </c>
      <c r="DV4450" s="81">
        <v>0</v>
      </c>
      <c r="DW4450" s="81">
        <v>0</v>
      </c>
      <c r="GE4450" s="81" t="s">
        <v>449</v>
      </c>
      <c r="GF4450" s="81" t="s">
        <v>155</v>
      </c>
      <c r="GG4450" s="81" t="s">
        <v>484</v>
      </c>
      <c r="GH4450" s="81" t="s">
        <v>455</v>
      </c>
      <c r="GI4450" s="81">
        <v>2027</v>
      </c>
      <c r="GJ4450" s="81" t="s">
        <v>201</v>
      </c>
      <c r="GK4450" s="81">
        <v>428.60232122030379</v>
      </c>
      <c r="GL4450" s="81">
        <v>610.71869400000003</v>
      </c>
      <c r="GM4450" s="81">
        <v>2027</v>
      </c>
      <c r="GN4450" s="81" t="s">
        <v>173</v>
      </c>
      <c r="GO4450" s="81">
        <v>1.1148832299820636E-2</v>
      </c>
      <c r="GP4450" s="81">
        <v>10</v>
      </c>
      <c r="GQ4450" s="81">
        <v>0</v>
      </c>
      <c r="GR4450" s="81" t="s">
        <v>448</v>
      </c>
      <c r="GS4450" s="81">
        <v>1.1148832299820636E-2</v>
      </c>
      <c r="GT4450" s="81">
        <v>4.7784154025990224</v>
      </c>
      <c r="GU4450" s="81">
        <v>1.1148832299820636E-2</v>
      </c>
      <c r="GV4450" s="81">
        <v>4.7784154025990224</v>
      </c>
      <c r="GW4450" s="81">
        <v>1.1148832299820636E-2</v>
      </c>
      <c r="GX4450" s="81">
        <v>4.7784154025990224</v>
      </c>
      <c r="GY4450" s="81">
        <v>1.1148832299820636E-2</v>
      </c>
      <c r="GZ4450" s="81">
        <v>4.7784154025990224</v>
      </c>
    </row>
    <row r="4451" spans="98:208" x14ac:dyDescent="0.25">
      <c r="CT4451" s="81" t="s">
        <v>155</v>
      </c>
      <c r="CU4451" s="81" t="s">
        <v>482</v>
      </c>
      <c r="CV4451" s="81" t="s">
        <v>458</v>
      </c>
      <c r="CW4451" s="81">
        <v>2022</v>
      </c>
      <c r="CX4451" s="81">
        <v>0</v>
      </c>
      <c r="CY4451" s="81">
        <v>0</v>
      </c>
      <c r="CZ4451" s="81">
        <v>0</v>
      </c>
      <c r="DA4451" s="81">
        <v>0</v>
      </c>
      <c r="DB4451" s="81">
        <v>8807.9522308757714</v>
      </c>
      <c r="DC4451" s="81">
        <v>222.2294216278305</v>
      </c>
      <c r="DD4451" s="81">
        <v>8585.7228092479418</v>
      </c>
      <c r="DE4451" s="81">
        <v>0</v>
      </c>
      <c r="DF4451" s="81">
        <v>2.4775985538148153</v>
      </c>
      <c r="DG4451" s="81">
        <v>2.4775985538148153</v>
      </c>
      <c r="DH4451" s="81">
        <v>2.4775985538148153</v>
      </c>
      <c r="DI4451" s="81">
        <v>0</v>
      </c>
      <c r="DJ4451" s="81">
        <v>2.6708617763624551E-6</v>
      </c>
      <c r="DL4451" s="81">
        <v>0</v>
      </c>
      <c r="DM4451" s="81">
        <v>6.6173232745548876E-6</v>
      </c>
      <c r="DN4451" s="81">
        <v>6.6173232745548876E-6</v>
      </c>
      <c r="DO4451" s="81">
        <v>0</v>
      </c>
      <c r="DP4451" s="81">
        <v>6.6173232745548876E-6</v>
      </c>
      <c r="DQ4451" s="81">
        <v>6.6173232745548876E-6</v>
      </c>
      <c r="DR4451" s="81">
        <v>0</v>
      </c>
      <c r="DS4451" s="81">
        <v>6.6173232745548876E-6</v>
      </c>
      <c r="DT4451" s="81">
        <v>6.6173232745548876E-6</v>
      </c>
      <c r="DU4451" s="81">
        <v>0</v>
      </c>
      <c r="DV4451" s="81">
        <v>0</v>
      </c>
      <c r="DW4451" s="81">
        <v>0</v>
      </c>
      <c r="GE4451" s="81" t="s">
        <v>449</v>
      </c>
      <c r="GF4451" s="81" t="s">
        <v>155</v>
      </c>
      <c r="GG4451" s="81" t="s">
        <v>484</v>
      </c>
      <c r="GH4451" s="81" t="s">
        <v>455</v>
      </c>
      <c r="GI4451" s="81">
        <v>2028</v>
      </c>
      <c r="GJ4451" s="81" t="s">
        <v>201</v>
      </c>
      <c r="GK4451" s="81">
        <v>453.26096055714493</v>
      </c>
      <c r="GL4451" s="81">
        <v>610.71869400000003</v>
      </c>
      <c r="GM4451" s="81">
        <v>2028</v>
      </c>
      <c r="GN4451" s="81" t="s">
        <v>173</v>
      </c>
      <c r="GO4451" s="81">
        <v>1.1148832299820636E-2</v>
      </c>
      <c r="GP4451" s="81">
        <v>10</v>
      </c>
      <c r="GQ4451" s="81">
        <v>0</v>
      </c>
      <c r="GR4451" s="81" t="s">
        <v>448</v>
      </c>
      <c r="GS4451" s="81">
        <v>1.1148832299820636E-2</v>
      </c>
      <c r="GT4451" s="81">
        <v>5.053330437307225</v>
      </c>
      <c r="GU4451" s="81">
        <v>1.1148832299820636E-2</v>
      </c>
      <c r="GV4451" s="81">
        <v>5.053330437307225</v>
      </c>
      <c r="GW4451" s="81">
        <v>1.1148832299820636E-2</v>
      </c>
      <c r="GX4451" s="81">
        <v>5.053330437307225</v>
      </c>
      <c r="GY4451" s="81">
        <v>1.1148832299820636E-2</v>
      </c>
      <c r="GZ4451" s="81">
        <v>5.053330437307225</v>
      </c>
    </row>
    <row r="4452" spans="98:208" x14ac:dyDescent="0.25">
      <c r="CT4452" s="81" t="s">
        <v>155</v>
      </c>
      <c r="CU4452" s="81" t="s">
        <v>482</v>
      </c>
      <c r="CV4452" s="81" t="s">
        <v>458</v>
      </c>
      <c r="CW4452" s="81">
        <v>2023</v>
      </c>
      <c r="CX4452" s="81">
        <v>0</v>
      </c>
      <c r="CY4452" s="81">
        <v>0</v>
      </c>
      <c r="CZ4452" s="81">
        <v>0</v>
      </c>
      <c r="DA4452" s="81">
        <v>0</v>
      </c>
      <c r="DB4452" s="81">
        <v>9129.7460702365315</v>
      </c>
      <c r="DC4452" s="81">
        <v>233.2300768079391</v>
      </c>
      <c r="DD4452" s="81">
        <v>8896.5159934285912</v>
      </c>
      <c r="DE4452" s="81">
        <v>0</v>
      </c>
      <c r="DF4452" s="81">
        <v>2.6002430136059993</v>
      </c>
      <c r="DG4452" s="81">
        <v>2.6002430136059993</v>
      </c>
      <c r="DH4452" s="81">
        <v>2.6002430136059993</v>
      </c>
      <c r="DI4452" s="81">
        <v>2.6002430136059993</v>
      </c>
      <c r="DJ4452" s="81">
        <v>2.6708617763624551E-6</v>
      </c>
      <c r="DL4452" s="81">
        <v>0</v>
      </c>
      <c r="DM4452" s="81">
        <v>6.944889674293783E-6</v>
      </c>
      <c r="DN4452" s="81">
        <v>6.944889674293783E-6</v>
      </c>
      <c r="DO4452" s="81">
        <v>0</v>
      </c>
      <c r="DP4452" s="81">
        <v>6.944889674293783E-6</v>
      </c>
      <c r="DQ4452" s="81">
        <v>6.944889674293783E-6</v>
      </c>
      <c r="DR4452" s="81">
        <v>0</v>
      </c>
      <c r="DS4452" s="81">
        <v>6.944889674293783E-6</v>
      </c>
      <c r="DT4452" s="81">
        <v>6.944889674293783E-6</v>
      </c>
      <c r="DU4452" s="81">
        <v>0</v>
      </c>
      <c r="DV4452" s="81">
        <v>6.944889674293783E-6</v>
      </c>
      <c r="DW4452" s="81">
        <v>6.944889674293783E-6</v>
      </c>
      <c r="GE4452" s="81" t="s">
        <v>449</v>
      </c>
      <c r="GF4452" s="81" t="s">
        <v>155</v>
      </c>
      <c r="GG4452" s="81" t="s">
        <v>484</v>
      </c>
      <c r="GH4452" s="81" t="s">
        <v>455</v>
      </c>
      <c r="GI4452" s="81">
        <v>2029</v>
      </c>
      <c r="GJ4452" s="81" t="s">
        <v>201</v>
      </c>
      <c r="GK4452" s="81">
        <v>453.26096055714493</v>
      </c>
      <c r="GL4452" s="81">
        <v>610.71869400000003</v>
      </c>
      <c r="GM4452" s="81">
        <v>2029</v>
      </c>
      <c r="GN4452" s="81" t="s">
        <v>173</v>
      </c>
      <c r="GO4452" s="81">
        <v>1.1148832299820636E-2</v>
      </c>
      <c r="GP4452" s="81">
        <v>10</v>
      </c>
      <c r="GQ4452" s="81">
        <v>0</v>
      </c>
      <c r="GR4452" s="81" t="s">
        <v>448</v>
      </c>
      <c r="GS4452" s="81">
        <v>1.1148832299820636E-2</v>
      </c>
      <c r="GT4452" s="81">
        <v>5.053330437307225</v>
      </c>
      <c r="GU4452" s="81">
        <v>1.1148832299820636E-2</v>
      </c>
      <c r="GV4452" s="81">
        <v>5.053330437307225</v>
      </c>
      <c r="GW4452" s="81">
        <v>1.1148832299820636E-2</v>
      </c>
      <c r="GX4452" s="81">
        <v>5.053330437307225</v>
      </c>
      <c r="GY4452" s="81">
        <v>1.1148832299820636E-2</v>
      </c>
      <c r="GZ4452" s="81">
        <v>5.053330437307225</v>
      </c>
    </row>
    <row r="4453" spans="98:208" x14ac:dyDescent="0.25">
      <c r="CT4453" s="81" t="s">
        <v>155</v>
      </c>
      <c r="CU4453" s="81" t="s">
        <v>482</v>
      </c>
      <c r="CV4453" s="81" t="s">
        <v>458</v>
      </c>
      <c r="CW4453" s="81">
        <v>2024</v>
      </c>
      <c r="CX4453" s="81">
        <v>0</v>
      </c>
      <c r="CY4453" s="81">
        <v>0</v>
      </c>
      <c r="CZ4453" s="81">
        <v>0</v>
      </c>
      <c r="DA4453" s="81">
        <v>0</v>
      </c>
      <c r="DB4453" s="81">
        <v>9129.7460702365315</v>
      </c>
      <c r="DC4453" s="81">
        <v>233.2300768079391</v>
      </c>
      <c r="DD4453" s="81">
        <v>8896.5159934285912</v>
      </c>
      <c r="DE4453" s="81">
        <v>0</v>
      </c>
      <c r="DF4453" s="81">
        <v>2.6002430136059993</v>
      </c>
      <c r="DG4453" s="81">
        <v>2.6002430136059993</v>
      </c>
      <c r="DH4453" s="81">
        <v>2.6002430136059993</v>
      </c>
      <c r="DI4453" s="81">
        <v>2.6002430136059993</v>
      </c>
      <c r="DJ4453" s="81">
        <v>2.6708617763624551E-6</v>
      </c>
      <c r="DL4453" s="81">
        <v>0</v>
      </c>
      <c r="DM4453" s="81">
        <v>6.944889674293783E-6</v>
      </c>
      <c r="DN4453" s="81">
        <v>6.944889674293783E-6</v>
      </c>
      <c r="DO4453" s="81">
        <v>0</v>
      </c>
      <c r="DP4453" s="81">
        <v>6.944889674293783E-6</v>
      </c>
      <c r="DQ4453" s="81">
        <v>6.944889674293783E-6</v>
      </c>
      <c r="DR4453" s="81">
        <v>0</v>
      </c>
      <c r="DS4453" s="81">
        <v>6.944889674293783E-6</v>
      </c>
      <c r="DT4453" s="81">
        <v>6.944889674293783E-6</v>
      </c>
      <c r="DU4453" s="81">
        <v>0</v>
      </c>
      <c r="DV4453" s="81">
        <v>6.944889674293783E-6</v>
      </c>
      <c r="DW4453" s="81">
        <v>6.944889674293783E-6</v>
      </c>
      <c r="GE4453" s="81" t="s">
        <v>449</v>
      </c>
      <c r="GF4453" s="81" t="s">
        <v>155</v>
      </c>
      <c r="GG4453" s="81" t="s">
        <v>484</v>
      </c>
      <c r="GH4453" s="81" t="s">
        <v>455</v>
      </c>
      <c r="GI4453" s="81">
        <v>2030</v>
      </c>
      <c r="GJ4453" s="81" t="s">
        <v>201</v>
      </c>
      <c r="GK4453" s="81">
        <v>453.26096055714493</v>
      </c>
      <c r="GL4453" s="81">
        <v>610.71869400000003</v>
      </c>
      <c r="GM4453" s="81">
        <v>2030</v>
      </c>
      <c r="GN4453" s="81" t="s">
        <v>173</v>
      </c>
      <c r="GO4453" s="81">
        <v>1.1148832299820636E-2</v>
      </c>
      <c r="GP4453" s="81">
        <v>10</v>
      </c>
      <c r="GQ4453" s="81">
        <v>0</v>
      </c>
      <c r="GR4453" s="81" t="s">
        <v>448</v>
      </c>
      <c r="GS4453" s="81">
        <v>0</v>
      </c>
      <c r="GT4453" s="81">
        <v>0</v>
      </c>
      <c r="GU4453" s="81">
        <v>1.1148832299820636E-2</v>
      </c>
      <c r="GV4453" s="81">
        <v>5.053330437307225</v>
      </c>
      <c r="GW4453" s="81">
        <v>1.1148832299820636E-2</v>
      </c>
      <c r="GX4453" s="81">
        <v>5.053330437307225</v>
      </c>
      <c r="GY4453" s="81">
        <v>1.1148832299820636E-2</v>
      </c>
      <c r="GZ4453" s="81">
        <v>5.053330437307225</v>
      </c>
    </row>
    <row r="4454" spans="98:208" x14ac:dyDescent="0.25">
      <c r="CT4454" s="81" t="s">
        <v>155</v>
      </c>
      <c r="CU4454" s="81" t="s">
        <v>482</v>
      </c>
      <c r="CV4454" s="81" t="s">
        <v>458</v>
      </c>
      <c r="CW4454" s="81">
        <v>2025</v>
      </c>
      <c r="CX4454" s="81">
        <v>0</v>
      </c>
      <c r="CY4454" s="81">
        <v>0</v>
      </c>
      <c r="CZ4454" s="81">
        <v>0</v>
      </c>
      <c r="DA4454" s="81">
        <v>0</v>
      </c>
      <c r="DB4454" s="81">
        <v>9129.7460702365315</v>
      </c>
      <c r="DC4454" s="81">
        <v>233.2300768079391</v>
      </c>
      <c r="DD4454" s="81">
        <v>8896.5159934285912</v>
      </c>
      <c r="DE4454" s="81">
        <v>0</v>
      </c>
      <c r="DF4454" s="81">
        <v>2.6002430136059993</v>
      </c>
      <c r="DG4454" s="81">
        <v>2.6002430136059993</v>
      </c>
      <c r="DH4454" s="81">
        <v>2.6002430136059993</v>
      </c>
      <c r="DI4454" s="81">
        <v>2.6002430136059993</v>
      </c>
      <c r="DJ4454" s="81">
        <v>2.6708617763624551E-6</v>
      </c>
      <c r="DL4454" s="81">
        <v>0</v>
      </c>
      <c r="DM4454" s="81">
        <v>6.944889674293783E-6</v>
      </c>
      <c r="DN4454" s="81">
        <v>6.944889674293783E-6</v>
      </c>
      <c r="DO4454" s="81">
        <v>0</v>
      </c>
      <c r="DP4454" s="81">
        <v>6.944889674293783E-6</v>
      </c>
      <c r="DQ4454" s="81">
        <v>6.944889674293783E-6</v>
      </c>
      <c r="DR4454" s="81">
        <v>0</v>
      </c>
      <c r="DS4454" s="81">
        <v>6.944889674293783E-6</v>
      </c>
      <c r="DT4454" s="81">
        <v>6.944889674293783E-6</v>
      </c>
      <c r="DU4454" s="81">
        <v>0</v>
      </c>
      <c r="DV4454" s="81">
        <v>6.944889674293783E-6</v>
      </c>
      <c r="DW4454" s="81">
        <v>6.944889674293783E-6</v>
      </c>
      <c r="GE4454" s="81" t="s">
        <v>449</v>
      </c>
      <c r="GF4454" s="81" t="s">
        <v>155</v>
      </c>
      <c r="GG4454" s="81" t="s">
        <v>484</v>
      </c>
      <c r="GH4454" s="81" t="s">
        <v>455</v>
      </c>
      <c r="GI4454" s="81">
        <v>2031</v>
      </c>
      <c r="GJ4454" s="81" t="s">
        <v>201</v>
      </c>
      <c r="GK4454" s="81">
        <v>453.26096055714493</v>
      </c>
      <c r="GL4454" s="81">
        <v>610.71869400000003</v>
      </c>
      <c r="GM4454" s="81">
        <v>2031</v>
      </c>
      <c r="GN4454" s="81" t="s">
        <v>173</v>
      </c>
      <c r="GO4454" s="81">
        <v>1.1148832299820636E-2</v>
      </c>
      <c r="GP4454" s="81">
        <v>10</v>
      </c>
      <c r="GQ4454" s="81">
        <v>0</v>
      </c>
      <c r="GR4454" s="81" t="s">
        <v>448</v>
      </c>
      <c r="GS4454" s="81">
        <v>0</v>
      </c>
      <c r="GT4454" s="81">
        <v>0</v>
      </c>
      <c r="GU4454" s="81">
        <v>0</v>
      </c>
      <c r="GV4454" s="81">
        <v>0</v>
      </c>
      <c r="GW4454" s="81">
        <v>1.1148832299820636E-2</v>
      </c>
      <c r="GX4454" s="81">
        <v>5.053330437307225</v>
      </c>
      <c r="GY4454" s="81">
        <v>1.1148832299820636E-2</v>
      </c>
      <c r="GZ4454" s="81">
        <v>5.053330437307225</v>
      </c>
    </row>
    <row r="4455" spans="98:208" x14ac:dyDescent="0.25">
      <c r="CT4455" s="81" t="s">
        <v>155</v>
      </c>
      <c r="CU4455" s="81" t="s">
        <v>482</v>
      </c>
      <c r="CV4455" s="81" t="s">
        <v>458</v>
      </c>
      <c r="CW4455" s="81">
        <v>2026</v>
      </c>
      <c r="CX4455" s="81">
        <v>0</v>
      </c>
      <c r="CY4455" s="81">
        <v>0</v>
      </c>
      <c r="CZ4455" s="81">
        <v>0</v>
      </c>
      <c r="DA4455" s="81">
        <v>0</v>
      </c>
      <c r="DB4455" s="81">
        <v>9129.7460702365315</v>
      </c>
      <c r="DC4455" s="81">
        <v>233.2300768079391</v>
      </c>
      <c r="DD4455" s="81">
        <v>8896.5159934285912</v>
      </c>
      <c r="DE4455" s="81">
        <v>0</v>
      </c>
      <c r="DF4455" s="81">
        <v>2.6002430136059993</v>
      </c>
      <c r="DG4455" s="81">
        <v>2.6002430136059993</v>
      </c>
      <c r="DH4455" s="81">
        <v>2.6002430136059993</v>
      </c>
      <c r="DI4455" s="81">
        <v>2.6002430136059993</v>
      </c>
      <c r="DJ4455" s="81">
        <v>2.6708617763624551E-6</v>
      </c>
      <c r="DL4455" s="81">
        <v>0</v>
      </c>
      <c r="DM4455" s="81">
        <v>6.944889674293783E-6</v>
      </c>
      <c r="DN4455" s="81">
        <v>6.944889674293783E-6</v>
      </c>
      <c r="DO4455" s="81">
        <v>0</v>
      </c>
      <c r="DP4455" s="81">
        <v>6.944889674293783E-6</v>
      </c>
      <c r="DQ4455" s="81">
        <v>6.944889674293783E-6</v>
      </c>
      <c r="DR4455" s="81">
        <v>0</v>
      </c>
      <c r="DS4455" s="81">
        <v>6.944889674293783E-6</v>
      </c>
      <c r="DT4455" s="81">
        <v>6.944889674293783E-6</v>
      </c>
      <c r="DU4455" s="81">
        <v>0</v>
      </c>
      <c r="DV4455" s="81">
        <v>6.944889674293783E-6</v>
      </c>
      <c r="DW4455" s="81">
        <v>6.944889674293783E-6</v>
      </c>
      <c r="GE4455" s="81" t="s">
        <v>449</v>
      </c>
      <c r="GF4455" s="81" t="s">
        <v>155</v>
      </c>
      <c r="GG4455" s="81" t="s">
        <v>484</v>
      </c>
      <c r="GH4455" s="81" t="s">
        <v>455</v>
      </c>
      <c r="GI4455" s="81">
        <v>2032</v>
      </c>
      <c r="GJ4455" s="81" t="s">
        <v>201</v>
      </c>
      <c r="GK4455" s="81">
        <v>453.26096055714493</v>
      </c>
      <c r="GL4455" s="81">
        <v>610.71869400000003</v>
      </c>
      <c r="GM4455" s="81">
        <v>2032</v>
      </c>
      <c r="GN4455" s="81" t="s">
        <v>173</v>
      </c>
      <c r="GO4455" s="81">
        <v>1.1148832299820636E-2</v>
      </c>
      <c r="GP4455" s="81">
        <v>10</v>
      </c>
      <c r="GQ4455" s="81">
        <v>0</v>
      </c>
      <c r="GR4455" s="81" t="s">
        <v>448</v>
      </c>
      <c r="GS4455" s="81">
        <v>0</v>
      </c>
      <c r="GT4455" s="81">
        <v>0</v>
      </c>
      <c r="GU4455" s="81">
        <v>0</v>
      </c>
      <c r="GV4455" s="81">
        <v>0</v>
      </c>
      <c r="GW4455" s="81">
        <v>0</v>
      </c>
      <c r="GX4455" s="81">
        <v>0</v>
      </c>
      <c r="GY4455" s="81">
        <v>1.1148832299820636E-2</v>
      </c>
      <c r="GZ4455" s="81">
        <v>5.053330437307225</v>
      </c>
    </row>
    <row r="4456" spans="98:208" x14ac:dyDescent="0.25">
      <c r="CT4456" s="81" t="s">
        <v>155</v>
      </c>
      <c r="CU4456" s="81" t="s">
        <v>482</v>
      </c>
      <c r="CV4456" s="81" t="s">
        <v>458</v>
      </c>
      <c r="CW4456" s="81">
        <v>2027</v>
      </c>
      <c r="CX4456" s="81">
        <v>0</v>
      </c>
      <c r="CY4456" s="81">
        <v>0</v>
      </c>
      <c r="CZ4456" s="81">
        <v>0</v>
      </c>
      <c r="DA4456" s="81">
        <v>0</v>
      </c>
      <c r="DB4456" s="81">
        <v>9129.7460702365315</v>
      </c>
      <c r="DC4456" s="81">
        <v>233.2300768079391</v>
      </c>
      <c r="DD4456" s="81">
        <v>8896.5159934285912</v>
      </c>
      <c r="DE4456" s="81">
        <v>0</v>
      </c>
      <c r="DF4456" s="81">
        <v>2.6002430136059993</v>
      </c>
      <c r="DG4456" s="81">
        <v>2.6002430136059993</v>
      </c>
      <c r="DH4456" s="81">
        <v>2.6002430136059993</v>
      </c>
      <c r="DI4456" s="81">
        <v>2.6002430136059993</v>
      </c>
      <c r="DJ4456" s="81">
        <v>2.6708617763624551E-6</v>
      </c>
      <c r="DL4456" s="81">
        <v>0</v>
      </c>
      <c r="DM4456" s="81">
        <v>6.944889674293783E-6</v>
      </c>
      <c r="DN4456" s="81">
        <v>6.944889674293783E-6</v>
      </c>
      <c r="DO4456" s="81">
        <v>0</v>
      </c>
      <c r="DP4456" s="81">
        <v>6.944889674293783E-6</v>
      </c>
      <c r="DQ4456" s="81">
        <v>6.944889674293783E-6</v>
      </c>
      <c r="DR4456" s="81">
        <v>0</v>
      </c>
      <c r="DS4456" s="81">
        <v>6.944889674293783E-6</v>
      </c>
      <c r="DT4456" s="81">
        <v>6.944889674293783E-6</v>
      </c>
      <c r="DU4456" s="81">
        <v>0</v>
      </c>
      <c r="DV4456" s="81">
        <v>6.944889674293783E-6</v>
      </c>
      <c r="DW4456" s="81">
        <v>6.944889674293783E-6</v>
      </c>
      <c r="GE4456" s="81" t="s">
        <v>449</v>
      </c>
      <c r="GF4456" s="81" t="s">
        <v>155</v>
      </c>
      <c r="GG4456" s="81" t="s">
        <v>485</v>
      </c>
      <c r="GH4456" s="81" t="s">
        <v>457</v>
      </c>
      <c r="GI4456" s="81">
        <v>2021</v>
      </c>
      <c r="GJ4456" s="81" t="s">
        <v>201</v>
      </c>
      <c r="GK4456" s="81">
        <v>222.22942162791179</v>
      </c>
      <c r="GL4456" s="81">
        <v>206.70045400000001</v>
      </c>
      <c r="GM4456" s="81">
        <v>2021</v>
      </c>
      <c r="GN4456" s="81" t="s">
        <v>173</v>
      </c>
      <c r="GO4456" s="81">
        <v>1.1148832299820636E-2</v>
      </c>
      <c r="GP4456" s="81">
        <v>10</v>
      </c>
      <c r="GQ4456" s="81">
        <v>0</v>
      </c>
      <c r="GR4456" s="81" t="s">
        <v>448</v>
      </c>
      <c r="GS4456" s="81">
        <v>1.1148832299820636E-2</v>
      </c>
      <c r="GT4456" s="81">
        <v>2.4775985538157217</v>
      </c>
      <c r="GU4456" s="81">
        <v>1.1148832299820636E-2</v>
      </c>
      <c r="GV4456" s="81">
        <v>2.4775985538157217</v>
      </c>
      <c r="GW4456" s="81">
        <v>0</v>
      </c>
      <c r="GX4456" s="81">
        <v>0</v>
      </c>
      <c r="GY4456" s="81">
        <v>0</v>
      </c>
      <c r="GZ4456" s="81">
        <v>0</v>
      </c>
    </row>
    <row r="4457" spans="98:208" x14ac:dyDescent="0.25">
      <c r="CT4457" s="81" t="s">
        <v>155</v>
      </c>
      <c r="CU4457" s="81" t="s">
        <v>482</v>
      </c>
      <c r="CV4457" s="81" t="s">
        <v>458</v>
      </c>
      <c r="CW4457" s="81">
        <v>2028</v>
      </c>
      <c r="CX4457" s="81">
        <v>0</v>
      </c>
      <c r="CY4457" s="81">
        <v>0</v>
      </c>
      <c r="CZ4457" s="81">
        <v>0</v>
      </c>
      <c r="DA4457" s="81">
        <v>0</v>
      </c>
      <c r="DB4457" s="81">
        <v>9534.9220877094394</v>
      </c>
      <c r="DC4457" s="81">
        <v>247.2729921649468</v>
      </c>
      <c r="DD4457" s="81">
        <v>9287.6490955444915</v>
      </c>
      <c r="DE4457" s="81">
        <v>0</v>
      </c>
      <c r="DF4457" s="81">
        <v>2.7568051219218539</v>
      </c>
      <c r="DG4457" s="81">
        <v>2.7568051219218539</v>
      </c>
      <c r="DH4457" s="81">
        <v>2.7568051219218539</v>
      </c>
      <c r="DI4457" s="81">
        <v>2.7568051219218539</v>
      </c>
      <c r="DJ4457" s="81">
        <v>2.6708617763624551E-6</v>
      </c>
      <c r="DL4457" s="81">
        <v>0</v>
      </c>
      <c r="DM4457" s="81">
        <v>7.3630454250213177E-6</v>
      </c>
      <c r="DN4457" s="81">
        <v>7.3630454250213177E-6</v>
      </c>
      <c r="DO4457" s="81">
        <v>0</v>
      </c>
      <c r="DP4457" s="81">
        <v>7.3630454250213177E-6</v>
      </c>
      <c r="DQ4457" s="81">
        <v>7.3630454250213177E-6</v>
      </c>
      <c r="DR4457" s="81">
        <v>0</v>
      </c>
      <c r="DS4457" s="81">
        <v>7.3630454250213177E-6</v>
      </c>
      <c r="DT4457" s="81">
        <v>7.3630454250213177E-6</v>
      </c>
      <c r="DU4457" s="81">
        <v>0</v>
      </c>
      <c r="DV4457" s="81">
        <v>7.3630454250213177E-6</v>
      </c>
      <c r="DW4457" s="81">
        <v>7.3630454250213177E-6</v>
      </c>
      <c r="GE4457" s="81" t="s">
        <v>449</v>
      </c>
      <c r="GF4457" s="81" t="s">
        <v>155</v>
      </c>
      <c r="GG4457" s="81" t="s">
        <v>485</v>
      </c>
      <c r="GH4457" s="81" t="s">
        <v>457</v>
      </c>
      <c r="GI4457" s="81">
        <v>2022</v>
      </c>
      <c r="GJ4457" s="81" t="s">
        <v>201</v>
      </c>
      <c r="GK4457" s="81">
        <v>222.22942162791179</v>
      </c>
      <c r="GL4457" s="81">
        <v>206.70045400000001</v>
      </c>
      <c r="GM4457" s="81">
        <v>2022</v>
      </c>
      <c r="GN4457" s="81" t="s">
        <v>173</v>
      </c>
      <c r="GO4457" s="81">
        <v>1.1148832299820636E-2</v>
      </c>
      <c r="GP4457" s="81">
        <v>10</v>
      </c>
      <c r="GQ4457" s="81">
        <v>0</v>
      </c>
      <c r="GR4457" s="81" t="s">
        <v>448</v>
      </c>
      <c r="GS4457" s="81">
        <v>1.1148832299820636E-2</v>
      </c>
      <c r="GT4457" s="81">
        <v>2.4775985538157217</v>
      </c>
      <c r="GU4457" s="81">
        <v>1.1148832299820636E-2</v>
      </c>
      <c r="GV4457" s="81">
        <v>2.4775985538157217</v>
      </c>
      <c r="GW4457" s="81">
        <v>1.1148832299820636E-2</v>
      </c>
      <c r="GX4457" s="81">
        <v>2.4775985538157217</v>
      </c>
      <c r="GY4457" s="81">
        <v>0</v>
      </c>
      <c r="GZ4457" s="81">
        <v>0</v>
      </c>
    </row>
    <row r="4458" spans="98:208" x14ac:dyDescent="0.25">
      <c r="CT4458" s="81" t="s">
        <v>155</v>
      </c>
      <c r="CU4458" s="81" t="s">
        <v>482</v>
      </c>
      <c r="CV4458" s="81" t="s">
        <v>458</v>
      </c>
      <c r="CW4458" s="81">
        <v>2029</v>
      </c>
      <c r="CX4458" s="81">
        <v>0</v>
      </c>
      <c r="CY4458" s="81">
        <v>0</v>
      </c>
      <c r="CZ4458" s="81">
        <v>0</v>
      </c>
      <c r="DA4458" s="81">
        <v>0</v>
      </c>
      <c r="DB4458" s="81">
        <v>9534.9220877094394</v>
      </c>
      <c r="DC4458" s="81">
        <v>247.2729921649468</v>
      </c>
      <c r="DD4458" s="81">
        <v>9287.6490955444915</v>
      </c>
      <c r="DE4458" s="81">
        <v>0</v>
      </c>
      <c r="DF4458" s="81">
        <v>2.7568051219218539</v>
      </c>
      <c r="DG4458" s="81">
        <v>2.7568051219218539</v>
      </c>
      <c r="DH4458" s="81">
        <v>2.7568051219218539</v>
      </c>
      <c r="DI4458" s="81">
        <v>2.7568051219218539</v>
      </c>
      <c r="DJ4458" s="81">
        <v>2.6708617763624551E-6</v>
      </c>
      <c r="DL4458" s="81">
        <v>0</v>
      </c>
      <c r="DM4458" s="81">
        <v>7.3630454250213177E-6</v>
      </c>
      <c r="DN4458" s="81">
        <v>7.3630454250213177E-6</v>
      </c>
      <c r="DO4458" s="81">
        <v>0</v>
      </c>
      <c r="DP4458" s="81">
        <v>7.3630454250213177E-6</v>
      </c>
      <c r="DQ4458" s="81">
        <v>7.3630454250213177E-6</v>
      </c>
      <c r="DR4458" s="81">
        <v>0</v>
      </c>
      <c r="DS4458" s="81">
        <v>7.3630454250213177E-6</v>
      </c>
      <c r="DT4458" s="81">
        <v>7.3630454250213177E-6</v>
      </c>
      <c r="DU4458" s="81">
        <v>0</v>
      </c>
      <c r="DV4458" s="81">
        <v>7.3630454250213177E-6</v>
      </c>
      <c r="DW4458" s="81">
        <v>7.3630454250213177E-6</v>
      </c>
      <c r="GE4458" s="81" t="s">
        <v>449</v>
      </c>
      <c r="GF4458" s="81" t="s">
        <v>155</v>
      </c>
      <c r="GG4458" s="81" t="s">
        <v>485</v>
      </c>
      <c r="GH4458" s="81" t="s">
        <v>457</v>
      </c>
      <c r="GI4458" s="81">
        <v>2023</v>
      </c>
      <c r="GJ4458" s="81" t="s">
        <v>201</v>
      </c>
      <c r="GK4458" s="81">
        <v>233.23007680802431</v>
      </c>
      <c r="GL4458" s="81">
        <v>206.70045400000001</v>
      </c>
      <c r="GM4458" s="81">
        <v>2023</v>
      </c>
      <c r="GN4458" s="81" t="s">
        <v>173</v>
      </c>
      <c r="GO4458" s="81">
        <v>1.1148832299820636E-2</v>
      </c>
      <c r="GP4458" s="81">
        <v>10</v>
      </c>
      <c r="GQ4458" s="81">
        <v>0</v>
      </c>
      <c r="GR4458" s="81" t="s">
        <v>448</v>
      </c>
      <c r="GS4458" s="81">
        <v>1.1148832299820636E-2</v>
      </c>
      <c r="GT4458" s="81">
        <v>2.6002430136069492</v>
      </c>
      <c r="GU4458" s="81">
        <v>1.1148832299820636E-2</v>
      </c>
      <c r="GV4458" s="81">
        <v>2.6002430136069492</v>
      </c>
      <c r="GW4458" s="81">
        <v>1.1148832299820636E-2</v>
      </c>
      <c r="GX4458" s="81">
        <v>2.6002430136069492</v>
      </c>
      <c r="GY4458" s="81">
        <v>1.1148832299820636E-2</v>
      </c>
      <c r="GZ4458" s="81">
        <v>2.6002430136069492</v>
      </c>
    </row>
    <row r="4459" spans="98:208" x14ac:dyDescent="0.25">
      <c r="CT4459" s="81" t="s">
        <v>155</v>
      </c>
      <c r="CU4459" s="81" t="s">
        <v>482</v>
      </c>
      <c r="CV4459" s="81" t="s">
        <v>458</v>
      </c>
      <c r="CW4459" s="81">
        <v>2030</v>
      </c>
      <c r="CX4459" s="81">
        <v>0</v>
      </c>
      <c r="CY4459" s="81">
        <v>0</v>
      </c>
      <c r="CZ4459" s="81">
        <v>0</v>
      </c>
      <c r="DA4459" s="81">
        <v>0</v>
      </c>
      <c r="DB4459" s="81">
        <v>9534.9220877094394</v>
      </c>
      <c r="DC4459" s="81">
        <v>247.2729921649468</v>
      </c>
      <c r="DD4459" s="81">
        <v>9287.6490955444915</v>
      </c>
      <c r="DE4459" s="81">
        <v>0</v>
      </c>
      <c r="DF4459" s="81">
        <v>0</v>
      </c>
      <c r="DG4459" s="81">
        <v>2.7568051219218539</v>
      </c>
      <c r="DH4459" s="81">
        <v>2.7568051219218539</v>
      </c>
      <c r="DI4459" s="81">
        <v>2.7568051219218539</v>
      </c>
      <c r="DJ4459" s="81">
        <v>2.6708617763624551E-6</v>
      </c>
      <c r="DL4459" s="81">
        <v>0</v>
      </c>
      <c r="DM4459" s="81">
        <v>0</v>
      </c>
      <c r="DN4459" s="81">
        <v>0</v>
      </c>
      <c r="DO4459" s="81">
        <v>0</v>
      </c>
      <c r="DP4459" s="81">
        <v>7.3630454250213177E-6</v>
      </c>
      <c r="DQ4459" s="81">
        <v>7.3630454250213177E-6</v>
      </c>
      <c r="DR4459" s="81">
        <v>0</v>
      </c>
      <c r="DS4459" s="81">
        <v>7.3630454250213177E-6</v>
      </c>
      <c r="DT4459" s="81">
        <v>7.3630454250213177E-6</v>
      </c>
      <c r="DU4459" s="81">
        <v>0</v>
      </c>
      <c r="DV4459" s="81">
        <v>7.3630454250213177E-6</v>
      </c>
      <c r="DW4459" s="81">
        <v>7.3630454250213177E-6</v>
      </c>
      <c r="GE4459" s="81" t="s">
        <v>449</v>
      </c>
      <c r="GF4459" s="81" t="s">
        <v>155</v>
      </c>
      <c r="GG4459" s="81" t="s">
        <v>485</v>
      </c>
      <c r="GH4459" s="81" t="s">
        <v>457</v>
      </c>
      <c r="GI4459" s="81">
        <v>2024</v>
      </c>
      <c r="GJ4459" s="81" t="s">
        <v>201</v>
      </c>
      <c r="GK4459" s="81">
        <v>233.23007680802431</v>
      </c>
      <c r="GL4459" s="81">
        <v>206.70045400000001</v>
      </c>
      <c r="GM4459" s="81">
        <v>2024</v>
      </c>
      <c r="GN4459" s="81" t="s">
        <v>173</v>
      </c>
      <c r="GO4459" s="81">
        <v>1.1148832299820636E-2</v>
      </c>
      <c r="GP4459" s="81">
        <v>10</v>
      </c>
      <c r="GQ4459" s="81">
        <v>0</v>
      </c>
      <c r="GR4459" s="81" t="s">
        <v>448</v>
      </c>
      <c r="GS4459" s="81">
        <v>1.1148832299820636E-2</v>
      </c>
      <c r="GT4459" s="81">
        <v>2.6002430136069492</v>
      </c>
      <c r="GU4459" s="81">
        <v>1.1148832299820636E-2</v>
      </c>
      <c r="GV4459" s="81">
        <v>2.6002430136069492</v>
      </c>
      <c r="GW4459" s="81">
        <v>1.1148832299820636E-2</v>
      </c>
      <c r="GX4459" s="81">
        <v>2.6002430136069492</v>
      </c>
      <c r="GY4459" s="81">
        <v>1.1148832299820636E-2</v>
      </c>
      <c r="GZ4459" s="81">
        <v>2.6002430136069492</v>
      </c>
    </row>
    <row r="4460" spans="98:208" x14ac:dyDescent="0.25">
      <c r="CT4460" s="81" t="s">
        <v>155</v>
      </c>
      <c r="CU4460" s="81" t="s">
        <v>482</v>
      </c>
      <c r="CV4460" s="81" t="s">
        <v>458</v>
      </c>
      <c r="CW4460" s="81">
        <v>2031</v>
      </c>
      <c r="CX4460" s="81">
        <v>0</v>
      </c>
      <c r="CY4460" s="81">
        <v>0</v>
      </c>
      <c r="CZ4460" s="81">
        <v>0</v>
      </c>
      <c r="DA4460" s="81">
        <v>0</v>
      </c>
      <c r="DB4460" s="81">
        <v>9534.9220877094394</v>
      </c>
      <c r="DC4460" s="81">
        <v>247.2729921649468</v>
      </c>
      <c r="DD4460" s="81">
        <v>9287.6490955444915</v>
      </c>
      <c r="DE4460" s="81">
        <v>0</v>
      </c>
      <c r="DF4460" s="81">
        <v>0</v>
      </c>
      <c r="DG4460" s="81">
        <v>0</v>
      </c>
      <c r="DH4460" s="81">
        <v>2.7568051219218539</v>
      </c>
      <c r="DI4460" s="81">
        <v>2.7568051219218539</v>
      </c>
      <c r="DJ4460" s="81">
        <v>2.6708617763624551E-6</v>
      </c>
      <c r="DL4460" s="81">
        <v>0</v>
      </c>
      <c r="DM4460" s="81">
        <v>0</v>
      </c>
      <c r="DN4460" s="81">
        <v>0</v>
      </c>
      <c r="DO4460" s="81">
        <v>0</v>
      </c>
      <c r="DP4460" s="81">
        <v>0</v>
      </c>
      <c r="DQ4460" s="81">
        <v>0</v>
      </c>
      <c r="DR4460" s="81">
        <v>0</v>
      </c>
      <c r="DS4460" s="81">
        <v>7.3630454250213177E-6</v>
      </c>
      <c r="DT4460" s="81">
        <v>7.3630454250213177E-6</v>
      </c>
      <c r="DU4460" s="81">
        <v>0</v>
      </c>
      <c r="DV4460" s="81">
        <v>7.3630454250213177E-6</v>
      </c>
      <c r="DW4460" s="81">
        <v>7.3630454250213177E-6</v>
      </c>
      <c r="GE4460" s="81" t="s">
        <v>449</v>
      </c>
      <c r="GF4460" s="81" t="s">
        <v>155</v>
      </c>
      <c r="GG4460" s="81" t="s">
        <v>485</v>
      </c>
      <c r="GH4460" s="81" t="s">
        <v>457</v>
      </c>
      <c r="GI4460" s="81">
        <v>2025</v>
      </c>
      <c r="GJ4460" s="81" t="s">
        <v>201</v>
      </c>
      <c r="GK4460" s="81">
        <v>233.23007680802431</v>
      </c>
      <c r="GL4460" s="81">
        <v>206.70045400000001</v>
      </c>
      <c r="GM4460" s="81">
        <v>2025</v>
      </c>
      <c r="GN4460" s="81" t="s">
        <v>173</v>
      </c>
      <c r="GO4460" s="81">
        <v>1.1148832299820636E-2</v>
      </c>
      <c r="GP4460" s="81">
        <v>10</v>
      </c>
      <c r="GQ4460" s="81">
        <v>0</v>
      </c>
      <c r="GR4460" s="81" t="s">
        <v>448</v>
      </c>
      <c r="GS4460" s="81">
        <v>1.1148832299820636E-2</v>
      </c>
      <c r="GT4460" s="81">
        <v>2.6002430136069492</v>
      </c>
      <c r="GU4460" s="81">
        <v>1.1148832299820636E-2</v>
      </c>
      <c r="GV4460" s="81">
        <v>2.6002430136069492</v>
      </c>
      <c r="GW4460" s="81">
        <v>1.1148832299820636E-2</v>
      </c>
      <c r="GX4460" s="81">
        <v>2.6002430136069492</v>
      </c>
      <c r="GY4460" s="81">
        <v>1.1148832299820636E-2</v>
      </c>
      <c r="GZ4460" s="81">
        <v>2.6002430136069492</v>
      </c>
    </row>
    <row r="4461" spans="98:208" x14ac:dyDescent="0.25">
      <c r="CT4461" s="81" t="s">
        <v>155</v>
      </c>
      <c r="CU4461" s="81" t="s">
        <v>482</v>
      </c>
      <c r="CV4461" s="81" t="s">
        <v>458</v>
      </c>
      <c r="CW4461" s="81">
        <v>2032</v>
      </c>
      <c r="CX4461" s="81">
        <v>0</v>
      </c>
      <c r="CY4461" s="81">
        <v>0</v>
      </c>
      <c r="CZ4461" s="81">
        <v>0</v>
      </c>
      <c r="DA4461" s="81">
        <v>0</v>
      </c>
      <c r="DB4461" s="81">
        <v>9534.9220877094394</v>
      </c>
      <c r="DC4461" s="81">
        <v>247.2729921649468</v>
      </c>
      <c r="DD4461" s="81">
        <v>9287.6490955444915</v>
      </c>
      <c r="DE4461" s="81">
        <v>0</v>
      </c>
      <c r="DF4461" s="81">
        <v>0</v>
      </c>
      <c r="DG4461" s="81">
        <v>0</v>
      </c>
      <c r="DH4461" s="81">
        <v>0</v>
      </c>
      <c r="DI4461" s="81">
        <v>2.7568051219218539</v>
      </c>
      <c r="DJ4461" s="81">
        <v>2.6708617763624551E-6</v>
      </c>
      <c r="DL4461" s="81">
        <v>0</v>
      </c>
      <c r="DM4461" s="81">
        <v>0</v>
      </c>
      <c r="DN4461" s="81">
        <v>0</v>
      </c>
      <c r="DO4461" s="81">
        <v>0</v>
      </c>
      <c r="DP4461" s="81">
        <v>0</v>
      </c>
      <c r="DQ4461" s="81">
        <v>0</v>
      </c>
      <c r="DR4461" s="81">
        <v>0</v>
      </c>
      <c r="DS4461" s="81">
        <v>0</v>
      </c>
      <c r="DT4461" s="81">
        <v>0</v>
      </c>
      <c r="DU4461" s="81">
        <v>0</v>
      </c>
      <c r="DV4461" s="81">
        <v>7.3630454250213177E-6</v>
      </c>
      <c r="DW4461" s="81">
        <v>7.3630454250213177E-6</v>
      </c>
      <c r="GE4461" s="81" t="s">
        <v>449</v>
      </c>
      <c r="GF4461" s="81" t="s">
        <v>155</v>
      </c>
      <c r="GG4461" s="81" t="s">
        <v>485</v>
      </c>
      <c r="GH4461" s="81" t="s">
        <v>457</v>
      </c>
      <c r="GI4461" s="81">
        <v>2026</v>
      </c>
      <c r="GJ4461" s="81" t="s">
        <v>201</v>
      </c>
      <c r="GK4461" s="81">
        <v>233.23007680802431</v>
      </c>
      <c r="GL4461" s="81">
        <v>206.70045400000001</v>
      </c>
      <c r="GM4461" s="81">
        <v>2026</v>
      </c>
      <c r="GN4461" s="81" t="s">
        <v>173</v>
      </c>
      <c r="GO4461" s="81">
        <v>1.1148832299820636E-2</v>
      </c>
      <c r="GP4461" s="81">
        <v>10</v>
      </c>
      <c r="GQ4461" s="81">
        <v>0</v>
      </c>
      <c r="GR4461" s="81" t="s">
        <v>448</v>
      </c>
      <c r="GS4461" s="81">
        <v>1.1148832299820636E-2</v>
      </c>
      <c r="GT4461" s="81">
        <v>2.6002430136069492</v>
      </c>
      <c r="GU4461" s="81">
        <v>1.1148832299820636E-2</v>
      </c>
      <c r="GV4461" s="81">
        <v>2.6002430136069492</v>
      </c>
      <c r="GW4461" s="81">
        <v>1.1148832299820636E-2</v>
      </c>
      <c r="GX4461" s="81">
        <v>2.6002430136069492</v>
      </c>
      <c r="GY4461" s="81">
        <v>1.1148832299820636E-2</v>
      </c>
      <c r="GZ4461" s="81">
        <v>2.6002430136069492</v>
      </c>
    </row>
    <row r="4462" spans="98:208" x14ac:dyDescent="0.25">
      <c r="CT4462" s="81" t="s">
        <v>155</v>
      </c>
      <c r="CU4462" s="81" t="s">
        <v>482</v>
      </c>
      <c r="CV4462" s="81" t="s">
        <v>459</v>
      </c>
      <c r="CW4462" s="81">
        <v>2020</v>
      </c>
      <c r="CX4462" s="81">
        <v>0</v>
      </c>
      <c r="CY4462" s="81">
        <v>0</v>
      </c>
      <c r="CZ4462" s="81">
        <v>0</v>
      </c>
      <c r="DA4462" s="81">
        <v>0</v>
      </c>
      <c r="DB4462" s="81">
        <v>5.2405583313017523</v>
      </c>
      <c r="DC4462" s="81">
        <v>0.69641821681215033</v>
      </c>
      <c r="DD4462" s="81">
        <v>2.941964152281114</v>
      </c>
      <c r="DE4462" s="81">
        <v>1.6021759622083269</v>
      </c>
      <c r="DF4462" s="81">
        <v>7.7642499097787922E-3</v>
      </c>
      <c r="DG4462" s="81">
        <v>0</v>
      </c>
      <c r="DH4462" s="81">
        <v>0</v>
      </c>
      <c r="DI4462" s="81">
        <v>0</v>
      </c>
      <c r="DJ4462" s="81">
        <v>1.8586171909851651E-5</v>
      </c>
      <c r="DL4462" s="81">
        <v>0</v>
      </c>
      <c r="DM4462" s="81">
        <v>1.443076835741988E-7</v>
      </c>
      <c r="DN4462" s="81">
        <v>1.443076835741988E-7</v>
      </c>
      <c r="DO4462" s="81">
        <v>0</v>
      </c>
      <c r="DP4462" s="81">
        <v>0</v>
      </c>
      <c r="DQ4462" s="81">
        <v>0</v>
      </c>
      <c r="DR4462" s="81">
        <v>0</v>
      </c>
      <c r="DS4462" s="81">
        <v>0</v>
      </c>
      <c r="DT4462" s="81">
        <v>0</v>
      </c>
      <c r="DU4462" s="81">
        <v>0</v>
      </c>
      <c r="DV4462" s="81">
        <v>0</v>
      </c>
      <c r="DW4462" s="81">
        <v>0</v>
      </c>
      <c r="GE4462" s="81" t="s">
        <v>449</v>
      </c>
      <c r="GF4462" s="81" t="s">
        <v>155</v>
      </c>
      <c r="GG4462" s="81" t="s">
        <v>485</v>
      </c>
      <c r="GH4462" s="81" t="s">
        <v>457</v>
      </c>
      <c r="GI4462" s="81">
        <v>2027</v>
      </c>
      <c r="GJ4462" s="81" t="s">
        <v>201</v>
      </c>
      <c r="GK4462" s="81">
        <v>233.23007680802431</v>
      </c>
      <c r="GL4462" s="81">
        <v>206.70045400000001</v>
      </c>
      <c r="GM4462" s="81">
        <v>2027</v>
      </c>
      <c r="GN4462" s="81" t="s">
        <v>173</v>
      </c>
      <c r="GO4462" s="81">
        <v>1.1148832299820636E-2</v>
      </c>
      <c r="GP4462" s="81">
        <v>10</v>
      </c>
      <c r="GQ4462" s="81">
        <v>0</v>
      </c>
      <c r="GR4462" s="81" t="s">
        <v>448</v>
      </c>
      <c r="GS4462" s="81">
        <v>1.1148832299820636E-2</v>
      </c>
      <c r="GT4462" s="81">
        <v>2.6002430136069492</v>
      </c>
      <c r="GU4462" s="81">
        <v>1.1148832299820636E-2</v>
      </c>
      <c r="GV4462" s="81">
        <v>2.6002430136069492</v>
      </c>
      <c r="GW4462" s="81">
        <v>1.1148832299820636E-2</v>
      </c>
      <c r="GX4462" s="81">
        <v>2.6002430136069492</v>
      </c>
      <c r="GY4462" s="81">
        <v>1.1148832299820636E-2</v>
      </c>
      <c r="GZ4462" s="81">
        <v>2.6002430136069492</v>
      </c>
    </row>
    <row r="4463" spans="98:208" x14ac:dyDescent="0.25">
      <c r="CT4463" s="81" t="s">
        <v>155</v>
      </c>
      <c r="CU4463" s="81" t="s">
        <v>482</v>
      </c>
      <c r="CV4463" s="81" t="s">
        <v>459</v>
      </c>
      <c r="CW4463" s="81">
        <v>2021</v>
      </c>
      <c r="CX4463" s="81">
        <v>0</v>
      </c>
      <c r="CY4463" s="81">
        <v>0</v>
      </c>
      <c r="CZ4463" s="81">
        <v>0</v>
      </c>
      <c r="DA4463" s="81">
        <v>0</v>
      </c>
      <c r="DB4463" s="81">
        <v>5.2405583313017523</v>
      </c>
      <c r="DC4463" s="81">
        <v>0.69641821681215033</v>
      </c>
      <c r="DD4463" s="81">
        <v>2.941964152281114</v>
      </c>
      <c r="DE4463" s="81">
        <v>1.6021759622083269</v>
      </c>
      <c r="DF4463" s="81">
        <v>7.7642499097787922E-3</v>
      </c>
      <c r="DG4463" s="81">
        <v>7.7642499097787922E-3</v>
      </c>
      <c r="DH4463" s="81">
        <v>0</v>
      </c>
      <c r="DI4463" s="81">
        <v>0</v>
      </c>
      <c r="DJ4463" s="81">
        <v>1.8586171909851651E-5</v>
      </c>
      <c r="DL4463" s="81">
        <v>0</v>
      </c>
      <c r="DM4463" s="81">
        <v>1.443076835741988E-7</v>
      </c>
      <c r="DN4463" s="81">
        <v>1.443076835741988E-7</v>
      </c>
      <c r="DO4463" s="81">
        <v>0</v>
      </c>
      <c r="DP4463" s="81">
        <v>1.443076835741988E-7</v>
      </c>
      <c r="DQ4463" s="81">
        <v>1.443076835741988E-7</v>
      </c>
      <c r="DR4463" s="81">
        <v>0</v>
      </c>
      <c r="DS4463" s="81">
        <v>0</v>
      </c>
      <c r="DT4463" s="81">
        <v>0</v>
      </c>
      <c r="DU4463" s="81">
        <v>0</v>
      </c>
      <c r="DV4463" s="81">
        <v>0</v>
      </c>
      <c r="DW4463" s="81">
        <v>0</v>
      </c>
      <c r="GE4463" s="81" t="s">
        <v>449</v>
      </c>
      <c r="GF4463" s="81" t="s">
        <v>155</v>
      </c>
      <c r="GG4463" s="81" t="s">
        <v>485</v>
      </c>
      <c r="GH4463" s="81" t="s">
        <v>457</v>
      </c>
      <c r="GI4463" s="81">
        <v>2028</v>
      </c>
      <c r="GJ4463" s="81" t="s">
        <v>201</v>
      </c>
      <c r="GK4463" s="81">
        <v>247.27299216503729</v>
      </c>
      <c r="GL4463" s="81">
        <v>206.70045400000001</v>
      </c>
      <c r="GM4463" s="81">
        <v>2028</v>
      </c>
      <c r="GN4463" s="81" t="s">
        <v>173</v>
      </c>
      <c r="GO4463" s="81">
        <v>1.1148832299820636E-2</v>
      </c>
      <c r="GP4463" s="81">
        <v>10</v>
      </c>
      <c r="GQ4463" s="81">
        <v>0</v>
      </c>
      <c r="GR4463" s="81" t="s">
        <v>448</v>
      </c>
      <c r="GS4463" s="81">
        <v>1.1148832299820636E-2</v>
      </c>
      <c r="GT4463" s="81">
        <v>2.7568051219228629</v>
      </c>
      <c r="GU4463" s="81">
        <v>1.1148832299820636E-2</v>
      </c>
      <c r="GV4463" s="81">
        <v>2.7568051219228629</v>
      </c>
      <c r="GW4463" s="81">
        <v>1.1148832299820636E-2</v>
      </c>
      <c r="GX4463" s="81">
        <v>2.7568051219228629</v>
      </c>
      <c r="GY4463" s="81">
        <v>1.1148832299820636E-2</v>
      </c>
      <c r="GZ4463" s="81">
        <v>2.7568051219228629</v>
      </c>
    </row>
    <row r="4464" spans="98:208" x14ac:dyDescent="0.25">
      <c r="CT4464" s="81" t="s">
        <v>155</v>
      </c>
      <c r="CU4464" s="81" t="s">
        <v>482</v>
      </c>
      <c r="CV4464" s="81" t="s">
        <v>459</v>
      </c>
      <c r="CW4464" s="81">
        <v>2022</v>
      </c>
      <c r="CX4464" s="81">
        <v>0</v>
      </c>
      <c r="CY4464" s="81">
        <v>0</v>
      </c>
      <c r="CZ4464" s="81">
        <v>0</v>
      </c>
      <c r="DA4464" s="81">
        <v>0</v>
      </c>
      <c r="DB4464" s="81">
        <v>5.2405583313017523</v>
      </c>
      <c r="DC4464" s="81">
        <v>0.69641821681215033</v>
      </c>
      <c r="DD4464" s="81">
        <v>2.941964152281114</v>
      </c>
      <c r="DE4464" s="81">
        <v>1.6021759622083269</v>
      </c>
      <c r="DF4464" s="81">
        <v>7.7642499097787922E-3</v>
      </c>
      <c r="DG4464" s="81">
        <v>7.7642499097787922E-3</v>
      </c>
      <c r="DH4464" s="81">
        <v>7.7642499097787922E-3</v>
      </c>
      <c r="DI4464" s="81">
        <v>0</v>
      </c>
      <c r="DJ4464" s="81">
        <v>1.8586171909851651E-5</v>
      </c>
      <c r="DL4464" s="81">
        <v>0</v>
      </c>
      <c r="DM4464" s="81">
        <v>1.443076835741988E-7</v>
      </c>
      <c r="DN4464" s="81">
        <v>1.443076835741988E-7</v>
      </c>
      <c r="DO4464" s="81">
        <v>0</v>
      </c>
      <c r="DP4464" s="81">
        <v>1.443076835741988E-7</v>
      </c>
      <c r="DQ4464" s="81">
        <v>1.443076835741988E-7</v>
      </c>
      <c r="DR4464" s="81">
        <v>0</v>
      </c>
      <c r="DS4464" s="81">
        <v>1.443076835741988E-7</v>
      </c>
      <c r="DT4464" s="81">
        <v>1.443076835741988E-7</v>
      </c>
      <c r="DU4464" s="81">
        <v>0</v>
      </c>
      <c r="DV4464" s="81">
        <v>0</v>
      </c>
      <c r="DW4464" s="81">
        <v>0</v>
      </c>
      <c r="GE4464" s="81" t="s">
        <v>449</v>
      </c>
      <c r="GF4464" s="81" t="s">
        <v>155</v>
      </c>
      <c r="GG4464" s="81" t="s">
        <v>485</v>
      </c>
      <c r="GH4464" s="81" t="s">
        <v>457</v>
      </c>
      <c r="GI4464" s="81">
        <v>2029</v>
      </c>
      <c r="GJ4464" s="81" t="s">
        <v>201</v>
      </c>
      <c r="GK4464" s="81">
        <v>247.27299216503729</v>
      </c>
      <c r="GL4464" s="81">
        <v>206.70045400000001</v>
      </c>
      <c r="GM4464" s="81">
        <v>2029</v>
      </c>
      <c r="GN4464" s="81" t="s">
        <v>173</v>
      </c>
      <c r="GO4464" s="81">
        <v>1.1148832299820636E-2</v>
      </c>
      <c r="GP4464" s="81">
        <v>10</v>
      </c>
      <c r="GQ4464" s="81">
        <v>0</v>
      </c>
      <c r="GR4464" s="81" t="s">
        <v>448</v>
      </c>
      <c r="GS4464" s="81">
        <v>1.1148832299820636E-2</v>
      </c>
      <c r="GT4464" s="81">
        <v>2.7568051219228629</v>
      </c>
      <c r="GU4464" s="81">
        <v>1.1148832299820636E-2</v>
      </c>
      <c r="GV4464" s="81">
        <v>2.7568051219228629</v>
      </c>
      <c r="GW4464" s="81">
        <v>1.1148832299820636E-2</v>
      </c>
      <c r="GX4464" s="81">
        <v>2.7568051219228629</v>
      </c>
      <c r="GY4464" s="81">
        <v>1.1148832299820636E-2</v>
      </c>
      <c r="GZ4464" s="81">
        <v>2.7568051219228629</v>
      </c>
    </row>
    <row r="4465" spans="98:208" x14ac:dyDescent="0.25">
      <c r="CT4465" s="81" t="s">
        <v>155</v>
      </c>
      <c r="CU4465" s="81" t="s">
        <v>482</v>
      </c>
      <c r="CV4465" s="81" t="s">
        <v>459</v>
      </c>
      <c r="CW4465" s="81">
        <v>2023</v>
      </c>
      <c r="CX4465" s="81">
        <v>0</v>
      </c>
      <c r="CY4465" s="81">
        <v>0</v>
      </c>
      <c r="CZ4465" s="81">
        <v>0</v>
      </c>
      <c r="DA4465" s="81">
        <v>0</v>
      </c>
      <c r="DB4465" s="81">
        <v>5.4750346070080367</v>
      </c>
      <c r="DC4465" s="81">
        <v>0.71896016785809969</v>
      </c>
      <c r="DD4465" s="81">
        <v>3.0714971986151989</v>
      </c>
      <c r="DE4465" s="81">
        <v>1.684577240534417</v>
      </c>
      <c r="DF4465" s="81">
        <v>8.0155663417008482E-3</v>
      </c>
      <c r="DG4465" s="81">
        <v>8.0155663417008482E-3</v>
      </c>
      <c r="DH4465" s="81">
        <v>8.0155663417008482E-3</v>
      </c>
      <c r="DI4465" s="81">
        <v>8.0155663417008482E-3</v>
      </c>
      <c r="DJ4465" s="81">
        <v>1.8586171909851651E-5</v>
      </c>
      <c r="DL4465" s="81">
        <v>0</v>
      </c>
      <c r="DM4465" s="81">
        <v>1.4897869398167267E-7</v>
      </c>
      <c r="DN4465" s="81">
        <v>1.4897869398167267E-7</v>
      </c>
      <c r="DO4465" s="81">
        <v>0</v>
      </c>
      <c r="DP4465" s="81">
        <v>1.4897869398167267E-7</v>
      </c>
      <c r="DQ4465" s="81">
        <v>1.4897869398167267E-7</v>
      </c>
      <c r="DR4465" s="81">
        <v>0</v>
      </c>
      <c r="DS4465" s="81">
        <v>1.4897869398167267E-7</v>
      </c>
      <c r="DT4465" s="81">
        <v>1.4897869398167267E-7</v>
      </c>
      <c r="DU4465" s="81">
        <v>0</v>
      </c>
      <c r="DV4465" s="81">
        <v>1.4897869398167267E-7</v>
      </c>
      <c r="DW4465" s="81">
        <v>1.4897869398167267E-7</v>
      </c>
      <c r="GE4465" s="81" t="s">
        <v>449</v>
      </c>
      <c r="GF4465" s="81" t="s">
        <v>155</v>
      </c>
      <c r="GG4465" s="81" t="s">
        <v>485</v>
      </c>
      <c r="GH4465" s="81" t="s">
        <v>457</v>
      </c>
      <c r="GI4465" s="81">
        <v>2030</v>
      </c>
      <c r="GJ4465" s="81" t="s">
        <v>201</v>
      </c>
      <c r="GK4465" s="81">
        <v>247.27299216503729</v>
      </c>
      <c r="GL4465" s="81">
        <v>206.70045400000001</v>
      </c>
      <c r="GM4465" s="81">
        <v>2030</v>
      </c>
      <c r="GN4465" s="81" t="s">
        <v>173</v>
      </c>
      <c r="GO4465" s="81">
        <v>1.1148832299820636E-2</v>
      </c>
      <c r="GP4465" s="81">
        <v>10</v>
      </c>
      <c r="GQ4465" s="81">
        <v>0</v>
      </c>
      <c r="GR4465" s="81" t="s">
        <v>448</v>
      </c>
      <c r="GS4465" s="81">
        <v>0</v>
      </c>
      <c r="GT4465" s="81">
        <v>0</v>
      </c>
      <c r="GU4465" s="81">
        <v>1.1148832299820636E-2</v>
      </c>
      <c r="GV4465" s="81">
        <v>2.7568051219228629</v>
      </c>
      <c r="GW4465" s="81">
        <v>1.1148832299820636E-2</v>
      </c>
      <c r="GX4465" s="81">
        <v>2.7568051219228629</v>
      </c>
      <c r="GY4465" s="81">
        <v>1.1148832299820636E-2</v>
      </c>
      <c r="GZ4465" s="81">
        <v>2.7568051219228629</v>
      </c>
    </row>
    <row r="4466" spans="98:208" x14ac:dyDescent="0.25">
      <c r="CT4466" s="81" t="s">
        <v>155</v>
      </c>
      <c r="CU4466" s="81" t="s">
        <v>482</v>
      </c>
      <c r="CV4466" s="81" t="s">
        <v>459</v>
      </c>
      <c r="CW4466" s="81">
        <v>2024</v>
      </c>
      <c r="CX4466" s="81">
        <v>0</v>
      </c>
      <c r="CY4466" s="81">
        <v>0</v>
      </c>
      <c r="CZ4466" s="81">
        <v>0</v>
      </c>
      <c r="DA4466" s="81">
        <v>0</v>
      </c>
      <c r="DB4466" s="81">
        <v>5.4750346070080367</v>
      </c>
      <c r="DC4466" s="81">
        <v>0.71896016785809969</v>
      </c>
      <c r="DD4466" s="81">
        <v>3.0714971986151989</v>
      </c>
      <c r="DE4466" s="81">
        <v>1.684577240534417</v>
      </c>
      <c r="DF4466" s="81">
        <v>8.0155663417008482E-3</v>
      </c>
      <c r="DG4466" s="81">
        <v>8.0155663417008482E-3</v>
      </c>
      <c r="DH4466" s="81">
        <v>8.0155663417008482E-3</v>
      </c>
      <c r="DI4466" s="81">
        <v>8.0155663417008482E-3</v>
      </c>
      <c r="DJ4466" s="81">
        <v>1.8586171909851651E-5</v>
      </c>
      <c r="DL4466" s="81">
        <v>0</v>
      </c>
      <c r="DM4466" s="81">
        <v>1.4897869398167267E-7</v>
      </c>
      <c r="DN4466" s="81">
        <v>1.4897869398167267E-7</v>
      </c>
      <c r="DO4466" s="81">
        <v>0</v>
      </c>
      <c r="DP4466" s="81">
        <v>1.4897869398167267E-7</v>
      </c>
      <c r="DQ4466" s="81">
        <v>1.4897869398167267E-7</v>
      </c>
      <c r="DR4466" s="81">
        <v>0</v>
      </c>
      <c r="DS4466" s="81">
        <v>1.4897869398167267E-7</v>
      </c>
      <c r="DT4466" s="81">
        <v>1.4897869398167267E-7</v>
      </c>
      <c r="DU4466" s="81">
        <v>0</v>
      </c>
      <c r="DV4466" s="81">
        <v>1.4897869398167267E-7</v>
      </c>
      <c r="DW4466" s="81">
        <v>1.4897869398167267E-7</v>
      </c>
      <c r="GE4466" s="81" t="s">
        <v>449</v>
      </c>
      <c r="GF4466" s="81" t="s">
        <v>155</v>
      </c>
      <c r="GG4466" s="81" t="s">
        <v>485</v>
      </c>
      <c r="GH4466" s="81" t="s">
        <v>457</v>
      </c>
      <c r="GI4466" s="81">
        <v>2031</v>
      </c>
      <c r="GJ4466" s="81" t="s">
        <v>201</v>
      </c>
      <c r="GK4466" s="81">
        <v>247.27299216503729</v>
      </c>
      <c r="GL4466" s="81">
        <v>206.70045400000001</v>
      </c>
      <c r="GM4466" s="81">
        <v>2031</v>
      </c>
      <c r="GN4466" s="81" t="s">
        <v>173</v>
      </c>
      <c r="GO4466" s="81">
        <v>1.1148832299820636E-2</v>
      </c>
      <c r="GP4466" s="81">
        <v>10</v>
      </c>
      <c r="GQ4466" s="81">
        <v>0</v>
      </c>
      <c r="GR4466" s="81" t="s">
        <v>448</v>
      </c>
      <c r="GS4466" s="81">
        <v>0</v>
      </c>
      <c r="GT4466" s="81">
        <v>0</v>
      </c>
      <c r="GU4466" s="81">
        <v>0</v>
      </c>
      <c r="GV4466" s="81">
        <v>0</v>
      </c>
      <c r="GW4466" s="81">
        <v>1.1148832299820636E-2</v>
      </c>
      <c r="GX4466" s="81">
        <v>2.7568051219228629</v>
      </c>
      <c r="GY4466" s="81">
        <v>1.1148832299820636E-2</v>
      </c>
      <c r="GZ4466" s="81">
        <v>2.7568051219228629</v>
      </c>
    </row>
    <row r="4467" spans="98:208" x14ac:dyDescent="0.25">
      <c r="CT4467" s="81" t="s">
        <v>155</v>
      </c>
      <c r="CU4467" s="81" t="s">
        <v>482</v>
      </c>
      <c r="CV4467" s="81" t="s">
        <v>459</v>
      </c>
      <c r="CW4467" s="81">
        <v>2025</v>
      </c>
      <c r="CX4467" s="81">
        <v>0</v>
      </c>
      <c r="CY4467" s="81">
        <v>0</v>
      </c>
      <c r="CZ4467" s="81">
        <v>0</v>
      </c>
      <c r="DA4467" s="81">
        <v>0</v>
      </c>
      <c r="DB4467" s="81">
        <v>5.4750346070080367</v>
      </c>
      <c r="DC4467" s="81">
        <v>0.71896016785809969</v>
      </c>
      <c r="DD4467" s="81">
        <v>3.0714971986151989</v>
      </c>
      <c r="DE4467" s="81">
        <v>1.684577240534417</v>
      </c>
      <c r="DF4467" s="81">
        <v>8.0155663417008482E-3</v>
      </c>
      <c r="DG4467" s="81">
        <v>8.0155663417008482E-3</v>
      </c>
      <c r="DH4467" s="81">
        <v>8.0155663417008482E-3</v>
      </c>
      <c r="DI4467" s="81">
        <v>8.0155663417008482E-3</v>
      </c>
      <c r="DJ4467" s="81">
        <v>1.8586171909851651E-5</v>
      </c>
      <c r="DL4467" s="81">
        <v>0</v>
      </c>
      <c r="DM4467" s="81">
        <v>1.4897869398167267E-7</v>
      </c>
      <c r="DN4467" s="81">
        <v>1.4897869398167267E-7</v>
      </c>
      <c r="DO4467" s="81">
        <v>0</v>
      </c>
      <c r="DP4467" s="81">
        <v>1.4897869398167267E-7</v>
      </c>
      <c r="DQ4467" s="81">
        <v>1.4897869398167267E-7</v>
      </c>
      <c r="DR4467" s="81">
        <v>0</v>
      </c>
      <c r="DS4467" s="81">
        <v>1.4897869398167267E-7</v>
      </c>
      <c r="DT4467" s="81">
        <v>1.4897869398167267E-7</v>
      </c>
      <c r="DU4467" s="81">
        <v>0</v>
      </c>
      <c r="DV4467" s="81">
        <v>1.4897869398167267E-7</v>
      </c>
      <c r="DW4467" s="81">
        <v>1.4897869398167267E-7</v>
      </c>
      <c r="GE4467" s="81" t="s">
        <v>449</v>
      </c>
      <c r="GF4467" s="81" t="s">
        <v>155</v>
      </c>
      <c r="GG4467" s="81" t="s">
        <v>485</v>
      </c>
      <c r="GH4467" s="81" t="s">
        <v>457</v>
      </c>
      <c r="GI4467" s="81">
        <v>2032</v>
      </c>
      <c r="GJ4467" s="81" t="s">
        <v>201</v>
      </c>
      <c r="GK4467" s="81">
        <v>247.27299216503729</v>
      </c>
      <c r="GL4467" s="81">
        <v>206.70045400000001</v>
      </c>
      <c r="GM4467" s="81">
        <v>2032</v>
      </c>
      <c r="GN4467" s="81" t="s">
        <v>173</v>
      </c>
      <c r="GO4467" s="81">
        <v>1.1148832299820636E-2</v>
      </c>
      <c r="GP4467" s="81">
        <v>10</v>
      </c>
      <c r="GQ4467" s="81">
        <v>0</v>
      </c>
      <c r="GR4467" s="81" t="s">
        <v>448</v>
      </c>
      <c r="GS4467" s="81">
        <v>0</v>
      </c>
      <c r="GT4467" s="81">
        <v>0</v>
      </c>
      <c r="GU4467" s="81">
        <v>0</v>
      </c>
      <c r="GV4467" s="81">
        <v>0</v>
      </c>
      <c r="GW4467" s="81">
        <v>0</v>
      </c>
      <c r="GX4467" s="81">
        <v>0</v>
      </c>
      <c r="GY4467" s="81">
        <v>1.1148832299820636E-2</v>
      </c>
      <c r="GZ4467" s="81">
        <v>2.7568051219228629</v>
      </c>
    </row>
    <row r="4468" spans="98:208" x14ac:dyDescent="0.25">
      <c r="CT4468" s="81" t="s">
        <v>155</v>
      </c>
      <c r="CU4468" s="81" t="s">
        <v>482</v>
      </c>
      <c r="CV4468" s="81" t="s">
        <v>459</v>
      </c>
      <c r="CW4468" s="81">
        <v>2026</v>
      </c>
      <c r="CX4468" s="81">
        <v>0</v>
      </c>
      <c r="CY4468" s="81">
        <v>0</v>
      </c>
      <c r="CZ4468" s="81">
        <v>0</v>
      </c>
      <c r="DA4468" s="81">
        <v>0</v>
      </c>
      <c r="DB4468" s="81">
        <v>5.4750346070080367</v>
      </c>
      <c r="DC4468" s="81">
        <v>0.71896016785809969</v>
      </c>
      <c r="DD4468" s="81">
        <v>3.0714971986151989</v>
      </c>
      <c r="DE4468" s="81">
        <v>1.684577240534417</v>
      </c>
      <c r="DF4468" s="81">
        <v>8.0155663417008482E-3</v>
      </c>
      <c r="DG4468" s="81">
        <v>8.0155663417008482E-3</v>
      </c>
      <c r="DH4468" s="81">
        <v>8.0155663417008482E-3</v>
      </c>
      <c r="DI4468" s="81">
        <v>8.0155663417008482E-3</v>
      </c>
      <c r="DJ4468" s="81">
        <v>1.8586171909851651E-5</v>
      </c>
      <c r="DL4468" s="81">
        <v>0</v>
      </c>
      <c r="DM4468" s="81">
        <v>1.4897869398167267E-7</v>
      </c>
      <c r="DN4468" s="81">
        <v>1.4897869398167267E-7</v>
      </c>
      <c r="DO4468" s="81">
        <v>0</v>
      </c>
      <c r="DP4468" s="81">
        <v>1.4897869398167267E-7</v>
      </c>
      <c r="DQ4468" s="81">
        <v>1.4897869398167267E-7</v>
      </c>
      <c r="DR4468" s="81">
        <v>0</v>
      </c>
      <c r="DS4468" s="81">
        <v>1.4897869398167267E-7</v>
      </c>
      <c r="DT4468" s="81">
        <v>1.4897869398167267E-7</v>
      </c>
      <c r="DU4468" s="81">
        <v>0</v>
      </c>
      <c r="DV4468" s="81">
        <v>1.4897869398167267E-7</v>
      </c>
      <c r="DW4468" s="81">
        <v>1.4897869398167267E-7</v>
      </c>
      <c r="GE4468" s="81" t="s">
        <v>449</v>
      </c>
      <c r="GF4468" s="81" t="s">
        <v>155</v>
      </c>
      <c r="GG4468" s="81" t="s">
        <v>485</v>
      </c>
      <c r="GH4468" s="81" t="s">
        <v>458</v>
      </c>
      <c r="GI4468" s="81">
        <v>2021</v>
      </c>
      <c r="GJ4468" s="81" t="s">
        <v>201</v>
      </c>
      <c r="GK4468" s="81">
        <v>222.22942162786501</v>
      </c>
      <c r="GL4468" s="81">
        <v>206.70045400000001</v>
      </c>
      <c r="GM4468" s="81">
        <v>2021</v>
      </c>
      <c r="GN4468" s="81" t="s">
        <v>173</v>
      </c>
      <c r="GO4468" s="81">
        <v>1.1148832299820636E-2</v>
      </c>
      <c r="GP4468" s="81">
        <v>10</v>
      </c>
      <c r="GQ4468" s="81">
        <v>0</v>
      </c>
      <c r="GR4468" s="81" t="s">
        <v>448</v>
      </c>
      <c r="GS4468" s="81">
        <v>1.1148832299820636E-2</v>
      </c>
      <c r="GT4468" s="81">
        <v>2.4775985538151999</v>
      </c>
      <c r="GU4468" s="81">
        <v>1.1148832299820636E-2</v>
      </c>
      <c r="GV4468" s="81">
        <v>2.4775985538151999</v>
      </c>
      <c r="GW4468" s="81">
        <v>0</v>
      </c>
      <c r="GX4468" s="81">
        <v>0</v>
      </c>
      <c r="GY4468" s="81">
        <v>0</v>
      </c>
      <c r="GZ4468" s="81">
        <v>0</v>
      </c>
    </row>
    <row r="4469" spans="98:208" x14ac:dyDescent="0.25">
      <c r="CT4469" s="81" t="s">
        <v>155</v>
      </c>
      <c r="CU4469" s="81" t="s">
        <v>482</v>
      </c>
      <c r="CV4469" s="81" t="s">
        <v>459</v>
      </c>
      <c r="CW4469" s="81">
        <v>2027</v>
      </c>
      <c r="CX4469" s="81">
        <v>0</v>
      </c>
      <c r="CY4469" s="81">
        <v>0</v>
      </c>
      <c r="CZ4469" s="81">
        <v>0</v>
      </c>
      <c r="DA4469" s="81">
        <v>0</v>
      </c>
      <c r="DB4469" s="81">
        <v>5.4750346070080367</v>
      </c>
      <c r="DC4469" s="81">
        <v>0.71896016785809969</v>
      </c>
      <c r="DD4469" s="81">
        <v>3.0714971986151989</v>
      </c>
      <c r="DE4469" s="81">
        <v>1.684577240534417</v>
      </c>
      <c r="DF4469" s="81">
        <v>8.0155663417008482E-3</v>
      </c>
      <c r="DG4469" s="81">
        <v>8.0155663417008482E-3</v>
      </c>
      <c r="DH4469" s="81">
        <v>8.0155663417008482E-3</v>
      </c>
      <c r="DI4469" s="81">
        <v>8.0155663417008482E-3</v>
      </c>
      <c r="DJ4469" s="81">
        <v>1.8586171909851651E-5</v>
      </c>
      <c r="DL4469" s="81">
        <v>0</v>
      </c>
      <c r="DM4469" s="81">
        <v>1.4897869398167267E-7</v>
      </c>
      <c r="DN4469" s="81">
        <v>1.4897869398167267E-7</v>
      </c>
      <c r="DO4469" s="81">
        <v>0</v>
      </c>
      <c r="DP4469" s="81">
        <v>1.4897869398167267E-7</v>
      </c>
      <c r="DQ4469" s="81">
        <v>1.4897869398167267E-7</v>
      </c>
      <c r="DR4469" s="81">
        <v>0</v>
      </c>
      <c r="DS4469" s="81">
        <v>1.4897869398167267E-7</v>
      </c>
      <c r="DT4469" s="81">
        <v>1.4897869398167267E-7</v>
      </c>
      <c r="DU4469" s="81">
        <v>0</v>
      </c>
      <c r="DV4469" s="81">
        <v>1.4897869398167267E-7</v>
      </c>
      <c r="DW4469" s="81">
        <v>1.4897869398167267E-7</v>
      </c>
      <c r="GE4469" s="81" t="s">
        <v>449</v>
      </c>
      <c r="GF4469" s="81" t="s">
        <v>155</v>
      </c>
      <c r="GG4469" s="81" t="s">
        <v>485</v>
      </c>
      <c r="GH4469" s="81" t="s">
        <v>458</v>
      </c>
      <c r="GI4469" s="81">
        <v>2022</v>
      </c>
      <c r="GJ4469" s="81" t="s">
        <v>201</v>
      </c>
      <c r="GK4469" s="81">
        <v>222.22942162786501</v>
      </c>
      <c r="GL4469" s="81">
        <v>206.70045400000001</v>
      </c>
      <c r="GM4469" s="81">
        <v>2022</v>
      </c>
      <c r="GN4469" s="81" t="s">
        <v>173</v>
      </c>
      <c r="GO4469" s="81">
        <v>1.1148832299820636E-2</v>
      </c>
      <c r="GP4469" s="81">
        <v>10</v>
      </c>
      <c r="GQ4469" s="81">
        <v>0</v>
      </c>
      <c r="GR4469" s="81" t="s">
        <v>448</v>
      </c>
      <c r="GS4469" s="81">
        <v>1.1148832299820636E-2</v>
      </c>
      <c r="GT4469" s="81">
        <v>2.4775985538151999</v>
      </c>
      <c r="GU4469" s="81">
        <v>1.1148832299820636E-2</v>
      </c>
      <c r="GV4469" s="81">
        <v>2.4775985538151999</v>
      </c>
      <c r="GW4469" s="81">
        <v>1.1148832299820636E-2</v>
      </c>
      <c r="GX4469" s="81">
        <v>2.4775985538151999</v>
      </c>
      <c r="GY4469" s="81">
        <v>0</v>
      </c>
      <c r="GZ4469" s="81">
        <v>0</v>
      </c>
    </row>
    <row r="4470" spans="98:208" x14ac:dyDescent="0.25">
      <c r="CT4470" s="81" t="s">
        <v>155</v>
      </c>
      <c r="CU4470" s="81" t="s">
        <v>482</v>
      </c>
      <c r="CV4470" s="81" t="s">
        <v>459</v>
      </c>
      <c r="CW4470" s="81">
        <v>2028</v>
      </c>
      <c r="CX4470" s="81">
        <v>0</v>
      </c>
      <c r="CY4470" s="81">
        <v>0</v>
      </c>
      <c r="CZ4470" s="81">
        <v>0</v>
      </c>
      <c r="DA4470" s="81">
        <v>0</v>
      </c>
      <c r="DB4470" s="81">
        <v>5.7770153400787079</v>
      </c>
      <c r="DC4470" s="81">
        <v>0.74733835430380757</v>
      </c>
      <c r="DD4470" s="81">
        <v>3.2379513401018292</v>
      </c>
      <c r="DE4470" s="81">
        <v>1.79172564567291</v>
      </c>
      <c r="DF4470" s="81">
        <v>8.3319499833570884E-3</v>
      </c>
      <c r="DG4470" s="81">
        <v>8.3319499833570884E-3</v>
      </c>
      <c r="DH4470" s="81">
        <v>8.3319499833570884E-3</v>
      </c>
      <c r="DI4470" s="81">
        <v>8.3319499833570884E-3</v>
      </c>
      <c r="DJ4470" s="81">
        <v>1.8586171909851651E-5</v>
      </c>
      <c r="DL4470" s="81">
        <v>0</v>
      </c>
      <c r="DM4470" s="81">
        <v>1.5485905473496044E-7</v>
      </c>
      <c r="DN4470" s="81">
        <v>1.5485905473496044E-7</v>
      </c>
      <c r="DO4470" s="81">
        <v>0</v>
      </c>
      <c r="DP4470" s="81">
        <v>1.5485905473496044E-7</v>
      </c>
      <c r="DQ4470" s="81">
        <v>1.5485905473496044E-7</v>
      </c>
      <c r="DR4470" s="81">
        <v>0</v>
      </c>
      <c r="DS4470" s="81">
        <v>1.5485905473496044E-7</v>
      </c>
      <c r="DT4470" s="81">
        <v>1.5485905473496044E-7</v>
      </c>
      <c r="DU4470" s="81">
        <v>0</v>
      </c>
      <c r="DV4470" s="81">
        <v>1.5485905473496044E-7</v>
      </c>
      <c r="DW4470" s="81">
        <v>1.5485905473496044E-7</v>
      </c>
      <c r="GE4470" s="81" t="s">
        <v>449</v>
      </c>
      <c r="GF4470" s="81" t="s">
        <v>155</v>
      </c>
      <c r="GG4470" s="81" t="s">
        <v>485</v>
      </c>
      <c r="GH4470" s="81" t="s">
        <v>458</v>
      </c>
      <c r="GI4470" s="81">
        <v>2023</v>
      </c>
      <c r="GJ4470" s="81" t="s">
        <v>201</v>
      </c>
      <c r="GK4470" s="81">
        <v>233.23007680797519</v>
      </c>
      <c r="GL4470" s="81">
        <v>206.70045400000001</v>
      </c>
      <c r="GM4470" s="81">
        <v>2023</v>
      </c>
      <c r="GN4470" s="81" t="s">
        <v>173</v>
      </c>
      <c r="GO4470" s="81">
        <v>1.1148832299820636E-2</v>
      </c>
      <c r="GP4470" s="81">
        <v>10</v>
      </c>
      <c r="GQ4470" s="81">
        <v>0</v>
      </c>
      <c r="GR4470" s="81" t="s">
        <v>448</v>
      </c>
      <c r="GS4470" s="81">
        <v>1.1148832299820636E-2</v>
      </c>
      <c r="GT4470" s="81">
        <v>2.6002430136064016</v>
      </c>
      <c r="GU4470" s="81">
        <v>1.1148832299820636E-2</v>
      </c>
      <c r="GV4470" s="81">
        <v>2.6002430136064016</v>
      </c>
      <c r="GW4470" s="81">
        <v>1.1148832299820636E-2</v>
      </c>
      <c r="GX4470" s="81">
        <v>2.6002430136064016</v>
      </c>
      <c r="GY4470" s="81">
        <v>1.1148832299820636E-2</v>
      </c>
      <c r="GZ4470" s="81">
        <v>2.6002430136064016</v>
      </c>
    </row>
    <row r="4471" spans="98:208" x14ac:dyDescent="0.25">
      <c r="CT4471" s="81" t="s">
        <v>155</v>
      </c>
      <c r="CU4471" s="81" t="s">
        <v>482</v>
      </c>
      <c r="CV4471" s="81" t="s">
        <v>459</v>
      </c>
      <c r="CW4471" s="81">
        <v>2029</v>
      </c>
      <c r="CX4471" s="81">
        <v>0</v>
      </c>
      <c r="CY4471" s="81">
        <v>0</v>
      </c>
      <c r="CZ4471" s="81">
        <v>0</v>
      </c>
      <c r="DA4471" s="81">
        <v>0</v>
      </c>
      <c r="DB4471" s="81">
        <v>5.7770153400787079</v>
      </c>
      <c r="DC4471" s="81">
        <v>0.74733835430380757</v>
      </c>
      <c r="DD4471" s="81">
        <v>3.2379513401018292</v>
      </c>
      <c r="DE4471" s="81">
        <v>1.79172564567291</v>
      </c>
      <c r="DF4471" s="81">
        <v>8.3319499833570884E-3</v>
      </c>
      <c r="DG4471" s="81">
        <v>8.3319499833570884E-3</v>
      </c>
      <c r="DH4471" s="81">
        <v>8.3319499833570884E-3</v>
      </c>
      <c r="DI4471" s="81">
        <v>8.3319499833570884E-3</v>
      </c>
      <c r="DJ4471" s="81">
        <v>1.8586171909851651E-5</v>
      </c>
      <c r="DL4471" s="81">
        <v>0</v>
      </c>
      <c r="DM4471" s="81">
        <v>1.5485905473496044E-7</v>
      </c>
      <c r="DN4471" s="81">
        <v>1.5485905473496044E-7</v>
      </c>
      <c r="DO4471" s="81">
        <v>0</v>
      </c>
      <c r="DP4471" s="81">
        <v>1.5485905473496044E-7</v>
      </c>
      <c r="DQ4471" s="81">
        <v>1.5485905473496044E-7</v>
      </c>
      <c r="DR4471" s="81">
        <v>0</v>
      </c>
      <c r="DS4471" s="81">
        <v>1.5485905473496044E-7</v>
      </c>
      <c r="DT4471" s="81">
        <v>1.5485905473496044E-7</v>
      </c>
      <c r="DU4471" s="81">
        <v>0</v>
      </c>
      <c r="DV4471" s="81">
        <v>1.5485905473496044E-7</v>
      </c>
      <c r="DW4471" s="81">
        <v>1.5485905473496044E-7</v>
      </c>
      <c r="GE4471" s="81" t="s">
        <v>449</v>
      </c>
      <c r="GF4471" s="81" t="s">
        <v>155</v>
      </c>
      <c r="GG4471" s="81" t="s">
        <v>485</v>
      </c>
      <c r="GH4471" s="81" t="s">
        <v>458</v>
      </c>
      <c r="GI4471" s="81">
        <v>2024</v>
      </c>
      <c r="GJ4471" s="81" t="s">
        <v>201</v>
      </c>
      <c r="GK4471" s="81">
        <v>233.23007680797519</v>
      </c>
      <c r="GL4471" s="81">
        <v>206.70045400000001</v>
      </c>
      <c r="GM4471" s="81">
        <v>2024</v>
      </c>
      <c r="GN4471" s="81" t="s">
        <v>173</v>
      </c>
      <c r="GO4471" s="81">
        <v>1.1148832299820636E-2</v>
      </c>
      <c r="GP4471" s="81">
        <v>10</v>
      </c>
      <c r="GQ4471" s="81">
        <v>0</v>
      </c>
      <c r="GR4471" s="81" t="s">
        <v>448</v>
      </c>
      <c r="GS4471" s="81">
        <v>1.1148832299820636E-2</v>
      </c>
      <c r="GT4471" s="81">
        <v>2.6002430136064016</v>
      </c>
      <c r="GU4471" s="81">
        <v>1.1148832299820636E-2</v>
      </c>
      <c r="GV4471" s="81">
        <v>2.6002430136064016</v>
      </c>
      <c r="GW4471" s="81">
        <v>1.1148832299820636E-2</v>
      </c>
      <c r="GX4471" s="81">
        <v>2.6002430136064016</v>
      </c>
      <c r="GY4471" s="81">
        <v>1.1148832299820636E-2</v>
      </c>
      <c r="GZ4471" s="81">
        <v>2.6002430136064016</v>
      </c>
    </row>
    <row r="4472" spans="98:208" x14ac:dyDescent="0.25">
      <c r="CT4472" s="81" t="s">
        <v>155</v>
      </c>
      <c r="CU4472" s="81" t="s">
        <v>482</v>
      </c>
      <c r="CV4472" s="81" t="s">
        <v>459</v>
      </c>
      <c r="CW4472" s="81">
        <v>2030</v>
      </c>
      <c r="CX4472" s="81">
        <v>0</v>
      </c>
      <c r="CY4472" s="81">
        <v>0</v>
      </c>
      <c r="CZ4472" s="81">
        <v>0</v>
      </c>
      <c r="DA4472" s="81">
        <v>0</v>
      </c>
      <c r="DB4472" s="81">
        <v>5.7770153400787079</v>
      </c>
      <c r="DC4472" s="81">
        <v>0.74733835430380757</v>
      </c>
      <c r="DD4472" s="81">
        <v>3.2379513401018292</v>
      </c>
      <c r="DE4472" s="81">
        <v>1.79172564567291</v>
      </c>
      <c r="DF4472" s="81">
        <v>0</v>
      </c>
      <c r="DG4472" s="81">
        <v>8.3319499833570884E-3</v>
      </c>
      <c r="DH4472" s="81">
        <v>8.3319499833570884E-3</v>
      </c>
      <c r="DI4472" s="81">
        <v>8.3319499833570884E-3</v>
      </c>
      <c r="DJ4472" s="81">
        <v>1.8586171909851651E-5</v>
      </c>
      <c r="DL4472" s="81">
        <v>0</v>
      </c>
      <c r="DM4472" s="81">
        <v>0</v>
      </c>
      <c r="DN4472" s="81">
        <v>0</v>
      </c>
      <c r="DO4472" s="81">
        <v>0</v>
      </c>
      <c r="DP4472" s="81">
        <v>1.5485905473496044E-7</v>
      </c>
      <c r="DQ4472" s="81">
        <v>1.5485905473496044E-7</v>
      </c>
      <c r="DR4472" s="81">
        <v>0</v>
      </c>
      <c r="DS4472" s="81">
        <v>1.5485905473496044E-7</v>
      </c>
      <c r="DT4472" s="81">
        <v>1.5485905473496044E-7</v>
      </c>
      <c r="DU4472" s="81">
        <v>0</v>
      </c>
      <c r="DV4472" s="81">
        <v>1.5485905473496044E-7</v>
      </c>
      <c r="DW4472" s="81">
        <v>1.5485905473496044E-7</v>
      </c>
      <c r="GE4472" s="81" t="s">
        <v>449</v>
      </c>
      <c r="GF4472" s="81" t="s">
        <v>155</v>
      </c>
      <c r="GG4472" s="81" t="s">
        <v>485</v>
      </c>
      <c r="GH4472" s="81" t="s">
        <v>458</v>
      </c>
      <c r="GI4472" s="81">
        <v>2025</v>
      </c>
      <c r="GJ4472" s="81" t="s">
        <v>201</v>
      </c>
      <c r="GK4472" s="81">
        <v>233.23007680797519</v>
      </c>
      <c r="GL4472" s="81">
        <v>206.70045400000001</v>
      </c>
      <c r="GM4472" s="81">
        <v>2025</v>
      </c>
      <c r="GN4472" s="81" t="s">
        <v>173</v>
      </c>
      <c r="GO4472" s="81">
        <v>1.1148832299820636E-2</v>
      </c>
      <c r="GP4472" s="81">
        <v>10</v>
      </c>
      <c r="GQ4472" s="81">
        <v>0</v>
      </c>
      <c r="GR4472" s="81" t="s">
        <v>448</v>
      </c>
      <c r="GS4472" s="81">
        <v>1.1148832299820636E-2</v>
      </c>
      <c r="GT4472" s="81">
        <v>2.6002430136064016</v>
      </c>
      <c r="GU4472" s="81">
        <v>1.1148832299820636E-2</v>
      </c>
      <c r="GV4472" s="81">
        <v>2.6002430136064016</v>
      </c>
      <c r="GW4472" s="81">
        <v>1.1148832299820636E-2</v>
      </c>
      <c r="GX4472" s="81">
        <v>2.6002430136064016</v>
      </c>
      <c r="GY4472" s="81">
        <v>1.1148832299820636E-2</v>
      </c>
      <c r="GZ4472" s="81">
        <v>2.6002430136064016</v>
      </c>
    </row>
    <row r="4473" spans="98:208" x14ac:dyDescent="0.25">
      <c r="CT4473" s="81" t="s">
        <v>155</v>
      </c>
      <c r="CU4473" s="81" t="s">
        <v>482</v>
      </c>
      <c r="CV4473" s="81" t="s">
        <v>459</v>
      </c>
      <c r="CW4473" s="81">
        <v>2031</v>
      </c>
      <c r="CX4473" s="81">
        <v>0</v>
      </c>
      <c r="CY4473" s="81">
        <v>0</v>
      </c>
      <c r="CZ4473" s="81">
        <v>0</v>
      </c>
      <c r="DA4473" s="81">
        <v>0</v>
      </c>
      <c r="DB4473" s="81">
        <v>5.7770153400787079</v>
      </c>
      <c r="DC4473" s="81">
        <v>0.74733835430380757</v>
      </c>
      <c r="DD4473" s="81">
        <v>3.2379513401018292</v>
      </c>
      <c r="DE4473" s="81">
        <v>1.79172564567291</v>
      </c>
      <c r="DF4473" s="81">
        <v>0</v>
      </c>
      <c r="DG4473" s="81">
        <v>0</v>
      </c>
      <c r="DH4473" s="81">
        <v>8.3319499833570884E-3</v>
      </c>
      <c r="DI4473" s="81">
        <v>8.3319499833570884E-3</v>
      </c>
      <c r="DJ4473" s="81">
        <v>1.8586171909851651E-5</v>
      </c>
      <c r="DL4473" s="81">
        <v>0</v>
      </c>
      <c r="DM4473" s="81">
        <v>0</v>
      </c>
      <c r="DN4473" s="81">
        <v>0</v>
      </c>
      <c r="DO4473" s="81">
        <v>0</v>
      </c>
      <c r="DP4473" s="81">
        <v>0</v>
      </c>
      <c r="DQ4473" s="81">
        <v>0</v>
      </c>
      <c r="DR4473" s="81">
        <v>0</v>
      </c>
      <c r="DS4473" s="81">
        <v>1.5485905473496044E-7</v>
      </c>
      <c r="DT4473" s="81">
        <v>1.5485905473496044E-7</v>
      </c>
      <c r="DU4473" s="81">
        <v>0</v>
      </c>
      <c r="DV4473" s="81">
        <v>1.5485905473496044E-7</v>
      </c>
      <c r="DW4473" s="81">
        <v>1.5485905473496044E-7</v>
      </c>
      <c r="GE4473" s="81" t="s">
        <v>449</v>
      </c>
      <c r="GF4473" s="81" t="s">
        <v>155</v>
      </c>
      <c r="GG4473" s="81" t="s">
        <v>485</v>
      </c>
      <c r="GH4473" s="81" t="s">
        <v>458</v>
      </c>
      <c r="GI4473" s="81">
        <v>2026</v>
      </c>
      <c r="GJ4473" s="81" t="s">
        <v>201</v>
      </c>
      <c r="GK4473" s="81">
        <v>233.23007680797519</v>
      </c>
      <c r="GL4473" s="81">
        <v>206.70045400000001</v>
      </c>
      <c r="GM4473" s="81">
        <v>2026</v>
      </c>
      <c r="GN4473" s="81" t="s">
        <v>173</v>
      </c>
      <c r="GO4473" s="81">
        <v>1.1148832299820636E-2</v>
      </c>
      <c r="GP4473" s="81">
        <v>10</v>
      </c>
      <c r="GQ4473" s="81">
        <v>0</v>
      </c>
      <c r="GR4473" s="81" t="s">
        <v>448</v>
      </c>
      <c r="GS4473" s="81">
        <v>1.1148832299820636E-2</v>
      </c>
      <c r="GT4473" s="81">
        <v>2.6002430136064016</v>
      </c>
      <c r="GU4473" s="81">
        <v>1.1148832299820636E-2</v>
      </c>
      <c r="GV4473" s="81">
        <v>2.6002430136064016</v>
      </c>
      <c r="GW4473" s="81">
        <v>1.1148832299820636E-2</v>
      </c>
      <c r="GX4473" s="81">
        <v>2.6002430136064016</v>
      </c>
      <c r="GY4473" s="81">
        <v>1.1148832299820636E-2</v>
      </c>
      <c r="GZ4473" s="81">
        <v>2.6002430136064016</v>
      </c>
    </row>
    <row r="4474" spans="98:208" x14ac:dyDescent="0.25">
      <c r="CT4474" s="81" t="s">
        <v>155</v>
      </c>
      <c r="CU4474" s="81" t="s">
        <v>482</v>
      </c>
      <c r="CV4474" s="81" t="s">
        <v>459</v>
      </c>
      <c r="CW4474" s="81">
        <v>2032</v>
      </c>
      <c r="CX4474" s="81">
        <v>0</v>
      </c>
      <c r="CY4474" s="81">
        <v>0</v>
      </c>
      <c r="CZ4474" s="81">
        <v>0</v>
      </c>
      <c r="DA4474" s="81">
        <v>0</v>
      </c>
      <c r="DB4474" s="81">
        <v>5.7770153400787079</v>
      </c>
      <c r="DC4474" s="81">
        <v>0.74733835430380757</v>
      </c>
      <c r="DD4474" s="81">
        <v>3.2379513401018292</v>
      </c>
      <c r="DE4474" s="81">
        <v>1.79172564567291</v>
      </c>
      <c r="DF4474" s="81">
        <v>0</v>
      </c>
      <c r="DG4474" s="81">
        <v>0</v>
      </c>
      <c r="DH4474" s="81">
        <v>0</v>
      </c>
      <c r="DI4474" s="81">
        <v>8.3319499833570884E-3</v>
      </c>
      <c r="DJ4474" s="81">
        <v>1.8586171909851651E-5</v>
      </c>
      <c r="DL4474" s="81">
        <v>0</v>
      </c>
      <c r="DM4474" s="81">
        <v>0</v>
      </c>
      <c r="DN4474" s="81">
        <v>0</v>
      </c>
      <c r="DO4474" s="81">
        <v>0</v>
      </c>
      <c r="DP4474" s="81">
        <v>0</v>
      </c>
      <c r="DQ4474" s="81">
        <v>0</v>
      </c>
      <c r="DR4474" s="81">
        <v>0</v>
      </c>
      <c r="DS4474" s="81">
        <v>0</v>
      </c>
      <c r="DT4474" s="81">
        <v>0</v>
      </c>
      <c r="DU4474" s="81">
        <v>0</v>
      </c>
      <c r="DV4474" s="81">
        <v>1.5485905473496044E-7</v>
      </c>
      <c r="DW4474" s="81">
        <v>1.5485905473496044E-7</v>
      </c>
      <c r="GE4474" s="81" t="s">
        <v>449</v>
      </c>
      <c r="GF4474" s="81" t="s">
        <v>155</v>
      </c>
      <c r="GG4474" s="81" t="s">
        <v>485</v>
      </c>
      <c r="GH4474" s="81" t="s">
        <v>458</v>
      </c>
      <c r="GI4474" s="81">
        <v>2027</v>
      </c>
      <c r="GJ4474" s="81" t="s">
        <v>201</v>
      </c>
      <c r="GK4474" s="81">
        <v>233.23007680797519</v>
      </c>
      <c r="GL4474" s="81">
        <v>206.70045400000001</v>
      </c>
      <c r="GM4474" s="81">
        <v>2027</v>
      </c>
      <c r="GN4474" s="81" t="s">
        <v>173</v>
      </c>
      <c r="GO4474" s="81">
        <v>1.1148832299820636E-2</v>
      </c>
      <c r="GP4474" s="81">
        <v>10</v>
      </c>
      <c r="GQ4474" s="81">
        <v>0</v>
      </c>
      <c r="GR4474" s="81" t="s">
        <v>448</v>
      </c>
      <c r="GS4474" s="81">
        <v>1.1148832299820636E-2</v>
      </c>
      <c r="GT4474" s="81">
        <v>2.6002430136064016</v>
      </c>
      <c r="GU4474" s="81">
        <v>1.1148832299820636E-2</v>
      </c>
      <c r="GV4474" s="81">
        <v>2.6002430136064016</v>
      </c>
      <c r="GW4474" s="81">
        <v>1.1148832299820636E-2</v>
      </c>
      <c r="GX4474" s="81">
        <v>2.6002430136064016</v>
      </c>
      <c r="GY4474" s="81">
        <v>1.1148832299820636E-2</v>
      </c>
      <c r="GZ4474" s="81">
        <v>2.6002430136064016</v>
      </c>
    </row>
    <row r="4475" spans="98:208" x14ac:dyDescent="0.25">
      <c r="CT4475" s="81" t="s">
        <v>155</v>
      </c>
      <c r="CU4475" s="81" t="s">
        <v>482</v>
      </c>
      <c r="CV4475" s="81" t="s">
        <v>460</v>
      </c>
      <c r="CW4475" s="81">
        <v>2020</v>
      </c>
      <c r="CX4475" s="81">
        <v>0</v>
      </c>
      <c r="CY4475" s="81">
        <v>0</v>
      </c>
      <c r="CZ4475" s="81">
        <v>0</v>
      </c>
      <c r="DA4475" s="81">
        <v>0</v>
      </c>
      <c r="DB4475" s="81">
        <v>7.790057533494768E-2</v>
      </c>
      <c r="DC4475" s="81">
        <v>3.6425060683954132E-2</v>
      </c>
      <c r="DD4475" s="81">
        <v>1.5808724525420859E-3</v>
      </c>
      <c r="DE4475" s="81">
        <v>3.989464219845025E-2</v>
      </c>
      <c r="DF4475" s="81">
        <v>4.0609689307619459E-4</v>
      </c>
      <c r="DG4475" s="81">
        <v>0</v>
      </c>
      <c r="DH4475" s="81">
        <v>0</v>
      </c>
      <c r="DI4475" s="81">
        <v>0</v>
      </c>
      <c r="DJ4475" s="81">
        <v>2.4409248397989562E-3</v>
      </c>
      <c r="DL4475" s="81">
        <v>0</v>
      </c>
      <c r="DM4475" s="81">
        <v>9.9125199367486415E-7</v>
      </c>
      <c r="DN4475" s="81">
        <v>9.9125199367486415E-7</v>
      </c>
      <c r="DO4475" s="81">
        <v>0</v>
      </c>
      <c r="DP4475" s="81">
        <v>0</v>
      </c>
      <c r="DQ4475" s="81">
        <v>0</v>
      </c>
      <c r="DR4475" s="81">
        <v>0</v>
      </c>
      <c r="DS4475" s="81">
        <v>0</v>
      </c>
      <c r="DT4475" s="81">
        <v>0</v>
      </c>
      <c r="DU4475" s="81">
        <v>0</v>
      </c>
      <c r="DV4475" s="81">
        <v>0</v>
      </c>
      <c r="DW4475" s="81">
        <v>0</v>
      </c>
      <c r="GE4475" s="81" t="s">
        <v>449</v>
      </c>
      <c r="GF4475" s="81" t="s">
        <v>155</v>
      </c>
      <c r="GG4475" s="81" t="s">
        <v>485</v>
      </c>
      <c r="GH4475" s="81" t="s">
        <v>458</v>
      </c>
      <c r="GI4475" s="81">
        <v>2028</v>
      </c>
      <c r="GJ4475" s="81" t="s">
        <v>201</v>
      </c>
      <c r="GK4475" s="81">
        <v>247.2729921649852</v>
      </c>
      <c r="GL4475" s="81">
        <v>206.70045400000001</v>
      </c>
      <c r="GM4475" s="81">
        <v>2028</v>
      </c>
      <c r="GN4475" s="81" t="s">
        <v>173</v>
      </c>
      <c r="GO4475" s="81">
        <v>1.1148832299820636E-2</v>
      </c>
      <c r="GP4475" s="81">
        <v>10</v>
      </c>
      <c r="GQ4475" s="81">
        <v>0</v>
      </c>
      <c r="GR4475" s="81" t="s">
        <v>448</v>
      </c>
      <c r="GS4475" s="81">
        <v>1.1148832299820636E-2</v>
      </c>
      <c r="GT4475" s="81">
        <v>2.756805121922282</v>
      </c>
      <c r="GU4475" s="81">
        <v>1.1148832299820636E-2</v>
      </c>
      <c r="GV4475" s="81">
        <v>2.756805121922282</v>
      </c>
      <c r="GW4475" s="81">
        <v>1.1148832299820636E-2</v>
      </c>
      <c r="GX4475" s="81">
        <v>2.756805121922282</v>
      </c>
      <c r="GY4475" s="81">
        <v>1.1148832299820636E-2</v>
      </c>
      <c r="GZ4475" s="81">
        <v>2.756805121922282</v>
      </c>
    </row>
    <row r="4476" spans="98:208" x14ac:dyDescent="0.25">
      <c r="CT4476" s="81" t="s">
        <v>155</v>
      </c>
      <c r="CU4476" s="81" t="s">
        <v>482</v>
      </c>
      <c r="CV4476" s="81" t="s">
        <v>460</v>
      </c>
      <c r="CW4476" s="81">
        <v>2021</v>
      </c>
      <c r="CX4476" s="81">
        <v>0</v>
      </c>
      <c r="CY4476" s="81">
        <v>0</v>
      </c>
      <c r="CZ4476" s="81">
        <v>0</v>
      </c>
      <c r="DA4476" s="81">
        <v>0</v>
      </c>
      <c r="DB4476" s="81">
        <v>7.790057533494768E-2</v>
      </c>
      <c r="DC4476" s="81">
        <v>3.6425060683954132E-2</v>
      </c>
      <c r="DD4476" s="81">
        <v>1.5808724525420859E-3</v>
      </c>
      <c r="DE4476" s="81">
        <v>3.989464219845025E-2</v>
      </c>
      <c r="DF4476" s="81">
        <v>4.0609689307619459E-4</v>
      </c>
      <c r="DG4476" s="81">
        <v>4.0609689307619459E-4</v>
      </c>
      <c r="DH4476" s="81">
        <v>0</v>
      </c>
      <c r="DI4476" s="81">
        <v>0</v>
      </c>
      <c r="DJ4476" s="81">
        <v>2.4409248397989562E-3</v>
      </c>
      <c r="DL4476" s="81">
        <v>0</v>
      </c>
      <c r="DM4476" s="81">
        <v>9.9125199367486415E-7</v>
      </c>
      <c r="DN4476" s="81">
        <v>9.9125199367486415E-7</v>
      </c>
      <c r="DO4476" s="81">
        <v>0</v>
      </c>
      <c r="DP4476" s="81">
        <v>9.9125199367486415E-7</v>
      </c>
      <c r="DQ4476" s="81">
        <v>9.9125199367486415E-7</v>
      </c>
      <c r="DR4476" s="81">
        <v>0</v>
      </c>
      <c r="DS4476" s="81">
        <v>0</v>
      </c>
      <c r="DT4476" s="81">
        <v>0</v>
      </c>
      <c r="DU4476" s="81">
        <v>0</v>
      </c>
      <c r="DV4476" s="81">
        <v>0</v>
      </c>
      <c r="DW4476" s="81">
        <v>0</v>
      </c>
      <c r="GE4476" s="81" t="s">
        <v>449</v>
      </c>
      <c r="GF4476" s="81" t="s">
        <v>155</v>
      </c>
      <c r="GG4476" s="81" t="s">
        <v>485</v>
      </c>
      <c r="GH4476" s="81" t="s">
        <v>458</v>
      </c>
      <c r="GI4476" s="81">
        <v>2029</v>
      </c>
      <c r="GJ4476" s="81" t="s">
        <v>201</v>
      </c>
      <c r="GK4476" s="81">
        <v>247.2729921649852</v>
      </c>
      <c r="GL4476" s="81">
        <v>206.70045400000001</v>
      </c>
      <c r="GM4476" s="81">
        <v>2029</v>
      </c>
      <c r="GN4476" s="81" t="s">
        <v>173</v>
      </c>
      <c r="GO4476" s="81">
        <v>1.1148832299820636E-2</v>
      </c>
      <c r="GP4476" s="81">
        <v>10</v>
      </c>
      <c r="GQ4476" s="81">
        <v>0</v>
      </c>
      <c r="GR4476" s="81" t="s">
        <v>448</v>
      </c>
      <c r="GS4476" s="81">
        <v>1.1148832299820636E-2</v>
      </c>
      <c r="GT4476" s="81">
        <v>2.756805121922282</v>
      </c>
      <c r="GU4476" s="81">
        <v>1.1148832299820636E-2</v>
      </c>
      <c r="GV4476" s="81">
        <v>2.756805121922282</v>
      </c>
      <c r="GW4476" s="81">
        <v>1.1148832299820636E-2</v>
      </c>
      <c r="GX4476" s="81">
        <v>2.756805121922282</v>
      </c>
      <c r="GY4476" s="81">
        <v>1.1148832299820636E-2</v>
      </c>
      <c r="GZ4476" s="81">
        <v>2.756805121922282</v>
      </c>
    </row>
    <row r="4477" spans="98:208" x14ac:dyDescent="0.25">
      <c r="CT4477" s="81" t="s">
        <v>155</v>
      </c>
      <c r="CU4477" s="81" t="s">
        <v>482</v>
      </c>
      <c r="CV4477" s="81" t="s">
        <v>460</v>
      </c>
      <c r="CW4477" s="81">
        <v>2022</v>
      </c>
      <c r="CX4477" s="81">
        <v>0</v>
      </c>
      <c r="CY4477" s="81">
        <v>0</v>
      </c>
      <c r="CZ4477" s="81">
        <v>0</v>
      </c>
      <c r="DA4477" s="81">
        <v>0</v>
      </c>
      <c r="DB4477" s="81">
        <v>7.790057533494768E-2</v>
      </c>
      <c r="DC4477" s="81">
        <v>3.6425060683954132E-2</v>
      </c>
      <c r="DD4477" s="81">
        <v>1.5808724525420859E-3</v>
      </c>
      <c r="DE4477" s="81">
        <v>3.989464219845025E-2</v>
      </c>
      <c r="DF4477" s="81">
        <v>4.0609689307619459E-4</v>
      </c>
      <c r="DG4477" s="81">
        <v>4.0609689307619459E-4</v>
      </c>
      <c r="DH4477" s="81">
        <v>4.0609689307619459E-4</v>
      </c>
      <c r="DI4477" s="81">
        <v>0</v>
      </c>
      <c r="DJ4477" s="81">
        <v>2.4409248397989562E-3</v>
      </c>
      <c r="DL4477" s="81">
        <v>0</v>
      </c>
      <c r="DM4477" s="81">
        <v>9.9125199367486415E-7</v>
      </c>
      <c r="DN4477" s="81">
        <v>9.9125199367486415E-7</v>
      </c>
      <c r="DO4477" s="81">
        <v>0</v>
      </c>
      <c r="DP4477" s="81">
        <v>9.9125199367486415E-7</v>
      </c>
      <c r="DQ4477" s="81">
        <v>9.9125199367486415E-7</v>
      </c>
      <c r="DR4477" s="81">
        <v>0</v>
      </c>
      <c r="DS4477" s="81">
        <v>9.9125199367486415E-7</v>
      </c>
      <c r="DT4477" s="81">
        <v>9.9125199367486415E-7</v>
      </c>
      <c r="DU4477" s="81">
        <v>0</v>
      </c>
      <c r="DV4477" s="81">
        <v>0</v>
      </c>
      <c r="DW4477" s="81">
        <v>0</v>
      </c>
      <c r="GE4477" s="81" t="s">
        <v>449</v>
      </c>
      <c r="GF4477" s="81" t="s">
        <v>155</v>
      </c>
      <c r="GG4477" s="81" t="s">
        <v>485</v>
      </c>
      <c r="GH4477" s="81" t="s">
        <v>458</v>
      </c>
      <c r="GI4477" s="81">
        <v>2030</v>
      </c>
      <c r="GJ4477" s="81" t="s">
        <v>201</v>
      </c>
      <c r="GK4477" s="81">
        <v>247.2729921649852</v>
      </c>
      <c r="GL4477" s="81">
        <v>206.70045400000001</v>
      </c>
      <c r="GM4477" s="81">
        <v>2030</v>
      </c>
      <c r="GN4477" s="81" t="s">
        <v>173</v>
      </c>
      <c r="GO4477" s="81">
        <v>1.1148832299820636E-2</v>
      </c>
      <c r="GP4477" s="81">
        <v>10</v>
      </c>
      <c r="GQ4477" s="81">
        <v>0</v>
      </c>
      <c r="GR4477" s="81" t="s">
        <v>448</v>
      </c>
      <c r="GS4477" s="81">
        <v>0</v>
      </c>
      <c r="GT4477" s="81">
        <v>0</v>
      </c>
      <c r="GU4477" s="81">
        <v>1.1148832299820636E-2</v>
      </c>
      <c r="GV4477" s="81">
        <v>2.756805121922282</v>
      </c>
      <c r="GW4477" s="81">
        <v>1.1148832299820636E-2</v>
      </c>
      <c r="GX4477" s="81">
        <v>2.756805121922282</v>
      </c>
      <c r="GY4477" s="81">
        <v>1.1148832299820636E-2</v>
      </c>
      <c r="GZ4477" s="81">
        <v>2.756805121922282</v>
      </c>
    </row>
    <row r="4478" spans="98:208" x14ac:dyDescent="0.25">
      <c r="CT4478" s="81" t="s">
        <v>155</v>
      </c>
      <c r="CU4478" s="81" t="s">
        <v>482</v>
      </c>
      <c r="CV4478" s="81" t="s">
        <v>460</v>
      </c>
      <c r="CW4478" s="81">
        <v>2023</v>
      </c>
      <c r="CX4478" s="81">
        <v>0</v>
      </c>
      <c r="CY4478" s="81">
        <v>0</v>
      </c>
      <c r="CZ4478" s="81">
        <v>0</v>
      </c>
      <c r="DA4478" s="81">
        <v>0</v>
      </c>
      <c r="DB4478" s="81">
        <v>8.0408269036976746E-2</v>
      </c>
      <c r="DC4478" s="81">
        <v>3.7590224611390423E-2</v>
      </c>
      <c r="DD4478" s="81">
        <v>1.631433411568615E-3</v>
      </c>
      <c r="DE4478" s="81">
        <v>4.1186611014017722E-2</v>
      </c>
      <c r="DF4478" s="81">
        <v>4.1908711030498217E-4</v>
      </c>
      <c r="DG4478" s="81">
        <v>4.1908711030498217E-4</v>
      </c>
      <c r="DH4478" s="81">
        <v>4.1908711030498217E-4</v>
      </c>
      <c r="DI4478" s="81">
        <v>4.1908711030498217E-4</v>
      </c>
      <c r="DJ4478" s="81">
        <v>2.4409248397989562E-3</v>
      </c>
      <c r="DL4478" s="81">
        <v>0</v>
      </c>
      <c r="DM4478" s="81">
        <v>1.0229601375829962E-6</v>
      </c>
      <c r="DN4478" s="81">
        <v>1.0229601375829962E-6</v>
      </c>
      <c r="DO4478" s="81">
        <v>0</v>
      </c>
      <c r="DP4478" s="81">
        <v>1.0229601375829962E-6</v>
      </c>
      <c r="DQ4478" s="81">
        <v>1.0229601375829962E-6</v>
      </c>
      <c r="DR4478" s="81">
        <v>0</v>
      </c>
      <c r="DS4478" s="81">
        <v>1.0229601375829962E-6</v>
      </c>
      <c r="DT4478" s="81">
        <v>1.0229601375829962E-6</v>
      </c>
      <c r="DU4478" s="81">
        <v>0</v>
      </c>
      <c r="DV4478" s="81">
        <v>1.0229601375829962E-6</v>
      </c>
      <c r="DW4478" s="81">
        <v>1.0229601375829962E-6</v>
      </c>
      <c r="GE4478" s="81" t="s">
        <v>449</v>
      </c>
      <c r="GF4478" s="81" t="s">
        <v>155</v>
      </c>
      <c r="GG4478" s="81" t="s">
        <v>485</v>
      </c>
      <c r="GH4478" s="81" t="s">
        <v>458</v>
      </c>
      <c r="GI4478" s="81">
        <v>2031</v>
      </c>
      <c r="GJ4478" s="81" t="s">
        <v>201</v>
      </c>
      <c r="GK4478" s="81">
        <v>247.2729921649852</v>
      </c>
      <c r="GL4478" s="81">
        <v>206.70045400000001</v>
      </c>
      <c r="GM4478" s="81">
        <v>2031</v>
      </c>
      <c r="GN4478" s="81" t="s">
        <v>173</v>
      </c>
      <c r="GO4478" s="81">
        <v>1.1148832299820636E-2</v>
      </c>
      <c r="GP4478" s="81">
        <v>10</v>
      </c>
      <c r="GQ4478" s="81">
        <v>0</v>
      </c>
      <c r="GR4478" s="81" t="s">
        <v>448</v>
      </c>
      <c r="GS4478" s="81">
        <v>0</v>
      </c>
      <c r="GT4478" s="81">
        <v>0</v>
      </c>
      <c r="GU4478" s="81">
        <v>0</v>
      </c>
      <c r="GV4478" s="81">
        <v>0</v>
      </c>
      <c r="GW4478" s="81">
        <v>1.1148832299820636E-2</v>
      </c>
      <c r="GX4478" s="81">
        <v>2.756805121922282</v>
      </c>
      <c r="GY4478" s="81">
        <v>1.1148832299820636E-2</v>
      </c>
      <c r="GZ4478" s="81">
        <v>2.756805121922282</v>
      </c>
    </row>
    <row r="4479" spans="98:208" x14ac:dyDescent="0.25">
      <c r="CT4479" s="81" t="s">
        <v>155</v>
      </c>
      <c r="CU4479" s="81" t="s">
        <v>482</v>
      </c>
      <c r="CV4479" s="81" t="s">
        <v>460</v>
      </c>
      <c r="CW4479" s="81">
        <v>2024</v>
      </c>
      <c r="CX4479" s="81">
        <v>0</v>
      </c>
      <c r="CY4479" s="81">
        <v>0</v>
      </c>
      <c r="CZ4479" s="81">
        <v>0</v>
      </c>
      <c r="DA4479" s="81">
        <v>0</v>
      </c>
      <c r="DB4479" s="81">
        <v>8.0408269036976746E-2</v>
      </c>
      <c r="DC4479" s="81">
        <v>3.7590224611390423E-2</v>
      </c>
      <c r="DD4479" s="81">
        <v>1.631433411568615E-3</v>
      </c>
      <c r="DE4479" s="81">
        <v>4.1186611014017722E-2</v>
      </c>
      <c r="DF4479" s="81">
        <v>4.1908711030498217E-4</v>
      </c>
      <c r="DG4479" s="81">
        <v>4.1908711030498217E-4</v>
      </c>
      <c r="DH4479" s="81">
        <v>4.1908711030498217E-4</v>
      </c>
      <c r="DI4479" s="81">
        <v>4.1908711030498217E-4</v>
      </c>
      <c r="DJ4479" s="81">
        <v>2.4409248397989562E-3</v>
      </c>
      <c r="DL4479" s="81">
        <v>0</v>
      </c>
      <c r="DM4479" s="81">
        <v>1.0229601375829962E-6</v>
      </c>
      <c r="DN4479" s="81">
        <v>1.0229601375829962E-6</v>
      </c>
      <c r="DO4479" s="81">
        <v>0</v>
      </c>
      <c r="DP4479" s="81">
        <v>1.0229601375829962E-6</v>
      </c>
      <c r="DQ4479" s="81">
        <v>1.0229601375829962E-6</v>
      </c>
      <c r="DR4479" s="81">
        <v>0</v>
      </c>
      <c r="DS4479" s="81">
        <v>1.0229601375829962E-6</v>
      </c>
      <c r="DT4479" s="81">
        <v>1.0229601375829962E-6</v>
      </c>
      <c r="DU4479" s="81">
        <v>0</v>
      </c>
      <c r="DV4479" s="81">
        <v>1.0229601375829962E-6</v>
      </c>
      <c r="DW4479" s="81">
        <v>1.0229601375829962E-6</v>
      </c>
      <c r="GE4479" s="81" t="s">
        <v>449</v>
      </c>
      <c r="GF4479" s="81" t="s">
        <v>155</v>
      </c>
      <c r="GG4479" s="81" t="s">
        <v>485</v>
      </c>
      <c r="GH4479" s="81" t="s">
        <v>458</v>
      </c>
      <c r="GI4479" s="81">
        <v>2032</v>
      </c>
      <c r="GJ4479" s="81" t="s">
        <v>201</v>
      </c>
      <c r="GK4479" s="81">
        <v>247.2729921649852</v>
      </c>
      <c r="GL4479" s="81">
        <v>206.70045400000001</v>
      </c>
      <c r="GM4479" s="81">
        <v>2032</v>
      </c>
      <c r="GN4479" s="81" t="s">
        <v>173</v>
      </c>
      <c r="GO4479" s="81">
        <v>1.1148832299820636E-2</v>
      </c>
      <c r="GP4479" s="81">
        <v>10</v>
      </c>
      <c r="GQ4479" s="81">
        <v>0</v>
      </c>
      <c r="GR4479" s="81" t="s">
        <v>448</v>
      </c>
      <c r="GS4479" s="81">
        <v>0</v>
      </c>
      <c r="GT4479" s="81">
        <v>0</v>
      </c>
      <c r="GU4479" s="81">
        <v>0</v>
      </c>
      <c r="GV4479" s="81">
        <v>0</v>
      </c>
      <c r="GW4479" s="81">
        <v>0</v>
      </c>
      <c r="GX4479" s="81">
        <v>0</v>
      </c>
      <c r="GY4479" s="81">
        <v>1.1148832299820636E-2</v>
      </c>
      <c r="GZ4479" s="81">
        <v>2.756805121922282</v>
      </c>
    </row>
    <row r="4480" spans="98:208" x14ac:dyDescent="0.25">
      <c r="CT4480" s="81" t="s">
        <v>155</v>
      </c>
      <c r="CU4480" s="81" t="s">
        <v>482</v>
      </c>
      <c r="CV4480" s="81" t="s">
        <v>460</v>
      </c>
      <c r="CW4480" s="81">
        <v>2025</v>
      </c>
      <c r="CX4480" s="81">
        <v>0</v>
      </c>
      <c r="CY4480" s="81">
        <v>0</v>
      </c>
      <c r="CZ4480" s="81">
        <v>0</v>
      </c>
      <c r="DA4480" s="81">
        <v>0</v>
      </c>
      <c r="DB4480" s="81">
        <v>8.0408269036976746E-2</v>
      </c>
      <c r="DC4480" s="81">
        <v>3.7590224611390423E-2</v>
      </c>
      <c r="DD4480" s="81">
        <v>1.631433411568615E-3</v>
      </c>
      <c r="DE4480" s="81">
        <v>4.1186611014017722E-2</v>
      </c>
      <c r="DF4480" s="81">
        <v>4.1908711030498217E-4</v>
      </c>
      <c r="DG4480" s="81">
        <v>4.1908711030498217E-4</v>
      </c>
      <c r="DH4480" s="81">
        <v>4.1908711030498217E-4</v>
      </c>
      <c r="DI4480" s="81">
        <v>4.1908711030498217E-4</v>
      </c>
      <c r="DJ4480" s="81">
        <v>2.4409248397989562E-3</v>
      </c>
      <c r="DL4480" s="81">
        <v>0</v>
      </c>
      <c r="DM4480" s="81">
        <v>1.0229601375829962E-6</v>
      </c>
      <c r="DN4480" s="81">
        <v>1.0229601375829962E-6</v>
      </c>
      <c r="DO4480" s="81">
        <v>0</v>
      </c>
      <c r="DP4480" s="81">
        <v>1.0229601375829962E-6</v>
      </c>
      <c r="DQ4480" s="81">
        <v>1.0229601375829962E-6</v>
      </c>
      <c r="DR4480" s="81">
        <v>0</v>
      </c>
      <c r="DS4480" s="81">
        <v>1.0229601375829962E-6</v>
      </c>
      <c r="DT4480" s="81">
        <v>1.0229601375829962E-6</v>
      </c>
      <c r="DU4480" s="81">
        <v>0</v>
      </c>
      <c r="DV4480" s="81">
        <v>1.0229601375829962E-6</v>
      </c>
      <c r="DW4480" s="81">
        <v>1.0229601375829962E-6</v>
      </c>
      <c r="GE4480" s="81" t="s">
        <v>449</v>
      </c>
      <c r="GF4480" s="81" t="s">
        <v>155</v>
      </c>
      <c r="GG4480" s="81" t="s">
        <v>485</v>
      </c>
      <c r="GH4480" s="81" t="s">
        <v>459</v>
      </c>
      <c r="GI4480" s="81">
        <v>2021</v>
      </c>
      <c r="GJ4480" s="81" t="s">
        <v>201</v>
      </c>
      <c r="GK4480" s="81">
        <v>0.69641821681223892</v>
      </c>
      <c r="GL4480" s="81">
        <v>206.70045400000001</v>
      </c>
      <c r="GM4480" s="81">
        <v>2021</v>
      </c>
      <c r="GN4480" s="81" t="s">
        <v>173</v>
      </c>
      <c r="GO4480" s="81">
        <v>1.1148832299820636E-2</v>
      </c>
      <c r="GP4480" s="81">
        <v>10</v>
      </c>
      <c r="GQ4480" s="81">
        <v>0</v>
      </c>
      <c r="GR4480" s="81" t="s">
        <v>448</v>
      </c>
      <c r="GS4480" s="81">
        <v>1.1148832299820636E-2</v>
      </c>
      <c r="GT4480" s="81">
        <v>7.7642499097797801E-3</v>
      </c>
      <c r="GU4480" s="81">
        <v>1.1148832299820636E-2</v>
      </c>
      <c r="GV4480" s="81">
        <v>7.7642499097797801E-3</v>
      </c>
      <c r="GW4480" s="81">
        <v>0</v>
      </c>
      <c r="GX4480" s="81">
        <v>0</v>
      </c>
      <c r="GY4480" s="81">
        <v>0</v>
      </c>
      <c r="GZ4480" s="81">
        <v>0</v>
      </c>
    </row>
    <row r="4481" spans="98:208" x14ac:dyDescent="0.25">
      <c r="CT4481" s="81" t="s">
        <v>155</v>
      </c>
      <c r="CU4481" s="81" t="s">
        <v>482</v>
      </c>
      <c r="CV4481" s="81" t="s">
        <v>460</v>
      </c>
      <c r="CW4481" s="81">
        <v>2026</v>
      </c>
      <c r="CX4481" s="81">
        <v>0</v>
      </c>
      <c r="CY4481" s="81">
        <v>0</v>
      </c>
      <c r="CZ4481" s="81">
        <v>0</v>
      </c>
      <c r="DA4481" s="81">
        <v>0</v>
      </c>
      <c r="DB4481" s="81">
        <v>8.0408269036976746E-2</v>
      </c>
      <c r="DC4481" s="81">
        <v>3.7590224611390423E-2</v>
      </c>
      <c r="DD4481" s="81">
        <v>1.631433411568615E-3</v>
      </c>
      <c r="DE4481" s="81">
        <v>4.1186611014017722E-2</v>
      </c>
      <c r="DF4481" s="81">
        <v>4.1908711030498217E-4</v>
      </c>
      <c r="DG4481" s="81">
        <v>4.1908711030498217E-4</v>
      </c>
      <c r="DH4481" s="81">
        <v>4.1908711030498217E-4</v>
      </c>
      <c r="DI4481" s="81">
        <v>4.1908711030498217E-4</v>
      </c>
      <c r="DJ4481" s="81">
        <v>2.4409248397989562E-3</v>
      </c>
      <c r="DL4481" s="81">
        <v>0</v>
      </c>
      <c r="DM4481" s="81">
        <v>1.0229601375829962E-6</v>
      </c>
      <c r="DN4481" s="81">
        <v>1.0229601375829962E-6</v>
      </c>
      <c r="DO4481" s="81">
        <v>0</v>
      </c>
      <c r="DP4481" s="81">
        <v>1.0229601375829962E-6</v>
      </c>
      <c r="DQ4481" s="81">
        <v>1.0229601375829962E-6</v>
      </c>
      <c r="DR4481" s="81">
        <v>0</v>
      </c>
      <c r="DS4481" s="81">
        <v>1.0229601375829962E-6</v>
      </c>
      <c r="DT4481" s="81">
        <v>1.0229601375829962E-6</v>
      </c>
      <c r="DU4481" s="81">
        <v>0</v>
      </c>
      <c r="DV4481" s="81">
        <v>1.0229601375829962E-6</v>
      </c>
      <c r="DW4481" s="81">
        <v>1.0229601375829962E-6</v>
      </c>
      <c r="GE4481" s="81" t="s">
        <v>449</v>
      </c>
      <c r="GF4481" s="81" t="s">
        <v>155</v>
      </c>
      <c r="GG4481" s="81" t="s">
        <v>485</v>
      </c>
      <c r="GH4481" s="81" t="s">
        <v>459</v>
      </c>
      <c r="GI4481" s="81">
        <v>2022</v>
      </c>
      <c r="GJ4481" s="81" t="s">
        <v>201</v>
      </c>
      <c r="GK4481" s="81">
        <v>0.69641821681223892</v>
      </c>
      <c r="GL4481" s="81">
        <v>206.70045400000001</v>
      </c>
      <c r="GM4481" s="81">
        <v>2022</v>
      </c>
      <c r="GN4481" s="81" t="s">
        <v>173</v>
      </c>
      <c r="GO4481" s="81">
        <v>1.1148832299820636E-2</v>
      </c>
      <c r="GP4481" s="81">
        <v>10</v>
      </c>
      <c r="GQ4481" s="81">
        <v>0</v>
      </c>
      <c r="GR4481" s="81" t="s">
        <v>448</v>
      </c>
      <c r="GS4481" s="81">
        <v>1.1148832299820636E-2</v>
      </c>
      <c r="GT4481" s="81">
        <v>7.7642499097797801E-3</v>
      </c>
      <c r="GU4481" s="81">
        <v>1.1148832299820636E-2</v>
      </c>
      <c r="GV4481" s="81">
        <v>7.7642499097797801E-3</v>
      </c>
      <c r="GW4481" s="81">
        <v>1.1148832299820636E-2</v>
      </c>
      <c r="GX4481" s="81">
        <v>7.7642499097797801E-3</v>
      </c>
      <c r="GY4481" s="81">
        <v>0</v>
      </c>
      <c r="GZ4481" s="81">
        <v>0</v>
      </c>
    </row>
    <row r="4482" spans="98:208" x14ac:dyDescent="0.25">
      <c r="CT4482" s="81" t="s">
        <v>155</v>
      </c>
      <c r="CU4482" s="81" t="s">
        <v>482</v>
      </c>
      <c r="CV4482" s="81" t="s">
        <v>460</v>
      </c>
      <c r="CW4482" s="81">
        <v>2027</v>
      </c>
      <c r="CX4482" s="81">
        <v>0</v>
      </c>
      <c r="CY4482" s="81">
        <v>0</v>
      </c>
      <c r="CZ4482" s="81">
        <v>0</v>
      </c>
      <c r="DA4482" s="81">
        <v>0</v>
      </c>
      <c r="DB4482" s="81">
        <v>8.0408269036976746E-2</v>
      </c>
      <c r="DC4482" s="81">
        <v>3.7590224611390423E-2</v>
      </c>
      <c r="DD4482" s="81">
        <v>1.631433411568615E-3</v>
      </c>
      <c r="DE4482" s="81">
        <v>4.1186611014017722E-2</v>
      </c>
      <c r="DF4482" s="81">
        <v>4.1908711030498217E-4</v>
      </c>
      <c r="DG4482" s="81">
        <v>4.1908711030498217E-4</v>
      </c>
      <c r="DH4482" s="81">
        <v>4.1908711030498217E-4</v>
      </c>
      <c r="DI4482" s="81">
        <v>4.1908711030498217E-4</v>
      </c>
      <c r="DJ4482" s="81">
        <v>2.4409248397989562E-3</v>
      </c>
      <c r="DL4482" s="81">
        <v>0</v>
      </c>
      <c r="DM4482" s="81">
        <v>1.0229601375829962E-6</v>
      </c>
      <c r="DN4482" s="81">
        <v>1.0229601375829962E-6</v>
      </c>
      <c r="DO4482" s="81">
        <v>0</v>
      </c>
      <c r="DP4482" s="81">
        <v>1.0229601375829962E-6</v>
      </c>
      <c r="DQ4482" s="81">
        <v>1.0229601375829962E-6</v>
      </c>
      <c r="DR4482" s="81">
        <v>0</v>
      </c>
      <c r="DS4482" s="81">
        <v>1.0229601375829962E-6</v>
      </c>
      <c r="DT4482" s="81">
        <v>1.0229601375829962E-6</v>
      </c>
      <c r="DU4482" s="81">
        <v>0</v>
      </c>
      <c r="DV4482" s="81">
        <v>1.0229601375829962E-6</v>
      </c>
      <c r="DW4482" s="81">
        <v>1.0229601375829962E-6</v>
      </c>
      <c r="GE4482" s="81" t="s">
        <v>449</v>
      </c>
      <c r="GF4482" s="81" t="s">
        <v>155</v>
      </c>
      <c r="GG4482" s="81" t="s">
        <v>485</v>
      </c>
      <c r="GH4482" s="81" t="s">
        <v>459</v>
      </c>
      <c r="GI4482" s="81">
        <v>2023</v>
      </c>
      <c r="GJ4482" s="81" t="s">
        <v>201</v>
      </c>
      <c r="GK4482" s="81">
        <v>0.71896016785820205</v>
      </c>
      <c r="GL4482" s="81">
        <v>206.70045400000001</v>
      </c>
      <c r="GM4482" s="81">
        <v>2023</v>
      </c>
      <c r="GN4482" s="81" t="s">
        <v>173</v>
      </c>
      <c r="GO4482" s="81">
        <v>1.1148832299820636E-2</v>
      </c>
      <c r="GP4482" s="81">
        <v>10</v>
      </c>
      <c r="GQ4482" s="81">
        <v>0</v>
      </c>
      <c r="GR4482" s="81" t="s">
        <v>448</v>
      </c>
      <c r="GS4482" s="81">
        <v>1.1148832299820636E-2</v>
      </c>
      <c r="GT4482" s="81">
        <v>8.0155663417019896E-3</v>
      </c>
      <c r="GU4482" s="81">
        <v>1.1148832299820636E-2</v>
      </c>
      <c r="GV4482" s="81">
        <v>8.0155663417019896E-3</v>
      </c>
      <c r="GW4482" s="81">
        <v>1.1148832299820636E-2</v>
      </c>
      <c r="GX4482" s="81">
        <v>8.0155663417019896E-3</v>
      </c>
      <c r="GY4482" s="81">
        <v>1.1148832299820636E-2</v>
      </c>
      <c r="GZ4482" s="81">
        <v>8.0155663417019896E-3</v>
      </c>
    </row>
    <row r="4483" spans="98:208" x14ac:dyDescent="0.25">
      <c r="CT4483" s="81" t="s">
        <v>155</v>
      </c>
      <c r="CU4483" s="81" t="s">
        <v>482</v>
      </c>
      <c r="CV4483" s="81" t="s">
        <v>460</v>
      </c>
      <c r="CW4483" s="81">
        <v>2028</v>
      </c>
      <c r="CX4483" s="81">
        <v>0</v>
      </c>
      <c r="CY4483" s="81">
        <v>0</v>
      </c>
      <c r="CZ4483" s="81">
        <v>0</v>
      </c>
      <c r="DA4483" s="81">
        <v>0</v>
      </c>
      <c r="DB4483" s="81">
        <v>8.3606377745128885E-2</v>
      </c>
      <c r="DC4483" s="81">
        <v>3.9055083184885438E-2</v>
      </c>
      <c r="DD4483" s="81">
        <v>1.694997174105781E-3</v>
      </c>
      <c r="DE4483" s="81">
        <v>4.2856297386136437E-2</v>
      </c>
      <c r="DF4483" s="81">
        <v>4.3541857288383257E-4</v>
      </c>
      <c r="DG4483" s="81">
        <v>4.3541857288383257E-4</v>
      </c>
      <c r="DH4483" s="81">
        <v>4.3541857288383257E-4</v>
      </c>
      <c r="DI4483" s="81">
        <v>4.3541857288383257E-4</v>
      </c>
      <c r="DJ4483" s="81">
        <v>2.4409248397989562E-3</v>
      </c>
      <c r="DL4483" s="81">
        <v>0</v>
      </c>
      <c r="DM4483" s="81">
        <v>1.0628240102619592E-6</v>
      </c>
      <c r="DN4483" s="81">
        <v>1.0628240102619592E-6</v>
      </c>
      <c r="DO4483" s="81">
        <v>0</v>
      </c>
      <c r="DP4483" s="81">
        <v>1.0628240102619592E-6</v>
      </c>
      <c r="DQ4483" s="81">
        <v>1.0628240102619592E-6</v>
      </c>
      <c r="DR4483" s="81">
        <v>0</v>
      </c>
      <c r="DS4483" s="81">
        <v>1.0628240102619592E-6</v>
      </c>
      <c r="DT4483" s="81">
        <v>1.0628240102619592E-6</v>
      </c>
      <c r="DU4483" s="81">
        <v>0</v>
      </c>
      <c r="DV4483" s="81">
        <v>1.0628240102619592E-6</v>
      </c>
      <c r="DW4483" s="81">
        <v>1.0628240102619592E-6</v>
      </c>
      <c r="GE4483" s="81" t="s">
        <v>449</v>
      </c>
      <c r="GF4483" s="81" t="s">
        <v>155</v>
      </c>
      <c r="GG4483" s="81" t="s">
        <v>485</v>
      </c>
      <c r="GH4483" s="81" t="s">
        <v>459</v>
      </c>
      <c r="GI4483" s="81">
        <v>2024</v>
      </c>
      <c r="GJ4483" s="81" t="s">
        <v>201</v>
      </c>
      <c r="GK4483" s="81">
        <v>0.71896016785820205</v>
      </c>
      <c r="GL4483" s="81">
        <v>206.70045400000001</v>
      </c>
      <c r="GM4483" s="81">
        <v>2024</v>
      </c>
      <c r="GN4483" s="81" t="s">
        <v>173</v>
      </c>
      <c r="GO4483" s="81">
        <v>1.1148832299820636E-2</v>
      </c>
      <c r="GP4483" s="81">
        <v>10</v>
      </c>
      <c r="GQ4483" s="81">
        <v>0</v>
      </c>
      <c r="GR4483" s="81" t="s">
        <v>448</v>
      </c>
      <c r="GS4483" s="81">
        <v>1.1148832299820636E-2</v>
      </c>
      <c r="GT4483" s="81">
        <v>8.0155663417019896E-3</v>
      </c>
      <c r="GU4483" s="81">
        <v>1.1148832299820636E-2</v>
      </c>
      <c r="GV4483" s="81">
        <v>8.0155663417019896E-3</v>
      </c>
      <c r="GW4483" s="81">
        <v>1.1148832299820636E-2</v>
      </c>
      <c r="GX4483" s="81">
        <v>8.0155663417019896E-3</v>
      </c>
      <c r="GY4483" s="81">
        <v>1.1148832299820636E-2</v>
      </c>
      <c r="GZ4483" s="81">
        <v>8.0155663417019896E-3</v>
      </c>
    </row>
    <row r="4484" spans="98:208" x14ac:dyDescent="0.25">
      <c r="CT4484" s="81" t="s">
        <v>155</v>
      </c>
      <c r="CU4484" s="81" t="s">
        <v>482</v>
      </c>
      <c r="CV4484" s="81" t="s">
        <v>460</v>
      </c>
      <c r="CW4484" s="81">
        <v>2029</v>
      </c>
      <c r="CX4484" s="81">
        <v>0</v>
      </c>
      <c r="CY4484" s="81">
        <v>0</v>
      </c>
      <c r="CZ4484" s="81">
        <v>0</v>
      </c>
      <c r="DA4484" s="81">
        <v>0</v>
      </c>
      <c r="DB4484" s="81">
        <v>8.3606377745128885E-2</v>
      </c>
      <c r="DC4484" s="81">
        <v>3.9055083184885438E-2</v>
      </c>
      <c r="DD4484" s="81">
        <v>1.694997174105781E-3</v>
      </c>
      <c r="DE4484" s="81">
        <v>4.2856297386136437E-2</v>
      </c>
      <c r="DF4484" s="81">
        <v>4.3541857288383257E-4</v>
      </c>
      <c r="DG4484" s="81">
        <v>4.3541857288383257E-4</v>
      </c>
      <c r="DH4484" s="81">
        <v>4.3541857288383257E-4</v>
      </c>
      <c r="DI4484" s="81">
        <v>4.3541857288383257E-4</v>
      </c>
      <c r="DJ4484" s="81">
        <v>2.4409248397989562E-3</v>
      </c>
      <c r="DL4484" s="81">
        <v>0</v>
      </c>
      <c r="DM4484" s="81">
        <v>1.0628240102619592E-6</v>
      </c>
      <c r="DN4484" s="81">
        <v>1.0628240102619592E-6</v>
      </c>
      <c r="DO4484" s="81">
        <v>0</v>
      </c>
      <c r="DP4484" s="81">
        <v>1.0628240102619592E-6</v>
      </c>
      <c r="DQ4484" s="81">
        <v>1.0628240102619592E-6</v>
      </c>
      <c r="DR4484" s="81">
        <v>0</v>
      </c>
      <c r="DS4484" s="81">
        <v>1.0628240102619592E-6</v>
      </c>
      <c r="DT4484" s="81">
        <v>1.0628240102619592E-6</v>
      </c>
      <c r="DU4484" s="81">
        <v>0</v>
      </c>
      <c r="DV4484" s="81">
        <v>1.0628240102619592E-6</v>
      </c>
      <c r="DW4484" s="81">
        <v>1.0628240102619592E-6</v>
      </c>
      <c r="GE4484" s="81" t="s">
        <v>449</v>
      </c>
      <c r="GF4484" s="81" t="s">
        <v>155</v>
      </c>
      <c r="GG4484" s="81" t="s">
        <v>485</v>
      </c>
      <c r="GH4484" s="81" t="s">
        <v>459</v>
      </c>
      <c r="GI4484" s="81">
        <v>2025</v>
      </c>
      <c r="GJ4484" s="81" t="s">
        <v>201</v>
      </c>
      <c r="GK4484" s="81">
        <v>0.71896016785820205</v>
      </c>
      <c r="GL4484" s="81">
        <v>206.70045400000001</v>
      </c>
      <c r="GM4484" s="81">
        <v>2025</v>
      </c>
      <c r="GN4484" s="81" t="s">
        <v>173</v>
      </c>
      <c r="GO4484" s="81">
        <v>1.1148832299820636E-2</v>
      </c>
      <c r="GP4484" s="81">
        <v>10</v>
      </c>
      <c r="GQ4484" s="81">
        <v>0</v>
      </c>
      <c r="GR4484" s="81" t="s">
        <v>448</v>
      </c>
      <c r="GS4484" s="81">
        <v>1.1148832299820636E-2</v>
      </c>
      <c r="GT4484" s="81">
        <v>8.0155663417019896E-3</v>
      </c>
      <c r="GU4484" s="81">
        <v>1.1148832299820636E-2</v>
      </c>
      <c r="GV4484" s="81">
        <v>8.0155663417019896E-3</v>
      </c>
      <c r="GW4484" s="81">
        <v>1.1148832299820636E-2</v>
      </c>
      <c r="GX4484" s="81">
        <v>8.0155663417019896E-3</v>
      </c>
      <c r="GY4484" s="81">
        <v>1.1148832299820636E-2</v>
      </c>
      <c r="GZ4484" s="81">
        <v>8.0155663417019896E-3</v>
      </c>
    </row>
    <row r="4485" spans="98:208" x14ac:dyDescent="0.25">
      <c r="CT4485" s="81" t="s">
        <v>155</v>
      </c>
      <c r="CU4485" s="81" t="s">
        <v>482</v>
      </c>
      <c r="CV4485" s="81" t="s">
        <v>460</v>
      </c>
      <c r="CW4485" s="81">
        <v>2030</v>
      </c>
      <c r="CX4485" s="81">
        <v>0</v>
      </c>
      <c r="CY4485" s="81">
        <v>0</v>
      </c>
      <c r="CZ4485" s="81">
        <v>0</v>
      </c>
      <c r="DA4485" s="81">
        <v>0</v>
      </c>
      <c r="DB4485" s="81">
        <v>8.3606377745128885E-2</v>
      </c>
      <c r="DC4485" s="81">
        <v>3.9055083184885438E-2</v>
      </c>
      <c r="DD4485" s="81">
        <v>1.694997174105781E-3</v>
      </c>
      <c r="DE4485" s="81">
        <v>4.2856297386136437E-2</v>
      </c>
      <c r="DF4485" s="81">
        <v>0</v>
      </c>
      <c r="DG4485" s="81">
        <v>4.3541857288383257E-4</v>
      </c>
      <c r="DH4485" s="81">
        <v>4.3541857288383257E-4</v>
      </c>
      <c r="DI4485" s="81">
        <v>4.3541857288383257E-4</v>
      </c>
      <c r="DJ4485" s="81">
        <v>2.4409248397989562E-3</v>
      </c>
      <c r="DL4485" s="81">
        <v>0</v>
      </c>
      <c r="DM4485" s="81">
        <v>0</v>
      </c>
      <c r="DN4485" s="81">
        <v>0</v>
      </c>
      <c r="DO4485" s="81">
        <v>0</v>
      </c>
      <c r="DP4485" s="81">
        <v>1.0628240102619592E-6</v>
      </c>
      <c r="DQ4485" s="81">
        <v>1.0628240102619592E-6</v>
      </c>
      <c r="DR4485" s="81">
        <v>0</v>
      </c>
      <c r="DS4485" s="81">
        <v>1.0628240102619592E-6</v>
      </c>
      <c r="DT4485" s="81">
        <v>1.0628240102619592E-6</v>
      </c>
      <c r="DU4485" s="81">
        <v>0</v>
      </c>
      <c r="DV4485" s="81">
        <v>1.0628240102619592E-6</v>
      </c>
      <c r="DW4485" s="81">
        <v>1.0628240102619592E-6</v>
      </c>
      <c r="GE4485" s="81" t="s">
        <v>449</v>
      </c>
      <c r="GF4485" s="81" t="s">
        <v>155</v>
      </c>
      <c r="GG4485" s="81" t="s">
        <v>485</v>
      </c>
      <c r="GH4485" s="81" t="s">
        <v>459</v>
      </c>
      <c r="GI4485" s="81">
        <v>2026</v>
      </c>
      <c r="GJ4485" s="81" t="s">
        <v>201</v>
      </c>
      <c r="GK4485" s="81">
        <v>0.71896016785820205</v>
      </c>
      <c r="GL4485" s="81">
        <v>206.70045400000001</v>
      </c>
      <c r="GM4485" s="81">
        <v>2026</v>
      </c>
      <c r="GN4485" s="81" t="s">
        <v>173</v>
      </c>
      <c r="GO4485" s="81">
        <v>1.1148832299820636E-2</v>
      </c>
      <c r="GP4485" s="81">
        <v>10</v>
      </c>
      <c r="GQ4485" s="81">
        <v>0</v>
      </c>
      <c r="GR4485" s="81" t="s">
        <v>448</v>
      </c>
      <c r="GS4485" s="81">
        <v>1.1148832299820636E-2</v>
      </c>
      <c r="GT4485" s="81">
        <v>8.0155663417019896E-3</v>
      </c>
      <c r="GU4485" s="81">
        <v>1.1148832299820636E-2</v>
      </c>
      <c r="GV4485" s="81">
        <v>8.0155663417019896E-3</v>
      </c>
      <c r="GW4485" s="81">
        <v>1.1148832299820636E-2</v>
      </c>
      <c r="GX4485" s="81">
        <v>8.0155663417019896E-3</v>
      </c>
      <c r="GY4485" s="81">
        <v>1.1148832299820636E-2</v>
      </c>
      <c r="GZ4485" s="81">
        <v>8.0155663417019896E-3</v>
      </c>
    </row>
    <row r="4486" spans="98:208" x14ac:dyDescent="0.25">
      <c r="CT4486" s="81" t="s">
        <v>155</v>
      </c>
      <c r="CU4486" s="81" t="s">
        <v>482</v>
      </c>
      <c r="CV4486" s="81" t="s">
        <v>460</v>
      </c>
      <c r="CW4486" s="81">
        <v>2031</v>
      </c>
      <c r="CX4486" s="81">
        <v>0</v>
      </c>
      <c r="CY4486" s="81">
        <v>0</v>
      </c>
      <c r="CZ4486" s="81">
        <v>0</v>
      </c>
      <c r="DA4486" s="81">
        <v>0</v>
      </c>
      <c r="DB4486" s="81">
        <v>8.3606377745128885E-2</v>
      </c>
      <c r="DC4486" s="81">
        <v>3.9055083184885438E-2</v>
      </c>
      <c r="DD4486" s="81">
        <v>1.694997174105781E-3</v>
      </c>
      <c r="DE4486" s="81">
        <v>4.2856297386136437E-2</v>
      </c>
      <c r="DF4486" s="81">
        <v>0</v>
      </c>
      <c r="DG4486" s="81">
        <v>0</v>
      </c>
      <c r="DH4486" s="81">
        <v>4.3541857288383257E-4</v>
      </c>
      <c r="DI4486" s="81">
        <v>4.3541857288383257E-4</v>
      </c>
      <c r="DJ4486" s="81">
        <v>2.4409248397989562E-3</v>
      </c>
      <c r="DL4486" s="81">
        <v>0</v>
      </c>
      <c r="DM4486" s="81">
        <v>0</v>
      </c>
      <c r="DN4486" s="81">
        <v>0</v>
      </c>
      <c r="DO4486" s="81">
        <v>0</v>
      </c>
      <c r="DP4486" s="81">
        <v>0</v>
      </c>
      <c r="DQ4486" s="81">
        <v>0</v>
      </c>
      <c r="DR4486" s="81">
        <v>0</v>
      </c>
      <c r="DS4486" s="81">
        <v>1.0628240102619592E-6</v>
      </c>
      <c r="DT4486" s="81">
        <v>1.0628240102619592E-6</v>
      </c>
      <c r="DU4486" s="81">
        <v>0</v>
      </c>
      <c r="DV4486" s="81">
        <v>1.0628240102619592E-6</v>
      </c>
      <c r="DW4486" s="81">
        <v>1.0628240102619592E-6</v>
      </c>
      <c r="GE4486" s="81" t="s">
        <v>449</v>
      </c>
      <c r="GF4486" s="81" t="s">
        <v>155</v>
      </c>
      <c r="GG4486" s="81" t="s">
        <v>485</v>
      </c>
      <c r="GH4486" s="81" t="s">
        <v>459</v>
      </c>
      <c r="GI4486" s="81">
        <v>2027</v>
      </c>
      <c r="GJ4486" s="81" t="s">
        <v>201</v>
      </c>
      <c r="GK4486" s="81">
        <v>0.71896016785820205</v>
      </c>
      <c r="GL4486" s="81">
        <v>206.70045400000001</v>
      </c>
      <c r="GM4486" s="81">
        <v>2027</v>
      </c>
      <c r="GN4486" s="81" t="s">
        <v>173</v>
      </c>
      <c r="GO4486" s="81">
        <v>1.1148832299820636E-2</v>
      </c>
      <c r="GP4486" s="81">
        <v>10</v>
      </c>
      <c r="GQ4486" s="81">
        <v>0</v>
      </c>
      <c r="GR4486" s="81" t="s">
        <v>448</v>
      </c>
      <c r="GS4486" s="81">
        <v>1.1148832299820636E-2</v>
      </c>
      <c r="GT4486" s="81">
        <v>8.0155663417019896E-3</v>
      </c>
      <c r="GU4486" s="81">
        <v>1.1148832299820636E-2</v>
      </c>
      <c r="GV4486" s="81">
        <v>8.0155663417019896E-3</v>
      </c>
      <c r="GW4486" s="81">
        <v>1.1148832299820636E-2</v>
      </c>
      <c r="GX4486" s="81">
        <v>8.0155663417019896E-3</v>
      </c>
      <c r="GY4486" s="81">
        <v>1.1148832299820636E-2</v>
      </c>
      <c r="GZ4486" s="81">
        <v>8.0155663417019896E-3</v>
      </c>
    </row>
    <row r="4487" spans="98:208" x14ac:dyDescent="0.25">
      <c r="CT4487" s="81" t="s">
        <v>155</v>
      </c>
      <c r="CU4487" s="81" t="s">
        <v>482</v>
      </c>
      <c r="CV4487" s="81" t="s">
        <v>460</v>
      </c>
      <c r="CW4487" s="81">
        <v>2032</v>
      </c>
      <c r="CX4487" s="81">
        <v>0</v>
      </c>
      <c r="CY4487" s="81">
        <v>0</v>
      </c>
      <c r="CZ4487" s="81">
        <v>0</v>
      </c>
      <c r="DA4487" s="81">
        <v>0</v>
      </c>
      <c r="DB4487" s="81">
        <v>8.3606377745128885E-2</v>
      </c>
      <c r="DC4487" s="81">
        <v>3.9055083184885438E-2</v>
      </c>
      <c r="DD4487" s="81">
        <v>1.694997174105781E-3</v>
      </c>
      <c r="DE4487" s="81">
        <v>4.2856297386136437E-2</v>
      </c>
      <c r="DF4487" s="81">
        <v>0</v>
      </c>
      <c r="DG4487" s="81">
        <v>0</v>
      </c>
      <c r="DH4487" s="81">
        <v>0</v>
      </c>
      <c r="DI4487" s="81">
        <v>4.3541857288383257E-4</v>
      </c>
      <c r="DJ4487" s="81">
        <v>2.4409248397989562E-3</v>
      </c>
      <c r="DL4487" s="81">
        <v>0</v>
      </c>
      <c r="DM4487" s="81">
        <v>0</v>
      </c>
      <c r="DN4487" s="81">
        <v>0</v>
      </c>
      <c r="DO4487" s="81">
        <v>0</v>
      </c>
      <c r="DP4487" s="81">
        <v>0</v>
      </c>
      <c r="DQ4487" s="81">
        <v>0</v>
      </c>
      <c r="DR4487" s="81">
        <v>0</v>
      </c>
      <c r="DS4487" s="81">
        <v>0</v>
      </c>
      <c r="DT4487" s="81">
        <v>0</v>
      </c>
      <c r="DU4487" s="81">
        <v>0</v>
      </c>
      <c r="DV4487" s="81">
        <v>1.0628240102619592E-6</v>
      </c>
      <c r="DW4487" s="81">
        <v>1.0628240102619592E-6</v>
      </c>
      <c r="GE4487" s="81" t="s">
        <v>449</v>
      </c>
      <c r="GF4487" s="81" t="s">
        <v>155</v>
      </c>
      <c r="GG4487" s="81" t="s">
        <v>485</v>
      </c>
      <c r="GH4487" s="81" t="s">
        <v>459</v>
      </c>
      <c r="GI4487" s="81">
        <v>2028</v>
      </c>
      <c r="GJ4487" s="81" t="s">
        <v>201</v>
      </c>
      <c r="GK4487" s="81">
        <v>0.74733835430389162</v>
      </c>
      <c r="GL4487" s="81">
        <v>206.70045400000001</v>
      </c>
      <c r="GM4487" s="81">
        <v>2028</v>
      </c>
      <c r="GN4487" s="81" t="s">
        <v>173</v>
      </c>
      <c r="GO4487" s="81">
        <v>1.1148832299820636E-2</v>
      </c>
      <c r="GP4487" s="81">
        <v>10</v>
      </c>
      <c r="GQ4487" s="81">
        <v>0</v>
      </c>
      <c r="GR4487" s="81" t="s">
        <v>448</v>
      </c>
      <c r="GS4487" s="81">
        <v>1.1148832299820636E-2</v>
      </c>
      <c r="GT4487" s="81">
        <v>8.3319499833580252E-3</v>
      </c>
      <c r="GU4487" s="81">
        <v>1.1148832299820636E-2</v>
      </c>
      <c r="GV4487" s="81">
        <v>8.3319499833580252E-3</v>
      </c>
      <c r="GW4487" s="81">
        <v>1.1148832299820636E-2</v>
      </c>
      <c r="GX4487" s="81">
        <v>8.3319499833580252E-3</v>
      </c>
      <c r="GY4487" s="81">
        <v>1.1148832299820636E-2</v>
      </c>
      <c r="GZ4487" s="81">
        <v>8.3319499833580252E-3</v>
      </c>
    </row>
    <row r="4488" spans="98:208" x14ac:dyDescent="0.25">
      <c r="CT4488" s="81" t="s">
        <v>155</v>
      </c>
      <c r="CU4488" s="81" t="s">
        <v>482</v>
      </c>
      <c r="CV4488" s="81" t="s">
        <v>461</v>
      </c>
      <c r="CW4488" s="81">
        <v>2020</v>
      </c>
      <c r="CX4488" s="81">
        <v>0</v>
      </c>
      <c r="CY4488" s="81">
        <v>0</v>
      </c>
      <c r="CZ4488" s="81">
        <v>0</v>
      </c>
      <c r="DA4488" s="81">
        <v>0</v>
      </c>
      <c r="DB4488" s="81">
        <v>14146.130641333089</v>
      </c>
      <c r="DC4488" s="81">
        <v>222.22942162783951</v>
      </c>
      <c r="DD4488" s="81">
        <v>8585.7228092482874</v>
      </c>
      <c r="DE4488" s="81">
        <v>5338.1784104569588</v>
      </c>
      <c r="DF4488" s="81">
        <v>2.4775985538149157</v>
      </c>
      <c r="DG4488" s="81">
        <v>0</v>
      </c>
      <c r="DH4488" s="81">
        <v>0</v>
      </c>
      <c r="DI4488" s="81">
        <v>0</v>
      </c>
      <c r="DJ4488" s="81">
        <v>4.5791970938282908E-5</v>
      </c>
      <c r="DL4488" s="81">
        <v>0</v>
      </c>
      <c r="DM4488" s="81">
        <v>1.1345412097302438E-4</v>
      </c>
      <c r="DN4488" s="81">
        <v>1.1345412097302438E-4</v>
      </c>
      <c r="DO4488" s="81">
        <v>0</v>
      </c>
      <c r="DP4488" s="81">
        <v>0</v>
      </c>
      <c r="DQ4488" s="81">
        <v>0</v>
      </c>
      <c r="DR4488" s="81">
        <v>0</v>
      </c>
      <c r="DS4488" s="81">
        <v>0</v>
      </c>
      <c r="DT4488" s="81">
        <v>0</v>
      </c>
      <c r="DU4488" s="81">
        <v>0</v>
      </c>
      <c r="DV4488" s="81">
        <v>0</v>
      </c>
      <c r="DW4488" s="81">
        <v>0</v>
      </c>
      <c r="GE4488" s="81" t="s">
        <v>449</v>
      </c>
      <c r="GF4488" s="81" t="s">
        <v>155</v>
      </c>
      <c r="GG4488" s="81" t="s">
        <v>485</v>
      </c>
      <c r="GH4488" s="81" t="s">
        <v>459</v>
      </c>
      <c r="GI4488" s="81">
        <v>2029</v>
      </c>
      <c r="GJ4488" s="81" t="s">
        <v>201</v>
      </c>
      <c r="GK4488" s="81">
        <v>0.74733835430389162</v>
      </c>
      <c r="GL4488" s="81">
        <v>206.70045400000001</v>
      </c>
      <c r="GM4488" s="81">
        <v>2029</v>
      </c>
      <c r="GN4488" s="81" t="s">
        <v>173</v>
      </c>
      <c r="GO4488" s="81">
        <v>1.1148832299820636E-2</v>
      </c>
      <c r="GP4488" s="81">
        <v>10</v>
      </c>
      <c r="GQ4488" s="81">
        <v>0</v>
      </c>
      <c r="GR4488" s="81" t="s">
        <v>448</v>
      </c>
      <c r="GS4488" s="81">
        <v>1.1148832299820636E-2</v>
      </c>
      <c r="GT4488" s="81">
        <v>8.3319499833580252E-3</v>
      </c>
      <c r="GU4488" s="81">
        <v>1.1148832299820636E-2</v>
      </c>
      <c r="GV4488" s="81">
        <v>8.3319499833580252E-3</v>
      </c>
      <c r="GW4488" s="81">
        <v>1.1148832299820636E-2</v>
      </c>
      <c r="GX4488" s="81">
        <v>8.3319499833580252E-3</v>
      </c>
      <c r="GY4488" s="81">
        <v>1.1148832299820636E-2</v>
      </c>
      <c r="GZ4488" s="81">
        <v>8.3319499833580252E-3</v>
      </c>
    </row>
    <row r="4489" spans="98:208" x14ac:dyDescent="0.25">
      <c r="CT4489" s="81" t="s">
        <v>155</v>
      </c>
      <c r="CU4489" s="81" t="s">
        <v>482</v>
      </c>
      <c r="CV4489" s="81" t="s">
        <v>461</v>
      </c>
      <c r="CW4489" s="81">
        <v>2021</v>
      </c>
      <c r="CX4489" s="81">
        <v>0</v>
      </c>
      <c r="CY4489" s="81">
        <v>0</v>
      </c>
      <c r="CZ4489" s="81">
        <v>0</v>
      </c>
      <c r="DA4489" s="81">
        <v>0</v>
      </c>
      <c r="DB4489" s="81">
        <v>14146.130641333089</v>
      </c>
      <c r="DC4489" s="81">
        <v>222.22942162783951</v>
      </c>
      <c r="DD4489" s="81">
        <v>8585.7228092482874</v>
      </c>
      <c r="DE4489" s="81">
        <v>5338.1784104569588</v>
      </c>
      <c r="DF4489" s="81">
        <v>2.4775985538149157</v>
      </c>
      <c r="DG4489" s="81">
        <v>2.4775985538149157</v>
      </c>
      <c r="DH4489" s="81">
        <v>0</v>
      </c>
      <c r="DI4489" s="81">
        <v>0</v>
      </c>
      <c r="DJ4489" s="81">
        <v>4.5791970938282908E-5</v>
      </c>
      <c r="DL4489" s="81">
        <v>0</v>
      </c>
      <c r="DM4489" s="81">
        <v>1.1345412097302438E-4</v>
      </c>
      <c r="DN4489" s="81">
        <v>1.1345412097302438E-4</v>
      </c>
      <c r="DO4489" s="81">
        <v>0</v>
      </c>
      <c r="DP4489" s="81">
        <v>1.1345412097302438E-4</v>
      </c>
      <c r="DQ4489" s="81">
        <v>1.1345412097302438E-4</v>
      </c>
      <c r="DR4489" s="81">
        <v>0</v>
      </c>
      <c r="DS4489" s="81">
        <v>0</v>
      </c>
      <c r="DT4489" s="81">
        <v>0</v>
      </c>
      <c r="DU4489" s="81">
        <v>0</v>
      </c>
      <c r="DV4489" s="81">
        <v>0</v>
      </c>
      <c r="DW4489" s="81">
        <v>0</v>
      </c>
      <c r="GE4489" s="81" t="s">
        <v>449</v>
      </c>
      <c r="GF4489" s="81" t="s">
        <v>155</v>
      </c>
      <c r="GG4489" s="81" t="s">
        <v>485</v>
      </c>
      <c r="GH4489" s="81" t="s">
        <v>459</v>
      </c>
      <c r="GI4489" s="81">
        <v>2030</v>
      </c>
      <c r="GJ4489" s="81" t="s">
        <v>201</v>
      </c>
      <c r="GK4489" s="81">
        <v>0.74733835430389162</v>
      </c>
      <c r="GL4489" s="81">
        <v>206.70045400000001</v>
      </c>
      <c r="GM4489" s="81">
        <v>2030</v>
      </c>
      <c r="GN4489" s="81" t="s">
        <v>173</v>
      </c>
      <c r="GO4489" s="81">
        <v>1.1148832299820636E-2</v>
      </c>
      <c r="GP4489" s="81">
        <v>10</v>
      </c>
      <c r="GQ4489" s="81">
        <v>0</v>
      </c>
      <c r="GR4489" s="81" t="s">
        <v>448</v>
      </c>
      <c r="GS4489" s="81">
        <v>0</v>
      </c>
      <c r="GT4489" s="81">
        <v>0</v>
      </c>
      <c r="GU4489" s="81">
        <v>1.1148832299820636E-2</v>
      </c>
      <c r="GV4489" s="81">
        <v>8.3319499833580252E-3</v>
      </c>
      <c r="GW4489" s="81">
        <v>1.1148832299820636E-2</v>
      </c>
      <c r="GX4489" s="81">
        <v>8.3319499833580252E-3</v>
      </c>
      <c r="GY4489" s="81">
        <v>1.1148832299820636E-2</v>
      </c>
      <c r="GZ4489" s="81">
        <v>8.3319499833580252E-3</v>
      </c>
    </row>
    <row r="4490" spans="98:208" x14ac:dyDescent="0.25">
      <c r="CT4490" s="81" t="s">
        <v>155</v>
      </c>
      <c r="CU4490" s="81" t="s">
        <v>482</v>
      </c>
      <c r="CV4490" s="81" t="s">
        <v>461</v>
      </c>
      <c r="CW4490" s="81">
        <v>2022</v>
      </c>
      <c r="CX4490" s="81">
        <v>0</v>
      </c>
      <c r="CY4490" s="81">
        <v>0</v>
      </c>
      <c r="CZ4490" s="81">
        <v>0</v>
      </c>
      <c r="DA4490" s="81">
        <v>0</v>
      </c>
      <c r="DB4490" s="81">
        <v>14146.130641333089</v>
      </c>
      <c r="DC4490" s="81">
        <v>222.22942162783951</v>
      </c>
      <c r="DD4490" s="81">
        <v>8585.7228092482874</v>
      </c>
      <c r="DE4490" s="81">
        <v>5338.1784104569588</v>
      </c>
      <c r="DF4490" s="81">
        <v>2.4775985538149157</v>
      </c>
      <c r="DG4490" s="81">
        <v>2.4775985538149157</v>
      </c>
      <c r="DH4490" s="81">
        <v>2.4775985538149157</v>
      </c>
      <c r="DI4490" s="81">
        <v>0</v>
      </c>
      <c r="DJ4490" s="81">
        <v>4.5791970938282908E-5</v>
      </c>
      <c r="DL4490" s="81">
        <v>0</v>
      </c>
      <c r="DM4490" s="81">
        <v>1.1345412097302438E-4</v>
      </c>
      <c r="DN4490" s="81">
        <v>1.1345412097302438E-4</v>
      </c>
      <c r="DO4490" s="81">
        <v>0</v>
      </c>
      <c r="DP4490" s="81">
        <v>1.1345412097302438E-4</v>
      </c>
      <c r="DQ4490" s="81">
        <v>1.1345412097302438E-4</v>
      </c>
      <c r="DR4490" s="81">
        <v>0</v>
      </c>
      <c r="DS4490" s="81">
        <v>1.1345412097302438E-4</v>
      </c>
      <c r="DT4490" s="81">
        <v>1.1345412097302438E-4</v>
      </c>
      <c r="DU4490" s="81">
        <v>0</v>
      </c>
      <c r="DV4490" s="81">
        <v>0</v>
      </c>
      <c r="DW4490" s="81">
        <v>0</v>
      </c>
      <c r="GE4490" s="81" t="s">
        <v>449</v>
      </c>
      <c r="GF4490" s="81" t="s">
        <v>155</v>
      </c>
      <c r="GG4490" s="81" t="s">
        <v>485</v>
      </c>
      <c r="GH4490" s="81" t="s">
        <v>459</v>
      </c>
      <c r="GI4490" s="81">
        <v>2031</v>
      </c>
      <c r="GJ4490" s="81" t="s">
        <v>201</v>
      </c>
      <c r="GK4490" s="81">
        <v>0.74733835430389162</v>
      </c>
      <c r="GL4490" s="81">
        <v>206.70045400000001</v>
      </c>
      <c r="GM4490" s="81">
        <v>2031</v>
      </c>
      <c r="GN4490" s="81" t="s">
        <v>173</v>
      </c>
      <c r="GO4490" s="81">
        <v>1.1148832299820636E-2</v>
      </c>
      <c r="GP4490" s="81">
        <v>10</v>
      </c>
      <c r="GQ4490" s="81">
        <v>0</v>
      </c>
      <c r="GR4490" s="81" t="s">
        <v>448</v>
      </c>
      <c r="GS4490" s="81">
        <v>0</v>
      </c>
      <c r="GT4490" s="81">
        <v>0</v>
      </c>
      <c r="GU4490" s="81">
        <v>0</v>
      </c>
      <c r="GV4490" s="81">
        <v>0</v>
      </c>
      <c r="GW4490" s="81">
        <v>1.1148832299820636E-2</v>
      </c>
      <c r="GX4490" s="81">
        <v>8.3319499833580252E-3</v>
      </c>
      <c r="GY4490" s="81">
        <v>1.1148832299820636E-2</v>
      </c>
      <c r="GZ4490" s="81">
        <v>8.3319499833580252E-3</v>
      </c>
    </row>
    <row r="4491" spans="98:208" x14ac:dyDescent="0.25">
      <c r="CT4491" s="81" t="s">
        <v>155</v>
      </c>
      <c r="CU4491" s="81" t="s">
        <v>482</v>
      </c>
      <c r="CV4491" s="81" t="s">
        <v>461</v>
      </c>
      <c r="CW4491" s="81">
        <v>2023</v>
      </c>
      <c r="CX4491" s="81">
        <v>0</v>
      </c>
      <c r="CY4491" s="81">
        <v>0</v>
      </c>
      <c r="CZ4491" s="81">
        <v>0</v>
      </c>
      <c r="DA4491" s="81">
        <v>0</v>
      </c>
      <c r="DB4491" s="81">
        <v>14664.63755643721</v>
      </c>
      <c r="DC4491" s="81">
        <v>233.23007680794851</v>
      </c>
      <c r="DD4491" s="81">
        <v>8896.5159934289495</v>
      </c>
      <c r="DE4491" s="81">
        <v>5534.8914862003139</v>
      </c>
      <c r="DF4491" s="81">
        <v>2.6002430136061041</v>
      </c>
      <c r="DG4491" s="81">
        <v>2.6002430136061041</v>
      </c>
      <c r="DH4491" s="81">
        <v>2.6002430136061041</v>
      </c>
      <c r="DI4491" s="81">
        <v>2.6002430136061041</v>
      </c>
      <c r="DJ4491" s="81">
        <v>4.5791970938282908E-5</v>
      </c>
      <c r="DL4491" s="81">
        <v>0</v>
      </c>
      <c r="DM4491" s="81">
        <v>1.1907025251152388E-4</v>
      </c>
      <c r="DN4491" s="81">
        <v>1.1907025251152388E-4</v>
      </c>
      <c r="DO4491" s="81">
        <v>0</v>
      </c>
      <c r="DP4491" s="81">
        <v>1.1907025251152388E-4</v>
      </c>
      <c r="DQ4491" s="81">
        <v>1.1907025251152388E-4</v>
      </c>
      <c r="DR4491" s="81">
        <v>0</v>
      </c>
      <c r="DS4491" s="81">
        <v>1.1907025251152388E-4</v>
      </c>
      <c r="DT4491" s="81">
        <v>1.1907025251152388E-4</v>
      </c>
      <c r="DU4491" s="81">
        <v>0</v>
      </c>
      <c r="DV4491" s="81">
        <v>1.1907025251152388E-4</v>
      </c>
      <c r="DW4491" s="81">
        <v>1.1907025251152388E-4</v>
      </c>
      <c r="GE4491" s="81" t="s">
        <v>449</v>
      </c>
      <c r="GF4491" s="81" t="s">
        <v>155</v>
      </c>
      <c r="GG4491" s="81" t="s">
        <v>485</v>
      </c>
      <c r="GH4491" s="81" t="s">
        <v>459</v>
      </c>
      <c r="GI4491" s="81">
        <v>2032</v>
      </c>
      <c r="GJ4491" s="81" t="s">
        <v>201</v>
      </c>
      <c r="GK4491" s="81">
        <v>0.74733835430389162</v>
      </c>
      <c r="GL4491" s="81">
        <v>206.70045400000001</v>
      </c>
      <c r="GM4491" s="81">
        <v>2032</v>
      </c>
      <c r="GN4491" s="81" t="s">
        <v>173</v>
      </c>
      <c r="GO4491" s="81">
        <v>1.1148832299820636E-2</v>
      </c>
      <c r="GP4491" s="81">
        <v>10</v>
      </c>
      <c r="GQ4491" s="81">
        <v>0</v>
      </c>
      <c r="GR4491" s="81" t="s">
        <v>448</v>
      </c>
      <c r="GS4491" s="81">
        <v>0</v>
      </c>
      <c r="GT4491" s="81">
        <v>0</v>
      </c>
      <c r="GU4491" s="81">
        <v>0</v>
      </c>
      <c r="GV4491" s="81">
        <v>0</v>
      </c>
      <c r="GW4491" s="81">
        <v>0</v>
      </c>
      <c r="GX4491" s="81">
        <v>0</v>
      </c>
      <c r="GY4491" s="81">
        <v>1.1148832299820636E-2</v>
      </c>
      <c r="GZ4491" s="81">
        <v>8.3319499833580252E-3</v>
      </c>
    </row>
    <row r="4492" spans="98:208" x14ac:dyDescent="0.25">
      <c r="CT4492" s="81" t="s">
        <v>155</v>
      </c>
      <c r="CU4492" s="81" t="s">
        <v>482</v>
      </c>
      <c r="CV4492" s="81" t="s">
        <v>461</v>
      </c>
      <c r="CW4492" s="81">
        <v>2024</v>
      </c>
      <c r="CX4492" s="81">
        <v>0</v>
      </c>
      <c r="CY4492" s="81">
        <v>0</v>
      </c>
      <c r="CZ4492" s="81">
        <v>0</v>
      </c>
      <c r="DA4492" s="81">
        <v>0</v>
      </c>
      <c r="DB4492" s="81">
        <v>14664.63755643721</v>
      </c>
      <c r="DC4492" s="81">
        <v>233.23007680794851</v>
      </c>
      <c r="DD4492" s="81">
        <v>8896.5159934289495</v>
      </c>
      <c r="DE4492" s="81">
        <v>5534.8914862003139</v>
      </c>
      <c r="DF4492" s="81">
        <v>2.6002430136061041</v>
      </c>
      <c r="DG4492" s="81">
        <v>2.6002430136061041</v>
      </c>
      <c r="DH4492" s="81">
        <v>2.6002430136061041</v>
      </c>
      <c r="DI4492" s="81">
        <v>2.6002430136061041</v>
      </c>
      <c r="DJ4492" s="81">
        <v>4.5791970938282908E-5</v>
      </c>
      <c r="DL4492" s="81">
        <v>0</v>
      </c>
      <c r="DM4492" s="81">
        <v>1.1907025251152388E-4</v>
      </c>
      <c r="DN4492" s="81">
        <v>1.1907025251152388E-4</v>
      </c>
      <c r="DO4492" s="81">
        <v>0</v>
      </c>
      <c r="DP4492" s="81">
        <v>1.1907025251152388E-4</v>
      </c>
      <c r="DQ4492" s="81">
        <v>1.1907025251152388E-4</v>
      </c>
      <c r="DR4492" s="81">
        <v>0</v>
      </c>
      <c r="DS4492" s="81">
        <v>1.1907025251152388E-4</v>
      </c>
      <c r="DT4492" s="81">
        <v>1.1907025251152388E-4</v>
      </c>
      <c r="DU4492" s="81">
        <v>0</v>
      </c>
      <c r="DV4492" s="81">
        <v>1.1907025251152388E-4</v>
      </c>
      <c r="DW4492" s="81">
        <v>1.1907025251152388E-4</v>
      </c>
      <c r="GE4492" s="81" t="s">
        <v>449</v>
      </c>
      <c r="GF4492" s="81" t="s">
        <v>155</v>
      </c>
      <c r="GG4492" s="81" t="s">
        <v>485</v>
      </c>
      <c r="GH4492" s="81" t="s">
        <v>460</v>
      </c>
      <c r="GI4492" s="81">
        <v>2021</v>
      </c>
      <c r="GJ4492" s="81" t="s">
        <v>201</v>
      </c>
      <c r="GK4492" s="81">
        <v>3.6425060683954513E-2</v>
      </c>
      <c r="GL4492" s="81">
        <v>206.70045400000001</v>
      </c>
      <c r="GM4492" s="81">
        <v>2021</v>
      </c>
      <c r="GN4492" s="81" t="s">
        <v>173</v>
      </c>
      <c r="GO4492" s="81">
        <v>1.1148832299820636E-2</v>
      </c>
      <c r="GP4492" s="81">
        <v>10</v>
      </c>
      <c r="GQ4492" s="81">
        <v>0</v>
      </c>
      <c r="GR4492" s="81" t="s">
        <v>448</v>
      </c>
      <c r="GS4492" s="81">
        <v>1.1148832299820636E-2</v>
      </c>
      <c r="GT4492" s="81">
        <v>4.0609689307619882E-4</v>
      </c>
      <c r="GU4492" s="81">
        <v>1.1148832299820636E-2</v>
      </c>
      <c r="GV4492" s="81">
        <v>4.0609689307619882E-4</v>
      </c>
      <c r="GW4492" s="81">
        <v>0</v>
      </c>
      <c r="GX4492" s="81">
        <v>0</v>
      </c>
      <c r="GY4492" s="81">
        <v>0</v>
      </c>
      <c r="GZ4492" s="81">
        <v>0</v>
      </c>
    </row>
    <row r="4493" spans="98:208" x14ac:dyDescent="0.25">
      <c r="CT4493" s="81" t="s">
        <v>155</v>
      </c>
      <c r="CU4493" s="81" t="s">
        <v>482</v>
      </c>
      <c r="CV4493" s="81" t="s">
        <v>461</v>
      </c>
      <c r="CW4493" s="81">
        <v>2025</v>
      </c>
      <c r="CX4493" s="81">
        <v>0</v>
      </c>
      <c r="CY4493" s="81">
        <v>0</v>
      </c>
      <c r="CZ4493" s="81">
        <v>0</v>
      </c>
      <c r="DA4493" s="81">
        <v>0</v>
      </c>
      <c r="DB4493" s="81">
        <v>14664.63755643721</v>
      </c>
      <c r="DC4493" s="81">
        <v>233.23007680794851</v>
      </c>
      <c r="DD4493" s="81">
        <v>8896.5159934289495</v>
      </c>
      <c r="DE4493" s="81">
        <v>5534.8914862003139</v>
      </c>
      <c r="DF4493" s="81">
        <v>2.6002430136061041</v>
      </c>
      <c r="DG4493" s="81">
        <v>2.6002430136061041</v>
      </c>
      <c r="DH4493" s="81">
        <v>2.6002430136061041</v>
      </c>
      <c r="DI4493" s="81">
        <v>2.6002430136061041</v>
      </c>
      <c r="DJ4493" s="81">
        <v>4.5791970938282908E-5</v>
      </c>
      <c r="DL4493" s="81">
        <v>0</v>
      </c>
      <c r="DM4493" s="81">
        <v>1.1907025251152388E-4</v>
      </c>
      <c r="DN4493" s="81">
        <v>1.1907025251152388E-4</v>
      </c>
      <c r="DO4493" s="81">
        <v>0</v>
      </c>
      <c r="DP4493" s="81">
        <v>1.1907025251152388E-4</v>
      </c>
      <c r="DQ4493" s="81">
        <v>1.1907025251152388E-4</v>
      </c>
      <c r="DR4493" s="81">
        <v>0</v>
      </c>
      <c r="DS4493" s="81">
        <v>1.1907025251152388E-4</v>
      </c>
      <c r="DT4493" s="81">
        <v>1.1907025251152388E-4</v>
      </c>
      <c r="DU4493" s="81">
        <v>0</v>
      </c>
      <c r="DV4493" s="81">
        <v>1.1907025251152388E-4</v>
      </c>
      <c r="DW4493" s="81">
        <v>1.1907025251152388E-4</v>
      </c>
      <c r="GE4493" s="81" t="s">
        <v>449</v>
      </c>
      <c r="GF4493" s="81" t="s">
        <v>155</v>
      </c>
      <c r="GG4493" s="81" t="s">
        <v>485</v>
      </c>
      <c r="GH4493" s="81" t="s">
        <v>460</v>
      </c>
      <c r="GI4493" s="81">
        <v>2022</v>
      </c>
      <c r="GJ4493" s="81" t="s">
        <v>201</v>
      </c>
      <c r="GK4493" s="81">
        <v>3.6425060683954513E-2</v>
      </c>
      <c r="GL4493" s="81">
        <v>206.70045400000001</v>
      </c>
      <c r="GM4493" s="81">
        <v>2022</v>
      </c>
      <c r="GN4493" s="81" t="s">
        <v>173</v>
      </c>
      <c r="GO4493" s="81">
        <v>1.1148832299820636E-2</v>
      </c>
      <c r="GP4493" s="81">
        <v>10</v>
      </c>
      <c r="GQ4493" s="81">
        <v>0</v>
      </c>
      <c r="GR4493" s="81" t="s">
        <v>448</v>
      </c>
      <c r="GS4493" s="81">
        <v>1.1148832299820636E-2</v>
      </c>
      <c r="GT4493" s="81">
        <v>4.0609689307619882E-4</v>
      </c>
      <c r="GU4493" s="81">
        <v>1.1148832299820636E-2</v>
      </c>
      <c r="GV4493" s="81">
        <v>4.0609689307619882E-4</v>
      </c>
      <c r="GW4493" s="81">
        <v>1.1148832299820636E-2</v>
      </c>
      <c r="GX4493" s="81">
        <v>4.0609689307619882E-4</v>
      </c>
      <c r="GY4493" s="81">
        <v>0</v>
      </c>
      <c r="GZ4493" s="81">
        <v>0</v>
      </c>
    </row>
    <row r="4494" spans="98:208" x14ac:dyDescent="0.25">
      <c r="CT4494" s="81" t="s">
        <v>155</v>
      </c>
      <c r="CU4494" s="81" t="s">
        <v>482</v>
      </c>
      <c r="CV4494" s="81" t="s">
        <v>461</v>
      </c>
      <c r="CW4494" s="81">
        <v>2026</v>
      </c>
      <c r="CX4494" s="81">
        <v>0</v>
      </c>
      <c r="CY4494" s="81">
        <v>0</v>
      </c>
      <c r="CZ4494" s="81">
        <v>0</v>
      </c>
      <c r="DA4494" s="81">
        <v>0</v>
      </c>
      <c r="DB4494" s="81">
        <v>14664.63755643721</v>
      </c>
      <c r="DC4494" s="81">
        <v>233.23007680794851</v>
      </c>
      <c r="DD4494" s="81">
        <v>8896.5159934289495</v>
      </c>
      <c r="DE4494" s="81">
        <v>5534.8914862003139</v>
      </c>
      <c r="DF4494" s="81">
        <v>2.6002430136061041</v>
      </c>
      <c r="DG4494" s="81">
        <v>2.6002430136061041</v>
      </c>
      <c r="DH4494" s="81">
        <v>2.6002430136061041</v>
      </c>
      <c r="DI4494" s="81">
        <v>2.6002430136061041</v>
      </c>
      <c r="DJ4494" s="81">
        <v>4.5791970938282908E-5</v>
      </c>
      <c r="DL4494" s="81">
        <v>0</v>
      </c>
      <c r="DM4494" s="81">
        <v>1.1907025251152388E-4</v>
      </c>
      <c r="DN4494" s="81">
        <v>1.1907025251152388E-4</v>
      </c>
      <c r="DO4494" s="81">
        <v>0</v>
      </c>
      <c r="DP4494" s="81">
        <v>1.1907025251152388E-4</v>
      </c>
      <c r="DQ4494" s="81">
        <v>1.1907025251152388E-4</v>
      </c>
      <c r="DR4494" s="81">
        <v>0</v>
      </c>
      <c r="DS4494" s="81">
        <v>1.1907025251152388E-4</v>
      </c>
      <c r="DT4494" s="81">
        <v>1.1907025251152388E-4</v>
      </c>
      <c r="DU4494" s="81">
        <v>0</v>
      </c>
      <c r="DV4494" s="81">
        <v>1.1907025251152388E-4</v>
      </c>
      <c r="DW4494" s="81">
        <v>1.1907025251152388E-4</v>
      </c>
      <c r="GE4494" s="81" t="s">
        <v>449</v>
      </c>
      <c r="GF4494" s="81" t="s">
        <v>155</v>
      </c>
      <c r="GG4494" s="81" t="s">
        <v>485</v>
      </c>
      <c r="GH4494" s="81" t="s">
        <v>460</v>
      </c>
      <c r="GI4494" s="81">
        <v>2023</v>
      </c>
      <c r="GJ4494" s="81" t="s">
        <v>201</v>
      </c>
      <c r="GK4494" s="81">
        <v>3.7590224611390707E-2</v>
      </c>
      <c r="GL4494" s="81">
        <v>206.70045400000001</v>
      </c>
      <c r="GM4494" s="81">
        <v>2023</v>
      </c>
      <c r="GN4494" s="81" t="s">
        <v>173</v>
      </c>
      <c r="GO4494" s="81">
        <v>1.1148832299820636E-2</v>
      </c>
      <c r="GP4494" s="81">
        <v>10</v>
      </c>
      <c r="GQ4494" s="81">
        <v>0</v>
      </c>
      <c r="GR4494" s="81" t="s">
        <v>448</v>
      </c>
      <c r="GS4494" s="81">
        <v>1.1148832299820636E-2</v>
      </c>
      <c r="GT4494" s="81">
        <v>4.1908711030498537E-4</v>
      </c>
      <c r="GU4494" s="81">
        <v>1.1148832299820636E-2</v>
      </c>
      <c r="GV4494" s="81">
        <v>4.1908711030498537E-4</v>
      </c>
      <c r="GW4494" s="81">
        <v>1.1148832299820636E-2</v>
      </c>
      <c r="GX4494" s="81">
        <v>4.1908711030498537E-4</v>
      </c>
      <c r="GY4494" s="81">
        <v>1.1148832299820636E-2</v>
      </c>
      <c r="GZ4494" s="81">
        <v>4.1908711030498537E-4</v>
      </c>
    </row>
    <row r="4495" spans="98:208" x14ac:dyDescent="0.25">
      <c r="CT4495" s="81" t="s">
        <v>155</v>
      </c>
      <c r="CU4495" s="81" t="s">
        <v>482</v>
      </c>
      <c r="CV4495" s="81" t="s">
        <v>461</v>
      </c>
      <c r="CW4495" s="81">
        <v>2027</v>
      </c>
      <c r="CX4495" s="81">
        <v>0</v>
      </c>
      <c r="CY4495" s="81">
        <v>0</v>
      </c>
      <c r="CZ4495" s="81">
        <v>0</v>
      </c>
      <c r="DA4495" s="81">
        <v>0</v>
      </c>
      <c r="DB4495" s="81">
        <v>14664.63755643721</v>
      </c>
      <c r="DC4495" s="81">
        <v>233.23007680794851</v>
      </c>
      <c r="DD4495" s="81">
        <v>8896.5159934289495</v>
      </c>
      <c r="DE4495" s="81">
        <v>5534.8914862003139</v>
      </c>
      <c r="DF4495" s="81">
        <v>2.6002430136061041</v>
      </c>
      <c r="DG4495" s="81">
        <v>2.6002430136061041</v>
      </c>
      <c r="DH4495" s="81">
        <v>2.6002430136061041</v>
      </c>
      <c r="DI4495" s="81">
        <v>2.6002430136061041</v>
      </c>
      <c r="DJ4495" s="81">
        <v>4.5791970938282908E-5</v>
      </c>
      <c r="DL4495" s="81">
        <v>0</v>
      </c>
      <c r="DM4495" s="81">
        <v>1.1907025251152388E-4</v>
      </c>
      <c r="DN4495" s="81">
        <v>1.1907025251152388E-4</v>
      </c>
      <c r="DO4495" s="81">
        <v>0</v>
      </c>
      <c r="DP4495" s="81">
        <v>1.1907025251152388E-4</v>
      </c>
      <c r="DQ4495" s="81">
        <v>1.1907025251152388E-4</v>
      </c>
      <c r="DR4495" s="81">
        <v>0</v>
      </c>
      <c r="DS4495" s="81">
        <v>1.1907025251152388E-4</v>
      </c>
      <c r="DT4495" s="81">
        <v>1.1907025251152388E-4</v>
      </c>
      <c r="DU4495" s="81">
        <v>0</v>
      </c>
      <c r="DV4495" s="81">
        <v>1.1907025251152388E-4</v>
      </c>
      <c r="DW4495" s="81">
        <v>1.1907025251152388E-4</v>
      </c>
      <c r="GE4495" s="81" t="s">
        <v>449</v>
      </c>
      <c r="GF4495" s="81" t="s">
        <v>155</v>
      </c>
      <c r="GG4495" s="81" t="s">
        <v>485</v>
      </c>
      <c r="GH4495" s="81" t="s">
        <v>460</v>
      </c>
      <c r="GI4495" s="81">
        <v>2024</v>
      </c>
      <c r="GJ4495" s="81" t="s">
        <v>201</v>
      </c>
      <c r="GK4495" s="81">
        <v>3.7590224611390707E-2</v>
      </c>
      <c r="GL4495" s="81">
        <v>206.70045400000001</v>
      </c>
      <c r="GM4495" s="81">
        <v>2024</v>
      </c>
      <c r="GN4495" s="81" t="s">
        <v>173</v>
      </c>
      <c r="GO4495" s="81">
        <v>1.1148832299820636E-2</v>
      </c>
      <c r="GP4495" s="81">
        <v>10</v>
      </c>
      <c r="GQ4495" s="81">
        <v>0</v>
      </c>
      <c r="GR4495" s="81" t="s">
        <v>448</v>
      </c>
      <c r="GS4495" s="81">
        <v>1.1148832299820636E-2</v>
      </c>
      <c r="GT4495" s="81">
        <v>4.1908711030498537E-4</v>
      </c>
      <c r="GU4495" s="81">
        <v>1.1148832299820636E-2</v>
      </c>
      <c r="GV4495" s="81">
        <v>4.1908711030498537E-4</v>
      </c>
      <c r="GW4495" s="81">
        <v>1.1148832299820636E-2</v>
      </c>
      <c r="GX4495" s="81">
        <v>4.1908711030498537E-4</v>
      </c>
      <c r="GY4495" s="81">
        <v>1.1148832299820636E-2</v>
      </c>
      <c r="GZ4495" s="81">
        <v>4.1908711030498537E-4</v>
      </c>
    </row>
    <row r="4496" spans="98:208" x14ac:dyDescent="0.25">
      <c r="CT4496" s="81" t="s">
        <v>155</v>
      </c>
      <c r="CU4496" s="81" t="s">
        <v>482</v>
      </c>
      <c r="CV4496" s="81" t="s">
        <v>461</v>
      </c>
      <c r="CW4496" s="81">
        <v>2028</v>
      </c>
      <c r="CX4496" s="81">
        <v>0</v>
      </c>
      <c r="CY4496" s="81">
        <v>0</v>
      </c>
      <c r="CZ4496" s="81">
        <v>0</v>
      </c>
      <c r="DA4496" s="81">
        <v>0</v>
      </c>
      <c r="DB4496" s="81">
        <v>15317.990942816579</v>
      </c>
      <c r="DC4496" s="81">
        <v>247.27299216495689</v>
      </c>
      <c r="DD4496" s="81">
        <v>9287.6490955448644</v>
      </c>
      <c r="DE4496" s="81">
        <v>5783.068855106756</v>
      </c>
      <c r="DF4496" s="81">
        <v>2.7568051219219667</v>
      </c>
      <c r="DG4496" s="81">
        <v>2.7568051219219667</v>
      </c>
      <c r="DH4496" s="81">
        <v>2.7568051219219667</v>
      </c>
      <c r="DI4496" s="81">
        <v>2.7568051219219667</v>
      </c>
      <c r="DJ4496" s="81">
        <v>4.5791970938282908E-5</v>
      </c>
      <c r="DL4496" s="81">
        <v>0</v>
      </c>
      <c r="DM4496" s="81">
        <v>1.2623954002556018E-4</v>
      </c>
      <c r="DN4496" s="81">
        <v>1.2623954002556018E-4</v>
      </c>
      <c r="DO4496" s="81">
        <v>0</v>
      </c>
      <c r="DP4496" s="81">
        <v>1.2623954002556018E-4</v>
      </c>
      <c r="DQ4496" s="81">
        <v>1.2623954002556018E-4</v>
      </c>
      <c r="DR4496" s="81">
        <v>0</v>
      </c>
      <c r="DS4496" s="81">
        <v>1.2623954002556018E-4</v>
      </c>
      <c r="DT4496" s="81">
        <v>1.2623954002556018E-4</v>
      </c>
      <c r="DU4496" s="81">
        <v>0</v>
      </c>
      <c r="DV4496" s="81">
        <v>1.2623954002556018E-4</v>
      </c>
      <c r="DW4496" s="81">
        <v>1.2623954002556018E-4</v>
      </c>
      <c r="GE4496" s="81" t="s">
        <v>449</v>
      </c>
      <c r="GF4496" s="81" t="s">
        <v>155</v>
      </c>
      <c r="GG4496" s="81" t="s">
        <v>485</v>
      </c>
      <c r="GH4496" s="81" t="s">
        <v>460</v>
      </c>
      <c r="GI4496" s="81">
        <v>2025</v>
      </c>
      <c r="GJ4496" s="81" t="s">
        <v>201</v>
      </c>
      <c r="GK4496" s="81">
        <v>3.7590224611390707E-2</v>
      </c>
      <c r="GL4496" s="81">
        <v>206.70045400000001</v>
      </c>
      <c r="GM4496" s="81">
        <v>2025</v>
      </c>
      <c r="GN4496" s="81" t="s">
        <v>173</v>
      </c>
      <c r="GO4496" s="81">
        <v>1.1148832299820636E-2</v>
      </c>
      <c r="GP4496" s="81">
        <v>10</v>
      </c>
      <c r="GQ4496" s="81">
        <v>0</v>
      </c>
      <c r="GR4496" s="81" t="s">
        <v>448</v>
      </c>
      <c r="GS4496" s="81">
        <v>1.1148832299820636E-2</v>
      </c>
      <c r="GT4496" s="81">
        <v>4.1908711030498537E-4</v>
      </c>
      <c r="GU4496" s="81">
        <v>1.1148832299820636E-2</v>
      </c>
      <c r="GV4496" s="81">
        <v>4.1908711030498537E-4</v>
      </c>
      <c r="GW4496" s="81">
        <v>1.1148832299820636E-2</v>
      </c>
      <c r="GX4496" s="81">
        <v>4.1908711030498537E-4</v>
      </c>
      <c r="GY4496" s="81">
        <v>1.1148832299820636E-2</v>
      </c>
      <c r="GZ4496" s="81">
        <v>4.1908711030498537E-4</v>
      </c>
    </row>
    <row r="4497" spans="98:208" x14ac:dyDescent="0.25">
      <c r="CT4497" s="81" t="s">
        <v>155</v>
      </c>
      <c r="CU4497" s="81" t="s">
        <v>482</v>
      </c>
      <c r="CV4497" s="81" t="s">
        <v>461</v>
      </c>
      <c r="CW4497" s="81">
        <v>2029</v>
      </c>
      <c r="CX4497" s="81">
        <v>0</v>
      </c>
      <c r="CY4497" s="81">
        <v>0</v>
      </c>
      <c r="CZ4497" s="81">
        <v>0</v>
      </c>
      <c r="DA4497" s="81">
        <v>0</v>
      </c>
      <c r="DB4497" s="81">
        <v>15317.990942816579</v>
      </c>
      <c r="DC4497" s="81">
        <v>247.27299216495689</v>
      </c>
      <c r="DD4497" s="81">
        <v>9287.6490955448644</v>
      </c>
      <c r="DE4497" s="81">
        <v>5783.068855106756</v>
      </c>
      <c r="DF4497" s="81">
        <v>2.7568051219219667</v>
      </c>
      <c r="DG4497" s="81">
        <v>2.7568051219219667</v>
      </c>
      <c r="DH4497" s="81">
        <v>2.7568051219219667</v>
      </c>
      <c r="DI4497" s="81">
        <v>2.7568051219219667</v>
      </c>
      <c r="DJ4497" s="81">
        <v>4.5791970938282908E-5</v>
      </c>
      <c r="DL4497" s="81">
        <v>0</v>
      </c>
      <c r="DM4497" s="81">
        <v>1.2623954002556018E-4</v>
      </c>
      <c r="DN4497" s="81">
        <v>1.2623954002556018E-4</v>
      </c>
      <c r="DO4497" s="81">
        <v>0</v>
      </c>
      <c r="DP4497" s="81">
        <v>1.2623954002556018E-4</v>
      </c>
      <c r="DQ4497" s="81">
        <v>1.2623954002556018E-4</v>
      </c>
      <c r="DR4497" s="81">
        <v>0</v>
      </c>
      <c r="DS4497" s="81">
        <v>1.2623954002556018E-4</v>
      </c>
      <c r="DT4497" s="81">
        <v>1.2623954002556018E-4</v>
      </c>
      <c r="DU4497" s="81">
        <v>0</v>
      </c>
      <c r="DV4497" s="81">
        <v>1.2623954002556018E-4</v>
      </c>
      <c r="DW4497" s="81">
        <v>1.2623954002556018E-4</v>
      </c>
      <c r="GE4497" s="81" t="s">
        <v>449</v>
      </c>
      <c r="GF4497" s="81" t="s">
        <v>155</v>
      </c>
      <c r="GG4497" s="81" t="s">
        <v>485</v>
      </c>
      <c r="GH4497" s="81" t="s">
        <v>460</v>
      </c>
      <c r="GI4497" s="81">
        <v>2026</v>
      </c>
      <c r="GJ4497" s="81" t="s">
        <v>201</v>
      </c>
      <c r="GK4497" s="81">
        <v>3.7590224611390707E-2</v>
      </c>
      <c r="GL4497" s="81">
        <v>206.70045400000001</v>
      </c>
      <c r="GM4497" s="81">
        <v>2026</v>
      </c>
      <c r="GN4497" s="81" t="s">
        <v>173</v>
      </c>
      <c r="GO4497" s="81">
        <v>1.1148832299820636E-2</v>
      </c>
      <c r="GP4497" s="81">
        <v>10</v>
      </c>
      <c r="GQ4497" s="81">
        <v>0</v>
      </c>
      <c r="GR4497" s="81" t="s">
        <v>448</v>
      </c>
      <c r="GS4497" s="81">
        <v>1.1148832299820636E-2</v>
      </c>
      <c r="GT4497" s="81">
        <v>4.1908711030498537E-4</v>
      </c>
      <c r="GU4497" s="81">
        <v>1.1148832299820636E-2</v>
      </c>
      <c r="GV4497" s="81">
        <v>4.1908711030498537E-4</v>
      </c>
      <c r="GW4497" s="81">
        <v>1.1148832299820636E-2</v>
      </c>
      <c r="GX4497" s="81">
        <v>4.1908711030498537E-4</v>
      </c>
      <c r="GY4497" s="81">
        <v>1.1148832299820636E-2</v>
      </c>
      <c r="GZ4497" s="81">
        <v>4.1908711030498537E-4</v>
      </c>
    </row>
    <row r="4498" spans="98:208" x14ac:dyDescent="0.25">
      <c r="CT4498" s="81" t="s">
        <v>155</v>
      </c>
      <c r="CU4498" s="81" t="s">
        <v>482</v>
      </c>
      <c r="CV4498" s="81" t="s">
        <v>461</v>
      </c>
      <c r="CW4498" s="81">
        <v>2030</v>
      </c>
      <c r="CX4498" s="81">
        <v>0</v>
      </c>
      <c r="CY4498" s="81">
        <v>0</v>
      </c>
      <c r="CZ4498" s="81">
        <v>0</v>
      </c>
      <c r="DA4498" s="81">
        <v>0</v>
      </c>
      <c r="DB4498" s="81">
        <v>15317.990942816579</v>
      </c>
      <c r="DC4498" s="81">
        <v>247.27299216495689</v>
      </c>
      <c r="DD4498" s="81">
        <v>9287.6490955448644</v>
      </c>
      <c r="DE4498" s="81">
        <v>5783.068855106756</v>
      </c>
      <c r="DF4498" s="81">
        <v>0</v>
      </c>
      <c r="DG4498" s="81">
        <v>2.7568051219219667</v>
      </c>
      <c r="DH4498" s="81">
        <v>2.7568051219219667</v>
      </c>
      <c r="DI4498" s="81">
        <v>2.7568051219219667</v>
      </c>
      <c r="DJ4498" s="81">
        <v>4.5791970938282908E-5</v>
      </c>
      <c r="DL4498" s="81">
        <v>0</v>
      </c>
      <c r="DM4498" s="81">
        <v>0</v>
      </c>
      <c r="DN4498" s="81">
        <v>0</v>
      </c>
      <c r="DO4498" s="81">
        <v>0</v>
      </c>
      <c r="DP4498" s="81">
        <v>1.2623954002556018E-4</v>
      </c>
      <c r="DQ4498" s="81">
        <v>1.2623954002556018E-4</v>
      </c>
      <c r="DR4498" s="81">
        <v>0</v>
      </c>
      <c r="DS4498" s="81">
        <v>1.2623954002556018E-4</v>
      </c>
      <c r="DT4498" s="81">
        <v>1.2623954002556018E-4</v>
      </c>
      <c r="DU4498" s="81">
        <v>0</v>
      </c>
      <c r="DV4498" s="81">
        <v>1.2623954002556018E-4</v>
      </c>
      <c r="DW4498" s="81">
        <v>1.2623954002556018E-4</v>
      </c>
      <c r="GE4498" s="81" t="s">
        <v>449</v>
      </c>
      <c r="GF4498" s="81" t="s">
        <v>155</v>
      </c>
      <c r="GG4498" s="81" t="s">
        <v>485</v>
      </c>
      <c r="GH4498" s="81" t="s">
        <v>460</v>
      </c>
      <c r="GI4498" s="81">
        <v>2027</v>
      </c>
      <c r="GJ4498" s="81" t="s">
        <v>201</v>
      </c>
      <c r="GK4498" s="81">
        <v>3.7590224611390707E-2</v>
      </c>
      <c r="GL4498" s="81">
        <v>206.70045400000001</v>
      </c>
      <c r="GM4498" s="81">
        <v>2027</v>
      </c>
      <c r="GN4498" s="81" t="s">
        <v>173</v>
      </c>
      <c r="GO4498" s="81">
        <v>1.1148832299820636E-2</v>
      </c>
      <c r="GP4498" s="81">
        <v>10</v>
      </c>
      <c r="GQ4498" s="81">
        <v>0</v>
      </c>
      <c r="GR4498" s="81" t="s">
        <v>448</v>
      </c>
      <c r="GS4498" s="81">
        <v>1.1148832299820636E-2</v>
      </c>
      <c r="GT4498" s="81">
        <v>4.1908711030498537E-4</v>
      </c>
      <c r="GU4498" s="81">
        <v>1.1148832299820636E-2</v>
      </c>
      <c r="GV4498" s="81">
        <v>4.1908711030498537E-4</v>
      </c>
      <c r="GW4498" s="81">
        <v>1.1148832299820636E-2</v>
      </c>
      <c r="GX4498" s="81">
        <v>4.1908711030498537E-4</v>
      </c>
      <c r="GY4498" s="81">
        <v>1.1148832299820636E-2</v>
      </c>
      <c r="GZ4498" s="81">
        <v>4.1908711030498537E-4</v>
      </c>
    </row>
    <row r="4499" spans="98:208" x14ac:dyDescent="0.25">
      <c r="CT4499" s="81" t="s">
        <v>155</v>
      </c>
      <c r="CU4499" s="81" t="s">
        <v>482</v>
      </c>
      <c r="CV4499" s="81" t="s">
        <v>461</v>
      </c>
      <c r="CW4499" s="81">
        <v>2031</v>
      </c>
      <c r="CX4499" s="81">
        <v>0</v>
      </c>
      <c r="CY4499" s="81">
        <v>0</v>
      </c>
      <c r="CZ4499" s="81">
        <v>0</v>
      </c>
      <c r="DA4499" s="81">
        <v>0</v>
      </c>
      <c r="DB4499" s="81">
        <v>15317.990942816579</v>
      </c>
      <c r="DC4499" s="81">
        <v>247.27299216495689</v>
      </c>
      <c r="DD4499" s="81">
        <v>9287.6490955448644</v>
      </c>
      <c r="DE4499" s="81">
        <v>5783.068855106756</v>
      </c>
      <c r="DF4499" s="81">
        <v>0</v>
      </c>
      <c r="DG4499" s="81">
        <v>0</v>
      </c>
      <c r="DH4499" s="81">
        <v>2.7568051219219667</v>
      </c>
      <c r="DI4499" s="81">
        <v>2.7568051219219667</v>
      </c>
      <c r="DJ4499" s="81">
        <v>4.5791970938282908E-5</v>
      </c>
      <c r="DL4499" s="81">
        <v>0</v>
      </c>
      <c r="DM4499" s="81">
        <v>0</v>
      </c>
      <c r="DN4499" s="81">
        <v>0</v>
      </c>
      <c r="DO4499" s="81">
        <v>0</v>
      </c>
      <c r="DP4499" s="81">
        <v>0</v>
      </c>
      <c r="DQ4499" s="81">
        <v>0</v>
      </c>
      <c r="DR4499" s="81">
        <v>0</v>
      </c>
      <c r="DS4499" s="81">
        <v>1.2623954002556018E-4</v>
      </c>
      <c r="DT4499" s="81">
        <v>1.2623954002556018E-4</v>
      </c>
      <c r="DU4499" s="81">
        <v>0</v>
      </c>
      <c r="DV4499" s="81">
        <v>1.2623954002556018E-4</v>
      </c>
      <c r="DW4499" s="81">
        <v>1.2623954002556018E-4</v>
      </c>
      <c r="GE4499" s="81" t="s">
        <v>449</v>
      </c>
      <c r="GF4499" s="81" t="s">
        <v>155</v>
      </c>
      <c r="GG4499" s="81" t="s">
        <v>485</v>
      </c>
      <c r="GH4499" s="81" t="s">
        <v>460</v>
      </c>
      <c r="GI4499" s="81">
        <v>2028</v>
      </c>
      <c r="GJ4499" s="81" t="s">
        <v>201</v>
      </c>
      <c r="GK4499" s="81">
        <v>3.9055083184886208E-2</v>
      </c>
      <c r="GL4499" s="81">
        <v>206.70045400000001</v>
      </c>
      <c r="GM4499" s="81">
        <v>2028</v>
      </c>
      <c r="GN4499" s="81" t="s">
        <v>173</v>
      </c>
      <c r="GO4499" s="81">
        <v>1.1148832299820636E-2</v>
      </c>
      <c r="GP4499" s="81">
        <v>10</v>
      </c>
      <c r="GQ4499" s="81">
        <v>0</v>
      </c>
      <c r="GR4499" s="81" t="s">
        <v>448</v>
      </c>
      <c r="GS4499" s="81">
        <v>1.1148832299820636E-2</v>
      </c>
      <c r="GT4499" s="81">
        <v>4.3541857288384114E-4</v>
      </c>
      <c r="GU4499" s="81">
        <v>1.1148832299820636E-2</v>
      </c>
      <c r="GV4499" s="81">
        <v>4.3541857288384114E-4</v>
      </c>
      <c r="GW4499" s="81">
        <v>1.1148832299820636E-2</v>
      </c>
      <c r="GX4499" s="81">
        <v>4.3541857288384114E-4</v>
      </c>
      <c r="GY4499" s="81">
        <v>1.1148832299820636E-2</v>
      </c>
      <c r="GZ4499" s="81">
        <v>4.3541857288384114E-4</v>
      </c>
    </row>
    <row r="4500" spans="98:208" x14ac:dyDescent="0.25">
      <c r="CT4500" s="81" t="s">
        <v>155</v>
      </c>
      <c r="CU4500" s="81" t="s">
        <v>482</v>
      </c>
      <c r="CV4500" s="81" t="s">
        <v>461</v>
      </c>
      <c r="CW4500" s="81">
        <v>2032</v>
      </c>
      <c r="CX4500" s="81">
        <v>0</v>
      </c>
      <c r="CY4500" s="81">
        <v>0</v>
      </c>
      <c r="CZ4500" s="81">
        <v>0</v>
      </c>
      <c r="DA4500" s="81">
        <v>0</v>
      </c>
      <c r="DB4500" s="81">
        <v>15317.990942816579</v>
      </c>
      <c r="DC4500" s="81">
        <v>247.27299216495689</v>
      </c>
      <c r="DD4500" s="81">
        <v>9287.6490955448644</v>
      </c>
      <c r="DE4500" s="81">
        <v>5783.068855106756</v>
      </c>
      <c r="DF4500" s="81">
        <v>0</v>
      </c>
      <c r="DG4500" s="81">
        <v>0</v>
      </c>
      <c r="DH4500" s="81">
        <v>0</v>
      </c>
      <c r="DI4500" s="81">
        <v>2.7568051219219667</v>
      </c>
      <c r="DJ4500" s="81">
        <v>4.5791970938282908E-5</v>
      </c>
      <c r="DL4500" s="81">
        <v>0</v>
      </c>
      <c r="DM4500" s="81">
        <v>0</v>
      </c>
      <c r="DN4500" s="81">
        <v>0</v>
      </c>
      <c r="DO4500" s="81">
        <v>0</v>
      </c>
      <c r="DP4500" s="81">
        <v>0</v>
      </c>
      <c r="DQ4500" s="81">
        <v>0</v>
      </c>
      <c r="DR4500" s="81">
        <v>0</v>
      </c>
      <c r="DS4500" s="81">
        <v>0</v>
      </c>
      <c r="DT4500" s="81">
        <v>0</v>
      </c>
      <c r="DU4500" s="81">
        <v>0</v>
      </c>
      <c r="DV4500" s="81">
        <v>1.2623954002556018E-4</v>
      </c>
      <c r="DW4500" s="81">
        <v>1.2623954002556018E-4</v>
      </c>
      <c r="GE4500" s="81" t="s">
        <v>449</v>
      </c>
      <c r="GF4500" s="81" t="s">
        <v>155</v>
      </c>
      <c r="GG4500" s="81" t="s">
        <v>485</v>
      </c>
      <c r="GH4500" s="81" t="s">
        <v>460</v>
      </c>
      <c r="GI4500" s="81">
        <v>2029</v>
      </c>
      <c r="GJ4500" s="81" t="s">
        <v>201</v>
      </c>
      <c r="GK4500" s="81">
        <v>3.9055083184886208E-2</v>
      </c>
      <c r="GL4500" s="81">
        <v>206.70045400000001</v>
      </c>
      <c r="GM4500" s="81">
        <v>2029</v>
      </c>
      <c r="GN4500" s="81" t="s">
        <v>173</v>
      </c>
      <c r="GO4500" s="81">
        <v>1.1148832299820636E-2</v>
      </c>
      <c r="GP4500" s="81">
        <v>10</v>
      </c>
      <c r="GQ4500" s="81">
        <v>0</v>
      </c>
      <c r="GR4500" s="81" t="s">
        <v>448</v>
      </c>
      <c r="GS4500" s="81">
        <v>1.1148832299820636E-2</v>
      </c>
      <c r="GT4500" s="81">
        <v>4.3541857288384114E-4</v>
      </c>
      <c r="GU4500" s="81">
        <v>1.1148832299820636E-2</v>
      </c>
      <c r="GV4500" s="81">
        <v>4.3541857288384114E-4</v>
      </c>
      <c r="GW4500" s="81">
        <v>1.1148832299820636E-2</v>
      </c>
      <c r="GX4500" s="81">
        <v>4.3541857288384114E-4</v>
      </c>
      <c r="GY4500" s="81">
        <v>1.1148832299820636E-2</v>
      </c>
      <c r="GZ4500" s="81">
        <v>4.3541857288384114E-4</v>
      </c>
    </row>
    <row r="4501" spans="98:208" x14ac:dyDescent="0.25">
      <c r="CT4501" s="81" t="s">
        <v>155</v>
      </c>
      <c r="CU4501" s="81" t="s">
        <v>482</v>
      </c>
      <c r="CV4501" s="81" t="s">
        <v>451</v>
      </c>
      <c r="CW4501" s="81">
        <v>2020</v>
      </c>
      <c r="CX4501" s="81">
        <v>0</v>
      </c>
      <c r="CY4501" s="81">
        <v>0</v>
      </c>
      <c r="CZ4501" s="81">
        <v>0</v>
      </c>
      <c r="DA4501" s="81">
        <v>0</v>
      </c>
      <c r="DB4501" s="81">
        <v>8807.9522308768155</v>
      </c>
      <c r="DC4501" s="81">
        <v>222.2294216278566</v>
      </c>
      <c r="DD4501" s="81">
        <v>8585.7228092489604</v>
      </c>
      <c r="DE4501" s="81">
        <v>0</v>
      </c>
      <c r="DF4501" s="81">
        <v>2.4775985538151062</v>
      </c>
      <c r="DG4501" s="81">
        <v>0</v>
      </c>
      <c r="DH4501" s="81">
        <v>0</v>
      </c>
      <c r="DI4501" s="81">
        <v>0</v>
      </c>
      <c r="DJ4501" s="81">
        <v>6.1194147107060414E-6</v>
      </c>
      <c r="DL4501" s="81">
        <v>0</v>
      </c>
      <c r="DM4501" s="81">
        <v>1.5161453037440174E-5</v>
      </c>
      <c r="DN4501" s="81">
        <v>1.5161453037440174E-5</v>
      </c>
      <c r="DO4501" s="81">
        <v>0</v>
      </c>
      <c r="DP4501" s="81">
        <v>0</v>
      </c>
      <c r="DQ4501" s="81">
        <v>0</v>
      </c>
      <c r="DR4501" s="81">
        <v>0</v>
      </c>
      <c r="DS4501" s="81">
        <v>0</v>
      </c>
      <c r="DT4501" s="81">
        <v>0</v>
      </c>
      <c r="DU4501" s="81">
        <v>0</v>
      </c>
      <c r="DV4501" s="81">
        <v>0</v>
      </c>
      <c r="DW4501" s="81">
        <v>0</v>
      </c>
      <c r="GE4501" s="81" t="s">
        <v>449</v>
      </c>
      <c r="GF4501" s="81" t="s">
        <v>155</v>
      </c>
      <c r="GG4501" s="81" t="s">
        <v>485</v>
      </c>
      <c r="GH4501" s="81" t="s">
        <v>460</v>
      </c>
      <c r="GI4501" s="81">
        <v>2030</v>
      </c>
      <c r="GJ4501" s="81" t="s">
        <v>201</v>
      </c>
      <c r="GK4501" s="81">
        <v>3.9055083184886208E-2</v>
      </c>
      <c r="GL4501" s="81">
        <v>206.70045400000001</v>
      </c>
      <c r="GM4501" s="81">
        <v>2030</v>
      </c>
      <c r="GN4501" s="81" t="s">
        <v>173</v>
      </c>
      <c r="GO4501" s="81">
        <v>1.1148832299820636E-2</v>
      </c>
      <c r="GP4501" s="81">
        <v>10</v>
      </c>
      <c r="GQ4501" s="81">
        <v>0</v>
      </c>
      <c r="GR4501" s="81" t="s">
        <v>448</v>
      </c>
      <c r="GS4501" s="81">
        <v>0</v>
      </c>
      <c r="GT4501" s="81">
        <v>0</v>
      </c>
      <c r="GU4501" s="81">
        <v>1.1148832299820636E-2</v>
      </c>
      <c r="GV4501" s="81">
        <v>4.3541857288384114E-4</v>
      </c>
      <c r="GW4501" s="81">
        <v>1.1148832299820636E-2</v>
      </c>
      <c r="GX4501" s="81">
        <v>4.3541857288384114E-4</v>
      </c>
      <c r="GY4501" s="81">
        <v>1.1148832299820636E-2</v>
      </c>
      <c r="GZ4501" s="81">
        <v>4.3541857288384114E-4</v>
      </c>
    </row>
    <row r="4502" spans="98:208" x14ac:dyDescent="0.25">
      <c r="CT4502" s="81" t="s">
        <v>155</v>
      </c>
      <c r="CU4502" s="81" t="s">
        <v>482</v>
      </c>
      <c r="CV4502" s="81" t="s">
        <v>451</v>
      </c>
      <c r="CW4502" s="81">
        <v>2021</v>
      </c>
      <c r="CX4502" s="81">
        <v>0</v>
      </c>
      <c r="CY4502" s="81">
        <v>0</v>
      </c>
      <c r="CZ4502" s="81">
        <v>0</v>
      </c>
      <c r="DA4502" s="81">
        <v>0</v>
      </c>
      <c r="DB4502" s="81">
        <v>8807.9522308768155</v>
      </c>
      <c r="DC4502" s="81">
        <v>222.2294216278566</v>
      </c>
      <c r="DD4502" s="81">
        <v>8585.7228092489604</v>
      </c>
      <c r="DE4502" s="81">
        <v>0</v>
      </c>
      <c r="DF4502" s="81">
        <v>2.4775985538151062</v>
      </c>
      <c r="DG4502" s="81">
        <v>2.4775985538151062</v>
      </c>
      <c r="DH4502" s="81">
        <v>0</v>
      </c>
      <c r="DI4502" s="81">
        <v>0</v>
      </c>
      <c r="DJ4502" s="81">
        <v>6.1194147107060414E-6</v>
      </c>
      <c r="DL4502" s="81">
        <v>0</v>
      </c>
      <c r="DM4502" s="81">
        <v>1.5161453037440174E-5</v>
      </c>
      <c r="DN4502" s="81">
        <v>1.5161453037440174E-5</v>
      </c>
      <c r="DO4502" s="81">
        <v>0</v>
      </c>
      <c r="DP4502" s="81">
        <v>1.5161453037440174E-5</v>
      </c>
      <c r="DQ4502" s="81">
        <v>1.5161453037440174E-5</v>
      </c>
      <c r="DR4502" s="81">
        <v>0</v>
      </c>
      <c r="DS4502" s="81">
        <v>0</v>
      </c>
      <c r="DT4502" s="81">
        <v>0</v>
      </c>
      <c r="DU4502" s="81">
        <v>0</v>
      </c>
      <c r="DV4502" s="81">
        <v>0</v>
      </c>
      <c r="DW4502" s="81">
        <v>0</v>
      </c>
      <c r="GE4502" s="81" t="s">
        <v>449</v>
      </c>
      <c r="GF4502" s="81" t="s">
        <v>155</v>
      </c>
      <c r="GG4502" s="81" t="s">
        <v>485</v>
      </c>
      <c r="GH4502" s="81" t="s">
        <v>460</v>
      </c>
      <c r="GI4502" s="81">
        <v>2031</v>
      </c>
      <c r="GJ4502" s="81" t="s">
        <v>201</v>
      </c>
      <c r="GK4502" s="81">
        <v>3.9055083184886208E-2</v>
      </c>
      <c r="GL4502" s="81">
        <v>206.70045400000001</v>
      </c>
      <c r="GM4502" s="81">
        <v>2031</v>
      </c>
      <c r="GN4502" s="81" t="s">
        <v>173</v>
      </c>
      <c r="GO4502" s="81">
        <v>1.1148832299820636E-2</v>
      </c>
      <c r="GP4502" s="81">
        <v>10</v>
      </c>
      <c r="GQ4502" s="81">
        <v>0</v>
      </c>
      <c r="GR4502" s="81" t="s">
        <v>448</v>
      </c>
      <c r="GS4502" s="81">
        <v>0</v>
      </c>
      <c r="GT4502" s="81">
        <v>0</v>
      </c>
      <c r="GU4502" s="81">
        <v>0</v>
      </c>
      <c r="GV4502" s="81">
        <v>0</v>
      </c>
      <c r="GW4502" s="81">
        <v>1.1148832299820636E-2</v>
      </c>
      <c r="GX4502" s="81">
        <v>4.3541857288384114E-4</v>
      </c>
      <c r="GY4502" s="81">
        <v>1.1148832299820636E-2</v>
      </c>
      <c r="GZ4502" s="81">
        <v>4.3541857288384114E-4</v>
      </c>
    </row>
    <row r="4503" spans="98:208" x14ac:dyDescent="0.25">
      <c r="CT4503" s="81" t="s">
        <v>155</v>
      </c>
      <c r="CU4503" s="81" t="s">
        <v>482</v>
      </c>
      <c r="CV4503" s="81" t="s">
        <v>451</v>
      </c>
      <c r="CW4503" s="81">
        <v>2022</v>
      </c>
      <c r="CX4503" s="81">
        <v>0</v>
      </c>
      <c r="CY4503" s="81">
        <v>0</v>
      </c>
      <c r="CZ4503" s="81">
        <v>0</v>
      </c>
      <c r="DA4503" s="81">
        <v>0</v>
      </c>
      <c r="DB4503" s="81">
        <v>8807.9522308768155</v>
      </c>
      <c r="DC4503" s="81">
        <v>222.2294216278566</v>
      </c>
      <c r="DD4503" s="81">
        <v>8585.7228092489604</v>
      </c>
      <c r="DE4503" s="81">
        <v>0</v>
      </c>
      <c r="DF4503" s="81">
        <v>2.4775985538151062</v>
      </c>
      <c r="DG4503" s="81">
        <v>2.4775985538151062</v>
      </c>
      <c r="DH4503" s="81">
        <v>2.4775985538151062</v>
      </c>
      <c r="DI4503" s="81">
        <v>0</v>
      </c>
      <c r="DJ4503" s="81">
        <v>6.1194147107060414E-6</v>
      </c>
      <c r="DL4503" s="81">
        <v>0</v>
      </c>
      <c r="DM4503" s="81">
        <v>1.5161453037440174E-5</v>
      </c>
      <c r="DN4503" s="81">
        <v>1.5161453037440174E-5</v>
      </c>
      <c r="DO4503" s="81">
        <v>0</v>
      </c>
      <c r="DP4503" s="81">
        <v>1.5161453037440174E-5</v>
      </c>
      <c r="DQ4503" s="81">
        <v>1.5161453037440174E-5</v>
      </c>
      <c r="DR4503" s="81">
        <v>0</v>
      </c>
      <c r="DS4503" s="81">
        <v>1.5161453037440174E-5</v>
      </c>
      <c r="DT4503" s="81">
        <v>1.5161453037440174E-5</v>
      </c>
      <c r="DU4503" s="81">
        <v>0</v>
      </c>
      <c r="DV4503" s="81">
        <v>0</v>
      </c>
      <c r="DW4503" s="81">
        <v>0</v>
      </c>
      <c r="GE4503" s="81" t="s">
        <v>449</v>
      </c>
      <c r="GF4503" s="81" t="s">
        <v>155</v>
      </c>
      <c r="GG4503" s="81" t="s">
        <v>485</v>
      </c>
      <c r="GH4503" s="81" t="s">
        <v>460</v>
      </c>
      <c r="GI4503" s="81">
        <v>2032</v>
      </c>
      <c r="GJ4503" s="81" t="s">
        <v>201</v>
      </c>
      <c r="GK4503" s="81">
        <v>3.9055083184886208E-2</v>
      </c>
      <c r="GL4503" s="81">
        <v>206.70045400000001</v>
      </c>
      <c r="GM4503" s="81">
        <v>2032</v>
      </c>
      <c r="GN4503" s="81" t="s">
        <v>173</v>
      </c>
      <c r="GO4503" s="81">
        <v>1.1148832299820636E-2</v>
      </c>
      <c r="GP4503" s="81">
        <v>10</v>
      </c>
      <c r="GQ4503" s="81">
        <v>0</v>
      </c>
      <c r="GR4503" s="81" t="s">
        <v>448</v>
      </c>
      <c r="GS4503" s="81">
        <v>0</v>
      </c>
      <c r="GT4503" s="81">
        <v>0</v>
      </c>
      <c r="GU4503" s="81">
        <v>0</v>
      </c>
      <c r="GV4503" s="81">
        <v>0</v>
      </c>
      <c r="GW4503" s="81">
        <v>0</v>
      </c>
      <c r="GX4503" s="81">
        <v>0</v>
      </c>
      <c r="GY4503" s="81">
        <v>1.1148832299820636E-2</v>
      </c>
      <c r="GZ4503" s="81">
        <v>4.3541857288384114E-4</v>
      </c>
    </row>
    <row r="4504" spans="98:208" x14ac:dyDescent="0.25">
      <c r="CT4504" s="81" t="s">
        <v>155</v>
      </c>
      <c r="CU4504" s="81" t="s">
        <v>482</v>
      </c>
      <c r="CV4504" s="81" t="s">
        <v>451</v>
      </c>
      <c r="CW4504" s="81">
        <v>2023</v>
      </c>
      <c r="CX4504" s="81">
        <v>0</v>
      </c>
      <c r="CY4504" s="81">
        <v>0</v>
      </c>
      <c r="CZ4504" s="81">
        <v>0</v>
      </c>
      <c r="DA4504" s="81">
        <v>0</v>
      </c>
      <c r="DB4504" s="81">
        <v>9129.7460702376138</v>
      </c>
      <c r="DC4504" s="81">
        <v>233.23007680796681</v>
      </c>
      <c r="DD4504" s="81">
        <v>8896.5159934296462</v>
      </c>
      <c r="DE4504" s="81">
        <v>0</v>
      </c>
      <c r="DF4504" s="81">
        <v>2.6002430136063084</v>
      </c>
      <c r="DG4504" s="81">
        <v>2.6002430136063084</v>
      </c>
      <c r="DH4504" s="81">
        <v>2.6002430136063084</v>
      </c>
      <c r="DI4504" s="81">
        <v>2.6002430136063084</v>
      </c>
      <c r="DJ4504" s="81">
        <v>6.1194147107060414E-6</v>
      </c>
      <c r="DL4504" s="81">
        <v>0</v>
      </c>
      <c r="DM4504" s="81">
        <v>1.5911965348873054E-5</v>
      </c>
      <c r="DN4504" s="81">
        <v>1.5911965348873054E-5</v>
      </c>
      <c r="DO4504" s="81">
        <v>0</v>
      </c>
      <c r="DP4504" s="81">
        <v>1.5911965348873054E-5</v>
      </c>
      <c r="DQ4504" s="81">
        <v>1.5911965348873054E-5</v>
      </c>
      <c r="DR4504" s="81">
        <v>0</v>
      </c>
      <c r="DS4504" s="81">
        <v>1.5911965348873054E-5</v>
      </c>
      <c r="DT4504" s="81">
        <v>1.5911965348873054E-5</v>
      </c>
      <c r="DU4504" s="81">
        <v>0</v>
      </c>
      <c r="DV4504" s="81">
        <v>1.5911965348873054E-5</v>
      </c>
      <c r="DW4504" s="81">
        <v>1.5911965348873054E-5</v>
      </c>
      <c r="GE4504" s="81" t="s">
        <v>449</v>
      </c>
      <c r="GF4504" s="81" t="s">
        <v>155</v>
      </c>
      <c r="GG4504" s="81" t="s">
        <v>485</v>
      </c>
      <c r="GH4504" s="81" t="s">
        <v>461</v>
      </c>
      <c r="GI4504" s="81">
        <v>2021</v>
      </c>
      <c r="GJ4504" s="81" t="s">
        <v>201</v>
      </c>
      <c r="GK4504" s="81">
        <v>222.22942162783181</v>
      </c>
      <c r="GL4504" s="81">
        <v>206.70045400000001</v>
      </c>
      <c r="GM4504" s="81">
        <v>2021</v>
      </c>
      <c r="GN4504" s="81" t="s">
        <v>173</v>
      </c>
      <c r="GO4504" s="81">
        <v>1.1148832299820636E-2</v>
      </c>
      <c r="GP4504" s="81">
        <v>10</v>
      </c>
      <c r="GQ4504" s="81">
        <v>0</v>
      </c>
      <c r="GR4504" s="81" t="s">
        <v>448</v>
      </c>
      <c r="GS4504" s="81">
        <v>1.1148832299820636E-2</v>
      </c>
      <c r="GT4504" s="81">
        <v>2.47759855381483</v>
      </c>
      <c r="GU4504" s="81">
        <v>1.1148832299820636E-2</v>
      </c>
      <c r="GV4504" s="81">
        <v>2.47759855381483</v>
      </c>
      <c r="GW4504" s="81">
        <v>0</v>
      </c>
      <c r="GX4504" s="81">
        <v>0</v>
      </c>
      <c r="GY4504" s="81">
        <v>0</v>
      </c>
      <c r="GZ4504" s="81">
        <v>0</v>
      </c>
    </row>
    <row r="4505" spans="98:208" x14ac:dyDescent="0.25">
      <c r="CT4505" s="81" t="s">
        <v>155</v>
      </c>
      <c r="CU4505" s="81" t="s">
        <v>482</v>
      </c>
      <c r="CV4505" s="81" t="s">
        <v>451</v>
      </c>
      <c r="CW4505" s="81">
        <v>2024</v>
      </c>
      <c r="CX4505" s="81">
        <v>0</v>
      </c>
      <c r="CY4505" s="81">
        <v>0</v>
      </c>
      <c r="CZ4505" s="81">
        <v>0</v>
      </c>
      <c r="DA4505" s="81">
        <v>0</v>
      </c>
      <c r="DB4505" s="81">
        <v>9129.7460702376138</v>
      </c>
      <c r="DC4505" s="81">
        <v>233.23007680796681</v>
      </c>
      <c r="DD4505" s="81">
        <v>8896.5159934296462</v>
      </c>
      <c r="DE4505" s="81">
        <v>0</v>
      </c>
      <c r="DF4505" s="81">
        <v>2.6002430136063084</v>
      </c>
      <c r="DG4505" s="81">
        <v>2.6002430136063084</v>
      </c>
      <c r="DH4505" s="81">
        <v>2.6002430136063084</v>
      </c>
      <c r="DI4505" s="81">
        <v>2.6002430136063084</v>
      </c>
      <c r="DJ4505" s="81">
        <v>6.1194147107060414E-6</v>
      </c>
      <c r="DL4505" s="81">
        <v>0</v>
      </c>
      <c r="DM4505" s="81">
        <v>1.5911965348873054E-5</v>
      </c>
      <c r="DN4505" s="81">
        <v>1.5911965348873054E-5</v>
      </c>
      <c r="DO4505" s="81">
        <v>0</v>
      </c>
      <c r="DP4505" s="81">
        <v>1.5911965348873054E-5</v>
      </c>
      <c r="DQ4505" s="81">
        <v>1.5911965348873054E-5</v>
      </c>
      <c r="DR4505" s="81">
        <v>0</v>
      </c>
      <c r="DS4505" s="81">
        <v>1.5911965348873054E-5</v>
      </c>
      <c r="DT4505" s="81">
        <v>1.5911965348873054E-5</v>
      </c>
      <c r="DU4505" s="81">
        <v>0</v>
      </c>
      <c r="DV4505" s="81">
        <v>1.5911965348873054E-5</v>
      </c>
      <c r="DW4505" s="81">
        <v>1.5911965348873054E-5</v>
      </c>
      <c r="GE4505" s="81" t="s">
        <v>449</v>
      </c>
      <c r="GF4505" s="81" t="s">
        <v>155</v>
      </c>
      <c r="GG4505" s="81" t="s">
        <v>485</v>
      </c>
      <c r="GH4505" s="81" t="s">
        <v>461</v>
      </c>
      <c r="GI4505" s="81">
        <v>2022</v>
      </c>
      <c r="GJ4505" s="81" t="s">
        <v>201</v>
      </c>
      <c r="GK4505" s="81">
        <v>222.22942162783181</v>
      </c>
      <c r="GL4505" s="81">
        <v>206.70045400000001</v>
      </c>
      <c r="GM4505" s="81">
        <v>2022</v>
      </c>
      <c r="GN4505" s="81" t="s">
        <v>173</v>
      </c>
      <c r="GO4505" s="81">
        <v>1.1148832299820636E-2</v>
      </c>
      <c r="GP4505" s="81">
        <v>10</v>
      </c>
      <c r="GQ4505" s="81">
        <v>0</v>
      </c>
      <c r="GR4505" s="81" t="s">
        <v>448</v>
      </c>
      <c r="GS4505" s="81">
        <v>1.1148832299820636E-2</v>
      </c>
      <c r="GT4505" s="81">
        <v>2.47759855381483</v>
      </c>
      <c r="GU4505" s="81">
        <v>1.1148832299820636E-2</v>
      </c>
      <c r="GV4505" s="81">
        <v>2.47759855381483</v>
      </c>
      <c r="GW4505" s="81">
        <v>1.1148832299820636E-2</v>
      </c>
      <c r="GX4505" s="81">
        <v>2.47759855381483</v>
      </c>
      <c r="GY4505" s="81">
        <v>0</v>
      </c>
      <c r="GZ4505" s="81">
        <v>0</v>
      </c>
    </row>
    <row r="4506" spans="98:208" x14ac:dyDescent="0.25">
      <c r="CT4506" s="81" t="s">
        <v>155</v>
      </c>
      <c r="CU4506" s="81" t="s">
        <v>482</v>
      </c>
      <c r="CV4506" s="81" t="s">
        <v>451</v>
      </c>
      <c r="CW4506" s="81">
        <v>2025</v>
      </c>
      <c r="CX4506" s="81">
        <v>0</v>
      </c>
      <c r="CY4506" s="81">
        <v>0</v>
      </c>
      <c r="CZ4506" s="81">
        <v>0</v>
      </c>
      <c r="DA4506" s="81">
        <v>0</v>
      </c>
      <c r="DB4506" s="81">
        <v>9129.7460702376138</v>
      </c>
      <c r="DC4506" s="81">
        <v>233.23007680796681</v>
      </c>
      <c r="DD4506" s="81">
        <v>8896.5159934296462</v>
      </c>
      <c r="DE4506" s="81">
        <v>0</v>
      </c>
      <c r="DF4506" s="81">
        <v>2.6002430136063084</v>
      </c>
      <c r="DG4506" s="81">
        <v>2.6002430136063084</v>
      </c>
      <c r="DH4506" s="81">
        <v>2.6002430136063084</v>
      </c>
      <c r="DI4506" s="81">
        <v>2.6002430136063084</v>
      </c>
      <c r="DJ4506" s="81">
        <v>6.1194147107060414E-6</v>
      </c>
      <c r="DL4506" s="81">
        <v>0</v>
      </c>
      <c r="DM4506" s="81">
        <v>1.5911965348873054E-5</v>
      </c>
      <c r="DN4506" s="81">
        <v>1.5911965348873054E-5</v>
      </c>
      <c r="DO4506" s="81">
        <v>0</v>
      </c>
      <c r="DP4506" s="81">
        <v>1.5911965348873054E-5</v>
      </c>
      <c r="DQ4506" s="81">
        <v>1.5911965348873054E-5</v>
      </c>
      <c r="DR4506" s="81">
        <v>0</v>
      </c>
      <c r="DS4506" s="81">
        <v>1.5911965348873054E-5</v>
      </c>
      <c r="DT4506" s="81">
        <v>1.5911965348873054E-5</v>
      </c>
      <c r="DU4506" s="81">
        <v>0</v>
      </c>
      <c r="DV4506" s="81">
        <v>1.5911965348873054E-5</v>
      </c>
      <c r="DW4506" s="81">
        <v>1.5911965348873054E-5</v>
      </c>
      <c r="GE4506" s="81" t="s">
        <v>449</v>
      </c>
      <c r="GF4506" s="81" t="s">
        <v>155</v>
      </c>
      <c r="GG4506" s="81" t="s">
        <v>485</v>
      </c>
      <c r="GH4506" s="81" t="s">
        <v>461</v>
      </c>
      <c r="GI4506" s="81">
        <v>2023</v>
      </c>
      <c r="GJ4506" s="81" t="s">
        <v>201</v>
      </c>
      <c r="GK4506" s="81">
        <v>233.23007680794049</v>
      </c>
      <c r="GL4506" s="81">
        <v>206.70045400000001</v>
      </c>
      <c r="GM4506" s="81">
        <v>2023</v>
      </c>
      <c r="GN4506" s="81" t="s">
        <v>173</v>
      </c>
      <c r="GO4506" s="81">
        <v>1.1148832299820636E-2</v>
      </c>
      <c r="GP4506" s="81">
        <v>10</v>
      </c>
      <c r="GQ4506" s="81">
        <v>0</v>
      </c>
      <c r="GR4506" s="81" t="s">
        <v>448</v>
      </c>
      <c r="GS4506" s="81">
        <v>1.1148832299820636E-2</v>
      </c>
      <c r="GT4506" s="81">
        <v>2.6002430136060148</v>
      </c>
      <c r="GU4506" s="81">
        <v>1.1148832299820636E-2</v>
      </c>
      <c r="GV4506" s="81">
        <v>2.6002430136060148</v>
      </c>
      <c r="GW4506" s="81">
        <v>1.1148832299820636E-2</v>
      </c>
      <c r="GX4506" s="81">
        <v>2.6002430136060148</v>
      </c>
      <c r="GY4506" s="81">
        <v>1.1148832299820636E-2</v>
      </c>
      <c r="GZ4506" s="81">
        <v>2.6002430136060148</v>
      </c>
    </row>
    <row r="4507" spans="98:208" x14ac:dyDescent="0.25">
      <c r="CT4507" s="81" t="s">
        <v>155</v>
      </c>
      <c r="CU4507" s="81" t="s">
        <v>482</v>
      </c>
      <c r="CV4507" s="81" t="s">
        <v>451</v>
      </c>
      <c r="CW4507" s="81">
        <v>2026</v>
      </c>
      <c r="CX4507" s="81">
        <v>0</v>
      </c>
      <c r="CY4507" s="81">
        <v>0</v>
      </c>
      <c r="CZ4507" s="81">
        <v>0</v>
      </c>
      <c r="DA4507" s="81">
        <v>0</v>
      </c>
      <c r="DB4507" s="81">
        <v>9129.7460702376138</v>
      </c>
      <c r="DC4507" s="81">
        <v>233.23007680796681</v>
      </c>
      <c r="DD4507" s="81">
        <v>8896.5159934296462</v>
      </c>
      <c r="DE4507" s="81">
        <v>0</v>
      </c>
      <c r="DF4507" s="81">
        <v>2.6002430136063084</v>
      </c>
      <c r="DG4507" s="81">
        <v>2.6002430136063084</v>
      </c>
      <c r="DH4507" s="81">
        <v>2.6002430136063084</v>
      </c>
      <c r="DI4507" s="81">
        <v>2.6002430136063084</v>
      </c>
      <c r="DJ4507" s="81">
        <v>6.1194147107060414E-6</v>
      </c>
      <c r="DL4507" s="81">
        <v>0</v>
      </c>
      <c r="DM4507" s="81">
        <v>1.5911965348873054E-5</v>
      </c>
      <c r="DN4507" s="81">
        <v>1.5911965348873054E-5</v>
      </c>
      <c r="DO4507" s="81">
        <v>0</v>
      </c>
      <c r="DP4507" s="81">
        <v>1.5911965348873054E-5</v>
      </c>
      <c r="DQ4507" s="81">
        <v>1.5911965348873054E-5</v>
      </c>
      <c r="DR4507" s="81">
        <v>0</v>
      </c>
      <c r="DS4507" s="81">
        <v>1.5911965348873054E-5</v>
      </c>
      <c r="DT4507" s="81">
        <v>1.5911965348873054E-5</v>
      </c>
      <c r="DU4507" s="81">
        <v>0</v>
      </c>
      <c r="DV4507" s="81">
        <v>1.5911965348873054E-5</v>
      </c>
      <c r="DW4507" s="81">
        <v>1.5911965348873054E-5</v>
      </c>
      <c r="GE4507" s="81" t="s">
        <v>449</v>
      </c>
      <c r="GF4507" s="81" t="s">
        <v>155</v>
      </c>
      <c r="GG4507" s="81" t="s">
        <v>485</v>
      </c>
      <c r="GH4507" s="81" t="s">
        <v>461</v>
      </c>
      <c r="GI4507" s="81">
        <v>2024</v>
      </c>
      <c r="GJ4507" s="81" t="s">
        <v>201</v>
      </c>
      <c r="GK4507" s="81">
        <v>233.23007680794049</v>
      </c>
      <c r="GL4507" s="81">
        <v>206.70045400000001</v>
      </c>
      <c r="GM4507" s="81">
        <v>2024</v>
      </c>
      <c r="GN4507" s="81" t="s">
        <v>173</v>
      </c>
      <c r="GO4507" s="81">
        <v>1.1148832299820636E-2</v>
      </c>
      <c r="GP4507" s="81">
        <v>10</v>
      </c>
      <c r="GQ4507" s="81">
        <v>0</v>
      </c>
      <c r="GR4507" s="81" t="s">
        <v>448</v>
      </c>
      <c r="GS4507" s="81">
        <v>1.1148832299820636E-2</v>
      </c>
      <c r="GT4507" s="81">
        <v>2.6002430136060148</v>
      </c>
      <c r="GU4507" s="81">
        <v>1.1148832299820636E-2</v>
      </c>
      <c r="GV4507" s="81">
        <v>2.6002430136060148</v>
      </c>
      <c r="GW4507" s="81">
        <v>1.1148832299820636E-2</v>
      </c>
      <c r="GX4507" s="81">
        <v>2.6002430136060148</v>
      </c>
      <c r="GY4507" s="81">
        <v>1.1148832299820636E-2</v>
      </c>
      <c r="GZ4507" s="81">
        <v>2.6002430136060148</v>
      </c>
    </row>
    <row r="4508" spans="98:208" x14ac:dyDescent="0.25">
      <c r="CT4508" s="81" t="s">
        <v>155</v>
      </c>
      <c r="CU4508" s="81" t="s">
        <v>482</v>
      </c>
      <c r="CV4508" s="81" t="s">
        <v>451</v>
      </c>
      <c r="CW4508" s="81">
        <v>2027</v>
      </c>
      <c r="CX4508" s="81">
        <v>0</v>
      </c>
      <c r="CY4508" s="81">
        <v>0</v>
      </c>
      <c r="CZ4508" s="81">
        <v>0</v>
      </c>
      <c r="DA4508" s="81">
        <v>0</v>
      </c>
      <c r="DB4508" s="81">
        <v>9129.7460702376138</v>
      </c>
      <c r="DC4508" s="81">
        <v>233.23007680796681</v>
      </c>
      <c r="DD4508" s="81">
        <v>8896.5159934296462</v>
      </c>
      <c r="DE4508" s="81">
        <v>0</v>
      </c>
      <c r="DF4508" s="81">
        <v>2.6002430136063084</v>
      </c>
      <c r="DG4508" s="81">
        <v>2.6002430136063084</v>
      </c>
      <c r="DH4508" s="81">
        <v>2.6002430136063084</v>
      </c>
      <c r="DI4508" s="81">
        <v>2.6002430136063084</v>
      </c>
      <c r="DJ4508" s="81">
        <v>6.1194147107060414E-6</v>
      </c>
      <c r="DL4508" s="81">
        <v>0</v>
      </c>
      <c r="DM4508" s="81">
        <v>1.5911965348873054E-5</v>
      </c>
      <c r="DN4508" s="81">
        <v>1.5911965348873054E-5</v>
      </c>
      <c r="DO4508" s="81">
        <v>0</v>
      </c>
      <c r="DP4508" s="81">
        <v>1.5911965348873054E-5</v>
      </c>
      <c r="DQ4508" s="81">
        <v>1.5911965348873054E-5</v>
      </c>
      <c r="DR4508" s="81">
        <v>0</v>
      </c>
      <c r="DS4508" s="81">
        <v>1.5911965348873054E-5</v>
      </c>
      <c r="DT4508" s="81">
        <v>1.5911965348873054E-5</v>
      </c>
      <c r="DU4508" s="81">
        <v>0</v>
      </c>
      <c r="DV4508" s="81">
        <v>1.5911965348873054E-5</v>
      </c>
      <c r="DW4508" s="81">
        <v>1.5911965348873054E-5</v>
      </c>
      <c r="GE4508" s="81" t="s">
        <v>449</v>
      </c>
      <c r="GF4508" s="81" t="s">
        <v>155</v>
      </c>
      <c r="GG4508" s="81" t="s">
        <v>485</v>
      </c>
      <c r="GH4508" s="81" t="s">
        <v>461</v>
      </c>
      <c r="GI4508" s="81">
        <v>2025</v>
      </c>
      <c r="GJ4508" s="81" t="s">
        <v>201</v>
      </c>
      <c r="GK4508" s="81">
        <v>233.23007680794049</v>
      </c>
      <c r="GL4508" s="81">
        <v>206.70045400000001</v>
      </c>
      <c r="GM4508" s="81">
        <v>2025</v>
      </c>
      <c r="GN4508" s="81" t="s">
        <v>173</v>
      </c>
      <c r="GO4508" s="81">
        <v>1.1148832299820636E-2</v>
      </c>
      <c r="GP4508" s="81">
        <v>10</v>
      </c>
      <c r="GQ4508" s="81">
        <v>0</v>
      </c>
      <c r="GR4508" s="81" t="s">
        <v>448</v>
      </c>
      <c r="GS4508" s="81">
        <v>1.1148832299820636E-2</v>
      </c>
      <c r="GT4508" s="81">
        <v>2.6002430136060148</v>
      </c>
      <c r="GU4508" s="81">
        <v>1.1148832299820636E-2</v>
      </c>
      <c r="GV4508" s="81">
        <v>2.6002430136060148</v>
      </c>
      <c r="GW4508" s="81">
        <v>1.1148832299820636E-2</v>
      </c>
      <c r="GX4508" s="81">
        <v>2.6002430136060148</v>
      </c>
      <c r="GY4508" s="81">
        <v>1.1148832299820636E-2</v>
      </c>
      <c r="GZ4508" s="81">
        <v>2.6002430136060148</v>
      </c>
    </row>
    <row r="4509" spans="98:208" x14ac:dyDescent="0.25">
      <c r="CT4509" s="81" t="s">
        <v>155</v>
      </c>
      <c r="CU4509" s="81" t="s">
        <v>482</v>
      </c>
      <c r="CV4509" s="81" t="s">
        <v>451</v>
      </c>
      <c r="CW4509" s="81">
        <v>2028</v>
      </c>
      <c r="CX4509" s="81">
        <v>0</v>
      </c>
      <c r="CY4509" s="81">
        <v>0</v>
      </c>
      <c r="CZ4509" s="81">
        <v>0</v>
      </c>
      <c r="DA4509" s="81">
        <v>0</v>
      </c>
      <c r="DB4509" s="81">
        <v>9534.922087710569</v>
      </c>
      <c r="DC4509" s="81">
        <v>247.2729921649759</v>
      </c>
      <c r="DD4509" s="81">
        <v>9287.6490955455938</v>
      </c>
      <c r="DE4509" s="81">
        <v>0</v>
      </c>
      <c r="DF4509" s="81">
        <v>2.7568051219221785</v>
      </c>
      <c r="DG4509" s="81">
        <v>2.7568051219221785</v>
      </c>
      <c r="DH4509" s="81">
        <v>2.7568051219221785</v>
      </c>
      <c r="DI4509" s="81">
        <v>2.7568051219221785</v>
      </c>
      <c r="DJ4509" s="81">
        <v>6.1194147107060414E-6</v>
      </c>
      <c r="DL4509" s="81">
        <v>0</v>
      </c>
      <c r="DM4509" s="81">
        <v>1.6870033817640341E-5</v>
      </c>
      <c r="DN4509" s="81">
        <v>1.6870033817640341E-5</v>
      </c>
      <c r="DO4509" s="81">
        <v>0</v>
      </c>
      <c r="DP4509" s="81">
        <v>1.6870033817640341E-5</v>
      </c>
      <c r="DQ4509" s="81">
        <v>1.6870033817640341E-5</v>
      </c>
      <c r="DR4509" s="81">
        <v>0</v>
      </c>
      <c r="DS4509" s="81">
        <v>1.6870033817640341E-5</v>
      </c>
      <c r="DT4509" s="81">
        <v>1.6870033817640341E-5</v>
      </c>
      <c r="DU4509" s="81">
        <v>0</v>
      </c>
      <c r="DV4509" s="81">
        <v>1.6870033817640341E-5</v>
      </c>
      <c r="DW4509" s="81">
        <v>1.6870033817640341E-5</v>
      </c>
      <c r="GE4509" s="81" t="s">
        <v>449</v>
      </c>
      <c r="GF4509" s="81" t="s">
        <v>155</v>
      </c>
      <c r="GG4509" s="81" t="s">
        <v>485</v>
      </c>
      <c r="GH4509" s="81" t="s">
        <v>461</v>
      </c>
      <c r="GI4509" s="81">
        <v>2026</v>
      </c>
      <c r="GJ4509" s="81" t="s">
        <v>201</v>
      </c>
      <c r="GK4509" s="81">
        <v>233.23007680794049</v>
      </c>
      <c r="GL4509" s="81">
        <v>206.70045400000001</v>
      </c>
      <c r="GM4509" s="81">
        <v>2026</v>
      </c>
      <c r="GN4509" s="81" t="s">
        <v>173</v>
      </c>
      <c r="GO4509" s="81">
        <v>1.1148832299820636E-2</v>
      </c>
      <c r="GP4509" s="81">
        <v>10</v>
      </c>
      <c r="GQ4509" s="81">
        <v>0</v>
      </c>
      <c r="GR4509" s="81" t="s">
        <v>448</v>
      </c>
      <c r="GS4509" s="81">
        <v>1.1148832299820636E-2</v>
      </c>
      <c r="GT4509" s="81">
        <v>2.6002430136060148</v>
      </c>
      <c r="GU4509" s="81">
        <v>1.1148832299820636E-2</v>
      </c>
      <c r="GV4509" s="81">
        <v>2.6002430136060148</v>
      </c>
      <c r="GW4509" s="81">
        <v>1.1148832299820636E-2</v>
      </c>
      <c r="GX4509" s="81">
        <v>2.6002430136060148</v>
      </c>
      <c r="GY4509" s="81">
        <v>1.1148832299820636E-2</v>
      </c>
      <c r="GZ4509" s="81">
        <v>2.6002430136060148</v>
      </c>
    </row>
    <row r="4510" spans="98:208" x14ac:dyDescent="0.25">
      <c r="CT4510" s="81" t="s">
        <v>155</v>
      </c>
      <c r="CU4510" s="81" t="s">
        <v>482</v>
      </c>
      <c r="CV4510" s="81" t="s">
        <v>451</v>
      </c>
      <c r="CW4510" s="81">
        <v>2029</v>
      </c>
      <c r="CX4510" s="81">
        <v>0</v>
      </c>
      <c r="CY4510" s="81">
        <v>0</v>
      </c>
      <c r="CZ4510" s="81">
        <v>0</v>
      </c>
      <c r="DA4510" s="81">
        <v>0</v>
      </c>
      <c r="DB4510" s="81">
        <v>9534.922087710569</v>
      </c>
      <c r="DC4510" s="81">
        <v>247.2729921649759</v>
      </c>
      <c r="DD4510" s="81">
        <v>9287.6490955455938</v>
      </c>
      <c r="DE4510" s="81">
        <v>0</v>
      </c>
      <c r="DF4510" s="81">
        <v>2.7568051219221785</v>
      </c>
      <c r="DG4510" s="81">
        <v>2.7568051219221785</v>
      </c>
      <c r="DH4510" s="81">
        <v>2.7568051219221785</v>
      </c>
      <c r="DI4510" s="81">
        <v>2.7568051219221785</v>
      </c>
      <c r="DJ4510" s="81">
        <v>6.1194147107060414E-6</v>
      </c>
      <c r="DL4510" s="81">
        <v>0</v>
      </c>
      <c r="DM4510" s="81">
        <v>1.6870033817640341E-5</v>
      </c>
      <c r="DN4510" s="81">
        <v>1.6870033817640341E-5</v>
      </c>
      <c r="DO4510" s="81">
        <v>0</v>
      </c>
      <c r="DP4510" s="81">
        <v>1.6870033817640341E-5</v>
      </c>
      <c r="DQ4510" s="81">
        <v>1.6870033817640341E-5</v>
      </c>
      <c r="DR4510" s="81">
        <v>0</v>
      </c>
      <c r="DS4510" s="81">
        <v>1.6870033817640341E-5</v>
      </c>
      <c r="DT4510" s="81">
        <v>1.6870033817640341E-5</v>
      </c>
      <c r="DU4510" s="81">
        <v>0</v>
      </c>
      <c r="DV4510" s="81">
        <v>1.6870033817640341E-5</v>
      </c>
      <c r="DW4510" s="81">
        <v>1.6870033817640341E-5</v>
      </c>
      <c r="GE4510" s="81" t="s">
        <v>449</v>
      </c>
      <c r="GF4510" s="81" t="s">
        <v>155</v>
      </c>
      <c r="GG4510" s="81" t="s">
        <v>485</v>
      </c>
      <c r="GH4510" s="81" t="s">
        <v>461</v>
      </c>
      <c r="GI4510" s="81">
        <v>2027</v>
      </c>
      <c r="GJ4510" s="81" t="s">
        <v>201</v>
      </c>
      <c r="GK4510" s="81">
        <v>233.23007680794049</v>
      </c>
      <c r="GL4510" s="81">
        <v>206.70045400000001</v>
      </c>
      <c r="GM4510" s="81">
        <v>2027</v>
      </c>
      <c r="GN4510" s="81" t="s">
        <v>173</v>
      </c>
      <c r="GO4510" s="81">
        <v>1.1148832299820636E-2</v>
      </c>
      <c r="GP4510" s="81">
        <v>10</v>
      </c>
      <c r="GQ4510" s="81">
        <v>0</v>
      </c>
      <c r="GR4510" s="81" t="s">
        <v>448</v>
      </c>
      <c r="GS4510" s="81">
        <v>1.1148832299820636E-2</v>
      </c>
      <c r="GT4510" s="81">
        <v>2.6002430136060148</v>
      </c>
      <c r="GU4510" s="81">
        <v>1.1148832299820636E-2</v>
      </c>
      <c r="GV4510" s="81">
        <v>2.6002430136060148</v>
      </c>
      <c r="GW4510" s="81">
        <v>1.1148832299820636E-2</v>
      </c>
      <c r="GX4510" s="81">
        <v>2.6002430136060148</v>
      </c>
      <c r="GY4510" s="81">
        <v>1.1148832299820636E-2</v>
      </c>
      <c r="GZ4510" s="81">
        <v>2.6002430136060148</v>
      </c>
    </row>
    <row r="4511" spans="98:208" x14ac:dyDescent="0.25">
      <c r="CT4511" s="81" t="s">
        <v>155</v>
      </c>
      <c r="CU4511" s="81" t="s">
        <v>482</v>
      </c>
      <c r="CV4511" s="81" t="s">
        <v>451</v>
      </c>
      <c r="CW4511" s="81">
        <v>2030</v>
      </c>
      <c r="CX4511" s="81">
        <v>0</v>
      </c>
      <c r="CY4511" s="81">
        <v>0</v>
      </c>
      <c r="CZ4511" s="81">
        <v>0</v>
      </c>
      <c r="DA4511" s="81">
        <v>0</v>
      </c>
      <c r="DB4511" s="81">
        <v>9534.922087710569</v>
      </c>
      <c r="DC4511" s="81">
        <v>247.2729921649759</v>
      </c>
      <c r="DD4511" s="81">
        <v>9287.6490955455938</v>
      </c>
      <c r="DE4511" s="81">
        <v>0</v>
      </c>
      <c r="DF4511" s="81">
        <v>0</v>
      </c>
      <c r="DG4511" s="81">
        <v>2.7568051219221785</v>
      </c>
      <c r="DH4511" s="81">
        <v>2.7568051219221785</v>
      </c>
      <c r="DI4511" s="81">
        <v>2.7568051219221785</v>
      </c>
      <c r="DJ4511" s="81">
        <v>6.1194147107060414E-6</v>
      </c>
      <c r="DL4511" s="81">
        <v>0</v>
      </c>
      <c r="DM4511" s="81">
        <v>0</v>
      </c>
      <c r="DN4511" s="81">
        <v>0</v>
      </c>
      <c r="DO4511" s="81">
        <v>0</v>
      </c>
      <c r="DP4511" s="81">
        <v>1.6870033817640341E-5</v>
      </c>
      <c r="DQ4511" s="81">
        <v>1.6870033817640341E-5</v>
      </c>
      <c r="DR4511" s="81">
        <v>0</v>
      </c>
      <c r="DS4511" s="81">
        <v>1.6870033817640341E-5</v>
      </c>
      <c r="DT4511" s="81">
        <v>1.6870033817640341E-5</v>
      </c>
      <c r="DU4511" s="81">
        <v>0</v>
      </c>
      <c r="DV4511" s="81">
        <v>1.6870033817640341E-5</v>
      </c>
      <c r="DW4511" s="81">
        <v>1.6870033817640341E-5</v>
      </c>
      <c r="GE4511" s="81" t="s">
        <v>449</v>
      </c>
      <c r="GF4511" s="81" t="s">
        <v>155</v>
      </c>
      <c r="GG4511" s="81" t="s">
        <v>485</v>
      </c>
      <c r="GH4511" s="81" t="s">
        <v>461</v>
      </c>
      <c r="GI4511" s="81">
        <v>2028</v>
      </c>
      <c r="GJ4511" s="81" t="s">
        <v>201</v>
      </c>
      <c r="GK4511" s="81">
        <v>247.27299216494839</v>
      </c>
      <c r="GL4511" s="81">
        <v>206.70045400000001</v>
      </c>
      <c r="GM4511" s="81">
        <v>2028</v>
      </c>
      <c r="GN4511" s="81" t="s">
        <v>173</v>
      </c>
      <c r="GO4511" s="81">
        <v>1.1148832299820636E-2</v>
      </c>
      <c r="GP4511" s="81">
        <v>10</v>
      </c>
      <c r="GQ4511" s="81">
        <v>0</v>
      </c>
      <c r="GR4511" s="81" t="s">
        <v>448</v>
      </c>
      <c r="GS4511" s="81">
        <v>1.1148832299820636E-2</v>
      </c>
      <c r="GT4511" s="81">
        <v>2.7568051219218717</v>
      </c>
      <c r="GU4511" s="81">
        <v>1.1148832299820636E-2</v>
      </c>
      <c r="GV4511" s="81">
        <v>2.7568051219218717</v>
      </c>
      <c r="GW4511" s="81">
        <v>1.1148832299820636E-2</v>
      </c>
      <c r="GX4511" s="81">
        <v>2.7568051219218717</v>
      </c>
      <c r="GY4511" s="81">
        <v>1.1148832299820636E-2</v>
      </c>
      <c r="GZ4511" s="81">
        <v>2.7568051219218717</v>
      </c>
    </row>
    <row r="4512" spans="98:208" x14ac:dyDescent="0.25">
      <c r="CT4512" s="81" t="s">
        <v>155</v>
      </c>
      <c r="CU4512" s="81" t="s">
        <v>482</v>
      </c>
      <c r="CV4512" s="81" t="s">
        <v>451</v>
      </c>
      <c r="CW4512" s="81">
        <v>2031</v>
      </c>
      <c r="CX4512" s="81">
        <v>0</v>
      </c>
      <c r="CY4512" s="81">
        <v>0</v>
      </c>
      <c r="CZ4512" s="81">
        <v>0</v>
      </c>
      <c r="DA4512" s="81">
        <v>0</v>
      </c>
      <c r="DB4512" s="81">
        <v>9534.922087710569</v>
      </c>
      <c r="DC4512" s="81">
        <v>247.2729921649759</v>
      </c>
      <c r="DD4512" s="81">
        <v>9287.6490955455938</v>
      </c>
      <c r="DE4512" s="81">
        <v>0</v>
      </c>
      <c r="DF4512" s="81">
        <v>0</v>
      </c>
      <c r="DG4512" s="81">
        <v>0</v>
      </c>
      <c r="DH4512" s="81">
        <v>2.7568051219221785</v>
      </c>
      <c r="DI4512" s="81">
        <v>2.7568051219221785</v>
      </c>
      <c r="DJ4512" s="81">
        <v>6.1194147107060414E-6</v>
      </c>
      <c r="DL4512" s="81">
        <v>0</v>
      </c>
      <c r="DM4512" s="81">
        <v>0</v>
      </c>
      <c r="DN4512" s="81">
        <v>0</v>
      </c>
      <c r="DO4512" s="81">
        <v>0</v>
      </c>
      <c r="DP4512" s="81">
        <v>0</v>
      </c>
      <c r="DQ4512" s="81">
        <v>0</v>
      </c>
      <c r="DR4512" s="81">
        <v>0</v>
      </c>
      <c r="DS4512" s="81">
        <v>1.6870033817640341E-5</v>
      </c>
      <c r="DT4512" s="81">
        <v>1.6870033817640341E-5</v>
      </c>
      <c r="DU4512" s="81">
        <v>0</v>
      </c>
      <c r="DV4512" s="81">
        <v>1.6870033817640341E-5</v>
      </c>
      <c r="DW4512" s="81">
        <v>1.6870033817640341E-5</v>
      </c>
      <c r="GE4512" s="81" t="s">
        <v>449</v>
      </c>
      <c r="GF4512" s="81" t="s">
        <v>155</v>
      </c>
      <c r="GG4512" s="81" t="s">
        <v>485</v>
      </c>
      <c r="GH4512" s="81" t="s">
        <v>461</v>
      </c>
      <c r="GI4512" s="81">
        <v>2029</v>
      </c>
      <c r="GJ4512" s="81" t="s">
        <v>201</v>
      </c>
      <c r="GK4512" s="81">
        <v>247.27299216494839</v>
      </c>
      <c r="GL4512" s="81">
        <v>206.70045400000001</v>
      </c>
      <c r="GM4512" s="81">
        <v>2029</v>
      </c>
      <c r="GN4512" s="81" t="s">
        <v>173</v>
      </c>
      <c r="GO4512" s="81">
        <v>1.1148832299820636E-2</v>
      </c>
      <c r="GP4512" s="81">
        <v>10</v>
      </c>
      <c r="GQ4512" s="81">
        <v>0</v>
      </c>
      <c r="GR4512" s="81" t="s">
        <v>448</v>
      </c>
      <c r="GS4512" s="81">
        <v>1.1148832299820636E-2</v>
      </c>
      <c r="GT4512" s="81">
        <v>2.7568051219218717</v>
      </c>
      <c r="GU4512" s="81">
        <v>1.1148832299820636E-2</v>
      </c>
      <c r="GV4512" s="81">
        <v>2.7568051219218717</v>
      </c>
      <c r="GW4512" s="81">
        <v>1.1148832299820636E-2</v>
      </c>
      <c r="GX4512" s="81">
        <v>2.7568051219218717</v>
      </c>
      <c r="GY4512" s="81">
        <v>1.1148832299820636E-2</v>
      </c>
      <c r="GZ4512" s="81">
        <v>2.7568051219218717</v>
      </c>
    </row>
    <row r="4513" spans="98:208" x14ac:dyDescent="0.25">
      <c r="CT4513" s="81" t="s">
        <v>155</v>
      </c>
      <c r="CU4513" s="81" t="s">
        <v>482</v>
      </c>
      <c r="CV4513" s="81" t="s">
        <v>451</v>
      </c>
      <c r="CW4513" s="81">
        <v>2032</v>
      </c>
      <c r="CX4513" s="81">
        <v>0</v>
      </c>
      <c r="CY4513" s="81">
        <v>0</v>
      </c>
      <c r="CZ4513" s="81">
        <v>0</v>
      </c>
      <c r="DA4513" s="81">
        <v>0</v>
      </c>
      <c r="DB4513" s="81">
        <v>9534.922087710569</v>
      </c>
      <c r="DC4513" s="81">
        <v>247.2729921649759</v>
      </c>
      <c r="DD4513" s="81">
        <v>9287.6490955455938</v>
      </c>
      <c r="DE4513" s="81">
        <v>0</v>
      </c>
      <c r="DF4513" s="81">
        <v>0</v>
      </c>
      <c r="DG4513" s="81">
        <v>0</v>
      </c>
      <c r="DH4513" s="81">
        <v>0</v>
      </c>
      <c r="DI4513" s="81">
        <v>2.7568051219221785</v>
      </c>
      <c r="DJ4513" s="81">
        <v>6.1194147107060414E-6</v>
      </c>
      <c r="DL4513" s="81">
        <v>0</v>
      </c>
      <c r="DM4513" s="81">
        <v>0</v>
      </c>
      <c r="DN4513" s="81">
        <v>0</v>
      </c>
      <c r="DO4513" s="81">
        <v>0</v>
      </c>
      <c r="DP4513" s="81">
        <v>0</v>
      </c>
      <c r="DQ4513" s="81">
        <v>0</v>
      </c>
      <c r="DR4513" s="81">
        <v>0</v>
      </c>
      <c r="DS4513" s="81">
        <v>0</v>
      </c>
      <c r="DT4513" s="81">
        <v>0</v>
      </c>
      <c r="DU4513" s="81">
        <v>0</v>
      </c>
      <c r="DV4513" s="81">
        <v>1.6870033817640341E-5</v>
      </c>
      <c r="DW4513" s="81">
        <v>1.6870033817640341E-5</v>
      </c>
      <c r="GE4513" s="81" t="s">
        <v>449</v>
      </c>
      <c r="GF4513" s="81" t="s">
        <v>155</v>
      </c>
      <c r="GG4513" s="81" t="s">
        <v>485</v>
      </c>
      <c r="GH4513" s="81" t="s">
        <v>461</v>
      </c>
      <c r="GI4513" s="81">
        <v>2030</v>
      </c>
      <c r="GJ4513" s="81" t="s">
        <v>201</v>
      </c>
      <c r="GK4513" s="81">
        <v>247.27299216494839</v>
      </c>
      <c r="GL4513" s="81">
        <v>206.70045400000001</v>
      </c>
      <c r="GM4513" s="81">
        <v>2030</v>
      </c>
      <c r="GN4513" s="81" t="s">
        <v>173</v>
      </c>
      <c r="GO4513" s="81">
        <v>1.1148832299820636E-2</v>
      </c>
      <c r="GP4513" s="81">
        <v>10</v>
      </c>
      <c r="GQ4513" s="81">
        <v>0</v>
      </c>
      <c r="GR4513" s="81" t="s">
        <v>448</v>
      </c>
      <c r="GS4513" s="81">
        <v>0</v>
      </c>
      <c r="GT4513" s="81">
        <v>0</v>
      </c>
      <c r="GU4513" s="81">
        <v>1.1148832299820636E-2</v>
      </c>
      <c r="GV4513" s="81">
        <v>2.7568051219218717</v>
      </c>
      <c r="GW4513" s="81">
        <v>1.1148832299820636E-2</v>
      </c>
      <c r="GX4513" s="81">
        <v>2.7568051219218717</v>
      </c>
      <c r="GY4513" s="81">
        <v>1.1148832299820636E-2</v>
      </c>
      <c r="GZ4513" s="81">
        <v>2.7568051219218717</v>
      </c>
    </row>
    <row r="4514" spans="98:208" x14ac:dyDescent="0.25">
      <c r="CT4514" s="81" t="s">
        <v>155</v>
      </c>
      <c r="CU4514" s="81" t="s">
        <v>482</v>
      </c>
      <c r="CV4514" s="81" t="s">
        <v>452</v>
      </c>
      <c r="CW4514" s="81">
        <v>2020</v>
      </c>
      <c r="CX4514" s="81">
        <v>0</v>
      </c>
      <c r="CY4514" s="81">
        <v>0</v>
      </c>
      <c r="CZ4514" s="81">
        <v>0</v>
      </c>
      <c r="DA4514" s="81">
        <v>0</v>
      </c>
      <c r="DB4514" s="81">
        <v>5.2405583313015516</v>
      </c>
      <c r="DC4514" s="81">
        <v>0.69641821681219529</v>
      </c>
      <c r="DD4514" s="81">
        <v>2.9419641522809972</v>
      </c>
      <c r="DE4514" s="81">
        <v>1.602175962208249</v>
      </c>
      <c r="DF4514" s="81">
        <v>7.7642499097792935E-3</v>
      </c>
      <c r="DG4514" s="81">
        <v>0</v>
      </c>
      <c r="DH4514" s="81">
        <v>0</v>
      </c>
      <c r="DI4514" s="81">
        <v>0</v>
      </c>
      <c r="DJ4514" s="81">
        <v>2.7023298780655631E-5</v>
      </c>
      <c r="DL4514" s="81">
        <v>0</v>
      </c>
      <c r="DM4514" s="81">
        <v>2.0981564511964437E-7</v>
      </c>
      <c r="DN4514" s="81">
        <v>2.0981564511964437E-7</v>
      </c>
      <c r="DO4514" s="81">
        <v>0</v>
      </c>
      <c r="DP4514" s="81">
        <v>0</v>
      </c>
      <c r="DQ4514" s="81">
        <v>0</v>
      </c>
      <c r="DR4514" s="81">
        <v>0</v>
      </c>
      <c r="DS4514" s="81">
        <v>0</v>
      </c>
      <c r="DT4514" s="81">
        <v>0</v>
      </c>
      <c r="DU4514" s="81">
        <v>0</v>
      </c>
      <c r="DV4514" s="81">
        <v>0</v>
      </c>
      <c r="DW4514" s="81">
        <v>0</v>
      </c>
      <c r="GE4514" s="81" t="s">
        <v>449</v>
      </c>
      <c r="GF4514" s="81" t="s">
        <v>155</v>
      </c>
      <c r="GG4514" s="81" t="s">
        <v>485</v>
      </c>
      <c r="GH4514" s="81" t="s">
        <v>461</v>
      </c>
      <c r="GI4514" s="81">
        <v>2031</v>
      </c>
      <c r="GJ4514" s="81" t="s">
        <v>201</v>
      </c>
      <c r="GK4514" s="81">
        <v>247.27299216494839</v>
      </c>
      <c r="GL4514" s="81">
        <v>206.70045400000001</v>
      </c>
      <c r="GM4514" s="81">
        <v>2031</v>
      </c>
      <c r="GN4514" s="81" t="s">
        <v>173</v>
      </c>
      <c r="GO4514" s="81">
        <v>1.1148832299820636E-2</v>
      </c>
      <c r="GP4514" s="81">
        <v>10</v>
      </c>
      <c r="GQ4514" s="81">
        <v>0</v>
      </c>
      <c r="GR4514" s="81" t="s">
        <v>448</v>
      </c>
      <c r="GS4514" s="81">
        <v>0</v>
      </c>
      <c r="GT4514" s="81">
        <v>0</v>
      </c>
      <c r="GU4514" s="81">
        <v>0</v>
      </c>
      <c r="GV4514" s="81">
        <v>0</v>
      </c>
      <c r="GW4514" s="81">
        <v>1.1148832299820636E-2</v>
      </c>
      <c r="GX4514" s="81">
        <v>2.7568051219218717</v>
      </c>
      <c r="GY4514" s="81">
        <v>1.1148832299820636E-2</v>
      </c>
      <c r="GZ4514" s="81">
        <v>2.7568051219218717</v>
      </c>
    </row>
    <row r="4515" spans="98:208" x14ac:dyDescent="0.25">
      <c r="CT4515" s="81" t="s">
        <v>155</v>
      </c>
      <c r="CU4515" s="81" t="s">
        <v>482</v>
      </c>
      <c r="CV4515" s="81" t="s">
        <v>452</v>
      </c>
      <c r="CW4515" s="81">
        <v>2021</v>
      </c>
      <c r="CX4515" s="81">
        <v>0</v>
      </c>
      <c r="CY4515" s="81">
        <v>0</v>
      </c>
      <c r="CZ4515" s="81">
        <v>0</v>
      </c>
      <c r="DA4515" s="81">
        <v>0</v>
      </c>
      <c r="DB4515" s="81">
        <v>5.2405583313015516</v>
      </c>
      <c r="DC4515" s="81">
        <v>0.69641821681219529</v>
      </c>
      <c r="DD4515" s="81">
        <v>2.9419641522809972</v>
      </c>
      <c r="DE4515" s="81">
        <v>1.602175962208249</v>
      </c>
      <c r="DF4515" s="81">
        <v>7.7642499097792935E-3</v>
      </c>
      <c r="DG4515" s="81">
        <v>7.7642499097792935E-3</v>
      </c>
      <c r="DH4515" s="81">
        <v>0</v>
      </c>
      <c r="DI4515" s="81">
        <v>0</v>
      </c>
      <c r="DJ4515" s="81">
        <v>2.7023298780655631E-5</v>
      </c>
      <c r="DL4515" s="81">
        <v>0</v>
      </c>
      <c r="DM4515" s="81">
        <v>2.0981564511964437E-7</v>
      </c>
      <c r="DN4515" s="81">
        <v>2.0981564511964437E-7</v>
      </c>
      <c r="DO4515" s="81">
        <v>0</v>
      </c>
      <c r="DP4515" s="81">
        <v>2.0981564511964437E-7</v>
      </c>
      <c r="DQ4515" s="81">
        <v>2.0981564511964437E-7</v>
      </c>
      <c r="DR4515" s="81">
        <v>0</v>
      </c>
      <c r="DS4515" s="81">
        <v>0</v>
      </c>
      <c r="DT4515" s="81">
        <v>0</v>
      </c>
      <c r="DU4515" s="81">
        <v>0</v>
      </c>
      <c r="DV4515" s="81">
        <v>0</v>
      </c>
      <c r="DW4515" s="81">
        <v>0</v>
      </c>
      <c r="GE4515" s="81" t="s">
        <v>449</v>
      </c>
      <c r="GF4515" s="81" t="s">
        <v>155</v>
      </c>
      <c r="GG4515" s="81" t="s">
        <v>485</v>
      </c>
      <c r="GH4515" s="81" t="s">
        <v>461</v>
      </c>
      <c r="GI4515" s="81">
        <v>2032</v>
      </c>
      <c r="GJ4515" s="81" t="s">
        <v>201</v>
      </c>
      <c r="GK4515" s="81">
        <v>247.27299216494839</v>
      </c>
      <c r="GL4515" s="81">
        <v>206.70045400000001</v>
      </c>
      <c r="GM4515" s="81">
        <v>2032</v>
      </c>
      <c r="GN4515" s="81" t="s">
        <v>173</v>
      </c>
      <c r="GO4515" s="81">
        <v>1.1148832299820636E-2</v>
      </c>
      <c r="GP4515" s="81">
        <v>10</v>
      </c>
      <c r="GQ4515" s="81">
        <v>0</v>
      </c>
      <c r="GR4515" s="81" t="s">
        <v>448</v>
      </c>
      <c r="GS4515" s="81">
        <v>0</v>
      </c>
      <c r="GT4515" s="81">
        <v>0</v>
      </c>
      <c r="GU4515" s="81">
        <v>0</v>
      </c>
      <c r="GV4515" s="81">
        <v>0</v>
      </c>
      <c r="GW4515" s="81">
        <v>0</v>
      </c>
      <c r="GX4515" s="81">
        <v>0</v>
      </c>
      <c r="GY4515" s="81">
        <v>1.1148832299820636E-2</v>
      </c>
      <c r="GZ4515" s="81">
        <v>2.7568051219218717</v>
      </c>
    </row>
    <row r="4516" spans="98:208" x14ac:dyDescent="0.25">
      <c r="CT4516" s="81" t="s">
        <v>155</v>
      </c>
      <c r="CU4516" s="81" t="s">
        <v>482</v>
      </c>
      <c r="CV4516" s="81" t="s">
        <v>452</v>
      </c>
      <c r="CW4516" s="81">
        <v>2022</v>
      </c>
      <c r="CX4516" s="81">
        <v>0</v>
      </c>
      <c r="CY4516" s="81">
        <v>0</v>
      </c>
      <c r="CZ4516" s="81">
        <v>0</v>
      </c>
      <c r="DA4516" s="81">
        <v>0</v>
      </c>
      <c r="DB4516" s="81">
        <v>5.2405583313015516</v>
      </c>
      <c r="DC4516" s="81">
        <v>0.69641821681219529</v>
      </c>
      <c r="DD4516" s="81">
        <v>2.9419641522809972</v>
      </c>
      <c r="DE4516" s="81">
        <v>1.602175962208249</v>
      </c>
      <c r="DF4516" s="81">
        <v>7.7642499097792935E-3</v>
      </c>
      <c r="DG4516" s="81">
        <v>7.7642499097792935E-3</v>
      </c>
      <c r="DH4516" s="81">
        <v>7.7642499097792935E-3</v>
      </c>
      <c r="DI4516" s="81">
        <v>0</v>
      </c>
      <c r="DJ4516" s="81">
        <v>2.7023298780655631E-5</v>
      </c>
      <c r="DL4516" s="81">
        <v>0</v>
      </c>
      <c r="DM4516" s="81">
        <v>2.0981564511964437E-7</v>
      </c>
      <c r="DN4516" s="81">
        <v>2.0981564511964437E-7</v>
      </c>
      <c r="DO4516" s="81">
        <v>0</v>
      </c>
      <c r="DP4516" s="81">
        <v>2.0981564511964437E-7</v>
      </c>
      <c r="DQ4516" s="81">
        <v>2.0981564511964437E-7</v>
      </c>
      <c r="DR4516" s="81">
        <v>0</v>
      </c>
      <c r="DS4516" s="81">
        <v>2.0981564511964437E-7</v>
      </c>
      <c r="DT4516" s="81">
        <v>2.0981564511964437E-7</v>
      </c>
      <c r="DU4516" s="81">
        <v>0</v>
      </c>
      <c r="DV4516" s="81">
        <v>0</v>
      </c>
      <c r="DW4516" s="81">
        <v>0</v>
      </c>
      <c r="GE4516" s="81" t="s">
        <v>449</v>
      </c>
      <c r="GF4516" s="81" t="s">
        <v>155</v>
      </c>
      <c r="GG4516" s="81" t="s">
        <v>485</v>
      </c>
      <c r="GH4516" s="81" t="s">
        <v>451</v>
      </c>
      <c r="GI4516" s="81">
        <v>2021</v>
      </c>
      <c r="GJ4516" s="81" t="s">
        <v>201</v>
      </c>
      <c r="GK4516" s="81">
        <v>222.22942162784571</v>
      </c>
      <c r="GL4516" s="81">
        <v>206.70045400000001</v>
      </c>
      <c r="GM4516" s="81">
        <v>2021</v>
      </c>
      <c r="GN4516" s="81" t="s">
        <v>173</v>
      </c>
      <c r="GO4516" s="81">
        <v>1.1148832299820636E-2</v>
      </c>
      <c r="GP4516" s="81">
        <v>10</v>
      </c>
      <c r="GQ4516" s="81">
        <v>0</v>
      </c>
      <c r="GR4516" s="81" t="s">
        <v>448</v>
      </c>
      <c r="GS4516" s="81">
        <v>1.1148832299820636E-2</v>
      </c>
      <c r="GT4516" s="81">
        <v>2.4775985538149849</v>
      </c>
      <c r="GU4516" s="81">
        <v>1.1148832299820636E-2</v>
      </c>
      <c r="GV4516" s="81">
        <v>2.4775985538149849</v>
      </c>
      <c r="GW4516" s="81">
        <v>0</v>
      </c>
      <c r="GX4516" s="81">
        <v>0</v>
      </c>
      <c r="GY4516" s="81">
        <v>0</v>
      </c>
      <c r="GZ4516" s="81">
        <v>0</v>
      </c>
    </row>
    <row r="4517" spans="98:208" x14ac:dyDescent="0.25">
      <c r="CT4517" s="81" t="s">
        <v>155</v>
      </c>
      <c r="CU4517" s="81" t="s">
        <v>482</v>
      </c>
      <c r="CV4517" s="81" t="s">
        <v>452</v>
      </c>
      <c r="CW4517" s="81">
        <v>2023</v>
      </c>
      <c r="CX4517" s="81">
        <v>0</v>
      </c>
      <c r="CY4517" s="81">
        <v>0</v>
      </c>
      <c r="CZ4517" s="81">
        <v>0</v>
      </c>
      <c r="DA4517" s="81">
        <v>0</v>
      </c>
      <c r="DB4517" s="81">
        <v>5.4750346070077622</v>
      </c>
      <c r="DC4517" s="81">
        <v>0.71896016785820149</v>
      </c>
      <c r="DD4517" s="81">
        <v>3.0714971986151189</v>
      </c>
      <c r="DE4517" s="81">
        <v>1.6845772405344419</v>
      </c>
      <c r="DF4517" s="81">
        <v>8.0155663417019827E-3</v>
      </c>
      <c r="DG4517" s="81">
        <v>8.0155663417019827E-3</v>
      </c>
      <c r="DH4517" s="81">
        <v>8.0155663417019827E-3</v>
      </c>
      <c r="DI4517" s="81">
        <v>8.0155663417019827E-3</v>
      </c>
      <c r="DJ4517" s="81">
        <v>2.7023298780655631E-5</v>
      </c>
      <c r="DL4517" s="81">
        <v>0</v>
      </c>
      <c r="DM4517" s="81">
        <v>2.1660704414797952E-7</v>
      </c>
      <c r="DN4517" s="81">
        <v>2.1660704414797952E-7</v>
      </c>
      <c r="DO4517" s="81">
        <v>0</v>
      </c>
      <c r="DP4517" s="81">
        <v>2.1660704414797952E-7</v>
      </c>
      <c r="DQ4517" s="81">
        <v>2.1660704414797952E-7</v>
      </c>
      <c r="DR4517" s="81">
        <v>0</v>
      </c>
      <c r="DS4517" s="81">
        <v>2.1660704414797952E-7</v>
      </c>
      <c r="DT4517" s="81">
        <v>2.1660704414797952E-7</v>
      </c>
      <c r="DU4517" s="81">
        <v>0</v>
      </c>
      <c r="DV4517" s="81">
        <v>2.1660704414797952E-7</v>
      </c>
      <c r="DW4517" s="81">
        <v>2.1660704414797952E-7</v>
      </c>
      <c r="GE4517" s="81" t="s">
        <v>449</v>
      </c>
      <c r="GF4517" s="81" t="s">
        <v>155</v>
      </c>
      <c r="GG4517" s="81" t="s">
        <v>485</v>
      </c>
      <c r="GH4517" s="81" t="s">
        <v>451</v>
      </c>
      <c r="GI4517" s="81">
        <v>2022</v>
      </c>
      <c r="GJ4517" s="81" t="s">
        <v>201</v>
      </c>
      <c r="GK4517" s="81">
        <v>222.22942162784571</v>
      </c>
      <c r="GL4517" s="81">
        <v>206.70045400000001</v>
      </c>
      <c r="GM4517" s="81">
        <v>2022</v>
      </c>
      <c r="GN4517" s="81" t="s">
        <v>173</v>
      </c>
      <c r="GO4517" s="81">
        <v>1.1148832299820636E-2</v>
      </c>
      <c r="GP4517" s="81">
        <v>10</v>
      </c>
      <c r="GQ4517" s="81">
        <v>0</v>
      </c>
      <c r="GR4517" s="81" t="s">
        <v>448</v>
      </c>
      <c r="GS4517" s="81">
        <v>1.1148832299820636E-2</v>
      </c>
      <c r="GT4517" s="81">
        <v>2.4775985538149849</v>
      </c>
      <c r="GU4517" s="81">
        <v>1.1148832299820636E-2</v>
      </c>
      <c r="GV4517" s="81">
        <v>2.4775985538149849</v>
      </c>
      <c r="GW4517" s="81">
        <v>1.1148832299820636E-2</v>
      </c>
      <c r="GX4517" s="81">
        <v>2.4775985538149849</v>
      </c>
      <c r="GY4517" s="81">
        <v>0</v>
      </c>
      <c r="GZ4517" s="81">
        <v>0</v>
      </c>
    </row>
    <row r="4518" spans="98:208" x14ac:dyDescent="0.25">
      <c r="CT4518" s="81" t="s">
        <v>155</v>
      </c>
      <c r="CU4518" s="81" t="s">
        <v>482</v>
      </c>
      <c r="CV4518" s="81" t="s">
        <v>452</v>
      </c>
      <c r="CW4518" s="81">
        <v>2024</v>
      </c>
      <c r="CX4518" s="81">
        <v>0</v>
      </c>
      <c r="CY4518" s="81">
        <v>0</v>
      </c>
      <c r="CZ4518" s="81">
        <v>0</v>
      </c>
      <c r="DA4518" s="81">
        <v>0</v>
      </c>
      <c r="DB4518" s="81">
        <v>5.4750346070077622</v>
      </c>
      <c r="DC4518" s="81">
        <v>0.71896016785820149</v>
      </c>
      <c r="DD4518" s="81">
        <v>3.0714971986151189</v>
      </c>
      <c r="DE4518" s="81">
        <v>1.6845772405344419</v>
      </c>
      <c r="DF4518" s="81">
        <v>8.0155663417019827E-3</v>
      </c>
      <c r="DG4518" s="81">
        <v>8.0155663417019827E-3</v>
      </c>
      <c r="DH4518" s="81">
        <v>8.0155663417019827E-3</v>
      </c>
      <c r="DI4518" s="81">
        <v>8.0155663417019827E-3</v>
      </c>
      <c r="DJ4518" s="81">
        <v>2.7023298780655631E-5</v>
      </c>
      <c r="DL4518" s="81">
        <v>0</v>
      </c>
      <c r="DM4518" s="81">
        <v>2.1660704414797952E-7</v>
      </c>
      <c r="DN4518" s="81">
        <v>2.1660704414797952E-7</v>
      </c>
      <c r="DO4518" s="81">
        <v>0</v>
      </c>
      <c r="DP4518" s="81">
        <v>2.1660704414797952E-7</v>
      </c>
      <c r="DQ4518" s="81">
        <v>2.1660704414797952E-7</v>
      </c>
      <c r="DR4518" s="81">
        <v>0</v>
      </c>
      <c r="DS4518" s="81">
        <v>2.1660704414797952E-7</v>
      </c>
      <c r="DT4518" s="81">
        <v>2.1660704414797952E-7</v>
      </c>
      <c r="DU4518" s="81">
        <v>0</v>
      </c>
      <c r="DV4518" s="81">
        <v>2.1660704414797952E-7</v>
      </c>
      <c r="DW4518" s="81">
        <v>2.1660704414797952E-7</v>
      </c>
      <c r="GE4518" s="81" t="s">
        <v>449</v>
      </c>
      <c r="GF4518" s="81" t="s">
        <v>155</v>
      </c>
      <c r="GG4518" s="81" t="s">
        <v>485</v>
      </c>
      <c r="GH4518" s="81" t="s">
        <v>451</v>
      </c>
      <c r="GI4518" s="81">
        <v>2023</v>
      </c>
      <c r="GJ4518" s="81" t="s">
        <v>201</v>
      </c>
      <c r="GK4518" s="81">
        <v>233.23007680795499</v>
      </c>
      <c r="GL4518" s="81">
        <v>206.70045400000001</v>
      </c>
      <c r="GM4518" s="81">
        <v>2023</v>
      </c>
      <c r="GN4518" s="81" t="s">
        <v>173</v>
      </c>
      <c r="GO4518" s="81">
        <v>1.1148832299820636E-2</v>
      </c>
      <c r="GP4518" s="81">
        <v>10</v>
      </c>
      <c r="GQ4518" s="81">
        <v>0</v>
      </c>
      <c r="GR4518" s="81" t="s">
        <v>448</v>
      </c>
      <c r="GS4518" s="81">
        <v>1.1148832299820636E-2</v>
      </c>
      <c r="GT4518" s="81">
        <v>2.6002430136061765</v>
      </c>
      <c r="GU4518" s="81">
        <v>1.1148832299820636E-2</v>
      </c>
      <c r="GV4518" s="81">
        <v>2.6002430136061765</v>
      </c>
      <c r="GW4518" s="81">
        <v>1.1148832299820636E-2</v>
      </c>
      <c r="GX4518" s="81">
        <v>2.6002430136061765</v>
      </c>
      <c r="GY4518" s="81">
        <v>1.1148832299820636E-2</v>
      </c>
      <c r="GZ4518" s="81">
        <v>2.6002430136061765</v>
      </c>
    </row>
    <row r="4519" spans="98:208" x14ac:dyDescent="0.25">
      <c r="CT4519" s="81" t="s">
        <v>155</v>
      </c>
      <c r="CU4519" s="81" t="s">
        <v>482</v>
      </c>
      <c r="CV4519" s="81" t="s">
        <v>452</v>
      </c>
      <c r="CW4519" s="81">
        <v>2025</v>
      </c>
      <c r="CX4519" s="81">
        <v>0</v>
      </c>
      <c r="CY4519" s="81">
        <v>0</v>
      </c>
      <c r="CZ4519" s="81">
        <v>0</v>
      </c>
      <c r="DA4519" s="81">
        <v>0</v>
      </c>
      <c r="DB4519" s="81">
        <v>5.4750346070077622</v>
      </c>
      <c r="DC4519" s="81">
        <v>0.71896016785820149</v>
      </c>
      <c r="DD4519" s="81">
        <v>3.0714971986151189</v>
      </c>
      <c r="DE4519" s="81">
        <v>1.6845772405344419</v>
      </c>
      <c r="DF4519" s="81">
        <v>8.0155663417019827E-3</v>
      </c>
      <c r="DG4519" s="81">
        <v>8.0155663417019827E-3</v>
      </c>
      <c r="DH4519" s="81">
        <v>8.0155663417019827E-3</v>
      </c>
      <c r="DI4519" s="81">
        <v>8.0155663417019827E-3</v>
      </c>
      <c r="DJ4519" s="81">
        <v>2.7023298780655631E-5</v>
      </c>
      <c r="DL4519" s="81">
        <v>0</v>
      </c>
      <c r="DM4519" s="81">
        <v>2.1660704414797952E-7</v>
      </c>
      <c r="DN4519" s="81">
        <v>2.1660704414797952E-7</v>
      </c>
      <c r="DO4519" s="81">
        <v>0</v>
      </c>
      <c r="DP4519" s="81">
        <v>2.1660704414797952E-7</v>
      </c>
      <c r="DQ4519" s="81">
        <v>2.1660704414797952E-7</v>
      </c>
      <c r="DR4519" s="81">
        <v>0</v>
      </c>
      <c r="DS4519" s="81">
        <v>2.1660704414797952E-7</v>
      </c>
      <c r="DT4519" s="81">
        <v>2.1660704414797952E-7</v>
      </c>
      <c r="DU4519" s="81">
        <v>0</v>
      </c>
      <c r="DV4519" s="81">
        <v>2.1660704414797952E-7</v>
      </c>
      <c r="DW4519" s="81">
        <v>2.1660704414797952E-7</v>
      </c>
      <c r="GE4519" s="81" t="s">
        <v>449</v>
      </c>
      <c r="GF4519" s="81" t="s">
        <v>155</v>
      </c>
      <c r="GG4519" s="81" t="s">
        <v>485</v>
      </c>
      <c r="GH4519" s="81" t="s">
        <v>451</v>
      </c>
      <c r="GI4519" s="81">
        <v>2024</v>
      </c>
      <c r="GJ4519" s="81" t="s">
        <v>201</v>
      </c>
      <c r="GK4519" s="81">
        <v>233.23007680795499</v>
      </c>
      <c r="GL4519" s="81">
        <v>206.70045400000001</v>
      </c>
      <c r="GM4519" s="81">
        <v>2024</v>
      </c>
      <c r="GN4519" s="81" t="s">
        <v>173</v>
      </c>
      <c r="GO4519" s="81">
        <v>1.1148832299820636E-2</v>
      </c>
      <c r="GP4519" s="81">
        <v>10</v>
      </c>
      <c r="GQ4519" s="81">
        <v>0</v>
      </c>
      <c r="GR4519" s="81" t="s">
        <v>448</v>
      </c>
      <c r="GS4519" s="81">
        <v>1.1148832299820636E-2</v>
      </c>
      <c r="GT4519" s="81">
        <v>2.6002430136061765</v>
      </c>
      <c r="GU4519" s="81">
        <v>1.1148832299820636E-2</v>
      </c>
      <c r="GV4519" s="81">
        <v>2.6002430136061765</v>
      </c>
      <c r="GW4519" s="81">
        <v>1.1148832299820636E-2</v>
      </c>
      <c r="GX4519" s="81">
        <v>2.6002430136061765</v>
      </c>
      <c r="GY4519" s="81">
        <v>1.1148832299820636E-2</v>
      </c>
      <c r="GZ4519" s="81">
        <v>2.6002430136061765</v>
      </c>
    </row>
    <row r="4520" spans="98:208" x14ac:dyDescent="0.25">
      <c r="CT4520" s="81" t="s">
        <v>155</v>
      </c>
      <c r="CU4520" s="81" t="s">
        <v>482</v>
      </c>
      <c r="CV4520" s="81" t="s">
        <v>452</v>
      </c>
      <c r="CW4520" s="81">
        <v>2026</v>
      </c>
      <c r="CX4520" s="81">
        <v>0</v>
      </c>
      <c r="CY4520" s="81">
        <v>0</v>
      </c>
      <c r="CZ4520" s="81">
        <v>0</v>
      </c>
      <c r="DA4520" s="81">
        <v>0</v>
      </c>
      <c r="DB4520" s="81">
        <v>5.4750346070077622</v>
      </c>
      <c r="DC4520" s="81">
        <v>0.71896016785820149</v>
      </c>
      <c r="DD4520" s="81">
        <v>3.0714971986151189</v>
      </c>
      <c r="DE4520" s="81">
        <v>1.6845772405344419</v>
      </c>
      <c r="DF4520" s="81">
        <v>8.0155663417019827E-3</v>
      </c>
      <c r="DG4520" s="81">
        <v>8.0155663417019827E-3</v>
      </c>
      <c r="DH4520" s="81">
        <v>8.0155663417019827E-3</v>
      </c>
      <c r="DI4520" s="81">
        <v>8.0155663417019827E-3</v>
      </c>
      <c r="DJ4520" s="81">
        <v>2.7023298780655631E-5</v>
      </c>
      <c r="DL4520" s="81">
        <v>0</v>
      </c>
      <c r="DM4520" s="81">
        <v>2.1660704414797952E-7</v>
      </c>
      <c r="DN4520" s="81">
        <v>2.1660704414797952E-7</v>
      </c>
      <c r="DO4520" s="81">
        <v>0</v>
      </c>
      <c r="DP4520" s="81">
        <v>2.1660704414797952E-7</v>
      </c>
      <c r="DQ4520" s="81">
        <v>2.1660704414797952E-7</v>
      </c>
      <c r="DR4520" s="81">
        <v>0</v>
      </c>
      <c r="DS4520" s="81">
        <v>2.1660704414797952E-7</v>
      </c>
      <c r="DT4520" s="81">
        <v>2.1660704414797952E-7</v>
      </c>
      <c r="DU4520" s="81">
        <v>0</v>
      </c>
      <c r="DV4520" s="81">
        <v>2.1660704414797952E-7</v>
      </c>
      <c r="DW4520" s="81">
        <v>2.1660704414797952E-7</v>
      </c>
      <c r="GE4520" s="81" t="s">
        <v>449</v>
      </c>
      <c r="GF4520" s="81" t="s">
        <v>155</v>
      </c>
      <c r="GG4520" s="81" t="s">
        <v>485</v>
      </c>
      <c r="GH4520" s="81" t="s">
        <v>451</v>
      </c>
      <c r="GI4520" s="81">
        <v>2025</v>
      </c>
      <c r="GJ4520" s="81" t="s">
        <v>201</v>
      </c>
      <c r="GK4520" s="81">
        <v>233.23007680795499</v>
      </c>
      <c r="GL4520" s="81">
        <v>206.70045400000001</v>
      </c>
      <c r="GM4520" s="81">
        <v>2025</v>
      </c>
      <c r="GN4520" s="81" t="s">
        <v>173</v>
      </c>
      <c r="GO4520" s="81">
        <v>1.1148832299820636E-2</v>
      </c>
      <c r="GP4520" s="81">
        <v>10</v>
      </c>
      <c r="GQ4520" s="81">
        <v>0</v>
      </c>
      <c r="GR4520" s="81" t="s">
        <v>448</v>
      </c>
      <c r="GS4520" s="81">
        <v>1.1148832299820636E-2</v>
      </c>
      <c r="GT4520" s="81">
        <v>2.6002430136061765</v>
      </c>
      <c r="GU4520" s="81">
        <v>1.1148832299820636E-2</v>
      </c>
      <c r="GV4520" s="81">
        <v>2.6002430136061765</v>
      </c>
      <c r="GW4520" s="81">
        <v>1.1148832299820636E-2</v>
      </c>
      <c r="GX4520" s="81">
        <v>2.6002430136061765</v>
      </c>
      <c r="GY4520" s="81">
        <v>1.1148832299820636E-2</v>
      </c>
      <c r="GZ4520" s="81">
        <v>2.6002430136061765</v>
      </c>
    </row>
    <row r="4521" spans="98:208" x14ac:dyDescent="0.25">
      <c r="CT4521" s="81" t="s">
        <v>155</v>
      </c>
      <c r="CU4521" s="81" t="s">
        <v>482</v>
      </c>
      <c r="CV4521" s="81" t="s">
        <v>452</v>
      </c>
      <c r="CW4521" s="81">
        <v>2027</v>
      </c>
      <c r="CX4521" s="81">
        <v>0</v>
      </c>
      <c r="CY4521" s="81">
        <v>0</v>
      </c>
      <c r="CZ4521" s="81">
        <v>0</v>
      </c>
      <c r="DA4521" s="81">
        <v>0</v>
      </c>
      <c r="DB4521" s="81">
        <v>5.4750346070077622</v>
      </c>
      <c r="DC4521" s="81">
        <v>0.71896016785820149</v>
      </c>
      <c r="DD4521" s="81">
        <v>3.0714971986151189</v>
      </c>
      <c r="DE4521" s="81">
        <v>1.6845772405344419</v>
      </c>
      <c r="DF4521" s="81">
        <v>8.0155663417019827E-3</v>
      </c>
      <c r="DG4521" s="81">
        <v>8.0155663417019827E-3</v>
      </c>
      <c r="DH4521" s="81">
        <v>8.0155663417019827E-3</v>
      </c>
      <c r="DI4521" s="81">
        <v>8.0155663417019827E-3</v>
      </c>
      <c r="DJ4521" s="81">
        <v>2.7023298780655631E-5</v>
      </c>
      <c r="DL4521" s="81">
        <v>0</v>
      </c>
      <c r="DM4521" s="81">
        <v>2.1660704414797952E-7</v>
      </c>
      <c r="DN4521" s="81">
        <v>2.1660704414797952E-7</v>
      </c>
      <c r="DO4521" s="81">
        <v>0</v>
      </c>
      <c r="DP4521" s="81">
        <v>2.1660704414797952E-7</v>
      </c>
      <c r="DQ4521" s="81">
        <v>2.1660704414797952E-7</v>
      </c>
      <c r="DR4521" s="81">
        <v>0</v>
      </c>
      <c r="DS4521" s="81">
        <v>2.1660704414797952E-7</v>
      </c>
      <c r="DT4521" s="81">
        <v>2.1660704414797952E-7</v>
      </c>
      <c r="DU4521" s="81">
        <v>0</v>
      </c>
      <c r="DV4521" s="81">
        <v>2.1660704414797952E-7</v>
      </c>
      <c r="DW4521" s="81">
        <v>2.1660704414797952E-7</v>
      </c>
      <c r="GE4521" s="81" t="s">
        <v>449</v>
      </c>
      <c r="GF4521" s="81" t="s">
        <v>155</v>
      </c>
      <c r="GG4521" s="81" t="s">
        <v>485</v>
      </c>
      <c r="GH4521" s="81" t="s">
        <v>451</v>
      </c>
      <c r="GI4521" s="81">
        <v>2026</v>
      </c>
      <c r="GJ4521" s="81" t="s">
        <v>201</v>
      </c>
      <c r="GK4521" s="81">
        <v>233.23007680795499</v>
      </c>
      <c r="GL4521" s="81">
        <v>206.70045400000001</v>
      </c>
      <c r="GM4521" s="81">
        <v>2026</v>
      </c>
      <c r="GN4521" s="81" t="s">
        <v>173</v>
      </c>
      <c r="GO4521" s="81">
        <v>1.1148832299820636E-2</v>
      </c>
      <c r="GP4521" s="81">
        <v>10</v>
      </c>
      <c r="GQ4521" s="81">
        <v>0</v>
      </c>
      <c r="GR4521" s="81" t="s">
        <v>448</v>
      </c>
      <c r="GS4521" s="81">
        <v>1.1148832299820636E-2</v>
      </c>
      <c r="GT4521" s="81">
        <v>2.6002430136061765</v>
      </c>
      <c r="GU4521" s="81">
        <v>1.1148832299820636E-2</v>
      </c>
      <c r="GV4521" s="81">
        <v>2.6002430136061765</v>
      </c>
      <c r="GW4521" s="81">
        <v>1.1148832299820636E-2</v>
      </c>
      <c r="GX4521" s="81">
        <v>2.6002430136061765</v>
      </c>
      <c r="GY4521" s="81">
        <v>1.1148832299820636E-2</v>
      </c>
      <c r="GZ4521" s="81">
        <v>2.6002430136061765</v>
      </c>
    </row>
    <row r="4522" spans="98:208" x14ac:dyDescent="0.25">
      <c r="CT4522" s="81" t="s">
        <v>155</v>
      </c>
      <c r="CU4522" s="81" t="s">
        <v>482</v>
      </c>
      <c r="CV4522" s="81" t="s">
        <v>452</v>
      </c>
      <c r="CW4522" s="81">
        <v>2028</v>
      </c>
      <c r="CX4522" s="81">
        <v>0</v>
      </c>
      <c r="CY4522" s="81">
        <v>0</v>
      </c>
      <c r="CZ4522" s="81">
        <v>0</v>
      </c>
      <c r="DA4522" s="81">
        <v>0</v>
      </c>
      <c r="DB4522" s="81">
        <v>5.7770153400785338</v>
      </c>
      <c r="DC4522" s="81">
        <v>0.74733835430389295</v>
      </c>
      <c r="DD4522" s="81">
        <v>3.2379513401017261</v>
      </c>
      <c r="DE4522" s="81">
        <v>1.791725645672805</v>
      </c>
      <c r="DF4522" s="81">
        <v>8.3319499833580408E-3</v>
      </c>
      <c r="DG4522" s="81">
        <v>8.3319499833580408E-3</v>
      </c>
      <c r="DH4522" s="81">
        <v>8.3319499833580408E-3</v>
      </c>
      <c r="DI4522" s="81">
        <v>8.3319499833580408E-3</v>
      </c>
      <c r="DJ4522" s="81">
        <v>2.7023298780655631E-5</v>
      </c>
      <c r="DL4522" s="81">
        <v>0</v>
      </c>
      <c r="DM4522" s="81">
        <v>2.2515677382576306E-7</v>
      </c>
      <c r="DN4522" s="81">
        <v>2.2515677382576306E-7</v>
      </c>
      <c r="DO4522" s="81">
        <v>0</v>
      </c>
      <c r="DP4522" s="81">
        <v>2.2515677382576306E-7</v>
      </c>
      <c r="DQ4522" s="81">
        <v>2.2515677382576306E-7</v>
      </c>
      <c r="DR4522" s="81">
        <v>0</v>
      </c>
      <c r="DS4522" s="81">
        <v>2.2515677382576306E-7</v>
      </c>
      <c r="DT4522" s="81">
        <v>2.2515677382576306E-7</v>
      </c>
      <c r="DU4522" s="81">
        <v>0</v>
      </c>
      <c r="DV4522" s="81">
        <v>2.2515677382576306E-7</v>
      </c>
      <c r="DW4522" s="81">
        <v>2.2515677382576306E-7</v>
      </c>
      <c r="GE4522" s="81" t="s">
        <v>449</v>
      </c>
      <c r="GF4522" s="81" t="s">
        <v>155</v>
      </c>
      <c r="GG4522" s="81" t="s">
        <v>485</v>
      </c>
      <c r="GH4522" s="81" t="s">
        <v>451</v>
      </c>
      <c r="GI4522" s="81">
        <v>2027</v>
      </c>
      <c r="GJ4522" s="81" t="s">
        <v>201</v>
      </c>
      <c r="GK4522" s="81">
        <v>233.23007680795499</v>
      </c>
      <c r="GL4522" s="81">
        <v>206.70045400000001</v>
      </c>
      <c r="GM4522" s="81">
        <v>2027</v>
      </c>
      <c r="GN4522" s="81" t="s">
        <v>173</v>
      </c>
      <c r="GO4522" s="81">
        <v>1.1148832299820636E-2</v>
      </c>
      <c r="GP4522" s="81">
        <v>10</v>
      </c>
      <c r="GQ4522" s="81">
        <v>0</v>
      </c>
      <c r="GR4522" s="81" t="s">
        <v>448</v>
      </c>
      <c r="GS4522" s="81">
        <v>1.1148832299820636E-2</v>
      </c>
      <c r="GT4522" s="81">
        <v>2.6002430136061765</v>
      </c>
      <c r="GU4522" s="81">
        <v>1.1148832299820636E-2</v>
      </c>
      <c r="GV4522" s="81">
        <v>2.6002430136061765</v>
      </c>
      <c r="GW4522" s="81">
        <v>1.1148832299820636E-2</v>
      </c>
      <c r="GX4522" s="81">
        <v>2.6002430136061765</v>
      </c>
      <c r="GY4522" s="81">
        <v>1.1148832299820636E-2</v>
      </c>
      <c r="GZ4522" s="81">
        <v>2.6002430136061765</v>
      </c>
    </row>
    <row r="4523" spans="98:208" x14ac:dyDescent="0.25">
      <c r="CT4523" s="81" t="s">
        <v>155</v>
      </c>
      <c r="CU4523" s="81" t="s">
        <v>482</v>
      </c>
      <c r="CV4523" s="81" t="s">
        <v>452</v>
      </c>
      <c r="CW4523" s="81">
        <v>2029</v>
      </c>
      <c r="CX4523" s="81">
        <v>0</v>
      </c>
      <c r="CY4523" s="81">
        <v>0</v>
      </c>
      <c r="CZ4523" s="81">
        <v>0</v>
      </c>
      <c r="DA4523" s="81">
        <v>0</v>
      </c>
      <c r="DB4523" s="81">
        <v>5.7770153400785338</v>
      </c>
      <c r="DC4523" s="81">
        <v>0.74733835430389295</v>
      </c>
      <c r="DD4523" s="81">
        <v>3.2379513401017261</v>
      </c>
      <c r="DE4523" s="81">
        <v>1.791725645672805</v>
      </c>
      <c r="DF4523" s="81">
        <v>8.3319499833580408E-3</v>
      </c>
      <c r="DG4523" s="81">
        <v>8.3319499833580408E-3</v>
      </c>
      <c r="DH4523" s="81">
        <v>8.3319499833580408E-3</v>
      </c>
      <c r="DI4523" s="81">
        <v>8.3319499833580408E-3</v>
      </c>
      <c r="DJ4523" s="81">
        <v>2.7023298780655631E-5</v>
      </c>
      <c r="DL4523" s="81">
        <v>0</v>
      </c>
      <c r="DM4523" s="81">
        <v>2.2515677382576306E-7</v>
      </c>
      <c r="DN4523" s="81">
        <v>2.2515677382576306E-7</v>
      </c>
      <c r="DO4523" s="81">
        <v>0</v>
      </c>
      <c r="DP4523" s="81">
        <v>2.2515677382576306E-7</v>
      </c>
      <c r="DQ4523" s="81">
        <v>2.2515677382576306E-7</v>
      </c>
      <c r="DR4523" s="81">
        <v>0</v>
      </c>
      <c r="DS4523" s="81">
        <v>2.2515677382576306E-7</v>
      </c>
      <c r="DT4523" s="81">
        <v>2.2515677382576306E-7</v>
      </c>
      <c r="DU4523" s="81">
        <v>0</v>
      </c>
      <c r="DV4523" s="81">
        <v>2.2515677382576306E-7</v>
      </c>
      <c r="DW4523" s="81">
        <v>2.2515677382576306E-7</v>
      </c>
      <c r="GE4523" s="81" t="s">
        <v>449</v>
      </c>
      <c r="GF4523" s="81" t="s">
        <v>155</v>
      </c>
      <c r="GG4523" s="81" t="s">
        <v>485</v>
      </c>
      <c r="GH4523" s="81" t="s">
        <v>451</v>
      </c>
      <c r="GI4523" s="81">
        <v>2028</v>
      </c>
      <c r="GJ4523" s="81" t="s">
        <v>201</v>
      </c>
      <c r="GK4523" s="81">
        <v>247.2729921649638</v>
      </c>
      <c r="GL4523" s="81">
        <v>206.70045400000001</v>
      </c>
      <c r="GM4523" s="81">
        <v>2028</v>
      </c>
      <c r="GN4523" s="81" t="s">
        <v>173</v>
      </c>
      <c r="GO4523" s="81">
        <v>1.1148832299820636E-2</v>
      </c>
      <c r="GP4523" s="81">
        <v>10</v>
      </c>
      <c r="GQ4523" s="81">
        <v>0</v>
      </c>
      <c r="GR4523" s="81" t="s">
        <v>448</v>
      </c>
      <c r="GS4523" s="81">
        <v>1.1148832299820636E-2</v>
      </c>
      <c r="GT4523" s="81">
        <v>2.7568051219220435</v>
      </c>
      <c r="GU4523" s="81">
        <v>1.1148832299820636E-2</v>
      </c>
      <c r="GV4523" s="81">
        <v>2.7568051219220435</v>
      </c>
      <c r="GW4523" s="81">
        <v>1.1148832299820636E-2</v>
      </c>
      <c r="GX4523" s="81">
        <v>2.7568051219220435</v>
      </c>
      <c r="GY4523" s="81">
        <v>1.1148832299820636E-2</v>
      </c>
      <c r="GZ4523" s="81">
        <v>2.7568051219220435</v>
      </c>
    </row>
    <row r="4524" spans="98:208" x14ac:dyDescent="0.25">
      <c r="CT4524" s="81" t="s">
        <v>155</v>
      </c>
      <c r="CU4524" s="81" t="s">
        <v>482</v>
      </c>
      <c r="CV4524" s="81" t="s">
        <v>452</v>
      </c>
      <c r="CW4524" s="81">
        <v>2030</v>
      </c>
      <c r="CX4524" s="81">
        <v>0</v>
      </c>
      <c r="CY4524" s="81">
        <v>0</v>
      </c>
      <c r="CZ4524" s="81">
        <v>0</v>
      </c>
      <c r="DA4524" s="81">
        <v>0</v>
      </c>
      <c r="DB4524" s="81">
        <v>5.7770153400785338</v>
      </c>
      <c r="DC4524" s="81">
        <v>0.74733835430389295</v>
      </c>
      <c r="DD4524" s="81">
        <v>3.2379513401017261</v>
      </c>
      <c r="DE4524" s="81">
        <v>1.791725645672805</v>
      </c>
      <c r="DF4524" s="81">
        <v>0</v>
      </c>
      <c r="DG4524" s="81">
        <v>8.3319499833580408E-3</v>
      </c>
      <c r="DH4524" s="81">
        <v>8.3319499833580408E-3</v>
      </c>
      <c r="DI4524" s="81">
        <v>8.3319499833580408E-3</v>
      </c>
      <c r="DJ4524" s="81">
        <v>2.7023298780655631E-5</v>
      </c>
      <c r="DL4524" s="81">
        <v>0</v>
      </c>
      <c r="DM4524" s="81">
        <v>0</v>
      </c>
      <c r="DN4524" s="81">
        <v>0</v>
      </c>
      <c r="DO4524" s="81">
        <v>0</v>
      </c>
      <c r="DP4524" s="81">
        <v>2.2515677382576306E-7</v>
      </c>
      <c r="DQ4524" s="81">
        <v>2.2515677382576306E-7</v>
      </c>
      <c r="DR4524" s="81">
        <v>0</v>
      </c>
      <c r="DS4524" s="81">
        <v>2.2515677382576306E-7</v>
      </c>
      <c r="DT4524" s="81">
        <v>2.2515677382576306E-7</v>
      </c>
      <c r="DU4524" s="81">
        <v>0</v>
      </c>
      <c r="DV4524" s="81">
        <v>2.2515677382576306E-7</v>
      </c>
      <c r="DW4524" s="81">
        <v>2.2515677382576306E-7</v>
      </c>
      <c r="GE4524" s="81" t="s">
        <v>449</v>
      </c>
      <c r="GF4524" s="81" t="s">
        <v>155</v>
      </c>
      <c r="GG4524" s="81" t="s">
        <v>485</v>
      </c>
      <c r="GH4524" s="81" t="s">
        <v>451</v>
      </c>
      <c r="GI4524" s="81">
        <v>2029</v>
      </c>
      <c r="GJ4524" s="81" t="s">
        <v>201</v>
      </c>
      <c r="GK4524" s="81">
        <v>247.2729921649638</v>
      </c>
      <c r="GL4524" s="81">
        <v>206.70045400000001</v>
      </c>
      <c r="GM4524" s="81">
        <v>2029</v>
      </c>
      <c r="GN4524" s="81" t="s">
        <v>173</v>
      </c>
      <c r="GO4524" s="81">
        <v>1.1148832299820636E-2</v>
      </c>
      <c r="GP4524" s="81">
        <v>10</v>
      </c>
      <c r="GQ4524" s="81">
        <v>0</v>
      </c>
      <c r="GR4524" s="81" t="s">
        <v>448</v>
      </c>
      <c r="GS4524" s="81">
        <v>1.1148832299820636E-2</v>
      </c>
      <c r="GT4524" s="81">
        <v>2.7568051219220435</v>
      </c>
      <c r="GU4524" s="81">
        <v>1.1148832299820636E-2</v>
      </c>
      <c r="GV4524" s="81">
        <v>2.7568051219220435</v>
      </c>
      <c r="GW4524" s="81">
        <v>1.1148832299820636E-2</v>
      </c>
      <c r="GX4524" s="81">
        <v>2.7568051219220435</v>
      </c>
      <c r="GY4524" s="81">
        <v>1.1148832299820636E-2</v>
      </c>
      <c r="GZ4524" s="81">
        <v>2.7568051219220435</v>
      </c>
    </row>
    <row r="4525" spans="98:208" x14ac:dyDescent="0.25">
      <c r="CT4525" s="81" t="s">
        <v>155</v>
      </c>
      <c r="CU4525" s="81" t="s">
        <v>482</v>
      </c>
      <c r="CV4525" s="81" t="s">
        <v>452</v>
      </c>
      <c r="CW4525" s="81">
        <v>2031</v>
      </c>
      <c r="CX4525" s="81">
        <v>0</v>
      </c>
      <c r="CY4525" s="81">
        <v>0</v>
      </c>
      <c r="CZ4525" s="81">
        <v>0</v>
      </c>
      <c r="DA4525" s="81">
        <v>0</v>
      </c>
      <c r="DB4525" s="81">
        <v>5.7770153400785338</v>
      </c>
      <c r="DC4525" s="81">
        <v>0.74733835430389295</v>
      </c>
      <c r="DD4525" s="81">
        <v>3.2379513401017261</v>
      </c>
      <c r="DE4525" s="81">
        <v>1.791725645672805</v>
      </c>
      <c r="DF4525" s="81">
        <v>0</v>
      </c>
      <c r="DG4525" s="81">
        <v>0</v>
      </c>
      <c r="DH4525" s="81">
        <v>8.3319499833580408E-3</v>
      </c>
      <c r="DI4525" s="81">
        <v>8.3319499833580408E-3</v>
      </c>
      <c r="DJ4525" s="81">
        <v>2.7023298780655631E-5</v>
      </c>
      <c r="DL4525" s="81">
        <v>0</v>
      </c>
      <c r="DM4525" s="81">
        <v>0</v>
      </c>
      <c r="DN4525" s="81">
        <v>0</v>
      </c>
      <c r="DO4525" s="81">
        <v>0</v>
      </c>
      <c r="DP4525" s="81">
        <v>0</v>
      </c>
      <c r="DQ4525" s="81">
        <v>0</v>
      </c>
      <c r="DR4525" s="81">
        <v>0</v>
      </c>
      <c r="DS4525" s="81">
        <v>2.2515677382576306E-7</v>
      </c>
      <c r="DT4525" s="81">
        <v>2.2515677382576306E-7</v>
      </c>
      <c r="DU4525" s="81">
        <v>0</v>
      </c>
      <c r="DV4525" s="81">
        <v>2.2515677382576306E-7</v>
      </c>
      <c r="DW4525" s="81">
        <v>2.2515677382576306E-7</v>
      </c>
      <c r="GE4525" s="81" t="s">
        <v>449</v>
      </c>
      <c r="GF4525" s="81" t="s">
        <v>155</v>
      </c>
      <c r="GG4525" s="81" t="s">
        <v>485</v>
      </c>
      <c r="GH4525" s="81" t="s">
        <v>451</v>
      </c>
      <c r="GI4525" s="81">
        <v>2030</v>
      </c>
      <c r="GJ4525" s="81" t="s">
        <v>201</v>
      </c>
      <c r="GK4525" s="81">
        <v>247.2729921649638</v>
      </c>
      <c r="GL4525" s="81">
        <v>206.70045400000001</v>
      </c>
      <c r="GM4525" s="81">
        <v>2030</v>
      </c>
      <c r="GN4525" s="81" t="s">
        <v>173</v>
      </c>
      <c r="GO4525" s="81">
        <v>1.1148832299820636E-2</v>
      </c>
      <c r="GP4525" s="81">
        <v>10</v>
      </c>
      <c r="GQ4525" s="81">
        <v>0</v>
      </c>
      <c r="GR4525" s="81" t="s">
        <v>448</v>
      </c>
      <c r="GS4525" s="81">
        <v>0</v>
      </c>
      <c r="GT4525" s="81">
        <v>0</v>
      </c>
      <c r="GU4525" s="81">
        <v>1.1148832299820636E-2</v>
      </c>
      <c r="GV4525" s="81">
        <v>2.7568051219220435</v>
      </c>
      <c r="GW4525" s="81">
        <v>1.1148832299820636E-2</v>
      </c>
      <c r="GX4525" s="81">
        <v>2.7568051219220435</v>
      </c>
      <c r="GY4525" s="81">
        <v>1.1148832299820636E-2</v>
      </c>
      <c r="GZ4525" s="81">
        <v>2.7568051219220435</v>
      </c>
    </row>
    <row r="4526" spans="98:208" x14ac:dyDescent="0.25">
      <c r="CT4526" s="81" t="s">
        <v>155</v>
      </c>
      <c r="CU4526" s="81" t="s">
        <v>482</v>
      </c>
      <c r="CV4526" s="81" t="s">
        <v>452</v>
      </c>
      <c r="CW4526" s="81">
        <v>2032</v>
      </c>
      <c r="CX4526" s="81">
        <v>0</v>
      </c>
      <c r="CY4526" s="81">
        <v>0</v>
      </c>
      <c r="CZ4526" s="81">
        <v>0</v>
      </c>
      <c r="DA4526" s="81">
        <v>0</v>
      </c>
      <c r="DB4526" s="81">
        <v>5.7770153400785338</v>
      </c>
      <c r="DC4526" s="81">
        <v>0.74733835430389295</v>
      </c>
      <c r="DD4526" s="81">
        <v>3.2379513401017261</v>
      </c>
      <c r="DE4526" s="81">
        <v>1.791725645672805</v>
      </c>
      <c r="DF4526" s="81">
        <v>0</v>
      </c>
      <c r="DG4526" s="81">
        <v>0</v>
      </c>
      <c r="DH4526" s="81">
        <v>0</v>
      </c>
      <c r="DI4526" s="81">
        <v>8.3319499833580408E-3</v>
      </c>
      <c r="DJ4526" s="81">
        <v>2.7023298780655631E-5</v>
      </c>
      <c r="DL4526" s="81">
        <v>0</v>
      </c>
      <c r="DM4526" s="81">
        <v>0</v>
      </c>
      <c r="DN4526" s="81">
        <v>0</v>
      </c>
      <c r="DO4526" s="81">
        <v>0</v>
      </c>
      <c r="DP4526" s="81">
        <v>0</v>
      </c>
      <c r="DQ4526" s="81">
        <v>0</v>
      </c>
      <c r="DR4526" s="81">
        <v>0</v>
      </c>
      <c r="DS4526" s="81">
        <v>0</v>
      </c>
      <c r="DT4526" s="81">
        <v>0</v>
      </c>
      <c r="DU4526" s="81">
        <v>0</v>
      </c>
      <c r="DV4526" s="81">
        <v>2.2515677382576306E-7</v>
      </c>
      <c r="DW4526" s="81">
        <v>2.2515677382576306E-7</v>
      </c>
      <c r="GE4526" s="81" t="s">
        <v>449</v>
      </c>
      <c r="GF4526" s="81" t="s">
        <v>155</v>
      </c>
      <c r="GG4526" s="81" t="s">
        <v>485</v>
      </c>
      <c r="GH4526" s="81" t="s">
        <v>451</v>
      </c>
      <c r="GI4526" s="81">
        <v>2031</v>
      </c>
      <c r="GJ4526" s="81" t="s">
        <v>201</v>
      </c>
      <c r="GK4526" s="81">
        <v>247.2729921649638</v>
      </c>
      <c r="GL4526" s="81">
        <v>206.70045400000001</v>
      </c>
      <c r="GM4526" s="81">
        <v>2031</v>
      </c>
      <c r="GN4526" s="81" t="s">
        <v>173</v>
      </c>
      <c r="GO4526" s="81">
        <v>1.1148832299820636E-2</v>
      </c>
      <c r="GP4526" s="81">
        <v>10</v>
      </c>
      <c r="GQ4526" s="81">
        <v>0</v>
      </c>
      <c r="GR4526" s="81" t="s">
        <v>448</v>
      </c>
      <c r="GS4526" s="81">
        <v>0</v>
      </c>
      <c r="GT4526" s="81">
        <v>0</v>
      </c>
      <c r="GU4526" s="81">
        <v>0</v>
      </c>
      <c r="GV4526" s="81">
        <v>0</v>
      </c>
      <c r="GW4526" s="81">
        <v>1.1148832299820636E-2</v>
      </c>
      <c r="GX4526" s="81">
        <v>2.7568051219220435</v>
      </c>
      <c r="GY4526" s="81">
        <v>1.1148832299820636E-2</v>
      </c>
      <c r="GZ4526" s="81">
        <v>2.7568051219220435</v>
      </c>
    </row>
    <row r="4527" spans="98:208" x14ac:dyDescent="0.25">
      <c r="CT4527" s="81" t="s">
        <v>155</v>
      </c>
      <c r="CU4527" s="81" t="s">
        <v>482</v>
      </c>
      <c r="CV4527" s="81" t="s">
        <v>453</v>
      </c>
      <c r="CW4527" s="81">
        <v>2020</v>
      </c>
      <c r="CX4527" s="81">
        <v>0</v>
      </c>
      <c r="CY4527" s="81">
        <v>0</v>
      </c>
      <c r="CZ4527" s="81">
        <v>0</v>
      </c>
      <c r="DA4527" s="81">
        <v>0</v>
      </c>
      <c r="DB4527" s="81">
        <v>7.7900575334946362E-2</v>
      </c>
      <c r="DC4527" s="81">
        <v>3.6425060683944743E-2</v>
      </c>
      <c r="DD4527" s="81">
        <v>1.580872452543269E-3</v>
      </c>
      <c r="DE4527" s="81">
        <v>3.9894642198450181E-2</v>
      </c>
      <c r="DF4527" s="81">
        <v>4.0609689307608991E-4</v>
      </c>
      <c r="DG4527" s="81">
        <v>0</v>
      </c>
      <c r="DH4527" s="81">
        <v>0</v>
      </c>
      <c r="DI4527" s="81">
        <v>0</v>
      </c>
      <c r="DJ4527" s="81">
        <v>2.9842908490170341E-4</v>
      </c>
      <c r="DL4527" s="81">
        <v>0</v>
      </c>
      <c r="DM4527" s="81">
        <v>1.211911241821224E-7</v>
      </c>
      <c r="DN4527" s="81">
        <v>1.211911241821224E-7</v>
      </c>
      <c r="DO4527" s="81">
        <v>0</v>
      </c>
      <c r="DP4527" s="81">
        <v>0</v>
      </c>
      <c r="DQ4527" s="81">
        <v>0</v>
      </c>
      <c r="DR4527" s="81">
        <v>0</v>
      </c>
      <c r="DS4527" s="81">
        <v>0</v>
      </c>
      <c r="DT4527" s="81">
        <v>0</v>
      </c>
      <c r="DU4527" s="81">
        <v>0</v>
      </c>
      <c r="DV4527" s="81">
        <v>0</v>
      </c>
      <c r="DW4527" s="81">
        <v>0</v>
      </c>
      <c r="GE4527" s="81" t="s">
        <v>449</v>
      </c>
      <c r="GF4527" s="81" t="s">
        <v>155</v>
      </c>
      <c r="GG4527" s="81" t="s">
        <v>485</v>
      </c>
      <c r="GH4527" s="81" t="s">
        <v>451</v>
      </c>
      <c r="GI4527" s="81">
        <v>2032</v>
      </c>
      <c r="GJ4527" s="81" t="s">
        <v>201</v>
      </c>
      <c r="GK4527" s="81">
        <v>247.2729921649638</v>
      </c>
      <c r="GL4527" s="81">
        <v>206.70045400000001</v>
      </c>
      <c r="GM4527" s="81">
        <v>2032</v>
      </c>
      <c r="GN4527" s="81" t="s">
        <v>173</v>
      </c>
      <c r="GO4527" s="81">
        <v>1.1148832299820636E-2</v>
      </c>
      <c r="GP4527" s="81">
        <v>10</v>
      </c>
      <c r="GQ4527" s="81">
        <v>0</v>
      </c>
      <c r="GR4527" s="81" t="s">
        <v>448</v>
      </c>
      <c r="GS4527" s="81">
        <v>0</v>
      </c>
      <c r="GT4527" s="81">
        <v>0</v>
      </c>
      <c r="GU4527" s="81">
        <v>0</v>
      </c>
      <c r="GV4527" s="81">
        <v>0</v>
      </c>
      <c r="GW4527" s="81">
        <v>0</v>
      </c>
      <c r="GX4527" s="81">
        <v>0</v>
      </c>
      <c r="GY4527" s="81">
        <v>1.1148832299820636E-2</v>
      </c>
      <c r="GZ4527" s="81">
        <v>2.7568051219220435</v>
      </c>
    </row>
    <row r="4528" spans="98:208" x14ac:dyDescent="0.25">
      <c r="CT4528" s="81" t="s">
        <v>155</v>
      </c>
      <c r="CU4528" s="81" t="s">
        <v>482</v>
      </c>
      <c r="CV4528" s="81" t="s">
        <v>453</v>
      </c>
      <c r="CW4528" s="81">
        <v>2021</v>
      </c>
      <c r="CX4528" s="81">
        <v>0</v>
      </c>
      <c r="CY4528" s="81">
        <v>0</v>
      </c>
      <c r="CZ4528" s="81">
        <v>0</v>
      </c>
      <c r="DA4528" s="81">
        <v>0</v>
      </c>
      <c r="DB4528" s="81">
        <v>7.7900575334946362E-2</v>
      </c>
      <c r="DC4528" s="81">
        <v>3.6425060683944743E-2</v>
      </c>
      <c r="DD4528" s="81">
        <v>1.580872452543269E-3</v>
      </c>
      <c r="DE4528" s="81">
        <v>3.9894642198450181E-2</v>
      </c>
      <c r="DF4528" s="81">
        <v>4.0609689307608991E-4</v>
      </c>
      <c r="DG4528" s="81">
        <v>4.0609689307608991E-4</v>
      </c>
      <c r="DH4528" s="81">
        <v>0</v>
      </c>
      <c r="DI4528" s="81">
        <v>0</v>
      </c>
      <c r="DJ4528" s="81">
        <v>2.9842908490170341E-4</v>
      </c>
      <c r="DL4528" s="81">
        <v>0</v>
      </c>
      <c r="DM4528" s="81">
        <v>1.211911241821224E-7</v>
      </c>
      <c r="DN4528" s="81">
        <v>1.211911241821224E-7</v>
      </c>
      <c r="DO4528" s="81">
        <v>0</v>
      </c>
      <c r="DP4528" s="81">
        <v>1.211911241821224E-7</v>
      </c>
      <c r="DQ4528" s="81">
        <v>1.211911241821224E-7</v>
      </c>
      <c r="DR4528" s="81">
        <v>0</v>
      </c>
      <c r="DS4528" s="81">
        <v>0</v>
      </c>
      <c r="DT4528" s="81">
        <v>0</v>
      </c>
      <c r="DU4528" s="81">
        <v>0</v>
      </c>
      <c r="DV4528" s="81">
        <v>0</v>
      </c>
      <c r="DW4528" s="81">
        <v>0</v>
      </c>
      <c r="GE4528" s="81" t="s">
        <v>449</v>
      </c>
      <c r="GF4528" s="81" t="s">
        <v>155</v>
      </c>
      <c r="GG4528" s="81" t="s">
        <v>485</v>
      </c>
      <c r="GH4528" s="81" t="s">
        <v>452</v>
      </c>
      <c r="GI4528" s="81">
        <v>2021</v>
      </c>
      <c r="GJ4528" s="81" t="s">
        <v>201</v>
      </c>
      <c r="GK4528" s="81">
        <v>0.69641821681223459</v>
      </c>
      <c r="GL4528" s="81">
        <v>206.70045400000001</v>
      </c>
      <c r="GM4528" s="81">
        <v>2021</v>
      </c>
      <c r="GN4528" s="81" t="s">
        <v>173</v>
      </c>
      <c r="GO4528" s="81">
        <v>1.1148832299820636E-2</v>
      </c>
      <c r="GP4528" s="81">
        <v>10</v>
      </c>
      <c r="GQ4528" s="81">
        <v>0</v>
      </c>
      <c r="GR4528" s="81" t="s">
        <v>448</v>
      </c>
      <c r="GS4528" s="81">
        <v>1.1148832299820636E-2</v>
      </c>
      <c r="GT4528" s="81">
        <v>7.7642499097797316E-3</v>
      </c>
      <c r="GU4528" s="81">
        <v>1.1148832299820636E-2</v>
      </c>
      <c r="GV4528" s="81">
        <v>7.7642499097797316E-3</v>
      </c>
      <c r="GW4528" s="81">
        <v>0</v>
      </c>
      <c r="GX4528" s="81">
        <v>0</v>
      </c>
      <c r="GY4528" s="81">
        <v>0</v>
      </c>
      <c r="GZ4528" s="81">
        <v>0</v>
      </c>
    </row>
    <row r="4529" spans="98:208" x14ac:dyDescent="0.25">
      <c r="CT4529" s="81" t="s">
        <v>155</v>
      </c>
      <c r="CU4529" s="81" t="s">
        <v>482</v>
      </c>
      <c r="CV4529" s="81" t="s">
        <v>453</v>
      </c>
      <c r="CW4529" s="81">
        <v>2022</v>
      </c>
      <c r="CX4529" s="81">
        <v>0</v>
      </c>
      <c r="CY4529" s="81">
        <v>0</v>
      </c>
      <c r="CZ4529" s="81">
        <v>0</v>
      </c>
      <c r="DA4529" s="81">
        <v>0</v>
      </c>
      <c r="DB4529" s="81">
        <v>7.7900575334946362E-2</v>
      </c>
      <c r="DC4529" s="81">
        <v>3.6425060683944743E-2</v>
      </c>
      <c r="DD4529" s="81">
        <v>1.580872452543269E-3</v>
      </c>
      <c r="DE4529" s="81">
        <v>3.9894642198450181E-2</v>
      </c>
      <c r="DF4529" s="81">
        <v>4.0609689307608991E-4</v>
      </c>
      <c r="DG4529" s="81">
        <v>4.0609689307608991E-4</v>
      </c>
      <c r="DH4529" s="81">
        <v>4.0609689307608991E-4</v>
      </c>
      <c r="DI4529" s="81">
        <v>0</v>
      </c>
      <c r="DJ4529" s="81">
        <v>2.9842908490170341E-4</v>
      </c>
      <c r="DL4529" s="81">
        <v>0</v>
      </c>
      <c r="DM4529" s="81">
        <v>1.211911241821224E-7</v>
      </c>
      <c r="DN4529" s="81">
        <v>1.211911241821224E-7</v>
      </c>
      <c r="DO4529" s="81">
        <v>0</v>
      </c>
      <c r="DP4529" s="81">
        <v>1.211911241821224E-7</v>
      </c>
      <c r="DQ4529" s="81">
        <v>1.211911241821224E-7</v>
      </c>
      <c r="DR4529" s="81">
        <v>0</v>
      </c>
      <c r="DS4529" s="81">
        <v>1.211911241821224E-7</v>
      </c>
      <c r="DT4529" s="81">
        <v>1.211911241821224E-7</v>
      </c>
      <c r="DU4529" s="81">
        <v>0</v>
      </c>
      <c r="DV4529" s="81">
        <v>0</v>
      </c>
      <c r="DW4529" s="81">
        <v>0</v>
      </c>
      <c r="GE4529" s="81" t="s">
        <v>449</v>
      </c>
      <c r="GF4529" s="81" t="s">
        <v>155</v>
      </c>
      <c r="GG4529" s="81" t="s">
        <v>485</v>
      </c>
      <c r="GH4529" s="81" t="s">
        <v>452</v>
      </c>
      <c r="GI4529" s="81">
        <v>2022</v>
      </c>
      <c r="GJ4529" s="81" t="s">
        <v>201</v>
      </c>
      <c r="GK4529" s="81">
        <v>0.69641821681223459</v>
      </c>
      <c r="GL4529" s="81">
        <v>206.70045400000001</v>
      </c>
      <c r="GM4529" s="81">
        <v>2022</v>
      </c>
      <c r="GN4529" s="81" t="s">
        <v>173</v>
      </c>
      <c r="GO4529" s="81">
        <v>1.1148832299820636E-2</v>
      </c>
      <c r="GP4529" s="81">
        <v>10</v>
      </c>
      <c r="GQ4529" s="81">
        <v>0</v>
      </c>
      <c r="GR4529" s="81" t="s">
        <v>448</v>
      </c>
      <c r="GS4529" s="81">
        <v>1.1148832299820636E-2</v>
      </c>
      <c r="GT4529" s="81">
        <v>7.7642499097797316E-3</v>
      </c>
      <c r="GU4529" s="81">
        <v>1.1148832299820636E-2</v>
      </c>
      <c r="GV4529" s="81">
        <v>7.7642499097797316E-3</v>
      </c>
      <c r="GW4529" s="81">
        <v>1.1148832299820636E-2</v>
      </c>
      <c r="GX4529" s="81">
        <v>7.7642499097797316E-3</v>
      </c>
      <c r="GY4529" s="81">
        <v>0</v>
      </c>
      <c r="GZ4529" s="81">
        <v>0</v>
      </c>
    </row>
    <row r="4530" spans="98:208" x14ac:dyDescent="0.25">
      <c r="CT4530" s="81" t="s">
        <v>155</v>
      </c>
      <c r="CU4530" s="81" t="s">
        <v>482</v>
      </c>
      <c r="CV4530" s="81" t="s">
        <v>453</v>
      </c>
      <c r="CW4530" s="81">
        <v>2023</v>
      </c>
      <c r="CX4530" s="81">
        <v>0</v>
      </c>
      <c r="CY4530" s="81">
        <v>0</v>
      </c>
      <c r="CZ4530" s="81">
        <v>0</v>
      </c>
      <c r="DA4530" s="81">
        <v>0</v>
      </c>
      <c r="DB4530" s="81">
        <v>8.0408269036967558E-2</v>
      </c>
      <c r="DC4530" s="81">
        <v>3.7590224611387238E-2</v>
      </c>
      <c r="DD4530" s="81">
        <v>1.6314334115687451E-3</v>
      </c>
      <c r="DE4530" s="81">
        <v>4.1186611014009868E-2</v>
      </c>
      <c r="DF4530" s="81">
        <v>4.1908711030494666E-4</v>
      </c>
      <c r="DG4530" s="81">
        <v>4.1908711030494666E-4</v>
      </c>
      <c r="DH4530" s="81">
        <v>4.1908711030494666E-4</v>
      </c>
      <c r="DI4530" s="81">
        <v>4.1908711030494666E-4</v>
      </c>
      <c r="DJ4530" s="81">
        <v>2.9842908490170341E-4</v>
      </c>
      <c r="DL4530" s="81">
        <v>0</v>
      </c>
      <c r="DM4530" s="81">
        <v>1.2506778282240448E-7</v>
      </c>
      <c r="DN4530" s="81">
        <v>1.2506778282240448E-7</v>
      </c>
      <c r="DO4530" s="81">
        <v>0</v>
      </c>
      <c r="DP4530" s="81">
        <v>1.2506778282240448E-7</v>
      </c>
      <c r="DQ4530" s="81">
        <v>1.2506778282240448E-7</v>
      </c>
      <c r="DR4530" s="81">
        <v>0</v>
      </c>
      <c r="DS4530" s="81">
        <v>1.2506778282240448E-7</v>
      </c>
      <c r="DT4530" s="81">
        <v>1.2506778282240448E-7</v>
      </c>
      <c r="DU4530" s="81">
        <v>0</v>
      </c>
      <c r="DV4530" s="81">
        <v>1.2506778282240448E-7</v>
      </c>
      <c r="DW4530" s="81">
        <v>1.2506778282240448E-7</v>
      </c>
      <c r="GE4530" s="81" t="s">
        <v>449</v>
      </c>
      <c r="GF4530" s="81" t="s">
        <v>155</v>
      </c>
      <c r="GG4530" s="81" t="s">
        <v>485</v>
      </c>
      <c r="GH4530" s="81" t="s">
        <v>452</v>
      </c>
      <c r="GI4530" s="81">
        <v>2023</v>
      </c>
      <c r="GJ4530" s="81" t="s">
        <v>201</v>
      </c>
      <c r="GK4530" s="81">
        <v>0.71896016785821415</v>
      </c>
      <c r="GL4530" s="81">
        <v>206.70045400000001</v>
      </c>
      <c r="GM4530" s="81">
        <v>2023</v>
      </c>
      <c r="GN4530" s="81" t="s">
        <v>173</v>
      </c>
      <c r="GO4530" s="81">
        <v>1.1148832299820636E-2</v>
      </c>
      <c r="GP4530" s="81">
        <v>10</v>
      </c>
      <c r="GQ4530" s="81">
        <v>0</v>
      </c>
      <c r="GR4530" s="81" t="s">
        <v>448</v>
      </c>
      <c r="GS4530" s="81">
        <v>1.1148832299820636E-2</v>
      </c>
      <c r="GT4530" s="81">
        <v>8.0155663417021249E-3</v>
      </c>
      <c r="GU4530" s="81">
        <v>1.1148832299820636E-2</v>
      </c>
      <c r="GV4530" s="81">
        <v>8.0155663417021249E-3</v>
      </c>
      <c r="GW4530" s="81">
        <v>1.1148832299820636E-2</v>
      </c>
      <c r="GX4530" s="81">
        <v>8.0155663417021249E-3</v>
      </c>
      <c r="GY4530" s="81">
        <v>1.1148832299820636E-2</v>
      </c>
      <c r="GZ4530" s="81">
        <v>8.0155663417021249E-3</v>
      </c>
    </row>
    <row r="4531" spans="98:208" x14ac:dyDescent="0.25">
      <c r="CT4531" s="81" t="s">
        <v>155</v>
      </c>
      <c r="CU4531" s="81" t="s">
        <v>482</v>
      </c>
      <c r="CV4531" s="81" t="s">
        <v>453</v>
      </c>
      <c r="CW4531" s="81">
        <v>2024</v>
      </c>
      <c r="CX4531" s="81">
        <v>0</v>
      </c>
      <c r="CY4531" s="81">
        <v>0</v>
      </c>
      <c r="CZ4531" s="81">
        <v>0</v>
      </c>
      <c r="DA4531" s="81">
        <v>0</v>
      </c>
      <c r="DB4531" s="81">
        <v>8.0408269036967558E-2</v>
      </c>
      <c r="DC4531" s="81">
        <v>3.7590224611387238E-2</v>
      </c>
      <c r="DD4531" s="81">
        <v>1.6314334115687451E-3</v>
      </c>
      <c r="DE4531" s="81">
        <v>4.1186611014009868E-2</v>
      </c>
      <c r="DF4531" s="81">
        <v>4.1908711030494666E-4</v>
      </c>
      <c r="DG4531" s="81">
        <v>4.1908711030494666E-4</v>
      </c>
      <c r="DH4531" s="81">
        <v>4.1908711030494666E-4</v>
      </c>
      <c r="DI4531" s="81">
        <v>4.1908711030494666E-4</v>
      </c>
      <c r="DJ4531" s="81">
        <v>2.9842908490170341E-4</v>
      </c>
      <c r="DL4531" s="81">
        <v>0</v>
      </c>
      <c r="DM4531" s="81">
        <v>1.2506778282240448E-7</v>
      </c>
      <c r="DN4531" s="81">
        <v>1.2506778282240448E-7</v>
      </c>
      <c r="DO4531" s="81">
        <v>0</v>
      </c>
      <c r="DP4531" s="81">
        <v>1.2506778282240448E-7</v>
      </c>
      <c r="DQ4531" s="81">
        <v>1.2506778282240448E-7</v>
      </c>
      <c r="DR4531" s="81">
        <v>0</v>
      </c>
      <c r="DS4531" s="81">
        <v>1.2506778282240448E-7</v>
      </c>
      <c r="DT4531" s="81">
        <v>1.2506778282240448E-7</v>
      </c>
      <c r="DU4531" s="81">
        <v>0</v>
      </c>
      <c r="DV4531" s="81">
        <v>1.2506778282240448E-7</v>
      </c>
      <c r="DW4531" s="81">
        <v>1.2506778282240448E-7</v>
      </c>
      <c r="GE4531" s="81" t="s">
        <v>449</v>
      </c>
      <c r="GF4531" s="81" t="s">
        <v>155</v>
      </c>
      <c r="GG4531" s="81" t="s">
        <v>485</v>
      </c>
      <c r="GH4531" s="81" t="s">
        <v>452</v>
      </c>
      <c r="GI4531" s="81">
        <v>2024</v>
      </c>
      <c r="GJ4531" s="81" t="s">
        <v>201</v>
      </c>
      <c r="GK4531" s="81">
        <v>0.71896016785821415</v>
      </c>
      <c r="GL4531" s="81">
        <v>206.70045400000001</v>
      </c>
      <c r="GM4531" s="81">
        <v>2024</v>
      </c>
      <c r="GN4531" s="81" t="s">
        <v>173</v>
      </c>
      <c r="GO4531" s="81">
        <v>1.1148832299820636E-2</v>
      </c>
      <c r="GP4531" s="81">
        <v>10</v>
      </c>
      <c r="GQ4531" s="81">
        <v>0</v>
      </c>
      <c r="GR4531" s="81" t="s">
        <v>448</v>
      </c>
      <c r="GS4531" s="81">
        <v>1.1148832299820636E-2</v>
      </c>
      <c r="GT4531" s="81">
        <v>8.0155663417021249E-3</v>
      </c>
      <c r="GU4531" s="81">
        <v>1.1148832299820636E-2</v>
      </c>
      <c r="GV4531" s="81">
        <v>8.0155663417021249E-3</v>
      </c>
      <c r="GW4531" s="81">
        <v>1.1148832299820636E-2</v>
      </c>
      <c r="GX4531" s="81">
        <v>8.0155663417021249E-3</v>
      </c>
      <c r="GY4531" s="81">
        <v>1.1148832299820636E-2</v>
      </c>
      <c r="GZ4531" s="81">
        <v>8.0155663417021249E-3</v>
      </c>
    </row>
    <row r="4532" spans="98:208" x14ac:dyDescent="0.25">
      <c r="CT4532" s="81" t="s">
        <v>155</v>
      </c>
      <c r="CU4532" s="81" t="s">
        <v>482</v>
      </c>
      <c r="CV4532" s="81" t="s">
        <v>453</v>
      </c>
      <c r="CW4532" s="81">
        <v>2025</v>
      </c>
      <c r="CX4532" s="81">
        <v>0</v>
      </c>
      <c r="CY4532" s="81">
        <v>0</v>
      </c>
      <c r="CZ4532" s="81">
        <v>0</v>
      </c>
      <c r="DA4532" s="81">
        <v>0</v>
      </c>
      <c r="DB4532" s="81">
        <v>8.0408269036967558E-2</v>
      </c>
      <c r="DC4532" s="81">
        <v>3.7590224611387238E-2</v>
      </c>
      <c r="DD4532" s="81">
        <v>1.6314334115687451E-3</v>
      </c>
      <c r="DE4532" s="81">
        <v>4.1186611014009868E-2</v>
      </c>
      <c r="DF4532" s="81">
        <v>4.1908711030494666E-4</v>
      </c>
      <c r="DG4532" s="81">
        <v>4.1908711030494666E-4</v>
      </c>
      <c r="DH4532" s="81">
        <v>4.1908711030494666E-4</v>
      </c>
      <c r="DI4532" s="81">
        <v>4.1908711030494666E-4</v>
      </c>
      <c r="DJ4532" s="81">
        <v>2.9842908490170341E-4</v>
      </c>
      <c r="DL4532" s="81">
        <v>0</v>
      </c>
      <c r="DM4532" s="81">
        <v>1.2506778282240448E-7</v>
      </c>
      <c r="DN4532" s="81">
        <v>1.2506778282240448E-7</v>
      </c>
      <c r="DO4532" s="81">
        <v>0</v>
      </c>
      <c r="DP4532" s="81">
        <v>1.2506778282240448E-7</v>
      </c>
      <c r="DQ4532" s="81">
        <v>1.2506778282240448E-7</v>
      </c>
      <c r="DR4532" s="81">
        <v>0</v>
      </c>
      <c r="DS4532" s="81">
        <v>1.2506778282240448E-7</v>
      </c>
      <c r="DT4532" s="81">
        <v>1.2506778282240448E-7</v>
      </c>
      <c r="DU4532" s="81">
        <v>0</v>
      </c>
      <c r="DV4532" s="81">
        <v>1.2506778282240448E-7</v>
      </c>
      <c r="DW4532" s="81">
        <v>1.2506778282240448E-7</v>
      </c>
      <c r="GE4532" s="81" t="s">
        <v>449</v>
      </c>
      <c r="GF4532" s="81" t="s">
        <v>155</v>
      </c>
      <c r="GG4532" s="81" t="s">
        <v>485</v>
      </c>
      <c r="GH4532" s="81" t="s">
        <v>452</v>
      </c>
      <c r="GI4532" s="81">
        <v>2025</v>
      </c>
      <c r="GJ4532" s="81" t="s">
        <v>201</v>
      </c>
      <c r="GK4532" s="81">
        <v>0.71896016785821415</v>
      </c>
      <c r="GL4532" s="81">
        <v>206.70045400000001</v>
      </c>
      <c r="GM4532" s="81">
        <v>2025</v>
      </c>
      <c r="GN4532" s="81" t="s">
        <v>173</v>
      </c>
      <c r="GO4532" s="81">
        <v>1.1148832299820636E-2</v>
      </c>
      <c r="GP4532" s="81">
        <v>10</v>
      </c>
      <c r="GQ4532" s="81">
        <v>0</v>
      </c>
      <c r="GR4532" s="81" t="s">
        <v>448</v>
      </c>
      <c r="GS4532" s="81">
        <v>1.1148832299820636E-2</v>
      </c>
      <c r="GT4532" s="81">
        <v>8.0155663417021249E-3</v>
      </c>
      <c r="GU4532" s="81">
        <v>1.1148832299820636E-2</v>
      </c>
      <c r="GV4532" s="81">
        <v>8.0155663417021249E-3</v>
      </c>
      <c r="GW4532" s="81">
        <v>1.1148832299820636E-2</v>
      </c>
      <c r="GX4532" s="81">
        <v>8.0155663417021249E-3</v>
      </c>
      <c r="GY4532" s="81">
        <v>1.1148832299820636E-2</v>
      </c>
      <c r="GZ4532" s="81">
        <v>8.0155663417021249E-3</v>
      </c>
    </row>
    <row r="4533" spans="98:208" x14ac:dyDescent="0.25">
      <c r="CT4533" s="81" t="s">
        <v>155</v>
      </c>
      <c r="CU4533" s="81" t="s">
        <v>482</v>
      </c>
      <c r="CV4533" s="81" t="s">
        <v>453</v>
      </c>
      <c r="CW4533" s="81">
        <v>2026</v>
      </c>
      <c r="CX4533" s="81">
        <v>0</v>
      </c>
      <c r="CY4533" s="81">
        <v>0</v>
      </c>
      <c r="CZ4533" s="81">
        <v>0</v>
      </c>
      <c r="DA4533" s="81">
        <v>0</v>
      </c>
      <c r="DB4533" s="81">
        <v>8.0408269036967558E-2</v>
      </c>
      <c r="DC4533" s="81">
        <v>3.7590224611387238E-2</v>
      </c>
      <c r="DD4533" s="81">
        <v>1.6314334115687451E-3</v>
      </c>
      <c r="DE4533" s="81">
        <v>4.1186611014009868E-2</v>
      </c>
      <c r="DF4533" s="81">
        <v>4.1908711030494666E-4</v>
      </c>
      <c r="DG4533" s="81">
        <v>4.1908711030494666E-4</v>
      </c>
      <c r="DH4533" s="81">
        <v>4.1908711030494666E-4</v>
      </c>
      <c r="DI4533" s="81">
        <v>4.1908711030494666E-4</v>
      </c>
      <c r="DJ4533" s="81">
        <v>2.9842908490170341E-4</v>
      </c>
      <c r="DL4533" s="81">
        <v>0</v>
      </c>
      <c r="DM4533" s="81">
        <v>1.2506778282240448E-7</v>
      </c>
      <c r="DN4533" s="81">
        <v>1.2506778282240448E-7</v>
      </c>
      <c r="DO4533" s="81">
        <v>0</v>
      </c>
      <c r="DP4533" s="81">
        <v>1.2506778282240448E-7</v>
      </c>
      <c r="DQ4533" s="81">
        <v>1.2506778282240448E-7</v>
      </c>
      <c r="DR4533" s="81">
        <v>0</v>
      </c>
      <c r="DS4533" s="81">
        <v>1.2506778282240448E-7</v>
      </c>
      <c r="DT4533" s="81">
        <v>1.2506778282240448E-7</v>
      </c>
      <c r="DU4533" s="81">
        <v>0</v>
      </c>
      <c r="DV4533" s="81">
        <v>1.2506778282240448E-7</v>
      </c>
      <c r="DW4533" s="81">
        <v>1.2506778282240448E-7</v>
      </c>
      <c r="GE4533" s="81" t="s">
        <v>449</v>
      </c>
      <c r="GF4533" s="81" t="s">
        <v>155</v>
      </c>
      <c r="GG4533" s="81" t="s">
        <v>485</v>
      </c>
      <c r="GH4533" s="81" t="s">
        <v>452</v>
      </c>
      <c r="GI4533" s="81">
        <v>2026</v>
      </c>
      <c r="GJ4533" s="81" t="s">
        <v>201</v>
      </c>
      <c r="GK4533" s="81">
        <v>0.71896016785821415</v>
      </c>
      <c r="GL4533" s="81">
        <v>206.70045400000001</v>
      </c>
      <c r="GM4533" s="81">
        <v>2026</v>
      </c>
      <c r="GN4533" s="81" t="s">
        <v>173</v>
      </c>
      <c r="GO4533" s="81">
        <v>1.1148832299820636E-2</v>
      </c>
      <c r="GP4533" s="81">
        <v>10</v>
      </c>
      <c r="GQ4533" s="81">
        <v>0</v>
      </c>
      <c r="GR4533" s="81" t="s">
        <v>448</v>
      </c>
      <c r="GS4533" s="81">
        <v>1.1148832299820636E-2</v>
      </c>
      <c r="GT4533" s="81">
        <v>8.0155663417021249E-3</v>
      </c>
      <c r="GU4533" s="81">
        <v>1.1148832299820636E-2</v>
      </c>
      <c r="GV4533" s="81">
        <v>8.0155663417021249E-3</v>
      </c>
      <c r="GW4533" s="81">
        <v>1.1148832299820636E-2</v>
      </c>
      <c r="GX4533" s="81">
        <v>8.0155663417021249E-3</v>
      </c>
      <c r="GY4533" s="81">
        <v>1.1148832299820636E-2</v>
      </c>
      <c r="GZ4533" s="81">
        <v>8.0155663417021249E-3</v>
      </c>
    </row>
    <row r="4534" spans="98:208" x14ac:dyDescent="0.25">
      <c r="CT4534" s="81" t="s">
        <v>155</v>
      </c>
      <c r="CU4534" s="81" t="s">
        <v>482</v>
      </c>
      <c r="CV4534" s="81" t="s">
        <v>453</v>
      </c>
      <c r="CW4534" s="81">
        <v>2027</v>
      </c>
      <c r="CX4534" s="81">
        <v>0</v>
      </c>
      <c r="CY4534" s="81">
        <v>0</v>
      </c>
      <c r="CZ4534" s="81">
        <v>0</v>
      </c>
      <c r="DA4534" s="81">
        <v>0</v>
      </c>
      <c r="DB4534" s="81">
        <v>8.0408269036967558E-2</v>
      </c>
      <c r="DC4534" s="81">
        <v>3.7590224611387238E-2</v>
      </c>
      <c r="DD4534" s="81">
        <v>1.6314334115687451E-3</v>
      </c>
      <c r="DE4534" s="81">
        <v>4.1186611014009868E-2</v>
      </c>
      <c r="DF4534" s="81">
        <v>4.1908711030494666E-4</v>
      </c>
      <c r="DG4534" s="81">
        <v>4.1908711030494666E-4</v>
      </c>
      <c r="DH4534" s="81">
        <v>4.1908711030494666E-4</v>
      </c>
      <c r="DI4534" s="81">
        <v>4.1908711030494666E-4</v>
      </c>
      <c r="DJ4534" s="81">
        <v>2.9842908490170341E-4</v>
      </c>
      <c r="DL4534" s="81">
        <v>0</v>
      </c>
      <c r="DM4534" s="81">
        <v>1.2506778282240448E-7</v>
      </c>
      <c r="DN4534" s="81">
        <v>1.2506778282240448E-7</v>
      </c>
      <c r="DO4534" s="81">
        <v>0</v>
      </c>
      <c r="DP4534" s="81">
        <v>1.2506778282240448E-7</v>
      </c>
      <c r="DQ4534" s="81">
        <v>1.2506778282240448E-7</v>
      </c>
      <c r="DR4534" s="81">
        <v>0</v>
      </c>
      <c r="DS4534" s="81">
        <v>1.2506778282240448E-7</v>
      </c>
      <c r="DT4534" s="81">
        <v>1.2506778282240448E-7</v>
      </c>
      <c r="DU4534" s="81">
        <v>0</v>
      </c>
      <c r="DV4534" s="81">
        <v>1.2506778282240448E-7</v>
      </c>
      <c r="DW4534" s="81">
        <v>1.2506778282240448E-7</v>
      </c>
      <c r="GE4534" s="81" t="s">
        <v>449</v>
      </c>
      <c r="GF4534" s="81" t="s">
        <v>155</v>
      </c>
      <c r="GG4534" s="81" t="s">
        <v>485</v>
      </c>
      <c r="GH4534" s="81" t="s">
        <v>452</v>
      </c>
      <c r="GI4534" s="81">
        <v>2027</v>
      </c>
      <c r="GJ4534" s="81" t="s">
        <v>201</v>
      </c>
      <c r="GK4534" s="81">
        <v>0.71896016785821415</v>
      </c>
      <c r="GL4534" s="81">
        <v>206.70045400000001</v>
      </c>
      <c r="GM4534" s="81">
        <v>2027</v>
      </c>
      <c r="GN4534" s="81" t="s">
        <v>173</v>
      </c>
      <c r="GO4534" s="81">
        <v>1.1148832299820636E-2</v>
      </c>
      <c r="GP4534" s="81">
        <v>10</v>
      </c>
      <c r="GQ4534" s="81">
        <v>0</v>
      </c>
      <c r="GR4534" s="81" t="s">
        <v>448</v>
      </c>
      <c r="GS4534" s="81">
        <v>1.1148832299820636E-2</v>
      </c>
      <c r="GT4534" s="81">
        <v>8.0155663417021249E-3</v>
      </c>
      <c r="GU4534" s="81">
        <v>1.1148832299820636E-2</v>
      </c>
      <c r="GV4534" s="81">
        <v>8.0155663417021249E-3</v>
      </c>
      <c r="GW4534" s="81">
        <v>1.1148832299820636E-2</v>
      </c>
      <c r="GX4534" s="81">
        <v>8.0155663417021249E-3</v>
      </c>
      <c r="GY4534" s="81">
        <v>1.1148832299820636E-2</v>
      </c>
      <c r="GZ4534" s="81">
        <v>8.0155663417021249E-3</v>
      </c>
    </row>
    <row r="4535" spans="98:208" x14ac:dyDescent="0.25">
      <c r="CT4535" s="81" t="s">
        <v>155</v>
      </c>
      <c r="CU4535" s="81" t="s">
        <v>482</v>
      </c>
      <c r="CV4535" s="81" t="s">
        <v>453</v>
      </c>
      <c r="CW4535" s="81">
        <v>2028</v>
      </c>
      <c r="CX4535" s="81">
        <v>0</v>
      </c>
      <c r="CY4535" s="81">
        <v>0</v>
      </c>
      <c r="CZ4535" s="81">
        <v>0</v>
      </c>
      <c r="DA4535" s="81">
        <v>0</v>
      </c>
      <c r="DB4535" s="81">
        <v>8.3606377745121724E-2</v>
      </c>
      <c r="DC4535" s="81">
        <v>3.9055083184881968E-2</v>
      </c>
      <c r="DD4535" s="81">
        <v>1.6949971741064571E-3</v>
      </c>
      <c r="DE4535" s="81">
        <v>4.2856297386127583E-2</v>
      </c>
      <c r="DF4535" s="81">
        <v>4.3541857288379387E-4</v>
      </c>
      <c r="DG4535" s="81">
        <v>4.3541857288379387E-4</v>
      </c>
      <c r="DH4535" s="81">
        <v>4.3541857288379387E-4</v>
      </c>
      <c r="DI4535" s="81">
        <v>4.3541857288379387E-4</v>
      </c>
      <c r="DJ4535" s="81">
        <v>2.9842908490170341E-4</v>
      </c>
      <c r="DL4535" s="81">
        <v>0</v>
      </c>
      <c r="DM4535" s="81">
        <v>1.2994156625491626E-7</v>
      </c>
      <c r="DN4535" s="81">
        <v>1.2994156625491626E-7</v>
      </c>
      <c r="DO4535" s="81">
        <v>0</v>
      </c>
      <c r="DP4535" s="81">
        <v>1.2994156625491626E-7</v>
      </c>
      <c r="DQ4535" s="81">
        <v>1.2994156625491626E-7</v>
      </c>
      <c r="DR4535" s="81">
        <v>0</v>
      </c>
      <c r="DS4535" s="81">
        <v>1.2994156625491626E-7</v>
      </c>
      <c r="DT4535" s="81">
        <v>1.2994156625491626E-7</v>
      </c>
      <c r="DU4535" s="81">
        <v>0</v>
      </c>
      <c r="DV4535" s="81">
        <v>1.2994156625491626E-7</v>
      </c>
      <c r="DW4535" s="81">
        <v>1.2994156625491626E-7</v>
      </c>
      <c r="GE4535" s="81" t="s">
        <v>449</v>
      </c>
      <c r="GF4535" s="81" t="s">
        <v>155</v>
      </c>
      <c r="GG4535" s="81" t="s">
        <v>485</v>
      </c>
      <c r="GH4535" s="81" t="s">
        <v>452</v>
      </c>
      <c r="GI4535" s="81">
        <v>2028</v>
      </c>
      <c r="GJ4535" s="81" t="s">
        <v>201</v>
      </c>
      <c r="GK4535" s="81">
        <v>0.74733835430389128</v>
      </c>
      <c r="GL4535" s="81">
        <v>206.70045400000001</v>
      </c>
      <c r="GM4535" s="81">
        <v>2028</v>
      </c>
      <c r="GN4535" s="81" t="s">
        <v>173</v>
      </c>
      <c r="GO4535" s="81">
        <v>1.1148832299820636E-2</v>
      </c>
      <c r="GP4535" s="81">
        <v>10</v>
      </c>
      <c r="GQ4535" s="81">
        <v>0</v>
      </c>
      <c r="GR4535" s="81" t="s">
        <v>448</v>
      </c>
      <c r="GS4535" s="81">
        <v>1.1148832299820636E-2</v>
      </c>
      <c r="GT4535" s="81">
        <v>8.3319499833580217E-3</v>
      </c>
      <c r="GU4535" s="81">
        <v>1.1148832299820636E-2</v>
      </c>
      <c r="GV4535" s="81">
        <v>8.3319499833580217E-3</v>
      </c>
      <c r="GW4535" s="81">
        <v>1.1148832299820636E-2</v>
      </c>
      <c r="GX4535" s="81">
        <v>8.3319499833580217E-3</v>
      </c>
      <c r="GY4535" s="81">
        <v>1.1148832299820636E-2</v>
      </c>
      <c r="GZ4535" s="81">
        <v>8.3319499833580217E-3</v>
      </c>
    </row>
    <row r="4536" spans="98:208" x14ac:dyDescent="0.25">
      <c r="CT4536" s="81" t="s">
        <v>155</v>
      </c>
      <c r="CU4536" s="81" t="s">
        <v>482</v>
      </c>
      <c r="CV4536" s="81" t="s">
        <v>453</v>
      </c>
      <c r="CW4536" s="81">
        <v>2029</v>
      </c>
      <c r="CX4536" s="81">
        <v>0</v>
      </c>
      <c r="CY4536" s="81">
        <v>0</v>
      </c>
      <c r="CZ4536" s="81">
        <v>0</v>
      </c>
      <c r="DA4536" s="81">
        <v>0</v>
      </c>
      <c r="DB4536" s="81">
        <v>8.3606377745121724E-2</v>
      </c>
      <c r="DC4536" s="81">
        <v>3.9055083184881968E-2</v>
      </c>
      <c r="DD4536" s="81">
        <v>1.6949971741064571E-3</v>
      </c>
      <c r="DE4536" s="81">
        <v>4.2856297386127583E-2</v>
      </c>
      <c r="DF4536" s="81">
        <v>4.3541857288379387E-4</v>
      </c>
      <c r="DG4536" s="81">
        <v>4.3541857288379387E-4</v>
      </c>
      <c r="DH4536" s="81">
        <v>4.3541857288379387E-4</v>
      </c>
      <c r="DI4536" s="81">
        <v>4.3541857288379387E-4</v>
      </c>
      <c r="DJ4536" s="81">
        <v>2.9842908490170341E-4</v>
      </c>
      <c r="DL4536" s="81">
        <v>0</v>
      </c>
      <c r="DM4536" s="81">
        <v>1.2994156625491626E-7</v>
      </c>
      <c r="DN4536" s="81">
        <v>1.2994156625491626E-7</v>
      </c>
      <c r="DO4536" s="81">
        <v>0</v>
      </c>
      <c r="DP4536" s="81">
        <v>1.2994156625491626E-7</v>
      </c>
      <c r="DQ4536" s="81">
        <v>1.2994156625491626E-7</v>
      </c>
      <c r="DR4536" s="81">
        <v>0</v>
      </c>
      <c r="DS4536" s="81">
        <v>1.2994156625491626E-7</v>
      </c>
      <c r="DT4536" s="81">
        <v>1.2994156625491626E-7</v>
      </c>
      <c r="DU4536" s="81">
        <v>0</v>
      </c>
      <c r="DV4536" s="81">
        <v>1.2994156625491626E-7</v>
      </c>
      <c r="DW4536" s="81">
        <v>1.2994156625491626E-7</v>
      </c>
      <c r="GE4536" s="81" t="s">
        <v>449</v>
      </c>
      <c r="GF4536" s="81" t="s">
        <v>155</v>
      </c>
      <c r="GG4536" s="81" t="s">
        <v>485</v>
      </c>
      <c r="GH4536" s="81" t="s">
        <v>452</v>
      </c>
      <c r="GI4536" s="81">
        <v>2029</v>
      </c>
      <c r="GJ4536" s="81" t="s">
        <v>201</v>
      </c>
      <c r="GK4536" s="81">
        <v>0.74733835430389128</v>
      </c>
      <c r="GL4536" s="81">
        <v>206.70045400000001</v>
      </c>
      <c r="GM4536" s="81">
        <v>2029</v>
      </c>
      <c r="GN4536" s="81" t="s">
        <v>173</v>
      </c>
      <c r="GO4536" s="81">
        <v>1.1148832299820636E-2</v>
      </c>
      <c r="GP4536" s="81">
        <v>10</v>
      </c>
      <c r="GQ4536" s="81">
        <v>0</v>
      </c>
      <c r="GR4536" s="81" t="s">
        <v>448</v>
      </c>
      <c r="GS4536" s="81">
        <v>1.1148832299820636E-2</v>
      </c>
      <c r="GT4536" s="81">
        <v>8.3319499833580217E-3</v>
      </c>
      <c r="GU4536" s="81">
        <v>1.1148832299820636E-2</v>
      </c>
      <c r="GV4536" s="81">
        <v>8.3319499833580217E-3</v>
      </c>
      <c r="GW4536" s="81">
        <v>1.1148832299820636E-2</v>
      </c>
      <c r="GX4536" s="81">
        <v>8.3319499833580217E-3</v>
      </c>
      <c r="GY4536" s="81">
        <v>1.1148832299820636E-2</v>
      </c>
      <c r="GZ4536" s="81">
        <v>8.3319499833580217E-3</v>
      </c>
    </row>
    <row r="4537" spans="98:208" x14ac:dyDescent="0.25">
      <c r="CT4537" s="81" t="s">
        <v>155</v>
      </c>
      <c r="CU4537" s="81" t="s">
        <v>482</v>
      </c>
      <c r="CV4537" s="81" t="s">
        <v>453</v>
      </c>
      <c r="CW4537" s="81">
        <v>2030</v>
      </c>
      <c r="CX4537" s="81">
        <v>0</v>
      </c>
      <c r="CY4537" s="81">
        <v>0</v>
      </c>
      <c r="CZ4537" s="81">
        <v>0</v>
      </c>
      <c r="DA4537" s="81">
        <v>0</v>
      </c>
      <c r="DB4537" s="81">
        <v>8.3606377745121724E-2</v>
      </c>
      <c r="DC4537" s="81">
        <v>3.9055083184881968E-2</v>
      </c>
      <c r="DD4537" s="81">
        <v>1.6949971741064571E-3</v>
      </c>
      <c r="DE4537" s="81">
        <v>4.2856297386127583E-2</v>
      </c>
      <c r="DF4537" s="81">
        <v>0</v>
      </c>
      <c r="DG4537" s="81">
        <v>4.3541857288379387E-4</v>
      </c>
      <c r="DH4537" s="81">
        <v>4.3541857288379387E-4</v>
      </c>
      <c r="DI4537" s="81">
        <v>4.3541857288379387E-4</v>
      </c>
      <c r="DJ4537" s="81">
        <v>2.9842908490170341E-4</v>
      </c>
      <c r="DL4537" s="81">
        <v>0</v>
      </c>
      <c r="DM4537" s="81">
        <v>0</v>
      </c>
      <c r="DN4537" s="81">
        <v>0</v>
      </c>
      <c r="DO4537" s="81">
        <v>0</v>
      </c>
      <c r="DP4537" s="81">
        <v>1.2994156625491626E-7</v>
      </c>
      <c r="DQ4537" s="81">
        <v>1.2994156625491626E-7</v>
      </c>
      <c r="DR4537" s="81">
        <v>0</v>
      </c>
      <c r="DS4537" s="81">
        <v>1.2994156625491626E-7</v>
      </c>
      <c r="DT4537" s="81">
        <v>1.2994156625491626E-7</v>
      </c>
      <c r="DU4537" s="81">
        <v>0</v>
      </c>
      <c r="DV4537" s="81">
        <v>1.2994156625491626E-7</v>
      </c>
      <c r="DW4537" s="81">
        <v>1.2994156625491626E-7</v>
      </c>
      <c r="GE4537" s="81" t="s">
        <v>449</v>
      </c>
      <c r="GF4537" s="81" t="s">
        <v>155</v>
      </c>
      <c r="GG4537" s="81" t="s">
        <v>485</v>
      </c>
      <c r="GH4537" s="81" t="s">
        <v>452</v>
      </c>
      <c r="GI4537" s="81">
        <v>2030</v>
      </c>
      <c r="GJ4537" s="81" t="s">
        <v>201</v>
      </c>
      <c r="GK4537" s="81">
        <v>0.74733835430389128</v>
      </c>
      <c r="GL4537" s="81">
        <v>206.70045400000001</v>
      </c>
      <c r="GM4537" s="81">
        <v>2030</v>
      </c>
      <c r="GN4537" s="81" t="s">
        <v>173</v>
      </c>
      <c r="GO4537" s="81">
        <v>1.1148832299820636E-2</v>
      </c>
      <c r="GP4537" s="81">
        <v>10</v>
      </c>
      <c r="GQ4537" s="81">
        <v>0</v>
      </c>
      <c r="GR4537" s="81" t="s">
        <v>448</v>
      </c>
      <c r="GS4537" s="81">
        <v>0</v>
      </c>
      <c r="GT4537" s="81">
        <v>0</v>
      </c>
      <c r="GU4537" s="81">
        <v>1.1148832299820636E-2</v>
      </c>
      <c r="GV4537" s="81">
        <v>8.3319499833580217E-3</v>
      </c>
      <c r="GW4537" s="81">
        <v>1.1148832299820636E-2</v>
      </c>
      <c r="GX4537" s="81">
        <v>8.3319499833580217E-3</v>
      </c>
      <c r="GY4537" s="81">
        <v>1.1148832299820636E-2</v>
      </c>
      <c r="GZ4537" s="81">
        <v>8.3319499833580217E-3</v>
      </c>
    </row>
    <row r="4538" spans="98:208" x14ac:dyDescent="0.25">
      <c r="CT4538" s="81" t="s">
        <v>155</v>
      </c>
      <c r="CU4538" s="81" t="s">
        <v>482</v>
      </c>
      <c r="CV4538" s="81" t="s">
        <v>453</v>
      </c>
      <c r="CW4538" s="81">
        <v>2031</v>
      </c>
      <c r="CX4538" s="81">
        <v>0</v>
      </c>
      <c r="CY4538" s="81">
        <v>0</v>
      </c>
      <c r="CZ4538" s="81">
        <v>0</v>
      </c>
      <c r="DA4538" s="81">
        <v>0</v>
      </c>
      <c r="DB4538" s="81">
        <v>8.3606377745121724E-2</v>
      </c>
      <c r="DC4538" s="81">
        <v>3.9055083184881968E-2</v>
      </c>
      <c r="DD4538" s="81">
        <v>1.6949971741064571E-3</v>
      </c>
      <c r="DE4538" s="81">
        <v>4.2856297386127583E-2</v>
      </c>
      <c r="DF4538" s="81">
        <v>0</v>
      </c>
      <c r="DG4538" s="81">
        <v>0</v>
      </c>
      <c r="DH4538" s="81">
        <v>4.3541857288379387E-4</v>
      </c>
      <c r="DI4538" s="81">
        <v>4.3541857288379387E-4</v>
      </c>
      <c r="DJ4538" s="81">
        <v>2.9842908490170341E-4</v>
      </c>
      <c r="DL4538" s="81">
        <v>0</v>
      </c>
      <c r="DM4538" s="81">
        <v>0</v>
      </c>
      <c r="DN4538" s="81">
        <v>0</v>
      </c>
      <c r="DO4538" s="81">
        <v>0</v>
      </c>
      <c r="DP4538" s="81">
        <v>0</v>
      </c>
      <c r="DQ4538" s="81">
        <v>0</v>
      </c>
      <c r="DR4538" s="81">
        <v>0</v>
      </c>
      <c r="DS4538" s="81">
        <v>1.2994156625491626E-7</v>
      </c>
      <c r="DT4538" s="81">
        <v>1.2994156625491626E-7</v>
      </c>
      <c r="DU4538" s="81">
        <v>0</v>
      </c>
      <c r="DV4538" s="81">
        <v>1.2994156625491626E-7</v>
      </c>
      <c r="DW4538" s="81">
        <v>1.2994156625491626E-7</v>
      </c>
      <c r="GE4538" s="81" t="s">
        <v>449</v>
      </c>
      <c r="GF4538" s="81" t="s">
        <v>155</v>
      </c>
      <c r="GG4538" s="81" t="s">
        <v>485</v>
      </c>
      <c r="GH4538" s="81" t="s">
        <v>452</v>
      </c>
      <c r="GI4538" s="81">
        <v>2031</v>
      </c>
      <c r="GJ4538" s="81" t="s">
        <v>201</v>
      </c>
      <c r="GK4538" s="81">
        <v>0.74733835430389128</v>
      </c>
      <c r="GL4538" s="81">
        <v>206.70045400000001</v>
      </c>
      <c r="GM4538" s="81">
        <v>2031</v>
      </c>
      <c r="GN4538" s="81" t="s">
        <v>173</v>
      </c>
      <c r="GO4538" s="81">
        <v>1.1148832299820636E-2</v>
      </c>
      <c r="GP4538" s="81">
        <v>10</v>
      </c>
      <c r="GQ4538" s="81">
        <v>0</v>
      </c>
      <c r="GR4538" s="81" t="s">
        <v>448</v>
      </c>
      <c r="GS4538" s="81">
        <v>0</v>
      </c>
      <c r="GT4538" s="81">
        <v>0</v>
      </c>
      <c r="GU4538" s="81">
        <v>0</v>
      </c>
      <c r="GV4538" s="81">
        <v>0</v>
      </c>
      <c r="GW4538" s="81">
        <v>1.1148832299820636E-2</v>
      </c>
      <c r="GX4538" s="81">
        <v>8.3319499833580217E-3</v>
      </c>
      <c r="GY4538" s="81">
        <v>1.1148832299820636E-2</v>
      </c>
      <c r="GZ4538" s="81">
        <v>8.3319499833580217E-3</v>
      </c>
    </row>
    <row r="4539" spans="98:208" x14ac:dyDescent="0.25">
      <c r="CT4539" s="81" t="s">
        <v>155</v>
      </c>
      <c r="CU4539" s="81" t="s">
        <v>482</v>
      </c>
      <c r="CV4539" s="81" t="s">
        <v>453</v>
      </c>
      <c r="CW4539" s="81">
        <v>2032</v>
      </c>
      <c r="CX4539" s="81">
        <v>0</v>
      </c>
      <c r="CY4539" s="81">
        <v>0</v>
      </c>
      <c r="CZ4539" s="81">
        <v>0</v>
      </c>
      <c r="DA4539" s="81">
        <v>0</v>
      </c>
      <c r="DB4539" s="81">
        <v>8.3606377745121724E-2</v>
      </c>
      <c r="DC4539" s="81">
        <v>3.9055083184881968E-2</v>
      </c>
      <c r="DD4539" s="81">
        <v>1.6949971741064571E-3</v>
      </c>
      <c r="DE4539" s="81">
        <v>4.2856297386127583E-2</v>
      </c>
      <c r="DF4539" s="81">
        <v>0</v>
      </c>
      <c r="DG4539" s="81">
        <v>0</v>
      </c>
      <c r="DH4539" s="81">
        <v>0</v>
      </c>
      <c r="DI4539" s="81">
        <v>4.3541857288379387E-4</v>
      </c>
      <c r="DJ4539" s="81">
        <v>2.9842908490170341E-4</v>
      </c>
      <c r="DL4539" s="81">
        <v>0</v>
      </c>
      <c r="DM4539" s="81">
        <v>0</v>
      </c>
      <c r="DN4539" s="81">
        <v>0</v>
      </c>
      <c r="DO4539" s="81">
        <v>0</v>
      </c>
      <c r="DP4539" s="81">
        <v>0</v>
      </c>
      <c r="DQ4539" s="81">
        <v>0</v>
      </c>
      <c r="DR4539" s="81">
        <v>0</v>
      </c>
      <c r="DS4539" s="81">
        <v>0</v>
      </c>
      <c r="DT4539" s="81">
        <v>0</v>
      </c>
      <c r="DU4539" s="81">
        <v>0</v>
      </c>
      <c r="DV4539" s="81">
        <v>1.2994156625491626E-7</v>
      </c>
      <c r="DW4539" s="81">
        <v>1.2994156625491626E-7</v>
      </c>
      <c r="GE4539" s="81" t="s">
        <v>449</v>
      </c>
      <c r="GF4539" s="81" t="s">
        <v>155</v>
      </c>
      <c r="GG4539" s="81" t="s">
        <v>485</v>
      </c>
      <c r="GH4539" s="81" t="s">
        <v>452</v>
      </c>
      <c r="GI4539" s="81">
        <v>2032</v>
      </c>
      <c r="GJ4539" s="81" t="s">
        <v>201</v>
      </c>
      <c r="GK4539" s="81">
        <v>0.74733835430389128</v>
      </c>
      <c r="GL4539" s="81">
        <v>206.70045400000001</v>
      </c>
      <c r="GM4539" s="81">
        <v>2032</v>
      </c>
      <c r="GN4539" s="81" t="s">
        <v>173</v>
      </c>
      <c r="GO4539" s="81">
        <v>1.1148832299820636E-2</v>
      </c>
      <c r="GP4539" s="81">
        <v>10</v>
      </c>
      <c r="GQ4539" s="81">
        <v>0</v>
      </c>
      <c r="GR4539" s="81" t="s">
        <v>448</v>
      </c>
      <c r="GS4539" s="81">
        <v>0</v>
      </c>
      <c r="GT4539" s="81">
        <v>0</v>
      </c>
      <c r="GU4539" s="81">
        <v>0</v>
      </c>
      <c r="GV4539" s="81">
        <v>0</v>
      </c>
      <c r="GW4539" s="81">
        <v>0</v>
      </c>
      <c r="GX4539" s="81">
        <v>0</v>
      </c>
      <c r="GY4539" s="81">
        <v>1.1148832299820636E-2</v>
      </c>
      <c r="GZ4539" s="81">
        <v>8.3319499833580217E-3</v>
      </c>
    </row>
    <row r="4540" spans="98:208" x14ac:dyDescent="0.25">
      <c r="CT4540" s="81" t="s">
        <v>155</v>
      </c>
      <c r="CU4540" s="81" t="s">
        <v>482</v>
      </c>
      <c r="CV4540" s="81" t="s">
        <v>454</v>
      </c>
      <c r="CW4540" s="81">
        <v>2020</v>
      </c>
      <c r="CX4540" s="81">
        <v>0</v>
      </c>
      <c r="CY4540" s="81">
        <v>0</v>
      </c>
      <c r="CZ4540" s="81">
        <v>0</v>
      </c>
      <c r="DA4540" s="81">
        <v>0</v>
      </c>
      <c r="DB4540" s="81">
        <v>21083.842824217889</v>
      </c>
      <c r="DC4540" s="81">
        <v>409.22373582044048</v>
      </c>
      <c r="DD4540" s="81">
        <v>13469.08781237326</v>
      </c>
      <c r="DE4540" s="81">
        <v>7205.5312760252846</v>
      </c>
      <c r="DF4540" s="81">
        <v>4.5623668037681941</v>
      </c>
      <c r="DG4540" s="81">
        <v>0</v>
      </c>
      <c r="DH4540" s="81">
        <v>0</v>
      </c>
      <c r="DI4540" s="81">
        <v>0</v>
      </c>
      <c r="DJ4540" s="81">
        <v>3.2180397904310362E-10</v>
      </c>
      <c r="DL4540" s="81">
        <v>0</v>
      </c>
      <c r="DM4540" s="81">
        <v>1.4681877913067716E-9</v>
      </c>
      <c r="DN4540" s="81">
        <v>1.4681877913067716E-9</v>
      </c>
      <c r="DO4540" s="81">
        <v>0</v>
      </c>
      <c r="DP4540" s="81">
        <v>0</v>
      </c>
      <c r="DQ4540" s="81">
        <v>0</v>
      </c>
      <c r="DR4540" s="81">
        <v>0</v>
      </c>
      <c r="DS4540" s="81">
        <v>0</v>
      </c>
      <c r="DT4540" s="81">
        <v>0</v>
      </c>
      <c r="DU4540" s="81">
        <v>0</v>
      </c>
      <c r="DV4540" s="81">
        <v>0</v>
      </c>
      <c r="DW4540" s="81">
        <v>0</v>
      </c>
      <c r="GE4540" s="81" t="s">
        <v>449</v>
      </c>
      <c r="GF4540" s="81" t="s">
        <v>155</v>
      </c>
      <c r="GG4540" s="81" t="s">
        <v>485</v>
      </c>
      <c r="GH4540" s="81" t="s">
        <v>453</v>
      </c>
      <c r="GI4540" s="81">
        <v>2021</v>
      </c>
      <c r="GJ4540" s="81" t="s">
        <v>201</v>
      </c>
      <c r="GK4540" s="81">
        <v>3.6425060683954277E-2</v>
      </c>
      <c r="GL4540" s="81">
        <v>206.70045400000001</v>
      </c>
      <c r="GM4540" s="81">
        <v>2021</v>
      </c>
      <c r="GN4540" s="81" t="s">
        <v>173</v>
      </c>
      <c r="GO4540" s="81">
        <v>1.1148832299820636E-2</v>
      </c>
      <c r="GP4540" s="81">
        <v>10</v>
      </c>
      <c r="GQ4540" s="81">
        <v>0</v>
      </c>
      <c r="GR4540" s="81" t="s">
        <v>448</v>
      </c>
      <c r="GS4540" s="81">
        <v>1.1148832299820636E-2</v>
      </c>
      <c r="GT4540" s="81">
        <v>4.0609689307619622E-4</v>
      </c>
      <c r="GU4540" s="81">
        <v>1.1148832299820636E-2</v>
      </c>
      <c r="GV4540" s="81">
        <v>4.0609689307619622E-4</v>
      </c>
      <c r="GW4540" s="81">
        <v>0</v>
      </c>
      <c r="GX4540" s="81">
        <v>0</v>
      </c>
      <c r="GY4540" s="81">
        <v>0</v>
      </c>
      <c r="GZ4540" s="81">
        <v>0</v>
      </c>
    </row>
    <row r="4541" spans="98:208" x14ac:dyDescent="0.25">
      <c r="CT4541" s="81" t="s">
        <v>155</v>
      </c>
      <c r="CU4541" s="81" t="s">
        <v>482</v>
      </c>
      <c r="CV4541" s="81" t="s">
        <v>454</v>
      </c>
      <c r="CW4541" s="81">
        <v>2021</v>
      </c>
      <c r="CX4541" s="81">
        <v>0</v>
      </c>
      <c r="CY4541" s="81">
        <v>0</v>
      </c>
      <c r="CZ4541" s="81">
        <v>0</v>
      </c>
      <c r="DA4541" s="81">
        <v>0</v>
      </c>
      <c r="DB4541" s="81">
        <v>21083.842824217889</v>
      </c>
      <c r="DC4541" s="81">
        <v>409.22373582044048</v>
      </c>
      <c r="DD4541" s="81">
        <v>13469.08781237326</v>
      </c>
      <c r="DE4541" s="81">
        <v>7205.5312760252846</v>
      </c>
      <c r="DF4541" s="81">
        <v>4.5623668037681941</v>
      </c>
      <c r="DG4541" s="81">
        <v>4.5623668037681941</v>
      </c>
      <c r="DH4541" s="81">
        <v>0</v>
      </c>
      <c r="DI4541" s="81">
        <v>0</v>
      </c>
      <c r="DJ4541" s="81">
        <v>3.2180397904310362E-10</v>
      </c>
      <c r="DL4541" s="81">
        <v>0</v>
      </c>
      <c r="DM4541" s="81">
        <v>1.4681877913067716E-9</v>
      </c>
      <c r="DN4541" s="81">
        <v>1.4681877913067716E-9</v>
      </c>
      <c r="DO4541" s="81">
        <v>0</v>
      </c>
      <c r="DP4541" s="81">
        <v>1.4681877913067716E-9</v>
      </c>
      <c r="DQ4541" s="81">
        <v>1.4681877913067716E-9</v>
      </c>
      <c r="DR4541" s="81">
        <v>0</v>
      </c>
      <c r="DS4541" s="81">
        <v>0</v>
      </c>
      <c r="DT4541" s="81">
        <v>0</v>
      </c>
      <c r="DU4541" s="81">
        <v>0</v>
      </c>
      <c r="DV4541" s="81">
        <v>0</v>
      </c>
      <c r="DW4541" s="81">
        <v>0</v>
      </c>
      <c r="GE4541" s="81" t="s">
        <v>449</v>
      </c>
      <c r="GF4541" s="81" t="s">
        <v>155</v>
      </c>
      <c r="GG4541" s="81" t="s">
        <v>485</v>
      </c>
      <c r="GH4541" s="81" t="s">
        <v>453</v>
      </c>
      <c r="GI4541" s="81">
        <v>2022</v>
      </c>
      <c r="GJ4541" s="81" t="s">
        <v>201</v>
      </c>
      <c r="GK4541" s="81">
        <v>3.6425060683954277E-2</v>
      </c>
      <c r="GL4541" s="81">
        <v>206.70045400000001</v>
      </c>
      <c r="GM4541" s="81">
        <v>2022</v>
      </c>
      <c r="GN4541" s="81" t="s">
        <v>173</v>
      </c>
      <c r="GO4541" s="81">
        <v>1.1148832299820636E-2</v>
      </c>
      <c r="GP4541" s="81">
        <v>10</v>
      </c>
      <c r="GQ4541" s="81">
        <v>0</v>
      </c>
      <c r="GR4541" s="81" t="s">
        <v>448</v>
      </c>
      <c r="GS4541" s="81">
        <v>1.1148832299820636E-2</v>
      </c>
      <c r="GT4541" s="81">
        <v>4.0609689307619622E-4</v>
      </c>
      <c r="GU4541" s="81">
        <v>1.1148832299820636E-2</v>
      </c>
      <c r="GV4541" s="81">
        <v>4.0609689307619622E-4</v>
      </c>
      <c r="GW4541" s="81">
        <v>1.1148832299820636E-2</v>
      </c>
      <c r="GX4541" s="81">
        <v>4.0609689307619622E-4</v>
      </c>
      <c r="GY4541" s="81">
        <v>0</v>
      </c>
      <c r="GZ4541" s="81">
        <v>0</v>
      </c>
    </row>
    <row r="4542" spans="98:208" x14ac:dyDescent="0.25">
      <c r="CT4542" s="81" t="s">
        <v>155</v>
      </c>
      <c r="CU4542" s="81" t="s">
        <v>482</v>
      </c>
      <c r="CV4542" s="81" t="s">
        <v>454</v>
      </c>
      <c r="CW4542" s="81">
        <v>2022</v>
      </c>
      <c r="CX4542" s="81">
        <v>0</v>
      </c>
      <c r="CY4542" s="81">
        <v>0</v>
      </c>
      <c r="CZ4542" s="81">
        <v>0</v>
      </c>
      <c r="DA4542" s="81">
        <v>0</v>
      </c>
      <c r="DB4542" s="81">
        <v>21083.842824217889</v>
      </c>
      <c r="DC4542" s="81">
        <v>409.22373582044048</v>
      </c>
      <c r="DD4542" s="81">
        <v>13469.08781237326</v>
      </c>
      <c r="DE4542" s="81">
        <v>7205.5312760252846</v>
      </c>
      <c r="DF4542" s="81">
        <v>4.5623668037681941</v>
      </c>
      <c r="DG4542" s="81">
        <v>4.5623668037681941</v>
      </c>
      <c r="DH4542" s="81">
        <v>4.5623668037681941</v>
      </c>
      <c r="DI4542" s="81">
        <v>0</v>
      </c>
      <c r="DJ4542" s="81">
        <v>3.2180397904310362E-10</v>
      </c>
      <c r="DL4542" s="81">
        <v>0</v>
      </c>
      <c r="DM4542" s="81">
        <v>1.4681877913067716E-9</v>
      </c>
      <c r="DN4542" s="81">
        <v>1.4681877913067716E-9</v>
      </c>
      <c r="DO4542" s="81">
        <v>0</v>
      </c>
      <c r="DP4542" s="81">
        <v>1.4681877913067716E-9</v>
      </c>
      <c r="DQ4542" s="81">
        <v>1.4681877913067716E-9</v>
      </c>
      <c r="DR4542" s="81">
        <v>0</v>
      </c>
      <c r="DS4542" s="81">
        <v>1.4681877913067716E-9</v>
      </c>
      <c r="DT4542" s="81">
        <v>1.4681877913067716E-9</v>
      </c>
      <c r="DU4542" s="81">
        <v>0</v>
      </c>
      <c r="DV4542" s="81">
        <v>0</v>
      </c>
      <c r="DW4542" s="81">
        <v>0</v>
      </c>
      <c r="GE4542" s="81" t="s">
        <v>449</v>
      </c>
      <c r="GF4542" s="81" t="s">
        <v>155</v>
      </c>
      <c r="GG4542" s="81" t="s">
        <v>485</v>
      </c>
      <c r="GH4542" s="81" t="s">
        <v>453</v>
      </c>
      <c r="GI4542" s="81">
        <v>2023</v>
      </c>
      <c r="GJ4542" s="81" t="s">
        <v>201</v>
      </c>
      <c r="GK4542" s="81">
        <v>3.7590224611390367E-2</v>
      </c>
      <c r="GL4542" s="81">
        <v>206.70045400000001</v>
      </c>
      <c r="GM4542" s="81">
        <v>2023</v>
      </c>
      <c r="GN4542" s="81" t="s">
        <v>173</v>
      </c>
      <c r="GO4542" s="81">
        <v>1.1148832299820636E-2</v>
      </c>
      <c r="GP4542" s="81">
        <v>10</v>
      </c>
      <c r="GQ4542" s="81">
        <v>0</v>
      </c>
      <c r="GR4542" s="81" t="s">
        <v>448</v>
      </c>
      <c r="GS4542" s="81">
        <v>1.1148832299820636E-2</v>
      </c>
      <c r="GT4542" s="81">
        <v>4.1908711030498157E-4</v>
      </c>
      <c r="GU4542" s="81">
        <v>1.1148832299820636E-2</v>
      </c>
      <c r="GV4542" s="81">
        <v>4.1908711030498157E-4</v>
      </c>
      <c r="GW4542" s="81">
        <v>1.1148832299820636E-2</v>
      </c>
      <c r="GX4542" s="81">
        <v>4.1908711030498157E-4</v>
      </c>
      <c r="GY4542" s="81">
        <v>1.1148832299820636E-2</v>
      </c>
      <c r="GZ4542" s="81">
        <v>4.1908711030498157E-4</v>
      </c>
    </row>
    <row r="4543" spans="98:208" x14ac:dyDescent="0.25">
      <c r="CT4543" s="81" t="s">
        <v>155</v>
      </c>
      <c r="CU4543" s="81" t="s">
        <v>482</v>
      </c>
      <c r="CV4543" s="81" t="s">
        <v>454</v>
      </c>
      <c r="CW4543" s="81">
        <v>2023</v>
      </c>
      <c r="CX4543" s="81">
        <v>0</v>
      </c>
      <c r="CY4543" s="81">
        <v>0</v>
      </c>
      <c r="CZ4543" s="81">
        <v>0</v>
      </c>
      <c r="DA4543" s="81">
        <v>0</v>
      </c>
      <c r="DB4543" s="81">
        <v>21835.978114122881</v>
      </c>
      <c r="DC4543" s="81">
        <v>428.60232122030828</v>
      </c>
      <c r="DD4543" s="81">
        <v>13939.560973453419</v>
      </c>
      <c r="DE4543" s="81">
        <v>7467.8148194525538</v>
      </c>
      <c r="DF4543" s="81">
        <v>4.778415402599073</v>
      </c>
      <c r="DG4543" s="81">
        <v>4.778415402599073</v>
      </c>
      <c r="DH4543" s="81">
        <v>4.778415402599073</v>
      </c>
      <c r="DI4543" s="81">
        <v>4.778415402599073</v>
      </c>
      <c r="DJ4543" s="81">
        <v>3.2180397904310362E-10</v>
      </c>
      <c r="DL4543" s="81">
        <v>0</v>
      </c>
      <c r="DM4543" s="81">
        <v>1.5377130900772357E-9</v>
      </c>
      <c r="DN4543" s="81">
        <v>1.5377130900772357E-9</v>
      </c>
      <c r="DO4543" s="81">
        <v>0</v>
      </c>
      <c r="DP4543" s="81">
        <v>1.5377130900772357E-9</v>
      </c>
      <c r="DQ4543" s="81">
        <v>1.5377130900772357E-9</v>
      </c>
      <c r="DR4543" s="81">
        <v>0</v>
      </c>
      <c r="DS4543" s="81">
        <v>1.5377130900772357E-9</v>
      </c>
      <c r="DT4543" s="81">
        <v>1.5377130900772357E-9</v>
      </c>
      <c r="DU4543" s="81">
        <v>0</v>
      </c>
      <c r="DV4543" s="81">
        <v>1.5377130900772357E-9</v>
      </c>
      <c r="DW4543" s="81">
        <v>1.5377130900772357E-9</v>
      </c>
      <c r="GE4543" s="81" t="s">
        <v>449</v>
      </c>
      <c r="GF4543" s="81" t="s">
        <v>155</v>
      </c>
      <c r="GG4543" s="81" t="s">
        <v>485</v>
      </c>
      <c r="GH4543" s="81" t="s">
        <v>453</v>
      </c>
      <c r="GI4543" s="81">
        <v>2024</v>
      </c>
      <c r="GJ4543" s="81" t="s">
        <v>201</v>
      </c>
      <c r="GK4543" s="81">
        <v>3.7590224611390367E-2</v>
      </c>
      <c r="GL4543" s="81">
        <v>206.70045400000001</v>
      </c>
      <c r="GM4543" s="81">
        <v>2024</v>
      </c>
      <c r="GN4543" s="81" t="s">
        <v>173</v>
      </c>
      <c r="GO4543" s="81">
        <v>1.1148832299820636E-2</v>
      </c>
      <c r="GP4543" s="81">
        <v>10</v>
      </c>
      <c r="GQ4543" s="81">
        <v>0</v>
      </c>
      <c r="GR4543" s="81" t="s">
        <v>448</v>
      </c>
      <c r="GS4543" s="81">
        <v>1.1148832299820636E-2</v>
      </c>
      <c r="GT4543" s="81">
        <v>4.1908711030498157E-4</v>
      </c>
      <c r="GU4543" s="81">
        <v>1.1148832299820636E-2</v>
      </c>
      <c r="GV4543" s="81">
        <v>4.1908711030498157E-4</v>
      </c>
      <c r="GW4543" s="81">
        <v>1.1148832299820636E-2</v>
      </c>
      <c r="GX4543" s="81">
        <v>4.1908711030498157E-4</v>
      </c>
      <c r="GY4543" s="81">
        <v>1.1148832299820636E-2</v>
      </c>
      <c r="GZ4543" s="81">
        <v>4.1908711030498157E-4</v>
      </c>
    </row>
    <row r="4544" spans="98:208" x14ac:dyDescent="0.25">
      <c r="CT4544" s="81" t="s">
        <v>155</v>
      </c>
      <c r="CU4544" s="81" t="s">
        <v>482</v>
      </c>
      <c r="CV4544" s="81" t="s">
        <v>454</v>
      </c>
      <c r="CW4544" s="81">
        <v>2024</v>
      </c>
      <c r="CX4544" s="81">
        <v>0</v>
      </c>
      <c r="CY4544" s="81">
        <v>0</v>
      </c>
      <c r="CZ4544" s="81">
        <v>0</v>
      </c>
      <c r="DA4544" s="81">
        <v>0</v>
      </c>
      <c r="DB4544" s="81">
        <v>21835.978114122881</v>
      </c>
      <c r="DC4544" s="81">
        <v>428.60232122030828</v>
      </c>
      <c r="DD4544" s="81">
        <v>13939.560973453419</v>
      </c>
      <c r="DE4544" s="81">
        <v>7467.8148194525538</v>
      </c>
      <c r="DF4544" s="81">
        <v>4.778415402599073</v>
      </c>
      <c r="DG4544" s="81">
        <v>4.778415402599073</v>
      </c>
      <c r="DH4544" s="81">
        <v>4.778415402599073</v>
      </c>
      <c r="DI4544" s="81">
        <v>4.778415402599073</v>
      </c>
      <c r="DJ4544" s="81">
        <v>3.2180397904310362E-10</v>
      </c>
      <c r="DL4544" s="81">
        <v>0</v>
      </c>
      <c r="DM4544" s="81">
        <v>1.5377130900772357E-9</v>
      </c>
      <c r="DN4544" s="81">
        <v>1.5377130900772357E-9</v>
      </c>
      <c r="DO4544" s="81">
        <v>0</v>
      </c>
      <c r="DP4544" s="81">
        <v>1.5377130900772357E-9</v>
      </c>
      <c r="DQ4544" s="81">
        <v>1.5377130900772357E-9</v>
      </c>
      <c r="DR4544" s="81">
        <v>0</v>
      </c>
      <c r="DS4544" s="81">
        <v>1.5377130900772357E-9</v>
      </c>
      <c r="DT4544" s="81">
        <v>1.5377130900772357E-9</v>
      </c>
      <c r="DU4544" s="81">
        <v>0</v>
      </c>
      <c r="DV4544" s="81">
        <v>1.5377130900772357E-9</v>
      </c>
      <c r="DW4544" s="81">
        <v>1.5377130900772357E-9</v>
      </c>
      <c r="GE4544" s="81" t="s">
        <v>449</v>
      </c>
      <c r="GF4544" s="81" t="s">
        <v>155</v>
      </c>
      <c r="GG4544" s="81" t="s">
        <v>485</v>
      </c>
      <c r="GH4544" s="81" t="s">
        <v>453</v>
      </c>
      <c r="GI4544" s="81">
        <v>2025</v>
      </c>
      <c r="GJ4544" s="81" t="s">
        <v>201</v>
      </c>
      <c r="GK4544" s="81">
        <v>3.7590224611390367E-2</v>
      </c>
      <c r="GL4544" s="81">
        <v>206.70045400000001</v>
      </c>
      <c r="GM4544" s="81">
        <v>2025</v>
      </c>
      <c r="GN4544" s="81" t="s">
        <v>173</v>
      </c>
      <c r="GO4544" s="81">
        <v>1.1148832299820636E-2</v>
      </c>
      <c r="GP4544" s="81">
        <v>10</v>
      </c>
      <c r="GQ4544" s="81">
        <v>0</v>
      </c>
      <c r="GR4544" s="81" t="s">
        <v>448</v>
      </c>
      <c r="GS4544" s="81">
        <v>1.1148832299820636E-2</v>
      </c>
      <c r="GT4544" s="81">
        <v>4.1908711030498157E-4</v>
      </c>
      <c r="GU4544" s="81">
        <v>1.1148832299820636E-2</v>
      </c>
      <c r="GV4544" s="81">
        <v>4.1908711030498157E-4</v>
      </c>
      <c r="GW4544" s="81">
        <v>1.1148832299820636E-2</v>
      </c>
      <c r="GX4544" s="81">
        <v>4.1908711030498157E-4</v>
      </c>
      <c r="GY4544" s="81">
        <v>1.1148832299820636E-2</v>
      </c>
      <c r="GZ4544" s="81">
        <v>4.1908711030498157E-4</v>
      </c>
    </row>
    <row r="4545" spans="98:208" x14ac:dyDescent="0.25">
      <c r="CT4545" s="81" t="s">
        <v>155</v>
      </c>
      <c r="CU4545" s="81" t="s">
        <v>482</v>
      </c>
      <c r="CV4545" s="81" t="s">
        <v>454</v>
      </c>
      <c r="CW4545" s="81">
        <v>2025</v>
      </c>
      <c r="CX4545" s="81">
        <v>0</v>
      </c>
      <c r="CY4545" s="81">
        <v>0</v>
      </c>
      <c r="CZ4545" s="81">
        <v>0</v>
      </c>
      <c r="DA4545" s="81">
        <v>0</v>
      </c>
      <c r="DB4545" s="81">
        <v>21835.978114122881</v>
      </c>
      <c r="DC4545" s="81">
        <v>428.60232122030828</v>
      </c>
      <c r="DD4545" s="81">
        <v>13939.560973453419</v>
      </c>
      <c r="DE4545" s="81">
        <v>7467.8148194525538</v>
      </c>
      <c r="DF4545" s="81">
        <v>4.778415402599073</v>
      </c>
      <c r="DG4545" s="81">
        <v>4.778415402599073</v>
      </c>
      <c r="DH4545" s="81">
        <v>4.778415402599073</v>
      </c>
      <c r="DI4545" s="81">
        <v>4.778415402599073</v>
      </c>
      <c r="DJ4545" s="81">
        <v>3.2180397904310362E-10</v>
      </c>
      <c r="DL4545" s="81">
        <v>0</v>
      </c>
      <c r="DM4545" s="81">
        <v>1.5377130900772357E-9</v>
      </c>
      <c r="DN4545" s="81">
        <v>1.5377130900772357E-9</v>
      </c>
      <c r="DO4545" s="81">
        <v>0</v>
      </c>
      <c r="DP4545" s="81">
        <v>1.5377130900772357E-9</v>
      </c>
      <c r="DQ4545" s="81">
        <v>1.5377130900772357E-9</v>
      </c>
      <c r="DR4545" s="81">
        <v>0</v>
      </c>
      <c r="DS4545" s="81">
        <v>1.5377130900772357E-9</v>
      </c>
      <c r="DT4545" s="81">
        <v>1.5377130900772357E-9</v>
      </c>
      <c r="DU4545" s="81">
        <v>0</v>
      </c>
      <c r="DV4545" s="81">
        <v>1.5377130900772357E-9</v>
      </c>
      <c r="DW4545" s="81">
        <v>1.5377130900772357E-9</v>
      </c>
      <c r="GE4545" s="81" t="s">
        <v>449</v>
      </c>
      <c r="GF4545" s="81" t="s">
        <v>155</v>
      </c>
      <c r="GG4545" s="81" t="s">
        <v>485</v>
      </c>
      <c r="GH4545" s="81" t="s">
        <v>453</v>
      </c>
      <c r="GI4545" s="81">
        <v>2026</v>
      </c>
      <c r="GJ4545" s="81" t="s">
        <v>201</v>
      </c>
      <c r="GK4545" s="81">
        <v>3.7590224611390367E-2</v>
      </c>
      <c r="GL4545" s="81">
        <v>206.70045400000001</v>
      </c>
      <c r="GM4545" s="81">
        <v>2026</v>
      </c>
      <c r="GN4545" s="81" t="s">
        <v>173</v>
      </c>
      <c r="GO4545" s="81">
        <v>1.1148832299820636E-2</v>
      </c>
      <c r="GP4545" s="81">
        <v>10</v>
      </c>
      <c r="GQ4545" s="81">
        <v>0</v>
      </c>
      <c r="GR4545" s="81" t="s">
        <v>448</v>
      </c>
      <c r="GS4545" s="81">
        <v>1.1148832299820636E-2</v>
      </c>
      <c r="GT4545" s="81">
        <v>4.1908711030498157E-4</v>
      </c>
      <c r="GU4545" s="81">
        <v>1.1148832299820636E-2</v>
      </c>
      <c r="GV4545" s="81">
        <v>4.1908711030498157E-4</v>
      </c>
      <c r="GW4545" s="81">
        <v>1.1148832299820636E-2</v>
      </c>
      <c r="GX4545" s="81">
        <v>4.1908711030498157E-4</v>
      </c>
      <c r="GY4545" s="81">
        <v>1.1148832299820636E-2</v>
      </c>
      <c r="GZ4545" s="81">
        <v>4.1908711030498157E-4</v>
      </c>
    </row>
    <row r="4546" spans="98:208" x14ac:dyDescent="0.25">
      <c r="CT4546" s="81" t="s">
        <v>155</v>
      </c>
      <c r="CU4546" s="81" t="s">
        <v>482</v>
      </c>
      <c r="CV4546" s="81" t="s">
        <v>454</v>
      </c>
      <c r="CW4546" s="81">
        <v>2026</v>
      </c>
      <c r="CX4546" s="81">
        <v>0</v>
      </c>
      <c r="CY4546" s="81">
        <v>0</v>
      </c>
      <c r="CZ4546" s="81">
        <v>0</v>
      </c>
      <c r="DA4546" s="81">
        <v>0</v>
      </c>
      <c r="DB4546" s="81">
        <v>21835.978114122881</v>
      </c>
      <c r="DC4546" s="81">
        <v>428.60232122030828</v>
      </c>
      <c r="DD4546" s="81">
        <v>13939.560973453419</v>
      </c>
      <c r="DE4546" s="81">
        <v>7467.8148194525538</v>
      </c>
      <c r="DF4546" s="81">
        <v>4.778415402599073</v>
      </c>
      <c r="DG4546" s="81">
        <v>4.778415402599073</v>
      </c>
      <c r="DH4546" s="81">
        <v>4.778415402599073</v>
      </c>
      <c r="DI4546" s="81">
        <v>4.778415402599073</v>
      </c>
      <c r="DJ4546" s="81">
        <v>3.2180397904310362E-10</v>
      </c>
      <c r="DL4546" s="81">
        <v>0</v>
      </c>
      <c r="DM4546" s="81">
        <v>1.5377130900772357E-9</v>
      </c>
      <c r="DN4546" s="81">
        <v>1.5377130900772357E-9</v>
      </c>
      <c r="DO4546" s="81">
        <v>0</v>
      </c>
      <c r="DP4546" s="81">
        <v>1.5377130900772357E-9</v>
      </c>
      <c r="DQ4546" s="81">
        <v>1.5377130900772357E-9</v>
      </c>
      <c r="DR4546" s="81">
        <v>0</v>
      </c>
      <c r="DS4546" s="81">
        <v>1.5377130900772357E-9</v>
      </c>
      <c r="DT4546" s="81">
        <v>1.5377130900772357E-9</v>
      </c>
      <c r="DU4546" s="81">
        <v>0</v>
      </c>
      <c r="DV4546" s="81">
        <v>1.5377130900772357E-9</v>
      </c>
      <c r="DW4546" s="81">
        <v>1.5377130900772357E-9</v>
      </c>
      <c r="GE4546" s="81" t="s">
        <v>449</v>
      </c>
      <c r="GF4546" s="81" t="s">
        <v>155</v>
      </c>
      <c r="GG4546" s="81" t="s">
        <v>485</v>
      </c>
      <c r="GH4546" s="81" t="s">
        <v>453</v>
      </c>
      <c r="GI4546" s="81">
        <v>2027</v>
      </c>
      <c r="GJ4546" s="81" t="s">
        <v>201</v>
      </c>
      <c r="GK4546" s="81">
        <v>3.7590224611390367E-2</v>
      </c>
      <c r="GL4546" s="81">
        <v>206.70045400000001</v>
      </c>
      <c r="GM4546" s="81">
        <v>2027</v>
      </c>
      <c r="GN4546" s="81" t="s">
        <v>173</v>
      </c>
      <c r="GO4546" s="81">
        <v>1.1148832299820636E-2</v>
      </c>
      <c r="GP4546" s="81">
        <v>10</v>
      </c>
      <c r="GQ4546" s="81">
        <v>0</v>
      </c>
      <c r="GR4546" s="81" t="s">
        <v>448</v>
      </c>
      <c r="GS4546" s="81">
        <v>1.1148832299820636E-2</v>
      </c>
      <c r="GT4546" s="81">
        <v>4.1908711030498157E-4</v>
      </c>
      <c r="GU4546" s="81">
        <v>1.1148832299820636E-2</v>
      </c>
      <c r="GV4546" s="81">
        <v>4.1908711030498157E-4</v>
      </c>
      <c r="GW4546" s="81">
        <v>1.1148832299820636E-2</v>
      </c>
      <c r="GX4546" s="81">
        <v>4.1908711030498157E-4</v>
      </c>
      <c r="GY4546" s="81">
        <v>1.1148832299820636E-2</v>
      </c>
      <c r="GZ4546" s="81">
        <v>4.1908711030498157E-4</v>
      </c>
    </row>
    <row r="4547" spans="98:208" x14ac:dyDescent="0.25">
      <c r="CT4547" s="81" t="s">
        <v>155</v>
      </c>
      <c r="CU4547" s="81" t="s">
        <v>482</v>
      </c>
      <c r="CV4547" s="81" t="s">
        <v>454</v>
      </c>
      <c r="CW4547" s="81">
        <v>2027</v>
      </c>
      <c r="CX4547" s="81">
        <v>0</v>
      </c>
      <c r="CY4547" s="81">
        <v>0</v>
      </c>
      <c r="CZ4547" s="81">
        <v>0</v>
      </c>
      <c r="DA4547" s="81">
        <v>0</v>
      </c>
      <c r="DB4547" s="81">
        <v>21835.978114122881</v>
      </c>
      <c r="DC4547" s="81">
        <v>428.60232122030828</v>
      </c>
      <c r="DD4547" s="81">
        <v>13939.560973453419</v>
      </c>
      <c r="DE4547" s="81">
        <v>7467.8148194525538</v>
      </c>
      <c r="DF4547" s="81">
        <v>4.778415402599073</v>
      </c>
      <c r="DG4547" s="81">
        <v>4.778415402599073</v>
      </c>
      <c r="DH4547" s="81">
        <v>4.778415402599073</v>
      </c>
      <c r="DI4547" s="81">
        <v>4.778415402599073</v>
      </c>
      <c r="DJ4547" s="81">
        <v>3.2180397904310362E-10</v>
      </c>
      <c r="DL4547" s="81">
        <v>0</v>
      </c>
      <c r="DM4547" s="81">
        <v>1.5377130900772357E-9</v>
      </c>
      <c r="DN4547" s="81">
        <v>1.5377130900772357E-9</v>
      </c>
      <c r="DO4547" s="81">
        <v>0</v>
      </c>
      <c r="DP4547" s="81">
        <v>1.5377130900772357E-9</v>
      </c>
      <c r="DQ4547" s="81">
        <v>1.5377130900772357E-9</v>
      </c>
      <c r="DR4547" s="81">
        <v>0</v>
      </c>
      <c r="DS4547" s="81">
        <v>1.5377130900772357E-9</v>
      </c>
      <c r="DT4547" s="81">
        <v>1.5377130900772357E-9</v>
      </c>
      <c r="DU4547" s="81">
        <v>0</v>
      </c>
      <c r="DV4547" s="81">
        <v>1.5377130900772357E-9</v>
      </c>
      <c r="DW4547" s="81">
        <v>1.5377130900772357E-9</v>
      </c>
      <c r="GE4547" s="81" t="s">
        <v>449</v>
      </c>
      <c r="GF4547" s="81" t="s">
        <v>155</v>
      </c>
      <c r="GG4547" s="81" t="s">
        <v>485</v>
      </c>
      <c r="GH4547" s="81" t="s">
        <v>453</v>
      </c>
      <c r="GI4547" s="81">
        <v>2028</v>
      </c>
      <c r="GJ4547" s="81" t="s">
        <v>201</v>
      </c>
      <c r="GK4547" s="81">
        <v>3.905508318488591E-2</v>
      </c>
      <c r="GL4547" s="81">
        <v>206.70045400000001</v>
      </c>
      <c r="GM4547" s="81">
        <v>2028</v>
      </c>
      <c r="GN4547" s="81" t="s">
        <v>173</v>
      </c>
      <c r="GO4547" s="81">
        <v>1.1148832299820636E-2</v>
      </c>
      <c r="GP4547" s="81">
        <v>10</v>
      </c>
      <c r="GQ4547" s="81">
        <v>0</v>
      </c>
      <c r="GR4547" s="81" t="s">
        <v>448</v>
      </c>
      <c r="GS4547" s="81">
        <v>1.1148832299820636E-2</v>
      </c>
      <c r="GT4547" s="81">
        <v>4.3541857288383783E-4</v>
      </c>
      <c r="GU4547" s="81">
        <v>1.1148832299820636E-2</v>
      </c>
      <c r="GV4547" s="81">
        <v>4.3541857288383783E-4</v>
      </c>
      <c r="GW4547" s="81">
        <v>1.1148832299820636E-2</v>
      </c>
      <c r="GX4547" s="81">
        <v>4.3541857288383783E-4</v>
      </c>
      <c r="GY4547" s="81">
        <v>1.1148832299820636E-2</v>
      </c>
      <c r="GZ4547" s="81">
        <v>4.3541857288383783E-4</v>
      </c>
    </row>
    <row r="4548" spans="98:208" x14ac:dyDescent="0.25">
      <c r="CT4548" s="81" t="s">
        <v>155</v>
      </c>
      <c r="CU4548" s="81" t="s">
        <v>482</v>
      </c>
      <c r="CV4548" s="81" t="s">
        <v>454</v>
      </c>
      <c r="CW4548" s="81">
        <v>2028</v>
      </c>
      <c r="CX4548" s="81">
        <v>0</v>
      </c>
      <c r="CY4548" s="81">
        <v>0</v>
      </c>
      <c r="CZ4548" s="81">
        <v>0</v>
      </c>
      <c r="DA4548" s="81">
        <v>0</v>
      </c>
      <c r="DB4548" s="81">
        <v>22783.187028904282</v>
      </c>
      <c r="DC4548" s="81">
        <v>453.26096055717272</v>
      </c>
      <c r="DD4548" s="81">
        <v>14531.33568557141</v>
      </c>
      <c r="DE4548" s="81">
        <v>7798.5903827776583</v>
      </c>
      <c r="DF4548" s="81">
        <v>5.053330437307535</v>
      </c>
      <c r="DG4548" s="81">
        <v>5.053330437307535</v>
      </c>
      <c r="DH4548" s="81">
        <v>5.053330437307535</v>
      </c>
      <c r="DI4548" s="81">
        <v>5.053330437307535</v>
      </c>
      <c r="DJ4548" s="81">
        <v>3.2180397904310362E-10</v>
      </c>
      <c r="DL4548" s="81">
        <v>0</v>
      </c>
      <c r="DM4548" s="81">
        <v>1.6261818421451916E-9</v>
      </c>
      <c r="DN4548" s="81">
        <v>1.6261818421451916E-9</v>
      </c>
      <c r="DO4548" s="81">
        <v>0</v>
      </c>
      <c r="DP4548" s="81">
        <v>1.6261818421451916E-9</v>
      </c>
      <c r="DQ4548" s="81">
        <v>1.6261818421451916E-9</v>
      </c>
      <c r="DR4548" s="81">
        <v>0</v>
      </c>
      <c r="DS4548" s="81">
        <v>1.6261818421451916E-9</v>
      </c>
      <c r="DT4548" s="81">
        <v>1.6261818421451916E-9</v>
      </c>
      <c r="DU4548" s="81">
        <v>0</v>
      </c>
      <c r="DV4548" s="81">
        <v>1.6261818421451916E-9</v>
      </c>
      <c r="DW4548" s="81">
        <v>1.6261818421451916E-9</v>
      </c>
      <c r="GE4548" s="81" t="s">
        <v>449</v>
      </c>
      <c r="GF4548" s="81" t="s">
        <v>155</v>
      </c>
      <c r="GG4548" s="81" t="s">
        <v>485</v>
      </c>
      <c r="GH4548" s="81" t="s">
        <v>453</v>
      </c>
      <c r="GI4548" s="81">
        <v>2029</v>
      </c>
      <c r="GJ4548" s="81" t="s">
        <v>201</v>
      </c>
      <c r="GK4548" s="81">
        <v>3.905508318488591E-2</v>
      </c>
      <c r="GL4548" s="81">
        <v>206.70045400000001</v>
      </c>
      <c r="GM4548" s="81">
        <v>2029</v>
      </c>
      <c r="GN4548" s="81" t="s">
        <v>173</v>
      </c>
      <c r="GO4548" s="81">
        <v>1.1148832299820636E-2</v>
      </c>
      <c r="GP4548" s="81">
        <v>10</v>
      </c>
      <c r="GQ4548" s="81">
        <v>0</v>
      </c>
      <c r="GR4548" s="81" t="s">
        <v>448</v>
      </c>
      <c r="GS4548" s="81">
        <v>1.1148832299820636E-2</v>
      </c>
      <c r="GT4548" s="81">
        <v>4.3541857288383783E-4</v>
      </c>
      <c r="GU4548" s="81">
        <v>1.1148832299820636E-2</v>
      </c>
      <c r="GV4548" s="81">
        <v>4.3541857288383783E-4</v>
      </c>
      <c r="GW4548" s="81">
        <v>1.1148832299820636E-2</v>
      </c>
      <c r="GX4548" s="81">
        <v>4.3541857288383783E-4</v>
      </c>
      <c r="GY4548" s="81">
        <v>1.1148832299820636E-2</v>
      </c>
      <c r="GZ4548" s="81">
        <v>4.3541857288383783E-4</v>
      </c>
    </row>
    <row r="4549" spans="98:208" x14ac:dyDescent="0.25">
      <c r="CT4549" s="81" t="s">
        <v>155</v>
      </c>
      <c r="CU4549" s="81" t="s">
        <v>482</v>
      </c>
      <c r="CV4549" s="81" t="s">
        <v>454</v>
      </c>
      <c r="CW4549" s="81">
        <v>2029</v>
      </c>
      <c r="CX4549" s="81">
        <v>0</v>
      </c>
      <c r="CY4549" s="81">
        <v>0</v>
      </c>
      <c r="CZ4549" s="81">
        <v>0</v>
      </c>
      <c r="DA4549" s="81">
        <v>0</v>
      </c>
      <c r="DB4549" s="81">
        <v>22783.187028904282</v>
      </c>
      <c r="DC4549" s="81">
        <v>453.26096055717272</v>
      </c>
      <c r="DD4549" s="81">
        <v>14531.33568557141</v>
      </c>
      <c r="DE4549" s="81">
        <v>7798.5903827776583</v>
      </c>
      <c r="DF4549" s="81">
        <v>5.053330437307535</v>
      </c>
      <c r="DG4549" s="81">
        <v>5.053330437307535</v>
      </c>
      <c r="DH4549" s="81">
        <v>5.053330437307535</v>
      </c>
      <c r="DI4549" s="81">
        <v>5.053330437307535</v>
      </c>
      <c r="DJ4549" s="81">
        <v>3.2180397904310362E-10</v>
      </c>
      <c r="DL4549" s="81">
        <v>0</v>
      </c>
      <c r="DM4549" s="81">
        <v>1.6261818421451916E-9</v>
      </c>
      <c r="DN4549" s="81">
        <v>1.6261818421451916E-9</v>
      </c>
      <c r="DO4549" s="81">
        <v>0</v>
      </c>
      <c r="DP4549" s="81">
        <v>1.6261818421451916E-9</v>
      </c>
      <c r="DQ4549" s="81">
        <v>1.6261818421451916E-9</v>
      </c>
      <c r="DR4549" s="81">
        <v>0</v>
      </c>
      <c r="DS4549" s="81">
        <v>1.6261818421451916E-9</v>
      </c>
      <c r="DT4549" s="81">
        <v>1.6261818421451916E-9</v>
      </c>
      <c r="DU4549" s="81">
        <v>0</v>
      </c>
      <c r="DV4549" s="81">
        <v>1.6261818421451916E-9</v>
      </c>
      <c r="DW4549" s="81">
        <v>1.6261818421451916E-9</v>
      </c>
      <c r="GE4549" s="81" t="s">
        <v>449</v>
      </c>
      <c r="GF4549" s="81" t="s">
        <v>155</v>
      </c>
      <c r="GG4549" s="81" t="s">
        <v>485</v>
      </c>
      <c r="GH4549" s="81" t="s">
        <v>453</v>
      </c>
      <c r="GI4549" s="81">
        <v>2030</v>
      </c>
      <c r="GJ4549" s="81" t="s">
        <v>201</v>
      </c>
      <c r="GK4549" s="81">
        <v>3.905508318488591E-2</v>
      </c>
      <c r="GL4549" s="81">
        <v>206.70045400000001</v>
      </c>
      <c r="GM4549" s="81">
        <v>2030</v>
      </c>
      <c r="GN4549" s="81" t="s">
        <v>173</v>
      </c>
      <c r="GO4549" s="81">
        <v>1.1148832299820636E-2</v>
      </c>
      <c r="GP4549" s="81">
        <v>10</v>
      </c>
      <c r="GQ4549" s="81">
        <v>0</v>
      </c>
      <c r="GR4549" s="81" t="s">
        <v>448</v>
      </c>
      <c r="GS4549" s="81">
        <v>0</v>
      </c>
      <c r="GT4549" s="81">
        <v>0</v>
      </c>
      <c r="GU4549" s="81">
        <v>1.1148832299820636E-2</v>
      </c>
      <c r="GV4549" s="81">
        <v>4.3541857288383783E-4</v>
      </c>
      <c r="GW4549" s="81">
        <v>1.1148832299820636E-2</v>
      </c>
      <c r="GX4549" s="81">
        <v>4.3541857288383783E-4</v>
      </c>
      <c r="GY4549" s="81">
        <v>1.1148832299820636E-2</v>
      </c>
      <c r="GZ4549" s="81">
        <v>4.3541857288383783E-4</v>
      </c>
    </row>
    <row r="4550" spans="98:208" x14ac:dyDescent="0.25">
      <c r="CT4550" s="81" t="s">
        <v>155</v>
      </c>
      <c r="CU4550" s="81" t="s">
        <v>482</v>
      </c>
      <c r="CV4550" s="81" t="s">
        <v>454</v>
      </c>
      <c r="CW4550" s="81">
        <v>2030</v>
      </c>
      <c r="CX4550" s="81">
        <v>0</v>
      </c>
      <c r="CY4550" s="81">
        <v>0</v>
      </c>
      <c r="CZ4550" s="81">
        <v>0</v>
      </c>
      <c r="DA4550" s="81">
        <v>0</v>
      </c>
      <c r="DB4550" s="81">
        <v>22783.187028904282</v>
      </c>
      <c r="DC4550" s="81">
        <v>453.26096055717272</v>
      </c>
      <c r="DD4550" s="81">
        <v>14531.33568557141</v>
      </c>
      <c r="DE4550" s="81">
        <v>7798.5903827776583</v>
      </c>
      <c r="DF4550" s="81">
        <v>0</v>
      </c>
      <c r="DG4550" s="81">
        <v>5.053330437307535</v>
      </c>
      <c r="DH4550" s="81">
        <v>5.053330437307535</v>
      </c>
      <c r="DI4550" s="81">
        <v>5.053330437307535</v>
      </c>
      <c r="DJ4550" s="81">
        <v>3.2180397904310362E-10</v>
      </c>
      <c r="DL4550" s="81">
        <v>0</v>
      </c>
      <c r="DM4550" s="81">
        <v>0</v>
      </c>
      <c r="DN4550" s="81">
        <v>0</v>
      </c>
      <c r="DO4550" s="81">
        <v>0</v>
      </c>
      <c r="DP4550" s="81">
        <v>1.6261818421451916E-9</v>
      </c>
      <c r="DQ4550" s="81">
        <v>1.6261818421451916E-9</v>
      </c>
      <c r="DR4550" s="81">
        <v>0</v>
      </c>
      <c r="DS4550" s="81">
        <v>1.6261818421451916E-9</v>
      </c>
      <c r="DT4550" s="81">
        <v>1.6261818421451916E-9</v>
      </c>
      <c r="DU4550" s="81">
        <v>0</v>
      </c>
      <c r="DV4550" s="81">
        <v>1.6261818421451916E-9</v>
      </c>
      <c r="DW4550" s="81">
        <v>1.6261818421451916E-9</v>
      </c>
      <c r="GE4550" s="81" t="s">
        <v>449</v>
      </c>
      <c r="GF4550" s="81" t="s">
        <v>155</v>
      </c>
      <c r="GG4550" s="81" t="s">
        <v>485</v>
      </c>
      <c r="GH4550" s="81" t="s">
        <v>453</v>
      </c>
      <c r="GI4550" s="81">
        <v>2031</v>
      </c>
      <c r="GJ4550" s="81" t="s">
        <v>201</v>
      </c>
      <c r="GK4550" s="81">
        <v>3.905508318488591E-2</v>
      </c>
      <c r="GL4550" s="81">
        <v>206.70045400000001</v>
      </c>
      <c r="GM4550" s="81">
        <v>2031</v>
      </c>
      <c r="GN4550" s="81" t="s">
        <v>173</v>
      </c>
      <c r="GO4550" s="81">
        <v>1.1148832299820636E-2</v>
      </c>
      <c r="GP4550" s="81">
        <v>10</v>
      </c>
      <c r="GQ4550" s="81">
        <v>0</v>
      </c>
      <c r="GR4550" s="81" t="s">
        <v>448</v>
      </c>
      <c r="GS4550" s="81">
        <v>0</v>
      </c>
      <c r="GT4550" s="81">
        <v>0</v>
      </c>
      <c r="GU4550" s="81">
        <v>0</v>
      </c>
      <c r="GV4550" s="81">
        <v>0</v>
      </c>
      <c r="GW4550" s="81">
        <v>1.1148832299820636E-2</v>
      </c>
      <c r="GX4550" s="81">
        <v>4.3541857288383783E-4</v>
      </c>
      <c r="GY4550" s="81">
        <v>1.1148832299820636E-2</v>
      </c>
      <c r="GZ4550" s="81">
        <v>4.3541857288383783E-4</v>
      </c>
    </row>
    <row r="4551" spans="98:208" x14ac:dyDescent="0.25">
      <c r="CT4551" s="81" t="s">
        <v>155</v>
      </c>
      <c r="CU4551" s="81" t="s">
        <v>482</v>
      </c>
      <c r="CV4551" s="81" t="s">
        <v>454</v>
      </c>
      <c r="CW4551" s="81">
        <v>2031</v>
      </c>
      <c r="CX4551" s="81">
        <v>0</v>
      </c>
      <c r="CY4551" s="81">
        <v>0</v>
      </c>
      <c r="CZ4551" s="81">
        <v>0</v>
      </c>
      <c r="DA4551" s="81">
        <v>0</v>
      </c>
      <c r="DB4551" s="81">
        <v>22783.187028904282</v>
      </c>
      <c r="DC4551" s="81">
        <v>453.26096055717272</v>
      </c>
      <c r="DD4551" s="81">
        <v>14531.33568557141</v>
      </c>
      <c r="DE4551" s="81">
        <v>7798.5903827776583</v>
      </c>
      <c r="DF4551" s="81">
        <v>0</v>
      </c>
      <c r="DG4551" s="81">
        <v>0</v>
      </c>
      <c r="DH4551" s="81">
        <v>5.053330437307535</v>
      </c>
      <c r="DI4551" s="81">
        <v>5.053330437307535</v>
      </c>
      <c r="DJ4551" s="81">
        <v>3.2180397904310362E-10</v>
      </c>
      <c r="DL4551" s="81">
        <v>0</v>
      </c>
      <c r="DM4551" s="81">
        <v>0</v>
      </c>
      <c r="DN4551" s="81">
        <v>0</v>
      </c>
      <c r="DO4551" s="81">
        <v>0</v>
      </c>
      <c r="DP4551" s="81">
        <v>0</v>
      </c>
      <c r="DQ4551" s="81">
        <v>0</v>
      </c>
      <c r="DR4551" s="81">
        <v>0</v>
      </c>
      <c r="DS4551" s="81">
        <v>1.6261818421451916E-9</v>
      </c>
      <c r="DT4551" s="81">
        <v>1.6261818421451916E-9</v>
      </c>
      <c r="DU4551" s="81">
        <v>0</v>
      </c>
      <c r="DV4551" s="81">
        <v>1.6261818421451916E-9</v>
      </c>
      <c r="DW4551" s="81">
        <v>1.6261818421451916E-9</v>
      </c>
      <c r="GE4551" s="81" t="s">
        <v>449</v>
      </c>
      <c r="GF4551" s="81" t="s">
        <v>155</v>
      </c>
      <c r="GG4551" s="81" t="s">
        <v>485</v>
      </c>
      <c r="GH4551" s="81" t="s">
        <v>453</v>
      </c>
      <c r="GI4551" s="81">
        <v>2032</v>
      </c>
      <c r="GJ4551" s="81" t="s">
        <v>201</v>
      </c>
      <c r="GK4551" s="81">
        <v>3.905508318488591E-2</v>
      </c>
      <c r="GL4551" s="81">
        <v>206.70045400000001</v>
      </c>
      <c r="GM4551" s="81">
        <v>2032</v>
      </c>
      <c r="GN4551" s="81" t="s">
        <v>173</v>
      </c>
      <c r="GO4551" s="81">
        <v>1.1148832299820636E-2</v>
      </c>
      <c r="GP4551" s="81">
        <v>10</v>
      </c>
      <c r="GQ4551" s="81">
        <v>0</v>
      </c>
      <c r="GR4551" s="81" t="s">
        <v>448</v>
      </c>
      <c r="GS4551" s="81">
        <v>0</v>
      </c>
      <c r="GT4551" s="81">
        <v>0</v>
      </c>
      <c r="GU4551" s="81">
        <v>0</v>
      </c>
      <c r="GV4551" s="81">
        <v>0</v>
      </c>
      <c r="GW4551" s="81">
        <v>0</v>
      </c>
      <c r="GX4551" s="81">
        <v>0</v>
      </c>
      <c r="GY4551" s="81">
        <v>1.1148832299820636E-2</v>
      </c>
      <c r="GZ4551" s="81">
        <v>4.3541857288383783E-4</v>
      </c>
    </row>
    <row r="4552" spans="98:208" x14ac:dyDescent="0.25">
      <c r="CT4552" s="81" t="s">
        <v>155</v>
      </c>
      <c r="CU4552" s="81" t="s">
        <v>482</v>
      </c>
      <c r="CV4552" s="81" t="s">
        <v>454</v>
      </c>
      <c r="CW4552" s="81">
        <v>2032</v>
      </c>
      <c r="CX4552" s="81">
        <v>0</v>
      </c>
      <c r="CY4552" s="81">
        <v>0</v>
      </c>
      <c r="CZ4552" s="81">
        <v>0</v>
      </c>
      <c r="DA4552" s="81">
        <v>0</v>
      </c>
      <c r="DB4552" s="81">
        <v>22783.187028904282</v>
      </c>
      <c r="DC4552" s="81">
        <v>453.26096055717272</v>
      </c>
      <c r="DD4552" s="81">
        <v>14531.33568557141</v>
      </c>
      <c r="DE4552" s="81">
        <v>7798.5903827776583</v>
      </c>
      <c r="DF4552" s="81">
        <v>0</v>
      </c>
      <c r="DG4552" s="81">
        <v>0</v>
      </c>
      <c r="DH4552" s="81">
        <v>0</v>
      </c>
      <c r="DI4552" s="81">
        <v>5.053330437307535</v>
      </c>
      <c r="DJ4552" s="81">
        <v>3.2180397904310362E-10</v>
      </c>
      <c r="DL4552" s="81">
        <v>0</v>
      </c>
      <c r="DM4552" s="81">
        <v>0</v>
      </c>
      <c r="DN4552" s="81">
        <v>0</v>
      </c>
      <c r="DO4552" s="81">
        <v>0</v>
      </c>
      <c r="DP4552" s="81">
        <v>0</v>
      </c>
      <c r="DQ4552" s="81">
        <v>0</v>
      </c>
      <c r="DR4552" s="81">
        <v>0</v>
      </c>
      <c r="DS4552" s="81">
        <v>0</v>
      </c>
      <c r="DT4552" s="81">
        <v>0</v>
      </c>
      <c r="DU4552" s="81">
        <v>0</v>
      </c>
      <c r="DV4552" s="81">
        <v>1.6261818421451916E-9</v>
      </c>
      <c r="DW4552" s="81">
        <v>1.6261818421451916E-9</v>
      </c>
      <c r="GE4552" s="81" t="s">
        <v>449</v>
      </c>
      <c r="GF4552" s="81" t="s">
        <v>155</v>
      </c>
      <c r="GG4552" s="81" t="s">
        <v>485</v>
      </c>
      <c r="GH4552" s="81" t="s">
        <v>454</v>
      </c>
      <c r="GI4552" s="81">
        <v>2021</v>
      </c>
      <c r="GJ4552" s="81" t="s">
        <v>201</v>
      </c>
      <c r="GK4552" s="81">
        <v>409.22373582044048</v>
      </c>
      <c r="GL4552" s="81">
        <v>206.70045400000001</v>
      </c>
      <c r="GM4552" s="81">
        <v>2021</v>
      </c>
      <c r="GN4552" s="81" t="s">
        <v>173</v>
      </c>
      <c r="GO4552" s="81">
        <v>1.1148832299820636E-2</v>
      </c>
      <c r="GP4552" s="81">
        <v>10</v>
      </c>
      <c r="GQ4552" s="81">
        <v>0</v>
      </c>
      <c r="GR4552" s="81" t="s">
        <v>448</v>
      </c>
      <c r="GS4552" s="81">
        <v>1.1148832299820636E-2</v>
      </c>
      <c r="GT4552" s="81">
        <v>4.5623668037681941</v>
      </c>
      <c r="GU4552" s="81">
        <v>1.1148832299820636E-2</v>
      </c>
      <c r="GV4552" s="81">
        <v>4.5623668037681941</v>
      </c>
      <c r="GW4552" s="81">
        <v>0</v>
      </c>
      <c r="GX4552" s="81">
        <v>0</v>
      </c>
      <c r="GY4552" s="81">
        <v>0</v>
      </c>
      <c r="GZ4552" s="81">
        <v>0</v>
      </c>
    </row>
    <row r="4553" spans="98:208" x14ac:dyDescent="0.25">
      <c r="CT4553" s="81" t="s">
        <v>155</v>
      </c>
      <c r="CU4553" s="81" t="s">
        <v>482</v>
      </c>
      <c r="CV4553" s="81" t="s">
        <v>455</v>
      </c>
      <c r="CW4553" s="81">
        <v>2020</v>
      </c>
      <c r="CX4553" s="81">
        <v>0</v>
      </c>
      <c r="CY4553" s="81">
        <v>0</v>
      </c>
      <c r="CZ4553" s="81">
        <v>0</v>
      </c>
      <c r="DA4553" s="81">
        <v>0</v>
      </c>
      <c r="DB4553" s="81">
        <v>21083.842824224339</v>
      </c>
      <c r="DC4553" s="81">
        <v>409.22373582026609</v>
      </c>
      <c r="DD4553" s="81">
        <v>13469.08781237869</v>
      </c>
      <c r="DE4553" s="81">
        <v>7205.5312760251691</v>
      </c>
      <c r="DF4553" s="81">
        <v>4.5623668037662499</v>
      </c>
      <c r="DG4553" s="81">
        <v>0</v>
      </c>
      <c r="DH4553" s="81">
        <v>0</v>
      </c>
      <c r="DI4553" s="81">
        <v>0</v>
      </c>
      <c r="DJ4553" s="81">
        <v>1.387901475955792E-8</v>
      </c>
      <c r="DL4553" s="81">
        <v>0</v>
      </c>
      <c r="DM4553" s="81">
        <v>6.3321156207988872E-8</v>
      </c>
      <c r="DN4553" s="81">
        <v>6.3321156207988872E-8</v>
      </c>
      <c r="DO4553" s="81">
        <v>0</v>
      </c>
      <c r="DP4553" s="81">
        <v>0</v>
      </c>
      <c r="DQ4553" s="81">
        <v>0</v>
      </c>
      <c r="DR4553" s="81">
        <v>0</v>
      </c>
      <c r="DS4553" s="81">
        <v>0</v>
      </c>
      <c r="DT4553" s="81">
        <v>0</v>
      </c>
      <c r="DU4553" s="81">
        <v>0</v>
      </c>
      <c r="DV4553" s="81">
        <v>0</v>
      </c>
      <c r="DW4553" s="81">
        <v>0</v>
      </c>
      <c r="GE4553" s="81" t="s">
        <v>449</v>
      </c>
      <c r="GF4553" s="81" t="s">
        <v>155</v>
      </c>
      <c r="GG4553" s="81" t="s">
        <v>485</v>
      </c>
      <c r="GH4553" s="81" t="s">
        <v>454</v>
      </c>
      <c r="GI4553" s="81">
        <v>2022</v>
      </c>
      <c r="GJ4553" s="81" t="s">
        <v>201</v>
      </c>
      <c r="GK4553" s="81">
        <v>409.22373582044048</v>
      </c>
      <c r="GL4553" s="81">
        <v>206.70045400000001</v>
      </c>
      <c r="GM4553" s="81">
        <v>2022</v>
      </c>
      <c r="GN4553" s="81" t="s">
        <v>173</v>
      </c>
      <c r="GO4553" s="81">
        <v>1.1148832299820636E-2</v>
      </c>
      <c r="GP4553" s="81">
        <v>10</v>
      </c>
      <c r="GQ4553" s="81">
        <v>0</v>
      </c>
      <c r="GR4553" s="81" t="s">
        <v>448</v>
      </c>
      <c r="GS4553" s="81">
        <v>1.1148832299820636E-2</v>
      </c>
      <c r="GT4553" s="81">
        <v>4.5623668037681941</v>
      </c>
      <c r="GU4553" s="81">
        <v>1.1148832299820636E-2</v>
      </c>
      <c r="GV4553" s="81">
        <v>4.5623668037681941</v>
      </c>
      <c r="GW4553" s="81">
        <v>1.1148832299820636E-2</v>
      </c>
      <c r="GX4553" s="81">
        <v>4.5623668037681941</v>
      </c>
      <c r="GY4553" s="81">
        <v>0</v>
      </c>
      <c r="GZ4553" s="81">
        <v>0</v>
      </c>
    </row>
    <row r="4554" spans="98:208" x14ac:dyDescent="0.25">
      <c r="CT4554" s="81" t="s">
        <v>155</v>
      </c>
      <c r="CU4554" s="81" t="s">
        <v>482</v>
      </c>
      <c r="CV4554" s="81" t="s">
        <v>455</v>
      </c>
      <c r="CW4554" s="81">
        <v>2021</v>
      </c>
      <c r="CX4554" s="81">
        <v>0</v>
      </c>
      <c r="CY4554" s="81">
        <v>0</v>
      </c>
      <c r="CZ4554" s="81">
        <v>0</v>
      </c>
      <c r="DA4554" s="81">
        <v>0</v>
      </c>
      <c r="DB4554" s="81">
        <v>21083.842824224339</v>
      </c>
      <c r="DC4554" s="81">
        <v>409.22373582026609</v>
      </c>
      <c r="DD4554" s="81">
        <v>13469.08781237869</v>
      </c>
      <c r="DE4554" s="81">
        <v>7205.5312760251691</v>
      </c>
      <c r="DF4554" s="81">
        <v>4.5623668037662499</v>
      </c>
      <c r="DG4554" s="81">
        <v>4.5623668037662499</v>
      </c>
      <c r="DH4554" s="81">
        <v>0</v>
      </c>
      <c r="DI4554" s="81">
        <v>0</v>
      </c>
      <c r="DJ4554" s="81">
        <v>1.387901475955792E-8</v>
      </c>
      <c r="DL4554" s="81">
        <v>0</v>
      </c>
      <c r="DM4554" s="81">
        <v>6.3321156207988872E-8</v>
      </c>
      <c r="DN4554" s="81">
        <v>6.3321156207988872E-8</v>
      </c>
      <c r="DO4554" s="81">
        <v>0</v>
      </c>
      <c r="DP4554" s="81">
        <v>6.3321156207988872E-8</v>
      </c>
      <c r="DQ4554" s="81">
        <v>6.3321156207988872E-8</v>
      </c>
      <c r="DR4554" s="81">
        <v>0</v>
      </c>
      <c r="DS4554" s="81">
        <v>0</v>
      </c>
      <c r="DT4554" s="81">
        <v>0</v>
      </c>
      <c r="DU4554" s="81">
        <v>0</v>
      </c>
      <c r="DV4554" s="81">
        <v>0</v>
      </c>
      <c r="DW4554" s="81">
        <v>0</v>
      </c>
      <c r="GE4554" s="81" t="s">
        <v>449</v>
      </c>
      <c r="GF4554" s="81" t="s">
        <v>155</v>
      </c>
      <c r="GG4554" s="81" t="s">
        <v>485</v>
      </c>
      <c r="GH4554" s="81" t="s">
        <v>454</v>
      </c>
      <c r="GI4554" s="81">
        <v>2023</v>
      </c>
      <c r="GJ4554" s="81" t="s">
        <v>201</v>
      </c>
      <c r="GK4554" s="81">
        <v>428.60232122030828</v>
      </c>
      <c r="GL4554" s="81">
        <v>206.70045400000001</v>
      </c>
      <c r="GM4554" s="81">
        <v>2023</v>
      </c>
      <c r="GN4554" s="81" t="s">
        <v>173</v>
      </c>
      <c r="GO4554" s="81">
        <v>1.1148832299820636E-2</v>
      </c>
      <c r="GP4554" s="81">
        <v>10</v>
      </c>
      <c r="GQ4554" s="81">
        <v>0</v>
      </c>
      <c r="GR4554" s="81" t="s">
        <v>448</v>
      </c>
      <c r="GS4554" s="81">
        <v>1.1148832299820636E-2</v>
      </c>
      <c r="GT4554" s="81">
        <v>4.778415402599073</v>
      </c>
      <c r="GU4554" s="81">
        <v>1.1148832299820636E-2</v>
      </c>
      <c r="GV4554" s="81">
        <v>4.778415402599073</v>
      </c>
      <c r="GW4554" s="81">
        <v>1.1148832299820636E-2</v>
      </c>
      <c r="GX4554" s="81">
        <v>4.778415402599073</v>
      </c>
      <c r="GY4554" s="81">
        <v>1.1148832299820636E-2</v>
      </c>
      <c r="GZ4554" s="81">
        <v>4.778415402599073</v>
      </c>
    </row>
    <row r="4555" spans="98:208" x14ac:dyDescent="0.25">
      <c r="CT4555" s="81" t="s">
        <v>155</v>
      </c>
      <c r="CU4555" s="81" t="s">
        <v>482</v>
      </c>
      <c r="CV4555" s="81" t="s">
        <v>455</v>
      </c>
      <c r="CW4555" s="81">
        <v>2022</v>
      </c>
      <c r="CX4555" s="81">
        <v>0</v>
      </c>
      <c r="CY4555" s="81">
        <v>0</v>
      </c>
      <c r="CZ4555" s="81">
        <v>0</v>
      </c>
      <c r="DA4555" s="81">
        <v>0</v>
      </c>
      <c r="DB4555" s="81">
        <v>21083.842824224339</v>
      </c>
      <c r="DC4555" s="81">
        <v>409.22373582026609</v>
      </c>
      <c r="DD4555" s="81">
        <v>13469.08781237869</v>
      </c>
      <c r="DE4555" s="81">
        <v>7205.5312760251691</v>
      </c>
      <c r="DF4555" s="81">
        <v>4.5623668037662499</v>
      </c>
      <c r="DG4555" s="81">
        <v>4.5623668037662499</v>
      </c>
      <c r="DH4555" s="81">
        <v>4.5623668037662499</v>
      </c>
      <c r="DI4555" s="81">
        <v>0</v>
      </c>
      <c r="DJ4555" s="81">
        <v>1.387901475955792E-8</v>
      </c>
      <c r="DL4555" s="81">
        <v>0</v>
      </c>
      <c r="DM4555" s="81">
        <v>6.3321156207988872E-8</v>
      </c>
      <c r="DN4555" s="81">
        <v>6.3321156207988872E-8</v>
      </c>
      <c r="DO4555" s="81">
        <v>0</v>
      </c>
      <c r="DP4555" s="81">
        <v>6.3321156207988872E-8</v>
      </c>
      <c r="DQ4555" s="81">
        <v>6.3321156207988872E-8</v>
      </c>
      <c r="DR4555" s="81">
        <v>0</v>
      </c>
      <c r="DS4555" s="81">
        <v>6.3321156207988872E-8</v>
      </c>
      <c r="DT4555" s="81">
        <v>6.3321156207988872E-8</v>
      </c>
      <c r="DU4555" s="81">
        <v>0</v>
      </c>
      <c r="DV4555" s="81">
        <v>0</v>
      </c>
      <c r="DW4555" s="81">
        <v>0</v>
      </c>
      <c r="GE4555" s="81" t="s">
        <v>449</v>
      </c>
      <c r="GF4555" s="81" t="s">
        <v>155</v>
      </c>
      <c r="GG4555" s="81" t="s">
        <v>485</v>
      </c>
      <c r="GH4555" s="81" t="s">
        <v>454</v>
      </c>
      <c r="GI4555" s="81">
        <v>2024</v>
      </c>
      <c r="GJ4555" s="81" t="s">
        <v>201</v>
      </c>
      <c r="GK4555" s="81">
        <v>428.60232122030828</v>
      </c>
      <c r="GL4555" s="81">
        <v>206.70045400000001</v>
      </c>
      <c r="GM4555" s="81">
        <v>2024</v>
      </c>
      <c r="GN4555" s="81" t="s">
        <v>173</v>
      </c>
      <c r="GO4555" s="81">
        <v>1.1148832299820636E-2</v>
      </c>
      <c r="GP4555" s="81">
        <v>10</v>
      </c>
      <c r="GQ4555" s="81">
        <v>0</v>
      </c>
      <c r="GR4555" s="81" t="s">
        <v>448</v>
      </c>
      <c r="GS4555" s="81">
        <v>1.1148832299820636E-2</v>
      </c>
      <c r="GT4555" s="81">
        <v>4.778415402599073</v>
      </c>
      <c r="GU4555" s="81">
        <v>1.1148832299820636E-2</v>
      </c>
      <c r="GV4555" s="81">
        <v>4.778415402599073</v>
      </c>
      <c r="GW4555" s="81">
        <v>1.1148832299820636E-2</v>
      </c>
      <c r="GX4555" s="81">
        <v>4.778415402599073</v>
      </c>
      <c r="GY4555" s="81">
        <v>1.1148832299820636E-2</v>
      </c>
      <c r="GZ4555" s="81">
        <v>4.778415402599073</v>
      </c>
    </row>
    <row r="4556" spans="98:208" x14ac:dyDescent="0.25">
      <c r="CT4556" s="81" t="s">
        <v>155</v>
      </c>
      <c r="CU4556" s="81" t="s">
        <v>482</v>
      </c>
      <c r="CV4556" s="81" t="s">
        <v>455</v>
      </c>
      <c r="CW4556" s="81">
        <v>2023</v>
      </c>
      <c r="CX4556" s="81">
        <v>0</v>
      </c>
      <c r="CY4556" s="81">
        <v>0</v>
      </c>
      <c r="CZ4556" s="81">
        <v>0</v>
      </c>
      <c r="DA4556" s="81">
        <v>0</v>
      </c>
      <c r="DB4556" s="81">
        <v>21835.97811413039</v>
      </c>
      <c r="DC4556" s="81">
        <v>428.60232122026531</v>
      </c>
      <c r="DD4556" s="81">
        <v>13939.56097345749</v>
      </c>
      <c r="DE4556" s="81">
        <v>7467.8148194524192</v>
      </c>
      <c r="DF4556" s="81">
        <v>4.7784154025985934</v>
      </c>
      <c r="DG4556" s="81">
        <v>4.7784154025985934</v>
      </c>
      <c r="DH4556" s="81">
        <v>4.7784154025985934</v>
      </c>
      <c r="DI4556" s="81">
        <v>4.7784154025985934</v>
      </c>
      <c r="DJ4556" s="81">
        <v>1.387901475955792E-8</v>
      </c>
      <c r="DL4556" s="81">
        <v>0</v>
      </c>
      <c r="DM4556" s="81">
        <v>6.6319697899964778E-8</v>
      </c>
      <c r="DN4556" s="81">
        <v>6.6319697899964778E-8</v>
      </c>
      <c r="DO4556" s="81">
        <v>0</v>
      </c>
      <c r="DP4556" s="81">
        <v>6.6319697899964778E-8</v>
      </c>
      <c r="DQ4556" s="81">
        <v>6.6319697899964778E-8</v>
      </c>
      <c r="DR4556" s="81">
        <v>0</v>
      </c>
      <c r="DS4556" s="81">
        <v>6.6319697899964778E-8</v>
      </c>
      <c r="DT4556" s="81">
        <v>6.6319697899964778E-8</v>
      </c>
      <c r="DU4556" s="81">
        <v>0</v>
      </c>
      <c r="DV4556" s="81">
        <v>6.6319697899964778E-8</v>
      </c>
      <c r="DW4556" s="81">
        <v>6.6319697899964778E-8</v>
      </c>
      <c r="GE4556" s="81" t="s">
        <v>449</v>
      </c>
      <c r="GF4556" s="81" t="s">
        <v>155</v>
      </c>
      <c r="GG4556" s="81" t="s">
        <v>485</v>
      </c>
      <c r="GH4556" s="81" t="s">
        <v>454</v>
      </c>
      <c r="GI4556" s="81">
        <v>2025</v>
      </c>
      <c r="GJ4556" s="81" t="s">
        <v>201</v>
      </c>
      <c r="GK4556" s="81">
        <v>428.60232122030828</v>
      </c>
      <c r="GL4556" s="81">
        <v>206.70045400000001</v>
      </c>
      <c r="GM4556" s="81">
        <v>2025</v>
      </c>
      <c r="GN4556" s="81" t="s">
        <v>173</v>
      </c>
      <c r="GO4556" s="81">
        <v>1.1148832299820636E-2</v>
      </c>
      <c r="GP4556" s="81">
        <v>10</v>
      </c>
      <c r="GQ4556" s="81">
        <v>0</v>
      </c>
      <c r="GR4556" s="81" t="s">
        <v>448</v>
      </c>
      <c r="GS4556" s="81">
        <v>1.1148832299820636E-2</v>
      </c>
      <c r="GT4556" s="81">
        <v>4.778415402599073</v>
      </c>
      <c r="GU4556" s="81">
        <v>1.1148832299820636E-2</v>
      </c>
      <c r="GV4556" s="81">
        <v>4.778415402599073</v>
      </c>
      <c r="GW4556" s="81">
        <v>1.1148832299820636E-2</v>
      </c>
      <c r="GX4556" s="81">
        <v>4.778415402599073</v>
      </c>
      <c r="GY4556" s="81">
        <v>1.1148832299820636E-2</v>
      </c>
      <c r="GZ4556" s="81">
        <v>4.778415402599073</v>
      </c>
    </row>
    <row r="4557" spans="98:208" x14ac:dyDescent="0.25">
      <c r="CT4557" s="81" t="s">
        <v>155</v>
      </c>
      <c r="CU4557" s="81" t="s">
        <v>482</v>
      </c>
      <c r="CV4557" s="81" t="s">
        <v>455</v>
      </c>
      <c r="CW4557" s="81">
        <v>2024</v>
      </c>
      <c r="CX4557" s="81">
        <v>0</v>
      </c>
      <c r="CY4557" s="81">
        <v>0</v>
      </c>
      <c r="CZ4557" s="81">
        <v>0</v>
      </c>
      <c r="DA4557" s="81">
        <v>0</v>
      </c>
      <c r="DB4557" s="81">
        <v>21835.97811413039</v>
      </c>
      <c r="DC4557" s="81">
        <v>428.60232122026531</v>
      </c>
      <c r="DD4557" s="81">
        <v>13939.56097345749</v>
      </c>
      <c r="DE4557" s="81">
        <v>7467.8148194524192</v>
      </c>
      <c r="DF4557" s="81">
        <v>4.7784154025985934</v>
      </c>
      <c r="DG4557" s="81">
        <v>4.7784154025985934</v>
      </c>
      <c r="DH4557" s="81">
        <v>4.7784154025985934</v>
      </c>
      <c r="DI4557" s="81">
        <v>4.7784154025985934</v>
      </c>
      <c r="DJ4557" s="81">
        <v>1.387901475955792E-8</v>
      </c>
      <c r="DL4557" s="81">
        <v>0</v>
      </c>
      <c r="DM4557" s="81">
        <v>6.6319697899964778E-8</v>
      </c>
      <c r="DN4557" s="81">
        <v>6.6319697899964778E-8</v>
      </c>
      <c r="DO4557" s="81">
        <v>0</v>
      </c>
      <c r="DP4557" s="81">
        <v>6.6319697899964778E-8</v>
      </c>
      <c r="DQ4557" s="81">
        <v>6.6319697899964778E-8</v>
      </c>
      <c r="DR4557" s="81">
        <v>0</v>
      </c>
      <c r="DS4557" s="81">
        <v>6.6319697899964778E-8</v>
      </c>
      <c r="DT4557" s="81">
        <v>6.6319697899964778E-8</v>
      </c>
      <c r="DU4557" s="81">
        <v>0</v>
      </c>
      <c r="DV4557" s="81">
        <v>6.6319697899964778E-8</v>
      </c>
      <c r="DW4557" s="81">
        <v>6.6319697899964778E-8</v>
      </c>
      <c r="GE4557" s="81" t="s">
        <v>449</v>
      </c>
      <c r="GF4557" s="81" t="s">
        <v>155</v>
      </c>
      <c r="GG4557" s="81" t="s">
        <v>485</v>
      </c>
      <c r="GH4557" s="81" t="s">
        <v>454</v>
      </c>
      <c r="GI4557" s="81">
        <v>2026</v>
      </c>
      <c r="GJ4557" s="81" t="s">
        <v>201</v>
      </c>
      <c r="GK4557" s="81">
        <v>428.60232122030828</v>
      </c>
      <c r="GL4557" s="81">
        <v>206.70045400000001</v>
      </c>
      <c r="GM4557" s="81">
        <v>2026</v>
      </c>
      <c r="GN4557" s="81" t="s">
        <v>173</v>
      </c>
      <c r="GO4557" s="81">
        <v>1.1148832299820636E-2</v>
      </c>
      <c r="GP4557" s="81">
        <v>10</v>
      </c>
      <c r="GQ4557" s="81">
        <v>0</v>
      </c>
      <c r="GR4557" s="81" t="s">
        <v>448</v>
      </c>
      <c r="GS4557" s="81">
        <v>1.1148832299820636E-2</v>
      </c>
      <c r="GT4557" s="81">
        <v>4.778415402599073</v>
      </c>
      <c r="GU4557" s="81">
        <v>1.1148832299820636E-2</v>
      </c>
      <c r="GV4557" s="81">
        <v>4.778415402599073</v>
      </c>
      <c r="GW4557" s="81">
        <v>1.1148832299820636E-2</v>
      </c>
      <c r="GX4557" s="81">
        <v>4.778415402599073</v>
      </c>
      <c r="GY4557" s="81">
        <v>1.1148832299820636E-2</v>
      </c>
      <c r="GZ4557" s="81">
        <v>4.778415402599073</v>
      </c>
    </row>
    <row r="4558" spans="98:208" x14ac:dyDescent="0.25">
      <c r="CT4558" s="81" t="s">
        <v>155</v>
      </c>
      <c r="CU4558" s="81" t="s">
        <v>482</v>
      </c>
      <c r="CV4558" s="81" t="s">
        <v>455</v>
      </c>
      <c r="CW4558" s="81">
        <v>2025</v>
      </c>
      <c r="CX4558" s="81">
        <v>0</v>
      </c>
      <c r="CY4558" s="81">
        <v>0</v>
      </c>
      <c r="CZ4558" s="81">
        <v>0</v>
      </c>
      <c r="DA4558" s="81">
        <v>0</v>
      </c>
      <c r="DB4558" s="81">
        <v>21835.97811413039</v>
      </c>
      <c r="DC4558" s="81">
        <v>428.60232122026531</v>
      </c>
      <c r="DD4558" s="81">
        <v>13939.56097345749</v>
      </c>
      <c r="DE4558" s="81">
        <v>7467.8148194524192</v>
      </c>
      <c r="DF4558" s="81">
        <v>4.7784154025985934</v>
      </c>
      <c r="DG4558" s="81">
        <v>4.7784154025985934</v>
      </c>
      <c r="DH4558" s="81">
        <v>4.7784154025985934</v>
      </c>
      <c r="DI4558" s="81">
        <v>4.7784154025985934</v>
      </c>
      <c r="DJ4558" s="81">
        <v>1.387901475955792E-8</v>
      </c>
      <c r="DL4558" s="81">
        <v>0</v>
      </c>
      <c r="DM4558" s="81">
        <v>6.6319697899964778E-8</v>
      </c>
      <c r="DN4558" s="81">
        <v>6.6319697899964778E-8</v>
      </c>
      <c r="DO4558" s="81">
        <v>0</v>
      </c>
      <c r="DP4558" s="81">
        <v>6.6319697899964778E-8</v>
      </c>
      <c r="DQ4558" s="81">
        <v>6.6319697899964778E-8</v>
      </c>
      <c r="DR4558" s="81">
        <v>0</v>
      </c>
      <c r="DS4558" s="81">
        <v>6.6319697899964778E-8</v>
      </c>
      <c r="DT4558" s="81">
        <v>6.6319697899964778E-8</v>
      </c>
      <c r="DU4558" s="81">
        <v>0</v>
      </c>
      <c r="DV4558" s="81">
        <v>6.6319697899964778E-8</v>
      </c>
      <c r="DW4558" s="81">
        <v>6.6319697899964778E-8</v>
      </c>
      <c r="GE4558" s="81" t="s">
        <v>449</v>
      </c>
      <c r="GF4558" s="81" t="s">
        <v>155</v>
      </c>
      <c r="GG4558" s="81" t="s">
        <v>485</v>
      </c>
      <c r="GH4558" s="81" t="s">
        <v>454</v>
      </c>
      <c r="GI4558" s="81">
        <v>2027</v>
      </c>
      <c r="GJ4558" s="81" t="s">
        <v>201</v>
      </c>
      <c r="GK4558" s="81">
        <v>428.60232122030828</v>
      </c>
      <c r="GL4558" s="81">
        <v>206.70045400000001</v>
      </c>
      <c r="GM4558" s="81">
        <v>2027</v>
      </c>
      <c r="GN4558" s="81" t="s">
        <v>173</v>
      </c>
      <c r="GO4558" s="81">
        <v>1.1148832299820636E-2</v>
      </c>
      <c r="GP4558" s="81">
        <v>10</v>
      </c>
      <c r="GQ4558" s="81">
        <v>0</v>
      </c>
      <c r="GR4558" s="81" t="s">
        <v>448</v>
      </c>
      <c r="GS4558" s="81">
        <v>1.1148832299820636E-2</v>
      </c>
      <c r="GT4558" s="81">
        <v>4.778415402599073</v>
      </c>
      <c r="GU4558" s="81">
        <v>1.1148832299820636E-2</v>
      </c>
      <c r="GV4558" s="81">
        <v>4.778415402599073</v>
      </c>
      <c r="GW4558" s="81">
        <v>1.1148832299820636E-2</v>
      </c>
      <c r="GX4558" s="81">
        <v>4.778415402599073</v>
      </c>
      <c r="GY4558" s="81">
        <v>1.1148832299820636E-2</v>
      </c>
      <c r="GZ4558" s="81">
        <v>4.778415402599073</v>
      </c>
    </row>
    <row r="4559" spans="98:208" x14ac:dyDescent="0.25">
      <c r="CT4559" s="81" t="s">
        <v>155</v>
      </c>
      <c r="CU4559" s="81" t="s">
        <v>482</v>
      </c>
      <c r="CV4559" s="81" t="s">
        <v>455</v>
      </c>
      <c r="CW4559" s="81">
        <v>2026</v>
      </c>
      <c r="CX4559" s="81">
        <v>0</v>
      </c>
      <c r="CY4559" s="81">
        <v>0</v>
      </c>
      <c r="CZ4559" s="81">
        <v>0</v>
      </c>
      <c r="DA4559" s="81">
        <v>0</v>
      </c>
      <c r="DB4559" s="81">
        <v>21835.97811413039</v>
      </c>
      <c r="DC4559" s="81">
        <v>428.60232122026531</v>
      </c>
      <c r="DD4559" s="81">
        <v>13939.56097345749</v>
      </c>
      <c r="DE4559" s="81">
        <v>7467.8148194524192</v>
      </c>
      <c r="DF4559" s="81">
        <v>4.7784154025985934</v>
      </c>
      <c r="DG4559" s="81">
        <v>4.7784154025985934</v>
      </c>
      <c r="DH4559" s="81">
        <v>4.7784154025985934</v>
      </c>
      <c r="DI4559" s="81">
        <v>4.7784154025985934</v>
      </c>
      <c r="DJ4559" s="81">
        <v>1.387901475955792E-8</v>
      </c>
      <c r="DL4559" s="81">
        <v>0</v>
      </c>
      <c r="DM4559" s="81">
        <v>6.6319697899964778E-8</v>
      </c>
      <c r="DN4559" s="81">
        <v>6.6319697899964778E-8</v>
      </c>
      <c r="DO4559" s="81">
        <v>0</v>
      </c>
      <c r="DP4559" s="81">
        <v>6.6319697899964778E-8</v>
      </c>
      <c r="DQ4559" s="81">
        <v>6.6319697899964778E-8</v>
      </c>
      <c r="DR4559" s="81">
        <v>0</v>
      </c>
      <c r="DS4559" s="81">
        <v>6.6319697899964778E-8</v>
      </c>
      <c r="DT4559" s="81">
        <v>6.6319697899964778E-8</v>
      </c>
      <c r="DU4559" s="81">
        <v>0</v>
      </c>
      <c r="DV4559" s="81">
        <v>6.6319697899964778E-8</v>
      </c>
      <c r="DW4559" s="81">
        <v>6.6319697899964778E-8</v>
      </c>
      <c r="GE4559" s="81" t="s">
        <v>449</v>
      </c>
      <c r="GF4559" s="81" t="s">
        <v>155</v>
      </c>
      <c r="GG4559" s="81" t="s">
        <v>485</v>
      </c>
      <c r="GH4559" s="81" t="s">
        <v>454</v>
      </c>
      <c r="GI4559" s="81">
        <v>2028</v>
      </c>
      <c r="GJ4559" s="81" t="s">
        <v>201</v>
      </c>
      <c r="GK4559" s="81">
        <v>453.26096055717272</v>
      </c>
      <c r="GL4559" s="81">
        <v>206.70045400000001</v>
      </c>
      <c r="GM4559" s="81">
        <v>2028</v>
      </c>
      <c r="GN4559" s="81" t="s">
        <v>173</v>
      </c>
      <c r="GO4559" s="81">
        <v>1.1148832299820636E-2</v>
      </c>
      <c r="GP4559" s="81">
        <v>10</v>
      </c>
      <c r="GQ4559" s="81">
        <v>0</v>
      </c>
      <c r="GR4559" s="81" t="s">
        <v>448</v>
      </c>
      <c r="GS4559" s="81">
        <v>1.1148832299820636E-2</v>
      </c>
      <c r="GT4559" s="81">
        <v>5.053330437307535</v>
      </c>
      <c r="GU4559" s="81">
        <v>1.1148832299820636E-2</v>
      </c>
      <c r="GV4559" s="81">
        <v>5.053330437307535</v>
      </c>
      <c r="GW4559" s="81">
        <v>1.1148832299820636E-2</v>
      </c>
      <c r="GX4559" s="81">
        <v>5.053330437307535</v>
      </c>
      <c r="GY4559" s="81">
        <v>1.1148832299820636E-2</v>
      </c>
      <c r="GZ4559" s="81">
        <v>5.053330437307535</v>
      </c>
    </row>
    <row r="4560" spans="98:208" x14ac:dyDescent="0.25">
      <c r="CT4560" s="81" t="s">
        <v>155</v>
      </c>
      <c r="CU4560" s="81" t="s">
        <v>482</v>
      </c>
      <c r="CV4560" s="81" t="s">
        <v>455</v>
      </c>
      <c r="CW4560" s="81">
        <v>2027</v>
      </c>
      <c r="CX4560" s="81">
        <v>0</v>
      </c>
      <c r="CY4560" s="81">
        <v>0</v>
      </c>
      <c r="CZ4560" s="81">
        <v>0</v>
      </c>
      <c r="DA4560" s="81">
        <v>0</v>
      </c>
      <c r="DB4560" s="81">
        <v>21835.97811413039</v>
      </c>
      <c r="DC4560" s="81">
        <v>428.60232122026531</v>
      </c>
      <c r="DD4560" s="81">
        <v>13939.56097345749</v>
      </c>
      <c r="DE4560" s="81">
        <v>7467.8148194524192</v>
      </c>
      <c r="DF4560" s="81">
        <v>4.7784154025985934</v>
      </c>
      <c r="DG4560" s="81">
        <v>4.7784154025985934</v>
      </c>
      <c r="DH4560" s="81">
        <v>4.7784154025985934</v>
      </c>
      <c r="DI4560" s="81">
        <v>4.7784154025985934</v>
      </c>
      <c r="DJ4560" s="81">
        <v>1.387901475955792E-8</v>
      </c>
      <c r="DL4560" s="81">
        <v>0</v>
      </c>
      <c r="DM4560" s="81">
        <v>6.6319697899964778E-8</v>
      </c>
      <c r="DN4560" s="81">
        <v>6.6319697899964778E-8</v>
      </c>
      <c r="DO4560" s="81">
        <v>0</v>
      </c>
      <c r="DP4560" s="81">
        <v>6.6319697899964778E-8</v>
      </c>
      <c r="DQ4560" s="81">
        <v>6.6319697899964778E-8</v>
      </c>
      <c r="DR4560" s="81">
        <v>0</v>
      </c>
      <c r="DS4560" s="81">
        <v>6.6319697899964778E-8</v>
      </c>
      <c r="DT4560" s="81">
        <v>6.6319697899964778E-8</v>
      </c>
      <c r="DU4560" s="81">
        <v>0</v>
      </c>
      <c r="DV4560" s="81">
        <v>6.6319697899964778E-8</v>
      </c>
      <c r="DW4560" s="81">
        <v>6.6319697899964778E-8</v>
      </c>
      <c r="GE4560" s="81" t="s">
        <v>449</v>
      </c>
      <c r="GF4560" s="81" t="s">
        <v>155</v>
      </c>
      <c r="GG4560" s="81" t="s">
        <v>485</v>
      </c>
      <c r="GH4560" s="81" t="s">
        <v>454</v>
      </c>
      <c r="GI4560" s="81">
        <v>2029</v>
      </c>
      <c r="GJ4560" s="81" t="s">
        <v>201</v>
      </c>
      <c r="GK4560" s="81">
        <v>453.26096055717272</v>
      </c>
      <c r="GL4560" s="81">
        <v>206.70045400000001</v>
      </c>
      <c r="GM4560" s="81">
        <v>2029</v>
      </c>
      <c r="GN4560" s="81" t="s">
        <v>173</v>
      </c>
      <c r="GO4560" s="81">
        <v>1.1148832299820636E-2</v>
      </c>
      <c r="GP4560" s="81">
        <v>10</v>
      </c>
      <c r="GQ4560" s="81">
        <v>0</v>
      </c>
      <c r="GR4560" s="81" t="s">
        <v>448</v>
      </c>
      <c r="GS4560" s="81">
        <v>1.1148832299820636E-2</v>
      </c>
      <c r="GT4560" s="81">
        <v>5.053330437307535</v>
      </c>
      <c r="GU4560" s="81">
        <v>1.1148832299820636E-2</v>
      </c>
      <c r="GV4560" s="81">
        <v>5.053330437307535</v>
      </c>
      <c r="GW4560" s="81">
        <v>1.1148832299820636E-2</v>
      </c>
      <c r="GX4560" s="81">
        <v>5.053330437307535</v>
      </c>
      <c r="GY4560" s="81">
        <v>1.1148832299820636E-2</v>
      </c>
      <c r="GZ4560" s="81">
        <v>5.053330437307535</v>
      </c>
    </row>
    <row r="4561" spans="98:208" x14ac:dyDescent="0.25">
      <c r="CT4561" s="81" t="s">
        <v>155</v>
      </c>
      <c r="CU4561" s="81" t="s">
        <v>482</v>
      </c>
      <c r="CV4561" s="81" t="s">
        <v>455</v>
      </c>
      <c r="CW4561" s="81">
        <v>2028</v>
      </c>
      <c r="CX4561" s="81">
        <v>0</v>
      </c>
      <c r="CY4561" s="81">
        <v>0</v>
      </c>
      <c r="CZ4561" s="81">
        <v>0</v>
      </c>
      <c r="DA4561" s="81">
        <v>0</v>
      </c>
      <c r="DB4561" s="81">
        <v>22783.18702890685</v>
      </c>
      <c r="DC4561" s="81">
        <v>453.26096055717159</v>
      </c>
      <c r="DD4561" s="81">
        <v>14531.335685572039</v>
      </c>
      <c r="DE4561" s="81">
        <v>7798.5903827776383</v>
      </c>
      <c r="DF4561" s="81">
        <v>5.0533304373075216</v>
      </c>
      <c r="DG4561" s="81">
        <v>5.0533304373075216</v>
      </c>
      <c r="DH4561" s="81">
        <v>5.0533304373075216</v>
      </c>
      <c r="DI4561" s="81">
        <v>5.0533304373075216</v>
      </c>
      <c r="DJ4561" s="81">
        <v>1.387901475955792E-8</v>
      </c>
      <c r="DL4561" s="81">
        <v>0</v>
      </c>
      <c r="DM4561" s="81">
        <v>7.0135247724314372E-8</v>
      </c>
      <c r="DN4561" s="81">
        <v>7.0135247724314372E-8</v>
      </c>
      <c r="DO4561" s="81">
        <v>0</v>
      </c>
      <c r="DP4561" s="81">
        <v>7.0135247724314372E-8</v>
      </c>
      <c r="DQ4561" s="81">
        <v>7.0135247724314372E-8</v>
      </c>
      <c r="DR4561" s="81">
        <v>0</v>
      </c>
      <c r="DS4561" s="81">
        <v>7.0135247724314372E-8</v>
      </c>
      <c r="DT4561" s="81">
        <v>7.0135247724314372E-8</v>
      </c>
      <c r="DU4561" s="81">
        <v>0</v>
      </c>
      <c r="DV4561" s="81">
        <v>7.0135247724314372E-8</v>
      </c>
      <c r="DW4561" s="81">
        <v>7.0135247724314372E-8</v>
      </c>
      <c r="GE4561" s="81" t="s">
        <v>449</v>
      </c>
      <c r="GF4561" s="81" t="s">
        <v>155</v>
      </c>
      <c r="GG4561" s="81" t="s">
        <v>485</v>
      </c>
      <c r="GH4561" s="81" t="s">
        <v>454</v>
      </c>
      <c r="GI4561" s="81">
        <v>2030</v>
      </c>
      <c r="GJ4561" s="81" t="s">
        <v>201</v>
      </c>
      <c r="GK4561" s="81">
        <v>453.26096055717272</v>
      </c>
      <c r="GL4561" s="81">
        <v>206.70045400000001</v>
      </c>
      <c r="GM4561" s="81">
        <v>2030</v>
      </c>
      <c r="GN4561" s="81" t="s">
        <v>173</v>
      </c>
      <c r="GO4561" s="81">
        <v>1.1148832299820636E-2</v>
      </c>
      <c r="GP4561" s="81">
        <v>10</v>
      </c>
      <c r="GQ4561" s="81">
        <v>0</v>
      </c>
      <c r="GR4561" s="81" t="s">
        <v>448</v>
      </c>
      <c r="GS4561" s="81">
        <v>0</v>
      </c>
      <c r="GT4561" s="81">
        <v>0</v>
      </c>
      <c r="GU4561" s="81">
        <v>1.1148832299820636E-2</v>
      </c>
      <c r="GV4561" s="81">
        <v>5.053330437307535</v>
      </c>
      <c r="GW4561" s="81">
        <v>1.1148832299820636E-2</v>
      </c>
      <c r="GX4561" s="81">
        <v>5.053330437307535</v>
      </c>
      <c r="GY4561" s="81">
        <v>1.1148832299820636E-2</v>
      </c>
      <c r="GZ4561" s="81">
        <v>5.053330437307535</v>
      </c>
    </row>
    <row r="4562" spans="98:208" x14ac:dyDescent="0.25">
      <c r="CT4562" s="81" t="s">
        <v>155</v>
      </c>
      <c r="CU4562" s="81" t="s">
        <v>482</v>
      </c>
      <c r="CV4562" s="81" t="s">
        <v>455</v>
      </c>
      <c r="CW4562" s="81">
        <v>2029</v>
      </c>
      <c r="CX4562" s="81">
        <v>0</v>
      </c>
      <c r="CY4562" s="81">
        <v>0</v>
      </c>
      <c r="CZ4562" s="81">
        <v>0</v>
      </c>
      <c r="DA4562" s="81">
        <v>0</v>
      </c>
      <c r="DB4562" s="81">
        <v>22783.18702890685</v>
      </c>
      <c r="DC4562" s="81">
        <v>453.26096055717159</v>
      </c>
      <c r="DD4562" s="81">
        <v>14531.335685572039</v>
      </c>
      <c r="DE4562" s="81">
        <v>7798.5903827776383</v>
      </c>
      <c r="DF4562" s="81">
        <v>5.0533304373075216</v>
      </c>
      <c r="DG4562" s="81">
        <v>5.0533304373075216</v>
      </c>
      <c r="DH4562" s="81">
        <v>5.0533304373075216</v>
      </c>
      <c r="DI4562" s="81">
        <v>5.0533304373075216</v>
      </c>
      <c r="DJ4562" s="81">
        <v>1.387901475955792E-8</v>
      </c>
      <c r="DL4562" s="81">
        <v>0</v>
      </c>
      <c r="DM4562" s="81">
        <v>7.0135247724314372E-8</v>
      </c>
      <c r="DN4562" s="81">
        <v>7.0135247724314372E-8</v>
      </c>
      <c r="DO4562" s="81">
        <v>0</v>
      </c>
      <c r="DP4562" s="81">
        <v>7.0135247724314372E-8</v>
      </c>
      <c r="DQ4562" s="81">
        <v>7.0135247724314372E-8</v>
      </c>
      <c r="DR4562" s="81">
        <v>0</v>
      </c>
      <c r="DS4562" s="81">
        <v>7.0135247724314372E-8</v>
      </c>
      <c r="DT4562" s="81">
        <v>7.0135247724314372E-8</v>
      </c>
      <c r="DU4562" s="81">
        <v>0</v>
      </c>
      <c r="DV4562" s="81">
        <v>7.0135247724314372E-8</v>
      </c>
      <c r="DW4562" s="81">
        <v>7.0135247724314372E-8</v>
      </c>
      <c r="GE4562" s="81" t="s">
        <v>449</v>
      </c>
      <c r="GF4562" s="81" t="s">
        <v>155</v>
      </c>
      <c r="GG4562" s="81" t="s">
        <v>485</v>
      </c>
      <c r="GH4562" s="81" t="s">
        <v>454</v>
      </c>
      <c r="GI4562" s="81">
        <v>2031</v>
      </c>
      <c r="GJ4562" s="81" t="s">
        <v>201</v>
      </c>
      <c r="GK4562" s="81">
        <v>453.26096055717272</v>
      </c>
      <c r="GL4562" s="81">
        <v>206.70045400000001</v>
      </c>
      <c r="GM4562" s="81">
        <v>2031</v>
      </c>
      <c r="GN4562" s="81" t="s">
        <v>173</v>
      </c>
      <c r="GO4562" s="81">
        <v>1.1148832299820636E-2</v>
      </c>
      <c r="GP4562" s="81">
        <v>10</v>
      </c>
      <c r="GQ4562" s="81">
        <v>0</v>
      </c>
      <c r="GR4562" s="81" t="s">
        <v>448</v>
      </c>
      <c r="GS4562" s="81">
        <v>0</v>
      </c>
      <c r="GT4562" s="81">
        <v>0</v>
      </c>
      <c r="GU4562" s="81">
        <v>0</v>
      </c>
      <c r="GV4562" s="81">
        <v>0</v>
      </c>
      <c r="GW4562" s="81">
        <v>1.1148832299820636E-2</v>
      </c>
      <c r="GX4562" s="81">
        <v>5.053330437307535</v>
      </c>
      <c r="GY4562" s="81">
        <v>1.1148832299820636E-2</v>
      </c>
      <c r="GZ4562" s="81">
        <v>5.053330437307535</v>
      </c>
    </row>
    <row r="4563" spans="98:208" x14ac:dyDescent="0.25">
      <c r="CT4563" s="81" t="s">
        <v>155</v>
      </c>
      <c r="CU4563" s="81" t="s">
        <v>482</v>
      </c>
      <c r="CV4563" s="81" t="s">
        <v>455</v>
      </c>
      <c r="CW4563" s="81">
        <v>2030</v>
      </c>
      <c r="CX4563" s="81">
        <v>0</v>
      </c>
      <c r="CY4563" s="81">
        <v>0</v>
      </c>
      <c r="CZ4563" s="81">
        <v>0</v>
      </c>
      <c r="DA4563" s="81">
        <v>0</v>
      </c>
      <c r="DB4563" s="81">
        <v>22783.18702890685</v>
      </c>
      <c r="DC4563" s="81">
        <v>453.26096055717159</v>
      </c>
      <c r="DD4563" s="81">
        <v>14531.335685572039</v>
      </c>
      <c r="DE4563" s="81">
        <v>7798.5903827776383</v>
      </c>
      <c r="DF4563" s="81">
        <v>0</v>
      </c>
      <c r="DG4563" s="81">
        <v>5.0533304373075216</v>
      </c>
      <c r="DH4563" s="81">
        <v>5.0533304373075216</v>
      </c>
      <c r="DI4563" s="81">
        <v>5.0533304373075216</v>
      </c>
      <c r="DJ4563" s="81">
        <v>1.387901475955792E-8</v>
      </c>
      <c r="DL4563" s="81">
        <v>0</v>
      </c>
      <c r="DM4563" s="81">
        <v>0</v>
      </c>
      <c r="DN4563" s="81">
        <v>0</v>
      </c>
      <c r="DO4563" s="81">
        <v>0</v>
      </c>
      <c r="DP4563" s="81">
        <v>7.0135247724314372E-8</v>
      </c>
      <c r="DQ4563" s="81">
        <v>7.0135247724314372E-8</v>
      </c>
      <c r="DR4563" s="81">
        <v>0</v>
      </c>
      <c r="DS4563" s="81">
        <v>7.0135247724314372E-8</v>
      </c>
      <c r="DT4563" s="81">
        <v>7.0135247724314372E-8</v>
      </c>
      <c r="DU4563" s="81">
        <v>0</v>
      </c>
      <c r="DV4563" s="81">
        <v>7.0135247724314372E-8</v>
      </c>
      <c r="DW4563" s="81">
        <v>7.0135247724314372E-8</v>
      </c>
      <c r="GE4563" s="81" t="s">
        <v>449</v>
      </c>
      <c r="GF4563" s="81" t="s">
        <v>155</v>
      </c>
      <c r="GG4563" s="81" t="s">
        <v>485</v>
      </c>
      <c r="GH4563" s="81" t="s">
        <v>454</v>
      </c>
      <c r="GI4563" s="81">
        <v>2032</v>
      </c>
      <c r="GJ4563" s="81" t="s">
        <v>201</v>
      </c>
      <c r="GK4563" s="81">
        <v>453.26096055717272</v>
      </c>
      <c r="GL4563" s="81">
        <v>206.70045400000001</v>
      </c>
      <c r="GM4563" s="81">
        <v>2032</v>
      </c>
      <c r="GN4563" s="81" t="s">
        <v>173</v>
      </c>
      <c r="GO4563" s="81">
        <v>1.1148832299820636E-2</v>
      </c>
      <c r="GP4563" s="81">
        <v>10</v>
      </c>
      <c r="GQ4563" s="81">
        <v>0</v>
      </c>
      <c r="GR4563" s="81" t="s">
        <v>448</v>
      </c>
      <c r="GS4563" s="81">
        <v>0</v>
      </c>
      <c r="GT4563" s="81">
        <v>0</v>
      </c>
      <c r="GU4563" s="81">
        <v>0</v>
      </c>
      <c r="GV4563" s="81">
        <v>0</v>
      </c>
      <c r="GW4563" s="81">
        <v>0</v>
      </c>
      <c r="GX4563" s="81">
        <v>0</v>
      </c>
      <c r="GY4563" s="81">
        <v>1.1148832299820636E-2</v>
      </c>
      <c r="GZ4563" s="81">
        <v>5.053330437307535</v>
      </c>
    </row>
    <row r="4564" spans="98:208" x14ac:dyDescent="0.25">
      <c r="CT4564" s="81" t="s">
        <v>155</v>
      </c>
      <c r="CU4564" s="81" t="s">
        <v>482</v>
      </c>
      <c r="CV4564" s="81" t="s">
        <v>455</v>
      </c>
      <c r="CW4564" s="81">
        <v>2031</v>
      </c>
      <c r="CX4564" s="81">
        <v>0</v>
      </c>
      <c r="CY4564" s="81">
        <v>0</v>
      </c>
      <c r="CZ4564" s="81">
        <v>0</v>
      </c>
      <c r="DA4564" s="81">
        <v>0</v>
      </c>
      <c r="DB4564" s="81">
        <v>22783.18702890685</v>
      </c>
      <c r="DC4564" s="81">
        <v>453.26096055717159</v>
      </c>
      <c r="DD4564" s="81">
        <v>14531.335685572039</v>
      </c>
      <c r="DE4564" s="81">
        <v>7798.5903827776383</v>
      </c>
      <c r="DF4564" s="81">
        <v>0</v>
      </c>
      <c r="DG4564" s="81">
        <v>0</v>
      </c>
      <c r="DH4564" s="81">
        <v>5.0533304373075216</v>
      </c>
      <c r="DI4564" s="81">
        <v>5.0533304373075216</v>
      </c>
      <c r="DJ4564" s="81">
        <v>1.387901475955792E-8</v>
      </c>
      <c r="DL4564" s="81">
        <v>0</v>
      </c>
      <c r="DM4564" s="81">
        <v>0</v>
      </c>
      <c r="DN4564" s="81">
        <v>0</v>
      </c>
      <c r="DO4564" s="81">
        <v>0</v>
      </c>
      <c r="DP4564" s="81">
        <v>0</v>
      </c>
      <c r="DQ4564" s="81">
        <v>0</v>
      </c>
      <c r="DR4564" s="81">
        <v>0</v>
      </c>
      <c r="DS4564" s="81">
        <v>7.0135247724314372E-8</v>
      </c>
      <c r="DT4564" s="81">
        <v>7.0135247724314372E-8</v>
      </c>
      <c r="DU4564" s="81">
        <v>0</v>
      </c>
      <c r="DV4564" s="81">
        <v>7.0135247724314372E-8</v>
      </c>
      <c r="DW4564" s="81">
        <v>7.0135247724314372E-8</v>
      </c>
      <c r="GE4564" s="81" t="s">
        <v>449</v>
      </c>
      <c r="GF4564" s="81" t="s">
        <v>155</v>
      </c>
      <c r="GG4564" s="81" t="s">
        <v>485</v>
      </c>
      <c r="GH4564" s="81" t="s">
        <v>455</v>
      </c>
      <c r="GI4564" s="81">
        <v>2021</v>
      </c>
      <c r="GJ4564" s="81" t="s">
        <v>201</v>
      </c>
      <c r="GK4564" s="81">
        <v>409.22373582035073</v>
      </c>
      <c r="GL4564" s="81">
        <v>206.70045400000001</v>
      </c>
      <c r="GM4564" s="81">
        <v>2021</v>
      </c>
      <c r="GN4564" s="81" t="s">
        <v>173</v>
      </c>
      <c r="GO4564" s="81">
        <v>1.1148832299820636E-2</v>
      </c>
      <c r="GP4564" s="81">
        <v>10</v>
      </c>
      <c r="GQ4564" s="81">
        <v>0</v>
      </c>
      <c r="GR4564" s="81" t="s">
        <v>448</v>
      </c>
      <c r="GS4564" s="81">
        <v>1.1148832299820636E-2</v>
      </c>
      <c r="GT4564" s="81">
        <v>4.5623668037671932</v>
      </c>
      <c r="GU4564" s="81">
        <v>1.1148832299820636E-2</v>
      </c>
      <c r="GV4564" s="81">
        <v>4.5623668037671932</v>
      </c>
      <c r="GW4564" s="81">
        <v>0</v>
      </c>
      <c r="GX4564" s="81">
        <v>0</v>
      </c>
      <c r="GY4564" s="81">
        <v>0</v>
      </c>
      <c r="GZ4564" s="81">
        <v>0</v>
      </c>
    </row>
    <row r="4565" spans="98:208" x14ac:dyDescent="0.25">
      <c r="CT4565" s="81" t="s">
        <v>155</v>
      </c>
      <c r="CU4565" s="81" t="s">
        <v>482</v>
      </c>
      <c r="CV4565" s="81" t="s">
        <v>455</v>
      </c>
      <c r="CW4565" s="81">
        <v>2032</v>
      </c>
      <c r="CX4565" s="81">
        <v>0</v>
      </c>
      <c r="CY4565" s="81">
        <v>0</v>
      </c>
      <c r="CZ4565" s="81">
        <v>0</v>
      </c>
      <c r="DA4565" s="81">
        <v>0</v>
      </c>
      <c r="DB4565" s="81">
        <v>22783.18702890685</v>
      </c>
      <c r="DC4565" s="81">
        <v>453.26096055717159</v>
      </c>
      <c r="DD4565" s="81">
        <v>14531.335685572039</v>
      </c>
      <c r="DE4565" s="81">
        <v>7798.5903827776383</v>
      </c>
      <c r="DF4565" s="81">
        <v>0</v>
      </c>
      <c r="DG4565" s="81">
        <v>0</v>
      </c>
      <c r="DH4565" s="81">
        <v>0</v>
      </c>
      <c r="DI4565" s="81">
        <v>5.0533304373075216</v>
      </c>
      <c r="DJ4565" s="81">
        <v>1.387901475955792E-8</v>
      </c>
      <c r="DL4565" s="81">
        <v>0</v>
      </c>
      <c r="DM4565" s="81">
        <v>0</v>
      </c>
      <c r="DN4565" s="81">
        <v>0</v>
      </c>
      <c r="DO4565" s="81">
        <v>0</v>
      </c>
      <c r="DP4565" s="81">
        <v>0</v>
      </c>
      <c r="DQ4565" s="81">
        <v>0</v>
      </c>
      <c r="DR4565" s="81">
        <v>0</v>
      </c>
      <c r="DS4565" s="81">
        <v>0</v>
      </c>
      <c r="DT4565" s="81">
        <v>0</v>
      </c>
      <c r="DU4565" s="81">
        <v>0</v>
      </c>
      <c r="DV4565" s="81">
        <v>7.0135247724314372E-8</v>
      </c>
      <c r="DW4565" s="81">
        <v>7.0135247724314372E-8</v>
      </c>
      <c r="GE4565" s="81" t="s">
        <v>449</v>
      </c>
      <c r="GF4565" s="81" t="s">
        <v>155</v>
      </c>
      <c r="GG4565" s="81" t="s">
        <v>485</v>
      </c>
      <c r="GH4565" s="81" t="s">
        <v>455</v>
      </c>
      <c r="GI4565" s="81">
        <v>2022</v>
      </c>
      <c r="GJ4565" s="81" t="s">
        <v>201</v>
      </c>
      <c r="GK4565" s="81">
        <v>409.22373582035073</v>
      </c>
      <c r="GL4565" s="81">
        <v>206.70045400000001</v>
      </c>
      <c r="GM4565" s="81">
        <v>2022</v>
      </c>
      <c r="GN4565" s="81" t="s">
        <v>173</v>
      </c>
      <c r="GO4565" s="81">
        <v>1.1148832299820636E-2</v>
      </c>
      <c r="GP4565" s="81">
        <v>10</v>
      </c>
      <c r="GQ4565" s="81">
        <v>0</v>
      </c>
      <c r="GR4565" s="81" t="s">
        <v>448</v>
      </c>
      <c r="GS4565" s="81">
        <v>1.1148832299820636E-2</v>
      </c>
      <c r="GT4565" s="81">
        <v>4.5623668037671932</v>
      </c>
      <c r="GU4565" s="81">
        <v>1.1148832299820636E-2</v>
      </c>
      <c r="GV4565" s="81">
        <v>4.5623668037671932</v>
      </c>
      <c r="GW4565" s="81">
        <v>1.1148832299820636E-2</v>
      </c>
      <c r="GX4565" s="81">
        <v>4.5623668037671932</v>
      </c>
      <c r="GY4565" s="81">
        <v>0</v>
      </c>
      <c r="GZ4565" s="81">
        <v>0</v>
      </c>
    </row>
    <row r="4566" spans="98:208" x14ac:dyDescent="0.25">
      <c r="CT4566" s="81" t="s">
        <v>155</v>
      </c>
      <c r="CU4566" s="81" t="s">
        <v>483</v>
      </c>
      <c r="CV4566" s="81" t="s">
        <v>457</v>
      </c>
      <c r="CW4566" s="81">
        <v>2020</v>
      </c>
      <c r="CX4566" s="81">
        <v>0</v>
      </c>
      <c r="CY4566" s="81">
        <v>0</v>
      </c>
      <c r="CZ4566" s="81">
        <v>0</v>
      </c>
      <c r="DA4566" s="81">
        <v>0</v>
      </c>
      <c r="DB4566" s="81">
        <v>14146.130641334321</v>
      </c>
      <c r="DC4566" s="81">
        <v>222.22942162785881</v>
      </c>
      <c r="DD4566" s="81">
        <v>8585.7228092490386</v>
      </c>
      <c r="DE4566" s="81">
        <v>5338.1784104574244</v>
      </c>
      <c r="DF4566" s="81">
        <v>2.4775985538151311</v>
      </c>
      <c r="DG4566" s="81">
        <v>0</v>
      </c>
      <c r="DH4566" s="81">
        <v>0</v>
      </c>
      <c r="DI4566" s="81">
        <v>0</v>
      </c>
      <c r="DJ4566" s="81">
        <v>1.675368033466621E-6</v>
      </c>
      <c r="DL4566" s="81">
        <v>0</v>
      </c>
      <c r="DM4566" s="81">
        <v>4.150889416825E-6</v>
      </c>
      <c r="DN4566" s="81">
        <v>4.150889416825E-6</v>
      </c>
      <c r="DO4566" s="81">
        <v>0</v>
      </c>
      <c r="DP4566" s="81">
        <v>0</v>
      </c>
      <c r="DQ4566" s="81">
        <v>0</v>
      </c>
      <c r="DR4566" s="81">
        <v>0</v>
      </c>
      <c r="DS4566" s="81">
        <v>0</v>
      </c>
      <c r="DT4566" s="81">
        <v>0</v>
      </c>
      <c r="DU4566" s="81">
        <v>0</v>
      </c>
      <c r="DV4566" s="81">
        <v>0</v>
      </c>
      <c r="DW4566" s="81">
        <v>0</v>
      </c>
      <c r="GE4566" s="81" t="s">
        <v>449</v>
      </c>
      <c r="GF4566" s="81" t="s">
        <v>155</v>
      </c>
      <c r="GG4566" s="81" t="s">
        <v>485</v>
      </c>
      <c r="GH4566" s="81" t="s">
        <v>455</v>
      </c>
      <c r="GI4566" s="81">
        <v>2023</v>
      </c>
      <c r="GJ4566" s="81" t="s">
        <v>201</v>
      </c>
      <c r="GK4566" s="81">
        <v>428.60232122030391</v>
      </c>
      <c r="GL4566" s="81">
        <v>206.70045400000001</v>
      </c>
      <c r="GM4566" s="81">
        <v>2023</v>
      </c>
      <c r="GN4566" s="81" t="s">
        <v>173</v>
      </c>
      <c r="GO4566" s="81">
        <v>1.1148832299820636E-2</v>
      </c>
      <c r="GP4566" s="81">
        <v>10</v>
      </c>
      <c r="GQ4566" s="81">
        <v>0</v>
      </c>
      <c r="GR4566" s="81" t="s">
        <v>448</v>
      </c>
      <c r="GS4566" s="81">
        <v>1.1148832299820636E-2</v>
      </c>
      <c r="GT4566" s="81">
        <v>4.7784154025990242</v>
      </c>
      <c r="GU4566" s="81">
        <v>1.1148832299820636E-2</v>
      </c>
      <c r="GV4566" s="81">
        <v>4.7784154025990242</v>
      </c>
      <c r="GW4566" s="81">
        <v>1.1148832299820636E-2</v>
      </c>
      <c r="GX4566" s="81">
        <v>4.7784154025990242</v>
      </c>
      <c r="GY4566" s="81">
        <v>1.1148832299820636E-2</v>
      </c>
      <c r="GZ4566" s="81">
        <v>4.7784154025990242</v>
      </c>
    </row>
    <row r="4567" spans="98:208" x14ac:dyDescent="0.25">
      <c r="CT4567" s="81" t="s">
        <v>155</v>
      </c>
      <c r="CU4567" s="81" t="s">
        <v>483</v>
      </c>
      <c r="CV4567" s="81" t="s">
        <v>457</v>
      </c>
      <c r="CW4567" s="81">
        <v>2021</v>
      </c>
      <c r="CX4567" s="81">
        <v>0</v>
      </c>
      <c r="CY4567" s="81">
        <v>0</v>
      </c>
      <c r="CZ4567" s="81">
        <v>0</v>
      </c>
      <c r="DA4567" s="81">
        <v>0</v>
      </c>
      <c r="DB4567" s="81">
        <v>14146.130641334321</v>
      </c>
      <c r="DC4567" s="81">
        <v>222.22942162785881</v>
      </c>
      <c r="DD4567" s="81">
        <v>8585.7228092490386</v>
      </c>
      <c r="DE4567" s="81">
        <v>5338.1784104574244</v>
      </c>
      <c r="DF4567" s="81">
        <v>2.4775985538151311</v>
      </c>
      <c r="DG4567" s="81">
        <v>2.4775985538151311</v>
      </c>
      <c r="DH4567" s="81">
        <v>0</v>
      </c>
      <c r="DI4567" s="81">
        <v>0</v>
      </c>
      <c r="DJ4567" s="81">
        <v>1.675368033466621E-6</v>
      </c>
      <c r="DL4567" s="81">
        <v>0</v>
      </c>
      <c r="DM4567" s="81">
        <v>4.150889416825E-6</v>
      </c>
      <c r="DN4567" s="81">
        <v>4.150889416825E-6</v>
      </c>
      <c r="DO4567" s="81">
        <v>0</v>
      </c>
      <c r="DP4567" s="81">
        <v>4.150889416825E-6</v>
      </c>
      <c r="DQ4567" s="81">
        <v>4.150889416825E-6</v>
      </c>
      <c r="DR4567" s="81">
        <v>0</v>
      </c>
      <c r="DS4567" s="81">
        <v>0</v>
      </c>
      <c r="DT4567" s="81">
        <v>0</v>
      </c>
      <c r="DU4567" s="81">
        <v>0</v>
      </c>
      <c r="DV4567" s="81">
        <v>0</v>
      </c>
      <c r="DW4567" s="81">
        <v>0</v>
      </c>
      <c r="GE4567" s="81" t="s">
        <v>449</v>
      </c>
      <c r="GF4567" s="81" t="s">
        <v>155</v>
      </c>
      <c r="GG4567" s="81" t="s">
        <v>485</v>
      </c>
      <c r="GH4567" s="81" t="s">
        <v>455</v>
      </c>
      <c r="GI4567" s="81">
        <v>2024</v>
      </c>
      <c r="GJ4567" s="81" t="s">
        <v>201</v>
      </c>
      <c r="GK4567" s="81">
        <v>428.60232122030391</v>
      </c>
      <c r="GL4567" s="81">
        <v>206.70045400000001</v>
      </c>
      <c r="GM4567" s="81">
        <v>2024</v>
      </c>
      <c r="GN4567" s="81" t="s">
        <v>173</v>
      </c>
      <c r="GO4567" s="81">
        <v>1.1148832299820636E-2</v>
      </c>
      <c r="GP4567" s="81">
        <v>10</v>
      </c>
      <c r="GQ4567" s="81">
        <v>0</v>
      </c>
      <c r="GR4567" s="81" t="s">
        <v>448</v>
      </c>
      <c r="GS4567" s="81">
        <v>1.1148832299820636E-2</v>
      </c>
      <c r="GT4567" s="81">
        <v>4.7784154025990242</v>
      </c>
      <c r="GU4567" s="81">
        <v>1.1148832299820636E-2</v>
      </c>
      <c r="GV4567" s="81">
        <v>4.7784154025990242</v>
      </c>
      <c r="GW4567" s="81">
        <v>1.1148832299820636E-2</v>
      </c>
      <c r="GX4567" s="81">
        <v>4.7784154025990242</v>
      </c>
      <c r="GY4567" s="81">
        <v>1.1148832299820636E-2</v>
      </c>
      <c r="GZ4567" s="81">
        <v>4.7784154025990242</v>
      </c>
    </row>
    <row r="4568" spans="98:208" x14ac:dyDescent="0.25">
      <c r="CT4568" s="81" t="s">
        <v>155</v>
      </c>
      <c r="CU4568" s="81" t="s">
        <v>483</v>
      </c>
      <c r="CV4568" s="81" t="s">
        <v>457</v>
      </c>
      <c r="CW4568" s="81">
        <v>2022</v>
      </c>
      <c r="CX4568" s="81">
        <v>0</v>
      </c>
      <c r="CY4568" s="81">
        <v>0</v>
      </c>
      <c r="CZ4568" s="81">
        <v>0</v>
      </c>
      <c r="DA4568" s="81">
        <v>0</v>
      </c>
      <c r="DB4568" s="81">
        <v>14146.130641334321</v>
      </c>
      <c r="DC4568" s="81">
        <v>222.22942162785881</v>
      </c>
      <c r="DD4568" s="81">
        <v>8585.7228092490386</v>
      </c>
      <c r="DE4568" s="81">
        <v>5338.1784104574244</v>
      </c>
      <c r="DF4568" s="81">
        <v>2.4775985538151311</v>
      </c>
      <c r="DG4568" s="81">
        <v>2.4775985538151311</v>
      </c>
      <c r="DH4568" s="81">
        <v>2.4775985538151311</v>
      </c>
      <c r="DI4568" s="81">
        <v>0</v>
      </c>
      <c r="DJ4568" s="81">
        <v>1.675368033466621E-6</v>
      </c>
      <c r="DL4568" s="81">
        <v>0</v>
      </c>
      <c r="DM4568" s="81">
        <v>4.150889416825E-6</v>
      </c>
      <c r="DN4568" s="81">
        <v>4.150889416825E-6</v>
      </c>
      <c r="DO4568" s="81">
        <v>0</v>
      </c>
      <c r="DP4568" s="81">
        <v>4.150889416825E-6</v>
      </c>
      <c r="DQ4568" s="81">
        <v>4.150889416825E-6</v>
      </c>
      <c r="DR4568" s="81">
        <v>0</v>
      </c>
      <c r="DS4568" s="81">
        <v>4.150889416825E-6</v>
      </c>
      <c r="DT4568" s="81">
        <v>4.150889416825E-6</v>
      </c>
      <c r="DU4568" s="81">
        <v>0</v>
      </c>
      <c r="DV4568" s="81">
        <v>0</v>
      </c>
      <c r="DW4568" s="81">
        <v>0</v>
      </c>
      <c r="GE4568" s="81" t="s">
        <v>449</v>
      </c>
      <c r="GF4568" s="81" t="s">
        <v>155</v>
      </c>
      <c r="GG4568" s="81" t="s">
        <v>485</v>
      </c>
      <c r="GH4568" s="81" t="s">
        <v>455</v>
      </c>
      <c r="GI4568" s="81">
        <v>2025</v>
      </c>
      <c r="GJ4568" s="81" t="s">
        <v>201</v>
      </c>
      <c r="GK4568" s="81">
        <v>428.60232122030391</v>
      </c>
      <c r="GL4568" s="81">
        <v>206.70045400000001</v>
      </c>
      <c r="GM4568" s="81">
        <v>2025</v>
      </c>
      <c r="GN4568" s="81" t="s">
        <v>173</v>
      </c>
      <c r="GO4568" s="81">
        <v>1.1148832299820636E-2</v>
      </c>
      <c r="GP4568" s="81">
        <v>10</v>
      </c>
      <c r="GQ4568" s="81">
        <v>0</v>
      </c>
      <c r="GR4568" s="81" t="s">
        <v>448</v>
      </c>
      <c r="GS4568" s="81">
        <v>1.1148832299820636E-2</v>
      </c>
      <c r="GT4568" s="81">
        <v>4.7784154025990242</v>
      </c>
      <c r="GU4568" s="81">
        <v>1.1148832299820636E-2</v>
      </c>
      <c r="GV4568" s="81">
        <v>4.7784154025990242</v>
      </c>
      <c r="GW4568" s="81">
        <v>1.1148832299820636E-2</v>
      </c>
      <c r="GX4568" s="81">
        <v>4.7784154025990242</v>
      </c>
      <c r="GY4568" s="81">
        <v>1.1148832299820636E-2</v>
      </c>
      <c r="GZ4568" s="81">
        <v>4.7784154025990242</v>
      </c>
    </row>
    <row r="4569" spans="98:208" x14ac:dyDescent="0.25">
      <c r="CT4569" s="81" t="s">
        <v>155</v>
      </c>
      <c r="CU4569" s="81" t="s">
        <v>483</v>
      </c>
      <c r="CV4569" s="81" t="s">
        <v>457</v>
      </c>
      <c r="CW4569" s="81">
        <v>2023</v>
      </c>
      <c r="CX4569" s="81">
        <v>0</v>
      </c>
      <c r="CY4569" s="81">
        <v>0</v>
      </c>
      <c r="CZ4569" s="81">
        <v>0</v>
      </c>
      <c r="DA4569" s="81">
        <v>0</v>
      </c>
      <c r="DB4569" s="81">
        <v>14664.637556438491</v>
      </c>
      <c r="DC4569" s="81">
        <v>233.2300768079688</v>
      </c>
      <c r="DD4569" s="81">
        <v>8896.5159934297262</v>
      </c>
      <c r="DE4569" s="81">
        <v>5534.8914862007969</v>
      </c>
      <c r="DF4569" s="81">
        <v>2.6002430136063306</v>
      </c>
      <c r="DG4569" s="81">
        <v>2.6002430136063306</v>
      </c>
      <c r="DH4569" s="81">
        <v>2.6002430136063306</v>
      </c>
      <c r="DI4569" s="81">
        <v>2.6002430136063306</v>
      </c>
      <c r="DJ4569" s="81">
        <v>1.675368033466621E-6</v>
      </c>
      <c r="DL4569" s="81">
        <v>0</v>
      </c>
      <c r="DM4569" s="81">
        <v>4.3563640242409583E-6</v>
      </c>
      <c r="DN4569" s="81">
        <v>4.3563640242409583E-6</v>
      </c>
      <c r="DO4569" s="81">
        <v>0</v>
      </c>
      <c r="DP4569" s="81">
        <v>4.3563640242409583E-6</v>
      </c>
      <c r="DQ4569" s="81">
        <v>4.3563640242409583E-6</v>
      </c>
      <c r="DR4569" s="81">
        <v>0</v>
      </c>
      <c r="DS4569" s="81">
        <v>4.3563640242409583E-6</v>
      </c>
      <c r="DT4569" s="81">
        <v>4.3563640242409583E-6</v>
      </c>
      <c r="DU4569" s="81">
        <v>0</v>
      </c>
      <c r="DV4569" s="81">
        <v>4.3563640242409583E-6</v>
      </c>
      <c r="DW4569" s="81">
        <v>4.3563640242409583E-6</v>
      </c>
      <c r="GE4569" s="81" t="s">
        <v>449</v>
      </c>
      <c r="GF4569" s="81" t="s">
        <v>155</v>
      </c>
      <c r="GG4569" s="81" t="s">
        <v>485</v>
      </c>
      <c r="GH4569" s="81" t="s">
        <v>455</v>
      </c>
      <c r="GI4569" s="81">
        <v>2026</v>
      </c>
      <c r="GJ4569" s="81" t="s">
        <v>201</v>
      </c>
      <c r="GK4569" s="81">
        <v>428.60232122030391</v>
      </c>
      <c r="GL4569" s="81">
        <v>206.70045400000001</v>
      </c>
      <c r="GM4569" s="81">
        <v>2026</v>
      </c>
      <c r="GN4569" s="81" t="s">
        <v>173</v>
      </c>
      <c r="GO4569" s="81">
        <v>1.1148832299820636E-2</v>
      </c>
      <c r="GP4569" s="81">
        <v>10</v>
      </c>
      <c r="GQ4569" s="81">
        <v>0</v>
      </c>
      <c r="GR4569" s="81" t="s">
        <v>448</v>
      </c>
      <c r="GS4569" s="81">
        <v>1.1148832299820636E-2</v>
      </c>
      <c r="GT4569" s="81">
        <v>4.7784154025990242</v>
      </c>
      <c r="GU4569" s="81">
        <v>1.1148832299820636E-2</v>
      </c>
      <c r="GV4569" s="81">
        <v>4.7784154025990242</v>
      </c>
      <c r="GW4569" s="81">
        <v>1.1148832299820636E-2</v>
      </c>
      <c r="GX4569" s="81">
        <v>4.7784154025990242</v>
      </c>
      <c r="GY4569" s="81">
        <v>1.1148832299820636E-2</v>
      </c>
      <c r="GZ4569" s="81">
        <v>4.7784154025990242</v>
      </c>
    </row>
    <row r="4570" spans="98:208" x14ac:dyDescent="0.25">
      <c r="CT4570" s="81" t="s">
        <v>155</v>
      </c>
      <c r="CU4570" s="81" t="s">
        <v>483</v>
      </c>
      <c r="CV4570" s="81" t="s">
        <v>457</v>
      </c>
      <c r="CW4570" s="81">
        <v>2024</v>
      </c>
      <c r="CX4570" s="81">
        <v>0</v>
      </c>
      <c r="CY4570" s="81">
        <v>0</v>
      </c>
      <c r="CZ4570" s="81">
        <v>0</v>
      </c>
      <c r="DA4570" s="81">
        <v>0</v>
      </c>
      <c r="DB4570" s="81">
        <v>14664.637556438491</v>
      </c>
      <c r="DC4570" s="81">
        <v>233.2300768079688</v>
      </c>
      <c r="DD4570" s="81">
        <v>8896.5159934297262</v>
      </c>
      <c r="DE4570" s="81">
        <v>5534.8914862007969</v>
      </c>
      <c r="DF4570" s="81">
        <v>2.6002430136063306</v>
      </c>
      <c r="DG4570" s="81">
        <v>2.6002430136063306</v>
      </c>
      <c r="DH4570" s="81">
        <v>2.6002430136063306</v>
      </c>
      <c r="DI4570" s="81">
        <v>2.6002430136063306</v>
      </c>
      <c r="DJ4570" s="81">
        <v>1.675368033466621E-6</v>
      </c>
      <c r="DL4570" s="81">
        <v>0</v>
      </c>
      <c r="DM4570" s="81">
        <v>4.3563640242409583E-6</v>
      </c>
      <c r="DN4570" s="81">
        <v>4.3563640242409583E-6</v>
      </c>
      <c r="DO4570" s="81">
        <v>0</v>
      </c>
      <c r="DP4570" s="81">
        <v>4.3563640242409583E-6</v>
      </c>
      <c r="DQ4570" s="81">
        <v>4.3563640242409583E-6</v>
      </c>
      <c r="DR4570" s="81">
        <v>0</v>
      </c>
      <c r="DS4570" s="81">
        <v>4.3563640242409583E-6</v>
      </c>
      <c r="DT4570" s="81">
        <v>4.3563640242409583E-6</v>
      </c>
      <c r="DU4570" s="81">
        <v>0</v>
      </c>
      <c r="DV4570" s="81">
        <v>4.3563640242409583E-6</v>
      </c>
      <c r="DW4570" s="81">
        <v>4.3563640242409583E-6</v>
      </c>
      <c r="GE4570" s="81" t="s">
        <v>449</v>
      </c>
      <c r="GF4570" s="81" t="s">
        <v>155</v>
      </c>
      <c r="GG4570" s="81" t="s">
        <v>485</v>
      </c>
      <c r="GH4570" s="81" t="s">
        <v>455</v>
      </c>
      <c r="GI4570" s="81">
        <v>2027</v>
      </c>
      <c r="GJ4570" s="81" t="s">
        <v>201</v>
      </c>
      <c r="GK4570" s="81">
        <v>428.60232122030391</v>
      </c>
      <c r="GL4570" s="81">
        <v>206.70045400000001</v>
      </c>
      <c r="GM4570" s="81">
        <v>2027</v>
      </c>
      <c r="GN4570" s="81" t="s">
        <v>173</v>
      </c>
      <c r="GO4570" s="81">
        <v>1.1148832299820636E-2</v>
      </c>
      <c r="GP4570" s="81">
        <v>10</v>
      </c>
      <c r="GQ4570" s="81">
        <v>0</v>
      </c>
      <c r="GR4570" s="81" t="s">
        <v>448</v>
      </c>
      <c r="GS4570" s="81">
        <v>1.1148832299820636E-2</v>
      </c>
      <c r="GT4570" s="81">
        <v>4.7784154025990242</v>
      </c>
      <c r="GU4570" s="81">
        <v>1.1148832299820636E-2</v>
      </c>
      <c r="GV4570" s="81">
        <v>4.7784154025990242</v>
      </c>
      <c r="GW4570" s="81">
        <v>1.1148832299820636E-2</v>
      </c>
      <c r="GX4570" s="81">
        <v>4.7784154025990242</v>
      </c>
      <c r="GY4570" s="81">
        <v>1.1148832299820636E-2</v>
      </c>
      <c r="GZ4570" s="81">
        <v>4.7784154025990242</v>
      </c>
    </row>
    <row r="4571" spans="98:208" x14ac:dyDescent="0.25">
      <c r="CT4571" s="81" t="s">
        <v>155</v>
      </c>
      <c r="CU4571" s="81" t="s">
        <v>483</v>
      </c>
      <c r="CV4571" s="81" t="s">
        <v>457</v>
      </c>
      <c r="CW4571" s="81">
        <v>2025</v>
      </c>
      <c r="CX4571" s="81">
        <v>0</v>
      </c>
      <c r="CY4571" s="81">
        <v>0</v>
      </c>
      <c r="CZ4571" s="81">
        <v>0</v>
      </c>
      <c r="DA4571" s="81">
        <v>0</v>
      </c>
      <c r="DB4571" s="81">
        <v>14664.637556438491</v>
      </c>
      <c r="DC4571" s="81">
        <v>233.2300768079688</v>
      </c>
      <c r="DD4571" s="81">
        <v>8896.5159934297262</v>
      </c>
      <c r="DE4571" s="81">
        <v>5534.8914862007969</v>
      </c>
      <c r="DF4571" s="81">
        <v>2.6002430136063306</v>
      </c>
      <c r="DG4571" s="81">
        <v>2.6002430136063306</v>
      </c>
      <c r="DH4571" s="81">
        <v>2.6002430136063306</v>
      </c>
      <c r="DI4571" s="81">
        <v>2.6002430136063306</v>
      </c>
      <c r="DJ4571" s="81">
        <v>1.675368033466621E-6</v>
      </c>
      <c r="DL4571" s="81">
        <v>0</v>
      </c>
      <c r="DM4571" s="81">
        <v>4.3563640242409583E-6</v>
      </c>
      <c r="DN4571" s="81">
        <v>4.3563640242409583E-6</v>
      </c>
      <c r="DO4571" s="81">
        <v>0</v>
      </c>
      <c r="DP4571" s="81">
        <v>4.3563640242409583E-6</v>
      </c>
      <c r="DQ4571" s="81">
        <v>4.3563640242409583E-6</v>
      </c>
      <c r="DR4571" s="81">
        <v>0</v>
      </c>
      <c r="DS4571" s="81">
        <v>4.3563640242409583E-6</v>
      </c>
      <c r="DT4571" s="81">
        <v>4.3563640242409583E-6</v>
      </c>
      <c r="DU4571" s="81">
        <v>0</v>
      </c>
      <c r="DV4571" s="81">
        <v>4.3563640242409583E-6</v>
      </c>
      <c r="DW4571" s="81">
        <v>4.3563640242409583E-6</v>
      </c>
      <c r="GE4571" s="81" t="s">
        <v>449</v>
      </c>
      <c r="GF4571" s="81" t="s">
        <v>155</v>
      </c>
      <c r="GG4571" s="81" t="s">
        <v>485</v>
      </c>
      <c r="GH4571" s="81" t="s">
        <v>455</v>
      </c>
      <c r="GI4571" s="81">
        <v>2028</v>
      </c>
      <c r="GJ4571" s="81" t="s">
        <v>201</v>
      </c>
      <c r="GK4571" s="81">
        <v>453.26096055707978</v>
      </c>
      <c r="GL4571" s="81">
        <v>206.70045400000001</v>
      </c>
      <c r="GM4571" s="81">
        <v>2028</v>
      </c>
      <c r="GN4571" s="81" t="s">
        <v>173</v>
      </c>
      <c r="GO4571" s="81">
        <v>1.1148832299820636E-2</v>
      </c>
      <c r="GP4571" s="81">
        <v>10</v>
      </c>
      <c r="GQ4571" s="81">
        <v>0</v>
      </c>
      <c r="GR4571" s="81" t="s">
        <v>448</v>
      </c>
      <c r="GS4571" s="81">
        <v>1.1148832299820636E-2</v>
      </c>
      <c r="GT4571" s="81">
        <v>5.0533304373064984</v>
      </c>
      <c r="GU4571" s="81">
        <v>1.1148832299820636E-2</v>
      </c>
      <c r="GV4571" s="81">
        <v>5.0533304373064984</v>
      </c>
      <c r="GW4571" s="81">
        <v>1.1148832299820636E-2</v>
      </c>
      <c r="GX4571" s="81">
        <v>5.0533304373064984</v>
      </c>
      <c r="GY4571" s="81">
        <v>1.1148832299820636E-2</v>
      </c>
      <c r="GZ4571" s="81">
        <v>5.0533304373064984</v>
      </c>
    </row>
    <row r="4572" spans="98:208" x14ac:dyDescent="0.25">
      <c r="CT4572" s="81" t="s">
        <v>155</v>
      </c>
      <c r="CU4572" s="81" t="s">
        <v>483</v>
      </c>
      <c r="CV4572" s="81" t="s">
        <v>457</v>
      </c>
      <c r="CW4572" s="81">
        <v>2026</v>
      </c>
      <c r="CX4572" s="81">
        <v>0</v>
      </c>
      <c r="CY4572" s="81">
        <v>0</v>
      </c>
      <c r="CZ4572" s="81">
        <v>0</v>
      </c>
      <c r="DA4572" s="81">
        <v>0</v>
      </c>
      <c r="DB4572" s="81">
        <v>14664.637556438491</v>
      </c>
      <c r="DC4572" s="81">
        <v>233.2300768079688</v>
      </c>
      <c r="DD4572" s="81">
        <v>8896.5159934297262</v>
      </c>
      <c r="DE4572" s="81">
        <v>5534.8914862007969</v>
      </c>
      <c r="DF4572" s="81">
        <v>2.6002430136063306</v>
      </c>
      <c r="DG4572" s="81">
        <v>2.6002430136063306</v>
      </c>
      <c r="DH4572" s="81">
        <v>2.6002430136063306</v>
      </c>
      <c r="DI4572" s="81">
        <v>2.6002430136063306</v>
      </c>
      <c r="DJ4572" s="81">
        <v>1.675368033466621E-6</v>
      </c>
      <c r="DL4572" s="81">
        <v>0</v>
      </c>
      <c r="DM4572" s="81">
        <v>4.3563640242409583E-6</v>
      </c>
      <c r="DN4572" s="81">
        <v>4.3563640242409583E-6</v>
      </c>
      <c r="DO4572" s="81">
        <v>0</v>
      </c>
      <c r="DP4572" s="81">
        <v>4.3563640242409583E-6</v>
      </c>
      <c r="DQ4572" s="81">
        <v>4.3563640242409583E-6</v>
      </c>
      <c r="DR4572" s="81">
        <v>0</v>
      </c>
      <c r="DS4572" s="81">
        <v>4.3563640242409583E-6</v>
      </c>
      <c r="DT4572" s="81">
        <v>4.3563640242409583E-6</v>
      </c>
      <c r="DU4572" s="81">
        <v>0</v>
      </c>
      <c r="DV4572" s="81">
        <v>4.3563640242409583E-6</v>
      </c>
      <c r="DW4572" s="81">
        <v>4.3563640242409583E-6</v>
      </c>
      <c r="GE4572" s="81" t="s">
        <v>449</v>
      </c>
      <c r="GF4572" s="81" t="s">
        <v>155</v>
      </c>
      <c r="GG4572" s="81" t="s">
        <v>485</v>
      </c>
      <c r="GH4572" s="81" t="s">
        <v>455</v>
      </c>
      <c r="GI4572" s="81">
        <v>2029</v>
      </c>
      <c r="GJ4572" s="81" t="s">
        <v>201</v>
      </c>
      <c r="GK4572" s="81">
        <v>453.26096055707978</v>
      </c>
      <c r="GL4572" s="81">
        <v>206.70045400000001</v>
      </c>
      <c r="GM4572" s="81">
        <v>2029</v>
      </c>
      <c r="GN4572" s="81" t="s">
        <v>173</v>
      </c>
      <c r="GO4572" s="81">
        <v>1.1148832299820636E-2</v>
      </c>
      <c r="GP4572" s="81">
        <v>10</v>
      </c>
      <c r="GQ4572" s="81">
        <v>0</v>
      </c>
      <c r="GR4572" s="81" t="s">
        <v>448</v>
      </c>
      <c r="GS4572" s="81">
        <v>1.1148832299820636E-2</v>
      </c>
      <c r="GT4572" s="81">
        <v>5.0533304373064984</v>
      </c>
      <c r="GU4572" s="81">
        <v>1.1148832299820636E-2</v>
      </c>
      <c r="GV4572" s="81">
        <v>5.0533304373064984</v>
      </c>
      <c r="GW4572" s="81">
        <v>1.1148832299820636E-2</v>
      </c>
      <c r="GX4572" s="81">
        <v>5.0533304373064984</v>
      </c>
      <c r="GY4572" s="81">
        <v>1.1148832299820636E-2</v>
      </c>
      <c r="GZ4572" s="81">
        <v>5.0533304373064984</v>
      </c>
    </row>
    <row r="4573" spans="98:208" x14ac:dyDescent="0.25">
      <c r="CT4573" s="81" t="s">
        <v>155</v>
      </c>
      <c r="CU4573" s="81" t="s">
        <v>483</v>
      </c>
      <c r="CV4573" s="81" t="s">
        <v>457</v>
      </c>
      <c r="CW4573" s="81">
        <v>2027</v>
      </c>
      <c r="CX4573" s="81">
        <v>0</v>
      </c>
      <c r="CY4573" s="81">
        <v>0</v>
      </c>
      <c r="CZ4573" s="81">
        <v>0</v>
      </c>
      <c r="DA4573" s="81">
        <v>0</v>
      </c>
      <c r="DB4573" s="81">
        <v>14664.637556438491</v>
      </c>
      <c r="DC4573" s="81">
        <v>233.2300768079688</v>
      </c>
      <c r="DD4573" s="81">
        <v>8896.5159934297262</v>
      </c>
      <c r="DE4573" s="81">
        <v>5534.8914862007969</v>
      </c>
      <c r="DF4573" s="81">
        <v>2.6002430136063306</v>
      </c>
      <c r="DG4573" s="81">
        <v>2.6002430136063306</v>
      </c>
      <c r="DH4573" s="81">
        <v>2.6002430136063306</v>
      </c>
      <c r="DI4573" s="81">
        <v>2.6002430136063306</v>
      </c>
      <c r="DJ4573" s="81">
        <v>1.675368033466621E-6</v>
      </c>
      <c r="DL4573" s="81">
        <v>0</v>
      </c>
      <c r="DM4573" s="81">
        <v>4.3563640242409583E-6</v>
      </c>
      <c r="DN4573" s="81">
        <v>4.3563640242409583E-6</v>
      </c>
      <c r="DO4573" s="81">
        <v>0</v>
      </c>
      <c r="DP4573" s="81">
        <v>4.3563640242409583E-6</v>
      </c>
      <c r="DQ4573" s="81">
        <v>4.3563640242409583E-6</v>
      </c>
      <c r="DR4573" s="81">
        <v>0</v>
      </c>
      <c r="DS4573" s="81">
        <v>4.3563640242409583E-6</v>
      </c>
      <c r="DT4573" s="81">
        <v>4.3563640242409583E-6</v>
      </c>
      <c r="DU4573" s="81">
        <v>0</v>
      </c>
      <c r="DV4573" s="81">
        <v>4.3563640242409583E-6</v>
      </c>
      <c r="DW4573" s="81">
        <v>4.3563640242409583E-6</v>
      </c>
      <c r="GE4573" s="81" t="s">
        <v>449</v>
      </c>
      <c r="GF4573" s="81" t="s">
        <v>155</v>
      </c>
      <c r="GG4573" s="81" t="s">
        <v>485</v>
      </c>
      <c r="GH4573" s="81" t="s">
        <v>455</v>
      </c>
      <c r="GI4573" s="81">
        <v>2030</v>
      </c>
      <c r="GJ4573" s="81" t="s">
        <v>201</v>
      </c>
      <c r="GK4573" s="81">
        <v>453.26096055707978</v>
      </c>
      <c r="GL4573" s="81">
        <v>206.70045400000001</v>
      </c>
      <c r="GM4573" s="81">
        <v>2030</v>
      </c>
      <c r="GN4573" s="81" t="s">
        <v>173</v>
      </c>
      <c r="GO4573" s="81">
        <v>1.1148832299820636E-2</v>
      </c>
      <c r="GP4573" s="81">
        <v>10</v>
      </c>
      <c r="GQ4573" s="81">
        <v>0</v>
      </c>
      <c r="GR4573" s="81" t="s">
        <v>448</v>
      </c>
      <c r="GS4573" s="81">
        <v>0</v>
      </c>
      <c r="GT4573" s="81">
        <v>0</v>
      </c>
      <c r="GU4573" s="81">
        <v>1.1148832299820636E-2</v>
      </c>
      <c r="GV4573" s="81">
        <v>5.0533304373064984</v>
      </c>
      <c r="GW4573" s="81">
        <v>1.1148832299820636E-2</v>
      </c>
      <c r="GX4573" s="81">
        <v>5.0533304373064984</v>
      </c>
      <c r="GY4573" s="81">
        <v>1.1148832299820636E-2</v>
      </c>
      <c r="GZ4573" s="81">
        <v>5.0533304373064984</v>
      </c>
    </row>
    <row r="4574" spans="98:208" x14ac:dyDescent="0.25">
      <c r="CT4574" s="81" t="s">
        <v>155</v>
      </c>
      <c r="CU4574" s="81" t="s">
        <v>483</v>
      </c>
      <c r="CV4574" s="81" t="s">
        <v>457</v>
      </c>
      <c r="CW4574" s="81">
        <v>2028</v>
      </c>
      <c r="CX4574" s="81">
        <v>0</v>
      </c>
      <c r="CY4574" s="81">
        <v>0</v>
      </c>
      <c r="CZ4574" s="81">
        <v>0</v>
      </c>
      <c r="DA4574" s="81">
        <v>0</v>
      </c>
      <c r="DB4574" s="81">
        <v>15317.990942817911</v>
      </c>
      <c r="DC4574" s="81">
        <v>247.2729921649784</v>
      </c>
      <c r="DD4574" s="81">
        <v>9287.6490955456775</v>
      </c>
      <c r="DE4574" s="81">
        <v>5783.0688551072608</v>
      </c>
      <c r="DF4574" s="81">
        <v>2.7568051219222065</v>
      </c>
      <c r="DG4574" s="81">
        <v>2.7568051219222065</v>
      </c>
      <c r="DH4574" s="81">
        <v>2.7568051219222065</v>
      </c>
      <c r="DI4574" s="81">
        <v>2.7568051219222065</v>
      </c>
      <c r="DJ4574" s="81">
        <v>1.675368033466621E-6</v>
      </c>
      <c r="DL4574" s="81">
        <v>0</v>
      </c>
      <c r="DM4574" s="81">
        <v>4.6186631757655156E-6</v>
      </c>
      <c r="DN4574" s="81">
        <v>4.6186631757655156E-6</v>
      </c>
      <c r="DO4574" s="81">
        <v>0</v>
      </c>
      <c r="DP4574" s="81">
        <v>4.6186631757655156E-6</v>
      </c>
      <c r="DQ4574" s="81">
        <v>4.6186631757655156E-6</v>
      </c>
      <c r="DR4574" s="81">
        <v>0</v>
      </c>
      <c r="DS4574" s="81">
        <v>4.6186631757655156E-6</v>
      </c>
      <c r="DT4574" s="81">
        <v>4.6186631757655156E-6</v>
      </c>
      <c r="DU4574" s="81">
        <v>0</v>
      </c>
      <c r="DV4574" s="81">
        <v>4.6186631757655156E-6</v>
      </c>
      <c r="DW4574" s="81">
        <v>4.6186631757655156E-6</v>
      </c>
      <c r="GE4574" s="81" t="s">
        <v>449</v>
      </c>
      <c r="GF4574" s="81" t="s">
        <v>155</v>
      </c>
      <c r="GG4574" s="81" t="s">
        <v>485</v>
      </c>
      <c r="GH4574" s="81" t="s">
        <v>455</v>
      </c>
      <c r="GI4574" s="81">
        <v>2031</v>
      </c>
      <c r="GJ4574" s="81" t="s">
        <v>201</v>
      </c>
      <c r="GK4574" s="81">
        <v>453.26096055707978</v>
      </c>
      <c r="GL4574" s="81">
        <v>206.70045400000001</v>
      </c>
      <c r="GM4574" s="81">
        <v>2031</v>
      </c>
      <c r="GN4574" s="81" t="s">
        <v>173</v>
      </c>
      <c r="GO4574" s="81">
        <v>1.1148832299820636E-2</v>
      </c>
      <c r="GP4574" s="81">
        <v>10</v>
      </c>
      <c r="GQ4574" s="81">
        <v>0</v>
      </c>
      <c r="GR4574" s="81" t="s">
        <v>448</v>
      </c>
      <c r="GS4574" s="81">
        <v>0</v>
      </c>
      <c r="GT4574" s="81">
        <v>0</v>
      </c>
      <c r="GU4574" s="81">
        <v>0</v>
      </c>
      <c r="GV4574" s="81">
        <v>0</v>
      </c>
      <c r="GW4574" s="81">
        <v>1.1148832299820636E-2</v>
      </c>
      <c r="GX4574" s="81">
        <v>5.0533304373064984</v>
      </c>
      <c r="GY4574" s="81">
        <v>1.1148832299820636E-2</v>
      </c>
      <c r="GZ4574" s="81">
        <v>5.0533304373064984</v>
      </c>
    </row>
    <row r="4575" spans="98:208" x14ac:dyDescent="0.25">
      <c r="CT4575" s="81" t="s">
        <v>155</v>
      </c>
      <c r="CU4575" s="81" t="s">
        <v>483</v>
      </c>
      <c r="CV4575" s="81" t="s">
        <v>457</v>
      </c>
      <c r="CW4575" s="81">
        <v>2029</v>
      </c>
      <c r="CX4575" s="81">
        <v>0</v>
      </c>
      <c r="CY4575" s="81">
        <v>0</v>
      </c>
      <c r="CZ4575" s="81">
        <v>0</v>
      </c>
      <c r="DA4575" s="81">
        <v>0</v>
      </c>
      <c r="DB4575" s="81">
        <v>15317.990942817911</v>
      </c>
      <c r="DC4575" s="81">
        <v>247.2729921649784</v>
      </c>
      <c r="DD4575" s="81">
        <v>9287.6490955456775</v>
      </c>
      <c r="DE4575" s="81">
        <v>5783.0688551072608</v>
      </c>
      <c r="DF4575" s="81">
        <v>2.7568051219222065</v>
      </c>
      <c r="DG4575" s="81">
        <v>2.7568051219222065</v>
      </c>
      <c r="DH4575" s="81">
        <v>2.7568051219222065</v>
      </c>
      <c r="DI4575" s="81">
        <v>2.7568051219222065</v>
      </c>
      <c r="DJ4575" s="81">
        <v>1.675368033466621E-6</v>
      </c>
      <c r="DL4575" s="81">
        <v>0</v>
      </c>
      <c r="DM4575" s="81">
        <v>4.6186631757655156E-6</v>
      </c>
      <c r="DN4575" s="81">
        <v>4.6186631757655156E-6</v>
      </c>
      <c r="DO4575" s="81">
        <v>0</v>
      </c>
      <c r="DP4575" s="81">
        <v>4.6186631757655156E-6</v>
      </c>
      <c r="DQ4575" s="81">
        <v>4.6186631757655156E-6</v>
      </c>
      <c r="DR4575" s="81">
        <v>0</v>
      </c>
      <c r="DS4575" s="81">
        <v>4.6186631757655156E-6</v>
      </c>
      <c r="DT4575" s="81">
        <v>4.6186631757655156E-6</v>
      </c>
      <c r="DU4575" s="81">
        <v>0</v>
      </c>
      <c r="DV4575" s="81">
        <v>4.6186631757655156E-6</v>
      </c>
      <c r="DW4575" s="81">
        <v>4.6186631757655156E-6</v>
      </c>
      <c r="GE4575" s="81" t="s">
        <v>449</v>
      </c>
      <c r="GF4575" s="81" t="s">
        <v>155</v>
      </c>
      <c r="GG4575" s="81" t="s">
        <v>485</v>
      </c>
      <c r="GH4575" s="81" t="s">
        <v>455</v>
      </c>
      <c r="GI4575" s="81">
        <v>2032</v>
      </c>
      <c r="GJ4575" s="81" t="s">
        <v>201</v>
      </c>
      <c r="GK4575" s="81">
        <v>453.26096055707978</v>
      </c>
      <c r="GL4575" s="81">
        <v>206.70045400000001</v>
      </c>
      <c r="GM4575" s="81">
        <v>2032</v>
      </c>
      <c r="GN4575" s="81" t="s">
        <v>173</v>
      </c>
      <c r="GO4575" s="81">
        <v>1.1148832299820636E-2</v>
      </c>
      <c r="GP4575" s="81">
        <v>10</v>
      </c>
      <c r="GQ4575" s="81">
        <v>0</v>
      </c>
      <c r="GR4575" s="81" t="s">
        <v>448</v>
      </c>
      <c r="GS4575" s="81">
        <v>0</v>
      </c>
      <c r="GT4575" s="81">
        <v>0</v>
      </c>
      <c r="GU4575" s="81">
        <v>0</v>
      </c>
      <c r="GV4575" s="81">
        <v>0</v>
      </c>
      <c r="GW4575" s="81">
        <v>0</v>
      </c>
      <c r="GX4575" s="81">
        <v>0</v>
      </c>
      <c r="GY4575" s="81">
        <v>1.1148832299820636E-2</v>
      </c>
      <c r="GZ4575" s="81">
        <v>5.0533304373064984</v>
      </c>
    </row>
    <row r="4576" spans="98:208" x14ac:dyDescent="0.25">
      <c r="CT4576" s="81" t="s">
        <v>155</v>
      </c>
      <c r="CU4576" s="81" t="s">
        <v>483</v>
      </c>
      <c r="CV4576" s="81" t="s">
        <v>457</v>
      </c>
      <c r="CW4576" s="81">
        <v>2030</v>
      </c>
      <c r="CX4576" s="81">
        <v>0</v>
      </c>
      <c r="CY4576" s="81">
        <v>0</v>
      </c>
      <c r="CZ4576" s="81">
        <v>0</v>
      </c>
      <c r="DA4576" s="81">
        <v>0</v>
      </c>
      <c r="DB4576" s="81">
        <v>15317.990942817911</v>
      </c>
      <c r="DC4576" s="81">
        <v>247.2729921649784</v>
      </c>
      <c r="DD4576" s="81">
        <v>9287.6490955456775</v>
      </c>
      <c r="DE4576" s="81">
        <v>5783.0688551072608</v>
      </c>
      <c r="DF4576" s="81">
        <v>0</v>
      </c>
      <c r="DG4576" s="81">
        <v>2.7568051219222065</v>
      </c>
      <c r="DH4576" s="81">
        <v>2.7568051219222065</v>
      </c>
      <c r="DI4576" s="81">
        <v>2.7568051219222065</v>
      </c>
      <c r="DJ4576" s="81">
        <v>1.675368033466621E-6</v>
      </c>
      <c r="DL4576" s="81">
        <v>0</v>
      </c>
      <c r="DM4576" s="81">
        <v>0</v>
      </c>
      <c r="DN4576" s="81">
        <v>0</v>
      </c>
      <c r="DO4576" s="81">
        <v>0</v>
      </c>
      <c r="DP4576" s="81">
        <v>4.6186631757655156E-6</v>
      </c>
      <c r="DQ4576" s="81">
        <v>4.6186631757655156E-6</v>
      </c>
      <c r="DR4576" s="81">
        <v>0</v>
      </c>
      <c r="DS4576" s="81">
        <v>4.6186631757655156E-6</v>
      </c>
      <c r="DT4576" s="81">
        <v>4.6186631757655156E-6</v>
      </c>
      <c r="DU4576" s="81">
        <v>0</v>
      </c>
      <c r="DV4576" s="81">
        <v>4.6186631757655156E-6</v>
      </c>
      <c r="DW4576" s="81">
        <v>4.6186631757655156E-6</v>
      </c>
      <c r="GE4576" s="81" t="s">
        <v>449</v>
      </c>
      <c r="GF4576" s="81" t="s">
        <v>155</v>
      </c>
      <c r="GG4576" s="81" t="s">
        <v>486</v>
      </c>
      <c r="GH4576" s="81" t="s">
        <v>457</v>
      </c>
      <c r="GI4576" s="81">
        <v>2021</v>
      </c>
      <c r="GJ4576" s="81" t="s">
        <v>201</v>
      </c>
      <c r="GK4576" s="81">
        <v>222.22942162788931</v>
      </c>
      <c r="GL4576" s="81">
        <v>208.00094999999999</v>
      </c>
      <c r="GM4576" s="81">
        <v>2021</v>
      </c>
      <c r="GN4576" s="81" t="s">
        <v>173</v>
      </c>
      <c r="GO4576" s="81">
        <v>1.1148832299820636E-2</v>
      </c>
      <c r="GP4576" s="81">
        <v>10</v>
      </c>
      <c r="GQ4576" s="81">
        <v>0</v>
      </c>
      <c r="GR4576" s="81" t="s">
        <v>448</v>
      </c>
      <c r="GS4576" s="81">
        <v>1.1148832299820636E-2</v>
      </c>
      <c r="GT4576" s="81">
        <v>2.4775985538154708</v>
      </c>
      <c r="GU4576" s="81">
        <v>1.1148832299820636E-2</v>
      </c>
      <c r="GV4576" s="81">
        <v>2.4775985538154708</v>
      </c>
      <c r="GW4576" s="81">
        <v>0</v>
      </c>
      <c r="GX4576" s="81">
        <v>0</v>
      </c>
      <c r="GY4576" s="81">
        <v>0</v>
      </c>
      <c r="GZ4576" s="81">
        <v>0</v>
      </c>
    </row>
    <row r="4577" spans="98:208" x14ac:dyDescent="0.25">
      <c r="CT4577" s="81" t="s">
        <v>155</v>
      </c>
      <c r="CU4577" s="81" t="s">
        <v>483</v>
      </c>
      <c r="CV4577" s="81" t="s">
        <v>457</v>
      </c>
      <c r="CW4577" s="81">
        <v>2031</v>
      </c>
      <c r="CX4577" s="81">
        <v>0</v>
      </c>
      <c r="CY4577" s="81">
        <v>0</v>
      </c>
      <c r="CZ4577" s="81">
        <v>0</v>
      </c>
      <c r="DA4577" s="81">
        <v>0</v>
      </c>
      <c r="DB4577" s="81">
        <v>15317.990942817911</v>
      </c>
      <c r="DC4577" s="81">
        <v>247.2729921649784</v>
      </c>
      <c r="DD4577" s="81">
        <v>9287.6490955456775</v>
      </c>
      <c r="DE4577" s="81">
        <v>5783.0688551072608</v>
      </c>
      <c r="DF4577" s="81">
        <v>0</v>
      </c>
      <c r="DG4577" s="81">
        <v>0</v>
      </c>
      <c r="DH4577" s="81">
        <v>2.7568051219222065</v>
      </c>
      <c r="DI4577" s="81">
        <v>2.7568051219222065</v>
      </c>
      <c r="DJ4577" s="81">
        <v>1.675368033466621E-6</v>
      </c>
      <c r="DL4577" s="81">
        <v>0</v>
      </c>
      <c r="DM4577" s="81">
        <v>0</v>
      </c>
      <c r="DN4577" s="81">
        <v>0</v>
      </c>
      <c r="DO4577" s="81">
        <v>0</v>
      </c>
      <c r="DP4577" s="81">
        <v>0</v>
      </c>
      <c r="DQ4577" s="81">
        <v>0</v>
      </c>
      <c r="DR4577" s="81">
        <v>0</v>
      </c>
      <c r="DS4577" s="81">
        <v>4.6186631757655156E-6</v>
      </c>
      <c r="DT4577" s="81">
        <v>4.6186631757655156E-6</v>
      </c>
      <c r="DU4577" s="81">
        <v>0</v>
      </c>
      <c r="DV4577" s="81">
        <v>4.6186631757655156E-6</v>
      </c>
      <c r="DW4577" s="81">
        <v>4.6186631757655156E-6</v>
      </c>
      <c r="GE4577" s="81" t="s">
        <v>449</v>
      </c>
      <c r="GF4577" s="81" t="s">
        <v>155</v>
      </c>
      <c r="GG4577" s="81" t="s">
        <v>486</v>
      </c>
      <c r="GH4577" s="81" t="s">
        <v>457</v>
      </c>
      <c r="GI4577" s="81">
        <v>2022</v>
      </c>
      <c r="GJ4577" s="81" t="s">
        <v>201</v>
      </c>
      <c r="GK4577" s="81">
        <v>222.22942162788931</v>
      </c>
      <c r="GL4577" s="81">
        <v>208.00094999999999</v>
      </c>
      <c r="GM4577" s="81">
        <v>2022</v>
      </c>
      <c r="GN4577" s="81" t="s">
        <v>173</v>
      </c>
      <c r="GO4577" s="81">
        <v>1.1148832299820636E-2</v>
      </c>
      <c r="GP4577" s="81">
        <v>10</v>
      </c>
      <c r="GQ4577" s="81">
        <v>0</v>
      </c>
      <c r="GR4577" s="81" t="s">
        <v>448</v>
      </c>
      <c r="GS4577" s="81">
        <v>1.1148832299820636E-2</v>
      </c>
      <c r="GT4577" s="81">
        <v>2.4775985538154708</v>
      </c>
      <c r="GU4577" s="81">
        <v>1.1148832299820636E-2</v>
      </c>
      <c r="GV4577" s="81">
        <v>2.4775985538154708</v>
      </c>
      <c r="GW4577" s="81">
        <v>1.1148832299820636E-2</v>
      </c>
      <c r="GX4577" s="81">
        <v>2.4775985538154708</v>
      </c>
      <c r="GY4577" s="81">
        <v>0</v>
      </c>
      <c r="GZ4577" s="81">
        <v>0</v>
      </c>
    </row>
    <row r="4578" spans="98:208" x14ac:dyDescent="0.25">
      <c r="CT4578" s="81" t="s">
        <v>155</v>
      </c>
      <c r="CU4578" s="81" t="s">
        <v>483</v>
      </c>
      <c r="CV4578" s="81" t="s">
        <v>457</v>
      </c>
      <c r="CW4578" s="81">
        <v>2032</v>
      </c>
      <c r="CX4578" s="81">
        <v>0</v>
      </c>
      <c r="CY4578" s="81">
        <v>0</v>
      </c>
      <c r="CZ4578" s="81">
        <v>0</v>
      </c>
      <c r="DA4578" s="81">
        <v>0</v>
      </c>
      <c r="DB4578" s="81">
        <v>15317.990942817911</v>
      </c>
      <c r="DC4578" s="81">
        <v>247.2729921649784</v>
      </c>
      <c r="DD4578" s="81">
        <v>9287.6490955456775</v>
      </c>
      <c r="DE4578" s="81">
        <v>5783.0688551072608</v>
      </c>
      <c r="DF4578" s="81">
        <v>0</v>
      </c>
      <c r="DG4578" s="81">
        <v>0</v>
      </c>
      <c r="DH4578" s="81">
        <v>0</v>
      </c>
      <c r="DI4578" s="81">
        <v>2.7568051219222065</v>
      </c>
      <c r="DJ4578" s="81">
        <v>1.675368033466621E-6</v>
      </c>
      <c r="DL4578" s="81">
        <v>0</v>
      </c>
      <c r="DM4578" s="81">
        <v>0</v>
      </c>
      <c r="DN4578" s="81">
        <v>0</v>
      </c>
      <c r="DO4578" s="81">
        <v>0</v>
      </c>
      <c r="DP4578" s="81">
        <v>0</v>
      </c>
      <c r="DQ4578" s="81">
        <v>0</v>
      </c>
      <c r="DR4578" s="81">
        <v>0</v>
      </c>
      <c r="DS4578" s="81">
        <v>0</v>
      </c>
      <c r="DT4578" s="81">
        <v>0</v>
      </c>
      <c r="DU4578" s="81">
        <v>0</v>
      </c>
      <c r="DV4578" s="81">
        <v>4.6186631757655156E-6</v>
      </c>
      <c r="DW4578" s="81">
        <v>4.6186631757655156E-6</v>
      </c>
      <c r="GE4578" s="81" t="s">
        <v>449</v>
      </c>
      <c r="GF4578" s="81" t="s">
        <v>155</v>
      </c>
      <c r="GG4578" s="81" t="s">
        <v>486</v>
      </c>
      <c r="GH4578" s="81" t="s">
        <v>457</v>
      </c>
      <c r="GI4578" s="81">
        <v>2023</v>
      </c>
      <c r="GJ4578" s="81" t="s">
        <v>201</v>
      </c>
      <c r="GK4578" s="81">
        <v>233.23007680800089</v>
      </c>
      <c r="GL4578" s="81">
        <v>208.00094999999999</v>
      </c>
      <c r="GM4578" s="81">
        <v>2023</v>
      </c>
      <c r="GN4578" s="81" t="s">
        <v>173</v>
      </c>
      <c r="GO4578" s="81">
        <v>1.1148832299820636E-2</v>
      </c>
      <c r="GP4578" s="81">
        <v>10</v>
      </c>
      <c r="GQ4578" s="81">
        <v>0</v>
      </c>
      <c r="GR4578" s="81" t="s">
        <v>448</v>
      </c>
      <c r="GS4578" s="81">
        <v>1.1148832299820636E-2</v>
      </c>
      <c r="GT4578" s="81">
        <v>2.6002430136066881</v>
      </c>
      <c r="GU4578" s="81">
        <v>1.1148832299820636E-2</v>
      </c>
      <c r="GV4578" s="81">
        <v>2.6002430136066881</v>
      </c>
      <c r="GW4578" s="81">
        <v>1.1148832299820636E-2</v>
      </c>
      <c r="GX4578" s="81">
        <v>2.6002430136066881</v>
      </c>
      <c r="GY4578" s="81">
        <v>1.1148832299820636E-2</v>
      </c>
      <c r="GZ4578" s="81">
        <v>2.6002430136066881</v>
      </c>
    </row>
    <row r="4579" spans="98:208" x14ac:dyDescent="0.25">
      <c r="CT4579" s="81" t="s">
        <v>155</v>
      </c>
      <c r="CU4579" s="81" t="s">
        <v>483</v>
      </c>
      <c r="CV4579" s="81" t="s">
        <v>458</v>
      </c>
      <c r="CW4579" s="81">
        <v>2020</v>
      </c>
      <c r="CX4579" s="81">
        <v>0</v>
      </c>
      <c r="CY4579" s="81">
        <v>0</v>
      </c>
      <c r="CZ4579" s="81">
        <v>0</v>
      </c>
      <c r="DA4579" s="81">
        <v>0</v>
      </c>
      <c r="DB4579" s="81">
        <v>8807.9522308761425</v>
      </c>
      <c r="DC4579" s="81">
        <v>222.22942162783971</v>
      </c>
      <c r="DD4579" s="81">
        <v>8585.7228092483019</v>
      </c>
      <c r="DE4579" s="81">
        <v>0</v>
      </c>
      <c r="DF4579" s="81">
        <v>2.4775985538149179</v>
      </c>
      <c r="DG4579" s="81">
        <v>0</v>
      </c>
      <c r="DH4579" s="81">
        <v>0</v>
      </c>
      <c r="DI4579" s="81">
        <v>0</v>
      </c>
      <c r="DJ4579" s="81">
        <v>2.243116256470522E-6</v>
      </c>
      <c r="DL4579" s="81">
        <v>0</v>
      </c>
      <c r="DM4579" s="81">
        <v>5.5575415930700981E-6</v>
      </c>
      <c r="DN4579" s="81">
        <v>5.5575415930700981E-6</v>
      </c>
      <c r="DO4579" s="81">
        <v>0</v>
      </c>
      <c r="DP4579" s="81">
        <v>0</v>
      </c>
      <c r="DQ4579" s="81">
        <v>0</v>
      </c>
      <c r="DR4579" s="81">
        <v>0</v>
      </c>
      <c r="DS4579" s="81">
        <v>0</v>
      </c>
      <c r="DT4579" s="81">
        <v>0</v>
      </c>
      <c r="DU4579" s="81">
        <v>0</v>
      </c>
      <c r="DV4579" s="81">
        <v>0</v>
      </c>
      <c r="DW4579" s="81">
        <v>0</v>
      </c>
      <c r="GE4579" s="81" t="s">
        <v>449</v>
      </c>
      <c r="GF4579" s="81" t="s">
        <v>155</v>
      </c>
      <c r="GG4579" s="81" t="s">
        <v>486</v>
      </c>
      <c r="GH4579" s="81" t="s">
        <v>457</v>
      </c>
      <c r="GI4579" s="81">
        <v>2024</v>
      </c>
      <c r="GJ4579" s="81" t="s">
        <v>201</v>
      </c>
      <c r="GK4579" s="81">
        <v>233.23007680800089</v>
      </c>
      <c r="GL4579" s="81">
        <v>208.00094999999999</v>
      </c>
      <c r="GM4579" s="81">
        <v>2024</v>
      </c>
      <c r="GN4579" s="81" t="s">
        <v>173</v>
      </c>
      <c r="GO4579" s="81">
        <v>1.1148832299820636E-2</v>
      </c>
      <c r="GP4579" s="81">
        <v>10</v>
      </c>
      <c r="GQ4579" s="81">
        <v>0</v>
      </c>
      <c r="GR4579" s="81" t="s">
        <v>448</v>
      </c>
      <c r="GS4579" s="81">
        <v>1.1148832299820636E-2</v>
      </c>
      <c r="GT4579" s="81">
        <v>2.6002430136066881</v>
      </c>
      <c r="GU4579" s="81">
        <v>1.1148832299820636E-2</v>
      </c>
      <c r="GV4579" s="81">
        <v>2.6002430136066881</v>
      </c>
      <c r="GW4579" s="81">
        <v>1.1148832299820636E-2</v>
      </c>
      <c r="GX4579" s="81">
        <v>2.6002430136066881</v>
      </c>
      <c r="GY4579" s="81">
        <v>1.1148832299820636E-2</v>
      </c>
      <c r="GZ4579" s="81">
        <v>2.6002430136066881</v>
      </c>
    </row>
    <row r="4580" spans="98:208" x14ac:dyDescent="0.25">
      <c r="CT4580" s="81" t="s">
        <v>155</v>
      </c>
      <c r="CU4580" s="81" t="s">
        <v>483</v>
      </c>
      <c r="CV4580" s="81" t="s">
        <v>458</v>
      </c>
      <c r="CW4580" s="81">
        <v>2021</v>
      </c>
      <c r="CX4580" s="81">
        <v>0</v>
      </c>
      <c r="CY4580" s="81">
        <v>0</v>
      </c>
      <c r="CZ4580" s="81">
        <v>0</v>
      </c>
      <c r="DA4580" s="81">
        <v>0</v>
      </c>
      <c r="DB4580" s="81">
        <v>8807.9522308761425</v>
      </c>
      <c r="DC4580" s="81">
        <v>222.22942162783971</v>
      </c>
      <c r="DD4580" s="81">
        <v>8585.7228092483019</v>
      </c>
      <c r="DE4580" s="81">
        <v>0</v>
      </c>
      <c r="DF4580" s="81">
        <v>2.4775985538149179</v>
      </c>
      <c r="DG4580" s="81">
        <v>2.4775985538149179</v>
      </c>
      <c r="DH4580" s="81">
        <v>0</v>
      </c>
      <c r="DI4580" s="81">
        <v>0</v>
      </c>
      <c r="DJ4580" s="81">
        <v>2.243116256470522E-6</v>
      </c>
      <c r="DL4580" s="81">
        <v>0</v>
      </c>
      <c r="DM4580" s="81">
        <v>5.5575415930700981E-6</v>
      </c>
      <c r="DN4580" s="81">
        <v>5.5575415930700981E-6</v>
      </c>
      <c r="DO4580" s="81">
        <v>0</v>
      </c>
      <c r="DP4580" s="81">
        <v>5.5575415930700981E-6</v>
      </c>
      <c r="DQ4580" s="81">
        <v>5.5575415930700981E-6</v>
      </c>
      <c r="DR4580" s="81">
        <v>0</v>
      </c>
      <c r="DS4580" s="81">
        <v>0</v>
      </c>
      <c r="DT4580" s="81">
        <v>0</v>
      </c>
      <c r="DU4580" s="81">
        <v>0</v>
      </c>
      <c r="DV4580" s="81">
        <v>0</v>
      </c>
      <c r="DW4580" s="81">
        <v>0</v>
      </c>
      <c r="GE4580" s="81" t="s">
        <v>449</v>
      </c>
      <c r="GF4580" s="81" t="s">
        <v>155</v>
      </c>
      <c r="GG4580" s="81" t="s">
        <v>486</v>
      </c>
      <c r="GH4580" s="81" t="s">
        <v>457</v>
      </c>
      <c r="GI4580" s="81">
        <v>2025</v>
      </c>
      <c r="GJ4580" s="81" t="s">
        <v>201</v>
      </c>
      <c r="GK4580" s="81">
        <v>233.23007680800089</v>
      </c>
      <c r="GL4580" s="81">
        <v>208.00094999999999</v>
      </c>
      <c r="GM4580" s="81">
        <v>2025</v>
      </c>
      <c r="GN4580" s="81" t="s">
        <v>173</v>
      </c>
      <c r="GO4580" s="81">
        <v>1.1148832299820636E-2</v>
      </c>
      <c r="GP4580" s="81">
        <v>10</v>
      </c>
      <c r="GQ4580" s="81">
        <v>0</v>
      </c>
      <c r="GR4580" s="81" t="s">
        <v>448</v>
      </c>
      <c r="GS4580" s="81">
        <v>1.1148832299820636E-2</v>
      </c>
      <c r="GT4580" s="81">
        <v>2.6002430136066881</v>
      </c>
      <c r="GU4580" s="81">
        <v>1.1148832299820636E-2</v>
      </c>
      <c r="GV4580" s="81">
        <v>2.6002430136066881</v>
      </c>
      <c r="GW4580" s="81">
        <v>1.1148832299820636E-2</v>
      </c>
      <c r="GX4580" s="81">
        <v>2.6002430136066881</v>
      </c>
      <c r="GY4580" s="81">
        <v>1.1148832299820636E-2</v>
      </c>
      <c r="GZ4580" s="81">
        <v>2.6002430136066881</v>
      </c>
    </row>
    <row r="4581" spans="98:208" x14ac:dyDescent="0.25">
      <c r="CT4581" s="81" t="s">
        <v>155</v>
      </c>
      <c r="CU4581" s="81" t="s">
        <v>483</v>
      </c>
      <c r="CV4581" s="81" t="s">
        <v>458</v>
      </c>
      <c r="CW4581" s="81">
        <v>2022</v>
      </c>
      <c r="CX4581" s="81">
        <v>0</v>
      </c>
      <c r="CY4581" s="81">
        <v>0</v>
      </c>
      <c r="CZ4581" s="81">
        <v>0</v>
      </c>
      <c r="DA4581" s="81">
        <v>0</v>
      </c>
      <c r="DB4581" s="81">
        <v>8807.9522308761425</v>
      </c>
      <c r="DC4581" s="81">
        <v>222.22942162783971</v>
      </c>
      <c r="DD4581" s="81">
        <v>8585.7228092483019</v>
      </c>
      <c r="DE4581" s="81">
        <v>0</v>
      </c>
      <c r="DF4581" s="81">
        <v>2.4775985538149179</v>
      </c>
      <c r="DG4581" s="81">
        <v>2.4775985538149179</v>
      </c>
      <c r="DH4581" s="81">
        <v>2.4775985538149179</v>
      </c>
      <c r="DI4581" s="81">
        <v>0</v>
      </c>
      <c r="DJ4581" s="81">
        <v>2.243116256470522E-6</v>
      </c>
      <c r="DL4581" s="81">
        <v>0</v>
      </c>
      <c r="DM4581" s="81">
        <v>5.5575415930700981E-6</v>
      </c>
      <c r="DN4581" s="81">
        <v>5.5575415930700981E-6</v>
      </c>
      <c r="DO4581" s="81">
        <v>0</v>
      </c>
      <c r="DP4581" s="81">
        <v>5.5575415930700981E-6</v>
      </c>
      <c r="DQ4581" s="81">
        <v>5.5575415930700981E-6</v>
      </c>
      <c r="DR4581" s="81">
        <v>0</v>
      </c>
      <c r="DS4581" s="81">
        <v>5.5575415930700981E-6</v>
      </c>
      <c r="DT4581" s="81">
        <v>5.5575415930700981E-6</v>
      </c>
      <c r="DU4581" s="81">
        <v>0</v>
      </c>
      <c r="DV4581" s="81">
        <v>0</v>
      </c>
      <c r="DW4581" s="81">
        <v>0</v>
      </c>
      <c r="GE4581" s="81" t="s">
        <v>449</v>
      </c>
      <c r="GF4581" s="81" t="s">
        <v>155</v>
      </c>
      <c r="GG4581" s="81" t="s">
        <v>486</v>
      </c>
      <c r="GH4581" s="81" t="s">
        <v>457</v>
      </c>
      <c r="GI4581" s="81">
        <v>2026</v>
      </c>
      <c r="GJ4581" s="81" t="s">
        <v>201</v>
      </c>
      <c r="GK4581" s="81">
        <v>233.23007680800089</v>
      </c>
      <c r="GL4581" s="81">
        <v>208.00094999999999</v>
      </c>
      <c r="GM4581" s="81">
        <v>2026</v>
      </c>
      <c r="GN4581" s="81" t="s">
        <v>173</v>
      </c>
      <c r="GO4581" s="81">
        <v>1.1148832299820636E-2</v>
      </c>
      <c r="GP4581" s="81">
        <v>10</v>
      </c>
      <c r="GQ4581" s="81">
        <v>0</v>
      </c>
      <c r="GR4581" s="81" t="s">
        <v>448</v>
      </c>
      <c r="GS4581" s="81">
        <v>1.1148832299820636E-2</v>
      </c>
      <c r="GT4581" s="81">
        <v>2.6002430136066881</v>
      </c>
      <c r="GU4581" s="81">
        <v>1.1148832299820636E-2</v>
      </c>
      <c r="GV4581" s="81">
        <v>2.6002430136066881</v>
      </c>
      <c r="GW4581" s="81">
        <v>1.1148832299820636E-2</v>
      </c>
      <c r="GX4581" s="81">
        <v>2.6002430136066881</v>
      </c>
      <c r="GY4581" s="81">
        <v>1.1148832299820636E-2</v>
      </c>
      <c r="GZ4581" s="81">
        <v>2.6002430136066881</v>
      </c>
    </row>
    <row r="4582" spans="98:208" x14ac:dyDescent="0.25">
      <c r="CT4582" s="81" t="s">
        <v>155</v>
      </c>
      <c r="CU4582" s="81" t="s">
        <v>483</v>
      </c>
      <c r="CV4582" s="81" t="s">
        <v>458</v>
      </c>
      <c r="CW4582" s="81">
        <v>2023</v>
      </c>
      <c r="CX4582" s="81">
        <v>0</v>
      </c>
      <c r="CY4582" s="81">
        <v>0</v>
      </c>
      <c r="CZ4582" s="81">
        <v>0</v>
      </c>
      <c r="DA4582" s="81">
        <v>0</v>
      </c>
      <c r="DB4582" s="81">
        <v>9129.7460702369117</v>
      </c>
      <c r="DC4582" s="81">
        <v>233.23007680794879</v>
      </c>
      <c r="DD4582" s="81">
        <v>8896.5159934289641</v>
      </c>
      <c r="DE4582" s="81">
        <v>0</v>
      </c>
      <c r="DF4582" s="81">
        <v>2.6002430136061072</v>
      </c>
      <c r="DG4582" s="81">
        <v>2.6002430136061072</v>
      </c>
      <c r="DH4582" s="81">
        <v>2.6002430136061072</v>
      </c>
      <c r="DI4582" s="81">
        <v>2.6002430136061072</v>
      </c>
      <c r="DJ4582" s="81">
        <v>2.243116256470522E-6</v>
      </c>
      <c r="DL4582" s="81">
        <v>0</v>
      </c>
      <c r="DM4582" s="81">
        <v>5.8326473745937599E-6</v>
      </c>
      <c r="DN4582" s="81">
        <v>5.8326473745937599E-6</v>
      </c>
      <c r="DO4582" s="81">
        <v>0</v>
      </c>
      <c r="DP4582" s="81">
        <v>5.8326473745937599E-6</v>
      </c>
      <c r="DQ4582" s="81">
        <v>5.8326473745937599E-6</v>
      </c>
      <c r="DR4582" s="81">
        <v>0</v>
      </c>
      <c r="DS4582" s="81">
        <v>5.8326473745937599E-6</v>
      </c>
      <c r="DT4582" s="81">
        <v>5.8326473745937599E-6</v>
      </c>
      <c r="DU4582" s="81">
        <v>0</v>
      </c>
      <c r="DV4582" s="81">
        <v>5.8326473745937599E-6</v>
      </c>
      <c r="DW4582" s="81">
        <v>5.8326473745937599E-6</v>
      </c>
      <c r="GE4582" s="81" t="s">
        <v>449</v>
      </c>
      <c r="GF4582" s="81" t="s">
        <v>155</v>
      </c>
      <c r="GG4582" s="81" t="s">
        <v>486</v>
      </c>
      <c r="GH4582" s="81" t="s">
        <v>457</v>
      </c>
      <c r="GI4582" s="81">
        <v>2027</v>
      </c>
      <c r="GJ4582" s="81" t="s">
        <v>201</v>
      </c>
      <c r="GK4582" s="81">
        <v>233.23007680800089</v>
      </c>
      <c r="GL4582" s="81">
        <v>208.00094999999999</v>
      </c>
      <c r="GM4582" s="81">
        <v>2027</v>
      </c>
      <c r="GN4582" s="81" t="s">
        <v>173</v>
      </c>
      <c r="GO4582" s="81">
        <v>1.1148832299820636E-2</v>
      </c>
      <c r="GP4582" s="81">
        <v>10</v>
      </c>
      <c r="GQ4582" s="81">
        <v>0</v>
      </c>
      <c r="GR4582" s="81" t="s">
        <v>448</v>
      </c>
      <c r="GS4582" s="81">
        <v>1.1148832299820636E-2</v>
      </c>
      <c r="GT4582" s="81">
        <v>2.6002430136066881</v>
      </c>
      <c r="GU4582" s="81">
        <v>1.1148832299820636E-2</v>
      </c>
      <c r="GV4582" s="81">
        <v>2.6002430136066881</v>
      </c>
      <c r="GW4582" s="81">
        <v>1.1148832299820636E-2</v>
      </c>
      <c r="GX4582" s="81">
        <v>2.6002430136066881</v>
      </c>
      <c r="GY4582" s="81">
        <v>1.1148832299820636E-2</v>
      </c>
      <c r="GZ4582" s="81">
        <v>2.6002430136066881</v>
      </c>
    </row>
    <row r="4583" spans="98:208" x14ac:dyDescent="0.25">
      <c r="CT4583" s="81" t="s">
        <v>155</v>
      </c>
      <c r="CU4583" s="81" t="s">
        <v>483</v>
      </c>
      <c r="CV4583" s="81" t="s">
        <v>458</v>
      </c>
      <c r="CW4583" s="81">
        <v>2024</v>
      </c>
      <c r="CX4583" s="81">
        <v>0</v>
      </c>
      <c r="CY4583" s="81">
        <v>0</v>
      </c>
      <c r="CZ4583" s="81">
        <v>0</v>
      </c>
      <c r="DA4583" s="81">
        <v>0</v>
      </c>
      <c r="DB4583" s="81">
        <v>9129.7460702369117</v>
      </c>
      <c r="DC4583" s="81">
        <v>233.23007680794879</v>
      </c>
      <c r="DD4583" s="81">
        <v>8896.5159934289641</v>
      </c>
      <c r="DE4583" s="81">
        <v>0</v>
      </c>
      <c r="DF4583" s="81">
        <v>2.6002430136061072</v>
      </c>
      <c r="DG4583" s="81">
        <v>2.6002430136061072</v>
      </c>
      <c r="DH4583" s="81">
        <v>2.6002430136061072</v>
      </c>
      <c r="DI4583" s="81">
        <v>2.6002430136061072</v>
      </c>
      <c r="DJ4583" s="81">
        <v>2.243116256470522E-6</v>
      </c>
      <c r="DL4583" s="81">
        <v>0</v>
      </c>
      <c r="DM4583" s="81">
        <v>5.8326473745937599E-6</v>
      </c>
      <c r="DN4583" s="81">
        <v>5.8326473745937599E-6</v>
      </c>
      <c r="DO4583" s="81">
        <v>0</v>
      </c>
      <c r="DP4583" s="81">
        <v>5.8326473745937599E-6</v>
      </c>
      <c r="DQ4583" s="81">
        <v>5.8326473745937599E-6</v>
      </c>
      <c r="DR4583" s="81">
        <v>0</v>
      </c>
      <c r="DS4583" s="81">
        <v>5.8326473745937599E-6</v>
      </c>
      <c r="DT4583" s="81">
        <v>5.8326473745937599E-6</v>
      </c>
      <c r="DU4583" s="81">
        <v>0</v>
      </c>
      <c r="DV4583" s="81">
        <v>5.8326473745937599E-6</v>
      </c>
      <c r="DW4583" s="81">
        <v>5.8326473745937599E-6</v>
      </c>
      <c r="GE4583" s="81" t="s">
        <v>449</v>
      </c>
      <c r="GF4583" s="81" t="s">
        <v>155</v>
      </c>
      <c r="GG4583" s="81" t="s">
        <v>486</v>
      </c>
      <c r="GH4583" s="81" t="s">
        <v>457</v>
      </c>
      <c r="GI4583" s="81">
        <v>2028</v>
      </c>
      <c r="GJ4583" s="81" t="s">
        <v>201</v>
      </c>
      <c r="GK4583" s="81">
        <v>247.27299216501211</v>
      </c>
      <c r="GL4583" s="81">
        <v>208.00094999999999</v>
      </c>
      <c r="GM4583" s="81">
        <v>2028</v>
      </c>
      <c r="GN4583" s="81" t="s">
        <v>173</v>
      </c>
      <c r="GO4583" s="81">
        <v>1.1148832299820636E-2</v>
      </c>
      <c r="GP4583" s="81">
        <v>10</v>
      </c>
      <c r="GQ4583" s="81">
        <v>0</v>
      </c>
      <c r="GR4583" s="81" t="s">
        <v>448</v>
      </c>
      <c r="GS4583" s="81">
        <v>1.1148832299820636E-2</v>
      </c>
      <c r="GT4583" s="81">
        <v>2.7568051219225822</v>
      </c>
      <c r="GU4583" s="81">
        <v>1.1148832299820636E-2</v>
      </c>
      <c r="GV4583" s="81">
        <v>2.7568051219225822</v>
      </c>
      <c r="GW4583" s="81">
        <v>1.1148832299820636E-2</v>
      </c>
      <c r="GX4583" s="81">
        <v>2.7568051219225822</v>
      </c>
      <c r="GY4583" s="81">
        <v>1.1148832299820636E-2</v>
      </c>
      <c r="GZ4583" s="81">
        <v>2.7568051219225822</v>
      </c>
    </row>
    <row r="4584" spans="98:208" x14ac:dyDescent="0.25">
      <c r="CT4584" s="81" t="s">
        <v>155</v>
      </c>
      <c r="CU4584" s="81" t="s">
        <v>483</v>
      </c>
      <c r="CV4584" s="81" t="s">
        <v>458</v>
      </c>
      <c r="CW4584" s="81">
        <v>2025</v>
      </c>
      <c r="CX4584" s="81">
        <v>0</v>
      </c>
      <c r="CY4584" s="81">
        <v>0</v>
      </c>
      <c r="CZ4584" s="81">
        <v>0</v>
      </c>
      <c r="DA4584" s="81">
        <v>0</v>
      </c>
      <c r="DB4584" s="81">
        <v>9129.7460702369117</v>
      </c>
      <c r="DC4584" s="81">
        <v>233.23007680794879</v>
      </c>
      <c r="DD4584" s="81">
        <v>8896.5159934289641</v>
      </c>
      <c r="DE4584" s="81">
        <v>0</v>
      </c>
      <c r="DF4584" s="81">
        <v>2.6002430136061072</v>
      </c>
      <c r="DG4584" s="81">
        <v>2.6002430136061072</v>
      </c>
      <c r="DH4584" s="81">
        <v>2.6002430136061072</v>
      </c>
      <c r="DI4584" s="81">
        <v>2.6002430136061072</v>
      </c>
      <c r="DJ4584" s="81">
        <v>2.243116256470522E-6</v>
      </c>
      <c r="DL4584" s="81">
        <v>0</v>
      </c>
      <c r="DM4584" s="81">
        <v>5.8326473745937599E-6</v>
      </c>
      <c r="DN4584" s="81">
        <v>5.8326473745937599E-6</v>
      </c>
      <c r="DO4584" s="81">
        <v>0</v>
      </c>
      <c r="DP4584" s="81">
        <v>5.8326473745937599E-6</v>
      </c>
      <c r="DQ4584" s="81">
        <v>5.8326473745937599E-6</v>
      </c>
      <c r="DR4584" s="81">
        <v>0</v>
      </c>
      <c r="DS4584" s="81">
        <v>5.8326473745937599E-6</v>
      </c>
      <c r="DT4584" s="81">
        <v>5.8326473745937599E-6</v>
      </c>
      <c r="DU4584" s="81">
        <v>0</v>
      </c>
      <c r="DV4584" s="81">
        <v>5.8326473745937599E-6</v>
      </c>
      <c r="DW4584" s="81">
        <v>5.8326473745937599E-6</v>
      </c>
      <c r="GE4584" s="81" t="s">
        <v>449</v>
      </c>
      <c r="GF4584" s="81" t="s">
        <v>155</v>
      </c>
      <c r="GG4584" s="81" t="s">
        <v>486</v>
      </c>
      <c r="GH4584" s="81" t="s">
        <v>457</v>
      </c>
      <c r="GI4584" s="81">
        <v>2029</v>
      </c>
      <c r="GJ4584" s="81" t="s">
        <v>201</v>
      </c>
      <c r="GK4584" s="81">
        <v>247.27299216501211</v>
      </c>
      <c r="GL4584" s="81">
        <v>208.00094999999999</v>
      </c>
      <c r="GM4584" s="81">
        <v>2029</v>
      </c>
      <c r="GN4584" s="81" t="s">
        <v>173</v>
      </c>
      <c r="GO4584" s="81">
        <v>1.1148832299820636E-2</v>
      </c>
      <c r="GP4584" s="81">
        <v>10</v>
      </c>
      <c r="GQ4584" s="81">
        <v>0</v>
      </c>
      <c r="GR4584" s="81" t="s">
        <v>448</v>
      </c>
      <c r="GS4584" s="81">
        <v>1.1148832299820636E-2</v>
      </c>
      <c r="GT4584" s="81">
        <v>2.7568051219225822</v>
      </c>
      <c r="GU4584" s="81">
        <v>1.1148832299820636E-2</v>
      </c>
      <c r="GV4584" s="81">
        <v>2.7568051219225822</v>
      </c>
      <c r="GW4584" s="81">
        <v>1.1148832299820636E-2</v>
      </c>
      <c r="GX4584" s="81">
        <v>2.7568051219225822</v>
      </c>
      <c r="GY4584" s="81">
        <v>1.1148832299820636E-2</v>
      </c>
      <c r="GZ4584" s="81">
        <v>2.7568051219225822</v>
      </c>
    </row>
    <row r="4585" spans="98:208" x14ac:dyDescent="0.25">
      <c r="CT4585" s="81" t="s">
        <v>155</v>
      </c>
      <c r="CU4585" s="81" t="s">
        <v>483</v>
      </c>
      <c r="CV4585" s="81" t="s">
        <v>458</v>
      </c>
      <c r="CW4585" s="81">
        <v>2026</v>
      </c>
      <c r="CX4585" s="81">
        <v>0</v>
      </c>
      <c r="CY4585" s="81">
        <v>0</v>
      </c>
      <c r="CZ4585" s="81">
        <v>0</v>
      </c>
      <c r="DA4585" s="81">
        <v>0</v>
      </c>
      <c r="DB4585" s="81">
        <v>9129.7460702369117</v>
      </c>
      <c r="DC4585" s="81">
        <v>233.23007680794879</v>
      </c>
      <c r="DD4585" s="81">
        <v>8896.5159934289641</v>
      </c>
      <c r="DE4585" s="81">
        <v>0</v>
      </c>
      <c r="DF4585" s="81">
        <v>2.6002430136061072</v>
      </c>
      <c r="DG4585" s="81">
        <v>2.6002430136061072</v>
      </c>
      <c r="DH4585" s="81">
        <v>2.6002430136061072</v>
      </c>
      <c r="DI4585" s="81">
        <v>2.6002430136061072</v>
      </c>
      <c r="DJ4585" s="81">
        <v>2.243116256470522E-6</v>
      </c>
      <c r="DL4585" s="81">
        <v>0</v>
      </c>
      <c r="DM4585" s="81">
        <v>5.8326473745937599E-6</v>
      </c>
      <c r="DN4585" s="81">
        <v>5.8326473745937599E-6</v>
      </c>
      <c r="DO4585" s="81">
        <v>0</v>
      </c>
      <c r="DP4585" s="81">
        <v>5.8326473745937599E-6</v>
      </c>
      <c r="DQ4585" s="81">
        <v>5.8326473745937599E-6</v>
      </c>
      <c r="DR4585" s="81">
        <v>0</v>
      </c>
      <c r="DS4585" s="81">
        <v>5.8326473745937599E-6</v>
      </c>
      <c r="DT4585" s="81">
        <v>5.8326473745937599E-6</v>
      </c>
      <c r="DU4585" s="81">
        <v>0</v>
      </c>
      <c r="DV4585" s="81">
        <v>5.8326473745937599E-6</v>
      </c>
      <c r="DW4585" s="81">
        <v>5.8326473745937599E-6</v>
      </c>
      <c r="GE4585" s="81" t="s">
        <v>449</v>
      </c>
      <c r="GF4585" s="81" t="s">
        <v>155</v>
      </c>
      <c r="GG4585" s="81" t="s">
        <v>486</v>
      </c>
      <c r="GH4585" s="81" t="s">
        <v>457</v>
      </c>
      <c r="GI4585" s="81">
        <v>2030</v>
      </c>
      <c r="GJ4585" s="81" t="s">
        <v>201</v>
      </c>
      <c r="GK4585" s="81">
        <v>247.27299216501211</v>
      </c>
      <c r="GL4585" s="81">
        <v>208.00094999999999</v>
      </c>
      <c r="GM4585" s="81">
        <v>2030</v>
      </c>
      <c r="GN4585" s="81" t="s">
        <v>173</v>
      </c>
      <c r="GO4585" s="81">
        <v>1.1148832299820636E-2</v>
      </c>
      <c r="GP4585" s="81">
        <v>10</v>
      </c>
      <c r="GQ4585" s="81">
        <v>0</v>
      </c>
      <c r="GR4585" s="81" t="s">
        <v>448</v>
      </c>
      <c r="GS4585" s="81">
        <v>0</v>
      </c>
      <c r="GT4585" s="81">
        <v>0</v>
      </c>
      <c r="GU4585" s="81">
        <v>1.1148832299820636E-2</v>
      </c>
      <c r="GV4585" s="81">
        <v>2.7568051219225822</v>
      </c>
      <c r="GW4585" s="81">
        <v>1.1148832299820636E-2</v>
      </c>
      <c r="GX4585" s="81">
        <v>2.7568051219225822</v>
      </c>
      <c r="GY4585" s="81">
        <v>1.1148832299820636E-2</v>
      </c>
      <c r="GZ4585" s="81">
        <v>2.7568051219225822</v>
      </c>
    </row>
    <row r="4586" spans="98:208" x14ac:dyDescent="0.25">
      <c r="CT4586" s="81" t="s">
        <v>155</v>
      </c>
      <c r="CU4586" s="81" t="s">
        <v>483</v>
      </c>
      <c r="CV4586" s="81" t="s">
        <v>458</v>
      </c>
      <c r="CW4586" s="81">
        <v>2027</v>
      </c>
      <c r="CX4586" s="81">
        <v>0</v>
      </c>
      <c r="CY4586" s="81">
        <v>0</v>
      </c>
      <c r="CZ4586" s="81">
        <v>0</v>
      </c>
      <c r="DA4586" s="81">
        <v>0</v>
      </c>
      <c r="DB4586" s="81">
        <v>9129.7460702369117</v>
      </c>
      <c r="DC4586" s="81">
        <v>233.23007680794879</v>
      </c>
      <c r="DD4586" s="81">
        <v>8896.5159934289641</v>
      </c>
      <c r="DE4586" s="81">
        <v>0</v>
      </c>
      <c r="DF4586" s="81">
        <v>2.6002430136061072</v>
      </c>
      <c r="DG4586" s="81">
        <v>2.6002430136061072</v>
      </c>
      <c r="DH4586" s="81">
        <v>2.6002430136061072</v>
      </c>
      <c r="DI4586" s="81">
        <v>2.6002430136061072</v>
      </c>
      <c r="DJ4586" s="81">
        <v>2.243116256470522E-6</v>
      </c>
      <c r="DL4586" s="81">
        <v>0</v>
      </c>
      <c r="DM4586" s="81">
        <v>5.8326473745937599E-6</v>
      </c>
      <c r="DN4586" s="81">
        <v>5.8326473745937599E-6</v>
      </c>
      <c r="DO4586" s="81">
        <v>0</v>
      </c>
      <c r="DP4586" s="81">
        <v>5.8326473745937599E-6</v>
      </c>
      <c r="DQ4586" s="81">
        <v>5.8326473745937599E-6</v>
      </c>
      <c r="DR4586" s="81">
        <v>0</v>
      </c>
      <c r="DS4586" s="81">
        <v>5.8326473745937599E-6</v>
      </c>
      <c r="DT4586" s="81">
        <v>5.8326473745937599E-6</v>
      </c>
      <c r="DU4586" s="81">
        <v>0</v>
      </c>
      <c r="DV4586" s="81">
        <v>5.8326473745937599E-6</v>
      </c>
      <c r="DW4586" s="81">
        <v>5.8326473745937599E-6</v>
      </c>
      <c r="GE4586" s="81" t="s">
        <v>449</v>
      </c>
      <c r="GF4586" s="81" t="s">
        <v>155</v>
      </c>
      <c r="GG4586" s="81" t="s">
        <v>486</v>
      </c>
      <c r="GH4586" s="81" t="s">
        <v>457</v>
      </c>
      <c r="GI4586" s="81">
        <v>2031</v>
      </c>
      <c r="GJ4586" s="81" t="s">
        <v>201</v>
      </c>
      <c r="GK4586" s="81">
        <v>247.27299216501211</v>
      </c>
      <c r="GL4586" s="81">
        <v>208.00094999999999</v>
      </c>
      <c r="GM4586" s="81">
        <v>2031</v>
      </c>
      <c r="GN4586" s="81" t="s">
        <v>173</v>
      </c>
      <c r="GO4586" s="81">
        <v>1.1148832299820636E-2</v>
      </c>
      <c r="GP4586" s="81">
        <v>10</v>
      </c>
      <c r="GQ4586" s="81">
        <v>0</v>
      </c>
      <c r="GR4586" s="81" t="s">
        <v>448</v>
      </c>
      <c r="GS4586" s="81">
        <v>0</v>
      </c>
      <c r="GT4586" s="81">
        <v>0</v>
      </c>
      <c r="GU4586" s="81">
        <v>0</v>
      </c>
      <c r="GV4586" s="81">
        <v>0</v>
      </c>
      <c r="GW4586" s="81">
        <v>1.1148832299820636E-2</v>
      </c>
      <c r="GX4586" s="81">
        <v>2.7568051219225822</v>
      </c>
      <c r="GY4586" s="81">
        <v>1.1148832299820636E-2</v>
      </c>
      <c r="GZ4586" s="81">
        <v>2.7568051219225822</v>
      </c>
    </row>
    <row r="4587" spans="98:208" x14ac:dyDescent="0.25">
      <c r="CT4587" s="81" t="s">
        <v>155</v>
      </c>
      <c r="CU4587" s="81" t="s">
        <v>483</v>
      </c>
      <c r="CV4587" s="81" t="s">
        <v>458</v>
      </c>
      <c r="CW4587" s="81">
        <v>2028</v>
      </c>
      <c r="CX4587" s="81">
        <v>0</v>
      </c>
      <c r="CY4587" s="81">
        <v>0</v>
      </c>
      <c r="CZ4587" s="81">
        <v>0</v>
      </c>
      <c r="DA4587" s="81">
        <v>0</v>
      </c>
      <c r="DB4587" s="81">
        <v>9534.9220877098378</v>
      </c>
      <c r="DC4587" s="81">
        <v>247.27299216495729</v>
      </c>
      <c r="DD4587" s="81">
        <v>9287.6490955448808</v>
      </c>
      <c r="DE4587" s="81">
        <v>0</v>
      </c>
      <c r="DF4587" s="81">
        <v>2.7568051219219707</v>
      </c>
      <c r="DG4587" s="81">
        <v>2.7568051219219707</v>
      </c>
      <c r="DH4587" s="81">
        <v>2.7568051219219707</v>
      </c>
      <c r="DI4587" s="81">
        <v>2.7568051219219707</v>
      </c>
      <c r="DJ4587" s="81">
        <v>2.243116256470522E-6</v>
      </c>
      <c r="DL4587" s="81">
        <v>0</v>
      </c>
      <c r="DM4587" s="81">
        <v>6.1838343849043722E-6</v>
      </c>
      <c r="DN4587" s="81">
        <v>6.1838343849043722E-6</v>
      </c>
      <c r="DO4587" s="81">
        <v>0</v>
      </c>
      <c r="DP4587" s="81">
        <v>6.1838343849043722E-6</v>
      </c>
      <c r="DQ4587" s="81">
        <v>6.1838343849043722E-6</v>
      </c>
      <c r="DR4587" s="81">
        <v>0</v>
      </c>
      <c r="DS4587" s="81">
        <v>6.1838343849043722E-6</v>
      </c>
      <c r="DT4587" s="81">
        <v>6.1838343849043722E-6</v>
      </c>
      <c r="DU4587" s="81">
        <v>0</v>
      </c>
      <c r="DV4587" s="81">
        <v>6.1838343849043722E-6</v>
      </c>
      <c r="DW4587" s="81">
        <v>6.1838343849043722E-6</v>
      </c>
      <c r="GE4587" s="81" t="s">
        <v>449</v>
      </c>
      <c r="GF4587" s="81" t="s">
        <v>155</v>
      </c>
      <c r="GG4587" s="81" t="s">
        <v>486</v>
      </c>
      <c r="GH4587" s="81" t="s">
        <v>457</v>
      </c>
      <c r="GI4587" s="81">
        <v>2032</v>
      </c>
      <c r="GJ4587" s="81" t="s">
        <v>201</v>
      </c>
      <c r="GK4587" s="81">
        <v>247.27299216501211</v>
      </c>
      <c r="GL4587" s="81">
        <v>208.00094999999999</v>
      </c>
      <c r="GM4587" s="81">
        <v>2032</v>
      </c>
      <c r="GN4587" s="81" t="s">
        <v>173</v>
      </c>
      <c r="GO4587" s="81">
        <v>1.1148832299820636E-2</v>
      </c>
      <c r="GP4587" s="81">
        <v>10</v>
      </c>
      <c r="GQ4587" s="81">
        <v>0</v>
      </c>
      <c r="GR4587" s="81" t="s">
        <v>448</v>
      </c>
      <c r="GS4587" s="81">
        <v>0</v>
      </c>
      <c r="GT4587" s="81">
        <v>0</v>
      </c>
      <c r="GU4587" s="81">
        <v>0</v>
      </c>
      <c r="GV4587" s="81">
        <v>0</v>
      </c>
      <c r="GW4587" s="81">
        <v>0</v>
      </c>
      <c r="GX4587" s="81">
        <v>0</v>
      </c>
      <c r="GY4587" s="81">
        <v>1.1148832299820636E-2</v>
      </c>
      <c r="GZ4587" s="81">
        <v>2.7568051219225822</v>
      </c>
    </row>
    <row r="4588" spans="98:208" x14ac:dyDescent="0.25">
      <c r="CT4588" s="81" t="s">
        <v>155</v>
      </c>
      <c r="CU4588" s="81" t="s">
        <v>483</v>
      </c>
      <c r="CV4588" s="81" t="s">
        <v>458</v>
      </c>
      <c r="CW4588" s="81">
        <v>2029</v>
      </c>
      <c r="CX4588" s="81">
        <v>0</v>
      </c>
      <c r="CY4588" s="81">
        <v>0</v>
      </c>
      <c r="CZ4588" s="81">
        <v>0</v>
      </c>
      <c r="DA4588" s="81">
        <v>0</v>
      </c>
      <c r="DB4588" s="81">
        <v>9534.9220877098378</v>
      </c>
      <c r="DC4588" s="81">
        <v>247.27299216495729</v>
      </c>
      <c r="DD4588" s="81">
        <v>9287.6490955448808</v>
      </c>
      <c r="DE4588" s="81">
        <v>0</v>
      </c>
      <c r="DF4588" s="81">
        <v>2.7568051219219707</v>
      </c>
      <c r="DG4588" s="81">
        <v>2.7568051219219707</v>
      </c>
      <c r="DH4588" s="81">
        <v>2.7568051219219707</v>
      </c>
      <c r="DI4588" s="81">
        <v>2.7568051219219707</v>
      </c>
      <c r="DJ4588" s="81">
        <v>2.243116256470522E-6</v>
      </c>
      <c r="DL4588" s="81">
        <v>0</v>
      </c>
      <c r="DM4588" s="81">
        <v>6.1838343849043722E-6</v>
      </c>
      <c r="DN4588" s="81">
        <v>6.1838343849043722E-6</v>
      </c>
      <c r="DO4588" s="81">
        <v>0</v>
      </c>
      <c r="DP4588" s="81">
        <v>6.1838343849043722E-6</v>
      </c>
      <c r="DQ4588" s="81">
        <v>6.1838343849043722E-6</v>
      </c>
      <c r="DR4588" s="81">
        <v>0</v>
      </c>
      <c r="DS4588" s="81">
        <v>6.1838343849043722E-6</v>
      </c>
      <c r="DT4588" s="81">
        <v>6.1838343849043722E-6</v>
      </c>
      <c r="DU4588" s="81">
        <v>0</v>
      </c>
      <c r="DV4588" s="81">
        <v>6.1838343849043722E-6</v>
      </c>
      <c r="DW4588" s="81">
        <v>6.1838343849043722E-6</v>
      </c>
      <c r="GE4588" s="81" t="s">
        <v>449</v>
      </c>
      <c r="GF4588" s="81" t="s">
        <v>155</v>
      </c>
      <c r="GG4588" s="81" t="s">
        <v>486</v>
      </c>
      <c r="GH4588" s="81" t="s">
        <v>458</v>
      </c>
      <c r="GI4588" s="81">
        <v>2021</v>
      </c>
      <c r="GJ4588" s="81" t="s">
        <v>201</v>
      </c>
      <c r="GK4588" s="81">
        <v>222.2294216279096</v>
      </c>
      <c r="GL4588" s="81">
        <v>208.00094999999999</v>
      </c>
      <c r="GM4588" s="81">
        <v>2021</v>
      </c>
      <c r="GN4588" s="81" t="s">
        <v>173</v>
      </c>
      <c r="GO4588" s="81">
        <v>1.1148832299820636E-2</v>
      </c>
      <c r="GP4588" s="81">
        <v>10</v>
      </c>
      <c r="GQ4588" s="81">
        <v>0</v>
      </c>
      <c r="GR4588" s="81" t="s">
        <v>448</v>
      </c>
      <c r="GS4588" s="81">
        <v>1.1148832299820636E-2</v>
      </c>
      <c r="GT4588" s="81">
        <v>2.4775985538156973</v>
      </c>
      <c r="GU4588" s="81">
        <v>1.1148832299820636E-2</v>
      </c>
      <c r="GV4588" s="81">
        <v>2.4775985538156973</v>
      </c>
      <c r="GW4588" s="81">
        <v>0</v>
      </c>
      <c r="GX4588" s="81">
        <v>0</v>
      </c>
      <c r="GY4588" s="81">
        <v>0</v>
      </c>
      <c r="GZ4588" s="81">
        <v>0</v>
      </c>
    </row>
    <row r="4589" spans="98:208" x14ac:dyDescent="0.25">
      <c r="CT4589" s="81" t="s">
        <v>155</v>
      </c>
      <c r="CU4589" s="81" t="s">
        <v>483</v>
      </c>
      <c r="CV4589" s="81" t="s">
        <v>458</v>
      </c>
      <c r="CW4589" s="81">
        <v>2030</v>
      </c>
      <c r="CX4589" s="81">
        <v>0</v>
      </c>
      <c r="CY4589" s="81">
        <v>0</v>
      </c>
      <c r="CZ4589" s="81">
        <v>0</v>
      </c>
      <c r="DA4589" s="81">
        <v>0</v>
      </c>
      <c r="DB4589" s="81">
        <v>9534.9220877098378</v>
      </c>
      <c r="DC4589" s="81">
        <v>247.27299216495729</v>
      </c>
      <c r="DD4589" s="81">
        <v>9287.6490955448808</v>
      </c>
      <c r="DE4589" s="81">
        <v>0</v>
      </c>
      <c r="DF4589" s="81">
        <v>0</v>
      </c>
      <c r="DG4589" s="81">
        <v>2.7568051219219707</v>
      </c>
      <c r="DH4589" s="81">
        <v>2.7568051219219707</v>
      </c>
      <c r="DI4589" s="81">
        <v>2.7568051219219707</v>
      </c>
      <c r="DJ4589" s="81">
        <v>2.243116256470522E-6</v>
      </c>
      <c r="DL4589" s="81">
        <v>0</v>
      </c>
      <c r="DM4589" s="81">
        <v>0</v>
      </c>
      <c r="DN4589" s="81">
        <v>0</v>
      </c>
      <c r="DO4589" s="81">
        <v>0</v>
      </c>
      <c r="DP4589" s="81">
        <v>6.1838343849043722E-6</v>
      </c>
      <c r="DQ4589" s="81">
        <v>6.1838343849043722E-6</v>
      </c>
      <c r="DR4589" s="81">
        <v>0</v>
      </c>
      <c r="DS4589" s="81">
        <v>6.1838343849043722E-6</v>
      </c>
      <c r="DT4589" s="81">
        <v>6.1838343849043722E-6</v>
      </c>
      <c r="DU4589" s="81">
        <v>0</v>
      </c>
      <c r="DV4589" s="81">
        <v>6.1838343849043722E-6</v>
      </c>
      <c r="DW4589" s="81">
        <v>6.1838343849043722E-6</v>
      </c>
      <c r="GE4589" s="81" t="s">
        <v>449</v>
      </c>
      <c r="GF4589" s="81" t="s">
        <v>155</v>
      </c>
      <c r="GG4589" s="81" t="s">
        <v>486</v>
      </c>
      <c r="GH4589" s="81" t="s">
        <v>458</v>
      </c>
      <c r="GI4589" s="81">
        <v>2022</v>
      </c>
      <c r="GJ4589" s="81" t="s">
        <v>201</v>
      </c>
      <c r="GK4589" s="81">
        <v>222.2294216279096</v>
      </c>
      <c r="GL4589" s="81">
        <v>208.00094999999999</v>
      </c>
      <c r="GM4589" s="81">
        <v>2022</v>
      </c>
      <c r="GN4589" s="81" t="s">
        <v>173</v>
      </c>
      <c r="GO4589" s="81">
        <v>1.1148832299820636E-2</v>
      </c>
      <c r="GP4589" s="81">
        <v>10</v>
      </c>
      <c r="GQ4589" s="81">
        <v>0</v>
      </c>
      <c r="GR4589" s="81" t="s">
        <v>448</v>
      </c>
      <c r="GS4589" s="81">
        <v>1.1148832299820636E-2</v>
      </c>
      <c r="GT4589" s="81">
        <v>2.4775985538156973</v>
      </c>
      <c r="GU4589" s="81">
        <v>1.1148832299820636E-2</v>
      </c>
      <c r="GV4589" s="81">
        <v>2.4775985538156973</v>
      </c>
      <c r="GW4589" s="81">
        <v>1.1148832299820636E-2</v>
      </c>
      <c r="GX4589" s="81">
        <v>2.4775985538156973</v>
      </c>
      <c r="GY4589" s="81">
        <v>0</v>
      </c>
      <c r="GZ4589" s="81">
        <v>0</v>
      </c>
    </row>
    <row r="4590" spans="98:208" x14ac:dyDescent="0.25">
      <c r="CT4590" s="81" t="s">
        <v>155</v>
      </c>
      <c r="CU4590" s="81" t="s">
        <v>483</v>
      </c>
      <c r="CV4590" s="81" t="s">
        <v>458</v>
      </c>
      <c r="CW4590" s="81">
        <v>2031</v>
      </c>
      <c r="CX4590" s="81">
        <v>0</v>
      </c>
      <c r="CY4590" s="81">
        <v>0</v>
      </c>
      <c r="CZ4590" s="81">
        <v>0</v>
      </c>
      <c r="DA4590" s="81">
        <v>0</v>
      </c>
      <c r="DB4590" s="81">
        <v>9534.9220877098378</v>
      </c>
      <c r="DC4590" s="81">
        <v>247.27299216495729</v>
      </c>
      <c r="DD4590" s="81">
        <v>9287.6490955448808</v>
      </c>
      <c r="DE4590" s="81">
        <v>0</v>
      </c>
      <c r="DF4590" s="81">
        <v>0</v>
      </c>
      <c r="DG4590" s="81">
        <v>0</v>
      </c>
      <c r="DH4590" s="81">
        <v>2.7568051219219707</v>
      </c>
      <c r="DI4590" s="81">
        <v>2.7568051219219707</v>
      </c>
      <c r="DJ4590" s="81">
        <v>2.243116256470522E-6</v>
      </c>
      <c r="DL4590" s="81">
        <v>0</v>
      </c>
      <c r="DM4590" s="81">
        <v>0</v>
      </c>
      <c r="DN4590" s="81">
        <v>0</v>
      </c>
      <c r="DO4590" s="81">
        <v>0</v>
      </c>
      <c r="DP4590" s="81">
        <v>0</v>
      </c>
      <c r="DQ4590" s="81">
        <v>0</v>
      </c>
      <c r="DR4590" s="81">
        <v>0</v>
      </c>
      <c r="DS4590" s="81">
        <v>6.1838343849043722E-6</v>
      </c>
      <c r="DT4590" s="81">
        <v>6.1838343849043722E-6</v>
      </c>
      <c r="DU4590" s="81">
        <v>0</v>
      </c>
      <c r="DV4590" s="81">
        <v>6.1838343849043722E-6</v>
      </c>
      <c r="DW4590" s="81">
        <v>6.1838343849043722E-6</v>
      </c>
      <c r="GE4590" s="81" t="s">
        <v>449</v>
      </c>
      <c r="GF4590" s="81" t="s">
        <v>155</v>
      </c>
      <c r="GG4590" s="81" t="s">
        <v>486</v>
      </c>
      <c r="GH4590" s="81" t="s">
        <v>458</v>
      </c>
      <c r="GI4590" s="81">
        <v>2023</v>
      </c>
      <c r="GJ4590" s="81" t="s">
        <v>201</v>
      </c>
      <c r="GK4590" s="81">
        <v>233.23007680802209</v>
      </c>
      <c r="GL4590" s="81">
        <v>208.00094999999999</v>
      </c>
      <c r="GM4590" s="81">
        <v>2023</v>
      </c>
      <c r="GN4590" s="81" t="s">
        <v>173</v>
      </c>
      <c r="GO4590" s="81">
        <v>1.1148832299820636E-2</v>
      </c>
      <c r="GP4590" s="81">
        <v>10</v>
      </c>
      <c r="GQ4590" s="81">
        <v>0</v>
      </c>
      <c r="GR4590" s="81" t="s">
        <v>448</v>
      </c>
      <c r="GS4590" s="81">
        <v>1.1148832299820636E-2</v>
      </c>
      <c r="GT4590" s="81">
        <v>2.6002430136069243</v>
      </c>
      <c r="GU4590" s="81">
        <v>1.1148832299820636E-2</v>
      </c>
      <c r="GV4590" s="81">
        <v>2.6002430136069243</v>
      </c>
      <c r="GW4590" s="81">
        <v>1.1148832299820636E-2</v>
      </c>
      <c r="GX4590" s="81">
        <v>2.6002430136069243</v>
      </c>
      <c r="GY4590" s="81">
        <v>1.1148832299820636E-2</v>
      </c>
      <c r="GZ4590" s="81">
        <v>2.6002430136069243</v>
      </c>
    </row>
    <row r="4591" spans="98:208" x14ac:dyDescent="0.25">
      <c r="CT4591" s="81" t="s">
        <v>155</v>
      </c>
      <c r="CU4591" s="81" t="s">
        <v>483</v>
      </c>
      <c r="CV4591" s="81" t="s">
        <v>458</v>
      </c>
      <c r="CW4591" s="81">
        <v>2032</v>
      </c>
      <c r="CX4591" s="81">
        <v>0</v>
      </c>
      <c r="CY4591" s="81">
        <v>0</v>
      </c>
      <c r="CZ4591" s="81">
        <v>0</v>
      </c>
      <c r="DA4591" s="81">
        <v>0</v>
      </c>
      <c r="DB4591" s="81">
        <v>9534.9220877098378</v>
      </c>
      <c r="DC4591" s="81">
        <v>247.27299216495729</v>
      </c>
      <c r="DD4591" s="81">
        <v>9287.6490955448808</v>
      </c>
      <c r="DE4591" s="81">
        <v>0</v>
      </c>
      <c r="DF4591" s="81">
        <v>0</v>
      </c>
      <c r="DG4591" s="81">
        <v>0</v>
      </c>
      <c r="DH4591" s="81">
        <v>0</v>
      </c>
      <c r="DI4591" s="81">
        <v>2.7568051219219707</v>
      </c>
      <c r="DJ4591" s="81">
        <v>2.243116256470522E-6</v>
      </c>
      <c r="DL4591" s="81">
        <v>0</v>
      </c>
      <c r="DM4591" s="81">
        <v>0</v>
      </c>
      <c r="DN4591" s="81">
        <v>0</v>
      </c>
      <c r="DO4591" s="81">
        <v>0</v>
      </c>
      <c r="DP4591" s="81">
        <v>0</v>
      </c>
      <c r="DQ4591" s="81">
        <v>0</v>
      </c>
      <c r="DR4591" s="81">
        <v>0</v>
      </c>
      <c r="DS4591" s="81">
        <v>0</v>
      </c>
      <c r="DT4591" s="81">
        <v>0</v>
      </c>
      <c r="DU4591" s="81">
        <v>0</v>
      </c>
      <c r="DV4591" s="81">
        <v>6.1838343849043722E-6</v>
      </c>
      <c r="DW4591" s="81">
        <v>6.1838343849043722E-6</v>
      </c>
      <c r="GE4591" s="81" t="s">
        <v>449</v>
      </c>
      <c r="GF4591" s="81" t="s">
        <v>155</v>
      </c>
      <c r="GG4591" s="81" t="s">
        <v>486</v>
      </c>
      <c r="GH4591" s="81" t="s">
        <v>458</v>
      </c>
      <c r="GI4591" s="81">
        <v>2024</v>
      </c>
      <c r="GJ4591" s="81" t="s">
        <v>201</v>
      </c>
      <c r="GK4591" s="81">
        <v>233.23007680802209</v>
      </c>
      <c r="GL4591" s="81">
        <v>208.00094999999999</v>
      </c>
      <c r="GM4591" s="81">
        <v>2024</v>
      </c>
      <c r="GN4591" s="81" t="s">
        <v>173</v>
      </c>
      <c r="GO4591" s="81">
        <v>1.1148832299820636E-2</v>
      </c>
      <c r="GP4591" s="81">
        <v>10</v>
      </c>
      <c r="GQ4591" s="81">
        <v>0</v>
      </c>
      <c r="GR4591" s="81" t="s">
        <v>448</v>
      </c>
      <c r="GS4591" s="81">
        <v>1.1148832299820636E-2</v>
      </c>
      <c r="GT4591" s="81">
        <v>2.6002430136069243</v>
      </c>
      <c r="GU4591" s="81">
        <v>1.1148832299820636E-2</v>
      </c>
      <c r="GV4591" s="81">
        <v>2.6002430136069243</v>
      </c>
      <c r="GW4591" s="81">
        <v>1.1148832299820636E-2</v>
      </c>
      <c r="GX4591" s="81">
        <v>2.6002430136069243</v>
      </c>
      <c r="GY4591" s="81">
        <v>1.1148832299820636E-2</v>
      </c>
      <c r="GZ4591" s="81">
        <v>2.6002430136069243</v>
      </c>
    </row>
    <row r="4592" spans="98:208" x14ac:dyDescent="0.25">
      <c r="CT4592" s="81" t="s">
        <v>155</v>
      </c>
      <c r="CU4592" s="81" t="s">
        <v>483</v>
      </c>
      <c r="CV4592" s="81" t="s">
        <v>459</v>
      </c>
      <c r="CW4592" s="81">
        <v>2020</v>
      </c>
      <c r="CX4592" s="81">
        <v>0</v>
      </c>
      <c r="CY4592" s="81">
        <v>0</v>
      </c>
      <c r="CZ4592" s="81">
        <v>0</v>
      </c>
      <c r="DA4592" s="81">
        <v>0</v>
      </c>
      <c r="DB4592" s="81">
        <v>5.2405583313015782</v>
      </c>
      <c r="DC4592" s="81">
        <v>0.69641821681222982</v>
      </c>
      <c r="DD4592" s="81">
        <v>2.9419641522810358</v>
      </c>
      <c r="DE4592" s="81">
        <v>1.6021759622082949</v>
      </c>
      <c r="DF4592" s="81">
        <v>7.7642499097796787E-3</v>
      </c>
      <c r="DG4592" s="81">
        <v>0</v>
      </c>
      <c r="DH4592" s="81">
        <v>0</v>
      </c>
      <c r="DI4592" s="81">
        <v>0</v>
      </c>
      <c r="DJ4592" s="81">
        <v>2.5033828043216381E-5</v>
      </c>
      <c r="DL4592" s="81">
        <v>0</v>
      </c>
      <c r="DM4592" s="81">
        <v>1.9436889712598277E-7</v>
      </c>
      <c r="DN4592" s="81">
        <v>1.9436889712598277E-7</v>
      </c>
      <c r="DO4592" s="81">
        <v>0</v>
      </c>
      <c r="DP4592" s="81">
        <v>0</v>
      </c>
      <c r="DQ4592" s="81">
        <v>0</v>
      </c>
      <c r="DR4592" s="81">
        <v>0</v>
      </c>
      <c r="DS4592" s="81">
        <v>0</v>
      </c>
      <c r="DT4592" s="81">
        <v>0</v>
      </c>
      <c r="DU4592" s="81">
        <v>0</v>
      </c>
      <c r="DV4592" s="81">
        <v>0</v>
      </c>
      <c r="DW4592" s="81">
        <v>0</v>
      </c>
      <c r="GE4592" s="81" t="s">
        <v>449</v>
      </c>
      <c r="GF4592" s="81" t="s">
        <v>155</v>
      </c>
      <c r="GG4592" s="81" t="s">
        <v>486</v>
      </c>
      <c r="GH4592" s="81" t="s">
        <v>458</v>
      </c>
      <c r="GI4592" s="81">
        <v>2025</v>
      </c>
      <c r="GJ4592" s="81" t="s">
        <v>201</v>
      </c>
      <c r="GK4592" s="81">
        <v>233.23007680802209</v>
      </c>
      <c r="GL4592" s="81">
        <v>208.00094999999999</v>
      </c>
      <c r="GM4592" s="81">
        <v>2025</v>
      </c>
      <c r="GN4592" s="81" t="s">
        <v>173</v>
      </c>
      <c r="GO4592" s="81">
        <v>1.1148832299820636E-2</v>
      </c>
      <c r="GP4592" s="81">
        <v>10</v>
      </c>
      <c r="GQ4592" s="81">
        <v>0</v>
      </c>
      <c r="GR4592" s="81" t="s">
        <v>448</v>
      </c>
      <c r="GS4592" s="81">
        <v>1.1148832299820636E-2</v>
      </c>
      <c r="GT4592" s="81">
        <v>2.6002430136069243</v>
      </c>
      <c r="GU4592" s="81">
        <v>1.1148832299820636E-2</v>
      </c>
      <c r="GV4592" s="81">
        <v>2.6002430136069243</v>
      </c>
      <c r="GW4592" s="81">
        <v>1.1148832299820636E-2</v>
      </c>
      <c r="GX4592" s="81">
        <v>2.6002430136069243</v>
      </c>
      <c r="GY4592" s="81">
        <v>1.1148832299820636E-2</v>
      </c>
      <c r="GZ4592" s="81">
        <v>2.6002430136069243</v>
      </c>
    </row>
    <row r="4593" spans="98:208" x14ac:dyDescent="0.25">
      <c r="CT4593" s="81" t="s">
        <v>155</v>
      </c>
      <c r="CU4593" s="81" t="s">
        <v>483</v>
      </c>
      <c r="CV4593" s="81" t="s">
        <v>459</v>
      </c>
      <c r="CW4593" s="81">
        <v>2021</v>
      </c>
      <c r="CX4593" s="81">
        <v>0</v>
      </c>
      <c r="CY4593" s="81">
        <v>0</v>
      </c>
      <c r="CZ4593" s="81">
        <v>0</v>
      </c>
      <c r="DA4593" s="81">
        <v>0</v>
      </c>
      <c r="DB4593" s="81">
        <v>5.2405583313015782</v>
      </c>
      <c r="DC4593" s="81">
        <v>0.69641821681222982</v>
      </c>
      <c r="DD4593" s="81">
        <v>2.9419641522810358</v>
      </c>
      <c r="DE4593" s="81">
        <v>1.6021759622082949</v>
      </c>
      <c r="DF4593" s="81">
        <v>7.7642499097796787E-3</v>
      </c>
      <c r="DG4593" s="81">
        <v>7.7642499097796787E-3</v>
      </c>
      <c r="DH4593" s="81">
        <v>0</v>
      </c>
      <c r="DI4593" s="81">
        <v>0</v>
      </c>
      <c r="DJ4593" s="81">
        <v>2.5033828043216381E-5</v>
      </c>
      <c r="DL4593" s="81">
        <v>0</v>
      </c>
      <c r="DM4593" s="81">
        <v>1.9436889712598277E-7</v>
      </c>
      <c r="DN4593" s="81">
        <v>1.9436889712598277E-7</v>
      </c>
      <c r="DO4593" s="81">
        <v>0</v>
      </c>
      <c r="DP4593" s="81">
        <v>1.9436889712598277E-7</v>
      </c>
      <c r="DQ4593" s="81">
        <v>1.9436889712598277E-7</v>
      </c>
      <c r="DR4593" s="81">
        <v>0</v>
      </c>
      <c r="DS4593" s="81">
        <v>0</v>
      </c>
      <c r="DT4593" s="81">
        <v>0</v>
      </c>
      <c r="DU4593" s="81">
        <v>0</v>
      </c>
      <c r="DV4593" s="81">
        <v>0</v>
      </c>
      <c r="DW4593" s="81">
        <v>0</v>
      </c>
      <c r="GE4593" s="81" t="s">
        <v>449</v>
      </c>
      <c r="GF4593" s="81" t="s">
        <v>155</v>
      </c>
      <c r="GG4593" s="81" t="s">
        <v>486</v>
      </c>
      <c r="GH4593" s="81" t="s">
        <v>458</v>
      </c>
      <c r="GI4593" s="81">
        <v>2026</v>
      </c>
      <c r="GJ4593" s="81" t="s">
        <v>201</v>
      </c>
      <c r="GK4593" s="81">
        <v>233.23007680802209</v>
      </c>
      <c r="GL4593" s="81">
        <v>208.00094999999999</v>
      </c>
      <c r="GM4593" s="81">
        <v>2026</v>
      </c>
      <c r="GN4593" s="81" t="s">
        <v>173</v>
      </c>
      <c r="GO4593" s="81">
        <v>1.1148832299820636E-2</v>
      </c>
      <c r="GP4593" s="81">
        <v>10</v>
      </c>
      <c r="GQ4593" s="81">
        <v>0</v>
      </c>
      <c r="GR4593" s="81" t="s">
        <v>448</v>
      </c>
      <c r="GS4593" s="81">
        <v>1.1148832299820636E-2</v>
      </c>
      <c r="GT4593" s="81">
        <v>2.6002430136069243</v>
      </c>
      <c r="GU4593" s="81">
        <v>1.1148832299820636E-2</v>
      </c>
      <c r="GV4593" s="81">
        <v>2.6002430136069243</v>
      </c>
      <c r="GW4593" s="81">
        <v>1.1148832299820636E-2</v>
      </c>
      <c r="GX4593" s="81">
        <v>2.6002430136069243</v>
      </c>
      <c r="GY4593" s="81">
        <v>1.1148832299820636E-2</v>
      </c>
      <c r="GZ4593" s="81">
        <v>2.6002430136069243</v>
      </c>
    </row>
    <row r="4594" spans="98:208" x14ac:dyDescent="0.25">
      <c r="CT4594" s="81" t="s">
        <v>155</v>
      </c>
      <c r="CU4594" s="81" t="s">
        <v>483</v>
      </c>
      <c r="CV4594" s="81" t="s">
        <v>459</v>
      </c>
      <c r="CW4594" s="81">
        <v>2022</v>
      </c>
      <c r="CX4594" s="81">
        <v>0</v>
      </c>
      <c r="CY4594" s="81">
        <v>0</v>
      </c>
      <c r="CZ4594" s="81">
        <v>0</v>
      </c>
      <c r="DA4594" s="81">
        <v>0</v>
      </c>
      <c r="DB4594" s="81">
        <v>5.2405583313015782</v>
      </c>
      <c r="DC4594" s="81">
        <v>0.69641821681222982</v>
      </c>
      <c r="DD4594" s="81">
        <v>2.9419641522810358</v>
      </c>
      <c r="DE4594" s="81">
        <v>1.6021759622082949</v>
      </c>
      <c r="DF4594" s="81">
        <v>7.7642499097796787E-3</v>
      </c>
      <c r="DG4594" s="81">
        <v>7.7642499097796787E-3</v>
      </c>
      <c r="DH4594" s="81">
        <v>7.7642499097796787E-3</v>
      </c>
      <c r="DI4594" s="81">
        <v>0</v>
      </c>
      <c r="DJ4594" s="81">
        <v>2.5033828043216381E-5</v>
      </c>
      <c r="DL4594" s="81">
        <v>0</v>
      </c>
      <c r="DM4594" s="81">
        <v>1.9436889712598277E-7</v>
      </c>
      <c r="DN4594" s="81">
        <v>1.9436889712598277E-7</v>
      </c>
      <c r="DO4594" s="81">
        <v>0</v>
      </c>
      <c r="DP4594" s="81">
        <v>1.9436889712598277E-7</v>
      </c>
      <c r="DQ4594" s="81">
        <v>1.9436889712598277E-7</v>
      </c>
      <c r="DR4594" s="81">
        <v>0</v>
      </c>
      <c r="DS4594" s="81">
        <v>1.9436889712598277E-7</v>
      </c>
      <c r="DT4594" s="81">
        <v>1.9436889712598277E-7</v>
      </c>
      <c r="DU4594" s="81">
        <v>0</v>
      </c>
      <c r="DV4594" s="81">
        <v>0</v>
      </c>
      <c r="DW4594" s="81">
        <v>0</v>
      </c>
      <c r="GE4594" s="81" t="s">
        <v>449</v>
      </c>
      <c r="GF4594" s="81" t="s">
        <v>155</v>
      </c>
      <c r="GG4594" s="81" t="s">
        <v>486</v>
      </c>
      <c r="GH4594" s="81" t="s">
        <v>458</v>
      </c>
      <c r="GI4594" s="81">
        <v>2027</v>
      </c>
      <c r="GJ4594" s="81" t="s">
        <v>201</v>
      </c>
      <c r="GK4594" s="81">
        <v>233.23007680802209</v>
      </c>
      <c r="GL4594" s="81">
        <v>208.00094999999999</v>
      </c>
      <c r="GM4594" s="81">
        <v>2027</v>
      </c>
      <c r="GN4594" s="81" t="s">
        <v>173</v>
      </c>
      <c r="GO4594" s="81">
        <v>1.1148832299820636E-2</v>
      </c>
      <c r="GP4594" s="81">
        <v>10</v>
      </c>
      <c r="GQ4594" s="81">
        <v>0</v>
      </c>
      <c r="GR4594" s="81" t="s">
        <v>448</v>
      </c>
      <c r="GS4594" s="81">
        <v>1.1148832299820636E-2</v>
      </c>
      <c r="GT4594" s="81">
        <v>2.6002430136069243</v>
      </c>
      <c r="GU4594" s="81">
        <v>1.1148832299820636E-2</v>
      </c>
      <c r="GV4594" s="81">
        <v>2.6002430136069243</v>
      </c>
      <c r="GW4594" s="81">
        <v>1.1148832299820636E-2</v>
      </c>
      <c r="GX4594" s="81">
        <v>2.6002430136069243</v>
      </c>
      <c r="GY4594" s="81">
        <v>1.1148832299820636E-2</v>
      </c>
      <c r="GZ4594" s="81">
        <v>2.6002430136069243</v>
      </c>
    </row>
    <row r="4595" spans="98:208" x14ac:dyDescent="0.25">
      <c r="CT4595" s="81" t="s">
        <v>155</v>
      </c>
      <c r="CU4595" s="81" t="s">
        <v>483</v>
      </c>
      <c r="CV4595" s="81" t="s">
        <v>459</v>
      </c>
      <c r="CW4595" s="81">
        <v>2023</v>
      </c>
      <c r="CX4595" s="81">
        <v>0</v>
      </c>
      <c r="CY4595" s="81">
        <v>0</v>
      </c>
      <c r="CZ4595" s="81">
        <v>0</v>
      </c>
      <c r="DA4595" s="81">
        <v>0</v>
      </c>
      <c r="DB4595" s="81">
        <v>5.4750346070078049</v>
      </c>
      <c r="DC4595" s="81">
        <v>0.71896016785821515</v>
      </c>
      <c r="DD4595" s="81">
        <v>3.071497198615122</v>
      </c>
      <c r="DE4595" s="81">
        <v>1.684577240534459</v>
      </c>
      <c r="DF4595" s="81">
        <v>8.0155663417021353E-3</v>
      </c>
      <c r="DG4595" s="81">
        <v>8.0155663417021353E-3</v>
      </c>
      <c r="DH4595" s="81">
        <v>8.0155663417021353E-3</v>
      </c>
      <c r="DI4595" s="81">
        <v>8.0155663417021353E-3</v>
      </c>
      <c r="DJ4595" s="81">
        <v>2.5033828043216381E-5</v>
      </c>
      <c r="DL4595" s="81">
        <v>0</v>
      </c>
      <c r="DM4595" s="81">
        <v>2.0066030946716425E-7</v>
      </c>
      <c r="DN4595" s="81">
        <v>2.0066030946716425E-7</v>
      </c>
      <c r="DO4595" s="81">
        <v>0</v>
      </c>
      <c r="DP4595" s="81">
        <v>2.0066030946716425E-7</v>
      </c>
      <c r="DQ4595" s="81">
        <v>2.0066030946716425E-7</v>
      </c>
      <c r="DR4595" s="81">
        <v>0</v>
      </c>
      <c r="DS4595" s="81">
        <v>2.0066030946716425E-7</v>
      </c>
      <c r="DT4595" s="81">
        <v>2.0066030946716425E-7</v>
      </c>
      <c r="DU4595" s="81">
        <v>0</v>
      </c>
      <c r="DV4595" s="81">
        <v>2.0066030946716425E-7</v>
      </c>
      <c r="DW4595" s="81">
        <v>2.0066030946716425E-7</v>
      </c>
      <c r="GE4595" s="81" t="s">
        <v>449</v>
      </c>
      <c r="GF4595" s="81" t="s">
        <v>155</v>
      </c>
      <c r="GG4595" s="81" t="s">
        <v>486</v>
      </c>
      <c r="GH4595" s="81" t="s">
        <v>458</v>
      </c>
      <c r="GI4595" s="81">
        <v>2028</v>
      </c>
      <c r="GJ4595" s="81" t="s">
        <v>201</v>
      </c>
      <c r="GK4595" s="81">
        <v>247.27299216503471</v>
      </c>
      <c r="GL4595" s="81">
        <v>208.00094999999999</v>
      </c>
      <c r="GM4595" s="81">
        <v>2028</v>
      </c>
      <c r="GN4595" s="81" t="s">
        <v>173</v>
      </c>
      <c r="GO4595" s="81">
        <v>1.1148832299820636E-2</v>
      </c>
      <c r="GP4595" s="81">
        <v>10</v>
      </c>
      <c r="GQ4595" s="81">
        <v>0</v>
      </c>
      <c r="GR4595" s="81" t="s">
        <v>448</v>
      </c>
      <c r="GS4595" s="81">
        <v>1.1148832299820636E-2</v>
      </c>
      <c r="GT4595" s="81">
        <v>2.756805121922834</v>
      </c>
      <c r="GU4595" s="81">
        <v>1.1148832299820636E-2</v>
      </c>
      <c r="GV4595" s="81">
        <v>2.756805121922834</v>
      </c>
      <c r="GW4595" s="81">
        <v>1.1148832299820636E-2</v>
      </c>
      <c r="GX4595" s="81">
        <v>2.756805121922834</v>
      </c>
      <c r="GY4595" s="81">
        <v>1.1148832299820636E-2</v>
      </c>
      <c r="GZ4595" s="81">
        <v>2.756805121922834</v>
      </c>
    </row>
    <row r="4596" spans="98:208" x14ac:dyDescent="0.25">
      <c r="CT4596" s="81" t="s">
        <v>155</v>
      </c>
      <c r="CU4596" s="81" t="s">
        <v>483</v>
      </c>
      <c r="CV4596" s="81" t="s">
        <v>459</v>
      </c>
      <c r="CW4596" s="81">
        <v>2024</v>
      </c>
      <c r="CX4596" s="81">
        <v>0</v>
      </c>
      <c r="CY4596" s="81">
        <v>0</v>
      </c>
      <c r="CZ4596" s="81">
        <v>0</v>
      </c>
      <c r="DA4596" s="81">
        <v>0</v>
      </c>
      <c r="DB4596" s="81">
        <v>5.4750346070078049</v>
      </c>
      <c r="DC4596" s="81">
        <v>0.71896016785821515</v>
      </c>
      <c r="DD4596" s="81">
        <v>3.071497198615122</v>
      </c>
      <c r="DE4596" s="81">
        <v>1.684577240534459</v>
      </c>
      <c r="DF4596" s="81">
        <v>8.0155663417021353E-3</v>
      </c>
      <c r="DG4596" s="81">
        <v>8.0155663417021353E-3</v>
      </c>
      <c r="DH4596" s="81">
        <v>8.0155663417021353E-3</v>
      </c>
      <c r="DI4596" s="81">
        <v>8.0155663417021353E-3</v>
      </c>
      <c r="DJ4596" s="81">
        <v>2.5033828043216381E-5</v>
      </c>
      <c r="DL4596" s="81">
        <v>0</v>
      </c>
      <c r="DM4596" s="81">
        <v>2.0066030946716425E-7</v>
      </c>
      <c r="DN4596" s="81">
        <v>2.0066030946716425E-7</v>
      </c>
      <c r="DO4596" s="81">
        <v>0</v>
      </c>
      <c r="DP4596" s="81">
        <v>2.0066030946716425E-7</v>
      </c>
      <c r="DQ4596" s="81">
        <v>2.0066030946716425E-7</v>
      </c>
      <c r="DR4596" s="81">
        <v>0</v>
      </c>
      <c r="DS4596" s="81">
        <v>2.0066030946716425E-7</v>
      </c>
      <c r="DT4596" s="81">
        <v>2.0066030946716425E-7</v>
      </c>
      <c r="DU4596" s="81">
        <v>0</v>
      </c>
      <c r="DV4596" s="81">
        <v>2.0066030946716425E-7</v>
      </c>
      <c r="DW4596" s="81">
        <v>2.0066030946716425E-7</v>
      </c>
      <c r="GE4596" s="81" t="s">
        <v>449</v>
      </c>
      <c r="GF4596" s="81" t="s">
        <v>155</v>
      </c>
      <c r="GG4596" s="81" t="s">
        <v>486</v>
      </c>
      <c r="GH4596" s="81" t="s">
        <v>458</v>
      </c>
      <c r="GI4596" s="81">
        <v>2029</v>
      </c>
      <c r="GJ4596" s="81" t="s">
        <v>201</v>
      </c>
      <c r="GK4596" s="81">
        <v>247.27299216503471</v>
      </c>
      <c r="GL4596" s="81">
        <v>208.00094999999999</v>
      </c>
      <c r="GM4596" s="81">
        <v>2029</v>
      </c>
      <c r="GN4596" s="81" t="s">
        <v>173</v>
      </c>
      <c r="GO4596" s="81">
        <v>1.1148832299820636E-2</v>
      </c>
      <c r="GP4596" s="81">
        <v>10</v>
      </c>
      <c r="GQ4596" s="81">
        <v>0</v>
      </c>
      <c r="GR4596" s="81" t="s">
        <v>448</v>
      </c>
      <c r="GS4596" s="81">
        <v>1.1148832299820636E-2</v>
      </c>
      <c r="GT4596" s="81">
        <v>2.756805121922834</v>
      </c>
      <c r="GU4596" s="81">
        <v>1.1148832299820636E-2</v>
      </c>
      <c r="GV4596" s="81">
        <v>2.756805121922834</v>
      </c>
      <c r="GW4596" s="81">
        <v>1.1148832299820636E-2</v>
      </c>
      <c r="GX4596" s="81">
        <v>2.756805121922834</v>
      </c>
      <c r="GY4596" s="81">
        <v>1.1148832299820636E-2</v>
      </c>
      <c r="GZ4596" s="81">
        <v>2.756805121922834</v>
      </c>
    </row>
    <row r="4597" spans="98:208" x14ac:dyDescent="0.25">
      <c r="CT4597" s="81" t="s">
        <v>155</v>
      </c>
      <c r="CU4597" s="81" t="s">
        <v>483</v>
      </c>
      <c r="CV4597" s="81" t="s">
        <v>459</v>
      </c>
      <c r="CW4597" s="81">
        <v>2025</v>
      </c>
      <c r="CX4597" s="81">
        <v>0</v>
      </c>
      <c r="CY4597" s="81">
        <v>0</v>
      </c>
      <c r="CZ4597" s="81">
        <v>0</v>
      </c>
      <c r="DA4597" s="81">
        <v>0</v>
      </c>
      <c r="DB4597" s="81">
        <v>5.4750346070078049</v>
      </c>
      <c r="DC4597" s="81">
        <v>0.71896016785821515</v>
      </c>
      <c r="DD4597" s="81">
        <v>3.071497198615122</v>
      </c>
      <c r="DE4597" s="81">
        <v>1.684577240534459</v>
      </c>
      <c r="DF4597" s="81">
        <v>8.0155663417021353E-3</v>
      </c>
      <c r="DG4597" s="81">
        <v>8.0155663417021353E-3</v>
      </c>
      <c r="DH4597" s="81">
        <v>8.0155663417021353E-3</v>
      </c>
      <c r="DI4597" s="81">
        <v>8.0155663417021353E-3</v>
      </c>
      <c r="DJ4597" s="81">
        <v>2.5033828043216381E-5</v>
      </c>
      <c r="DL4597" s="81">
        <v>0</v>
      </c>
      <c r="DM4597" s="81">
        <v>2.0066030946716425E-7</v>
      </c>
      <c r="DN4597" s="81">
        <v>2.0066030946716425E-7</v>
      </c>
      <c r="DO4597" s="81">
        <v>0</v>
      </c>
      <c r="DP4597" s="81">
        <v>2.0066030946716425E-7</v>
      </c>
      <c r="DQ4597" s="81">
        <v>2.0066030946716425E-7</v>
      </c>
      <c r="DR4597" s="81">
        <v>0</v>
      </c>
      <c r="DS4597" s="81">
        <v>2.0066030946716425E-7</v>
      </c>
      <c r="DT4597" s="81">
        <v>2.0066030946716425E-7</v>
      </c>
      <c r="DU4597" s="81">
        <v>0</v>
      </c>
      <c r="DV4597" s="81">
        <v>2.0066030946716425E-7</v>
      </c>
      <c r="DW4597" s="81">
        <v>2.0066030946716425E-7</v>
      </c>
      <c r="GE4597" s="81" t="s">
        <v>449</v>
      </c>
      <c r="GF4597" s="81" t="s">
        <v>155</v>
      </c>
      <c r="GG4597" s="81" t="s">
        <v>486</v>
      </c>
      <c r="GH4597" s="81" t="s">
        <v>458</v>
      </c>
      <c r="GI4597" s="81">
        <v>2030</v>
      </c>
      <c r="GJ4597" s="81" t="s">
        <v>201</v>
      </c>
      <c r="GK4597" s="81">
        <v>247.27299216503471</v>
      </c>
      <c r="GL4597" s="81">
        <v>208.00094999999999</v>
      </c>
      <c r="GM4597" s="81">
        <v>2030</v>
      </c>
      <c r="GN4597" s="81" t="s">
        <v>173</v>
      </c>
      <c r="GO4597" s="81">
        <v>1.1148832299820636E-2</v>
      </c>
      <c r="GP4597" s="81">
        <v>10</v>
      </c>
      <c r="GQ4597" s="81">
        <v>0</v>
      </c>
      <c r="GR4597" s="81" t="s">
        <v>448</v>
      </c>
      <c r="GS4597" s="81">
        <v>0</v>
      </c>
      <c r="GT4597" s="81">
        <v>0</v>
      </c>
      <c r="GU4597" s="81">
        <v>1.1148832299820636E-2</v>
      </c>
      <c r="GV4597" s="81">
        <v>2.756805121922834</v>
      </c>
      <c r="GW4597" s="81">
        <v>1.1148832299820636E-2</v>
      </c>
      <c r="GX4597" s="81">
        <v>2.756805121922834</v>
      </c>
      <c r="GY4597" s="81">
        <v>1.1148832299820636E-2</v>
      </c>
      <c r="GZ4597" s="81">
        <v>2.756805121922834</v>
      </c>
    </row>
    <row r="4598" spans="98:208" x14ac:dyDescent="0.25">
      <c r="CT4598" s="81" t="s">
        <v>155</v>
      </c>
      <c r="CU4598" s="81" t="s">
        <v>483</v>
      </c>
      <c r="CV4598" s="81" t="s">
        <v>459</v>
      </c>
      <c r="CW4598" s="81">
        <v>2026</v>
      </c>
      <c r="CX4598" s="81">
        <v>0</v>
      </c>
      <c r="CY4598" s="81">
        <v>0</v>
      </c>
      <c r="CZ4598" s="81">
        <v>0</v>
      </c>
      <c r="DA4598" s="81">
        <v>0</v>
      </c>
      <c r="DB4598" s="81">
        <v>5.4750346070078049</v>
      </c>
      <c r="DC4598" s="81">
        <v>0.71896016785821515</v>
      </c>
      <c r="DD4598" s="81">
        <v>3.071497198615122</v>
      </c>
      <c r="DE4598" s="81">
        <v>1.684577240534459</v>
      </c>
      <c r="DF4598" s="81">
        <v>8.0155663417021353E-3</v>
      </c>
      <c r="DG4598" s="81">
        <v>8.0155663417021353E-3</v>
      </c>
      <c r="DH4598" s="81">
        <v>8.0155663417021353E-3</v>
      </c>
      <c r="DI4598" s="81">
        <v>8.0155663417021353E-3</v>
      </c>
      <c r="DJ4598" s="81">
        <v>2.5033828043216381E-5</v>
      </c>
      <c r="DL4598" s="81">
        <v>0</v>
      </c>
      <c r="DM4598" s="81">
        <v>2.0066030946716425E-7</v>
      </c>
      <c r="DN4598" s="81">
        <v>2.0066030946716425E-7</v>
      </c>
      <c r="DO4598" s="81">
        <v>0</v>
      </c>
      <c r="DP4598" s="81">
        <v>2.0066030946716425E-7</v>
      </c>
      <c r="DQ4598" s="81">
        <v>2.0066030946716425E-7</v>
      </c>
      <c r="DR4598" s="81">
        <v>0</v>
      </c>
      <c r="DS4598" s="81">
        <v>2.0066030946716425E-7</v>
      </c>
      <c r="DT4598" s="81">
        <v>2.0066030946716425E-7</v>
      </c>
      <c r="DU4598" s="81">
        <v>0</v>
      </c>
      <c r="DV4598" s="81">
        <v>2.0066030946716425E-7</v>
      </c>
      <c r="DW4598" s="81">
        <v>2.0066030946716425E-7</v>
      </c>
      <c r="GE4598" s="81" t="s">
        <v>449</v>
      </c>
      <c r="GF4598" s="81" t="s">
        <v>155</v>
      </c>
      <c r="GG4598" s="81" t="s">
        <v>486</v>
      </c>
      <c r="GH4598" s="81" t="s">
        <v>458</v>
      </c>
      <c r="GI4598" s="81">
        <v>2031</v>
      </c>
      <c r="GJ4598" s="81" t="s">
        <v>201</v>
      </c>
      <c r="GK4598" s="81">
        <v>247.27299216503471</v>
      </c>
      <c r="GL4598" s="81">
        <v>208.00094999999999</v>
      </c>
      <c r="GM4598" s="81">
        <v>2031</v>
      </c>
      <c r="GN4598" s="81" t="s">
        <v>173</v>
      </c>
      <c r="GO4598" s="81">
        <v>1.1148832299820636E-2</v>
      </c>
      <c r="GP4598" s="81">
        <v>10</v>
      </c>
      <c r="GQ4598" s="81">
        <v>0</v>
      </c>
      <c r="GR4598" s="81" t="s">
        <v>448</v>
      </c>
      <c r="GS4598" s="81">
        <v>0</v>
      </c>
      <c r="GT4598" s="81">
        <v>0</v>
      </c>
      <c r="GU4598" s="81">
        <v>0</v>
      </c>
      <c r="GV4598" s="81">
        <v>0</v>
      </c>
      <c r="GW4598" s="81">
        <v>1.1148832299820636E-2</v>
      </c>
      <c r="GX4598" s="81">
        <v>2.756805121922834</v>
      </c>
      <c r="GY4598" s="81">
        <v>1.1148832299820636E-2</v>
      </c>
      <c r="GZ4598" s="81">
        <v>2.756805121922834</v>
      </c>
    </row>
    <row r="4599" spans="98:208" x14ac:dyDescent="0.25">
      <c r="CT4599" s="81" t="s">
        <v>155</v>
      </c>
      <c r="CU4599" s="81" t="s">
        <v>483</v>
      </c>
      <c r="CV4599" s="81" t="s">
        <v>459</v>
      </c>
      <c r="CW4599" s="81">
        <v>2027</v>
      </c>
      <c r="CX4599" s="81">
        <v>0</v>
      </c>
      <c r="CY4599" s="81">
        <v>0</v>
      </c>
      <c r="CZ4599" s="81">
        <v>0</v>
      </c>
      <c r="DA4599" s="81">
        <v>0</v>
      </c>
      <c r="DB4599" s="81">
        <v>5.4750346070078049</v>
      </c>
      <c r="DC4599" s="81">
        <v>0.71896016785821515</v>
      </c>
      <c r="DD4599" s="81">
        <v>3.071497198615122</v>
      </c>
      <c r="DE4599" s="81">
        <v>1.684577240534459</v>
      </c>
      <c r="DF4599" s="81">
        <v>8.0155663417021353E-3</v>
      </c>
      <c r="DG4599" s="81">
        <v>8.0155663417021353E-3</v>
      </c>
      <c r="DH4599" s="81">
        <v>8.0155663417021353E-3</v>
      </c>
      <c r="DI4599" s="81">
        <v>8.0155663417021353E-3</v>
      </c>
      <c r="DJ4599" s="81">
        <v>2.5033828043216381E-5</v>
      </c>
      <c r="DL4599" s="81">
        <v>0</v>
      </c>
      <c r="DM4599" s="81">
        <v>2.0066030946716425E-7</v>
      </c>
      <c r="DN4599" s="81">
        <v>2.0066030946716425E-7</v>
      </c>
      <c r="DO4599" s="81">
        <v>0</v>
      </c>
      <c r="DP4599" s="81">
        <v>2.0066030946716425E-7</v>
      </c>
      <c r="DQ4599" s="81">
        <v>2.0066030946716425E-7</v>
      </c>
      <c r="DR4599" s="81">
        <v>0</v>
      </c>
      <c r="DS4599" s="81">
        <v>2.0066030946716425E-7</v>
      </c>
      <c r="DT4599" s="81">
        <v>2.0066030946716425E-7</v>
      </c>
      <c r="DU4599" s="81">
        <v>0</v>
      </c>
      <c r="DV4599" s="81">
        <v>2.0066030946716425E-7</v>
      </c>
      <c r="DW4599" s="81">
        <v>2.0066030946716425E-7</v>
      </c>
      <c r="GE4599" s="81" t="s">
        <v>449</v>
      </c>
      <c r="GF4599" s="81" t="s">
        <v>155</v>
      </c>
      <c r="GG4599" s="81" t="s">
        <v>486</v>
      </c>
      <c r="GH4599" s="81" t="s">
        <v>458</v>
      </c>
      <c r="GI4599" s="81">
        <v>2032</v>
      </c>
      <c r="GJ4599" s="81" t="s">
        <v>201</v>
      </c>
      <c r="GK4599" s="81">
        <v>247.27299216503471</v>
      </c>
      <c r="GL4599" s="81">
        <v>208.00094999999999</v>
      </c>
      <c r="GM4599" s="81">
        <v>2032</v>
      </c>
      <c r="GN4599" s="81" t="s">
        <v>173</v>
      </c>
      <c r="GO4599" s="81">
        <v>1.1148832299820636E-2</v>
      </c>
      <c r="GP4599" s="81">
        <v>10</v>
      </c>
      <c r="GQ4599" s="81">
        <v>0</v>
      </c>
      <c r="GR4599" s="81" t="s">
        <v>448</v>
      </c>
      <c r="GS4599" s="81">
        <v>0</v>
      </c>
      <c r="GT4599" s="81">
        <v>0</v>
      </c>
      <c r="GU4599" s="81">
        <v>0</v>
      </c>
      <c r="GV4599" s="81">
        <v>0</v>
      </c>
      <c r="GW4599" s="81">
        <v>0</v>
      </c>
      <c r="GX4599" s="81">
        <v>0</v>
      </c>
      <c r="GY4599" s="81">
        <v>1.1148832299820636E-2</v>
      </c>
      <c r="GZ4599" s="81">
        <v>2.756805121922834</v>
      </c>
    </row>
    <row r="4600" spans="98:208" x14ac:dyDescent="0.25">
      <c r="CT4600" s="81" t="s">
        <v>155</v>
      </c>
      <c r="CU4600" s="81" t="s">
        <v>483</v>
      </c>
      <c r="CV4600" s="81" t="s">
        <v>459</v>
      </c>
      <c r="CW4600" s="81">
        <v>2028</v>
      </c>
      <c r="CX4600" s="81">
        <v>0</v>
      </c>
      <c r="CY4600" s="81">
        <v>0</v>
      </c>
      <c r="CZ4600" s="81">
        <v>0</v>
      </c>
      <c r="DA4600" s="81">
        <v>0</v>
      </c>
      <c r="DB4600" s="81">
        <v>5.7770153400784992</v>
      </c>
      <c r="DC4600" s="81">
        <v>0.74733835430389328</v>
      </c>
      <c r="DD4600" s="81">
        <v>3.2379513401017421</v>
      </c>
      <c r="DE4600" s="81">
        <v>1.7917256456728561</v>
      </c>
      <c r="DF4600" s="81">
        <v>8.3319499833580443E-3</v>
      </c>
      <c r="DG4600" s="81">
        <v>8.3319499833580443E-3</v>
      </c>
      <c r="DH4600" s="81">
        <v>8.3319499833580443E-3</v>
      </c>
      <c r="DI4600" s="81">
        <v>8.3319499833580443E-3</v>
      </c>
      <c r="DJ4600" s="81">
        <v>2.5033828043216381E-5</v>
      </c>
      <c r="DL4600" s="81">
        <v>0</v>
      </c>
      <c r="DM4600" s="81">
        <v>2.0858060314806488E-7</v>
      </c>
      <c r="DN4600" s="81">
        <v>2.0858060314806488E-7</v>
      </c>
      <c r="DO4600" s="81">
        <v>0</v>
      </c>
      <c r="DP4600" s="81">
        <v>2.0858060314806488E-7</v>
      </c>
      <c r="DQ4600" s="81">
        <v>2.0858060314806488E-7</v>
      </c>
      <c r="DR4600" s="81">
        <v>0</v>
      </c>
      <c r="DS4600" s="81">
        <v>2.0858060314806488E-7</v>
      </c>
      <c r="DT4600" s="81">
        <v>2.0858060314806488E-7</v>
      </c>
      <c r="DU4600" s="81">
        <v>0</v>
      </c>
      <c r="DV4600" s="81">
        <v>2.0858060314806488E-7</v>
      </c>
      <c r="DW4600" s="81">
        <v>2.0858060314806488E-7</v>
      </c>
      <c r="GE4600" s="81" t="s">
        <v>449</v>
      </c>
      <c r="GF4600" s="81" t="s">
        <v>155</v>
      </c>
      <c r="GG4600" s="81" t="s">
        <v>486</v>
      </c>
      <c r="GH4600" s="81" t="s">
        <v>459</v>
      </c>
      <c r="GI4600" s="81">
        <v>2021</v>
      </c>
      <c r="GJ4600" s="81" t="s">
        <v>201</v>
      </c>
      <c r="GK4600" s="81">
        <v>0.69641821681224148</v>
      </c>
      <c r="GL4600" s="81">
        <v>208.00094999999999</v>
      </c>
      <c r="GM4600" s="81">
        <v>2021</v>
      </c>
      <c r="GN4600" s="81" t="s">
        <v>173</v>
      </c>
      <c r="GO4600" s="81">
        <v>1.1148832299820636E-2</v>
      </c>
      <c r="GP4600" s="81">
        <v>10</v>
      </c>
      <c r="GQ4600" s="81">
        <v>0</v>
      </c>
      <c r="GR4600" s="81" t="s">
        <v>448</v>
      </c>
      <c r="GS4600" s="81">
        <v>1.1148832299820636E-2</v>
      </c>
      <c r="GT4600" s="81">
        <v>7.7642499097798088E-3</v>
      </c>
      <c r="GU4600" s="81">
        <v>1.1148832299820636E-2</v>
      </c>
      <c r="GV4600" s="81">
        <v>7.7642499097798088E-3</v>
      </c>
      <c r="GW4600" s="81">
        <v>0</v>
      </c>
      <c r="GX4600" s="81">
        <v>0</v>
      </c>
      <c r="GY4600" s="81">
        <v>0</v>
      </c>
      <c r="GZ4600" s="81">
        <v>0</v>
      </c>
    </row>
    <row r="4601" spans="98:208" x14ac:dyDescent="0.25">
      <c r="CT4601" s="81" t="s">
        <v>155</v>
      </c>
      <c r="CU4601" s="81" t="s">
        <v>483</v>
      </c>
      <c r="CV4601" s="81" t="s">
        <v>459</v>
      </c>
      <c r="CW4601" s="81">
        <v>2029</v>
      </c>
      <c r="CX4601" s="81">
        <v>0</v>
      </c>
      <c r="CY4601" s="81">
        <v>0</v>
      </c>
      <c r="CZ4601" s="81">
        <v>0</v>
      </c>
      <c r="DA4601" s="81">
        <v>0</v>
      </c>
      <c r="DB4601" s="81">
        <v>5.7770153400784992</v>
      </c>
      <c r="DC4601" s="81">
        <v>0.74733835430389328</v>
      </c>
      <c r="DD4601" s="81">
        <v>3.2379513401017421</v>
      </c>
      <c r="DE4601" s="81">
        <v>1.7917256456728561</v>
      </c>
      <c r="DF4601" s="81">
        <v>8.3319499833580443E-3</v>
      </c>
      <c r="DG4601" s="81">
        <v>8.3319499833580443E-3</v>
      </c>
      <c r="DH4601" s="81">
        <v>8.3319499833580443E-3</v>
      </c>
      <c r="DI4601" s="81">
        <v>8.3319499833580443E-3</v>
      </c>
      <c r="DJ4601" s="81">
        <v>2.5033828043216381E-5</v>
      </c>
      <c r="DL4601" s="81">
        <v>0</v>
      </c>
      <c r="DM4601" s="81">
        <v>2.0858060314806488E-7</v>
      </c>
      <c r="DN4601" s="81">
        <v>2.0858060314806488E-7</v>
      </c>
      <c r="DO4601" s="81">
        <v>0</v>
      </c>
      <c r="DP4601" s="81">
        <v>2.0858060314806488E-7</v>
      </c>
      <c r="DQ4601" s="81">
        <v>2.0858060314806488E-7</v>
      </c>
      <c r="DR4601" s="81">
        <v>0</v>
      </c>
      <c r="DS4601" s="81">
        <v>2.0858060314806488E-7</v>
      </c>
      <c r="DT4601" s="81">
        <v>2.0858060314806488E-7</v>
      </c>
      <c r="DU4601" s="81">
        <v>0</v>
      </c>
      <c r="DV4601" s="81">
        <v>2.0858060314806488E-7</v>
      </c>
      <c r="DW4601" s="81">
        <v>2.0858060314806488E-7</v>
      </c>
      <c r="GE4601" s="81" t="s">
        <v>449</v>
      </c>
      <c r="GF4601" s="81" t="s">
        <v>155</v>
      </c>
      <c r="GG4601" s="81" t="s">
        <v>486</v>
      </c>
      <c r="GH4601" s="81" t="s">
        <v>459</v>
      </c>
      <c r="GI4601" s="81">
        <v>2022</v>
      </c>
      <c r="GJ4601" s="81" t="s">
        <v>201</v>
      </c>
      <c r="GK4601" s="81">
        <v>0.69641821681224148</v>
      </c>
      <c r="GL4601" s="81">
        <v>208.00094999999999</v>
      </c>
      <c r="GM4601" s="81">
        <v>2022</v>
      </c>
      <c r="GN4601" s="81" t="s">
        <v>173</v>
      </c>
      <c r="GO4601" s="81">
        <v>1.1148832299820636E-2</v>
      </c>
      <c r="GP4601" s="81">
        <v>10</v>
      </c>
      <c r="GQ4601" s="81">
        <v>0</v>
      </c>
      <c r="GR4601" s="81" t="s">
        <v>448</v>
      </c>
      <c r="GS4601" s="81">
        <v>1.1148832299820636E-2</v>
      </c>
      <c r="GT4601" s="81">
        <v>7.7642499097798088E-3</v>
      </c>
      <c r="GU4601" s="81">
        <v>1.1148832299820636E-2</v>
      </c>
      <c r="GV4601" s="81">
        <v>7.7642499097798088E-3</v>
      </c>
      <c r="GW4601" s="81">
        <v>1.1148832299820636E-2</v>
      </c>
      <c r="GX4601" s="81">
        <v>7.7642499097798088E-3</v>
      </c>
      <c r="GY4601" s="81">
        <v>0</v>
      </c>
      <c r="GZ4601" s="81">
        <v>0</v>
      </c>
    </row>
    <row r="4602" spans="98:208" x14ac:dyDescent="0.25">
      <c r="CT4602" s="81" t="s">
        <v>155</v>
      </c>
      <c r="CU4602" s="81" t="s">
        <v>483</v>
      </c>
      <c r="CV4602" s="81" t="s">
        <v>459</v>
      </c>
      <c r="CW4602" s="81">
        <v>2030</v>
      </c>
      <c r="CX4602" s="81">
        <v>0</v>
      </c>
      <c r="CY4602" s="81">
        <v>0</v>
      </c>
      <c r="CZ4602" s="81">
        <v>0</v>
      </c>
      <c r="DA4602" s="81">
        <v>0</v>
      </c>
      <c r="DB4602" s="81">
        <v>5.7770153400784992</v>
      </c>
      <c r="DC4602" s="81">
        <v>0.74733835430389328</v>
      </c>
      <c r="DD4602" s="81">
        <v>3.2379513401017421</v>
      </c>
      <c r="DE4602" s="81">
        <v>1.7917256456728561</v>
      </c>
      <c r="DF4602" s="81">
        <v>0</v>
      </c>
      <c r="DG4602" s="81">
        <v>8.3319499833580443E-3</v>
      </c>
      <c r="DH4602" s="81">
        <v>8.3319499833580443E-3</v>
      </c>
      <c r="DI4602" s="81">
        <v>8.3319499833580443E-3</v>
      </c>
      <c r="DJ4602" s="81">
        <v>2.5033828043216381E-5</v>
      </c>
      <c r="DL4602" s="81">
        <v>0</v>
      </c>
      <c r="DM4602" s="81">
        <v>0</v>
      </c>
      <c r="DN4602" s="81">
        <v>0</v>
      </c>
      <c r="DO4602" s="81">
        <v>0</v>
      </c>
      <c r="DP4602" s="81">
        <v>2.0858060314806488E-7</v>
      </c>
      <c r="DQ4602" s="81">
        <v>2.0858060314806488E-7</v>
      </c>
      <c r="DR4602" s="81">
        <v>0</v>
      </c>
      <c r="DS4602" s="81">
        <v>2.0858060314806488E-7</v>
      </c>
      <c r="DT4602" s="81">
        <v>2.0858060314806488E-7</v>
      </c>
      <c r="DU4602" s="81">
        <v>0</v>
      </c>
      <c r="DV4602" s="81">
        <v>2.0858060314806488E-7</v>
      </c>
      <c r="DW4602" s="81">
        <v>2.0858060314806488E-7</v>
      </c>
      <c r="GE4602" s="81" t="s">
        <v>449</v>
      </c>
      <c r="GF4602" s="81" t="s">
        <v>155</v>
      </c>
      <c r="GG4602" s="81" t="s">
        <v>486</v>
      </c>
      <c r="GH4602" s="81" t="s">
        <v>459</v>
      </c>
      <c r="GI4602" s="81">
        <v>2023</v>
      </c>
      <c r="GJ4602" s="81" t="s">
        <v>201</v>
      </c>
      <c r="GK4602" s="81">
        <v>0.71896016785821781</v>
      </c>
      <c r="GL4602" s="81">
        <v>208.00094999999999</v>
      </c>
      <c r="GM4602" s="81">
        <v>2023</v>
      </c>
      <c r="GN4602" s="81" t="s">
        <v>173</v>
      </c>
      <c r="GO4602" s="81">
        <v>1.1148832299820636E-2</v>
      </c>
      <c r="GP4602" s="81">
        <v>10</v>
      </c>
      <c r="GQ4602" s="81">
        <v>0</v>
      </c>
      <c r="GR4602" s="81" t="s">
        <v>448</v>
      </c>
      <c r="GS4602" s="81">
        <v>1.1148832299820636E-2</v>
      </c>
      <c r="GT4602" s="81">
        <v>8.0155663417021648E-3</v>
      </c>
      <c r="GU4602" s="81">
        <v>1.1148832299820636E-2</v>
      </c>
      <c r="GV4602" s="81">
        <v>8.0155663417021648E-3</v>
      </c>
      <c r="GW4602" s="81">
        <v>1.1148832299820636E-2</v>
      </c>
      <c r="GX4602" s="81">
        <v>8.0155663417021648E-3</v>
      </c>
      <c r="GY4602" s="81">
        <v>1.1148832299820636E-2</v>
      </c>
      <c r="GZ4602" s="81">
        <v>8.0155663417021648E-3</v>
      </c>
    </row>
    <row r="4603" spans="98:208" x14ac:dyDescent="0.25">
      <c r="CT4603" s="81" t="s">
        <v>155</v>
      </c>
      <c r="CU4603" s="81" t="s">
        <v>483</v>
      </c>
      <c r="CV4603" s="81" t="s">
        <v>459</v>
      </c>
      <c r="CW4603" s="81">
        <v>2031</v>
      </c>
      <c r="CX4603" s="81">
        <v>0</v>
      </c>
      <c r="CY4603" s="81">
        <v>0</v>
      </c>
      <c r="CZ4603" s="81">
        <v>0</v>
      </c>
      <c r="DA4603" s="81">
        <v>0</v>
      </c>
      <c r="DB4603" s="81">
        <v>5.7770153400784992</v>
      </c>
      <c r="DC4603" s="81">
        <v>0.74733835430389328</v>
      </c>
      <c r="DD4603" s="81">
        <v>3.2379513401017421</v>
      </c>
      <c r="DE4603" s="81">
        <v>1.7917256456728561</v>
      </c>
      <c r="DF4603" s="81">
        <v>0</v>
      </c>
      <c r="DG4603" s="81">
        <v>0</v>
      </c>
      <c r="DH4603" s="81">
        <v>8.3319499833580443E-3</v>
      </c>
      <c r="DI4603" s="81">
        <v>8.3319499833580443E-3</v>
      </c>
      <c r="DJ4603" s="81">
        <v>2.5033828043216381E-5</v>
      </c>
      <c r="DL4603" s="81">
        <v>0</v>
      </c>
      <c r="DM4603" s="81">
        <v>0</v>
      </c>
      <c r="DN4603" s="81">
        <v>0</v>
      </c>
      <c r="DO4603" s="81">
        <v>0</v>
      </c>
      <c r="DP4603" s="81">
        <v>0</v>
      </c>
      <c r="DQ4603" s="81">
        <v>0</v>
      </c>
      <c r="DR4603" s="81">
        <v>0</v>
      </c>
      <c r="DS4603" s="81">
        <v>2.0858060314806488E-7</v>
      </c>
      <c r="DT4603" s="81">
        <v>2.0858060314806488E-7</v>
      </c>
      <c r="DU4603" s="81">
        <v>0</v>
      </c>
      <c r="DV4603" s="81">
        <v>2.0858060314806488E-7</v>
      </c>
      <c r="DW4603" s="81">
        <v>2.0858060314806488E-7</v>
      </c>
      <c r="GE4603" s="81" t="s">
        <v>449</v>
      </c>
      <c r="GF4603" s="81" t="s">
        <v>155</v>
      </c>
      <c r="GG4603" s="81" t="s">
        <v>486</v>
      </c>
      <c r="GH4603" s="81" t="s">
        <v>459</v>
      </c>
      <c r="GI4603" s="81">
        <v>2024</v>
      </c>
      <c r="GJ4603" s="81" t="s">
        <v>201</v>
      </c>
      <c r="GK4603" s="81">
        <v>0.71896016785821781</v>
      </c>
      <c r="GL4603" s="81">
        <v>208.00094999999999</v>
      </c>
      <c r="GM4603" s="81">
        <v>2024</v>
      </c>
      <c r="GN4603" s="81" t="s">
        <v>173</v>
      </c>
      <c r="GO4603" s="81">
        <v>1.1148832299820636E-2</v>
      </c>
      <c r="GP4603" s="81">
        <v>10</v>
      </c>
      <c r="GQ4603" s="81">
        <v>0</v>
      </c>
      <c r="GR4603" s="81" t="s">
        <v>448</v>
      </c>
      <c r="GS4603" s="81">
        <v>1.1148832299820636E-2</v>
      </c>
      <c r="GT4603" s="81">
        <v>8.0155663417021648E-3</v>
      </c>
      <c r="GU4603" s="81">
        <v>1.1148832299820636E-2</v>
      </c>
      <c r="GV4603" s="81">
        <v>8.0155663417021648E-3</v>
      </c>
      <c r="GW4603" s="81">
        <v>1.1148832299820636E-2</v>
      </c>
      <c r="GX4603" s="81">
        <v>8.0155663417021648E-3</v>
      </c>
      <c r="GY4603" s="81">
        <v>1.1148832299820636E-2</v>
      </c>
      <c r="GZ4603" s="81">
        <v>8.0155663417021648E-3</v>
      </c>
    </row>
    <row r="4604" spans="98:208" x14ac:dyDescent="0.25">
      <c r="CT4604" s="81" t="s">
        <v>155</v>
      </c>
      <c r="CU4604" s="81" t="s">
        <v>483</v>
      </c>
      <c r="CV4604" s="81" t="s">
        <v>459</v>
      </c>
      <c r="CW4604" s="81">
        <v>2032</v>
      </c>
      <c r="CX4604" s="81">
        <v>0</v>
      </c>
      <c r="CY4604" s="81">
        <v>0</v>
      </c>
      <c r="CZ4604" s="81">
        <v>0</v>
      </c>
      <c r="DA4604" s="81">
        <v>0</v>
      </c>
      <c r="DB4604" s="81">
        <v>5.7770153400784992</v>
      </c>
      <c r="DC4604" s="81">
        <v>0.74733835430389328</v>
      </c>
      <c r="DD4604" s="81">
        <v>3.2379513401017421</v>
      </c>
      <c r="DE4604" s="81">
        <v>1.7917256456728561</v>
      </c>
      <c r="DF4604" s="81">
        <v>0</v>
      </c>
      <c r="DG4604" s="81">
        <v>0</v>
      </c>
      <c r="DH4604" s="81">
        <v>0</v>
      </c>
      <c r="DI4604" s="81">
        <v>8.3319499833580443E-3</v>
      </c>
      <c r="DJ4604" s="81">
        <v>2.5033828043216381E-5</v>
      </c>
      <c r="DL4604" s="81">
        <v>0</v>
      </c>
      <c r="DM4604" s="81">
        <v>0</v>
      </c>
      <c r="DN4604" s="81">
        <v>0</v>
      </c>
      <c r="DO4604" s="81">
        <v>0</v>
      </c>
      <c r="DP4604" s="81">
        <v>0</v>
      </c>
      <c r="DQ4604" s="81">
        <v>0</v>
      </c>
      <c r="DR4604" s="81">
        <v>0</v>
      </c>
      <c r="DS4604" s="81">
        <v>0</v>
      </c>
      <c r="DT4604" s="81">
        <v>0</v>
      </c>
      <c r="DU4604" s="81">
        <v>0</v>
      </c>
      <c r="DV4604" s="81">
        <v>2.0858060314806488E-7</v>
      </c>
      <c r="DW4604" s="81">
        <v>2.0858060314806488E-7</v>
      </c>
      <c r="GE4604" s="81" t="s">
        <v>449</v>
      </c>
      <c r="GF4604" s="81" t="s">
        <v>155</v>
      </c>
      <c r="GG4604" s="81" t="s">
        <v>486</v>
      </c>
      <c r="GH4604" s="81" t="s">
        <v>459</v>
      </c>
      <c r="GI4604" s="81">
        <v>2025</v>
      </c>
      <c r="GJ4604" s="81" t="s">
        <v>201</v>
      </c>
      <c r="GK4604" s="81">
        <v>0.71896016785821781</v>
      </c>
      <c r="GL4604" s="81">
        <v>208.00094999999999</v>
      </c>
      <c r="GM4604" s="81">
        <v>2025</v>
      </c>
      <c r="GN4604" s="81" t="s">
        <v>173</v>
      </c>
      <c r="GO4604" s="81">
        <v>1.1148832299820636E-2</v>
      </c>
      <c r="GP4604" s="81">
        <v>10</v>
      </c>
      <c r="GQ4604" s="81">
        <v>0</v>
      </c>
      <c r="GR4604" s="81" t="s">
        <v>448</v>
      </c>
      <c r="GS4604" s="81">
        <v>1.1148832299820636E-2</v>
      </c>
      <c r="GT4604" s="81">
        <v>8.0155663417021648E-3</v>
      </c>
      <c r="GU4604" s="81">
        <v>1.1148832299820636E-2</v>
      </c>
      <c r="GV4604" s="81">
        <v>8.0155663417021648E-3</v>
      </c>
      <c r="GW4604" s="81">
        <v>1.1148832299820636E-2</v>
      </c>
      <c r="GX4604" s="81">
        <v>8.0155663417021648E-3</v>
      </c>
      <c r="GY4604" s="81">
        <v>1.1148832299820636E-2</v>
      </c>
      <c r="GZ4604" s="81">
        <v>8.0155663417021648E-3</v>
      </c>
    </row>
    <row r="4605" spans="98:208" x14ac:dyDescent="0.25">
      <c r="CT4605" s="81" t="s">
        <v>155</v>
      </c>
      <c r="CU4605" s="81" t="s">
        <v>483</v>
      </c>
      <c r="CV4605" s="81" t="s">
        <v>460</v>
      </c>
      <c r="CW4605" s="81">
        <v>2020</v>
      </c>
      <c r="CX4605" s="81">
        <v>0</v>
      </c>
      <c r="CY4605" s="81">
        <v>0</v>
      </c>
      <c r="CZ4605" s="81">
        <v>0</v>
      </c>
      <c r="DA4605" s="81">
        <v>0</v>
      </c>
      <c r="DB4605" s="81">
        <v>7.7900575334948541E-2</v>
      </c>
      <c r="DC4605" s="81">
        <v>3.6425060683954513E-2</v>
      </c>
      <c r="DD4605" s="81">
        <v>1.5808724525432441E-3</v>
      </c>
      <c r="DE4605" s="81">
        <v>3.9894642198450757E-2</v>
      </c>
      <c r="DF4605" s="81">
        <v>4.0609689307619882E-4</v>
      </c>
      <c r="DG4605" s="81">
        <v>0</v>
      </c>
      <c r="DH4605" s="81">
        <v>0</v>
      </c>
      <c r="DI4605" s="81">
        <v>0</v>
      </c>
      <c r="DJ4605" s="81">
        <v>7.6324628682693544E-3</v>
      </c>
      <c r="DL4605" s="81">
        <v>0</v>
      </c>
      <c r="DM4605" s="81">
        <v>3.0995194573236376E-6</v>
      </c>
      <c r="DN4605" s="81">
        <v>3.0995194573236376E-6</v>
      </c>
      <c r="DO4605" s="81">
        <v>0</v>
      </c>
      <c r="DP4605" s="81">
        <v>0</v>
      </c>
      <c r="DQ4605" s="81">
        <v>0</v>
      </c>
      <c r="DR4605" s="81">
        <v>0</v>
      </c>
      <c r="DS4605" s="81">
        <v>0</v>
      </c>
      <c r="DT4605" s="81">
        <v>0</v>
      </c>
      <c r="DU4605" s="81">
        <v>0</v>
      </c>
      <c r="DV4605" s="81">
        <v>0</v>
      </c>
      <c r="DW4605" s="81">
        <v>0</v>
      </c>
      <c r="GE4605" s="81" t="s">
        <v>449</v>
      </c>
      <c r="GF4605" s="81" t="s">
        <v>155</v>
      </c>
      <c r="GG4605" s="81" t="s">
        <v>486</v>
      </c>
      <c r="GH4605" s="81" t="s">
        <v>459</v>
      </c>
      <c r="GI4605" s="81">
        <v>2026</v>
      </c>
      <c r="GJ4605" s="81" t="s">
        <v>201</v>
      </c>
      <c r="GK4605" s="81">
        <v>0.71896016785821781</v>
      </c>
      <c r="GL4605" s="81">
        <v>208.00094999999999</v>
      </c>
      <c r="GM4605" s="81">
        <v>2026</v>
      </c>
      <c r="GN4605" s="81" t="s">
        <v>173</v>
      </c>
      <c r="GO4605" s="81">
        <v>1.1148832299820636E-2</v>
      </c>
      <c r="GP4605" s="81">
        <v>10</v>
      </c>
      <c r="GQ4605" s="81">
        <v>0</v>
      </c>
      <c r="GR4605" s="81" t="s">
        <v>448</v>
      </c>
      <c r="GS4605" s="81">
        <v>1.1148832299820636E-2</v>
      </c>
      <c r="GT4605" s="81">
        <v>8.0155663417021648E-3</v>
      </c>
      <c r="GU4605" s="81">
        <v>1.1148832299820636E-2</v>
      </c>
      <c r="GV4605" s="81">
        <v>8.0155663417021648E-3</v>
      </c>
      <c r="GW4605" s="81">
        <v>1.1148832299820636E-2</v>
      </c>
      <c r="GX4605" s="81">
        <v>8.0155663417021648E-3</v>
      </c>
      <c r="GY4605" s="81">
        <v>1.1148832299820636E-2</v>
      </c>
      <c r="GZ4605" s="81">
        <v>8.0155663417021648E-3</v>
      </c>
    </row>
    <row r="4606" spans="98:208" x14ac:dyDescent="0.25">
      <c r="CT4606" s="81" t="s">
        <v>155</v>
      </c>
      <c r="CU4606" s="81" t="s">
        <v>483</v>
      </c>
      <c r="CV4606" s="81" t="s">
        <v>460</v>
      </c>
      <c r="CW4606" s="81">
        <v>2021</v>
      </c>
      <c r="CX4606" s="81">
        <v>0</v>
      </c>
      <c r="CY4606" s="81">
        <v>0</v>
      </c>
      <c r="CZ4606" s="81">
        <v>0</v>
      </c>
      <c r="DA4606" s="81">
        <v>0</v>
      </c>
      <c r="DB4606" s="81">
        <v>7.7900575334948541E-2</v>
      </c>
      <c r="DC4606" s="81">
        <v>3.6425060683954513E-2</v>
      </c>
      <c r="DD4606" s="81">
        <v>1.5808724525432441E-3</v>
      </c>
      <c r="DE4606" s="81">
        <v>3.9894642198450757E-2</v>
      </c>
      <c r="DF4606" s="81">
        <v>4.0609689307619882E-4</v>
      </c>
      <c r="DG4606" s="81">
        <v>4.0609689307619882E-4</v>
      </c>
      <c r="DH4606" s="81">
        <v>0</v>
      </c>
      <c r="DI4606" s="81">
        <v>0</v>
      </c>
      <c r="DJ4606" s="81">
        <v>7.6324628682693544E-3</v>
      </c>
      <c r="DL4606" s="81">
        <v>0</v>
      </c>
      <c r="DM4606" s="81">
        <v>3.0995194573236376E-6</v>
      </c>
      <c r="DN4606" s="81">
        <v>3.0995194573236376E-6</v>
      </c>
      <c r="DO4606" s="81">
        <v>0</v>
      </c>
      <c r="DP4606" s="81">
        <v>3.0995194573236376E-6</v>
      </c>
      <c r="DQ4606" s="81">
        <v>3.0995194573236376E-6</v>
      </c>
      <c r="DR4606" s="81">
        <v>0</v>
      </c>
      <c r="DS4606" s="81">
        <v>0</v>
      </c>
      <c r="DT4606" s="81">
        <v>0</v>
      </c>
      <c r="DU4606" s="81">
        <v>0</v>
      </c>
      <c r="DV4606" s="81">
        <v>0</v>
      </c>
      <c r="DW4606" s="81">
        <v>0</v>
      </c>
      <c r="GE4606" s="81" t="s">
        <v>449</v>
      </c>
      <c r="GF4606" s="81" t="s">
        <v>155</v>
      </c>
      <c r="GG4606" s="81" t="s">
        <v>486</v>
      </c>
      <c r="GH4606" s="81" t="s">
        <v>459</v>
      </c>
      <c r="GI4606" s="81">
        <v>2027</v>
      </c>
      <c r="GJ4606" s="81" t="s">
        <v>201</v>
      </c>
      <c r="GK4606" s="81">
        <v>0.71896016785821781</v>
      </c>
      <c r="GL4606" s="81">
        <v>208.00094999999999</v>
      </c>
      <c r="GM4606" s="81">
        <v>2027</v>
      </c>
      <c r="GN4606" s="81" t="s">
        <v>173</v>
      </c>
      <c r="GO4606" s="81">
        <v>1.1148832299820636E-2</v>
      </c>
      <c r="GP4606" s="81">
        <v>10</v>
      </c>
      <c r="GQ4606" s="81">
        <v>0</v>
      </c>
      <c r="GR4606" s="81" t="s">
        <v>448</v>
      </c>
      <c r="GS4606" s="81">
        <v>1.1148832299820636E-2</v>
      </c>
      <c r="GT4606" s="81">
        <v>8.0155663417021648E-3</v>
      </c>
      <c r="GU4606" s="81">
        <v>1.1148832299820636E-2</v>
      </c>
      <c r="GV4606" s="81">
        <v>8.0155663417021648E-3</v>
      </c>
      <c r="GW4606" s="81">
        <v>1.1148832299820636E-2</v>
      </c>
      <c r="GX4606" s="81">
        <v>8.0155663417021648E-3</v>
      </c>
      <c r="GY4606" s="81">
        <v>1.1148832299820636E-2</v>
      </c>
      <c r="GZ4606" s="81">
        <v>8.0155663417021648E-3</v>
      </c>
    </row>
    <row r="4607" spans="98:208" x14ac:dyDescent="0.25">
      <c r="CT4607" s="81" t="s">
        <v>155</v>
      </c>
      <c r="CU4607" s="81" t="s">
        <v>483</v>
      </c>
      <c r="CV4607" s="81" t="s">
        <v>460</v>
      </c>
      <c r="CW4607" s="81">
        <v>2022</v>
      </c>
      <c r="CX4607" s="81">
        <v>0</v>
      </c>
      <c r="CY4607" s="81">
        <v>0</v>
      </c>
      <c r="CZ4607" s="81">
        <v>0</v>
      </c>
      <c r="DA4607" s="81">
        <v>0</v>
      </c>
      <c r="DB4607" s="81">
        <v>7.7900575334948541E-2</v>
      </c>
      <c r="DC4607" s="81">
        <v>3.6425060683954513E-2</v>
      </c>
      <c r="DD4607" s="81">
        <v>1.5808724525432441E-3</v>
      </c>
      <c r="DE4607" s="81">
        <v>3.9894642198450757E-2</v>
      </c>
      <c r="DF4607" s="81">
        <v>4.0609689307619882E-4</v>
      </c>
      <c r="DG4607" s="81">
        <v>4.0609689307619882E-4</v>
      </c>
      <c r="DH4607" s="81">
        <v>4.0609689307619882E-4</v>
      </c>
      <c r="DI4607" s="81">
        <v>0</v>
      </c>
      <c r="DJ4607" s="81">
        <v>7.6324628682693544E-3</v>
      </c>
      <c r="DL4607" s="81">
        <v>0</v>
      </c>
      <c r="DM4607" s="81">
        <v>3.0995194573236376E-6</v>
      </c>
      <c r="DN4607" s="81">
        <v>3.0995194573236376E-6</v>
      </c>
      <c r="DO4607" s="81">
        <v>0</v>
      </c>
      <c r="DP4607" s="81">
        <v>3.0995194573236376E-6</v>
      </c>
      <c r="DQ4607" s="81">
        <v>3.0995194573236376E-6</v>
      </c>
      <c r="DR4607" s="81">
        <v>0</v>
      </c>
      <c r="DS4607" s="81">
        <v>3.0995194573236376E-6</v>
      </c>
      <c r="DT4607" s="81">
        <v>3.0995194573236376E-6</v>
      </c>
      <c r="DU4607" s="81">
        <v>0</v>
      </c>
      <c r="DV4607" s="81">
        <v>0</v>
      </c>
      <c r="DW4607" s="81">
        <v>0</v>
      </c>
      <c r="GE4607" s="81" t="s">
        <v>449</v>
      </c>
      <c r="GF4607" s="81" t="s">
        <v>155</v>
      </c>
      <c r="GG4607" s="81" t="s">
        <v>486</v>
      </c>
      <c r="GH4607" s="81" t="s">
        <v>459</v>
      </c>
      <c r="GI4607" s="81">
        <v>2028</v>
      </c>
      <c r="GJ4607" s="81" t="s">
        <v>201</v>
      </c>
      <c r="GK4607" s="81">
        <v>0.74733835430388196</v>
      </c>
      <c r="GL4607" s="81">
        <v>208.00094999999999</v>
      </c>
      <c r="GM4607" s="81">
        <v>2028</v>
      </c>
      <c r="GN4607" s="81" t="s">
        <v>173</v>
      </c>
      <c r="GO4607" s="81">
        <v>1.1148832299820636E-2</v>
      </c>
      <c r="GP4607" s="81">
        <v>10</v>
      </c>
      <c r="GQ4607" s="81">
        <v>0</v>
      </c>
      <c r="GR4607" s="81" t="s">
        <v>448</v>
      </c>
      <c r="GS4607" s="81">
        <v>1.1148832299820636E-2</v>
      </c>
      <c r="GT4607" s="81">
        <v>8.3319499833579176E-3</v>
      </c>
      <c r="GU4607" s="81">
        <v>1.1148832299820636E-2</v>
      </c>
      <c r="GV4607" s="81">
        <v>8.3319499833579176E-3</v>
      </c>
      <c r="GW4607" s="81">
        <v>1.1148832299820636E-2</v>
      </c>
      <c r="GX4607" s="81">
        <v>8.3319499833579176E-3</v>
      </c>
      <c r="GY4607" s="81">
        <v>1.1148832299820636E-2</v>
      </c>
      <c r="GZ4607" s="81">
        <v>8.3319499833579176E-3</v>
      </c>
    </row>
    <row r="4608" spans="98:208" x14ac:dyDescent="0.25">
      <c r="CT4608" s="81" t="s">
        <v>155</v>
      </c>
      <c r="CU4608" s="81" t="s">
        <v>483</v>
      </c>
      <c r="CV4608" s="81" t="s">
        <v>460</v>
      </c>
      <c r="CW4608" s="81">
        <v>2023</v>
      </c>
      <c r="CX4608" s="81">
        <v>0</v>
      </c>
      <c r="CY4608" s="81">
        <v>0</v>
      </c>
      <c r="CZ4608" s="81">
        <v>0</v>
      </c>
      <c r="DA4608" s="81">
        <v>0</v>
      </c>
      <c r="DB4608" s="81">
        <v>8.0408269036977245E-2</v>
      </c>
      <c r="DC4608" s="81">
        <v>3.7590224611390763E-2</v>
      </c>
      <c r="DD4608" s="81">
        <v>1.631433411568736E-3</v>
      </c>
      <c r="DE4608" s="81">
        <v>4.1186611014017722E-2</v>
      </c>
      <c r="DF4608" s="81">
        <v>4.1908711030498596E-4</v>
      </c>
      <c r="DG4608" s="81">
        <v>4.1908711030498596E-4</v>
      </c>
      <c r="DH4608" s="81">
        <v>4.1908711030498596E-4</v>
      </c>
      <c r="DI4608" s="81">
        <v>4.1908711030498596E-4</v>
      </c>
      <c r="DJ4608" s="81">
        <v>7.6324628682693544E-3</v>
      </c>
      <c r="DL4608" s="81">
        <v>0</v>
      </c>
      <c r="DM4608" s="81">
        <v>3.1986668079731087E-6</v>
      </c>
      <c r="DN4608" s="81">
        <v>3.1986668079731087E-6</v>
      </c>
      <c r="DO4608" s="81">
        <v>0</v>
      </c>
      <c r="DP4608" s="81">
        <v>3.1986668079731087E-6</v>
      </c>
      <c r="DQ4608" s="81">
        <v>3.1986668079731087E-6</v>
      </c>
      <c r="DR4608" s="81">
        <v>0</v>
      </c>
      <c r="DS4608" s="81">
        <v>3.1986668079731087E-6</v>
      </c>
      <c r="DT4608" s="81">
        <v>3.1986668079731087E-6</v>
      </c>
      <c r="DU4608" s="81">
        <v>0</v>
      </c>
      <c r="DV4608" s="81">
        <v>3.1986668079731087E-6</v>
      </c>
      <c r="DW4608" s="81">
        <v>3.1986668079731087E-6</v>
      </c>
      <c r="GE4608" s="81" t="s">
        <v>449</v>
      </c>
      <c r="GF4608" s="81" t="s">
        <v>155</v>
      </c>
      <c r="GG4608" s="81" t="s">
        <v>486</v>
      </c>
      <c r="GH4608" s="81" t="s">
        <v>459</v>
      </c>
      <c r="GI4608" s="81">
        <v>2029</v>
      </c>
      <c r="GJ4608" s="81" t="s">
        <v>201</v>
      </c>
      <c r="GK4608" s="81">
        <v>0.74733835430388196</v>
      </c>
      <c r="GL4608" s="81">
        <v>208.00094999999999</v>
      </c>
      <c r="GM4608" s="81">
        <v>2029</v>
      </c>
      <c r="GN4608" s="81" t="s">
        <v>173</v>
      </c>
      <c r="GO4608" s="81">
        <v>1.1148832299820636E-2</v>
      </c>
      <c r="GP4608" s="81">
        <v>10</v>
      </c>
      <c r="GQ4608" s="81">
        <v>0</v>
      </c>
      <c r="GR4608" s="81" t="s">
        <v>448</v>
      </c>
      <c r="GS4608" s="81">
        <v>1.1148832299820636E-2</v>
      </c>
      <c r="GT4608" s="81">
        <v>8.3319499833579176E-3</v>
      </c>
      <c r="GU4608" s="81">
        <v>1.1148832299820636E-2</v>
      </c>
      <c r="GV4608" s="81">
        <v>8.3319499833579176E-3</v>
      </c>
      <c r="GW4608" s="81">
        <v>1.1148832299820636E-2</v>
      </c>
      <c r="GX4608" s="81">
        <v>8.3319499833579176E-3</v>
      </c>
      <c r="GY4608" s="81">
        <v>1.1148832299820636E-2</v>
      </c>
      <c r="GZ4608" s="81">
        <v>8.3319499833579176E-3</v>
      </c>
    </row>
    <row r="4609" spans="98:208" x14ac:dyDescent="0.25">
      <c r="CT4609" s="81" t="s">
        <v>155</v>
      </c>
      <c r="CU4609" s="81" t="s">
        <v>483</v>
      </c>
      <c r="CV4609" s="81" t="s">
        <v>460</v>
      </c>
      <c r="CW4609" s="81">
        <v>2024</v>
      </c>
      <c r="CX4609" s="81">
        <v>0</v>
      </c>
      <c r="CY4609" s="81">
        <v>0</v>
      </c>
      <c r="CZ4609" s="81">
        <v>0</v>
      </c>
      <c r="DA4609" s="81">
        <v>0</v>
      </c>
      <c r="DB4609" s="81">
        <v>8.0408269036977245E-2</v>
      </c>
      <c r="DC4609" s="81">
        <v>3.7590224611390763E-2</v>
      </c>
      <c r="DD4609" s="81">
        <v>1.631433411568736E-3</v>
      </c>
      <c r="DE4609" s="81">
        <v>4.1186611014017722E-2</v>
      </c>
      <c r="DF4609" s="81">
        <v>4.1908711030498596E-4</v>
      </c>
      <c r="DG4609" s="81">
        <v>4.1908711030498596E-4</v>
      </c>
      <c r="DH4609" s="81">
        <v>4.1908711030498596E-4</v>
      </c>
      <c r="DI4609" s="81">
        <v>4.1908711030498596E-4</v>
      </c>
      <c r="DJ4609" s="81">
        <v>7.6324628682693544E-3</v>
      </c>
      <c r="DL4609" s="81">
        <v>0</v>
      </c>
      <c r="DM4609" s="81">
        <v>3.1986668079731087E-6</v>
      </c>
      <c r="DN4609" s="81">
        <v>3.1986668079731087E-6</v>
      </c>
      <c r="DO4609" s="81">
        <v>0</v>
      </c>
      <c r="DP4609" s="81">
        <v>3.1986668079731087E-6</v>
      </c>
      <c r="DQ4609" s="81">
        <v>3.1986668079731087E-6</v>
      </c>
      <c r="DR4609" s="81">
        <v>0</v>
      </c>
      <c r="DS4609" s="81">
        <v>3.1986668079731087E-6</v>
      </c>
      <c r="DT4609" s="81">
        <v>3.1986668079731087E-6</v>
      </c>
      <c r="DU4609" s="81">
        <v>0</v>
      </c>
      <c r="DV4609" s="81">
        <v>3.1986668079731087E-6</v>
      </c>
      <c r="DW4609" s="81">
        <v>3.1986668079731087E-6</v>
      </c>
      <c r="GE4609" s="81" t="s">
        <v>449</v>
      </c>
      <c r="GF4609" s="81" t="s">
        <v>155</v>
      </c>
      <c r="GG4609" s="81" t="s">
        <v>486</v>
      </c>
      <c r="GH4609" s="81" t="s">
        <v>459</v>
      </c>
      <c r="GI4609" s="81">
        <v>2030</v>
      </c>
      <c r="GJ4609" s="81" t="s">
        <v>201</v>
      </c>
      <c r="GK4609" s="81">
        <v>0.74733835430388196</v>
      </c>
      <c r="GL4609" s="81">
        <v>208.00094999999999</v>
      </c>
      <c r="GM4609" s="81">
        <v>2030</v>
      </c>
      <c r="GN4609" s="81" t="s">
        <v>173</v>
      </c>
      <c r="GO4609" s="81">
        <v>1.1148832299820636E-2</v>
      </c>
      <c r="GP4609" s="81">
        <v>10</v>
      </c>
      <c r="GQ4609" s="81">
        <v>0</v>
      </c>
      <c r="GR4609" s="81" t="s">
        <v>448</v>
      </c>
      <c r="GS4609" s="81">
        <v>0</v>
      </c>
      <c r="GT4609" s="81">
        <v>0</v>
      </c>
      <c r="GU4609" s="81">
        <v>1.1148832299820636E-2</v>
      </c>
      <c r="GV4609" s="81">
        <v>8.3319499833579176E-3</v>
      </c>
      <c r="GW4609" s="81">
        <v>1.1148832299820636E-2</v>
      </c>
      <c r="GX4609" s="81">
        <v>8.3319499833579176E-3</v>
      </c>
      <c r="GY4609" s="81">
        <v>1.1148832299820636E-2</v>
      </c>
      <c r="GZ4609" s="81">
        <v>8.3319499833579176E-3</v>
      </c>
    </row>
    <row r="4610" spans="98:208" x14ac:dyDescent="0.25">
      <c r="CT4610" s="81" t="s">
        <v>155</v>
      </c>
      <c r="CU4610" s="81" t="s">
        <v>483</v>
      </c>
      <c r="CV4610" s="81" t="s">
        <v>460</v>
      </c>
      <c r="CW4610" s="81">
        <v>2025</v>
      </c>
      <c r="CX4610" s="81">
        <v>0</v>
      </c>
      <c r="CY4610" s="81">
        <v>0</v>
      </c>
      <c r="CZ4610" s="81">
        <v>0</v>
      </c>
      <c r="DA4610" s="81">
        <v>0</v>
      </c>
      <c r="DB4610" s="81">
        <v>8.0408269036977245E-2</v>
      </c>
      <c r="DC4610" s="81">
        <v>3.7590224611390763E-2</v>
      </c>
      <c r="DD4610" s="81">
        <v>1.631433411568736E-3</v>
      </c>
      <c r="DE4610" s="81">
        <v>4.1186611014017722E-2</v>
      </c>
      <c r="DF4610" s="81">
        <v>4.1908711030498596E-4</v>
      </c>
      <c r="DG4610" s="81">
        <v>4.1908711030498596E-4</v>
      </c>
      <c r="DH4610" s="81">
        <v>4.1908711030498596E-4</v>
      </c>
      <c r="DI4610" s="81">
        <v>4.1908711030498596E-4</v>
      </c>
      <c r="DJ4610" s="81">
        <v>7.6324628682693544E-3</v>
      </c>
      <c r="DL4610" s="81">
        <v>0</v>
      </c>
      <c r="DM4610" s="81">
        <v>3.1986668079731087E-6</v>
      </c>
      <c r="DN4610" s="81">
        <v>3.1986668079731087E-6</v>
      </c>
      <c r="DO4610" s="81">
        <v>0</v>
      </c>
      <c r="DP4610" s="81">
        <v>3.1986668079731087E-6</v>
      </c>
      <c r="DQ4610" s="81">
        <v>3.1986668079731087E-6</v>
      </c>
      <c r="DR4610" s="81">
        <v>0</v>
      </c>
      <c r="DS4610" s="81">
        <v>3.1986668079731087E-6</v>
      </c>
      <c r="DT4610" s="81">
        <v>3.1986668079731087E-6</v>
      </c>
      <c r="DU4610" s="81">
        <v>0</v>
      </c>
      <c r="DV4610" s="81">
        <v>3.1986668079731087E-6</v>
      </c>
      <c r="DW4610" s="81">
        <v>3.1986668079731087E-6</v>
      </c>
      <c r="GE4610" s="81" t="s">
        <v>449</v>
      </c>
      <c r="GF4610" s="81" t="s">
        <v>155</v>
      </c>
      <c r="GG4610" s="81" t="s">
        <v>486</v>
      </c>
      <c r="GH4610" s="81" t="s">
        <v>459</v>
      </c>
      <c r="GI4610" s="81">
        <v>2031</v>
      </c>
      <c r="GJ4610" s="81" t="s">
        <v>201</v>
      </c>
      <c r="GK4610" s="81">
        <v>0.74733835430388196</v>
      </c>
      <c r="GL4610" s="81">
        <v>208.00094999999999</v>
      </c>
      <c r="GM4610" s="81">
        <v>2031</v>
      </c>
      <c r="GN4610" s="81" t="s">
        <v>173</v>
      </c>
      <c r="GO4610" s="81">
        <v>1.1148832299820636E-2</v>
      </c>
      <c r="GP4610" s="81">
        <v>10</v>
      </c>
      <c r="GQ4610" s="81">
        <v>0</v>
      </c>
      <c r="GR4610" s="81" t="s">
        <v>448</v>
      </c>
      <c r="GS4610" s="81">
        <v>0</v>
      </c>
      <c r="GT4610" s="81">
        <v>0</v>
      </c>
      <c r="GU4610" s="81">
        <v>0</v>
      </c>
      <c r="GV4610" s="81">
        <v>0</v>
      </c>
      <c r="GW4610" s="81">
        <v>1.1148832299820636E-2</v>
      </c>
      <c r="GX4610" s="81">
        <v>8.3319499833579176E-3</v>
      </c>
      <c r="GY4610" s="81">
        <v>1.1148832299820636E-2</v>
      </c>
      <c r="GZ4610" s="81">
        <v>8.3319499833579176E-3</v>
      </c>
    </row>
    <row r="4611" spans="98:208" x14ac:dyDescent="0.25">
      <c r="CT4611" s="81" t="s">
        <v>155</v>
      </c>
      <c r="CU4611" s="81" t="s">
        <v>483</v>
      </c>
      <c r="CV4611" s="81" t="s">
        <v>460</v>
      </c>
      <c r="CW4611" s="81">
        <v>2026</v>
      </c>
      <c r="CX4611" s="81">
        <v>0</v>
      </c>
      <c r="CY4611" s="81">
        <v>0</v>
      </c>
      <c r="CZ4611" s="81">
        <v>0</v>
      </c>
      <c r="DA4611" s="81">
        <v>0</v>
      </c>
      <c r="DB4611" s="81">
        <v>8.0408269036977245E-2</v>
      </c>
      <c r="DC4611" s="81">
        <v>3.7590224611390763E-2</v>
      </c>
      <c r="DD4611" s="81">
        <v>1.631433411568736E-3</v>
      </c>
      <c r="DE4611" s="81">
        <v>4.1186611014017722E-2</v>
      </c>
      <c r="DF4611" s="81">
        <v>4.1908711030498596E-4</v>
      </c>
      <c r="DG4611" s="81">
        <v>4.1908711030498596E-4</v>
      </c>
      <c r="DH4611" s="81">
        <v>4.1908711030498596E-4</v>
      </c>
      <c r="DI4611" s="81">
        <v>4.1908711030498596E-4</v>
      </c>
      <c r="DJ4611" s="81">
        <v>7.6324628682693544E-3</v>
      </c>
      <c r="DL4611" s="81">
        <v>0</v>
      </c>
      <c r="DM4611" s="81">
        <v>3.1986668079731087E-6</v>
      </c>
      <c r="DN4611" s="81">
        <v>3.1986668079731087E-6</v>
      </c>
      <c r="DO4611" s="81">
        <v>0</v>
      </c>
      <c r="DP4611" s="81">
        <v>3.1986668079731087E-6</v>
      </c>
      <c r="DQ4611" s="81">
        <v>3.1986668079731087E-6</v>
      </c>
      <c r="DR4611" s="81">
        <v>0</v>
      </c>
      <c r="DS4611" s="81">
        <v>3.1986668079731087E-6</v>
      </c>
      <c r="DT4611" s="81">
        <v>3.1986668079731087E-6</v>
      </c>
      <c r="DU4611" s="81">
        <v>0</v>
      </c>
      <c r="DV4611" s="81">
        <v>3.1986668079731087E-6</v>
      </c>
      <c r="DW4611" s="81">
        <v>3.1986668079731087E-6</v>
      </c>
      <c r="GE4611" s="81" t="s">
        <v>449</v>
      </c>
      <c r="GF4611" s="81" t="s">
        <v>155</v>
      </c>
      <c r="GG4611" s="81" t="s">
        <v>486</v>
      </c>
      <c r="GH4611" s="81" t="s">
        <v>459</v>
      </c>
      <c r="GI4611" s="81">
        <v>2032</v>
      </c>
      <c r="GJ4611" s="81" t="s">
        <v>201</v>
      </c>
      <c r="GK4611" s="81">
        <v>0.74733835430388196</v>
      </c>
      <c r="GL4611" s="81">
        <v>208.00094999999999</v>
      </c>
      <c r="GM4611" s="81">
        <v>2032</v>
      </c>
      <c r="GN4611" s="81" t="s">
        <v>173</v>
      </c>
      <c r="GO4611" s="81">
        <v>1.1148832299820636E-2</v>
      </c>
      <c r="GP4611" s="81">
        <v>10</v>
      </c>
      <c r="GQ4611" s="81">
        <v>0</v>
      </c>
      <c r="GR4611" s="81" t="s">
        <v>448</v>
      </c>
      <c r="GS4611" s="81">
        <v>0</v>
      </c>
      <c r="GT4611" s="81">
        <v>0</v>
      </c>
      <c r="GU4611" s="81">
        <v>0</v>
      </c>
      <c r="GV4611" s="81">
        <v>0</v>
      </c>
      <c r="GW4611" s="81">
        <v>0</v>
      </c>
      <c r="GX4611" s="81">
        <v>0</v>
      </c>
      <c r="GY4611" s="81">
        <v>1.1148832299820636E-2</v>
      </c>
      <c r="GZ4611" s="81">
        <v>8.3319499833579176E-3</v>
      </c>
    </row>
    <row r="4612" spans="98:208" x14ac:dyDescent="0.25">
      <c r="CT4612" s="81" t="s">
        <v>155</v>
      </c>
      <c r="CU4612" s="81" t="s">
        <v>483</v>
      </c>
      <c r="CV4612" s="81" t="s">
        <v>460</v>
      </c>
      <c r="CW4612" s="81">
        <v>2027</v>
      </c>
      <c r="CX4612" s="81">
        <v>0</v>
      </c>
      <c r="CY4612" s="81">
        <v>0</v>
      </c>
      <c r="CZ4612" s="81">
        <v>0</v>
      </c>
      <c r="DA4612" s="81">
        <v>0</v>
      </c>
      <c r="DB4612" s="81">
        <v>8.0408269036977245E-2</v>
      </c>
      <c r="DC4612" s="81">
        <v>3.7590224611390763E-2</v>
      </c>
      <c r="DD4612" s="81">
        <v>1.631433411568736E-3</v>
      </c>
      <c r="DE4612" s="81">
        <v>4.1186611014017722E-2</v>
      </c>
      <c r="DF4612" s="81">
        <v>4.1908711030498596E-4</v>
      </c>
      <c r="DG4612" s="81">
        <v>4.1908711030498596E-4</v>
      </c>
      <c r="DH4612" s="81">
        <v>4.1908711030498596E-4</v>
      </c>
      <c r="DI4612" s="81">
        <v>4.1908711030498596E-4</v>
      </c>
      <c r="DJ4612" s="81">
        <v>7.6324628682693544E-3</v>
      </c>
      <c r="DL4612" s="81">
        <v>0</v>
      </c>
      <c r="DM4612" s="81">
        <v>3.1986668079731087E-6</v>
      </c>
      <c r="DN4612" s="81">
        <v>3.1986668079731087E-6</v>
      </c>
      <c r="DO4612" s="81">
        <v>0</v>
      </c>
      <c r="DP4612" s="81">
        <v>3.1986668079731087E-6</v>
      </c>
      <c r="DQ4612" s="81">
        <v>3.1986668079731087E-6</v>
      </c>
      <c r="DR4612" s="81">
        <v>0</v>
      </c>
      <c r="DS4612" s="81">
        <v>3.1986668079731087E-6</v>
      </c>
      <c r="DT4612" s="81">
        <v>3.1986668079731087E-6</v>
      </c>
      <c r="DU4612" s="81">
        <v>0</v>
      </c>
      <c r="DV4612" s="81">
        <v>3.1986668079731087E-6</v>
      </c>
      <c r="DW4612" s="81">
        <v>3.1986668079731087E-6</v>
      </c>
      <c r="GE4612" s="81" t="s">
        <v>449</v>
      </c>
      <c r="GF4612" s="81" t="s">
        <v>155</v>
      </c>
      <c r="GG4612" s="81" t="s">
        <v>486</v>
      </c>
      <c r="GH4612" s="81" t="s">
        <v>460</v>
      </c>
      <c r="GI4612" s="81">
        <v>2021</v>
      </c>
      <c r="GJ4612" s="81" t="s">
        <v>201</v>
      </c>
      <c r="GK4612" s="81">
        <v>3.6425060683954381E-2</v>
      </c>
      <c r="GL4612" s="81">
        <v>208.00094999999999</v>
      </c>
      <c r="GM4612" s="81">
        <v>2021</v>
      </c>
      <c r="GN4612" s="81" t="s">
        <v>173</v>
      </c>
      <c r="GO4612" s="81">
        <v>1.1148832299820636E-2</v>
      </c>
      <c r="GP4612" s="81">
        <v>10</v>
      </c>
      <c r="GQ4612" s="81">
        <v>0</v>
      </c>
      <c r="GR4612" s="81" t="s">
        <v>448</v>
      </c>
      <c r="GS4612" s="81">
        <v>1.1148832299820636E-2</v>
      </c>
      <c r="GT4612" s="81">
        <v>4.0609689307619735E-4</v>
      </c>
      <c r="GU4612" s="81">
        <v>1.1148832299820636E-2</v>
      </c>
      <c r="GV4612" s="81">
        <v>4.0609689307619735E-4</v>
      </c>
      <c r="GW4612" s="81">
        <v>0</v>
      </c>
      <c r="GX4612" s="81">
        <v>0</v>
      </c>
      <c r="GY4612" s="81">
        <v>0</v>
      </c>
      <c r="GZ4612" s="81">
        <v>0</v>
      </c>
    </row>
    <row r="4613" spans="98:208" x14ac:dyDescent="0.25">
      <c r="CT4613" s="81" t="s">
        <v>155</v>
      </c>
      <c r="CU4613" s="81" t="s">
        <v>483</v>
      </c>
      <c r="CV4613" s="81" t="s">
        <v>460</v>
      </c>
      <c r="CW4613" s="81">
        <v>2028</v>
      </c>
      <c r="CX4613" s="81">
        <v>0</v>
      </c>
      <c r="CY4613" s="81">
        <v>0</v>
      </c>
      <c r="CZ4613" s="81">
        <v>0</v>
      </c>
      <c r="DA4613" s="81">
        <v>0</v>
      </c>
      <c r="DB4613" s="81">
        <v>8.3606377745129662E-2</v>
      </c>
      <c r="DC4613" s="81">
        <v>3.9055083184886277E-2</v>
      </c>
      <c r="DD4613" s="81">
        <v>1.694997174106448E-3</v>
      </c>
      <c r="DE4613" s="81">
        <v>4.2856297386136902E-2</v>
      </c>
      <c r="DF4613" s="81">
        <v>4.3541857288384195E-4</v>
      </c>
      <c r="DG4613" s="81">
        <v>4.3541857288384195E-4</v>
      </c>
      <c r="DH4613" s="81">
        <v>4.3541857288384195E-4</v>
      </c>
      <c r="DI4613" s="81">
        <v>4.3541857288384195E-4</v>
      </c>
      <c r="DJ4613" s="81">
        <v>7.6324628682693544E-3</v>
      </c>
      <c r="DL4613" s="81">
        <v>0</v>
      </c>
      <c r="DM4613" s="81">
        <v>3.3233160896907573E-6</v>
      </c>
      <c r="DN4613" s="81">
        <v>3.3233160896907573E-6</v>
      </c>
      <c r="DO4613" s="81">
        <v>0</v>
      </c>
      <c r="DP4613" s="81">
        <v>3.3233160896907573E-6</v>
      </c>
      <c r="DQ4613" s="81">
        <v>3.3233160896907573E-6</v>
      </c>
      <c r="DR4613" s="81">
        <v>0</v>
      </c>
      <c r="DS4613" s="81">
        <v>3.3233160896907573E-6</v>
      </c>
      <c r="DT4613" s="81">
        <v>3.3233160896907573E-6</v>
      </c>
      <c r="DU4613" s="81">
        <v>0</v>
      </c>
      <c r="DV4613" s="81">
        <v>3.3233160896907573E-6</v>
      </c>
      <c r="DW4613" s="81">
        <v>3.3233160896907573E-6</v>
      </c>
      <c r="GE4613" s="81" t="s">
        <v>449</v>
      </c>
      <c r="GF4613" s="81" t="s">
        <v>155</v>
      </c>
      <c r="GG4613" s="81" t="s">
        <v>486</v>
      </c>
      <c r="GH4613" s="81" t="s">
        <v>460</v>
      </c>
      <c r="GI4613" s="81">
        <v>2022</v>
      </c>
      <c r="GJ4613" s="81" t="s">
        <v>201</v>
      </c>
      <c r="GK4613" s="81">
        <v>3.6425060683954381E-2</v>
      </c>
      <c r="GL4613" s="81">
        <v>208.00094999999999</v>
      </c>
      <c r="GM4613" s="81">
        <v>2022</v>
      </c>
      <c r="GN4613" s="81" t="s">
        <v>173</v>
      </c>
      <c r="GO4613" s="81">
        <v>1.1148832299820636E-2</v>
      </c>
      <c r="GP4613" s="81">
        <v>10</v>
      </c>
      <c r="GQ4613" s="81">
        <v>0</v>
      </c>
      <c r="GR4613" s="81" t="s">
        <v>448</v>
      </c>
      <c r="GS4613" s="81">
        <v>1.1148832299820636E-2</v>
      </c>
      <c r="GT4613" s="81">
        <v>4.0609689307619735E-4</v>
      </c>
      <c r="GU4613" s="81">
        <v>1.1148832299820636E-2</v>
      </c>
      <c r="GV4613" s="81">
        <v>4.0609689307619735E-4</v>
      </c>
      <c r="GW4613" s="81">
        <v>1.1148832299820636E-2</v>
      </c>
      <c r="GX4613" s="81">
        <v>4.0609689307619735E-4</v>
      </c>
      <c r="GY4613" s="81">
        <v>0</v>
      </c>
      <c r="GZ4613" s="81">
        <v>0</v>
      </c>
    </row>
    <row r="4614" spans="98:208" x14ac:dyDescent="0.25">
      <c r="CT4614" s="81" t="s">
        <v>155</v>
      </c>
      <c r="CU4614" s="81" t="s">
        <v>483</v>
      </c>
      <c r="CV4614" s="81" t="s">
        <v>460</v>
      </c>
      <c r="CW4614" s="81">
        <v>2029</v>
      </c>
      <c r="CX4614" s="81">
        <v>0</v>
      </c>
      <c r="CY4614" s="81">
        <v>0</v>
      </c>
      <c r="CZ4614" s="81">
        <v>0</v>
      </c>
      <c r="DA4614" s="81">
        <v>0</v>
      </c>
      <c r="DB4614" s="81">
        <v>8.3606377745129662E-2</v>
      </c>
      <c r="DC4614" s="81">
        <v>3.9055083184886277E-2</v>
      </c>
      <c r="DD4614" s="81">
        <v>1.694997174106448E-3</v>
      </c>
      <c r="DE4614" s="81">
        <v>4.2856297386136902E-2</v>
      </c>
      <c r="DF4614" s="81">
        <v>4.3541857288384195E-4</v>
      </c>
      <c r="DG4614" s="81">
        <v>4.3541857288384195E-4</v>
      </c>
      <c r="DH4614" s="81">
        <v>4.3541857288384195E-4</v>
      </c>
      <c r="DI4614" s="81">
        <v>4.3541857288384195E-4</v>
      </c>
      <c r="DJ4614" s="81">
        <v>7.6324628682693544E-3</v>
      </c>
      <c r="DL4614" s="81">
        <v>0</v>
      </c>
      <c r="DM4614" s="81">
        <v>3.3233160896907573E-6</v>
      </c>
      <c r="DN4614" s="81">
        <v>3.3233160896907573E-6</v>
      </c>
      <c r="DO4614" s="81">
        <v>0</v>
      </c>
      <c r="DP4614" s="81">
        <v>3.3233160896907573E-6</v>
      </c>
      <c r="DQ4614" s="81">
        <v>3.3233160896907573E-6</v>
      </c>
      <c r="DR4614" s="81">
        <v>0</v>
      </c>
      <c r="DS4614" s="81">
        <v>3.3233160896907573E-6</v>
      </c>
      <c r="DT4614" s="81">
        <v>3.3233160896907573E-6</v>
      </c>
      <c r="DU4614" s="81">
        <v>0</v>
      </c>
      <c r="DV4614" s="81">
        <v>3.3233160896907573E-6</v>
      </c>
      <c r="DW4614" s="81">
        <v>3.3233160896907573E-6</v>
      </c>
      <c r="GE4614" s="81" t="s">
        <v>449</v>
      </c>
      <c r="GF4614" s="81" t="s">
        <v>155</v>
      </c>
      <c r="GG4614" s="81" t="s">
        <v>486</v>
      </c>
      <c r="GH4614" s="81" t="s">
        <v>460</v>
      </c>
      <c r="GI4614" s="81">
        <v>2023</v>
      </c>
      <c r="GJ4614" s="81" t="s">
        <v>201</v>
      </c>
      <c r="GK4614" s="81">
        <v>3.7590224611390728E-2</v>
      </c>
      <c r="GL4614" s="81">
        <v>208.00094999999999</v>
      </c>
      <c r="GM4614" s="81">
        <v>2023</v>
      </c>
      <c r="GN4614" s="81" t="s">
        <v>173</v>
      </c>
      <c r="GO4614" s="81">
        <v>1.1148832299820636E-2</v>
      </c>
      <c r="GP4614" s="81">
        <v>10</v>
      </c>
      <c r="GQ4614" s="81">
        <v>0</v>
      </c>
      <c r="GR4614" s="81" t="s">
        <v>448</v>
      </c>
      <c r="GS4614" s="81">
        <v>1.1148832299820636E-2</v>
      </c>
      <c r="GT4614" s="81">
        <v>4.1908711030498559E-4</v>
      </c>
      <c r="GU4614" s="81">
        <v>1.1148832299820636E-2</v>
      </c>
      <c r="GV4614" s="81">
        <v>4.1908711030498559E-4</v>
      </c>
      <c r="GW4614" s="81">
        <v>1.1148832299820636E-2</v>
      </c>
      <c r="GX4614" s="81">
        <v>4.1908711030498559E-4</v>
      </c>
      <c r="GY4614" s="81">
        <v>1.1148832299820636E-2</v>
      </c>
      <c r="GZ4614" s="81">
        <v>4.1908711030498559E-4</v>
      </c>
    </row>
    <row r="4615" spans="98:208" x14ac:dyDescent="0.25">
      <c r="CT4615" s="81" t="s">
        <v>155</v>
      </c>
      <c r="CU4615" s="81" t="s">
        <v>483</v>
      </c>
      <c r="CV4615" s="81" t="s">
        <v>460</v>
      </c>
      <c r="CW4615" s="81">
        <v>2030</v>
      </c>
      <c r="CX4615" s="81">
        <v>0</v>
      </c>
      <c r="CY4615" s="81">
        <v>0</v>
      </c>
      <c r="CZ4615" s="81">
        <v>0</v>
      </c>
      <c r="DA4615" s="81">
        <v>0</v>
      </c>
      <c r="DB4615" s="81">
        <v>8.3606377745129662E-2</v>
      </c>
      <c r="DC4615" s="81">
        <v>3.9055083184886277E-2</v>
      </c>
      <c r="DD4615" s="81">
        <v>1.694997174106448E-3</v>
      </c>
      <c r="DE4615" s="81">
        <v>4.2856297386136902E-2</v>
      </c>
      <c r="DF4615" s="81">
        <v>0</v>
      </c>
      <c r="DG4615" s="81">
        <v>4.3541857288384195E-4</v>
      </c>
      <c r="DH4615" s="81">
        <v>4.3541857288384195E-4</v>
      </c>
      <c r="DI4615" s="81">
        <v>4.3541857288384195E-4</v>
      </c>
      <c r="DJ4615" s="81">
        <v>7.6324628682693544E-3</v>
      </c>
      <c r="DL4615" s="81">
        <v>0</v>
      </c>
      <c r="DM4615" s="81">
        <v>0</v>
      </c>
      <c r="DN4615" s="81">
        <v>0</v>
      </c>
      <c r="DO4615" s="81">
        <v>0</v>
      </c>
      <c r="DP4615" s="81">
        <v>3.3233160896907573E-6</v>
      </c>
      <c r="DQ4615" s="81">
        <v>3.3233160896907573E-6</v>
      </c>
      <c r="DR4615" s="81">
        <v>0</v>
      </c>
      <c r="DS4615" s="81">
        <v>3.3233160896907573E-6</v>
      </c>
      <c r="DT4615" s="81">
        <v>3.3233160896907573E-6</v>
      </c>
      <c r="DU4615" s="81">
        <v>0</v>
      </c>
      <c r="DV4615" s="81">
        <v>3.3233160896907573E-6</v>
      </c>
      <c r="DW4615" s="81">
        <v>3.3233160896907573E-6</v>
      </c>
      <c r="GE4615" s="81" t="s">
        <v>449</v>
      </c>
      <c r="GF4615" s="81" t="s">
        <v>155</v>
      </c>
      <c r="GG4615" s="81" t="s">
        <v>486</v>
      </c>
      <c r="GH4615" s="81" t="s">
        <v>460</v>
      </c>
      <c r="GI4615" s="81">
        <v>2024</v>
      </c>
      <c r="GJ4615" s="81" t="s">
        <v>201</v>
      </c>
      <c r="GK4615" s="81">
        <v>3.7590224611390728E-2</v>
      </c>
      <c r="GL4615" s="81">
        <v>208.00094999999999</v>
      </c>
      <c r="GM4615" s="81">
        <v>2024</v>
      </c>
      <c r="GN4615" s="81" t="s">
        <v>173</v>
      </c>
      <c r="GO4615" s="81">
        <v>1.1148832299820636E-2</v>
      </c>
      <c r="GP4615" s="81">
        <v>10</v>
      </c>
      <c r="GQ4615" s="81">
        <v>0</v>
      </c>
      <c r="GR4615" s="81" t="s">
        <v>448</v>
      </c>
      <c r="GS4615" s="81">
        <v>1.1148832299820636E-2</v>
      </c>
      <c r="GT4615" s="81">
        <v>4.1908711030498559E-4</v>
      </c>
      <c r="GU4615" s="81">
        <v>1.1148832299820636E-2</v>
      </c>
      <c r="GV4615" s="81">
        <v>4.1908711030498559E-4</v>
      </c>
      <c r="GW4615" s="81">
        <v>1.1148832299820636E-2</v>
      </c>
      <c r="GX4615" s="81">
        <v>4.1908711030498559E-4</v>
      </c>
      <c r="GY4615" s="81">
        <v>1.1148832299820636E-2</v>
      </c>
      <c r="GZ4615" s="81">
        <v>4.1908711030498559E-4</v>
      </c>
    </row>
    <row r="4616" spans="98:208" x14ac:dyDescent="0.25">
      <c r="CT4616" s="81" t="s">
        <v>155</v>
      </c>
      <c r="CU4616" s="81" t="s">
        <v>483</v>
      </c>
      <c r="CV4616" s="81" t="s">
        <v>460</v>
      </c>
      <c r="CW4616" s="81">
        <v>2031</v>
      </c>
      <c r="CX4616" s="81">
        <v>0</v>
      </c>
      <c r="CY4616" s="81">
        <v>0</v>
      </c>
      <c r="CZ4616" s="81">
        <v>0</v>
      </c>
      <c r="DA4616" s="81">
        <v>0</v>
      </c>
      <c r="DB4616" s="81">
        <v>8.3606377745129662E-2</v>
      </c>
      <c r="DC4616" s="81">
        <v>3.9055083184886277E-2</v>
      </c>
      <c r="DD4616" s="81">
        <v>1.694997174106448E-3</v>
      </c>
      <c r="DE4616" s="81">
        <v>4.2856297386136902E-2</v>
      </c>
      <c r="DF4616" s="81">
        <v>0</v>
      </c>
      <c r="DG4616" s="81">
        <v>0</v>
      </c>
      <c r="DH4616" s="81">
        <v>4.3541857288384195E-4</v>
      </c>
      <c r="DI4616" s="81">
        <v>4.3541857288384195E-4</v>
      </c>
      <c r="DJ4616" s="81">
        <v>7.6324628682693544E-3</v>
      </c>
      <c r="DL4616" s="81">
        <v>0</v>
      </c>
      <c r="DM4616" s="81">
        <v>0</v>
      </c>
      <c r="DN4616" s="81">
        <v>0</v>
      </c>
      <c r="DO4616" s="81">
        <v>0</v>
      </c>
      <c r="DP4616" s="81">
        <v>0</v>
      </c>
      <c r="DQ4616" s="81">
        <v>0</v>
      </c>
      <c r="DR4616" s="81">
        <v>0</v>
      </c>
      <c r="DS4616" s="81">
        <v>3.3233160896907573E-6</v>
      </c>
      <c r="DT4616" s="81">
        <v>3.3233160896907573E-6</v>
      </c>
      <c r="DU4616" s="81">
        <v>0</v>
      </c>
      <c r="DV4616" s="81">
        <v>3.3233160896907573E-6</v>
      </c>
      <c r="DW4616" s="81">
        <v>3.3233160896907573E-6</v>
      </c>
      <c r="GE4616" s="81" t="s">
        <v>449</v>
      </c>
      <c r="GF4616" s="81" t="s">
        <v>155</v>
      </c>
      <c r="GG4616" s="81" t="s">
        <v>486</v>
      </c>
      <c r="GH4616" s="81" t="s">
        <v>460</v>
      </c>
      <c r="GI4616" s="81">
        <v>2025</v>
      </c>
      <c r="GJ4616" s="81" t="s">
        <v>201</v>
      </c>
      <c r="GK4616" s="81">
        <v>3.7590224611390728E-2</v>
      </c>
      <c r="GL4616" s="81">
        <v>208.00094999999999</v>
      </c>
      <c r="GM4616" s="81">
        <v>2025</v>
      </c>
      <c r="GN4616" s="81" t="s">
        <v>173</v>
      </c>
      <c r="GO4616" s="81">
        <v>1.1148832299820636E-2</v>
      </c>
      <c r="GP4616" s="81">
        <v>10</v>
      </c>
      <c r="GQ4616" s="81">
        <v>0</v>
      </c>
      <c r="GR4616" s="81" t="s">
        <v>448</v>
      </c>
      <c r="GS4616" s="81">
        <v>1.1148832299820636E-2</v>
      </c>
      <c r="GT4616" s="81">
        <v>4.1908711030498559E-4</v>
      </c>
      <c r="GU4616" s="81">
        <v>1.1148832299820636E-2</v>
      </c>
      <c r="GV4616" s="81">
        <v>4.1908711030498559E-4</v>
      </c>
      <c r="GW4616" s="81">
        <v>1.1148832299820636E-2</v>
      </c>
      <c r="GX4616" s="81">
        <v>4.1908711030498559E-4</v>
      </c>
      <c r="GY4616" s="81">
        <v>1.1148832299820636E-2</v>
      </c>
      <c r="GZ4616" s="81">
        <v>4.1908711030498559E-4</v>
      </c>
    </row>
    <row r="4617" spans="98:208" x14ac:dyDescent="0.25">
      <c r="CT4617" s="81" t="s">
        <v>155</v>
      </c>
      <c r="CU4617" s="81" t="s">
        <v>483</v>
      </c>
      <c r="CV4617" s="81" t="s">
        <v>460</v>
      </c>
      <c r="CW4617" s="81">
        <v>2032</v>
      </c>
      <c r="CX4617" s="81">
        <v>0</v>
      </c>
      <c r="CY4617" s="81">
        <v>0</v>
      </c>
      <c r="CZ4617" s="81">
        <v>0</v>
      </c>
      <c r="DA4617" s="81">
        <v>0</v>
      </c>
      <c r="DB4617" s="81">
        <v>8.3606377745129662E-2</v>
      </c>
      <c r="DC4617" s="81">
        <v>3.9055083184886277E-2</v>
      </c>
      <c r="DD4617" s="81">
        <v>1.694997174106448E-3</v>
      </c>
      <c r="DE4617" s="81">
        <v>4.2856297386136902E-2</v>
      </c>
      <c r="DF4617" s="81">
        <v>0</v>
      </c>
      <c r="DG4617" s="81">
        <v>0</v>
      </c>
      <c r="DH4617" s="81">
        <v>0</v>
      </c>
      <c r="DI4617" s="81">
        <v>4.3541857288384195E-4</v>
      </c>
      <c r="DJ4617" s="81">
        <v>7.6324628682693544E-3</v>
      </c>
      <c r="DL4617" s="81">
        <v>0</v>
      </c>
      <c r="DM4617" s="81">
        <v>0</v>
      </c>
      <c r="DN4617" s="81">
        <v>0</v>
      </c>
      <c r="DO4617" s="81">
        <v>0</v>
      </c>
      <c r="DP4617" s="81">
        <v>0</v>
      </c>
      <c r="DQ4617" s="81">
        <v>0</v>
      </c>
      <c r="DR4617" s="81">
        <v>0</v>
      </c>
      <c r="DS4617" s="81">
        <v>0</v>
      </c>
      <c r="DT4617" s="81">
        <v>0</v>
      </c>
      <c r="DU4617" s="81">
        <v>0</v>
      </c>
      <c r="DV4617" s="81">
        <v>3.3233160896907573E-6</v>
      </c>
      <c r="DW4617" s="81">
        <v>3.3233160896907573E-6</v>
      </c>
      <c r="GE4617" s="81" t="s">
        <v>449</v>
      </c>
      <c r="GF4617" s="81" t="s">
        <v>155</v>
      </c>
      <c r="GG4617" s="81" t="s">
        <v>486</v>
      </c>
      <c r="GH4617" s="81" t="s">
        <v>460</v>
      </c>
      <c r="GI4617" s="81">
        <v>2026</v>
      </c>
      <c r="GJ4617" s="81" t="s">
        <v>201</v>
      </c>
      <c r="GK4617" s="81">
        <v>3.7590224611390728E-2</v>
      </c>
      <c r="GL4617" s="81">
        <v>208.00094999999999</v>
      </c>
      <c r="GM4617" s="81">
        <v>2026</v>
      </c>
      <c r="GN4617" s="81" t="s">
        <v>173</v>
      </c>
      <c r="GO4617" s="81">
        <v>1.1148832299820636E-2</v>
      </c>
      <c r="GP4617" s="81">
        <v>10</v>
      </c>
      <c r="GQ4617" s="81">
        <v>0</v>
      </c>
      <c r="GR4617" s="81" t="s">
        <v>448</v>
      </c>
      <c r="GS4617" s="81">
        <v>1.1148832299820636E-2</v>
      </c>
      <c r="GT4617" s="81">
        <v>4.1908711030498559E-4</v>
      </c>
      <c r="GU4617" s="81">
        <v>1.1148832299820636E-2</v>
      </c>
      <c r="GV4617" s="81">
        <v>4.1908711030498559E-4</v>
      </c>
      <c r="GW4617" s="81">
        <v>1.1148832299820636E-2</v>
      </c>
      <c r="GX4617" s="81">
        <v>4.1908711030498559E-4</v>
      </c>
      <c r="GY4617" s="81">
        <v>1.1148832299820636E-2</v>
      </c>
      <c r="GZ4617" s="81">
        <v>4.1908711030498559E-4</v>
      </c>
    </row>
    <row r="4618" spans="98:208" x14ac:dyDescent="0.25">
      <c r="CT4618" s="81" t="s">
        <v>155</v>
      </c>
      <c r="CU4618" s="81" t="s">
        <v>483</v>
      </c>
      <c r="CV4618" s="81" t="s">
        <v>461</v>
      </c>
      <c r="CW4618" s="81">
        <v>2020</v>
      </c>
      <c r="CX4618" s="81">
        <v>0</v>
      </c>
      <c r="CY4618" s="81">
        <v>0</v>
      </c>
      <c r="CZ4618" s="81">
        <v>0</v>
      </c>
      <c r="DA4618" s="81">
        <v>0</v>
      </c>
      <c r="DB4618" s="81">
        <v>14146.130641332549</v>
      </c>
      <c r="DC4618" s="81">
        <v>222.22942162783099</v>
      </c>
      <c r="DD4618" s="81">
        <v>8585.72280924796</v>
      </c>
      <c r="DE4618" s="81">
        <v>5338.1784104567541</v>
      </c>
      <c r="DF4618" s="81">
        <v>2.4775985538148206</v>
      </c>
      <c r="DG4618" s="81">
        <v>0</v>
      </c>
      <c r="DH4618" s="81">
        <v>0</v>
      </c>
      <c r="DI4618" s="81">
        <v>0</v>
      </c>
      <c r="DJ4618" s="81">
        <v>5.46821451928813E-5</v>
      </c>
      <c r="DL4618" s="81">
        <v>0</v>
      </c>
      <c r="DM4618" s="81">
        <v>1.3548040384937476E-4</v>
      </c>
      <c r="DN4618" s="81">
        <v>1.3548040384937476E-4</v>
      </c>
      <c r="DO4618" s="81">
        <v>0</v>
      </c>
      <c r="DP4618" s="81">
        <v>0</v>
      </c>
      <c r="DQ4618" s="81">
        <v>0</v>
      </c>
      <c r="DR4618" s="81">
        <v>0</v>
      </c>
      <c r="DS4618" s="81">
        <v>0</v>
      </c>
      <c r="DT4618" s="81">
        <v>0</v>
      </c>
      <c r="DU4618" s="81">
        <v>0</v>
      </c>
      <c r="DV4618" s="81">
        <v>0</v>
      </c>
      <c r="DW4618" s="81">
        <v>0</v>
      </c>
      <c r="GE4618" s="81" t="s">
        <v>449</v>
      </c>
      <c r="GF4618" s="81" t="s">
        <v>155</v>
      </c>
      <c r="GG4618" s="81" t="s">
        <v>486</v>
      </c>
      <c r="GH4618" s="81" t="s">
        <v>460</v>
      </c>
      <c r="GI4618" s="81">
        <v>2027</v>
      </c>
      <c r="GJ4618" s="81" t="s">
        <v>201</v>
      </c>
      <c r="GK4618" s="81">
        <v>3.7590224611390728E-2</v>
      </c>
      <c r="GL4618" s="81">
        <v>208.00094999999999</v>
      </c>
      <c r="GM4618" s="81">
        <v>2027</v>
      </c>
      <c r="GN4618" s="81" t="s">
        <v>173</v>
      </c>
      <c r="GO4618" s="81">
        <v>1.1148832299820636E-2</v>
      </c>
      <c r="GP4618" s="81">
        <v>10</v>
      </c>
      <c r="GQ4618" s="81">
        <v>0</v>
      </c>
      <c r="GR4618" s="81" t="s">
        <v>448</v>
      </c>
      <c r="GS4618" s="81">
        <v>1.1148832299820636E-2</v>
      </c>
      <c r="GT4618" s="81">
        <v>4.1908711030498559E-4</v>
      </c>
      <c r="GU4618" s="81">
        <v>1.1148832299820636E-2</v>
      </c>
      <c r="GV4618" s="81">
        <v>4.1908711030498559E-4</v>
      </c>
      <c r="GW4618" s="81">
        <v>1.1148832299820636E-2</v>
      </c>
      <c r="GX4618" s="81">
        <v>4.1908711030498559E-4</v>
      </c>
      <c r="GY4618" s="81">
        <v>1.1148832299820636E-2</v>
      </c>
      <c r="GZ4618" s="81">
        <v>4.1908711030498559E-4</v>
      </c>
    </row>
    <row r="4619" spans="98:208" x14ac:dyDescent="0.25">
      <c r="CT4619" s="81" t="s">
        <v>155</v>
      </c>
      <c r="CU4619" s="81" t="s">
        <v>483</v>
      </c>
      <c r="CV4619" s="81" t="s">
        <v>461</v>
      </c>
      <c r="CW4619" s="81">
        <v>2021</v>
      </c>
      <c r="CX4619" s="81">
        <v>0</v>
      </c>
      <c r="CY4619" s="81">
        <v>0</v>
      </c>
      <c r="CZ4619" s="81">
        <v>0</v>
      </c>
      <c r="DA4619" s="81">
        <v>0</v>
      </c>
      <c r="DB4619" s="81">
        <v>14146.130641332549</v>
      </c>
      <c r="DC4619" s="81">
        <v>222.22942162783099</v>
      </c>
      <c r="DD4619" s="81">
        <v>8585.72280924796</v>
      </c>
      <c r="DE4619" s="81">
        <v>5338.1784104567541</v>
      </c>
      <c r="DF4619" s="81">
        <v>2.4775985538148206</v>
      </c>
      <c r="DG4619" s="81">
        <v>2.4775985538148206</v>
      </c>
      <c r="DH4619" s="81">
        <v>0</v>
      </c>
      <c r="DI4619" s="81">
        <v>0</v>
      </c>
      <c r="DJ4619" s="81">
        <v>5.46821451928813E-5</v>
      </c>
      <c r="DL4619" s="81">
        <v>0</v>
      </c>
      <c r="DM4619" s="81">
        <v>1.3548040384937476E-4</v>
      </c>
      <c r="DN4619" s="81">
        <v>1.3548040384937476E-4</v>
      </c>
      <c r="DO4619" s="81">
        <v>0</v>
      </c>
      <c r="DP4619" s="81">
        <v>1.3548040384937476E-4</v>
      </c>
      <c r="DQ4619" s="81">
        <v>1.3548040384937476E-4</v>
      </c>
      <c r="DR4619" s="81">
        <v>0</v>
      </c>
      <c r="DS4619" s="81">
        <v>0</v>
      </c>
      <c r="DT4619" s="81">
        <v>0</v>
      </c>
      <c r="DU4619" s="81">
        <v>0</v>
      </c>
      <c r="DV4619" s="81">
        <v>0</v>
      </c>
      <c r="DW4619" s="81">
        <v>0</v>
      </c>
      <c r="GE4619" s="81" t="s">
        <v>449</v>
      </c>
      <c r="GF4619" s="81" t="s">
        <v>155</v>
      </c>
      <c r="GG4619" s="81" t="s">
        <v>486</v>
      </c>
      <c r="GH4619" s="81" t="s">
        <v>460</v>
      </c>
      <c r="GI4619" s="81">
        <v>2028</v>
      </c>
      <c r="GJ4619" s="81" t="s">
        <v>201</v>
      </c>
      <c r="GK4619" s="81">
        <v>3.9055083184886173E-2</v>
      </c>
      <c r="GL4619" s="81">
        <v>208.00094999999999</v>
      </c>
      <c r="GM4619" s="81">
        <v>2028</v>
      </c>
      <c r="GN4619" s="81" t="s">
        <v>173</v>
      </c>
      <c r="GO4619" s="81">
        <v>1.1148832299820636E-2</v>
      </c>
      <c r="GP4619" s="81">
        <v>10</v>
      </c>
      <c r="GQ4619" s="81">
        <v>0</v>
      </c>
      <c r="GR4619" s="81" t="s">
        <v>448</v>
      </c>
      <c r="GS4619" s="81">
        <v>1.1148832299820636E-2</v>
      </c>
      <c r="GT4619" s="81">
        <v>4.3541857288384076E-4</v>
      </c>
      <c r="GU4619" s="81">
        <v>1.1148832299820636E-2</v>
      </c>
      <c r="GV4619" s="81">
        <v>4.3541857288384076E-4</v>
      </c>
      <c r="GW4619" s="81">
        <v>1.1148832299820636E-2</v>
      </c>
      <c r="GX4619" s="81">
        <v>4.3541857288384076E-4</v>
      </c>
      <c r="GY4619" s="81">
        <v>1.1148832299820636E-2</v>
      </c>
      <c r="GZ4619" s="81">
        <v>4.3541857288384076E-4</v>
      </c>
    </row>
    <row r="4620" spans="98:208" x14ac:dyDescent="0.25">
      <c r="CT4620" s="81" t="s">
        <v>155</v>
      </c>
      <c r="CU4620" s="81" t="s">
        <v>483</v>
      </c>
      <c r="CV4620" s="81" t="s">
        <v>461</v>
      </c>
      <c r="CW4620" s="81">
        <v>2022</v>
      </c>
      <c r="CX4620" s="81">
        <v>0</v>
      </c>
      <c r="CY4620" s="81">
        <v>0</v>
      </c>
      <c r="CZ4620" s="81">
        <v>0</v>
      </c>
      <c r="DA4620" s="81">
        <v>0</v>
      </c>
      <c r="DB4620" s="81">
        <v>14146.130641332549</v>
      </c>
      <c r="DC4620" s="81">
        <v>222.22942162783099</v>
      </c>
      <c r="DD4620" s="81">
        <v>8585.72280924796</v>
      </c>
      <c r="DE4620" s="81">
        <v>5338.1784104567541</v>
      </c>
      <c r="DF4620" s="81">
        <v>2.4775985538148206</v>
      </c>
      <c r="DG4620" s="81">
        <v>2.4775985538148206</v>
      </c>
      <c r="DH4620" s="81">
        <v>2.4775985538148206</v>
      </c>
      <c r="DI4620" s="81">
        <v>0</v>
      </c>
      <c r="DJ4620" s="81">
        <v>5.46821451928813E-5</v>
      </c>
      <c r="DL4620" s="81">
        <v>0</v>
      </c>
      <c r="DM4620" s="81">
        <v>1.3548040384937476E-4</v>
      </c>
      <c r="DN4620" s="81">
        <v>1.3548040384937476E-4</v>
      </c>
      <c r="DO4620" s="81">
        <v>0</v>
      </c>
      <c r="DP4620" s="81">
        <v>1.3548040384937476E-4</v>
      </c>
      <c r="DQ4620" s="81">
        <v>1.3548040384937476E-4</v>
      </c>
      <c r="DR4620" s="81">
        <v>0</v>
      </c>
      <c r="DS4620" s="81">
        <v>1.3548040384937476E-4</v>
      </c>
      <c r="DT4620" s="81">
        <v>1.3548040384937476E-4</v>
      </c>
      <c r="DU4620" s="81">
        <v>0</v>
      </c>
      <c r="DV4620" s="81">
        <v>0</v>
      </c>
      <c r="DW4620" s="81">
        <v>0</v>
      </c>
      <c r="GE4620" s="81" t="s">
        <v>449</v>
      </c>
      <c r="GF4620" s="81" t="s">
        <v>155</v>
      </c>
      <c r="GG4620" s="81" t="s">
        <v>486</v>
      </c>
      <c r="GH4620" s="81" t="s">
        <v>460</v>
      </c>
      <c r="GI4620" s="81">
        <v>2029</v>
      </c>
      <c r="GJ4620" s="81" t="s">
        <v>201</v>
      </c>
      <c r="GK4620" s="81">
        <v>3.9055083184886173E-2</v>
      </c>
      <c r="GL4620" s="81">
        <v>208.00094999999999</v>
      </c>
      <c r="GM4620" s="81">
        <v>2029</v>
      </c>
      <c r="GN4620" s="81" t="s">
        <v>173</v>
      </c>
      <c r="GO4620" s="81">
        <v>1.1148832299820636E-2</v>
      </c>
      <c r="GP4620" s="81">
        <v>10</v>
      </c>
      <c r="GQ4620" s="81">
        <v>0</v>
      </c>
      <c r="GR4620" s="81" t="s">
        <v>448</v>
      </c>
      <c r="GS4620" s="81">
        <v>1.1148832299820636E-2</v>
      </c>
      <c r="GT4620" s="81">
        <v>4.3541857288384076E-4</v>
      </c>
      <c r="GU4620" s="81">
        <v>1.1148832299820636E-2</v>
      </c>
      <c r="GV4620" s="81">
        <v>4.3541857288384076E-4</v>
      </c>
      <c r="GW4620" s="81">
        <v>1.1148832299820636E-2</v>
      </c>
      <c r="GX4620" s="81">
        <v>4.3541857288384076E-4</v>
      </c>
      <c r="GY4620" s="81">
        <v>1.1148832299820636E-2</v>
      </c>
      <c r="GZ4620" s="81">
        <v>4.3541857288384076E-4</v>
      </c>
    </row>
    <row r="4621" spans="98:208" x14ac:dyDescent="0.25">
      <c r="CT4621" s="81" t="s">
        <v>155</v>
      </c>
      <c r="CU4621" s="81" t="s">
        <v>483</v>
      </c>
      <c r="CV4621" s="81" t="s">
        <v>461</v>
      </c>
      <c r="CW4621" s="81">
        <v>2023</v>
      </c>
      <c r="CX4621" s="81">
        <v>0</v>
      </c>
      <c r="CY4621" s="81">
        <v>0</v>
      </c>
      <c r="CZ4621" s="81">
        <v>0</v>
      </c>
      <c r="DA4621" s="81">
        <v>0</v>
      </c>
      <c r="DB4621" s="81">
        <v>14664.63755643665</v>
      </c>
      <c r="DC4621" s="81">
        <v>233.23007680793961</v>
      </c>
      <c r="DD4621" s="81">
        <v>8896.5159934286094</v>
      </c>
      <c r="DE4621" s="81">
        <v>5534.891486200102</v>
      </c>
      <c r="DF4621" s="81">
        <v>2.6002430136060051</v>
      </c>
      <c r="DG4621" s="81">
        <v>2.6002430136060051</v>
      </c>
      <c r="DH4621" s="81">
        <v>2.6002430136060051</v>
      </c>
      <c r="DI4621" s="81">
        <v>2.6002430136060051</v>
      </c>
      <c r="DJ4621" s="81">
        <v>5.46821451928813E-5</v>
      </c>
      <c r="DL4621" s="81">
        <v>0</v>
      </c>
      <c r="DM4621" s="81">
        <v>1.421868660067788E-4</v>
      </c>
      <c r="DN4621" s="81">
        <v>1.421868660067788E-4</v>
      </c>
      <c r="DO4621" s="81">
        <v>0</v>
      </c>
      <c r="DP4621" s="81">
        <v>1.421868660067788E-4</v>
      </c>
      <c r="DQ4621" s="81">
        <v>1.421868660067788E-4</v>
      </c>
      <c r="DR4621" s="81">
        <v>0</v>
      </c>
      <c r="DS4621" s="81">
        <v>1.421868660067788E-4</v>
      </c>
      <c r="DT4621" s="81">
        <v>1.421868660067788E-4</v>
      </c>
      <c r="DU4621" s="81">
        <v>0</v>
      </c>
      <c r="DV4621" s="81">
        <v>1.421868660067788E-4</v>
      </c>
      <c r="DW4621" s="81">
        <v>1.421868660067788E-4</v>
      </c>
      <c r="GE4621" s="81" t="s">
        <v>449</v>
      </c>
      <c r="GF4621" s="81" t="s">
        <v>155</v>
      </c>
      <c r="GG4621" s="81" t="s">
        <v>486</v>
      </c>
      <c r="GH4621" s="81" t="s">
        <v>460</v>
      </c>
      <c r="GI4621" s="81">
        <v>2030</v>
      </c>
      <c r="GJ4621" s="81" t="s">
        <v>201</v>
      </c>
      <c r="GK4621" s="81">
        <v>3.9055083184886173E-2</v>
      </c>
      <c r="GL4621" s="81">
        <v>208.00094999999999</v>
      </c>
      <c r="GM4621" s="81">
        <v>2030</v>
      </c>
      <c r="GN4621" s="81" t="s">
        <v>173</v>
      </c>
      <c r="GO4621" s="81">
        <v>1.1148832299820636E-2</v>
      </c>
      <c r="GP4621" s="81">
        <v>10</v>
      </c>
      <c r="GQ4621" s="81">
        <v>0</v>
      </c>
      <c r="GR4621" s="81" t="s">
        <v>448</v>
      </c>
      <c r="GS4621" s="81">
        <v>0</v>
      </c>
      <c r="GT4621" s="81">
        <v>0</v>
      </c>
      <c r="GU4621" s="81">
        <v>1.1148832299820636E-2</v>
      </c>
      <c r="GV4621" s="81">
        <v>4.3541857288384076E-4</v>
      </c>
      <c r="GW4621" s="81">
        <v>1.1148832299820636E-2</v>
      </c>
      <c r="GX4621" s="81">
        <v>4.3541857288384076E-4</v>
      </c>
      <c r="GY4621" s="81">
        <v>1.1148832299820636E-2</v>
      </c>
      <c r="GZ4621" s="81">
        <v>4.3541857288384076E-4</v>
      </c>
    </row>
    <row r="4622" spans="98:208" x14ac:dyDescent="0.25">
      <c r="CT4622" s="81" t="s">
        <v>155</v>
      </c>
      <c r="CU4622" s="81" t="s">
        <v>483</v>
      </c>
      <c r="CV4622" s="81" t="s">
        <v>461</v>
      </c>
      <c r="CW4622" s="81">
        <v>2024</v>
      </c>
      <c r="CX4622" s="81">
        <v>0</v>
      </c>
      <c r="CY4622" s="81">
        <v>0</v>
      </c>
      <c r="CZ4622" s="81">
        <v>0</v>
      </c>
      <c r="DA4622" s="81">
        <v>0</v>
      </c>
      <c r="DB4622" s="81">
        <v>14664.63755643665</v>
      </c>
      <c r="DC4622" s="81">
        <v>233.23007680793961</v>
      </c>
      <c r="DD4622" s="81">
        <v>8896.5159934286094</v>
      </c>
      <c r="DE4622" s="81">
        <v>5534.891486200102</v>
      </c>
      <c r="DF4622" s="81">
        <v>2.6002430136060051</v>
      </c>
      <c r="DG4622" s="81">
        <v>2.6002430136060051</v>
      </c>
      <c r="DH4622" s="81">
        <v>2.6002430136060051</v>
      </c>
      <c r="DI4622" s="81">
        <v>2.6002430136060051</v>
      </c>
      <c r="DJ4622" s="81">
        <v>5.46821451928813E-5</v>
      </c>
      <c r="DL4622" s="81">
        <v>0</v>
      </c>
      <c r="DM4622" s="81">
        <v>1.421868660067788E-4</v>
      </c>
      <c r="DN4622" s="81">
        <v>1.421868660067788E-4</v>
      </c>
      <c r="DO4622" s="81">
        <v>0</v>
      </c>
      <c r="DP4622" s="81">
        <v>1.421868660067788E-4</v>
      </c>
      <c r="DQ4622" s="81">
        <v>1.421868660067788E-4</v>
      </c>
      <c r="DR4622" s="81">
        <v>0</v>
      </c>
      <c r="DS4622" s="81">
        <v>1.421868660067788E-4</v>
      </c>
      <c r="DT4622" s="81">
        <v>1.421868660067788E-4</v>
      </c>
      <c r="DU4622" s="81">
        <v>0</v>
      </c>
      <c r="DV4622" s="81">
        <v>1.421868660067788E-4</v>
      </c>
      <c r="DW4622" s="81">
        <v>1.421868660067788E-4</v>
      </c>
      <c r="GE4622" s="81" t="s">
        <v>449</v>
      </c>
      <c r="GF4622" s="81" t="s">
        <v>155</v>
      </c>
      <c r="GG4622" s="81" t="s">
        <v>486</v>
      </c>
      <c r="GH4622" s="81" t="s">
        <v>460</v>
      </c>
      <c r="GI4622" s="81">
        <v>2031</v>
      </c>
      <c r="GJ4622" s="81" t="s">
        <v>201</v>
      </c>
      <c r="GK4622" s="81">
        <v>3.9055083184886173E-2</v>
      </c>
      <c r="GL4622" s="81">
        <v>208.00094999999999</v>
      </c>
      <c r="GM4622" s="81">
        <v>2031</v>
      </c>
      <c r="GN4622" s="81" t="s">
        <v>173</v>
      </c>
      <c r="GO4622" s="81">
        <v>1.1148832299820636E-2</v>
      </c>
      <c r="GP4622" s="81">
        <v>10</v>
      </c>
      <c r="GQ4622" s="81">
        <v>0</v>
      </c>
      <c r="GR4622" s="81" t="s">
        <v>448</v>
      </c>
      <c r="GS4622" s="81">
        <v>0</v>
      </c>
      <c r="GT4622" s="81">
        <v>0</v>
      </c>
      <c r="GU4622" s="81">
        <v>0</v>
      </c>
      <c r="GV4622" s="81">
        <v>0</v>
      </c>
      <c r="GW4622" s="81">
        <v>1.1148832299820636E-2</v>
      </c>
      <c r="GX4622" s="81">
        <v>4.3541857288384076E-4</v>
      </c>
      <c r="GY4622" s="81">
        <v>1.1148832299820636E-2</v>
      </c>
      <c r="GZ4622" s="81">
        <v>4.3541857288384076E-4</v>
      </c>
    </row>
    <row r="4623" spans="98:208" x14ac:dyDescent="0.25">
      <c r="CT4623" s="81" t="s">
        <v>155</v>
      </c>
      <c r="CU4623" s="81" t="s">
        <v>483</v>
      </c>
      <c r="CV4623" s="81" t="s">
        <v>461</v>
      </c>
      <c r="CW4623" s="81">
        <v>2025</v>
      </c>
      <c r="CX4623" s="81">
        <v>0</v>
      </c>
      <c r="CY4623" s="81">
        <v>0</v>
      </c>
      <c r="CZ4623" s="81">
        <v>0</v>
      </c>
      <c r="DA4623" s="81">
        <v>0</v>
      </c>
      <c r="DB4623" s="81">
        <v>14664.63755643665</v>
      </c>
      <c r="DC4623" s="81">
        <v>233.23007680793961</v>
      </c>
      <c r="DD4623" s="81">
        <v>8896.5159934286094</v>
      </c>
      <c r="DE4623" s="81">
        <v>5534.891486200102</v>
      </c>
      <c r="DF4623" s="81">
        <v>2.6002430136060051</v>
      </c>
      <c r="DG4623" s="81">
        <v>2.6002430136060051</v>
      </c>
      <c r="DH4623" s="81">
        <v>2.6002430136060051</v>
      </c>
      <c r="DI4623" s="81">
        <v>2.6002430136060051</v>
      </c>
      <c r="DJ4623" s="81">
        <v>5.46821451928813E-5</v>
      </c>
      <c r="DL4623" s="81">
        <v>0</v>
      </c>
      <c r="DM4623" s="81">
        <v>1.421868660067788E-4</v>
      </c>
      <c r="DN4623" s="81">
        <v>1.421868660067788E-4</v>
      </c>
      <c r="DO4623" s="81">
        <v>0</v>
      </c>
      <c r="DP4623" s="81">
        <v>1.421868660067788E-4</v>
      </c>
      <c r="DQ4623" s="81">
        <v>1.421868660067788E-4</v>
      </c>
      <c r="DR4623" s="81">
        <v>0</v>
      </c>
      <c r="DS4623" s="81">
        <v>1.421868660067788E-4</v>
      </c>
      <c r="DT4623" s="81">
        <v>1.421868660067788E-4</v>
      </c>
      <c r="DU4623" s="81">
        <v>0</v>
      </c>
      <c r="DV4623" s="81">
        <v>1.421868660067788E-4</v>
      </c>
      <c r="DW4623" s="81">
        <v>1.421868660067788E-4</v>
      </c>
      <c r="GE4623" s="81" t="s">
        <v>449</v>
      </c>
      <c r="GF4623" s="81" t="s">
        <v>155</v>
      </c>
      <c r="GG4623" s="81" t="s">
        <v>486</v>
      </c>
      <c r="GH4623" s="81" t="s">
        <v>460</v>
      </c>
      <c r="GI4623" s="81">
        <v>2032</v>
      </c>
      <c r="GJ4623" s="81" t="s">
        <v>201</v>
      </c>
      <c r="GK4623" s="81">
        <v>3.9055083184886173E-2</v>
      </c>
      <c r="GL4623" s="81">
        <v>208.00094999999999</v>
      </c>
      <c r="GM4623" s="81">
        <v>2032</v>
      </c>
      <c r="GN4623" s="81" t="s">
        <v>173</v>
      </c>
      <c r="GO4623" s="81">
        <v>1.1148832299820636E-2</v>
      </c>
      <c r="GP4623" s="81">
        <v>10</v>
      </c>
      <c r="GQ4623" s="81">
        <v>0</v>
      </c>
      <c r="GR4623" s="81" t="s">
        <v>448</v>
      </c>
      <c r="GS4623" s="81">
        <v>0</v>
      </c>
      <c r="GT4623" s="81">
        <v>0</v>
      </c>
      <c r="GU4623" s="81">
        <v>0</v>
      </c>
      <c r="GV4623" s="81">
        <v>0</v>
      </c>
      <c r="GW4623" s="81">
        <v>0</v>
      </c>
      <c r="GX4623" s="81">
        <v>0</v>
      </c>
      <c r="GY4623" s="81">
        <v>1.1148832299820636E-2</v>
      </c>
      <c r="GZ4623" s="81">
        <v>4.3541857288384076E-4</v>
      </c>
    </row>
    <row r="4624" spans="98:208" x14ac:dyDescent="0.25">
      <c r="CT4624" s="81" t="s">
        <v>155</v>
      </c>
      <c r="CU4624" s="81" t="s">
        <v>483</v>
      </c>
      <c r="CV4624" s="81" t="s">
        <v>461</v>
      </c>
      <c r="CW4624" s="81">
        <v>2026</v>
      </c>
      <c r="CX4624" s="81">
        <v>0</v>
      </c>
      <c r="CY4624" s="81">
        <v>0</v>
      </c>
      <c r="CZ4624" s="81">
        <v>0</v>
      </c>
      <c r="DA4624" s="81">
        <v>0</v>
      </c>
      <c r="DB4624" s="81">
        <v>14664.63755643665</v>
      </c>
      <c r="DC4624" s="81">
        <v>233.23007680793961</v>
      </c>
      <c r="DD4624" s="81">
        <v>8896.5159934286094</v>
      </c>
      <c r="DE4624" s="81">
        <v>5534.891486200102</v>
      </c>
      <c r="DF4624" s="81">
        <v>2.6002430136060051</v>
      </c>
      <c r="DG4624" s="81">
        <v>2.6002430136060051</v>
      </c>
      <c r="DH4624" s="81">
        <v>2.6002430136060051</v>
      </c>
      <c r="DI4624" s="81">
        <v>2.6002430136060051</v>
      </c>
      <c r="DJ4624" s="81">
        <v>5.46821451928813E-5</v>
      </c>
      <c r="DL4624" s="81">
        <v>0</v>
      </c>
      <c r="DM4624" s="81">
        <v>1.421868660067788E-4</v>
      </c>
      <c r="DN4624" s="81">
        <v>1.421868660067788E-4</v>
      </c>
      <c r="DO4624" s="81">
        <v>0</v>
      </c>
      <c r="DP4624" s="81">
        <v>1.421868660067788E-4</v>
      </c>
      <c r="DQ4624" s="81">
        <v>1.421868660067788E-4</v>
      </c>
      <c r="DR4624" s="81">
        <v>0</v>
      </c>
      <c r="DS4624" s="81">
        <v>1.421868660067788E-4</v>
      </c>
      <c r="DT4624" s="81">
        <v>1.421868660067788E-4</v>
      </c>
      <c r="DU4624" s="81">
        <v>0</v>
      </c>
      <c r="DV4624" s="81">
        <v>1.421868660067788E-4</v>
      </c>
      <c r="DW4624" s="81">
        <v>1.421868660067788E-4</v>
      </c>
      <c r="GE4624" s="81" t="s">
        <v>449</v>
      </c>
      <c r="GF4624" s="81" t="s">
        <v>155</v>
      </c>
      <c r="GG4624" s="81" t="s">
        <v>486</v>
      </c>
      <c r="GH4624" s="81" t="s">
        <v>461</v>
      </c>
      <c r="GI4624" s="81">
        <v>2021</v>
      </c>
      <c r="GJ4624" s="81" t="s">
        <v>201</v>
      </c>
      <c r="GK4624" s="81">
        <v>222.22942162783079</v>
      </c>
      <c r="GL4624" s="81">
        <v>208.00094999999999</v>
      </c>
      <c r="GM4624" s="81">
        <v>2021</v>
      </c>
      <c r="GN4624" s="81" t="s">
        <v>173</v>
      </c>
      <c r="GO4624" s="81">
        <v>1.1148832299820636E-2</v>
      </c>
      <c r="GP4624" s="81">
        <v>10</v>
      </c>
      <c r="GQ4624" s="81">
        <v>0</v>
      </c>
      <c r="GR4624" s="81" t="s">
        <v>448</v>
      </c>
      <c r="GS4624" s="81">
        <v>1.1148832299820636E-2</v>
      </c>
      <c r="GT4624" s="81">
        <v>2.4775985538148184</v>
      </c>
      <c r="GU4624" s="81">
        <v>1.1148832299820636E-2</v>
      </c>
      <c r="GV4624" s="81">
        <v>2.4775985538148184</v>
      </c>
      <c r="GW4624" s="81">
        <v>0</v>
      </c>
      <c r="GX4624" s="81">
        <v>0</v>
      </c>
      <c r="GY4624" s="81">
        <v>0</v>
      </c>
      <c r="GZ4624" s="81">
        <v>0</v>
      </c>
    </row>
    <row r="4625" spans="98:208" x14ac:dyDescent="0.25">
      <c r="CT4625" s="81" t="s">
        <v>155</v>
      </c>
      <c r="CU4625" s="81" t="s">
        <v>483</v>
      </c>
      <c r="CV4625" s="81" t="s">
        <v>461</v>
      </c>
      <c r="CW4625" s="81">
        <v>2027</v>
      </c>
      <c r="CX4625" s="81">
        <v>0</v>
      </c>
      <c r="CY4625" s="81">
        <v>0</v>
      </c>
      <c r="CZ4625" s="81">
        <v>0</v>
      </c>
      <c r="DA4625" s="81">
        <v>0</v>
      </c>
      <c r="DB4625" s="81">
        <v>14664.63755643665</v>
      </c>
      <c r="DC4625" s="81">
        <v>233.23007680793961</v>
      </c>
      <c r="DD4625" s="81">
        <v>8896.5159934286094</v>
      </c>
      <c r="DE4625" s="81">
        <v>5534.891486200102</v>
      </c>
      <c r="DF4625" s="81">
        <v>2.6002430136060051</v>
      </c>
      <c r="DG4625" s="81">
        <v>2.6002430136060051</v>
      </c>
      <c r="DH4625" s="81">
        <v>2.6002430136060051</v>
      </c>
      <c r="DI4625" s="81">
        <v>2.6002430136060051</v>
      </c>
      <c r="DJ4625" s="81">
        <v>5.46821451928813E-5</v>
      </c>
      <c r="DL4625" s="81">
        <v>0</v>
      </c>
      <c r="DM4625" s="81">
        <v>1.421868660067788E-4</v>
      </c>
      <c r="DN4625" s="81">
        <v>1.421868660067788E-4</v>
      </c>
      <c r="DO4625" s="81">
        <v>0</v>
      </c>
      <c r="DP4625" s="81">
        <v>1.421868660067788E-4</v>
      </c>
      <c r="DQ4625" s="81">
        <v>1.421868660067788E-4</v>
      </c>
      <c r="DR4625" s="81">
        <v>0</v>
      </c>
      <c r="DS4625" s="81">
        <v>1.421868660067788E-4</v>
      </c>
      <c r="DT4625" s="81">
        <v>1.421868660067788E-4</v>
      </c>
      <c r="DU4625" s="81">
        <v>0</v>
      </c>
      <c r="DV4625" s="81">
        <v>1.421868660067788E-4</v>
      </c>
      <c r="DW4625" s="81">
        <v>1.421868660067788E-4</v>
      </c>
      <c r="GE4625" s="81" t="s">
        <v>449</v>
      </c>
      <c r="GF4625" s="81" t="s">
        <v>155</v>
      </c>
      <c r="GG4625" s="81" t="s">
        <v>486</v>
      </c>
      <c r="GH4625" s="81" t="s">
        <v>461</v>
      </c>
      <c r="GI4625" s="81">
        <v>2022</v>
      </c>
      <c r="GJ4625" s="81" t="s">
        <v>201</v>
      </c>
      <c r="GK4625" s="81">
        <v>222.22942162783079</v>
      </c>
      <c r="GL4625" s="81">
        <v>208.00094999999999</v>
      </c>
      <c r="GM4625" s="81">
        <v>2022</v>
      </c>
      <c r="GN4625" s="81" t="s">
        <v>173</v>
      </c>
      <c r="GO4625" s="81">
        <v>1.1148832299820636E-2</v>
      </c>
      <c r="GP4625" s="81">
        <v>10</v>
      </c>
      <c r="GQ4625" s="81">
        <v>0</v>
      </c>
      <c r="GR4625" s="81" t="s">
        <v>448</v>
      </c>
      <c r="GS4625" s="81">
        <v>1.1148832299820636E-2</v>
      </c>
      <c r="GT4625" s="81">
        <v>2.4775985538148184</v>
      </c>
      <c r="GU4625" s="81">
        <v>1.1148832299820636E-2</v>
      </c>
      <c r="GV4625" s="81">
        <v>2.4775985538148184</v>
      </c>
      <c r="GW4625" s="81">
        <v>1.1148832299820636E-2</v>
      </c>
      <c r="GX4625" s="81">
        <v>2.4775985538148184</v>
      </c>
      <c r="GY4625" s="81">
        <v>0</v>
      </c>
      <c r="GZ4625" s="81">
        <v>0</v>
      </c>
    </row>
    <row r="4626" spans="98:208" x14ac:dyDescent="0.25">
      <c r="CT4626" s="81" t="s">
        <v>155</v>
      </c>
      <c r="CU4626" s="81" t="s">
        <v>483</v>
      </c>
      <c r="CV4626" s="81" t="s">
        <v>461</v>
      </c>
      <c r="CW4626" s="81">
        <v>2028</v>
      </c>
      <c r="CX4626" s="81">
        <v>0</v>
      </c>
      <c r="CY4626" s="81">
        <v>0</v>
      </c>
      <c r="CZ4626" s="81">
        <v>0</v>
      </c>
      <c r="DA4626" s="81">
        <v>0</v>
      </c>
      <c r="DB4626" s="81">
        <v>15317.99094281599</v>
      </c>
      <c r="DC4626" s="81">
        <v>247.2729921649474</v>
      </c>
      <c r="DD4626" s="81">
        <v>9287.6490955445115</v>
      </c>
      <c r="DE4626" s="81">
        <v>5783.0688551065359</v>
      </c>
      <c r="DF4626" s="81">
        <v>2.7568051219218606</v>
      </c>
      <c r="DG4626" s="81">
        <v>2.7568051219218606</v>
      </c>
      <c r="DH4626" s="81">
        <v>2.7568051219218606</v>
      </c>
      <c r="DI4626" s="81">
        <v>2.7568051219218606</v>
      </c>
      <c r="DJ4626" s="81">
        <v>5.46821451928813E-5</v>
      </c>
      <c r="DL4626" s="81">
        <v>0</v>
      </c>
      <c r="DM4626" s="81">
        <v>1.5074801794541002E-4</v>
      </c>
      <c r="DN4626" s="81">
        <v>1.5074801794541002E-4</v>
      </c>
      <c r="DO4626" s="81">
        <v>0</v>
      </c>
      <c r="DP4626" s="81">
        <v>1.5074801794541002E-4</v>
      </c>
      <c r="DQ4626" s="81">
        <v>1.5074801794541002E-4</v>
      </c>
      <c r="DR4626" s="81">
        <v>0</v>
      </c>
      <c r="DS4626" s="81">
        <v>1.5074801794541002E-4</v>
      </c>
      <c r="DT4626" s="81">
        <v>1.5074801794541002E-4</v>
      </c>
      <c r="DU4626" s="81">
        <v>0</v>
      </c>
      <c r="DV4626" s="81">
        <v>1.5074801794541002E-4</v>
      </c>
      <c r="DW4626" s="81">
        <v>1.5074801794541002E-4</v>
      </c>
      <c r="GE4626" s="81" t="s">
        <v>449</v>
      </c>
      <c r="GF4626" s="81" t="s">
        <v>155</v>
      </c>
      <c r="GG4626" s="81" t="s">
        <v>486</v>
      </c>
      <c r="GH4626" s="81" t="s">
        <v>461</v>
      </c>
      <c r="GI4626" s="81">
        <v>2023</v>
      </c>
      <c r="GJ4626" s="81" t="s">
        <v>201</v>
      </c>
      <c r="GK4626" s="81">
        <v>233.23007680793941</v>
      </c>
      <c r="GL4626" s="81">
        <v>208.00094999999999</v>
      </c>
      <c r="GM4626" s="81">
        <v>2023</v>
      </c>
      <c r="GN4626" s="81" t="s">
        <v>173</v>
      </c>
      <c r="GO4626" s="81">
        <v>1.1148832299820636E-2</v>
      </c>
      <c r="GP4626" s="81">
        <v>10</v>
      </c>
      <c r="GQ4626" s="81">
        <v>0</v>
      </c>
      <c r="GR4626" s="81" t="s">
        <v>448</v>
      </c>
      <c r="GS4626" s="81">
        <v>1.1148832299820636E-2</v>
      </c>
      <c r="GT4626" s="81">
        <v>2.6002430136060029</v>
      </c>
      <c r="GU4626" s="81">
        <v>1.1148832299820636E-2</v>
      </c>
      <c r="GV4626" s="81">
        <v>2.6002430136060029</v>
      </c>
      <c r="GW4626" s="81">
        <v>1.1148832299820636E-2</v>
      </c>
      <c r="GX4626" s="81">
        <v>2.6002430136060029</v>
      </c>
      <c r="GY4626" s="81">
        <v>1.1148832299820636E-2</v>
      </c>
      <c r="GZ4626" s="81">
        <v>2.6002430136060029</v>
      </c>
    </row>
    <row r="4627" spans="98:208" x14ac:dyDescent="0.25">
      <c r="CT4627" s="81" t="s">
        <v>155</v>
      </c>
      <c r="CU4627" s="81" t="s">
        <v>483</v>
      </c>
      <c r="CV4627" s="81" t="s">
        <v>461</v>
      </c>
      <c r="CW4627" s="81">
        <v>2029</v>
      </c>
      <c r="CX4627" s="81">
        <v>0</v>
      </c>
      <c r="CY4627" s="81">
        <v>0</v>
      </c>
      <c r="CZ4627" s="81">
        <v>0</v>
      </c>
      <c r="DA4627" s="81">
        <v>0</v>
      </c>
      <c r="DB4627" s="81">
        <v>15317.99094281599</v>
      </c>
      <c r="DC4627" s="81">
        <v>247.2729921649474</v>
      </c>
      <c r="DD4627" s="81">
        <v>9287.6490955445115</v>
      </c>
      <c r="DE4627" s="81">
        <v>5783.0688551065359</v>
      </c>
      <c r="DF4627" s="81">
        <v>2.7568051219218606</v>
      </c>
      <c r="DG4627" s="81">
        <v>2.7568051219218606</v>
      </c>
      <c r="DH4627" s="81">
        <v>2.7568051219218606</v>
      </c>
      <c r="DI4627" s="81">
        <v>2.7568051219218606</v>
      </c>
      <c r="DJ4627" s="81">
        <v>5.46821451928813E-5</v>
      </c>
      <c r="DL4627" s="81">
        <v>0</v>
      </c>
      <c r="DM4627" s="81">
        <v>1.5074801794541002E-4</v>
      </c>
      <c r="DN4627" s="81">
        <v>1.5074801794541002E-4</v>
      </c>
      <c r="DO4627" s="81">
        <v>0</v>
      </c>
      <c r="DP4627" s="81">
        <v>1.5074801794541002E-4</v>
      </c>
      <c r="DQ4627" s="81">
        <v>1.5074801794541002E-4</v>
      </c>
      <c r="DR4627" s="81">
        <v>0</v>
      </c>
      <c r="DS4627" s="81">
        <v>1.5074801794541002E-4</v>
      </c>
      <c r="DT4627" s="81">
        <v>1.5074801794541002E-4</v>
      </c>
      <c r="DU4627" s="81">
        <v>0</v>
      </c>
      <c r="DV4627" s="81">
        <v>1.5074801794541002E-4</v>
      </c>
      <c r="DW4627" s="81">
        <v>1.5074801794541002E-4</v>
      </c>
      <c r="GE4627" s="81" t="s">
        <v>449</v>
      </c>
      <c r="GF4627" s="81" t="s">
        <v>155</v>
      </c>
      <c r="GG4627" s="81" t="s">
        <v>486</v>
      </c>
      <c r="GH4627" s="81" t="s">
        <v>461</v>
      </c>
      <c r="GI4627" s="81">
        <v>2024</v>
      </c>
      <c r="GJ4627" s="81" t="s">
        <v>201</v>
      </c>
      <c r="GK4627" s="81">
        <v>233.23007680793941</v>
      </c>
      <c r="GL4627" s="81">
        <v>208.00094999999999</v>
      </c>
      <c r="GM4627" s="81">
        <v>2024</v>
      </c>
      <c r="GN4627" s="81" t="s">
        <v>173</v>
      </c>
      <c r="GO4627" s="81">
        <v>1.1148832299820636E-2</v>
      </c>
      <c r="GP4627" s="81">
        <v>10</v>
      </c>
      <c r="GQ4627" s="81">
        <v>0</v>
      </c>
      <c r="GR4627" s="81" t="s">
        <v>448</v>
      </c>
      <c r="GS4627" s="81">
        <v>1.1148832299820636E-2</v>
      </c>
      <c r="GT4627" s="81">
        <v>2.6002430136060029</v>
      </c>
      <c r="GU4627" s="81">
        <v>1.1148832299820636E-2</v>
      </c>
      <c r="GV4627" s="81">
        <v>2.6002430136060029</v>
      </c>
      <c r="GW4627" s="81">
        <v>1.1148832299820636E-2</v>
      </c>
      <c r="GX4627" s="81">
        <v>2.6002430136060029</v>
      </c>
      <c r="GY4627" s="81">
        <v>1.1148832299820636E-2</v>
      </c>
      <c r="GZ4627" s="81">
        <v>2.6002430136060029</v>
      </c>
    </row>
    <row r="4628" spans="98:208" x14ac:dyDescent="0.25">
      <c r="CT4628" s="81" t="s">
        <v>155</v>
      </c>
      <c r="CU4628" s="81" t="s">
        <v>483</v>
      </c>
      <c r="CV4628" s="81" t="s">
        <v>461</v>
      </c>
      <c r="CW4628" s="81">
        <v>2030</v>
      </c>
      <c r="CX4628" s="81">
        <v>0</v>
      </c>
      <c r="CY4628" s="81">
        <v>0</v>
      </c>
      <c r="CZ4628" s="81">
        <v>0</v>
      </c>
      <c r="DA4628" s="81">
        <v>0</v>
      </c>
      <c r="DB4628" s="81">
        <v>15317.99094281599</v>
      </c>
      <c r="DC4628" s="81">
        <v>247.2729921649474</v>
      </c>
      <c r="DD4628" s="81">
        <v>9287.6490955445115</v>
      </c>
      <c r="DE4628" s="81">
        <v>5783.0688551065359</v>
      </c>
      <c r="DF4628" s="81">
        <v>0</v>
      </c>
      <c r="DG4628" s="81">
        <v>2.7568051219218606</v>
      </c>
      <c r="DH4628" s="81">
        <v>2.7568051219218606</v>
      </c>
      <c r="DI4628" s="81">
        <v>2.7568051219218606</v>
      </c>
      <c r="DJ4628" s="81">
        <v>5.46821451928813E-5</v>
      </c>
      <c r="DL4628" s="81">
        <v>0</v>
      </c>
      <c r="DM4628" s="81">
        <v>0</v>
      </c>
      <c r="DN4628" s="81">
        <v>0</v>
      </c>
      <c r="DO4628" s="81">
        <v>0</v>
      </c>
      <c r="DP4628" s="81">
        <v>1.5074801794541002E-4</v>
      </c>
      <c r="DQ4628" s="81">
        <v>1.5074801794541002E-4</v>
      </c>
      <c r="DR4628" s="81">
        <v>0</v>
      </c>
      <c r="DS4628" s="81">
        <v>1.5074801794541002E-4</v>
      </c>
      <c r="DT4628" s="81">
        <v>1.5074801794541002E-4</v>
      </c>
      <c r="DU4628" s="81">
        <v>0</v>
      </c>
      <c r="DV4628" s="81">
        <v>1.5074801794541002E-4</v>
      </c>
      <c r="DW4628" s="81">
        <v>1.5074801794541002E-4</v>
      </c>
      <c r="GE4628" s="81" t="s">
        <v>449</v>
      </c>
      <c r="GF4628" s="81" t="s">
        <v>155</v>
      </c>
      <c r="GG4628" s="81" t="s">
        <v>486</v>
      </c>
      <c r="GH4628" s="81" t="s">
        <v>461</v>
      </c>
      <c r="GI4628" s="81">
        <v>2025</v>
      </c>
      <c r="GJ4628" s="81" t="s">
        <v>201</v>
      </c>
      <c r="GK4628" s="81">
        <v>233.23007680793941</v>
      </c>
      <c r="GL4628" s="81">
        <v>208.00094999999999</v>
      </c>
      <c r="GM4628" s="81">
        <v>2025</v>
      </c>
      <c r="GN4628" s="81" t="s">
        <v>173</v>
      </c>
      <c r="GO4628" s="81">
        <v>1.1148832299820636E-2</v>
      </c>
      <c r="GP4628" s="81">
        <v>10</v>
      </c>
      <c r="GQ4628" s="81">
        <v>0</v>
      </c>
      <c r="GR4628" s="81" t="s">
        <v>448</v>
      </c>
      <c r="GS4628" s="81">
        <v>1.1148832299820636E-2</v>
      </c>
      <c r="GT4628" s="81">
        <v>2.6002430136060029</v>
      </c>
      <c r="GU4628" s="81">
        <v>1.1148832299820636E-2</v>
      </c>
      <c r="GV4628" s="81">
        <v>2.6002430136060029</v>
      </c>
      <c r="GW4628" s="81">
        <v>1.1148832299820636E-2</v>
      </c>
      <c r="GX4628" s="81">
        <v>2.6002430136060029</v>
      </c>
      <c r="GY4628" s="81">
        <v>1.1148832299820636E-2</v>
      </c>
      <c r="GZ4628" s="81">
        <v>2.6002430136060029</v>
      </c>
    </row>
    <row r="4629" spans="98:208" x14ac:dyDescent="0.25">
      <c r="CT4629" s="81" t="s">
        <v>155</v>
      </c>
      <c r="CU4629" s="81" t="s">
        <v>483</v>
      </c>
      <c r="CV4629" s="81" t="s">
        <v>461</v>
      </c>
      <c r="CW4629" s="81">
        <v>2031</v>
      </c>
      <c r="CX4629" s="81">
        <v>0</v>
      </c>
      <c r="CY4629" s="81">
        <v>0</v>
      </c>
      <c r="CZ4629" s="81">
        <v>0</v>
      </c>
      <c r="DA4629" s="81">
        <v>0</v>
      </c>
      <c r="DB4629" s="81">
        <v>15317.99094281599</v>
      </c>
      <c r="DC4629" s="81">
        <v>247.2729921649474</v>
      </c>
      <c r="DD4629" s="81">
        <v>9287.6490955445115</v>
      </c>
      <c r="DE4629" s="81">
        <v>5783.0688551065359</v>
      </c>
      <c r="DF4629" s="81">
        <v>0</v>
      </c>
      <c r="DG4629" s="81">
        <v>0</v>
      </c>
      <c r="DH4629" s="81">
        <v>2.7568051219218606</v>
      </c>
      <c r="DI4629" s="81">
        <v>2.7568051219218606</v>
      </c>
      <c r="DJ4629" s="81">
        <v>5.46821451928813E-5</v>
      </c>
      <c r="DL4629" s="81">
        <v>0</v>
      </c>
      <c r="DM4629" s="81">
        <v>0</v>
      </c>
      <c r="DN4629" s="81">
        <v>0</v>
      </c>
      <c r="DO4629" s="81">
        <v>0</v>
      </c>
      <c r="DP4629" s="81">
        <v>0</v>
      </c>
      <c r="DQ4629" s="81">
        <v>0</v>
      </c>
      <c r="DR4629" s="81">
        <v>0</v>
      </c>
      <c r="DS4629" s="81">
        <v>1.5074801794541002E-4</v>
      </c>
      <c r="DT4629" s="81">
        <v>1.5074801794541002E-4</v>
      </c>
      <c r="DU4629" s="81">
        <v>0</v>
      </c>
      <c r="DV4629" s="81">
        <v>1.5074801794541002E-4</v>
      </c>
      <c r="DW4629" s="81">
        <v>1.5074801794541002E-4</v>
      </c>
      <c r="GE4629" s="81" t="s">
        <v>449</v>
      </c>
      <c r="GF4629" s="81" t="s">
        <v>155</v>
      </c>
      <c r="GG4629" s="81" t="s">
        <v>486</v>
      </c>
      <c r="GH4629" s="81" t="s">
        <v>461</v>
      </c>
      <c r="GI4629" s="81">
        <v>2026</v>
      </c>
      <c r="GJ4629" s="81" t="s">
        <v>201</v>
      </c>
      <c r="GK4629" s="81">
        <v>233.23007680793941</v>
      </c>
      <c r="GL4629" s="81">
        <v>208.00094999999999</v>
      </c>
      <c r="GM4629" s="81">
        <v>2026</v>
      </c>
      <c r="GN4629" s="81" t="s">
        <v>173</v>
      </c>
      <c r="GO4629" s="81">
        <v>1.1148832299820636E-2</v>
      </c>
      <c r="GP4629" s="81">
        <v>10</v>
      </c>
      <c r="GQ4629" s="81">
        <v>0</v>
      </c>
      <c r="GR4629" s="81" t="s">
        <v>448</v>
      </c>
      <c r="GS4629" s="81">
        <v>1.1148832299820636E-2</v>
      </c>
      <c r="GT4629" s="81">
        <v>2.6002430136060029</v>
      </c>
      <c r="GU4629" s="81">
        <v>1.1148832299820636E-2</v>
      </c>
      <c r="GV4629" s="81">
        <v>2.6002430136060029</v>
      </c>
      <c r="GW4629" s="81">
        <v>1.1148832299820636E-2</v>
      </c>
      <c r="GX4629" s="81">
        <v>2.6002430136060029</v>
      </c>
      <c r="GY4629" s="81">
        <v>1.1148832299820636E-2</v>
      </c>
      <c r="GZ4629" s="81">
        <v>2.6002430136060029</v>
      </c>
    </row>
    <row r="4630" spans="98:208" x14ac:dyDescent="0.25">
      <c r="CT4630" s="81" t="s">
        <v>155</v>
      </c>
      <c r="CU4630" s="81" t="s">
        <v>483</v>
      </c>
      <c r="CV4630" s="81" t="s">
        <v>461</v>
      </c>
      <c r="CW4630" s="81">
        <v>2032</v>
      </c>
      <c r="CX4630" s="81">
        <v>0</v>
      </c>
      <c r="CY4630" s="81">
        <v>0</v>
      </c>
      <c r="CZ4630" s="81">
        <v>0</v>
      </c>
      <c r="DA4630" s="81">
        <v>0</v>
      </c>
      <c r="DB4630" s="81">
        <v>15317.99094281599</v>
      </c>
      <c r="DC4630" s="81">
        <v>247.2729921649474</v>
      </c>
      <c r="DD4630" s="81">
        <v>9287.6490955445115</v>
      </c>
      <c r="DE4630" s="81">
        <v>5783.0688551065359</v>
      </c>
      <c r="DF4630" s="81">
        <v>0</v>
      </c>
      <c r="DG4630" s="81">
        <v>0</v>
      </c>
      <c r="DH4630" s="81">
        <v>0</v>
      </c>
      <c r="DI4630" s="81">
        <v>2.7568051219218606</v>
      </c>
      <c r="DJ4630" s="81">
        <v>5.46821451928813E-5</v>
      </c>
      <c r="DL4630" s="81">
        <v>0</v>
      </c>
      <c r="DM4630" s="81">
        <v>0</v>
      </c>
      <c r="DN4630" s="81">
        <v>0</v>
      </c>
      <c r="DO4630" s="81">
        <v>0</v>
      </c>
      <c r="DP4630" s="81">
        <v>0</v>
      </c>
      <c r="DQ4630" s="81">
        <v>0</v>
      </c>
      <c r="DR4630" s="81">
        <v>0</v>
      </c>
      <c r="DS4630" s="81">
        <v>0</v>
      </c>
      <c r="DT4630" s="81">
        <v>0</v>
      </c>
      <c r="DU4630" s="81">
        <v>0</v>
      </c>
      <c r="DV4630" s="81">
        <v>1.5074801794541002E-4</v>
      </c>
      <c r="DW4630" s="81">
        <v>1.5074801794541002E-4</v>
      </c>
      <c r="GE4630" s="81" t="s">
        <v>449</v>
      </c>
      <c r="GF4630" s="81" t="s">
        <v>155</v>
      </c>
      <c r="GG4630" s="81" t="s">
        <v>486</v>
      </c>
      <c r="GH4630" s="81" t="s">
        <v>461</v>
      </c>
      <c r="GI4630" s="81">
        <v>2027</v>
      </c>
      <c r="GJ4630" s="81" t="s">
        <v>201</v>
      </c>
      <c r="GK4630" s="81">
        <v>233.23007680793941</v>
      </c>
      <c r="GL4630" s="81">
        <v>208.00094999999999</v>
      </c>
      <c r="GM4630" s="81">
        <v>2027</v>
      </c>
      <c r="GN4630" s="81" t="s">
        <v>173</v>
      </c>
      <c r="GO4630" s="81">
        <v>1.1148832299820636E-2</v>
      </c>
      <c r="GP4630" s="81">
        <v>10</v>
      </c>
      <c r="GQ4630" s="81">
        <v>0</v>
      </c>
      <c r="GR4630" s="81" t="s">
        <v>448</v>
      </c>
      <c r="GS4630" s="81">
        <v>1.1148832299820636E-2</v>
      </c>
      <c r="GT4630" s="81">
        <v>2.6002430136060029</v>
      </c>
      <c r="GU4630" s="81">
        <v>1.1148832299820636E-2</v>
      </c>
      <c r="GV4630" s="81">
        <v>2.6002430136060029</v>
      </c>
      <c r="GW4630" s="81">
        <v>1.1148832299820636E-2</v>
      </c>
      <c r="GX4630" s="81">
        <v>2.6002430136060029</v>
      </c>
      <c r="GY4630" s="81">
        <v>1.1148832299820636E-2</v>
      </c>
      <c r="GZ4630" s="81">
        <v>2.6002430136060029</v>
      </c>
    </row>
    <row r="4631" spans="98:208" x14ac:dyDescent="0.25">
      <c r="CT4631" s="81" t="s">
        <v>155</v>
      </c>
      <c r="CU4631" s="81" t="s">
        <v>483</v>
      </c>
      <c r="CV4631" s="81" t="s">
        <v>451</v>
      </c>
      <c r="CW4631" s="81">
        <v>2020</v>
      </c>
      <c r="CX4631" s="81">
        <v>0</v>
      </c>
      <c r="CY4631" s="81">
        <v>0</v>
      </c>
      <c r="CZ4631" s="81">
        <v>0</v>
      </c>
      <c r="DA4631" s="81">
        <v>0</v>
      </c>
      <c r="DB4631" s="81">
        <v>8807.9522308758078</v>
      </c>
      <c r="DC4631" s="81">
        <v>222.22942162783141</v>
      </c>
      <c r="DD4631" s="81">
        <v>8585.7228092479763</v>
      </c>
      <c r="DE4631" s="81">
        <v>0</v>
      </c>
      <c r="DF4631" s="81">
        <v>2.4775985538148255</v>
      </c>
      <c r="DG4631" s="81">
        <v>0</v>
      </c>
      <c r="DH4631" s="81">
        <v>0</v>
      </c>
      <c r="DI4631" s="81">
        <v>0</v>
      </c>
      <c r="DJ4631" s="81">
        <v>7.4584939485076424E-6</v>
      </c>
      <c r="DL4631" s="81">
        <v>0</v>
      </c>
      <c r="DM4631" s="81">
        <v>1.8479153820459161E-5</v>
      </c>
      <c r="DN4631" s="81">
        <v>1.8479153820459161E-5</v>
      </c>
      <c r="DO4631" s="81">
        <v>0</v>
      </c>
      <c r="DP4631" s="81">
        <v>0</v>
      </c>
      <c r="DQ4631" s="81">
        <v>0</v>
      </c>
      <c r="DR4631" s="81">
        <v>0</v>
      </c>
      <c r="DS4631" s="81">
        <v>0</v>
      </c>
      <c r="DT4631" s="81">
        <v>0</v>
      </c>
      <c r="DU4631" s="81">
        <v>0</v>
      </c>
      <c r="DV4631" s="81">
        <v>0</v>
      </c>
      <c r="DW4631" s="81">
        <v>0</v>
      </c>
      <c r="GE4631" s="81" t="s">
        <v>449</v>
      </c>
      <c r="GF4631" s="81" t="s">
        <v>155</v>
      </c>
      <c r="GG4631" s="81" t="s">
        <v>486</v>
      </c>
      <c r="GH4631" s="81" t="s">
        <v>461</v>
      </c>
      <c r="GI4631" s="81">
        <v>2028</v>
      </c>
      <c r="GJ4631" s="81" t="s">
        <v>201</v>
      </c>
      <c r="GK4631" s="81">
        <v>247.27299216494731</v>
      </c>
      <c r="GL4631" s="81">
        <v>208.00094999999999</v>
      </c>
      <c r="GM4631" s="81">
        <v>2028</v>
      </c>
      <c r="GN4631" s="81" t="s">
        <v>173</v>
      </c>
      <c r="GO4631" s="81">
        <v>1.1148832299820636E-2</v>
      </c>
      <c r="GP4631" s="81">
        <v>10</v>
      </c>
      <c r="GQ4631" s="81">
        <v>0</v>
      </c>
      <c r="GR4631" s="81" t="s">
        <v>448</v>
      </c>
      <c r="GS4631" s="81">
        <v>1.1148832299820636E-2</v>
      </c>
      <c r="GT4631" s="81">
        <v>2.7568051219218597</v>
      </c>
      <c r="GU4631" s="81">
        <v>1.1148832299820636E-2</v>
      </c>
      <c r="GV4631" s="81">
        <v>2.7568051219218597</v>
      </c>
      <c r="GW4631" s="81">
        <v>1.1148832299820636E-2</v>
      </c>
      <c r="GX4631" s="81">
        <v>2.7568051219218597</v>
      </c>
      <c r="GY4631" s="81">
        <v>1.1148832299820636E-2</v>
      </c>
      <c r="GZ4631" s="81">
        <v>2.7568051219218597</v>
      </c>
    </row>
    <row r="4632" spans="98:208" x14ac:dyDescent="0.25">
      <c r="CT4632" s="81" t="s">
        <v>155</v>
      </c>
      <c r="CU4632" s="81" t="s">
        <v>483</v>
      </c>
      <c r="CV4632" s="81" t="s">
        <v>451</v>
      </c>
      <c r="CW4632" s="81">
        <v>2021</v>
      </c>
      <c r="CX4632" s="81">
        <v>0</v>
      </c>
      <c r="CY4632" s="81">
        <v>0</v>
      </c>
      <c r="CZ4632" s="81">
        <v>0</v>
      </c>
      <c r="DA4632" s="81">
        <v>0</v>
      </c>
      <c r="DB4632" s="81">
        <v>8807.9522308758078</v>
      </c>
      <c r="DC4632" s="81">
        <v>222.22942162783141</v>
      </c>
      <c r="DD4632" s="81">
        <v>8585.7228092479763</v>
      </c>
      <c r="DE4632" s="81">
        <v>0</v>
      </c>
      <c r="DF4632" s="81">
        <v>2.4775985538148255</v>
      </c>
      <c r="DG4632" s="81">
        <v>2.4775985538148255</v>
      </c>
      <c r="DH4632" s="81">
        <v>0</v>
      </c>
      <c r="DI4632" s="81">
        <v>0</v>
      </c>
      <c r="DJ4632" s="81">
        <v>7.4584939485076424E-6</v>
      </c>
      <c r="DL4632" s="81">
        <v>0</v>
      </c>
      <c r="DM4632" s="81">
        <v>1.8479153820459161E-5</v>
      </c>
      <c r="DN4632" s="81">
        <v>1.8479153820459161E-5</v>
      </c>
      <c r="DO4632" s="81">
        <v>0</v>
      </c>
      <c r="DP4632" s="81">
        <v>1.8479153820459161E-5</v>
      </c>
      <c r="DQ4632" s="81">
        <v>1.8479153820459161E-5</v>
      </c>
      <c r="DR4632" s="81">
        <v>0</v>
      </c>
      <c r="DS4632" s="81">
        <v>0</v>
      </c>
      <c r="DT4632" s="81">
        <v>0</v>
      </c>
      <c r="DU4632" s="81">
        <v>0</v>
      </c>
      <c r="DV4632" s="81">
        <v>0</v>
      </c>
      <c r="DW4632" s="81">
        <v>0</v>
      </c>
      <c r="GE4632" s="81" t="s">
        <v>449</v>
      </c>
      <c r="GF4632" s="81" t="s">
        <v>155</v>
      </c>
      <c r="GG4632" s="81" t="s">
        <v>486</v>
      </c>
      <c r="GH4632" s="81" t="s">
        <v>461</v>
      </c>
      <c r="GI4632" s="81">
        <v>2029</v>
      </c>
      <c r="GJ4632" s="81" t="s">
        <v>201</v>
      </c>
      <c r="GK4632" s="81">
        <v>247.27299216494731</v>
      </c>
      <c r="GL4632" s="81">
        <v>208.00094999999999</v>
      </c>
      <c r="GM4632" s="81">
        <v>2029</v>
      </c>
      <c r="GN4632" s="81" t="s">
        <v>173</v>
      </c>
      <c r="GO4632" s="81">
        <v>1.1148832299820636E-2</v>
      </c>
      <c r="GP4632" s="81">
        <v>10</v>
      </c>
      <c r="GQ4632" s="81">
        <v>0</v>
      </c>
      <c r="GR4632" s="81" t="s">
        <v>448</v>
      </c>
      <c r="GS4632" s="81">
        <v>1.1148832299820636E-2</v>
      </c>
      <c r="GT4632" s="81">
        <v>2.7568051219218597</v>
      </c>
      <c r="GU4632" s="81">
        <v>1.1148832299820636E-2</v>
      </c>
      <c r="GV4632" s="81">
        <v>2.7568051219218597</v>
      </c>
      <c r="GW4632" s="81">
        <v>1.1148832299820636E-2</v>
      </c>
      <c r="GX4632" s="81">
        <v>2.7568051219218597</v>
      </c>
      <c r="GY4632" s="81">
        <v>1.1148832299820636E-2</v>
      </c>
      <c r="GZ4632" s="81">
        <v>2.7568051219218597</v>
      </c>
    </row>
    <row r="4633" spans="98:208" x14ac:dyDescent="0.25">
      <c r="CT4633" s="81" t="s">
        <v>155</v>
      </c>
      <c r="CU4633" s="81" t="s">
        <v>483</v>
      </c>
      <c r="CV4633" s="81" t="s">
        <v>451</v>
      </c>
      <c r="CW4633" s="81">
        <v>2022</v>
      </c>
      <c r="CX4633" s="81">
        <v>0</v>
      </c>
      <c r="CY4633" s="81">
        <v>0</v>
      </c>
      <c r="CZ4633" s="81">
        <v>0</v>
      </c>
      <c r="DA4633" s="81">
        <v>0</v>
      </c>
      <c r="DB4633" s="81">
        <v>8807.9522308758078</v>
      </c>
      <c r="DC4633" s="81">
        <v>222.22942162783141</v>
      </c>
      <c r="DD4633" s="81">
        <v>8585.7228092479763</v>
      </c>
      <c r="DE4633" s="81">
        <v>0</v>
      </c>
      <c r="DF4633" s="81">
        <v>2.4775985538148255</v>
      </c>
      <c r="DG4633" s="81">
        <v>2.4775985538148255</v>
      </c>
      <c r="DH4633" s="81">
        <v>2.4775985538148255</v>
      </c>
      <c r="DI4633" s="81">
        <v>0</v>
      </c>
      <c r="DJ4633" s="81">
        <v>7.4584939485076424E-6</v>
      </c>
      <c r="DL4633" s="81">
        <v>0</v>
      </c>
      <c r="DM4633" s="81">
        <v>1.8479153820459161E-5</v>
      </c>
      <c r="DN4633" s="81">
        <v>1.8479153820459161E-5</v>
      </c>
      <c r="DO4633" s="81">
        <v>0</v>
      </c>
      <c r="DP4633" s="81">
        <v>1.8479153820459161E-5</v>
      </c>
      <c r="DQ4633" s="81">
        <v>1.8479153820459161E-5</v>
      </c>
      <c r="DR4633" s="81">
        <v>0</v>
      </c>
      <c r="DS4633" s="81">
        <v>1.8479153820459161E-5</v>
      </c>
      <c r="DT4633" s="81">
        <v>1.8479153820459161E-5</v>
      </c>
      <c r="DU4633" s="81">
        <v>0</v>
      </c>
      <c r="DV4633" s="81">
        <v>0</v>
      </c>
      <c r="DW4633" s="81">
        <v>0</v>
      </c>
      <c r="GE4633" s="81" t="s">
        <v>449</v>
      </c>
      <c r="GF4633" s="81" t="s">
        <v>155</v>
      </c>
      <c r="GG4633" s="81" t="s">
        <v>486</v>
      </c>
      <c r="GH4633" s="81" t="s">
        <v>461</v>
      </c>
      <c r="GI4633" s="81">
        <v>2030</v>
      </c>
      <c r="GJ4633" s="81" t="s">
        <v>201</v>
      </c>
      <c r="GK4633" s="81">
        <v>247.27299216494731</v>
      </c>
      <c r="GL4633" s="81">
        <v>208.00094999999999</v>
      </c>
      <c r="GM4633" s="81">
        <v>2030</v>
      </c>
      <c r="GN4633" s="81" t="s">
        <v>173</v>
      </c>
      <c r="GO4633" s="81">
        <v>1.1148832299820636E-2</v>
      </c>
      <c r="GP4633" s="81">
        <v>10</v>
      </c>
      <c r="GQ4633" s="81">
        <v>0</v>
      </c>
      <c r="GR4633" s="81" t="s">
        <v>448</v>
      </c>
      <c r="GS4633" s="81">
        <v>0</v>
      </c>
      <c r="GT4633" s="81">
        <v>0</v>
      </c>
      <c r="GU4633" s="81">
        <v>1.1148832299820636E-2</v>
      </c>
      <c r="GV4633" s="81">
        <v>2.7568051219218597</v>
      </c>
      <c r="GW4633" s="81">
        <v>1.1148832299820636E-2</v>
      </c>
      <c r="GX4633" s="81">
        <v>2.7568051219218597</v>
      </c>
      <c r="GY4633" s="81">
        <v>1.1148832299820636E-2</v>
      </c>
      <c r="GZ4633" s="81">
        <v>2.7568051219218597</v>
      </c>
    </row>
    <row r="4634" spans="98:208" x14ac:dyDescent="0.25">
      <c r="CT4634" s="81" t="s">
        <v>155</v>
      </c>
      <c r="CU4634" s="81" t="s">
        <v>483</v>
      </c>
      <c r="CV4634" s="81" t="s">
        <v>451</v>
      </c>
      <c r="CW4634" s="81">
        <v>2023</v>
      </c>
      <c r="CX4634" s="81">
        <v>0</v>
      </c>
      <c r="CY4634" s="81">
        <v>0</v>
      </c>
      <c r="CZ4634" s="81">
        <v>0</v>
      </c>
      <c r="DA4634" s="81">
        <v>0</v>
      </c>
      <c r="DB4634" s="81">
        <v>9129.7460702365661</v>
      </c>
      <c r="DC4634" s="81">
        <v>233.23007680794009</v>
      </c>
      <c r="DD4634" s="81">
        <v>8896.5159934286276</v>
      </c>
      <c r="DE4634" s="81">
        <v>0</v>
      </c>
      <c r="DF4634" s="81">
        <v>2.6002430136060104</v>
      </c>
      <c r="DG4634" s="81">
        <v>2.6002430136060104</v>
      </c>
      <c r="DH4634" s="81">
        <v>2.6002430136060104</v>
      </c>
      <c r="DI4634" s="81">
        <v>2.6002430136060104</v>
      </c>
      <c r="DJ4634" s="81">
        <v>7.4584939485076424E-6</v>
      </c>
      <c r="DL4634" s="81">
        <v>0</v>
      </c>
      <c r="DM4634" s="81">
        <v>1.9393896781629705E-5</v>
      </c>
      <c r="DN4634" s="81">
        <v>1.9393896781629705E-5</v>
      </c>
      <c r="DO4634" s="81">
        <v>0</v>
      </c>
      <c r="DP4634" s="81">
        <v>1.9393896781629705E-5</v>
      </c>
      <c r="DQ4634" s="81">
        <v>1.9393896781629705E-5</v>
      </c>
      <c r="DR4634" s="81">
        <v>0</v>
      </c>
      <c r="DS4634" s="81">
        <v>1.9393896781629705E-5</v>
      </c>
      <c r="DT4634" s="81">
        <v>1.9393896781629705E-5</v>
      </c>
      <c r="DU4634" s="81">
        <v>0</v>
      </c>
      <c r="DV4634" s="81">
        <v>1.9393896781629705E-5</v>
      </c>
      <c r="DW4634" s="81">
        <v>1.9393896781629705E-5</v>
      </c>
      <c r="GE4634" s="81" t="s">
        <v>449</v>
      </c>
      <c r="GF4634" s="81" t="s">
        <v>155</v>
      </c>
      <c r="GG4634" s="81" t="s">
        <v>486</v>
      </c>
      <c r="GH4634" s="81" t="s">
        <v>461</v>
      </c>
      <c r="GI4634" s="81">
        <v>2031</v>
      </c>
      <c r="GJ4634" s="81" t="s">
        <v>201</v>
      </c>
      <c r="GK4634" s="81">
        <v>247.27299216494731</v>
      </c>
      <c r="GL4634" s="81">
        <v>208.00094999999999</v>
      </c>
      <c r="GM4634" s="81">
        <v>2031</v>
      </c>
      <c r="GN4634" s="81" t="s">
        <v>173</v>
      </c>
      <c r="GO4634" s="81">
        <v>1.1148832299820636E-2</v>
      </c>
      <c r="GP4634" s="81">
        <v>10</v>
      </c>
      <c r="GQ4634" s="81">
        <v>0</v>
      </c>
      <c r="GR4634" s="81" t="s">
        <v>448</v>
      </c>
      <c r="GS4634" s="81">
        <v>0</v>
      </c>
      <c r="GT4634" s="81">
        <v>0</v>
      </c>
      <c r="GU4634" s="81">
        <v>0</v>
      </c>
      <c r="GV4634" s="81">
        <v>0</v>
      </c>
      <c r="GW4634" s="81">
        <v>1.1148832299820636E-2</v>
      </c>
      <c r="GX4634" s="81">
        <v>2.7568051219218597</v>
      </c>
      <c r="GY4634" s="81">
        <v>1.1148832299820636E-2</v>
      </c>
      <c r="GZ4634" s="81">
        <v>2.7568051219218597</v>
      </c>
    </row>
    <row r="4635" spans="98:208" x14ac:dyDescent="0.25">
      <c r="CT4635" s="81" t="s">
        <v>155</v>
      </c>
      <c r="CU4635" s="81" t="s">
        <v>483</v>
      </c>
      <c r="CV4635" s="81" t="s">
        <v>451</v>
      </c>
      <c r="CW4635" s="81">
        <v>2024</v>
      </c>
      <c r="CX4635" s="81">
        <v>0</v>
      </c>
      <c r="CY4635" s="81">
        <v>0</v>
      </c>
      <c r="CZ4635" s="81">
        <v>0</v>
      </c>
      <c r="DA4635" s="81">
        <v>0</v>
      </c>
      <c r="DB4635" s="81">
        <v>9129.7460702365661</v>
      </c>
      <c r="DC4635" s="81">
        <v>233.23007680794009</v>
      </c>
      <c r="DD4635" s="81">
        <v>8896.5159934286276</v>
      </c>
      <c r="DE4635" s="81">
        <v>0</v>
      </c>
      <c r="DF4635" s="81">
        <v>2.6002430136060104</v>
      </c>
      <c r="DG4635" s="81">
        <v>2.6002430136060104</v>
      </c>
      <c r="DH4635" s="81">
        <v>2.6002430136060104</v>
      </c>
      <c r="DI4635" s="81">
        <v>2.6002430136060104</v>
      </c>
      <c r="DJ4635" s="81">
        <v>7.4584939485076424E-6</v>
      </c>
      <c r="DL4635" s="81">
        <v>0</v>
      </c>
      <c r="DM4635" s="81">
        <v>1.9393896781629705E-5</v>
      </c>
      <c r="DN4635" s="81">
        <v>1.9393896781629705E-5</v>
      </c>
      <c r="DO4635" s="81">
        <v>0</v>
      </c>
      <c r="DP4635" s="81">
        <v>1.9393896781629705E-5</v>
      </c>
      <c r="DQ4635" s="81">
        <v>1.9393896781629705E-5</v>
      </c>
      <c r="DR4635" s="81">
        <v>0</v>
      </c>
      <c r="DS4635" s="81">
        <v>1.9393896781629705E-5</v>
      </c>
      <c r="DT4635" s="81">
        <v>1.9393896781629705E-5</v>
      </c>
      <c r="DU4635" s="81">
        <v>0</v>
      </c>
      <c r="DV4635" s="81">
        <v>1.9393896781629705E-5</v>
      </c>
      <c r="DW4635" s="81">
        <v>1.9393896781629705E-5</v>
      </c>
      <c r="GE4635" s="81" t="s">
        <v>449</v>
      </c>
      <c r="GF4635" s="81" t="s">
        <v>155</v>
      </c>
      <c r="GG4635" s="81" t="s">
        <v>486</v>
      </c>
      <c r="GH4635" s="81" t="s">
        <v>461</v>
      </c>
      <c r="GI4635" s="81">
        <v>2032</v>
      </c>
      <c r="GJ4635" s="81" t="s">
        <v>201</v>
      </c>
      <c r="GK4635" s="81">
        <v>247.27299216494731</v>
      </c>
      <c r="GL4635" s="81">
        <v>208.00094999999999</v>
      </c>
      <c r="GM4635" s="81">
        <v>2032</v>
      </c>
      <c r="GN4635" s="81" t="s">
        <v>173</v>
      </c>
      <c r="GO4635" s="81">
        <v>1.1148832299820636E-2</v>
      </c>
      <c r="GP4635" s="81">
        <v>10</v>
      </c>
      <c r="GQ4635" s="81">
        <v>0</v>
      </c>
      <c r="GR4635" s="81" t="s">
        <v>448</v>
      </c>
      <c r="GS4635" s="81">
        <v>0</v>
      </c>
      <c r="GT4635" s="81">
        <v>0</v>
      </c>
      <c r="GU4635" s="81">
        <v>0</v>
      </c>
      <c r="GV4635" s="81">
        <v>0</v>
      </c>
      <c r="GW4635" s="81">
        <v>0</v>
      </c>
      <c r="GX4635" s="81">
        <v>0</v>
      </c>
      <c r="GY4635" s="81">
        <v>1.1148832299820636E-2</v>
      </c>
      <c r="GZ4635" s="81">
        <v>2.7568051219218597</v>
      </c>
    </row>
    <row r="4636" spans="98:208" x14ac:dyDescent="0.25">
      <c r="CT4636" s="81" t="s">
        <v>155</v>
      </c>
      <c r="CU4636" s="81" t="s">
        <v>483</v>
      </c>
      <c r="CV4636" s="81" t="s">
        <v>451</v>
      </c>
      <c r="CW4636" s="81">
        <v>2025</v>
      </c>
      <c r="CX4636" s="81">
        <v>0</v>
      </c>
      <c r="CY4636" s="81">
        <v>0</v>
      </c>
      <c r="CZ4636" s="81">
        <v>0</v>
      </c>
      <c r="DA4636" s="81">
        <v>0</v>
      </c>
      <c r="DB4636" s="81">
        <v>9129.7460702365661</v>
      </c>
      <c r="DC4636" s="81">
        <v>233.23007680794009</v>
      </c>
      <c r="DD4636" s="81">
        <v>8896.5159934286276</v>
      </c>
      <c r="DE4636" s="81">
        <v>0</v>
      </c>
      <c r="DF4636" s="81">
        <v>2.6002430136060104</v>
      </c>
      <c r="DG4636" s="81">
        <v>2.6002430136060104</v>
      </c>
      <c r="DH4636" s="81">
        <v>2.6002430136060104</v>
      </c>
      <c r="DI4636" s="81">
        <v>2.6002430136060104</v>
      </c>
      <c r="DJ4636" s="81">
        <v>7.4584939485076424E-6</v>
      </c>
      <c r="DL4636" s="81">
        <v>0</v>
      </c>
      <c r="DM4636" s="81">
        <v>1.9393896781629705E-5</v>
      </c>
      <c r="DN4636" s="81">
        <v>1.9393896781629705E-5</v>
      </c>
      <c r="DO4636" s="81">
        <v>0</v>
      </c>
      <c r="DP4636" s="81">
        <v>1.9393896781629705E-5</v>
      </c>
      <c r="DQ4636" s="81">
        <v>1.9393896781629705E-5</v>
      </c>
      <c r="DR4636" s="81">
        <v>0</v>
      </c>
      <c r="DS4636" s="81">
        <v>1.9393896781629705E-5</v>
      </c>
      <c r="DT4636" s="81">
        <v>1.9393896781629705E-5</v>
      </c>
      <c r="DU4636" s="81">
        <v>0</v>
      </c>
      <c r="DV4636" s="81">
        <v>1.9393896781629705E-5</v>
      </c>
      <c r="DW4636" s="81">
        <v>1.9393896781629705E-5</v>
      </c>
      <c r="GE4636" s="81" t="s">
        <v>449</v>
      </c>
      <c r="GF4636" s="81" t="s">
        <v>155</v>
      </c>
      <c r="GG4636" s="81" t="s">
        <v>486</v>
      </c>
      <c r="GH4636" s="81" t="s">
        <v>451</v>
      </c>
      <c r="GI4636" s="81">
        <v>2021</v>
      </c>
      <c r="GJ4636" s="81" t="s">
        <v>201</v>
      </c>
      <c r="GK4636" s="81">
        <v>222.22942162785139</v>
      </c>
      <c r="GL4636" s="81">
        <v>208.00094999999999</v>
      </c>
      <c r="GM4636" s="81">
        <v>2021</v>
      </c>
      <c r="GN4636" s="81" t="s">
        <v>173</v>
      </c>
      <c r="GO4636" s="81">
        <v>1.1148832299820636E-2</v>
      </c>
      <c r="GP4636" s="81">
        <v>10</v>
      </c>
      <c r="GQ4636" s="81">
        <v>0</v>
      </c>
      <c r="GR4636" s="81" t="s">
        <v>448</v>
      </c>
      <c r="GS4636" s="81">
        <v>1.1148832299820636E-2</v>
      </c>
      <c r="GT4636" s="81">
        <v>2.4775985538150485</v>
      </c>
      <c r="GU4636" s="81">
        <v>1.1148832299820636E-2</v>
      </c>
      <c r="GV4636" s="81">
        <v>2.4775985538150485</v>
      </c>
      <c r="GW4636" s="81">
        <v>0</v>
      </c>
      <c r="GX4636" s="81">
        <v>0</v>
      </c>
      <c r="GY4636" s="81">
        <v>0</v>
      </c>
      <c r="GZ4636" s="81">
        <v>0</v>
      </c>
    </row>
    <row r="4637" spans="98:208" x14ac:dyDescent="0.25">
      <c r="CT4637" s="81" t="s">
        <v>155</v>
      </c>
      <c r="CU4637" s="81" t="s">
        <v>483</v>
      </c>
      <c r="CV4637" s="81" t="s">
        <v>451</v>
      </c>
      <c r="CW4637" s="81">
        <v>2026</v>
      </c>
      <c r="CX4637" s="81">
        <v>0</v>
      </c>
      <c r="CY4637" s="81">
        <v>0</v>
      </c>
      <c r="CZ4637" s="81">
        <v>0</v>
      </c>
      <c r="DA4637" s="81">
        <v>0</v>
      </c>
      <c r="DB4637" s="81">
        <v>9129.7460702365661</v>
      </c>
      <c r="DC4637" s="81">
        <v>233.23007680794009</v>
      </c>
      <c r="DD4637" s="81">
        <v>8896.5159934286276</v>
      </c>
      <c r="DE4637" s="81">
        <v>0</v>
      </c>
      <c r="DF4637" s="81">
        <v>2.6002430136060104</v>
      </c>
      <c r="DG4637" s="81">
        <v>2.6002430136060104</v>
      </c>
      <c r="DH4637" s="81">
        <v>2.6002430136060104</v>
      </c>
      <c r="DI4637" s="81">
        <v>2.6002430136060104</v>
      </c>
      <c r="DJ4637" s="81">
        <v>7.4584939485076424E-6</v>
      </c>
      <c r="DL4637" s="81">
        <v>0</v>
      </c>
      <c r="DM4637" s="81">
        <v>1.9393896781629705E-5</v>
      </c>
      <c r="DN4637" s="81">
        <v>1.9393896781629705E-5</v>
      </c>
      <c r="DO4637" s="81">
        <v>0</v>
      </c>
      <c r="DP4637" s="81">
        <v>1.9393896781629705E-5</v>
      </c>
      <c r="DQ4637" s="81">
        <v>1.9393896781629705E-5</v>
      </c>
      <c r="DR4637" s="81">
        <v>0</v>
      </c>
      <c r="DS4637" s="81">
        <v>1.9393896781629705E-5</v>
      </c>
      <c r="DT4637" s="81">
        <v>1.9393896781629705E-5</v>
      </c>
      <c r="DU4637" s="81">
        <v>0</v>
      </c>
      <c r="DV4637" s="81">
        <v>1.9393896781629705E-5</v>
      </c>
      <c r="DW4637" s="81">
        <v>1.9393896781629705E-5</v>
      </c>
      <c r="GE4637" s="81" t="s">
        <v>449</v>
      </c>
      <c r="GF4637" s="81" t="s">
        <v>155</v>
      </c>
      <c r="GG4637" s="81" t="s">
        <v>486</v>
      </c>
      <c r="GH4637" s="81" t="s">
        <v>451</v>
      </c>
      <c r="GI4637" s="81">
        <v>2022</v>
      </c>
      <c r="GJ4637" s="81" t="s">
        <v>201</v>
      </c>
      <c r="GK4637" s="81">
        <v>222.22942162785139</v>
      </c>
      <c r="GL4637" s="81">
        <v>208.00094999999999</v>
      </c>
      <c r="GM4637" s="81">
        <v>2022</v>
      </c>
      <c r="GN4637" s="81" t="s">
        <v>173</v>
      </c>
      <c r="GO4637" s="81">
        <v>1.1148832299820636E-2</v>
      </c>
      <c r="GP4637" s="81">
        <v>10</v>
      </c>
      <c r="GQ4637" s="81">
        <v>0</v>
      </c>
      <c r="GR4637" s="81" t="s">
        <v>448</v>
      </c>
      <c r="GS4637" s="81">
        <v>1.1148832299820636E-2</v>
      </c>
      <c r="GT4637" s="81">
        <v>2.4775985538150485</v>
      </c>
      <c r="GU4637" s="81">
        <v>1.1148832299820636E-2</v>
      </c>
      <c r="GV4637" s="81">
        <v>2.4775985538150485</v>
      </c>
      <c r="GW4637" s="81">
        <v>1.1148832299820636E-2</v>
      </c>
      <c r="GX4637" s="81">
        <v>2.4775985538150485</v>
      </c>
      <c r="GY4637" s="81">
        <v>0</v>
      </c>
      <c r="GZ4637" s="81">
        <v>0</v>
      </c>
    </row>
    <row r="4638" spans="98:208" x14ac:dyDescent="0.25">
      <c r="CT4638" s="81" t="s">
        <v>155</v>
      </c>
      <c r="CU4638" s="81" t="s">
        <v>483</v>
      </c>
      <c r="CV4638" s="81" t="s">
        <v>451</v>
      </c>
      <c r="CW4638" s="81">
        <v>2027</v>
      </c>
      <c r="CX4638" s="81">
        <v>0</v>
      </c>
      <c r="CY4638" s="81">
        <v>0</v>
      </c>
      <c r="CZ4638" s="81">
        <v>0</v>
      </c>
      <c r="DA4638" s="81">
        <v>0</v>
      </c>
      <c r="DB4638" s="81">
        <v>9129.7460702365661</v>
      </c>
      <c r="DC4638" s="81">
        <v>233.23007680794009</v>
      </c>
      <c r="DD4638" s="81">
        <v>8896.5159934286276</v>
      </c>
      <c r="DE4638" s="81">
        <v>0</v>
      </c>
      <c r="DF4638" s="81">
        <v>2.6002430136060104</v>
      </c>
      <c r="DG4638" s="81">
        <v>2.6002430136060104</v>
      </c>
      <c r="DH4638" s="81">
        <v>2.6002430136060104</v>
      </c>
      <c r="DI4638" s="81">
        <v>2.6002430136060104</v>
      </c>
      <c r="DJ4638" s="81">
        <v>7.4584939485076424E-6</v>
      </c>
      <c r="DL4638" s="81">
        <v>0</v>
      </c>
      <c r="DM4638" s="81">
        <v>1.9393896781629705E-5</v>
      </c>
      <c r="DN4638" s="81">
        <v>1.9393896781629705E-5</v>
      </c>
      <c r="DO4638" s="81">
        <v>0</v>
      </c>
      <c r="DP4638" s="81">
        <v>1.9393896781629705E-5</v>
      </c>
      <c r="DQ4638" s="81">
        <v>1.9393896781629705E-5</v>
      </c>
      <c r="DR4638" s="81">
        <v>0</v>
      </c>
      <c r="DS4638" s="81">
        <v>1.9393896781629705E-5</v>
      </c>
      <c r="DT4638" s="81">
        <v>1.9393896781629705E-5</v>
      </c>
      <c r="DU4638" s="81">
        <v>0</v>
      </c>
      <c r="DV4638" s="81">
        <v>1.9393896781629705E-5</v>
      </c>
      <c r="DW4638" s="81">
        <v>1.9393896781629705E-5</v>
      </c>
      <c r="GE4638" s="81" t="s">
        <v>449</v>
      </c>
      <c r="GF4638" s="81" t="s">
        <v>155</v>
      </c>
      <c r="GG4638" s="81" t="s">
        <v>486</v>
      </c>
      <c r="GH4638" s="81" t="s">
        <v>451</v>
      </c>
      <c r="GI4638" s="81">
        <v>2023</v>
      </c>
      <c r="GJ4638" s="81" t="s">
        <v>201</v>
      </c>
      <c r="GK4638" s="81">
        <v>233.23007680796101</v>
      </c>
      <c r="GL4638" s="81">
        <v>208.00094999999999</v>
      </c>
      <c r="GM4638" s="81">
        <v>2023</v>
      </c>
      <c r="GN4638" s="81" t="s">
        <v>173</v>
      </c>
      <c r="GO4638" s="81">
        <v>1.1148832299820636E-2</v>
      </c>
      <c r="GP4638" s="81">
        <v>10</v>
      </c>
      <c r="GQ4638" s="81">
        <v>0</v>
      </c>
      <c r="GR4638" s="81" t="s">
        <v>448</v>
      </c>
      <c r="GS4638" s="81">
        <v>1.1148832299820636E-2</v>
      </c>
      <c r="GT4638" s="81">
        <v>2.6002430136062435</v>
      </c>
      <c r="GU4638" s="81">
        <v>1.1148832299820636E-2</v>
      </c>
      <c r="GV4638" s="81">
        <v>2.6002430136062435</v>
      </c>
      <c r="GW4638" s="81">
        <v>1.1148832299820636E-2</v>
      </c>
      <c r="GX4638" s="81">
        <v>2.6002430136062435</v>
      </c>
      <c r="GY4638" s="81">
        <v>1.1148832299820636E-2</v>
      </c>
      <c r="GZ4638" s="81">
        <v>2.6002430136062435</v>
      </c>
    </row>
    <row r="4639" spans="98:208" x14ac:dyDescent="0.25">
      <c r="CT4639" s="81" t="s">
        <v>155</v>
      </c>
      <c r="CU4639" s="81" t="s">
        <v>483</v>
      </c>
      <c r="CV4639" s="81" t="s">
        <v>451</v>
      </c>
      <c r="CW4639" s="81">
        <v>2028</v>
      </c>
      <c r="CX4639" s="81">
        <v>0</v>
      </c>
      <c r="CY4639" s="81">
        <v>0</v>
      </c>
      <c r="CZ4639" s="81">
        <v>0</v>
      </c>
      <c r="DA4639" s="81">
        <v>0</v>
      </c>
      <c r="DB4639" s="81">
        <v>9534.9220877094758</v>
      </c>
      <c r="DC4639" s="81">
        <v>247.27299216494791</v>
      </c>
      <c r="DD4639" s="81">
        <v>9287.6490955445279</v>
      </c>
      <c r="DE4639" s="81">
        <v>0</v>
      </c>
      <c r="DF4639" s="81">
        <v>2.7568051219218663</v>
      </c>
      <c r="DG4639" s="81">
        <v>2.7568051219218663</v>
      </c>
      <c r="DH4639" s="81">
        <v>2.7568051219218663</v>
      </c>
      <c r="DI4639" s="81">
        <v>2.7568051219218663</v>
      </c>
      <c r="DJ4639" s="81">
        <v>7.4584939485076424E-6</v>
      </c>
      <c r="DL4639" s="81">
        <v>0</v>
      </c>
      <c r="DM4639" s="81">
        <v>2.0561614319069113E-5</v>
      </c>
      <c r="DN4639" s="81">
        <v>2.0561614319069113E-5</v>
      </c>
      <c r="DO4639" s="81">
        <v>0</v>
      </c>
      <c r="DP4639" s="81">
        <v>2.0561614319069113E-5</v>
      </c>
      <c r="DQ4639" s="81">
        <v>2.0561614319069113E-5</v>
      </c>
      <c r="DR4639" s="81">
        <v>0</v>
      </c>
      <c r="DS4639" s="81">
        <v>2.0561614319069113E-5</v>
      </c>
      <c r="DT4639" s="81">
        <v>2.0561614319069113E-5</v>
      </c>
      <c r="DU4639" s="81">
        <v>0</v>
      </c>
      <c r="DV4639" s="81">
        <v>2.0561614319069113E-5</v>
      </c>
      <c r="DW4639" s="81">
        <v>2.0561614319069113E-5</v>
      </c>
      <c r="GE4639" s="81" t="s">
        <v>449</v>
      </c>
      <c r="GF4639" s="81" t="s">
        <v>155</v>
      </c>
      <c r="GG4639" s="81" t="s">
        <v>486</v>
      </c>
      <c r="GH4639" s="81" t="s">
        <v>451</v>
      </c>
      <c r="GI4639" s="81">
        <v>2024</v>
      </c>
      <c r="GJ4639" s="81" t="s">
        <v>201</v>
      </c>
      <c r="GK4639" s="81">
        <v>233.23007680796101</v>
      </c>
      <c r="GL4639" s="81">
        <v>208.00094999999999</v>
      </c>
      <c r="GM4639" s="81">
        <v>2024</v>
      </c>
      <c r="GN4639" s="81" t="s">
        <v>173</v>
      </c>
      <c r="GO4639" s="81">
        <v>1.1148832299820636E-2</v>
      </c>
      <c r="GP4639" s="81">
        <v>10</v>
      </c>
      <c r="GQ4639" s="81">
        <v>0</v>
      </c>
      <c r="GR4639" s="81" t="s">
        <v>448</v>
      </c>
      <c r="GS4639" s="81">
        <v>1.1148832299820636E-2</v>
      </c>
      <c r="GT4639" s="81">
        <v>2.6002430136062435</v>
      </c>
      <c r="GU4639" s="81">
        <v>1.1148832299820636E-2</v>
      </c>
      <c r="GV4639" s="81">
        <v>2.6002430136062435</v>
      </c>
      <c r="GW4639" s="81">
        <v>1.1148832299820636E-2</v>
      </c>
      <c r="GX4639" s="81">
        <v>2.6002430136062435</v>
      </c>
      <c r="GY4639" s="81">
        <v>1.1148832299820636E-2</v>
      </c>
      <c r="GZ4639" s="81">
        <v>2.6002430136062435</v>
      </c>
    </row>
    <row r="4640" spans="98:208" x14ac:dyDescent="0.25">
      <c r="CT4640" s="81" t="s">
        <v>155</v>
      </c>
      <c r="CU4640" s="81" t="s">
        <v>483</v>
      </c>
      <c r="CV4640" s="81" t="s">
        <v>451</v>
      </c>
      <c r="CW4640" s="81">
        <v>2029</v>
      </c>
      <c r="CX4640" s="81">
        <v>0</v>
      </c>
      <c r="CY4640" s="81">
        <v>0</v>
      </c>
      <c r="CZ4640" s="81">
        <v>0</v>
      </c>
      <c r="DA4640" s="81">
        <v>0</v>
      </c>
      <c r="DB4640" s="81">
        <v>9534.9220877094758</v>
      </c>
      <c r="DC4640" s="81">
        <v>247.27299216494791</v>
      </c>
      <c r="DD4640" s="81">
        <v>9287.6490955445279</v>
      </c>
      <c r="DE4640" s="81">
        <v>0</v>
      </c>
      <c r="DF4640" s="81">
        <v>2.7568051219218663</v>
      </c>
      <c r="DG4640" s="81">
        <v>2.7568051219218663</v>
      </c>
      <c r="DH4640" s="81">
        <v>2.7568051219218663</v>
      </c>
      <c r="DI4640" s="81">
        <v>2.7568051219218663</v>
      </c>
      <c r="DJ4640" s="81">
        <v>7.4584939485076424E-6</v>
      </c>
      <c r="DL4640" s="81">
        <v>0</v>
      </c>
      <c r="DM4640" s="81">
        <v>2.0561614319069113E-5</v>
      </c>
      <c r="DN4640" s="81">
        <v>2.0561614319069113E-5</v>
      </c>
      <c r="DO4640" s="81">
        <v>0</v>
      </c>
      <c r="DP4640" s="81">
        <v>2.0561614319069113E-5</v>
      </c>
      <c r="DQ4640" s="81">
        <v>2.0561614319069113E-5</v>
      </c>
      <c r="DR4640" s="81">
        <v>0</v>
      </c>
      <c r="DS4640" s="81">
        <v>2.0561614319069113E-5</v>
      </c>
      <c r="DT4640" s="81">
        <v>2.0561614319069113E-5</v>
      </c>
      <c r="DU4640" s="81">
        <v>0</v>
      </c>
      <c r="DV4640" s="81">
        <v>2.0561614319069113E-5</v>
      </c>
      <c r="DW4640" s="81">
        <v>2.0561614319069113E-5</v>
      </c>
      <c r="GE4640" s="81" t="s">
        <v>449</v>
      </c>
      <c r="GF4640" s="81" t="s">
        <v>155</v>
      </c>
      <c r="GG4640" s="81" t="s">
        <v>486</v>
      </c>
      <c r="GH4640" s="81" t="s">
        <v>451</v>
      </c>
      <c r="GI4640" s="81">
        <v>2025</v>
      </c>
      <c r="GJ4640" s="81" t="s">
        <v>201</v>
      </c>
      <c r="GK4640" s="81">
        <v>233.23007680796101</v>
      </c>
      <c r="GL4640" s="81">
        <v>208.00094999999999</v>
      </c>
      <c r="GM4640" s="81">
        <v>2025</v>
      </c>
      <c r="GN4640" s="81" t="s">
        <v>173</v>
      </c>
      <c r="GO4640" s="81">
        <v>1.1148832299820636E-2</v>
      </c>
      <c r="GP4640" s="81">
        <v>10</v>
      </c>
      <c r="GQ4640" s="81">
        <v>0</v>
      </c>
      <c r="GR4640" s="81" t="s">
        <v>448</v>
      </c>
      <c r="GS4640" s="81">
        <v>1.1148832299820636E-2</v>
      </c>
      <c r="GT4640" s="81">
        <v>2.6002430136062435</v>
      </c>
      <c r="GU4640" s="81">
        <v>1.1148832299820636E-2</v>
      </c>
      <c r="GV4640" s="81">
        <v>2.6002430136062435</v>
      </c>
      <c r="GW4640" s="81">
        <v>1.1148832299820636E-2</v>
      </c>
      <c r="GX4640" s="81">
        <v>2.6002430136062435</v>
      </c>
      <c r="GY4640" s="81">
        <v>1.1148832299820636E-2</v>
      </c>
      <c r="GZ4640" s="81">
        <v>2.6002430136062435</v>
      </c>
    </row>
    <row r="4641" spans="98:208" x14ac:dyDescent="0.25">
      <c r="CT4641" s="81" t="s">
        <v>155</v>
      </c>
      <c r="CU4641" s="81" t="s">
        <v>483</v>
      </c>
      <c r="CV4641" s="81" t="s">
        <v>451</v>
      </c>
      <c r="CW4641" s="81">
        <v>2030</v>
      </c>
      <c r="CX4641" s="81">
        <v>0</v>
      </c>
      <c r="CY4641" s="81">
        <v>0</v>
      </c>
      <c r="CZ4641" s="81">
        <v>0</v>
      </c>
      <c r="DA4641" s="81">
        <v>0</v>
      </c>
      <c r="DB4641" s="81">
        <v>9534.9220877094758</v>
      </c>
      <c r="DC4641" s="81">
        <v>247.27299216494791</v>
      </c>
      <c r="DD4641" s="81">
        <v>9287.6490955445279</v>
      </c>
      <c r="DE4641" s="81">
        <v>0</v>
      </c>
      <c r="DF4641" s="81">
        <v>0</v>
      </c>
      <c r="DG4641" s="81">
        <v>2.7568051219218663</v>
      </c>
      <c r="DH4641" s="81">
        <v>2.7568051219218663</v>
      </c>
      <c r="DI4641" s="81">
        <v>2.7568051219218663</v>
      </c>
      <c r="DJ4641" s="81">
        <v>7.4584939485076424E-6</v>
      </c>
      <c r="DL4641" s="81">
        <v>0</v>
      </c>
      <c r="DM4641" s="81">
        <v>0</v>
      </c>
      <c r="DN4641" s="81">
        <v>0</v>
      </c>
      <c r="DO4641" s="81">
        <v>0</v>
      </c>
      <c r="DP4641" s="81">
        <v>2.0561614319069113E-5</v>
      </c>
      <c r="DQ4641" s="81">
        <v>2.0561614319069113E-5</v>
      </c>
      <c r="DR4641" s="81">
        <v>0</v>
      </c>
      <c r="DS4641" s="81">
        <v>2.0561614319069113E-5</v>
      </c>
      <c r="DT4641" s="81">
        <v>2.0561614319069113E-5</v>
      </c>
      <c r="DU4641" s="81">
        <v>0</v>
      </c>
      <c r="DV4641" s="81">
        <v>2.0561614319069113E-5</v>
      </c>
      <c r="DW4641" s="81">
        <v>2.0561614319069113E-5</v>
      </c>
      <c r="GE4641" s="81" t="s">
        <v>449</v>
      </c>
      <c r="GF4641" s="81" t="s">
        <v>155</v>
      </c>
      <c r="GG4641" s="81" t="s">
        <v>486</v>
      </c>
      <c r="GH4641" s="81" t="s">
        <v>451</v>
      </c>
      <c r="GI4641" s="81">
        <v>2026</v>
      </c>
      <c r="GJ4641" s="81" t="s">
        <v>201</v>
      </c>
      <c r="GK4641" s="81">
        <v>233.23007680796101</v>
      </c>
      <c r="GL4641" s="81">
        <v>208.00094999999999</v>
      </c>
      <c r="GM4641" s="81">
        <v>2026</v>
      </c>
      <c r="GN4641" s="81" t="s">
        <v>173</v>
      </c>
      <c r="GO4641" s="81">
        <v>1.1148832299820636E-2</v>
      </c>
      <c r="GP4641" s="81">
        <v>10</v>
      </c>
      <c r="GQ4641" s="81">
        <v>0</v>
      </c>
      <c r="GR4641" s="81" t="s">
        <v>448</v>
      </c>
      <c r="GS4641" s="81">
        <v>1.1148832299820636E-2</v>
      </c>
      <c r="GT4641" s="81">
        <v>2.6002430136062435</v>
      </c>
      <c r="GU4641" s="81">
        <v>1.1148832299820636E-2</v>
      </c>
      <c r="GV4641" s="81">
        <v>2.6002430136062435</v>
      </c>
      <c r="GW4641" s="81">
        <v>1.1148832299820636E-2</v>
      </c>
      <c r="GX4641" s="81">
        <v>2.6002430136062435</v>
      </c>
      <c r="GY4641" s="81">
        <v>1.1148832299820636E-2</v>
      </c>
      <c r="GZ4641" s="81">
        <v>2.6002430136062435</v>
      </c>
    </row>
    <row r="4642" spans="98:208" x14ac:dyDescent="0.25">
      <c r="CT4642" s="81" t="s">
        <v>155</v>
      </c>
      <c r="CU4642" s="81" t="s">
        <v>483</v>
      </c>
      <c r="CV4642" s="81" t="s">
        <v>451</v>
      </c>
      <c r="CW4642" s="81">
        <v>2031</v>
      </c>
      <c r="CX4642" s="81">
        <v>0</v>
      </c>
      <c r="CY4642" s="81">
        <v>0</v>
      </c>
      <c r="CZ4642" s="81">
        <v>0</v>
      </c>
      <c r="DA4642" s="81">
        <v>0</v>
      </c>
      <c r="DB4642" s="81">
        <v>9534.9220877094758</v>
      </c>
      <c r="DC4642" s="81">
        <v>247.27299216494791</v>
      </c>
      <c r="DD4642" s="81">
        <v>9287.6490955445279</v>
      </c>
      <c r="DE4642" s="81">
        <v>0</v>
      </c>
      <c r="DF4642" s="81">
        <v>0</v>
      </c>
      <c r="DG4642" s="81">
        <v>0</v>
      </c>
      <c r="DH4642" s="81">
        <v>2.7568051219218663</v>
      </c>
      <c r="DI4642" s="81">
        <v>2.7568051219218663</v>
      </c>
      <c r="DJ4642" s="81">
        <v>7.4584939485076424E-6</v>
      </c>
      <c r="DL4642" s="81">
        <v>0</v>
      </c>
      <c r="DM4642" s="81">
        <v>0</v>
      </c>
      <c r="DN4642" s="81">
        <v>0</v>
      </c>
      <c r="DO4642" s="81">
        <v>0</v>
      </c>
      <c r="DP4642" s="81">
        <v>0</v>
      </c>
      <c r="DQ4642" s="81">
        <v>0</v>
      </c>
      <c r="DR4642" s="81">
        <v>0</v>
      </c>
      <c r="DS4642" s="81">
        <v>2.0561614319069113E-5</v>
      </c>
      <c r="DT4642" s="81">
        <v>2.0561614319069113E-5</v>
      </c>
      <c r="DU4642" s="81">
        <v>0</v>
      </c>
      <c r="DV4642" s="81">
        <v>2.0561614319069113E-5</v>
      </c>
      <c r="DW4642" s="81">
        <v>2.0561614319069113E-5</v>
      </c>
      <c r="GE4642" s="81" t="s">
        <v>449</v>
      </c>
      <c r="GF4642" s="81" t="s">
        <v>155</v>
      </c>
      <c r="GG4642" s="81" t="s">
        <v>486</v>
      </c>
      <c r="GH4642" s="81" t="s">
        <v>451</v>
      </c>
      <c r="GI4642" s="81">
        <v>2027</v>
      </c>
      <c r="GJ4642" s="81" t="s">
        <v>201</v>
      </c>
      <c r="GK4642" s="81">
        <v>233.23007680796101</v>
      </c>
      <c r="GL4642" s="81">
        <v>208.00094999999999</v>
      </c>
      <c r="GM4642" s="81">
        <v>2027</v>
      </c>
      <c r="GN4642" s="81" t="s">
        <v>173</v>
      </c>
      <c r="GO4642" s="81">
        <v>1.1148832299820636E-2</v>
      </c>
      <c r="GP4642" s="81">
        <v>10</v>
      </c>
      <c r="GQ4642" s="81">
        <v>0</v>
      </c>
      <c r="GR4642" s="81" t="s">
        <v>448</v>
      </c>
      <c r="GS4642" s="81">
        <v>1.1148832299820636E-2</v>
      </c>
      <c r="GT4642" s="81">
        <v>2.6002430136062435</v>
      </c>
      <c r="GU4642" s="81">
        <v>1.1148832299820636E-2</v>
      </c>
      <c r="GV4642" s="81">
        <v>2.6002430136062435</v>
      </c>
      <c r="GW4642" s="81">
        <v>1.1148832299820636E-2</v>
      </c>
      <c r="GX4642" s="81">
        <v>2.6002430136062435</v>
      </c>
      <c r="GY4642" s="81">
        <v>1.1148832299820636E-2</v>
      </c>
      <c r="GZ4642" s="81">
        <v>2.6002430136062435</v>
      </c>
    </row>
    <row r="4643" spans="98:208" x14ac:dyDescent="0.25">
      <c r="CT4643" s="81" t="s">
        <v>155</v>
      </c>
      <c r="CU4643" s="81" t="s">
        <v>483</v>
      </c>
      <c r="CV4643" s="81" t="s">
        <v>451</v>
      </c>
      <c r="CW4643" s="81">
        <v>2032</v>
      </c>
      <c r="CX4643" s="81">
        <v>0</v>
      </c>
      <c r="CY4643" s="81">
        <v>0</v>
      </c>
      <c r="CZ4643" s="81">
        <v>0</v>
      </c>
      <c r="DA4643" s="81">
        <v>0</v>
      </c>
      <c r="DB4643" s="81">
        <v>9534.9220877094758</v>
      </c>
      <c r="DC4643" s="81">
        <v>247.27299216494791</v>
      </c>
      <c r="DD4643" s="81">
        <v>9287.6490955445279</v>
      </c>
      <c r="DE4643" s="81">
        <v>0</v>
      </c>
      <c r="DF4643" s="81">
        <v>0</v>
      </c>
      <c r="DG4643" s="81">
        <v>0</v>
      </c>
      <c r="DH4643" s="81">
        <v>0</v>
      </c>
      <c r="DI4643" s="81">
        <v>2.7568051219218663</v>
      </c>
      <c r="DJ4643" s="81">
        <v>7.4584939485076424E-6</v>
      </c>
      <c r="DL4643" s="81">
        <v>0</v>
      </c>
      <c r="DM4643" s="81">
        <v>0</v>
      </c>
      <c r="DN4643" s="81">
        <v>0</v>
      </c>
      <c r="DO4643" s="81">
        <v>0</v>
      </c>
      <c r="DP4643" s="81">
        <v>0</v>
      </c>
      <c r="DQ4643" s="81">
        <v>0</v>
      </c>
      <c r="DR4643" s="81">
        <v>0</v>
      </c>
      <c r="DS4643" s="81">
        <v>0</v>
      </c>
      <c r="DT4643" s="81">
        <v>0</v>
      </c>
      <c r="DU4643" s="81">
        <v>0</v>
      </c>
      <c r="DV4643" s="81">
        <v>2.0561614319069113E-5</v>
      </c>
      <c r="DW4643" s="81">
        <v>2.0561614319069113E-5</v>
      </c>
      <c r="GE4643" s="81" t="s">
        <v>449</v>
      </c>
      <c r="GF4643" s="81" t="s">
        <v>155</v>
      </c>
      <c r="GG4643" s="81" t="s">
        <v>486</v>
      </c>
      <c r="GH4643" s="81" t="s">
        <v>451</v>
      </c>
      <c r="GI4643" s="81">
        <v>2028</v>
      </c>
      <c r="GJ4643" s="81" t="s">
        <v>201</v>
      </c>
      <c r="GK4643" s="81">
        <v>247.27299216497019</v>
      </c>
      <c r="GL4643" s="81">
        <v>208.00094999999999</v>
      </c>
      <c r="GM4643" s="81">
        <v>2028</v>
      </c>
      <c r="GN4643" s="81" t="s">
        <v>173</v>
      </c>
      <c r="GO4643" s="81">
        <v>1.1148832299820636E-2</v>
      </c>
      <c r="GP4643" s="81">
        <v>10</v>
      </c>
      <c r="GQ4643" s="81">
        <v>0</v>
      </c>
      <c r="GR4643" s="81" t="s">
        <v>448</v>
      </c>
      <c r="GS4643" s="81">
        <v>1.1148832299820636E-2</v>
      </c>
      <c r="GT4643" s="81">
        <v>2.7568051219221146</v>
      </c>
      <c r="GU4643" s="81">
        <v>1.1148832299820636E-2</v>
      </c>
      <c r="GV4643" s="81">
        <v>2.7568051219221146</v>
      </c>
      <c r="GW4643" s="81">
        <v>1.1148832299820636E-2</v>
      </c>
      <c r="GX4643" s="81">
        <v>2.7568051219221146</v>
      </c>
      <c r="GY4643" s="81">
        <v>1.1148832299820636E-2</v>
      </c>
      <c r="GZ4643" s="81">
        <v>2.7568051219221146</v>
      </c>
    </row>
    <row r="4644" spans="98:208" x14ac:dyDescent="0.25">
      <c r="CT4644" s="81" t="s">
        <v>155</v>
      </c>
      <c r="CU4644" s="81" t="s">
        <v>483</v>
      </c>
      <c r="CV4644" s="81" t="s">
        <v>452</v>
      </c>
      <c r="CW4644" s="81">
        <v>2020</v>
      </c>
      <c r="CX4644" s="81">
        <v>0</v>
      </c>
      <c r="CY4644" s="81">
        <v>0</v>
      </c>
      <c r="CZ4644" s="81">
        <v>0</v>
      </c>
      <c r="DA4644" s="81">
        <v>0</v>
      </c>
      <c r="DB4644" s="81">
        <v>5.240558331301556</v>
      </c>
      <c r="DC4644" s="81">
        <v>0.69641821681223492</v>
      </c>
      <c r="DD4644" s="81">
        <v>2.941964152281026</v>
      </c>
      <c r="DE4644" s="81">
        <v>1.6021759622082961</v>
      </c>
      <c r="DF4644" s="81">
        <v>7.7642499097797359E-3</v>
      </c>
      <c r="DG4644" s="81">
        <v>0</v>
      </c>
      <c r="DH4644" s="81">
        <v>0</v>
      </c>
      <c r="DI4644" s="81">
        <v>0</v>
      </c>
      <c r="DJ4644" s="81">
        <v>4.8397118520814647E-5</v>
      </c>
      <c r="DL4644" s="81">
        <v>0</v>
      </c>
      <c r="DM4644" s="81">
        <v>3.7576732310883432E-7</v>
      </c>
      <c r="DN4644" s="81">
        <v>3.7576732310883432E-7</v>
      </c>
      <c r="DO4644" s="81">
        <v>0</v>
      </c>
      <c r="DP4644" s="81">
        <v>0</v>
      </c>
      <c r="DQ4644" s="81">
        <v>0</v>
      </c>
      <c r="DR4644" s="81">
        <v>0</v>
      </c>
      <c r="DS4644" s="81">
        <v>0</v>
      </c>
      <c r="DT4644" s="81">
        <v>0</v>
      </c>
      <c r="DU4644" s="81">
        <v>0</v>
      </c>
      <c r="DV4644" s="81">
        <v>0</v>
      </c>
      <c r="DW4644" s="81">
        <v>0</v>
      </c>
      <c r="GE4644" s="81" t="s">
        <v>449</v>
      </c>
      <c r="GF4644" s="81" t="s">
        <v>155</v>
      </c>
      <c r="GG4644" s="81" t="s">
        <v>486</v>
      </c>
      <c r="GH4644" s="81" t="s">
        <v>451</v>
      </c>
      <c r="GI4644" s="81">
        <v>2029</v>
      </c>
      <c r="GJ4644" s="81" t="s">
        <v>201</v>
      </c>
      <c r="GK4644" s="81">
        <v>247.27299216497019</v>
      </c>
      <c r="GL4644" s="81">
        <v>208.00094999999999</v>
      </c>
      <c r="GM4644" s="81">
        <v>2029</v>
      </c>
      <c r="GN4644" s="81" t="s">
        <v>173</v>
      </c>
      <c r="GO4644" s="81">
        <v>1.1148832299820636E-2</v>
      </c>
      <c r="GP4644" s="81">
        <v>10</v>
      </c>
      <c r="GQ4644" s="81">
        <v>0</v>
      </c>
      <c r="GR4644" s="81" t="s">
        <v>448</v>
      </c>
      <c r="GS4644" s="81">
        <v>1.1148832299820636E-2</v>
      </c>
      <c r="GT4644" s="81">
        <v>2.7568051219221146</v>
      </c>
      <c r="GU4644" s="81">
        <v>1.1148832299820636E-2</v>
      </c>
      <c r="GV4644" s="81">
        <v>2.7568051219221146</v>
      </c>
      <c r="GW4644" s="81">
        <v>1.1148832299820636E-2</v>
      </c>
      <c r="GX4644" s="81">
        <v>2.7568051219221146</v>
      </c>
      <c r="GY4644" s="81">
        <v>1.1148832299820636E-2</v>
      </c>
      <c r="GZ4644" s="81">
        <v>2.7568051219221146</v>
      </c>
    </row>
    <row r="4645" spans="98:208" x14ac:dyDescent="0.25">
      <c r="CT4645" s="81" t="s">
        <v>155</v>
      </c>
      <c r="CU4645" s="81" t="s">
        <v>483</v>
      </c>
      <c r="CV4645" s="81" t="s">
        <v>452</v>
      </c>
      <c r="CW4645" s="81">
        <v>2021</v>
      </c>
      <c r="CX4645" s="81">
        <v>0</v>
      </c>
      <c r="CY4645" s="81">
        <v>0</v>
      </c>
      <c r="CZ4645" s="81">
        <v>0</v>
      </c>
      <c r="DA4645" s="81">
        <v>0</v>
      </c>
      <c r="DB4645" s="81">
        <v>5.240558331301556</v>
      </c>
      <c r="DC4645" s="81">
        <v>0.69641821681223492</v>
      </c>
      <c r="DD4645" s="81">
        <v>2.941964152281026</v>
      </c>
      <c r="DE4645" s="81">
        <v>1.6021759622082961</v>
      </c>
      <c r="DF4645" s="81">
        <v>7.7642499097797359E-3</v>
      </c>
      <c r="DG4645" s="81">
        <v>7.7642499097797359E-3</v>
      </c>
      <c r="DH4645" s="81">
        <v>0</v>
      </c>
      <c r="DI4645" s="81">
        <v>0</v>
      </c>
      <c r="DJ4645" s="81">
        <v>4.8397118520814647E-5</v>
      </c>
      <c r="DL4645" s="81">
        <v>0</v>
      </c>
      <c r="DM4645" s="81">
        <v>3.7576732310883432E-7</v>
      </c>
      <c r="DN4645" s="81">
        <v>3.7576732310883432E-7</v>
      </c>
      <c r="DO4645" s="81">
        <v>0</v>
      </c>
      <c r="DP4645" s="81">
        <v>3.7576732310883432E-7</v>
      </c>
      <c r="DQ4645" s="81">
        <v>3.7576732310883432E-7</v>
      </c>
      <c r="DR4645" s="81">
        <v>0</v>
      </c>
      <c r="DS4645" s="81">
        <v>0</v>
      </c>
      <c r="DT4645" s="81">
        <v>0</v>
      </c>
      <c r="DU4645" s="81">
        <v>0</v>
      </c>
      <c r="DV4645" s="81">
        <v>0</v>
      </c>
      <c r="DW4645" s="81">
        <v>0</v>
      </c>
      <c r="GE4645" s="81" t="s">
        <v>449</v>
      </c>
      <c r="GF4645" s="81" t="s">
        <v>155</v>
      </c>
      <c r="GG4645" s="81" t="s">
        <v>486</v>
      </c>
      <c r="GH4645" s="81" t="s">
        <v>451</v>
      </c>
      <c r="GI4645" s="81">
        <v>2030</v>
      </c>
      <c r="GJ4645" s="81" t="s">
        <v>201</v>
      </c>
      <c r="GK4645" s="81">
        <v>247.27299216497019</v>
      </c>
      <c r="GL4645" s="81">
        <v>208.00094999999999</v>
      </c>
      <c r="GM4645" s="81">
        <v>2030</v>
      </c>
      <c r="GN4645" s="81" t="s">
        <v>173</v>
      </c>
      <c r="GO4645" s="81">
        <v>1.1148832299820636E-2</v>
      </c>
      <c r="GP4645" s="81">
        <v>10</v>
      </c>
      <c r="GQ4645" s="81">
        <v>0</v>
      </c>
      <c r="GR4645" s="81" t="s">
        <v>448</v>
      </c>
      <c r="GS4645" s="81">
        <v>0</v>
      </c>
      <c r="GT4645" s="81">
        <v>0</v>
      </c>
      <c r="GU4645" s="81">
        <v>1.1148832299820636E-2</v>
      </c>
      <c r="GV4645" s="81">
        <v>2.7568051219221146</v>
      </c>
      <c r="GW4645" s="81">
        <v>1.1148832299820636E-2</v>
      </c>
      <c r="GX4645" s="81">
        <v>2.7568051219221146</v>
      </c>
      <c r="GY4645" s="81">
        <v>1.1148832299820636E-2</v>
      </c>
      <c r="GZ4645" s="81">
        <v>2.7568051219221146</v>
      </c>
    </row>
    <row r="4646" spans="98:208" x14ac:dyDescent="0.25">
      <c r="CT4646" s="81" t="s">
        <v>155</v>
      </c>
      <c r="CU4646" s="81" t="s">
        <v>483</v>
      </c>
      <c r="CV4646" s="81" t="s">
        <v>452</v>
      </c>
      <c r="CW4646" s="81">
        <v>2022</v>
      </c>
      <c r="CX4646" s="81">
        <v>0</v>
      </c>
      <c r="CY4646" s="81">
        <v>0</v>
      </c>
      <c r="CZ4646" s="81">
        <v>0</v>
      </c>
      <c r="DA4646" s="81">
        <v>0</v>
      </c>
      <c r="DB4646" s="81">
        <v>5.240558331301556</v>
      </c>
      <c r="DC4646" s="81">
        <v>0.69641821681223492</v>
      </c>
      <c r="DD4646" s="81">
        <v>2.941964152281026</v>
      </c>
      <c r="DE4646" s="81">
        <v>1.6021759622082961</v>
      </c>
      <c r="DF4646" s="81">
        <v>7.7642499097797359E-3</v>
      </c>
      <c r="DG4646" s="81">
        <v>7.7642499097797359E-3</v>
      </c>
      <c r="DH4646" s="81">
        <v>7.7642499097797359E-3</v>
      </c>
      <c r="DI4646" s="81">
        <v>0</v>
      </c>
      <c r="DJ4646" s="81">
        <v>4.8397118520814647E-5</v>
      </c>
      <c r="DL4646" s="81">
        <v>0</v>
      </c>
      <c r="DM4646" s="81">
        <v>3.7576732310883432E-7</v>
      </c>
      <c r="DN4646" s="81">
        <v>3.7576732310883432E-7</v>
      </c>
      <c r="DO4646" s="81">
        <v>0</v>
      </c>
      <c r="DP4646" s="81">
        <v>3.7576732310883432E-7</v>
      </c>
      <c r="DQ4646" s="81">
        <v>3.7576732310883432E-7</v>
      </c>
      <c r="DR4646" s="81">
        <v>0</v>
      </c>
      <c r="DS4646" s="81">
        <v>3.7576732310883432E-7</v>
      </c>
      <c r="DT4646" s="81">
        <v>3.7576732310883432E-7</v>
      </c>
      <c r="DU4646" s="81">
        <v>0</v>
      </c>
      <c r="DV4646" s="81">
        <v>0</v>
      </c>
      <c r="DW4646" s="81">
        <v>0</v>
      </c>
      <c r="GE4646" s="81" t="s">
        <v>449</v>
      </c>
      <c r="GF4646" s="81" t="s">
        <v>155</v>
      </c>
      <c r="GG4646" s="81" t="s">
        <v>486</v>
      </c>
      <c r="GH4646" s="81" t="s">
        <v>451</v>
      </c>
      <c r="GI4646" s="81">
        <v>2031</v>
      </c>
      <c r="GJ4646" s="81" t="s">
        <v>201</v>
      </c>
      <c r="GK4646" s="81">
        <v>247.27299216497019</v>
      </c>
      <c r="GL4646" s="81">
        <v>208.00094999999999</v>
      </c>
      <c r="GM4646" s="81">
        <v>2031</v>
      </c>
      <c r="GN4646" s="81" t="s">
        <v>173</v>
      </c>
      <c r="GO4646" s="81">
        <v>1.1148832299820636E-2</v>
      </c>
      <c r="GP4646" s="81">
        <v>10</v>
      </c>
      <c r="GQ4646" s="81">
        <v>0</v>
      </c>
      <c r="GR4646" s="81" t="s">
        <v>448</v>
      </c>
      <c r="GS4646" s="81">
        <v>0</v>
      </c>
      <c r="GT4646" s="81">
        <v>0</v>
      </c>
      <c r="GU4646" s="81">
        <v>0</v>
      </c>
      <c r="GV4646" s="81">
        <v>0</v>
      </c>
      <c r="GW4646" s="81">
        <v>1.1148832299820636E-2</v>
      </c>
      <c r="GX4646" s="81">
        <v>2.7568051219221146</v>
      </c>
      <c r="GY4646" s="81">
        <v>1.1148832299820636E-2</v>
      </c>
      <c r="GZ4646" s="81">
        <v>2.7568051219221146</v>
      </c>
    </row>
    <row r="4647" spans="98:208" x14ac:dyDescent="0.25">
      <c r="CT4647" s="81" t="s">
        <v>155</v>
      </c>
      <c r="CU4647" s="81" t="s">
        <v>483</v>
      </c>
      <c r="CV4647" s="81" t="s">
        <v>452</v>
      </c>
      <c r="CW4647" s="81">
        <v>2023</v>
      </c>
      <c r="CX4647" s="81">
        <v>0</v>
      </c>
      <c r="CY4647" s="81">
        <v>0</v>
      </c>
      <c r="CZ4647" s="81">
        <v>0</v>
      </c>
      <c r="DA4647" s="81">
        <v>0</v>
      </c>
      <c r="DB4647" s="81">
        <v>5.4750346070077818</v>
      </c>
      <c r="DC4647" s="81">
        <v>0.71896016785821626</v>
      </c>
      <c r="DD4647" s="81">
        <v>3.0714971986151132</v>
      </c>
      <c r="DE4647" s="81">
        <v>1.684577240534453</v>
      </c>
      <c r="DF4647" s="81">
        <v>8.0155663417021475E-3</v>
      </c>
      <c r="DG4647" s="81">
        <v>8.0155663417021475E-3</v>
      </c>
      <c r="DH4647" s="81">
        <v>8.0155663417021475E-3</v>
      </c>
      <c r="DI4647" s="81">
        <v>8.0155663417021475E-3</v>
      </c>
      <c r="DJ4647" s="81">
        <v>4.8397118520814647E-5</v>
      </c>
      <c r="DL4647" s="81">
        <v>0</v>
      </c>
      <c r="DM4647" s="81">
        <v>3.8793031425081152E-7</v>
      </c>
      <c r="DN4647" s="81">
        <v>3.8793031425081152E-7</v>
      </c>
      <c r="DO4647" s="81">
        <v>0</v>
      </c>
      <c r="DP4647" s="81">
        <v>3.8793031425081152E-7</v>
      </c>
      <c r="DQ4647" s="81">
        <v>3.8793031425081152E-7</v>
      </c>
      <c r="DR4647" s="81">
        <v>0</v>
      </c>
      <c r="DS4647" s="81">
        <v>3.8793031425081152E-7</v>
      </c>
      <c r="DT4647" s="81">
        <v>3.8793031425081152E-7</v>
      </c>
      <c r="DU4647" s="81">
        <v>0</v>
      </c>
      <c r="DV4647" s="81">
        <v>3.8793031425081152E-7</v>
      </c>
      <c r="DW4647" s="81">
        <v>3.8793031425081152E-7</v>
      </c>
      <c r="GE4647" s="81" t="s">
        <v>449</v>
      </c>
      <c r="GF4647" s="81" t="s">
        <v>155</v>
      </c>
      <c r="GG4647" s="81" t="s">
        <v>486</v>
      </c>
      <c r="GH4647" s="81" t="s">
        <v>451</v>
      </c>
      <c r="GI4647" s="81">
        <v>2032</v>
      </c>
      <c r="GJ4647" s="81" t="s">
        <v>201</v>
      </c>
      <c r="GK4647" s="81">
        <v>247.27299216497019</v>
      </c>
      <c r="GL4647" s="81">
        <v>208.00094999999999</v>
      </c>
      <c r="GM4647" s="81">
        <v>2032</v>
      </c>
      <c r="GN4647" s="81" t="s">
        <v>173</v>
      </c>
      <c r="GO4647" s="81">
        <v>1.1148832299820636E-2</v>
      </c>
      <c r="GP4647" s="81">
        <v>10</v>
      </c>
      <c r="GQ4647" s="81">
        <v>0</v>
      </c>
      <c r="GR4647" s="81" t="s">
        <v>448</v>
      </c>
      <c r="GS4647" s="81">
        <v>0</v>
      </c>
      <c r="GT4647" s="81">
        <v>0</v>
      </c>
      <c r="GU4647" s="81">
        <v>0</v>
      </c>
      <c r="GV4647" s="81">
        <v>0</v>
      </c>
      <c r="GW4647" s="81">
        <v>0</v>
      </c>
      <c r="GX4647" s="81">
        <v>0</v>
      </c>
      <c r="GY4647" s="81">
        <v>1.1148832299820636E-2</v>
      </c>
      <c r="GZ4647" s="81">
        <v>2.7568051219221146</v>
      </c>
    </row>
    <row r="4648" spans="98:208" x14ac:dyDescent="0.25">
      <c r="CT4648" s="81" t="s">
        <v>155</v>
      </c>
      <c r="CU4648" s="81" t="s">
        <v>483</v>
      </c>
      <c r="CV4648" s="81" t="s">
        <v>452</v>
      </c>
      <c r="CW4648" s="81">
        <v>2024</v>
      </c>
      <c r="CX4648" s="81">
        <v>0</v>
      </c>
      <c r="CY4648" s="81">
        <v>0</v>
      </c>
      <c r="CZ4648" s="81">
        <v>0</v>
      </c>
      <c r="DA4648" s="81">
        <v>0</v>
      </c>
      <c r="DB4648" s="81">
        <v>5.4750346070077818</v>
      </c>
      <c r="DC4648" s="81">
        <v>0.71896016785821626</v>
      </c>
      <c r="DD4648" s="81">
        <v>3.0714971986151132</v>
      </c>
      <c r="DE4648" s="81">
        <v>1.684577240534453</v>
      </c>
      <c r="DF4648" s="81">
        <v>8.0155663417021475E-3</v>
      </c>
      <c r="DG4648" s="81">
        <v>8.0155663417021475E-3</v>
      </c>
      <c r="DH4648" s="81">
        <v>8.0155663417021475E-3</v>
      </c>
      <c r="DI4648" s="81">
        <v>8.0155663417021475E-3</v>
      </c>
      <c r="DJ4648" s="81">
        <v>4.8397118520814647E-5</v>
      </c>
      <c r="DL4648" s="81">
        <v>0</v>
      </c>
      <c r="DM4648" s="81">
        <v>3.8793031425081152E-7</v>
      </c>
      <c r="DN4648" s="81">
        <v>3.8793031425081152E-7</v>
      </c>
      <c r="DO4648" s="81">
        <v>0</v>
      </c>
      <c r="DP4648" s="81">
        <v>3.8793031425081152E-7</v>
      </c>
      <c r="DQ4648" s="81">
        <v>3.8793031425081152E-7</v>
      </c>
      <c r="DR4648" s="81">
        <v>0</v>
      </c>
      <c r="DS4648" s="81">
        <v>3.8793031425081152E-7</v>
      </c>
      <c r="DT4648" s="81">
        <v>3.8793031425081152E-7</v>
      </c>
      <c r="DU4648" s="81">
        <v>0</v>
      </c>
      <c r="DV4648" s="81">
        <v>3.8793031425081152E-7</v>
      </c>
      <c r="DW4648" s="81">
        <v>3.8793031425081152E-7</v>
      </c>
      <c r="GE4648" s="81" t="s">
        <v>449</v>
      </c>
      <c r="GF4648" s="81" t="s">
        <v>155</v>
      </c>
      <c r="GG4648" s="81" t="s">
        <v>486</v>
      </c>
      <c r="GH4648" s="81" t="s">
        <v>452</v>
      </c>
      <c r="GI4648" s="81">
        <v>2021</v>
      </c>
      <c r="GJ4648" s="81" t="s">
        <v>201</v>
      </c>
      <c r="GK4648" s="81">
        <v>0.69641821681222915</v>
      </c>
      <c r="GL4648" s="81">
        <v>208.00094999999999</v>
      </c>
      <c r="GM4648" s="81">
        <v>2021</v>
      </c>
      <c r="GN4648" s="81" t="s">
        <v>173</v>
      </c>
      <c r="GO4648" s="81">
        <v>1.1148832299820636E-2</v>
      </c>
      <c r="GP4648" s="81">
        <v>10</v>
      </c>
      <c r="GQ4648" s="81">
        <v>0</v>
      </c>
      <c r="GR4648" s="81" t="s">
        <v>448</v>
      </c>
      <c r="GS4648" s="81">
        <v>1.1148832299820636E-2</v>
      </c>
      <c r="GT4648" s="81">
        <v>7.7642499097796708E-3</v>
      </c>
      <c r="GU4648" s="81">
        <v>1.1148832299820636E-2</v>
      </c>
      <c r="GV4648" s="81">
        <v>7.7642499097796708E-3</v>
      </c>
      <c r="GW4648" s="81">
        <v>0</v>
      </c>
      <c r="GX4648" s="81">
        <v>0</v>
      </c>
      <c r="GY4648" s="81">
        <v>0</v>
      </c>
      <c r="GZ4648" s="81">
        <v>0</v>
      </c>
    </row>
    <row r="4649" spans="98:208" x14ac:dyDescent="0.25">
      <c r="CT4649" s="81" t="s">
        <v>155</v>
      </c>
      <c r="CU4649" s="81" t="s">
        <v>483</v>
      </c>
      <c r="CV4649" s="81" t="s">
        <v>452</v>
      </c>
      <c r="CW4649" s="81">
        <v>2025</v>
      </c>
      <c r="CX4649" s="81">
        <v>0</v>
      </c>
      <c r="CY4649" s="81">
        <v>0</v>
      </c>
      <c r="CZ4649" s="81">
        <v>0</v>
      </c>
      <c r="DA4649" s="81">
        <v>0</v>
      </c>
      <c r="DB4649" s="81">
        <v>5.4750346070077818</v>
      </c>
      <c r="DC4649" s="81">
        <v>0.71896016785821626</v>
      </c>
      <c r="DD4649" s="81">
        <v>3.0714971986151132</v>
      </c>
      <c r="DE4649" s="81">
        <v>1.684577240534453</v>
      </c>
      <c r="DF4649" s="81">
        <v>8.0155663417021475E-3</v>
      </c>
      <c r="DG4649" s="81">
        <v>8.0155663417021475E-3</v>
      </c>
      <c r="DH4649" s="81">
        <v>8.0155663417021475E-3</v>
      </c>
      <c r="DI4649" s="81">
        <v>8.0155663417021475E-3</v>
      </c>
      <c r="DJ4649" s="81">
        <v>4.8397118520814647E-5</v>
      </c>
      <c r="DL4649" s="81">
        <v>0</v>
      </c>
      <c r="DM4649" s="81">
        <v>3.8793031425081152E-7</v>
      </c>
      <c r="DN4649" s="81">
        <v>3.8793031425081152E-7</v>
      </c>
      <c r="DO4649" s="81">
        <v>0</v>
      </c>
      <c r="DP4649" s="81">
        <v>3.8793031425081152E-7</v>
      </c>
      <c r="DQ4649" s="81">
        <v>3.8793031425081152E-7</v>
      </c>
      <c r="DR4649" s="81">
        <v>0</v>
      </c>
      <c r="DS4649" s="81">
        <v>3.8793031425081152E-7</v>
      </c>
      <c r="DT4649" s="81">
        <v>3.8793031425081152E-7</v>
      </c>
      <c r="DU4649" s="81">
        <v>0</v>
      </c>
      <c r="DV4649" s="81">
        <v>3.8793031425081152E-7</v>
      </c>
      <c r="DW4649" s="81">
        <v>3.8793031425081152E-7</v>
      </c>
      <c r="GE4649" s="81" t="s">
        <v>449</v>
      </c>
      <c r="GF4649" s="81" t="s">
        <v>155</v>
      </c>
      <c r="GG4649" s="81" t="s">
        <v>486</v>
      </c>
      <c r="GH4649" s="81" t="s">
        <v>452</v>
      </c>
      <c r="GI4649" s="81">
        <v>2022</v>
      </c>
      <c r="GJ4649" s="81" t="s">
        <v>201</v>
      </c>
      <c r="GK4649" s="81">
        <v>0.69641821681222915</v>
      </c>
      <c r="GL4649" s="81">
        <v>208.00094999999999</v>
      </c>
      <c r="GM4649" s="81">
        <v>2022</v>
      </c>
      <c r="GN4649" s="81" t="s">
        <v>173</v>
      </c>
      <c r="GO4649" s="81">
        <v>1.1148832299820636E-2</v>
      </c>
      <c r="GP4649" s="81">
        <v>10</v>
      </c>
      <c r="GQ4649" s="81">
        <v>0</v>
      </c>
      <c r="GR4649" s="81" t="s">
        <v>448</v>
      </c>
      <c r="GS4649" s="81">
        <v>1.1148832299820636E-2</v>
      </c>
      <c r="GT4649" s="81">
        <v>7.7642499097796708E-3</v>
      </c>
      <c r="GU4649" s="81">
        <v>1.1148832299820636E-2</v>
      </c>
      <c r="GV4649" s="81">
        <v>7.7642499097796708E-3</v>
      </c>
      <c r="GW4649" s="81">
        <v>1.1148832299820636E-2</v>
      </c>
      <c r="GX4649" s="81">
        <v>7.7642499097796708E-3</v>
      </c>
      <c r="GY4649" s="81">
        <v>0</v>
      </c>
      <c r="GZ4649" s="81">
        <v>0</v>
      </c>
    </row>
    <row r="4650" spans="98:208" x14ac:dyDescent="0.25">
      <c r="CT4650" s="81" t="s">
        <v>155</v>
      </c>
      <c r="CU4650" s="81" t="s">
        <v>483</v>
      </c>
      <c r="CV4650" s="81" t="s">
        <v>452</v>
      </c>
      <c r="CW4650" s="81">
        <v>2026</v>
      </c>
      <c r="CX4650" s="81">
        <v>0</v>
      </c>
      <c r="CY4650" s="81">
        <v>0</v>
      </c>
      <c r="CZ4650" s="81">
        <v>0</v>
      </c>
      <c r="DA4650" s="81">
        <v>0</v>
      </c>
      <c r="DB4650" s="81">
        <v>5.4750346070077818</v>
      </c>
      <c r="DC4650" s="81">
        <v>0.71896016785821626</v>
      </c>
      <c r="DD4650" s="81">
        <v>3.0714971986151132</v>
      </c>
      <c r="DE4650" s="81">
        <v>1.684577240534453</v>
      </c>
      <c r="DF4650" s="81">
        <v>8.0155663417021475E-3</v>
      </c>
      <c r="DG4650" s="81">
        <v>8.0155663417021475E-3</v>
      </c>
      <c r="DH4650" s="81">
        <v>8.0155663417021475E-3</v>
      </c>
      <c r="DI4650" s="81">
        <v>8.0155663417021475E-3</v>
      </c>
      <c r="DJ4650" s="81">
        <v>4.8397118520814647E-5</v>
      </c>
      <c r="DL4650" s="81">
        <v>0</v>
      </c>
      <c r="DM4650" s="81">
        <v>3.8793031425081152E-7</v>
      </c>
      <c r="DN4650" s="81">
        <v>3.8793031425081152E-7</v>
      </c>
      <c r="DO4650" s="81">
        <v>0</v>
      </c>
      <c r="DP4650" s="81">
        <v>3.8793031425081152E-7</v>
      </c>
      <c r="DQ4650" s="81">
        <v>3.8793031425081152E-7</v>
      </c>
      <c r="DR4650" s="81">
        <v>0</v>
      </c>
      <c r="DS4650" s="81">
        <v>3.8793031425081152E-7</v>
      </c>
      <c r="DT4650" s="81">
        <v>3.8793031425081152E-7</v>
      </c>
      <c r="DU4650" s="81">
        <v>0</v>
      </c>
      <c r="DV4650" s="81">
        <v>3.8793031425081152E-7</v>
      </c>
      <c r="DW4650" s="81">
        <v>3.8793031425081152E-7</v>
      </c>
      <c r="GE4650" s="81" t="s">
        <v>449</v>
      </c>
      <c r="GF4650" s="81" t="s">
        <v>155</v>
      </c>
      <c r="GG4650" s="81" t="s">
        <v>486</v>
      </c>
      <c r="GH4650" s="81" t="s">
        <v>452</v>
      </c>
      <c r="GI4650" s="81">
        <v>2023</v>
      </c>
      <c r="GJ4650" s="81" t="s">
        <v>201</v>
      </c>
      <c r="GK4650" s="81">
        <v>0.71896016785821593</v>
      </c>
      <c r="GL4650" s="81">
        <v>208.00094999999999</v>
      </c>
      <c r="GM4650" s="81">
        <v>2023</v>
      </c>
      <c r="GN4650" s="81" t="s">
        <v>173</v>
      </c>
      <c r="GO4650" s="81">
        <v>1.1148832299820636E-2</v>
      </c>
      <c r="GP4650" s="81">
        <v>10</v>
      </c>
      <c r="GQ4650" s="81">
        <v>0</v>
      </c>
      <c r="GR4650" s="81" t="s">
        <v>448</v>
      </c>
      <c r="GS4650" s="81">
        <v>1.1148832299820636E-2</v>
      </c>
      <c r="GT4650" s="81">
        <v>8.015566341702144E-3</v>
      </c>
      <c r="GU4650" s="81">
        <v>1.1148832299820636E-2</v>
      </c>
      <c r="GV4650" s="81">
        <v>8.015566341702144E-3</v>
      </c>
      <c r="GW4650" s="81">
        <v>1.1148832299820636E-2</v>
      </c>
      <c r="GX4650" s="81">
        <v>8.015566341702144E-3</v>
      </c>
      <c r="GY4650" s="81">
        <v>1.1148832299820636E-2</v>
      </c>
      <c r="GZ4650" s="81">
        <v>8.015566341702144E-3</v>
      </c>
    </row>
    <row r="4651" spans="98:208" x14ac:dyDescent="0.25">
      <c r="CT4651" s="81" t="s">
        <v>155</v>
      </c>
      <c r="CU4651" s="81" t="s">
        <v>483</v>
      </c>
      <c r="CV4651" s="81" t="s">
        <v>452</v>
      </c>
      <c r="CW4651" s="81">
        <v>2027</v>
      </c>
      <c r="CX4651" s="81">
        <v>0</v>
      </c>
      <c r="CY4651" s="81">
        <v>0</v>
      </c>
      <c r="CZ4651" s="81">
        <v>0</v>
      </c>
      <c r="DA4651" s="81">
        <v>0</v>
      </c>
      <c r="DB4651" s="81">
        <v>5.4750346070077818</v>
      </c>
      <c r="DC4651" s="81">
        <v>0.71896016785821626</v>
      </c>
      <c r="DD4651" s="81">
        <v>3.0714971986151132</v>
      </c>
      <c r="DE4651" s="81">
        <v>1.684577240534453</v>
      </c>
      <c r="DF4651" s="81">
        <v>8.0155663417021475E-3</v>
      </c>
      <c r="DG4651" s="81">
        <v>8.0155663417021475E-3</v>
      </c>
      <c r="DH4651" s="81">
        <v>8.0155663417021475E-3</v>
      </c>
      <c r="DI4651" s="81">
        <v>8.0155663417021475E-3</v>
      </c>
      <c r="DJ4651" s="81">
        <v>4.8397118520814647E-5</v>
      </c>
      <c r="DL4651" s="81">
        <v>0</v>
      </c>
      <c r="DM4651" s="81">
        <v>3.8793031425081152E-7</v>
      </c>
      <c r="DN4651" s="81">
        <v>3.8793031425081152E-7</v>
      </c>
      <c r="DO4651" s="81">
        <v>0</v>
      </c>
      <c r="DP4651" s="81">
        <v>3.8793031425081152E-7</v>
      </c>
      <c r="DQ4651" s="81">
        <v>3.8793031425081152E-7</v>
      </c>
      <c r="DR4651" s="81">
        <v>0</v>
      </c>
      <c r="DS4651" s="81">
        <v>3.8793031425081152E-7</v>
      </c>
      <c r="DT4651" s="81">
        <v>3.8793031425081152E-7</v>
      </c>
      <c r="DU4651" s="81">
        <v>0</v>
      </c>
      <c r="DV4651" s="81">
        <v>3.8793031425081152E-7</v>
      </c>
      <c r="DW4651" s="81">
        <v>3.8793031425081152E-7</v>
      </c>
      <c r="GE4651" s="81" t="s">
        <v>449</v>
      </c>
      <c r="GF4651" s="81" t="s">
        <v>155</v>
      </c>
      <c r="GG4651" s="81" t="s">
        <v>486</v>
      </c>
      <c r="GH4651" s="81" t="s">
        <v>452</v>
      </c>
      <c r="GI4651" s="81">
        <v>2024</v>
      </c>
      <c r="GJ4651" s="81" t="s">
        <v>201</v>
      </c>
      <c r="GK4651" s="81">
        <v>0.71896016785821593</v>
      </c>
      <c r="GL4651" s="81">
        <v>208.00094999999999</v>
      </c>
      <c r="GM4651" s="81">
        <v>2024</v>
      </c>
      <c r="GN4651" s="81" t="s">
        <v>173</v>
      </c>
      <c r="GO4651" s="81">
        <v>1.1148832299820636E-2</v>
      </c>
      <c r="GP4651" s="81">
        <v>10</v>
      </c>
      <c r="GQ4651" s="81">
        <v>0</v>
      </c>
      <c r="GR4651" s="81" t="s">
        <v>448</v>
      </c>
      <c r="GS4651" s="81">
        <v>1.1148832299820636E-2</v>
      </c>
      <c r="GT4651" s="81">
        <v>8.015566341702144E-3</v>
      </c>
      <c r="GU4651" s="81">
        <v>1.1148832299820636E-2</v>
      </c>
      <c r="GV4651" s="81">
        <v>8.015566341702144E-3</v>
      </c>
      <c r="GW4651" s="81">
        <v>1.1148832299820636E-2</v>
      </c>
      <c r="GX4651" s="81">
        <v>8.015566341702144E-3</v>
      </c>
      <c r="GY4651" s="81">
        <v>1.1148832299820636E-2</v>
      </c>
      <c r="GZ4651" s="81">
        <v>8.015566341702144E-3</v>
      </c>
    </row>
    <row r="4652" spans="98:208" x14ac:dyDescent="0.25">
      <c r="CT4652" s="81" t="s">
        <v>155</v>
      </c>
      <c r="CU4652" s="81" t="s">
        <v>483</v>
      </c>
      <c r="CV4652" s="81" t="s">
        <v>452</v>
      </c>
      <c r="CW4652" s="81">
        <v>2028</v>
      </c>
      <c r="CX4652" s="81">
        <v>0</v>
      </c>
      <c r="CY4652" s="81">
        <v>0</v>
      </c>
      <c r="CZ4652" s="81">
        <v>0</v>
      </c>
      <c r="DA4652" s="81">
        <v>0</v>
      </c>
      <c r="DB4652" s="81">
        <v>5.7770153400784743</v>
      </c>
      <c r="DC4652" s="81">
        <v>0.74733835430389051</v>
      </c>
      <c r="DD4652" s="81">
        <v>3.237951340101731</v>
      </c>
      <c r="DE4652" s="81">
        <v>1.7917256456728481</v>
      </c>
      <c r="DF4652" s="81">
        <v>8.331949983358013E-3</v>
      </c>
      <c r="DG4652" s="81">
        <v>8.331949983358013E-3</v>
      </c>
      <c r="DH4652" s="81">
        <v>8.331949983358013E-3</v>
      </c>
      <c r="DI4652" s="81">
        <v>8.331949983358013E-3</v>
      </c>
      <c r="DJ4652" s="81">
        <v>4.8397118520814647E-5</v>
      </c>
      <c r="DL4652" s="81">
        <v>0</v>
      </c>
      <c r="DM4652" s="81">
        <v>4.0324237085407737E-7</v>
      </c>
      <c r="DN4652" s="81">
        <v>4.0324237085407737E-7</v>
      </c>
      <c r="DO4652" s="81">
        <v>0</v>
      </c>
      <c r="DP4652" s="81">
        <v>4.0324237085407737E-7</v>
      </c>
      <c r="DQ4652" s="81">
        <v>4.0324237085407737E-7</v>
      </c>
      <c r="DR4652" s="81">
        <v>0</v>
      </c>
      <c r="DS4652" s="81">
        <v>4.0324237085407737E-7</v>
      </c>
      <c r="DT4652" s="81">
        <v>4.0324237085407737E-7</v>
      </c>
      <c r="DU4652" s="81">
        <v>0</v>
      </c>
      <c r="DV4652" s="81">
        <v>4.0324237085407737E-7</v>
      </c>
      <c r="DW4652" s="81">
        <v>4.0324237085407737E-7</v>
      </c>
      <c r="GE4652" s="81" t="s">
        <v>449</v>
      </c>
      <c r="GF4652" s="81" t="s">
        <v>155</v>
      </c>
      <c r="GG4652" s="81" t="s">
        <v>486</v>
      </c>
      <c r="GH4652" s="81" t="s">
        <v>452</v>
      </c>
      <c r="GI4652" s="81">
        <v>2025</v>
      </c>
      <c r="GJ4652" s="81" t="s">
        <v>201</v>
      </c>
      <c r="GK4652" s="81">
        <v>0.71896016785821593</v>
      </c>
      <c r="GL4652" s="81">
        <v>208.00094999999999</v>
      </c>
      <c r="GM4652" s="81">
        <v>2025</v>
      </c>
      <c r="GN4652" s="81" t="s">
        <v>173</v>
      </c>
      <c r="GO4652" s="81">
        <v>1.1148832299820636E-2</v>
      </c>
      <c r="GP4652" s="81">
        <v>10</v>
      </c>
      <c r="GQ4652" s="81">
        <v>0</v>
      </c>
      <c r="GR4652" s="81" t="s">
        <v>448</v>
      </c>
      <c r="GS4652" s="81">
        <v>1.1148832299820636E-2</v>
      </c>
      <c r="GT4652" s="81">
        <v>8.015566341702144E-3</v>
      </c>
      <c r="GU4652" s="81">
        <v>1.1148832299820636E-2</v>
      </c>
      <c r="GV4652" s="81">
        <v>8.015566341702144E-3</v>
      </c>
      <c r="GW4652" s="81">
        <v>1.1148832299820636E-2</v>
      </c>
      <c r="GX4652" s="81">
        <v>8.015566341702144E-3</v>
      </c>
      <c r="GY4652" s="81">
        <v>1.1148832299820636E-2</v>
      </c>
      <c r="GZ4652" s="81">
        <v>8.015566341702144E-3</v>
      </c>
    </row>
    <row r="4653" spans="98:208" x14ac:dyDescent="0.25">
      <c r="CT4653" s="81" t="s">
        <v>155</v>
      </c>
      <c r="CU4653" s="81" t="s">
        <v>483</v>
      </c>
      <c r="CV4653" s="81" t="s">
        <v>452</v>
      </c>
      <c r="CW4653" s="81">
        <v>2029</v>
      </c>
      <c r="CX4653" s="81">
        <v>0</v>
      </c>
      <c r="CY4653" s="81">
        <v>0</v>
      </c>
      <c r="CZ4653" s="81">
        <v>0</v>
      </c>
      <c r="DA4653" s="81">
        <v>0</v>
      </c>
      <c r="DB4653" s="81">
        <v>5.7770153400784743</v>
      </c>
      <c r="DC4653" s="81">
        <v>0.74733835430389051</v>
      </c>
      <c r="DD4653" s="81">
        <v>3.237951340101731</v>
      </c>
      <c r="DE4653" s="81">
        <v>1.7917256456728481</v>
      </c>
      <c r="DF4653" s="81">
        <v>8.331949983358013E-3</v>
      </c>
      <c r="DG4653" s="81">
        <v>8.331949983358013E-3</v>
      </c>
      <c r="DH4653" s="81">
        <v>8.331949983358013E-3</v>
      </c>
      <c r="DI4653" s="81">
        <v>8.331949983358013E-3</v>
      </c>
      <c r="DJ4653" s="81">
        <v>4.8397118520814647E-5</v>
      </c>
      <c r="DL4653" s="81">
        <v>0</v>
      </c>
      <c r="DM4653" s="81">
        <v>4.0324237085407737E-7</v>
      </c>
      <c r="DN4653" s="81">
        <v>4.0324237085407737E-7</v>
      </c>
      <c r="DO4653" s="81">
        <v>0</v>
      </c>
      <c r="DP4653" s="81">
        <v>4.0324237085407737E-7</v>
      </c>
      <c r="DQ4653" s="81">
        <v>4.0324237085407737E-7</v>
      </c>
      <c r="DR4653" s="81">
        <v>0</v>
      </c>
      <c r="DS4653" s="81">
        <v>4.0324237085407737E-7</v>
      </c>
      <c r="DT4653" s="81">
        <v>4.0324237085407737E-7</v>
      </c>
      <c r="DU4653" s="81">
        <v>0</v>
      </c>
      <c r="DV4653" s="81">
        <v>4.0324237085407737E-7</v>
      </c>
      <c r="DW4653" s="81">
        <v>4.0324237085407737E-7</v>
      </c>
      <c r="GE4653" s="81" t="s">
        <v>449</v>
      </c>
      <c r="GF4653" s="81" t="s">
        <v>155</v>
      </c>
      <c r="GG4653" s="81" t="s">
        <v>486</v>
      </c>
      <c r="GH4653" s="81" t="s">
        <v>452</v>
      </c>
      <c r="GI4653" s="81">
        <v>2026</v>
      </c>
      <c r="GJ4653" s="81" t="s">
        <v>201</v>
      </c>
      <c r="GK4653" s="81">
        <v>0.71896016785821593</v>
      </c>
      <c r="GL4653" s="81">
        <v>208.00094999999999</v>
      </c>
      <c r="GM4653" s="81">
        <v>2026</v>
      </c>
      <c r="GN4653" s="81" t="s">
        <v>173</v>
      </c>
      <c r="GO4653" s="81">
        <v>1.1148832299820636E-2</v>
      </c>
      <c r="GP4653" s="81">
        <v>10</v>
      </c>
      <c r="GQ4653" s="81">
        <v>0</v>
      </c>
      <c r="GR4653" s="81" t="s">
        <v>448</v>
      </c>
      <c r="GS4653" s="81">
        <v>1.1148832299820636E-2</v>
      </c>
      <c r="GT4653" s="81">
        <v>8.015566341702144E-3</v>
      </c>
      <c r="GU4653" s="81">
        <v>1.1148832299820636E-2</v>
      </c>
      <c r="GV4653" s="81">
        <v>8.015566341702144E-3</v>
      </c>
      <c r="GW4653" s="81">
        <v>1.1148832299820636E-2</v>
      </c>
      <c r="GX4653" s="81">
        <v>8.015566341702144E-3</v>
      </c>
      <c r="GY4653" s="81">
        <v>1.1148832299820636E-2</v>
      </c>
      <c r="GZ4653" s="81">
        <v>8.015566341702144E-3</v>
      </c>
    </row>
    <row r="4654" spans="98:208" x14ac:dyDescent="0.25">
      <c r="CT4654" s="81" t="s">
        <v>155</v>
      </c>
      <c r="CU4654" s="81" t="s">
        <v>483</v>
      </c>
      <c r="CV4654" s="81" t="s">
        <v>452</v>
      </c>
      <c r="CW4654" s="81">
        <v>2030</v>
      </c>
      <c r="CX4654" s="81">
        <v>0</v>
      </c>
      <c r="CY4654" s="81">
        <v>0</v>
      </c>
      <c r="CZ4654" s="81">
        <v>0</v>
      </c>
      <c r="DA4654" s="81">
        <v>0</v>
      </c>
      <c r="DB4654" s="81">
        <v>5.7770153400784743</v>
      </c>
      <c r="DC4654" s="81">
        <v>0.74733835430389051</v>
      </c>
      <c r="DD4654" s="81">
        <v>3.237951340101731</v>
      </c>
      <c r="DE4654" s="81">
        <v>1.7917256456728481</v>
      </c>
      <c r="DF4654" s="81">
        <v>0</v>
      </c>
      <c r="DG4654" s="81">
        <v>8.331949983358013E-3</v>
      </c>
      <c r="DH4654" s="81">
        <v>8.331949983358013E-3</v>
      </c>
      <c r="DI4654" s="81">
        <v>8.331949983358013E-3</v>
      </c>
      <c r="DJ4654" s="81">
        <v>4.8397118520814647E-5</v>
      </c>
      <c r="DL4654" s="81">
        <v>0</v>
      </c>
      <c r="DM4654" s="81">
        <v>0</v>
      </c>
      <c r="DN4654" s="81">
        <v>0</v>
      </c>
      <c r="DO4654" s="81">
        <v>0</v>
      </c>
      <c r="DP4654" s="81">
        <v>4.0324237085407737E-7</v>
      </c>
      <c r="DQ4654" s="81">
        <v>4.0324237085407737E-7</v>
      </c>
      <c r="DR4654" s="81">
        <v>0</v>
      </c>
      <c r="DS4654" s="81">
        <v>4.0324237085407737E-7</v>
      </c>
      <c r="DT4654" s="81">
        <v>4.0324237085407737E-7</v>
      </c>
      <c r="DU4654" s="81">
        <v>0</v>
      </c>
      <c r="DV4654" s="81">
        <v>4.0324237085407737E-7</v>
      </c>
      <c r="DW4654" s="81">
        <v>4.0324237085407737E-7</v>
      </c>
      <c r="GE4654" s="81" t="s">
        <v>449</v>
      </c>
      <c r="GF4654" s="81" t="s">
        <v>155</v>
      </c>
      <c r="GG4654" s="81" t="s">
        <v>486</v>
      </c>
      <c r="GH4654" s="81" t="s">
        <v>452</v>
      </c>
      <c r="GI4654" s="81">
        <v>2027</v>
      </c>
      <c r="GJ4654" s="81" t="s">
        <v>201</v>
      </c>
      <c r="GK4654" s="81">
        <v>0.71896016785821593</v>
      </c>
      <c r="GL4654" s="81">
        <v>208.00094999999999</v>
      </c>
      <c r="GM4654" s="81">
        <v>2027</v>
      </c>
      <c r="GN4654" s="81" t="s">
        <v>173</v>
      </c>
      <c r="GO4654" s="81">
        <v>1.1148832299820636E-2</v>
      </c>
      <c r="GP4654" s="81">
        <v>10</v>
      </c>
      <c r="GQ4654" s="81">
        <v>0</v>
      </c>
      <c r="GR4654" s="81" t="s">
        <v>448</v>
      </c>
      <c r="GS4654" s="81">
        <v>1.1148832299820636E-2</v>
      </c>
      <c r="GT4654" s="81">
        <v>8.015566341702144E-3</v>
      </c>
      <c r="GU4654" s="81">
        <v>1.1148832299820636E-2</v>
      </c>
      <c r="GV4654" s="81">
        <v>8.015566341702144E-3</v>
      </c>
      <c r="GW4654" s="81">
        <v>1.1148832299820636E-2</v>
      </c>
      <c r="GX4654" s="81">
        <v>8.015566341702144E-3</v>
      </c>
      <c r="GY4654" s="81">
        <v>1.1148832299820636E-2</v>
      </c>
      <c r="GZ4654" s="81">
        <v>8.015566341702144E-3</v>
      </c>
    </row>
    <row r="4655" spans="98:208" x14ac:dyDescent="0.25">
      <c r="CT4655" s="81" t="s">
        <v>155</v>
      </c>
      <c r="CU4655" s="81" t="s">
        <v>483</v>
      </c>
      <c r="CV4655" s="81" t="s">
        <v>452</v>
      </c>
      <c r="CW4655" s="81">
        <v>2031</v>
      </c>
      <c r="CX4655" s="81">
        <v>0</v>
      </c>
      <c r="CY4655" s="81">
        <v>0</v>
      </c>
      <c r="CZ4655" s="81">
        <v>0</v>
      </c>
      <c r="DA4655" s="81">
        <v>0</v>
      </c>
      <c r="DB4655" s="81">
        <v>5.7770153400784743</v>
      </c>
      <c r="DC4655" s="81">
        <v>0.74733835430389051</v>
      </c>
      <c r="DD4655" s="81">
        <v>3.237951340101731</v>
      </c>
      <c r="DE4655" s="81">
        <v>1.7917256456728481</v>
      </c>
      <c r="DF4655" s="81">
        <v>0</v>
      </c>
      <c r="DG4655" s="81">
        <v>0</v>
      </c>
      <c r="DH4655" s="81">
        <v>8.331949983358013E-3</v>
      </c>
      <c r="DI4655" s="81">
        <v>8.331949983358013E-3</v>
      </c>
      <c r="DJ4655" s="81">
        <v>4.8397118520814647E-5</v>
      </c>
      <c r="DL4655" s="81">
        <v>0</v>
      </c>
      <c r="DM4655" s="81">
        <v>0</v>
      </c>
      <c r="DN4655" s="81">
        <v>0</v>
      </c>
      <c r="DO4655" s="81">
        <v>0</v>
      </c>
      <c r="DP4655" s="81">
        <v>0</v>
      </c>
      <c r="DQ4655" s="81">
        <v>0</v>
      </c>
      <c r="DR4655" s="81">
        <v>0</v>
      </c>
      <c r="DS4655" s="81">
        <v>4.0324237085407737E-7</v>
      </c>
      <c r="DT4655" s="81">
        <v>4.0324237085407737E-7</v>
      </c>
      <c r="DU4655" s="81">
        <v>0</v>
      </c>
      <c r="DV4655" s="81">
        <v>4.0324237085407737E-7</v>
      </c>
      <c r="DW4655" s="81">
        <v>4.0324237085407737E-7</v>
      </c>
      <c r="GE4655" s="81" t="s">
        <v>449</v>
      </c>
      <c r="GF4655" s="81" t="s">
        <v>155</v>
      </c>
      <c r="GG4655" s="81" t="s">
        <v>486</v>
      </c>
      <c r="GH4655" s="81" t="s">
        <v>452</v>
      </c>
      <c r="GI4655" s="81">
        <v>2028</v>
      </c>
      <c r="GJ4655" s="81" t="s">
        <v>201</v>
      </c>
      <c r="GK4655" s="81">
        <v>0.74733835430389817</v>
      </c>
      <c r="GL4655" s="81">
        <v>208.00094999999999</v>
      </c>
      <c r="GM4655" s="81">
        <v>2028</v>
      </c>
      <c r="GN4655" s="81" t="s">
        <v>173</v>
      </c>
      <c r="GO4655" s="81">
        <v>1.1148832299820636E-2</v>
      </c>
      <c r="GP4655" s="81">
        <v>10</v>
      </c>
      <c r="GQ4655" s="81">
        <v>0</v>
      </c>
      <c r="GR4655" s="81" t="s">
        <v>448</v>
      </c>
      <c r="GS4655" s="81">
        <v>1.1148832299820636E-2</v>
      </c>
      <c r="GT4655" s="81">
        <v>8.331949983358098E-3</v>
      </c>
      <c r="GU4655" s="81">
        <v>1.1148832299820636E-2</v>
      </c>
      <c r="GV4655" s="81">
        <v>8.331949983358098E-3</v>
      </c>
      <c r="GW4655" s="81">
        <v>1.1148832299820636E-2</v>
      </c>
      <c r="GX4655" s="81">
        <v>8.331949983358098E-3</v>
      </c>
      <c r="GY4655" s="81">
        <v>1.1148832299820636E-2</v>
      </c>
      <c r="GZ4655" s="81">
        <v>8.331949983358098E-3</v>
      </c>
    </row>
    <row r="4656" spans="98:208" x14ac:dyDescent="0.25">
      <c r="CT4656" s="81" t="s">
        <v>155</v>
      </c>
      <c r="CU4656" s="81" t="s">
        <v>483</v>
      </c>
      <c r="CV4656" s="81" t="s">
        <v>452</v>
      </c>
      <c r="CW4656" s="81">
        <v>2032</v>
      </c>
      <c r="CX4656" s="81">
        <v>0</v>
      </c>
      <c r="CY4656" s="81">
        <v>0</v>
      </c>
      <c r="CZ4656" s="81">
        <v>0</v>
      </c>
      <c r="DA4656" s="81">
        <v>0</v>
      </c>
      <c r="DB4656" s="81">
        <v>5.7770153400784743</v>
      </c>
      <c r="DC4656" s="81">
        <v>0.74733835430389051</v>
      </c>
      <c r="DD4656" s="81">
        <v>3.237951340101731</v>
      </c>
      <c r="DE4656" s="81">
        <v>1.7917256456728481</v>
      </c>
      <c r="DF4656" s="81">
        <v>0</v>
      </c>
      <c r="DG4656" s="81">
        <v>0</v>
      </c>
      <c r="DH4656" s="81">
        <v>0</v>
      </c>
      <c r="DI4656" s="81">
        <v>8.331949983358013E-3</v>
      </c>
      <c r="DJ4656" s="81">
        <v>4.8397118520814647E-5</v>
      </c>
      <c r="DL4656" s="81">
        <v>0</v>
      </c>
      <c r="DM4656" s="81">
        <v>0</v>
      </c>
      <c r="DN4656" s="81">
        <v>0</v>
      </c>
      <c r="DO4656" s="81">
        <v>0</v>
      </c>
      <c r="DP4656" s="81">
        <v>0</v>
      </c>
      <c r="DQ4656" s="81">
        <v>0</v>
      </c>
      <c r="DR4656" s="81">
        <v>0</v>
      </c>
      <c r="DS4656" s="81">
        <v>0</v>
      </c>
      <c r="DT4656" s="81">
        <v>0</v>
      </c>
      <c r="DU4656" s="81">
        <v>0</v>
      </c>
      <c r="DV4656" s="81">
        <v>4.0324237085407737E-7</v>
      </c>
      <c r="DW4656" s="81">
        <v>4.0324237085407737E-7</v>
      </c>
      <c r="GE4656" s="81" t="s">
        <v>449</v>
      </c>
      <c r="GF4656" s="81" t="s">
        <v>155</v>
      </c>
      <c r="GG4656" s="81" t="s">
        <v>486</v>
      </c>
      <c r="GH4656" s="81" t="s">
        <v>452</v>
      </c>
      <c r="GI4656" s="81">
        <v>2029</v>
      </c>
      <c r="GJ4656" s="81" t="s">
        <v>201</v>
      </c>
      <c r="GK4656" s="81">
        <v>0.74733835430389817</v>
      </c>
      <c r="GL4656" s="81">
        <v>208.00094999999999</v>
      </c>
      <c r="GM4656" s="81">
        <v>2029</v>
      </c>
      <c r="GN4656" s="81" t="s">
        <v>173</v>
      </c>
      <c r="GO4656" s="81">
        <v>1.1148832299820636E-2</v>
      </c>
      <c r="GP4656" s="81">
        <v>10</v>
      </c>
      <c r="GQ4656" s="81">
        <v>0</v>
      </c>
      <c r="GR4656" s="81" t="s">
        <v>448</v>
      </c>
      <c r="GS4656" s="81">
        <v>1.1148832299820636E-2</v>
      </c>
      <c r="GT4656" s="81">
        <v>8.331949983358098E-3</v>
      </c>
      <c r="GU4656" s="81">
        <v>1.1148832299820636E-2</v>
      </c>
      <c r="GV4656" s="81">
        <v>8.331949983358098E-3</v>
      </c>
      <c r="GW4656" s="81">
        <v>1.1148832299820636E-2</v>
      </c>
      <c r="GX4656" s="81">
        <v>8.331949983358098E-3</v>
      </c>
      <c r="GY4656" s="81">
        <v>1.1148832299820636E-2</v>
      </c>
      <c r="GZ4656" s="81">
        <v>8.331949983358098E-3</v>
      </c>
    </row>
    <row r="4657" spans="98:208" x14ac:dyDescent="0.25">
      <c r="CT4657" s="81" t="s">
        <v>155</v>
      </c>
      <c r="CU4657" s="81" t="s">
        <v>483</v>
      </c>
      <c r="CV4657" s="81" t="s">
        <v>453</v>
      </c>
      <c r="CW4657" s="81">
        <v>2020</v>
      </c>
      <c r="CX4657" s="81">
        <v>0</v>
      </c>
      <c r="CY4657" s="81">
        <v>0</v>
      </c>
      <c r="CZ4657" s="81">
        <v>0</v>
      </c>
      <c r="DA4657" s="81">
        <v>0</v>
      </c>
      <c r="DB4657" s="81">
        <v>7.7900575334948388E-2</v>
      </c>
      <c r="DC4657" s="81">
        <v>3.6425060683954361E-2</v>
      </c>
      <c r="DD4657" s="81">
        <v>1.580872452543102E-3</v>
      </c>
      <c r="DE4657" s="81">
        <v>3.9894642198450743E-2</v>
      </c>
      <c r="DF4657" s="81">
        <v>4.0609689307619714E-4</v>
      </c>
      <c r="DG4657" s="81">
        <v>0</v>
      </c>
      <c r="DH4657" s="81">
        <v>0</v>
      </c>
      <c r="DI4657" s="81">
        <v>0</v>
      </c>
      <c r="DJ4657" s="81">
        <v>1.2359111118201171E-3</v>
      </c>
      <c r="DL4657" s="81">
        <v>0</v>
      </c>
      <c r="DM4657" s="81">
        <v>5.0189966262849798E-7</v>
      </c>
      <c r="DN4657" s="81">
        <v>5.0189966262849798E-7</v>
      </c>
      <c r="DO4657" s="81">
        <v>0</v>
      </c>
      <c r="DP4657" s="81">
        <v>0</v>
      </c>
      <c r="DQ4657" s="81">
        <v>0</v>
      </c>
      <c r="DR4657" s="81">
        <v>0</v>
      </c>
      <c r="DS4657" s="81">
        <v>0</v>
      </c>
      <c r="DT4657" s="81">
        <v>0</v>
      </c>
      <c r="DU4657" s="81">
        <v>0</v>
      </c>
      <c r="DV4657" s="81">
        <v>0</v>
      </c>
      <c r="DW4657" s="81">
        <v>0</v>
      </c>
      <c r="GE4657" s="81" t="s">
        <v>449</v>
      </c>
      <c r="GF4657" s="81" t="s">
        <v>155</v>
      </c>
      <c r="GG4657" s="81" t="s">
        <v>486</v>
      </c>
      <c r="GH4657" s="81" t="s">
        <v>452</v>
      </c>
      <c r="GI4657" s="81">
        <v>2030</v>
      </c>
      <c r="GJ4657" s="81" t="s">
        <v>201</v>
      </c>
      <c r="GK4657" s="81">
        <v>0.74733835430389817</v>
      </c>
      <c r="GL4657" s="81">
        <v>208.00094999999999</v>
      </c>
      <c r="GM4657" s="81">
        <v>2030</v>
      </c>
      <c r="GN4657" s="81" t="s">
        <v>173</v>
      </c>
      <c r="GO4657" s="81">
        <v>1.1148832299820636E-2</v>
      </c>
      <c r="GP4657" s="81">
        <v>10</v>
      </c>
      <c r="GQ4657" s="81">
        <v>0</v>
      </c>
      <c r="GR4657" s="81" t="s">
        <v>448</v>
      </c>
      <c r="GS4657" s="81">
        <v>0</v>
      </c>
      <c r="GT4657" s="81">
        <v>0</v>
      </c>
      <c r="GU4657" s="81">
        <v>1.1148832299820636E-2</v>
      </c>
      <c r="GV4657" s="81">
        <v>8.331949983358098E-3</v>
      </c>
      <c r="GW4657" s="81">
        <v>1.1148832299820636E-2</v>
      </c>
      <c r="GX4657" s="81">
        <v>8.331949983358098E-3</v>
      </c>
      <c r="GY4657" s="81">
        <v>1.1148832299820636E-2</v>
      </c>
      <c r="GZ4657" s="81">
        <v>8.331949983358098E-3</v>
      </c>
    </row>
    <row r="4658" spans="98:208" x14ac:dyDescent="0.25">
      <c r="CT4658" s="81" t="s">
        <v>155</v>
      </c>
      <c r="CU4658" s="81" t="s">
        <v>483</v>
      </c>
      <c r="CV4658" s="81" t="s">
        <v>453</v>
      </c>
      <c r="CW4658" s="81">
        <v>2021</v>
      </c>
      <c r="CX4658" s="81">
        <v>0</v>
      </c>
      <c r="CY4658" s="81">
        <v>0</v>
      </c>
      <c r="CZ4658" s="81">
        <v>0</v>
      </c>
      <c r="DA4658" s="81">
        <v>0</v>
      </c>
      <c r="DB4658" s="81">
        <v>7.7900575334948388E-2</v>
      </c>
      <c r="DC4658" s="81">
        <v>3.6425060683954361E-2</v>
      </c>
      <c r="DD4658" s="81">
        <v>1.580872452543102E-3</v>
      </c>
      <c r="DE4658" s="81">
        <v>3.9894642198450743E-2</v>
      </c>
      <c r="DF4658" s="81">
        <v>4.0609689307619714E-4</v>
      </c>
      <c r="DG4658" s="81">
        <v>4.0609689307619714E-4</v>
      </c>
      <c r="DH4658" s="81">
        <v>0</v>
      </c>
      <c r="DI4658" s="81">
        <v>0</v>
      </c>
      <c r="DJ4658" s="81">
        <v>1.2359111118201171E-3</v>
      </c>
      <c r="DL4658" s="81">
        <v>0</v>
      </c>
      <c r="DM4658" s="81">
        <v>5.0189966262849798E-7</v>
      </c>
      <c r="DN4658" s="81">
        <v>5.0189966262849798E-7</v>
      </c>
      <c r="DO4658" s="81">
        <v>0</v>
      </c>
      <c r="DP4658" s="81">
        <v>5.0189966262849798E-7</v>
      </c>
      <c r="DQ4658" s="81">
        <v>5.0189966262849798E-7</v>
      </c>
      <c r="DR4658" s="81">
        <v>0</v>
      </c>
      <c r="DS4658" s="81">
        <v>0</v>
      </c>
      <c r="DT4658" s="81">
        <v>0</v>
      </c>
      <c r="DU4658" s="81">
        <v>0</v>
      </c>
      <c r="DV4658" s="81">
        <v>0</v>
      </c>
      <c r="DW4658" s="81">
        <v>0</v>
      </c>
      <c r="GE4658" s="81" t="s">
        <v>449</v>
      </c>
      <c r="GF4658" s="81" t="s">
        <v>155</v>
      </c>
      <c r="GG4658" s="81" t="s">
        <v>486</v>
      </c>
      <c r="GH4658" s="81" t="s">
        <v>452</v>
      </c>
      <c r="GI4658" s="81">
        <v>2031</v>
      </c>
      <c r="GJ4658" s="81" t="s">
        <v>201</v>
      </c>
      <c r="GK4658" s="81">
        <v>0.74733835430389817</v>
      </c>
      <c r="GL4658" s="81">
        <v>208.00094999999999</v>
      </c>
      <c r="GM4658" s="81">
        <v>2031</v>
      </c>
      <c r="GN4658" s="81" t="s">
        <v>173</v>
      </c>
      <c r="GO4658" s="81">
        <v>1.1148832299820636E-2</v>
      </c>
      <c r="GP4658" s="81">
        <v>10</v>
      </c>
      <c r="GQ4658" s="81">
        <v>0</v>
      </c>
      <c r="GR4658" s="81" t="s">
        <v>448</v>
      </c>
      <c r="GS4658" s="81">
        <v>0</v>
      </c>
      <c r="GT4658" s="81">
        <v>0</v>
      </c>
      <c r="GU4658" s="81">
        <v>0</v>
      </c>
      <c r="GV4658" s="81">
        <v>0</v>
      </c>
      <c r="GW4658" s="81">
        <v>1.1148832299820636E-2</v>
      </c>
      <c r="GX4658" s="81">
        <v>8.331949983358098E-3</v>
      </c>
      <c r="GY4658" s="81">
        <v>1.1148832299820636E-2</v>
      </c>
      <c r="GZ4658" s="81">
        <v>8.331949983358098E-3</v>
      </c>
    </row>
    <row r="4659" spans="98:208" x14ac:dyDescent="0.25">
      <c r="CT4659" s="81" t="s">
        <v>155</v>
      </c>
      <c r="CU4659" s="81" t="s">
        <v>483</v>
      </c>
      <c r="CV4659" s="81" t="s">
        <v>453</v>
      </c>
      <c r="CW4659" s="81">
        <v>2022</v>
      </c>
      <c r="CX4659" s="81">
        <v>0</v>
      </c>
      <c r="CY4659" s="81">
        <v>0</v>
      </c>
      <c r="CZ4659" s="81">
        <v>0</v>
      </c>
      <c r="DA4659" s="81">
        <v>0</v>
      </c>
      <c r="DB4659" s="81">
        <v>7.7900575334948388E-2</v>
      </c>
      <c r="DC4659" s="81">
        <v>3.6425060683954361E-2</v>
      </c>
      <c r="DD4659" s="81">
        <v>1.580872452543102E-3</v>
      </c>
      <c r="DE4659" s="81">
        <v>3.9894642198450743E-2</v>
      </c>
      <c r="DF4659" s="81">
        <v>4.0609689307619714E-4</v>
      </c>
      <c r="DG4659" s="81">
        <v>4.0609689307619714E-4</v>
      </c>
      <c r="DH4659" s="81">
        <v>4.0609689307619714E-4</v>
      </c>
      <c r="DI4659" s="81">
        <v>0</v>
      </c>
      <c r="DJ4659" s="81">
        <v>1.2359111118201171E-3</v>
      </c>
      <c r="DL4659" s="81">
        <v>0</v>
      </c>
      <c r="DM4659" s="81">
        <v>5.0189966262849798E-7</v>
      </c>
      <c r="DN4659" s="81">
        <v>5.0189966262849798E-7</v>
      </c>
      <c r="DO4659" s="81">
        <v>0</v>
      </c>
      <c r="DP4659" s="81">
        <v>5.0189966262849798E-7</v>
      </c>
      <c r="DQ4659" s="81">
        <v>5.0189966262849798E-7</v>
      </c>
      <c r="DR4659" s="81">
        <v>0</v>
      </c>
      <c r="DS4659" s="81">
        <v>5.0189966262849798E-7</v>
      </c>
      <c r="DT4659" s="81">
        <v>5.0189966262849798E-7</v>
      </c>
      <c r="DU4659" s="81">
        <v>0</v>
      </c>
      <c r="DV4659" s="81">
        <v>0</v>
      </c>
      <c r="DW4659" s="81">
        <v>0</v>
      </c>
      <c r="GE4659" s="81" t="s">
        <v>449</v>
      </c>
      <c r="GF4659" s="81" t="s">
        <v>155</v>
      </c>
      <c r="GG4659" s="81" t="s">
        <v>486</v>
      </c>
      <c r="GH4659" s="81" t="s">
        <v>452</v>
      </c>
      <c r="GI4659" s="81">
        <v>2032</v>
      </c>
      <c r="GJ4659" s="81" t="s">
        <v>201</v>
      </c>
      <c r="GK4659" s="81">
        <v>0.74733835430389817</v>
      </c>
      <c r="GL4659" s="81">
        <v>208.00094999999999</v>
      </c>
      <c r="GM4659" s="81">
        <v>2032</v>
      </c>
      <c r="GN4659" s="81" t="s">
        <v>173</v>
      </c>
      <c r="GO4659" s="81">
        <v>1.1148832299820636E-2</v>
      </c>
      <c r="GP4659" s="81">
        <v>10</v>
      </c>
      <c r="GQ4659" s="81">
        <v>0</v>
      </c>
      <c r="GR4659" s="81" t="s">
        <v>448</v>
      </c>
      <c r="GS4659" s="81">
        <v>0</v>
      </c>
      <c r="GT4659" s="81">
        <v>0</v>
      </c>
      <c r="GU4659" s="81">
        <v>0</v>
      </c>
      <c r="GV4659" s="81">
        <v>0</v>
      </c>
      <c r="GW4659" s="81">
        <v>0</v>
      </c>
      <c r="GX4659" s="81">
        <v>0</v>
      </c>
      <c r="GY4659" s="81">
        <v>1.1148832299820636E-2</v>
      </c>
      <c r="GZ4659" s="81">
        <v>8.331949983358098E-3</v>
      </c>
    </row>
    <row r="4660" spans="98:208" x14ac:dyDescent="0.25">
      <c r="CT4660" s="81" t="s">
        <v>155</v>
      </c>
      <c r="CU4660" s="81" t="s">
        <v>483</v>
      </c>
      <c r="CV4660" s="81" t="s">
        <v>453</v>
      </c>
      <c r="CW4660" s="81">
        <v>2023</v>
      </c>
      <c r="CX4660" s="81">
        <v>0</v>
      </c>
      <c r="CY4660" s="81">
        <v>0</v>
      </c>
      <c r="CZ4660" s="81">
        <v>0</v>
      </c>
      <c r="DA4660" s="81">
        <v>0</v>
      </c>
      <c r="DB4660" s="81">
        <v>8.0408269036977079E-2</v>
      </c>
      <c r="DC4660" s="81">
        <v>3.7590224611390687E-2</v>
      </c>
      <c r="DD4660" s="81">
        <v>1.6314334115686739E-3</v>
      </c>
      <c r="DE4660" s="81">
        <v>4.1186611014017549E-2</v>
      </c>
      <c r="DF4660" s="81">
        <v>4.190871103049851E-4</v>
      </c>
      <c r="DG4660" s="81">
        <v>4.190871103049851E-4</v>
      </c>
      <c r="DH4660" s="81">
        <v>4.190871103049851E-4</v>
      </c>
      <c r="DI4660" s="81">
        <v>4.190871103049851E-4</v>
      </c>
      <c r="DJ4660" s="81">
        <v>1.2359111118201171E-3</v>
      </c>
      <c r="DL4660" s="81">
        <v>0</v>
      </c>
      <c r="DM4660" s="81">
        <v>5.1795441644651414E-7</v>
      </c>
      <c r="DN4660" s="81">
        <v>5.1795441644651414E-7</v>
      </c>
      <c r="DO4660" s="81">
        <v>0</v>
      </c>
      <c r="DP4660" s="81">
        <v>5.1795441644651414E-7</v>
      </c>
      <c r="DQ4660" s="81">
        <v>5.1795441644651414E-7</v>
      </c>
      <c r="DR4660" s="81">
        <v>0</v>
      </c>
      <c r="DS4660" s="81">
        <v>5.1795441644651414E-7</v>
      </c>
      <c r="DT4660" s="81">
        <v>5.1795441644651414E-7</v>
      </c>
      <c r="DU4660" s="81">
        <v>0</v>
      </c>
      <c r="DV4660" s="81">
        <v>5.1795441644651414E-7</v>
      </c>
      <c r="DW4660" s="81">
        <v>5.1795441644651414E-7</v>
      </c>
      <c r="GE4660" s="81" t="s">
        <v>449</v>
      </c>
      <c r="GF4660" s="81" t="s">
        <v>155</v>
      </c>
      <c r="GG4660" s="81" t="s">
        <v>486</v>
      </c>
      <c r="GH4660" s="81" t="s">
        <v>453</v>
      </c>
      <c r="GI4660" s="81">
        <v>2021</v>
      </c>
      <c r="GJ4660" s="81" t="s">
        <v>201</v>
      </c>
      <c r="GK4660" s="81">
        <v>3.6425060683953903E-2</v>
      </c>
      <c r="GL4660" s="81">
        <v>208.00094999999999</v>
      </c>
      <c r="GM4660" s="81">
        <v>2021</v>
      </c>
      <c r="GN4660" s="81" t="s">
        <v>173</v>
      </c>
      <c r="GO4660" s="81">
        <v>1.1148832299820636E-2</v>
      </c>
      <c r="GP4660" s="81">
        <v>10</v>
      </c>
      <c r="GQ4660" s="81">
        <v>0</v>
      </c>
      <c r="GR4660" s="81" t="s">
        <v>448</v>
      </c>
      <c r="GS4660" s="81">
        <v>1.1148832299820636E-2</v>
      </c>
      <c r="GT4660" s="81">
        <v>4.0609689307619204E-4</v>
      </c>
      <c r="GU4660" s="81">
        <v>1.1148832299820636E-2</v>
      </c>
      <c r="GV4660" s="81">
        <v>4.0609689307619204E-4</v>
      </c>
      <c r="GW4660" s="81">
        <v>0</v>
      </c>
      <c r="GX4660" s="81">
        <v>0</v>
      </c>
      <c r="GY4660" s="81">
        <v>0</v>
      </c>
      <c r="GZ4660" s="81">
        <v>0</v>
      </c>
    </row>
    <row r="4661" spans="98:208" x14ac:dyDescent="0.25">
      <c r="CT4661" s="81" t="s">
        <v>155</v>
      </c>
      <c r="CU4661" s="81" t="s">
        <v>483</v>
      </c>
      <c r="CV4661" s="81" t="s">
        <v>453</v>
      </c>
      <c r="CW4661" s="81">
        <v>2024</v>
      </c>
      <c r="CX4661" s="81">
        <v>0</v>
      </c>
      <c r="CY4661" s="81">
        <v>0</v>
      </c>
      <c r="CZ4661" s="81">
        <v>0</v>
      </c>
      <c r="DA4661" s="81">
        <v>0</v>
      </c>
      <c r="DB4661" s="81">
        <v>8.0408269036977079E-2</v>
      </c>
      <c r="DC4661" s="81">
        <v>3.7590224611390687E-2</v>
      </c>
      <c r="DD4661" s="81">
        <v>1.6314334115686739E-3</v>
      </c>
      <c r="DE4661" s="81">
        <v>4.1186611014017549E-2</v>
      </c>
      <c r="DF4661" s="81">
        <v>4.190871103049851E-4</v>
      </c>
      <c r="DG4661" s="81">
        <v>4.190871103049851E-4</v>
      </c>
      <c r="DH4661" s="81">
        <v>4.190871103049851E-4</v>
      </c>
      <c r="DI4661" s="81">
        <v>4.190871103049851E-4</v>
      </c>
      <c r="DJ4661" s="81">
        <v>1.2359111118201171E-3</v>
      </c>
      <c r="DL4661" s="81">
        <v>0</v>
      </c>
      <c r="DM4661" s="81">
        <v>5.1795441644651414E-7</v>
      </c>
      <c r="DN4661" s="81">
        <v>5.1795441644651414E-7</v>
      </c>
      <c r="DO4661" s="81">
        <v>0</v>
      </c>
      <c r="DP4661" s="81">
        <v>5.1795441644651414E-7</v>
      </c>
      <c r="DQ4661" s="81">
        <v>5.1795441644651414E-7</v>
      </c>
      <c r="DR4661" s="81">
        <v>0</v>
      </c>
      <c r="DS4661" s="81">
        <v>5.1795441644651414E-7</v>
      </c>
      <c r="DT4661" s="81">
        <v>5.1795441644651414E-7</v>
      </c>
      <c r="DU4661" s="81">
        <v>0</v>
      </c>
      <c r="DV4661" s="81">
        <v>5.1795441644651414E-7</v>
      </c>
      <c r="DW4661" s="81">
        <v>5.1795441644651414E-7</v>
      </c>
      <c r="GE4661" s="81" t="s">
        <v>449</v>
      </c>
      <c r="GF4661" s="81" t="s">
        <v>155</v>
      </c>
      <c r="GG4661" s="81" t="s">
        <v>486</v>
      </c>
      <c r="GH4661" s="81" t="s">
        <v>453</v>
      </c>
      <c r="GI4661" s="81">
        <v>2022</v>
      </c>
      <c r="GJ4661" s="81" t="s">
        <v>201</v>
      </c>
      <c r="GK4661" s="81">
        <v>3.6425060683953903E-2</v>
      </c>
      <c r="GL4661" s="81">
        <v>208.00094999999999</v>
      </c>
      <c r="GM4661" s="81">
        <v>2022</v>
      </c>
      <c r="GN4661" s="81" t="s">
        <v>173</v>
      </c>
      <c r="GO4661" s="81">
        <v>1.1148832299820636E-2</v>
      </c>
      <c r="GP4661" s="81">
        <v>10</v>
      </c>
      <c r="GQ4661" s="81">
        <v>0</v>
      </c>
      <c r="GR4661" s="81" t="s">
        <v>448</v>
      </c>
      <c r="GS4661" s="81">
        <v>1.1148832299820636E-2</v>
      </c>
      <c r="GT4661" s="81">
        <v>4.0609689307619204E-4</v>
      </c>
      <c r="GU4661" s="81">
        <v>1.1148832299820636E-2</v>
      </c>
      <c r="GV4661" s="81">
        <v>4.0609689307619204E-4</v>
      </c>
      <c r="GW4661" s="81">
        <v>1.1148832299820636E-2</v>
      </c>
      <c r="GX4661" s="81">
        <v>4.0609689307619204E-4</v>
      </c>
      <c r="GY4661" s="81">
        <v>0</v>
      </c>
      <c r="GZ4661" s="81">
        <v>0</v>
      </c>
    </row>
    <row r="4662" spans="98:208" x14ac:dyDescent="0.25">
      <c r="CT4662" s="81" t="s">
        <v>155</v>
      </c>
      <c r="CU4662" s="81" t="s">
        <v>483</v>
      </c>
      <c r="CV4662" s="81" t="s">
        <v>453</v>
      </c>
      <c r="CW4662" s="81">
        <v>2025</v>
      </c>
      <c r="CX4662" s="81">
        <v>0</v>
      </c>
      <c r="CY4662" s="81">
        <v>0</v>
      </c>
      <c r="CZ4662" s="81">
        <v>0</v>
      </c>
      <c r="DA4662" s="81">
        <v>0</v>
      </c>
      <c r="DB4662" s="81">
        <v>8.0408269036977079E-2</v>
      </c>
      <c r="DC4662" s="81">
        <v>3.7590224611390687E-2</v>
      </c>
      <c r="DD4662" s="81">
        <v>1.6314334115686739E-3</v>
      </c>
      <c r="DE4662" s="81">
        <v>4.1186611014017549E-2</v>
      </c>
      <c r="DF4662" s="81">
        <v>4.190871103049851E-4</v>
      </c>
      <c r="DG4662" s="81">
        <v>4.190871103049851E-4</v>
      </c>
      <c r="DH4662" s="81">
        <v>4.190871103049851E-4</v>
      </c>
      <c r="DI4662" s="81">
        <v>4.190871103049851E-4</v>
      </c>
      <c r="DJ4662" s="81">
        <v>1.2359111118201171E-3</v>
      </c>
      <c r="DL4662" s="81">
        <v>0</v>
      </c>
      <c r="DM4662" s="81">
        <v>5.1795441644651414E-7</v>
      </c>
      <c r="DN4662" s="81">
        <v>5.1795441644651414E-7</v>
      </c>
      <c r="DO4662" s="81">
        <v>0</v>
      </c>
      <c r="DP4662" s="81">
        <v>5.1795441644651414E-7</v>
      </c>
      <c r="DQ4662" s="81">
        <v>5.1795441644651414E-7</v>
      </c>
      <c r="DR4662" s="81">
        <v>0</v>
      </c>
      <c r="DS4662" s="81">
        <v>5.1795441644651414E-7</v>
      </c>
      <c r="DT4662" s="81">
        <v>5.1795441644651414E-7</v>
      </c>
      <c r="DU4662" s="81">
        <v>0</v>
      </c>
      <c r="DV4662" s="81">
        <v>5.1795441644651414E-7</v>
      </c>
      <c r="DW4662" s="81">
        <v>5.1795441644651414E-7</v>
      </c>
      <c r="GE4662" s="81" t="s">
        <v>449</v>
      </c>
      <c r="GF4662" s="81" t="s">
        <v>155</v>
      </c>
      <c r="GG4662" s="81" t="s">
        <v>486</v>
      </c>
      <c r="GH4662" s="81" t="s">
        <v>453</v>
      </c>
      <c r="GI4662" s="81">
        <v>2023</v>
      </c>
      <c r="GJ4662" s="81" t="s">
        <v>201</v>
      </c>
      <c r="GK4662" s="81">
        <v>3.7590224611389902E-2</v>
      </c>
      <c r="GL4662" s="81">
        <v>208.00094999999999</v>
      </c>
      <c r="GM4662" s="81">
        <v>2023</v>
      </c>
      <c r="GN4662" s="81" t="s">
        <v>173</v>
      </c>
      <c r="GO4662" s="81">
        <v>1.1148832299820636E-2</v>
      </c>
      <c r="GP4662" s="81">
        <v>10</v>
      </c>
      <c r="GQ4662" s="81">
        <v>0</v>
      </c>
      <c r="GR4662" s="81" t="s">
        <v>448</v>
      </c>
      <c r="GS4662" s="81">
        <v>1.1148832299820636E-2</v>
      </c>
      <c r="GT4662" s="81">
        <v>4.1908711030497637E-4</v>
      </c>
      <c r="GU4662" s="81">
        <v>1.1148832299820636E-2</v>
      </c>
      <c r="GV4662" s="81">
        <v>4.1908711030497637E-4</v>
      </c>
      <c r="GW4662" s="81">
        <v>1.1148832299820636E-2</v>
      </c>
      <c r="GX4662" s="81">
        <v>4.1908711030497637E-4</v>
      </c>
      <c r="GY4662" s="81">
        <v>1.1148832299820636E-2</v>
      </c>
      <c r="GZ4662" s="81">
        <v>4.1908711030497637E-4</v>
      </c>
    </row>
    <row r="4663" spans="98:208" x14ac:dyDescent="0.25">
      <c r="CT4663" s="81" t="s">
        <v>155</v>
      </c>
      <c r="CU4663" s="81" t="s">
        <v>483</v>
      </c>
      <c r="CV4663" s="81" t="s">
        <v>453</v>
      </c>
      <c r="CW4663" s="81">
        <v>2026</v>
      </c>
      <c r="CX4663" s="81">
        <v>0</v>
      </c>
      <c r="CY4663" s="81">
        <v>0</v>
      </c>
      <c r="CZ4663" s="81">
        <v>0</v>
      </c>
      <c r="DA4663" s="81">
        <v>0</v>
      </c>
      <c r="DB4663" s="81">
        <v>8.0408269036977079E-2</v>
      </c>
      <c r="DC4663" s="81">
        <v>3.7590224611390687E-2</v>
      </c>
      <c r="DD4663" s="81">
        <v>1.6314334115686739E-3</v>
      </c>
      <c r="DE4663" s="81">
        <v>4.1186611014017549E-2</v>
      </c>
      <c r="DF4663" s="81">
        <v>4.190871103049851E-4</v>
      </c>
      <c r="DG4663" s="81">
        <v>4.190871103049851E-4</v>
      </c>
      <c r="DH4663" s="81">
        <v>4.190871103049851E-4</v>
      </c>
      <c r="DI4663" s="81">
        <v>4.190871103049851E-4</v>
      </c>
      <c r="DJ4663" s="81">
        <v>1.2359111118201171E-3</v>
      </c>
      <c r="DL4663" s="81">
        <v>0</v>
      </c>
      <c r="DM4663" s="81">
        <v>5.1795441644651414E-7</v>
      </c>
      <c r="DN4663" s="81">
        <v>5.1795441644651414E-7</v>
      </c>
      <c r="DO4663" s="81">
        <v>0</v>
      </c>
      <c r="DP4663" s="81">
        <v>5.1795441644651414E-7</v>
      </c>
      <c r="DQ4663" s="81">
        <v>5.1795441644651414E-7</v>
      </c>
      <c r="DR4663" s="81">
        <v>0</v>
      </c>
      <c r="DS4663" s="81">
        <v>5.1795441644651414E-7</v>
      </c>
      <c r="DT4663" s="81">
        <v>5.1795441644651414E-7</v>
      </c>
      <c r="DU4663" s="81">
        <v>0</v>
      </c>
      <c r="DV4663" s="81">
        <v>5.1795441644651414E-7</v>
      </c>
      <c r="DW4663" s="81">
        <v>5.1795441644651414E-7</v>
      </c>
      <c r="GE4663" s="81" t="s">
        <v>449</v>
      </c>
      <c r="GF4663" s="81" t="s">
        <v>155</v>
      </c>
      <c r="GG4663" s="81" t="s">
        <v>486</v>
      </c>
      <c r="GH4663" s="81" t="s">
        <v>453</v>
      </c>
      <c r="GI4663" s="81">
        <v>2024</v>
      </c>
      <c r="GJ4663" s="81" t="s">
        <v>201</v>
      </c>
      <c r="GK4663" s="81">
        <v>3.7590224611389902E-2</v>
      </c>
      <c r="GL4663" s="81">
        <v>208.00094999999999</v>
      </c>
      <c r="GM4663" s="81">
        <v>2024</v>
      </c>
      <c r="GN4663" s="81" t="s">
        <v>173</v>
      </c>
      <c r="GO4663" s="81">
        <v>1.1148832299820636E-2</v>
      </c>
      <c r="GP4663" s="81">
        <v>10</v>
      </c>
      <c r="GQ4663" s="81">
        <v>0</v>
      </c>
      <c r="GR4663" s="81" t="s">
        <v>448</v>
      </c>
      <c r="GS4663" s="81">
        <v>1.1148832299820636E-2</v>
      </c>
      <c r="GT4663" s="81">
        <v>4.1908711030497637E-4</v>
      </c>
      <c r="GU4663" s="81">
        <v>1.1148832299820636E-2</v>
      </c>
      <c r="GV4663" s="81">
        <v>4.1908711030497637E-4</v>
      </c>
      <c r="GW4663" s="81">
        <v>1.1148832299820636E-2</v>
      </c>
      <c r="GX4663" s="81">
        <v>4.1908711030497637E-4</v>
      </c>
      <c r="GY4663" s="81">
        <v>1.1148832299820636E-2</v>
      </c>
      <c r="GZ4663" s="81">
        <v>4.1908711030497637E-4</v>
      </c>
    </row>
    <row r="4664" spans="98:208" x14ac:dyDescent="0.25">
      <c r="CT4664" s="81" t="s">
        <v>155</v>
      </c>
      <c r="CU4664" s="81" t="s">
        <v>483</v>
      </c>
      <c r="CV4664" s="81" t="s">
        <v>453</v>
      </c>
      <c r="CW4664" s="81">
        <v>2027</v>
      </c>
      <c r="CX4664" s="81">
        <v>0</v>
      </c>
      <c r="CY4664" s="81">
        <v>0</v>
      </c>
      <c r="CZ4664" s="81">
        <v>0</v>
      </c>
      <c r="DA4664" s="81">
        <v>0</v>
      </c>
      <c r="DB4664" s="81">
        <v>8.0408269036977079E-2</v>
      </c>
      <c r="DC4664" s="81">
        <v>3.7590224611390687E-2</v>
      </c>
      <c r="DD4664" s="81">
        <v>1.6314334115686739E-3</v>
      </c>
      <c r="DE4664" s="81">
        <v>4.1186611014017549E-2</v>
      </c>
      <c r="DF4664" s="81">
        <v>4.190871103049851E-4</v>
      </c>
      <c r="DG4664" s="81">
        <v>4.190871103049851E-4</v>
      </c>
      <c r="DH4664" s="81">
        <v>4.190871103049851E-4</v>
      </c>
      <c r="DI4664" s="81">
        <v>4.190871103049851E-4</v>
      </c>
      <c r="DJ4664" s="81">
        <v>1.2359111118201171E-3</v>
      </c>
      <c r="DL4664" s="81">
        <v>0</v>
      </c>
      <c r="DM4664" s="81">
        <v>5.1795441644651414E-7</v>
      </c>
      <c r="DN4664" s="81">
        <v>5.1795441644651414E-7</v>
      </c>
      <c r="DO4664" s="81">
        <v>0</v>
      </c>
      <c r="DP4664" s="81">
        <v>5.1795441644651414E-7</v>
      </c>
      <c r="DQ4664" s="81">
        <v>5.1795441644651414E-7</v>
      </c>
      <c r="DR4664" s="81">
        <v>0</v>
      </c>
      <c r="DS4664" s="81">
        <v>5.1795441644651414E-7</v>
      </c>
      <c r="DT4664" s="81">
        <v>5.1795441644651414E-7</v>
      </c>
      <c r="DU4664" s="81">
        <v>0</v>
      </c>
      <c r="DV4664" s="81">
        <v>5.1795441644651414E-7</v>
      </c>
      <c r="DW4664" s="81">
        <v>5.1795441644651414E-7</v>
      </c>
      <c r="GE4664" s="81" t="s">
        <v>449</v>
      </c>
      <c r="GF4664" s="81" t="s">
        <v>155</v>
      </c>
      <c r="GG4664" s="81" t="s">
        <v>486</v>
      </c>
      <c r="GH4664" s="81" t="s">
        <v>453</v>
      </c>
      <c r="GI4664" s="81">
        <v>2025</v>
      </c>
      <c r="GJ4664" s="81" t="s">
        <v>201</v>
      </c>
      <c r="GK4664" s="81">
        <v>3.7590224611389902E-2</v>
      </c>
      <c r="GL4664" s="81">
        <v>208.00094999999999</v>
      </c>
      <c r="GM4664" s="81">
        <v>2025</v>
      </c>
      <c r="GN4664" s="81" t="s">
        <v>173</v>
      </c>
      <c r="GO4664" s="81">
        <v>1.1148832299820636E-2</v>
      </c>
      <c r="GP4664" s="81">
        <v>10</v>
      </c>
      <c r="GQ4664" s="81">
        <v>0</v>
      </c>
      <c r="GR4664" s="81" t="s">
        <v>448</v>
      </c>
      <c r="GS4664" s="81">
        <v>1.1148832299820636E-2</v>
      </c>
      <c r="GT4664" s="81">
        <v>4.1908711030497637E-4</v>
      </c>
      <c r="GU4664" s="81">
        <v>1.1148832299820636E-2</v>
      </c>
      <c r="GV4664" s="81">
        <v>4.1908711030497637E-4</v>
      </c>
      <c r="GW4664" s="81">
        <v>1.1148832299820636E-2</v>
      </c>
      <c r="GX4664" s="81">
        <v>4.1908711030497637E-4</v>
      </c>
      <c r="GY4664" s="81">
        <v>1.1148832299820636E-2</v>
      </c>
      <c r="GZ4664" s="81">
        <v>4.1908711030497637E-4</v>
      </c>
    </row>
    <row r="4665" spans="98:208" x14ac:dyDescent="0.25">
      <c r="CT4665" s="81" t="s">
        <v>155</v>
      </c>
      <c r="CU4665" s="81" t="s">
        <v>483</v>
      </c>
      <c r="CV4665" s="81" t="s">
        <v>453</v>
      </c>
      <c r="CW4665" s="81">
        <v>2028</v>
      </c>
      <c r="CX4665" s="81">
        <v>0</v>
      </c>
      <c r="CY4665" s="81">
        <v>0</v>
      </c>
      <c r="CZ4665" s="81">
        <v>0</v>
      </c>
      <c r="DA4665" s="81">
        <v>0</v>
      </c>
      <c r="DB4665" s="81">
        <v>8.3606377745129523E-2</v>
      </c>
      <c r="DC4665" s="81">
        <v>3.9055083184886243E-2</v>
      </c>
      <c r="DD4665" s="81">
        <v>1.6949971741064059E-3</v>
      </c>
      <c r="DE4665" s="81">
        <v>4.2856297386136881E-2</v>
      </c>
      <c r="DF4665" s="81">
        <v>4.3541857288384152E-4</v>
      </c>
      <c r="DG4665" s="81">
        <v>4.3541857288384152E-4</v>
      </c>
      <c r="DH4665" s="81">
        <v>4.3541857288384152E-4</v>
      </c>
      <c r="DI4665" s="81">
        <v>4.3541857288384152E-4</v>
      </c>
      <c r="DJ4665" s="81">
        <v>1.2359111118201171E-3</v>
      </c>
      <c r="DL4665" s="81">
        <v>0</v>
      </c>
      <c r="DM4665" s="81">
        <v>5.3813865251999724E-7</v>
      </c>
      <c r="DN4665" s="81">
        <v>5.3813865251999724E-7</v>
      </c>
      <c r="DO4665" s="81">
        <v>0</v>
      </c>
      <c r="DP4665" s="81">
        <v>5.3813865251999724E-7</v>
      </c>
      <c r="DQ4665" s="81">
        <v>5.3813865251999724E-7</v>
      </c>
      <c r="DR4665" s="81">
        <v>0</v>
      </c>
      <c r="DS4665" s="81">
        <v>5.3813865251999724E-7</v>
      </c>
      <c r="DT4665" s="81">
        <v>5.3813865251999724E-7</v>
      </c>
      <c r="DU4665" s="81">
        <v>0</v>
      </c>
      <c r="DV4665" s="81">
        <v>5.3813865251999724E-7</v>
      </c>
      <c r="DW4665" s="81">
        <v>5.3813865251999724E-7</v>
      </c>
      <c r="GE4665" s="81" t="s">
        <v>449</v>
      </c>
      <c r="GF4665" s="81" t="s">
        <v>155</v>
      </c>
      <c r="GG4665" s="81" t="s">
        <v>486</v>
      </c>
      <c r="GH4665" s="81" t="s">
        <v>453</v>
      </c>
      <c r="GI4665" s="81">
        <v>2026</v>
      </c>
      <c r="GJ4665" s="81" t="s">
        <v>201</v>
      </c>
      <c r="GK4665" s="81">
        <v>3.7590224611389902E-2</v>
      </c>
      <c r="GL4665" s="81">
        <v>208.00094999999999</v>
      </c>
      <c r="GM4665" s="81">
        <v>2026</v>
      </c>
      <c r="GN4665" s="81" t="s">
        <v>173</v>
      </c>
      <c r="GO4665" s="81">
        <v>1.1148832299820636E-2</v>
      </c>
      <c r="GP4665" s="81">
        <v>10</v>
      </c>
      <c r="GQ4665" s="81">
        <v>0</v>
      </c>
      <c r="GR4665" s="81" t="s">
        <v>448</v>
      </c>
      <c r="GS4665" s="81">
        <v>1.1148832299820636E-2</v>
      </c>
      <c r="GT4665" s="81">
        <v>4.1908711030497637E-4</v>
      </c>
      <c r="GU4665" s="81">
        <v>1.1148832299820636E-2</v>
      </c>
      <c r="GV4665" s="81">
        <v>4.1908711030497637E-4</v>
      </c>
      <c r="GW4665" s="81">
        <v>1.1148832299820636E-2</v>
      </c>
      <c r="GX4665" s="81">
        <v>4.1908711030497637E-4</v>
      </c>
      <c r="GY4665" s="81">
        <v>1.1148832299820636E-2</v>
      </c>
      <c r="GZ4665" s="81">
        <v>4.1908711030497637E-4</v>
      </c>
    </row>
    <row r="4666" spans="98:208" x14ac:dyDescent="0.25">
      <c r="CT4666" s="81" t="s">
        <v>155</v>
      </c>
      <c r="CU4666" s="81" t="s">
        <v>483</v>
      </c>
      <c r="CV4666" s="81" t="s">
        <v>453</v>
      </c>
      <c r="CW4666" s="81">
        <v>2029</v>
      </c>
      <c r="CX4666" s="81">
        <v>0</v>
      </c>
      <c r="CY4666" s="81">
        <v>0</v>
      </c>
      <c r="CZ4666" s="81">
        <v>0</v>
      </c>
      <c r="DA4666" s="81">
        <v>0</v>
      </c>
      <c r="DB4666" s="81">
        <v>8.3606377745129523E-2</v>
      </c>
      <c r="DC4666" s="81">
        <v>3.9055083184886243E-2</v>
      </c>
      <c r="DD4666" s="81">
        <v>1.6949971741064059E-3</v>
      </c>
      <c r="DE4666" s="81">
        <v>4.2856297386136881E-2</v>
      </c>
      <c r="DF4666" s="81">
        <v>4.3541857288384152E-4</v>
      </c>
      <c r="DG4666" s="81">
        <v>4.3541857288384152E-4</v>
      </c>
      <c r="DH4666" s="81">
        <v>4.3541857288384152E-4</v>
      </c>
      <c r="DI4666" s="81">
        <v>4.3541857288384152E-4</v>
      </c>
      <c r="DJ4666" s="81">
        <v>1.2359111118201171E-3</v>
      </c>
      <c r="DL4666" s="81">
        <v>0</v>
      </c>
      <c r="DM4666" s="81">
        <v>5.3813865251999724E-7</v>
      </c>
      <c r="DN4666" s="81">
        <v>5.3813865251999724E-7</v>
      </c>
      <c r="DO4666" s="81">
        <v>0</v>
      </c>
      <c r="DP4666" s="81">
        <v>5.3813865251999724E-7</v>
      </c>
      <c r="DQ4666" s="81">
        <v>5.3813865251999724E-7</v>
      </c>
      <c r="DR4666" s="81">
        <v>0</v>
      </c>
      <c r="DS4666" s="81">
        <v>5.3813865251999724E-7</v>
      </c>
      <c r="DT4666" s="81">
        <v>5.3813865251999724E-7</v>
      </c>
      <c r="DU4666" s="81">
        <v>0</v>
      </c>
      <c r="DV4666" s="81">
        <v>5.3813865251999724E-7</v>
      </c>
      <c r="DW4666" s="81">
        <v>5.3813865251999724E-7</v>
      </c>
      <c r="GE4666" s="81" t="s">
        <v>449</v>
      </c>
      <c r="GF4666" s="81" t="s">
        <v>155</v>
      </c>
      <c r="GG4666" s="81" t="s">
        <v>486</v>
      </c>
      <c r="GH4666" s="81" t="s">
        <v>453</v>
      </c>
      <c r="GI4666" s="81">
        <v>2027</v>
      </c>
      <c r="GJ4666" s="81" t="s">
        <v>201</v>
      </c>
      <c r="GK4666" s="81">
        <v>3.7590224611389902E-2</v>
      </c>
      <c r="GL4666" s="81">
        <v>208.00094999999999</v>
      </c>
      <c r="GM4666" s="81">
        <v>2027</v>
      </c>
      <c r="GN4666" s="81" t="s">
        <v>173</v>
      </c>
      <c r="GO4666" s="81">
        <v>1.1148832299820636E-2</v>
      </c>
      <c r="GP4666" s="81">
        <v>10</v>
      </c>
      <c r="GQ4666" s="81">
        <v>0</v>
      </c>
      <c r="GR4666" s="81" t="s">
        <v>448</v>
      </c>
      <c r="GS4666" s="81">
        <v>1.1148832299820636E-2</v>
      </c>
      <c r="GT4666" s="81">
        <v>4.1908711030497637E-4</v>
      </c>
      <c r="GU4666" s="81">
        <v>1.1148832299820636E-2</v>
      </c>
      <c r="GV4666" s="81">
        <v>4.1908711030497637E-4</v>
      </c>
      <c r="GW4666" s="81">
        <v>1.1148832299820636E-2</v>
      </c>
      <c r="GX4666" s="81">
        <v>4.1908711030497637E-4</v>
      </c>
      <c r="GY4666" s="81">
        <v>1.1148832299820636E-2</v>
      </c>
      <c r="GZ4666" s="81">
        <v>4.1908711030497637E-4</v>
      </c>
    </row>
    <row r="4667" spans="98:208" x14ac:dyDescent="0.25">
      <c r="CT4667" s="81" t="s">
        <v>155</v>
      </c>
      <c r="CU4667" s="81" t="s">
        <v>483</v>
      </c>
      <c r="CV4667" s="81" t="s">
        <v>453</v>
      </c>
      <c r="CW4667" s="81">
        <v>2030</v>
      </c>
      <c r="CX4667" s="81">
        <v>0</v>
      </c>
      <c r="CY4667" s="81">
        <v>0</v>
      </c>
      <c r="CZ4667" s="81">
        <v>0</v>
      </c>
      <c r="DA4667" s="81">
        <v>0</v>
      </c>
      <c r="DB4667" s="81">
        <v>8.3606377745129523E-2</v>
      </c>
      <c r="DC4667" s="81">
        <v>3.9055083184886243E-2</v>
      </c>
      <c r="DD4667" s="81">
        <v>1.6949971741064059E-3</v>
      </c>
      <c r="DE4667" s="81">
        <v>4.2856297386136881E-2</v>
      </c>
      <c r="DF4667" s="81">
        <v>0</v>
      </c>
      <c r="DG4667" s="81">
        <v>4.3541857288384152E-4</v>
      </c>
      <c r="DH4667" s="81">
        <v>4.3541857288384152E-4</v>
      </c>
      <c r="DI4667" s="81">
        <v>4.3541857288384152E-4</v>
      </c>
      <c r="DJ4667" s="81">
        <v>1.2359111118201171E-3</v>
      </c>
      <c r="DL4667" s="81">
        <v>0</v>
      </c>
      <c r="DM4667" s="81">
        <v>0</v>
      </c>
      <c r="DN4667" s="81">
        <v>0</v>
      </c>
      <c r="DO4667" s="81">
        <v>0</v>
      </c>
      <c r="DP4667" s="81">
        <v>5.3813865251999724E-7</v>
      </c>
      <c r="DQ4667" s="81">
        <v>5.3813865251999724E-7</v>
      </c>
      <c r="DR4667" s="81">
        <v>0</v>
      </c>
      <c r="DS4667" s="81">
        <v>5.3813865251999724E-7</v>
      </c>
      <c r="DT4667" s="81">
        <v>5.3813865251999724E-7</v>
      </c>
      <c r="DU4667" s="81">
        <v>0</v>
      </c>
      <c r="DV4667" s="81">
        <v>5.3813865251999724E-7</v>
      </c>
      <c r="DW4667" s="81">
        <v>5.3813865251999724E-7</v>
      </c>
      <c r="GE4667" s="81" t="s">
        <v>449</v>
      </c>
      <c r="GF4667" s="81" t="s">
        <v>155</v>
      </c>
      <c r="GG4667" s="81" t="s">
        <v>486</v>
      </c>
      <c r="GH4667" s="81" t="s">
        <v>453</v>
      </c>
      <c r="GI4667" s="81">
        <v>2028</v>
      </c>
      <c r="GJ4667" s="81" t="s">
        <v>201</v>
      </c>
      <c r="GK4667" s="81">
        <v>3.9055083184885833E-2</v>
      </c>
      <c r="GL4667" s="81">
        <v>208.00094999999999</v>
      </c>
      <c r="GM4667" s="81">
        <v>2028</v>
      </c>
      <c r="GN4667" s="81" t="s">
        <v>173</v>
      </c>
      <c r="GO4667" s="81">
        <v>1.1148832299820636E-2</v>
      </c>
      <c r="GP4667" s="81">
        <v>10</v>
      </c>
      <c r="GQ4667" s="81">
        <v>0</v>
      </c>
      <c r="GR4667" s="81" t="s">
        <v>448</v>
      </c>
      <c r="GS4667" s="81">
        <v>1.1148832299820636E-2</v>
      </c>
      <c r="GT4667" s="81">
        <v>4.3541857288383696E-4</v>
      </c>
      <c r="GU4667" s="81">
        <v>1.1148832299820636E-2</v>
      </c>
      <c r="GV4667" s="81">
        <v>4.3541857288383696E-4</v>
      </c>
      <c r="GW4667" s="81">
        <v>1.1148832299820636E-2</v>
      </c>
      <c r="GX4667" s="81">
        <v>4.3541857288383696E-4</v>
      </c>
      <c r="GY4667" s="81">
        <v>1.1148832299820636E-2</v>
      </c>
      <c r="GZ4667" s="81">
        <v>4.3541857288383696E-4</v>
      </c>
    </row>
    <row r="4668" spans="98:208" x14ac:dyDescent="0.25">
      <c r="CT4668" s="81" t="s">
        <v>155</v>
      </c>
      <c r="CU4668" s="81" t="s">
        <v>483</v>
      </c>
      <c r="CV4668" s="81" t="s">
        <v>453</v>
      </c>
      <c r="CW4668" s="81">
        <v>2031</v>
      </c>
      <c r="CX4668" s="81">
        <v>0</v>
      </c>
      <c r="CY4668" s="81">
        <v>0</v>
      </c>
      <c r="CZ4668" s="81">
        <v>0</v>
      </c>
      <c r="DA4668" s="81">
        <v>0</v>
      </c>
      <c r="DB4668" s="81">
        <v>8.3606377745129523E-2</v>
      </c>
      <c r="DC4668" s="81">
        <v>3.9055083184886243E-2</v>
      </c>
      <c r="DD4668" s="81">
        <v>1.6949971741064059E-3</v>
      </c>
      <c r="DE4668" s="81">
        <v>4.2856297386136881E-2</v>
      </c>
      <c r="DF4668" s="81">
        <v>0</v>
      </c>
      <c r="DG4668" s="81">
        <v>0</v>
      </c>
      <c r="DH4668" s="81">
        <v>4.3541857288384152E-4</v>
      </c>
      <c r="DI4668" s="81">
        <v>4.3541857288384152E-4</v>
      </c>
      <c r="DJ4668" s="81">
        <v>1.2359111118201171E-3</v>
      </c>
      <c r="DL4668" s="81">
        <v>0</v>
      </c>
      <c r="DM4668" s="81">
        <v>0</v>
      </c>
      <c r="DN4668" s="81">
        <v>0</v>
      </c>
      <c r="DO4668" s="81">
        <v>0</v>
      </c>
      <c r="DP4668" s="81">
        <v>0</v>
      </c>
      <c r="DQ4668" s="81">
        <v>0</v>
      </c>
      <c r="DR4668" s="81">
        <v>0</v>
      </c>
      <c r="DS4668" s="81">
        <v>5.3813865251999724E-7</v>
      </c>
      <c r="DT4668" s="81">
        <v>5.3813865251999724E-7</v>
      </c>
      <c r="DU4668" s="81">
        <v>0</v>
      </c>
      <c r="DV4668" s="81">
        <v>5.3813865251999724E-7</v>
      </c>
      <c r="DW4668" s="81">
        <v>5.3813865251999724E-7</v>
      </c>
      <c r="GE4668" s="81" t="s">
        <v>449</v>
      </c>
      <c r="GF4668" s="81" t="s">
        <v>155</v>
      </c>
      <c r="GG4668" s="81" t="s">
        <v>486</v>
      </c>
      <c r="GH4668" s="81" t="s">
        <v>453</v>
      </c>
      <c r="GI4668" s="81">
        <v>2029</v>
      </c>
      <c r="GJ4668" s="81" t="s">
        <v>201</v>
      </c>
      <c r="GK4668" s="81">
        <v>3.9055083184885833E-2</v>
      </c>
      <c r="GL4668" s="81">
        <v>208.00094999999999</v>
      </c>
      <c r="GM4668" s="81">
        <v>2029</v>
      </c>
      <c r="GN4668" s="81" t="s">
        <v>173</v>
      </c>
      <c r="GO4668" s="81">
        <v>1.1148832299820636E-2</v>
      </c>
      <c r="GP4668" s="81">
        <v>10</v>
      </c>
      <c r="GQ4668" s="81">
        <v>0</v>
      </c>
      <c r="GR4668" s="81" t="s">
        <v>448</v>
      </c>
      <c r="GS4668" s="81">
        <v>1.1148832299820636E-2</v>
      </c>
      <c r="GT4668" s="81">
        <v>4.3541857288383696E-4</v>
      </c>
      <c r="GU4668" s="81">
        <v>1.1148832299820636E-2</v>
      </c>
      <c r="GV4668" s="81">
        <v>4.3541857288383696E-4</v>
      </c>
      <c r="GW4668" s="81">
        <v>1.1148832299820636E-2</v>
      </c>
      <c r="GX4668" s="81">
        <v>4.3541857288383696E-4</v>
      </c>
      <c r="GY4668" s="81">
        <v>1.1148832299820636E-2</v>
      </c>
      <c r="GZ4668" s="81">
        <v>4.3541857288383696E-4</v>
      </c>
    </row>
    <row r="4669" spans="98:208" x14ac:dyDescent="0.25">
      <c r="CT4669" s="81" t="s">
        <v>155</v>
      </c>
      <c r="CU4669" s="81" t="s">
        <v>483</v>
      </c>
      <c r="CV4669" s="81" t="s">
        <v>453</v>
      </c>
      <c r="CW4669" s="81">
        <v>2032</v>
      </c>
      <c r="CX4669" s="81">
        <v>0</v>
      </c>
      <c r="CY4669" s="81">
        <v>0</v>
      </c>
      <c r="CZ4669" s="81">
        <v>0</v>
      </c>
      <c r="DA4669" s="81">
        <v>0</v>
      </c>
      <c r="DB4669" s="81">
        <v>8.3606377745129523E-2</v>
      </c>
      <c r="DC4669" s="81">
        <v>3.9055083184886243E-2</v>
      </c>
      <c r="DD4669" s="81">
        <v>1.6949971741064059E-3</v>
      </c>
      <c r="DE4669" s="81">
        <v>4.2856297386136881E-2</v>
      </c>
      <c r="DF4669" s="81">
        <v>0</v>
      </c>
      <c r="DG4669" s="81">
        <v>0</v>
      </c>
      <c r="DH4669" s="81">
        <v>0</v>
      </c>
      <c r="DI4669" s="81">
        <v>4.3541857288384152E-4</v>
      </c>
      <c r="DJ4669" s="81">
        <v>1.2359111118201171E-3</v>
      </c>
      <c r="DL4669" s="81">
        <v>0</v>
      </c>
      <c r="DM4669" s="81">
        <v>0</v>
      </c>
      <c r="DN4669" s="81">
        <v>0</v>
      </c>
      <c r="DO4669" s="81">
        <v>0</v>
      </c>
      <c r="DP4669" s="81">
        <v>0</v>
      </c>
      <c r="DQ4669" s="81">
        <v>0</v>
      </c>
      <c r="DR4669" s="81">
        <v>0</v>
      </c>
      <c r="DS4669" s="81">
        <v>0</v>
      </c>
      <c r="DT4669" s="81">
        <v>0</v>
      </c>
      <c r="DU4669" s="81">
        <v>0</v>
      </c>
      <c r="DV4669" s="81">
        <v>5.3813865251999724E-7</v>
      </c>
      <c r="DW4669" s="81">
        <v>5.3813865251999724E-7</v>
      </c>
      <c r="GE4669" s="81" t="s">
        <v>449</v>
      </c>
      <c r="GF4669" s="81" t="s">
        <v>155</v>
      </c>
      <c r="GG4669" s="81" t="s">
        <v>486</v>
      </c>
      <c r="GH4669" s="81" t="s">
        <v>453</v>
      </c>
      <c r="GI4669" s="81">
        <v>2030</v>
      </c>
      <c r="GJ4669" s="81" t="s">
        <v>201</v>
      </c>
      <c r="GK4669" s="81">
        <v>3.9055083184885833E-2</v>
      </c>
      <c r="GL4669" s="81">
        <v>208.00094999999999</v>
      </c>
      <c r="GM4669" s="81">
        <v>2030</v>
      </c>
      <c r="GN4669" s="81" t="s">
        <v>173</v>
      </c>
      <c r="GO4669" s="81">
        <v>1.1148832299820636E-2</v>
      </c>
      <c r="GP4669" s="81">
        <v>10</v>
      </c>
      <c r="GQ4669" s="81">
        <v>0</v>
      </c>
      <c r="GR4669" s="81" t="s">
        <v>448</v>
      </c>
      <c r="GS4669" s="81">
        <v>0</v>
      </c>
      <c r="GT4669" s="81">
        <v>0</v>
      </c>
      <c r="GU4669" s="81">
        <v>1.1148832299820636E-2</v>
      </c>
      <c r="GV4669" s="81">
        <v>4.3541857288383696E-4</v>
      </c>
      <c r="GW4669" s="81">
        <v>1.1148832299820636E-2</v>
      </c>
      <c r="GX4669" s="81">
        <v>4.3541857288383696E-4</v>
      </c>
      <c r="GY4669" s="81">
        <v>1.1148832299820636E-2</v>
      </c>
      <c r="GZ4669" s="81">
        <v>4.3541857288383696E-4</v>
      </c>
    </row>
    <row r="4670" spans="98:208" x14ac:dyDescent="0.25">
      <c r="CT4670" s="81" t="s">
        <v>155</v>
      </c>
      <c r="CU4670" s="81" t="s">
        <v>483</v>
      </c>
      <c r="CV4670" s="81" t="s">
        <v>454</v>
      </c>
      <c r="CW4670" s="81">
        <v>2020</v>
      </c>
      <c r="CX4670" s="81">
        <v>0</v>
      </c>
      <c r="CY4670" s="81">
        <v>0</v>
      </c>
      <c r="CZ4670" s="81">
        <v>0</v>
      </c>
      <c r="DA4670" s="81">
        <v>0</v>
      </c>
      <c r="DB4670" s="81">
        <v>21083.842824223731</v>
      </c>
      <c r="DC4670" s="81">
        <v>409.22373582044048</v>
      </c>
      <c r="DD4670" s="81">
        <v>13469.0878123784</v>
      </c>
      <c r="DE4670" s="81">
        <v>7205.531276024868</v>
      </c>
      <c r="DF4670" s="81">
        <v>4.5623668037681941</v>
      </c>
      <c r="DG4670" s="81">
        <v>0</v>
      </c>
      <c r="DH4670" s="81">
        <v>0</v>
      </c>
      <c r="DI4670" s="81">
        <v>0</v>
      </c>
      <c r="DJ4670" s="81">
        <v>2.6321140490088258E-10</v>
      </c>
      <c r="DL4670" s="81">
        <v>0</v>
      </c>
      <c r="DM4670" s="81">
        <v>1.2008669760929757E-9</v>
      </c>
      <c r="DN4670" s="81">
        <v>1.2008669760929757E-9</v>
      </c>
      <c r="DO4670" s="81">
        <v>0</v>
      </c>
      <c r="DP4670" s="81">
        <v>0</v>
      </c>
      <c r="DQ4670" s="81">
        <v>0</v>
      </c>
      <c r="DR4670" s="81">
        <v>0</v>
      </c>
      <c r="DS4670" s="81">
        <v>0</v>
      </c>
      <c r="DT4670" s="81">
        <v>0</v>
      </c>
      <c r="DU4670" s="81">
        <v>0</v>
      </c>
      <c r="DV4670" s="81">
        <v>0</v>
      </c>
      <c r="DW4670" s="81">
        <v>0</v>
      </c>
      <c r="GE4670" s="81" t="s">
        <v>449</v>
      </c>
      <c r="GF4670" s="81" t="s">
        <v>155</v>
      </c>
      <c r="GG4670" s="81" t="s">
        <v>486</v>
      </c>
      <c r="GH4670" s="81" t="s">
        <v>453</v>
      </c>
      <c r="GI4670" s="81">
        <v>2031</v>
      </c>
      <c r="GJ4670" s="81" t="s">
        <v>201</v>
      </c>
      <c r="GK4670" s="81">
        <v>3.9055083184885833E-2</v>
      </c>
      <c r="GL4670" s="81">
        <v>208.00094999999999</v>
      </c>
      <c r="GM4670" s="81">
        <v>2031</v>
      </c>
      <c r="GN4670" s="81" t="s">
        <v>173</v>
      </c>
      <c r="GO4670" s="81">
        <v>1.1148832299820636E-2</v>
      </c>
      <c r="GP4670" s="81">
        <v>10</v>
      </c>
      <c r="GQ4670" s="81">
        <v>0</v>
      </c>
      <c r="GR4670" s="81" t="s">
        <v>448</v>
      </c>
      <c r="GS4670" s="81">
        <v>0</v>
      </c>
      <c r="GT4670" s="81">
        <v>0</v>
      </c>
      <c r="GU4670" s="81">
        <v>0</v>
      </c>
      <c r="GV4670" s="81">
        <v>0</v>
      </c>
      <c r="GW4670" s="81">
        <v>1.1148832299820636E-2</v>
      </c>
      <c r="GX4670" s="81">
        <v>4.3541857288383696E-4</v>
      </c>
      <c r="GY4670" s="81">
        <v>1.1148832299820636E-2</v>
      </c>
      <c r="GZ4670" s="81">
        <v>4.3541857288383696E-4</v>
      </c>
    </row>
    <row r="4671" spans="98:208" x14ac:dyDescent="0.25">
      <c r="CT4671" s="81" t="s">
        <v>155</v>
      </c>
      <c r="CU4671" s="81" t="s">
        <v>483</v>
      </c>
      <c r="CV4671" s="81" t="s">
        <v>454</v>
      </c>
      <c r="CW4671" s="81">
        <v>2021</v>
      </c>
      <c r="CX4671" s="81">
        <v>0</v>
      </c>
      <c r="CY4671" s="81">
        <v>0</v>
      </c>
      <c r="CZ4671" s="81">
        <v>0</v>
      </c>
      <c r="DA4671" s="81">
        <v>0</v>
      </c>
      <c r="DB4671" s="81">
        <v>21083.842824223731</v>
      </c>
      <c r="DC4671" s="81">
        <v>409.22373582044048</v>
      </c>
      <c r="DD4671" s="81">
        <v>13469.0878123784</v>
      </c>
      <c r="DE4671" s="81">
        <v>7205.531276024868</v>
      </c>
      <c r="DF4671" s="81">
        <v>4.5623668037681941</v>
      </c>
      <c r="DG4671" s="81">
        <v>4.5623668037681941</v>
      </c>
      <c r="DH4671" s="81">
        <v>0</v>
      </c>
      <c r="DI4671" s="81">
        <v>0</v>
      </c>
      <c r="DJ4671" s="81">
        <v>2.6321140490088258E-10</v>
      </c>
      <c r="DL4671" s="81">
        <v>0</v>
      </c>
      <c r="DM4671" s="81">
        <v>1.2008669760929757E-9</v>
      </c>
      <c r="DN4671" s="81">
        <v>1.2008669760929757E-9</v>
      </c>
      <c r="DO4671" s="81">
        <v>0</v>
      </c>
      <c r="DP4671" s="81">
        <v>1.2008669760929757E-9</v>
      </c>
      <c r="DQ4671" s="81">
        <v>1.2008669760929757E-9</v>
      </c>
      <c r="DR4671" s="81">
        <v>0</v>
      </c>
      <c r="DS4671" s="81">
        <v>0</v>
      </c>
      <c r="DT4671" s="81">
        <v>0</v>
      </c>
      <c r="DU4671" s="81">
        <v>0</v>
      </c>
      <c r="DV4671" s="81">
        <v>0</v>
      </c>
      <c r="DW4671" s="81">
        <v>0</v>
      </c>
      <c r="GE4671" s="81" t="s">
        <v>449</v>
      </c>
      <c r="GF4671" s="81" t="s">
        <v>155</v>
      </c>
      <c r="GG4671" s="81" t="s">
        <v>486</v>
      </c>
      <c r="GH4671" s="81" t="s">
        <v>453</v>
      </c>
      <c r="GI4671" s="81">
        <v>2032</v>
      </c>
      <c r="GJ4671" s="81" t="s">
        <v>201</v>
      </c>
      <c r="GK4671" s="81">
        <v>3.9055083184885833E-2</v>
      </c>
      <c r="GL4671" s="81">
        <v>208.00094999999999</v>
      </c>
      <c r="GM4671" s="81">
        <v>2032</v>
      </c>
      <c r="GN4671" s="81" t="s">
        <v>173</v>
      </c>
      <c r="GO4671" s="81">
        <v>1.1148832299820636E-2</v>
      </c>
      <c r="GP4671" s="81">
        <v>10</v>
      </c>
      <c r="GQ4671" s="81">
        <v>0</v>
      </c>
      <c r="GR4671" s="81" t="s">
        <v>448</v>
      </c>
      <c r="GS4671" s="81">
        <v>0</v>
      </c>
      <c r="GT4671" s="81">
        <v>0</v>
      </c>
      <c r="GU4671" s="81">
        <v>0</v>
      </c>
      <c r="GV4671" s="81">
        <v>0</v>
      </c>
      <c r="GW4671" s="81">
        <v>0</v>
      </c>
      <c r="GX4671" s="81">
        <v>0</v>
      </c>
      <c r="GY4671" s="81">
        <v>1.1148832299820636E-2</v>
      </c>
      <c r="GZ4671" s="81">
        <v>4.3541857288383696E-4</v>
      </c>
    </row>
    <row r="4672" spans="98:208" x14ac:dyDescent="0.25">
      <c r="CT4672" s="81" t="s">
        <v>155</v>
      </c>
      <c r="CU4672" s="81" t="s">
        <v>483</v>
      </c>
      <c r="CV4672" s="81" t="s">
        <v>454</v>
      </c>
      <c r="CW4672" s="81">
        <v>2022</v>
      </c>
      <c r="CX4672" s="81">
        <v>0</v>
      </c>
      <c r="CY4672" s="81">
        <v>0</v>
      </c>
      <c r="CZ4672" s="81">
        <v>0</v>
      </c>
      <c r="DA4672" s="81">
        <v>0</v>
      </c>
      <c r="DB4672" s="81">
        <v>21083.842824223731</v>
      </c>
      <c r="DC4672" s="81">
        <v>409.22373582044048</v>
      </c>
      <c r="DD4672" s="81">
        <v>13469.0878123784</v>
      </c>
      <c r="DE4672" s="81">
        <v>7205.531276024868</v>
      </c>
      <c r="DF4672" s="81">
        <v>4.5623668037681941</v>
      </c>
      <c r="DG4672" s="81">
        <v>4.5623668037681941</v>
      </c>
      <c r="DH4672" s="81">
        <v>4.5623668037681941</v>
      </c>
      <c r="DI4672" s="81">
        <v>0</v>
      </c>
      <c r="DJ4672" s="81">
        <v>2.6321140490088258E-10</v>
      </c>
      <c r="DL4672" s="81">
        <v>0</v>
      </c>
      <c r="DM4672" s="81">
        <v>1.2008669760929757E-9</v>
      </c>
      <c r="DN4672" s="81">
        <v>1.2008669760929757E-9</v>
      </c>
      <c r="DO4672" s="81">
        <v>0</v>
      </c>
      <c r="DP4672" s="81">
        <v>1.2008669760929757E-9</v>
      </c>
      <c r="DQ4672" s="81">
        <v>1.2008669760929757E-9</v>
      </c>
      <c r="DR4672" s="81">
        <v>0</v>
      </c>
      <c r="DS4672" s="81">
        <v>1.2008669760929757E-9</v>
      </c>
      <c r="DT4672" s="81">
        <v>1.2008669760929757E-9</v>
      </c>
      <c r="DU4672" s="81">
        <v>0</v>
      </c>
      <c r="DV4672" s="81">
        <v>0</v>
      </c>
      <c r="DW4672" s="81">
        <v>0</v>
      </c>
      <c r="GE4672" s="81" t="s">
        <v>449</v>
      </c>
      <c r="GF4672" s="81" t="s">
        <v>155</v>
      </c>
      <c r="GG4672" s="81" t="s">
        <v>486</v>
      </c>
      <c r="GH4672" s="81" t="s">
        <v>454</v>
      </c>
      <c r="GI4672" s="81">
        <v>2021</v>
      </c>
      <c r="GJ4672" s="81" t="s">
        <v>201</v>
      </c>
      <c r="GK4672" s="81">
        <v>409.22373582044048</v>
      </c>
      <c r="GL4672" s="81">
        <v>208.00094999999999</v>
      </c>
      <c r="GM4672" s="81">
        <v>2021</v>
      </c>
      <c r="GN4672" s="81" t="s">
        <v>173</v>
      </c>
      <c r="GO4672" s="81">
        <v>1.1148832299820636E-2</v>
      </c>
      <c r="GP4672" s="81">
        <v>10</v>
      </c>
      <c r="GQ4672" s="81">
        <v>0</v>
      </c>
      <c r="GR4672" s="81" t="s">
        <v>448</v>
      </c>
      <c r="GS4672" s="81">
        <v>1.1148832299820636E-2</v>
      </c>
      <c r="GT4672" s="81">
        <v>4.5623668037681941</v>
      </c>
      <c r="GU4672" s="81">
        <v>1.1148832299820636E-2</v>
      </c>
      <c r="GV4672" s="81">
        <v>4.5623668037681941</v>
      </c>
      <c r="GW4672" s="81">
        <v>0</v>
      </c>
      <c r="GX4672" s="81">
        <v>0</v>
      </c>
      <c r="GY4672" s="81">
        <v>0</v>
      </c>
      <c r="GZ4672" s="81">
        <v>0</v>
      </c>
    </row>
    <row r="4673" spans="98:208" x14ac:dyDescent="0.25">
      <c r="CT4673" s="81" t="s">
        <v>155</v>
      </c>
      <c r="CU4673" s="81" t="s">
        <v>483</v>
      </c>
      <c r="CV4673" s="81" t="s">
        <v>454</v>
      </c>
      <c r="CW4673" s="81">
        <v>2023</v>
      </c>
      <c r="CX4673" s="81">
        <v>0</v>
      </c>
      <c r="CY4673" s="81">
        <v>0</v>
      </c>
      <c r="CZ4673" s="81">
        <v>0</v>
      </c>
      <c r="DA4673" s="81">
        <v>0</v>
      </c>
      <c r="DB4673" s="81">
        <v>21835.97811412975</v>
      </c>
      <c r="DC4673" s="81">
        <v>428.60232122030828</v>
      </c>
      <c r="DD4673" s="81">
        <v>13939.56097345707</v>
      </c>
      <c r="DE4673" s="81">
        <v>7467.8148194522792</v>
      </c>
      <c r="DF4673" s="81">
        <v>4.778415402599073</v>
      </c>
      <c r="DG4673" s="81">
        <v>4.778415402599073</v>
      </c>
      <c r="DH4673" s="81">
        <v>4.778415402599073</v>
      </c>
      <c r="DI4673" s="81">
        <v>4.778415402599073</v>
      </c>
      <c r="DJ4673" s="81">
        <v>2.6321140490088258E-10</v>
      </c>
      <c r="DL4673" s="81">
        <v>0</v>
      </c>
      <c r="DM4673" s="81">
        <v>1.2577334313181184E-9</v>
      </c>
      <c r="DN4673" s="81">
        <v>1.2577334313181184E-9</v>
      </c>
      <c r="DO4673" s="81">
        <v>0</v>
      </c>
      <c r="DP4673" s="81">
        <v>1.2577334313181184E-9</v>
      </c>
      <c r="DQ4673" s="81">
        <v>1.2577334313181184E-9</v>
      </c>
      <c r="DR4673" s="81">
        <v>0</v>
      </c>
      <c r="DS4673" s="81">
        <v>1.2577334313181184E-9</v>
      </c>
      <c r="DT4673" s="81">
        <v>1.2577334313181184E-9</v>
      </c>
      <c r="DU4673" s="81">
        <v>0</v>
      </c>
      <c r="DV4673" s="81">
        <v>1.2577334313181184E-9</v>
      </c>
      <c r="DW4673" s="81">
        <v>1.2577334313181184E-9</v>
      </c>
      <c r="GE4673" s="81" t="s">
        <v>449</v>
      </c>
      <c r="GF4673" s="81" t="s">
        <v>155</v>
      </c>
      <c r="GG4673" s="81" t="s">
        <v>486</v>
      </c>
      <c r="GH4673" s="81" t="s">
        <v>454</v>
      </c>
      <c r="GI4673" s="81">
        <v>2022</v>
      </c>
      <c r="GJ4673" s="81" t="s">
        <v>201</v>
      </c>
      <c r="GK4673" s="81">
        <v>409.22373582044048</v>
      </c>
      <c r="GL4673" s="81">
        <v>208.00094999999999</v>
      </c>
      <c r="GM4673" s="81">
        <v>2022</v>
      </c>
      <c r="GN4673" s="81" t="s">
        <v>173</v>
      </c>
      <c r="GO4673" s="81">
        <v>1.1148832299820636E-2</v>
      </c>
      <c r="GP4673" s="81">
        <v>10</v>
      </c>
      <c r="GQ4673" s="81">
        <v>0</v>
      </c>
      <c r="GR4673" s="81" t="s">
        <v>448</v>
      </c>
      <c r="GS4673" s="81">
        <v>1.1148832299820636E-2</v>
      </c>
      <c r="GT4673" s="81">
        <v>4.5623668037681941</v>
      </c>
      <c r="GU4673" s="81">
        <v>1.1148832299820636E-2</v>
      </c>
      <c r="GV4673" s="81">
        <v>4.5623668037681941</v>
      </c>
      <c r="GW4673" s="81">
        <v>1.1148832299820636E-2</v>
      </c>
      <c r="GX4673" s="81">
        <v>4.5623668037681941</v>
      </c>
      <c r="GY4673" s="81">
        <v>0</v>
      </c>
      <c r="GZ4673" s="81">
        <v>0</v>
      </c>
    </row>
    <row r="4674" spans="98:208" x14ac:dyDescent="0.25">
      <c r="CT4674" s="81" t="s">
        <v>155</v>
      </c>
      <c r="CU4674" s="81" t="s">
        <v>483</v>
      </c>
      <c r="CV4674" s="81" t="s">
        <v>454</v>
      </c>
      <c r="CW4674" s="81">
        <v>2024</v>
      </c>
      <c r="CX4674" s="81">
        <v>0</v>
      </c>
      <c r="CY4674" s="81">
        <v>0</v>
      </c>
      <c r="CZ4674" s="81">
        <v>0</v>
      </c>
      <c r="DA4674" s="81">
        <v>0</v>
      </c>
      <c r="DB4674" s="81">
        <v>21835.97811412975</v>
      </c>
      <c r="DC4674" s="81">
        <v>428.60232122030828</v>
      </c>
      <c r="DD4674" s="81">
        <v>13939.56097345707</v>
      </c>
      <c r="DE4674" s="81">
        <v>7467.8148194522792</v>
      </c>
      <c r="DF4674" s="81">
        <v>4.778415402599073</v>
      </c>
      <c r="DG4674" s="81">
        <v>4.778415402599073</v>
      </c>
      <c r="DH4674" s="81">
        <v>4.778415402599073</v>
      </c>
      <c r="DI4674" s="81">
        <v>4.778415402599073</v>
      </c>
      <c r="DJ4674" s="81">
        <v>2.6321140490088258E-10</v>
      </c>
      <c r="DL4674" s="81">
        <v>0</v>
      </c>
      <c r="DM4674" s="81">
        <v>1.2577334313181184E-9</v>
      </c>
      <c r="DN4674" s="81">
        <v>1.2577334313181184E-9</v>
      </c>
      <c r="DO4674" s="81">
        <v>0</v>
      </c>
      <c r="DP4674" s="81">
        <v>1.2577334313181184E-9</v>
      </c>
      <c r="DQ4674" s="81">
        <v>1.2577334313181184E-9</v>
      </c>
      <c r="DR4674" s="81">
        <v>0</v>
      </c>
      <c r="DS4674" s="81">
        <v>1.2577334313181184E-9</v>
      </c>
      <c r="DT4674" s="81">
        <v>1.2577334313181184E-9</v>
      </c>
      <c r="DU4674" s="81">
        <v>0</v>
      </c>
      <c r="DV4674" s="81">
        <v>1.2577334313181184E-9</v>
      </c>
      <c r="DW4674" s="81">
        <v>1.2577334313181184E-9</v>
      </c>
      <c r="GE4674" s="81" t="s">
        <v>449</v>
      </c>
      <c r="GF4674" s="81" t="s">
        <v>155</v>
      </c>
      <c r="GG4674" s="81" t="s">
        <v>486</v>
      </c>
      <c r="GH4674" s="81" t="s">
        <v>454</v>
      </c>
      <c r="GI4674" s="81">
        <v>2023</v>
      </c>
      <c r="GJ4674" s="81" t="s">
        <v>201</v>
      </c>
      <c r="GK4674" s="81">
        <v>428.60232122030828</v>
      </c>
      <c r="GL4674" s="81">
        <v>208.00094999999999</v>
      </c>
      <c r="GM4674" s="81">
        <v>2023</v>
      </c>
      <c r="GN4674" s="81" t="s">
        <v>173</v>
      </c>
      <c r="GO4674" s="81">
        <v>1.1148832299820636E-2</v>
      </c>
      <c r="GP4674" s="81">
        <v>10</v>
      </c>
      <c r="GQ4674" s="81">
        <v>0</v>
      </c>
      <c r="GR4674" s="81" t="s">
        <v>448</v>
      </c>
      <c r="GS4674" s="81">
        <v>1.1148832299820636E-2</v>
      </c>
      <c r="GT4674" s="81">
        <v>4.778415402599073</v>
      </c>
      <c r="GU4674" s="81">
        <v>1.1148832299820636E-2</v>
      </c>
      <c r="GV4674" s="81">
        <v>4.778415402599073</v>
      </c>
      <c r="GW4674" s="81">
        <v>1.1148832299820636E-2</v>
      </c>
      <c r="GX4674" s="81">
        <v>4.778415402599073</v>
      </c>
      <c r="GY4674" s="81">
        <v>1.1148832299820636E-2</v>
      </c>
      <c r="GZ4674" s="81">
        <v>4.778415402599073</v>
      </c>
    </row>
    <row r="4675" spans="98:208" x14ac:dyDescent="0.25">
      <c r="CT4675" s="81" t="s">
        <v>155</v>
      </c>
      <c r="CU4675" s="81" t="s">
        <v>483</v>
      </c>
      <c r="CV4675" s="81" t="s">
        <v>454</v>
      </c>
      <c r="CW4675" s="81">
        <v>2025</v>
      </c>
      <c r="CX4675" s="81">
        <v>0</v>
      </c>
      <c r="CY4675" s="81">
        <v>0</v>
      </c>
      <c r="CZ4675" s="81">
        <v>0</v>
      </c>
      <c r="DA4675" s="81">
        <v>0</v>
      </c>
      <c r="DB4675" s="81">
        <v>21835.97811412975</v>
      </c>
      <c r="DC4675" s="81">
        <v>428.60232122030828</v>
      </c>
      <c r="DD4675" s="81">
        <v>13939.56097345707</v>
      </c>
      <c r="DE4675" s="81">
        <v>7467.8148194522792</v>
      </c>
      <c r="DF4675" s="81">
        <v>4.778415402599073</v>
      </c>
      <c r="DG4675" s="81">
        <v>4.778415402599073</v>
      </c>
      <c r="DH4675" s="81">
        <v>4.778415402599073</v>
      </c>
      <c r="DI4675" s="81">
        <v>4.778415402599073</v>
      </c>
      <c r="DJ4675" s="81">
        <v>2.6321140490088258E-10</v>
      </c>
      <c r="DL4675" s="81">
        <v>0</v>
      </c>
      <c r="DM4675" s="81">
        <v>1.2577334313181184E-9</v>
      </c>
      <c r="DN4675" s="81">
        <v>1.2577334313181184E-9</v>
      </c>
      <c r="DO4675" s="81">
        <v>0</v>
      </c>
      <c r="DP4675" s="81">
        <v>1.2577334313181184E-9</v>
      </c>
      <c r="DQ4675" s="81">
        <v>1.2577334313181184E-9</v>
      </c>
      <c r="DR4675" s="81">
        <v>0</v>
      </c>
      <c r="DS4675" s="81">
        <v>1.2577334313181184E-9</v>
      </c>
      <c r="DT4675" s="81">
        <v>1.2577334313181184E-9</v>
      </c>
      <c r="DU4675" s="81">
        <v>0</v>
      </c>
      <c r="DV4675" s="81">
        <v>1.2577334313181184E-9</v>
      </c>
      <c r="DW4675" s="81">
        <v>1.2577334313181184E-9</v>
      </c>
      <c r="GE4675" s="81" t="s">
        <v>449</v>
      </c>
      <c r="GF4675" s="81" t="s">
        <v>155</v>
      </c>
      <c r="GG4675" s="81" t="s">
        <v>486</v>
      </c>
      <c r="GH4675" s="81" t="s">
        <v>454</v>
      </c>
      <c r="GI4675" s="81">
        <v>2024</v>
      </c>
      <c r="GJ4675" s="81" t="s">
        <v>201</v>
      </c>
      <c r="GK4675" s="81">
        <v>428.60232122030828</v>
      </c>
      <c r="GL4675" s="81">
        <v>208.00094999999999</v>
      </c>
      <c r="GM4675" s="81">
        <v>2024</v>
      </c>
      <c r="GN4675" s="81" t="s">
        <v>173</v>
      </c>
      <c r="GO4675" s="81">
        <v>1.1148832299820636E-2</v>
      </c>
      <c r="GP4675" s="81">
        <v>10</v>
      </c>
      <c r="GQ4675" s="81">
        <v>0</v>
      </c>
      <c r="GR4675" s="81" t="s">
        <v>448</v>
      </c>
      <c r="GS4675" s="81">
        <v>1.1148832299820636E-2</v>
      </c>
      <c r="GT4675" s="81">
        <v>4.778415402599073</v>
      </c>
      <c r="GU4675" s="81">
        <v>1.1148832299820636E-2</v>
      </c>
      <c r="GV4675" s="81">
        <v>4.778415402599073</v>
      </c>
      <c r="GW4675" s="81">
        <v>1.1148832299820636E-2</v>
      </c>
      <c r="GX4675" s="81">
        <v>4.778415402599073</v>
      </c>
      <c r="GY4675" s="81">
        <v>1.1148832299820636E-2</v>
      </c>
      <c r="GZ4675" s="81">
        <v>4.778415402599073</v>
      </c>
    </row>
    <row r="4676" spans="98:208" x14ac:dyDescent="0.25">
      <c r="CT4676" s="81" t="s">
        <v>155</v>
      </c>
      <c r="CU4676" s="81" t="s">
        <v>483</v>
      </c>
      <c r="CV4676" s="81" t="s">
        <v>454</v>
      </c>
      <c r="CW4676" s="81">
        <v>2026</v>
      </c>
      <c r="CX4676" s="81">
        <v>0</v>
      </c>
      <c r="CY4676" s="81">
        <v>0</v>
      </c>
      <c r="CZ4676" s="81">
        <v>0</v>
      </c>
      <c r="DA4676" s="81">
        <v>0</v>
      </c>
      <c r="DB4676" s="81">
        <v>21835.97811412975</v>
      </c>
      <c r="DC4676" s="81">
        <v>428.60232122030828</v>
      </c>
      <c r="DD4676" s="81">
        <v>13939.56097345707</v>
      </c>
      <c r="DE4676" s="81">
        <v>7467.8148194522792</v>
      </c>
      <c r="DF4676" s="81">
        <v>4.778415402599073</v>
      </c>
      <c r="DG4676" s="81">
        <v>4.778415402599073</v>
      </c>
      <c r="DH4676" s="81">
        <v>4.778415402599073</v>
      </c>
      <c r="DI4676" s="81">
        <v>4.778415402599073</v>
      </c>
      <c r="DJ4676" s="81">
        <v>2.6321140490088258E-10</v>
      </c>
      <c r="DL4676" s="81">
        <v>0</v>
      </c>
      <c r="DM4676" s="81">
        <v>1.2577334313181184E-9</v>
      </c>
      <c r="DN4676" s="81">
        <v>1.2577334313181184E-9</v>
      </c>
      <c r="DO4676" s="81">
        <v>0</v>
      </c>
      <c r="DP4676" s="81">
        <v>1.2577334313181184E-9</v>
      </c>
      <c r="DQ4676" s="81">
        <v>1.2577334313181184E-9</v>
      </c>
      <c r="DR4676" s="81">
        <v>0</v>
      </c>
      <c r="DS4676" s="81">
        <v>1.2577334313181184E-9</v>
      </c>
      <c r="DT4676" s="81">
        <v>1.2577334313181184E-9</v>
      </c>
      <c r="DU4676" s="81">
        <v>0</v>
      </c>
      <c r="DV4676" s="81">
        <v>1.2577334313181184E-9</v>
      </c>
      <c r="DW4676" s="81">
        <v>1.2577334313181184E-9</v>
      </c>
      <c r="GE4676" s="81" t="s">
        <v>449</v>
      </c>
      <c r="GF4676" s="81" t="s">
        <v>155</v>
      </c>
      <c r="GG4676" s="81" t="s">
        <v>486</v>
      </c>
      <c r="GH4676" s="81" t="s">
        <v>454</v>
      </c>
      <c r="GI4676" s="81">
        <v>2025</v>
      </c>
      <c r="GJ4676" s="81" t="s">
        <v>201</v>
      </c>
      <c r="GK4676" s="81">
        <v>428.60232122030828</v>
      </c>
      <c r="GL4676" s="81">
        <v>208.00094999999999</v>
      </c>
      <c r="GM4676" s="81">
        <v>2025</v>
      </c>
      <c r="GN4676" s="81" t="s">
        <v>173</v>
      </c>
      <c r="GO4676" s="81">
        <v>1.1148832299820636E-2</v>
      </c>
      <c r="GP4676" s="81">
        <v>10</v>
      </c>
      <c r="GQ4676" s="81">
        <v>0</v>
      </c>
      <c r="GR4676" s="81" t="s">
        <v>448</v>
      </c>
      <c r="GS4676" s="81">
        <v>1.1148832299820636E-2</v>
      </c>
      <c r="GT4676" s="81">
        <v>4.778415402599073</v>
      </c>
      <c r="GU4676" s="81">
        <v>1.1148832299820636E-2</v>
      </c>
      <c r="GV4676" s="81">
        <v>4.778415402599073</v>
      </c>
      <c r="GW4676" s="81">
        <v>1.1148832299820636E-2</v>
      </c>
      <c r="GX4676" s="81">
        <v>4.778415402599073</v>
      </c>
      <c r="GY4676" s="81">
        <v>1.1148832299820636E-2</v>
      </c>
      <c r="GZ4676" s="81">
        <v>4.778415402599073</v>
      </c>
    </row>
    <row r="4677" spans="98:208" x14ac:dyDescent="0.25">
      <c r="CT4677" s="81" t="s">
        <v>155</v>
      </c>
      <c r="CU4677" s="81" t="s">
        <v>483</v>
      </c>
      <c r="CV4677" s="81" t="s">
        <v>454</v>
      </c>
      <c r="CW4677" s="81">
        <v>2027</v>
      </c>
      <c r="CX4677" s="81">
        <v>0</v>
      </c>
      <c r="CY4677" s="81">
        <v>0</v>
      </c>
      <c r="CZ4677" s="81">
        <v>0</v>
      </c>
      <c r="DA4677" s="81">
        <v>0</v>
      </c>
      <c r="DB4677" s="81">
        <v>21835.97811412975</v>
      </c>
      <c r="DC4677" s="81">
        <v>428.60232122030828</v>
      </c>
      <c r="DD4677" s="81">
        <v>13939.56097345707</v>
      </c>
      <c r="DE4677" s="81">
        <v>7467.8148194522792</v>
      </c>
      <c r="DF4677" s="81">
        <v>4.778415402599073</v>
      </c>
      <c r="DG4677" s="81">
        <v>4.778415402599073</v>
      </c>
      <c r="DH4677" s="81">
        <v>4.778415402599073</v>
      </c>
      <c r="DI4677" s="81">
        <v>4.778415402599073</v>
      </c>
      <c r="DJ4677" s="81">
        <v>2.6321140490088258E-10</v>
      </c>
      <c r="DL4677" s="81">
        <v>0</v>
      </c>
      <c r="DM4677" s="81">
        <v>1.2577334313181184E-9</v>
      </c>
      <c r="DN4677" s="81">
        <v>1.2577334313181184E-9</v>
      </c>
      <c r="DO4677" s="81">
        <v>0</v>
      </c>
      <c r="DP4677" s="81">
        <v>1.2577334313181184E-9</v>
      </c>
      <c r="DQ4677" s="81">
        <v>1.2577334313181184E-9</v>
      </c>
      <c r="DR4677" s="81">
        <v>0</v>
      </c>
      <c r="DS4677" s="81">
        <v>1.2577334313181184E-9</v>
      </c>
      <c r="DT4677" s="81">
        <v>1.2577334313181184E-9</v>
      </c>
      <c r="DU4677" s="81">
        <v>0</v>
      </c>
      <c r="DV4677" s="81">
        <v>1.2577334313181184E-9</v>
      </c>
      <c r="DW4677" s="81">
        <v>1.2577334313181184E-9</v>
      </c>
      <c r="GE4677" s="81" t="s">
        <v>449</v>
      </c>
      <c r="GF4677" s="81" t="s">
        <v>155</v>
      </c>
      <c r="GG4677" s="81" t="s">
        <v>486</v>
      </c>
      <c r="GH4677" s="81" t="s">
        <v>454</v>
      </c>
      <c r="GI4677" s="81">
        <v>2026</v>
      </c>
      <c r="GJ4677" s="81" t="s">
        <v>201</v>
      </c>
      <c r="GK4677" s="81">
        <v>428.60232122030828</v>
      </c>
      <c r="GL4677" s="81">
        <v>208.00094999999999</v>
      </c>
      <c r="GM4677" s="81">
        <v>2026</v>
      </c>
      <c r="GN4677" s="81" t="s">
        <v>173</v>
      </c>
      <c r="GO4677" s="81">
        <v>1.1148832299820636E-2</v>
      </c>
      <c r="GP4677" s="81">
        <v>10</v>
      </c>
      <c r="GQ4677" s="81">
        <v>0</v>
      </c>
      <c r="GR4677" s="81" t="s">
        <v>448</v>
      </c>
      <c r="GS4677" s="81">
        <v>1.1148832299820636E-2</v>
      </c>
      <c r="GT4677" s="81">
        <v>4.778415402599073</v>
      </c>
      <c r="GU4677" s="81">
        <v>1.1148832299820636E-2</v>
      </c>
      <c r="GV4677" s="81">
        <v>4.778415402599073</v>
      </c>
      <c r="GW4677" s="81">
        <v>1.1148832299820636E-2</v>
      </c>
      <c r="GX4677" s="81">
        <v>4.778415402599073</v>
      </c>
      <c r="GY4677" s="81">
        <v>1.1148832299820636E-2</v>
      </c>
      <c r="GZ4677" s="81">
        <v>4.778415402599073</v>
      </c>
    </row>
    <row r="4678" spans="98:208" x14ac:dyDescent="0.25">
      <c r="CT4678" s="81" t="s">
        <v>155</v>
      </c>
      <c r="CU4678" s="81" t="s">
        <v>483</v>
      </c>
      <c r="CV4678" s="81" t="s">
        <v>454</v>
      </c>
      <c r="CW4678" s="81">
        <v>2028</v>
      </c>
      <c r="CX4678" s="81">
        <v>0</v>
      </c>
      <c r="CY4678" s="81">
        <v>0</v>
      </c>
      <c r="CZ4678" s="81">
        <v>0</v>
      </c>
      <c r="DA4678" s="81">
        <v>0</v>
      </c>
      <c r="DB4678" s="81">
        <v>22783.187028906508</v>
      </c>
      <c r="DC4678" s="81">
        <v>453.26096055717272</v>
      </c>
      <c r="DD4678" s="81">
        <v>14531.335685571479</v>
      </c>
      <c r="DE4678" s="81">
        <v>7798.5903827768971</v>
      </c>
      <c r="DF4678" s="81">
        <v>5.053330437307535</v>
      </c>
      <c r="DG4678" s="81">
        <v>5.053330437307535</v>
      </c>
      <c r="DH4678" s="81">
        <v>5.053330437307535</v>
      </c>
      <c r="DI4678" s="81">
        <v>5.053330437307535</v>
      </c>
      <c r="DJ4678" s="81">
        <v>2.6321140490088258E-10</v>
      </c>
      <c r="DL4678" s="81">
        <v>0</v>
      </c>
      <c r="DM4678" s="81">
        <v>1.3300942038321075E-9</v>
      </c>
      <c r="DN4678" s="81">
        <v>1.3300942038321075E-9</v>
      </c>
      <c r="DO4678" s="81">
        <v>0</v>
      </c>
      <c r="DP4678" s="81">
        <v>1.3300942038321075E-9</v>
      </c>
      <c r="DQ4678" s="81">
        <v>1.3300942038321075E-9</v>
      </c>
      <c r="DR4678" s="81">
        <v>0</v>
      </c>
      <c r="DS4678" s="81">
        <v>1.3300942038321075E-9</v>
      </c>
      <c r="DT4678" s="81">
        <v>1.3300942038321075E-9</v>
      </c>
      <c r="DU4678" s="81">
        <v>0</v>
      </c>
      <c r="DV4678" s="81">
        <v>1.3300942038321075E-9</v>
      </c>
      <c r="DW4678" s="81">
        <v>1.3300942038321075E-9</v>
      </c>
      <c r="GE4678" s="81" t="s">
        <v>449</v>
      </c>
      <c r="GF4678" s="81" t="s">
        <v>155</v>
      </c>
      <c r="GG4678" s="81" t="s">
        <v>486</v>
      </c>
      <c r="GH4678" s="81" t="s">
        <v>454</v>
      </c>
      <c r="GI4678" s="81">
        <v>2027</v>
      </c>
      <c r="GJ4678" s="81" t="s">
        <v>201</v>
      </c>
      <c r="GK4678" s="81">
        <v>428.60232122030828</v>
      </c>
      <c r="GL4678" s="81">
        <v>208.00094999999999</v>
      </c>
      <c r="GM4678" s="81">
        <v>2027</v>
      </c>
      <c r="GN4678" s="81" t="s">
        <v>173</v>
      </c>
      <c r="GO4678" s="81">
        <v>1.1148832299820636E-2</v>
      </c>
      <c r="GP4678" s="81">
        <v>10</v>
      </c>
      <c r="GQ4678" s="81">
        <v>0</v>
      </c>
      <c r="GR4678" s="81" t="s">
        <v>448</v>
      </c>
      <c r="GS4678" s="81">
        <v>1.1148832299820636E-2</v>
      </c>
      <c r="GT4678" s="81">
        <v>4.778415402599073</v>
      </c>
      <c r="GU4678" s="81">
        <v>1.1148832299820636E-2</v>
      </c>
      <c r="GV4678" s="81">
        <v>4.778415402599073</v>
      </c>
      <c r="GW4678" s="81">
        <v>1.1148832299820636E-2</v>
      </c>
      <c r="GX4678" s="81">
        <v>4.778415402599073</v>
      </c>
      <c r="GY4678" s="81">
        <v>1.1148832299820636E-2</v>
      </c>
      <c r="GZ4678" s="81">
        <v>4.778415402599073</v>
      </c>
    </row>
    <row r="4679" spans="98:208" x14ac:dyDescent="0.25">
      <c r="CT4679" s="81" t="s">
        <v>155</v>
      </c>
      <c r="CU4679" s="81" t="s">
        <v>483</v>
      </c>
      <c r="CV4679" s="81" t="s">
        <v>454</v>
      </c>
      <c r="CW4679" s="81">
        <v>2029</v>
      </c>
      <c r="CX4679" s="81">
        <v>0</v>
      </c>
      <c r="CY4679" s="81">
        <v>0</v>
      </c>
      <c r="CZ4679" s="81">
        <v>0</v>
      </c>
      <c r="DA4679" s="81">
        <v>0</v>
      </c>
      <c r="DB4679" s="81">
        <v>22783.187028906508</v>
      </c>
      <c r="DC4679" s="81">
        <v>453.26096055717272</v>
      </c>
      <c r="DD4679" s="81">
        <v>14531.335685571479</v>
      </c>
      <c r="DE4679" s="81">
        <v>7798.5903827768971</v>
      </c>
      <c r="DF4679" s="81">
        <v>5.053330437307535</v>
      </c>
      <c r="DG4679" s="81">
        <v>5.053330437307535</v>
      </c>
      <c r="DH4679" s="81">
        <v>5.053330437307535</v>
      </c>
      <c r="DI4679" s="81">
        <v>5.053330437307535</v>
      </c>
      <c r="DJ4679" s="81">
        <v>2.6321140490088258E-10</v>
      </c>
      <c r="DL4679" s="81">
        <v>0</v>
      </c>
      <c r="DM4679" s="81">
        <v>1.3300942038321075E-9</v>
      </c>
      <c r="DN4679" s="81">
        <v>1.3300942038321075E-9</v>
      </c>
      <c r="DO4679" s="81">
        <v>0</v>
      </c>
      <c r="DP4679" s="81">
        <v>1.3300942038321075E-9</v>
      </c>
      <c r="DQ4679" s="81">
        <v>1.3300942038321075E-9</v>
      </c>
      <c r="DR4679" s="81">
        <v>0</v>
      </c>
      <c r="DS4679" s="81">
        <v>1.3300942038321075E-9</v>
      </c>
      <c r="DT4679" s="81">
        <v>1.3300942038321075E-9</v>
      </c>
      <c r="DU4679" s="81">
        <v>0</v>
      </c>
      <c r="DV4679" s="81">
        <v>1.3300942038321075E-9</v>
      </c>
      <c r="DW4679" s="81">
        <v>1.3300942038321075E-9</v>
      </c>
      <c r="GE4679" s="81" t="s">
        <v>449</v>
      </c>
      <c r="GF4679" s="81" t="s">
        <v>155</v>
      </c>
      <c r="GG4679" s="81" t="s">
        <v>486</v>
      </c>
      <c r="GH4679" s="81" t="s">
        <v>454</v>
      </c>
      <c r="GI4679" s="81">
        <v>2028</v>
      </c>
      <c r="GJ4679" s="81" t="s">
        <v>201</v>
      </c>
      <c r="GK4679" s="81">
        <v>453.26096055717272</v>
      </c>
      <c r="GL4679" s="81">
        <v>208.00094999999999</v>
      </c>
      <c r="GM4679" s="81">
        <v>2028</v>
      </c>
      <c r="GN4679" s="81" t="s">
        <v>173</v>
      </c>
      <c r="GO4679" s="81">
        <v>1.1148832299820636E-2</v>
      </c>
      <c r="GP4679" s="81">
        <v>10</v>
      </c>
      <c r="GQ4679" s="81">
        <v>0</v>
      </c>
      <c r="GR4679" s="81" t="s">
        <v>448</v>
      </c>
      <c r="GS4679" s="81">
        <v>1.1148832299820636E-2</v>
      </c>
      <c r="GT4679" s="81">
        <v>5.053330437307535</v>
      </c>
      <c r="GU4679" s="81">
        <v>1.1148832299820636E-2</v>
      </c>
      <c r="GV4679" s="81">
        <v>5.053330437307535</v>
      </c>
      <c r="GW4679" s="81">
        <v>1.1148832299820636E-2</v>
      </c>
      <c r="GX4679" s="81">
        <v>5.053330437307535</v>
      </c>
      <c r="GY4679" s="81">
        <v>1.1148832299820636E-2</v>
      </c>
      <c r="GZ4679" s="81">
        <v>5.053330437307535</v>
      </c>
    </row>
    <row r="4680" spans="98:208" x14ac:dyDescent="0.25">
      <c r="CT4680" s="81" t="s">
        <v>155</v>
      </c>
      <c r="CU4680" s="81" t="s">
        <v>483</v>
      </c>
      <c r="CV4680" s="81" t="s">
        <v>454</v>
      </c>
      <c r="CW4680" s="81">
        <v>2030</v>
      </c>
      <c r="CX4680" s="81">
        <v>0</v>
      </c>
      <c r="CY4680" s="81">
        <v>0</v>
      </c>
      <c r="CZ4680" s="81">
        <v>0</v>
      </c>
      <c r="DA4680" s="81">
        <v>0</v>
      </c>
      <c r="DB4680" s="81">
        <v>22783.187028906508</v>
      </c>
      <c r="DC4680" s="81">
        <v>453.26096055717272</v>
      </c>
      <c r="DD4680" s="81">
        <v>14531.335685571479</v>
      </c>
      <c r="DE4680" s="81">
        <v>7798.5903827768971</v>
      </c>
      <c r="DF4680" s="81">
        <v>0</v>
      </c>
      <c r="DG4680" s="81">
        <v>5.053330437307535</v>
      </c>
      <c r="DH4680" s="81">
        <v>5.053330437307535</v>
      </c>
      <c r="DI4680" s="81">
        <v>5.053330437307535</v>
      </c>
      <c r="DJ4680" s="81">
        <v>2.6321140490088258E-10</v>
      </c>
      <c r="DL4680" s="81">
        <v>0</v>
      </c>
      <c r="DM4680" s="81">
        <v>0</v>
      </c>
      <c r="DN4680" s="81">
        <v>0</v>
      </c>
      <c r="DO4680" s="81">
        <v>0</v>
      </c>
      <c r="DP4680" s="81">
        <v>1.3300942038321075E-9</v>
      </c>
      <c r="DQ4680" s="81">
        <v>1.3300942038321075E-9</v>
      </c>
      <c r="DR4680" s="81">
        <v>0</v>
      </c>
      <c r="DS4680" s="81">
        <v>1.3300942038321075E-9</v>
      </c>
      <c r="DT4680" s="81">
        <v>1.3300942038321075E-9</v>
      </c>
      <c r="DU4680" s="81">
        <v>0</v>
      </c>
      <c r="DV4680" s="81">
        <v>1.3300942038321075E-9</v>
      </c>
      <c r="DW4680" s="81">
        <v>1.3300942038321075E-9</v>
      </c>
      <c r="GE4680" s="81" t="s">
        <v>449</v>
      </c>
      <c r="GF4680" s="81" t="s">
        <v>155</v>
      </c>
      <c r="GG4680" s="81" t="s">
        <v>486</v>
      </c>
      <c r="GH4680" s="81" t="s">
        <v>454</v>
      </c>
      <c r="GI4680" s="81">
        <v>2029</v>
      </c>
      <c r="GJ4680" s="81" t="s">
        <v>201</v>
      </c>
      <c r="GK4680" s="81">
        <v>453.26096055717272</v>
      </c>
      <c r="GL4680" s="81">
        <v>208.00094999999999</v>
      </c>
      <c r="GM4680" s="81">
        <v>2029</v>
      </c>
      <c r="GN4680" s="81" t="s">
        <v>173</v>
      </c>
      <c r="GO4680" s="81">
        <v>1.1148832299820636E-2</v>
      </c>
      <c r="GP4680" s="81">
        <v>10</v>
      </c>
      <c r="GQ4680" s="81">
        <v>0</v>
      </c>
      <c r="GR4680" s="81" t="s">
        <v>448</v>
      </c>
      <c r="GS4680" s="81">
        <v>1.1148832299820636E-2</v>
      </c>
      <c r="GT4680" s="81">
        <v>5.053330437307535</v>
      </c>
      <c r="GU4680" s="81">
        <v>1.1148832299820636E-2</v>
      </c>
      <c r="GV4680" s="81">
        <v>5.053330437307535</v>
      </c>
      <c r="GW4680" s="81">
        <v>1.1148832299820636E-2</v>
      </c>
      <c r="GX4680" s="81">
        <v>5.053330437307535</v>
      </c>
      <c r="GY4680" s="81">
        <v>1.1148832299820636E-2</v>
      </c>
      <c r="GZ4680" s="81">
        <v>5.053330437307535</v>
      </c>
    </row>
    <row r="4681" spans="98:208" x14ac:dyDescent="0.25">
      <c r="CT4681" s="81" t="s">
        <v>155</v>
      </c>
      <c r="CU4681" s="81" t="s">
        <v>483</v>
      </c>
      <c r="CV4681" s="81" t="s">
        <v>454</v>
      </c>
      <c r="CW4681" s="81">
        <v>2031</v>
      </c>
      <c r="CX4681" s="81">
        <v>0</v>
      </c>
      <c r="CY4681" s="81">
        <v>0</v>
      </c>
      <c r="CZ4681" s="81">
        <v>0</v>
      </c>
      <c r="DA4681" s="81">
        <v>0</v>
      </c>
      <c r="DB4681" s="81">
        <v>22783.187028906508</v>
      </c>
      <c r="DC4681" s="81">
        <v>453.26096055717272</v>
      </c>
      <c r="DD4681" s="81">
        <v>14531.335685571479</v>
      </c>
      <c r="DE4681" s="81">
        <v>7798.5903827768971</v>
      </c>
      <c r="DF4681" s="81">
        <v>0</v>
      </c>
      <c r="DG4681" s="81">
        <v>0</v>
      </c>
      <c r="DH4681" s="81">
        <v>5.053330437307535</v>
      </c>
      <c r="DI4681" s="81">
        <v>5.053330437307535</v>
      </c>
      <c r="DJ4681" s="81">
        <v>2.6321140490088258E-10</v>
      </c>
      <c r="DL4681" s="81">
        <v>0</v>
      </c>
      <c r="DM4681" s="81">
        <v>0</v>
      </c>
      <c r="DN4681" s="81">
        <v>0</v>
      </c>
      <c r="DO4681" s="81">
        <v>0</v>
      </c>
      <c r="DP4681" s="81">
        <v>0</v>
      </c>
      <c r="DQ4681" s="81">
        <v>0</v>
      </c>
      <c r="DR4681" s="81">
        <v>0</v>
      </c>
      <c r="DS4681" s="81">
        <v>1.3300942038321075E-9</v>
      </c>
      <c r="DT4681" s="81">
        <v>1.3300942038321075E-9</v>
      </c>
      <c r="DU4681" s="81">
        <v>0</v>
      </c>
      <c r="DV4681" s="81">
        <v>1.3300942038321075E-9</v>
      </c>
      <c r="DW4681" s="81">
        <v>1.3300942038321075E-9</v>
      </c>
      <c r="GE4681" s="81" t="s">
        <v>449</v>
      </c>
      <c r="GF4681" s="81" t="s">
        <v>155</v>
      </c>
      <c r="GG4681" s="81" t="s">
        <v>486</v>
      </c>
      <c r="GH4681" s="81" t="s">
        <v>454</v>
      </c>
      <c r="GI4681" s="81">
        <v>2030</v>
      </c>
      <c r="GJ4681" s="81" t="s">
        <v>201</v>
      </c>
      <c r="GK4681" s="81">
        <v>453.26096055717272</v>
      </c>
      <c r="GL4681" s="81">
        <v>208.00094999999999</v>
      </c>
      <c r="GM4681" s="81">
        <v>2030</v>
      </c>
      <c r="GN4681" s="81" t="s">
        <v>173</v>
      </c>
      <c r="GO4681" s="81">
        <v>1.1148832299820636E-2</v>
      </c>
      <c r="GP4681" s="81">
        <v>10</v>
      </c>
      <c r="GQ4681" s="81">
        <v>0</v>
      </c>
      <c r="GR4681" s="81" t="s">
        <v>448</v>
      </c>
      <c r="GS4681" s="81">
        <v>0</v>
      </c>
      <c r="GT4681" s="81">
        <v>0</v>
      </c>
      <c r="GU4681" s="81">
        <v>1.1148832299820636E-2</v>
      </c>
      <c r="GV4681" s="81">
        <v>5.053330437307535</v>
      </c>
      <c r="GW4681" s="81">
        <v>1.1148832299820636E-2</v>
      </c>
      <c r="GX4681" s="81">
        <v>5.053330437307535</v>
      </c>
      <c r="GY4681" s="81">
        <v>1.1148832299820636E-2</v>
      </c>
      <c r="GZ4681" s="81">
        <v>5.053330437307535</v>
      </c>
    </row>
    <row r="4682" spans="98:208" x14ac:dyDescent="0.25">
      <c r="CT4682" s="81" t="s">
        <v>155</v>
      </c>
      <c r="CU4682" s="81" t="s">
        <v>483</v>
      </c>
      <c r="CV4682" s="81" t="s">
        <v>454</v>
      </c>
      <c r="CW4682" s="81">
        <v>2032</v>
      </c>
      <c r="CX4682" s="81">
        <v>0</v>
      </c>
      <c r="CY4682" s="81">
        <v>0</v>
      </c>
      <c r="CZ4682" s="81">
        <v>0</v>
      </c>
      <c r="DA4682" s="81">
        <v>0</v>
      </c>
      <c r="DB4682" s="81">
        <v>22783.187028906508</v>
      </c>
      <c r="DC4682" s="81">
        <v>453.26096055717272</v>
      </c>
      <c r="DD4682" s="81">
        <v>14531.335685571479</v>
      </c>
      <c r="DE4682" s="81">
        <v>7798.5903827768971</v>
      </c>
      <c r="DF4682" s="81">
        <v>0</v>
      </c>
      <c r="DG4682" s="81">
        <v>0</v>
      </c>
      <c r="DH4682" s="81">
        <v>0</v>
      </c>
      <c r="DI4682" s="81">
        <v>5.053330437307535</v>
      </c>
      <c r="DJ4682" s="81">
        <v>2.6321140490088258E-10</v>
      </c>
      <c r="DL4682" s="81">
        <v>0</v>
      </c>
      <c r="DM4682" s="81">
        <v>0</v>
      </c>
      <c r="DN4682" s="81">
        <v>0</v>
      </c>
      <c r="DO4682" s="81">
        <v>0</v>
      </c>
      <c r="DP4682" s="81">
        <v>0</v>
      </c>
      <c r="DQ4682" s="81">
        <v>0</v>
      </c>
      <c r="DR4682" s="81">
        <v>0</v>
      </c>
      <c r="DS4682" s="81">
        <v>0</v>
      </c>
      <c r="DT4682" s="81">
        <v>0</v>
      </c>
      <c r="DU4682" s="81">
        <v>0</v>
      </c>
      <c r="DV4682" s="81">
        <v>1.3300942038321075E-9</v>
      </c>
      <c r="DW4682" s="81">
        <v>1.3300942038321075E-9</v>
      </c>
      <c r="GE4682" s="81" t="s">
        <v>449</v>
      </c>
      <c r="GF4682" s="81" t="s">
        <v>155</v>
      </c>
      <c r="GG4682" s="81" t="s">
        <v>486</v>
      </c>
      <c r="GH4682" s="81" t="s">
        <v>454</v>
      </c>
      <c r="GI4682" s="81">
        <v>2031</v>
      </c>
      <c r="GJ4682" s="81" t="s">
        <v>201</v>
      </c>
      <c r="GK4682" s="81">
        <v>453.26096055717272</v>
      </c>
      <c r="GL4682" s="81">
        <v>208.00094999999999</v>
      </c>
      <c r="GM4682" s="81">
        <v>2031</v>
      </c>
      <c r="GN4682" s="81" t="s">
        <v>173</v>
      </c>
      <c r="GO4682" s="81">
        <v>1.1148832299820636E-2</v>
      </c>
      <c r="GP4682" s="81">
        <v>10</v>
      </c>
      <c r="GQ4682" s="81">
        <v>0</v>
      </c>
      <c r="GR4682" s="81" t="s">
        <v>448</v>
      </c>
      <c r="GS4682" s="81">
        <v>0</v>
      </c>
      <c r="GT4682" s="81">
        <v>0</v>
      </c>
      <c r="GU4682" s="81">
        <v>0</v>
      </c>
      <c r="GV4682" s="81">
        <v>0</v>
      </c>
      <c r="GW4682" s="81">
        <v>1.1148832299820636E-2</v>
      </c>
      <c r="GX4682" s="81">
        <v>5.053330437307535</v>
      </c>
      <c r="GY4682" s="81">
        <v>1.1148832299820636E-2</v>
      </c>
      <c r="GZ4682" s="81">
        <v>5.053330437307535</v>
      </c>
    </row>
    <row r="4683" spans="98:208" x14ac:dyDescent="0.25">
      <c r="CT4683" s="81" t="s">
        <v>155</v>
      </c>
      <c r="CU4683" s="81" t="s">
        <v>483</v>
      </c>
      <c r="CV4683" s="81" t="s">
        <v>455</v>
      </c>
      <c r="CW4683" s="81">
        <v>2020</v>
      </c>
      <c r="CX4683" s="81">
        <v>0</v>
      </c>
      <c r="CY4683" s="81">
        <v>0</v>
      </c>
      <c r="CZ4683" s="81">
        <v>0</v>
      </c>
      <c r="DA4683" s="81">
        <v>0</v>
      </c>
      <c r="DB4683" s="81">
        <v>21083.842824224459</v>
      </c>
      <c r="DC4683" s="81">
        <v>409.22373582042371</v>
      </c>
      <c r="DD4683" s="81">
        <v>13469.087812378721</v>
      </c>
      <c r="DE4683" s="81">
        <v>7205.5312760252691</v>
      </c>
      <c r="DF4683" s="81">
        <v>4.5623668037680067</v>
      </c>
      <c r="DG4683" s="81">
        <v>0</v>
      </c>
      <c r="DH4683" s="81">
        <v>0</v>
      </c>
      <c r="DI4683" s="81">
        <v>0</v>
      </c>
      <c r="DJ4683" s="81">
        <v>1.135198820215336E-8</v>
      </c>
      <c r="DL4683" s="81">
        <v>0</v>
      </c>
      <c r="DM4683" s="81">
        <v>5.1791934130270547E-8</v>
      </c>
      <c r="DN4683" s="81">
        <v>5.1791934130270547E-8</v>
      </c>
      <c r="DO4683" s="81">
        <v>0</v>
      </c>
      <c r="DP4683" s="81">
        <v>0</v>
      </c>
      <c r="DQ4683" s="81">
        <v>0</v>
      </c>
      <c r="DR4683" s="81">
        <v>0</v>
      </c>
      <c r="DS4683" s="81">
        <v>0</v>
      </c>
      <c r="DT4683" s="81">
        <v>0</v>
      </c>
      <c r="DU4683" s="81">
        <v>0</v>
      </c>
      <c r="DV4683" s="81">
        <v>0</v>
      </c>
      <c r="DW4683" s="81">
        <v>0</v>
      </c>
      <c r="GE4683" s="81" t="s">
        <v>449</v>
      </c>
      <c r="GF4683" s="81" t="s">
        <v>155</v>
      </c>
      <c r="GG4683" s="81" t="s">
        <v>486</v>
      </c>
      <c r="GH4683" s="81" t="s">
        <v>454</v>
      </c>
      <c r="GI4683" s="81">
        <v>2032</v>
      </c>
      <c r="GJ4683" s="81" t="s">
        <v>201</v>
      </c>
      <c r="GK4683" s="81">
        <v>453.26096055717272</v>
      </c>
      <c r="GL4683" s="81">
        <v>208.00094999999999</v>
      </c>
      <c r="GM4683" s="81">
        <v>2032</v>
      </c>
      <c r="GN4683" s="81" t="s">
        <v>173</v>
      </c>
      <c r="GO4683" s="81">
        <v>1.1148832299820636E-2</v>
      </c>
      <c r="GP4683" s="81">
        <v>10</v>
      </c>
      <c r="GQ4683" s="81">
        <v>0</v>
      </c>
      <c r="GR4683" s="81" t="s">
        <v>448</v>
      </c>
      <c r="GS4683" s="81">
        <v>0</v>
      </c>
      <c r="GT4683" s="81">
        <v>0</v>
      </c>
      <c r="GU4683" s="81">
        <v>0</v>
      </c>
      <c r="GV4683" s="81">
        <v>0</v>
      </c>
      <c r="GW4683" s="81">
        <v>0</v>
      </c>
      <c r="GX4683" s="81">
        <v>0</v>
      </c>
      <c r="GY4683" s="81">
        <v>1.1148832299820636E-2</v>
      </c>
      <c r="GZ4683" s="81">
        <v>5.053330437307535</v>
      </c>
    </row>
    <row r="4684" spans="98:208" x14ac:dyDescent="0.25">
      <c r="CT4684" s="81" t="s">
        <v>155</v>
      </c>
      <c r="CU4684" s="81" t="s">
        <v>483</v>
      </c>
      <c r="CV4684" s="81" t="s">
        <v>455</v>
      </c>
      <c r="CW4684" s="81">
        <v>2021</v>
      </c>
      <c r="CX4684" s="81">
        <v>0</v>
      </c>
      <c r="CY4684" s="81">
        <v>0</v>
      </c>
      <c r="CZ4684" s="81">
        <v>0</v>
      </c>
      <c r="DA4684" s="81">
        <v>0</v>
      </c>
      <c r="DB4684" s="81">
        <v>21083.842824224459</v>
      </c>
      <c r="DC4684" s="81">
        <v>409.22373582042371</v>
      </c>
      <c r="DD4684" s="81">
        <v>13469.087812378721</v>
      </c>
      <c r="DE4684" s="81">
        <v>7205.5312760252691</v>
      </c>
      <c r="DF4684" s="81">
        <v>4.5623668037680067</v>
      </c>
      <c r="DG4684" s="81">
        <v>4.5623668037680067</v>
      </c>
      <c r="DH4684" s="81">
        <v>0</v>
      </c>
      <c r="DI4684" s="81">
        <v>0</v>
      </c>
      <c r="DJ4684" s="81">
        <v>1.135198820215336E-8</v>
      </c>
      <c r="DL4684" s="81">
        <v>0</v>
      </c>
      <c r="DM4684" s="81">
        <v>5.1791934130270547E-8</v>
      </c>
      <c r="DN4684" s="81">
        <v>5.1791934130270547E-8</v>
      </c>
      <c r="DO4684" s="81">
        <v>0</v>
      </c>
      <c r="DP4684" s="81">
        <v>5.1791934130270547E-8</v>
      </c>
      <c r="DQ4684" s="81">
        <v>5.1791934130270547E-8</v>
      </c>
      <c r="DR4684" s="81">
        <v>0</v>
      </c>
      <c r="DS4684" s="81">
        <v>0</v>
      </c>
      <c r="DT4684" s="81">
        <v>0</v>
      </c>
      <c r="DU4684" s="81">
        <v>0</v>
      </c>
      <c r="DV4684" s="81">
        <v>0</v>
      </c>
      <c r="DW4684" s="81">
        <v>0</v>
      </c>
      <c r="GE4684" s="81" t="s">
        <v>449</v>
      </c>
      <c r="GF4684" s="81" t="s">
        <v>155</v>
      </c>
      <c r="GG4684" s="81" t="s">
        <v>486</v>
      </c>
      <c r="GH4684" s="81" t="s">
        <v>455</v>
      </c>
      <c r="GI4684" s="81">
        <v>2021</v>
      </c>
      <c r="GJ4684" s="81" t="s">
        <v>201</v>
      </c>
      <c r="GK4684" s="81">
        <v>409.22373582043338</v>
      </c>
      <c r="GL4684" s="81">
        <v>208.00094999999999</v>
      </c>
      <c r="GM4684" s="81">
        <v>2021</v>
      </c>
      <c r="GN4684" s="81" t="s">
        <v>173</v>
      </c>
      <c r="GO4684" s="81">
        <v>1.1148832299820636E-2</v>
      </c>
      <c r="GP4684" s="81">
        <v>10</v>
      </c>
      <c r="GQ4684" s="81">
        <v>0</v>
      </c>
      <c r="GR4684" s="81" t="s">
        <v>448</v>
      </c>
      <c r="GS4684" s="81">
        <v>1.1148832299820636E-2</v>
      </c>
      <c r="GT4684" s="81">
        <v>4.5623668037681151</v>
      </c>
      <c r="GU4684" s="81">
        <v>1.1148832299820636E-2</v>
      </c>
      <c r="GV4684" s="81">
        <v>4.5623668037681151</v>
      </c>
      <c r="GW4684" s="81">
        <v>0</v>
      </c>
      <c r="GX4684" s="81">
        <v>0</v>
      </c>
      <c r="GY4684" s="81">
        <v>0</v>
      </c>
      <c r="GZ4684" s="81">
        <v>0</v>
      </c>
    </row>
    <row r="4685" spans="98:208" x14ac:dyDescent="0.25">
      <c r="CT4685" s="81" t="s">
        <v>155</v>
      </c>
      <c r="CU4685" s="81" t="s">
        <v>483</v>
      </c>
      <c r="CV4685" s="81" t="s">
        <v>455</v>
      </c>
      <c r="CW4685" s="81">
        <v>2022</v>
      </c>
      <c r="CX4685" s="81">
        <v>0</v>
      </c>
      <c r="CY4685" s="81">
        <v>0</v>
      </c>
      <c r="CZ4685" s="81">
        <v>0</v>
      </c>
      <c r="DA4685" s="81">
        <v>0</v>
      </c>
      <c r="DB4685" s="81">
        <v>21083.842824224459</v>
      </c>
      <c r="DC4685" s="81">
        <v>409.22373582042371</v>
      </c>
      <c r="DD4685" s="81">
        <v>13469.087812378721</v>
      </c>
      <c r="DE4685" s="81">
        <v>7205.5312760252691</v>
      </c>
      <c r="DF4685" s="81">
        <v>4.5623668037680067</v>
      </c>
      <c r="DG4685" s="81">
        <v>4.5623668037680067</v>
      </c>
      <c r="DH4685" s="81">
        <v>4.5623668037680067</v>
      </c>
      <c r="DI4685" s="81">
        <v>0</v>
      </c>
      <c r="DJ4685" s="81">
        <v>1.135198820215336E-8</v>
      </c>
      <c r="DL4685" s="81">
        <v>0</v>
      </c>
      <c r="DM4685" s="81">
        <v>5.1791934130270547E-8</v>
      </c>
      <c r="DN4685" s="81">
        <v>5.1791934130270547E-8</v>
      </c>
      <c r="DO4685" s="81">
        <v>0</v>
      </c>
      <c r="DP4685" s="81">
        <v>5.1791934130270547E-8</v>
      </c>
      <c r="DQ4685" s="81">
        <v>5.1791934130270547E-8</v>
      </c>
      <c r="DR4685" s="81">
        <v>0</v>
      </c>
      <c r="DS4685" s="81">
        <v>5.1791934130270547E-8</v>
      </c>
      <c r="DT4685" s="81">
        <v>5.1791934130270547E-8</v>
      </c>
      <c r="DU4685" s="81">
        <v>0</v>
      </c>
      <c r="DV4685" s="81">
        <v>0</v>
      </c>
      <c r="DW4685" s="81">
        <v>0</v>
      </c>
      <c r="GE4685" s="81" t="s">
        <v>449</v>
      </c>
      <c r="GF4685" s="81" t="s">
        <v>155</v>
      </c>
      <c r="GG4685" s="81" t="s">
        <v>486</v>
      </c>
      <c r="GH4685" s="81" t="s">
        <v>455</v>
      </c>
      <c r="GI4685" s="81">
        <v>2022</v>
      </c>
      <c r="GJ4685" s="81" t="s">
        <v>201</v>
      </c>
      <c r="GK4685" s="81">
        <v>409.22373582043338</v>
      </c>
      <c r="GL4685" s="81">
        <v>208.00094999999999</v>
      </c>
      <c r="GM4685" s="81">
        <v>2022</v>
      </c>
      <c r="GN4685" s="81" t="s">
        <v>173</v>
      </c>
      <c r="GO4685" s="81">
        <v>1.1148832299820636E-2</v>
      </c>
      <c r="GP4685" s="81">
        <v>10</v>
      </c>
      <c r="GQ4685" s="81">
        <v>0</v>
      </c>
      <c r="GR4685" s="81" t="s">
        <v>448</v>
      </c>
      <c r="GS4685" s="81">
        <v>1.1148832299820636E-2</v>
      </c>
      <c r="GT4685" s="81">
        <v>4.5623668037681151</v>
      </c>
      <c r="GU4685" s="81">
        <v>1.1148832299820636E-2</v>
      </c>
      <c r="GV4685" s="81">
        <v>4.5623668037681151</v>
      </c>
      <c r="GW4685" s="81">
        <v>1.1148832299820636E-2</v>
      </c>
      <c r="GX4685" s="81">
        <v>4.5623668037681151</v>
      </c>
      <c r="GY4685" s="81">
        <v>0</v>
      </c>
      <c r="GZ4685" s="81">
        <v>0</v>
      </c>
    </row>
    <row r="4686" spans="98:208" x14ac:dyDescent="0.25">
      <c r="CT4686" s="81" t="s">
        <v>155</v>
      </c>
      <c r="CU4686" s="81" t="s">
        <v>483</v>
      </c>
      <c r="CV4686" s="81" t="s">
        <v>455</v>
      </c>
      <c r="CW4686" s="81">
        <v>2023</v>
      </c>
      <c r="CX4686" s="81">
        <v>0</v>
      </c>
      <c r="CY4686" s="81">
        <v>0</v>
      </c>
      <c r="CZ4686" s="81">
        <v>0</v>
      </c>
      <c r="DA4686" s="81">
        <v>0</v>
      </c>
      <c r="DB4686" s="81">
        <v>21835.978114130408</v>
      </c>
      <c r="DC4686" s="81">
        <v>428.60232122030249</v>
      </c>
      <c r="DD4686" s="81">
        <v>13939.560973457559</v>
      </c>
      <c r="DE4686" s="81">
        <v>7467.8148194525493</v>
      </c>
      <c r="DF4686" s="81">
        <v>4.7784154025990082</v>
      </c>
      <c r="DG4686" s="81">
        <v>4.7784154025990082</v>
      </c>
      <c r="DH4686" s="81">
        <v>4.7784154025990082</v>
      </c>
      <c r="DI4686" s="81">
        <v>4.7784154025990082</v>
      </c>
      <c r="DJ4686" s="81">
        <v>1.135198820215336E-8</v>
      </c>
      <c r="DL4686" s="81">
        <v>0</v>
      </c>
      <c r="DM4686" s="81">
        <v>5.4244515275291843E-8</v>
      </c>
      <c r="DN4686" s="81">
        <v>5.4244515275291843E-8</v>
      </c>
      <c r="DO4686" s="81">
        <v>0</v>
      </c>
      <c r="DP4686" s="81">
        <v>5.4244515275291843E-8</v>
      </c>
      <c r="DQ4686" s="81">
        <v>5.4244515275291843E-8</v>
      </c>
      <c r="DR4686" s="81">
        <v>0</v>
      </c>
      <c r="DS4686" s="81">
        <v>5.4244515275291843E-8</v>
      </c>
      <c r="DT4686" s="81">
        <v>5.4244515275291843E-8</v>
      </c>
      <c r="DU4686" s="81">
        <v>0</v>
      </c>
      <c r="DV4686" s="81">
        <v>5.4244515275291843E-8</v>
      </c>
      <c r="DW4686" s="81">
        <v>5.4244515275291843E-8</v>
      </c>
      <c r="GE4686" s="81" t="s">
        <v>449</v>
      </c>
      <c r="GF4686" s="81" t="s">
        <v>155</v>
      </c>
      <c r="GG4686" s="81" t="s">
        <v>486</v>
      </c>
      <c r="GH4686" s="81" t="s">
        <v>455</v>
      </c>
      <c r="GI4686" s="81">
        <v>2023</v>
      </c>
      <c r="GJ4686" s="81" t="s">
        <v>201</v>
      </c>
      <c r="GK4686" s="81">
        <v>428.6023212202989</v>
      </c>
      <c r="GL4686" s="81">
        <v>208.00094999999999</v>
      </c>
      <c r="GM4686" s="81">
        <v>2023</v>
      </c>
      <c r="GN4686" s="81" t="s">
        <v>173</v>
      </c>
      <c r="GO4686" s="81">
        <v>1.1148832299820636E-2</v>
      </c>
      <c r="GP4686" s="81">
        <v>10</v>
      </c>
      <c r="GQ4686" s="81">
        <v>0</v>
      </c>
      <c r="GR4686" s="81" t="s">
        <v>448</v>
      </c>
      <c r="GS4686" s="81">
        <v>1.1148832299820636E-2</v>
      </c>
      <c r="GT4686" s="81">
        <v>4.7784154025989682</v>
      </c>
      <c r="GU4686" s="81">
        <v>1.1148832299820636E-2</v>
      </c>
      <c r="GV4686" s="81">
        <v>4.7784154025989682</v>
      </c>
      <c r="GW4686" s="81">
        <v>1.1148832299820636E-2</v>
      </c>
      <c r="GX4686" s="81">
        <v>4.7784154025989682</v>
      </c>
      <c r="GY4686" s="81">
        <v>1.1148832299820636E-2</v>
      </c>
      <c r="GZ4686" s="81">
        <v>4.7784154025989682</v>
      </c>
    </row>
    <row r="4687" spans="98:208" x14ac:dyDescent="0.25">
      <c r="CT4687" s="81" t="s">
        <v>155</v>
      </c>
      <c r="CU4687" s="81" t="s">
        <v>483</v>
      </c>
      <c r="CV4687" s="81" t="s">
        <v>455</v>
      </c>
      <c r="CW4687" s="81">
        <v>2024</v>
      </c>
      <c r="CX4687" s="81">
        <v>0</v>
      </c>
      <c r="CY4687" s="81">
        <v>0</v>
      </c>
      <c r="CZ4687" s="81">
        <v>0</v>
      </c>
      <c r="DA4687" s="81">
        <v>0</v>
      </c>
      <c r="DB4687" s="81">
        <v>21835.978114130408</v>
      </c>
      <c r="DC4687" s="81">
        <v>428.60232122030249</v>
      </c>
      <c r="DD4687" s="81">
        <v>13939.560973457559</v>
      </c>
      <c r="DE4687" s="81">
        <v>7467.8148194525493</v>
      </c>
      <c r="DF4687" s="81">
        <v>4.7784154025990082</v>
      </c>
      <c r="DG4687" s="81">
        <v>4.7784154025990082</v>
      </c>
      <c r="DH4687" s="81">
        <v>4.7784154025990082</v>
      </c>
      <c r="DI4687" s="81">
        <v>4.7784154025990082</v>
      </c>
      <c r="DJ4687" s="81">
        <v>1.135198820215336E-8</v>
      </c>
      <c r="DL4687" s="81">
        <v>0</v>
      </c>
      <c r="DM4687" s="81">
        <v>5.4244515275291843E-8</v>
      </c>
      <c r="DN4687" s="81">
        <v>5.4244515275291843E-8</v>
      </c>
      <c r="DO4687" s="81">
        <v>0</v>
      </c>
      <c r="DP4687" s="81">
        <v>5.4244515275291843E-8</v>
      </c>
      <c r="DQ4687" s="81">
        <v>5.4244515275291843E-8</v>
      </c>
      <c r="DR4687" s="81">
        <v>0</v>
      </c>
      <c r="DS4687" s="81">
        <v>5.4244515275291843E-8</v>
      </c>
      <c r="DT4687" s="81">
        <v>5.4244515275291843E-8</v>
      </c>
      <c r="DU4687" s="81">
        <v>0</v>
      </c>
      <c r="DV4687" s="81">
        <v>5.4244515275291843E-8</v>
      </c>
      <c r="DW4687" s="81">
        <v>5.4244515275291843E-8</v>
      </c>
      <c r="GE4687" s="81" t="s">
        <v>449</v>
      </c>
      <c r="GF4687" s="81" t="s">
        <v>155</v>
      </c>
      <c r="GG4687" s="81" t="s">
        <v>486</v>
      </c>
      <c r="GH4687" s="81" t="s">
        <v>455</v>
      </c>
      <c r="GI4687" s="81">
        <v>2024</v>
      </c>
      <c r="GJ4687" s="81" t="s">
        <v>201</v>
      </c>
      <c r="GK4687" s="81">
        <v>428.6023212202989</v>
      </c>
      <c r="GL4687" s="81">
        <v>208.00094999999999</v>
      </c>
      <c r="GM4687" s="81">
        <v>2024</v>
      </c>
      <c r="GN4687" s="81" t="s">
        <v>173</v>
      </c>
      <c r="GO4687" s="81">
        <v>1.1148832299820636E-2</v>
      </c>
      <c r="GP4687" s="81">
        <v>10</v>
      </c>
      <c r="GQ4687" s="81">
        <v>0</v>
      </c>
      <c r="GR4687" s="81" t="s">
        <v>448</v>
      </c>
      <c r="GS4687" s="81">
        <v>1.1148832299820636E-2</v>
      </c>
      <c r="GT4687" s="81">
        <v>4.7784154025989682</v>
      </c>
      <c r="GU4687" s="81">
        <v>1.1148832299820636E-2</v>
      </c>
      <c r="GV4687" s="81">
        <v>4.7784154025989682</v>
      </c>
      <c r="GW4687" s="81">
        <v>1.1148832299820636E-2</v>
      </c>
      <c r="GX4687" s="81">
        <v>4.7784154025989682</v>
      </c>
      <c r="GY4687" s="81">
        <v>1.1148832299820636E-2</v>
      </c>
      <c r="GZ4687" s="81">
        <v>4.7784154025989682</v>
      </c>
    </row>
    <row r="4688" spans="98:208" x14ac:dyDescent="0.25">
      <c r="CT4688" s="81" t="s">
        <v>155</v>
      </c>
      <c r="CU4688" s="81" t="s">
        <v>483</v>
      </c>
      <c r="CV4688" s="81" t="s">
        <v>455</v>
      </c>
      <c r="CW4688" s="81">
        <v>2025</v>
      </c>
      <c r="CX4688" s="81">
        <v>0</v>
      </c>
      <c r="CY4688" s="81">
        <v>0</v>
      </c>
      <c r="CZ4688" s="81">
        <v>0</v>
      </c>
      <c r="DA4688" s="81">
        <v>0</v>
      </c>
      <c r="DB4688" s="81">
        <v>21835.978114130408</v>
      </c>
      <c r="DC4688" s="81">
        <v>428.60232122030249</v>
      </c>
      <c r="DD4688" s="81">
        <v>13939.560973457559</v>
      </c>
      <c r="DE4688" s="81">
        <v>7467.8148194525493</v>
      </c>
      <c r="DF4688" s="81">
        <v>4.7784154025990082</v>
      </c>
      <c r="DG4688" s="81">
        <v>4.7784154025990082</v>
      </c>
      <c r="DH4688" s="81">
        <v>4.7784154025990082</v>
      </c>
      <c r="DI4688" s="81">
        <v>4.7784154025990082</v>
      </c>
      <c r="DJ4688" s="81">
        <v>1.135198820215336E-8</v>
      </c>
      <c r="DL4688" s="81">
        <v>0</v>
      </c>
      <c r="DM4688" s="81">
        <v>5.4244515275291843E-8</v>
      </c>
      <c r="DN4688" s="81">
        <v>5.4244515275291843E-8</v>
      </c>
      <c r="DO4688" s="81">
        <v>0</v>
      </c>
      <c r="DP4688" s="81">
        <v>5.4244515275291843E-8</v>
      </c>
      <c r="DQ4688" s="81">
        <v>5.4244515275291843E-8</v>
      </c>
      <c r="DR4688" s="81">
        <v>0</v>
      </c>
      <c r="DS4688" s="81">
        <v>5.4244515275291843E-8</v>
      </c>
      <c r="DT4688" s="81">
        <v>5.4244515275291843E-8</v>
      </c>
      <c r="DU4688" s="81">
        <v>0</v>
      </c>
      <c r="DV4688" s="81">
        <v>5.4244515275291843E-8</v>
      </c>
      <c r="DW4688" s="81">
        <v>5.4244515275291843E-8</v>
      </c>
      <c r="GE4688" s="81" t="s">
        <v>449</v>
      </c>
      <c r="GF4688" s="81" t="s">
        <v>155</v>
      </c>
      <c r="GG4688" s="81" t="s">
        <v>486</v>
      </c>
      <c r="GH4688" s="81" t="s">
        <v>455</v>
      </c>
      <c r="GI4688" s="81">
        <v>2025</v>
      </c>
      <c r="GJ4688" s="81" t="s">
        <v>201</v>
      </c>
      <c r="GK4688" s="81">
        <v>428.6023212202989</v>
      </c>
      <c r="GL4688" s="81">
        <v>208.00094999999999</v>
      </c>
      <c r="GM4688" s="81">
        <v>2025</v>
      </c>
      <c r="GN4688" s="81" t="s">
        <v>173</v>
      </c>
      <c r="GO4688" s="81">
        <v>1.1148832299820636E-2</v>
      </c>
      <c r="GP4688" s="81">
        <v>10</v>
      </c>
      <c r="GQ4688" s="81">
        <v>0</v>
      </c>
      <c r="GR4688" s="81" t="s">
        <v>448</v>
      </c>
      <c r="GS4688" s="81">
        <v>1.1148832299820636E-2</v>
      </c>
      <c r="GT4688" s="81">
        <v>4.7784154025989682</v>
      </c>
      <c r="GU4688" s="81">
        <v>1.1148832299820636E-2</v>
      </c>
      <c r="GV4688" s="81">
        <v>4.7784154025989682</v>
      </c>
      <c r="GW4688" s="81">
        <v>1.1148832299820636E-2</v>
      </c>
      <c r="GX4688" s="81">
        <v>4.7784154025989682</v>
      </c>
      <c r="GY4688" s="81">
        <v>1.1148832299820636E-2</v>
      </c>
      <c r="GZ4688" s="81">
        <v>4.7784154025989682</v>
      </c>
    </row>
    <row r="4689" spans="98:208" x14ac:dyDescent="0.25">
      <c r="CT4689" s="81" t="s">
        <v>155</v>
      </c>
      <c r="CU4689" s="81" t="s">
        <v>483</v>
      </c>
      <c r="CV4689" s="81" t="s">
        <v>455</v>
      </c>
      <c r="CW4689" s="81">
        <v>2026</v>
      </c>
      <c r="CX4689" s="81">
        <v>0</v>
      </c>
      <c r="CY4689" s="81">
        <v>0</v>
      </c>
      <c r="CZ4689" s="81">
        <v>0</v>
      </c>
      <c r="DA4689" s="81">
        <v>0</v>
      </c>
      <c r="DB4689" s="81">
        <v>21835.978114130408</v>
      </c>
      <c r="DC4689" s="81">
        <v>428.60232122030249</v>
      </c>
      <c r="DD4689" s="81">
        <v>13939.560973457559</v>
      </c>
      <c r="DE4689" s="81">
        <v>7467.8148194525493</v>
      </c>
      <c r="DF4689" s="81">
        <v>4.7784154025990082</v>
      </c>
      <c r="DG4689" s="81">
        <v>4.7784154025990082</v>
      </c>
      <c r="DH4689" s="81">
        <v>4.7784154025990082</v>
      </c>
      <c r="DI4689" s="81">
        <v>4.7784154025990082</v>
      </c>
      <c r="DJ4689" s="81">
        <v>1.135198820215336E-8</v>
      </c>
      <c r="DL4689" s="81">
        <v>0</v>
      </c>
      <c r="DM4689" s="81">
        <v>5.4244515275291843E-8</v>
      </c>
      <c r="DN4689" s="81">
        <v>5.4244515275291843E-8</v>
      </c>
      <c r="DO4689" s="81">
        <v>0</v>
      </c>
      <c r="DP4689" s="81">
        <v>5.4244515275291843E-8</v>
      </c>
      <c r="DQ4689" s="81">
        <v>5.4244515275291843E-8</v>
      </c>
      <c r="DR4689" s="81">
        <v>0</v>
      </c>
      <c r="DS4689" s="81">
        <v>5.4244515275291843E-8</v>
      </c>
      <c r="DT4689" s="81">
        <v>5.4244515275291843E-8</v>
      </c>
      <c r="DU4689" s="81">
        <v>0</v>
      </c>
      <c r="DV4689" s="81">
        <v>5.4244515275291843E-8</v>
      </c>
      <c r="DW4689" s="81">
        <v>5.4244515275291843E-8</v>
      </c>
      <c r="GE4689" s="81" t="s">
        <v>449</v>
      </c>
      <c r="GF4689" s="81" t="s">
        <v>155</v>
      </c>
      <c r="GG4689" s="81" t="s">
        <v>486</v>
      </c>
      <c r="GH4689" s="81" t="s">
        <v>455</v>
      </c>
      <c r="GI4689" s="81">
        <v>2026</v>
      </c>
      <c r="GJ4689" s="81" t="s">
        <v>201</v>
      </c>
      <c r="GK4689" s="81">
        <v>428.6023212202989</v>
      </c>
      <c r="GL4689" s="81">
        <v>208.00094999999999</v>
      </c>
      <c r="GM4689" s="81">
        <v>2026</v>
      </c>
      <c r="GN4689" s="81" t="s">
        <v>173</v>
      </c>
      <c r="GO4689" s="81">
        <v>1.1148832299820636E-2</v>
      </c>
      <c r="GP4689" s="81">
        <v>10</v>
      </c>
      <c r="GQ4689" s="81">
        <v>0</v>
      </c>
      <c r="GR4689" s="81" t="s">
        <v>448</v>
      </c>
      <c r="GS4689" s="81">
        <v>1.1148832299820636E-2</v>
      </c>
      <c r="GT4689" s="81">
        <v>4.7784154025989682</v>
      </c>
      <c r="GU4689" s="81">
        <v>1.1148832299820636E-2</v>
      </c>
      <c r="GV4689" s="81">
        <v>4.7784154025989682</v>
      </c>
      <c r="GW4689" s="81">
        <v>1.1148832299820636E-2</v>
      </c>
      <c r="GX4689" s="81">
        <v>4.7784154025989682</v>
      </c>
      <c r="GY4689" s="81">
        <v>1.1148832299820636E-2</v>
      </c>
      <c r="GZ4689" s="81">
        <v>4.7784154025989682</v>
      </c>
    </row>
    <row r="4690" spans="98:208" x14ac:dyDescent="0.25">
      <c r="CT4690" s="81" t="s">
        <v>155</v>
      </c>
      <c r="CU4690" s="81" t="s">
        <v>483</v>
      </c>
      <c r="CV4690" s="81" t="s">
        <v>455</v>
      </c>
      <c r="CW4690" s="81">
        <v>2027</v>
      </c>
      <c r="CX4690" s="81">
        <v>0</v>
      </c>
      <c r="CY4690" s="81">
        <v>0</v>
      </c>
      <c r="CZ4690" s="81">
        <v>0</v>
      </c>
      <c r="DA4690" s="81">
        <v>0</v>
      </c>
      <c r="DB4690" s="81">
        <v>21835.978114130408</v>
      </c>
      <c r="DC4690" s="81">
        <v>428.60232122030249</v>
      </c>
      <c r="DD4690" s="81">
        <v>13939.560973457559</v>
      </c>
      <c r="DE4690" s="81">
        <v>7467.8148194525493</v>
      </c>
      <c r="DF4690" s="81">
        <v>4.7784154025990082</v>
      </c>
      <c r="DG4690" s="81">
        <v>4.7784154025990082</v>
      </c>
      <c r="DH4690" s="81">
        <v>4.7784154025990082</v>
      </c>
      <c r="DI4690" s="81">
        <v>4.7784154025990082</v>
      </c>
      <c r="DJ4690" s="81">
        <v>1.135198820215336E-8</v>
      </c>
      <c r="DL4690" s="81">
        <v>0</v>
      </c>
      <c r="DM4690" s="81">
        <v>5.4244515275291843E-8</v>
      </c>
      <c r="DN4690" s="81">
        <v>5.4244515275291843E-8</v>
      </c>
      <c r="DO4690" s="81">
        <v>0</v>
      </c>
      <c r="DP4690" s="81">
        <v>5.4244515275291843E-8</v>
      </c>
      <c r="DQ4690" s="81">
        <v>5.4244515275291843E-8</v>
      </c>
      <c r="DR4690" s="81">
        <v>0</v>
      </c>
      <c r="DS4690" s="81">
        <v>5.4244515275291843E-8</v>
      </c>
      <c r="DT4690" s="81">
        <v>5.4244515275291843E-8</v>
      </c>
      <c r="DU4690" s="81">
        <v>0</v>
      </c>
      <c r="DV4690" s="81">
        <v>5.4244515275291843E-8</v>
      </c>
      <c r="DW4690" s="81">
        <v>5.4244515275291843E-8</v>
      </c>
      <c r="GE4690" s="81" t="s">
        <v>449</v>
      </c>
      <c r="GF4690" s="81" t="s">
        <v>155</v>
      </c>
      <c r="GG4690" s="81" t="s">
        <v>486</v>
      </c>
      <c r="GH4690" s="81" t="s">
        <v>455</v>
      </c>
      <c r="GI4690" s="81">
        <v>2027</v>
      </c>
      <c r="GJ4690" s="81" t="s">
        <v>201</v>
      </c>
      <c r="GK4690" s="81">
        <v>428.6023212202989</v>
      </c>
      <c r="GL4690" s="81">
        <v>208.00094999999999</v>
      </c>
      <c r="GM4690" s="81">
        <v>2027</v>
      </c>
      <c r="GN4690" s="81" t="s">
        <v>173</v>
      </c>
      <c r="GO4690" s="81">
        <v>1.1148832299820636E-2</v>
      </c>
      <c r="GP4690" s="81">
        <v>10</v>
      </c>
      <c r="GQ4690" s="81">
        <v>0</v>
      </c>
      <c r="GR4690" s="81" t="s">
        <v>448</v>
      </c>
      <c r="GS4690" s="81">
        <v>1.1148832299820636E-2</v>
      </c>
      <c r="GT4690" s="81">
        <v>4.7784154025989682</v>
      </c>
      <c r="GU4690" s="81">
        <v>1.1148832299820636E-2</v>
      </c>
      <c r="GV4690" s="81">
        <v>4.7784154025989682</v>
      </c>
      <c r="GW4690" s="81">
        <v>1.1148832299820636E-2</v>
      </c>
      <c r="GX4690" s="81">
        <v>4.7784154025989682</v>
      </c>
      <c r="GY4690" s="81">
        <v>1.1148832299820636E-2</v>
      </c>
      <c r="GZ4690" s="81">
        <v>4.7784154025989682</v>
      </c>
    </row>
    <row r="4691" spans="98:208" x14ac:dyDescent="0.25">
      <c r="CT4691" s="81" t="s">
        <v>155</v>
      </c>
      <c r="CU4691" s="81" t="s">
        <v>483</v>
      </c>
      <c r="CV4691" s="81" t="s">
        <v>455</v>
      </c>
      <c r="CW4691" s="81">
        <v>2028</v>
      </c>
      <c r="CX4691" s="81">
        <v>0</v>
      </c>
      <c r="CY4691" s="81">
        <v>0</v>
      </c>
      <c r="CZ4691" s="81">
        <v>0</v>
      </c>
      <c r="DA4691" s="81">
        <v>0</v>
      </c>
      <c r="DB4691" s="81">
        <v>22783.187028906901</v>
      </c>
      <c r="DC4691" s="81">
        <v>453.2609605571547</v>
      </c>
      <c r="DD4691" s="81">
        <v>14531.335685572079</v>
      </c>
      <c r="DE4691" s="81">
        <v>7798.5903827776519</v>
      </c>
      <c r="DF4691" s="81">
        <v>5.0533304373073333</v>
      </c>
      <c r="DG4691" s="81">
        <v>5.0533304373073333</v>
      </c>
      <c r="DH4691" s="81">
        <v>5.0533304373073333</v>
      </c>
      <c r="DI4691" s="81">
        <v>5.0533304373073333</v>
      </c>
      <c r="DJ4691" s="81">
        <v>1.135198820215336E-8</v>
      </c>
      <c r="DL4691" s="81">
        <v>0</v>
      </c>
      <c r="DM4691" s="81">
        <v>5.7365347505895331E-8</v>
      </c>
      <c r="DN4691" s="81">
        <v>5.7365347505895331E-8</v>
      </c>
      <c r="DO4691" s="81">
        <v>0</v>
      </c>
      <c r="DP4691" s="81">
        <v>5.7365347505895331E-8</v>
      </c>
      <c r="DQ4691" s="81">
        <v>5.7365347505895331E-8</v>
      </c>
      <c r="DR4691" s="81">
        <v>0</v>
      </c>
      <c r="DS4691" s="81">
        <v>5.7365347505895331E-8</v>
      </c>
      <c r="DT4691" s="81">
        <v>5.7365347505895331E-8</v>
      </c>
      <c r="DU4691" s="81">
        <v>0</v>
      </c>
      <c r="DV4691" s="81">
        <v>5.7365347505895331E-8</v>
      </c>
      <c r="DW4691" s="81">
        <v>5.7365347505895331E-8</v>
      </c>
      <c r="GE4691" s="81" t="s">
        <v>449</v>
      </c>
      <c r="GF4691" s="81" t="s">
        <v>155</v>
      </c>
      <c r="GG4691" s="81" t="s">
        <v>486</v>
      </c>
      <c r="GH4691" s="81" t="s">
        <v>455</v>
      </c>
      <c r="GI4691" s="81">
        <v>2028</v>
      </c>
      <c r="GJ4691" s="81" t="s">
        <v>201</v>
      </c>
      <c r="GK4691" s="81">
        <v>453.26096055714191</v>
      </c>
      <c r="GL4691" s="81">
        <v>208.00094999999999</v>
      </c>
      <c r="GM4691" s="81">
        <v>2028</v>
      </c>
      <c r="GN4691" s="81" t="s">
        <v>173</v>
      </c>
      <c r="GO4691" s="81">
        <v>1.1148832299820636E-2</v>
      </c>
      <c r="GP4691" s="81">
        <v>10</v>
      </c>
      <c r="GQ4691" s="81">
        <v>0</v>
      </c>
      <c r="GR4691" s="81" t="s">
        <v>448</v>
      </c>
      <c r="GS4691" s="81">
        <v>1.1148832299820636E-2</v>
      </c>
      <c r="GT4691" s="81">
        <v>5.0533304373071912</v>
      </c>
      <c r="GU4691" s="81">
        <v>1.1148832299820636E-2</v>
      </c>
      <c r="GV4691" s="81">
        <v>5.0533304373071912</v>
      </c>
      <c r="GW4691" s="81">
        <v>1.1148832299820636E-2</v>
      </c>
      <c r="GX4691" s="81">
        <v>5.0533304373071912</v>
      </c>
      <c r="GY4691" s="81">
        <v>1.1148832299820636E-2</v>
      </c>
      <c r="GZ4691" s="81">
        <v>5.0533304373071912</v>
      </c>
    </row>
    <row r="4692" spans="98:208" x14ac:dyDescent="0.25">
      <c r="CT4692" s="81" t="s">
        <v>155</v>
      </c>
      <c r="CU4692" s="81" t="s">
        <v>483</v>
      </c>
      <c r="CV4692" s="81" t="s">
        <v>455</v>
      </c>
      <c r="CW4692" s="81">
        <v>2029</v>
      </c>
      <c r="CX4692" s="81">
        <v>0</v>
      </c>
      <c r="CY4692" s="81">
        <v>0</v>
      </c>
      <c r="CZ4692" s="81">
        <v>0</v>
      </c>
      <c r="DA4692" s="81">
        <v>0</v>
      </c>
      <c r="DB4692" s="81">
        <v>22783.187028906901</v>
      </c>
      <c r="DC4692" s="81">
        <v>453.2609605571547</v>
      </c>
      <c r="DD4692" s="81">
        <v>14531.335685572079</v>
      </c>
      <c r="DE4692" s="81">
        <v>7798.5903827776519</v>
      </c>
      <c r="DF4692" s="81">
        <v>5.0533304373073333</v>
      </c>
      <c r="DG4692" s="81">
        <v>5.0533304373073333</v>
      </c>
      <c r="DH4692" s="81">
        <v>5.0533304373073333</v>
      </c>
      <c r="DI4692" s="81">
        <v>5.0533304373073333</v>
      </c>
      <c r="DJ4692" s="81">
        <v>1.135198820215336E-8</v>
      </c>
      <c r="DL4692" s="81">
        <v>0</v>
      </c>
      <c r="DM4692" s="81">
        <v>5.7365347505895331E-8</v>
      </c>
      <c r="DN4692" s="81">
        <v>5.7365347505895331E-8</v>
      </c>
      <c r="DO4692" s="81">
        <v>0</v>
      </c>
      <c r="DP4692" s="81">
        <v>5.7365347505895331E-8</v>
      </c>
      <c r="DQ4692" s="81">
        <v>5.7365347505895331E-8</v>
      </c>
      <c r="DR4692" s="81">
        <v>0</v>
      </c>
      <c r="DS4692" s="81">
        <v>5.7365347505895331E-8</v>
      </c>
      <c r="DT4692" s="81">
        <v>5.7365347505895331E-8</v>
      </c>
      <c r="DU4692" s="81">
        <v>0</v>
      </c>
      <c r="DV4692" s="81">
        <v>5.7365347505895331E-8</v>
      </c>
      <c r="DW4692" s="81">
        <v>5.7365347505895331E-8</v>
      </c>
      <c r="GE4692" s="81" t="s">
        <v>449</v>
      </c>
      <c r="GF4692" s="81" t="s">
        <v>155</v>
      </c>
      <c r="GG4692" s="81" t="s">
        <v>486</v>
      </c>
      <c r="GH4692" s="81" t="s">
        <v>455</v>
      </c>
      <c r="GI4692" s="81">
        <v>2029</v>
      </c>
      <c r="GJ4692" s="81" t="s">
        <v>201</v>
      </c>
      <c r="GK4692" s="81">
        <v>453.26096055714191</v>
      </c>
      <c r="GL4692" s="81">
        <v>208.00094999999999</v>
      </c>
      <c r="GM4692" s="81">
        <v>2029</v>
      </c>
      <c r="GN4692" s="81" t="s">
        <v>173</v>
      </c>
      <c r="GO4692" s="81">
        <v>1.1148832299820636E-2</v>
      </c>
      <c r="GP4692" s="81">
        <v>10</v>
      </c>
      <c r="GQ4692" s="81">
        <v>0</v>
      </c>
      <c r="GR4692" s="81" t="s">
        <v>448</v>
      </c>
      <c r="GS4692" s="81">
        <v>1.1148832299820636E-2</v>
      </c>
      <c r="GT4692" s="81">
        <v>5.0533304373071912</v>
      </c>
      <c r="GU4692" s="81">
        <v>1.1148832299820636E-2</v>
      </c>
      <c r="GV4692" s="81">
        <v>5.0533304373071912</v>
      </c>
      <c r="GW4692" s="81">
        <v>1.1148832299820636E-2</v>
      </c>
      <c r="GX4692" s="81">
        <v>5.0533304373071912</v>
      </c>
      <c r="GY4692" s="81">
        <v>1.1148832299820636E-2</v>
      </c>
      <c r="GZ4692" s="81">
        <v>5.0533304373071912</v>
      </c>
    </row>
    <row r="4693" spans="98:208" x14ac:dyDescent="0.25">
      <c r="CT4693" s="81" t="s">
        <v>155</v>
      </c>
      <c r="CU4693" s="81" t="s">
        <v>483</v>
      </c>
      <c r="CV4693" s="81" t="s">
        <v>455</v>
      </c>
      <c r="CW4693" s="81">
        <v>2030</v>
      </c>
      <c r="CX4693" s="81">
        <v>0</v>
      </c>
      <c r="CY4693" s="81">
        <v>0</v>
      </c>
      <c r="CZ4693" s="81">
        <v>0</v>
      </c>
      <c r="DA4693" s="81">
        <v>0</v>
      </c>
      <c r="DB4693" s="81">
        <v>22783.187028906901</v>
      </c>
      <c r="DC4693" s="81">
        <v>453.2609605571547</v>
      </c>
      <c r="DD4693" s="81">
        <v>14531.335685572079</v>
      </c>
      <c r="DE4693" s="81">
        <v>7798.5903827776519</v>
      </c>
      <c r="DF4693" s="81">
        <v>0</v>
      </c>
      <c r="DG4693" s="81">
        <v>5.0533304373073333</v>
      </c>
      <c r="DH4693" s="81">
        <v>5.0533304373073333</v>
      </c>
      <c r="DI4693" s="81">
        <v>5.0533304373073333</v>
      </c>
      <c r="DJ4693" s="81">
        <v>1.135198820215336E-8</v>
      </c>
      <c r="DL4693" s="81">
        <v>0</v>
      </c>
      <c r="DM4693" s="81">
        <v>0</v>
      </c>
      <c r="DN4693" s="81">
        <v>0</v>
      </c>
      <c r="DO4693" s="81">
        <v>0</v>
      </c>
      <c r="DP4693" s="81">
        <v>5.7365347505895331E-8</v>
      </c>
      <c r="DQ4693" s="81">
        <v>5.7365347505895331E-8</v>
      </c>
      <c r="DR4693" s="81">
        <v>0</v>
      </c>
      <c r="DS4693" s="81">
        <v>5.7365347505895331E-8</v>
      </c>
      <c r="DT4693" s="81">
        <v>5.7365347505895331E-8</v>
      </c>
      <c r="DU4693" s="81">
        <v>0</v>
      </c>
      <c r="DV4693" s="81">
        <v>5.7365347505895331E-8</v>
      </c>
      <c r="DW4693" s="81">
        <v>5.7365347505895331E-8</v>
      </c>
      <c r="GE4693" s="81" t="s">
        <v>449</v>
      </c>
      <c r="GF4693" s="81" t="s">
        <v>155</v>
      </c>
      <c r="GG4693" s="81" t="s">
        <v>486</v>
      </c>
      <c r="GH4693" s="81" t="s">
        <v>455</v>
      </c>
      <c r="GI4693" s="81">
        <v>2030</v>
      </c>
      <c r="GJ4693" s="81" t="s">
        <v>201</v>
      </c>
      <c r="GK4693" s="81">
        <v>453.26096055714191</v>
      </c>
      <c r="GL4693" s="81">
        <v>208.00094999999999</v>
      </c>
      <c r="GM4693" s="81">
        <v>2030</v>
      </c>
      <c r="GN4693" s="81" t="s">
        <v>173</v>
      </c>
      <c r="GO4693" s="81">
        <v>1.1148832299820636E-2</v>
      </c>
      <c r="GP4693" s="81">
        <v>10</v>
      </c>
      <c r="GQ4693" s="81">
        <v>0</v>
      </c>
      <c r="GR4693" s="81" t="s">
        <v>448</v>
      </c>
      <c r="GS4693" s="81">
        <v>0</v>
      </c>
      <c r="GT4693" s="81">
        <v>0</v>
      </c>
      <c r="GU4693" s="81">
        <v>1.1148832299820636E-2</v>
      </c>
      <c r="GV4693" s="81">
        <v>5.0533304373071912</v>
      </c>
      <c r="GW4693" s="81">
        <v>1.1148832299820636E-2</v>
      </c>
      <c r="GX4693" s="81">
        <v>5.0533304373071912</v>
      </c>
      <c r="GY4693" s="81">
        <v>1.1148832299820636E-2</v>
      </c>
      <c r="GZ4693" s="81">
        <v>5.0533304373071912</v>
      </c>
    </row>
    <row r="4694" spans="98:208" x14ac:dyDescent="0.25">
      <c r="CT4694" s="81" t="s">
        <v>155</v>
      </c>
      <c r="CU4694" s="81" t="s">
        <v>483</v>
      </c>
      <c r="CV4694" s="81" t="s">
        <v>455</v>
      </c>
      <c r="CW4694" s="81">
        <v>2031</v>
      </c>
      <c r="CX4694" s="81">
        <v>0</v>
      </c>
      <c r="CY4694" s="81">
        <v>0</v>
      </c>
      <c r="CZ4694" s="81">
        <v>0</v>
      </c>
      <c r="DA4694" s="81">
        <v>0</v>
      </c>
      <c r="DB4694" s="81">
        <v>22783.187028906901</v>
      </c>
      <c r="DC4694" s="81">
        <v>453.2609605571547</v>
      </c>
      <c r="DD4694" s="81">
        <v>14531.335685572079</v>
      </c>
      <c r="DE4694" s="81">
        <v>7798.5903827776519</v>
      </c>
      <c r="DF4694" s="81">
        <v>0</v>
      </c>
      <c r="DG4694" s="81">
        <v>0</v>
      </c>
      <c r="DH4694" s="81">
        <v>5.0533304373073333</v>
      </c>
      <c r="DI4694" s="81">
        <v>5.0533304373073333</v>
      </c>
      <c r="DJ4694" s="81">
        <v>1.135198820215336E-8</v>
      </c>
      <c r="DL4694" s="81">
        <v>0</v>
      </c>
      <c r="DM4694" s="81">
        <v>0</v>
      </c>
      <c r="DN4694" s="81">
        <v>0</v>
      </c>
      <c r="DO4694" s="81">
        <v>0</v>
      </c>
      <c r="DP4694" s="81">
        <v>0</v>
      </c>
      <c r="DQ4694" s="81">
        <v>0</v>
      </c>
      <c r="DR4694" s="81">
        <v>0</v>
      </c>
      <c r="DS4694" s="81">
        <v>5.7365347505895331E-8</v>
      </c>
      <c r="DT4694" s="81">
        <v>5.7365347505895331E-8</v>
      </c>
      <c r="DU4694" s="81">
        <v>0</v>
      </c>
      <c r="DV4694" s="81">
        <v>5.7365347505895331E-8</v>
      </c>
      <c r="DW4694" s="81">
        <v>5.7365347505895331E-8</v>
      </c>
      <c r="GE4694" s="81" t="s">
        <v>449</v>
      </c>
      <c r="GF4694" s="81" t="s">
        <v>155</v>
      </c>
      <c r="GG4694" s="81" t="s">
        <v>486</v>
      </c>
      <c r="GH4694" s="81" t="s">
        <v>455</v>
      </c>
      <c r="GI4694" s="81">
        <v>2031</v>
      </c>
      <c r="GJ4694" s="81" t="s">
        <v>201</v>
      </c>
      <c r="GK4694" s="81">
        <v>453.26096055714191</v>
      </c>
      <c r="GL4694" s="81">
        <v>208.00094999999999</v>
      </c>
      <c r="GM4694" s="81">
        <v>2031</v>
      </c>
      <c r="GN4694" s="81" t="s">
        <v>173</v>
      </c>
      <c r="GO4694" s="81">
        <v>1.1148832299820636E-2</v>
      </c>
      <c r="GP4694" s="81">
        <v>10</v>
      </c>
      <c r="GQ4694" s="81">
        <v>0</v>
      </c>
      <c r="GR4694" s="81" t="s">
        <v>448</v>
      </c>
      <c r="GS4694" s="81">
        <v>0</v>
      </c>
      <c r="GT4694" s="81">
        <v>0</v>
      </c>
      <c r="GU4694" s="81">
        <v>0</v>
      </c>
      <c r="GV4694" s="81">
        <v>0</v>
      </c>
      <c r="GW4694" s="81">
        <v>1.1148832299820636E-2</v>
      </c>
      <c r="GX4694" s="81">
        <v>5.0533304373071912</v>
      </c>
      <c r="GY4694" s="81">
        <v>1.1148832299820636E-2</v>
      </c>
      <c r="GZ4694" s="81">
        <v>5.0533304373071912</v>
      </c>
    </row>
    <row r="4695" spans="98:208" x14ac:dyDescent="0.25">
      <c r="CT4695" s="81" t="s">
        <v>155</v>
      </c>
      <c r="CU4695" s="81" t="s">
        <v>483</v>
      </c>
      <c r="CV4695" s="81" t="s">
        <v>455</v>
      </c>
      <c r="CW4695" s="81">
        <v>2032</v>
      </c>
      <c r="CX4695" s="81">
        <v>0</v>
      </c>
      <c r="CY4695" s="81">
        <v>0</v>
      </c>
      <c r="CZ4695" s="81">
        <v>0</v>
      </c>
      <c r="DA4695" s="81">
        <v>0</v>
      </c>
      <c r="DB4695" s="81">
        <v>22783.187028906901</v>
      </c>
      <c r="DC4695" s="81">
        <v>453.2609605571547</v>
      </c>
      <c r="DD4695" s="81">
        <v>14531.335685572079</v>
      </c>
      <c r="DE4695" s="81">
        <v>7798.5903827776519</v>
      </c>
      <c r="DF4695" s="81">
        <v>0</v>
      </c>
      <c r="DG4695" s="81">
        <v>0</v>
      </c>
      <c r="DH4695" s="81">
        <v>0</v>
      </c>
      <c r="DI4695" s="81">
        <v>5.0533304373073333</v>
      </c>
      <c r="DJ4695" s="81">
        <v>1.135198820215336E-8</v>
      </c>
      <c r="DL4695" s="81">
        <v>0</v>
      </c>
      <c r="DM4695" s="81">
        <v>0</v>
      </c>
      <c r="DN4695" s="81">
        <v>0</v>
      </c>
      <c r="DO4695" s="81">
        <v>0</v>
      </c>
      <c r="DP4695" s="81">
        <v>0</v>
      </c>
      <c r="DQ4695" s="81">
        <v>0</v>
      </c>
      <c r="DR4695" s="81">
        <v>0</v>
      </c>
      <c r="DS4695" s="81">
        <v>0</v>
      </c>
      <c r="DT4695" s="81">
        <v>0</v>
      </c>
      <c r="DU4695" s="81">
        <v>0</v>
      </c>
      <c r="DV4695" s="81">
        <v>5.7365347505895331E-8</v>
      </c>
      <c r="DW4695" s="81">
        <v>5.7365347505895331E-8</v>
      </c>
      <c r="GE4695" s="81" t="s">
        <v>449</v>
      </c>
      <c r="GF4695" s="81" t="s">
        <v>155</v>
      </c>
      <c r="GG4695" s="81" t="s">
        <v>486</v>
      </c>
      <c r="GH4695" s="81" t="s">
        <v>455</v>
      </c>
      <c r="GI4695" s="81">
        <v>2032</v>
      </c>
      <c r="GJ4695" s="81" t="s">
        <v>201</v>
      </c>
      <c r="GK4695" s="81">
        <v>453.26096055714191</v>
      </c>
      <c r="GL4695" s="81">
        <v>208.00094999999999</v>
      </c>
      <c r="GM4695" s="81">
        <v>2032</v>
      </c>
      <c r="GN4695" s="81" t="s">
        <v>173</v>
      </c>
      <c r="GO4695" s="81">
        <v>1.1148832299820636E-2</v>
      </c>
      <c r="GP4695" s="81">
        <v>10</v>
      </c>
      <c r="GQ4695" s="81">
        <v>0</v>
      </c>
      <c r="GR4695" s="81" t="s">
        <v>448</v>
      </c>
      <c r="GS4695" s="81">
        <v>0</v>
      </c>
      <c r="GT4695" s="81">
        <v>0</v>
      </c>
      <c r="GU4695" s="81">
        <v>0</v>
      </c>
      <c r="GV4695" s="81">
        <v>0</v>
      </c>
      <c r="GW4695" s="81">
        <v>0</v>
      </c>
      <c r="GX4695" s="81">
        <v>0</v>
      </c>
      <c r="GY4695" s="81">
        <v>1.1148832299820636E-2</v>
      </c>
      <c r="GZ4695" s="81">
        <v>5.0533304373071912</v>
      </c>
    </row>
    <row r="4696" spans="98:208" x14ac:dyDescent="0.25">
      <c r="CT4696" s="81" t="s">
        <v>155</v>
      </c>
      <c r="CU4696" s="81" t="s">
        <v>484</v>
      </c>
      <c r="CV4696" s="81" t="s">
        <v>457</v>
      </c>
      <c r="CW4696" s="81">
        <v>2020</v>
      </c>
      <c r="CX4696" s="81">
        <v>0</v>
      </c>
      <c r="CY4696" s="81">
        <v>0</v>
      </c>
      <c r="CZ4696" s="81">
        <v>0</v>
      </c>
      <c r="DA4696" s="81">
        <v>0</v>
      </c>
      <c r="DB4696" s="81">
        <v>14146.13064133334</v>
      </c>
      <c r="DC4696" s="81">
        <v>222.22942162784341</v>
      </c>
      <c r="DD4696" s="81">
        <v>8585.7228092484402</v>
      </c>
      <c r="DE4696" s="81">
        <v>5338.1784104570525</v>
      </c>
      <c r="DF4696" s="81">
        <v>2.4775985538149592</v>
      </c>
      <c r="DG4696" s="81">
        <v>0</v>
      </c>
      <c r="DH4696" s="81">
        <v>0</v>
      </c>
      <c r="DI4696" s="81">
        <v>0</v>
      </c>
      <c r="DJ4696" s="81">
        <v>1.3372604511544559E-6</v>
      </c>
      <c r="DL4696" s="81">
        <v>0</v>
      </c>
      <c r="DM4696" s="81">
        <v>3.3131945598542198E-6</v>
      </c>
      <c r="DN4696" s="81">
        <v>3.3131945598542198E-6</v>
      </c>
      <c r="DO4696" s="81">
        <v>0</v>
      </c>
      <c r="DP4696" s="81">
        <v>0</v>
      </c>
      <c r="DQ4696" s="81">
        <v>0</v>
      </c>
      <c r="DR4696" s="81">
        <v>0</v>
      </c>
      <c r="DS4696" s="81">
        <v>0</v>
      </c>
      <c r="DT4696" s="81">
        <v>0</v>
      </c>
      <c r="DU4696" s="81">
        <v>0</v>
      </c>
      <c r="DV4696" s="81">
        <v>0</v>
      </c>
      <c r="DW4696" s="81">
        <v>0</v>
      </c>
      <c r="GE4696" s="81" t="s">
        <v>449</v>
      </c>
      <c r="GF4696" s="81" t="s">
        <v>155</v>
      </c>
      <c r="GG4696" s="81" t="s">
        <v>487</v>
      </c>
      <c r="GH4696" s="81" t="s">
        <v>457</v>
      </c>
      <c r="GI4696" s="81">
        <v>2021</v>
      </c>
      <c r="GJ4696" s="81" t="s">
        <v>201</v>
      </c>
      <c r="GK4696" s="81">
        <v>222.22942162783019</v>
      </c>
      <c r="GL4696" s="81">
        <v>90.088153000000005</v>
      </c>
      <c r="GM4696" s="81">
        <v>2021</v>
      </c>
      <c r="GN4696" s="81" t="s">
        <v>173</v>
      </c>
      <c r="GO4696" s="81">
        <v>1.1148832299820636E-2</v>
      </c>
      <c r="GP4696" s="81">
        <v>10</v>
      </c>
      <c r="GQ4696" s="81">
        <v>0</v>
      </c>
      <c r="GR4696" s="81" t="s">
        <v>448</v>
      </c>
      <c r="GS4696" s="81">
        <v>1.1148832299820636E-2</v>
      </c>
      <c r="GT4696" s="81">
        <v>2.4775985538148118</v>
      </c>
      <c r="GU4696" s="81">
        <v>1.1148832299820636E-2</v>
      </c>
      <c r="GV4696" s="81">
        <v>2.4775985538148118</v>
      </c>
      <c r="GW4696" s="81">
        <v>0</v>
      </c>
      <c r="GX4696" s="81">
        <v>0</v>
      </c>
      <c r="GY4696" s="81">
        <v>0</v>
      </c>
      <c r="GZ4696" s="81">
        <v>0</v>
      </c>
    </row>
    <row r="4697" spans="98:208" x14ac:dyDescent="0.25">
      <c r="CT4697" s="81" t="s">
        <v>155</v>
      </c>
      <c r="CU4697" s="81" t="s">
        <v>484</v>
      </c>
      <c r="CV4697" s="81" t="s">
        <v>457</v>
      </c>
      <c r="CW4697" s="81">
        <v>2021</v>
      </c>
      <c r="CX4697" s="81">
        <v>0</v>
      </c>
      <c r="CY4697" s="81">
        <v>0</v>
      </c>
      <c r="CZ4697" s="81">
        <v>0</v>
      </c>
      <c r="DA4697" s="81">
        <v>0</v>
      </c>
      <c r="DB4697" s="81">
        <v>14146.13064133334</v>
      </c>
      <c r="DC4697" s="81">
        <v>222.22942162784341</v>
      </c>
      <c r="DD4697" s="81">
        <v>8585.7228092484402</v>
      </c>
      <c r="DE4697" s="81">
        <v>5338.1784104570525</v>
      </c>
      <c r="DF4697" s="81">
        <v>2.4775985538149592</v>
      </c>
      <c r="DG4697" s="81">
        <v>2.4775985538149592</v>
      </c>
      <c r="DH4697" s="81">
        <v>0</v>
      </c>
      <c r="DI4697" s="81">
        <v>0</v>
      </c>
      <c r="DJ4697" s="81">
        <v>1.3372604511544559E-6</v>
      </c>
      <c r="DL4697" s="81">
        <v>0</v>
      </c>
      <c r="DM4697" s="81">
        <v>3.3131945598542198E-6</v>
      </c>
      <c r="DN4697" s="81">
        <v>3.3131945598542198E-6</v>
      </c>
      <c r="DO4697" s="81">
        <v>0</v>
      </c>
      <c r="DP4697" s="81">
        <v>3.3131945598542198E-6</v>
      </c>
      <c r="DQ4697" s="81">
        <v>3.3131945598542198E-6</v>
      </c>
      <c r="DR4697" s="81">
        <v>0</v>
      </c>
      <c r="DS4697" s="81">
        <v>0</v>
      </c>
      <c r="DT4697" s="81">
        <v>0</v>
      </c>
      <c r="DU4697" s="81">
        <v>0</v>
      </c>
      <c r="DV4697" s="81">
        <v>0</v>
      </c>
      <c r="DW4697" s="81">
        <v>0</v>
      </c>
      <c r="GE4697" s="81" t="s">
        <v>449</v>
      </c>
      <c r="GF4697" s="81" t="s">
        <v>155</v>
      </c>
      <c r="GG4697" s="81" t="s">
        <v>487</v>
      </c>
      <c r="GH4697" s="81" t="s">
        <v>457</v>
      </c>
      <c r="GI4697" s="81">
        <v>2022</v>
      </c>
      <c r="GJ4697" s="81" t="s">
        <v>201</v>
      </c>
      <c r="GK4697" s="81">
        <v>222.22942162783019</v>
      </c>
      <c r="GL4697" s="81">
        <v>90.088153000000005</v>
      </c>
      <c r="GM4697" s="81">
        <v>2022</v>
      </c>
      <c r="GN4697" s="81" t="s">
        <v>173</v>
      </c>
      <c r="GO4697" s="81">
        <v>1.1148832299820636E-2</v>
      </c>
      <c r="GP4697" s="81">
        <v>10</v>
      </c>
      <c r="GQ4697" s="81">
        <v>0</v>
      </c>
      <c r="GR4697" s="81" t="s">
        <v>448</v>
      </c>
      <c r="GS4697" s="81">
        <v>1.1148832299820636E-2</v>
      </c>
      <c r="GT4697" s="81">
        <v>2.4775985538148118</v>
      </c>
      <c r="GU4697" s="81">
        <v>1.1148832299820636E-2</v>
      </c>
      <c r="GV4697" s="81">
        <v>2.4775985538148118</v>
      </c>
      <c r="GW4697" s="81">
        <v>1.1148832299820636E-2</v>
      </c>
      <c r="GX4697" s="81">
        <v>2.4775985538148118</v>
      </c>
      <c r="GY4697" s="81">
        <v>0</v>
      </c>
      <c r="GZ4697" s="81">
        <v>0</v>
      </c>
    </row>
    <row r="4698" spans="98:208" x14ac:dyDescent="0.25">
      <c r="CT4698" s="81" t="s">
        <v>155</v>
      </c>
      <c r="CU4698" s="81" t="s">
        <v>484</v>
      </c>
      <c r="CV4698" s="81" t="s">
        <v>457</v>
      </c>
      <c r="CW4698" s="81">
        <v>2022</v>
      </c>
      <c r="CX4698" s="81">
        <v>0</v>
      </c>
      <c r="CY4698" s="81">
        <v>0</v>
      </c>
      <c r="CZ4698" s="81">
        <v>0</v>
      </c>
      <c r="DA4698" s="81">
        <v>0</v>
      </c>
      <c r="DB4698" s="81">
        <v>14146.13064133334</v>
      </c>
      <c r="DC4698" s="81">
        <v>222.22942162784341</v>
      </c>
      <c r="DD4698" s="81">
        <v>8585.7228092484402</v>
      </c>
      <c r="DE4698" s="81">
        <v>5338.1784104570525</v>
      </c>
      <c r="DF4698" s="81">
        <v>2.4775985538149592</v>
      </c>
      <c r="DG4698" s="81">
        <v>2.4775985538149592</v>
      </c>
      <c r="DH4698" s="81">
        <v>2.4775985538149592</v>
      </c>
      <c r="DI4698" s="81">
        <v>0</v>
      </c>
      <c r="DJ4698" s="81">
        <v>1.3372604511544559E-6</v>
      </c>
      <c r="DL4698" s="81">
        <v>0</v>
      </c>
      <c r="DM4698" s="81">
        <v>3.3131945598542198E-6</v>
      </c>
      <c r="DN4698" s="81">
        <v>3.3131945598542198E-6</v>
      </c>
      <c r="DO4698" s="81">
        <v>0</v>
      </c>
      <c r="DP4698" s="81">
        <v>3.3131945598542198E-6</v>
      </c>
      <c r="DQ4698" s="81">
        <v>3.3131945598542198E-6</v>
      </c>
      <c r="DR4698" s="81">
        <v>0</v>
      </c>
      <c r="DS4698" s="81">
        <v>3.3131945598542198E-6</v>
      </c>
      <c r="DT4698" s="81">
        <v>3.3131945598542198E-6</v>
      </c>
      <c r="DU4698" s="81">
        <v>0</v>
      </c>
      <c r="DV4698" s="81">
        <v>0</v>
      </c>
      <c r="DW4698" s="81">
        <v>0</v>
      </c>
      <c r="GE4698" s="81" t="s">
        <v>449</v>
      </c>
      <c r="GF4698" s="81" t="s">
        <v>155</v>
      </c>
      <c r="GG4698" s="81" t="s">
        <v>487</v>
      </c>
      <c r="GH4698" s="81" t="s">
        <v>457</v>
      </c>
      <c r="GI4698" s="81">
        <v>2023</v>
      </c>
      <c r="GJ4698" s="81" t="s">
        <v>201</v>
      </c>
      <c r="GK4698" s="81">
        <v>233.23007680793799</v>
      </c>
      <c r="GL4698" s="81">
        <v>90.088153000000005</v>
      </c>
      <c r="GM4698" s="81">
        <v>2023</v>
      </c>
      <c r="GN4698" s="81" t="s">
        <v>173</v>
      </c>
      <c r="GO4698" s="81">
        <v>1.1148832299820636E-2</v>
      </c>
      <c r="GP4698" s="81">
        <v>10</v>
      </c>
      <c r="GQ4698" s="81">
        <v>0</v>
      </c>
      <c r="GR4698" s="81" t="s">
        <v>448</v>
      </c>
      <c r="GS4698" s="81">
        <v>1.1148832299820636E-2</v>
      </c>
      <c r="GT4698" s="81">
        <v>2.6002430136059869</v>
      </c>
      <c r="GU4698" s="81">
        <v>1.1148832299820636E-2</v>
      </c>
      <c r="GV4698" s="81">
        <v>2.6002430136059869</v>
      </c>
      <c r="GW4698" s="81">
        <v>1.1148832299820636E-2</v>
      </c>
      <c r="GX4698" s="81">
        <v>2.6002430136059869</v>
      </c>
      <c r="GY4698" s="81">
        <v>1.1148832299820636E-2</v>
      </c>
      <c r="GZ4698" s="81">
        <v>2.6002430136059869</v>
      </c>
    </row>
    <row r="4699" spans="98:208" x14ac:dyDescent="0.25">
      <c r="CT4699" s="81" t="s">
        <v>155</v>
      </c>
      <c r="CU4699" s="81" t="s">
        <v>484</v>
      </c>
      <c r="CV4699" s="81" t="s">
        <v>457</v>
      </c>
      <c r="CW4699" s="81">
        <v>2023</v>
      </c>
      <c r="CX4699" s="81">
        <v>0</v>
      </c>
      <c r="CY4699" s="81">
        <v>0</v>
      </c>
      <c r="CZ4699" s="81">
        <v>0</v>
      </c>
      <c r="DA4699" s="81">
        <v>0</v>
      </c>
      <c r="DB4699" s="81">
        <v>14664.63755643747</v>
      </c>
      <c r="DC4699" s="81">
        <v>233.2300768079526</v>
      </c>
      <c r="DD4699" s="81">
        <v>8896.5159934291078</v>
      </c>
      <c r="DE4699" s="81">
        <v>5534.8914862004112</v>
      </c>
      <c r="DF4699" s="81">
        <v>2.6002430136061498</v>
      </c>
      <c r="DG4699" s="81">
        <v>2.6002430136061498</v>
      </c>
      <c r="DH4699" s="81">
        <v>2.6002430136061498</v>
      </c>
      <c r="DI4699" s="81">
        <v>2.6002430136061498</v>
      </c>
      <c r="DJ4699" s="81">
        <v>1.3372604511544559E-6</v>
      </c>
      <c r="DL4699" s="81">
        <v>0</v>
      </c>
      <c r="DM4699" s="81">
        <v>3.4772021454861821E-6</v>
      </c>
      <c r="DN4699" s="81">
        <v>3.4772021454861821E-6</v>
      </c>
      <c r="DO4699" s="81">
        <v>0</v>
      </c>
      <c r="DP4699" s="81">
        <v>3.4772021454861821E-6</v>
      </c>
      <c r="DQ4699" s="81">
        <v>3.4772021454861821E-6</v>
      </c>
      <c r="DR4699" s="81">
        <v>0</v>
      </c>
      <c r="DS4699" s="81">
        <v>3.4772021454861821E-6</v>
      </c>
      <c r="DT4699" s="81">
        <v>3.4772021454861821E-6</v>
      </c>
      <c r="DU4699" s="81">
        <v>0</v>
      </c>
      <c r="DV4699" s="81">
        <v>3.4772021454861821E-6</v>
      </c>
      <c r="DW4699" s="81">
        <v>3.4772021454861821E-6</v>
      </c>
      <c r="GE4699" s="81" t="s">
        <v>449</v>
      </c>
      <c r="GF4699" s="81" t="s">
        <v>155</v>
      </c>
      <c r="GG4699" s="81" t="s">
        <v>487</v>
      </c>
      <c r="GH4699" s="81" t="s">
        <v>457</v>
      </c>
      <c r="GI4699" s="81">
        <v>2024</v>
      </c>
      <c r="GJ4699" s="81" t="s">
        <v>201</v>
      </c>
      <c r="GK4699" s="81">
        <v>233.23007680793799</v>
      </c>
      <c r="GL4699" s="81">
        <v>90.088153000000005</v>
      </c>
      <c r="GM4699" s="81">
        <v>2024</v>
      </c>
      <c r="GN4699" s="81" t="s">
        <v>173</v>
      </c>
      <c r="GO4699" s="81">
        <v>1.1148832299820636E-2</v>
      </c>
      <c r="GP4699" s="81">
        <v>10</v>
      </c>
      <c r="GQ4699" s="81">
        <v>0</v>
      </c>
      <c r="GR4699" s="81" t="s">
        <v>448</v>
      </c>
      <c r="GS4699" s="81">
        <v>1.1148832299820636E-2</v>
      </c>
      <c r="GT4699" s="81">
        <v>2.6002430136059869</v>
      </c>
      <c r="GU4699" s="81">
        <v>1.1148832299820636E-2</v>
      </c>
      <c r="GV4699" s="81">
        <v>2.6002430136059869</v>
      </c>
      <c r="GW4699" s="81">
        <v>1.1148832299820636E-2</v>
      </c>
      <c r="GX4699" s="81">
        <v>2.6002430136059869</v>
      </c>
      <c r="GY4699" s="81">
        <v>1.1148832299820636E-2</v>
      </c>
      <c r="GZ4699" s="81">
        <v>2.6002430136059869</v>
      </c>
    </row>
    <row r="4700" spans="98:208" x14ac:dyDescent="0.25">
      <c r="CT4700" s="81" t="s">
        <v>155</v>
      </c>
      <c r="CU4700" s="81" t="s">
        <v>484</v>
      </c>
      <c r="CV4700" s="81" t="s">
        <v>457</v>
      </c>
      <c r="CW4700" s="81">
        <v>2024</v>
      </c>
      <c r="CX4700" s="81">
        <v>0</v>
      </c>
      <c r="CY4700" s="81">
        <v>0</v>
      </c>
      <c r="CZ4700" s="81">
        <v>0</v>
      </c>
      <c r="DA4700" s="81">
        <v>0</v>
      </c>
      <c r="DB4700" s="81">
        <v>14664.63755643747</v>
      </c>
      <c r="DC4700" s="81">
        <v>233.2300768079526</v>
      </c>
      <c r="DD4700" s="81">
        <v>8896.5159934291078</v>
      </c>
      <c r="DE4700" s="81">
        <v>5534.8914862004112</v>
      </c>
      <c r="DF4700" s="81">
        <v>2.6002430136061498</v>
      </c>
      <c r="DG4700" s="81">
        <v>2.6002430136061498</v>
      </c>
      <c r="DH4700" s="81">
        <v>2.6002430136061498</v>
      </c>
      <c r="DI4700" s="81">
        <v>2.6002430136061498</v>
      </c>
      <c r="DJ4700" s="81">
        <v>1.3372604511544559E-6</v>
      </c>
      <c r="DL4700" s="81">
        <v>0</v>
      </c>
      <c r="DM4700" s="81">
        <v>3.4772021454861821E-6</v>
      </c>
      <c r="DN4700" s="81">
        <v>3.4772021454861821E-6</v>
      </c>
      <c r="DO4700" s="81">
        <v>0</v>
      </c>
      <c r="DP4700" s="81">
        <v>3.4772021454861821E-6</v>
      </c>
      <c r="DQ4700" s="81">
        <v>3.4772021454861821E-6</v>
      </c>
      <c r="DR4700" s="81">
        <v>0</v>
      </c>
      <c r="DS4700" s="81">
        <v>3.4772021454861821E-6</v>
      </c>
      <c r="DT4700" s="81">
        <v>3.4772021454861821E-6</v>
      </c>
      <c r="DU4700" s="81">
        <v>0</v>
      </c>
      <c r="DV4700" s="81">
        <v>3.4772021454861821E-6</v>
      </c>
      <c r="DW4700" s="81">
        <v>3.4772021454861821E-6</v>
      </c>
      <c r="GE4700" s="81" t="s">
        <v>449</v>
      </c>
      <c r="GF4700" s="81" t="s">
        <v>155</v>
      </c>
      <c r="GG4700" s="81" t="s">
        <v>487</v>
      </c>
      <c r="GH4700" s="81" t="s">
        <v>457</v>
      </c>
      <c r="GI4700" s="81">
        <v>2025</v>
      </c>
      <c r="GJ4700" s="81" t="s">
        <v>201</v>
      </c>
      <c r="GK4700" s="81">
        <v>233.23007680793799</v>
      </c>
      <c r="GL4700" s="81">
        <v>90.088153000000005</v>
      </c>
      <c r="GM4700" s="81">
        <v>2025</v>
      </c>
      <c r="GN4700" s="81" t="s">
        <v>173</v>
      </c>
      <c r="GO4700" s="81">
        <v>1.1148832299820636E-2</v>
      </c>
      <c r="GP4700" s="81">
        <v>10</v>
      </c>
      <c r="GQ4700" s="81">
        <v>0</v>
      </c>
      <c r="GR4700" s="81" t="s">
        <v>448</v>
      </c>
      <c r="GS4700" s="81">
        <v>1.1148832299820636E-2</v>
      </c>
      <c r="GT4700" s="81">
        <v>2.6002430136059869</v>
      </c>
      <c r="GU4700" s="81">
        <v>1.1148832299820636E-2</v>
      </c>
      <c r="GV4700" s="81">
        <v>2.6002430136059869</v>
      </c>
      <c r="GW4700" s="81">
        <v>1.1148832299820636E-2</v>
      </c>
      <c r="GX4700" s="81">
        <v>2.6002430136059869</v>
      </c>
      <c r="GY4700" s="81">
        <v>1.1148832299820636E-2</v>
      </c>
      <c r="GZ4700" s="81">
        <v>2.6002430136059869</v>
      </c>
    </row>
    <row r="4701" spans="98:208" x14ac:dyDescent="0.25">
      <c r="CT4701" s="81" t="s">
        <v>155</v>
      </c>
      <c r="CU4701" s="81" t="s">
        <v>484</v>
      </c>
      <c r="CV4701" s="81" t="s">
        <v>457</v>
      </c>
      <c r="CW4701" s="81">
        <v>2025</v>
      </c>
      <c r="CX4701" s="81">
        <v>0</v>
      </c>
      <c r="CY4701" s="81">
        <v>0</v>
      </c>
      <c r="CZ4701" s="81">
        <v>0</v>
      </c>
      <c r="DA4701" s="81">
        <v>0</v>
      </c>
      <c r="DB4701" s="81">
        <v>14664.63755643747</v>
      </c>
      <c r="DC4701" s="81">
        <v>233.2300768079526</v>
      </c>
      <c r="DD4701" s="81">
        <v>8896.5159934291078</v>
      </c>
      <c r="DE4701" s="81">
        <v>5534.8914862004112</v>
      </c>
      <c r="DF4701" s="81">
        <v>2.6002430136061498</v>
      </c>
      <c r="DG4701" s="81">
        <v>2.6002430136061498</v>
      </c>
      <c r="DH4701" s="81">
        <v>2.6002430136061498</v>
      </c>
      <c r="DI4701" s="81">
        <v>2.6002430136061498</v>
      </c>
      <c r="DJ4701" s="81">
        <v>1.3372604511544559E-6</v>
      </c>
      <c r="DL4701" s="81">
        <v>0</v>
      </c>
      <c r="DM4701" s="81">
        <v>3.4772021454861821E-6</v>
      </c>
      <c r="DN4701" s="81">
        <v>3.4772021454861821E-6</v>
      </c>
      <c r="DO4701" s="81">
        <v>0</v>
      </c>
      <c r="DP4701" s="81">
        <v>3.4772021454861821E-6</v>
      </c>
      <c r="DQ4701" s="81">
        <v>3.4772021454861821E-6</v>
      </c>
      <c r="DR4701" s="81">
        <v>0</v>
      </c>
      <c r="DS4701" s="81">
        <v>3.4772021454861821E-6</v>
      </c>
      <c r="DT4701" s="81">
        <v>3.4772021454861821E-6</v>
      </c>
      <c r="DU4701" s="81">
        <v>0</v>
      </c>
      <c r="DV4701" s="81">
        <v>3.4772021454861821E-6</v>
      </c>
      <c r="DW4701" s="81">
        <v>3.4772021454861821E-6</v>
      </c>
      <c r="GE4701" s="81" t="s">
        <v>449</v>
      </c>
      <c r="GF4701" s="81" t="s">
        <v>155</v>
      </c>
      <c r="GG4701" s="81" t="s">
        <v>487</v>
      </c>
      <c r="GH4701" s="81" t="s">
        <v>457</v>
      </c>
      <c r="GI4701" s="81">
        <v>2026</v>
      </c>
      <c r="GJ4701" s="81" t="s">
        <v>201</v>
      </c>
      <c r="GK4701" s="81">
        <v>233.23007680793799</v>
      </c>
      <c r="GL4701" s="81">
        <v>90.088153000000005</v>
      </c>
      <c r="GM4701" s="81">
        <v>2026</v>
      </c>
      <c r="GN4701" s="81" t="s">
        <v>173</v>
      </c>
      <c r="GO4701" s="81">
        <v>1.1148832299820636E-2</v>
      </c>
      <c r="GP4701" s="81">
        <v>10</v>
      </c>
      <c r="GQ4701" s="81">
        <v>0</v>
      </c>
      <c r="GR4701" s="81" t="s">
        <v>448</v>
      </c>
      <c r="GS4701" s="81">
        <v>1.1148832299820636E-2</v>
      </c>
      <c r="GT4701" s="81">
        <v>2.6002430136059869</v>
      </c>
      <c r="GU4701" s="81">
        <v>1.1148832299820636E-2</v>
      </c>
      <c r="GV4701" s="81">
        <v>2.6002430136059869</v>
      </c>
      <c r="GW4701" s="81">
        <v>1.1148832299820636E-2</v>
      </c>
      <c r="GX4701" s="81">
        <v>2.6002430136059869</v>
      </c>
      <c r="GY4701" s="81">
        <v>1.1148832299820636E-2</v>
      </c>
      <c r="GZ4701" s="81">
        <v>2.6002430136059869</v>
      </c>
    </row>
    <row r="4702" spans="98:208" x14ac:dyDescent="0.25">
      <c r="CT4702" s="81" t="s">
        <v>155</v>
      </c>
      <c r="CU4702" s="81" t="s">
        <v>484</v>
      </c>
      <c r="CV4702" s="81" t="s">
        <v>457</v>
      </c>
      <c r="CW4702" s="81">
        <v>2026</v>
      </c>
      <c r="CX4702" s="81">
        <v>0</v>
      </c>
      <c r="CY4702" s="81">
        <v>0</v>
      </c>
      <c r="CZ4702" s="81">
        <v>0</v>
      </c>
      <c r="DA4702" s="81">
        <v>0</v>
      </c>
      <c r="DB4702" s="81">
        <v>14664.63755643747</v>
      </c>
      <c r="DC4702" s="81">
        <v>233.2300768079526</v>
      </c>
      <c r="DD4702" s="81">
        <v>8896.5159934291078</v>
      </c>
      <c r="DE4702" s="81">
        <v>5534.8914862004112</v>
      </c>
      <c r="DF4702" s="81">
        <v>2.6002430136061498</v>
      </c>
      <c r="DG4702" s="81">
        <v>2.6002430136061498</v>
      </c>
      <c r="DH4702" s="81">
        <v>2.6002430136061498</v>
      </c>
      <c r="DI4702" s="81">
        <v>2.6002430136061498</v>
      </c>
      <c r="DJ4702" s="81">
        <v>1.3372604511544559E-6</v>
      </c>
      <c r="DL4702" s="81">
        <v>0</v>
      </c>
      <c r="DM4702" s="81">
        <v>3.4772021454861821E-6</v>
      </c>
      <c r="DN4702" s="81">
        <v>3.4772021454861821E-6</v>
      </c>
      <c r="DO4702" s="81">
        <v>0</v>
      </c>
      <c r="DP4702" s="81">
        <v>3.4772021454861821E-6</v>
      </c>
      <c r="DQ4702" s="81">
        <v>3.4772021454861821E-6</v>
      </c>
      <c r="DR4702" s="81">
        <v>0</v>
      </c>
      <c r="DS4702" s="81">
        <v>3.4772021454861821E-6</v>
      </c>
      <c r="DT4702" s="81">
        <v>3.4772021454861821E-6</v>
      </c>
      <c r="DU4702" s="81">
        <v>0</v>
      </c>
      <c r="DV4702" s="81">
        <v>3.4772021454861821E-6</v>
      </c>
      <c r="DW4702" s="81">
        <v>3.4772021454861821E-6</v>
      </c>
      <c r="GE4702" s="81" t="s">
        <v>449</v>
      </c>
      <c r="GF4702" s="81" t="s">
        <v>155</v>
      </c>
      <c r="GG4702" s="81" t="s">
        <v>487</v>
      </c>
      <c r="GH4702" s="81" t="s">
        <v>457</v>
      </c>
      <c r="GI4702" s="81">
        <v>2027</v>
      </c>
      <c r="GJ4702" s="81" t="s">
        <v>201</v>
      </c>
      <c r="GK4702" s="81">
        <v>233.23007680793799</v>
      </c>
      <c r="GL4702" s="81">
        <v>90.088153000000005</v>
      </c>
      <c r="GM4702" s="81">
        <v>2027</v>
      </c>
      <c r="GN4702" s="81" t="s">
        <v>173</v>
      </c>
      <c r="GO4702" s="81">
        <v>1.1148832299820636E-2</v>
      </c>
      <c r="GP4702" s="81">
        <v>10</v>
      </c>
      <c r="GQ4702" s="81">
        <v>0</v>
      </c>
      <c r="GR4702" s="81" t="s">
        <v>448</v>
      </c>
      <c r="GS4702" s="81">
        <v>1.1148832299820636E-2</v>
      </c>
      <c r="GT4702" s="81">
        <v>2.6002430136059869</v>
      </c>
      <c r="GU4702" s="81">
        <v>1.1148832299820636E-2</v>
      </c>
      <c r="GV4702" s="81">
        <v>2.6002430136059869</v>
      </c>
      <c r="GW4702" s="81">
        <v>1.1148832299820636E-2</v>
      </c>
      <c r="GX4702" s="81">
        <v>2.6002430136059869</v>
      </c>
      <c r="GY4702" s="81">
        <v>1.1148832299820636E-2</v>
      </c>
      <c r="GZ4702" s="81">
        <v>2.6002430136059869</v>
      </c>
    </row>
    <row r="4703" spans="98:208" x14ac:dyDescent="0.25">
      <c r="CT4703" s="81" t="s">
        <v>155</v>
      </c>
      <c r="CU4703" s="81" t="s">
        <v>484</v>
      </c>
      <c r="CV4703" s="81" t="s">
        <v>457</v>
      </c>
      <c r="CW4703" s="81">
        <v>2027</v>
      </c>
      <c r="CX4703" s="81">
        <v>0</v>
      </c>
      <c r="CY4703" s="81">
        <v>0</v>
      </c>
      <c r="CZ4703" s="81">
        <v>0</v>
      </c>
      <c r="DA4703" s="81">
        <v>0</v>
      </c>
      <c r="DB4703" s="81">
        <v>14664.63755643747</v>
      </c>
      <c r="DC4703" s="81">
        <v>233.2300768079526</v>
      </c>
      <c r="DD4703" s="81">
        <v>8896.5159934291078</v>
      </c>
      <c r="DE4703" s="81">
        <v>5534.8914862004112</v>
      </c>
      <c r="DF4703" s="81">
        <v>2.6002430136061498</v>
      </c>
      <c r="DG4703" s="81">
        <v>2.6002430136061498</v>
      </c>
      <c r="DH4703" s="81">
        <v>2.6002430136061498</v>
      </c>
      <c r="DI4703" s="81">
        <v>2.6002430136061498</v>
      </c>
      <c r="DJ4703" s="81">
        <v>1.3372604511544559E-6</v>
      </c>
      <c r="DL4703" s="81">
        <v>0</v>
      </c>
      <c r="DM4703" s="81">
        <v>3.4772021454861821E-6</v>
      </c>
      <c r="DN4703" s="81">
        <v>3.4772021454861821E-6</v>
      </c>
      <c r="DO4703" s="81">
        <v>0</v>
      </c>
      <c r="DP4703" s="81">
        <v>3.4772021454861821E-6</v>
      </c>
      <c r="DQ4703" s="81">
        <v>3.4772021454861821E-6</v>
      </c>
      <c r="DR4703" s="81">
        <v>0</v>
      </c>
      <c r="DS4703" s="81">
        <v>3.4772021454861821E-6</v>
      </c>
      <c r="DT4703" s="81">
        <v>3.4772021454861821E-6</v>
      </c>
      <c r="DU4703" s="81">
        <v>0</v>
      </c>
      <c r="DV4703" s="81">
        <v>3.4772021454861821E-6</v>
      </c>
      <c r="DW4703" s="81">
        <v>3.4772021454861821E-6</v>
      </c>
      <c r="GE4703" s="81" t="s">
        <v>449</v>
      </c>
      <c r="GF4703" s="81" t="s">
        <v>155</v>
      </c>
      <c r="GG4703" s="81" t="s">
        <v>487</v>
      </c>
      <c r="GH4703" s="81" t="s">
        <v>457</v>
      </c>
      <c r="GI4703" s="81">
        <v>2028</v>
      </c>
      <c r="GJ4703" s="81" t="s">
        <v>201</v>
      </c>
      <c r="GK4703" s="81">
        <v>247.27299216494541</v>
      </c>
      <c r="GL4703" s="81">
        <v>90.088153000000005</v>
      </c>
      <c r="GM4703" s="81">
        <v>2028</v>
      </c>
      <c r="GN4703" s="81" t="s">
        <v>173</v>
      </c>
      <c r="GO4703" s="81">
        <v>1.1148832299820636E-2</v>
      </c>
      <c r="GP4703" s="81">
        <v>10</v>
      </c>
      <c r="GQ4703" s="81">
        <v>0</v>
      </c>
      <c r="GR4703" s="81" t="s">
        <v>448</v>
      </c>
      <c r="GS4703" s="81">
        <v>1.1148832299820636E-2</v>
      </c>
      <c r="GT4703" s="81">
        <v>2.7568051219218384</v>
      </c>
      <c r="GU4703" s="81">
        <v>1.1148832299820636E-2</v>
      </c>
      <c r="GV4703" s="81">
        <v>2.7568051219218384</v>
      </c>
      <c r="GW4703" s="81">
        <v>1.1148832299820636E-2</v>
      </c>
      <c r="GX4703" s="81">
        <v>2.7568051219218384</v>
      </c>
      <c r="GY4703" s="81">
        <v>1.1148832299820636E-2</v>
      </c>
      <c r="GZ4703" s="81">
        <v>2.7568051219218384</v>
      </c>
    </row>
    <row r="4704" spans="98:208" x14ac:dyDescent="0.25">
      <c r="CT4704" s="81" t="s">
        <v>155</v>
      </c>
      <c r="CU4704" s="81" t="s">
        <v>484</v>
      </c>
      <c r="CV4704" s="81" t="s">
        <v>457</v>
      </c>
      <c r="CW4704" s="81">
        <v>2028</v>
      </c>
      <c r="CX4704" s="81">
        <v>0</v>
      </c>
      <c r="CY4704" s="81">
        <v>0</v>
      </c>
      <c r="CZ4704" s="81">
        <v>0</v>
      </c>
      <c r="DA4704" s="81">
        <v>0</v>
      </c>
      <c r="DB4704" s="81">
        <v>15317.99094281685</v>
      </c>
      <c r="DC4704" s="81">
        <v>247.27299216496121</v>
      </c>
      <c r="DD4704" s="81">
        <v>9287.6490955450299</v>
      </c>
      <c r="DE4704" s="81">
        <v>5783.0688551068597</v>
      </c>
      <c r="DF4704" s="81">
        <v>2.7568051219220147</v>
      </c>
      <c r="DG4704" s="81">
        <v>2.7568051219220147</v>
      </c>
      <c r="DH4704" s="81">
        <v>2.7568051219220147</v>
      </c>
      <c r="DI4704" s="81">
        <v>2.7568051219220147</v>
      </c>
      <c r="DJ4704" s="81">
        <v>1.3372604511544559E-6</v>
      </c>
      <c r="DL4704" s="81">
        <v>0</v>
      </c>
      <c r="DM4704" s="81">
        <v>3.686566461086348E-6</v>
      </c>
      <c r="DN4704" s="81">
        <v>3.686566461086348E-6</v>
      </c>
      <c r="DO4704" s="81">
        <v>0</v>
      </c>
      <c r="DP4704" s="81">
        <v>3.686566461086348E-6</v>
      </c>
      <c r="DQ4704" s="81">
        <v>3.686566461086348E-6</v>
      </c>
      <c r="DR4704" s="81">
        <v>0</v>
      </c>
      <c r="DS4704" s="81">
        <v>3.686566461086348E-6</v>
      </c>
      <c r="DT4704" s="81">
        <v>3.686566461086348E-6</v>
      </c>
      <c r="DU4704" s="81">
        <v>0</v>
      </c>
      <c r="DV4704" s="81">
        <v>3.686566461086348E-6</v>
      </c>
      <c r="DW4704" s="81">
        <v>3.686566461086348E-6</v>
      </c>
      <c r="GE4704" s="81" t="s">
        <v>449</v>
      </c>
      <c r="GF4704" s="81" t="s">
        <v>155</v>
      </c>
      <c r="GG4704" s="81" t="s">
        <v>487</v>
      </c>
      <c r="GH4704" s="81" t="s">
        <v>457</v>
      </c>
      <c r="GI4704" s="81">
        <v>2029</v>
      </c>
      <c r="GJ4704" s="81" t="s">
        <v>201</v>
      </c>
      <c r="GK4704" s="81">
        <v>247.27299216494541</v>
      </c>
      <c r="GL4704" s="81">
        <v>90.088153000000005</v>
      </c>
      <c r="GM4704" s="81">
        <v>2029</v>
      </c>
      <c r="GN4704" s="81" t="s">
        <v>173</v>
      </c>
      <c r="GO4704" s="81">
        <v>1.1148832299820636E-2</v>
      </c>
      <c r="GP4704" s="81">
        <v>10</v>
      </c>
      <c r="GQ4704" s="81">
        <v>0</v>
      </c>
      <c r="GR4704" s="81" t="s">
        <v>448</v>
      </c>
      <c r="GS4704" s="81">
        <v>1.1148832299820636E-2</v>
      </c>
      <c r="GT4704" s="81">
        <v>2.7568051219218384</v>
      </c>
      <c r="GU4704" s="81">
        <v>1.1148832299820636E-2</v>
      </c>
      <c r="GV4704" s="81">
        <v>2.7568051219218384</v>
      </c>
      <c r="GW4704" s="81">
        <v>1.1148832299820636E-2</v>
      </c>
      <c r="GX4704" s="81">
        <v>2.7568051219218384</v>
      </c>
      <c r="GY4704" s="81">
        <v>1.1148832299820636E-2</v>
      </c>
      <c r="GZ4704" s="81">
        <v>2.7568051219218384</v>
      </c>
    </row>
    <row r="4705" spans="98:208" x14ac:dyDescent="0.25">
      <c r="CT4705" s="81" t="s">
        <v>155</v>
      </c>
      <c r="CU4705" s="81" t="s">
        <v>484</v>
      </c>
      <c r="CV4705" s="81" t="s">
        <v>457</v>
      </c>
      <c r="CW4705" s="81">
        <v>2029</v>
      </c>
      <c r="CX4705" s="81">
        <v>0</v>
      </c>
      <c r="CY4705" s="81">
        <v>0</v>
      </c>
      <c r="CZ4705" s="81">
        <v>0</v>
      </c>
      <c r="DA4705" s="81">
        <v>0</v>
      </c>
      <c r="DB4705" s="81">
        <v>15317.99094281685</v>
      </c>
      <c r="DC4705" s="81">
        <v>247.27299216496121</v>
      </c>
      <c r="DD4705" s="81">
        <v>9287.6490955450299</v>
      </c>
      <c r="DE4705" s="81">
        <v>5783.0688551068597</v>
      </c>
      <c r="DF4705" s="81">
        <v>2.7568051219220147</v>
      </c>
      <c r="DG4705" s="81">
        <v>2.7568051219220147</v>
      </c>
      <c r="DH4705" s="81">
        <v>2.7568051219220147</v>
      </c>
      <c r="DI4705" s="81">
        <v>2.7568051219220147</v>
      </c>
      <c r="DJ4705" s="81">
        <v>1.3372604511544559E-6</v>
      </c>
      <c r="DL4705" s="81">
        <v>0</v>
      </c>
      <c r="DM4705" s="81">
        <v>3.686566461086348E-6</v>
      </c>
      <c r="DN4705" s="81">
        <v>3.686566461086348E-6</v>
      </c>
      <c r="DO4705" s="81">
        <v>0</v>
      </c>
      <c r="DP4705" s="81">
        <v>3.686566461086348E-6</v>
      </c>
      <c r="DQ4705" s="81">
        <v>3.686566461086348E-6</v>
      </c>
      <c r="DR4705" s="81">
        <v>0</v>
      </c>
      <c r="DS4705" s="81">
        <v>3.686566461086348E-6</v>
      </c>
      <c r="DT4705" s="81">
        <v>3.686566461086348E-6</v>
      </c>
      <c r="DU4705" s="81">
        <v>0</v>
      </c>
      <c r="DV4705" s="81">
        <v>3.686566461086348E-6</v>
      </c>
      <c r="DW4705" s="81">
        <v>3.686566461086348E-6</v>
      </c>
      <c r="GE4705" s="81" t="s">
        <v>449</v>
      </c>
      <c r="GF4705" s="81" t="s">
        <v>155</v>
      </c>
      <c r="GG4705" s="81" t="s">
        <v>487</v>
      </c>
      <c r="GH4705" s="81" t="s">
        <v>457</v>
      </c>
      <c r="GI4705" s="81">
        <v>2030</v>
      </c>
      <c r="GJ4705" s="81" t="s">
        <v>201</v>
      </c>
      <c r="GK4705" s="81">
        <v>247.27299216494541</v>
      </c>
      <c r="GL4705" s="81">
        <v>90.088153000000005</v>
      </c>
      <c r="GM4705" s="81">
        <v>2030</v>
      </c>
      <c r="GN4705" s="81" t="s">
        <v>173</v>
      </c>
      <c r="GO4705" s="81">
        <v>1.1148832299820636E-2</v>
      </c>
      <c r="GP4705" s="81">
        <v>10</v>
      </c>
      <c r="GQ4705" s="81">
        <v>0</v>
      </c>
      <c r="GR4705" s="81" t="s">
        <v>448</v>
      </c>
      <c r="GS4705" s="81">
        <v>0</v>
      </c>
      <c r="GT4705" s="81">
        <v>0</v>
      </c>
      <c r="GU4705" s="81">
        <v>1.1148832299820636E-2</v>
      </c>
      <c r="GV4705" s="81">
        <v>2.7568051219218384</v>
      </c>
      <c r="GW4705" s="81">
        <v>1.1148832299820636E-2</v>
      </c>
      <c r="GX4705" s="81">
        <v>2.7568051219218384</v>
      </c>
      <c r="GY4705" s="81">
        <v>1.1148832299820636E-2</v>
      </c>
      <c r="GZ4705" s="81">
        <v>2.7568051219218384</v>
      </c>
    </row>
    <row r="4706" spans="98:208" x14ac:dyDescent="0.25">
      <c r="CT4706" s="81" t="s">
        <v>155</v>
      </c>
      <c r="CU4706" s="81" t="s">
        <v>484</v>
      </c>
      <c r="CV4706" s="81" t="s">
        <v>457</v>
      </c>
      <c r="CW4706" s="81">
        <v>2030</v>
      </c>
      <c r="CX4706" s="81">
        <v>0</v>
      </c>
      <c r="CY4706" s="81">
        <v>0</v>
      </c>
      <c r="CZ4706" s="81">
        <v>0</v>
      </c>
      <c r="DA4706" s="81">
        <v>0</v>
      </c>
      <c r="DB4706" s="81">
        <v>15317.99094281685</v>
      </c>
      <c r="DC4706" s="81">
        <v>247.27299216496121</v>
      </c>
      <c r="DD4706" s="81">
        <v>9287.6490955450299</v>
      </c>
      <c r="DE4706" s="81">
        <v>5783.0688551068597</v>
      </c>
      <c r="DF4706" s="81">
        <v>0</v>
      </c>
      <c r="DG4706" s="81">
        <v>2.7568051219220147</v>
      </c>
      <c r="DH4706" s="81">
        <v>2.7568051219220147</v>
      </c>
      <c r="DI4706" s="81">
        <v>2.7568051219220147</v>
      </c>
      <c r="DJ4706" s="81">
        <v>1.3372604511544559E-6</v>
      </c>
      <c r="DL4706" s="81">
        <v>0</v>
      </c>
      <c r="DM4706" s="81">
        <v>0</v>
      </c>
      <c r="DN4706" s="81">
        <v>0</v>
      </c>
      <c r="DO4706" s="81">
        <v>0</v>
      </c>
      <c r="DP4706" s="81">
        <v>3.686566461086348E-6</v>
      </c>
      <c r="DQ4706" s="81">
        <v>3.686566461086348E-6</v>
      </c>
      <c r="DR4706" s="81">
        <v>0</v>
      </c>
      <c r="DS4706" s="81">
        <v>3.686566461086348E-6</v>
      </c>
      <c r="DT4706" s="81">
        <v>3.686566461086348E-6</v>
      </c>
      <c r="DU4706" s="81">
        <v>0</v>
      </c>
      <c r="DV4706" s="81">
        <v>3.686566461086348E-6</v>
      </c>
      <c r="DW4706" s="81">
        <v>3.686566461086348E-6</v>
      </c>
      <c r="GE4706" s="81" t="s">
        <v>449</v>
      </c>
      <c r="GF4706" s="81" t="s">
        <v>155</v>
      </c>
      <c r="GG4706" s="81" t="s">
        <v>487</v>
      </c>
      <c r="GH4706" s="81" t="s">
        <v>457</v>
      </c>
      <c r="GI4706" s="81">
        <v>2031</v>
      </c>
      <c r="GJ4706" s="81" t="s">
        <v>201</v>
      </c>
      <c r="GK4706" s="81">
        <v>247.27299216494541</v>
      </c>
      <c r="GL4706" s="81">
        <v>90.088153000000005</v>
      </c>
      <c r="GM4706" s="81">
        <v>2031</v>
      </c>
      <c r="GN4706" s="81" t="s">
        <v>173</v>
      </c>
      <c r="GO4706" s="81">
        <v>1.1148832299820636E-2</v>
      </c>
      <c r="GP4706" s="81">
        <v>10</v>
      </c>
      <c r="GQ4706" s="81">
        <v>0</v>
      </c>
      <c r="GR4706" s="81" t="s">
        <v>448</v>
      </c>
      <c r="GS4706" s="81">
        <v>0</v>
      </c>
      <c r="GT4706" s="81">
        <v>0</v>
      </c>
      <c r="GU4706" s="81">
        <v>0</v>
      </c>
      <c r="GV4706" s="81">
        <v>0</v>
      </c>
      <c r="GW4706" s="81">
        <v>1.1148832299820636E-2</v>
      </c>
      <c r="GX4706" s="81">
        <v>2.7568051219218384</v>
      </c>
      <c r="GY4706" s="81">
        <v>1.1148832299820636E-2</v>
      </c>
      <c r="GZ4706" s="81">
        <v>2.7568051219218384</v>
      </c>
    </row>
    <row r="4707" spans="98:208" x14ac:dyDescent="0.25">
      <c r="CT4707" s="81" t="s">
        <v>155</v>
      </c>
      <c r="CU4707" s="81" t="s">
        <v>484</v>
      </c>
      <c r="CV4707" s="81" t="s">
        <v>457</v>
      </c>
      <c r="CW4707" s="81">
        <v>2031</v>
      </c>
      <c r="CX4707" s="81">
        <v>0</v>
      </c>
      <c r="CY4707" s="81">
        <v>0</v>
      </c>
      <c r="CZ4707" s="81">
        <v>0</v>
      </c>
      <c r="DA4707" s="81">
        <v>0</v>
      </c>
      <c r="DB4707" s="81">
        <v>15317.99094281685</v>
      </c>
      <c r="DC4707" s="81">
        <v>247.27299216496121</v>
      </c>
      <c r="DD4707" s="81">
        <v>9287.6490955450299</v>
      </c>
      <c r="DE4707" s="81">
        <v>5783.0688551068597</v>
      </c>
      <c r="DF4707" s="81">
        <v>0</v>
      </c>
      <c r="DG4707" s="81">
        <v>0</v>
      </c>
      <c r="DH4707" s="81">
        <v>2.7568051219220147</v>
      </c>
      <c r="DI4707" s="81">
        <v>2.7568051219220147</v>
      </c>
      <c r="DJ4707" s="81">
        <v>1.3372604511544559E-6</v>
      </c>
      <c r="DL4707" s="81">
        <v>0</v>
      </c>
      <c r="DM4707" s="81">
        <v>0</v>
      </c>
      <c r="DN4707" s="81">
        <v>0</v>
      </c>
      <c r="DO4707" s="81">
        <v>0</v>
      </c>
      <c r="DP4707" s="81">
        <v>0</v>
      </c>
      <c r="DQ4707" s="81">
        <v>0</v>
      </c>
      <c r="DR4707" s="81">
        <v>0</v>
      </c>
      <c r="DS4707" s="81">
        <v>3.686566461086348E-6</v>
      </c>
      <c r="DT4707" s="81">
        <v>3.686566461086348E-6</v>
      </c>
      <c r="DU4707" s="81">
        <v>0</v>
      </c>
      <c r="DV4707" s="81">
        <v>3.686566461086348E-6</v>
      </c>
      <c r="DW4707" s="81">
        <v>3.686566461086348E-6</v>
      </c>
      <c r="GE4707" s="81" t="s">
        <v>449</v>
      </c>
      <c r="GF4707" s="81" t="s">
        <v>155</v>
      </c>
      <c r="GG4707" s="81" t="s">
        <v>487</v>
      </c>
      <c r="GH4707" s="81" t="s">
        <v>457</v>
      </c>
      <c r="GI4707" s="81">
        <v>2032</v>
      </c>
      <c r="GJ4707" s="81" t="s">
        <v>201</v>
      </c>
      <c r="GK4707" s="81">
        <v>247.27299216494541</v>
      </c>
      <c r="GL4707" s="81">
        <v>90.088153000000005</v>
      </c>
      <c r="GM4707" s="81">
        <v>2032</v>
      </c>
      <c r="GN4707" s="81" t="s">
        <v>173</v>
      </c>
      <c r="GO4707" s="81">
        <v>1.1148832299820636E-2</v>
      </c>
      <c r="GP4707" s="81">
        <v>10</v>
      </c>
      <c r="GQ4707" s="81">
        <v>0</v>
      </c>
      <c r="GR4707" s="81" t="s">
        <v>448</v>
      </c>
      <c r="GS4707" s="81">
        <v>0</v>
      </c>
      <c r="GT4707" s="81">
        <v>0</v>
      </c>
      <c r="GU4707" s="81">
        <v>0</v>
      </c>
      <c r="GV4707" s="81">
        <v>0</v>
      </c>
      <c r="GW4707" s="81">
        <v>0</v>
      </c>
      <c r="GX4707" s="81">
        <v>0</v>
      </c>
      <c r="GY4707" s="81">
        <v>1.1148832299820636E-2</v>
      </c>
      <c r="GZ4707" s="81">
        <v>2.7568051219218384</v>
      </c>
    </row>
    <row r="4708" spans="98:208" x14ac:dyDescent="0.25">
      <c r="CT4708" s="81" t="s">
        <v>155</v>
      </c>
      <c r="CU4708" s="81" t="s">
        <v>484</v>
      </c>
      <c r="CV4708" s="81" t="s">
        <v>457</v>
      </c>
      <c r="CW4708" s="81">
        <v>2032</v>
      </c>
      <c r="CX4708" s="81">
        <v>0</v>
      </c>
      <c r="CY4708" s="81">
        <v>0</v>
      </c>
      <c r="CZ4708" s="81">
        <v>0</v>
      </c>
      <c r="DA4708" s="81">
        <v>0</v>
      </c>
      <c r="DB4708" s="81">
        <v>15317.99094281685</v>
      </c>
      <c r="DC4708" s="81">
        <v>247.27299216496121</v>
      </c>
      <c r="DD4708" s="81">
        <v>9287.6490955450299</v>
      </c>
      <c r="DE4708" s="81">
        <v>5783.0688551068597</v>
      </c>
      <c r="DF4708" s="81">
        <v>0</v>
      </c>
      <c r="DG4708" s="81">
        <v>0</v>
      </c>
      <c r="DH4708" s="81">
        <v>0</v>
      </c>
      <c r="DI4708" s="81">
        <v>2.7568051219220147</v>
      </c>
      <c r="DJ4708" s="81">
        <v>1.3372604511544559E-6</v>
      </c>
      <c r="DL4708" s="81">
        <v>0</v>
      </c>
      <c r="DM4708" s="81">
        <v>0</v>
      </c>
      <c r="DN4708" s="81">
        <v>0</v>
      </c>
      <c r="DO4708" s="81">
        <v>0</v>
      </c>
      <c r="DP4708" s="81">
        <v>0</v>
      </c>
      <c r="DQ4708" s="81">
        <v>0</v>
      </c>
      <c r="DR4708" s="81">
        <v>0</v>
      </c>
      <c r="DS4708" s="81">
        <v>0</v>
      </c>
      <c r="DT4708" s="81">
        <v>0</v>
      </c>
      <c r="DU4708" s="81">
        <v>0</v>
      </c>
      <c r="DV4708" s="81">
        <v>3.686566461086348E-6</v>
      </c>
      <c r="DW4708" s="81">
        <v>3.686566461086348E-6</v>
      </c>
      <c r="GE4708" s="81" t="s">
        <v>449</v>
      </c>
      <c r="GF4708" s="81" t="s">
        <v>155</v>
      </c>
      <c r="GG4708" s="81" t="s">
        <v>487</v>
      </c>
      <c r="GH4708" s="81" t="s">
        <v>458</v>
      </c>
      <c r="GI4708" s="81">
        <v>2021</v>
      </c>
      <c r="GJ4708" s="81" t="s">
        <v>201</v>
      </c>
      <c r="GK4708" s="81">
        <v>222.22942162782991</v>
      </c>
      <c r="GL4708" s="81">
        <v>90.088153000000005</v>
      </c>
      <c r="GM4708" s="81">
        <v>2021</v>
      </c>
      <c r="GN4708" s="81" t="s">
        <v>173</v>
      </c>
      <c r="GO4708" s="81">
        <v>1.1148832299820636E-2</v>
      </c>
      <c r="GP4708" s="81">
        <v>10</v>
      </c>
      <c r="GQ4708" s="81">
        <v>0</v>
      </c>
      <c r="GR4708" s="81" t="s">
        <v>448</v>
      </c>
      <c r="GS4708" s="81">
        <v>1.1148832299820636E-2</v>
      </c>
      <c r="GT4708" s="81">
        <v>2.4775985538148086</v>
      </c>
      <c r="GU4708" s="81">
        <v>1.1148832299820636E-2</v>
      </c>
      <c r="GV4708" s="81">
        <v>2.4775985538148086</v>
      </c>
      <c r="GW4708" s="81">
        <v>0</v>
      </c>
      <c r="GX4708" s="81">
        <v>0</v>
      </c>
      <c r="GY4708" s="81">
        <v>0</v>
      </c>
      <c r="GZ4708" s="81">
        <v>0</v>
      </c>
    </row>
    <row r="4709" spans="98:208" x14ac:dyDescent="0.25">
      <c r="CT4709" s="81" t="s">
        <v>155</v>
      </c>
      <c r="CU4709" s="81" t="s">
        <v>484</v>
      </c>
      <c r="CV4709" s="81" t="s">
        <v>458</v>
      </c>
      <c r="CW4709" s="81">
        <v>2020</v>
      </c>
      <c r="CX4709" s="81">
        <v>0</v>
      </c>
      <c r="CY4709" s="81">
        <v>0</v>
      </c>
      <c r="CZ4709" s="81">
        <v>0</v>
      </c>
      <c r="DA4709" s="81">
        <v>0</v>
      </c>
      <c r="DB4709" s="81">
        <v>8807.952230876188</v>
      </c>
      <c r="DC4709" s="81">
        <v>222.22942162784099</v>
      </c>
      <c r="DD4709" s="81">
        <v>8585.7228092483492</v>
      </c>
      <c r="DE4709" s="81">
        <v>0</v>
      </c>
      <c r="DF4709" s="81">
        <v>2.4775985538149321</v>
      </c>
      <c r="DG4709" s="81">
        <v>0</v>
      </c>
      <c r="DH4709" s="81">
        <v>0</v>
      </c>
      <c r="DI4709" s="81">
        <v>0</v>
      </c>
      <c r="DJ4709" s="81">
        <v>1.700226188522567E-6</v>
      </c>
      <c r="DL4709" s="81">
        <v>0</v>
      </c>
      <c r="DM4709" s="81">
        <v>4.2124779458417863E-6</v>
      </c>
      <c r="DN4709" s="81">
        <v>4.2124779458417863E-6</v>
      </c>
      <c r="DO4709" s="81">
        <v>0</v>
      </c>
      <c r="DP4709" s="81">
        <v>0</v>
      </c>
      <c r="DQ4709" s="81">
        <v>0</v>
      </c>
      <c r="DR4709" s="81">
        <v>0</v>
      </c>
      <c r="DS4709" s="81">
        <v>0</v>
      </c>
      <c r="DT4709" s="81">
        <v>0</v>
      </c>
      <c r="DU4709" s="81">
        <v>0</v>
      </c>
      <c r="DV4709" s="81">
        <v>0</v>
      </c>
      <c r="DW4709" s="81">
        <v>0</v>
      </c>
      <c r="GE4709" s="81" t="s">
        <v>449</v>
      </c>
      <c r="GF4709" s="81" t="s">
        <v>155</v>
      </c>
      <c r="GG4709" s="81" t="s">
        <v>487</v>
      </c>
      <c r="GH4709" s="81" t="s">
        <v>458</v>
      </c>
      <c r="GI4709" s="81">
        <v>2022</v>
      </c>
      <c r="GJ4709" s="81" t="s">
        <v>201</v>
      </c>
      <c r="GK4709" s="81">
        <v>222.22942162782991</v>
      </c>
      <c r="GL4709" s="81">
        <v>90.088153000000005</v>
      </c>
      <c r="GM4709" s="81">
        <v>2022</v>
      </c>
      <c r="GN4709" s="81" t="s">
        <v>173</v>
      </c>
      <c r="GO4709" s="81">
        <v>1.1148832299820636E-2</v>
      </c>
      <c r="GP4709" s="81">
        <v>10</v>
      </c>
      <c r="GQ4709" s="81">
        <v>0</v>
      </c>
      <c r="GR4709" s="81" t="s">
        <v>448</v>
      </c>
      <c r="GS4709" s="81">
        <v>1.1148832299820636E-2</v>
      </c>
      <c r="GT4709" s="81">
        <v>2.4775985538148086</v>
      </c>
      <c r="GU4709" s="81">
        <v>1.1148832299820636E-2</v>
      </c>
      <c r="GV4709" s="81">
        <v>2.4775985538148086</v>
      </c>
      <c r="GW4709" s="81">
        <v>1.1148832299820636E-2</v>
      </c>
      <c r="GX4709" s="81">
        <v>2.4775985538148086</v>
      </c>
      <c r="GY4709" s="81">
        <v>0</v>
      </c>
      <c r="GZ4709" s="81">
        <v>0</v>
      </c>
    </row>
    <row r="4710" spans="98:208" x14ac:dyDescent="0.25">
      <c r="CT4710" s="81" t="s">
        <v>155</v>
      </c>
      <c r="CU4710" s="81" t="s">
        <v>484</v>
      </c>
      <c r="CV4710" s="81" t="s">
        <v>458</v>
      </c>
      <c r="CW4710" s="81">
        <v>2021</v>
      </c>
      <c r="CX4710" s="81">
        <v>0</v>
      </c>
      <c r="CY4710" s="81">
        <v>0</v>
      </c>
      <c r="CZ4710" s="81">
        <v>0</v>
      </c>
      <c r="DA4710" s="81">
        <v>0</v>
      </c>
      <c r="DB4710" s="81">
        <v>8807.952230876188</v>
      </c>
      <c r="DC4710" s="81">
        <v>222.22942162784099</v>
      </c>
      <c r="DD4710" s="81">
        <v>8585.7228092483492</v>
      </c>
      <c r="DE4710" s="81">
        <v>0</v>
      </c>
      <c r="DF4710" s="81">
        <v>2.4775985538149321</v>
      </c>
      <c r="DG4710" s="81">
        <v>2.4775985538149321</v>
      </c>
      <c r="DH4710" s="81">
        <v>0</v>
      </c>
      <c r="DI4710" s="81">
        <v>0</v>
      </c>
      <c r="DJ4710" s="81">
        <v>1.700226188522567E-6</v>
      </c>
      <c r="DL4710" s="81">
        <v>0</v>
      </c>
      <c r="DM4710" s="81">
        <v>4.2124779458417863E-6</v>
      </c>
      <c r="DN4710" s="81">
        <v>4.2124779458417863E-6</v>
      </c>
      <c r="DO4710" s="81">
        <v>0</v>
      </c>
      <c r="DP4710" s="81">
        <v>4.2124779458417863E-6</v>
      </c>
      <c r="DQ4710" s="81">
        <v>4.2124779458417863E-6</v>
      </c>
      <c r="DR4710" s="81">
        <v>0</v>
      </c>
      <c r="DS4710" s="81">
        <v>0</v>
      </c>
      <c r="DT4710" s="81">
        <v>0</v>
      </c>
      <c r="DU4710" s="81">
        <v>0</v>
      </c>
      <c r="DV4710" s="81">
        <v>0</v>
      </c>
      <c r="DW4710" s="81">
        <v>0</v>
      </c>
      <c r="GE4710" s="81" t="s">
        <v>449</v>
      </c>
      <c r="GF4710" s="81" t="s">
        <v>155</v>
      </c>
      <c r="GG4710" s="81" t="s">
        <v>487</v>
      </c>
      <c r="GH4710" s="81" t="s">
        <v>458</v>
      </c>
      <c r="GI4710" s="81">
        <v>2023</v>
      </c>
      <c r="GJ4710" s="81" t="s">
        <v>201</v>
      </c>
      <c r="GK4710" s="81">
        <v>233.23007680793819</v>
      </c>
      <c r="GL4710" s="81">
        <v>90.088153000000005</v>
      </c>
      <c r="GM4710" s="81">
        <v>2023</v>
      </c>
      <c r="GN4710" s="81" t="s">
        <v>173</v>
      </c>
      <c r="GO4710" s="81">
        <v>1.1148832299820636E-2</v>
      </c>
      <c r="GP4710" s="81">
        <v>10</v>
      </c>
      <c r="GQ4710" s="81">
        <v>0</v>
      </c>
      <c r="GR4710" s="81" t="s">
        <v>448</v>
      </c>
      <c r="GS4710" s="81">
        <v>1.1148832299820636E-2</v>
      </c>
      <c r="GT4710" s="81">
        <v>2.6002430136059891</v>
      </c>
      <c r="GU4710" s="81">
        <v>1.1148832299820636E-2</v>
      </c>
      <c r="GV4710" s="81">
        <v>2.6002430136059891</v>
      </c>
      <c r="GW4710" s="81">
        <v>1.1148832299820636E-2</v>
      </c>
      <c r="GX4710" s="81">
        <v>2.6002430136059891</v>
      </c>
      <c r="GY4710" s="81">
        <v>1.1148832299820636E-2</v>
      </c>
      <c r="GZ4710" s="81">
        <v>2.6002430136059891</v>
      </c>
    </row>
    <row r="4711" spans="98:208" x14ac:dyDescent="0.25">
      <c r="CT4711" s="81" t="s">
        <v>155</v>
      </c>
      <c r="CU4711" s="81" t="s">
        <v>484</v>
      </c>
      <c r="CV4711" s="81" t="s">
        <v>458</v>
      </c>
      <c r="CW4711" s="81">
        <v>2022</v>
      </c>
      <c r="CX4711" s="81">
        <v>0</v>
      </c>
      <c r="CY4711" s="81">
        <v>0</v>
      </c>
      <c r="CZ4711" s="81">
        <v>0</v>
      </c>
      <c r="DA4711" s="81">
        <v>0</v>
      </c>
      <c r="DB4711" s="81">
        <v>8807.952230876188</v>
      </c>
      <c r="DC4711" s="81">
        <v>222.22942162784099</v>
      </c>
      <c r="DD4711" s="81">
        <v>8585.7228092483492</v>
      </c>
      <c r="DE4711" s="81">
        <v>0</v>
      </c>
      <c r="DF4711" s="81">
        <v>2.4775985538149321</v>
      </c>
      <c r="DG4711" s="81">
        <v>2.4775985538149321</v>
      </c>
      <c r="DH4711" s="81">
        <v>2.4775985538149321</v>
      </c>
      <c r="DI4711" s="81">
        <v>0</v>
      </c>
      <c r="DJ4711" s="81">
        <v>1.700226188522567E-6</v>
      </c>
      <c r="DL4711" s="81">
        <v>0</v>
      </c>
      <c r="DM4711" s="81">
        <v>4.2124779458417863E-6</v>
      </c>
      <c r="DN4711" s="81">
        <v>4.2124779458417863E-6</v>
      </c>
      <c r="DO4711" s="81">
        <v>0</v>
      </c>
      <c r="DP4711" s="81">
        <v>4.2124779458417863E-6</v>
      </c>
      <c r="DQ4711" s="81">
        <v>4.2124779458417863E-6</v>
      </c>
      <c r="DR4711" s="81">
        <v>0</v>
      </c>
      <c r="DS4711" s="81">
        <v>4.2124779458417863E-6</v>
      </c>
      <c r="DT4711" s="81">
        <v>4.2124779458417863E-6</v>
      </c>
      <c r="DU4711" s="81">
        <v>0</v>
      </c>
      <c r="DV4711" s="81">
        <v>0</v>
      </c>
      <c r="DW4711" s="81">
        <v>0</v>
      </c>
      <c r="GE4711" s="81" t="s">
        <v>449</v>
      </c>
      <c r="GF4711" s="81" t="s">
        <v>155</v>
      </c>
      <c r="GG4711" s="81" t="s">
        <v>487</v>
      </c>
      <c r="GH4711" s="81" t="s">
        <v>458</v>
      </c>
      <c r="GI4711" s="81">
        <v>2024</v>
      </c>
      <c r="GJ4711" s="81" t="s">
        <v>201</v>
      </c>
      <c r="GK4711" s="81">
        <v>233.23007680793819</v>
      </c>
      <c r="GL4711" s="81">
        <v>90.088153000000005</v>
      </c>
      <c r="GM4711" s="81">
        <v>2024</v>
      </c>
      <c r="GN4711" s="81" t="s">
        <v>173</v>
      </c>
      <c r="GO4711" s="81">
        <v>1.1148832299820636E-2</v>
      </c>
      <c r="GP4711" s="81">
        <v>10</v>
      </c>
      <c r="GQ4711" s="81">
        <v>0</v>
      </c>
      <c r="GR4711" s="81" t="s">
        <v>448</v>
      </c>
      <c r="GS4711" s="81">
        <v>1.1148832299820636E-2</v>
      </c>
      <c r="GT4711" s="81">
        <v>2.6002430136059891</v>
      </c>
      <c r="GU4711" s="81">
        <v>1.1148832299820636E-2</v>
      </c>
      <c r="GV4711" s="81">
        <v>2.6002430136059891</v>
      </c>
      <c r="GW4711" s="81">
        <v>1.1148832299820636E-2</v>
      </c>
      <c r="GX4711" s="81">
        <v>2.6002430136059891</v>
      </c>
      <c r="GY4711" s="81">
        <v>1.1148832299820636E-2</v>
      </c>
      <c r="GZ4711" s="81">
        <v>2.6002430136059891</v>
      </c>
    </row>
    <row r="4712" spans="98:208" x14ac:dyDescent="0.25">
      <c r="CT4712" s="81" t="s">
        <v>155</v>
      </c>
      <c r="CU4712" s="81" t="s">
        <v>484</v>
      </c>
      <c r="CV4712" s="81" t="s">
        <v>458</v>
      </c>
      <c r="CW4712" s="81">
        <v>2023</v>
      </c>
      <c r="CX4712" s="81">
        <v>0</v>
      </c>
      <c r="CY4712" s="81">
        <v>0</v>
      </c>
      <c r="CZ4712" s="81">
        <v>0</v>
      </c>
      <c r="DA4712" s="81">
        <v>0</v>
      </c>
      <c r="DB4712" s="81">
        <v>9129.7460702369644</v>
      </c>
      <c r="DC4712" s="81">
        <v>233.23007680795021</v>
      </c>
      <c r="DD4712" s="81">
        <v>8896.5159934290168</v>
      </c>
      <c r="DE4712" s="81">
        <v>0</v>
      </c>
      <c r="DF4712" s="81">
        <v>2.6002430136061232</v>
      </c>
      <c r="DG4712" s="81">
        <v>2.6002430136061232</v>
      </c>
      <c r="DH4712" s="81">
        <v>2.6002430136061232</v>
      </c>
      <c r="DI4712" s="81">
        <v>2.6002430136061232</v>
      </c>
      <c r="DJ4712" s="81">
        <v>1.700226188522567E-6</v>
      </c>
      <c r="DL4712" s="81">
        <v>0</v>
      </c>
      <c r="DM4712" s="81">
        <v>4.4210012682559721E-6</v>
      </c>
      <c r="DN4712" s="81">
        <v>4.4210012682559721E-6</v>
      </c>
      <c r="DO4712" s="81">
        <v>0</v>
      </c>
      <c r="DP4712" s="81">
        <v>4.4210012682559721E-6</v>
      </c>
      <c r="DQ4712" s="81">
        <v>4.4210012682559721E-6</v>
      </c>
      <c r="DR4712" s="81">
        <v>0</v>
      </c>
      <c r="DS4712" s="81">
        <v>4.4210012682559721E-6</v>
      </c>
      <c r="DT4712" s="81">
        <v>4.4210012682559721E-6</v>
      </c>
      <c r="DU4712" s="81">
        <v>0</v>
      </c>
      <c r="DV4712" s="81">
        <v>4.4210012682559721E-6</v>
      </c>
      <c r="DW4712" s="81">
        <v>4.4210012682559721E-6</v>
      </c>
      <c r="GE4712" s="81" t="s">
        <v>449</v>
      </c>
      <c r="GF4712" s="81" t="s">
        <v>155</v>
      </c>
      <c r="GG4712" s="81" t="s">
        <v>487</v>
      </c>
      <c r="GH4712" s="81" t="s">
        <v>458</v>
      </c>
      <c r="GI4712" s="81">
        <v>2025</v>
      </c>
      <c r="GJ4712" s="81" t="s">
        <v>201</v>
      </c>
      <c r="GK4712" s="81">
        <v>233.23007680793819</v>
      </c>
      <c r="GL4712" s="81">
        <v>90.088153000000005</v>
      </c>
      <c r="GM4712" s="81">
        <v>2025</v>
      </c>
      <c r="GN4712" s="81" t="s">
        <v>173</v>
      </c>
      <c r="GO4712" s="81">
        <v>1.1148832299820636E-2</v>
      </c>
      <c r="GP4712" s="81">
        <v>10</v>
      </c>
      <c r="GQ4712" s="81">
        <v>0</v>
      </c>
      <c r="GR4712" s="81" t="s">
        <v>448</v>
      </c>
      <c r="GS4712" s="81">
        <v>1.1148832299820636E-2</v>
      </c>
      <c r="GT4712" s="81">
        <v>2.6002430136059891</v>
      </c>
      <c r="GU4712" s="81">
        <v>1.1148832299820636E-2</v>
      </c>
      <c r="GV4712" s="81">
        <v>2.6002430136059891</v>
      </c>
      <c r="GW4712" s="81">
        <v>1.1148832299820636E-2</v>
      </c>
      <c r="GX4712" s="81">
        <v>2.6002430136059891</v>
      </c>
      <c r="GY4712" s="81">
        <v>1.1148832299820636E-2</v>
      </c>
      <c r="GZ4712" s="81">
        <v>2.6002430136059891</v>
      </c>
    </row>
    <row r="4713" spans="98:208" x14ac:dyDescent="0.25">
      <c r="CT4713" s="81" t="s">
        <v>155</v>
      </c>
      <c r="CU4713" s="81" t="s">
        <v>484</v>
      </c>
      <c r="CV4713" s="81" t="s">
        <v>458</v>
      </c>
      <c r="CW4713" s="81">
        <v>2024</v>
      </c>
      <c r="CX4713" s="81">
        <v>0</v>
      </c>
      <c r="CY4713" s="81">
        <v>0</v>
      </c>
      <c r="CZ4713" s="81">
        <v>0</v>
      </c>
      <c r="DA4713" s="81">
        <v>0</v>
      </c>
      <c r="DB4713" s="81">
        <v>9129.7460702369644</v>
      </c>
      <c r="DC4713" s="81">
        <v>233.23007680795021</v>
      </c>
      <c r="DD4713" s="81">
        <v>8896.5159934290168</v>
      </c>
      <c r="DE4713" s="81">
        <v>0</v>
      </c>
      <c r="DF4713" s="81">
        <v>2.6002430136061232</v>
      </c>
      <c r="DG4713" s="81">
        <v>2.6002430136061232</v>
      </c>
      <c r="DH4713" s="81">
        <v>2.6002430136061232</v>
      </c>
      <c r="DI4713" s="81">
        <v>2.6002430136061232</v>
      </c>
      <c r="DJ4713" s="81">
        <v>1.700226188522567E-6</v>
      </c>
      <c r="DL4713" s="81">
        <v>0</v>
      </c>
      <c r="DM4713" s="81">
        <v>4.4210012682559721E-6</v>
      </c>
      <c r="DN4713" s="81">
        <v>4.4210012682559721E-6</v>
      </c>
      <c r="DO4713" s="81">
        <v>0</v>
      </c>
      <c r="DP4713" s="81">
        <v>4.4210012682559721E-6</v>
      </c>
      <c r="DQ4713" s="81">
        <v>4.4210012682559721E-6</v>
      </c>
      <c r="DR4713" s="81">
        <v>0</v>
      </c>
      <c r="DS4713" s="81">
        <v>4.4210012682559721E-6</v>
      </c>
      <c r="DT4713" s="81">
        <v>4.4210012682559721E-6</v>
      </c>
      <c r="DU4713" s="81">
        <v>0</v>
      </c>
      <c r="DV4713" s="81">
        <v>4.4210012682559721E-6</v>
      </c>
      <c r="DW4713" s="81">
        <v>4.4210012682559721E-6</v>
      </c>
      <c r="GE4713" s="81" t="s">
        <v>449</v>
      </c>
      <c r="GF4713" s="81" t="s">
        <v>155</v>
      </c>
      <c r="GG4713" s="81" t="s">
        <v>487</v>
      </c>
      <c r="GH4713" s="81" t="s">
        <v>458</v>
      </c>
      <c r="GI4713" s="81">
        <v>2026</v>
      </c>
      <c r="GJ4713" s="81" t="s">
        <v>201</v>
      </c>
      <c r="GK4713" s="81">
        <v>233.23007680793819</v>
      </c>
      <c r="GL4713" s="81">
        <v>90.088153000000005</v>
      </c>
      <c r="GM4713" s="81">
        <v>2026</v>
      </c>
      <c r="GN4713" s="81" t="s">
        <v>173</v>
      </c>
      <c r="GO4713" s="81">
        <v>1.1148832299820636E-2</v>
      </c>
      <c r="GP4713" s="81">
        <v>10</v>
      </c>
      <c r="GQ4713" s="81">
        <v>0</v>
      </c>
      <c r="GR4713" s="81" t="s">
        <v>448</v>
      </c>
      <c r="GS4713" s="81">
        <v>1.1148832299820636E-2</v>
      </c>
      <c r="GT4713" s="81">
        <v>2.6002430136059891</v>
      </c>
      <c r="GU4713" s="81">
        <v>1.1148832299820636E-2</v>
      </c>
      <c r="GV4713" s="81">
        <v>2.6002430136059891</v>
      </c>
      <c r="GW4713" s="81">
        <v>1.1148832299820636E-2</v>
      </c>
      <c r="GX4713" s="81">
        <v>2.6002430136059891</v>
      </c>
      <c r="GY4713" s="81">
        <v>1.1148832299820636E-2</v>
      </c>
      <c r="GZ4713" s="81">
        <v>2.6002430136059891</v>
      </c>
    </row>
    <row r="4714" spans="98:208" x14ac:dyDescent="0.25">
      <c r="CT4714" s="81" t="s">
        <v>155</v>
      </c>
      <c r="CU4714" s="81" t="s">
        <v>484</v>
      </c>
      <c r="CV4714" s="81" t="s">
        <v>458</v>
      </c>
      <c r="CW4714" s="81">
        <v>2025</v>
      </c>
      <c r="CX4714" s="81">
        <v>0</v>
      </c>
      <c r="CY4714" s="81">
        <v>0</v>
      </c>
      <c r="CZ4714" s="81">
        <v>0</v>
      </c>
      <c r="DA4714" s="81">
        <v>0</v>
      </c>
      <c r="DB4714" s="81">
        <v>9129.7460702369644</v>
      </c>
      <c r="DC4714" s="81">
        <v>233.23007680795021</v>
      </c>
      <c r="DD4714" s="81">
        <v>8896.5159934290168</v>
      </c>
      <c r="DE4714" s="81">
        <v>0</v>
      </c>
      <c r="DF4714" s="81">
        <v>2.6002430136061232</v>
      </c>
      <c r="DG4714" s="81">
        <v>2.6002430136061232</v>
      </c>
      <c r="DH4714" s="81">
        <v>2.6002430136061232</v>
      </c>
      <c r="DI4714" s="81">
        <v>2.6002430136061232</v>
      </c>
      <c r="DJ4714" s="81">
        <v>1.700226188522567E-6</v>
      </c>
      <c r="DL4714" s="81">
        <v>0</v>
      </c>
      <c r="DM4714" s="81">
        <v>4.4210012682559721E-6</v>
      </c>
      <c r="DN4714" s="81">
        <v>4.4210012682559721E-6</v>
      </c>
      <c r="DO4714" s="81">
        <v>0</v>
      </c>
      <c r="DP4714" s="81">
        <v>4.4210012682559721E-6</v>
      </c>
      <c r="DQ4714" s="81">
        <v>4.4210012682559721E-6</v>
      </c>
      <c r="DR4714" s="81">
        <v>0</v>
      </c>
      <c r="DS4714" s="81">
        <v>4.4210012682559721E-6</v>
      </c>
      <c r="DT4714" s="81">
        <v>4.4210012682559721E-6</v>
      </c>
      <c r="DU4714" s="81">
        <v>0</v>
      </c>
      <c r="DV4714" s="81">
        <v>4.4210012682559721E-6</v>
      </c>
      <c r="DW4714" s="81">
        <v>4.4210012682559721E-6</v>
      </c>
      <c r="GE4714" s="81" t="s">
        <v>449</v>
      </c>
      <c r="GF4714" s="81" t="s">
        <v>155</v>
      </c>
      <c r="GG4714" s="81" t="s">
        <v>487</v>
      </c>
      <c r="GH4714" s="81" t="s">
        <v>458</v>
      </c>
      <c r="GI4714" s="81">
        <v>2027</v>
      </c>
      <c r="GJ4714" s="81" t="s">
        <v>201</v>
      </c>
      <c r="GK4714" s="81">
        <v>233.23007680793819</v>
      </c>
      <c r="GL4714" s="81">
        <v>90.088153000000005</v>
      </c>
      <c r="GM4714" s="81">
        <v>2027</v>
      </c>
      <c r="GN4714" s="81" t="s">
        <v>173</v>
      </c>
      <c r="GO4714" s="81">
        <v>1.1148832299820636E-2</v>
      </c>
      <c r="GP4714" s="81">
        <v>10</v>
      </c>
      <c r="GQ4714" s="81">
        <v>0</v>
      </c>
      <c r="GR4714" s="81" t="s">
        <v>448</v>
      </c>
      <c r="GS4714" s="81">
        <v>1.1148832299820636E-2</v>
      </c>
      <c r="GT4714" s="81">
        <v>2.6002430136059891</v>
      </c>
      <c r="GU4714" s="81">
        <v>1.1148832299820636E-2</v>
      </c>
      <c r="GV4714" s="81">
        <v>2.6002430136059891</v>
      </c>
      <c r="GW4714" s="81">
        <v>1.1148832299820636E-2</v>
      </c>
      <c r="GX4714" s="81">
        <v>2.6002430136059891</v>
      </c>
      <c r="GY4714" s="81">
        <v>1.1148832299820636E-2</v>
      </c>
      <c r="GZ4714" s="81">
        <v>2.6002430136059891</v>
      </c>
    </row>
    <row r="4715" spans="98:208" x14ac:dyDescent="0.25">
      <c r="CT4715" s="81" t="s">
        <v>155</v>
      </c>
      <c r="CU4715" s="81" t="s">
        <v>484</v>
      </c>
      <c r="CV4715" s="81" t="s">
        <v>458</v>
      </c>
      <c r="CW4715" s="81">
        <v>2026</v>
      </c>
      <c r="CX4715" s="81">
        <v>0</v>
      </c>
      <c r="CY4715" s="81">
        <v>0</v>
      </c>
      <c r="CZ4715" s="81">
        <v>0</v>
      </c>
      <c r="DA4715" s="81">
        <v>0</v>
      </c>
      <c r="DB4715" s="81">
        <v>9129.7460702369644</v>
      </c>
      <c r="DC4715" s="81">
        <v>233.23007680795021</v>
      </c>
      <c r="DD4715" s="81">
        <v>8896.5159934290168</v>
      </c>
      <c r="DE4715" s="81">
        <v>0</v>
      </c>
      <c r="DF4715" s="81">
        <v>2.6002430136061232</v>
      </c>
      <c r="DG4715" s="81">
        <v>2.6002430136061232</v>
      </c>
      <c r="DH4715" s="81">
        <v>2.6002430136061232</v>
      </c>
      <c r="DI4715" s="81">
        <v>2.6002430136061232</v>
      </c>
      <c r="DJ4715" s="81">
        <v>1.700226188522567E-6</v>
      </c>
      <c r="DL4715" s="81">
        <v>0</v>
      </c>
      <c r="DM4715" s="81">
        <v>4.4210012682559721E-6</v>
      </c>
      <c r="DN4715" s="81">
        <v>4.4210012682559721E-6</v>
      </c>
      <c r="DO4715" s="81">
        <v>0</v>
      </c>
      <c r="DP4715" s="81">
        <v>4.4210012682559721E-6</v>
      </c>
      <c r="DQ4715" s="81">
        <v>4.4210012682559721E-6</v>
      </c>
      <c r="DR4715" s="81">
        <v>0</v>
      </c>
      <c r="DS4715" s="81">
        <v>4.4210012682559721E-6</v>
      </c>
      <c r="DT4715" s="81">
        <v>4.4210012682559721E-6</v>
      </c>
      <c r="DU4715" s="81">
        <v>0</v>
      </c>
      <c r="DV4715" s="81">
        <v>4.4210012682559721E-6</v>
      </c>
      <c r="DW4715" s="81">
        <v>4.4210012682559721E-6</v>
      </c>
      <c r="GE4715" s="81" t="s">
        <v>449</v>
      </c>
      <c r="GF4715" s="81" t="s">
        <v>155</v>
      </c>
      <c r="GG4715" s="81" t="s">
        <v>487</v>
      </c>
      <c r="GH4715" s="81" t="s">
        <v>458</v>
      </c>
      <c r="GI4715" s="81">
        <v>2028</v>
      </c>
      <c r="GJ4715" s="81" t="s">
        <v>201</v>
      </c>
      <c r="GK4715" s="81">
        <v>247.27299216494691</v>
      </c>
      <c r="GL4715" s="81">
        <v>90.088153000000005</v>
      </c>
      <c r="GM4715" s="81">
        <v>2028</v>
      </c>
      <c r="GN4715" s="81" t="s">
        <v>173</v>
      </c>
      <c r="GO4715" s="81">
        <v>1.1148832299820636E-2</v>
      </c>
      <c r="GP4715" s="81">
        <v>10</v>
      </c>
      <c r="GQ4715" s="81">
        <v>0</v>
      </c>
      <c r="GR4715" s="81" t="s">
        <v>448</v>
      </c>
      <c r="GS4715" s="81">
        <v>1.1148832299820636E-2</v>
      </c>
      <c r="GT4715" s="81">
        <v>2.7568051219218552</v>
      </c>
      <c r="GU4715" s="81">
        <v>1.1148832299820636E-2</v>
      </c>
      <c r="GV4715" s="81">
        <v>2.7568051219218552</v>
      </c>
      <c r="GW4715" s="81">
        <v>1.1148832299820636E-2</v>
      </c>
      <c r="GX4715" s="81">
        <v>2.7568051219218552</v>
      </c>
      <c r="GY4715" s="81">
        <v>1.1148832299820636E-2</v>
      </c>
      <c r="GZ4715" s="81">
        <v>2.7568051219218552</v>
      </c>
    </row>
    <row r="4716" spans="98:208" x14ac:dyDescent="0.25">
      <c r="CT4716" s="81" t="s">
        <v>155</v>
      </c>
      <c r="CU4716" s="81" t="s">
        <v>484</v>
      </c>
      <c r="CV4716" s="81" t="s">
        <v>458</v>
      </c>
      <c r="CW4716" s="81">
        <v>2027</v>
      </c>
      <c r="CX4716" s="81">
        <v>0</v>
      </c>
      <c r="CY4716" s="81">
        <v>0</v>
      </c>
      <c r="CZ4716" s="81">
        <v>0</v>
      </c>
      <c r="DA4716" s="81">
        <v>0</v>
      </c>
      <c r="DB4716" s="81">
        <v>9129.7460702369644</v>
      </c>
      <c r="DC4716" s="81">
        <v>233.23007680795021</v>
      </c>
      <c r="DD4716" s="81">
        <v>8896.5159934290168</v>
      </c>
      <c r="DE4716" s="81">
        <v>0</v>
      </c>
      <c r="DF4716" s="81">
        <v>2.6002430136061232</v>
      </c>
      <c r="DG4716" s="81">
        <v>2.6002430136061232</v>
      </c>
      <c r="DH4716" s="81">
        <v>2.6002430136061232</v>
      </c>
      <c r="DI4716" s="81">
        <v>2.6002430136061232</v>
      </c>
      <c r="DJ4716" s="81">
        <v>1.700226188522567E-6</v>
      </c>
      <c r="DL4716" s="81">
        <v>0</v>
      </c>
      <c r="DM4716" s="81">
        <v>4.4210012682559721E-6</v>
      </c>
      <c r="DN4716" s="81">
        <v>4.4210012682559721E-6</v>
      </c>
      <c r="DO4716" s="81">
        <v>0</v>
      </c>
      <c r="DP4716" s="81">
        <v>4.4210012682559721E-6</v>
      </c>
      <c r="DQ4716" s="81">
        <v>4.4210012682559721E-6</v>
      </c>
      <c r="DR4716" s="81">
        <v>0</v>
      </c>
      <c r="DS4716" s="81">
        <v>4.4210012682559721E-6</v>
      </c>
      <c r="DT4716" s="81">
        <v>4.4210012682559721E-6</v>
      </c>
      <c r="DU4716" s="81">
        <v>0</v>
      </c>
      <c r="DV4716" s="81">
        <v>4.4210012682559721E-6</v>
      </c>
      <c r="DW4716" s="81">
        <v>4.4210012682559721E-6</v>
      </c>
      <c r="GE4716" s="81" t="s">
        <v>449</v>
      </c>
      <c r="GF4716" s="81" t="s">
        <v>155</v>
      </c>
      <c r="GG4716" s="81" t="s">
        <v>487</v>
      </c>
      <c r="GH4716" s="81" t="s">
        <v>458</v>
      </c>
      <c r="GI4716" s="81">
        <v>2029</v>
      </c>
      <c r="GJ4716" s="81" t="s">
        <v>201</v>
      </c>
      <c r="GK4716" s="81">
        <v>247.27299216494691</v>
      </c>
      <c r="GL4716" s="81">
        <v>90.088153000000005</v>
      </c>
      <c r="GM4716" s="81">
        <v>2029</v>
      </c>
      <c r="GN4716" s="81" t="s">
        <v>173</v>
      </c>
      <c r="GO4716" s="81">
        <v>1.1148832299820636E-2</v>
      </c>
      <c r="GP4716" s="81">
        <v>10</v>
      </c>
      <c r="GQ4716" s="81">
        <v>0</v>
      </c>
      <c r="GR4716" s="81" t="s">
        <v>448</v>
      </c>
      <c r="GS4716" s="81">
        <v>1.1148832299820636E-2</v>
      </c>
      <c r="GT4716" s="81">
        <v>2.7568051219218552</v>
      </c>
      <c r="GU4716" s="81">
        <v>1.1148832299820636E-2</v>
      </c>
      <c r="GV4716" s="81">
        <v>2.7568051219218552</v>
      </c>
      <c r="GW4716" s="81">
        <v>1.1148832299820636E-2</v>
      </c>
      <c r="GX4716" s="81">
        <v>2.7568051219218552</v>
      </c>
      <c r="GY4716" s="81">
        <v>1.1148832299820636E-2</v>
      </c>
      <c r="GZ4716" s="81">
        <v>2.7568051219218552</v>
      </c>
    </row>
    <row r="4717" spans="98:208" x14ac:dyDescent="0.25">
      <c r="CT4717" s="81" t="s">
        <v>155</v>
      </c>
      <c r="CU4717" s="81" t="s">
        <v>484</v>
      </c>
      <c r="CV4717" s="81" t="s">
        <v>458</v>
      </c>
      <c r="CW4717" s="81">
        <v>2028</v>
      </c>
      <c r="CX4717" s="81">
        <v>0</v>
      </c>
      <c r="CY4717" s="81">
        <v>0</v>
      </c>
      <c r="CZ4717" s="81">
        <v>0</v>
      </c>
      <c r="DA4717" s="81">
        <v>0</v>
      </c>
      <c r="DB4717" s="81">
        <v>9534.9220877098924</v>
      </c>
      <c r="DC4717" s="81">
        <v>247.27299216495859</v>
      </c>
      <c r="DD4717" s="81">
        <v>9287.6490955449317</v>
      </c>
      <c r="DE4717" s="81">
        <v>0</v>
      </c>
      <c r="DF4717" s="81">
        <v>2.7568051219219853</v>
      </c>
      <c r="DG4717" s="81">
        <v>2.7568051219219853</v>
      </c>
      <c r="DH4717" s="81">
        <v>2.7568051219219853</v>
      </c>
      <c r="DI4717" s="81">
        <v>2.7568051219219853</v>
      </c>
      <c r="DJ4717" s="81">
        <v>1.700226188522567E-6</v>
      </c>
      <c r="DL4717" s="81">
        <v>0</v>
      </c>
      <c r="DM4717" s="81">
        <v>4.6871922649449081E-6</v>
      </c>
      <c r="DN4717" s="81">
        <v>4.6871922649449081E-6</v>
      </c>
      <c r="DO4717" s="81">
        <v>0</v>
      </c>
      <c r="DP4717" s="81">
        <v>4.6871922649449081E-6</v>
      </c>
      <c r="DQ4717" s="81">
        <v>4.6871922649449081E-6</v>
      </c>
      <c r="DR4717" s="81">
        <v>0</v>
      </c>
      <c r="DS4717" s="81">
        <v>4.6871922649449081E-6</v>
      </c>
      <c r="DT4717" s="81">
        <v>4.6871922649449081E-6</v>
      </c>
      <c r="DU4717" s="81">
        <v>0</v>
      </c>
      <c r="DV4717" s="81">
        <v>4.6871922649449081E-6</v>
      </c>
      <c r="DW4717" s="81">
        <v>4.6871922649449081E-6</v>
      </c>
      <c r="GE4717" s="81" t="s">
        <v>449</v>
      </c>
      <c r="GF4717" s="81" t="s">
        <v>155</v>
      </c>
      <c r="GG4717" s="81" t="s">
        <v>487</v>
      </c>
      <c r="GH4717" s="81" t="s">
        <v>458</v>
      </c>
      <c r="GI4717" s="81">
        <v>2030</v>
      </c>
      <c r="GJ4717" s="81" t="s">
        <v>201</v>
      </c>
      <c r="GK4717" s="81">
        <v>247.27299216494691</v>
      </c>
      <c r="GL4717" s="81">
        <v>90.088153000000005</v>
      </c>
      <c r="GM4717" s="81">
        <v>2030</v>
      </c>
      <c r="GN4717" s="81" t="s">
        <v>173</v>
      </c>
      <c r="GO4717" s="81">
        <v>1.1148832299820636E-2</v>
      </c>
      <c r="GP4717" s="81">
        <v>10</v>
      </c>
      <c r="GQ4717" s="81">
        <v>0</v>
      </c>
      <c r="GR4717" s="81" t="s">
        <v>448</v>
      </c>
      <c r="GS4717" s="81">
        <v>0</v>
      </c>
      <c r="GT4717" s="81">
        <v>0</v>
      </c>
      <c r="GU4717" s="81">
        <v>1.1148832299820636E-2</v>
      </c>
      <c r="GV4717" s="81">
        <v>2.7568051219218552</v>
      </c>
      <c r="GW4717" s="81">
        <v>1.1148832299820636E-2</v>
      </c>
      <c r="GX4717" s="81">
        <v>2.7568051219218552</v>
      </c>
      <c r="GY4717" s="81">
        <v>1.1148832299820636E-2</v>
      </c>
      <c r="GZ4717" s="81">
        <v>2.7568051219218552</v>
      </c>
    </row>
    <row r="4718" spans="98:208" x14ac:dyDescent="0.25">
      <c r="CT4718" s="81" t="s">
        <v>155</v>
      </c>
      <c r="CU4718" s="81" t="s">
        <v>484</v>
      </c>
      <c r="CV4718" s="81" t="s">
        <v>458</v>
      </c>
      <c r="CW4718" s="81">
        <v>2029</v>
      </c>
      <c r="CX4718" s="81">
        <v>0</v>
      </c>
      <c r="CY4718" s="81">
        <v>0</v>
      </c>
      <c r="CZ4718" s="81">
        <v>0</v>
      </c>
      <c r="DA4718" s="81">
        <v>0</v>
      </c>
      <c r="DB4718" s="81">
        <v>9534.9220877098924</v>
      </c>
      <c r="DC4718" s="81">
        <v>247.27299216495859</v>
      </c>
      <c r="DD4718" s="81">
        <v>9287.6490955449317</v>
      </c>
      <c r="DE4718" s="81">
        <v>0</v>
      </c>
      <c r="DF4718" s="81">
        <v>2.7568051219219853</v>
      </c>
      <c r="DG4718" s="81">
        <v>2.7568051219219853</v>
      </c>
      <c r="DH4718" s="81">
        <v>2.7568051219219853</v>
      </c>
      <c r="DI4718" s="81">
        <v>2.7568051219219853</v>
      </c>
      <c r="DJ4718" s="81">
        <v>1.700226188522567E-6</v>
      </c>
      <c r="DL4718" s="81">
        <v>0</v>
      </c>
      <c r="DM4718" s="81">
        <v>4.6871922649449081E-6</v>
      </c>
      <c r="DN4718" s="81">
        <v>4.6871922649449081E-6</v>
      </c>
      <c r="DO4718" s="81">
        <v>0</v>
      </c>
      <c r="DP4718" s="81">
        <v>4.6871922649449081E-6</v>
      </c>
      <c r="DQ4718" s="81">
        <v>4.6871922649449081E-6</v>
      </c>
      <c r="DR4718" s="81">
        <v>0</v>
      </c>
      <c r="DS4718" s="81">
        <v>4.6871922649449081E-6</v>
      </c>
      <c r="DT4718" s="81">
        <v>4.6871922649449081E-6</v>
      </c>
      <c r="DU4718" s="81">
        <v>0</v>
      </c>
      <c r="DV4718" s="81">
        <v>4.6871922649449081E-6</v>
      </c>
      <c r="DW4718" s="81">
        <v>4.6871922649449081E-6</v>
      </c>
      <c r="GE4718" s="81" t="s">
        <v>449</v>
      </c>
      <c r="GF4718" s="81" t="s">
        <v>155</v>
      </c>
      <c r="GG4718" s="81" t="s">
        <v>487</v>
      </c>
      <c r="GH4718" s="81" t="s">
        <v>458</v>
      </c>
      <c r="GI4718" s="81">
        <v>2031</v>
      </c>
      <c r="GJ4718" s="81" t="s">
        <v>201</v>
      </c>
      <c r="GK4718" s="81">
        <v>247.27299216494691</v>
      </c>
      <c r="GL4718" s="81">
        <v>90.088153000000005</v>
      </c>
      <c r="GM4718" s="81">
        <v>2031</v>
      </c>
      <c r="GN4718" s="81" t="s">
        <v>173</v>
      </c>
      <c r="GO4718" s="81">
        <v>1.1148832299820636E-2</v>
      </c>
      <c r="GP4718" s="81">
        <v>10</v>
      </c>
      <c r="GQ4718" s="81">
        <v>0</v>
      </c>
      <c r="GR4718" s="81" t="s">
        <v>448</v>
      </c>
      <c r="GS4718" s="81">
        <v>0</v>
      </c>
      <c r="GT4718" s="81">
        <v>0</v>
      </c>
      <c r="GU4718" s="81">
        <v>0</v>
      </c>
      <c r="GV4718" s="81">
        <v>0</v>
      </c>
      <c r="GW4718" s="81">
        <v>1.1148832299820636E-2</v>
      </c>
      <c r="GX4718" s="81">
        <v>2.7568051219218552</v>
      </c>
      <c r="GY4718" s="81">
        <v>1.1148832299820636E-2</v>
      </c>
      <c r="GZ4718" s="81">
        <v>2.7568051219218552</v>
      </c>
    </row>
    <row r="4719" spans="98:208" x14ac:dyDescent="0.25">
      <c r="CT4719" s="81" t="s">
        <v>155</v>
      </c>
      <c r="CU4719" s="81" t="s">
        <v>484</v>
      </c>
      <c r="CV4719" s="81" t="s">
        <v>458</v>
      </c>
      <c r="CW4719" s="81">
        <v>2030</v>
      </c>
      <c r="CX4719" s="81">
        <v>0</v>
      </c>
      <c r="CY4719" s="81">
        <v>0</v>
      </c>
      <c r="CZ4719" s="81">
        <v>0</v>
      </c>
      <c r="DA4719" s="81">
        <v>0</v>
      </c>
      <c r="DB4719" s="81">
        <v>9534.9220877098924</v>
      </c>
      <c r="DC4719" s="81">
        <v>247.27299216495859</v>
      </c>
      <c r="DD4719" s="81">
        <v>9287.6490955449317</v>
      </c>
      <c r="DE4719" s="81">
        <v>0</v>
      </c>
      <c r="DF4719" s="81">
        <v>0</v>
      </c>
      <c r="DG4719" s="81">
        <v>2.7568051219219853</v>
      </c>
      <c r="DH4719" s="81">
        <v>2.7568051219219853</v>
      </c>
      <c r="DI4719" s="81">
        <v>2.7568051219219853</v>
      </c>
      <c r="DJ4719" s="81">
        <v>1.700226188522567E-6</v>
      </c>
      <c r="DL4719" s="81">
        <v>0</v>
      </c>
      <c r="DM4719" s="81">
        <v>0</v>
      </c>
      <c r="DN4719" s="81">
        <v>0</v>
      </c>
      <c r="DO4719" s="81">
        <v>0</v>
      </c>
      <c r="DP4719" s="81">
        <v>4.6871922649449081E-6</v>
      </c>
      <c r="DQ4719" s="81">
        <v>4.6871922649449081E-6</v>
      </c>
      <c r="DR4719" s="81">
        <v>0</v>
      </c>
      <c r="DS4719" s="81">
        <v>4.6871922649449081E-6</v>
      </c>
      <c r="DT4719" s="81">
        <v>4.6871922649449081E-6</v>
      </c>
      <c r="DU4719" s="81">
        <v>0</v>
      </c>
      <c r="DV4719" s="81">
        <v>4.6871922649449081E-6</v>
      </c>
      <c r="DW4719" s="81">
        <v>4.6871922649449081E-6</v>
      </c>
      <c r="GE4719" s="81" t="s">
        <v>449</v>
      </c>
      <c r="GF4719" s="81" t="s">
        <v>155</v>
      </c>
      <c r="GG4719" s="81" t="s">
        <v>487</v>
      </c>
      <c r="GH4719" s="81" t="s">
        <v>458</v>
      </c>
      <c r="GI4719" s="81">
        <v>2032</v>
      </c>
      <c r="GJ4719" s="81" t="s">
        <v>201</v>
      </c>
      <c r="GK4719" s="81">
        <v>247.27299216494691</v>
      </c>
      <c r="GL4719" s="81">
        <v>90.088153000000005</v>
      </c>
      <c r="GM4719" s="81">
        <v>2032</v>
      </c>
      <c r="GN4719" s="81" t="s">
        <v>173</v>
      </c>
      <c r="GO4719" s="81">
        <v>1.1148832299820636E-2</v>
      </c>
      <c r="GP4719" s="81">
        <v>10</v>
      </c>
      <c r="GQ4719" s="81">
        <v>0</v>
      </c>
      <c r="GR4719" s="81" t="s">
        <v>448</v>
      </c>
      <c r="GS4719" s="81">
        <v>0</v>
      </c>
      <c r="GT4719" s="81">
        <v>0</v>
      </c>
      <c r="GU4719" s="81">
        <v>0</v>
      </c>
      <c r="GV4719" s="81">
        <v>0</v>
      </c>
      <c r="GW4719" s="81">
        <v>0</v>
      </c>
      <c r="GX4719" s="81">
        <v>0</v>
      </c>
      <c r="GY4719" s="81">
        <v>1.1148832299820636E-2</v>
      </c>
      <c r="GZ4719" s="81">
        <v>2.7568051219218552</v>
      </c>
    </row>
    <row r="4720" spans="98:208" x14ac:dyDescent="0.25">
      <c r="CT4720" s="81" t="s">
        <v>155</v>
      </c>
      <c r="CU4720" s="81" t="s">
        <v>484</v>
      </c>
      <c r="CV4720" s="81" t="s">
        <v>458</v>
      </c>
      <c r="CW4720" s="81">
        <v>2031</v>
      </c>
      <c r="CX4720" s="81">
        <v>0</v>
      </c>
      <c r="CY4720" s="81">
        <v>0</v>
      </c>
      <c r="CZ4720" s="81">
        <v>0</v>
      </c>
      <c r="DA4720" s="81">
        <v>0</v>
      </c>
      <c r="DB4720" s="81">
        <v>9534.9220877098924</v>
      </c>
      <c r="DC4720" s="81">
        <v>247.27299216495859</v>
      </c>
      <c r="DD4720" s="81">
        <v>9287.6490955449317</v>
      </c>
      <c r="DE4720" s="81">
        <v>0</v>
      </c>
      <c r="DF4720" s="81">
        <v>0</v>
      </c>
      <c r="DG4720" s="81">
        <v>0</v>
      </c>
      <c r="DH4720" s="81">
        <v>2.7568051219219853</v>
      </c>
      <c r="DI4720" s="81">
        <v>2.7568051219219853</v>
      </c>
      <c r="DJ4720" s="81">
        <v>1.700226188522567E-6</v>
      </c>
      <c r="DL4720" s="81">
        <v>0</v>
      </c>
      <c r="DM4720" s="81">
        <v>0</v>
      </c>
      <c r="DN4720" s="81">
        <v>0</v>
      </c>
      <c r="DO4720" s="81">
        <v>0</v>
      </c>
      <c r="DP4720" s="81">
        <v>0</v>
      </c>
      <c r="DQ4720" s="81">
        <v>0</v>
      </c>
      <c r="DR4720" s="81">
        <v>0</v>
      </c>
      <c r="DS4720" s="81">
        <v>4.6871922649449081E-6</v>
      </c>
      <c r="DT4720" s="81">
        <v>4.6871922649449081E-6</v>
      </c>
      <c r="DU4720" s="81">
        <v>0</v>
      </c>
      <c r="DV4720" s="81">
        <v>4.6871922649449081E-6</v>
      </c>
      <c r="DW4720" s="81">
        <v>4.6871922649449081E-6</v>
      </c>
      <c r="GE4720" s="81" t="s">
        <v>449</v>
      </c>
      <c r="GF4720" s="81" t="s">
        <v>155</v>
      </c>
      <c r="GG4720" s="81" t="s">
        <v>487</v>
      </c>
      <c r="GH4720" s="81" t="s">
        <v>459</v>
      </c>
      <c r="GI4720" s="81">
        <v>2021</v>
      </c>
      <c r="GJ4720" s="81" t="s">
        <v>201</v>
      </c>
      <c r="GK4720" s="81">
        <v>0.69641821681224858</v>
      </c>
      <c r="GL4720" s="81">
        <v>90.088153000000005</v>
      </c>
      <c r="GM4720" s="81">
        <v>2021</v>
      </c>
      <c r="GN4720" s="81" t="s">
        <v>173</v>
      </c>
      <c r="GO4720" s="81">
        <v>1.1148832299820636E-2</v>
      </c>
      <c r="GP4720" s="81">
        <v>10</v>
      </c>
      <c r="GQ4720" s="81">
        <v>0</v>
      </c>
      <c r="GR4720" s="81" t="s">
        <v>448</v>
      </c>
      <c r="GS4720" s="81">
        <v>1.1148832299820636E-2</v>
      </c>
      <c r="GT4720" s="81">
        <v>7.7642499097798877E-3</v>
      </c>
      <c r="GU4720" s="81">
        <v>1.1148832299820636E-2</v>
      </c>
      <c r="GV4720" s="81">
        <v>7.7642499097798877E-3</v>
      </c>
      <c r="GW4720" s="81">
        <v>0</v>
      </c>
      <c r="GX4720" s="81">
        <v>0</v>
      </c>
      <c r="GY4720" s="81">
        <v>0</v>
      </c>
      <c r="GZ4720" s="81">
        <v>0</v>
      </c>
    </row>
    <row r="4721" spans="98:208" x14ac:dyDescent="0.25">
      <c r="CT4721" s="81" t="s">
        <v>155</v>
      </c>
      <c r="CU4721" s="81" t="s">
        <v>484</v>
      </c>
      <c r="CV4721" s="81" t="s">
        <v>458</v>
      </c>
      <c r="CW4721" s="81">
        <v>2032</v>
      </c>
      <c r="CX4721" s="81">
        <v>0</v>
      </c>
      <c r="CY4721" s="81">
        <v>0</v>
      </c>
      <c r="CZ4721" s="81">
        <v>0</v>
      </c>
      <c r="DA4721" s="81">
        <v>0</v>
      </c>
      <c r="DB4721" s="81">
        <v>9534.9220877098924</v>
      </c>
      <c r="DC4721" s="81">
        <v>247.27299216495859</v>
      </c>
      <c r="DD4721" s="81">
        <v>9287.6490955449317</v>
      </c>
      <c r="DE4721" s="81">
        <v>0</v>
      </c>
      <c r="DF4721" s="81">
        <v>0</v>
      </c>
      <c r="DG4721" s="81">
        <v>0</v>
      </c>
      <c r="DH4721" s="81">
        <v>0</v>
      </c>
      <c r="DI4721" s="81">
        <v>2.7568051219219853</v>
      </c>
      <c r="DJ4721" s="81">
        <v>1.700226188522567E-6</v>
      </c>
      <c r="DL4721" s="81">
        <v>0</v>
      </c>
      <c r="DM4721" s="81">
        <v>0</v>
      </c>
      <c r="DN4721" s="81">
        <v>0</v>
      </c>
      <c r="DO4721" s="81">
        <v>0</v>
      </c>
      <c r="DP4721" s="81">
        <v>0</v>
      </c>
      <c r="DQ4721" s="81">
        <v>0</v>
      </c>
      <c r="DR4721" s="81">
        <v>0</v>
      </c>
      <c r="DS4721" s="81">
        <v>0</v>
      </c>
      <c r="DT4721" s="81">
        <v>0</v>
      </c>
      <c r="DU4721" s="81">
        <v>0</v>
      </c>
      <c r="DV4721" s="81">
        <v>4.6871922649449081E-6</v>
      </c>
      <c r="DW4721" s="81">
        <v>4.6871922649449081E-6</v>
      </c>
      <c r="GE4721" s="81" t="s">
        <v>449</v>
      </c>
      <c r="GF4721" s="81" t="s">
        <v>155</v>
      </c>
      <c r="GG4721" s="81" t="s">
        <v>487</v>
      </c>
      <c r="GH4721" s="81" t="s">
        <v>459</v>
      </c>
      <c r="GI4721" s="81">
        <v>2022</v>
      </c>
      <c r="GJ4721" s="81" t="s">
        <v>201</v>
      </c>
      <c r="GK4721" s="81">
        <v>0.69641821681224858</v>
      </c>
      <c r="GL4721" s="81">
        <v>90.088153000000005</v>
      </c>
      <c r="GM4721" s="81">
        <v>2022</v>
      </c>
      <c r="GN4721" s="81" t="s">
        <v>173</v>
      </c>
      <c r="GO4721" s="81">
        <v>1.1148832299820636E-2</v>
      </c>
      <c r="GP4721" s="81">
        <v>10</v>
      </c>
      <c r="GQ4721" s="81">
        <v>0</v>
      </c>
      <c r="GR4721" s="81" t="s">
        <v>448</v>
      </c>
      <c r="GS4721" s="81">
        <v>1.1148832299820636E-2</v>
      </c>
      <c r="GT4721" s="81">
        <v>7.7642499097798877E-3</v>
      </c>
      <c r="GU4721" s="81">
        <v>1.1148832299820636E-2</v>
      </c>
      <c r="GV4721" s="81">
        <v>7.7642499097798877E-3</v>
      </c>
      <c r="GW4721" s="81">
        <v>1.1148832299820636E-2</v>
      </c>
      <c r="GX4721" s="81">
        <v>7.7642499097798877E-3</v>
      </c>
      <c r="GY4721" s="81">
        <v>0</v>
      </c>
      <c r="GZ4721" s="81">
        <v>0</v>
      </c>
    </row>
    <row r="4722" spans="98:208" x14ac:dyDescent="0.25">
      <c r="CT4722" s="81" t="s">
        <v>155</v>
      </c>
      <c r="CU4722" s="81" t="s">
        <v>484</v>
      </c>
      <c r="CV4722" s="81" t="s">
        <v>459</v>
      </c>
      <c r="CW4722" s="81">
        <v>2020</v>
      </c>
      <c r="CX4722" s="81">
        <v>0</v>
      </c>
      <c r="CY4722" s="81">
        <v>0</v>
      </c>
      <c r="CZ4722" s="81">
        <v>0</v>
      </c>
      <c r="DA4722" s="81">
        <v>0</v>
      </c>
      <c r="DB4722" s="81">
        <v>5.2405583313015596</v>
      </c>
      <c r="DC4722" s="81">
        <v>0.69641821681222715</v>
      </c>
      <c r="DD4722" s="81">
        <v>2.9419641522810278</v>
      </c>
      <c r="DE4722" s="81">
        <v>1.6021759622082969</v>
      </c>
      <c r="DF4722" s="81">
        <v>7.7642499097796492E-3</v>
      </c>
      <c r="DG4722" s="81">
        <v>0</v>
      </c>
      <c r="DH4722" s="81">
        <v>0</v>
      </c>
      <c r="DI4722" s="81">
        <v>0</v>
      </c>
      <c r="DJ4722" s="81">
        <v>1.8351223855647029E-5</v>
      </c>
      <c r="DL4722" s="81">
        <v>0</v>
      </c>
      <c r="DM4722" s="81">
        <v>1.4248348816555358E-7</v>
      </c>
      <c r="DN4722" s="81">
        <v>1.4248348816555358E-7</v>
      </c>
      <c r="DO4722" s="81">
        <v>0</v>
      </c>
      <c r="DP4722" s="81">
        <v>0</v>
      </c>
      <c r="DQ4722" s="81">
        <v>0</v>
      </c>
      <c r="DR4722" s="81">
        <v>0</v>
      </c>
      <c r="DS4722" s="81">
        <v>0</v>
      </c>
      <c r="DT4722" s="81">
        <v>0</v>
      </c>
      <c r="DU4722" s="81">
        <v>0</v>
      </c>
      <c r="DV4722" s="81">
        <v>0</v>
      </c>
      <c r="DW4722" s="81">
        <v>0</v>
      </c>
      <c r="GE4722" s="81" t="s">
        <v>449</v>
      </c>
      <c r="GF4722" s="81" t="s">
        <v>155</v>
      </c>
      <c r="GG4722" s="81" t="s">
        <v>487</v>
      </c>
      <c r="GH4722" s="81" t="s">
        <v>459</v>
      </c>
      <c r="GI4722" s="81">
        <v>2023</v>
      </c>
      <c r="GJ4722" s="81" t="s">
        <v>201</v>
      </c>
      <c r="GK4722" s="81">
        <v>0.71896016785816952</v>
      </c>
      <c r="GL4722" s="81">
        <v>90.088153000000005</v>
      </c>
      <c r="GM4722" s="81">
        <v>2023</v>
      </c>
      <c r="GN4722" s="81" t="s">
        <v>173</v>
      </c>
      <c r="GO4722" s="81">
        <v>1.1148832299820636E-2</v>
      </c>
      <c r="GP4722" s="81">
        <v>10</v>
      </c>
      <c r="GQ4722" s="81">
        <v>0</v>
      </c>
      <c r="GR4722" s="81" t="s">
        <v>448</v>
      </c>
      <c r="GS4722" s="81">
        <v>1.1148832299820636E-2</v>
      </c>
      <c r="GT4722" s="81">
        <v>8.0155663417016271E-3</v>
      </c>
      <c r="GU4722" s="81">
        <v>1.1148832299820636E-2</v>
      </c>
      <c r="GV4722" s="81">
        <v>8.0155663417016271E-3</v>
      </c>
      <c r="GW4722" s="81">
        <v>1.1148832299820636E-2</v>
      </c>
      <c r="GX4722" s="81">
        <v>8.0155663417016271E-3</v>
      </c>
      <c r="GY4722" s="81">
        <v>1.1148832299820636E-2</v>
      </c>
      <c r="GZ4722" s="81">
        <v>8.0155663417016271E-3</v>
      </c>
    </row>
    <row r="4723" spans="98:208" x14ac:dyDescent="0.25">
      <c r="CT4723" s="81" t="s">
        <v>155</v>
      </c>
      <c r="CU4723" s="81" t="s">
        <v>484</v>
      </c>
      <c r="CV4723" s="81" t="s">
        <v>459</v>
      </c>
      <c r="CW4723" s="81">
        <v>2021</v>
      </c>
      <c r="CX4723" s="81">
        <v>0</v>
      </c>
      <c r="CY4723" s="81">
        <v>0</v>
      </c>
      <c r="CZ4723" s="81">
        <v>0</v>
      </c>
      <c r="DA4723" s="81">
        <v>0</v>
      </c>
      <c r="DB4723" s="81">
        <v>5.2405583313015596</v>
      </c>
      <c r="DC4723" s="81">
        <v>0.69641821681222715</v>
      </c>
      <c r="DD4723" s="81">
        <v>2.9419641522810278</v>
      </c>
      <c r="DE4723" s="81">
        <v>1.6021759622082969</v>
      </c>
      <c r="DF4723" s="81">
        <v>7.7642499097796492E-3</v>
      </c>
      <c r="DG4723" s="81">
        <v>7.7642499097796492E-3</v>
      </c>
      <c r="DH4723" s="81">
        <v>0</v>
      </c>
      <c r="DI4723" s="81">
        <v>0</v>
      </c>
      <c r="DJ4723" s="81">
        <v>1.8351223855647029E-5</v>
      </c>
      <c r="DL4723" s="81">
        <v>0</v>
      </c>
      <c r="DM4723" s="81">
        <v>1.4248348816555358E-7</v>
      </c>
      <c r="DN4723" s="81">
        <v>1.4248348816555358E-7</v>
      </c>
      <c r="DO4723" s="81">
        <v>0</v>
      </c>
      <c r="DP4723" s="81">
        <v>1.4248348816555358E-7</v>
      </c>
      <c r="DQ4723" s="81">
        <v>1.4248348816555358E-7</v>
      </c>
      <c r="DR4723" s="81">
        <v>0</v>
      </c>
      <c r="DS4723" s="81">
        <v>0</v>
      </c>
      <c r="DT4723" s="81">
        <v>0</v>
      </c>
      <c r="DU4723" s="81">
        <v>0</v>
      </c>
      <c r="DV4723" s="81">
        <v>0</v>
      </c>
      <c r="DW4723" s="81">
        <v>0</v>
      </c>
      <c r="GE4723" s="81" t="s">
        <v>449</v>
      </c>
      <c r="GF4723" s="81" t="s">
        <v>155</v>
      </c>
      <c r="GG4723" s="81" t="s">
        <v>487</v>
      </c>
      <c r="GH4723" s="81" t="s">
        <v>459</v>
      </c>
      <c r="GI4723" s="81">
        <v>2024</v>
      </c>
      <c r="GJ4723" s="81" t="s">
        <v>201</v>
      </c>
      <c r="GK4723" s="81">
        <v>0.71896016785816952</v>
      </c>
      <c r="GL4723" s="81">
        <v>90.088153000000005</v>
      </c>
      <c r="GM4723" s="81">
        <v>2024</v>
      </c>
      <c r="GN4723" s="81" t="s">
        <v>173</v>
      </c>
      <c r="GO4723" s="81">
        <v>1.1148832299820636E-2</v>
      </c>
      <c r="GP4723" s="81">
        <v>10</v>
      </c>
      <c r="GQ4723" s="81">
        <v>0</v>
      </c>
      <c r="GR4723" s="81" t="s">
        <v>448</v>
      </c>
      <c r="GS4723" s="81">
        <v>1.1148832299820636E-2</v>
      </c>
      <c r="GT4723" s="81">
        <v>8.0155663417016271E-3</v>
      </c>
      <c r="GU4723" s="81">
        <v>1.1148832299820636E-2</v>
      </c>
      <c r="GV4723" s="81">
        <v>8.0155663417016271E-3</v>
      </c>
      <c r="GW4723" s="81">
        <v>1.1148832299820636E-2</v>
      </c>
      <c r="GX4723" s="81">
        <v>8.0155663417016271E-3</v>
      </c>
      <c r="GY4723" s="81">
        <v>1.1148832299820636E-2</v>
      </c>
      <c r="GZ4723" s="81">
        <v>8.0155663417016271E-3</v>
      </c>
    </row>
    <row r="4724" spans="98:208" x14ac:dyDescent="0.25">
      <c r="CT4724" s="81" t="s">
        <v>155</v>
      </c>
      <c r="CU4724" s="81" t="s">
        <v>484</v>
      </c>
      <c r="CV4724" s="81" t="s">
        <v>459</v>
      </c>
      <c r="CW4724" s="81">
        <v>2022</v>
      </c>
      <c r="CX4724" s="81">
        <v>0</v>
      </c>
      <c r="CY4724" s="81">
        <v>0</v>
      </c>
      <c r="CZ4724" s="81">
        <v>0</v>
      </c>
      <c r="DA4724" s="81">
        <v>0</v>
      </c>
      <c r="DB4724" s="81">
        <v>5.2405583313015596</v>
      </c>
      <c r="DC4724" s="81">
        <v>0.69641821681222715</v>
      </c>
      <c r="DD4724" s="81">
        <v>2.9419641522810278</v>
      </c>
      <c r="DE4724" s="81">
        <v>1.6021759622082969</v>
      </c>
      <c r="DF4724" s="81">
        <v>7.7642499097796492E-3</v>
      </c>
      <c r="DG4724" s="81">
        <v>7.7642499097796492E-3</v>
      </c>
      <c r="DH4724" s="81">
        <v>7.7642499097796492E-3</v>
      </c>
      <c r="DI4724" s="81">
        <v>0</v>
      </c>
      <c r="DJ4724" s="81">
        <v>1.8351223855647029E-5</v>
      </c>
      <c r="DL4724" s="81">
        <v>0</v>
      </c>
      <c r="DM4724" s="81">
        <v>1.4248348816555358E-7</v>
      </c>
      <c r="DN4724" s="81">
        <v>1.4248348816555358E-7</v>
      </c>
      <c r="DO4724" s="81">
        <v>0</v>
      </c>
      <c r="DP4724" s="81">
        <v>1.4248348816555358E-7</v>
      </c>
      <c r="DQ4724" s="81">
        <v>1.4248348816555358E-7</v>
      </c>
      <c r="DR4724" s="81">
        <v>0</v>
      </c>
      <c r="DS4724" s="81">
        <v>1.4248348816555358E-7</v>
      </c>
      <c r="DT4724" s="81">
        <v>1.4248348816555358E-7</v>
      </c>
      <c r="DU4724" s="81">
        <v>0</v>
      </c>
      <c r="DV4724" s="81">
        <v>0</v>
      </c>
      <c r="DW4724" s="81">
        <v>0</v>
      </c>
      <c r="GE4724" s="81" t="s">
        <v>449</v>
      </c>
      <c r="GF4724" s="81" t="s">
        <v>155</v>
      </c>
      <c r="GG4724" s="81" t="s">
        <v>487</v>
      </c>
      <c r="GH4724" s="81" t="s">
        <v>459</v>
      </c>
      <c r="GI4724" s="81">
        <v>2025</v>
      </c>
      <c r="GJ4724" s="81" t="s">
        <v>201</v>
      </c>
      <c r="GK4724" s="81">
        <v>0.71896016785816952</v>
      </c>
      <c r="GL4724" s="81">
        <v>90.088153000000005</v>
      </c>
      <c r="GM4724" s="81">
        <v>2025</v>
      </c>
      <c r="GN4724" s="81" t="s">
        <v>173</v>
      </c>
      <c r="GO4724" s="81">
        <v>1.1148832299820636E-2</v>
      </c>
      <c r="GP4724" s="81">
        <v>10</v>
      </c>
      <c r="GQ4724" s="81">
        <v>0</v>
      </c>
      <c r="GR4724" s="81" t="s">
        <v>448</v>
      </c>
      <c r="GS4724" s="81">
        <v>1.1148832299820636E-2</v>
      </c>
      <c r="GT4724" s="81">
        <v>8.0155663417016271E-3</v>
      </c>
      <c r="GU4724" s="81">
        <v>1.1148832299820636E-2</v>
      </c>
      <c r="GV4724" s="81">
        <v>8.0155663417016271E-3</v>
      </c>
      <c r="GW4724" s="81">
        <v>1.1148832299820636E-2</v>
      </c>
      <c r="GX4724" s="81">
        <v>8.0155663417016271E-3</v>
      </c>
      <c r="GY4724" s="81">
        <v>1.1148832299820636E-2</v>
      </c>
      <c r="GZ4724" s="81">
        <v>8.0155663417016271E-3</v>
      </c>
    </row>
    <row r="4725" spans="98:208" x14ac:dyDescent="0.25">
      <c r="CT4725" s="81" t="s">
        <v>155</v>
      </c>
      <c r="CU4725" s="81" t="s">
        <v>484</v>
      </c>
      <c r="CV4725" s="81" t="s">
        <v>459</v>
      </c>
      <c r="CW4725" s="81">
        <v>2023</v>
      </c>
      <c r="CX4725" s="81">
        <v>0</v>
      </c>
      <c r="CY4725" s="81">
        <v>0</v>
      </c>
      <c r="CZ4725" s="81">
        <v>0</v>
      </c>
      <c r="DA4725" s="81">
        <v>0</v>
      </c>
      <c r="DB4725" s="81">
        <v>5.4750346070077862</v>
      </c>
      <c r="DC4725" s="81">
        <v>0.71896016785820949</v>
      </c>
      <c r="DD4725" s="81">
        <v>3.0714971986151158</v>
      </c>
      <c r="DE4725" s="81">
        <v>1.6845772405344519</v>
      </c>
      <c r="DF4725" s="81">
        <v>8.0155663417020729E-3</v>
      </c>
      <c r="DG4725" s="81">
        <v>8.0155663417020729E-3</v>
      </c>
      <c r="DH4725" s="81">
        <v>8.0155663417020729E-3</v>
      </c>
      <c r="DI4725" s="81">
        <v>8.0155663417020729E-3</v>
      </c>
      <c r="DJ4725" s="81">
        <v>1.8351223855647029E-5</v>
      </c>
      <c r="DL4725" s="81">
        <v>0</v>
      </c>
      <c r="DM4725" s="81">
        <v>1.4709545226636447E-7</v>
      </c>
      <c r="DN4725" s="81">
        <v>1.4709545226636447E-7</v>
      </c>
      <c r="DO4725" s="81">
        <v>0</v>
      </c>
      <c r="DP4725" s="81">
        <v>1.4709545226636447E-7</v>
      </c>
      <c r="DQ4725" s="81">
        <v>1.4709545226636447E-7</v>
      </c>
      <c r="DR4725" s="81">
        <v>0</v>
      </c>
      <c r="DS4725" s="81">
        <v>1.4709545226636447E-7</v>
      </c>
      <c r="DT4725" s="81">
        <v>1.4709545226636447E-7</v>
      </c>
      <c r="DU4725" s="81">
        <v>0</v>
      </c>
      <c r="DV4725" s="81">
        <v>1.4709545226636447E-7</v>
      </c>
      <c r="DW4725" s="81">
        <v>1.4709545226636447E-7</v>
      </c>
      <c r="GE4725" s="81" t="s">
        <v>449</v>
      </c>
      <c r="GF4725" s="81" t="s">
        <v>155</v>
      </c>
      <c r="GG4725" s="81" t="s">
        <v>487</v>
      </c>
      <c r="GH4725" s="81" t="s">
        <v>459</v>
      </c>
      <c r="GI4725" s="81">
        <v>2026</v>
      </c>
      <c r="GJ4725" s="81" t="s">
        <v>201</v>
      </c>
      <c r="GK4725" s="81">
        <v>0.71896016785816952</v>
      </c>
      <c r="GL4725" s="81">
        <v>90.088153000000005</v>
      </c>
      <c r="GM4725" s="81">
        <v>2026</v>
      </c>
      <c r="GN4725" s="81" t="s">
        <v>173</v>
      </c>
      <c r="GO4725" s="81">
        <v>1.1148832299820636E-2</v>
      </c>
      <c r="GP4725" s="81">
        <v>10</v>
      </c>
      <c r="GQ4725" s="81">
        <v>0</v>
      </c>
      <c r="GR4725" s="81" t="s">
        <v>448</v>
      </c>
      <c r="GS4725" s="81">
        <v>1.1148832299820636E-2</v>
      </c>
      <c r="GT4725" s="81">
        <v>8.0155663417016271E-3</v>
      </c>
      <c r="GU4725" s="81">
        <v>1.1148832299820636E-2</v>
      </c>
      <c r="GV4725" s="81">
        <v>8.0155663417016271E-3</v>
      </c>
      <c r="GW4725" s="81">
        <v>1.1148832299820636E-2</v>
      </c>
      <c r="GX4725" s="81">
        <v>8.0155663417016271E-3</v>
      </c>
      <c r="GY4725" s="81">
        <v>1.1148832299820636E-2</v>
      </c>
      <c r="GZ4725" s="81">
        <v>8.0155663417016271E-3</v>
      </c>
    </row>
    <row r="4726" spans="98:208" x14ac:dyDescent="0.25">
      <c r="CT4726" s="81" t="s">
        <v>155</v>
      </c>
      <c r="CU4726" s="81" t="s">
        <v>484</v>
      </c>
      <c r="CV4726" s="81" t="s">
        <v>459</v>
      </c>
      <c r="CW4726" s="81">
        <v>2024</v>
      </c>
      <c r="CX4726" s="81">
        <v>0</v>
      </c>
      <c r="CY4726" s="81">
        <v>0</v>
      </c>
      <c r="CZ4726" s="81">
        <v>0</v>
      </c>
      <c r="DA4726" s="81">
        <v>0</v>
      </c>
      <c r="DB4726" s="81">
        <v>5.4750346070077862</v>
      </c>
      <c r="DC4726" s="81">
        <v>0.71896016785820949</v>
      </c>
      <c r="DD4726" s="81">
        <v>3.0714971986151158</v>
      </c>
      <c r="DE4726" s="81">
        <v>1.6845772405344519</v>
      </c>
      <c r="DF4726" s="81">
        <v>8.0155663417020729E-3</v>
      </c>
      <c r="DG4726" s="81">
        <v>8.0155663417020729E-3</v>
      </c>
      <c r="DH4726" s="81">
        <v>8.0155663417020729E-3</v>
      </c>
      <c r="DI4726" s="81">
        <v>8.0155663417020729E-3</v>
      </c>
      <c r="DJ4726" s="81">
        <v>1.8351223855647029E-5</v>
      </c>
      <c r="DL4726" s="81">
        <v>0</v>
      </c>
      <c r="DM4726" s="81">
        <v>1.4709545226636447E-7</v>
      </c>
      <c r="DN4726" s="81">
        <v>1.4709545226636447E-7</v>
      </c>
      <c r="DO4726" s="81">
        <v>0</v>
      </c>
      <c r="DP4726" s="81">
        <v>1.4709545226636447E-7</v>
      </c>
      <c r="DQ4726" s="81">
        <v>1.4709545226636447E-7</v>
      </c>
      <c r="DR4726" s="81">
        <v>0</v>
      </c>
      <c r="DS4726" s="81">
        <v>1.4709545226636447E-7</v>
      </c>
      <c r="DT4726" s="81">
        <v>1.4709545226636447E-7</v>
      </c>
      <c r="DU4726" s="81">
        <v>0</v>
      </c>
      <c r="DV4726" s="81">
        <v>1.4709545226636447E-7</v>
      </c>
      <c r="DW4726" s="81">
        <v>1.4709545226636447E-7</v>
      </c>
      <c r="GE4726" s="81" t="s">
        <v>449</v>
      </c>
      <c r="GF4726" s="81" t="s">
        <v>155</v>
      </c>
      <c r="GG4726" s="81" t="s">
        <v>487</v>
      </c>
      <c r="GH4726" s="81" t="s">
        <v>459</v>
      </c>
      <c r="GI4726" s="81">
        <v>2027</v>
      </c>
      <c r="GJ4726" s="81" t="s">
        <v>201</v>
      </c>
      <c r="GK4726" s="81">
        <v>0.71896016785816952</v>
      </c>
      <c r="GL4726" s="81">
        <v>90.088153000000005</v>
      </c>
      <c r="GM4726" s="81">
        <v>2027</v>
      </c>
      <c r="GN4726" s="81" t="s">
        <v>173</v>
      </c>
      <c r="GO4726" s="81">
        <v>1.1148832299820636E-2</v>
      </c>
      <c r="GP4726" s="81">
        <v>10</v>
      </c>
      <c r="GQ4726" s="81">
        <v>0</v>
      </c>
      <c r="GR4726" s="81" t="s">
        <v>448</v>
      </c>
      <c r="GS4726" s="81">
        <v>1.1148832299820636E-2</v>
      </c>
      <c r="GT4726" s="81">
        <v>8.0155663417016271E-3</v>
      </c>
      <c r="GU4726" s="81">
        <v>1.1148832299820636E-2</v>
      </c>
      <c r="GV4726" s="81">
        <v>8.0155663417016271E-3</v>
      </c>
      <c r="GW4726" s="81">
        <v>1.1148832299820636E-2</v>
      </c>
      <c r="GX4726" s="81">
        <v>8.0155663417016271E-3</v>
      </c>
      <c r="GY4726" s="81">
        <v>1.1148832299820636E-2</v>
      </c>
      <c r="GZ4726" s="81">
        <v>8.0155663417016271E-3</v>
      </c>
    </row>
    <row r="4727" spans="98:208" x14ac:dyDescent="0.25">
      <c r="CT4727" s="81" t="s">
        <v>155</v>
      </c>
      <c r="CU4727" s="81" t="s">
        <v>484</v>
      </c>
      <c r="CV4727" s="81" t="s">
        <v>459</v>
      </c>
      <c r="CW4727" s="81">
        <v>2025</v>
      </c>
      <c r="CX4727" s="81">
        <v>0</v>
      </c>
      <c r="CY4727" s="81">
        <v>0</v>
      </c>
      <c r="CZ4727" s="81">
        <v>0</v>
      </c>
      <c r="DA4727" s="81">
        <v>0</v>
      </c>
      <c r="DB4727" s="81">
        <v>5.4750346070077862</v>
      </c>
      <c r="DC4727" s="81">
        <v>0.71896016785820949</v>
      </c>
      <c r="DD4727" s="81">
        <v>3.0714971986151158</v>
      </c>
      <c r="DE4727" s="81">
        <v>1.6845772405344519</v>
      </c>
      <c r="DF4727" s="81">
        <v>8.0155663417020729E-3</v>
      </c>
      <c r="DG4727" s="81">
        <v>8.0155663417020729E-3</v>
      </c>
      <c r="DH4727" s="81">
        <v>8.0155663417020729E-3</v>
      </c>
      <c r="DI4727" s="81">
        <v>8.0155663417020729E-3</v>
      </c>
      <c r="DJ4727" s="81">
        <v>1.8351223855647029E-5</v>
      </c>
      <c r="DL4727" s="81">
        <v>0</v>
      </c>
      <c r="DM4727" s="81">
        <v>1.4709545226636447E-7</v>
      </c>
      <c r="DN4727" s="81">
        <v>1.4709545226636447E-7</v>
      </c>
      <c r="DO4727" s="81">
        <v>0</v>
      </c>
      <c r="DP4727" s="81">
        <v>1.4709545226636447E-7</v>
      </c>
      <c r="DQ4727" s="81">
        <v>1.4709545226636447E-7</v>
      </c>
      <c r="DR4727" s="81">
        <v>0</v>
      </c>
      <c r="DS4727" s="81">
        <v>1.4709545226636447E-7</v>
      </c>
      <c r="DT4727" s="81">
        <v>1.4709545226636447E-7</v>
      </c>
      <c r="DU4727" s="81">
        <v>0</v>
      </c>
      <c r="DV4727" s="81">
        <v>1.4709545226636447E-7</v>
      </c>
      <c r="DW4727" s="81">
        <v>1.4709545226636447E-7</v>
      </c>
      <c r="GE4727" s="81" t="s">
        <v>449</v>
      </c>
      <c r="GF4727" s="81" t="s">
        <v>155</v>
      </c>
      <c r="GG4727" s="81" t="s">
        <v>487</v>
      </c>
      <c r="GH4727" s="81" t="s">
        <v>459</v>
      </c>
      <c r="GI4727" s="81">
        <v>2028</v>
      </c>
      <c r="GJ4727" s="81" t="s">
        <v>201</v>
      </c>
      <c r="GK4727" s="81">
        <v>0.74733835430384643</v>
      </c>
      <c r="GL4727" s="81">
        <v>90.088153000000005</v>
      </c>
      <c r="GM4727" s="81">
        <v>2028</v>
      </c>
      <c r="GN4727" s="81" t="s">
        <v>173</v>
      </c>
      <c r="GO4727" s="81">
        <v>1.1148832299820636E-2</v>
      </c>
      <c r="GP4727" s="81">
        <v>10</v>
      </c>
      <c r="GQ4727" s="81">
        <v>0</v>
      </c>
      <c r="GR4727" s="81" t="s">
        <v>448</v>
      </c>
      <c r="GS4727" s="81">
        <v>1.1148832299820636E-2</v>
      </c>
      <c r="GT4727" s="81">
        <v>8.3319499833575221E-3</v>
      </c>
      <c r="GU4727" s="81">
        <v>1.1148832299820636E-2</v>
      </c>
      <c r="GV4727" s="81">
        <v>8.3319499833575221E-3</v>
      </c>
      <c r="GW4727" s="81">
        <v>1.1148832299820636E-2</v>
      </c>
      <c r="GX4727" s="81">
        <v>8.3319499833575221E-3</v>
      </c>
      <c r="GY4727" s="81">
        <v>1.1148832299820636E-2</v>
      </c>
      <c r="GZ4727" s="81">
        <v>8.3319499833575221E-3</v>
      </c>
    </row>
    <row r="4728" spans="98:208" x14ac:dyDescent="0.25">
      <c r="CT4728" s="81" t="s">
        <v>155</v>
      </c>
      <c r="CU4728" s="81" t="s">
        <v>484</v>
      </c>
      <c r="CV4728" s="81" t="s">
        <v>459</v>
      </c>
      <c r="CW4728" s="81">
        <v>2026</v>
      </c>
      <c r="CX4728" s="81">
        <v>0</v>
      </c>
      <c r="CY4728" s="81">
        <v>0</v>
      </c>
      <c r="CZ4728" s="81">
        <v>0</v>
      </c>
      <c r="DA4728" s="81">
        <v>0</v>
      </c>
      <c r="DB4728" s="81">
        <v>5.4750346070077862</v>
      </c>
      <c r="DC4728" s="81">
        <v>0.71896016785820949</v>
      </c>
      <c r="DD4728" s="81">
        <v>3.0714971986151158</v>
      </c>
      <c r="DE4728" s="81">
        <v>1.6845772405344519</v>
      </c>
      <c r="DF4728" s="81">
        <v>8.0155663417020729E-3</v>
      </c>
      <c r="DG4728" s="81">
        <v>8.0155663417020729E-3</v>
      </c>
      <c r="DH4728" s="81">
        <v>8.0155663417020729E-3</v>
      </c>
      <c r="DI4728" s="81">
        <v>8.0155663417020729E-3</v>
      </c>
      <c r="DJ4728" s="81">
        <v>1.8351223855647029E-5</v>
      </c>
      <c r="DL4728" s="81">
        <v>0</v>
      </c>
      <c r="DM4728" s="81">
        <v>1.4709545226636447E-7</v>
      </c>
      <c r="DN4728" s="81">
        <v>1.4709545226636447E-7</v>
      </c>
      <c r="DO4728" s="81">
        <v>0</v>
      </c>
      <c r="DP4728" s="81">
        <v>1.4709545226636447E-7</v>
      </c>
      <c r="DQ4728" s="81">
        <v>1.4709545226636447E-7</v>
      </c>
      <c r="DR4728" s="81">
        <v>0</v>
      </c>
      <c r="DS4728" s="81">
        <v>1.4709545226636447E-7</v>
      </c>
      <c r="DT4728" s="81">
        <v>1.4709545226636447E-7</v>
      </c>
      <c r="DU4728" s="81">
        <v>0</v>
      </c>
      <c r="DV4728" s="81">
        <v>1.4709545226636447E-7</v>
      </c>
      <c r="DW4728" s="81">
        <v>1.4709545226636447E-7</v>
      </c>
      <c r="GE4728" s="81" t="s">
        <v>449</v>
      </c>
      <c r="GF4728" s="81" t="s">
        <v>155</v>
      </c>
      <c r="GG4728" s="81" t="s">
        <v>487</v>
      </c>
      <c r="GH4728" s="81" t="s">
        <v>459</v>
      </c>
      <c r="GI4728" s="81">
        <v>2029</v>
      </c>
      <c r="GJ4728" s="81" t="s">
        <v>201</v>
      </c>
      <c r="GK4728" s="81">
        <v>0.74733835430384643</v>
      </c>
      <c r="GL4728" s="81">
        <v>90.088153000000005</v>
      </c>
      <c r="GM4728" s="81">
        <v>2029</v>
      </c>
      <c r="GN4728" s="81" t="s">
        <v>173</v>
      </c>
      <c r="GO4728" s="81">
        <v>1.1148832299820636E-2</v>
      </c>
      <c r="GP4728" s="81">
        <v>10</v>
      </c>
      <c r="GQ4728" s="81">
        <v>0</v>
      </c>
      <c r="GR4728" s="81" t="s">
        <v>448</v>
      </c>
      <c r="GS4728" s="81">
        <v>1.1148832299820636E-2</v>
      </c>
      <c r="GT4728" s="81">
        <v>8.3319499833575221E-3</v>
      </c>
      <c r="GU4728" s="81">
        <v>1.1148832299820636E-2</v>
      </c>
      <c r="GV4728" s="81">
        <v>8.3319499833575221E-3</v>
      </c>
      <c r="GW4728" s="81">
        <v>1.1148832299820636E-2</v>
      </c>
      <c r="GX4728" s="81">
        <v>8.3319499833575221E-3</v>
      </c>
      <c r="GY4728" s="81">
        <v>1.1148832299820636E-2</v>
      </c>
      <c r="GZ4728" s="81">
        <v>8.3319499833575221E-3</v>
      </c>
    </row>
    <row r="4729" spans="98:208" x14ac:dyDescent="0.25">
      <c r="CT4729" s="81" t="s">
        <v>155</v>
      </c>
      <c r="CU4729" s="81" t="s">
        <v>484</v>
      </c>
      <c r="CV4729" s="81" t="s">
        <v>459</v>
      </c>
      <c r="CW4729" s="81">
        <v>2027</v>
      </c>
      <c r="CX4729" s="81">
        <v>0</v>
      </c>
      <c r="CY4729" s="81">
        <v>0</v>
      </c>
      <c r="CZ4729" s="81">
        <v>0</v>
      </c>
      <c r="DA4729" s="81">
        <v>0</v>
      </c>
      <c r="DB4729" s="81">
        <v>5.4750346070077862</v>
      </c>
      <c r="DC4729" s="81">
        <v>0.71896016785820949</v>
      </c>
      <c r="DD4729" s="81">
        <v>3.0714971986151158</v>
      </c>
      <c r="DE4729" s="81">
        <v>1.6845772405344519</v>
      </c>
      <c r="DF4729" s="81">
        <v>8.0155663417020729E-3</v>
      </c>
      <c r="DG4729" s="81">
        <v>8.0155663417020729E-3</v>
      </c>
      <c r="DH4729" s="81">
        <v>8.0155663417020729E-3</v>
      </c>
      <c r="DI4729" s="81">
        <v>8.0155663417020729E-3</v>
      </c>
      <c r="DJ4729" s="81">
        <v>1.8351223855647029E-5</v>
      </c>
      <c r="DL4729" s="81">
        <v>0</v>
      </c>
      <c r="DM4729" s="81">
        <v>1.4709545226636447E-7</v>
      </c>
      <c r="DN4729" s="81">
        <v>1.4709545226636447E-7</v>
      </c>
      <c r="DO4729" s="81">
        <v>0</v>
      </c>
      <c r="DP4729" s="81">
        <v>1.4709545226636447E-7</v>
      </c>
      <c r="DQ4729" s="81">
        <v>1.4709545226636447E-7</v>
      </c>
      <c r="DR4729" s="81">
        <v>0</v>
      </c>
      <c r="DS4729" s="81">
        <v>1.4709545226636447E-7</v>
      </c>
      <c r="DT4729" s="81">
        <v>1.4709545226636447E-7</v>
      </c>
      <c r="DU4729" s="81">
        <v>0</v>
      </c>
      <c r="DV4729" s="81">
        <v>1.4709545226636447E-7</v>
      </c>
      <c r="DW4729" s="81">
        <v>1.4709545226636447E-7</v>
      </c>
      <c r="GE4729" s="81" t="s">
        <v>449</v>
      </c>
      <c r="GF4729" s="81" t="s">
        <v>155</v>
      </c>
      <c r="GG4729" s="81" t="s">
        <v>487</v>
      </c>
      <c r="GH4729" s="81" t="s">
        <v>459</v>
      </c>
      <c r="GI4729" s="81">
        <v>2030</v>
      </c>
      <c r="GJ4729" s="81" t="s">
        <v>201</v>
      </c>
      <c r="GK4729" s="81">
        <v>0.74733835430384643</v>
      </c>
      <c r="GL4729" s="81">
        <v>90.088153000000005</v>
      </c>
      <c r="GM4729" s="81">
        <v>2030</v>
      </c>
      <c r="GN4729" s="81" t="s">
        <v>173</v>
      </c>
      <c r="GO4729" s="81">
        <v>1.1148832299820636E-2</v>
      </c>
      <c r="GP4729" s="81">
        <v>10</v>
      </c>
      <c r="GQ4729" s="81">
        <v>0</v>
      </c>
      <c r="GR4729" s="81" t="s">
        <v>448</v>
      </c>
      <c r="GS4729" s="81">
        <v>0</v>
      </c>
      <c r="GT4729" s="81">
        <v>0</v>
      </c>
      <c r="GU4729" s="81">
        <v>1.1148832299820636E-2</v>
      </c>
      <c r="GV4729" s="81">
        <v>8.3319499833575221E-3</v>
      </c>
      <c r="GW4729" s="81">
        <v>1.1148832299820636E-2</v>
      </c>
      <c r="GX4729" s="81">
        <v>8.3319499833575221E-3</v>
      </c>
      <c r="GY4729" s="81">
        <v>1.1148832299820636E-2</v>
      </c>
      <c r="GZ4729" s="81">
        <v>8.3319499833575221E-3</v>
      </c>
    </row>
    <row r="4730" spans="98:208" x14ac:dyDescent="0.25">
      <c r="CT4730" s="81" t="s">
        <v>155</v>
      </c>
      <c r="CU4730" s="81" t="s">
        <v>484</v>
      </c>
      <c r="CV4730" s="81" t="s">
        <v>459</v>
      </c>
      <c r="CW4730" s="81">
        <v>2028</v>
      </c>
      <c r="CX4730" s="81">
        <v>0</v>
      </c>
      <c r="CY4730" s="81">
        <v>0</v>
      </c>
      <c r="CZ4730" s="81">
        <v>0</v>
      </c>
      <c r="DA4730" s="81">
        <v>0</v>
      </c>
      <c r="DB4730" s="81">
        <v>5.7770153400784778</v>
      </c>
      <c r="DC4730" s="81">
        <v>0.74733835430389295</v>
      </c>
      <c r="DD4730" s="81">
        <v>3.2379513401017328</v>
      </c>
      <c r="DE4730" s="81">
        <v>1.7917256456728521</v>
      </c>
      <c r="DF4730" s="81">
        <v>8.3319499833580408E-3</v>
      </c>
      <c r="DG4730" s="81">
        <v>8.3319499833580408E-3</v>
      </c>
      <c r="DH4730" s="81">
        <v>8.3319499833580408E-3</v>
      </c>
      <c r="DI4730" s="81">
        <v>8.3319499833580408E-3</v>
      </c>
      <c r="DJ4730" s="81">
        <v>1.8351223855647029E-5</v>
      </c>
      <c r="DL4730" s="81">
        <v>0</v>
      </c>
      <c r="DM4730" s="81">
        <v>1.5290147929865796E-7</v>
      </c>
      <c r="DN4730" s="81">
        <v>1.5290147929865796E-7</v>
      </c>
      <c r="DO4730" s="81">
        <v>0</v>
      </c>
      <c r="DP4730" s="81">
        <v>1.5290147929865796E-7</v>
      </c>
      <c r="DQ4730" s="81">
        <v>1.5290147929865796E-7</v>
      </c>
      <c r="DR4730" s="81">
        <v>0</v>
      </c>
      <c r="DS4730" s="81">
        <v>1.5290147929865796E-7</v>
      </c>
      <c r="DT4730" s="81">
        <v>1.5290147929865796E-7</v>
      </c>
      <c r="DU4730" s="81">
        <v>0</v>
      </c>
      <c r="DV4730" s="81">
        <v>1.5290147929865796E-7</v>
      </c>
      <c r="DW4730" s="81">
        <v>1.5290147929865796E-7</v>
      </c>
      <c r="GE4730" s="81" t="s">
        <v>449</v>
      </c>
      <c r="GF4730" s="81" t="s">
        <v>155</v>
      </c>
      <c r="GG4730" s="81" t="s">
        <v>487</v>
      </c>
      <c r="GH4730" s="81" t="s">
        <v>459</v>
      </c>
      <c r="GI4730" s="81">
        <v>2031</v>
      </c>
      <c r="GJ4730" s="81" t="s">
        <v>201</v>
      </c>
      <c r="GK4730" s="81">
        <v>0.74733835430384643</v>
      </c>
      <c r="GL4730" s="81">
        <v>90.088153000000005</v>
      </c>
      <c r="GM4730" s="81">
        <v>2031</v>
      </c>
      <c r="GN4730" s="81" t="s">
        <v>173</v>
      </c>
      <c r="GO4730" s="81">
        <v>1.1148832299820636E-2</v>
      </c>
      <c r="GP4730" s="81">
        <v>10</v>
      </c>
      <c r="GQ4730" s="81">
        <v>0</v>
      </c>
      <c r="GR4730" s="81" t="s">
        <v>448</v>
      </c>
      <c r="GS4730" s="81">
        <v>0</v>
      </c>
      <c r="GT4730" s="81">
        <v>0</v>
      </c>
      <c r="GU4730" s="81">
        <v>0</v>
      </c>
      <c r="GV4730" s="81">
        <v>0</v>
      </c>
      <c r="GW4730" s="81">
        <v>1.1148832299820636E-2</v>
      </c>
      <c r="GX4730" s="81">
        <v>8.3319499833575221E-3</v>
      </c>
      <c r="GY4730" s="81">
        <v>1.1148832299820636E-2</v>
      </c>
      <c r="GZ4730" s="81">
        <v>8.3319499833575221E-3</v>
      </c>
    </row>
    <row r="4731" spans="98:208" x14ac:dyDescent="0.25">
      <c r="CT4731" s="81" t="s">
        <v>155</v>
      </c>
      <c r="CU4731" s="81" t="s">
        <v>484</v>
      </c>
      <c r="CV4731" s="81" t="s">
        <v>459</v>
      </c>
      <c r="CW4731" s="81">
        <v>2029</v>
      </c>
      <c r="CX4731" s="81">
        <v>0</v>
      </c>
      <c r="CY4731" s="81">
        <v>0</v>
      </c>
      <c r="CZ4731" s="81">
        <v>0</v>
      </c>
      <c r="DA4731" s="81">
        <v>0</v>
      </c>
      <c r="DB4731" s="81">
        <v>5.7770153400784778</v>
      </c>
      <c r="DC4731" s="81">
        <v>0.74733835430389295</v>
      </c>
      <c r="DD4731" s="81">
        <v>3.2379513401017328</v>
      </c>
      <c r="DE4731" s="81">
        <v>1.7917256456728521</v>
      </c>
      <c r="DF4731" s="81">
        <v>8.3319499833580408E-3</v>
      </c>
      <c r="DG4731" s="81">
        <v>8.3319499833580408E-3</v>
      </c>
      <c r="DH4731" s="81">
        <v>8.3319499833580408E-3</v>
      </c>
      <c r="DI4731" s="81">
        <v>8.3319499833580408E-3</v>
      </c>
      <c r="DJ4731" s="81">
        <v>1.8351223855647029E-5</v>
      </c>
      <c r="DL4731" s="81">
        <v>0</v>
      </c>
      <c r="DM4731" s="81">
        <v>1.5290147929865796E-7</v>
      </c>
      <c r="DN4731" s="81">
        <v>1.5290147929865796E-7</v>
      </c>
      <c r="DO4731" s="81">
        <v>0</v>
      </c>
      <c r="DP4731" s="81">
        <v>1.5290147929865796E-7</v>
      </c>
      <c r="DQ4731" s="81">
        <v>1.5290147929865796E-7</v>
      </c>
      <c r="DR4731" s="81">
        <v>0</v>
      </c>
      <c r="DS4731" s="81">
        <v>1.5290147929865796E-7</v>
      </c>
      <c r="DT4731" s="81">
        <v>1.5290147929865796E-7</v>
      </c>
      <c r="DU4731" s="81">
        <v>0</v>
      </c>
      <c r="DV4731" s="81">
        <v>1.5290147929865796E-7</v>
      </c>
      <c r="DW4731" s="81">
        <v>1.5290147929865796E-7</v>
      </c>
      <c r="GE4731" s="81" t="s">
        <v>449</v>
      </c>
      <c r="GF4731" s="81" t="s">
        <v>155</v>
      </c>
      <c r="GG4731" s="81" t="s">
        <v>487</v>
      </c>
      <c r="GH4731" s="81" t="s">
        <v>459</v>
      </c>
      <c r="GI4731" s="81">
        <v>2032</v>
      </c>
      <c r="GJ4731" s="81" t="s">
        <v>201</v>
      </c>
      <c r="GK4731" s="81">
        <v>0.74733835430384643</v>
      </c>
      <c r="GL4731" s="81">
        <v>90.088153000000005</v>
      </c>
      <c r="GM4731" s="81">
        <v>2032</v>
      </c>
      <c r="GN4731" s="81" t="s">
        <v>173</v>
      </c>
      <c r="GO4731" s="81">
        <v>1.1148832299820636E-2</v>
      </c>
      <c r="GP4731" s="81">
        <v>10</v>
      </c>
      <c r="GQ4731" s="81">
        <v>0</v>
      </c>
      <c r="GR4731" s="81" t="s">
        <v>448</v>
      </c>
      <c r="GS4731" s="81">
        <v>0</v>
      </c>
      <c r="GT4731" s="81">
        <v>0</v>
      </c>
      <c r="GU4731" s="81">
        <v>0</v>
      </c>
      <c r="GV4731" s="81">
        <v>0</v>
      </c>
      <c r="GW4731" s="81">
        <v>0</v>
      </c>
      <c r="GX4731" s="81">
        <v>0</v>
      </c>
      <c r="GY4731" s="81">
        <v>1.1148832299820636E-2</v>
      </c>
      <c r="GZ4731" s="81">
        <v>8.3319499833575221E-3</v>
      </c>
    </row>
    <row r="4732" spans="98:208" x14ac:dyDescent="0.25">
      <c r="CT4732" s="81" t="s">
        <v>155</v>
      </c>
      <c r="CU4732" s="81" t="s">
        <v>484</v>
      </c>
      <c r="CV4732" s="81" t="s">
        <v>459</v>
      </c>
      <c r="CW4732" s="81">
        <v>2030</v>
      </c>
      <c r="CX4732" s="81">
        <v>0</v>
      </c>
      <c r="CY4732" s="81">
        <v>0</v>
      </c>
      <c r="CZ4732" s="81">
        <v>0</v>
      </c>
      <c r="DA4732" s="81">
        <v>0</v>
      </c>
      <c r="DB4732" s="81">
        <v>5.7770153400784778</v>
      </c>
      <c r="DC4732" s="81">
        <v>0.74733835430389295</v>
      </c>
      <c r="DD4732" s="81">
        <v>3.2379513401017328</v>
      </c>
      <c r="DE4732" s="81">
        <v>1.7917256456728521</v>
      </c>
      <c r="DF4732" s="81">
        <v>0</v>
      </c>
      <c r="DG4732" s="81">
        <v>8.3319499833580408E-3</v>
      </c>
      <c r="DH4732" s="81">
        <v>8.3319499833580408E-3</v>
      </c>
      <c r="DI4732" s="81">
        <v>8.3319499833580408E-3</v>
      </c>
      <c r="DJ4732" s="81">
        <v>1.8351223855647029E-5</v>
      </c>
      <c r="DL4732" s="81">
        <v>0</v>
      </c>
      <c r="DM4732" s="81">
        <v>0</v>
      </c>
      <c r="DN4732" s="81">
        <v>0</v>
      </c>
      <c r="DO4732" s="81">
        <v>0</v>
      </c>
      <c r="DP4732" s="81">
        <v>1.5290147929865796E-7</v>
      </c>
      <c r="DQ4732" s="81">
        <v>1.5290147929865796E-7</v>
      </c>
      <c r="DR4732" s="81">
        <v>0</v>
      </c>
      <c r="DS4732" s="81">
        <v>1.5290147929865796E-7</v>
      </c>
      <c r="DT4732" s="81">
        <v>1.5290147929865796E-7</v>
      </c>
      <c r="DU4732" s="81">
        <v>0</v>
      </c>
      <c r="DV4732" s="81">
        <v>1.5290147929865796E-7</v>
      </c>
      <c r="DW4732" s="81">
        <v>1.5290147929865796E-7</v>
      </c>
      <c r="GE4732" s="81" t="s">
        <v>449</v>
      </c>
      <c r="GF4732" s="81" t="s">
        <v>155</v>
      </c>
      <c r="GG4732" s="81" t="s">
        <v>487</v>
      </c>
      <c r="GH4732" s="81" t="s">
        <v>460</v>
      </c>
      <c r="GI4732" s="81">
        <v>2021</v>
      </c>
      <c r="GJ4732" s="81" t="s">
        <v>201</v>
      </c>
      <c r="GK4732" s="81">
        <v>3.6425060683954229E-2</v>
      </c>
      <c r="GL4732" s="81">
        <v>90.088153000000005</v>
      </c>
      <c r="GM4732" s="81">
        <v>2021</v>
      </c>
      <c r="GN4732" s="81" t="s">
        <v>173</v>
      </c>
      <c r="GO4732" s="81">
        <v>1.1148832299820636E-2</v>
      </c>
      <c r="GP4732" s="81">
        <v>10</v>
      </c>
      <c r="GQ4732" s="81">
        <v>0</v>
      </c>
      <c r="GR4732" s="81" t="s">
        <v>448</v>
      </c>
      <c r="GS4732" s="81">
        <v>1.1148832299820636E-2</v>
      </c>
      <c r="GT4732" s="81">
        <v>4.0609689307619567E-4</v>
      </c>
      <c r="GU4732" s="81">
        <v>1.1148832299820636E-2</v>
      </c>
      <c r="GV4732" s="81">
        <v>4.0609689307619567E-4</v>
      </c>
      <c r="GW4732" s="81">
        <v>0</v>
      </c>
      <c r="GX4732" s="81">
        <v>0</v>
      </c>
      <c r="GY4732" s="81">
        <v>0</v>
      </c>
      <c r="GZ4732" s="81">
        <v>0</v>
      </c>
    </row>
    <row r="4733" spans="98:208" x14ac:dyDescent="0.25">
      <c r="CT4733" s="81" t="s">
        <v>155</v>
      </c>
      <c r="CU4733" s="81" t="s">
        <v>484</v>
      </c>
      <c r="CV4733" s="81" t="s">
        <v>459</v>
      </c>
      <c r="CW4733" s="81">
        <v>2031</v>
      </c>
      <c r="CX4733" s="81">
        <v>0</v>
      </c>
      <c r="CY4733" s="81">
        <v>0</v>
      </c>
      <c r="CZ4733" s="81">
        <v>0</v>
      </c>
      <c r="DA4733" s="81">
        <v>0</v>
      </c>
      <c r="DB4733" s="81">
        <v>5.7770153400784778</v>
      </c>
      <c r="DC4733" s="81">
        <v>0.74733835430389295</v>
      </c>
      <c r="DD4733" s="81">
        <v>3.2379513401017328</v>
      </c>
      <c r="DE4733" s="81">
        <v>1.7917256456728521</v>
      </c>
      <c r="DF4733" s="81">
        <v>0</v>
      </c>
      <c r="DG4733" s="81">
        <v>0</v>
      </c>
      <c r="DH4733" s="81">
        <v>8.3319499833580408E-3</v>
      </c>
      <c r="DI4733" s="81">
        <v>8.3319499833580408E-3</v>
      </c>
      <c r="DJ4733" s="81">
        <v>1.8351223855647029E-5</v>
      </c>
      <c r="DL4733" s="81">
        <v>0</v>
      </c>
      <c r="DM4733" s="81">
        <v>0</v>
      </c>
      <c r="DN4733" s="81">
        <v>0</v>
      </c>
      <c r="DO4733" s="81">
        <v>0</v>
      </c>
      <c r="DP4733" s="81">
        <v>0</v>
      </c>
      <c r="DQ4733" s="81">
        <v>0</v>
      </c>
      <c r="DR4733" s="81">
        <v>0</v>
      </c>
      <c r="DS4733" s="81">
        <v>1.5290147929865796E-7</v>
      </c>
      <c r="DT4733" s="81">
        <v>1.5290147929865796E-7</v>
      </c>
      <c r="DU4733" s="81">
        <v>0</v>
      </c>
      <c r="DV4733" s="81">
        <v>1.5290147929865796E-7</v>
      </c>
      <c r="DW4733" s="81">
        <v>1.5290147929865796E-7</v>
      </c>
      <c r="GE4733" s="81" t="s">
        <v>449</v>
      </c>
      <c r="GF4733" s="81" t="s">
        <v>155</v>
      </c>
      <c r="GG4733" s="81" t="s">
        <v>487</v>
      </c>
      <c r="GH4733" s="81" t="s">
        <v>460</v>
      </c>
      <c r="GI4733" s="81">
        <v>2022</v>
      </c>
      <c r="GJ4733" s="81" t="s">
        <v>201</v>
      </c>
      <c r="GK4733" s="81">
        <v>3.6425060683954229E-2</v>
      </c>
      <c r="GL4733" s="81">
        <v>90.088153000000005</v>
      </c>
      <c r="GM4733" s="81">
        <v>2022</v>
      </c>
      <c r="GN4733" s="81" t="s">
        <v>173</v>
      </c>
      <c r="GO4733" s="81">
        <v>1.1148832299820636E-2</v>
      </c>
      <c r="GP4733" s="81">
        <v>10</v>
      </c>
      <c r="GQ4733" s="81">
        <v>0</v>
      </c>
      <c r="GR4733" s="81" t="s">
        <v>448</v>
      </c>
      <c r="GS4733" s="81">
        <v>1.1148832299820636E-2</v>
      </c>
      <c r="GT4733" s="81">
        <v>4.0609689307619567E-4</v>
      </c>
      <c r="GU4733" s="81">
        <v>1.1148832299820636E-2</v>
      </c>
      <c r="GV4733" s="81">
        <v>4.0609689307619567E-4</v>
      </c>
      <c r="GW4733" s="81">
        <v>1.1148832299820636E-2</v>
      </c>
      <c r="GX4733" s="81">
        <v>4.0609689307619567E-4</v>
      </c>
      <c r="GY4733" s="81">
        <v>0</v>
      </c>
      <c r="GZ4733" s="81">
        <v>0</v>
      </c>
    </row>
    <row r="4734" spans="98:208" x14ac:dyDescent="0.25">
      <c r="CT4734" s="81" t="s">
        <v>155</v>
      </c>
      <c r="CU4734" s="81" t="s">
        <v>484</v>
      </c>
      <c r="CV4734" s="81" t="s">
        <v>459</v>
      </c>
      <c r="CW4734" s="81">
        <v>2032</v>
      </c>
      <c r="CX4734" s="81">
        <v>0</v>
      </c>
      <c r="CY4734" s="81">
        <v>0</v>
      </c>
      <c r="CZ4734" s="81">
        <v>0</v>
      </c>
      <c r="DA4734" s="81">
        <v>0</v>
      </c>
      <c r="DB4734" s="81">
        <v>5.7770153400784778</v>
      </c>
      <c r="DC4734" s="81">
        <v>0.74733835430389295</v>
      </c>
      <c r="DD4734" s="81">
        <v>3.2379513401017328</v>
      </c>
      <c r="DE4734" s="81">
        <v>1.7917256456728521</v>
      </c>
      <c r="DF4734" s="81">
        <v>0</v>
      </c>
      <c r="DG4734" s="81">
        <v>0</v>
      </c>
      <c r="DH4734" s="81">
        <v>0</v>
      </c>
      <c r="DI4734" s="81">
        <v>8.3319499833580408E-3</v>
      </c>
      <c r="DJ4734" s="81">
        <v>1.8351223855647029E-5</v>
      </c>
      <c r="DL4734" s="81">
        <v>0</v>
      </c>
      <c r="DM4734" s="81">
        <v>0</v>
      </c>
      <c r="DN4734" s="81">
        <v>0</v>
      </c>
      <c r="DO4734" s="81">
        <v>0</v>
      </c>
      <c r="DP4734" s="81">
        <v>0</v>
      </c>
      <c r="DQ4734" s="81">
        <v>0</v>
      </c>
      <c r="DR4734" s="81">
        <v>0</v>
      </c>
      <c r="DS4734" s="81">
        <v>0</v>
      </c>
      <c r="DT4734" s="81">
        <v>0</v>
      </c>
      <c r="DU4734" s="81">
        <v>0</v>
      </c>
      <c r="DV4734" s="81">
        <v>1.5290147929865796E-7</v>
      </c>
      <c r="DW4734" s="81">
        <v>1.5290147929865796E-7</v>
      </c>
      <c r="GE4734" s="81" t="s">
        <v>449</v>
      </c>
      <c r="GF4734" s="81" t="s">
        <v>155</v>
      </c>
      <c r="GG4734" s="81" t="s">
        <v>487</v>
      </c>
      <c r="GH4734" s="81" t="s">
        <v>460</v>
      </c>
      <c r="GI4734" s="81">
        <v>2023</v>
      </c>
      <c r="GJ4734" s="81" t="s">
        <v>201</v>
      </c>
      <c r="GK4734" s="81">
        <v>3.7590224611390749E-2</v>
      </c>
      <c r="GL4734" s="81">
        <v>90.088153000000005</v>
      </c>
      <c r="GM4734" s="81">
        <v>2023</v>
      </c>
      <c r="GN4734" s="81" t="s">
        <v>173</v>
      </c>
      <c r="GO4734" s="81">
        <v>1.1148832299820636E-2</v>
      </c>
      <c r="GP4734" s="81">
        <v>10</v>
      </c>
      <c r="GQ4734" s="81">
        <v>0</v>
      </c>
      <c r="GR4734" s="81" t="s">
        <v>448</v>
      </c>
      <c r="GS4734" s="81">
        <v>1.1148832299820636E-2</v>
      </c>
      <c r="GT4734" s="81">
        <v>4.190871103049858E-4</v>
      </c>
      <c r="GU4734" s="81">
        <v>1.1148832299820636E-2</v>
      </c>
      <c r="GV4734" s="81">
        <v>4.190871103049858E-4</v>
      </c>
      <c r="GW4734" s="81">
        <v>1.1148832299820636E-2</v>
      </c>
      <c r="GX4734" s="81">
        <v>4.190871103049858E-4</v>
      </c>
      <c r="GY4734" s="81">
        <v>1.1148832299820636E-2</v>
      </c>
      <c r="GZ4734" s="81">
        <v>4.190871103049858E-4</v>
      </c>
    </row>
    <row r="4735" spans="98:208" x14ac:dyDescent="0.25">
      <c r="CT4735" s="81" t="s">
        <v>155</v>
      </c>
      <c r="CU4735" s="81" t="s">
        <v>484</v>
      </c>
      <c r="CV4735" s="81" t="s">
        <v>460</v>
      </c>
      <c r="CW4735" s="81">
        <v>2020</v>
      </c>
      <c r="CX4735" s="81">
        <v>0</v>
      </c>
      <c r="CY4735" s="81">
        <v>0</v>
      </c>
      <c r="CZ4735" s="81">
        <v>0</v>
      </c>
      <c r="DA4735" s="81">
        <v>0</v>
      </c>
      <c r="DB4735" s="81">
        <v>7.7900575334948527E-2</v>
      </c>
      <c r="DC4735" s="81">
        <v>3.6425060683954499E-2</v>
      </c>
      <c r="DD4735" s="81">
        <v>1.5808724525432469E-3</v>
      </c>
      <c r="DE4735" s="81">
        <v>3.9894642198450743E-2</v>
      </c>
      <c r="DF4735" s="81">
        <v>4.0609689307619866E-4</v>
      </c>
      <c r="DG4735" s="81">
        <v>0</v>
      </c>
      <c r="DH4735" s="81">
        <v>0</v>
      </c>
      <c r="DI4735" s="81">
        <v>0</v>
      </c>
      <c r="DJ4735" s="81">
        <v>5.7561513267301561E-3</v>
      </c>
      <c r="DL4735" s="81">
        <v>0</v>
      </c>
      <c r="DM4735" s="81">
        <v>2.3375551698615551E-6</v>
      </c>
      <c r="DN4735" s="81">
        <v>2.3375551698615551E-6</v>
      </c>
      <c r="DO4735" s="81">
        <v>0</v>
      </c>
      <c r="DP4735" s="81">
        <v>0</v>
      </c>
      <c r="DQ4735" s="81">
        <v>0</v>
      </c>
      <c r="DR4735" s="81">
        <v>0</v>
      </c>
      <c r="DS4735" s="81">
        <v>0</v>
      </c>
      <c r="DT4735" s="81">
        <v>0</v>
      </c>
      <c r="DU4735" s="81">
        <v>0</v>
      </c>
      <c r="DV4735" s="81">
        <v>0</v>
      </c>
      <c r="DW4735" s="81">
        <v>0</v>
      </c>
      <c r="GE4735" s="81" t="s">
        <v>449</v>
      </c>
      <c r="GF4735" s="81" t="s">
        <v>155</v>
      </c>
      <c r="GG4735" s="81" t="s">
        <v>487</v>
      </c>
      <c r="GH4735" s="81" t="s">
        <v>460</v>
      </c>
      <c r="GI4735" s="81">
        <v>2024</v>
      </c>
      <c r="GJ4735" s="81" t="s">
        <v>201</v>
      </c>
      <c r="GK4735" s="81">
        <v>3.7590224611390749E-2</v>
      </c>
      <c r="GL4735" s="81">
        <v>90.088153000000005</v>
      </c>
      <c r="GM4735" s="81">
        <v>2024</v>
      </c>
      <c r="GN4735" s="81" t="s">
        <v>173</v>
      </c>
      <c r="GO4735" s="81">
        <v>1.1148832299820636E-2</v>
      </c>
      <c r="GP4735" s="81">
        <v>10</v>
      </c>
      <c r="GQ4735" s="81">
        <v>0</v>
      </c>
      <c r="GR4735" s="81" t="s">
        <v>448</v>
      </c>
      <c r="GS4735" s="81">
        <v>1.1148832299820636E-2</v>
      </c>
      <c r="GT4735" s="81">
        <v>4.190871103049858E-4</v>
      </c>
      <c r="GU4735" s="81">
        <v>1.1148832299820636E-2</v>
      </c>
      <c r="GV4735" s="81">
        <v>4.190871103049858E-4</v>
      </c>
      <c r="GW4735" s="81">
        <v>1.1148832299820636E-2</v>
      </c>
      <c r="GX4735" s="81">
        <v>4.190871103049858E-4</v>
      </c>
      <c r="GY4735" s="81">
        <v>1.1148832299820636E-2</v>
      </c>
      <c r="GZ4735" s="81">
        <v>4.190871103049858E-4</v>
      </c>
    </row>
    <row r="4736" spans="98:208" x14ac:dyDescent="0.25">
      <c r="CT4736" s="81" t="s">
        <v>155</v>
      </c>
      <c r="CU4736" s="81" t="s">
        <v>484</v>
      </c>
      <c r="CV4736" s="81" t="s">
        <v>460</v>
      </c>
      <c r="CW4736" s="81">
        <v>2021</v>
      </c>
      <c r="CX4736" s="81">
        <v>0</v>
      </c>
      <c r="CY4736" s="81">
        <v>0</v>
      </c>
      <c r="CZ4736" s="81">
        <v>0</v>
      </c>
      <c r="DA4736" s="81">
        <v>0</v>
      </c>
      <c r="DB4736" s="81">
        <v>7.7900575334948527E-2</v>
      </c>
      <c r="DC4736" s="81">
        <v>3.6425060683954499E-2</v>
      </c>
      <c r="DD4736" s="81">
        <v>1.5808724525432469E-3</v>
      </c>
      <c r="DE4736" s="81">
        <v>3.9894642198450743E-2</v>
      </c>
      <c r="DF4736" s="81">
        <v>4.0609689307619866E-4</v>
      </c>
      <c r="DG4736" s="81">
        <v>4.0609689307619866E-4</v>
      </c>
      <c r="DH4736" s="81">
        <v>0</v>
      </c>
      <c r="DI4736" s="81">
        <v>0</v>
      </c>
      <c r="DJ4736" s="81">
        <v>5.7561513267301561E-3</v>
      </c>
      <c r="DL4736" s="81">
        <v>0</v>
      </c>
      <c r="DM4736" s="81">
        <v>2.3375551698615551E-6</v>
      </c>
      <c r="DN4736" s="81">
        <v>2.3375551698615551E-6</v>
      </c>
      <c r="DO4736" s="81">
        <v>0</v>
      </c>
      <c r="DP4736" s="81">
        <v>2.3375551698615551E-6</v>
      </c>
      <c r="DQ4736" s="81">
        <v>2.3375551698615551E-6</v>
      </c>
      <c r="DR4736" s="81">
        <v>0</v>
      </c>
      <c r="DS4736" s="81">
        <v>0</v>
      </c>
      <c r="DT4736" s="81">
        <v>0</v>
      </c>
      <c r="DU4736" s="81">
        <v>0</v>
      </c>
      <c r="DV4736" s="81">
        <v>0</v>
      </c>
      <c r="DW4736" s="81">
        <v>0</v>
      </c>
      <c r="GE4736" s="81" t="s">
        <v>449</v>
      </c>
      <c r="GF4736" s="81" t="s">
        <v>155</v>
      </c>
      <c r="GG4736" s="81" t="s">
        <v>487</v>
      </c>
      <c r="GH4736" s="81" t="s">
        <v>460</v>
      </c>
      <c r="GI4736" s="81">
        <v>2025</v>
      </c>
      <c r="GJ4736" s="81" t="s">
        <v>201</v>
      </c>
      <c r="GK4736" s="81">
        <v>3.7590224611390749E-2</v>
      </c>
      <c r="GL4736" s="81">
        <v>90.088153000000005</v>
      </c>
      <c r="GM4736" s="81">
        <v>2025</v>
      </c>
      <c r="GN4736" s="81" t="s">
        <v>173</v>
      </c>
      <c r="GO4736" s="81">
        <v>1.1148832299820636E-2</v>
      </c>
      <c r="GP4736" s="81">
        <v>10</v>
      </c>
      <c r="GQ4736" s="81">
        <v>0</v>
      </c>
      <c r="GR4736" s="81" t="s">
        <v>448</v>
      </c>
      <c r="GS4736" s="81">
        <v>1.1148832299820636E-2</v>
      </c>
      <c r="GT4736" s="81">
        <v>4.190871103049858E-4</v>
      </c>
      <c r="GU4736" s="81">
        <v>1.1148832299820636E-2</v>
      </c>
      <c r="GV4736" s="81">
        <v>4.190871103049858E-4</v>
      </c>
      <c r="GW4736" s="81">
        <v>1.1148832299820636E-2</v>
      </c>
      <c r="GX4736" s="81">
        <v>4.190871103049858E-4</v>
      </c>
      <c r="GY4736" s="81">
        <v>1.1148832299820636E-2</v>
      </c>
      <c r="GZ4736" s="81">
        <v>4.190871103049858E-4</v>
      </c>
    </row>
    <row r="4737" spans="98:208" x14ac:dyDescent="0.25">
      <c r="CT4737" s="81" t="s">
        <v>155</v>
      </c>
      <c r="CU4737" s="81" t="s">
        <v>484</v>
      </c>
      <c r="CV4737" s="81" t="s">
        <v>460</v>
      </c>
      <c r="CW4737" s="81">
        <v>2022</v>
      </c>
      <c r="CX4737" s="81">
        <v>0</v>
      </c>
      <c r="CY4737" s="81">
        <v>0</v>
      </c>
      <c r="CZ4737" s="81">
        <v>0</v>
      </c>
      <c r="DA4737" s="81">
        <v>0</v>
      </c>
      <c r="DB4737" s="81">
        <v>7.7900575334948527E-2</v>
      </c>
      <c r="DC4737" s="81">
        <v>3.6425060683954499E-2</v>
      </c>
      <c r="DD4737" s="81">
        <v>1.5808724525432469E-3</v>
      </c>
      <c r="DE4737" s="81">
        <v>3.9894642198450743E-2</v>
      </c>
      <c r="DF4737" s="81">
        <v>4.0609689307619866E-4</v>
      </c>
      <c r="DG4737" s="81">
        <v>4.0609689307619866E-4</v>
      </c>
      <c r="DH4737" s="81">
        <v>4.0609689307619866E-4</v>
      </c>
      <c r="DI4737" s="81">
        <v>0</v>
      </c>
      <c r="DJ4737" s="81">
        <v>5.7561513267301561E-3</v>
      </c>
      <c r="DL4737" s="81">
        <v>0</v>
      </c>
      <c r="DM4737" s="81">
        <v>2.3375551698615551E-6</v>
      </c>
      <c r="DN4737" s="81">
        <v>2.3375551698615551E-6</v>
      </c>
      <c r="DO4737" s="81">
        <v>0</v>
      </c>
      <c r="DP4737" s="81">
        <v>2.3375551698615551E-6</v>
      </c>
      <c r="DQ4737" s="81">
        <v>2.3375551698615551E-6</v>
      </c>
      <c r="DR4737" s="81">
        <v>0</v>
      </c>
      <c r="DS4737" s="81">
        <v>2.3375551698615551E-6</v>
      </c>
      <c r="DT4737" s="81">
        <v>2.3375551698615551E-6</v>
      </c>
      <c r="DU4737" s="81">
        <v>0</v>
      </c>
      <c r="DV4737" s="81">
        <v>0</v>
      </c>
      <c r="DW4737" s="81">
        <v>0</v>
      </c>
      <c r="GE4737" s="81" t="s">
        <v>449</v>
      </c>
      <c r="GF4737" s="81" t="s">
        <v>155</v>
      </c>
      <c r="GG4737" s="81" t="s">
        <v>487</v>
      </c>
      <c r="GH4737" s="81" t="s">
        <v>460</v>
      </c>
      <c r="GI4737" s="81">
        <v>2026</v>
      </c>
      <c r="GJ4737" s="81" t="s">
        <v>201</v>
      </c>
      <c r="GK4737" s="81">
        <v>3.7590224611390749E-2</v>
      </c>
      <c r="GL4737" s="81">
        <v>90.088153000000005</v>
      </c>
      <c r="GM4737" s="81">
        <v>2026</v>
      </c>
      <c r="GN4737" s="81" t="s">
        <v>173</v>
      </c>
      <c r="GO4737" s="81">
        <v>1.1148832299820636E-2</v>
      </c>
      <c r="GP4737" s="81">
        <v>10</v>
      </c>
      <c r="GQ4737" s="81">
        <v>0</v>
      </c>
      <c r="GR4737" s="81" t="s">
        <v>448</v>
      </c>
      <c r="GS4737" s="81">
        <v>1.1148832299820636E-2</v>
      </c>
      <c r="GT4737" s="81">
        <v>4.190871103049858E-4</v>
      </c>
      <c r="GU4737" s="81">
        <v>1.1148832299820636E-2</v>
      </c>
      <c r="GV4737" s="81">
        <v>4.190871103049858E-4</v>
      </c>
      <c r="GW4737" s="81">
        <v>1.1148832299820636E-2</v>
      </c>
      <c r="GX4737" s="81">
        <v>4.190871103049858E-4</v>
      </c>
      <c r="GY4737" s="81">
        <v>1.1148832299820636E-2</v>
      </c>
      <c r="GZ4737" s="81">
        <v>4.190871103049858E-4</v>
      </c>
    </row>
    <row r="4738" spans="98:208" x14ac:dyDescent="0.25">
      <c r="CT4738" s="81" t="s">
        <v>155</v>
      </c>
      <c r="CU4738" s="81" t="s">
        <v>484</v>
      </c>
      <c r="CV4738" s="81" t="s">
        <v>460</v>
      </c>
      <c r="CW4738" s="81">
        <v>2023</v>
      </c>
      <c r="CX4738" s="81">
        <v>0</v>
      </c>
      <c r="CY4738" s="81">
        <v>0</v>
      </c>
      <c r="CZ4738" s="81">
        <v>0</v>
      </c>
      <c r="DA4738" s="81">
        <v>0</v>
      </c>
      <c r="DB4738" s="81">
        <v>8.0408269036977217E-2</v>
      </c>
      <c r="DC4738" s="81">
        <v>3.7590224611390742E-2</v>
      </c>
      <c r="DD4738" s="81">
        <v>1.631433411568729E-3</v>
      </c>
      <c r="DE4738" s="81">
        <v>4.1186611014017729E-2</v>
      </c>
      <c r="DF4738" s="81">
        <v>4.1908711030498575E-4</v>
      </c>
      <c r="DG4738" s="81">
        <v>4.1908711030498575E-4</v>
      </c>
      <c r="DH4738" s="81">
        <v>4.1908711030498575E-4</v>
      </c>
      <c r="DI4738" s="81">
        <v>4.1908711030498575E-4</v>
      </c>
      <c r="DJ4738" s="81">
        <v>5.7561513267301561E-3</v>
      </c>
      <c r="DL4738" s="81">
        <v>0</v>
      </c>
      <c r="DM4738" s="81">
        <v>2.4123288259975512E-6</v>
      </c>
      <c r="DN4738" s="81">
        <v>2.4123288259975512E-6</v>
      </c>
      <c r="DO4738" s="81">
        <v>0</v>
      </c>
      <c r="DP4738" s="81">
        <v>2.4123288259975512E-6</v>
      </c>
      <c r="DQ4738" s="81">
        <v>2.4123288259975512E-6</v>
      </c>
      <c r="DR4738" s="81">
        <v>0</v>
      </c>
      <c r="DS4738" s="81">
        <v>2.4123288259975512E-6</v>
      </c>
      <c r="DT4738" s="81">
        <v>2.4123288259975512E-6</v>
      </c>
      <c r="DU4738" s="81">
        <v>0</v>
      </c>
      <c r="DV4738" s="81">
        <v>2.4123288259975512E-6</v>
      </c>
      <c r="DW4738" s="81">
        <v>2.4123288259975512E-6</v>
      </c>
      <c r="GE4738" s="81" t="s">
        <v>449</v>
      </c>
      <c r="GF4738" s="81" t="s">
        <v>155</v>
      </c>
      <c r="GG4738" s="81" t="s">
        <v>487</v>
      </c>
      <c r="GH4738" s="81" t="s">
        <v>460</v>
      </c>
      <c r="GI4738" s="81">
        <v>2027</v>
      </c>
      <c r="GJ4738" s="81" t="s">
        <v>201</v>
      </c>
      <c r="GK4738" s="81">
        <v>3.7590224611390749E-2</v>
      </c>
      <c r="GL4738" s="81">
        <v>90.088153000000005</v>
      </c>
      <c r="GM4738" s="81">
        <v>2027</v>
      </c>
      <c r="GN4738" s="81" t="s">
        <v>173</v>
      </c>
      <c r="GO4738" s="81">
        <v>1.1148832299820636E-2</v>
      </c>
      <c r="GP4738" s="81">
        <v>10</v>
      </c>
      <c r="GQ4738" s="81">
        <v>0</v>
      </c>
      <c r="GR4738" s="81" t="s">
        <v>448</v>
      </c>
      <c r="GS4738" s="81">
        <v>1.1148832299820636E-2</v>
      </c>
      <c r="GT4738" s="81">
        <v>4.190871103049858E-4</v>
      </c>
      <c r="GU4738" s="81">
        <v>1.1148832299820636E-2</v>
      </c>
      <c r="GV4738" s="81">
        <v>4.190871103049858E-4</v>
      </c>
      <c r="GW4738" s="81">
        <v>1.1148832299820636E-2</v>
      </c>
      <c r="GX4738" s="81">
        <v>4.190871103049858E-4</v>
      </c>
      <c r="GY4738" s="81">
        <v>1.1148832299820636E-2</v>
      </c>
      <c r="GZ4738" s="81">
        <v>4.190871103049858E-4</v>
      </c>
    </row>
    <row r="4739" spans="98:208" x14ac:dyDescent="0.25">
      <c r="CT4739" s="81" t="s">
        <v>155</v>
      </c>
      <c r="CU4739" s="81" t="s">
        <v>484</v>
      </c>
      <c r="CV4739" s="81" t="s">
        <v>460</v>
      </c>
      <c r="CW4739" s="81">
        <v>2024</v>
      </c>
      <c r="CX4739" s="81">
        <v>0</v>
      </c>
      <c r="CY4739" s="81">
        <v>0</v>
      </c>
      <c r="CZ4739" s="81">
        <v>0</v>
      </c>
      <c r="DA4739" s="81">
        <v>0</v>
      </c>
      <c r="DB4739" s="81">
        <v>8.0408269036977217E-2</v>
      </c>
      <c r="DC4739" s="81">
        <v>3.7590224611390742E-2</v>
      </c>
      <c r="DD4739" s="81">
        <v>1.631433411568729E-3</v>
      </c>
      <c r="DE4739" s="81">
        <v>4.1186611014017729E-2</v>
      </c>
      <c r="DF4739" s="81">
        <v>4.1908711030498575E-4</v>
      </c>
      <c r="DG4739" s="81">
        <v>4.1908711030498575E-4</v>
      </c>
      <c r="DH4739" s="81">
        <v>4.1908711030498575E-4</v>
      </c>
      <c r="DI4739" s="81">
        <v>4.1908711030498575E-4</v>
      </c>
      <c r="DJ4739" s="81">
        <v>5.7561513267301561E-3</v>
      </c>
      <c r="DL4739" s="81">
        <v>0</v>
      </c>
      <c r="DM4739" s="81">
        <v>2.4123288259975512E-6</v>
      </c>
      <c r="DN4739" s="81">
        <v>2.4123288259975512E-6</v>
      </c>
      <c r="DO4739" s="81">
        <v>0</v>
      </c>
      <c r="DP4739" s="81">
        <v>2.4123288259975512E-6</v>
      </c>
      <c r="DQ4739" s="81">
        <v>2.4123288259975512E-6</v>
      </c>
      <c r="DR4739" s="81">
        <v>0</v>
      </c>
      <c r="DS4739" s="81">
        <v>2.4123288259975512E-6</v>
      </c>
      <c r="DT4739" s="81">
        <v>2.4123288259975512E-6</v>
      </c>
      <c r="DU4739" s="81">
        <v>0</v>
      </c>
      <c r="DV4739" s="81">
        <v>2.4123288259975512E-6</v>
      </c>
      <c r="DW4739" s="81">
        <v>2.4123288259975512E-6</v>
      </c>
      <c r="GE4739" s="81" t="s">
        <v>449</v>
      </c>
      <c r="GF4739" s="81" t="s">
        <v>155</v>
      </c>
      <c r="GG4739" s="81" t="s">
        <v>487</v>
      </c>
      <c r="GH4739" s="81" t="s">
        <v>460</v>
      </c>
      <c r="GI4739" s="81">
        <v>2028</v>
      </c>
      <c r="GJ4739" s="81" t="s">
        <v>201</v>
      </c>
      <c r="GK4739" s="81">
        <v>3.9055083184886201E-2</v>
      </c>
      <c r="GL4739" s="81">
        <v>90.088153000000005</v>
      </c>
      <c r="GM4739" s="81">
        <v>2028</v>
      </c>
      <c r="GN4739" s="81" t="s">
        <v>173</v>
      </c>
      <c r="GO4739" s="81">
        <v>1.1148832299820636E-2</v>
      </c>
      <c r="GP4739" s="81">
        <v>10</v>
      </c>
      <c r="GQ4739" s="81">
        <v>0</v>
      </c>
      <c r="GR4739" s="81" t="s">
        <v>448</v>
      </c>
      <c r="GS4739" s="81">
        <v>1.1148832299820636E-2</v>
      </c>
      <c r="GT4739" s="81">
        <v>4.3541857288384108E-4</v>
      </c>
      <c r="GU4739" s="81">
        <v>1.1148832299820636E-2</v>
      </c>
      <c r="GV4739" s="81">
        <v>4.3541857288384108E-4</v>
      </c>
      <c r="GW4739" s="81">
        <v>1.1148832299820636E-2</v>
      </c>
      <c r="GX4739" s="81">
        <v>4.3541857288384108E-4</v>
      </c>
      <c r="GY4739" s="81">
        <v>1.1148832299820636E-2</v>
      </c>
      <c r="GZ4739" s="81">
        <v>4.3541857288384108E-4</v>
      </c>
    </row>
    <row r="4740" spans="98:208" x14ac:dyDescent="0.25">
      <c r="CT4740" s="81" t="s">
        <v>155</v>
      </c>
      <c r="CU4740" s="81" t="s">
        <v>484</v>
      </c>
      <c r="CV4740" s="81" t="s">
        <v>460</v>
      </c>
      <c r="CW4740" s="81">
        <v>2025</v>
      </c>
      <c r="CX4740" s="81">
        <v>0</v>
      </c>
      <c r="CY4740" s="81">
        <v>0</v>
      </c>
      <c r="CZ4740" s="81">
        <v>0</v>
      </c>
      <c r="DA4740" s="81">
        <v>0</v>
      </c>
      <c r="DB4740" s="81">
        <v>8.0408269036977217E-2</v>
      </c>
      <c r="DC4740" s="81">
        <v>3.7590224611390742E-2</v>
      </c>
      <c r="DD4740" s="81">
        <v>1.631433411568729E-3</v>
      </c>
      <c r="DE4740" s="81">
        <v>4.1186611014017729E-2</v>
      </c>
      <c r="DF4740" s="81">
        <v>4.1908711030498575E-4</v>
      </c>
      <c r="DG4740" s="81">
        <v>4.1908711030498575E-4</v>
      </c>
      <c r="DH4740" s="81">
        <v>4.1908711030498575E-4</v>
      </c>
      <c r="DI4740" s="81">
        <v>4.1908711030498575E-4</v>
      </c>
      <c r="DJ4740" s="81">
        <v>5.7561513267301561E-3</v>
      </c>
      <c r="DL4740" s="81">
        <v>0</v>
      </c>
      <c r="DM4740" s="81">
        <v>2.4123288259975512E-6</v>
      </c>
      <c r="DN4740" s="81">
        <v>2.4123288259975512E-6</v>
      </c>
      <c r="DO4740" s="81">
        <v>0</v>
      </c>
      <c r="DP4740" s="81">
        <v>2.4123288259975512E-6</v>
      </c>
      <c r="DQ4740" s="81">
        <v>2.4123288259975512E-6</v>
      </c>
      <c r="DR4740" s="81">
        <v>0</v>
      </c>
      <c r="DS4740" s="81">
        <v>2.4123288259975512E-6</v>
      </c>
      <c r="DT4740" s="81">
        <v>2.4123288259975512E-6</v>
      </c>
      <c r="DU4740" s="81">
        <v>0</v>
      </c>
      <c r="DV4740" s="81">
        <v>2.4123288259975512E-6</v>
      </c>
      <c r="DW4740" s="81">
        <v>2.4123288259975512E-6</v>
      </c>
      <c r="GE4740" s="81" t="s">
        <v>449</v>
      </c>
      <c r="GF4740" s="81" t="s">
        <v>155</v>
      </c>
      <c r="GG4740" s="81" t="s">
        <v>487</v>
      </c>
      <c r="GH4740" s="81" t="s">
        <v>460</v>
      </c>
      <c r="GI4740" s="81">
        <v>2029</v>
      </c>
      <c r="GJ4740" s="81" t="s">
        <v>201</v>
      </c>
      <c r="GK4740" s="81">
        <v>3.9055083184886201E-2</v>
      </c>
      <c r="GL4740" s="81">
        <v>90.088153000000005</v>
      </c>
      <c r="GM4740" s="81">
        <v>2029</v>
      </c>
      <c r="GN4740" s="81" t="s">
        <v>173</v>
      </c>
      <c r="GO4740" s="81">
        <v>1.1148832299820636E-2</v>
      </c>
      <c r="GP4740" s="81">
        <v>10</v>
      </c>
      <c r="GQ4740" s="81">
        <v>0</v>
      </c>
      <c r="GR4740" s="81" t="s">
        <v>448</v>
      </c>
      <c r="GS4740" s="81">
        <v>1.1148832299820636E-2</v>
      </c>
      <c r="GT4740" s="81">
        <v>4.3541857288384108E-4</v>
      </c>
      <c r="GU4740" s="81">
        <v>1.1148832299820636E-2</v>
      </c>
      <c r="GV4740" s="81">
        <v>4.3541857288384108E-4</v>
      </c>
      <c r="GW4740" s="81">
        <v>1.1148832299820636E-2</v>
      </c>
      <c r="GX4740" s="81">
        <v>4.3541857288384108E-4</v>
      </c>
      <c r="GY4740" s="81">
        <v>1.1148832299820636E-2</v>
      </c>
      <c r="GZ4740" s="81">
        <v>4.3541857288384108E-4</v>
      </c>
    </row>
    <row r="4741" spans="98:208" x14ac:dyDescent="0.25">
      <c r="CT4741" s="81" t="s">
        <v>155</v>
      </c>
      <c r="CU4741" s="81" t="s">
        <v>484</v>
      </c>
      <c r="CV4741" s="81" t="s">
        <v>460</v>
      </c>
      <c r="CW4741" s="81">
        <v>2026</v>
      </c>
      <c r="CX4741" s="81">
        <v>0</v>
      </c>
      <c r="CY4741" s="81">
        <v>0</v>
      </c>
      <c r="CZ4741" s="81">
        <v>0</v>
      </c>
      <c r="DA4741" s="81">
        <v>0</v>
      </c>
      <c r="DB4741" s="81">
        <v>8.0408269036977217E-2</v>
      </c>
      <c r="DC4741" s="81">
        <v>3.7590224611390742E-2</v>
      </c>
      <c r="DD4741" s="81">
        <v>1.631433411568729E-3</v>
      </c>
      <c r="DE4741" s="81">
        <v>4.1186611014017729E-2</v>
      </c>
      <c r="DF4741" s="81">
        <v>4.1908711030498575E-4</v>
      </c>
      <c r="DG4741" s="81">
        <v>4.1908711030498575E-4</v>
      </c>
      <c r="DH4741" s="81">
        <v>4.1908711030498575E-4</v>
      </c>
      <c r="DI4741" s="81">
        <v>4.1908711030498575E-4</v>
      </c>
      <c r="DJ4741" s="81">
        <v>5.7561513267301561E-3</v>
      </c>
      <c r="DL4741" s="81">
        <v>0</v>
      </c>
      <c r="DM4741" s="81">
        <v>2.4123288259975512E-6</v>
      </c>
      <c r="DN4741" s="81">
        <v>2.4123288259975512E-6</v>
      </c>
      <c r="DO4741" s="81">
        <v>0</v>
      </c>
      <c r="DP4741" s="81">
        <v>2.4123288259975512E-6</v>
      </c>
      <c r="DQ4741" s="81">
        <v>2.4123288259975512E-6</v>
      </c>
      <c r="DR4741" s="81">
        <v>0</v>
      </c>
      <c r="DS4741" s="81">
        <v>2.4123288259975512E-6</v>
      </c>
      <c r="DT4741" s="81">
        <v>2.4123288259975512E-6</v>
      </c>
      <c r="DU4741" s="81">
        <v>0</v>
      </c>
      <c r="DV4741" s="81">
        <v>2.4123288259975512E-6</v>
      </c>
      <c r="DW4741" s="81">
        <v>2.4123288259975512E-6</v>
      </c>
      <c r="GE4741" s="81" t="s">
        <v>449</v>
      </c>
      <c r="GF4741" s="81" t="s">
        <v>155</v>
      </c>
      <c r="GG4741" s="81" t="s">
        <v>487</v>
      </c>
      <c r="GH4741" s="81" t="s">
        <v>460</v>
      </c>
      <c r="GI4741" s="81">
        <v>2030</v>
      </c>
      <c r="GJ4741" s="81" t="s">
        <v>201</v>
      </c>
      <c r="GK4741" s="81">
        <v>3.9055083184886201E-2</v>
      </c>
      <c r="GL4741" s="81">
        <v>90.088153000000005</v>
      </c>
      <c r="GM4741" s="81">
        <v>2030</v>
      </c>
      <c r="GN4741" s="81" t="s">
        <v>173</v>
      </c>
      <c r="GO4741" s="81">
        <v>1.1148832299820636E-2</v>
      </c>
      <c r="GP4741" s="81">
        <v>10</v>
      </c>
      <c r="GQ4741" s="81">
        <v>0</v>
      </c>
      <c r="GR4741" s="81" t="s">
        <v>448</v>
      </c>
      <c r="GS4741" s="81">
        <v>0</v>
      </c>
      <c r="GT4741" s="81">
        <v>0</v>
      </c>
      <c r="GU4741" s="81">
        <v>1.1148832299820636E-2</v>
      </c>
      <c r="GV4741" s="81">
        <v>4.3541857288384108E-4</v>
      </c>
      <c r="GW4741" s="81">
        <v>1.1148832299820636E-2</v>
      </c>
      <c r="GX4741" s="81">
        <v>4.3541857288384108E-4</v>
      </c>
      <c r="GY4741" s="81">
        <v>1.1148832299820636E-2</v>
      </c>
      <c r="GZ4741" s="81">
        <v>4.3541857288384108E-4</v>
      </c>
    </row>
    <row r="4742" spans="98:208" x14ac:dyDescent="0.25">
      <c r="CT4742" s="81" t="s">
        <v>155</v>
      </c>
      <c r="CU4742" s="81" t="s">
        <v>484</v>
      </c>
      <c r="CV4742" s="81" t="s">
        <v>460</v>
      </c>
      <c r="CW4742" s="81">
        <v>2027</v>
      </c>
      <c r="CX4742" s="81">
        <v>0</v>
      </c>
      <c r="CY4742" s="81">
        <v>0</v>
      </c>
      <c r="CZ4742" s="81">
        <v>0</v>
      </c>
      <c r="DA4742" s="81">
        <v>0</v>
      </c>
      <c r="DB4742" s="81">
        <v>8.0408269036977217E-2</v>
      </c>
      <c r="DC4742" s="81">
        <v>3.7590224611390742E-2</v>
      </c>
      <c r="DD4742" s="81">
        <v>1.631433411568729E-3</v>
      </c>
      <c r="DE4742" s="81">
        <v>4.1186611014017729E-2</v>
      </c>
      <c r="DF4742" s="81">
        <v>4.1908711030498575E-4</v>
      </c>
      <c r="DG4742" s="81">
        <v>4.1908711030498575E-4</v>
      </c>
      <c r="DH4742" s="81">
        <v>4.1908711030498575E-4</v>
      </c>
      <c r="DI4742" s="81">
        <v>4.1908711030498575E-4</v>
      </c>
      <c r="DJ4742" s="81">
        <v>5.7561513267301561E-3</v>
      </c>
      <c r="DL4742" s="81">
        <v>0</v>
      </c>
      <c r="DM4742" s="81">
        <v>2.4123288259975512E-6</v>
      </c>
      <c r="DN4742" s="81">
        <v>2.4123288259975512E-6</v>
      </c>
      <c r="DO4742" s="81">
        <v>0</v>
      </c>
      <c r="DP4742" s="81">
        <v>2.4123288259975512E-6</v>
      </c>
      <c r="DQ4742" s="81">
        <v>2.4123288259975512E-6</v>
      </c>
      <c r="DR4742" s="81">
        <v>0</v>
      </c>
      <c r="DS4742" s="81">
        <v>2.4123288259975512E-6</v>
      </c>
      <c r="DT4742" s="81">
        <v>2.4123288259975512E-6</v>
      </c>
      <c r="DU4742" s="81">
        <v>0</v>
      </c>
      <c r="DV4742" s="81">
        <v>2.4123288259975512E-6</v>
      </c>
      <c r="DW4742" s="81">
        <v>2.4123288259975512E-6</v>
      </c>
      <c r="GE4742" s="81" t="s">
        <v>449</v>
      </c>
      <c r="GF4742" s="81" t="s">
        <v>155</v>
      </c>
      <c r="GG4742" s="81" t="s">
        <v>487</v>
      </c>
      <c r="GH4742" s="81" t="s">
        <v>460</v>
      </c>
      <c r="GI4742" s="81">
        <v>2031</v>
      </c>
      <c r="GJ4742" s="81" t="s">
        <v>201</v>
      </c>
      <c r="GK4742" s="81">
        <v>3.9055083184886201E-2</v>
      </c>
      <c r="GL4742" s="81">
        <v>90.088153000000005</v>
      </c>
      <c r="GM4742" s="81">
        <v>2031</v>
      </c>
      <c r="GN4742" s="81" t="s">
        <v>173</v>
      </c>
      <c r="GO4742" s="81">
        <v>1.1148832299820636E-2</v>
      </c>
      <c r="GP4742" s="81">
        <v>10</v>
      </c>
      <c r="GQ4742" s="81">
        <v>0</v>
      </c>
      <c r="GR4742" s="81" t="s">
        <v>448</v>
      </c>
      <c r="GS4742" s="81">
        <v>0</v>
      </c>
      <c r="GT4742" s="81">
        <v>0</v>
      </c>
      <c r="GU4742" s="81">
        <v>0</v>
      </c>
      <c r="GV4742" s="81">
        <v>0</v>
      </c>
      <c r="GW4742" s="81">
        <v>1.1148832299820636E-2</v>
      </c>
      <c r="GX4742" s="81">
        <v>4.3541857288384108E-4</v>
      </c>
      <c r="GY4742" s="81">
        <v>1.1148832299820636E-2</v>
      </c>
      <c r="GZ4742" s="81">
        <v>4.3541857288384108E-4</v>
      </c>
    </row>
    <row r="4743" spans="98:208" x14ac:dyDescent="0.25">
      <c r="CT4743" s="81" t="s">
        <v>155</v>
      </c>
      <c r="CU4743" s="81" t="s">
        <v>484</v>
      </c>
      <c r="CV4743" s="81" t="s">
        <v>460</v>
      </c>
      <c r="CW4743" s="81">
        <v>2028</v>
      </c>
      <c r="CX4743" s="81">
        <v>0</v>
      </c>
      <c r="CY4743" s="81">
        <v>0</v>
      </c>
      <c r="CZ4743" s="81">
        <v>0</v>
      </c>
      <c r="DA4743" s="81">
        <v>0</v>
      </c>
      <c r="DB4743" s="81">
        <v>8.360637774512962E-2</v>
      </c>
      <c r="DC4743" s="81">
        <v>3.9055083184886263E-2</v>
      </c>
      <c r="DD4743" s="81">
        <v>1.6949971741064341E-3</v>
      </c>
      <c r="DE4743" s="81">
        <v>4.2856297386136888E-2</v>
      </c>
      <c r="DF4743" s="81">
        <v>4.3541857288384179E-4</v>
      </c>
      <c r="DG4743" s="81">
        <v>4.3541857288384179E-4</v>
      </c>
      <c r="DH4743" s="81">
        <v>4.3541857288384179E-4</v>
      </c>
      <c r="DI4743" s="81">
        <v>4.3541857288384179E-4</v>
      </c>
      <c r="DJ4743" s="81">
        <v>5.7561513267301561E-3</v>
      </c>
      <c r="DL4743" s="81">
        <v>0</v>
      </c>
      <c r="DM4743" s="81">
        <v>2.5063351959882769E-6</v>
      </c>
      <c r="DN4743" s="81">
        <v>2.5063351959882769E-6</v>
      </c>
      <c r="DO4743" s="81">
        <v>0</v>
      </c>
      <c r="DP4743" s="81">
        <v>2.5063351959882769E-6</v>
      </c>
      <c r="DQ4743" s="81">
        <v>2.5063351959882769E-6</v>
      </c>
      <c r="DR4743" s="81">
        <v>0</v>
      </c>
      <c r="DS4743" s="81">
        <v>2.5063351959882769E-6</v>
      </c>
      <c r="DT4743" s="81">
        <v>2.5063351959882769E-6</v>
      </c>
      <c r="DU4743" s="81">
        <v>0</v>
      </c>
      <c r="DV4743" s="81">
        <v>2.5063351959882769E-6</v>
      </c>
      <c r="DW4743" s="81">
        <v>2.5063351959882769E-6</v>
      </c>
      <c r="GE4743" s="81" t="s">
        <v>449</v>
      </c>
      <c r="GF4743" s="81" t="s">
        <v>155</v>
      </c>
      <c r="GG4743" s="81" t="s">
        <v>487</v>
      </c>
      <c r="GH4743" s="81" t="s">
        <v>460</v>
      </c>
      <c r="GI4743" s="81">
        <v>2032</v>
      </c>
      <c r="GJ4743" s="81" t="s">
        <v>201</v>
      </c>
      <c r="GK4743" s="81">
        <v>3.9055083184886201E-2</v>
      </c>
      <c r="GL4743" s="81">
        <v>90.088153000000005</v>
      </c>
      <c r="GM4743" s="81">
        <v>2032</v>
      </c>
      <c r="GN4743" s="81" t="s">
        <v>173</v>
      </c>
      <c r="GO4743" s="81">
        <v>1.1148832299820636E-2</v>
      </c>
      <c r="GP4743" s="81">
        <v>10</v>
      </c>
      <c r="GQ4743" s="81">
        <v>0</v>
      </c>
      <c r="GR4743" s="81" t="s">
        <v>448</v>
      </c>
      <c r="GS4743" s="81">
        <v>0</v>
      </c>
      <c r="GT4743" s="81">
        <v>0</v>
      </c>
      <c r="GU4743" s="81">
        <v>0</v>
      </c>
      <c r="GV4743" s="81">
        <v>0</v>
      </c>
      <c r="GW4743" s="81">
        <v>0</v>
      </c>
      <c r="GX4743" s="81">
        <v>0</v>
      </c>
      <c r="GY4743" s="81">
        <v>1.1148832299820636E-2</v>
      </c>
      <c r="GZ4743" s="81">
        <v>4.3541857288384108E-4</v>
      </c>
    </row>
    <row r="4744" spans="98:208" x14ac:dyDescent="0.25">
      <c r="CT4744" s="81" t="s">
        <v>155</v>
      </c>
      <c r="CU4744" s="81" t="s">
        <v>484</v>
      </c>
      <c r="CV4744" s="81" t="s">
        <v>460</v>
      </c>
      <c r="CW4744" s="81">
        <v>2029</v>
      </c>
      <c r="CX4744" s="81">
        <v>0</v>
      </c>
      <c r="CY4744" s="81">
        <v>0</v>
      </c>
      <c r="CZ4744" s="81">
        <v>0</v>
      </c>
      <c r="DA4744" s="81">
        <v>0</v>
      </c>
      <c r="DB4744" s="81">
        <v>8.360637774512962E-2</v>
      </c>
      <c r="DC4744" s="81">
        <v>3.9055083184886263E-2</v>
      </c>
      <c r="DD4744" s="81">
        <v>1.6949971741064341E-3</v>
      </c>
      <c r="DE4744" s="81">
        <v>4.2856297386136888E-2</v>
      </c>
      <c r="DF4744" s="81">
        <v>4.3541857288384179E-4</v>
      </c>
      <c r="DG4744" s="81">
        <v>4.3541857288384179E-4</v>
      </c>
      <c r="DH4744" s="81">
        <v>4.3541857288384179E-4</v>
      </c>
      <c r="DI4744" s="81">
        <v>4.3541857288384179E-4</v>
      </c>
      <c r="DJ4744" s="81">
        <v>5.7561513267301561E-3</v>
      </c>
      <c r="DL4744" s="81">
        <v>0</v>
      </c>
      <c r="DM4744" s="81">
        <v>2.5063351959882769E-6</v>
      </c>
      <c r="DN4744" s="81">
        <v>2.5063351959882769E-6</v>
      </c>
      <c r="DO4744" s="81">
        <v>0</v>
      </c>
      <c r="DP4744" s="81">
        <v>2.5063351959882769E-6</v>
      </c>
      <c r="DQ4744" s="81">
        <v>2.5063351959882769E-6</v>
      </c>
      <c r="DR4744" s="81">
        <v>0</v>
      </c>
      <c r="DS4744" s="81">
        <v>2.5063351959882769E-6</v>
      </c>
      <c r="DT4744" s="81">
        <v>2.5063351959882769E-6</v>
      </c>
      <c r="DU4744" s="81">
        <v>0</v>
      </c>
      <c r="DV4744" s="81">
        <v>2.5063351959882769E-6</v>
      </c>
      <c r="DW4744" s="81">
        <v>2.5063351959882769E-6</v>
      </c>
      <c r="GE4744" s="81" t="s">
        <v>449</v>
      </c>
      <c r="GF4744" s="81" t="s">
        <v>155</v>
      </c>
      <c r="GG4744" s="81" t="s">
        <v>487</v>
      </c>
      <c r="GH4744" s="81" t="s">
        <v>461</v>
      </c>
      <c r="GI4744" s="81">
        <v>2021</v>
      </c>
      <c r="GJ4744" s="81" t="s">
        <v>201</v>
      </c>
      <c r="GK4744" s="81">
        <v>222.2294216278421</v>
      </c>
      <c r="GL4744" s="81">
        <v>90.088153000000005</v>
      </c>
      <c r="GM4744" s="81">
        <v>2021</v>
      </c>
      <c r="GN4744" s="81" t="s">
        <v>173</v>
      </c>
      <c r="GO4744" s="81">
        <v>1.1148832299820636E-2</v>
      </c>
      <c r="GP4744" s="81">
        <v>10</v>
      </c>
      <c r="GQ4744" s="81">
        <v>0</v>
      </c>
      <c r="GR4744" s="81" t="s">
        <v>448</v>
      </c>
      <c r="GS4744" s="81">
        <v>1.1148832299820636E-2</v>
      </c>
      <c r="GT4744" s="81">
        <v>2.4775985538149445</v>
      </c>
      <c r="GU4744" s="81">
        <v>1.1148832299820636E-2</v>
      </c>
      <c r="GV4744" s="81">
        <v>2.4775985538149445</v>
      </c>
      <c r="GW4744" s="81">
        <v>0</v>
      </c>
      <c r="GX4744" s="81">
        <v>0</v>
      </c>
      <c r="GY4744" s="81">
        <v>0</v>
      </c>
      <c r="GZ4744" s="81">
        <v>0</v>
      </c>
    </row>
    <row r="4745" spans="98:208" x14ac:dyDescent="0.25">
      <c r="CT4745" s="81" t="s">
        <v>155</v>
      </c>
      <c r="CU4745" s="81" t="s">
        <v>484</v>
      </c>
      <c r="CV4745" s="81" t="s">
        <v>460</v>
      </c>
      <c r="CW4745" s="81">
        <v>2030</v>
      </c>
      <c r="CX4745" s="81">
        <v>0</v>
      </c>
      <c r="CY4745" s="81">
        <v>0</v>
      </c>
      <c r="CZ4745" s="81">
        <v>0</v>
      </c>
      <c r="DA4745" s="81">
        <v>0</v>
      </c>
      <c r="DB4745" s="81">
        <v>8.360637774512962E-2</v>
      </c>
      <c r="DC4745" s="81">
        <v>3.9055083184886263E-2</v>
      </c>
      <c r="DD4745" s="81">
        <v>1.6949971741064341E-3</v>
      </c>
      <c r="DE4745" s="81">
        <v>4.2856297386136888E-2</v>
      </c>
      <c r="DF4745" s="81">
        <v>0</v>
      </c>
      <c r="DG4745" s="81">
        <v>4.3541857288384179E-4</v>
      </c>
      <c r="DH4745" s="81">
        <v>4.3541857288384179E-4</v>
      </c>
      <c r="DI4745" s="81">
        <v>4.3541857288384179E-4</v>
      </c>
      <c r="DJ4745" s="81">
        <v>5.7561513267301561E-3</v>
      </c>
      <c r="DL4745" s="81">
        <v>0</v>
      </c>
      <c r="DM4745" s="81">
        <v>0</v>
      </c>
      <c r="DN4745" s="81">
        <v>0</v>
      </c>
      <c r="DO4745" s="81">
        <v>0</v>
      </c>
      <c r="DP4745" s="81">
        <v>2.5063351959882769E-6</v>
      </c>
      <c r="DQ4745" s="81">
        <v>2.5063351959882769E-6</v>
      </c>
      <c r="DR4745" s="81">
        <v>0</v>
      </c>
      <c r="DS4745" s="81">
        <v>2.5063351959882769E-6</v>
      </c>
      <c r="DT4745" s="81">
        <v>2.5063351959882769E-6</v>
      </c>
      <c r="DU4745" s="81">
        <v>0</v>
      </c>
      <c r="DV4745" s="81">
        <v>2.5063351959882769E-6</v>
      </c>
      <c r="DW4745" s="81">
        <v>2.5063351959882769E-6</v>
      </c>
      <c r="GE4745" s="81" t="s">
        <v>449</v>
      </c>
      <c r="GF4745" s="81" t="s">
        <v>155</v>
      </c>
      <c r="GG4745" s="81" t="s">
        <v>487</v>
      </c>
      <c r="GH4745" s="81" t="s">
        <v>461</v>
      </c>
      <c r="GI4745" s="81">
        <v>2022</v>
      </c>
      <c r="GJ4745" s="81" t="s">
        <v>201</v>
      </c>
      <c r="GK4745" s="81">
        <v>222.2294216278421</v>
      </c>
      <c r="GL4745" s="81">
        <v>90.088153000000005</v>
      </c>
      <c r="GM4745" s="81">
        <v>2022</v>
      </c>
      <c r="GN4745" s="81" t="s">
        <v>173</v>
      </c>
      <c r="GO4745" s="81">
        <v>1.1148832299820636E-2</v>
      </c>
      <c r="GP4745" s="81">
        <v>10</v>
      </c>
      <c r="GQ4745" s="81">
        <v>0</v>
      </c>
      <c r="GR4745" s="81" t="s">
        <v>448</v>
      </c>
      <c r="GS4745" s="81">
        <v>1.1148832299820636E-2</v>
      </c>
      <c r="GT4745" s="81">
        <v>2.4775985538149445</v>
      </c>
      <c r="GU4745" s="81">
        <v>1.1148832299820636E-2</v>
      </c>
      <c r="GV4745" s="81">
        <v>2.4775985538149445</v>
      </c>
      <c r="GW4745" s="81">
        <v>1.1148832299820636E-2</v>
      </c>
      <c r="GX4745" s="81">
        <v>2.4775985538149445</v>
      </c>
      <c r="GY4745" s="81">
        <v>0</v>
      </c>
      <c r="GZ4745" s="81">
        <v>0</v>
      </c>
    </row>
    <row r="4746" spans="98:208" x14ac:dyDescent="0.25">
      <c r="CT4746" s="81" t="s">
        <v>155</v>
      </c>
      <c r="CU4746" s="81" t="s">
        <v>484</v>
      </c>
      <c r="CV4746" s="81" t="s">
        <v>460</v>
      </c>
      <c r="CW4746" s="81">
        <v>2031</v>
      </c>
      <c r="CX4746" s="81">
        <v>0</v>
      </c>
      <c r="CY4746" s="81">
        <v>0</v>
      </c>
      <c r="CZ4746" s="81">
        <v>0</v>
      </c>
      <c r="DA4746" s="81">
        <v>0</v>
      </c>
      <c r="DB4746" s="81">
        <v>8.360637774512962E-2</v>
      </c>
      <c r="DC4746" s="81">
        <v>3.9055083184886263E-2</v>
      </c>
      <c r="DD4746" s="81">
        <v>1.6949971741064341E-3</v>
      </c>
      <c r="DE4746" s="81">
        <v>4.2856297386136888E-2</v>
      </c>
      <c r="DF4746" s="81">
        <v>0</v>
      </c>
      <c r="DG4746" s="81">
        <v>0</v>
      </c>
      <c r="DH4746" s="81">
        <v>4.3541857288384179E-4</v>
      </c>
      <c r="DI4746" s="81">
        <v>4.3541857288384179E-4</v>
      </c>
      <c r="DJ4746" s="81">
        <v>5.7561513267301561E-3</v>
      </c>
      <c r="DL4746" s="81">
        <v>0</v>
      </c>
      <c r="DM4746" s="81">
        <v>0</v>
      </c>
      <c r="DN4746" s="81">
        <v>0</v>
      </c>
      <c r="DO4746" s="81">
        <v>0</v>
      </c>
      <c r="DP4746" s="81">
        <v>0</v>
      </c>
      <c r="DQ4746" s="81">
        <v>0</v>
      </c>
      <c r="DR4746" s="81">
        <v>0</v>
      </c>
      <c r="DS4746" s="81">
        <v>2.5063351959882769E-6</v>
      </c>
      <c r="DT4746" s="81">
        <v>2.5063351959882769E-6</v>
      </c>
      <c r="DU4746" s="81">
        <v>0</v>
      </c>
      <c r="DV4746" s="81">
        <v>2.5063351959882769E-6</v>
      </c>
      <c r="DW4746" s="81">
        <v>2.5063351959882769E-6</v>
      </c>
      <c r="GE4746" s="81" t="s">
        <v>449</v>
      </c>
      <c r="GF4746" s="81" t="s">
        <v>155</v>
      </c>
      <c r="GG4746" s="81" t="s">
        <v>487</v>
      </c>
      <c r="GH4746" s="81" t="s">
        <v>461</v>
      </c>
      <c r="GI4746" s="81">
        <v>2023</v>
      </c>
      <c r="GJ4746" s="81" t="s">
        <v>201</v>
      </c>
      <c r="GK4746" s="81">
        <v>233.23007680795129</v>
      </c>
      <c r="GL4746" s="81">
        <v>90.088153000000005</v>
      </c>
      <c r="GM4746" s="81">
        <v>2023</v>
      </c>
      <c r="GN4746" s="81" t="s">
        <v>173</v>
      </c>
      <c r="GO4746" s="81">
        <v>1.1148832299820636E-2</v>
      </c>
      <c r="GP4746" s="81">
        <v>10</v>
      </c>
      <c r="GQ4746" s="81">
        <v>0</v>
      </c>
      <c r="GR4746" s="81" t="s">
        <v>448</v>
      </c>
      <c r="GS4746" s="81">
        <v>1.1148832299820636E-2</v>
      </c>
      <c r="GT4746" s="81">
        <v>2.6002430136061352</v>
      </c>
      <c r="GU4746" s="81">
        <v>1.1148832299820636E-2</v>
      </c>
      <c r="GV4746" s="81">
        <v>2.6002430136061352</v>
      </c>
      <c r="GW4746" s="81">
        <v>1.1148832299820636E-2</v>
      </c>
      <c r="GX4746" s="81">
        <v>2.6002430136061352</v>
      </c>
      <c r="GY4746" s="81">
        <v>1.1148832299820636E-2</v>
      </c>
      <c r="GZ4746" s="81">
        <v>2.6002430136061352</v>
      </c>
    </row>
    <row r="4747" spans="98:208" x14ac:dyDescent="0.25">
      <c r="CT4747" s="81" t="s">
        <v>155</v>
      </c>
      <c r="CU4747" s="81" t="s">
        <v>484</v>
      </c>
      <c r="CV4747" s="81" t="s">
        <v>460</v>
      </c>
      <c r="CW4747" s="81">
        <v>2032</v>
      </c>
      <c r="CX4747" s="81">
        <v>0</v>
      </c>
      <c r="CY4747" s="81">
        <v>0</v>
      </c>
      <c r="CZ4747" s="81">
        <v>0</v>
      </c>
      <c r="DA4747" s="81">
        <v>0</v>
      </c>
      <c r="DB4747" s="81">
        <v>8.360637774512962E-2</v>
      </c>
      <c r="DC4747" s="81">
        <v>3.9055083184886263E-2</v>
      </c>
      <c r="DD4747" s="81">
        <v>1.6949971741064341E-3</v>
      </c>
      <c r="DE4747" s="81">
        <v>4.2856297386136888E-2</v>
      </c>
      <c r="DF4747" s="81">
        <v>0</v>
      </c>
      <c r="DG4747" s="81">
        <v>0</v>
      </c>
      <c r="DH4747" s="81">
        <v>0</v>
      </c>
      <c r="DI4747" s="81">
        <v>4.3541857288384179E-4</v>
      </c>
      <c r="DJ4747" s="81">
        <v>5.7561513267301561E-3</v>
      </c>
      <c r="DL4747" s="81">
        <v>0</v>
      </c>
      <c r="DM4747" s="81">
        <v>0</v>
      </c>
      <c r="DN4747" s="81">
        <v>0</v>
      </c>
      <c r="DO4747" s="81">
        <v>0</v>
      </c>
      <c r="DP4747" s="81">
        <v>0</v>
      </c>
      <c r="DQ4747" s="81">
        <v>0</v>
      </c>
      <c r="DR4747" s="81">
        <v>0</v>
      </c>
      <c r="DS4747" s="81">
        <v>0</v>
      </c>
      <c r="DT4747" s="81">
        <v>0</v>
      </c>
      <c r="DU4747" s="81">
        <v>0</v>
      </c>
      <c r="DV4747" s="81">
        <v>2.5063351959882769E-6</v>
      </c>
      <c r="DW4747" s="81">
        <v>2.5063351959882769E-6</v>
      </c>
      <c r="GE4747" s="81" t="s">
        <v>449</v>
      </c>
      <c r="GF4747" s="81" t="s">
        <v>155</v>
      </c>
      <c r="GG4747" s="81" t="s">
        <v>487</v>
      </c>
      <c r="GH4747" s="81" t="s">
        <v>461</v>
      </c>
      <c r="GI4747" s="81">
        <v>2024</v>
      </c>
      <c r="GJ4747" s="81" t="s">
        <v>201</v>
      </c>
      <c r="GK4747" s="81">
        <v>233.23007680795129</v>
      </c>
      <c r="GL4747" s="81">
        <v>90.088153000000005</v>
      </c>
      <c r="GM4747" s="81">
        <v>2024</v>
      </c>
      <c r="GN4747" s="81" t="s">
        <v>173</v>
      </c>
      <c r="GO4747" s="81">
        <v>1.1148832299820636E-2</v>
      </c>
      <c r="GP4747" s="81">
        <v>10</v>
      </c>
      <c r="GQ4747" s="81">
        <v>0</v>
      </c>
      <c r="GR4747" s="81" t="s">
        <v>448</v>
      </c>
      <c r="GS4747" s="81">
        <v>1.1148832299820636E-2</v>
      </c>
      <c r="GT4747" s="81">
        <v>2.6002430136061352</v>
      </c>
      <c r="GU4747" s="81">
        <v>1.1148832299820636E-2</v>
      </c>
      <c r="GV4747" s="81">
        <v>2.6002430136061352</v>
      </c>
      <c r="GW4747" s="81">
        <v>1.1148832299820636E-2</v>
      </c>
      <c r="GX4747" s="81">
        <v>2.6002430136061352</v>
      </c>
      <c r="GY4747" s="81">
        <v>1.1148832299820636E-2</v>
      </c>
      <c r="GZ4747" s="81">
        <v>2.6002430136061352</v>
      </c>
    </row>
    <row r="4748" spans="98:208" x14ac:dyDescent="0.25">
      <c r="CT4748" s="81" t="s">
        <v>155</v>
      </c>
      <c r="CU4748" s="81" t="s">
        <v>484</v>
      </c>
      <c r="CV4748" s="81" t="s">
        <v>461</v>
      </c>
      <c r="CW4748" s="81">
        <v>2020</v>
      </c>
      <c r="CX4748" s="81">
        <v>0</v>
      </c>
      <c r="CY4748" s="81">
        <v>0</v>
      </c>
      <c r="CZ4748" s="81">
        <v>0</v>
      </c>
      <c r="DA4748" s="81">
        <v>0</v>
      </c>
      <c r="DB4748" s="81">
        <v>14146.13064133254</v>
      </c>
      <c r="DC4748" s="81">
        <v>222.22942162783079</v>
      </c>
      <c r="DD4748" s="81">
        <v>8585.7228092479563</v>
      </c>
      <c r="DE4748" s="81">
        <v>5338.1784104567496</v>
      </c>
      <c r="DF4748" s="81">
        <v>2.4775985538148184</v>
      </c>
      <c r="DG4748" s="81">
        <v>0</v>
      </c>
      <c r="DH4748" s="81">
        <v>0</v>
      </c>
      <c r="DI4748" s="81">
        <v>0</v>
      </c>
      <c r="DJ4748" s="81">
        <v>4.165483726836156E-5</v>
      </c>
      <c r="DL4748" s="81">
        <v>0</v>
      </c>
      <c r="DM4748" s="81">
        <v>1.032039645754842E-4</v>
      </c>
      <c r="DN4748" s="81">
        <v>1.032039645754842E-4</v>
      </c>
      <c r="DO4748" s="81">
        <v>0</v>
      </c>
      <c r="DP4748" s="81">
        <v>0</v>
      </c>
      <c r="DQ4748" s="81">
        <v>0</v>
      </c>
      <c r="DR4748" s="81">
        <v>0</v>
      </c>
      <c r="DS4748" s="81">
        <v>0</v>
      </c>
      <c r="DT4748" s="81">
        <v>0</v>
      </c>
      <c r="DU4748" s="81">
        <v>0</v>
      </c>
      <c r="DV4748" s="81">
        <v>0</v>
      </c>
      <c r="DW4748" s="81">
        <v>0</v>
      </c>
      <c r="GE4748" s="81" t="s">
        <v>449</v>
      </c>
      <c r="GF4748" s="81" t="s">
        <v>155</v>
      </c>
      <c r="GG4748" s="81" t="s">
        <v>487</v>
      </c>
      <c r="GH4748" s="81" t="s">
        <v>461</v>
      </c>
      <c r="GI4748" s="81">
        <v>2025</v>
      </c>
      <c r="GJ4748" s="81" t="s">
        <v>201</v>
      </c>
      <c r="GK4748" s="81">
        <v>233.23007680795129</v>
      </c>
      <c r="GL4748" s="81">
        <v>90.088153000000005</v>
      </c>
      <c r="GM4748" s="81">
        <v>2025</v>
      </c>
      <c r="GN4748" s="81" t="s">
        <v>173</v>
      </c>
      <c r="GO4748" s="81">
        <v>1.1148832299820636E-2</v>
      </c>
      <c r="GP4748" s="81">
        <v>10</v>
      </c>
      <c r="GQ4748" s="81">
        <v>0</v>
      </c>
      <c r="GR4748" s="81" t="s">
        <v>448</v>
      </c>
      <c r="GS4748" s="81">
        <v>1.1148832299820636E-2</v>
      </c>
      <c r="GT4748" s="81">
        <v>2.6002430136061352</v>
      </c>
      <c r="GU4748" s="81">
        <v>1.1148832299820636E-2</v>
      </c>
      <c r="GV4748" s="81">
        <v>2.6002430136061352</v>
      </c>
      <c r="GW4748" s="81">
        <v>1.1148832299820636E-2</v>
      </c>
      <c r="GX4748" s="81">
        <v>2.6002430136061352</v>
      </c>
      <c r="GY4748" s="81">
        <v>1.1148832299820636E-2</v>
      </c>
      <c r="GZ4748" s="81">
        <v>2.6002430136061352</v>
      </c>
    </row>
    <row r="4749" spans="98:208" x14ac:dyDescent="0.25">
      <c r="CT4749" s="81" t="s">
        <v>155</v>
      </c>
      <c r="CU4749" s="81" t="s">
        <v>484</v>
      </c>
      <c r="CV4749" s="81" t="s">
        <v>461</v>
      </c>
      <c r="CW4749" s="81">
        <v>2021</v>
      </c>
      <c r="CX4749" s="81">
        <v>0</v>
      </c>
      <c r="CY4749" s="81">
        <v>0</v>
      </c>
      <c r="CZ4749" s="81">
        <v>0</v>
      </c>
      <c r="DA4749" s="81">
        <v>0</v>
      </c>
      <c r="DB4749" s="81">
        <v>14146.13064133254</v>
      </c>
      <c r="DC4749" s="81">
        <v>222.22942162783079</v>
      </c>
      <c r="DD4749" s="81">
        <v>8585.7228092479563</v>
      </c>
      <c r="DE4749" s="81">
        <v>5338.1784104567496</v>
      </c>
      <c r="DF4749" s="81">
        <v>2.4775985538148184</v>
      </c>
      <c r="DG4749" s="81">
        <v>2.4775985538148184</v>
      </c>
      <c r="DH4749" s="81">
        <v>0</v>
      </c>
      <c r="DI4749" s="81">
        <v>0</v>
      </c>
      <c r="DJ4749" s="81">
        <v>4.165483726836156E-5</v>
      </c>
      <c r="DL4749" s="81">
        <v>0</v>
      </c>
      <c r="DM4749" s="81">
        <v>1.032039645754842E-4</v>
      </c>
      <c r="DN4749" s="81">
        <v>1.032039645754842E-4</v>
      </c>
      <c r="DO4749" s="81">
        <v>0</v>
      </c>
      <c r="DP4749" s="81">
        <v>1.032039645754842E-4</v>
      </c>
      <c r="DQ4749" s="81">
        <v>1.032039645754842E-4</v>
      </c>
      <c r="DR4749" s="81">
        <v>0</v>
      </c>
      <c r="DS4749" s="81">
        <v>0</v>
      </c>
      <c r="DT4749" s="81">
        <v>0</v>
      </c>
      <c r="DU4749" s="81">
        <v>0</v>
      </c>
      <c r="DV4749" s="81">
        <v>0</v>
      </c>
      <c r="DW4749" s="81">
        <v>0</v>
      </c>
      <c r="GE4749" s="81" t="s">
        <v>449</v>
      </c>
      <c r="GF4749" s="81" t="s">
        <v>155</v>
      </c>
      <c r="GG4749" s="81" t="s">
        <v>487</v>
      </c>
      <c r="GH4749" s="81" t="s">
        <v>461</v>
      </c>
      <c r="GI4749" s="81">
        <v>2026</v>
      </c>
      <c r="GJ4749" s="81" t="s">
        <v>201</v>
      </c>
      <c r="GK4749" s="81">
        <v>233.23007680795129</v>
      </c>
      <c r="GL4749" s="81">
        <v>90.088153000000005</v>
      </c>
      <c r="GM4749" s="81">
        <v>2026</v>
      </c>
      <c r="GN4749" s="81" t="s">
        <v>173</v>
      </c>
      <c r="GO4749" s="81">
        <v>1.1148832299820636E-2</v>
      </c>
      <c r="GP4749" s="81">
        <v>10</v>
      </c>
      <c r="GQ4749" s="81">
        <v>0</v>
      </c>
      <c r="GR4749" s="81" t="s">
        <v>448</v>
      </c>
      <c r="GS4749" s="81">
        <v>1.1148832299820636E-2</v>
      </c>
      <c r="GT4749" s="81">
        <v>2.6002430136061352</v>
      </c>
      <c r="GU4749" s="81">
        <v>1.1148832299820636E-2</v>
      </c>
      <c r="GV4749" s="81">
        <v>2.6002430136061352</v>
      </c>
      <c r="GW4749" s="81">
        <v>1.1148832299820636E-2</v>
      </c>
      <c r="GX4749" s="81">
        <v>2.6002430136061352</v>
      </c>
      <c r="GY4749" s="81">
        <v>1.1148832299820636E-2</v>
      </c>
      <c r="GZ4749" s="81">
        <v>2.6002430136061352</v>
      </c>
    </row>
    <row r="4750" spans="98:208" x14ac:dyDescent="0.25">
      <c r="CT4750" s="81" t="s">
        <v>155</v>
      </c>
      <c r="CU4750" s="81" t="s">
        <v>484</v>
      </c>
      <c r="CV4750" s="81" t="s">
        <v>461</v>
      </c>
      <c r="CW4750" s="81">
        <v>2022</v>
      </c>
      <c r="CX4750" s="81">
        <v>0</v>
      </c>
      <c r="CY4750" s="81">
        <v>0</v>
      </c>
      <c r="CZ4750" s="81">
        <v>0</v>
      </c>
      <c r="DA4750" s="81">
        <v>0</v>
      </c>
      <c r="DB4750" s="81">
        <v>14146.13064133254</v>
      </c>
      <c r="DC4750" s="81">
        <v>222.22942162783079</v>
      </c>
      <c r="DD4750" s="81">
        <v>8585.7228092479563</v>
      </c>
      <c r="DE4750" s="81">
        <v>5338.1784104567496</v>
      </c>
      <c r="DF4750" s="81">
        <v>2.4775985538148184</v>
      </c>
      <c r="DG4750" s="81">
        <v>2.4775985538148184</v>
      </c>
      <c r="DH4750" s="81">
        <v>2.4775985538148184</v>
      </c>
      <c r="DI4750" s="81">
        <v>0</v>
      </c>
      <c r="DJ4750" s="81">
        <v>4.165483726836156E-5</v>
      </c>
      <c r="DL4750" s="81">
        <v>0</v>
      </c>
      <c r="DM4750" s="81">
        <v>1.032039645754842E-4</v>
      </c>
      <c r="DN4750" s="81">
        <v>1.032039645754842E-4</v>
      </c>
      <c r="DO4750" s="81">
        <v>0</v>
      </c>
      <c r="DP4750" s="81">
        <v>1.032039645754842E-4</v>
      </c>
      <c r="DQ4750" s="81">
        <v>1.032039645754842E-4</v>
      </c>
      <c r="DR4750" s="81">
        <v>0</v>
      </c>
      <c r="DS4750" s="81">
        <v>1.032039645754842E-4</v>
      </c>
      <c r="DT4750" s="81">
        <v>1.032039645754842E-4</v>
      </c>
      <c r="DU4750" s="81">
        <v>0</v>
      </c>
      <c r="DV4750" s="81">
        <v>0</v>
      </c>
      <c r="DW4750" s="81">
        <v>0</v>
      </c>
      <c r="GE4750" s="81" t="s">
        <v>449</v>
      </c>
      <c r="GF4750" s="81" t="s">
        <v>155</v>
      </c>
      <c r="GG4750" s="81" t="s">
        <v>487</v>
      </c>
      <c r="GH4750" s="81" t="s">
        <v>461</v>
      </c>
      <c r="GI4750" s="81">
        <v>2027</v>
      </c>
      <c r="GJ4750" s="81" t="s">
        <v>201</v>
      </c>
      <c r="GK4750" s="81">
        <v>233.23007680795129</v>
      </c>
      <c r="GL4750" s="81">
        <v>90.088153000000005</v>
      </c>
      <c r="GM4750" s="81">
        <v>2027</v>
      </c>
      <c r="GN4750" s="81" t="s">
        <v>173</v>
      </c>
      <c r="GO4750" s="81">
        <v>1.1148832299820636E-2</v>
      </c>
      <c r="GP4750" s="81">
        <v>10</v>
      </c>
      <c r="GQ4750" s="81">
        <v>0</v>
      </c>
      <c r="GR4750" s="81" t="s">
        <v>448</v>
      </c>
      <c r="GS4750" s="81">
        <v>1.1148832299820636E-2</v>
      </c>
      <c r="GT4750" s="81">
        <v>2.6002430136061352</v>
      </c>
      <c r="GU4750" s="81">
        <v>1.1148832299820636E-2</v>
      </c>
      <c r="GV4750" s="81">
        <v>2.6002430136061352</v>
      </c>
      <c r="GW4750" s="81">
        <v>1.1148832299820636E-2</v>
      </c>
      <c r="GX4750" s="81">
        <v>2.6002430136061352</v>
      </c>
      <c r="GY4750" s="81">
        <v>1.1148832299820636E-2</v>
      </c>
      <c r="GZ4750" s="81">
        <v>2.6002430136061352</v>
      </c>
    </row>
    <row r="4751" spans="98:208" x14ac:dyDescent="0.25">
      <c r="CT4751" s="81" t="s">
        <v>155</v>
      </c>
      <c r="CU4751" s="81" t="s">
        <v>484</v>
      </c>
      <c r="CV4751" s="81" t="s">
        <v>461</v>
      </c>
      <c r="CW4751" s="81">
        <v>2023</v>
      </c>
      <c r="CX4751" s="81">
        <v>0</v>
      </c>
      <c r="CY4751" s="81">
        <v>0</v>
      </c>
      <c r="CZ4751" s="81">
        <v>0</v>
      </c>
      <c r="DA4751" s="81">
        <v>0</v>
      </c>
      <c r="DB4751" s="81">
        <v>14664.637556436641</v>
      </c>
      <c r="DC4751" s="81">
        <v>233.2300768079395</v>
      </c>
      <c r="DD4751" s="81">
        <v>8896.5159934286039</v>
      </c>
      <c r="DE4751" s="81">
        <v>5534.8914862000984</v>
      </c>
      <c r="DF4751" s="81">
        <v>2.6002430136060037</v>
      </c>
      <c r="DG4751" s="81">
        <v>2.6002430136060037</v>
      </c>
      <c r="DH4751" s="81">
        <v>2.6002430136060037</v>
      </c>
      <c r="DI4751" s="81">
        <v>2.6002430136060037</v>
      </c>
      <c r="DJ4751" s="81">
        <v>4.165483726836156E-5</v>
      </c>
      <c r="DL4751" s="81">
        <v>0</v>
      </c>
      <c r="DM4751" s="81">
        <v>1.0831269958995213E-4</v>
      </c>
      <c r="DN4751" s="81">
        <v>1.0831269958995213E-4</v>
      </c>
      <c r="DO4751" s="81">
        <v>0</v>
      </c>
      <c r="DP4751" s="81">
        <v>1.0831269958995213E-4</v>
      </c>
      <c r="DQ4751" s="81">
        <v>1.0831269958995213E-4</v>
      </c>
      <c r="DR4751" s="81">
        <v>0</v>
      </c>
      <c r="DS4751" s="81">
        <v>1.0831269958995213E-4</v>
      </c>
      <c r="DT4751" s="81">
        <v>1.0831269958995213E-4</v>
      </c>
      <c r="DU4751" s="81">
        <v>0</v>
      </c>
      <c r="DV4751" s="81">
        <v>1.0831269958995213E-4</v>
      </c>
      <c r="DW4751" s="81">
        <v>1.0831269958995213E-4</v>
      </c>
      <c r="GE4751" s="81" t="s">
        <v>449</v>
      </c>
      <c r="GF4751" s="81" t="s">
        <v>155</v>
      </c>
      <c r="GG4751" s="81" t="s">
        <v>487</v>
      </c>
      <c r="GH4751" s="81" t="s">
        <v>461</v>
      </c>
      <c r="GI4751" s="81">
        <v>2028</v>
      </c>
      <c r="GJ4751" s="81" t="s">
        <v>201</v>
      </c>
      <c r="GK4751" s="81">
        <v>247.27299216495979</v>
      </c>
      <c r="GL4751" s="81">
        <v>90.088153000000005</v>
      </c>
      <c r="GM4751" s="81">
        <v>2028</v>
      </c>
      <c r="GN4751" s="81" t="s">
        <v>173</v>
      </c>
      <c r="GO4751" s="81">
        <v>1.1148832299820636E-2</v>
      </c>
      <c r="GP4751" s="81">
        <v>10</v>
      </c>
      <c r="GQ4751" s="81">
        <v>0</v>
      </c>
      <c r="GR4751" s="81" t="s">
        <v>448</v>
      </c>
      <c r="GS4751" s="81">
        <v>1.1148832299820636E-2</v>
      </c>
      <c r="GT4751" s="81">
        <v>2.7568051219219987</v>
      </c>
      <c r="GU4751" s="81">
        <v>1.1148832299820636E-2</v>
      </c>
      <c r="GV4751" s="81">
        <v>2.7568051219219987</v>
      </c>
      <c r="GW4751" s="81">
        <v>1.1148832299820636E-2</v>
      </c>
      <c r="GX4751" s="81">
        <v>2.7568051219219987</v>
      </c>
      <c r="GY4751" s="81">
        <v>1.1148832299820636E-2</v>
      </c>
      <c r="GZ4751" s="81">
        <v>2.7568051219219987</v>
      </c>
    </row>
    <row r="4752" spans="98:208" x14ac:dyDescent="0.25">
      <c r="CT4752" s="81" t="s">
        <v>155</v>
      </c>
      <c r="CU4752" s="81" t="s">
        <v>484</v>
      </c>
      <c r="CV4752" s="81" t="s">
        <v>461</v>
      </c>
      <c r="CW4752" s="81">
        <v>2024</v>
      </c>
      <c r="CX4752" s="81">
        <v>0</v>
      </c>
      <c r="CY4752" s="81">
        <v>0</v>
      </c>
      <c r="CZ4752" s="81">
        <v>0</v>
      </c>
      <c r="DA4752" s="81">
        <v>0</v>
      </c>
      <c r="DB4752" s="81">
        <v>14664.637556436641</v>
      </c>
      <c r="DC4752" s="81">
        <v>233.2300768079395</v>
      </c>
      <c r="DD4752" s="81">
        <v>8896.5159934286039</v>
      </c>
      <c r="DE4752" s="81">
        <v>5534.8914862000984</v>
      </c>
      <c r="DF4752" s="81">
        <v>2.6002430136060037</v>
      </c>
      <c r="DG4752" s="81">
        <v>2.6002430136060037</v>
      </c>
      <c r="DH4752" s="81">
        <v>2.6002430136060037</v>
      </c>
      <c r="DI4752" s="81">
        <v>2.6002430136060037</v>
      </c>
      <c r="DJ4752" s="81">
        <v>4.165483726836156E-5</v>
      </c>
      <c r="DL4752" s="81">
        <v>0</v>
      </c>
      <c r="DM4752" s="81">
        <v>1.0831269958995213E-4</v>
      </c>
      <c r="DN4752" s="81">
        <v>1.0831269958995213E-4</v>
      </c>
      <c r="DO4752" s="81">
        <v>0</v>
      </c>
      <c r="DP4752" s="81">
        <v>1.0831269958995213E-4</v>
      </c>
      <c r="DQ4752" s="81">
        <v>1.0831269958995213E-4</v>
      </c>
      <c r="DR4752" s="81">
        <v>0</v>
      </c>
      <c r="DS4752" s="81">
        <v>1.0831269958995213E-4</v>
      </c>
      <c r="DT4752" s="81">
        <v>1.0831269958995213E-4</v>
      </c>
      <c r="DU4752" s="81">
        <v>0</v>
      </c>
      <c r="DV4752" s="81">
        <v>1.0831269958995213E-4</v>
      </c>
      <c r="DW4752" s="81">
        <v>1.0831269958995213E-4</v>
      </c>
      <c r="GE4752" s="81" t="s">
        <v>449</v>
      </c>
      <c r="GF4752" s="81" t="s">
        <v>155</v>
      </c>
      <c r="GG4752" s="81" t="s">
        <v>487</v>
      </c>
      <c r="GH4752" s="81" t="s">
        <v>461</v>
      </c>
      <c r="GI4752" s="81">
        <v>2029</v>
      </c>
      <c r="GJ4752" s="81" t="s">
        <v>201</v>
      </c>
      <c r="GK4752" s="81">
        <v>247.27299216495979</v>
      </c>
      <c r="GL4752" s="81">
        <v>90.088153000000005</v>
      </c>
      <c r="GM4752" s="81">
        <v>2029</v>
      </c>
      <c r="GN4752" s="81" t="s">
        <v>173</v>
      </c>
      <c r="GO4752" s="81">
        <v>1.1148832299820636E-2</v>
      </c>
      <c r="GP4752" s="81">
        <v>10</v>
      </c>
      <c r="GQ4752" s="81">
        <v>0</v>
      </c>
      <c r="GR4752" s="81" t="s">
        <v>448</v>
      </c>
      <c r="GS4752" s="81">
        <v>1.1148832299820636E-2</v>
      </c>
      <c r="GT4752" s="81">
        <v>2.7568051219219987</v>
      </c>
      <c r="GU4752" s="81">
        <v>1.1148832299820636E-2</v>
      </c>
      <c r="GV4752" s="81">
        <v>2.7568051219219987</v>
      </c>
      <c r="GW4752" s="81">
        <v>1.1148832299820636E-2</v>
      </c>
      <c r="GX4752" s="81">
        <v>2.7568051219219987</v>
      </c>
      <c r="GY4752" s="81">
        <v>1.1148832299820636E-2</v>
      </c>
      <c r="GZ4752" s="81">
        <v>2.7568051219219987</v>
      </c>
    </row>
    <row r="4753" spans="98:208" x14ac:dyDescent="0.25">
      <c r="CT4753" s="81" t="s">
        <v>155</v>
      </c>
      <c r="CU4753" s="81" t="s">
        <v>484</v>
      </c>
      <c r="CV4753" s="81" t="s">
        <v>461</v>
      </c>
      <c r="CW4753" s="81">
        <v>2025</v>
      </c>
      <c r="CX4753" s="81">
        <v>0</v>
      </c>
      <c r="CY4753" s="81">
        <v>0</v>
      </c>
      <c r="CZ4753" s="81">
        <v>0</v>
      </c>
      <c r="DA4753" s="81">
        <v>0</v>
      </c>
      <c r="DB4753" s="81">
        <v>14664.637556436641</v>
      </c>
      <c r="DC4753" s="81">
        <v>233.2300768079395</v>
      </c>
      <c r="DD4753" s="81">
        <v>8896.5159934286039</v>
      </c>
      <c r="DE4753" s="81">
        <v>5534.8914862000984</v>
      </c>
      <c r="DF4753" s="81">
        <v>2.6002430136060037</v>
      </c>
      <c r="DG4753" s="81">
        <v>2.6002430136060037</v>
      </c>
      <c r="DH4753" s="81">
        <v>2.6002430136060037</v>
      </c>
      <c r="DI4753" s="81">
        <v>2.6002430136060037</v>
      </c>
      <c r="DJ4753" s="81">
        <v>4.165483726836156E-5</v>
      </c>
      <c r="DL4753" s="81">
        <v>0</v>
      </c>
      <c r="DM4753" s="81">
        <v>1.0831269958995213E-4</v>
      </c>
      <c r="DN4753" s="81">
        <v>1.0831269958995213E-4</v>
      </c>
      <c r="DO4753" s="81">
        <v>0</v>
      </c>
      <c r="DP4753" s="81">
        <v>1.0831269958995213E-4</v>
      </c>
      <c r="DQ4753" s="81">
        <v>1.0831269958995213E-4</v>
      </c>
      <c r="DR4753" s="81">
        <v>0</v>
      </c>
      <c r="DS4753" s="81">
        <v>1.0831269958995213E-4</v>
      </c>
      <c r="DT4753" s="81">
        <v>1.0831269958995213E-4</v>
      </c>
      <c r="DU4753" s="81">
        <v>0</v>
      </c>
      <c r="DV4753" s="81">
        <v>1.0831269958995213E-4</v>
      </c>
      <c r="DW4753" s="81">
        <v>1.0831269958995213E-4</v>
      </c>
      <c r="GE4753" s="81" t="s">
        <v>449</v>
      </c>
      <c r="GF4753" s="81" t="s">
        <v>155</v>
      </c>
      <c r="GG4753" s="81" t="s">
        <v>487</v>
      </c>
      <c r="GH4753" s="81" t="s">
        <v>461</v>
      </c>
      <c r="GI4753" s="81">
        <v>2030</v>
      </c>
      <c r="GJ4753" s="81" t="s">
        <v>201</v>
      </c>
      <c r="GK4753" s="81">
        <v>247.27299216495979</v>
      </c>
      <c r="GL4753" s="81">
        <v>90.088153000000005</v>
      </c>
      <c r="GM4753" s="81">
        <v>2030</v>
      </c>
      <c r="GN4753" s="81" t="s">
        <v>173</v>
      </c>
      <c r="GO4753" s="81">
        <v>1.1148832299820636E-2</v>
      </c>
      <c r="GP4753" s="81">
        <v>10</v>
      </c>
      <c r="GQ4753" s="81">
        <v>0</v>
      </c>
      <c r="GR4753" s="81" t="s">
        <v>448</v>
      </c>
      <c r="GS4753" s="81">
        <v>0</v>
      </c>
      <c r="GT4753" s="81">
        <v>0</v>
      </c>
      <c r="GU4753" s="81">
        <v>1.1148832299820636E-2</v>
      </c>
      <c r="GV4753" s="81">
        <v>2.7568051219219987</v>
      </c>
      <c r="GW4753" s="81">
        <v>1.1148832299820636E-2</v>
      </c>
      <c r="GX4753" s="81">
        <v>2.7568051219219987</v>
      </c>
      <c r="GY4753" s="81">
        <v>1.1148832299820636E-2</v>
      </c>
      <c r="GZ4753" s="81">
        <v>2.7568051219219987</v>
      </c>
    </row>
    <row r="4754" spans="98:208" x14ac:dyDescent="0.25">
      <c r="CT4754" s="81" t="s">
        <v>155</v>
      </c>
      <c r="CU4754" s="81" t="s">
        <v>484</v>
      </c>
      <c r="CV4754" s="81" t="s">
        <v>461</v>
      </c>
      <c r="CW4754" s="81">
        <v>2026</v>
      </c>
      <c r="CX4754" s="81">
        <v>0</v>
      </c>
      <c r="CY4754" s="81">
        <v>0</v>
      </c>
      <c r="CZ4754" s="81">
        <v>0</v>
      </c>
      <c r="DA4754" s="81">
        <v>0</v>
      </c>
      <c r="DB4754" s="81">
        <v>14664.637556436641</v>
      </c>
      <c r="DC4754" s="81">
        <v>233.2300768079395</v>
      </c>
      <c r="DD4754" s="81">
        <v>8896.5159934286039</v>
      </c>
      <c r="DE4754" s="81">
        <v>5534.8914862000984</v>
      </c>
      <c r="DF4754" s="81">
        <v>2.6002430136060037</v>
      </c>
      <c r="DG4754" s="81">
        <v>2.6002430136060037</v>
      </c>
      <c r="DH4754" s="81">
        <v>2.6002430136060037</v>
      </c>
      <c r="DI4754" s="81">
        <v>2.6002430136060037</v>
      </c>
      <c r="DJ4754" s="81">
        <v>4.165483726836156E-5</v>
      </c>
      <c r="DL4754" s="81">
        <v>0</v>
      </c>
      <c r="DM4754" s="81">
        <v>1.0831269958995213E-4</v>
      </c>
      <c r="DN4754" s="81">
        <v>1.0831269958995213E-4</v>
      </c>
      <c r="DO4754" s="81">
        <v>0</v>
      </c>
      <c r="DP4754" s="81">
        <v>1.0831269958995213E-4</v>
      </c>
      <c r="DQ4754" s="81">
        <v>1.0831269958995213E-4</v>
      </c>
      <c r="DR4754" s="81">
        <v>0</v>
      </c>
      <c r="DS4754" s="81">
        <v>1.0831269958995213E-4</v>
      </c>
      <c r="DT4754" s="81">
        <v>1.0831269958995213E-4</v>
      </c>
      <c r="DU4754" s="81">
        <v>0</v>
      </c>
      <c r="DV4754" s="81">
        <v>1.0831269958995213E-4</v>
      </c>
      <c r="DW4754" s="81">
        <v>1.0831269958995213E-4</v>
      </c>
      <c r="GE4754" s="81" t="s">
        <v>449</v>
      </c>
      <c r="GF4754" s="81" t="s">
        <v>155</v>
      </c>
      <c r="GG4754" s="81" t="s">
        <v>487</v>
      </c>
      <c r="GH4754" s="81" t="s">
        <v>461</v>
      </c>
      <c r="GI4754" s="81">
        <v>2031</v>
      </c>
      <c r="GJ4754" s="81" t="s">
        <v>201</v>
      </c>
      <c r="GK4754" s="81">
        <v>247.27299216495979</v>
      </c>
      <c r="GL4754" s="81">
        <v>90.088153000000005</v>
      </c>
      <c r="GM4754" s="81">
        <v>2031</v>
      </c>
      <c r="GN4754" s="81" t="s">
        <v>173</v>
      </c>
      <c r="GO4754" s="81">
        <v>1.1148832299820636E-2</v>
      </c>
      <c r="GP4754" s="81">
        <v>10</v>
      </c>
      <c r="GQ4754" s="81">
        <v>0</v>
      </c>
      <c r="GR4754" s="81" t="s">
        <v>448</v>
      </c>
      <c r="GS4754" s="81">
        <v>0</v>
      </c>
      <c r="GT4754" s="81">
        <v>0</v>
      </c>
      <c r="GU4754" s="81">
        <v>0</v>
      </c>
      <c r="GV4754" s="81">
        <v>0</v>
      </c>
      <c r="GW4754" s="81">
        <v>1.1148832299820636E-2</v>
      </c>
      <c r="GX4754" s="81">
        <v>2.7568051219219987</v>
      </c>
      <c r="GY4754" s="81">
        <v>1.1148832299820636E-2</v>
      </c>
      <c r="GZ4754" s="81">
        <v>2.7568051219219987</v>
      </c>
    </row>
    <row r="4755" spans="98:208" x14ac:dyDescent="0.25">
      <c r="CT4755" s="81" t="s">
        <v>155</v>
      </c>
      <c r="CU4755" s="81" t="s">
        <v>484</v>
      </c>
      <c r="CV4755" s="81" t="s">
        <v>461</v>
      </c>
      <c r="CW4755" s="81">
        <v>2027</v>
      </c>
      <c r="CX4755" s="81">
        <v>0</v>
      </c>
      <c r="CY4755" s="81">
        <v>0</v>
      </c>
      <c r="CZ4755" s="81">
        <v>0</v>
      </c>
      <c r="DA4755" s="81">
        <v>0</v>
      </c>
      <c r="DB4755" s="81">
        <v>14664.637556436641</v>
      </c>
      <c r="DC4755" s="81">
        <v>233.2300768079395</v>
      </c>
      <c r="DD4755" s="81">
        <v>8896.5159934286039</v>
      </c>
      <c r="DE4755" s="81">
        <v>5534.8914862000984</v>
      </c>
      <c r="DF4755" s="81">
        <v>2.6002430136060037</v>
      </c>
      <c r="DG4755" s="81">
        <v>2.6002430136060037</v>
      </c>
      <c r="DH4755" s="81">
        <v>2.6002430136060037</v>
      </c>
      <c r="DI4755" s="81">
        <v>2.6002430136060037</v>
      </c>
      <c r="DJ4755" s="81">
        <v>4.165483726836156E-5</v>
      </c>
      <c r="DL4755" s="81">
        <v>0</v>
      </c>
      <c r="DM4755" s="81">
        <v>1.0831269958995213E-4</v>
      </c>
      <c r="DN4755" s="81">
        <v>1.0831269958995213E-4</v>
      </c>
      <c r="DO4755" s="81">
        <v>0</v>
      </c>
      <c r="DP4755" s="81">
        <v>1.0831269958995213E-4</v>
      </c>
      <c r="DQ4755" s="81">
        <v>1.0831269958995213E-4</v>
      </c>
      <c r="DR4755" s="81">
        <v>0</v>
      </c>
      <c r="DS4755" s="81">
        <v>1.0831269958995213E-4</v>
      </c>
      <c r="DT4755" s="81">
        <v>1.0831269958995213E-4</v>
      </c>
      <c r="DU4755" s="81">
        <v>0</v>
      </c>
      <c r="DV4755" s="81">
        <v>1.0831269958995213E-4</v>
      </c>
      <c r="DW4755" s="81">
        <v>1.0831269958995213E-4</v>
      </c>
      <c r="GE4755" s="81" t="s">
        <v>449</v>
      </c>
      <c r="GF4755" s="81" t="s">
        <v>155</v>
      </c>
      <c r="GG4755" s="81" t="s">
        <v>487</v>
      </c>
      <c r="GH4755" s="81" t="s">
        <v>461</v>
      </c>
      <c r="GI4755" s="81">
        <v>2032</v>
      </c>
      <c r="GJ4755" s="81" t="s">
        <v>201</v>
      </c>
      <c r="GK4755" s="81">
        <v>247.27299216495979</v>
      </c>
      <c r="GL4755" s="81">
        <v>90.088153000000005</v>
      </c>
      <c r="GM4755" s="81">
        <v>2032</v>
      </c>
      <c r="GN4755" s="81" t="s">
        <v>173</v>
      </c>
      <c r="GO4755" s="81">
        <v>1.1148832299820636E-2</v>
      </c>
      <c r="GP4755" s="81">
        <v>10</v>
      </c>
      <c r="GQ4755" s="81">
        <v>0</v>
      </c>
      <c r="GR4755" s="81" t="s">
        <v>448</v>
      </c>
      <c r="GS4755" s="81">
        <v>0</v>
      </c>
      <c r="GT4755" s="81">
        <v>0</v>
      </c>
      <c r="GU4755" s="81">
        <v>0</v>
      </c>
      <c r="GV4755" s="81">
        <v>0</v>
      </c>
      <c r="GW4755" s="81">
        <v>0</v>
      </c>
      <c r="GX4755" s="81">
        <v>0</v>
      </c>
      <c r="GY4755" s="81">
        <v>1.1148832299820636E-2</v>
      </c>
      <c r="GZ4755" s="81">
        <v>2.7568051219219987</v>
      </c>
    </row>
    <row r="4756" spans="98:208" x14ac:dyDescent="0.25">
      <c r="CT4756" s="81" t="s">
        <v>155</v>
      </c>
      <c r="CU4756" s="81" t="s">
        <v>484</v>
      </c>
      <c r="CV4756" s="81" t="s">
        <v>461</v>
      </c>
      <c r="CW4756" s="81">
        <v>2028</v>
      </c>
      <c r="CX4756" s="81">
        <v>0</v>
      </c>
      <c r="CY4756" s="81">
        <v>0</v>
      </c>
      <c r="CZ4756" s="81">
        <v>0</v>
      </c>
      <c r="DA4756" s="81">
        <v>0</v>
      </c>
      <c r="DB4756" s="81">
        <v>15317.990942815981</v>
      </c>
      <c r="DC4756" s="81">
        <v>247.27299216494731</v>
      </c>
      <c r="DD4756" s="81">
        <v>9287.6490955445061</v>
      </c>
      <c r="DE4756" s="81">
        <v>5783.0688551065314</v>
      </c>
      <c r="DF4756" s="81">
        <v>2.7568051219218597</v>
      </c>
      <c r="DG4756" s="81">
        <v>2.7568051219218597</v>
      </c>
      <c r="DH4756" s="81">
        <v>2.7568051219218597</v>
      </c>
      <c r="DI4756" s="81">
        <v>2.7568051219218597</v>
      </c>
      <c r="DJ4756" s="81">
        <v>4.165483726836156E-5</v>
      </c>
      <c r="DL4756" s="81">
        <v>0</v>
      </c>
      <c r="DM4756" s="81">
        <v>1.1483426873424072E-4</v>
      </c>
      <c r="DN4756" s="81">
        <v>1.1483426873424072E-4</v>
      </c>
      <c r="DO4756" s="81">
        <v>0</v>
      </c>
      <c r="DP4756" s="81">
        <v>1.1483426873424072E-4</v>
      </c>
      <c r="DQ4756" s="81">
        <v>1.1483426873424072E-4</v>
      </c>
      <c r="DR4756" s="81">
        <v>0</v>
      </c>
      <c r="DS4756" s="81">
        <v>1.1483426873424072E-4</v>
      </c>
      <c r="DT4756" s="81">
        <v>1.1483426873424072E-4</v>
      </c>
      <c r="DU4756" s="81">
        <v>0</v>
      </c>
      <c r="DV4756" s="81">
        <v>1.1483426873424072E-4</v>
      </c>
      <c r="DW4756" s="81">
        <v>1.1483426873424072E-4</v>
      </c>
      <c r="GE4756" s="81" t="s">
        <v>449</v>
      </c>
      <c r="GF4756" s="81" t="s">
        <v>155</v>
      </c>
      <c r="GG4756" s="81" t="s">
        <v>487</v>
      </c>
      <c r="GH4756" s="81" t="s">
        <v>451</v>
      </c>
      <c r="GI4756" s="81">
        <v>2021</v>
      </c>
      <c r="GJ4756" s="81" t="s">
        <v>201</v>
      </c>
      <c r="GK4756" s="81">
        <v>222.2294216278494</v>
      </c>
      <c r="GL4756" s="81">
        <v>90.088153000000005</v>
      </c>
      <c r="GM4756" s="81">
        <v>2021</v>
      </c>
      <c r="GN4756" s="81" t="s">
        <v>173</v>
      </c>
      <c r="GO4756" s="81">
        <v>1.1148832299820636E-2</v>
      </c>
      <c r="GP4756" s="81">
        <v>10</v>
      </c>
      <c r="GQ4756" s="81">
        <v>0</v>
      </c>
      <c r="GR4756" s="81" t="s">
        <v>448</v>
      </c>
      <c r="GS4756" s="81">
        <v>1.1148832299820636E-2</v>
      </c>
      <c r="GT4756" s="81">
        <v>2.4775985538150262</v>
      </c>
      <c r="GU4756" s="81">
        <v>1.1148832299820636E-2</v>
      </c>
      <c r="GV4756" s="81">
        <v>2.4775985538150262</v>
      </c>
      <c r="GW4756" s="81">
        <v>0</v>
      </c>
      <c r="GX4756" s="81">
        <v>0</v>
      </c>
      <c r="GY4756" s="81">
        <v>0</v>
      </c>
      <c r="GZ4756" s="81">
        <v>0</v>
      </c>
    </row>
    <row r="4757" spans="98:208" x14ac:dyDescent="0.25">
      <c r="CT4757" s="81" t="s">
        <v>155</v>
      </c>
      <c r="CU4757" s="81" t="s">
        <v>484</v>
      </c>
      <c r="CV4757" s="81" t="s">
        <v>461</v>
      </c>
      <c r="CW4757" s="81">
        <v>2029</v>
      </c>
      <c r="CX4757" s="81">
        <v>0</v>
      </c>
      <c r="CY4757" s="81">
        <v>0</v>
      </c>
      <c r="CZ4757" s="81">
        <v>0</v>
      </c>
      <c r="DA4757" s="81">
        <v>0</v>
      </c>
      <c r="DB4757" s="81">
        <v>15317.990942815981</v>
      </c>
      <c r="DC4757" s="81">
        <v>247.27299216494731</v>
      </c>
      <c r="DD4757" s="81">
        <v>9287.6490955445061</v>
      </c>
      <c r="DE4757" s="81">
        <v>5783.0688551065314</v>
      </c>
      <c r="DF4757" s="81">
        <v>2.7568051219218597</v>
      </c>
      <c r="DG4757" s="81">
        <v>2.7568051219218597</v>
      </c>
      <c r="DH4757" s="81">
        <v>2.7568051219218597</v>
      </c>
      <c r="DI4757" s="81">
        <v>2.7568051219218597</v>
      </c>
      <c r="DJ4757" s="81">
        <v>4.165483726836156E-5</v>
      </c>
      <c r="DL4757" s="81">
        <v>0</v>
      </c>
      <c r="DM4757" s="81">
        <v>1.1483426873424072E-4</v>
      </c>
      <c r="DN4757" s="81">
        <v>1.1483426873424072E-4</v>
      </c>
      <c r="DO4757" s="81">
        <v>0</v>
      </c>
      <c r="DP4757" s="81">
        <v>1.1483426873424072E-4</v>
      </c>
      <c r="DQ4757" s="81">
        <v>1.1483426873424072E-4</v>
      </c>
      <c r="DR4757" s="81">
        <v>0</v>
      </c>
      <c r="DS4757" s="81">
        <v>1.1483426873424072E-4</v>
      </c>
      <c r="DT4757" s="81">
        <v>1.1483426873424072E-4</v>
      </c>
      <c r="DU4757" s="81">
        <v>0</v>
      </c>
      <c r="DV4757" s="81">
        <v>1.1483426873424072E-4</v>
      </c>
      <c r="DW4757" s="81">
        <v>1.1483426873424072E-4</v>
      </c>
      <c r="GE4757" s="81" t="s">
        <v>449</v>
      </c>
      <c r="GF4757" s="81" t="s">
        <v>155</v>
      </c>
      <c r="GG4757" s="81" t="s">
        <v>487</v>
      </c>
      <c r="GH4757" s="81" t="s">
        <v>451</v>
      </c>
      <c r="GI4757" s="81">
        <v>2022</v>
      </c>
      <c r="GJ4757" s="81" t="s">
        <v>201</v>
      </c>
      <c r="GK4757" s="81">
        <v>222.2294216278494</v>
      </c>
      <c r="GL4757" s="81">
        <v>90.088153000000005</v>
      </c>
      <c r="GM4757" s="81">
        <v>2022</v>
      </c>
      <c r="GN4757" s="81" t="s">
        <v>173</v>
      </c>
      <c r="GO4757" s="81">
        <v>1.1148832299820636E-2</v>
      </c>
      <c r="GP4757" s="81">
        <v>10</v>
      </c>
      <c r="GQ4757" s="81">
        <v>0</v>
      </c>
      <c r="GR4757" s="81" t="s">
        <v>448</v>
      </c>
      <c r="GS4757" s="81">
        <v>1.1148832299820636E-2</v>
      </c>
      <c r="GT4757" s="81">
        <v>2.4775985538150262</v>
      </c>
      <c r="GU4757" s="81">
        <v>1.1148832299820636E-2</v>
      </c>
      <c r="GV4757" s="81">
        <v>2.4775985538150262</v>
      </c>
      <c r="GW4757" s="81">
        <v>1.1148832299820636E-2</v>
      </c>
      <c r="GX4757" s="81">
        <v>2.4775985538150262</v>
      </c>
      <c r="GY4757" s="81">
        <v>0</v>
      </c>
      <c r="GZ4757" s="81">
        <v>0</v>
      </c>
    </row>
    <row r="4758" spans="98:208" x14ac:dyDescent="0.25">
      <c r="CT4758" s="81" t="s">
        <v>155</v>
      </c>
      <c r="CU4758" s="81" t="s">
        <v>484</v>
      </c>
      <c r="CV4758" s="81" t="s">
        <v>461</v>
      </c>
      <c r="CW4758" s="81">
        <v>2030</v>
      </c>
      <c r="CX4758" s="81">
        <v>0</v>
      </c>
      <c r="CY4758" s="81">
        <v>0</v>
      </c>
      <c r="CZ4758" s="81">
        <v>0</v>
      </c>
      <c r="DA4758" s="81">
        <v>0</v>
      </c>
      <c r="DB4758" s="81">
        <v>15317.990942815981</v>
      </c>
      <c r="DC4758" s="81">
        <v>247.27299216494731</v>
      </c>
      <c r="DD4758" s="81">
        <v>9287.6490955445061</v>
      </c>
      <c r="DE4758" s="81">
        <v>5783.0688551065314</v>
      </c>
      <c r="DF4758" s="81">
        <v>0</v>
      </c>
      <c r="DG4758" s="81">
        <v>2.7568051219218597</v>
      </c>
      <c r="DH4758" s="81">
        <v>2.7568051219218597</v>
      </c>
      <c r="DI4758" s="81">
        <v>2.7568051219218597</v>
      </c>
      <c r="DJ4758" s="81">
        <v>4.165483726836156E-5</v>
      </c>
      <c r="DL4758" s="81">
        <v>0</v>
      </c>
      <c r="DM4758" s="81">
        <v>0</v>
      </c>
      <c r="DN4758" s="81">
        <v>0</v>
      </c>
      <c r="DO4758" s="81">
        <v>0</v>
      </c>
      <c r="DP4758" s="81">
        <v>1.1483426873424072E-4</v>
      </c>
      <c r="DQ4758" s="81">
        <v>1.1483426873424072E-4</v>
      </c>
      <c r="DR4758" s="81">
        <v>0</v>
      </c>
      <c r="DS4758" s="81">
        <v>1.1483426873424072E-4</v>
      </c>
      <c r="DT4758" s="81">
        <v>1.1483426873424072E-4</v>
      </c>
      <c r="DU4758" s="81">
        <v>0</v>
      </c>
      <c r="DV4758" s="81">
        <v>1.1483426873424072E-4</v>
      </c>
      <c r="DW4758" s="81">
        <v>1.1483426873424072E-4</v>
      </c>
      <c r="GE4758" s="81" t="s">
        <v>449</v>
      </c>
      <c r="GF4758" s="81" t="s">
        <v>155</v>
      </c>
      <c r="GG4758" s="81" t="s">
        <v>487</v>
      </c>
      <c r="GH4758" s="81" t="s">
        <v>451</v>
      </c>
      <c r="GI4758" s="81">
        <v>2023</v>
      </c>
      <c r="GJ4758" s="81" t="s">
        <v>201</v>
      </c>
      <c r="GK4758" s="81">
        <v>233.2300768079588</v>
      </c>
      <c r="GL4758" s="81">
        <v>90.088153000000005</v>
      </c>
      <c r="GM4758" s="81">
        <v>2023</v>
      </c>
      <c r="GN4758" s="81" t="s">
        <v>173</v>
      </c>
      <c r="GO4758" s="81">
        <v>1.1148832299820636E-2</v>
      </c>
      <c r="GP4758" s="81">
        <v>10</v>
      </c>
      <c r="GQ4758" s="81">
        <v>0</v>
      </c>
      <c r="GR4758" s="81" t="s">
        <v>448</v>
      </c>
      <c r="GS4758" s="81">
        <v>1.1148832299820636E-2</v>
      </c>
      <c r="GT4758" s="81">
        <v>2.6002430136062187</v>
      </c>
      <c r="GU4758" s="81">
        <v>1.1148832299820636E-2</v>
      </c>
      <c r="GV4758" s="81">
        <v>2.6002430136062187</v>
      </c>
      <c r="GW4758" s="81">
        <v>1.1148832299820636E-2</v>
      </c>
      <c r="GX4758" s="81">
        <v>2.6002430136062187</v>
      </c>
      <c r="GY4758" s="81">
        <v>1.1148832299820636E-2</v>
      </c>
      <c r="GZ4758" s="81">
        <v>2.6002430136062187</v>
      </c>
    </row>
    <row r="4759" spans="98:208" x14ac:dyDescent="0.25">
      <c r="CT4759" s="81" t="s">
        <v>155</v>
      </c>
      <c r="CU4759" s="81" t="s">
        <v>484</v>
      </c>
      <c r="CV4759" s="81" t="s">
        <v>461</v>
      </c>
      <c r="CW4759" s="81">
        <v>2031</v>
      </c>
      <c r="CX4759" s="81">
        <v>0</v>
      </c>
      <c r="CY4759" s="81">
        <v>0</v>
      </c>
      <c r="CZ4759" s="81">
        <v>0</v>
      </c>
      <c r="DA4759" s="81">
        <v>0</v>
      </c>
      <c r="DB4759" s="81">
        <v>15317.990942815981</v>
      </c>
      <c r="DC4759" s="81">
        <v>247.27299216494731</v>
      </c>
      <c r="DD4759" s="81">
        <v>9287.6490955445061</v>
      </c>
      <c r="DE4759" s="81">
        <v>5783.0688551065314</v>
      </c>
      <c r="DF4759" s="81">
        <v>0</v>
      </c>
      <c r="DG4759" s="81">
        <v>0</v>
      </c>
      <c r="DH4759" s="81">
        <v>2.7568051219218597</v>
      </c>
      <c r="DI4759" s="81">
        <v>2.7568051219218597</v>
      </c>
      <c r="DJ4759" s="81">
        <v>4.165483726836156E-5</v>
      </c>
      <c r="DL4759" s="81">
        <v>0</v>
      </c>
      <c r="DM4759" s="81">
        <v>0</v>
      </c>
      <c r="DN4759" s="81">
        <v>0</v>
      </c>
      <c r="DO4759" s="81">
        <v>0</v>
      </c>
      <c r="DP4759" s="81">
        <v>0</v>
      </c>
      <c r="DQ4759" s="81">
        <v>0</v>
      </c>
      <c r="DR4759" s="81">
        <v>0</v>
      </c>
      <c r="DS4759" s="81">
        <v>1.1483426873424072E-4</v>
      </c>
      <c r="DT4759" s="81">
        <v>1.1483426873424072E-4</v>
      </c>
      <c r="DU4759" s="81">
        <v>0</v>
      </c>
      <c r="DV4759" s="81">
        <v>1.1483426873424072E-4</v>
      </c>
      <c r="DW4759" s="81">
        <v>1.1483426873424072E-4</v>
      </c>
      <c r="GE4759" s="81" t="s">
        <v>449</v>
      </c>
      <c r="GF4759" s="81" t="s">
        <v>155</v>
      </c>
      <c r="GG4759" s="81" t="s">
        <v>487</v>
      </c>
      <c r="GH4759" s="81" t="s">
        <v>451</v>
      </c>
      <c r="GI4759" s="81">
        <v>2024</v>
      </c>
      <c r="GJ4759" s="81" t="s">
        <v>201</v>
      </c>
      <c r="GK4759" s="81">
        <v>233.2300768079588</v>
      </c>
      <c r="GL4759" s="81">
        <v>90.088153000000005</v>
      </c>
      <c r="GM4759" s="81">
        <v>2024</v>
      </c>
      <c r="GN4759" s="81" t="s">
        <v>173</v>
      </c>
      <c r="GO4759" s="81">
        <v>1.1148832299820636E-2</v>
      </c>
      <c r="GP4759" s="81">
        <v>10</v>
      </c>
      <c r="GQ4759" s="81">
        <v>0</v>
      </c>
      <c r="GR4759" s="81" t="s">
        <v>448</v>
      </c>
      <c r="GS4759" s="81">
        <v>1.1148832299820636E-2</v>
      </c>
      <c r="GT4759" s="81">
        <v>2.6002430136062187</v>
      </c>
      <c r="GU4759" s="81">
        <v>1.1148832299820636E-2</v>
      </c>
      <c r="GV4759" s="81">
        <v>2.6002430136062187</v>
      </c>
      <c r="GW4759" s="81">
        <v>1.1148832299820636E-2</v>
      </c>
      <c r="GX4759" s="81">
        <v>2.6002430136062187</v>
      </c>
      <c r="GY4759" s="81">
        <v>1.1148832299820636E-2</v>
      </c>
      <c r="GZ4759" s="81">
        <v>2.6002430136062187</v>
      </c>
    </row>
    <row r="4760" spans="98:208" x14ac:dyDescent="0.25">
      <c r="CT4760" s="81" t="s">
        <v>155</v>
      </c>
      <c r="CU4760" s="81" t="s">
        <v>484</v>
      </c>
      <c r="CV4760" s="81" t="s">
        <v>461</v>
      </c>
      <c r="CW4760" s="81">
        <v>2032</v>
      </c>
      <c r="CX4760" s="81">
        <v>0</v>
      </c>
      <c r="CY4760" s="81">
        <v>0</v>
      </c>
      <c r="CZ4760" s="81">
        <v>0</v>
      </c>
      <c r="DA4760" s="81">
        <v>0</v>
      </c>
      <c r="DB4760" s="81">
        <v>15317.990942815981</v>
      </c>
      <c r="DC4760" s="81">
        <v>247.27299216494731</v>
      </c>
      <c r="DD4760" s="81">
        <v>9287.6490955445061</v>
      </c>
      <c r="DE4760" s="81">
        <v>5783.0688551065314</v>
      </c>
      <c r="DF4760" s="81">
        <v>0</v>
      </c>
      <c r="DG4760" s="81">
        <v>0</v>
      </c>
      <c r="DH4760" s="81">
        <v>0</v>
      </c>
      <c r="DI4760" s="81">
        <v>2.7568051219218597</v>
      </c>
      <c r="DJ4760" s="81">
        <v>4.165483726836156E-5</v>
      </c>
      <c r="DL4760" s="81">
        <v>0</v>
      </c>
      <c r="DM4760" s="81">
        <v>0</v>
      </c>
      <c r="DN4760" s="81">
        <v>0</v>
      </c>
      <c r="DO4760" s="81">
        <v>0</v>
      </c>
      <c r="DP4760" s="81">
        <v>0</v>
      </c>
      <c r="DQ4760" s="81">
        <v>0</v>
      </c>
      <c r="DR4760" s="81">
        <v>0</v>
      </c>
      <c r="DS4760" s="81">
        <v>0</v>
      </c>
      <c r="DT4760" s="81">
        <v>0</v>
      </c>
      <c r="DU4760" s="81">
        <v>0</v>
      </c>
      <c r="DV4760" s="81">
        <v>1.1483426873424072E-4</v>
      </c>
      <c r="DW4760" s="81">
        <v>1.1483426873424072E-4</v>
      </c>
      <c r="GE4760" s="81" t="s">
        <v>449</v>
      </c>
      <c r="GF4760" s="81" t="s">
        <v>155</v>
      </c>
      <c r="GG4760" s="81" t="s">
        <v>487</v>
      </c>
      <c r="GH4760" s="81" t="s">
        <v>451</v>
      </c>
      <c r="GI4760" s="81">
        <v>2025</v>
      </c>
      <c r="GJ4760" s="81" t="s">
        <v>201</v>
      </c>
      <c r="GK4760" s="81">
        <v>233.2300768079588</v>
      </c>
      <c r="GL4760" s="81">
        <v>90.088153000000005</v>
      </c>
      <c r="GM4760" s="81">
        <v>2025</v>
      </c>
      <c r="GN4760" s="81" t="s">
        <v>173</v>
      </c>
      <c r="GO4760" s="81">
        <v>1.1148832299820636E-2</v>
      </c>
      <c r="GP4760" s="81">
        <v>10</v>
      </c>
      <c r="GQ4760" s="81">
        <v>0</v>
      </c>
      <c r="GR4760" s="81" t="s">
        <v>448</v>
      </c>
      <c r="GS4760" s="81">
        <v>1.1148832299820636E-2</v>
      </c>
      <c r="GT4760" s="81">
        <v>2.6002430136062187</v>
      </c>
      <c r="GU4760" s="81">
        <v>1.1148832299820636E-2</v>
      </c>
      <c r="GV4760" s="81">
        <v>2.6002430136062187</v>
      </c>
      <c r="GW4760" s="81">
        <v>1.1148832299820636E-2</v>
      </c>
      <c r="GX4760" s="81">
        <v>2.6002430136062187</v>
      </c>
      <c r="GY4760" s="81">
        <v>1.1148832299820636E-2</v>
      </c>
      <c r="GZ4760" s="81">
        <v>2.6002430136062187</v>
      </c>
    </row>
    <row r="4761" spans="98:208" x14ac:dyDescent="0.25">
      <c r="CT4761" s="81" t="s">
        <v>155</v>
      </c>
      <c r="CU4761" s="81" t="s">
        <v>484</v>
      </c>
      <c r="CV4761" s="81" t="s">
        <v>451</v>
      </c>
      <c r="CW4761" s="81">
        <v>2020</v>
      </c>
      <c r="CX4761" s="81">
        <v>0</v>
      </c>
      <c r="CY4761" s="81">
        <v>0</v>
      </c>
      <c r="CZ4761" s="81">
        <v>0</v>
      </c>
      <c r="DA4761" s="81">
        <v>0</v>
      </c>
      <c r="DB4761" s="81">
        <v>8807.9522308759133</v>
      </c>
      <c r="DC4761" s="81">
        <v>222.229421627834</v>
      </c>
      <c r="DD4761" s="81">
        <v>8585.7228092480782</v>
      </c>
      <c r="DE4761" s="81">
        <v>0</v>
      </c>
      <c r="DF4761" s="81">
        <v>2.4775985538148544</v>
      </c>
      <c r="DG4761" s="81">
        <v>0</v>
      </c>
      <c r="DH4761" s="81">
        <v>0</v>
      </c>
      <c r="DI4761" s="81">
        <v>0</v>
      </c>
      <c r="DJ4761" s="81">
        <v>5.5636612553394344E-6</v>
      </c>
      <c r="DL4761" s="81">
        <v>0</v>
      </c>
      <c r="DM4761" s="81">
        <v>1.3784519080144719E-5</v>
      </c>
      <c r="DN4761" s="81">
        <v>1.3784519080144719E-5</v>
      </c>
      <c r="DO4761" s="81">
        <v>0</v>
      </c>
      <c r="DP4761" s="81">
        <v>0</v>
      </c>
      <c r="DQ4761" s="81">
        <v>0</v>
      </c>
      <c r="DR4761" s="81">
        <v>0</v>
      </c>
      <c r="DS4761" s="81">
        <v>0</v>
      </c>
      <c r="DT4761" s="81">
        <v>0</v>
      </c>
      <c r="DU4761" s="81">
        <v>0</v>
      </c>
      <c r="DV4761" s="81">
        <v>0</v>
      </c>
      <c r="DW4761" s="81">
        <v>0</v>
      </c>
      <c r="GE4761" s="81" t="s">
        <v>449</v>
      </c>
      <c r="GF4761" s="81" t="s">
        <v>155</v>
      </c>
      <c r="GG4761" s="81" t="s">
        <v>487</v>
      </c>
      <c r="GH4761" s="81" t="s">
        <v>451</v>
      </c>
      <c r="GI4761" s="81">
        <v>2026</v>
      </c>
      <c r="GJ4761" s="81" t="s">
        <v>201</v>
      </c>
      <c r="GK4761" s="81">
        <v>233.2300768079588</v>
      </c>
      <c r="GL4761" s="81">
        <v>90.088153000000005</v>
      </c>
      <c r="GM4761" s="81">
        <v>2026</v>
      </c>
      <c r="GN4761" s="81" t="s">
        <v>173</v>
      </c>
      <c r="GO4761" s="81">
        <v>1.1148832299820636E-2</v>
      </c>
      <c r="GP4761" s="81">
        <v>10</v>
      </c>
      <c r="GQ4761" s="81">
        <v>0</v>
      </c>
      <c r="GR4761" s="81" t="s">
        <v>448</v>
      </c>
      <c r="GS4761" s="81">
        <v>1.1148832299820636E-2</v>
      </c>
      <c r="GT4761" s="81">
        <v>2.6002430136062187</v>
      </c>
      <c r="GU4761" s="81">
        <v>1.1148832299820636E-2</v>
      </c>
      <c r="GV4761" s="81">
        <v>2.6002430136062187</v>
      </c>
      <c r="GW4761" s="81">
        <v>1.1148832299820636E-2</v>
      </c>
      <c r="GX4761" s="81">
        <v>2.6002430136062187</v>
      </c>
      <c r="GY4761" s="81">
        <v>1.1148832299820636E-2</v>
      </c>
      <c r="GZ4761" s="81">
        <v>2.6002430136062187</v>
      </c>
    </row>
    <row r="4762" spans="98:208" x14ac:dyDescent="0.25">
      <c r="CT4762" s="81" t="s">
        <v>155</v>
      </c>
      <c r="CU4762" s="81" t="s">
        <v>484</v>
      </c>
      <c r="CV4762" s="81" t="s">
        <v>451</v>
      </c>
      <c r="CW4762" s="81">
        <v>2021</v>
      </c>
      <c r="CX4762" s="81">
        <v>0</v>
      </c>
      <c r="CY4762" s="81">
        <v>0</v>
      </c>
      <c r="CZ4762" s="81">
        <v>0</v>
      </c>
      <c r="DA4762" s="81">
        <v>0</v>
      </c>
      <c r="DB4762" s="81">
        <v>8807.9522308759133</v>
      </c>
      <c r="DC4762" s="81">
        <v>222.229421627834</v>
      </c>
      <c r="DD4762" s="81">
        <v>8585.7228092480782</v>
      </c>
      <c r="DE4762" s="81">
        <v>0</v>
      </c>
      <c r="DF4762" s="81">
        <v>2.4775985538148544</v>
      </c>
      <c r="DG4762" s="81">
        <v>2.4775985538148544</v>
      </c>
      <c r="DH4762" s="81">
        <v>0</v>
      </c>
      <c r="DI4762" s="81">
        <v>0</v>
      </c>
      <c r="DJ4762" s="81">
        <v>5.5636612553394344E-6</v>
      </c>
      <c r="DL4762" s="81">
        <v>0</v>
      </c>
      <c r="DM4762" s="81">
        <v>1.3784519080144719E-5</v>
      </c>
      <c r="DN4762" s="81">
        <v>1.3784519080144719E-5</v>
      </c>
      <c r="DO4762" s="81">
        <v>0</v>
      </c>
      <c r="DP4762" s="81">
        <v>1.3784519080144719E-5</v>
      </c>
      <c r="DQ4762" s="81">
        <v>1.3784519080144719E-5</v>
      </c>
      <c r="DR4762" s="81">
        <v>0</v>
      </c>
      <c r="DS4762" s="81">
        <v>0</v>
      </c>
      <c r="DT4762" s="81">
        <v>0</v>
      </c>
      <c r="DU4762" s="81">
        <v>0</v>
      </c>
      <c r="DV4762" s="81">
        <v>0</v>
      </c>
      <c r="DW4762" s="81">
        <v>0</v>
      </c>
      <c r="GE4762" s="81" t="s">
        <v>449</v>
      </c>
      <c r="GF4762" s="81" t="s">
        <v>155</v>
      </c>
      <c r="GG4762" s="81" t="s">
        <v>487</v>
      </c>
      <c r="GH4762" s="81" t="s">
        <v>451</v>
      </c>
      <c r="GI4762" s="81">
        <v>2027</v>
      </c>
      <c r="GJ4762" s="81" t="s">
        <v>201</v>
      </c>
      <c r="GK4762" s="81">
        <v>233.2300768079588</v>
      </c>
      <c r="GL4762" s="81">
        <v>90.088153000000005</v>
      </c>
      <c r="GM4762" s="81">
        <v>2027</v>
      </c>
      <c r="GN4762" s="81" t="s">
        <v>173</v>
      </c>
      <c r="GO4762" s="81">
        <v>1.1148832299820636E-2</v>
      </c>
      <c r="GP4762" s="81">
        <v>10</v>
      </c>
      <c r="GQ4762" s="81">
        <v>0</v>
      </c>
      <c r="GR4762" s="81" t="s">
        <v>448</v>
      </c>
      <c r="GS4762" s="81">
        <v>1.1148832299820636E-2</v>
      </c>
      <c r="GT4762" s="81">
        <v>2.6002430136062187</v>
      </c>
      <c r="GU4762" s="81">
        <v>1.1148832299820636E-2</v>
      </c>
      <c r="GV4762" s="81">
        <v>2.6002430136062187</v>
      </c>
      <c r="GW4762" s="81">
        <v>1.1148832299820636E-2</v>
      </c>
      <c r="GX4762" s="81">
        <v>2.6002430136062187</v>
      </c>
      <c r="GY4762" s="81">
        <v>1.1148832299820636E-2</v>
      </c>
      <c r="GZ4762" s="81">
        <v>2.6002430136062187</v>
      </c>
    </row>
    <row r="4763" spans="98:208" x14ac:dyDescent="0.25">
      <c r="CT4763" s="81" t="s">
        <v>155</v>
      </c>
      <c r="CU4763" s="81" t="s">
        <v>484</v>
      </c>
      <c r="CV4763" s="81" t="s">
        <v>451</v>
      </c>
      <c r="CW4763" s="81">
        <v>2022</v>
      </c>
      <c r="CX4763" s="81">
        <v>0</v>
      </c>
      <c r="CY4763" s="81">
        <v>0</v>
      </c>
      <c r="CZ4763" s="81">
        <v>0</v>
      </c>
      <c r="DA4763" s="81">
        <v>0</v>
      </c>
      <c r="DB4763" s="81">
        <v>8807.9522308759133</v>
      </c>
      <c r="DC4763" s="81">
        <v>222.229421627834</v>
      </c>
      <c r="DD4763" s="81">
        <v>8585.7228092480782</v>
      </c>
      <c r="DE4763" s="81">
        <v>0</v>
      </c>
      <c r="DF4763" s="81">
        <v>2.4775985538148544</v>
      </c>
      <c r="DG4763" s="81">
        <v>2.4775985538148544</v>
      </c>
      <c r="DH4763" s="81">
        <v>2.4775985538148544</v>
      </c>
      <c r="DI4763" s="81">
        <v>0</v>
      </c>
      <c r="DJ4763" s="81">
        <v>5.5636612553394344E-6</v>
      </c>
      <c r="DL4763" s="81">
        <v>0</v>
      </c>
      <c r="DM4763" s="81">
        <v>1.3784519080144719E-5</v>
      </c>
      <c r="DN4763" s="81">
        <v>1.3784519080144719E-5</v>
      </c>
      <c r="DO4763" s="81">
        <v>0</v>
      </c>
      <c r="DP4763" s="81">
        <v>1.3784519080144719E-5</v>
      </c>
      <c r="DQ4763" s="81">
        <v>1.3784519080144719E-5</v>
      </c>
      <c r="DR4763" s="81">
        <v>0</v>
      </c>
      <c r="DS4763" s="81">
        <v>1.3784519080144719E-5</v>
      </c>
      <c r="DT4763" s="81">
        <v>1.3784519080144719E-5</v>
      </c>
      <c r="DU4763" s="81">
        <v>0</v>
      </c>
      <c r="DV4763" s="81">
        <v>0</v>
      </c>
      <c r="DW4763" s="81">
        <v>0</v>
      </c>
      <c r="GE4763" s="81" t="s">
        <v>449</v>
      </c>
      <c r="GF4763" s="81" t="s">
        <v>155</v>
      </c>
      <c r="GG4763" s="81" t="s">
        <v>487</v>
      </c>
      <c r="GH4763" s="81" t="s">
        <v>451</v>
      </c>
      <c r="GI4763" s="81">
        <v>2028</v>
      </c>
      <c r="GJ4763" s="81" t="s">
        <v>201</v>
      </c>
      <c r="GK4763" s="81">
        <v>247.27299216496789</v>
      </c>
      <c r="GL4763" s="81">
        <v>90.088153000000005</v>
      </c>
      <c r="GM4763" s="81">
        <v>2028</v>
      </c>
      <c r="GN4763" s="81" t="s">
        <v>173</v>
      </c>
      <c r="GO4763" s="81">
        <v>1.1148832299820636E-2</v>
      </c>
      <c r="GP4763" s="81">
        <v>10</v>
      </c>
      <c r="GQ4763" s="81">
        <v>0</v>
      </c>
      <c r="GR4763" s="81" t="s">
        <v>448</v>
      </c>
      <c r="GS4763" s="81">
        <v>1.1148832299820636E-2</v>
      </c>
      <c r="GT4763" s="81">
        <v>2.7568051219220893</v>
      </c>
      <c r="GU4763" s="81">
        <v>1.1148832299820636E-2</v>
      </c>
      <c r="GV4763" s="81">
        <v>2.7568051219220893</v>
      </c>
      <c r="GW4763" s="81">
        <v>1.1148832299820636E-2</v>
      </c>
      <c r="GX4763" s="81">
        <v>2.7568051219220893</v>
      </c>
      <c r="GY4763" s="81">
        <v>1.1148832299820636E-2</v>
      </c>
      <c r="GZ4763" s="81">
        <v>2.7568051219220893</v>
      </c>
    </row>
    <row r="4764" spans="98:208" x14ac:dyDescent="0.25">
      <c r="CT4764" s="81" t="s">
        <v>155</v>
      </c>
      <c r="CU4764" s="81" t="s">
        <v>484</v>
      </c>
      <c r="CV4764" s="81" t="s">
        <v>451</v>
      </c>
      <c r="CW4764" s="81">
        <v>2023</v>
      </c>
      <c r="CX4764" s="81">
        <v>0</v>
      </c>
      <c r="CY4764" s="81">
        <v>0</v>
      </c>
      <c r="CZ4764" s="81">
        <v>0</v>
      </c>
      <c r="DA4764" s="81">
        <v>0</v>
      </c>
      <c r="DB4764" s="81">
        <v>9129.7460702366752</v>
      </c>
      <c r="DC4764" s="81">
        <v>233.23007680794279</v>
      </c>
      <c r="DD4764" s="81">
        <v>8896.5159934287331</v>
      </c>
      <c r="DE4764" s="81">
        <v>0</v>
      </c>
      <c r="DF4764" s="81">
        <v>2.6002430136060406</v>
      </c>
      <c r="DG4764" s="81">
        <v>2.6002430136060406</v>
      </c>
      <c r="DH4764" s="81">
        <v>2.6002430136060406</v>
      </c>
      <c r="DI4764" s="81">
        <v>2.6002430136060406</v>
      </c>
      <c r="DJ4764" s="81">
        <v>5.5636612553394344E-6</v>
      </c>
      <c r="DL4764" s="81">
        <v>0</v>
      </c>
      <c r="DM4764" s="81">
        <v>1.4466871309266978E-5</v>
      </c>
      <c r="DN4764" s="81">
        <v>1.4466871309266978E-5</v>
      </c>
      <c r="DO4764" s="81">
        <v>0</v>
      </c>
      <c r="DP4764" s="81">
        <v>1.4466871309266978E-5</v>
      </c>
      <c r="DQ4764" s="81">
        <v>1.4466871309266978E-5</v>
      </c>
      <c r="DR4764" s="81">
        <v>0</v>
      </c>
      <c r="DS4764" s="81">
        <v>1.4466871309266978E-5</v>
      </c>
      <c r="DT4764" s="81">
        <v>1.4466871309266978E-5</v>
      </c>
      <c r="DU4764" s="81">
        <v>0</v>
      </c>
      <c r="DV4764" s="81">
        <v>1.4466871309266978E-5</v>
      </c>
      <c r="DW4764" s="81">
        <v>1.4466871309266978E-5</v>
      </c>
      <c r="GE4764" s="81" t="s">
        <v>449</v>
      </c>
      <c r="GF4764" s="81" t="s">
        <v>155</v>
      </c>
      <c r="GG4764" s="81" t="s">
        <v>487</v>
      </c>
      <c r="GH4764" s="81" t="s">
        <v>451</v>
      </c>
      <c r="GI4764" s="81">
        <v>2029</v>
      </c>
      <c r="GJ4764" s="81" t="s">
        <v>201</v>
      </c>
      <c r="GK4764" s="81">
        <v>247.27299216496789</v>
      </c>
      <c r="GL4764" s="81">
        <v>90.088153000000005</v>
      </c>
      <c r="GM4764" s="81">
        <v>2029</v>
      </c>
      <c r="GN4764" s="81" t="s">
        <v>173</v>
      </c>
      <c r="GO4764" s="81">
        <v>1.1148832299820636E-2</v>
      </c>
      <c r="GP4764" s="81">
        <v>10</v>
      </c>
      <c r="GQ4764" s="81">
        <v>0</v>
      </c>
      <c r="GR4764" s="81" t="s">
        <v>448</v>
      </c>
      <c r="GS4764" s="81">
        <v>1.1148832299820636E-2</v>
      </c>
      <c r="GT4764" s="81">
        <v>2.7568051219220893</v>
      </c>
      <c r="GU4764" s="81">
        <v>1.1148832299820636E-2</v>
      </c>
      <c r="GV4764" s="81">
        <v>2.7568051219220893</v>
      </c>
      <c r="GW4764" s="81">
        <v>1.1148832299820636E-2</v>
      </c>
      <c r="GX4764" s="81">
        <v>2.7568051219220893</v>
      </c>
      <c r="GY4764" s="81">
        <v>1.1148832299820636E-2</v>
      </c>
      <c r="GZ4764" s="81">
        <v>2.7568051219220893</v>
      </c>
    </row>
    <row r="4765" spans="98:208" x14ac:dyDescent="0.25">
      <c r="CT4765" s="81" t="s">
        <v>155</v>
      </c>
      <c r="CU4765" s="81" t="s">
        <v>484</v>
      </c>
      <c r="CV4765" s="81" t="s">
        <v>451</v>
      </c>
      <c r="CW4765" s="81">
        <v>2024</v>
      </c>
      <c r="CX4765" s="81">
        <v>0</v>
      </c>
      <c r="CY4765" s="81">
        <v>0</v>
      </c>
      <c r="CZ4765" s="81">
        <v>0</v>
      </c>
      <c r="DA4765" s="81">
        <v>0</v>
      </c>
      <c r="DB4765" s="81">
        <v>9129.7460702366752</v>
      </c>
      <c r="DC4765" s="81">
        <v>233.23007680794279</v>
      </c>
      <c r="DD4765" s="81">
        <v>8896.5159934287331</v>
      </c>
      <c r="DE4765" s="81">
        <v>0</v>
      </c>
      <c r="DF4765" s="81">
        <v>2.6002430136060406</v>
      </c>
      <c r="DG4765" s="81">
        <v>2.6002430136060406</v>
      </c>
      <c r="DH4765" s="81">
        <v>2.6002430136060406</v>
      </c>
      <c r="DI4765" s="81">
        <v>2.6002430136060406</v>
      </c>
      <c r="DJ4765" s="81">
        <v>5.5636612553394344E-6</v>
      </c>
      <c r="DL4765" s="81">
        <v>0</v>
      </c>
      <c r="DM4765" s="81">
        <v>1.4466871309266978E-5</v>
      </c>
      <c r="DN4765" s="81">
        <v>1.4466871309266978E-5</v>
      </c>
      <c r="DO4765" s="81">
        <v>0</v>
      </c>
      <c r="DP4765" s="81">
        <v>1.4466871309266978E-5</v>
      </c>
      <c r="DQ4765" s="81">
        <v>1.4466871309266978E-5</v>
      </c>
      <c r="DR4765" s="81">
        <v>0</v>
      </c>
      <c r="DS4765" s="81">
        <v>1.4466871309266978E-5</v>
      </c>
      <c r="DT4765" s="81">
        <v>1.4466871309266978E-5</v>
      </c>
      <c r="DU4765" s="81">
        <v>0</v>
      </c>
      <c r="DV4765" s="81">
        <v>1.4466871309266978E-5</v>
      </c>
      <c r="DW4765" s="81">
        <v>1.4466871309266978E-5</v>
      </c>
      <c r="GE4765" s="81" t="s">
        <v>449</v>
      </c>
      <c r="GF4765" s="81" t="s">
        <v>155</v>
      </c>
      <c r="GG4765" s="81" t="s">
        <v>487</v>
      </c>
      <c r="GH4765" s="81" t="s">
        <v>451</v>
      </c>
      <c r="GI4765" s="81">
        <v>2030</v>
      </c>
      <c r="GJ4765" s="81" t="s">
        <v>201</v>
      </c>
      <c r="GK4765" s="81">
        <v>247.27299216496789</v>
      </c>
      <c r="GL4765" s="81">
        <v>90.088153000000005</v>
      </c>
      <c r="GM4765" s="81">
        <v>2030</v>
      </c>
      <c r="GN4765" s="81" t="s">
        <v>173</v>
      </c>
      <c r="GO4765" s="81">
        <v>1.1148832299820636E-2</v>
      </c>
      <c r="GP4765" s="81">
        <v>10</v>
      </c>
      <c r="GQ4765" s="81">
        <v>0</v>
      </c>
      <c r="GR4765" s="81" t="s">
        <v>448</v>
      </c>
      <c r="GS4765" s="81">
        <v>0</v>
      </c>
      <c r="GT4765" s="81">
        <v>0</v>
      </c>
      <c r="GU4765" s="81">
        <v>1.1148832299820636E-2</v>
      </c>
      <c r="GV4765" s="81">
        <v>2.7568051219220893</v>
      </c>
      <c r="GW4765" s="81">
        <v>1.1148832299820636E-2</v>
      </c>
      <c r="GX4765" s="81">
        <v>2.7568051219220893</v>
      </c>
      <c r="GY4765" s="81">
        <v>1.1148832299820636E-2</v>
      </c>
      <c r="GZ4765" s="81">
        <v>2.7568051219220893</v>
      </c>
    </row>
    <row r="4766" spans="98:208" x14ac:dyDescent="0.25">
      <c r="CT4766" s="81" t="s">
        <v>155</v>
      </c>
      <c r="CU4766" s="81" t="s">
        <v>484</v>
      </c>
      <c r="CV4766" s="81" t="s">
        <v>451</v>
      </c>
      <c r="CW4766" s="81">
        <v>2025</v>
      </c>
      <c r="CX4766" s="81">
        <v>0</v>
      </c>
      <c r="CY4766" s="81">
        <v>0</v>
      </c>
      <c r="CZ4766" s="81">
        <v>0</v>
      </c>
      <c r="DA4766" s="81">
        <v>0</v>
      </c>
      <c r="DB4766" s="81">
        <v>9129.7460702366752</v>
      </c>
      <c r="DC4766" s="81">
        <v>233.23007680794279</v>
      </c>
      <c r="DD4766" s="81">
        <v>8896.5159934287331</v>
      </c>
      <c r="DE4766" s="81">
        <v>0</v>
      </c>
      <c r="DF4766" s="81">
        <v>2.6002430136060406</v>
      </c>
      <c r="DG4766" s="81">
        <v>2.6002430136060406</v>
      </c>
      <c r="DH4766" s="81">
        <v>2.6002430136060406</v>
      </c>
      <c r="DI4766" s="81">
        <v>2.6002430136060406</v>
      </c>
      <c r="DJ4766" s="81">
        <v>5.5636612553394344E-6</v>
      </c>
      <c r="DL4766" s="81">
        <v>0</v>
      </c>
      <c r="DM4766" s="81">
        <v>1.4466871309266978E-5</v>
      </c>
      <c r="DN4766" s="81">
        <v>1.4466871309266978E-5</v>
      </c>
      <c r="DO4766" s="81">
        <v>0</v>
      </c>
      <c r="DP4766" s="81">
        <v>1.4466871309266978E-5</v>
      </c>
      <c r="DQ4766" s="81">
        <v>1.4466871309266978E-5</v>
      </c>
      <c r="DR4766" s="81">
        <v>0</v>
      </c>
      <c r="DS4766" s="81">
        <v>1.4466871309266978E-5</v>
      </c>
      <c r="DT4766" s="81">
        <v>1.4466871309266978E-5</v>
      </c>
      <c r="DU4766" s="81">
        <v>0</v>
      </c>
      <c r="DV4766" s="81">
        <v>1.4466871309266978E-5</v>
      </c>
      <c r="DW4766" s="81">
        <v>1.4466871309266978E-5</v>
      </c>
      <c r="GE4766" s="81" t="s">
        <v>449</v>
      </c>
      <c r="GF4766" s="81" t="s">
        <v>155</v>
      </c>
      <c r="GG4766" s="81" t="s">
        <v>487</v>
      </c>
      <c r="GH4766" s="81" t="s">
        <v>451</v>
      </c>
      <c r="GI4766" s="81">
        <v>2031</v>
      </c>
      <c r="GJ4766" s="81" t="s">
        <v>201</v>
      </c>
      <c r="GK4766" s="81">
        <v>247.27299216496789</v>
      </c>
      <c r="GL4766" s="81">
        <v>90.088153000000005</v>
      </c>
      <c r="GM4766" s="81">
        <v>2031</v>
      </c>
      <c r="GN4766" s="81" t="s">
        <v>173</v>
      </c>
      <c r="GO4766" s="81">
        <v>1.1148832299820636E-2</v>
      </c>
      <c r="GP4766" s="81">
        <v>10</v>
      </c>
      <c r="GQ4766" s="81">
        <v>0</v>
      </c>
      <c r="GR4766" s="81" t="s">
        <v>448</v>
      </c>
      <c r="GS4766" s="81">
        <v>0</v>
      </c>
      <c r="GT4766" s="81">
        <v>0</v>
      </c>
      <c r="GU4766" s="81">
        <v>0</v>
      </c>
      <c r="GV4766" s="81">
        <v>0</v>
      </c>
      <c r="GW4766" s="81">
        <v>1.1148832299820636E-2</v>
      </c>
      <c r="GX4766" s="81">
        <v>2.7568051219220893</v>
      </c>
      <c r="GY4766" s="81">
        <v>1.1148832299820636E-2</v>
      </c>
      <c r="GZ4766" s="81">
        <v>2.7568051219220893</v>
      </c>
    </row>
    <row r="4767" spans="98:208" x14ac:dyDescent="0.25">
      <c r="CT4767" s="81" t="s">
        <v>155</v>
      </c>
      <c r="CU4767" s="81" t="s">
        <v>484</v>
      </c>
      <c r="CV4767" s="81" t="s">
        <v>451</v>
      </c>
      <c r="CW4767" s="81">
        <v>2026</v>
      </c>
      <c r="CX4767" s="81">
        <v>0</v>
      </c>
      <c r="CY4767" s="81">
        <v>0</v>
      </c>
      <c r="CZ4767" s="81">
        <v>0</v>
      </c>
      <c r="DA4767" s="81">
        <v>0</v>
      </c>
      <c r="DB4767" s="81">
        <v>9129.7460702366752</v>
      </c>
      <c r="DC4767" s="81">
        <v>233.23007680794279</v>
      </c>
      <c r="DD4767" s="81">
        <v>8896.5159934287331</v>
      </c>
      <c r="DE4767" s="81">
        <v>0</v>
      </c>
      <c r="DF4767" s="81">
        <v>2.6002430136060406</v>
      </c>
      <c r="DG4767" s="81">
        <v>2.6002430136060406</v>
      </c>
      <c r="DH4767" s="81">
        <v>2.6002430136060406</v>
      </c>
      <c r="DI4767" s="81">
        <v>2.6002430136060406</v>
      </c>
      <c r="DJ4767" s="81">
        <v>5.5636612553394344E-6</v>
      </c>
      <c r="DL4767" s="81">
        <v>0</v>
      </c>
      <c r="DM4767" s="81">
        <v>1.4466871309266978E-5</v>
      </c>
      <c r="DN4767" s="81">
        <v>1.4466871309266978E-5</v>
      </c>
      <c r="DO4767" s="81">
        <v>0</v>
      </c>
      <c r="DP4767" s="81">
        <v>1.4466871309266978E-5</v>
      </c>
      <c r="DQ4767" s="81">
        <v>1.4466871309266978E-5</v>
      </c>
      <c r="DR4767" s="81">
        <v>0</v>
      </c>
      <c r="DS4767" s="81">
        <v>1.4466871309266978E-5</v>
      </c>
      <c r="DT4767" s="81">
        <v>1.4466871309266978E-5</v>
      </c>
      <c r="DU4767" s="81">
        <v>0</v>
      </c>
      <c r="DV4767" s="81">
        <v>1.4466871309266978E-5</v>
      </c>
      <c r="DW4767" s="81">
        <v>1.4466871309266978E-5</v>
      </c>
      <c r="GE4767" s="81" t="s">
        <v>449</v>
      </c>
      <c r="GF4767" s="81" t="s">
        <v>155</v>
      </c>
      <c r="GG4767" s="81" t="s">
        <v>487</v>
      </c>
      <c r="GH4767" s="81" t="s">
        <v>451</v>
      </c>
      <c r="GI4767" s="81">
        <v>2032</v>
      </c>
      <c r="GJ4767" s="81" t="s">
        <v>201</v>
      </c>
      <c r="GK4767" s="81">
        <v>247.27299216496789</v>
      </c>
      <c r="GL4767" s="81">
        <v>90.088153000000005</v>
      </c>
      <c r="GM4767" s="81">
        <v>2032</v>
      </c>
      <c r="GN4767" s="81" t="s">
        <v>173</v>
      </c>
      <c r="GO4767" s="81">
        <v>1.1148832299820636E-2</v>
      </c>
      <c r="GP4767" s="81">
        <v>10</v>
      </c>
      <c r="GQ4767" s="81">
        <v>0</v>
      </c>
      <c r="GR4767" s="81" t="s">
        <v>448</v>
      </c>
      <c r="GS4767" s="81">
        <v>0</v>
      </c>
      <c r="GT4767" s="81">
        <v>0</v>
      </c>
      <c r="GU4767" s="81">
        <v>0</v>
      </c>
      <c r="GV4767" s="81">
        <v>0</v>
      </c>
      <c r="GW4767" s="81">
        <v>0</v>
      </c>
      <c r="GX4767" s="81">
        <v>0</v>
      </c>
      <c r="GY4767" s="81">
        <v>1.1148832299820636E-2</v>
      </c>
      <c r="GZ4767" s="81">
        <v>2.7568051219220893</v>
      </c>
    </row>
    <row r="4768" spans="98:208" x14ac:dyDescent="0.25">
      <c r="CT4768" s="81" t="s">
        <v>155</v>
      </c>
      <c r="CU4768" s="81" t="s">
        <v>484</v>
      </c>
      <c r="CV4768" s="81" t="s">
        <v>451</v>
      </c>
      <c r="CW4768" s="81">
        <v>2027</v>
      </c>
      <c r="CX4768" s="81">
        <v>0</v>
      </c>
      <c r="CY4768" s="81">
        <v>0</v>
      </c>
      <c r="CZ4768" s="81">
        <v>0</v>
      </c>
      <c r="DA4768" s="81">
        <v>0</v>
      </c>
      <c r="DB4768" s="81">
        <v>9129.7460702366752</v>
      </c>
      <c r="DC4768" s="81">
        <v>233.23007680794279</v>
      </c>
      <c r="DD4768" s="81">
        <v>8896.5159934287331</v>
      </c>
      <c r="DE4768" s="81">
        <v>0</v>
      </c>
      <c r="DF4768" s="81">
        <v>2.6002430136060406</v>
      </c>
      <c r="DG4768" s="81">
        <v>2.6002430136060406</v>
      </c>
      <c r="DH4768" s="81">
        <v>2.6002430136060406</v>
      </c>
      <c r="DI4768" s="81">
        <v>2.6002430136060406</v>
      </c>
      <c r="DJ4768" s="81">
        <v>5.5636612553394344E-6</v>
      </c>
      <c r="DL4768" s="81">
        <v>0</v>
      </c>
      <c r="DM4768" s="81">
        <v>1.4466871309266978E-5</v>
      </c>
      <c r="DN4768" s="81">
        <v>1.4466871309266978E-5</v>
      </c>
      <c r="DO4768" s="81">
        <v>0</v>
      </c>
      <c r="DP4768" s="81">
        <v>1.4466871309266978E-5</v>
      </c>
      <c r="DQ4768" s="81">
        <v>1.4466871309266978E-5</v>
      </c>
      <c r="DR4768" s="81">
        <v>0</v>
      </c>
      <c r="DS4768" s="81">
        <v>1.4466871309266978E-5</v>
      </c>
      <c r="DT4768" s="81">
        <v>1.4466871309266978E-5</v>
      </c>
      <c r="DU4768" s="81">
        <v>0</v>
      </c>
      <c r="DV4768" s="81">
        <v>1.4466871309266978E-5</v>
      </c>
      <c r="DW4768" s="81">
        <v>1.4466871309266978E-5</v>
      </c>
      <c r="GE4768" s="81" t="s">
        <v>449</v>
      </c>
      <c r="GF4768" s="81" t="s">
        <v>155</v>
      </c>
      <c r="GG4768" s="81" t="s">
        <v>487</v>
      </c>
      <c r="GH4768" s="81" t="s">
        <v>452</v>
      </c>
      <c r="GI4768" s="81">
        <v>2021</v>
      </c>
      <c r="GJ4768" s="81" t="s">
        <v>201</v>
      </c>
      <c r="GK4768" s="81">
        <v>0.69641821681224458</v>
      </c>
      <c r="GL4768" s="81">
        <v>90.088153000000005</v>
      </c>
      <c r="GM4768" s="81">
        <v>2021</v>
      </c>
      <c r="GN4768" s="81" t="s">
        <v>173</v>
      </c>
      <c r="GO4768" s="81">
        <v>1.1148832299820636E-2</v>
      </c>
      <c r="GP4768" s="81">
        <v>10</v>
      </c>
      <c r="GQ4768" s="81">
        <v>0</v>
      </c>
      <c r="GR4768" s="81" t="s">
        <v>448</v>
      </c>
      <c r="GS4768" s="81">
        <v>1.1148832299820636E-2</v>
      </c>
      <c r="GT4768" s="81">
        <v>7.7642499097798435E-3</v>
      </c>
      <c r="GU4768" s="81">
        <v>1.1148832299820636E-2</v>
      </c>
      <c r="GV4768" s="81">
        <v>7.7642499097798435E-3</v>
      </c>
      <c r="GW4768" s="81">
        <v>0</v>
      </c>
      <c r="GX4768" s="81">
        <v>0</v>
      </c>
      <c r="GY4768" s="81">
        <v>0</v>
      </c>
      <c r="GZ4768" s="81">
        <v>0</v>
      </c>
    </row>
    <row r="4769" spans="98:208" x14ac:dyDescent="0.25">
      <c r="CT4769" s="81" t="s">
        <v>155</v>
      </c>
      <c r="CU4769" s="81" t="s">
        <v>484</v>
      </c>
      <c r="CV4769" s="81" t="s">
        <v>451</v>
      </c>
      <c r="CW4769" s="81">
        <v>2028</v>
      </c>
      <c r="CX4769" s="81">
        <v>0</v>
      </c>
      <c r="CY4769" s="81">
        <v>0</v>
      </c>
      <c r="CZ4769" s="81">
        <v>0</v>
      </c>
      <c r="DA4769" s="81">
        <v>0</v>
      </c>
      <c r="DB4769" s="81">
        <v>9534.9220877095904</v>
      </c>
      <c r="DC4769" s="81">
        <v>247.27299216495089</v>
      </c>
      <c r="DD4769" s="81">
        <v>9287.6490955446388</v>
      </c>
      <c r="DE4769" s="81">
        <v>0</v>
      </c>
      <c r="DF4769" s="81">
        <v>2.7568051219218996</v>
      </c>
      <c r="DG4769" s="81">
        <v>2.7568051219218996</v>
      </c>
      <c r="DH4769" s="81">
        <v>2.7568051219218996</v>
      </c>
      <c r="DI4769" s="81">
        <v>2.7568051219218996</v>
      </c>
      <c r="DJ4769" s="81">
        <v>5.5636612553394344E-6</v>
      </c>
      <c r="DL4769" s="81">
        <v>0</v>
      </c>
      <c r="DM4769" s="81">
        <v>1.5337929845358177E-5</v>
      </c>
      <c r="DN4769" s="81">
        <v>1.5337929845358177E-5</v>
      </c>
      <c r="DO4769" s="81">
        <v>0</v>
      </c>
      <c r="DP4769" s="81">
        <v>1.5337929845358177E-5</v>
      </c>
      <c r="DQ4769" s="81">
        <v>1.5337929845358177E-5</v>
      </c>
      <c r="DR4769" s="81">
        <v>0</v>
      </c>
      <c r="DS4769" s="81">
        <v>1.5337929845358177E-5</v>
      </c>
      <c r="DT4769" s="81">
        <v>1.5337929845358177E-5</v>
      </c>
      <c r="DU4769" s="81">
        <v>0</v>
      </c>
      <c r="DV4769" s="81">
        <v>1.5337929845358177E-5</v>
      </c>
      <c r="DW4769" s="81">
        <v>1.5337929845358177E-5</v>
      </c>
      <c r="GE4769" s="81" t="s">
        <v>449</v>
      </c>
      <c r="GF4769" s="81" t="s">
        <v>155</v>
      </c>
      <c r="GG4769" s="81" t="s">
        <v>487</v>
      </c>
      <c r="GH4769" s="81" t="s">
        <v>452</v>
      </c>
      <c r="GI4769" s="81">
        <v>2022</v>
      </c>
      <c r="GJ4769" s="81" t="s">
        <v>201</v>
      </c>
      <c r="GK4769" s="81">
        <v>0.69641821681224458</v>
      </c>
      <c r="GL4769" s="81">
        <v>90.088153000000005</v>
      </c>
      <c r="GM4769" s="81">
        <v>2022</v>
      </c>
      <c r="GN4769" s="81" t="s">
        <v>173</v>
      </c>
      <c r="GO4769" s="81">
        <v>1.1148832299820636E-2</v>
      </c>
      <c r="GP4769" s="81">
        <v>10</v>
      </c>
      <c r="GQ4769" s="81">
        <v>0</v>
      </c>
      <c r="GR4769" s="81" t="s">
        <v>448</v>
      </c>
      <c r="GS4769" s="81">
        <v>1.1148832299820636E-2</v>
      </c>
      <c r="GT4769" s="81">
        <v>7.7642499097798435E-3</v>
      </c>
      <c r="GU4769" s="81">
        <v>1.1148832299820636E-2</v>
      </c>
      <c r="GV4769" s="81">
        <v>7.7642499097798435E-3</v>
      </c>
      <c r="GW4769" s="81">
        <v>1.1148832299820636E-2</v>
      </c>
      <c r="GX4769" s="81">
        <v>7.7642499097798435E-3</v>
      </c>
      <c r="GY4769" s="81">
        <v>0</v>
      </c>
      <c r="GZ4769" s="81">
        <v>0</v>
      </c>
    </row>
    <row r="4770" spans="98:208" x14ac:dyDescent="0.25">
      <c r="CT4770" s="81" t="s">
        <v>155</v>
      </c>
      <c r="CU4770" s="81" t="s">
        <v>484</v>
      </c>
      <c r="CV4770" s="81" t="s">
        <v>451</v>
      </c>
      <c r="CW4770" s="81">
        <v>2029</v>
      </c>
      <c r="CX4770" s="81">
        <v>0</v>
      </c>
      <c r="CY4770" s="81">
        <v>0</v>
      </c>
      <c r="CZ4770" s="81">
        <v>0</v>
      </c>
      <c r="DA4770" s="81">
        <v>0</v>
      </c>
      <c r="DB4770" s="81">
        <v>9534.9220877095904</v>
      </c>
      <c r="DC4770" s="81">
        <v>247.27299216495089</v>
      </c>
      <c r="DD4770" s="81">
        <v>9287.6490955446388</v>
      </c>
      <c r="DE4770" s="81">
        <v>0</v>
      </c>
      <c r="DF4770" s="81">
        <v>2.7568051219218996</v>
      </c>
      <c r="DG4770" s="81">
        <v>2.7568051219218996</v>
      </c>
      <c r="DH4770" s="81">
        <v>2.7568051219218996</v>
      </c>
      <c r="DI4770" s="81">
        <v>2.7568051219218996</v>
      </c>
      <c r="DJ4770" s="81">
        <v>5.5636612553394344E-6</v>
      </c>
      <c r="DL4770" s="81">
        <v>0</v>
      </c>
      <c r="DM4770" s="81">
        <v>1.5337929845358177E-5</v>
      </c>
      <c r="DN4770" s="81">
        <v>1.5337929845358177E-5</v>
      </c>
      <c r="DO4770" s="81">
        <v>0</v>
      </c>
      <c r="DP4770" s="81">
        <v>1.5337929845358177E-5</v>
      </c>
      <c r="DQ4770" s="81">
        <v>1.5337929845358177E-5</v>
      </c>
      <c r="DR4770" s="81">
        <v>0</v>
      </c>
      <c r="DS4770" s="81">
        <v>1.5337929845358177E-5</v>
      </c>
      <c r="DT4770" s="81">
        <v>1.5337929845358177E-5</v>
      </c>
      <c r="DU4770" s="81">
        <v>0</v>
      </c>
      <c r="DV4770" s="81">
        <v>1.5337929845358177E-5</v>
      </c>
      <c r="DW4770" s="81">
        <v>1.5337929845358177E-5</v>
      </c>
      <c r="GE4770" s="81" t="s">
        <v>449</v>
      </c>
      <c r="GF4770" s="81" t="s">
        <v>155</v>
      </c>
      <c r="GG4770" s="81" t="s">
        <v>487</v>
      </c>
      <c r="GH4770" s="81" t="s">
        <v>452</v>
      </c>
      <c r="GI4770" s="81">
        <v>2023</v>
      </c>
      <c r="GJ4770" s="81" t="s">
        <v>201</v>
      </c>
      <c r="GK4770" s="81">
        <v>0.7189601678582187</v>
      </c>
      <c r="GL4770" s="81">
        <v>90.088153000000005</v>
      </c>
      <c r="GM4770" s="81">
        <v>2023</v>
      </c>
      <c r="GN4770" s="81" t="s">
        <v>173</v>
      </c>
      <c r="GO4770" s="81">
        <v>1.1148832299820636E-2</v>
      </c>
      <c r="GP4770" s="81">
        <v>10</v>
      </c>
      <c r="GQ4770" s="81">
        <v>0</v>
      </c>
      <c r="GR4770" s="81" t="s">
        <v>448</v>
      </c>
      <c r="GS4770" s="81">
        <v>1.1148832299820636E-2</v>
      </c>
      <c r="GT4770" s="81">
        <v>8.0155663417021752E-3</v>
      </c>
      <c r="GU4770" s="81">
        <v>1.1148832299820636E-2</v>
      </c>
      <c r="GV4770" s="81">
        <v>8.0155663417021752E-3</v>
      </c>
      <c r="GW4770" s="81">
        <v>1.1148832299820636E-2</v>
      </c>
      <c r="GX4770" s="81">
        <v>8.0155663417021752E-3</v>
      </c>
      <c r="GY4770" s="81">
        <v>1.1148832299820636E-2</v>
      </c>
      <c r="GZ4770" s="81">
        <v>8.0155663417021752E-3</v>
      </c>
    </row>
    <row r="4771" spans="98:208" x14ac:dyDescent="0.25">
      <c r="CT4771" s="81" t="s">
        <v>155</v>
      </c>
      <c r="CU4771" s="81" t="s">
        <v>484</v>
      </c>
      <c r="CV4771" s="81" t="s">
        <v>451</v>
      </c>
      <c r="CW4771" s="81">
        <v>2030</v>
      </c>
      <c r="CX4771" s="81">
        <v>0</v>
      </c>
      <c r="CY4771" s="81">
        <v>0</v>
      </c>
      <c r="CZ4771" s="81">
        <v>0</v>
      </c>
      <c r="DA4771" s="81">
        <v>0</v>
      </c>
      <c r="DB4771" s="81">
        <v>9534.9220877095904</v>
      </c>
      <c r="DC4771" s="81">
        <v>247.27299216495089</v>
      </c>
      <c r="DD4771" s="81">
        <v>9287.6490955446388</v>
      </c>
      <c r="DE4771" s="81">
        <v>0</v>
      </c>
      <c r="DF4771" s="81">
        <v>0</v>
      </c>
      <c r="DG4771" s="81">
        <v>2.7568051219218996</v>
      </c>
      <c r="DH4771" s="81">
        <v>2.7568051219218996</v>
      </c>
      <c r="DI4771" s="81">
        <v>2.7568051219218996</v>
      </c>
      <c r="DJ4771" s="81">
        <v>5.5636612553394344E-6</v>
      </c>
      <c r="DL4771" s="81">
        <v>0</v>
      </c>
      <c r="DM4771" s="81">
        <v>0</v>
      </c>
      <c r="DN4771" s="81">
        <v>0</v>
      </c>
      <c r="DO4771" s="81">
        <v>0</v>
      </c>
      <c r="DP4771" s="81">
        <v>1.5337929845358177E-5</v>
      </c>
      <c r="DQ4771" s="81">
        <v>1.5337929845358177E-5</v>
      </c>
      <c r="DR4771" s="81">
        <v>0</v>
      </c>
      <c r="DS4771" s="81">
        <v>1.5337929845358177E-5</v>
      </c>
      <c r="DT4771" s="81">
        <v>1.5337929845358177E-5</v>
      </c>
      <c r="DU4771" s="81">
        <v>0</v>
      </c>
      <c r="DV4771" s="81">
        <v>1.5337929845358177E-5</v>
      </c>
      <c r="DW4771" s="81">
        <v>1.5337929845358177E-5</v>
      </c>
      <c r="GE4771" s="81" t="s">
        <v>449</v>
      </c>
      <c r="GF4771" s="81" t="s">
        <v>155</v>
      </c>
      <c r="GG4771" s="81" t="s">
        <v>487</v>
      </c>
      <c r="GH4771" s="81" t="s">
        <v>452</v>
      </c>
      <c r="GI4771" s="81">
        <v>2024</v>
      </c>
      <c r="GJ4771" s="81" t="s">
        <v>201</v>
      </c>
      <c r="GK4771" s="81">
        <v>0.7189601678582187</v>
      </c>
      <c r="GL4771" s="81">
        <v>90.088153000000005</v>
      </c>
      <c r="GM4771" s="81">
        <v>2024</v>
      </c>
      <c r="GN4771" s="81" t="s">
        <v>173</v>
      </c>
      <c r="GO4771" s="81">
        <v>1.1148832299820636E-2</v>
      </c>
      <c r="GP4771" s="81">
        <v>10</v>
      </c>
      <c r="GQ4771" s="81">
        <v>0</v>
      </c>
      <c r="GR4771" s="81" t="s">
        <v>448</v>
      </c>
      <c r="GS4771" s="81">
        <v>1.1148832299820636E-2</v>
      </c>
      <c r="GT4771" s="81">
        <v>8.0155663417021752E-3</v>
      </c>
      <c r="GU4771" s="81">
        <v>1.1148832299820636E-2</v>
      </c>
      <c r="GV4771" s="81">
        <v>8.0155663417021752E-3</v>
      </c>
      <c r="GW4771" s="81">
        <v>1.1148832299820636E-2</v>
      </c>
      <c r="GX4771" s="81">
        <v>8.0155663417021752E-3</v>
      </c>
      <c r="GY4771" s="81">
        <v>1.1148832299820636E-2</v>
      </c>
      <c r="GZ4771" s="81">
        <v>8.0155663417021752E-3</v>
      </c>
    </row>
    <row r="4772" spans="98:208" x14ac:dyDescent="0.25">
      <c r="CT4772" s="81" t="s">
        <v>155</v>
      </c>
      <c r="CU4772" s="81" t="s">
        <v>484</v>
      </c>
      <c r="CV4772" s="81" t="s">
        <v>451</v>
      </c>
      <c r="CW4772" s="81">
        <v>2031</v>
      </c>
      <c r="CX4772" s="81">
        <v>0</v>
      </c>
      <c r="CY4772" s="81">
        <v>0</v>
      </c>
      <c r="CZ4772" s="81">
        <v>0</v>
      </c>
      <c r="DA4772" s="81">
        <v>0</v>
      </c>
      <c r="DB4772" s="81">
        <v>9534.9220877095904</v>
      </c>
      <c r="DC4772" s="81">
        <v>247.27299216495089</v>
      </c>
      <c r="DD4772" s="81">
        <v>9287.6490955446388</v>
      </c>
      <c r="DE4772" s="81">
        <v>0</v>
      </c>
      <c r="DF4772" s="81">
        <v>0</v>
      </c>
      <c r="DG4772" s="81">
        <v>0</v>
      </c>
      <c r="DH4772" s="81">
        <v>2.7568051219218996</v>
      </c>
      <c r="DI4772" s="81">
        <v>2.7568051219218996</v>
      </c>
      <c r="DJ4772" s="81">
        <v>5.5636612553394344E-6</v>
      </c>
      <c r="DL4772" s="81">
        <v>0</v>
      </c>
      <c r="DM4772" s="81">
        <v>0</v>
      </c>
      <c r="DN4772" s="81">
        <v>0</v>
      </c>
      <c r="DO4772" s="81">
        <v>0</v>
      </c>
      <c r="DP4772" s="81">
        <v>0</v>
      </c>
      <c r="DQ4772" s="81">
        <v>0</v>
      </c>
      <c r="DR4772" s="81">
        <v>0</v>
      </c>
      <c r="DS4772" s="81">
        <v>1.5337929845358177E-5</v>
      </c>
      <c r="DT4772" s="81">
        <v>1.5337929845358177E-5</v>
      </c>
      <c r="DU4772" s="81">
        <v>0</v>
      </c>
      <c r="DV4772" s="81">
        <v>1.5337929845358177E-5</v>
      </c>
      <c r="DW4772" s="81">
        <v>1.5337929845358177E-5</v>
      </c>
      <c r="GE4772" s="81" t="s">
        <v>449</v>
      </c>
      <c r="GF4772" s="81" t="s">
        <v>155</v>
      </c>
      <c r="GG4772" s="81" t="s">
        <v>487</v>
      </c>
      <c r="GH4772" s="81" t="s">
        <v>452</v>
      </c>
      <c r="GI4772" s="81">
        <v>2025</v>
      </c>
      <c r="GJ4772" s="81" t="s">
        <v>201</v>
      </c>
      <c r="GK4772" s="81">
        <v>0.7189601678582187</v>
      </c>
      <c r="GL4772" s="81">
        <v>90.088153000000005</v>
      </c>
      <c r="GM4772" s="81">
        <v>2025</v>
      </c>
      <c r="GN4772" s="81" t="s">
        <v>173</v>
      </c>
      <c r="GO4772" s="81">
        <v>1.1148832299820636E-2</v>
      </c>
      <c r="GP4772" s="81">
        <v>10</v>
      </c>
      <c r="GQ4772" s="81">
        <v>0</v>
      </c>
      <c r="GR4772" s="81" t="s">
        <v>448</v>
      </c>
      <c r="GS4772" s="81">
        <v>1.1148832299820636E-2</v>
      </c>
      <c r="GT4772" s="81">
        <v>8.0155663417021752E-3</v>
      </c>
      <c r="GU4772" s="81">
        <v>1.1148832299820636E-2</v>
      </c>
      <c r="GV4772" s="81">
        <v>8.0155663417021752E-3</v>
      </c>
      <c r="GW4772" s="81">
        <v>1.1148832299820636E-2</v>
      </c>
      <c r="GX4772" s="81">
        <v>8.0155663417021752E-3</v>
      </c>
      <c r="GY4772" s="81">
        <v>1.1148832299820636E-2</v>
      </c>
      <c r="GZ4772" s="81">
        <v>8.0155663417021752E-3</v>
      </c>
    </row>
    <row r="4773" spans="98:208" x14ac:dyDescent="0.25">
      <c r="CT4773" s="81" t="s">
        <v>155</v>
      </c>
      <c r="CU4773" s="81" t="s">
        <v>484</v>
      </c>
      <c r="CV4773" s="81" t="s">
        <v>451</v>
      </c>
      <c r="CW4773" s="81">
        <v>2032</v>
      </c>
      <c r="CX4773" s="81">
        <v>0</v>
      </c>
      <c r="CY4773" s="81">
        <v>0</v>
      </c>
      <c r="CZ4773" s="81">
        <v>0</v>
      </c>
      <c r="DA4773" s="81">
        <v>0</v>
      </c>
      <c r="DB4773" s="81">
        <v>9534.9220877095904</v>
      </c>
      <c r="DC4773" s="81">
        <v>247.27299216495089</v>
      </c>
      <c r="DD4773" s="81">
        <v>9287.6490955446388</v>
      </c>
      <c r="DE4773" s="81">
        <v>0</v>
      </c>
      <c r="DF4773" s="81">
        <v>0</v>
      </c>
      <c r="DG4773" s="81">
        <v>0</v>
      </c>
      <c r="DH4773" s="81">
        <v>0</v>
      </c>
      <c r="DI4773" s="81">
        <v>2.7568051219218996</v>
      </c>
      <c r="DJ4773" s="81">
        <v>5.5636612553394344E-6</v>
      </c>
      <c r="DL4773" s="81">
        <v>0</v>
      </c>
      <c r="DM4773" s="81">
        <v>0</v>
      </c>
      <c r="DN4773" s="81">
        <v>0</v>
      </c>
      <c r="DO4773" s="81">
        <v>0</v>
      </c>
      <c r="DP4773" s="81">
        <v>0</v>
      </c>
      <c r="DQ4773" s="81">
        <v>0</v>
      </c>
      <c r="DR4773" s="81">
        <v>0</v>
      </c>
      <c r="DS4773" s="81">
        <v>0</v>
      </c>
      <c r="DT4773" s="81">
        <v>0</v>
      </c>
      <c r="DU4773" s="81">
        <v>0</v>
      </c>
      <c r="DV4773" s="81">
        <v>1.5337929845358177E-5</v>
      </c>
      <c r="DW4773" s="81">
        <v>1.5337929845358177E-5</v>
      </c>
      <c r="GE4773" s="81" t="s">
        <v>449</v>
      </c>
      <c r="GF4773" s="81" t="s">
        <v>155</v>
      </c>
      <c r="GG4773" s="81" t="s">
        <v>487</v>
      </c>
      <c r="GH4773" s="81" t="s">
        <v>452</v>
      </c>
      <c r="GI4773" s="81">
        <v>2026</v>
      </c>
      <c r="GJ4773" s="81" t="s">
        <v>201</v>
      </c>
      <c r="GK4773" s="81">
        <v>0.7189601678582187</v>
      </c>
      <c r="GL4773" s="81">
        <v>90.088153000000005</v>
      </c>
      <c r="GM4773" s="81">
        <v>2026</v>
      </c>
      <c r="GN4773" s="81" t="s">
        <v>173</v>
      </c>
      <c r="GO4773" s="81">
        <v>1.1148832299820636E-2</v>
      </c>
      <c r="GP4773" s="81">
        <v>10</v>
      </c>
      <c r="GQ4773" s="81">
        <v>0</v>
      </c>
      <c r="GR4773" s="81" t="s">
        <v>448</v>
      </c>
      <c r="GS4773" s="81">
        <v>1.1148832299820636E-2</v>
      </c>
      <c r="GT4773" s="81">
        <v>8.0155663417021752E-3</v>
      </c>
      <c r="GU4773" s="81">
        <v>1.1148832299820636E-2</v>
      </c>
      <c r="GV4773" s="81">
        <v>8.0155663417021752E-3</v>
      </c>
      <c r="GW4773" s="81">
        <v>1.1148832299820636E-2</v>
      </c>
      <c r="GX4773" s="81">
        <v>8.0155663417021752E-3</v>
      </c>
      <c r="GY4773" s="81">
        <v>1.1148832299820636E-2</v>
      </c>
      <c r="GZ4773" s="81">
        <v>8.0155663417021752E-3</v>
      </c>
    </row>
    <row r="4774" spans="98:208" x14ac:dyDescent="0.25">
      <c r="CT4774" s="81" t="s">
        <v>155</v>
      </c>
      <c r="CU4774" s="81" t="s">
        <v>484</v>
      </c>
      <c r="CV4774" s="81" t="s">
        <v>452</v>
      </c>
      <c r="CW4774" s="81">
        <v>2020</v>
      </c>
      <c r="CX4774" s="81">
        <v>0</v>
      </c>
      <c r="CY4774" s="81">
        <v>0</v>
      </c>
      <c r="CZ4774" s="81">
        <v>0</v>
      </c>
      <c r="DA4774" s="81">
        <v>0</v>
      </c>
      <c r="DB4774" s="81">
        <v>5.240558331301548</v>
      </c>
      <c r="DC4774" s="81">
        <v>0.69641821681223026</v>
      </c>
      <c r="DD4774" s="81">
        <v>2.9419641522810189</v>
      </c>
      <c r="DE4774" s="81">
        <v>1.602175962208289</v>
      </c>
      <c r="DF4774" s="81">
        <v>7.7642499097796839E-3</v>
      </c>
      <c r="DG4774" s="81">
        <v>0</v>
      </c>
      <c r="DH4774" s="81">
        <v>0</v>
      </c>
      <c r="DI4774" s="81">
        <v>0</v>
      </c>
      <c r="DJ4774" s="81">
        <v>3.788092987079907E-5</v>
      </c>
      <c r="DL4774" s="81">
        <v>0</v>
      </c>
      <c r="DM4774" s="81">
        <v>2.9411700633172222E-7</v>
      </c>
      <c r="DN4774" s="81">
        <v>2.9411700633172222E-7</v>
      </c>
      <c r="DO4774" s="81">
        <v>0</v>
      </c>
      <c r="DP4774" s="81">
        <v>0</v>
      </c>
      <c r="DQ4774" s="81">
        <v>0</v>
      </c>
      <c r="DR4774" s="81">
        <v>0</v>
      </c>
      <c r="DS4774" s="81">
        <v>0</v>
      </c>
      <c r="DT4774" s="81">
        <v>0</v>
      </c>
      <c r="DU4774" s="81">
        <v>0</v>
      </c>
      <c r="DV4774" s="81">
        <v>0</v>
      </c>
      <c r="DW4774" s="81">
        <v>0</v>
      </c>
      <c r="GE4774" s="81" t="s">
        <v>449</v>
      </c>
      <c r="GF4774" s="81" t="s">
        <v>155</v>
      </c>
      <c r="GG4774" s="81" t="s">
        <v>487</v>
      </c>
      <c r="GH4774" s="81" t="s">
        <v>452</v>
      </c>
      <c r="GI4774" s="81">
        <v>2027</v>
      </c>
      <c r="GJ4774" s="81" t="s">
        <v>201</v>
      </c>
      <c r="GK4774" s="81">
        <v>0.7189601678582187</v>
      </c>
      <c r="GL4774" s="81">
        <v>90.088153000000005</v>
      </c>
      <c r="GM4774" s="81">
        <v>2027</v>
      </c>
      <c r="GN4774" s="81" t="s">
        <v>173</v>
      </c>
      <c r="GO4774" s="81">
        <v>1.1148832299820636E-2</v>
      </c>
      <c r="GP4774" s="81">
        <v>10</v>
      </c>
      <c r="GQ4774" s="81">
        <v>0</v>
      </c>
      <c r="GR4774" s="81" t="s">
        <v>448</v>
      </c>
      <c r="GS4774" s="81">
        <v>1.1148832299820636E-2</v>
      </c>
      <c r="GT4774" s="81">
        <v>8.0155663417021752E-3</v>
      </c>
      <c r="GU4774" s="81">
        <v>1.1148832299820636E-2</v>
      </c>
      <c r="GV4774" s="81">
        <v>8.0155663417021752E-3</v>
      </c>
      <c r="GW4774" s="81">
        <v>1.1148832299820636E-2</v>
      </c>
      <c r="GX4774" s="81">
        <v>8.0155663417021752E-3</v>
      </c>
      <c r="GY4774" s="81">
        <v>1.1148832299820636E-2</v>
      </c>
      <c r="GZ4774" s="81">
        <v>8.0155663417021752E-3</v>
      </c>
    </row>
    <row r="4775" spans="98:208" x14ac:dyDescent="0.25">
      <c r="CT4775" s="81" t="s">
        <v>155</v>
      </c>
      <c r="CU4775" s="81" t="s">
        <v>484</v>
      </c>
      <c r="CV4775" s="81" t="s">
        <v>452</v>
      </c>
      <c r="CW4775" s="81">
        <v>2021</v>
      </c>
      <c r="CX4775" s="81">
        <v>0</v>
      </c>
      <c r="CY4775" s="81">
        <v>0</v>
      </c>
      <c r="CZ4775" s="81">
        <v>0</v>
      </c>
      <c r="DA4775" s="81">
        <v>0</v>
      </c>
      <c r="DB4775" s="81">
        <v>5.240558331301548</v>
      </c>
      <c r="DC4775" s="81">
        <v>0.69641821681223026</v>
      </c>
      <c r="DD4775" s="81">
        <v>2.9419641522810189</v>
      </c>
      <c r="DE4775" s="81">
        <v>1.602175962208289</v>
      </c>
      <c r="DF4775" s="81">
        <v>7.7642499097796839E-3</v>
      </c>
      <c r="DG4775" s="81">
        <v>7.7642499097796839E-3</v>
      </c>
      <c r="DH4775" s="81">
        <v>0</v>
      </c>
      <c r="DI4775" s="81">
        <v>0</v>
      </c>
      <c r="DJ4775" s="81">
        <v>3.788092987079907E-5</v>
      </c>
      <c r="DL4775" s="81">
        <v>0</v>
      </c>
      <c r="DM4775" s="81">
        <v>2.9411700633172222E-7</v>
      </c>
      <c r="DN4775" s="81">
        <v>2.9411700633172222E-7</v>
      </c>
      <c r="DO4775" s="81">
        <v>0</v>
      </c>
      <c r="DP4775" s="81">
        <v>2.9411700633172222E-7</v>
      </c>
      <c r="DQ4775" s="81">
        <v>2.9411700633172222E-7</v>
      </c>
      <c r="DR4775" s="81">
        <v>0</v>
      </c>
      <c r="DS4775" s="81">
        <v>0</v>
      </c>
      <c r="DT4775" s="81">
        <v>0</v>
      </c>
      <c r="DU4775" s="81">
        <v>0</v>
      </c>
      <c r="DV4775" s="81">
        <v>0</v>
      </c>
      <c r="DW4775" s="81">
        <v>0</v>
      </c>
      <c r="GE4775" s="81" t="s">
        <v>449</v>
      </c>
      <c r="GF4775" s="81" t="s">
        <v>155</v>
      </c>
      <c r="GG4775" s="81" t="s">
        <v>487</v>
      </c>
      <c r="GH4775" s="81" t="s">
        <v>452</v>
      </c>
      <c r="GI4775" s="81">
        <v>2028</v>
      </c>
      <c r="GJ4775" s="81" t="s">
        <v>201</v>
      </c>
      <c r="GK4775" s="81">
        <v>0.74733835430386664</v>
      </c>
      <c r="GL4775" s="81">
        <v>90.088153000000005</v>
      </c>
      <c r="GM4775" s="81">
        <v>2028</v>
      </c>
      <c r="GN4775" s="81" t="s">
        <v>173</v>
      </c>
      <c r="GO4775" s="81">
        <v>1.1148832299820636E-2</v>
      </c>
      <c r="GP4775" s="81">
        <v>10</v>
      </c>
      <c r="GQ4775" s="81">
        <v>0</v>
      </c>
      <c r="GR4775" s="81" t="s">
        <v>448</v>
      </c>
      <c r="GS4775" s="81">
        <v>1.1148832299820636E-2</v>
      </c>
      <c r="GT4775" s="81">
        <v>8.3319499833577476E-3</v>
      </c>
      <c r="GU4775" s="81">
        <v>1.1148832299820636E-2</v>
      </c>
      <c r="GV4775" s="81">
        <v>8.3319499833577476E-3</v>
      </c>
      <c r="GW4775" s="81">
        <v>1.1148832299820636E-2</v>
      </c>
      <c r="GX4775" s="81">
        <v>8.3319499833577476E-3</v>
      </c>
      <c r="GY4775" s="81">
        <v>1.1148832299820636E-2</v>
      </c>
      <c r="GZ4775" s="81">
        <v>8.3319499833577476E-3</v>
      </c>
    </row>
    <row r="4776" spans="98:208" x14ac:dyDescent="0.25">
      <c r="CT4776" s="81" t="s">
        <v>155</v>
      </c>
      <c r="CU4776" s="81" t="s">
        <v>484</v>
      </c>
      <c r="CV4776" s="81" t="s">
        <v>452</v>
      </c>
      <c r="CW4776" s="81">
        <v>2022</v>
      </c>
      <c r="CX4776" s="81">
        <v>0</v>
      </c>
      <c r="CY4776" s="81">
        <v>0</v>
      </c>
      <c r="CZ4776" s="81">
        <v>0</v>
      </c>
      <c r="DA4776" s="81">
        <v>0</v>
      </c>
      <c r="DB4776" s="81">
        <v>5.240558331301548</v>
      </c>
      <c r="DC4776" s="81">
        <v>0.69641821681223026</v>
      </c>
      <c r="DD4776" s="81">
        <v>2.9419641522810189</v>
      </c>
      <c r="DE4776" s="81">
        <v>1.602175962208289</v>
      </c>
      <c r="DF4776" s="81">
        <v>7.7642499097796839E-3</v>
      </c>
      <c r="DG4776" s="81">
        <v>7.7642499097796839E-3</v>
      </c>
      <c r="DH4776" s="81">
        <v>7.7642499097796839E-3</v>
      </c>
      <c r="DI4776" s="81">
        <v>0</v>
      </c>
      <c r="DJ4776" s="81">
        <v>3.788092987079907E-5</v>
      </c>
      <c r="DL4776" s="81">
        <v>0</v>
      </c>
      <c r="DM4776" s="81">
        <v>2.9411700633172222E-7</v>
      </c>
      <c r="DN4776" s="81">
        <v>2.9411700633172222E-7</v>
      </c>
      <c r="DO4776" s="81">
        <v>0</v>
      </c>
      <c r="DP4776" s="81">
        <v>2.9411700633172222E-7</v>
      </c>
      <c r="DQ4776" s="81">
        <v>2.9411700633172222E-7</v>
      </c>
      <c r="DR4776" s="81">
        <v>0</v>
      </c>
      <c r="DS4776" s="81">
        <v>2.9411700633172222E-7</v>
      </c>
      <c r="DT4776" s="81">
        <v>2.9411700633172222E-7</v>
      </c>
      <c r="DU4776" s="81">
        <v>0</v>
      </c>
      <c r="DV4776" s="81">
        <v>0</v>
      </c>
      <c r="DW4776" s="81">
        <v>0</v>
      </c>
      <c r="GE4776" s="81" t="s">
        <v>449</v>
      </c>
      <c r="GF4776" s="81" t="s">
        <v>155</v>
      </c>
      <c r="GG4776" s="81" t="s">
        <v>487</v>
      </c>
      <c r="GH4776" s="81" t="s">
        <v>452</v>
      </c>
      <c r="GI4776" s="81">
        <v>2029</v>
      </c>
      <c r="GJ4776" s="81" t="s">
        <v>201</v>
      </c>
      <c r="GK4776" s="81">
        <v>0.74733835430386664</v>
      </c>
      <c r="GL4776" s="81">
        <v>90.088153000000005</v>
      </c>
      <c r="GM4776" s="81">
        <v>2029</v>
      </c>
      <c r="GN4776" s="81" t="s">
        <v>173</v>
      </c>
      <c r="GO4776" s="81">
        <v>1.1148832299820636E-2</v>
      </c>
      <c r="GP4776" s="81">
        <v>10</v>
      </c>
      <c r="GQ4776" s="81">
        <v>0</v>
      </c>
      <c r="GR4776" s="81" t="s">
        <v>448</v>
      </c>
      <c r="GS4776" s="81">
        <v>1.1148832299820636E-2</v>
      </c>
      <c r="GT4776" s="81">
        <v>8.3319499833577476E-3</v>
      </c>
      <c r="GU4776" s="81">
        <v>1.1148832299820636E-2</v>
      </c>
      <c r="GV4776" s="81">
        <v>8.3319499833577476E-3</v>
      </c>
      <c r="GW4776" s="81">
        <v>1.1148832299820636E-2</v>
      </c>
      <c r="GX4776" s="81">
        <v>8.3319499833577476E-3</v>
      </c>
      <c r="GY4776" s="81">
        <v>1.1148832299820636E-2</v>
      </c>
      <c r="GZ4776" s="81">
        <v>8.3319499833577476E-3</v>
      </c>
    </row>
    <row r="4777" spans="98:208" x14ac:dyDescent="0.25">
      <c r="CT4777" s="81" t="s">
        <v>155</v>
      </c>
      <c r="CU4777" s="81" t="s">
        <v>484</v>
      </c>
      <c r="CV4777" s="81" t="s">
        <v>452</v>
      </c>
      <c r="CW4777" s="81">
        <v>2023</v>
      </c>
      <c r="CX4777" s="81">
        <v>0</v>
      </c>
      <c r="CY4777" s="81">
        <v>0</v>
      </c>
      <c r="CZ4777" s="81">
        <v>0</v>
      </c>
      <c r="DA4777" s="81">
        <v>0</v>
      </c>
      <c r="DB4777" s="81">
        <v>5.4750346070077729</v>
      </c>
      <c r="DC4777" s="81">
        <v>0.71896016785821104</v>
      </c>
      <c r="DD4777" s="81">
        <v>3.0714971986151069</v>
      </c>
      <c r="DE4777" s="81">
        <v>1.684577240534447</v>
      </c>
      <c r="DF4777" s="81">
        <v>8.0155663417020902E-3</v>
      </c>
      <c r="DG4777" s="81">
        <v>8.0155663417020902E-3</v>
      </c>
      <c r="DH4777" s="81">
        <v>8.0155663417020902E-3</v>
      </c>
      <c r="DI4777" s="81">
        <v>8.0155663417020902E-3</v>
      </c>
      <c r="DJ4777" s="81">
        <v>3.788092987079907E-5</v>
      </c>
      <c r="DL4777" s="81">
        <v>0</v>
      </c>
      <c r="DM4777" s="81">
        <v>3.0363710646475435E-7</v>
      </c>
      <c r="DN4777" s="81">
        <v>3.0363710646475435E-7</v>
      </c>
      <c r="DO4777" s="81">
        <v>0</v>
      </c>
      <c r="DP4777" s="81">
        <v>3.0363710646475435E-7</v>
      </c>
      <c r="DQ4777" s="81">
        <v>3.0363710646475435E-7</v>
      </c>
      <c r="DR4777" s="81">
        <v>0</v>
      </c>
      <c r="DS4777" s="81">
        <v>3.0363710646475435E-7</v>
      </c>
      <c r="DT4777" s="81">
        <v>3.0363710646475435E-7</v>
      </c>
      <c r="DU4777" s="81">
        <v>0</v>
      </c>
      <c r="DV4777" s="81">
        <v>3.0363710646475435E-7</v>
      </c>
      <c r="DW4777" s="81">
        <v>3.0363710646475435E-7</v>
      </c>
      <c r="GE4777" s="81" t="s">
        <v>449</v>
      </c>
      <c r="GF4777" s="81" t="s">
        <v>155</v>
      </c>
      <c r="GG4777" s="81" t="s">
        <v>487</v>
      </c>
      <c r="GH4777" s="81" t="s">
        <v>452</v>
      </c>
      <c r="GI4777" s="81">
        <v>2030</v>
      </c>
      <c r="GJ4777" s="81" t="s">
        <v>201</v>
      </c>
      <c r="GK4777" s="81">
        <v>0.74733835430386664</v>
      </c>
      <c r="GL4777" s="81">
        <v>90.088153000000005</v>
      </c>
      <c r="GM4777" s="81">
        <v>2030</v>
      </c>
      <c r="GN4777" s="81" t="s">
        <v>173</v>
      </c>
      <c r="GO4777" s="81">
        <v>1.1148832299820636E-2</v>
      </c>
      <c r="GP4777" s="81">
        <v>10</v>
      </c>
      <c r="GQ4777" s="81">
        <v>0</v>
      </c>
      <c r="GR4777" s="81" t="s">
        <v>448</v>
      </c>
      <c r="GS4777" s="81">
        <v>0</v>
      </c>
      <c r="GT4777" s="81">
        <v>0</v>
      </c>
      <c r="GU4777" s="81">
        <v>1.1148832299820636E-2</v>
      </c>
      <c r="GV4777" s="81">
        <v>8.3319499833577476E-3</v>
      </c>
      <c r="GW4777" s="81">
        <v>1.1148832299820636E-2</v>
      </c>
      <c r="GX4777" s="81">
        <v>8.3319499833577476E-3</v>
      </c>
      <c r="GY4777" s="81">
        <v>1.1148832299820636E-2</v>
      </c>
      <c r="GZ4777" s="81">
        <v>8.3319499833577476E-3</v>
      </c>
    </row>
    <row r="4778" spans="98:208" x14ac:dyDescent="0.25">
      <c r="CT4778" s="81" t="s">
        <v>155</v>
      </c>
      <c r="CU4778" s="81" t="s">
        <v>484</v>
      </c>
      <c r="CV4778" s="81" t="s">
        <v>452</v>
      </c>
      <c r="CW4778" s="81">
        <v>2024</v>
      </c>
      <c r="CX4778" s="81">
        <v>0</v>
      </c>
      <c r="CY4778" s="81">
        <v>0</v>
      </c>
      <c r="CZ4778" s="81">
        <v>0</v>
      </c>
      <c r="DA4778" s="81">
        <v>0</v>
      </c>
      <c r="DB4778" s="81">
        <v>5.4750346070077729</v>
      </c>
      <c r="DC4778" s="81">
        <v>0.71896016785821104</v>
      </c>
      <c r="DD4778" s="81">
        <v>3.0714971986151069</v>
      </c>
      <c r="DE4778" s="81">
        <v>1.684577240534447</v>
      </c>
      <c r="DF4778" s="81">
        <v>8.0155663417020902E-3</v>
      </c>
      <c r="DG4778" s="81">
        <v>8.0155663417020902E-3</v>
      </c>
      <c r="DH4778" s="81">
        <v>8.0155663417020902E-3</v>
      </c>
      <c r="DI4778" s="81">
        <v>8.0155663417020902E-3</v>
      </c>
      <c r="DJ4778" s="81">
        <v>3.788092987079907E-5</v>
      </c>
      <c r="DL4778" s="81">
        <v>0</v>
      </c>
      <c r="DM4778" s="81">
        <v>3.0363710646475435E-7</v>
      </c>
      <c r="DN4778" s="81">
        <v>3.0363710646475435E-7</v>
      </c>
      <c r="DO4778" s="81">
        <v>0</v>
      </c>
      <c r="DP4778" s="81">
        <v>3.0363710646475435E-7</v>
      </c>
      <c r="DQ4778" s="81">
        <v>3.0363710646475435E-7</v>
      </c>
      <c r="DR4778" s="81">
        <v>0</v>
      </c>
      <c r="DS4778" s="81">
        <v>3.0363710646475435E-7</v>
      </c>
      <c r="DT4778" s="81">
        <v>3.0363710646475435E-7</v>
      </c>
      <c r="DU4778" s="81">
        <v>0</v>
      </c>
      <c r="DV4778" s="81">
        <v>3.0363710646475435E-7</v>
      </c>
      <c r="DW4778" s="81">
        <v>3.0363710646475435E-7</v>
      </c>
      <c r="GE4778" s="81" t="s">
        <v>449</v>
      </c>
      <c r="GF4778" s="81" t="s">
        <v>155</v>
      </c>
      <c r="GG4778" s="81" t="s">
        <v>487</v>
      </c>
      <c r="GH4778" s="81" t="s">
        <v>452</v>
      </c>
      <c r="GI4778" s="81">
        <v>2031</v>
      </c>
      <c r="GJ4778" s="81" t="s">
        <v>201</v>
      </c>
      <c r="GK4778" s="81">
        <v>0.74733835430386664</v>
      </c>
      <c r="GL4778" s="81">
        <v>90.088153000000005</v>
      </c>
      <c r="GM4778" s="81">
        <v>2031</v>
      </c>
      <c r="GN4778" s="81" t="s">
        <v>173</v>
      </c>
      <c r="GO4778" s="81">
        <v>1.1148832299820636E-2</v>
      </c>
      <c r="GP4778" s="81">
        <v>10</v>
      </c>
      <c r="GQ4778" s="81">
        <v>0</v>
      </c>
      <c r="GR4778" s="81" t="s">
        <v>448</v>
      </c>
      <c r="GS4778" s="81">
        <v>0</v>
      </c>
      <c r="GT4778" s="81">
        <v>0</v>
      </c>
      <c r="GU4778" s="81">
        <v>0</v>
      </c>
      <c r="GV4778" s="81">
        <v>0</v>
      </c>
      <c r="GW4778" s="81">
        <v>1.1148832299820636E-2</v>
      </c>
      <c r="GX4778" s="81">
        <v>8.3319499833577476E-3</v>
      </c>
      <c r="GY4778" s="81">
        <v>1.1148832299820636E-2</v>
      </c>
      <c r="GZ4778" s="81">
        <v>8.3319499833577476E-3</v>
      </c>
    </row>
    <row r="4779" spans="98:208" x14ac:dyDescent="0.25">
      <c r="CT4779" s="81" t="s">
        <v>155</v>
      </c>
      <c r="CU4779" s="81" t="s">
        <v>484</v>
      </c>
      <c r="CV4779" s="81" t="s">
        <v>452</v>
      </c>
      <c r="CW4779" s="81">
        <v>2025</v>
      </c>
      <c r="CX4779" s="81">
        <v>0</v>
      </c>
      <c r="CY4779" s="81">
        <v>0</v>
      </c>
      <c r="CZ4779" s="81">
        <v>0</v>
      </c>
      <c r="DA4779" s="81">
        <v>0</v>
      </c>
      <c r="DB4779" s="81">
        <v>5.4750346070077729</v>
      </c>
      <c r="DC4779" s="81">
        <v>0.71896016785821104</v>
      </c>
      <c r="DD4779" s="81">
        <v>3.0714971986151069</v>
      </c>
      <c r="DE4779" s="81">
        <v>1.684577240534447</v>
      </c>
      <c r="DF4779" s="81">
        <v>8.0155663417020902E-3</v>
      </c>
      <c r="DG4779" s="81">
        <v>8.0155663417020902E-3</v>
      </c>
      <c r="DH4779" s="81">
        <v>8.0155663417020902E-3</v>
      </c>
      <c r="DI4779" s="81">
        <v>8.0155663417020902E-3</v>
      </c>
      <c r="DJ4779" s="81">
        <v>3.788092987079907E-5</v>
      </c>
      <c r="DL4779" s="81">
        <v>0</v>
      </c>
      <c r="DM4779" s="81">
        <v>3.0363710646475435E-7</v>
      </c>
      <c r="DN4779" s="81">
        <v>3.0363710646475435E-7</v>
      </c>
      <c r="DO4779" s="81">
        <v>0</v>
      </c>
      <c r="DP4779" s="81">
        <v>3.0363710646475435E-7</v>
      </c>
      <c r="DQ4779" s="81">
        <v>3.0363710646475435E-7</v>
      </c>
      <c r="DR4779" s="81">
        <v>0</v>
      </c>
      <c r="DS4779" s="81">
        <v>3.0363710646475435E-7</v>
      </c>
      <c r="DT4779" s="81">
        <v>3.0363710646475435E-7</v>
      </c>
      <c r="DU4779" s="81">
        <v>0</v>
      </c>
      <c r="DV4779" s="81">
        <v>3.0363710646475435E-7</v>
      </c>
      <c r="DW4779" s="81">
        <v>3.0363710646475435E-7</v>
      </c>
      <c r="GE4779" s="81" t="s">
        <v>449</v>
      </c>
      <c r="GF4779" s="81" t="s">
        <v>155</v>
      </c>
      <c r="GG4779" s="81" t="s">
        <v>487</v>
      </c>
      <c r="GH4779" s="81" t="s">
        <v>452</v>
      </c>
      <c r="GI4779" s="81">
        <v>2032</v>
      </c>
      <c r="GJ4779" s="81" t="s">
        <v>201</v>
      </c>
      <c r="GK4779" s="81">
        <v>0.74733835430386664</v>
      </c>
      <c r="GL4779" s="81">
        <v>90.088153000000005</v>
      </c>
      <c r="GM4779" s="81">
        <v>2032</v>
      </c>
      <c r="GN4779" s="81" t="s">
        <v>173</v>
      </c>
      <c r="GO4779" s="81">
        <v>1.1148832299820636E-2</v>
      </c>
      <c r="GP4779" s="81">
        <v>10</v>
      </c>
      <c r="GQ4779" s="81">
        <v>0</v>
      </c>
      <c r="GR4779" s="81" t="s">
        <v>448</v>
      </c>
      <c r="GS4779" s="81">
        <v>0</v>
      </c>
      <c r="GT4779" s="81">
        <v>0</v>
      </c>
      <c r="GU4779" s="81">
        <v>0</v>
      </c>
      <c r="GV4779" s="81">
        <v>0</v>
      </c>
      <c r="GW4779" s="81">
        <v>0</v>
      </c>
      <c r="GX4779" s="81">
        <v>0</v>
      </c>
      <c r="GY4779" s="81">
        <v>1.1148832299820636E-2</v>
      </c>
      <c r="GZ4779" s="81">
        <v>8.3319499833577476E-3</v>
      </c>
    </row>
    <row r="4780" spans="98:208" x14ac:dyDescent="0.25">
      <c r="CT4780" s="81" t="s">
        <v>155</v>
      </c>
      <c r="CU4780" s="81" t="s">
        <v>484</v>
      </c>
      <c r="CV4780" s="81" t="s">
        <v>452</v>
      </c>
      <c r="CW4780" s="81">
        <v>2026</v>
      </c>
      <c r="CX4780" s="81">
        <v>0</v>
      </c>
      <c r="CY4780" s="81">
        <v>0</v>
      </c>
      <c r="CZ4780" s="81">
        <v>0</v>
      </c>
      <c r="DA4780" s="81">
        <v>0</v>
      </c>
      <c r="DB4780" s="81">
        <v>5.4750346070077729</v>
      </c>
      <c r="DC4780" s="81">
        <v>0.71896016785821104</v>
      </c>
      <c r="DD4780" s="81">
        <v>3.0714971986151069</v>
      </c>
      <c r="DE4780" s="81">
        <v>1.684577240534447</v>
      </c>
      <c r="DF4780" s="81">
        <v>8.0155663417020902E-3</v>
      </c>
      <c r="DG4780" s="81">
        <v>8.0155663417020902E-3</v>
      </c>
      <c r="DH4780" s="81">
        <v>8.0155663417020902E-3</v>
      </c>
      <c r="DI4780" s="81">
        <v>8.0155663417020902E-3</v>
      </c>
      <c r="DJ4780" s="81">
        <v>3.788092987079907E-5</v>
      </c>
      <c r="DL4780" s="81">
        <v>0</v>
      </c>
      <c r="DM4780" s="81">
        <v>3.0363710646475435E-7</v>
      </c>
      <c r="DN4780" s="81">
        <v>3.0363710646475435E-7</v>
      </c>
      <c r="DO4780" s="81">
        <v>0</v>
      </c>
      <c r="DP4780" s="81">
        <v>3.0363710646475435E-7</v>
      </c>
      <c r="DQ4780" s="81">
        <v>3.0363710646475435E-7</v>
      </c>
      <c r="DR4780" s="81">
        <v>0</v>
      </c>
      <c r="DS4780" s="81">
        <v>3.0363710646475435E-7</v>
      </c>
      <c r="DT4780" s="81">
        <v>3.0363710646475435E-7</v>
      </c>
      <c r="DU4780" s="81">
        <v>0</v>
      </c>
      <c r="DV4780" s="81">
        <v>3.0363710646475435E-7</v>
      </c>
      <c r="DW4780" s="81">
        <v>3.0363710646475435E-7</v>
      </c>
      <c r="GE4780" s="81" t="s">
        <v>449</v>
      </c>
      <c r="GF4780" s="81" t="s">
        <v>155</v>
      </c>
      <c r="GG4780" s="81" t="s">
        <v>487</v>
      </c>
      <c r="GH4780" s="81" t="s">
        <v>453</v>
      </c>
      <c r="GI4780" s="81">
        <v>2021</v>
      </c>
      <c r="GJ4780" s="81" t="s">
        <v>201</v>
      </c>
      <c r="GK4780" s="81">
        <v>3.6425060683952112E-2</v>
      </c>
      <c r="GL4780" s="81">
        <v>90.088153000000005</v>
      </c>
      <c r="GM4780" s="81">
        <v>2021</v>
      </c>
      <c r="GN4780" s="81" t="s">
        <v>173</v>
      </c>
      <c r="GO4780" s="81">
        <v>1.1148832299820636E-2</v>
      </c>
      <c r="GP4780" s="81">
        <v>10</v>
      </c>
      <c r="GQ4780" s="81">
        <v>0</v>
      </c>
      <c r="GR4780" s="81" t="s">
        <v>448</v>
      </c>
      <c r="GS4780" s="81">
        <v>1.1148832299820636E-2</v>
      </c>
      <c r="GT4780" s="81">
        <v>4.0609689307617204E-4</v>
      </c>
      <c r="GU4780" s="81">
        <v>1.1148832299820636E-2</v>
      </c>
      <c r="GV4780" s="81">
        <v>4.0609689307617204E-4</v>
      </c>
      <c r="GW4780" s="81">
        <v>0</v>
      </c>
      <c r="GX4780" s="81">
        <v>0</v>
      </c>
      <c r="GY4780" s="81">
        <v>0</v>
      </c>
      <c r="GZ4780" s="81">
        <v>0</v>
      </c>
    </row>
    <row r="4781" spans="98:208" x14ac:dyDescent="0.25">
      <c r="CT4781" s="81" t="s">
        <v>155</v>
      </c>
      <c r="CU4781" s="81" t="s">
        <v>484</v>
      </c>
      <c r="CV4781" s="81" t="s">
        <v>452</v>
      </c>
      <c r="CW4781" s="81">
        <v>2027</v>
      </c>
      <c r="CX4781" s="81">
        <v>0</v>
      </c>
      <c r="CY4781" s="81">
        <v>0</v>
      </c>
      <c r="CZ4781" s="81">
        <v>0</v>
      </c>
      <c r="DA4781" s="81">
        <v>0</v>
      </c>
      <c r="DB4781" s="81">
        <v>5.4750346070077729</v>
      </c>
      <c r="DC4781" s="81">
        <v>0.71896016785821104</v>
      </c>
      <c r="DD4781" s="81">
        <v>3.0714971986151069</v>
      </c>
      <c r="DE4781" s="81">
        <v>1.684577240534447</v>
      </c>
      <c r="DF4781" s="81">
        <v>8.0155663417020902E-3</v>
      </c>
      <c r="DG4781" s="81">
        <v>8.0155663417020902E-3</v>
      </c>
      <c r="DH4781" s="81">
        <v>8.0155663417020902E-3</v>
      </c>
      <c r="DI4781" s="81">
        <v>8.0155663417020902E-3</v>
      </c>
      <c r="DJ4781" s="81">
        <v>3.788092987079907E-5</v>
      </c>
      <c r="DL4781" s="81">
        <v>0</v>
      </c>
      <c r="DM4781" s="81">
        <v>3.0363710646475435E-7</v>
      </c>
      <c r="DN4781" s="81">
        <v>3.0363710646475435E-7</v>
      </c>
      <c r="DO4781" s="81">
        <v>0</v>
      </c>
      <c r="DP4781" s="81">
        <v>3.0363710646475435E-7</v>
      </c>
      <c r="DQ4781" s="81">
        <v>3.0363710646475435E-7</v>
      </c>
      <c r="DR4781" s="81">
        <v>0</v>
      </c>
      <c r="DS4781" s="81">
        <v>3.0363710646475435E-7</v>
      </c>
      <c r="DT4781" s="81">
        <v>3.0363710646475435E-7</v>
      </c>
      <c r="DU4781" s="81">
        <v>0</v>
      </c>
      <c r="DV4781" s="81">
        <v>3.0363710646475435E-7</v>
      </c>
      <c r="DW4781" s="81">
        <v>3.0363710646475435E-7</v>
      </c>
      <c r="GE4781" s="81" t="s">
        <v>449</v>
      </c>
      <c r="GF4781" s="81" t="s">
        <v>155</v>
      </c>
      <c r="GG4781" s="81" t="s">
        <v>487</v>
      </c>
      <c r="GH4781" s="81" t="s">
        <v>453</v>
      </c>
      <c r="GI4781" s="81">
        <v>2022</v>
      </c>
      <c r="GJ4781" s="81" t="s">
        <v>201</v>
      </c>
      <c r="GK4781" s="81">
        <v>3.6425060683952112E-2</v>
      </c>
      <c r="GL4781" s="81">
        <v>90.088153000000005</v>
      </c>
      <c r="GM4781" s="81">
        <v>2022</v>
      </c>
      <c r="GN4781" s="81" t="s">
        <v>173</v>
      </c>
      <c r="GO4781" s="81">
        <v>1.1148832299820636E-2</v>
      </c>
      <c r="GP4781" s="81">
        <v>10</v>
      </c>
      <c r="GQ4781" s="81">
        <v>0</v>
      </c>
      <c r="GR4781" s="81" t="s">
        <v>448</v>
      </c>
      <c r="GS4781" s="81">
        <v>1.1148832299820636E-2</v>
      </c>
      <c r="GT4781" s="81">
        <v>4.0609689307617204E-4</v>
      </c>
      <c r="GU4781" s="81">
        <v>1.1148832299820636E-2</v>
      </c>
      <c r="GV4781" s="81">
        <v>4.0609689307617204E-4</v>
      </c>
      <c r="GW4781" s="81">
        <v>1.1148832299820636E-2</v>
      </c>
      <c r="GX4781" s="81">
        <v>4.0609689307617204E-4</v>
      </c>
      <c r="GY4781" s="81">
        <v>0</v>
      </c>
      <c r="GZ4781" s="81">
        <v>0</v>
      </c>
    </row>
    <row r="4782" spans="98:208" x14ac:dyDescent="0.25">
      <c r="CT4782" s="81" t="s">
        <v>155</v>
      </c>
      <c r="CU4782" s="81" t="s">
        <v>484</v>
      </c>
      <c r="CV4782" s="81" t="s">
        <v>452</v>
      </c>
      <c r="CW4782" s="81">
        <v>2028</v>
      </c>
      <c r="CX4782" s="81">
        <v>0</v>
      </c>
      <c r="CY4782" s="81">
        <v>0</v>
      </c>
      <c r="CZ4782" s="81">
        <v>0</v>
      </c>
      <c r="DA4782" s="81">
        <v>0</v>
      </c>
      <c r="DB4782" s="81">
        <v>5.7770153400784654</v>
      </c>
      <c r="DC4782" s="81">
        <v>0.74733835430389006</v>
      </c>
      <c r="DD4782" s="81">
        <v>3.237951340101727</v>
      </c>
      <c r="DE4782" s="81">
        <v>1.7917256456728481</v>
      </c>
      <c r="DF4782" s="81">
        <v>8.3319499833580078E-3</v>
      </c>
      <c r="DG4782" s="81">
        <v>8.3319499833580078E-3</v>
      </c>
      <c r="DH4782" s="81">
        <v>8.3319499833580078E-3</v>
      </c>
      <c r="DI4782" s="81">
        <v>8.3319499833580078E-3</v>
      </c>
      <c r="DJ4782" s="81">
        <v>3.788092987079907E-5</v>
      </c>
      <c r="DL4782" s="81">
        <v>0</v>
      </c>
      <c r="DM4782" s="81">
        <v>3.1562201300659019E-7</v>
      </c>
      <c r="DN4782" s="81">
        <v>3.1562201300659019E-7</v>
      </c>
      <c r="DO4782" s="81">
        <v>0</v>
      </c>
      <c r="DP4782" s="81">
        <v>3.1562201300659019E-7</v>
      </c>
      <c r="DQ4782" s="81">
        <v>3.1562201300659019E-7</v>
      </c>
      <c r="DR4782" s="81">
        <v>0</v>
      </c>
      <c r="DS4782" s="81">
        <v>3.1562201300659019E-7</v>
      </c>
      <c r="DT4782" s="81">
        <v>3.1562201300659019E-7</v>
      </c>
      <c r="DU4782" s="81">
        <v>0</v>
      </c>
      <c r="DV4782" s="81">
        <v>3.1562201300659019E-7</v>
      </c>
      <c r="DW4782" s="81">
        <v>3.1562201300659019E-7</v>
      </c>
      <c r="GE4782" s="81" t="s">
        <v>449</v>
      </c>
      <c r="GF4782" s="81" t="s">
        <v>155</v>
      </c>
      <c r="GG4782" s="81" t="s">
        <v>487</v>
      </c>
      <c r="GH4782" s="81" t="s">
        <v>453</v>
      </c>
      <c r="GI4782" s="81">
        <v>2023</v>
      </c>
      <c r="GJ4782" s="81" t="s">
        <v>201</v>
      </c>
      <c r="GK4782" s="81">
        <v>3.759022461139034E-2</v>
      </c>
      <c r="GL4782" s="81">
        <v>90.088153000000005</v>
      </c>
      <c r="GM4782" s="81">
        <v>2023</v>
      </c>
      <c r="GN4782" s="81" t="s">
        <v>173</v>
      </c>
      <c r="GO4782" s="81">
        <v>1.1148832299820636E-2</v>
      </c>
      <c r="GP4782" s="81">
        <v>10</v>
      </c>
      <c r="GQ4782" s="81">
        <v>0</v>
      </c>
      <c r="GR4782" s="81" t="s">
        <v>448</v>
      </c>
      <c r="GS4782" s="81">
        <v>1.1148832299820636E-2</v>
      </c>
      <c r="GT4782" s="81">
        <v>4.1908711030498125E-4</v>
      </c>
      <c r="GU4782" s="81">
        <v>1.1148832299820636E-2</v>
      </c>
      <c r="GV4782" s="81">
        <v>4.1908711030498125E-4</v>
      </c>
      <c r="GW4782" s="81">
        <v>1.1148832299820636E-2</v>
      </c>
      <c r="GX4782" s="81">
        <v>4.1908711030498125E-4</v>
      </c>
      <c r="GY4782" s="81">
        <v>1.1148832299820636E-2</v>
      </c>
      <c r="GZ4782" s="81">
        <v>4.1908711030498125E-4</v>
      </c>
    </row>
    <row r="4783" spans="98:208" x14ac:dyDescent="0.25">
      <c r="CT4783" s="81" t="s">
        <v>155</v>
      </c>
      <c r="CU4783" s="81" t="s">
        <v>484</v>
      </c>
      <c r="CV4783" s="81" t="s">
        <v>452</v>
      </c>
      <c r="CW4783" s="81">
        <v>2029</v>
      </c>
      <c r="CX4783" s="81">
        <v>0</v>
      </c>
      <c r="CY4783" s="81">
        <v>0</v>
      </c>
      <c r="CZ4783" s="81">
        <v>0</v>
      </c>
      <c r="DA4783" s="81">
        <v>0</v>
      </c>
      <c r="DB4783" s="81">
        <v>5.7770153400784654</v>
      </c>
      <c r="DC4783" s="81">
        <v>0.74733835430389006</v>
      </c>
      <c r="DD4783" s="81">
        <v>3.237951340101727</v>
      </c>
      <c r="DE4783" s="81">
        <v>1.7917256456728481</v>
      </c>
      <c r="DF4783" s="81">
        <v>8.3319499833580078E-3</v>
      </c>
      <c r="DG4783" s="81">
        <v>8.3319499833580078E-3</v>
      </c>
      <c r="DH4783" s="81">
        <v>8.3319499833580078E-3</v>
      </c>
      <c r="DI4783" s="81">
        <v>8.3319499833580078E-3</v>
      </c>
      <c r="DJ4783" s="81">
        <v>3.788092987079907E-5</v>
      </c>
      <c r="DL4783" s="81">
        <v>0</v>
      </c>
      <c r="DM4783" s="81">
        <v>3.1562201300659019E-7</v>
      </c>
      <c r="DN4783" s="81">
        <v>3.1562201300659019E-7</v>
      </c>
      <c r="DO4783" s="81">
        <v>0</v>
      </c>
      <c r="DP4783" s="81">
        <v>3.1562201300659019E-7</v>
      </c>
      <c r="DQ4783" s="81">
        <v>3.1562201300659019E-7</v>
      </c>
      <c r="DR4783" s="81">
        <v>0</v>
      </c>
      <c r="DS4783" s="81">
        <v>3.1562201300659019E-7</v>
      </c>
      <c r="DT4783" s="81">
        <v>3.1562201300659019E-7</v>
      </c>
      <c r="DU4783" s="81">
        <v>0</v>
      </c>
      <c r="DV4783" s="81">
        <v>3.1562201300659019E-7</v>
      </c>
      <c r="DW4783" s="81">
        <v>3.1562201300659019E-7</v>
      </c>
      <c r="GE4783" s="81" t="s">
        <v>449</v>
      </c>
      <c r="GF4783" s="81" t="s">
        <v>155</v>
      </c>
      <c r="GG4783" s="81" t="s">
        <v>487</v>
      </c>
      <c r="GH4783" s="81" t="s">
        <v>453</v>
      </c>
      <c r="GI4783" s="81">
        <v>2024</v>
      </c>
      <c r="GJ4783" s="81" t="s">
        <v>201</v>
      </c>
      <c r="GK4783" s="81">
        <v>3.759022461139034E-2</v>
      </c>
      <c r="GL4783" s="81">
        <v>90.088153000000005</v>
      </c>
      <c r="GM4783" s="81">
        <v>2024</v>
      </c>
      <c r="GN4783" s="81" t="s">
        <v>173</v>
      </c>
      <c r="GO4783" s="81">
        <v>1.1148832299820636E-2</v>
      </c>
      <c r="GP4783" s="81">
        <v>10</v>
      </c>
      <c r="GQ4783" s="81">
        <v>0</v>
      </c>
      <c r="GR4783" s="81" t="s">
        <v>448</v>
      </c>
      <c r="GS4783" s="81">
        <v>1.1148832299820636E-2</v>
      </c>
      <c r="GT4783" s="81">
        <v>4.1908711030498125E-4</v>
      </c>
      <c r="GU4783" s="81">
        <v>1.1148832299820636E-2</v>
      </c>
      <c r="GV4783" s="81">
        <v>4.1908711030498125E-4</v>
      </c>
      <c r="GW4783" s="81">
        <v>1.1148832299820636E-2</v>
      </c>
      <c r="GX4783" s="81">
        <v>4.1908711030498125E-4</v>
      </c>
      <c r="GY4783" s="81">
        <v>1.1148832299820636E-2</v>
      </c>
      <c r="GZ4783" s="81">
        <v>4.1908711030498125E-4</v>
      </c>
    </row>
    <row r="4784" spans="98:208" x14ac:dyDescent="0.25">
      <c r="CT4784" s="81" t="s">
        <v>155</v>
      </c>
      <c r="CU4784" s="81" t="s">
        <v>484</v>
      </c>
      <c r="CV4784" s="81" t="s">
        <v>452</v>
      </c>
      <c r="CW4784" s="81">
        <v>2030</v>
      </c>
      <c r="CX4784" s="81">
        <v>0</v>
      </c>
      <c r="CY4784" s="81">
        <v>0</v>
      </c>
      <c r="CZ4784" s="81">
        <v>0</v>
      </c>
      <c r="DA4784" s="81">
        <v>0</v>
      </c>
      <c r="DB4784" s="81">
        <v>5.7770153400784654</v>
      </c>
      <c r="DC4784" s="81">
        <v>0.74733835430389006</v>
      </c>
      <c r="DD4784" s="81">
        <v>3.237951340101727</v>
      </c>
      <c r="DE4784" s="81">
        <v>1.7917256456728481</v>
      </c>
      <c r="DF4784" s="81">
        <v>0</v>
      </c>
      <c r="DG4784" s="81">
        <v>8.3319499833580078E-3</v>
      </c>
      <c r="DH4784" s="81">
        <v>8.3319499833580078E-3</v>
      </c>
      <c r="DI4784" s="81">
        <v>8.3319499833580078E-3</v>
      </c>
      <c r="DJ4784" s="81">
        <v>3.788092987079907E-5</v>
      </c>
      <c r="DL4784" s="81">
        <v>0</v>
      </c>
      <c r="DM4784" s="81">
        <v>0</v>
      </c>
      <c r="DN4784" s="81">
        <v>0</v>
      </c>
      <c r="DO4784" s="81">
        <v>0</v>
      </c>
      <c r="DP4784" s="81">
        <v>3.1562201300659019E-7</v>
      </c>
      <c r="DQ4784" s="81">
        <v>3.1562201300659019E-7</v>
      </c>
      <c r="DR4784" s="81">
        <v>0</v>
      </c>
      <c r="DS4784" s="81">
        <v>3.1562201300659019E-7</v>
      </c>
      <c r="DT4784" s="81">
        <v>3.1562201300659019E-7</v>
      </c>
      <c r="DU4784" s="81">
        <v>0</v>
      </c>
      <c r="DV4784" s="81">
        <v>3.1562201300659019E-7</v>
      </c>
      <c r="DW4784" s="81">
        <v>3.1562201300659019E-7</v>
      </c>
      <c r="GE4784" s="81" t="s">
        <v>449</v>
      </c>
      <c r="GF4784" s="81" t="s">
        <v>155</v>
      </c>
      <c r="GG4784" s="81" t="s">
        <v>487</v>
      </c>
      <c r="GH4784" s="81" t="s">
        <v>453</v>
      </c>
      <c r="GI4784" s="81">
        <v>2025</v>
      </c>
      <c r="GJ4784" s="81" t="s">
        <v>201</v>
      </c>
      <c r="GK4784" s="81">
        <v>3.759022461139034E-2</v>
      </c>
      <c r="GL4784" s="81">
        <v>90.088153000000005</v>
      </c>
      <c r="GM4784" s="81">
        <v>2025</v>
      </c>
      <c r="GN4784" s="81" t="s">
        <v>173</v>
      </c>
      <c r="GO4784" s="81">
        <v>1.1148832299820636E-2</v>
      </c>
      <c r="GP4784" s="81">
        <v>10</v>
      </c>
      <c r="GQ4784" s="81">
        <v>0</v>
      </c>
      <c r="GR4784" s="81" t="s">
        <v>448</v>
      </c>
      <c r="GS4784" s="81">
        <v>1.1148832299820636E-2</v>
      </c>
      <c r="GT4784" s="81">
        <v>4.1908711030498125E-4</v>
      </c>
      <c r="GU4784" s="81">
        <v>1.1148832299820636E-2</v>
      </c>
      <c r="GV4784" s="81">
        <v>4.1908711030498125E-4</v>
      </c>
      <c r="GW4784" s="81">
        <v>1.1148832299820636E-2</v>
      </c>
      <c r="GX4784" s="81">
        <v>4.1908711030498125E-4</v>
      </c>
      <c r="GY4784" s="81">
        <v>1.1148832299820636E-2</v>
      </c>
      <c r="GZ4784" s="81">
        <v>4.1908711030498125E-4</v>
      </c>
    </row>
    <row r="4785" spans="98:208" x14ac:dyDescent="0.25">
      <c r="CT4785" s="81" t="s">
        <v>155</v>
      </c>
      <c r="CU4785" s="81" t="s">
        <v>484</v>
      </c>
      <c r="CV4785" s="81" t="s">
        <v>452</v>
      </c>
      <c r="CW4785" s="81">
        <v>2031</v>
      </c>
      <c r="CX4785" s="81">
        <v>0</v>
      </c>
      <c r="CY4785" s="81">
        <v>0</v>
      </c>
      <c r="CZ4785" s="81">
        <v>0</v>
      </c>
      <c r="DA4785" s="81">
        <v>0</v>
      </c>
      <c r="DB4785" s="81">
        <v>5.7770153400784654</v>
      </c>
      <c r="DC4785" s="81">
        <v>0.74733835430389006</v>
      </c>
      <c r="DD4785" s="81">
        <v>3.237951340101727</v>
      </c>
      <c r="DE4785" s="81">
        <v>1.7917256456728481</v>
      </c>
      <c r="DF4785" s="81">
        <v>0</v>
      </c>
      <c r="DG4785" s="81">
        <v>0</v>
      </c>
      <c r="DH4785" s="81">
        <v>8.3319499833580078E-3</v>
      </c>
      <c r="DI4785" s="81">
        <v>8.3319499833580078E-3</v>
      </c>
      <c r="DJ4785" s="81">
        <v>3.788092987079907E-5</v>
      </c>
      <c r="DL4785" s="81">
        <v>0</v>
      </c>
      <c r="DM4785" s="81">
        <v>0</v>
      </c>
      <c r="DN4785" s="81">
        <v>0</v>
      </c>
      <c r="DO4785" s="81">
        <v>0</v>
      </c>
      <c r="DP4785" s="81">
        <v>0</v>
      </c>
      <c r="DQ4785" s="81">
        <v>0</v>
      </c>
      <c r="DR4785" s="81">
        <v>0</v>
      </c>
      <c r="DS4785" s="81">
        <v>3.1562201300659019E-7</v>
      </c>
      <c r="DT4785" s="81">
        <v>3.1562201300659019E-7</v>
      </c>
      <c r="DU4785" s="81">
        <v>0</v>
      </c>
      <c r="DV4785" s="81">
        <v>3.1562201300659019E-7</v>
      </c>
      <c r="DW4785" s="81">
        <v>3.1562201300659019E-7</v>
      </c>
      <c r="GE4785" s="81" t="s">
        <v>449</v>
      </c>
      <c r="GF4785" s="81" t="s">
        <v>155</v>
      </c>
      <c r="GG4785" s="81" t="s">
        <v>487</v>
      </c>
      <c r="GH4785" s="81" t="s">
        <v>453</v>
      </c>
      <c r="GI4785" s="81">
        <v>2026</v>
      </c>
      <c r="GJ4785" s="81" t="s">
        <v>201</v>
      </c>
      <c r="GK4785" s="81">
        <v>3.759022461139034E-2</v>
      </c>
      <c r="GL4785" s="81">
        <v>90.088153000000005</v>
      </c>
      <c r="GM4785" s="81">
        <v>2026</v>
      </c>
      <c r="GN4785" s="81" t="s">
        <v>173</v>
      </c>
      <c r="GO4785" s="81">
        <v>1.1148832299820636E-2</v>
      </c>
      <c r="GP4785" s="81">
        <v>10</v>
      </c>
      <c r="GQ4785" s="81">
        <v>0</v>
      </c>
      <c r="GR4785" s="81" t="s">
        <v>448</v>
      </c>
      <c r="GS4785" s="81">
        <v>1.1148832299820636E-2</v>
      </c>
      <c r="GT4785" s="81">
        <v>4.1908711030498125E-4</v>
      </c>
      <c r="GU4785" s="81">
        <v>1.1148832299820636E-2</v>
      </c>
      <c r="GV4785" s="81">
        <v>4.1908711030498125E-4</v>
      </c>
      <c r="GW4785" s="81">
        <v>1.1148832299820636E-2</v>
      </c>
      <c r="GX4785" s="81">
        <v>4.1908711030498125E-4</v>
      </c>
      <c r="GY4785" s="81">
        <v>1.1148832299820636E-2</v>
      </c>
      <c r="GZ4785" s="81">
        <v>4.1908711030498125E-4</v>
      </c>
    </row>
    <row r="4786" spans="98:208" x14ac:dyDescent="0.25">
      <c r="CT4786" s="81" t="s">
        <v>155</v>
      </c>
      <c r="CU4786" s="81" t="s">
        <v>484</v>
      </c>
      <c r="CV4786" s="81" t="s">
        <v>452</v>
      </c>
      <c r="CW4786" s="81">
        <v>2032</v>
      </c>
      <c r="CX4786" s="81">
        <v>0</v>
      </c>
      <c r="CY4786" s="81">
        <v>0</v>
      </c>
      <c r="CZ4786" s="81">
        <v>0</v>
      </c>
      <c r="DA4786" s="81">
        <v>0</v>
      </c>
      <c r="DB4786" s="81">
        <v>5.7770153400784654</v>
      </c>
      <c r="DC4786" s="81">
        <v>0.74733835430389006</v>
      </c>
      <c r="DD4786" s="81">
        <v>3.237951340101727</v>
      </c>
      <c r="DE4786" s="81">
        <v>1.7917256456728481</v>
      </c>
      <c r="DF4786" s="81">
        <v>0</v>
      </c>
      <c r="DG4786" s="81">
        <v>0</v>
      </c>
      <c r="DH4786" s="81">
        <v>0</v>
      </c>
      <c r="DI4786" s="81">
        <v>8.3319499833580078E-3</v>
      </c>
      <c r="DJ4786" s="81">
        <v>3.788092987079907E-5</v>
      </c>
      <c r="DL4786" s="81">
        <v>0</v>
      </c>
      <c r="DM4786" s="81">
        <v>0</v>
      </c>
      <c r="DN4786" s="81">
        <v>0</v>
      </c>
      <c r="DO4786" s="81">
        <v>0</v>
      </c>
      <c r="DP4786" s="81">
        <v>0</v>
      </c>
      <c r="DQ4786" s="81">
        <v>0</v>
      </c>
      <c r="DR4786" s="81">
        <v>0</v>
      </c>
      <c r="DS4786" s="81">
        <v>0</v>
      </c>
      <c r="DT4786" s="81">
        <v>0</v>
      </c>
      <c r="DU4786" s="81">
        <v>0</v>
      </c>
      <c r="DV4786" s="81">
        <v>3.1562201300659019E-7</v>
      </c>
      <c r="DW4786" s="81">
        <v>3.1562201300659019E-7</v>
      </c>
      <c r="GE4786" s="81" t="s">
        <v>449</v>
      </c>
      <c r="GF4786" s="81" t="s">
        <v>155</v>
      </c>
      <c r="GG4786" s="81" t="s">
        <v>487</v>
      </c>
      <c r="GH4786" s="81" t="s">
        <v>453</v>
      </c>
      <c r="GI4786" s="81">
        <v>2027</v>
      </c>
      <c r="GJ4786" s="81" t="s">
        <v>201</v>
      </c>
      <c r="GK4786" s="81">
        <v>3.759022461139034E-2</v>
      </c>
      <c r="GL4786" s="81">
        <v>90.088153000000005</v>
      </c>
      <c r="GM4786" s="81">
        <v>2027</v>
      </c>
      <c r="GN4786" s="81" t="s">
        <v>173</v>
      </c>
      <c r="GO4786" s="81">
        <v>1.1148832299820636E-2</v>
      </c>
      <c r="GP4786" s="81">
        <v>10</v>
      </c>
      <c r="GQ4786" s="81">
        <v>0</v>
      </c>
      <c r="GR4786" s="81" t="s">
        <v>448</v>
      </c>
      <c r="GS4786" s="81">
        <v>1.1148832299820636E-2</v>
      </c>
      <c r="GT4786" s="81">
        <v>4.1908711030498125E-4</v>
      </c>
      <c r="GU4786" s="81">
        <v>1.1148832299820636E-2</v>
      </c>
      <c r="GV4786" s="81">
        <v>4.1908711030498125E-4</v>
      </c>
      <c r="GW4786" s="81">
        <v>1.1148832299820636E-2</v>
      </c>
      <c r="GX4786" s="81">
        <v>4.1908711030498125E-4</v>
      </c>
      <c r="GY4786" s="81">
        <v>1.1148832299820636E-2</v>
      </c>
      <c r="GZ4786" s="81">
        <v>4.1908711030498125E-4</v>
      </c>
    </row>
    <row r="4787" spans="98:208" x14ac:dyDescent="0.25">
      <c r="CT4787" s="81" t="s">
        <v>155</v>
      </c>
      <c r="CU4787" s="81" t="s">
        <v>484</v>
      </c>
      <c r="CV4787" s="81" t="s">
        <v>453</v>
      </c>
      <c r="CW4787" s="81">
        <v>2020</v>
      </c>
      <c r="CX4787" s="81">
        <v>0</v>
      </c>
      <c r="CY4787" s="81">
        <v>0</v>
      </c>
      <c r="CZ4787" s="81">
        <v>0</v>
      </c>
      <c r="DA4787" s="81">
        <v>0</v>
      </c>
      <c r="DB4787" s="81">
        <v>7.790057533494843E-2</v>
      </c>
      <c r="DC4787" s="81">
        <v>3.642506068395434E-2</v>
      </c>
      <c r="DD4787" s="81">
        <v>1.580872452543266E-3</v>
      </c>
      <c r="DE4787" s="81">
        <v>3.9894642198450639E-2</v>
      </c>
      <c r="DF4787" s="81">
        <v>4.0609689307619692E-4</v>
      </c>
      <c r="DG4787" s="81">
        <v>0</v>
      </c>
      <c r="DH4787" s="81">
        <v>0</v>
      </c>
      <c r="DI4787" s="81">
        <v>0</v>
      </c>
      <c r="DJ4787" s="81">
        <v>9.381868126711458E-4</v>
      </c>
      <c r="DL4787" s="81">
        <v>0</v>
      </c>
      <c r="DM4787" s="81">
        <v>3.8099474975081227E-7</v>
      </c>
      <c r="DN4787" s="81">
        <v>3.8099474975081227E-7</v>
      </c>
      <c r="DO4787" s="81">
        <v>0</v>
      </c>
      <c r="DP4787" s="81">
        <v>0</v>
      </c>
      <c r="DQ4787" s="81">
        <v>0</v>
      </c>
      <c r="DR4787" s="81">
        <v>0</v>
      </c>
      <c r="DS4787" s="81">
        <v>0</v>
      </c>
      <c r="DT4787" s="81">
        <v>0</v>
      </c>
      <c r="DU4787" s="81">
        <v>0</v>
      </c>
      <c r="DV4787" s="81">
        <v>0</v>
      </c>
      <c r="DW4787" s="81">
        <v>0</v>
      </c>
      <c r="GE4787" s="81" t="s">
        <v>449</v>
      </c>
      <c r="GF4787" s="81" t="s">
        <v>155</v>
      </c>
      <c r="GG4787" s="81" t="s">
        <v>487</v>
      </c>
      <c r="GH4787" s="81" t="s">
        <v>453</v>
      </c>
      <c r="GI4787" s="81">
        <v>2028</v>
      </c>
      <c r="GJ4787" s="81" t="s">
        <v>201</v>
      </c>
      <c r="GK4787" s="81">
        <v>3.9055083184885563E-2</v>
      </c>
      <c r="GL4787" s="81">
        <v>90.088153000000005</v>
      </c>
      <c r="GM4787" s="81">
        <v>2028</v>
      </c>
      <c r="GN4787" s="81" t="s">
        <v>173</v>
      </c>
      <c r="GO4787" s="81">
        <v>1.1148832299820636E-2</v>
      </c>
      <c r="GP4787" s="81">
        <v>10</v>
      </c>
      <c r="GQ4787" s="81">
        <v>0</v>
      </c>
      <c r="GR4787" s="81" t="s">
        <v>448</v>
      </c>
      <c r="GS4787" s="81">
        <v>1.1148832299820636E-2</v>
      </c>
      <c r="GT4787" s="81">
        <v>4.3541857288383398E-4</v>
      </c>
      <c r="GU4787" s="81">
        <v>1.1148832299820636E-2</v>
      </c>
      <c r="GV4787" s="81">
        <v>4.3541857288383398E-4</v>
      </c>
      <c r="GW4787" s="81">
        <v>1.1148832299820636E-2</v>
      </c>
      <c r="GX4787" s="81">
        <v>4.3541857288383398E-4</v>
      </c>
      <c r="GY4787" s="81">
        <v>1.1148832299820636E-2</v>
      </c>
      <c r="GZ4787" s="81">
        <v>4.3541857288383398E-4</v>
      </c>
    </row>
    <row r="4788" spans="98:208" x14ac:dyDescent="0.25">
      <c r="CT4788" s="81" t="s">
        <v>155</v>
      </c>
      <c r="CU4788" s="81" t="s">
        <v>484</v>
      </c>
      <c r="CV4788" s="81" t="s">
        <v>453</v>
      </c>
      <c r="CW4788" s="81">
        <v>2021</v>
      </c>
      <c r="CX4788" s="81">
        <v>0</v>
      </c>
      <c r="CY4788" s="81">
        <v>0</v>
      </c>
      <c r="CZ4788" s="81">
        <v>0</v>
      </c>
      <c r="DA4788" s="81">
        <v>0</v>
      </c>
      <c r="DB4788" s="81">
        <v>7.790057533494843E-2</v>
      </c>
      <c r="DC4788" s="81">
        <v>3.642506068395434E-2</v>
      </c>
      <c r="DD4788" s="81">
        <v>1.580872452543266E-3</v>
      </c>
      <c r="DE4788" s="81">
        <v>3.9894642198450639E-2</v>
      </c>
      <c r="DF4788" s="81">
        <v>4.0609689307619692E-4</v>
      </c>
      <c r="DG4788" s="81">
        <v>4.0609689307619692E-4</v>
      </c>
      <c r="DH4788" s="81">
        <v>0</v>
      </c>
      <c r="DI4788" s="81">
        <v>0</v>
      </c>
      <c r="DJ4788" s="81">
        <v>9.381868126711458E-4</v>
      </c>
      <c r="DL4788" s="81">
        <v>0</v>
      </c>
      <c r="DM4788" s="81">
        <v>3.8099474975081227E-7</v>
      </c>
      <c r="DN4788" s="81">
        <v>3.8099474975081227E-7</v>
      </c>
      <c r="DO4788" s="81">
        <v>0</v>
      </c>
      <c r="DP4788" s="81">
        <v>3.8099474975081227E-7</v>
      </c>
      <c r="DQ4788" s="81">
        <v>3.8099474975081227E-7</v>
      </c>
      <c r="DR4788" s="81">
        <v>0</v>
      </c>
      <c r="DS4788" s="81">
        <v>0</v>
      </c>
      <c r="DT4788" s="81">
        <v>0</v>
      </c>
      <c r="DU4788" s="81">
        <v>0</v>
      </c>
      <c r="DV4788" s="81">
        <v>0</v>
      </c>
      <c r="DW4788" s="81">
        <v>0</v>
      </c>
      <c r="GE4788" s="81" t="s">
        <v>449</v>
      </c>
      <c r="GF4788" s="81" t="s">
        <v>155</v>
      </c>
      <c r="GG4788" s="81" t="s">
        <v>487</v>
      </c>
      <c r="GH4788" s="81" t="s">
        <v>453</v>
      </c>
      <c r="GI4788" s="81">
        <v>2029</v>
      </c>
      <c r="GJ4788" s="81" t="s">
        <v>201</v>
      </c>
      <c r="GK4788" s="81">
        <v>3.9055083184885563E-2</v>
      </c>
      <c r="GL4788" s="81">
        <v>90.088153000000005</v>
      </c>
      <c r="GM4788" s="81">
        <v>2029</v>
      </c>
      <c r="GN4788" s="81" t="s">
        <v>173</v>
      </c>
      <c r="GO4788" s="81">
        <v>1.1148832299820636E-2</v>
      </c>
      <c r="GP4788" s="81">
        <v>10</v>
      </c>
      <c r="GQ4788" s="81">
        <v>0</v>
      </c>
      <c r="GR4788" s="81" t="s">
        <v>448</v>
      </c>
      <c r="GS4788" s="81">
        <v>1.1148832299820636E-2</v>
      </c>
      <c r="GT4788" s="81">
        <v>4.3541857288383398E-4</v>
      </c>
      <c r="GU4788" s="81">
        <v>1.1148832299820636E-2</v>
      </c>
      <c r="GV4788" s="81">
        <v>4.3541857288383398E-4</v>
      </c>
      <c r="GW4788" s="81">
        <v>1.1148832299820636E-2</v>
      </c>
      <c r="GX4788" s="81">
        <v>4.3541857288383398E-4</v>
      </c>
      <c r="GY4788" s="81">
        <v>1.1148832299820636E-2</v>
      </c>
      <c r="GZ4788" s="81">
        <v>4.3541857288383398E-4</v>
      </c>
    </row>
    <row r="4789" spans="98:208" x14ac:dyDescent="0.25">
      <c r="CT4789" s="81" t="s">
        <v>155</v>
      </c>
      <c r="CU4789" s="81" t="s">
        <v>484</v>
      </c>
      <c r="CV4789" s="81" t="s">
        <v>453</v>
      </c>
      <c r="CW4789" s="81">
        <v>2022</v>
      </c>
      <c r="CX4789" s="81">
        <v>0</v>
      </c>
      <c r="CY4789" s="81">
        <v>0</v>
      </c>
      <c r="CZ4789" s="81">
        <v>0</v>
      </c>
      <c r="DA4789" s="81">
        <v>0</v>
      </c>
      <c r="DB4789" s="81">
        <v>7.790057533494843E-2</v>
      </c>
      <c r="DC4789" s="81">
        <v>3.642506068395434E-2</v>
      </c>
      <c r="DD4789" s="81">
        <v>1.580872452543266E-3</v>
      </c>
      <c r="DE4789" s="81">
        <v>3.9894642198450639E-2</v>
      </c>
      <c r="DF4789" s="81">
        <v>4.0609689307619692E-4</v>
      </c>
      <c r="DG4789" s="81">
        <v>4.0609689307619692E-4</v>
      </c>
      <c r="DH4789" s="81">
        <v>4.0609689307619692E-4</v>
      </c>
      <c r="DI4789" s="81">
        <v>0</v>
      </c>
      <c r="DJ4789" s="81">
        <v>9.381868126711458E-4</v>
      </c>
      <c r="DL4789" s="81">
        <v>0</v>
      </c>
      <c r="DM4789" s="81">
        <v>3.8099474975081227E-7</v>
      </c>
      <c r="DN4789" s="81">
        <v>3.8099474975081227E-7</v>
      </c>
      <c r="DO4789" s="81">
        <v>0</v>
      </c>
      <c r="DP4789" s="81">
        <v>3.8099474975081227E-7</v>
      </c>
      <c r="DQ4789" s="81">
        <v>3.8099474975081227E-7</v>
      </c>
      <c r="DR4789" s="81">
        <v>0</v>
      </c>
      <c r="DS4789" s="81">
        <v>3.8099474975081227E-7</v>
      </c>
      <c r="DT4789" s="81">
        <v>3.8099474975081227E-7</v>
      </c>
      <c r="DU4789" s="81">
        <v>0</v>
      </c>
      <c r="DV4789" s="81">
        <v>0</v>
      </c>
      <c r="DW4789" s="81">
        <v>0</v>
      </c>
      <c r="GE4789" s="81" t="s">
        <v>449</v>
      </c>
      <c r="GF4789" s="81" t="s">
        <v>155</v>
      </c>
      <c r="GG4789" s="81" t="s">
        <v>487</v>
      </c>
      <c r="GH4789" s="81" t="s">
        <v>453</v>
      </c>
      <c r="GI4789" s="81">
        <v>2030</v>
      </c>
      <c r="GJ4789" s="81" t="s">
        <v>201</v>
      </c>
      <c r="GK4789" s="81">
        <v>3.9055083184885563E-2</v>
      </c>
      <c r="GL4789" s="81">
        <v>90.088153000000005</v>
      </c>
      <c r="GM4789" s="81">
        <v>2030</v>
      </c>
      <c r="GN4789" s="81" t="s">
        <v>173</v>
      </c>
      <c r="GO4789" s="81">
        <v>1.1148832299820636E-2</v>
      </c>
      <c r="GP4789" s="81">
        <v>10</v>
      </c>
      <c r="GQ4789" s="81">
        <v>0</v>
      </c>
      <c r="GR4789" s="81" t="s">
        <v>448</v>
      </c>
      <c r="GS4789" s="81">
        <v>0</v>
      </c>
      <c r="GT4789" s="81">
        <v>0</v>
      </c>
      <c r="GU4789" s="81">
        <v>1.1148832299820636E-2</v>
      </c>
      <c r="GV4789" s="81">
        <v>4.3541857288383398E-4</v>
      </c>
      <c r="GW4789" s="81">
        <v>1.1148832299820636E-2</v>
      </c>
      <c r="GX4789" s="81">
        <v>4.3541857288383398E-4</v>
      </c>
      <c r="GY4789" s="81">
        <v>1.1148832299820636E-2</v>
      </c>
      <c r="GZ4789" s="81">
        <v>4.3541857288383398E-4</v>
      </c>
    </row>
    <row r="4790" spans="98:208" x14ac:dyDescent="0.25">
      <c r="CT4790" s="81" t="s">
        <v>155</v>
      </c>
      <c r="CU4790" s="81" t="s">
        <v>484</v>
      </c>
      <c r="CV4790" s="81" t="s">
        <v>453</v>
      </c>
      <c r="CW4790" s="81">
        <v>2023</v>
      </c>
      <c r="CX4790" s="81">
        <v>0</v>
      </c>
      <c r="CY4790" s="81">
        <v>0</v>
      </c>
      <c r="CZ4790" s="81">
        <v>0</v>
      </c>
      <c r="DA4790" s="81">
        <v>0</v>
      </c>
      <c r="DB4790" s="81">
        <v>8.0408269036977051E-2</v>
      </c>
      <c r="DC4790" s="81">
        <v>3.7590224611390707E-2</v>
      </c>
      <c r="DD4790" s="81">
        <v>1.631433411568688E-3</v>
      </c>
      <c r="DE4790" s="81">
        <v>4.1186611014017667E-2</v>
      </c>
      <c r="DF4790" s="81">
        <v>4.1908711030498537E-4</v>
      </c>
      <c r="DG4790" s="81">
        <v>4.1908711030498537E-4</v>
      </c>
      <c r="DH4790" s="81">
        <v>4.1908711030498537E-4</v>
      </c>
      <c r="DI4790" s="81">
        <v>4.1908711030498537E-4</v>
      </c>
      <c r="DJ4790" s="81">
        <v>9.381868126711458E-4</v>
      </c>
      <c r="DL4790" s="81">
        <v>0</v>
      </c>
      <c r="DM4790" s="81">
        <v>3.931820002485951E-7</v>
      </c>
      <c r="DN4790" s="81">
        <v>3.931820002485951E-7</v>
      </c>
      <c r="DO4790" s="81">
        <v>0</v>
      </c>
      <c r="DP4790" s="81">
        <v>3.931820002485951E-7</v>
      </c>
      <c r="DQ4790" s="81">
        <v>3.931820002485951E-7</v>
      </c>
      <c r="DR4790" s="81">
        <v>0</v>
      </c>
      <c r="DS4790" s="81">
        <v>3.931820002485951E-7</v>
      </c>
      <c r="DT4790" s="81">
        <v>3.931820002485951E-7</v>
      </c>
      <c r="DU4790" s="81">
        <v>0</v>
      </c>
      <c r="DV4790" s="81">
        <v>3.931820002485951E-7</v>
      </c>
      <c r="DW4790" s="81">
        <v>3.931820002485951E-7</v>
      </c>
      <c r="GE4790" s="81" t="s">
        <v>449</v>
      </c>
      <c r="GF4790" s="81" t="s">
        <v>155</v>
      </c>
      <c r="GG4790" s="81" t="s">
        <v>487</v>
      </c>
      <c r="GH4790" s="81" t="s">
        <v>453</v>
      </c>
      <c r="GI4790" s="81">
        <v>2031</v>
      </c>
      <c r="GJ4790" s="81" t="s">
        <v>201</v>
      </c>
      <c r="GK4790" s="81">
        <v>3.9055083184885563E-2</v>
      </c>
      <c r="GL4790" s="81">
        <v>90.088153000000005</v>
      </c>
      <c r="GM4790" s="81">
        <v>2031</v>
      </c>
      <c r="GN4790" s="81" t="s">
        <v>173</v>
      </c>
      <c r="GO4790" s="81">
        <v>1.1148832299820636E-2</v>
      </c>
      <c r="GP4790" s="81">
        <v>10</v>
      </c>
      <c r="GQ4790" s="81">
        <v>0</v>
      </c>
      <c r="GR4790" s="81" t="s">
        <v>448</v>
      </c>
      <c r="GS4790" s="81">
        <v>0</v>
      </c>
      <c r="GT4790" s="81">
        <v>0</v>
      </c>
      <c r="GU4790" s="81">
        <v>0</v>
      </c>
      <c r="GV4790" s="81">
        <v>0</v>
      </c>
      <c r="GW4790" s="81">
        <v>1.1148832299820636E-2</v>
      </c>
      <c r="GX4790" s="81">
        <v>4.3541857288383398E-4</v>
      </c>
      <c r="GY4790" s="81">
        <v>1.1148832299820636E-2</v>
      </c>
      <c r="GZ4790" s="81">
        <v>4.3541857288383398E-4</v>
      </c>
    </row>
    <row r="4791" spans="98:208" x14ac:dyDescent="0.25">
      <c r="CT4791" s="81" t="s">
        <v>155</v>
      </c>
      <c r="CU4791" s="81" t="s">
        <v>484</v>
      </c>
      <c r="CV4791" s="81" t="s">
        <v>453</v>
      </c>
      <c r="CW4791" s="81">
        <v>2024</v>
      </c>
      <c r="CX4791" s="81">
        <v>0</v>
      </c>
      <c r="CY4791" s="81">
        <v>0</v>
      </c>
      <c r="CZ4791" s="81">
        <v>0</v>
      </c>
      <c r="DA4791" s="81">
        <v>0</v>
      </c>
      <c r="DB4791" s="81">
        <v>8.0408269036977051E-2</v>
      </c>
      <c r="DC4791" s="81">
        <v>3.7590224611390707E-2</v>
      </c>
      <c r="DD4791" s="81">
        <v>1.631433411568688E-3</v>
      </c>
      <c r="DE4791" s="81">
        <v>4.1186611014017667E-2</v>
      </c>
      <c r="DF4791" s="81">
        <v>4.1908711030498537E-4</v>
      </c>
      <c r="DG4791" s="81">
        <v>4.1908711030498537E-4</v>
      </c>
      <c r="DH4791" s="81">
        <v>4.1908711030498537E-4</v>
      </c>
      <c r="DI4791" s="81">
        <v>4.1908711030498537E-4</v>
      </c>
      <c r="DJ4791" s="81">
        <v>9.381868126711458E-4</v>
      </c>
      <c r="DL4791" s="81">
        <v>0</v>
      </c>
      <c r="DM4791" s="81">
        <v>3.931820002485951E-7</v>
      </c>
      <c r="DN4791" s="81">
        <v>3.931820002485951E-7</v>
      </c>
      <c r="DO4791" s="81">
        <v>0</v>
      </c>
      <c r="DP4791" s="81">
        <v>3.931820002485951E-7</v>
      </c>
      <c r="DQ4791" s="81">
        <v>3.931820002485951E-7</v>
      </c>
      <c r="DR4791" s="81">
        <v>0</v>
      </c>
      <c r="DS4791" s="81">
        <v>3.931820002485951E-7</v>
      </c>
      <c r="DT4791" s="81">
        <v>3.931820002485951E-7</v>
      </c>
      <c r="DU4791" s="81">
        <v>0</v>
      </c>
      <c r="DV4791" s="81">
        <v>3.931820002485951E-7</v>
      </c>
      <c r="DW4791" s="81">
        <v>3.931820002485951E-7</v>
      </c>
      <c r="GE4791" s="81" t="s">
        <v>449</v>
      </c>
      <c r="GF4791" s="81" t="s">
        <v>155</v>
      </c>
      <c r="GG4791" s="81" t="s">
        <v>487</v>
      </c>
      <c r="GH4791" s="81" t="s">
        <v>453</v>
      </c>
      <c r="GI4791" s="81">
        <v>2032</v>
      </c>
      <c r="GJ4791" s="81" t="s">
        <v>201</v>
      </c>
      <c r="GK4791" s="81">
        <v>3.9055083184885563E-2</v>
      </c>
      <c r="GL4791" s="81">
        <v>90.088153000000005</v>
      </c>
      <c r="GM4791" s="81">
        <v>2032</v>
      </c>
      <c r="GN4791" s="81" t="s">
        <v>173</v>
      </c>
      <c r="GO4791" s="81">
        <v>1.1148832299820636E-2</v>
      </c>
      <c r="GP4791" s="81">
        <v>10</v>
      </c>
      <c r="GQ4791" s="81">
        <v>0</v>
      </c>
      <c r="GR4791" s="81" t="s">
        <v>448</v>
      </c>
      <c r="GS4791" s="81">
        <v>0</v>
      </c>
      <c r="GT4791" s="81">
        <v>0</v>
      </c>
      <c r="GU4791" s="81">
        <v>0</v>
      </c>
      <c r="GV4791" s="81">
        <v>0</v>
      </c>
      <c r="GW4791" s="81">
        <v>0</v>
      </c>
      <c r="GX4791" s="81">
        <v>0</v>
      </c>
      <c r="GY4791" s="81">
        <v>1.1148832299820636E-2</v>
      </c>
      <c r="GZ4791" s="81">
        <v>4.3541857288383398E-4</v>
      </c>
    </row>
    <row r="4792" spans="98:208" x14ac:dyDescent="0.25">
      <c r="CT4792" s="81" t="s">
        <v>155</v>
      </c>
      <c r="CU4792" s="81" t="s">
        <v>484</v>
      </c>
      <c r="CV4792" s="81" t="s">
        <v>453</v>
      </c>
      <c r="CW4792" s="81">
        <v>2025</v>
      </c>
      <c r="CX4792" s="81">
        <v>0</v>
      </c>
      <c r="CY4792" s="81">
        <v>0</v>
      </c>
      <c r="CZ4792" s="81">
        <v>0</v>
      </c>
      <c r="DA4792" s="81">
        <v>0</v>
      </c>
      <c r="DB4792" s="81">
        <v>8.0408269036977051E-2</v>
      </c>
      <c r="DC4792" s="81">
        <v>3.7590224611390707E-2</v>
      </c>
      <c r="DD4792" s="81">
        <v>1.631433411568688E-3</v>
      </c>
      <c r="DE4792" s="81">
        <v>4.1186611014017667E-2</v>
      </c>
      <c r="DF4792" s="81">
        <v>4.1908711030498537E-4</v>
      </c>
      <c r="DG4792" s="81">
        <v>4.1908711030498537E-4</v>
      </c>
      <c r="DH4792" s="81">
        <v>4.1908711030498537E-4</v>
      </c>
      <c r="DI4792" s="81">
        <v>4.1908711030498537E-4</v>
      </c>
      <c r="DJ4792" s="81">
        <v>9.381868126711458E-4</v>
      </c>
      <c r="DL4792" s="81">
        <v>0</v>
      </c>
      <c r="DM4792" s="81">
        <v>3.931820002485951E-7</v>
      </c>
      <c r="DN4792" s="81">
        <v>3.931820002485951E-7</v>
      </c>
      <c r="DO4792" s="81">
        <v>0</v>
      </c>
      <c r="DP4792" s="81">
        <v>3.931820002485951E-7</v>
      </c>
      <c r="DQ4792" s="81">
        <v>3.931820002485951E-7</v>
      </c>
      <c r="DR4792" s="81">
        <v>0</v>
      </c>
      <c r="DS4792" s="81">
        <v>3.931820002485951E-7</v>
      </c>
      <c r="DT4792" s="81">
        <v>3.931820002485951E-7</v>
      </c>
      <c r="DU4792" s="81">
        <v>0</v>
      </c>
      <c r="DV4792" s="81">
        <v>3.931820002485951E-7</v>
      </c>
      <c r="DW4792" s="81">
        <v>3.931820002485951E-7</v>
      </c>
      <c r="GE4792" s="81" t="s">
        <v>449</v>
      </c>
      <c r="GF4792" s="81" t="s">
        <v>155</v>
      </c>
      <c r="GG4792" s="81" t="s">
        <v>488</v>
      </c>
      <c r="GH4792" s="81" t="s">
        <v>457</v>
      </c>
      <c r="GI4792" s="81">
        <v>2021</v>
      </c>
      <c r="GJ4792" s="81" t="s">
        <v>201</v>
      </c>
      <c r="GK4792" s="81">
        <v>222.22942162785679</v>
      </c>
      <c r="GL4792" s="81">
        <v>655.39221699999996</v>
      </c>
      <c r="GM4792" s="81">
        <v>2021</v>
      </c>
      <c r="GN4792" s="81" t="s">
        <v>173</v>
      </c>
      <c r="GO4792" s="81">
        <v>1.1148832299820636E-2</v>
      </c>
      <c r="GP4792" s="81">
        <v>10</v>
      </c>
      <c r="GQ4792" s="81">
        <v>0</v>
      </c>
      <c r="GR4792" s="81" t="s">
        <v>448</v>
      </c>
      <c r="GS4792" s="81">
        <v>1.1148832299820636E-2</v>
      </c>
      <c r="GT4792" s="81">
        <v>2.4775985538151084</v>
      </c>
      <c r="GU4792" s="81">
        <v>1.1148832299820636E-2</v>
      </c>
      <c r="GV4792" s="81">
        <v>2.4775985538151084</v>
      </c>
      <c r="GW4792" s="81">
        <v>0</v>
      </c>
      <c r="GX4792" s="81">
        <v>0</v>
      </c>
      <c r="GY4792" s="81">
        <v>0</v>
      </c>
      <c r="GZ4792" s="81">
        <v>0</v>
      </c>
    </row>
    <row r="4793" spans="98:208" x14ac:dyDescent="0.25">
      <c r="CT4793" s="81" t="s">
        <v>155</v>
      </c>
      <c r="CU4793" s="81" t="s">
        <v>484</v>
      </c>
      <c r="CV4793" s="81" t="s">
        <v>453</v>
      </c>
      <c r="CW4793" s="81">
        <v>2026</v>
      </c>
      <c r="CX4793" s="81">
        <v>0</v>
      </c>
      <c r="CY4793" s="81">
        <v>0</v>
      </c>
      <c r="CZ4793" s="81">
        <v>0</v>
      </c>
      <c r="DA4793" s="81">
        <v>0</v>
      </c>
      <c r="DB4793" s="81">
        <v>8.0408269036977051E-2</v>
      </c>
      <c r="DC4793" s="81">
        <v>3.7590224611390707E-2</v>
      </c>
      <c r="DD4793" s="81">
        <v>1.631433411568688E-3</v>
      </c>
      <c r="DE4793" s="81">
        <v>4.1186611014017667E-2</v>
      </c>
      <c r="DF4793" s="81">
        <v>4.1908711030498537E-4</v>
      </c>
      <c r="DG4793" s="81">
        <v>4.1908711030498537E-4</v>
      </c>
      <c r="DH4793" s="81">
        <v>4.1908711030498537E-4</v>
      </c>
      <c r="DI4793" s="81">
        <v>4.1908711030498537E-4</v>
      </c>
      <c r="DJ4793" s="81">
        <v>9.381868126711458E-4</v>
      </c>
      <c r="DL4793" s="81">
        <v>0</v>
      </c>
      <c r="DM4793" s="81">
        <v>3.931820002485951E-7</v>
      </c>
      <c r="DN4793" s="81">
        <v>3.931820002485951E-7</v>
      </c>
      <c r="DO4793" s="81">
        <v>0</v>
      </c>
      <c r="DP4793" s="81">
        <v>3.931820002485951E-7</v>
      </c>
      <c r="DQ4793" s="81">
        <v>3.931820002485951E-7</v>
      </c>
      <c r="DR4793" s="81">
        <v>0</v>
      </c>
      <c r="DS4793" s="81">
        <v>3.931820002485951E-7</v>
      </c>
      <c r="DT4793" s="81">
        <v>3.931820002485951E-7</v>
      </c>
      <c r="DU4793" s="81">
        <v>0</v>
      </c>
      <c r="DV4793" s="81">
        <v>3.931820002485951E-7</v>
      </c>
      <c r="DW4793" s="81">
        <v>3.931820002485951E-7</v>
      </c>
      <c r="GE4793" s="81" t="s">
        <v>449</v>
      </c>
      <c r="GF4793" s="81" t="s">
        <v>155</v>
      </c>
      <c r="GG4793" s="81" t="s">
        <v>488</v>
      </c>
      <c r="GH4793" s="81" t="s">
        <v>457</v>
      </c>
      <c r="GI4793" s="81">
        <v>2022</v>
      </c>
      <c r="GJ4793" s="81" t="s">
        <v>201</v>
      </c>
      <c r="GK4793" s="81">
        <v>222.22942162785679</v>
      </c>
      <c r="GL4793" s="81">
        <v>655.39221699999996</v>
      </c>
      <c r="GM4793" s="81">
        <v>2022</v>
      </c>
      <c r="GN4793" s="81" t="s">
        <v>173</v>
      </c>
      <c r="GO4793" s="81">
        <v>1.1148832299820636E-2</v>
      </c>
      <c r="GP4793" s="81">
        <v>10</v>
      </c>
      <c r="GQ4793" s="81">
        <v>0</v>
      </c>
      <c r="GR4793" s="81" t="s">
        <v>448</v>
      </c>
      <c r="GS4793" s="81">
        <v>1.1148832299820636E-2</v>
      </c>
      <c r="GT4793" s="81">
        <v>2.4775985538151084</v>
      </c>
      <c r="GU4793" s="81">
        <v>1.1148832299820636E-2</v>
      </c>
      <c r="GV4793" s="81">
        <v>2.4775985538151084</v>
      </c>
      <c r="GW4793" s="81">
        <v>1.1148832299820636E-2</v>
      </c>
      <c r="GX4793" s="81">
        <v>2.4775985538151084</v>
      </c>
      <c r="GY4793" s="81">
        <v>0</v>
      </c>
      <c r="GZ4793" s="81">
        <v>0</v>
      </c>
    </row>
    <row r="4794" spans="98:208" x14ac:dyDescent="0.25">
      <c r="CT4794" s="81" t="s">
        <v>155</v>
      </c>
      <c r="CU4794" s="81" t="s">
        <v>484</v>
      </c>
      <c r="CV4794" s="81" t="s">
        <v>453</v>
      </c>
      <c r="CW4794" s="81">
        <v>2027</v>
      </c>
      <c r="CX4794" s="81">
        <v>0</v>
      </c>
      <c r="CY4794" s="81">
        <v>0</v>
      </c>
      <c r="CZ4794" s="81">
        <v>0</v>
      </c>
      <c r="DA4794" s="81">
        <v>0</v>
      </c>
      <c r="DB4794" s="81">
        <v>8.0408269036977051E-2</v>
      </c>
      <c r="DC4794" s="81">
        <v>3.7590224611390707E-2</v>
      </c>
      <c r="DD4794" s="81">
        <v>1.631433411568688E-3</v>
      </c>
      <c r="DE4794" s="81">
        <v>4.1186611014017667E-2</v>
      </c>
      <c r="DF4794" s="81">
        <v>4.1908711030498537E-4</v>
      </c>
      <c r="DG4794" s="81">
        <v>4.1908711030498537E-4</v>
      </c>
      <c r="DH4794" s="81">
        <v>4.1908711030498537E-4</v>
      </c>
      <c r="DI4794" s="81">
        <v>4.1908711030498537E-4</v>
      </c>
      <c r="DJ4794" s="81">
        <v>9.381868126711458E-4</v>
      </c>
      <c r="DL4794" s="81">
        <v>0</v>
      </c>
      <c r="DM4794" s="81">
        <v>3.931820002485951E-7</v>
      </c>
      <c r="DN4794" s="81">
        <v>3.931820002485951E-7</v>
      </c>
      <c r="DO4794" s="81">
        <v>0</v>
      </c>
      <c r="DP4794" s="81">
        <v>3.931820002485951E-7</v>
      </c>
      <c r="DQ4794" s="81">
        <v>3.931820002485951E-7</v>
      </c>
      <c r="DR4794" s="81">
        <v>0</v>
      </c>
      <c r="DS4794" s="81">
        <v>3.931820002485951E-7</v>
      </c>
      <c r="DT4794" s="81">
        <v>3.931820002485951E-7</v>
      </c>
      <c r="DU4794" s="81">
        <v>0</v>
      </c>
      <c r="DV4794" s="81">
        <v>3.931820002485951E-7</v>
      </c>
      <c r="DW4794" s="81">
        <v>3.931820002485951E-7</v>
      </c>
      <c r="GE4794" s="81" t="s">
        <v>449</v>
      </c>
      <c r="GF4794" s="81" t="s">
        <v>155</v>
      </c>
      <c r="GG4794" s="81" t="s">
        <v>488</v>
      </c>
      <c r="GH4794" s="81" t="s">
        <v>457</v>
      </c>
      <c r="GI4794" s="81">
        <v>2023</v>
      </c>
      <c r="GJ4794" s="81" t="s">
        <v>201</v>
      </c>
      <c r="GK4794" s="81">
        <v>233.23007680796681</v>
      </c>
      <c r="GL4794" s="81">
        <v>655.39221699999996</v>
      </c>
      <c r="GM4794" s="81">
        <v>2023</v>
      </c>
      <c r="GN4794" s="81" t="s">
        <v>173</v>
      </c>
      <c r="GO4794" s="81">
        <v>1.1148832299820636E-2</v>
      </c>
      <c r="GP4794" s="81">
        <v>10</v>
      </c>
      <c r="GQ4794" s="81">
        <v>0</v>
      </c>
      <c r="GR4794" s="81" t="s">
        <v>448</v>
      </c>
      <c r="GS4794" s="81">
        <v>1.1148832299820636E-2</v>
      </c>
      <c r="GT4794" s="81">
        <v>2.6002430136063084</v>
      </c>
      <c r="GU4794" s="81">
        <v>1.1148832299820636E-2</v>
      </c>
      <c r="GV4794" s="81">
        <v>2.6002430136063084</v>
      </c>
      <c r="GW4794" s="81">
        <v>1.1148832299820636E-2</v>
      </c>
      <c r="GX4794" s="81">
        <v>2.6002430136063084</v>
      </c>
      <c r="GY4794" s="81">
        <v>1.1148832299820636E-2</v>
      </c>
      <c r="GZ4794" s="81">
        <v>2.6002430136063084</v>
      </c>
    </row>
    <row r="4795" spans="98:208" x14ac:dyDescent="0.25">
      <c r="CT4795" s="81" t="s">
        <v>155</v>
      </c>
      <c r="CU4795" s="81" t="s">
        <v>484</v>
      </c>
      <c r="CV4795" s="81" t="s">
        <v>453</v>
      </c>
      <c r="CW4795" s="81">
        <v>2028</v>
      </c>
      <c r="CX4795" s="81">
        <v>0</v>
      </c>
      <c r="CY4795" s="81">
        <v>0</v>
      </c>
      <c r="CZ4795" s="81">
        <v>0</v>
      </c>
      <c r="DA4795" s="81">
        <v>0</v>
      </c>
      <c r="DB4795" s="81">
        <v>8.3606377745129565E-2</v>
      </c>
      <c r="DC4795" s="81">
        <v>3.9055083184886243E-2</v>
      </c>
      <c r="DD4795" s="81">
        <v>1.694997174106446E-3</v>
      </c>
      <c r="DE4795" s="81">
        <v>4.2856297386136881E-2</v>
      </c>
      <c r="DF4795" s="81">
        <v>4.3541857288384152E-4</v>
      </c>
      <c r="DG4795" s="81">
        <v>4.3541857288384152E-4</v>
      </c>
      <c r="DH4795" s="81">
        <v>4.3541857288384152E-4</v>
      </c>
      <c r="DI4795" s="81">
        <v>4.3541857288384152E-4</v>
      </c>
      <c r="DJ4795" s="81">
        <v>9.381868126711458E-4</v>
      </c>
      <c r="DL4795" s="81">
        <v>0</v>
      </c>
      <c r="DM4795" s="81">
        <v>4.0850396307171025E-7</v>
      </c>
      <c r="DN4795" s="81">
        <v>4.0850396307171025E-7</v>
      </c>
      <c r="DO4795" s="81">
        <v>0</v>
      </c>
      <c r="DP4795" s="81">
        <v>4.0850396307171025E-7</v>
      </c>
      <c r="DQ4795" s="81">
        <v>4.0850396307171025E-7</v>
      </c>
      <c r="DR4795" s="81">
        <v>0</v>
      </c>
      <c r="DS4795" s="81">
        <v>4.0850396307171025E-7</v>
      </c>
      <c r="DT4795" s="81">
        <v>4.0850396307171025E-7</v>
      </c>
      <c r="DU4795" s="81">
        <v>0</v>
      </c>
      <c r="DV4795" s="81">
        <v>4.0850396307171025E-7</v>
      </c>
      <c r="DW4795" s="81">
        <v>4.0850396307171025E-7</v>
      </c>
      <c r="GE4795" s="81" t="s">
        <v>449</v>
      </c>
      <c r="GF4795" s="81" t="s">
        <v>155</v>
      </c>
      <c r="GG4795" s="81" t="s">
        <v>488</v>
      </c>
      <c r="GH4795" s="81" t="s">
        <v>457</v>
      </c>
      <c r="GI4795" s="81">
        <v>2024</v>
      </c>
      <c r="GJ4795" s="81" t="s">
        <v>201</v>
      </c>
      <c r="GK4795" s="81">
        <v>233.23007680796681</v>
      </c>
      <c r="GL4795" s="81">
        <v>655.39221699999996</v>
      </c>
      <c r="GM4795" s="81">
        <v>2024</v>
      </c>
      <c r="GN4795" s="81" t="s">
        <v>173</v>
      </c>
      <c r="GO4795" s="81">
        <v>1.1148832299820636E-2</v>
      </c>
      <c r="GP4795" s="81">
        <v>10</v>
      </c>
      <c r="GQ4795" s="81">
        <v>0</v>
      </c>
      <c r="GR4795" s="81" t="s">
        <v>448</v>
      </c>
      <c r="GS4795" s="81">
        <v>1.1148832299820636E-2</v>
      </c>
      <c r="GT4795" s="81">
        <v>2.6002430136063084</v>
      </c>
      <c r="GU4795" s="81">
        <v>1.1148832299820636E-2</v>
      </c>
      <c r="GV4795" s="81">
        <v>2.6002430136063084</v>
      </c>
      <c r="GW4795" s="81">
        <v>1.1148832299820636E-2</v>
      </c>
      <c r="GX4795" s="81">
        <v>2.6002430136063084</v>
      </c>
      <c r="GY4795" s="81">
        <v>1.1148832299820636E-2</v>
      </c>
      <c r="GZ4795" s="81">
        <v>2.6002430136063084</v>
      </c>
    </row>
    <row r="4796" spans="98:208" x14ac:dyDescent="0.25">
      <c r="CT4796" s="81" t="s">
        <v>155</v>
      </c>
      <c r="CU4796" s="81" t="s">
        <v>484</v>
      </c>
      <c r="CV4796" s="81" t="s">
        <v>453</v>
      </c>
      <c r="CW4796" s="81">
        <v>2029</v>
      </c>
      <c r="CX4796" s="81">
        <v>0</v>
      </c>
      <c r="CY4796" s="81">
        <v>0</v>
      </c>
      <c r="CZ4796" s="81">
        <v>0</v>
      </c>
      <c r="DA4796" s="81">
        <v>0</v>
      </c>
      <c r="DB4796" s="81">
        <v>8.3606377745129565E-2</v>
      </c>
      <c r="DC4796" s="81">
        <v>3.9055083184886243E-2</v>
      </c>
      <c r="DD4796" s="81">
        <v>1.694997174106446E-3</v>
      </c>
      <c r="DE4796" s="81">
        <v>4.2856297386136881E-2</v>
      </c>
      <c r="DF4796" s="81">
        <v>4.3541857288384152E-4</v>
      </c>
      <c r="DG4796" s="81">
        <v>4.3541857288384152E-4</v>
      </c>
      <c r="DH4796" s="81">
        <v>4.3541857288384152E-4</v>
      </c>
      <c r="DI4796" s="81">
        <v>4.3541857288384152E-4</v>
      </c>
      <c r="DJ4796" s="81">
        <v>9.381868126711458E-4</v>
      </c>
      <c r="DL4796" s="81">
        <v>0</v>
      </c>
      <c r="DM4796" s="81">
        <v>4.0850396307171025E-7</v>
      </c>
      <c r="DN4796" s="81">
        <v>4.0850396307171025E-7</v>
      </c>
      <c r="DO4796" s="81">
        <v>0</v>
      </c>
      <c r="DP4796" s="81">
        <v>4.0850396307171025E-7</v>
      </c>
      <c r="DQ4796" s="81">
        <v>4.0850396307171025E-7</v>
      </c>
      <c r="DR4796" s="81">
        <v>0</v>
      </c>
      <c r="DS4796" s="81">
        <v>4.0850396307171025E-7</v>
      </c>
      <c r="DT4796" s="81">
        <v>4.0850396307171025E-7</v>
      </c>
      <c r="DU4796" s="81">
        <v>0</v>
      </c>
      <c r="DV4796" s="81">
        <v>4.0850396307171025E-7</v>
      </c>
      <c r="DW4796" s="81">
        <v>4.0850396307171025E-7</v>
      </c>
      <c r="GE4796" s="81" t="s">
        <v>449</v>
      </c>
      <c r="GF4796" s="81" t="s">
        <v>155</v>
      </c>
      <c r="GG4796" s="81" t="s">
        <v>488</v>
      </c>
      <c r="GH4796" s="81" t="s">
        <v>457</v>
      </c>
      <c r="GI4796" s="81">
        <v>2025</v>
      </c>
      <c r="GJ4796" s="81" t="s">
        <v>201</v>
      </c>
      <c r="GK4796" s="81">
        <v>233.23007680796681</v>
      </c>
      <c r="GL4796" s="81">
        <v>655.39221699999996</v>
      </c>
      <c r="GM4796" s="81">
        <v>2025</v>
      </c>
      <c r="GN4796" s="81" t="s">
        <v>173</v>
      </c>
      <c r="GO4796" s="81">
        <v>1.1148832299820636E-2</v>
      </c>
      <c r="GP4796" s="81">
        <v>10</v>
      </c>
      <c r="GQ4796" s="81">
        <v>0</v>
      </c>
      <c r="GR4796" s="81" t="s">
        <v>448</v>
      </c>
      <c r="GS4796" s="81">
        <v>1.1148832299820636E-2</v>
      </c>
      <c r="GT4796" s="81">
        <v>2.6002430136063084</v>
      </c>
      <c r="GU4796" s="81">
        <v>1.1148832299820636E-2</v>
      </c>
      <c r="GV4796" s="81">
        <v>2.6002430136063084</v>
      </c>
      <c r="GW4796" s="81">
        <v>1.1148832299820636E-2</v>
      </c>
      <c r="GX4796" s="81">
        <v>2.6002430136063084</v>
      </c>
      <c r="GY4796" s="81">
        <v>1.1148832299820636E-2</v>
      </c>
      <c r="GZ4796" s="81">
        <v>2.6002430136063084</v>
      </c>
    </row>
    <row r="4797" spans="98:208" x14ac:dyDescent="0.25">
      <c r="CT4797" s="81" t="s">
        <v>155</v>
      </c>
      <c r="CU4797" s="81" t="s">
        <v>484</v>
      </c>
      <c r="CV4797" s="81" t="s">
        <v>453</v>
      </c>
      <c r="CW4797" s="81">
        <v>2030</v>
      </c>
      <c r="CX4797" s="81">
        <v>0</v>
      </c>
      <c r="CY4797" s="81">
        <v>0</v>
      </c>
      <c r="CZ4797" s="81">
        <v>0</v>
      </c>
      <c r="DA4797" s="81">
        <v>0</v>
      </c>
      <c r="DB4797" s="81">
        <v>8.3606377745129565E-2</v>
      </c>
      <c r="DC4797" s="81">
        <v>3.9055083184886243E-2</v>
      </c>
      <c r="DD4797" s="81">
        <v>1.694997174106446E-3</v>
      </c>
      <c r="DE4797" s="81">
        <v>4.2856297386136881E-2</v>
      </c>
      <c r="DF4797" s="81">
        <v>0</v>
      </c>
      <c r="DG4797" s="81">
        <v>4.3541857288384152E-4</v>
      </c>
      <c r="DH4797" s="81">
        <v>4.3541857288384152E-4</v>
      </c>
      <c r="DI4797" s="81">
        <v>4.3541857288384152E-4</v>
      </c>
      <c r="DJ4797" s="81">
        <v>9.381868126711458E-4</v>
      </c>
      <c r="DL4797" s="81">
        <v>0</v>
      </c>
      <c r="DM4797" s="81">
        <v>0</v>
      </c>
      <c r="DN4797" s="81">
        <v>0</v>
      </c>
      <c r="DO4797" s="81">
        <v>0</v>
      </c>
      <c r="DP4797" s="81">
        <v>4.0850396307171025E-7</v>
      </c>
      <c r="DQ4797" s="81">
        <v>4.0850396307171025E-7</v>
      </c>
      <c r="DR4797" s="81">
        <v>0</v>
      </c>
      <c r="DS4797" s="81">
        <v>4.0850396307171025E-7</v>
      </c>
      <c r="DT4797" s="81">
        <v>4.0850396307171025E-7</v>
      </c>
      <c r="DU4797" s="81">
        <v>0</v>
      </c>
      <c r="DV4797" s="81">
        <v>4.0850396307171025E-7</v>
      </c>
      <c r="DW4797" s="81">
        <v>4.0850396307171025E-7</v>
      </c>
      <c r="GE4797" s="81" t="s">
        <v>449</v>
      </c>
      <c r="GF4797" s="81" t="s">
        <v>155</v>
      </c>
      <c r="GG4797" s="81" t="s">
        <v>488</v>
      </c>
      <c r="GH4797" s="81" t="s">
        <v>457</v>
      </c>
      <c r="GI4797" s="81">
        <v>2026</v>
      </c>
      <c r="GJ4797" s="81" t="s">
        <v>201</v>
      </c>
      <c r="GK4797" s="81">
        <v>233.23007680796681</v>
      </c>
      <c r="GL4797" s="81">
        <v>655.39221699999996</v>
      </c>
      <c r="GM4797" s="81">
        <v>2026</v>
      </c>
      <c r="GN4797" s="81" t="s">
        <v>173</v>
      </c>
      <c r="GO4797" s="81">
        <v>1.1148832299820636E-2</v>
      </c>
      <c r="GP4797" s="81">
        <v>10</v>
      </c>
      <c r="GQ4797" s="81">
        <v>0</v>
      </c>
      <c r="GR4797" s="81" t="s">
        <v>448</v>
      </c>
      <c r="GS4797" s="81">
        <v>1.1148832299820636E-2</v>
      </c>
      <c r="GT4797" s="81">
        <v>2.6002430136063084</v>
      </c>
      <c r="GU4797" s="81">
        <v>1.1148832299820636E-2</v>
      </c>
      <c r="GV4797" s="81">
        <v>2.6002430136063084</v>
      </c>
      <c r="GW4797" s="81">
        <v>1.1148832299820636E-2</v>
      </c>
      <c r="GX4797" s="81">
        <v>2.6002430136063084</v>
      </c>
      <c r="GY4797" s="81">
        <v>1.1148832299820636E-2</v>
      </c>
      <c r="GZ4797" s="81">
        <v>2.6002430136063084</v>
      </c>
    </row>
    <row r="4798" spans="98:208" x14ac:dyDescent="0.25">
      <c r="CT4798" s="81" t="s">
        <v>155</v>
      </c>
      <c r="CU4798" s="81" t="s">
        <v>484</v>
      </c>
      <c r="CV4798" s="81" t="s">
        <v>453</v>
      </c>
      <c r="CW4798" s="81">
        <v>2031</v>
      </c>
      <c r="CX4798" s="81">
        <v>0</v>
      </c>
      <c r="CY4798" s="81">
        <v>0</v>
      </c>
      <c r="CZ4798" s="81">
        <v>0</v>
      </c>
      <c r="DA4798" s="81">
        <v>0</v>
      </c>
      <c r="DB4798" s="81">
        <v>8.3606377745129565E-2</v>
      </c>
      <c r="DC4798" s="81">
        <v>3.9055083184886243E-2</v>
      </c>
      <c r="DD4798" s="81">
        <v>1.694997174106446E-3</v>
      </c>
      <c r="DE4798" s="81">
        <v>4.2856297386136881E-2</v>
      </c>
      <c r="DF4798" s="81">
        <v>0</v>
      </c>
      <c r="DG4798" s="81">
        <v>0</v>
      </c>
      <c r="DH4798" s="81">
        <v>4.3541857288384152E-4</v>
      </c>
      <c r="DI4798" s="81">
        <v>4.3541857288384152E-4</v>
      </c>
      <c r="DJ4798" s="81">
        <v>9.381868126711458E-4</v>
      </c>
      <c r="DL4798" s="81">
        <v>0</v>
      </c>
      <c r="DM4798" s="81">
        <v>0</v>
      </c>
      <c r="DN4798" s="81">
        <v>0</v>
      </c>
      <c r="DO4798" s="81">
        <v>0</v>
      </c>
      <c r="DP4798" s="81">
        <v>0</v>
      </c>
      <c r="DQ4798" s="81">
        <v>0</v>
      </c>
      <c r="DR4798" s="81">
        <v>0</v>
      </c>
      <c r="DS4798" s="81">
        <v>4.0850396307171025E-7</v>
      </c>
      <c r="DT4798" s="81">
        <v>4.0850396307171025E-7</v>
      </c>
      <c r="DU4798" s="81">
        <v>0</v>
      </c>
      <c r="DV4798" s="81">
        <v>4.0850396307171025E-7</v>
      </c>
      <c r="DW4798" s="81">
        <v>4.0850396307171025E-7</v>
      </c>
      <c r="GE4798" s="81" t="s">
        <v>449</v>
      </c>
      <c r="GF4798" s="81" t="s">
        <v>155</v>
      </c>
      <c r="GG4798" s="81" t="s">
        <v>488</v>
      </c>
      <c r="GH4798" s="81" t="s">
        <v>457</v>
      </c>
      <c r="GI4798" s="81">
        <v>2027</v>
      </c>
      <c r="GJ4798" s="81" t="s">
        <v>201</v>
      </c>
      <c r="GK4798" s="81">
        <v>233.23007680796681</v>
      </c>
      <c r="GL4798" s="81">
        <v>655.39221699999996</v>
      </c>
      <c r="GM4798" s="81">
        <v>2027</v>
      </c>
      <c r="GN4798" s="81" t="s">
        <v>173</v>
      </c>
      <c r="GO4798" s="81">
        <v>1.1148832299820636E-2</v>
      </c>
      <c r="GP4798" s="81">
        <v>10</v>
      </c>
      <c r="GQ4798" s="81">
        <v>0</v>
      </c>
      <c r="GR4798" s="81" t="s">
        <v>448</v>
      </c>
      <c r="GS4798" s="81">
        <v>1.1148832299820636E-2</v>
      </c>
      <c r="GT4798" s="81">
        <v>2.6002430136063084</v>
      </c>
      <c r="GU4798" s="81">
        <v>1.1148832299820636E-2</v>
      </c>
      <c r="GV4798" s="81">
        <v>2.6002430136063084</v>
      </c>
      <c r="GW4798" s="81">
        <v>1.1148832299820636E-2</v>
      </c>
      <c r="GX4798" s="81">
        <v>2.6002430136063084</v>
      </c>
      <c r="GY4798" s="81">
        <v>1.1148832299820636E-2</v>
      </c>
      <c r="GZ4798" s="81">
        <v>2.6002430136063084</v>
      </c>
    </row>
    <row r="4799" spans="98:208" x14ac:dyDescent="0.25">
      <c r="CT4799" s="81" t="s">
        <v>155</v>
      </c>
      <c r="CU4799" s="81" t="s">
        <v>484</v>
      </c>
      <c r="CV4799" s="81" t="s">
        <v>453</v>
      </c>
      <c r="CW4799" s="81">
        <v>2032</v>
      </c>
      <c r="CX4799" s="81">
        <v>0</v>
      </c>
      <c r="CY4799" s="81">
        <v>0</v>
      </c>
      <c r="CZ4799" s="81">
        <v>0</v>
      </c>
      <c r="DA4799" s="81">
        <v>0</v>
      </c>
      <c r="DB4799" s="81">
        <v>8.3606377745129565E-2</v>
      </c>
      <c r="DC4799" s="81">
        <v>3.9055083184886243E-2</v>
      </c>
      <c r="DD4799" s="81">
        <v>1.694997174106446E-3</v>
      </c>
      <c r="DE4799" s="81">
        <v>4.2856297386136881E-2</v>
      </c>
      <c r="DF4799" s="81">
        <v>0</v>
      </c>
      <c r="DG4799" s="81">
        <v>0</v>
      </c>
      <c r="DH4799" s="81">
        <v>0</v>
      </c>
      <c r="DI4799" s="81">
        <v>4.3541857288384152E-4</v>
      </c>
      <c r="DJ4799" s="81">
        <v>9.381868126711458E-4</v>
      </c>
      <c r="DL4799" s="81">
        <v>0</v>
      </c>
      <c r="DM4799" s="81">
        <v>0</v>
      </c>
      <c r="DN4799" s="81">
        <v>0</v>
      </c>
      <c r="DO4799" s="81">
        <v>0</v>
      </c>
      <c r="DP4799" s="81">
        <v>0</v>
      </c>
      <c r="DQ4799" s="81">
        <v>0</v>
      </c>
      <c r="DR4799" s="81">
        <v>0</v>
      </c>
      <c r="DS4799" s="81">
        <v>0</v>
      </c>
      <c r="DT4799" s="81">
        <v>0</v>
      </c>
      <c r="DU4799" s="81">
        <v>0</v>
      </c>
      <c r="DV4799" s="81">
        <v>4.0850396307171025E-7</v>
      </c>
      <c r="DW4799" s="81">
        <v>4.0850396307171025E-7</v>
      </c>
      <c r="GE4799" s="81" t="s">
        <v>449</v>
      </c>
      <c r="GF4799" s="81" t="s">
        <v>155</v>
      </c>
      <c r="GG4799" s="81" t="s">
        <v>488</v>
      </c>
      <c r="GH4799" s="81" t="s">
        <v>457</v>
      </c>
      <c r="GI4799" s="81">
        <v>2028</v>
      </c>
      <c r="GJ4799" s="81" t="s">
        <v>201</v>
      </c>
      <c r="GK4799" s="81">
        <v>247.27299216497619</v>
      </c>
      <c r="GL4799" s="81">
        <v>655.39221699999996</v>
      </c>
      <c r="GM4799" s="81">
        <v>2028</v>
      </c>
      <c r="GN4799" s="81" t="s">
        <v>173</v>
      </c>
      <c r="GO4799" s="81">
        <v>1.1148832299820636E-2</v>
      </c>
      <c r="GP4799" s="81">
        <v>10</v>
      </c>
      <c r="GQ4799" s="81">
        <v>0</v>
      </c>
      <c r="GR4799" s="81" t="s">
        <v>448</v>
      </c>
      <c r="GS4799" s="81">
        <v>1.1148832299820636E-2</v>
      </c>
      <c r="GT4799" s="81">
        <v>2.7568051219221816</v>
      </c>
      <c r="GU4799" s="81">
        <v>1.1148832299820636E-2</v>
      </c>
      <c r="GV4799" s="81">
        <v>2.7568051219221816</v>
      </c>
      <c r="GW4799" s="81">
        <v>1.1148832299820636E-2</v>
      </c>
      <c r="GX4799" s="81">
        <v>2.7568051219221816</v>
      </c>
      <c r="GY4799" s="81">
        <v>1.1148832299820636E-2</v>
      </c>
      <c r="GZ4799" s="81">
        <v>2.7568051219221816</v>
      </c>
    </row>
    <row r="4800" spans="98:208" x14ac:dyDescent="0.25">
      <c r="CT4800" s="81" t="s">
        <v>155</v>
      </c>
      <c r="CU4800" s="81" t="s">
        <v>484</v>
      </c>
      <c r="CV4800" s="81" t="s">
        <v>454</v>
      </c>
      <c r="CW4800" s="81">
        <v>2020</v>
      </c>
      <c r="CX4800" s="81">
        <v>0</v>
      </c>
      <c r="CY4800" s="81">
        <v>0</v>
      </c>
      <c r="CZ4800" s="81">
        <v>0</v>
      </c>
      <c r="DA4800" s="81">
        <v>0</v>
      </c>
      <c r="DB4800" s="81">
        <v>21083.842824222131</v>
      </c>
      <c r="DC4800" s="81">
        <v>409.22373582044048</v>
      </c>
      <c r="DD4800" s="81">
        <v>13469.087812378681</v>
      </c>
      <c r="DE4800" s="81">
        <v>7205.5312760239976</v>
      </c>
      <c r="DF4800" s="81">
        <v>4.5623668037681941</v>
      </c>
      <c r="DG4800" s="81">
        <v>0</v>
      </c>
      <c r="DH4800" s="81">
        <v>0</v>
      </c>
      <c r="DI4800" s="81">
        <v>0</v>
      </c>
      <c r="DJ4800" s="81">
        <v>6.9661536119262619E-11</v>
      </c>
      <c r="DL4800" s="81">
        <v>0</v>
      </c>
      <c r="DM4800" s="81">
        <v>3.1782147989002279E-10</v>
      </c>
      <c r="DN4800" s="81">
        <v>3.1782147989002279E-10</v>
      </c>
      <c r="DO4800" s="81">
        <v>0</v>
      </c>
      <c r="DP4800" s="81">
        <v>0</v>
      </c>
      <c r="DQ4800" s="81">
        <v>0</v>
      </c>
      <c r="DR4800" s="81">
        <v>0</v>
      </c>
      <c r="DS4800" s="81">
        <v>0</v>
      </c>
      <c r="DT4800" s="81">
        <v>0</v>
      </c>
      <c r="DU4800" s="81">
        <v>0</v>
      </c>
      <c r="DV4800" s="81">
        <v>0</v>
      </c>
      <c r="DW4800" s="81">
        <v>0</v>
      </c>
      <c r="GE4800" s="81" t="s">
        <v>449</v>
      </c>
      <c r="GF4800" s="81" t="s">
        <v>155</v>
      </c>
      <c r="GG4800" s="81" t="s">
        <v>488</v>
      </c>
      <c r="GH4800" s="81" t="s">
        <v>457</v>
      </c>
      <c r="GI4800" s="81">
        <v>2029</v>
      </c>
      <c r="GJ4800" s="81" t="s">
        <v>201</v>
      </c>
      <c r="GK4800" s="81">
        <v>247.27299216497619</v>
      </c>
      <c r="GL4800" s="81">
        <v>655.39221699999996</v>
      </c>
      <c r="GM4800" s="81">
        <v>2029</v>
      </c>
      <c r="GN4800" s="81" t="s">
        <v>173</v>
      </c>
      <c r="GO4800" s="81">
        <v>1.1148832299820636E-2</v>
      </c>
      <c r="GP4800" s="81">
        <v>10</v>
      </c>
      <c r="GQ4800" s="81">
        <v>0</v>
      </c>
      <c r="GR4800" s="81" t="s">
        <v>448</v>
      </c>
      <c r="GS4800" s="81">
        <v>1.1148832299820636E-2</v>
      </c>
      <c r="GT4800" s="81">
        <v>2.7568051219221816</v>
      </c>
      <c r="GU4800" s="81">
        <v>1.1148832299820636E-2</v>
      </c>
      <c r="GV4800" s="81">
        <v>2.7568051219221816</v>
      </c>
      <c r="GW4800" s="81">
        <v>1.1148832299820636E-2</v>
      </c>
      <c r="GX4800" s="81">
        <v>2.7568051219221816</v>
      </c>
      <c r="GY4800" s="81">
        <v>1.1148832299820636E-2</v>
      </c>
      <c r="GZ4800" s="81">
        <v>2.7568051219221816</v>
      </c>
    </row>
    <row r="4801" spans="98:208" x14ac:dyDescent="0.25">
      <c r="CT4801" s="81" t="s">
        <v>155</v>
      </c>
      <c r="CU4801" s="81" t="s">
        <v>484</v>
      </c>
      <c r="CV4801" s="81" t="s">
        <v>454</v>
      </c>
      <c r="CW4801" s="81">
        <v>2021</v>
      </c>
      <c r="CX4801" s="81">
        <v>0</v>
      </c>
      <c r="CY4801" s="81">
        <v>0</v>
      </c>
      <c r="CZ4801" s="81">
        <v>0</v>
      </c>
      <c r="DA4801" s="81">
        <v>0</v>
      </c>
      <c r="DB4801" s="81">
        <v>21083.842824222131</v>
      </c>
      <c r="DC4801" s="81">
        <v>409.22373582044048</v>
      </c>
      <c r="DD4801" s="81">
        <v>13469.087812378681</v>
      </c>
      <c r="DE4801" s="81">
        <v>7205.5312760239976</v>
      </c>
      <c r="DF4801" s="81">
        <v>4.5623668037681941</v>
      </c>
      <c r="DG4801" s="81">
        <v>4.5623668037681941</v>
      </c>
      <c r="DH4801" s="81">
        <v>0</v>
      </c>
      <c r="DI4801" s="81">
        <v>0</v>
      </c>
      <c r="DJ4801" s="81">
        <v>6.9661536119262619E-11</v>
      </c>
      <c r="DL4801" s="81">
        <v>0</v>
      </c>
      <c r="DM4801" s="81">
        <v>3.1782147989002279E-10</v>
      </c>
      <c r="DN4801" s="81">
        <v>3.1782147989002279E-10</v>
      </c>
      <c r="DO4801" s="81">
        <v>0</v>
      </c>
      <c r="DP4801" s="81">
        <v>3.1782147989002279E-10</v>
      </c>
      <c r="DQ4801" s="81">
        <v>3.1782147989002279E-10</v>
      </c>
      <c r="DR4801" s="81">
        <v>0</v>
      </c>
      <c r="DS4801" s="81">
        <v>0</v>
      </c>
      <c r="DT4801" s="81">
        <v>0</v>
      </c>
      <c r="DU4801" s="81">
        <v>0</v>
      </c>
      <c r="DV4801" s="81">
        <v>0</v>
      </c>
      <c r="DW4801" s="81">
        <v>0</v>
      </c>
      <c r="GE4801" s="81" t="s">
        <v>449</v>
      </c>
      <c r="GF4801" s="81" t="s">
        <v>155</v>
      </c>
      <c r="GG4801" s="81" t="s">
        <v>488</v>
      </c>
      <c r="GH4801" s="81" t="s">
        <v>457</v>
      </c>
      <c r="GI4801" s="81">
        <v>2030</v>
      </c>
      <c r="GJ4801" s="81" t="s">
        <v>201</v>
      </c>
      <c r="GK4801" s="81">
        <v>247.27299216497619</v>
      </c>
      <c r="GL4801" s="81">
        <v>655.39221699999996</v>
      </c>
      <c r="GM4801" s="81">
        <v>2030</v>
      </c>
      <c r="GN4801" s="81" t="s">
        <v>173</v>
      </c>
      <c r="GO4801" s="81">
        <v>1.1148832299820636E-2</v>
      </c>
      <c r="GP4801" s="81">
        <v>10</v>
      </c>
      <c r="GQ4801" s="81">
        <v>0</v>
      </c>
      <c r="GR4801" s="81" t="s">
        <v>448</v>
      </c>
      <c r="GS4801" s="81">
        <v>0</v>
      </c>
      <c r="GT4801" s="81">
        <v>0</v>
      </c>
      <c r="GU4801" s="81">
        <v>1.1148832299820636E-2</v>
      </c>
      <c r="GV4801" s="81">
        <v>2.7568051219221816</v>
      </c>
      <c r="GW4801" s="81">
        <v>1.1148832299820636E-2</v>
      </c>
      <c r="GX4801" s="81">
        <v>2.7568051219221816</v>
      </c>
      <c r="GY4801" s="81">
        <v>1.1148832299820636E-2</v>
      </c>
      <c r="GZ4801" s="81">
        <v>2.7568051219221816</v>
      </c>
    </row>
    <row r="4802" spans="98:208" x14ac:dyDescent="0.25">
      <c r="CT4802" s="81" t="s">
        <v>155</v>
      </c>
      <c r="CU4802" s="81" t="s">
        <v>484</v>
      </c>
      <c r="CV4802" s="81" t="s">
        <v>454</v>
      </c>
      <c r="CW4802" s="81">
        <v>2022</v>
      </c>
      <c r="CX4802" s="81">
        <v>0</v>
      </c>
      <c r="CY4802" s="81">
        <v>0</v>
      </c>
      <c r="CZ4802" s="81">
        <v>0</v>
      </c>
      <c r="DA4802" s="81">
        <v>0</v>
      </c>
      <c r="DB4802" s="81">
        <v>21083.842824222131</v>
      </c>
      <c r="DC4802" s="81">
        <v>409.22373582044048</v>
      </c>
      <c r="DD4802" s="81">
        <v>13469.087812378681</v>
      </c>
      <c r="DE4802" s="81">
        <v>7205.5312760239976</v>
      </c>
      <c r="DF4802" s="81">
        <v>4.5623668037681941</v>
      </c>
      <c r="DG4802" s="81">
        <v>4.5623668037681941</v>
      </c>
      <c r="DH4802" s="81">
        <v>4.5623668037681941</v>
      </c>
      <c r="DI4802" s="81">
        <v>0</v>
      </c>
      <c r="DJ4802" s="81">
        <v>6.9661536119262619E-11</v>
      </c>
      <c r="DL4802" s="81">
        <v>0</v>
      </c>
      <c r="DM4802" s="81">
        <v>3.1782147989002279E-10</v>
      </c>
      <c r="DN4802" s="81">
        <v>3.1782147989002279E-10</v>
      </c>
      <c r="DO4802" s="81">
        <v>0</v>
      </c>
      <c r="DP4802" s="81">
        <v>3.1782147989002279E-10</v>
      </c>
      <c r="DQ4802" s="81">
        <v>3.1782147989002279E-10</v>
      </c>
      <c r="DR4802" s="81">
        <v>0</v>
      </c>
      <c r="DS4802" s="81">
        <v>3.1782147989002279E-10</v>
      </c>
      <c r="DT4802" s="81">
        <v>3.1782147989002279E-10</v>
      </c>
      <c r="DU4802" s="81">
        <v>0</v>
      </c>
      <c r="DV4802" s="81">
        <v>0</v>
      </c>
      <c r="DW4802" s="81">
        <v>0</v>
      </c>
      <c r="GE4802" s="81" t="s">
        <v>449</v>
      </c>
      <c r="GF4802" s="81" t="s">
        <v>155</v>
      </c>
      <c r="GG4802" s="81" t="s">
        <v>488</v>
      </c>
      <c r="GH4802" s="81" t="s">
        <v>457</v>
      </c>
      <c r="GI4802" s="81">
        <v>2031</v>
      </c>
      <c r="GJ4802" s="81" t="s">
        <v>201</v>
      </c>
      <c r="GK4802" s="81">
        <v>247.27299216497619</v>
      </c>
      <c r="GL4802" s="81">
        <v>655.39221699999996</v>
      </c>
      <c r="GM4802" s="81">
        <v>2031</v>
      </c>
      <c r="GN4802" s="81" t="s">
        <v>173</v>
      </c>
      <c r="GO4802" s="81">
        <v>1.1148832299820636E-2</v>
      </c>
      <c r="GP4802" s="81">
        <v>10</v>
      </c>
      <c r="GQ4802" s="81">
        <v>0</v>
      </c>
      <c r="GR4802" s="81" t="s">
        <v>448</v>
      </c>
      <c r="GS4802" s="81">
        <v>0</v>
      </c>
      <c r="GT4802" s="81">
        <v>0</v>
      </c>
      <c r="GU4802" s="81">
        <v>0</v>
      </c>
      <c r="GV4802" s="81">
        <v>0</v>
      </c>
      <c r="GW4802" s="81">
        <v>1.1148832299820636E-2</v>
      </c>
      <c r="GX4802" s="81">
        <v>2.7568051219221816</v>
      </c>
      <c r="GY4802" s="81">
        <v>1.1148832299820636E-2</v>
      </c>
      <c r="GZ4802" s="81">
        <v>2.7568051219221816</v>
      </c>
    </row>
    <row r="4803" spans="98:208" x14ac:dyDescent="0.25">
      <c r="CT4803" s="81" t="s">
        <v>155</v>
      </c>
      <c r="CU4803" s="81" t="s">
        <v>484</v>
      </c>
      <c r="CV4803" s="81" t="s">
        <v>454</v>
      </c>
      <c r="CW4803" s="81">
        <v>2023</v>
      </c>
      <c r="CX4803" s="81">
        <v>0</v>
      </c>
      <c r="CY4803" s="81">
        <v>0</v>
      </c>
      <c r="CZ4803" s="81">
        <v>0</v>
      </c>
      <c r="DA4803" s="81">
        <v>0</v>
      </c>
      <c r="DB4803" s="81">
        <v>21835.97811412864</v>
      </c>
      <c r="DC4803" s="81">
        <v>428.60232122030828</v>
      </c>
      <c r="DD4803" s="81">
        <v>13939.56097345606</v>
      </c>
      <c r="DE4803" s="81">
        <v>7467.814819452472</v>
      </c>
      <c r="DF4803" s="81">
        <v>4.778415402599073</v>
      </c>
      <c r="DG4803" s="81">
        <v>4.778415402599073</v>
      </c>
      <c r="DH4803" s="81">
        <v>4.778415402599073</v>
      </c>
      <c r="DI4803" s="81">
        <v>4.778415402599073</v>
      </c>
      <c r="DJ4803" s="81">
        <v>6.9661536119262619E-11</v>
      </c>
      <c r="DL4803" s="81">
        <v>0</v>
      </c>
      <c r="DM4803" s="81">
        <v>3.3287175716099614E-10</v>
      </c>
      <c r="DN4803" s="81">
        <v>3.3287175716099614E-10</v>
      </c>
      <c r="DO4803" s="81">
        <v>0</v>
      </c>
      <c r="DP4803" s="81">
        <v>3.3287175716099614E-10</v>
      </c>
      <c r="DQ4803" s="81">
        <v>3.3287175716099614E-10</v>
      </c>
      <c r="DR4803" s="81">
        <v>0</v>
      </c>
      <c r="DS4803" s="81">
        <v>3.3287175716099614E-10</v>
      </c>
      <c r="DT4803" s="81">
        <v>3.3287175716099614E-10</v>
      </c>
      <c r="DU4803" s="81">
        <v>0</v>
      </c>
      <c r="DV4803" s="81">
        <v>3.3287175716099614E-10</v>
      </c>
      <c r="DW4803" s="81">
        <v>3.3287175716099614E-10</v>
      </c>
      <c r="GE4803" s="81" t="s">
        <v>449</v>
      </c>
      <c r="GF4803" s="81" t="s">
        <v>155</v>
      </c>
      <c r="GG4803" s="81" t="s">
        <v>488</v>
      </c>
      <c r="GH4803" s="81" t="s">
        <v>457</v>
      </c>
      <c r="GI4803" s="81">
        <v>2032</v>
      </c>
      <c r="GJ4803" s="81" t="s">
        <v>201</v>
      </c>
      <c r="GK4803" s="81">
        <v>247.27299216497619</v>
      </c>
      <c r="GL4803" s="81">
        <v>655.39221699999996</v>
      </c>
      <c r="GM4803" s="81">
        <v>2032</v>
      </c>
      <c r="GN4803" s="81" t="s">
        <v>173</v>
      </c>
      <c r="GO4803" s="81">
        <v>1.1148832299820636E-2</v>
      </c>
      <c r="GP4803" s="81">
        <v>10</v>
      </c>
      <c r="GQ4803" s="81">
        <v>0</v>
      </c>
      <c r="GR4803" s="81" t="s">
        <v>448</v>
      </c>
      <c r="GS4803" s="81">
        <v>0</v>
      </c>
      <c r="GT4803" s="81">
        <v>0</v>
      </c>
      <c r="GU4803" s="81">
        <v>0</v>
      </c>
      <c r="GV4803" s="81">
        <v>0</v>
      </c>
      <c r="GW4803" s="81">
        <v>0</v>
      </c>
      <c r="GX4803" s="81">
        <v>0</v>
      </c>
      <c r="GY4803" s="81">
        <v>1.1148832299820636E-2</v>
      </c>
      <c r="GZ4803" s="81">
        <v>2.7568051219221816</v>
      </c>
    </row>
    <row r="4804" spans="98:208" x14ac:dyDescent="0.25">
      <c r="CT4804" s="81" t="s">
        <v>155</v>
      </c>
      <c r="CU4804" s="81" t="s">
        <v>484</v>
      </c>
      <c r="CV4804" s="81" t="s">
        <v>454</v>
      </c>
      <c r="CW4804" s="81">
        <v>2024</v>
      </c>
      <c r="CX4804" s="81">
        <v>0</v>
      </c>
      <c r="CY4804" s="81">
        <v>0</v>
      </c>
      <c r="CZ4804" s="81">
        <v>0</v>
      </c>
      <c r="DA4804" s="81">
        <v>0</v>
      </c>
      <c r="DB4804" s="81">
        <v>21835.97811412864</v>
      </c>
      <c r="DC4804" s="81">
        <v>428.60232122030828</v>
      </c>
      <c r="DD4804" s="81">
        <v>13939.56097345606</v>
      </c>
      <c r="DE4804" s="81">
        <v>7467.814819452472</v>
      </c>
      <c r="DF4804" s="81">
        <v>4.778415402599073</v>
      </c>
      <c r="DG4804" s="81">
        <v>4.778415402599073</v>
      </c>
      <c r="DH4804" s="81">
        <v>4.778415402599073</v>
      </c>
      <c r="DI4804" s="81">
        <v>4.778415402599073</v>
      </c>
      <c r="DJ4804" s="81">
        <v>6.9661536119262619E-11</v>
      </c>
      <c r="DL4804" s="81">
        <v>0</v>
      </c>
      <c r="DM4804" s="81">
        <v>3.3287175716099614E-10</v>
      </c>
      <c r="DN4804" s="81">
        <v>3.3287175716099614E-10</v>
      </c>
      <c r="DO4804" s="81">
        <v>0</v>
      </c>
      <c r="DP4804" s="81">
        <v>3.3287175716099614E-10</v>
      </c>
      <c r="DQ4804" s="81">
        <v>3.3287175716099614E-10</v>
      </c>
      <c r="DR4804" s="81">
        <v>0</v>
      </c>
      <c r="DS4804" s="81">
        <v>3.3287175716099614E-10</v>
      </c>
      <c r="DT4804" s="81">
        <v>3.3287175716099614E-10</v>
      </c>
      <c r="DU4804" s="81">
        <v>0</v>
      </c>
      <c r="DV4804" s="81">
        <v>3.3287175716099614E-10</v>
      </c>
      <c r="DW4804" s="81">
        <v>3.3287175716099614E-10</v>
      </c>
      <c r="GE4804" s="81" t="s">
        <v>449</v>
      </c>
      <c r="GF4804" s="81" t="s">
        <v>155</v>
      </c>
      <c r="GG4804" s="81" t="s">
        <v>488</v>
      </c>
      <c r="GH4804" s="81" t="s">
        <v>458</v>
      </c>
      <c r="GI4804" s="81">
        <v>2021</v>
      </c>
      <c r="GJ4804" s="81" t="s">
        <v>201</v>
      </c>
      <c r="GK4804" s="81">
        <v>222.2294216278585</v>
      </c>
      <c r="GL4804" s="81">
        <v>655.39221699999996</v>
      </c>
      <c r="GM4804" s="81">
        <v>2021</v>
      </c>
      <c r="GN4804" s="81" t="s">
        <v>173</v>
      </c>
      <c r="GO4804" s="81">
        <v>1.1148832299820636E-2</v>
      </c>
      <c r="GP4804" s="81">
        <v>10</v>
      </c>
      <c r="GQ4804" s="81">
        <v>0</v>
      </c>
      <c r="GR4804" s="81" t="s">
        <v>448</v>
      </c>
      <c r="GS4804" s="81">
        <v>1.1148832299820636E-2</v>
      </c>
      <c r="GT4804" s="81">
        <v>2.4775985538151275</v>
      </c>
      <c r="GU4804" s="81">
        <v>1.1148832299820636E-2</v>
      </c>
      <c r="GV4804" s="81">
        <v>2.4775985538151275</v>
      </c>
      <c r="GW4804" s="81">
        <v>0</v>
      </c>
      <c r="GX4804" s="81">
        <v>0</v>
      </c>
      <c r="GY4804" s="81">
        <v>0</v>
      </c>
      <c r="GZ4804" s="81">
        <v>0</v>
      </c>
    </row>
    <row r="4805" spans="98:208" x14ac:dyDescent="0.25">
      <c r="CT4805" s="81" t="s">
        <v>155</v>
      </c>
      <c r="CU4805" s="81" t="s">
        <v>484</v>
      </c>
      <c r="CV4805" s="81" t="s">
        <v>454</v>
      </c>
      <c r="CW4805" s="81">
        <v>2025</v>
      </c>
      <c r="CX4805" s="81">
        <v>0</v>
      </c>
      <c r="CY4805" s="81">
        <v>0</v>
      </c>
      <c r="CZ4805" s="81">
        <v>0</v>
      </c>
      <c r="DA4805" s="81">
        <v>0</v>
      </c>
      <c r="DB4805" s="81">
        <v>21835.97811412864</v>
      </c>
      <c r="DC4805" s="81">
        <v>428.60232122030828</v>
      </c>
      <c r="DD4805" s="81">
        <v>13939.56097345606</v>
      </c>
      <c r="DE4805" s="81">
        <v>7467.814819452472</v>
      </c>
      <c r="DF4805" s="81">
        <v>4.778415402599073</v>
      </c>
      <c r="DG4805" s="81">
        <v>4.778415402599073</v>
      </c>
      <c r="DH4805" s="81">
        <v>4.778415402599073</v>
      </c>
      <c r="DI4805" s="81">
        <v>4.778415402599073</v>
      </c>
      <c r="DJ4805" s="81">
        <v>6.9661536119262619E-11</v>
      </c>
      <c r="DL4805" s="81">
        <v>0</v>
      </c>
      <c r="DM4805" s="81">
        <v>3.3287175716099614E-10</v>
      </c>
      <c r="DN4805" s="81">
        <v>3.3287175716099614E-10</v>
      </c>
      <c r="DO4805" s="81">
        <v>0</v>
      </c>
      <c r="DP4805" s="81">
        <v>3.3287175716099614E-10</v>
      </c>
      <c r="DQ4805" s="81">
        <v>3.3287175716099614E-10</v>
      </c>
      <c r="DR4805" s="81">
        <v>0</v>
      </c>
      <c r="DS4805" s="81">
        <v>3.3287175716099614E-10</v>
      </c>
      <c r="DT4805" s="81">
        <v>3.3287175716099614E-10</v>
      </c>
      <c r="DU4805" s="81">
        <v>0</v>
      </c>
      <c r="DV4805" s="81">
        <v>3.3287175716099614E-10</v>
      </c>
      <c r="DW4805" s="81">
        <v>3.3287175716099614E-10</v>
      </c>
      <c r="GE4805" s="81" t="s">
        <v>449</v>
      </c>
      <c r="GF4805" s="81" t="s">
        <v>155</v>
      </c>
      <c r="GG4805" s="81" t="s">
        <v>488</v>
      </c>
      <c r="GH4805" s="81" t="s">
        <v>458</v>
      </c>
      <c r="GI4805" s="81">
        <v>2022</v>
      </c>
      <c r="GJ4805" s="81" t="s">
        <v>201</v>
      </c>
      <c r="GK4805" s="81">
        <v>222.2294216278585</v>
      </c>
      <c r="GL4805" s="81">
        <v>655.39221699999996</v>
      </c>
      <c r="GM4805" s="81">
        <v>2022</v>
      </c>
      <c r="GN4805" s="81" t="s">
        <v>173</v>
      </c>
      <c r="GO4805" s="81">
        <v>1.1148832299820636E-2</v>
      </c>
      <c r="GP4805" s="81">
        <v>10</v>
      </c>
      <c r="GQ4805" s="81">
        <v>0</v>
      </c>
      <c r="GR4805" s="81" t="s">
        <v>448</v>
      </c>
      <c r="GS4805" s="81">
        <v>1.1148832299820636E-2</v>
      </c>
      <c r="GT4805" s="81">
        <v>2.4775985538151275</v>
      </c>
      <c r="GU4805" s="81">
        <v>1.1148832299820636E-2</v>
      </c>
      <c r="GV4805" s="81">
        <v>2.4775985538151275</v>
      </c>
      <c r="GW4805" s="81">
        <v>1.1148832299820636E-2</v>
      </c>
      <c r="GX4805" s="81">
        <v>2.4775985538151275</v>
      </c>
      <c r="GY4805" s="81">
        <v>0</v>
      </c>
      <c r="GZ4805" s="81">
        <v>0</v>
      </c>
    </row>
    <row r="4806" spans="98:208" x14ac:dyDescent="0.25">
      <c r="CT4806" s="81" t="s">
        <v>155</v>
      </c>
      <c r="CU4806" s="81" t="s">
        <v>484</v>
      </c>
      <c r="CV4806" s="81" t="s">
        <v>454</v>
      </c>
      <c r="CW4806" s="81">
        <v>2026</v>
      </c>
      <c r="CX4806" s="81">
        <v>0</v>
      </c>
      <c r="CY4806" s="81">
        <v>0</v>
      </c>
      <c r="CZ4806" s="81">
        <v>0</v>
      </c>
      <c r="DA4806" s="81">
        <v>0</v>
      </c>
      <c r="DB4806" s="81">
        <v>21835.97811412864</v>
      </c>
      <c r="DC4806" s="81">
        <v>428.60232122030828</v>
      </c>
      <c r="DD4806" s="81">
        <v>13939.56097345606</v>
      </c>
      <c r="DE4806" s="81">
        <v>7467.814819452472</v>
      </c>
      <c r="DF4806" s="81">
        <v>4.778415402599073</v>
      </c>
      <c r="DG4806" s="81">
        <v>4.778415402599073</v>
      </c>
      <c r="DH4806" s="81">
        <v>4.778415402599073</v>
      </c>
      <c r="DI4806" s="81">
        <v>4.778415402599073</v>
      </c>
      <c r="DJ4806" s="81">
        <v>6.9661536119262619E-11</v>
      </c>
      <c r="DL4806" s="81">
        <v>0</v>
      </c>
      <c r="DM4806" s="81">
        <v>3.3287175716099614E-10</v>
      </c>
      <c r="DN4806" s="81">
        <v>3.3287175716099614E-10</v>
      </c>
      <c r="DO4806" s="81">
        <v>0</v>
      </c>
      <c r="DP4806" s="81">
        <v>3.3287175716099614E-10</v>
      </c>
      <c r="DQ4806" s="81">
        <v>3.3287175716099614E-10</v>
      </c>
      <c r="DR4806" s="81">
        <v>0</v>
      </c>
      <c r="DS4806" s="81">
        <v>3.3287175716099614E-10</v>
      </c>
      <c r="DT4806" s="81">
        <v>3.3287175716099614E-10</v>
      </c>
      <c r="DU4806" s="81">
        <v>0</v>
      </c>
      <c r="DV4806" s="81">
        <v>3.3287175716099614E-10</v>
      </c>
      <c r="DW4806" s="81">
        <v>3.3287175716099614E-10</v>
      </c>
      <c r="GE4806" s="81" t="s">
        <v>449</v>
      </c>
      <c r="GF4806" s="81" t="s">
        <v>155</v>
      </c>
      <c r="GG4806" s="81" t="s">
        <v>488</v>
      </c>
      <c r="GH4806" s="81" t="s">
        <v>458</v>
      </c>
      <c r="GI4806" s="81">
        <v>2023</v>
      </c>
      <c r="GJ4806" s="81" t="s">
        <v>201</v>
      </c>
      <c r="GK4806" s="81">
        <v>233.2300768079686</v>
      </c>
      <c r="GL4806" s="81">
        <v>655.39221699999996</v>
      </c>
      <c r="GM4806" s="81">
        <v>2023</v>
      </c>
      <c r="GN4806" s="81" t="s">
        <v>173</v>
      </c>
      <c r="GO4806" s="81">
        <v>1.1148832299820636E-2</v>
      </c>
      <c r="GP4806" s="81">
        <v>10</v>
      </c>
      <c r="GQ4806" s="81">
        <v>0</v>
      </c>
      <c r="GR4806" s="81" t="s">
        <v>448</v>
      </c>
      <c r="GS4806" s="81">
        <v>1.1148832299820636E-2</v>
      </c>
      <c r="GT4806" s="81">
        <v>2.6002430136063284</v>
      </c>
      <c r="GU4806" s="81">
        <v>1.1148832299820636E-2</v>
      </c>
      <c r="GV4806" s="81">
        <v>2.6002430136063284</v>
      </c>
      <c r="GW4806" s="81">
        <v>1.1148832299820636E-2</v>
      </c>
      <c r="GX4806" s="81">
        <v>2.6002430136063284</v>
      </c>
      <c r="GY4806" s="81">
        <v>1.1148832299820636E-2</v>
      </c>
      <c r="GZ4806" s="81">
        <v>2.6002430136063284</v>
      </c>
    </row>
    <row r="4807" spans="98:208" x14ac:dyDescent="0.25">
      <c r="CT4807" s="81" t="s">
        <v>155</v>
      </c>
      <c r="CU4807" s="81" t="s">
        <v>484</v>
      </c>
      <c r="CV4807" s="81" t="s">
        <v>454</v>
      </c>
      <c r="CW4807" s="81">
        <v>2027</v>
      </c>
      <c r="CX4807" s="81">
        <v>0</v>
      </c>
      <c r="CY4807" s="81">
        <v>0</v>
      </c>
      <c r="CZ4807" s="81">
        <v>0</v>
      </c>
      <c r="DA4807" s="81">
        <v>0</v>
      </c>
      <c r="DB4807" s="81">
        <v>21835.97811412864</v>
      </c>
      <c r="DC4807" s="81">
        <v>428.60232122030828</v>
      </c>
      <c r="DD4807" s="81">
        <v>13939.56097345606</v>
      </c>
      <c r="DE4807" s="81">
        <v>7467.814819452472</v>
      </c>
      <c r="DF4807" s="81">
        <v>4.778415402599073</v>
      </c>
      <c r="DG4807" s="81">
        <v>4.778415402599073</v>
      </c>
      <c r="DH4807" s="81">
        <v>4.778415402599073</v>
      </c>
      <c r="DI4807" s="81">
        <v>4.778415402599073</v>
      </c>
      <c r="DJ4807" s="81">
        <v>6.9661536119262619E-11</v>
      </c>
      <c r="DL4807" s="81">
        <v>0</v>
      </c>
      <c r="DM4807" s="81">
        <v>3.3287175716099614E-10</v>
      </c>
      <c r="DN4807" s="81">
        <v>3.3287175716099614E-10</v>
      </c>
      <c r="DO4807" s="81">
        <v>0</v>
      </c>
      <c r="DP4807" s="81">
        <v>3.3287175716099614E-10</v>
      </c>
      <c r="DQ4807" s="81">
        <v>3.3287175716099614E-10</v>
      </c>
      <c r="DR4807" s="81">
        <v>0</v>
      </c>
      <c r="DS4807" s="81">
        <v>3.3287175716099614E-10</v>
      </c>
      <c r="DT4807" s="81">
        <v>3.3287175716099614E-10</v>
      </c>
      <c r="DU4807" s="81">
        <v>0</v>
      </c>
      <c r="DV4807" s="81">
        <v>3.3287175716099614E-10</v>
      </c>
      <c r="DW4807" s="81">
        <v>3.3287175716099614E-10</v>
      </c>
      <c r="GE4807" s="81" t="s">
        <v>449</v>
      </c>
      <c r="GF4807" s="81" t="s">
        <v>155</v>
      </c>
      <c r="GG4807" s="81" t="s">
        <v>488</v>
      </c>
      <c r="GH4807" s="81" t="s">
        <v>458</v>
      </c>
      <c r="GI4807" s="81">
        <v>2024</v>
      </c>
      <c r="GJ4807" s="81" t="s">
        <v>201</v>
      </c>
      <c r="GK4807" s="81">
        <v>233.2300768079686</v>
      </c>
      <c r="GL4807" s="81">
        <v>655.39221699999996</v>
      </c>
      <c r="GM4807" s="81">
        <v>2024</v>
      </c>
      <c r="GN4807" s="81" t="s">
        <v>173</v>
      </c>
      <c r="GO4807" s="81">
        <v>1.1148832299820636E-2</v>
      </c>
      <c r="GP4807" s="81">
        <v>10</v>
      </c>
      <c r="GQ4807" s="81">
        <v>0</v>
      </c>
      <c r="GR4807" s="81" t="s">
        <v>448</v>
      </c>
      <c r="GS4807" s="81">
        <v>1.1148832299820636E-2</v>
      </c>
      <c r="GT4807" s="81">
        <v>2.6002430136063284</v>
      </c>
      <c r="GU4807" s="81">
        <v>1.1148832299820636E-2</v>
      </c>
      <c r="GV4807" s="81">
        <v>2.6002430136063284</v>
      </c>
      <c r="GW4807" s="81">
        <v>1.1148832299820636E-2</v>
      </c>
      <c r="GX4807" s="81">
        <v>2.6002430136063284</v>
      </c>
      <c r="GY4807" s="81">
        <v>1.1148832299820636E-2</v>
      </c>
      <c r="GZ4807" s="81">
        <v>2.6002430136063284</v>
      </c>
    </row>
    <row r="4808" spans="98:208" x14ac:dyDescent="0.25">
      <c r="CT4808" s="81" t="s">
        <v>155</v>
      </c>
      <c r="CU4808" s="81" t="s">
        <v>484</v>
      </c>
      <c r="CV4808" s="81" t="s">
        <v>454</v>
      </c>
      <c r="CW4808" s="81">
        <v>2028</v>
      </c>
      <c r="CX4808" s="81">
        <v>0</v>
      </c>
      <c r="CY4808" s="81">
        <v>0</v>
      </c>
      <c r="CZ4808" s="81">
        <v>0</v>
      </c>
      <c r="DA4808" s="81">
        <v>0</v>
      </c>
      <c r="DB4808" s="81">
        <v>22783.187028906399</v>
      </c>
      <c r="DC4808" s="81">
        <v>453.26096055717272</v>
      </c>
      <c r="DD4808" s="81">
        <v>14531.335685571259</v>
      </c>
      <c r="DE4808" s="81">
        <v>7798.590382775943</v>
      </c>
      <c r="DF4808" s="81">
        <v>5.053330437307535</v>
      </c>
      <c r="DG4808" s="81">
        <v>5.053330437307535</v>
      </c>
      <c r="DH4808" s="81">
        <v>5.053330437307535</v>
      </c>
      <c r="DI4808" s="81">
        <v>5.053330437307535</v>
      </c>
      <c r="DJ4808" s="81">
        <v>6.9661536119262619E-11</v>
      </c>
      <c r="DL4808" s="81">
        <v>0</v>
      </c>
      <c r="DM4808" s="81">
        <v>3.5202276078106801E-10</v>
      </c>
      <c r="DN4808" s="81">
        <v>3.5202276078106801E-10</v>
      </c>
      <c r="DO4808" s="81">
        <v>0</v>
      </c>
      <c r="DP4808" s="81">
        <v>3.5202276078106801E-10</v>
      </c>
      <c r="DQ4808" s="81">
        <v>3.5202276078106801E-10</v>
      </c>
      <c r="DR4808" s="81">
        <v>0</v>
      </c>
      <c r="DS4808" s="81">
        <v>3.5202276078106801E-10</v>
      </c>
      <c r="DT4808" s="81">
        <v>3.5202276078106801E-10</v>
      </c>
      <c r="DU4808" s="81">
        <v>0</v>
      </c>
      <c r="DV4808" s="81">
        <v>3.5202276078106801E-10</v>
      </c>
      <c r="DW4808" s="81">
        <v>3.5202276078106801E-10</v>
      </c>
      <c r="GE4808" s="81" t="s">
        <v>449</v>
      </c>
      <c r="GF4808" s="81" t="s">
        <v>155</v>
      </c>
      <c r="GG4808" s="81" t="s">
        <v>488</v>
      </c>
      <c r="GH4808" s="81" t="s">
        <v>458</v>
      </c>
      <c r="GI4808" s="81">
        <v>2025</v>
      </c>
      <c r="GJ4808" s="81" t="s">
        <v>201</v>
      </c>
      <c r="GK4808" s="81">
        <v>233.2300768079686</v>
      </c>
      <c r="GL4808" s="81">
        <v>655.39221699999996</v>
      </c>
      <c r="GM4808" s="81">
        <v>2025</v>
      </c>
      <c r="GN4808" s="81" t="s">
        <v>173</v>
      </c>
      <c r="GO4808" s="81">
        <v>1.1148832299820636E-2</v>
      </c>
      <c r="GP4808" s="81">
        <v>10</v>
      </c>
      <c r="GQ4808" s="81">
        <v>0</v>
      </c>
      <c r="GR4808" s="81" t="s">
        <v>448</v>
      </c>
      <c r="GS4808" s="81">
        <v>1.1148832299820636E-2</v>
      </c>
      <c r="GT4808" s="81">
        <v>2.6002430136063284</v>
      </c>
      <c r="GU4808" s="81">
        <v>1.1148832299820636E-2</v>
      </c>
      <c r="GV4808" s="81">
        <v>2.6002430136063284</v>
      </c>
      <c r="GW4808" s="81">
        <v>1.1148832299820636E-2</v>
      </c>
      <c r="GX4808" s="81">
        <v>2.6002430136063284</v>
      </c>
      <c r="GY4808" s="81">
        <v>1.1148832299820636E-2</v>
      </c>
      <c r="GZ4808" s="81">
        <v>2.6002430136063284</v>
      </c>
    </row>
    <row r="4809" spans="98:208" x14ac:dyDescent="0.25">
      <c r="CT4809" s="81" t="s">
        <v>155</v>
      </c>
      <c r="CU4809" s="81" t="s">
        <v>484</v>
      </c>
      <c r="CV4809" s="81" t="s">
        <v>454</v>
      </c>
      <c r="CW4809" s="81">
        <v>2029</v>
      </c>
      <c r="CX4809" s="81">
        <v>0</v>
      </c>
      <c r="CY4809" s="81">
        <v>0</v>
      </c>
      <c r="CZ4809" s="81">
        <v>0</v>
      </c>
      <c r="DA4809" s="81">
        <v>0</v>
      </c>
      <c r="DB4809" s="81">
        <v>22783.187028906399</v>
      </c>
      <c r="DC4809" s="81">
        <v>453.26096055717272</v>
      </c>
      <c r="DD4809" s="81">
        <v>14531.335685571259</v>
      </c>
      <c r="DE4809" s="81">
        <v>7798.590382775943</v>
      </c>
      <c r="DF4809" s="81">
        <v>5.053330437307535</v>
      </c>
      <c r="DG4809" s="81">
        <v>5.053330437307535</v>
      </c>
      <c r="DH4809" s="81">
        <v>5.053330437307535</v>
      </c>
      <c r="DI4809" s="81">
        <v>5.053330437307535</v>
      </c>
      <c r="DJ4809" s="81">
        <v>6.9661536119262619E-11</v>
      </c>
      <c r="DL4809" s="81">
        <v>0</v>
      </c>
      <c r="DM4809" s="81">
        <v>3.5202276078106801E-10</v>
      </c>
      <c r="DN4809" s="81">
        <v>3.5202276078106801E-10</v>
      </c>
      <c r="DO4809" s="81">
        <v>0</v>
      </c>
      <c r="DP4809" s="81">
        <v>3.5202276078106801E-10</v>
      </c>
      <c r="DQ4809" s="81">
        <v>3.5202276078106801E-10</v>
      </c>
      <c r="DR4809" s="81">
        <v>0</v>
      </c>
      <c r="DS4809" s="81">
        <v>3.5202276078106801E-10</v>
      </c>
      <c r="DT4809" s="81">
        <v>3.5202276078106801E-10</v>
      </c>
      <c r="DU4809" s="81">
        <v>0</v>
      </c>
      <c r="DV4809" s="81">
        <v>3.5202276078106801E-10</v>
      </c>
      <c r="DW4809" s="81">
        <v>3.5202276078106801E-10</v>
      </c>
      <c r="GE4809" s="81" t="s">
        <v>449</v>
      </c>
      <c r="GF4809" s="81" t="s">
        <v>155</v>
      </c>
      <c r="GG4809" s="81" t="s">
        <v>488</v>
      </c>
      <c r="GH4809" s="81" t="s">
        <v>458</v>
      </c>
      <c r="GI4809" s="81">
        <v>2026</v>
      </c>
      <c r="GJ4809" s="81" t="s">
        <v>201</v>
      </c>
      <c r="GK4809" s="81">
        <v>233.2300768079686</v>
      </c>
      <c r="GL4809" s="81">
        <v>655.39221699999996</v>
      </c>
      <c r="GM4809" s="81">
        <v>2026</v>
      </c>
      <c r="GN4809" s="81" t="s">
        <v>173</v>
      </c>
      <c r="GO4809" s="81">
        <v>1.1148832299820636E-2</v>
      </c>
      <c r="GP4809" s="81">
        <v>10</v>
      </c>
      <c r="GQ4809" s="81">
        <v>0</v>
      </c>
      <c r="GR4809" s="81" t="s">
        <v>448</v>
      </c>
      <c r="GS4809" s="81">
        <v>1.1148832299820636E-2</v>
      </c>
      <c r="GT4809" s="81">
        <v>2.6002430136063284</v>
      </c>
      <c r="GU4809" s="81">
        <v>1.1148832299820636E-2</v>
      </c>
      <c r="GV4809" s="81">
        <v>2.6002430136063284</v>
      </c>
      <c r="GW4809" s="81">
        <v>1.1148832299820636E-2</v>
      </c>
      <c r="GX4809" s="81">
        <v>2.6002430136063284</v>
      </c>
      <c r="GY4809" s="81">
        <v>1.1148832299820636E-2</v>
      </c>
      <c r="GZ4809" s="81">
        <v>2.6002430136063284</v>
      </c>
    </row>
    <row r="4810" spans="98:208" x14ac:dyDescent="0.25">
      <c r="CT4810" s="81" t="s">
        <v>155</v>
      </c>
      <c r="CU4810" s="81" t="s">
        <v>484</v>
      </c>
      <c r="CV4810" s="81" t="s">
        <v>454</v>
      </c>
      <c r="CW4810" s="81">
        <v>2030</v>
      </c>
      <c r="CX4810" s="81">
        <v>0</v>
      </c>
      <c r="CY4810" s="81">
        <v>0</v>
      </c>
      <c r="CZ4810" s="81">
        <v>0</v>
      </c>
      <c r="DA4810" s="81">
        <v>0</v>
      </c>
      <c r="DB4810" s="81">
        <v>22783.187028906399</v>
      </c>
      <c r="DC4810" s="81">
        <v>453.26096055717272</v>
      </c>
      <c r="DD4810" s="81">
        <v>14531.335685571259</v>
      </c>
      <c r="DE4810" s="81">
        <v>7798.590382775943</v>
      </c>
      <c r="DF4810" s="81">
        <v>0</v>
      </c>
      <c r="DG4810" s="81">
        <v>5.053330437307535</v>
      </c>
      <c r="DH4810" s="81">
        <v>5.053330437307535</v>
      </c>
      <c r="DI4810" s="81">
        <v>5.053330437307535</v>
      </c>
      <c r="DJ4810" s="81">
        <v>6.9661536119262619E-11</v>
      </c>
      <c r="DL4810" s="81">
        <v>0</v>
      </c>
      <c r="DM4810" s="81">
        <v>0</v>
      </c>
      <c r="DN4810" s="81">
        <v>0</v>
      </c>
      <c r="DO4810" s="81">
        <v>0</v>
      </c>
      <c r="DP4810" s="81">
        <v>3.5202276078106801E-10</v>
      </c>
      <c r="DQ4810" s="81">
        <v>3.5202276078106801E-10</v>
      </c>
      <c r="DR4810" s="81">
        <v>0</v>
      </c>
      <c r="DS4810" s="81">
        <v>3.5202276078106801E-10</v>
      </c>
      <c r="DT4810" s="81">
        <v>3.5202276078106801E-10</v>
      </c>
      <c r="DU4810" s="81">
        <v>0</v>
      </c>
      <c r="DV4810" s="81">
        <v>3.5202276078106801E-10</v>
      </c>
      <c r="DW4810" s="81">
        <v>3.5202276078106801E-10</v>
      </c>
      <c r="GE4810" s="81" t="s">
        <v>449</v>
      </c>
      <c r="GF4810" s="81" t="s">
        <v>155</v>
      </c>
      <c r="GG4810" s="81" t="s">
        <v>488</v>
      </c>
      <c r="GH4810" s="81" t="s">
        <v>458</v>
      </c>
      <c r="GI4810" s="81">
        <v>2027</v>
      </c>
      <c r="GJ4810" s="81" t="s">
        <v>201</v>
      </c>
      <c r="GK4810" s="81">
        <v>233.2300768079686</v>
      </c>
      <c r="GL4810" s="81">
        <v>655.39221699999996</v>
      </c>
      <c r="GM4810" s="81">
        <v>2027</v>
      </c>
      <c r="GN4810" s="81" t="s">
        <v>173</v>
      </c>
      <c r="GO4810" s="81">
        <v>1.1148832299820636E-2</v>
      </c>
      <c r="GP4810" s="81">
        <v>10</v>
      </c>
      <c r="GQ4810" s="81">
        <v>0</v>
      </c>
      <c r="GR4810" s="81" t="s">
        <v>448</v>
      </c>
      <c r="GS4810" s="81">
        <v>1.1148832299820636E-2</v>
      </c>
      <c r="GT4810" s="81">
        <v>2.6002430136063284</v>
      </c>
      <c r="GU4810" s="81">
        <v>1.1148832299820636E-2</v>
      </c>
      <c r="GV4810" s="81">
        <v>2.6002430136063284</v>
      </c>
      <c r="GW4810" s="81">
        <v>1.1148832299820636E-2</v>
      </c>
      <c r="GX4810" s="81">
        <v>2.6002430136063284</v>
      </c>
      <c r="GY4810" s="81">
        <v>1.1148832299820636E-2</v>
      </c>
      <c r="GZ4810" s="81">
        <v>2.6002430136063284</v>
      </c>
    </row>
    <row r="4811" spans="98:208" x14ac:dyDescent="0.25">
      <c r="CT4811" s="81" t="s">
        <v>155</v>
      </c>
      <c r="CU4811" s="81" t="s">
        <v>484</v>
      </c>
      <c r="CV4811" s="81" t="s">
        <v>454</v>
      </c>
      <c r="CW4811" s="81">
        <v>2031</v>
      </c>
      <c r="CX4811" s="81">
        <v>0</v>
      </c>
      <c r="CY4811" s="81">
        <v>0</v>
      </c>
      <c r="CZ4811" s="81">
        <v>0</v>
      </c>
      <c r="DA4811" s="81">
        <v>0</v>
      </c>
      <c r="DB4811" s="81">
        <v>22783.187028906399</v>
      </c>
      <c r="DC4811" s="81">
        <v>453.26096055717272</v>
      </c>
      <c r="DD4811" s="81">
        <v>14531.335685571259</v>
      </c>
      <c r="DE4811" s="81">
        <v>7798.590382775943</v>
      </c>
      <c r="DF4811" s="81">
        <v>0</v>
      </c>
      <c r="DG4811" s="81">
        <v>0</v>
      </c>
      <c r="DH4811" s="81">
        <v>5.053330437307535</v>
      </c>
      <c r="DI4811" s="81">
        <v>5.053330437307535</v>
      </c>
      <c r="DJ4811" s="81">
        <v>6.9661536119262619E-11</v>
      </c>
      <c r="DL4811" s="81">
        <v>0</v>
      </c>
      <c r="DM4811" s="81">
        <v>0</v>
      </c>
      <c r="DN4811" s="81">
        <v>0</v>
      </c>
      <c r="DO4811" s="81">
        <v>0</v>
      </c>
      <c r="DP4811" s="81">
        <v>0</v>
      </c>
      <c r="DQ4811" s="81">
        <v>0</v>
      </c>
      <c r="DR4811" s="81">
        <v>0</v>
      </c>
      <c r="DS4811" s="81">
        <v>3.5202276078106801E-10</v>
      </c>
      <c r="DT4811" s="81">
        <v>3.5202276078106801E-10</v>
      </c>
      <c r="DU4811" s="81">
        <v>0</v>
      </c>
      <c r="DV4811" s="81">
        <v>3.5202276078106801E-10</v>
      </c>
      <c r="DW4811" s="81">
        <v>3.5202276078106801E-10</v>
      </c>
      <c r="GE4811" s="81" t="s">
        <v>449</v>
      </c>
      <c r="GF4811" s="81" t="s">
        <v>155</v>
      </c>
      <c r="GG4811" s="81" t="s">
        <v>488</v>
      </c>
      <c r="GH4811" s="81" t="s">
        <v>458</v>
      </c>
      <c r="GI4811" s="81">
        <v>2028</v>
      </c>
      <c r="GJ4811" s="81" t="s">
        <v>201</v>
      </c>
      <c r="GK4811" s="81">
        <v>247.27299216497809</v>
      </c>
      <c r="GL4811" s="81">
        <v>655.39221699999996</v>
      </c>
      <c r="GM4811" s="81">
        <v>2028</v>
      </c>
      <c r="GN4811" s="81" t="s">
        <v>173</v>
      </c>
      <c r="GO4811" s="81">
        <v>1.1148832299820636E-2</v>
      </c>
      <c r="GP4811" s="81">
        <v>10</v>
      </c>
      <c r="GQ4811" s="81">
        <v>0</v>
      </c>
      <c r="GR4811" s="81" t="s">
        <v>448</v>
      </c>
      <c r="GS4811" s="81">
        <v>1.1148832299820636E-2</v>
      </c>
      <c r="GT4811" s="81">
        <v>2.756805121922203</v>
      </c>
      <c r="GU4811" s="81">
        <v>1.1148832299820636E-2</v>
      </c>
      <c r="GV4811" s="81">
        <v>2.756805121922203</v>
      </c>
      <c r="GW4811" s="81">
        <v>1.1148832299820636E-2</v>
      </c>
      <c r="GX4811" s="81">
        <v>2.756805121922203</v>
      </c>
      <c r="GY4811" s="81">
        <v>1.1148832299820636E-2</v>
      </c>
      <c r="GZ4811" s="81">
        <v>2.756805121922203</v>
      </c>
    </row>
    <row r="4812" spans="98:208" x14ac:dyDescent="0.25">
      <c r="CT4812" s="81" t="s">
        <v>155</v>
      </c>
      <c r="CU4812" s="81" t="s">
        <v>484</v>
      </c>
      <c r="CV4812" s="81" t="s">
        <v>454</v>
      </c>
      <c r="CW4812" s="81">
        <v>2032</v>
      </c>
      <c r="CX4812" s="81">
        <v>0</v>
      </c>
      <c r="CY4812" s="81">
        <v>0</v>
      </c>
      <c r="CZ4812" s="81">
        <v>0</v>
      </c>
      <c r="DA4812" s="81">
        <v>0</v>
      </c>
      <c r="DB4812" s="81">
        <v>22783.187028906399</v>
      </c>
      <c r="DC4812" s="81">
        <v>453.26096055717272</v>
      </c>
      <c r="DD4812" s="81">
        <v>14531.335685571259</v>
      </c>
      <c r="DE4812" s="81">
        <v>7798.590382775943</v>
      </c>
      <c r="DF4812" s="81">
        <v>0</v>
      </c>
      <c r="DG4812" s="81">
        <v>0</v>
      </c>
      <c r="DH4812" s="81">
        <v>0</v>
      </c>
      <c r="DI4812" s="81">
        <v>5.053330437307535</v>
      </c>
      <c r="DJ4812" s="81">
        <v>6.9661536119262619E-11</v>
      </c>
      <c r="DL4812" s="81">
        <v>0</v>
      </c>
      <c r="DM4812" s="81">
        <v>0</v>
      </c>
      <c r="DN4812" s="81">
        <v>0</v>
      </c>
      <c r="DO4812" s="81">
        <v>0</v>
      </c>
      <c r="DP4812" s="81">
        <v>0</v>
      </c>
      <c r="DQ4812" s="81">
        <v>0</v>
      </c>
      <c r="DR4812" s="81">
        <v>0</v>
      </c>
      <c r="DS4812" s="81">
        <v>0</v>
      </c>
      <c r="DT4812" s="81">
        <v>0</v>
      </c>
      <c r="DU4812" s="81">
        <v>0</v>
      </c>
      <c r="DV4812" s="81">
        <v>3.5202276078106801E-10</v>
      </c>
      <c r="DW4812" s="81">
        <v>3.5202276078106801E-10</v>
      </c>
      <c r="GE4812" s="81" t="s">
        <v>449</v>
      </c>
      <c r="GF4812" s="81" t="s">
        <v>155</v>
      </c>
      <c r="GG4812" s="81" t="s">
        <v>488</v>
      </c>
      <c r="GH4812" s="81" t="s">
        <v>458</v>
      </c>
      <c r="GI4812" s="81">
        <v>2029</v>
      </c>
      <c r="GJ4812" s="81" t="s">
        <v>201</v>
      </c>
      <c r="GK4812" s="81">
        <v>247.27299216497809</v>
      </c>
      <c r="GL4812" s="81">
        <v>655.39221699999996</v>
      </c>
      <c r="GM4812" s="81">
        <v>2029</v>
      </c>
      <c r="GN4812" s="81" t="s">
        <v>173</v>
      </c>
      <c r="GO4812" s="81">
        <v>1.1148832299820636E-2</v>
      </c>
      <c r="GP4812" s="81">
        <v>10</v>
      </c>
      <c r="GQ4812" s="81">
        <v>0</v>
      </c>
      <c r="GR4812" s="81" t="s">
        <v>448</v>
      </c>
      <c r="GS4812" s="81">
        <v>1.1148832299820636E-2</v>
      </c>
      <c r="GT4812" s="81">
        <v>2.756805121922203</v>
      </c>
      <c r="GU4812" s="81">
        <v>1.1148832299820636E-2</v>
      </c>
      <c r="GV4812" s="81">
        <v>2.756805121922203</v>
      </c>
      <c r="GW4812" s="81">
        <v>1.1148832299820636E-2</v>
      </c>
      <c r="GX4812" s="81">
        <v>2.756805121922203</v>
      </c>
      <c r="GY4812" s="81">
        <v>1.1148832299820636E-2</v>
      </c>
      <c r="GZ4812" s="81">
        <v>2.756805121922203</v>
      </c>
    </row>
    <row r="4813" spans="98:208" x14ac:dyDescent="0.25">
      <c r="CT4813" s="81" t="s">
        <v>155</v>
      </c>
      <c r="CU4813" s="81" t="s">
        <v>484</v>
      </c>
      <c r="CV4813" s="81" t="s">
        <v>455</v>
      </c>
      <c r="CW4813" s="81">
        <v>2020</v>
      </c>
      <c r="CX4813" s="81">
        <v>0</v>
      </c>
      <c r="CY4813" s="81">
        <v>0</v>
      </c>
      <c r="CZ4813" s="81">
        <v>0</v>
      </c>
      <c r="DA4813" s="81">
        <v>0</v>
      </c>
      <c r="DB4813" s="81">
        <v>21083.842824224419</v>
      </c>
      <c r="DC4813" s="81">
        <v>409.22373582042479</v>
      </c>
      <c r="DD4813" s="81">
        <v>13469.08781237869</v>
      </c>
      <c r="DE4813" s="81">
        <v>7205.5312760252446</v>
      </c>
      <c r="DF4813" s="81">
        <v>4.5623668037680192</v>
      </c>
      <c r="DG4813" s="81">
        <v>0</v>
      </c>
      <c r="DH4813" s="81">
        <v>0</v>
      </c>
      <c r="DI4813" s="81">
        <v>0</v>
      </c>
      <c r="DJ4813" s="81">
        <v>3.004417443338111E-9</v>
      </c>
      <c r="DL4813" s="81">
        <v>0</v>
      </c>
      <c r="DM4813" s="81">
        <v>1.3707254408147382E-8</v>
      </c>
      <c r="DN4813" s="81">
        <v>1.3707254408147382E-8</v>
      </c>
      <c r="DO4813" s="81">
        <v>0</v>
      </c>
      <c r="DP4813" s="81">
        <v>0</v>
      </c>
      <c r="DQ4813" s="81">
        <v>0</v>
      </c>
      <c r="DR4813" s="81">
        <v>0</v>
      </c>
      <c r="DS4813" s="81">
        <v>0</v>
      </c>
      <c r="DT4813" s="81">
        <v>0</v>
      </c>
      <c r="DU4813" s="81">
        <v>0</v>
      </c>
      <c r="DV4813" s="81">
        <v>0</v>
      </c>
      <c r="DW4813" s="81">
        <v>0</v>
      </c>
      <c r="GE4813" s="81" t="s">
        <v>449</v>
      </c>
      <c r="GF4813" s="81" t="s">
        <v>155</v>
      </c>
      <c r="GG4813" s="81" t="s">
        <v>488</v>
      </c>
      <c r="GH4813" s="81" t="s">
        <v>458</v>
      </c>
      <c r="GI4813" s="81">
        <v>2030</v>
      </c>
      <c r="GJ4813" s="81" t="s">
        <v>201</v>
      </c>
      <c r="GK4813" s="81">
        <v>247.27299216497809</v>
      </c>
      <c r="GL4813" s="81">
        <v>655.39221699999996</v>
      </c>
      <c r="GM4813" s="81">
        <v>2030</v>
      </c>
      <c r="GN4813" s="81" t="s">
        <v>173</v>
      </c>
      <c r="GO4813" s="81">
        <v>1.1148832299820636E-2</v>
      </c>
      <c r="GP4813" s="81">
        <v>10</v>
      </c>
      <c r="GQ4813" s="81">
        <v>0</v>
      </c>
      <c r="GR4813" s="81" t="s">
        <v>448</v>
      </c>
      <c r="GS4813" s="81">
        <v>0</v>
      </c>
      <c r="GT4813" s="81">
        <v>0</v>
      </c>
      <c r="GU4813" s="81">
        <v>1.1148832299820636E-2</v>
      </c>
      <c r="GV4813" s="81">
        <v>2.756805121922203</v>
      </c>
      <c r="GW4813" s="81">
        <v>1.1148832299820636E-2</v>
      </c>
      <c r="GX4813" s="81">
        <v>2.756805121922203</v>
      </c>
      <c r="GY4813" s="81">
        <v>1.1148832299820636E-2</v>
      </c>
      <c r="GZ4813" s="81">
        <v>2.756805121922203</v>
      </c>
    </row>
    <row r="4814" spans="98:208" x14ac:dyDescent="0.25">
      <c r="CT4814" s="81" t="s">
        <v>155</v>
      </c>
      <c r="CU4814" s="81" t="s">
        <v>484</v>
      </c>
      <c r="CV4814" s="81" t="s">
        <v>455</v>
      </c>
      <c r="CW4814" s="81">
        <v>2021</v>
      </c>
      <c r="CX4814" s="81">
        <v>0</v>
      </c>
      <c r="CY4814" s="81">
        <v>0</v>
      </c>
      <c r="CZ4814" s="81">
        <v>0</v>
      </c>
      <c r="DA4814" s="81">
        <v>0</v>
      </c>
      <c r="DB4814" s="81">
        <v>21083.842824224419</v>
      </c>
      <c r="DC4814" s="81">
        <v>409.22373582042479</v>
      </c>
      <c r="DD4814" s="81">
        <v>13469.08781237869</v>
      </c>
      <c r="DE4814" s="81">
        <v>7205.5312760252446</v>
      </c>
      <c r="DF4814" s="81">
        <v>4.5623668037680192</v>
      </c>
      <c r="DG4814" s="81">
        <v>4.5623668037680192</v>
      </c>
      <c r="DH4814" s="81">
        <v>0</v>
      </c>
      <c r="DI4814" s="81">
        <v>0</v>
      </c>
      <c r="DJ4814" s="81">
        <v>3.004417443338111E-9</v>
      </c>
      <c r="DL4814" s="81">
        <v>0</v>
      </c>
      <c r="DM4814" s="81">
        <v>1.3707254408147382E-8</v>
      </c>
      <c r="DN4814" s="81">
        <v>1.3707254408147382E-8</v>
      </c>
      <c r="DO4814" s="81">
        <v>0</v>
      </c>
      <c r="DP4814" s="81">
        <v>1.3707254408147382E-8</v>
      </c>
      <c r="DQ4814" s="81">
        <v>1.3707254408147382E-8</v>
      </c>
      <c r="DR4814" s="81">
        <v>0</v>
      </c>
      <c r="DS4814" s="81">
        <v>0</v>
      </c>
      <c r="DT4814" s="81">
        <v>0</v>
      </c>
      <c r="DU4814" s="81">
        <v>0</v>
      </c>
      <c r="DV4814" s="81">
        <v>0</v>
      </c>
      <c r="DW4814" s="81">
        <v>0</v>
      </c>
      <c r="GE4814" s="81" t="s">
        <v>449</v>
      </c>
      <c r="GF4814" s="81" t="s">
        <v>155</v>
      </c>
      <c r="GG4814" s="81" t="s">
        <v>488</v>
      </c>
      <c r="GH4814" s="81" t="s">
        <v>458</v>
      </c>
      <c r="GI4814" s="81">
        <v>2031</v>
      </c>
      <c r="GJ4814" s="81" t="s">
        <v>201</v>
      </c>
      <c r="GK4814" s="81">
        <v>247.27299216497809</v>
      </c>
      <c r="GL4814" s="81">
        <v>655.39221699999996</v>
      </c>
      <c r="GM4814" s="81">
        <v>2031</v>
      </c>
      <c r="GN4814" s="81" t="s">
        <v>173</v>
      </c>
      <c r="GO4814" s="81">
        <v>1.1148832299820636E-2</v>
      </c>
      <c r="GP4814" s="81">
        <v>10</v>
      </c>
      <c r="GQ4814" s="81">
        <v>0</v>
      </c>
      <c r="GR4814" s="81" t="s">
        <v>448</v>
      </c>
      <c r="GS4814" s="81">
        <v>0</v>
      </c>
      <c r="GT4814" s="81">
        <v>0</v>
      </c>
      <c r="GU4814" s="81">
        <v>0</v>
      </c>
      <c r="GV4814" s="81">
        <v>0</v>
      </c>
      <c r="GW4814" s="81">
        <v>1.1148832299820636E-2</v>
      </c>
      <c r="GX4814" s="81">
        <v>2.756805121922203</v>
      </c>
      <c r="GY4814" s="81">
        <v>1.1148832299820636E-2</v>
      </c>
      <c r="GZ4814" s="81">
        <v>2.756805121922203</v>
      </c>
    </row>
    <row r="4815" spans="98:208" x14ac:dyDescent="0.25">
      <c r="CT4815" s="81" t="s">
        <v>155</v>
      </c>
      <c r="CU4815" s="81" t="s">
        <v>484</v>
      </c>
      <c r="CV4815" s="81" t="s">
        <v>455</v>
      </c>
      <c r="CW4815" s="81">
        <v>2022</v>
      </c>
      <c r="CX4815" s="81">
        <v>0</v>
      </c>
      <c r="CY4815" s="81">
        <v>0</v>
      </c>
      <c r="CZ4815" s="81">
        <v>0</v>
      </c>
      <c r="DA4815" s="81">
        <v>0</v>
      </c>
      <c r="DB4815" s="81">
        <v>21083.842824224419</v>
      </c>
      <c r="DC4815" s="81">
        <v>409.22373582042479</v>
      </c>
      <c r="DD4815" s="81">
        <v>13469.08781237869</v>
      </c>
      <c r="DE4815" s="81">
        <v>7205.5312760252446</v>
      </c>
      <c r="DF4815" s="81">
        <v>4.5623668037680192</v>
      </c>
      <c r="DG4815" s="81">
        <v>4.5623668037680192</v>
      </c>
      <c r="DH4815" s="81">
        <v>4.5623668037680192</v>
      </c>
      <c r="DI4815" s="81">
        <v>0</v>
      </c>
      <c r="DJ4815" s="81">
        <v>3.004417443338111E-9</v>
      </c>
      <c r="DL4815" s="81">
        <v>0</v>
      </c>
      <c r="DM4815" s="81">
        <v>1.3707254408147382E-8</v>
      </c>
      <c r="DN4815" s="81">
        <v>1.3707254408147382E-8</v>
      </c>
      <c r="DO4815" s="81">
        <v>0</v>
      </c>
      <c r="DP4815" s="81">
        <v>1.3707254408147382E-8</v>
      </c>
      <c r="DQ4815" s="81">
        <v>1.3707254408147382E-8</v>
      </c>
      <c r="DR4815" s="81">
        <v>0</v>
      </c>
      <c r="DS4815" s="81">
        <v>1.3707254408147382E-8</v>
      </c>
      <c r="DT4815" s="81">
        <v>1.3707254408147382E-8</v>
      </c>
      <c r="DU4815" s="81">
        <v>0</v>
      </c>
      <c r="DV4815" s="81">
        <v>0</v>
      </c>
      <c r="DW4815" s="81">
        <v>0</v>
      </c>
      <c r="GE4815" s="81" t="s">
        <v>449</v>
      </c>
      <c r="GF4815" s="81" t="s">
        <v>155</v>
      </c>
      <c r="GG4815" s="81" t="s">
        <v>488</v>
      </c>
      <c r="GH4815" s="81" t="s">
        <v>458</v>
      </c>
      <c r="GI4815" s="81">
        <v>2032</v>
      </c>
      <c r="GJ4815" s="81" t="s">
        <v>201</v>
      </c>
      <c r="GK4815" s="81">
        <v>247.27299216497809</v>
      </c>
      <c r="GL4815" s="81">
        <v>655.39221699999996</v>
      </c>
      <c r="GM4815" s="81">
        <v>2032</v>
      </c>
      <c r="GN4815" s="81" t="s">
        <v>173</v>
      </c>
      <c r="GO4815" s="81">
        <v>1.1148832299820636E-2</v>
      </c>
      <c r="GP4815" s="81">
        <v>10</v>
      </c>
      <c r="GQ4815" s="81">
        <v>0</v>
      </c>
      <c r="GR4815" s="81" t="s">
        <v>448</v>
      </c>
      <c r="GS4815" s="81">
        <v>0</v>
      </c>
      <c r="GT4815" s="81">
        <v>0</v>
      </c>
      <c r="GU4815" s="81">
        <v>0</v>
      </c>
      <c r="GV4815" s="81">
        <v>0</v>
      </c>
      <c r="GW4815" s="81">
        <v>0</v>
      </c>
      <c r="GX4815" s="81">
        <v>0</v>
      </c>
      <c r="GY4815" s="81">
        <v>1.1148832299820636E-2</v>
      </c>
      <c r="GZ4815" s="81">
        <v>2.756805121922203</v>
      </c>
    </row>
    <row r="4816" spans="98:208" x14ac:dyDescent="0.25">
      <c r="CT4816" s="81" t="s">
        <v>155</v>
      </c>
      <c r="CU4816" s="81" t="s">
        <v>484</v>
      </c>
      <c r="CV4816" s="81" t="s">
        <v>455</v>
      </c>
      <c r="CW4816" s="81">
        <v>2023</v>
      </c>
      <c r="CX4816" s="81">
        <v>0</v>
      </c>
      <c r="CY4816" s="81">
        <v>0</v>
      </c>
      <c r="CZ4816" s="81">
        <v>0</v>
      </c>
      <c r="DA4816" s="81">
        <v>0</v>
      </c>
      <c r="DB4816" s="81">
        <v>21835.978114130401</v>
      </c>
      <c r="DC4816" s="81">
        <v>428.60232122030379</v>
      </c>
      <c r="DD4816" s="81">
        <v>13939.56097345755</v>
      </c>
      <c r="DE4816" s="81">
        <v>7467.8148194525475</v>
      </c>
      <c r="DF4816" s="81">
        <v>4.7784154025990224</v>
      </c>
      <c r="DG4816" s="81">
        <v>4.7784154025990224</v>
      </c>
      <c r="DH4816" s="81">
        <v>4.7784154025990224</v>
      </c>
      <c r="DI4816" s="81">
        <v>4.7784154025990224</v>
      </c>
      <c r="DJ4816" s="81">
        <v>3.004417443338111E-9</v>
      </c>
      <c r="DL4816" s="81">
        <v>0</v>
      </c>
      <c r="DM4816" s="81">
        <v>1.4356354587084005E-8</v>
      </c>
      <c r="DN4816" s="81">
        <v>1.4356354587084005E-8</v>
      </c>
      <c r="DO4816" s="81">
        <v>0</v>
      </c>
      <c r="DP4816" s="81">
        <v>1.4356354587084005E-8</v>
      </c>
      <c r="DQ4816" s="81">
        <v>1.4356354587084005E-8</v>
      </c>
      <c r="DR4816" s="81">
        <v>0</v>
      </c>
      <c r="DS4816" s="81">
        <v>1.4356354587084005E-8</v>
      </c>
      <c r="DT4816" s="81">
        <v>1.4356354587084005E-8</v>
      </c>
      <c r="DU4816" s="81">
        <v>0</v>
      </c>
      <c r="DV4816" s="81">
        <v>1.4356354587084005E-8</v>
      </c>
      <c r="DW4816" s="81">
        <v>1.4356354587084005E-8</v>
      </c>
      <c r="GE4816" s="81" t="s">
        <v>449</v>
      </c>
      <c r="GF4816" s="81" t="s">
        <v>155</v>
      </c>
      <c r="GG4816" s="81" t="s">
        <v>488</v>
      </c>
      <c r="GH4816" s="81" t="s">
        <v>459</v>
      </c>
      <c r="GI4816" s="81">
        <v>2021</v>
      </c>
      <c r="GJ4816" s="81" t="s">
        <v>201</v>
      </c>
      <c r="GK4816" s="81">
        <v>0.6964182168122357</v>
      </c>
      <c r="GL4816" s="81">
        <v>655.39221699999996</v>
      </c>
      <c r="GM4816" s="81">
        <v>2021</v>
      </c>
      <c r="GN4816" s="81" t="s">
        <v>173</v>
      </c>
      <c r="GO4816" s="81">
        <v>1.1148832299820636E-2</v>
      </c>
      <c r="GP4816" s="81">
        <v>10</v>
      </c>
      <c r="GQ4816" s="81">
        <v>0</v>
      </c>
      <c r="GR4816" s="81" t="s">
        <v>448</v>
      </c>
      <c r="GS4816" s="81">
        <v>1.1148832299820636E-2</v>
      </c>
      <c r="GT4816" s="81">
        <v>7.7642499097797446E-3</v>
      </c>
      <c r="GU4816" s="81">
        <v>1.1148832299820636E-2</v>
      </c>
      <c r="GV4816" s="81">
        <v>7.7642499097797446E-3</v>
      </c>
      <c r="GW4816" s="81">
        <v>0</v>
      </c>
      <c r="GX4816" s="81">
        <v>0</v>
      </c>
      <c r="GY4816" s="81">
        <v>0</v>
      </c>
      <c r="GZ4816" s="81">
        <v>0</v>
      </c>
    </row>
    <row r="4817" spans="98:208" x14ac:dyDescent="0.25">
      <c r="CT4817" s="81" t="s">
        <v>155</v>
      </c>
      <c r="CU4817" s="81" t="s">
        <v>484</v>
      </c>
      <c r="CV4817" s="81" t="s">
        <v>455</v>
      </c>
      <c r="CW4817" s="81">
        <v>2024</v>
      </c>
      <c r="CX4817" s="81">
        <v>0</v>
      </c>
      <c r="CY4817" s="81">
        <v>0</v>
      </c>
      <c r="CZ4817" s="81">
        <v>0</v>
      </c>
      <c r="DA4817" s="81">
        <v>0</v>
      </c>
      <c r="DB4817" s="81">
        <v>21835.978114130401</v>
      </c>
      <c r="DC4817" s="81">
        <v>428.60232122030379</v>
      </c>
      <c r="DD4817" s="81">
        <v>13939.56097345755</v>
      </c>
      <c r="DE4817" s="81">
        <v>7467.8148194525475</v>
      </c>
      <c r="DF4817" s="81">
        <v>4.7784154025990224</v>
      </c>
      <c r="DG4817" s="81">
        <v>4.7784154025990224</v>
      </c>
      <c r="DH4817" s="81">
        <v>4.7784154025990224</v>
      </c>
      <c r="DI4817" s="81">
        <v>4.7784154025990224</v>
      </c>
      <c r="DJ4817" s="81">
        <v>3.004417443338111E-9</v>
      </c>
      <c r="DL4817" s="81">
        <v>0</v>
      </c>
      <c r="DM4817" s="81">
        <v>1.4356354587084005E-8</v>
      </c>
      <c r="DN4817" s="81">
        <v>1.4356354587084005E-8</v>
      </c>
      <c r="DO4817" s="81">
        <v>0</v>
      </c>
      <c r="DP4817" s="81">
        <v>1.4356354587084005E-8</v>
      </c>
      <c r="DQ4817" s="81">
        <v>1.4356354587084005E-8</v>
      </c>
      <c r="DR4817" s="81">
        <v>0</v>
      </c>
      <c r="DS4817" s="81">
        <v>1.4356354587084005E-8</v>
      </c>
      <c r="DT4817" s="81">
        <v>1.4356354587084005E-8</v>
      </c>
      <c r="DU4817" s="81">
        <v>0</v>
      </c>
      <c r="DV4817" s="81">
        <v>1.4356354587084005E-8</v>
      </c>
      <c r="DW4817" s="81">
        <v>1.4356354587084005E-8</v>
      </c>
      <c r="GE4817" s="81" t="s">
        <v>449</v>
      </c>
      <c r="GF4817" s="81" t="s">
        <v>155</v>
      </c>
      <c r="GG4817" s="81" t="s">
        <v>488</v>
      </c>
      <c r="GH4817" s="81" t="s">
        <v>459</v>
      </c>
      <c r="GI4817" s="81">
        <v>2022</v>
      </c>
      <c r="GJ4817" s="81" t="s">
        <v>201</v>
      </c>
      <c r="GK4817" s="81">
        <v>0.6964182168122357</v>
      </c>
      <c r="GL4817" s="81">
        <v>655.39221699999996</v>
      </c>
      <c r="GM4817" s="81">
        <v>2022</v>
      </c>
      <c r="GN4817" s="81" t="s">
        <v>173</v>
      </c>
      <c r="GO4817" s="81">
        <v>1.1148832299820636E-2</v>
      </c>
      <c r="GP4817" s="81">
        <v>10</v>
      </c>
      <c r="GQ4817" s="81">
        <v>0</v>
      </c>
      <c r="GR4817" s="81" t="s">
        <v>448</v>
      </c>
      <c r="GS4817" s="81">
        <v>1.1148832299820636E-2</v>
      </c>
      <c r="GT4817" s="81">
        <v>7.7642499097797446E-3</v>
      </c>
      <c r="GU4817" s="81">
        <v>1.1148832299820636E-2</v>
      </c>
      <c r="GV4817" s="81">
        <v>7.7642499097797446E-3</v>
      </c>
      <c r="GW4817" s="81">
        <v>1.1148832299820636E-2</v>
      </c>
      <c r="GX4817" s="81">
        <v>7.7642499097797446E-3</v>
      </c>
      <c r="GY4817" s="81">
        <v>0</v>
      </c>
      <c r="GZ4817" s="81">
        <v>0</v>
      </c>
    </row>
    <row r="4818" spans="98:208" x14ac:dyDescent="0.25">
      <c r="CT4818" s="81" t="s">
        <v>155</v>
      </c>
      <c r="CU4818" s="81" t="s">
        <v>484</v>
      </c>
      <c r="CV4818" s="81" t="s">
        <v>455</v>
      </c>
      <c r="CW4818" s="81">
        <v>2025</v>
      </c>
      <c r="CX4818" s="81">
        <v>0</v>
      </c>
      <c r="CY4818" s="81">
        <v>0</v>
      </c>
      <c r="CZ4818" s="81">
        <v>0</v>
      </c>
      <c r="DA4818" s="81">
        <v>0</v>
      </c>
      <c r="DB4818" s="81">
        <v>21835.978114130401</v>
      </c>
      <c r="DC4818" s="81">
        <v>428.60232122030379</v>
      </c>
      <c r="DD4818" s="81">
        <v>13939.56097345755</v>
      </c>
      <c r="DE4818" s="81">
        <v>7467.8148194525475</v>
      </c>
      <c r="DF4818" s="81">
        <v>4.7784154025990224</v>
      </c>
      <c r="DG4818" s="81">
        <v>4.7784154025990224</v>
      </c>
      <c r="DH4818" s="81">
        <v>4.7784154025990224</v>
      </c>
      <c r="DI4818" s="81">
        <v>4.7784154025990224</v>
      </c>
      <c r="DJ4818" s="81">
        <v>3.004417443338111E-9</v>
      </c>
      <c r="DL4818" s="81">
        <v>0</v>
      </c>
      <c r="DM4818" s="81">
        <v>1.4356354587084005E-8</v>
      </c>
      <c r="DN4818" s="81">
        <v>1.4356354587084005E-8</v>
      </c>
      <c r="DO4818" s="81">
        <v>0</v>
      </c>
      <c r="DP4818" s="81">
        <v>1.4356354587084005E-8</v>
      </c>
      <c r="DQ4818" s="81">
        <v>1.4356354587084005E-8</v>
      </c>
      <c r="DR4818" s="81">
        <v>0</v>
      </c>
      <c r="DS4818" s="81">
        <v>1.4356354587084005E-8</v>
      </c>
      <c r="DT4818" s="81">
        <v>1.4356354587084005E-8</v>
      </c>
      <c r="DU4818" s="81">
        <v>0</v>
      </c>
      <c r="DV4818" s="81">
        <v>1.4356354587084005E-8</v>
      </c>
      <c r="DW4818" s="81">
        <v>1.4356354587084005E-8</v>
      </c>
      <c r="GE4818" s="81" t="s">
        <v>449</v>
      </c>
      <c r="GF4818" s="81" t="s">
        <v>155</v>
      </c>
      <c r="GG4818" s="81" t="s">
        <v>488</v>
      </c>
      <c r="GH4818" s="81" t="s">
        <v>459</v>
      </c>
      <c r="GI4818" s="81">
        <v>2023</v>
      </c>
      <c r="GJ4818" s="81" t="s">
        <v>201</v>
      </c>
      <c r="GK4818" s="81">
        <v>0.71896016785821648</v>
      </c>
      <c r="GL4818" s="81">
        <v>655.39221699999996</v>
      </c>
      <c r="GM4818" s="81">
        <v>2023</v>
      </c>
      <c r="GN4818" s="81" t="s">
        <v>173</v>
      </c>
      <c r="GO4818" s="81">
        <v>1.1148832299820636E-2</v>
      </c>
      <c r="GP4818" s="81">
        <v>10</v>
      </c>
      <c r="GQ4818" s="81">
        <v>0</v>
      </c>
      <c r="GR4818" s="81" t="s">
        <v>448</v>
      </c>
      <c r="GS4818" s="81">
        <v>1.1148832299820636E-2</v>
      </c>
      <c r="GT4818" s="81">
        <v>8.015566341702151E-3</v>
      </c>
      <c r="GU4818" s="81">
        <v>1.1148832299820636E-2</v>
      </c>
      <c r="GV4818" s="81">
        <v>8.015566341702151E-3</v>
      </c>
      <c r="GW4818" s="81">
        <v>1.1148832299820636E-2</v>
      </c>
      <c r="GX4818" s="81">
        <v>8.015566341702151E-3</v>
      </c>
      <c r="GY4818" s="81">
        <v>1.1148832299820636E-2</v>
      </c>
      <c r="GZ4818" s="81">
        <v>8.015566341702151E-3</v>
      </c>
    </row>
    <row r="4819" spans="98:208" x14ac:dyDescent="0.25">
      <c r="CT4819" s="81" t="s">
        <v>155</v>
      </c>
      <c r="CU4819" s="81" t="s">
        <v>484</v>
      </c>
      <c r="CV4819" s="81" t="s">
        <v>455</v>
      </c>
      <c r="CW4819" s="81">
        <v>2026</v>
      </c>
      <c r="CX4819" s="81">
        <v>0</v>
      </c>
      <c r="CY4819" s="81">
        <v>0</v>
      </c>
      <c r="CZ4819" s="81">
        <v>0</v>
      </c>
      <c r="DA4819" s="81">
        <v>0</v>
      </c>
      <c r="DB4819" s="81">
        <v>21835.978114130401</v>
      </c>
      <c r="DC4819" s="81">
        <v>428.60232122030379</v>
      </c>
      <c r="DD4819" s="81">
        <v>13939.56097345755</v>
      </c>
      <c r="DE4819" s="81">
        <v>7467.8148194525475</v>
      </c>
      <c r="DF4819" s="81">
        <v>4.7784154025990224</v>
      </c>
      <c r="DG4819" s="81">
        <v>4.7784154025990224</v>
      </c>
      <c r="DH4819" s="81">
        <v>4.7784154025990224</v>
      </c>
      <c r="DI4819" s="81">
        <v>4.7784154025990224</v>
      </c>
      <c r="DJ4819" s="81">
        <v>3.004417443338111E-9</v>
      </c>
      <c r="DL4819" s="81">
        <v>0</v>
      </c>
      <c r="DM4819" s="81">
        <v>1.4356354587084005E-8</v>
      </c>
      <c r="DN4819" s="81">
        <v>1.4356354587084005E-8</v>
      </c>
      <c r="DO4819" s="81">
        <v>0</v>
      </c>
      <c r="DP4819" s="81">
        <v>1.4356354587084005E-8</v>
      </c>
      <c r="DQ4819" s="81">
        <v>1.4356354587084005E-8</v>
      </c>
      <c r="DR4819" s="81">
        <v>0</v>
      </c>
      <c r="DS4819" s="81">
        <v>1.4356354587084005E-8</v>
      </c>
      <c r="DT4819" s="81">
        <v>1.4356354587084005E-8</v>
      </c>
      <c r="DU4819" s="81">
        <v>0</v>
      </c>
      <c r="DV4819" s="81">
        <v>1.4356354587084005E-8</v>
      </c>
      <c r="DW4819" s="81">
        <v>1.4356354587084005E-8</v>
      </c>
      <c r="GE4819" s="81" t="s">
        <v>449</v>
      </c>
      <c r="GF4819" s="81" t="s">
        <v>155</v>
      </c>
      <c r="GG4819" s="81" t="s">
        <v>488</v>
      </c>
      <c r="GH4819" s="81" t="s">
        <v>459</v>
      </c>
      <c r="GI4819" s="81">
        <v>2024</v>
      </c>
      <c r="GJ4819" s="81" t="s">
        <v>201</v>
      </c>
      <c r="GK4819" s="81">
        <v>0.71896016785821648</v>
      </c>
      <c r="GL4819" s="81">
        <v>655.39221699999996</v>
      </c>
      <c r="GM4819" s="81">
        <v>2024</v>
      </c>
      <c r="GN4819" s="81" t="s">
        <v>173</v>
      </c>
      <c r="GO4819" s="81">
        <v>1.1148832299820636E-2</v>
      </c>
      <c r="GP4819" s="81">
        <v>10</v>
      </c>
      <c r="GQ4819" s="81">
        <v>0</v>
      </c>
      <c r="GR4819" s="81" t="s">
        <v>448</v>
      </c>
      <c r="GS4819" s="81">
        <v>1.1148832299820636E-2</v>
      </c>
      <c r="GT4819" s="81">
        <v>8.015566341702151E-3</v>
      </c>
      <c r="GU4819" s="81">
        <v>1.1148832299820636E-2</v>
      </c>
      <c r="GV4819" s="81">
        <v>8.015566341702151E-3</v>
      </c>
      <c r="GW4819" s="81">
        <v>1.1148832299820636E-2</v>
      </c>
      <c r="GX4819" s="81">
        <v>8.015566341702151E-3</v>
      </c>
      <c r="GY4819" s="81">
        <v>1.1148832299820636E-2</v>
      </c>
      <c r="GZ4819" s="81">
        <v>8.015566341702151E-3</v>
      </c>
    </row>
    <row r="4820" spans="98:208" x14ac:dyDescent="0.25">
      <c r="CT4820" s="81" t="s">
        <v>155</v>
      </c>
      <c r="CU4820" s="81" t="s">
        <v>484</v>
      </c>
      <c r="CV4820" s="81" t="s">
        <v>455</v>
      </c>
      <c r="CW4820" s="81">
        <v>2027</v>
      </c>
      <c r="CX4820" s="81">
        <v>0</v>
      </c>
      <c r="CY4820" s="81">
        <v>0</v>
      </c>
      <c r="CZ4820" s="81">
        <v>0</v>
      </c>
      <c r="DA4820" s="81">
        <v>0</v>
      </c>
      <c r="DB4820" s="81">
        <v>21835.978114130401</v>
      </c>
      <c r="DC4820" s="81">
        <v>428.60232122030379</v>
      </c>
      <c r="DD4820" s="81">
        <v>13939.56097345755</v>
      </c>
      <c r="DE4820" s="81">
        <v>7467.8148194525475</v>
      </c>
      <c r="DF4820" s="81">
        <v>4.7784154025990224</v>
      </c>
      <c r="DG4820" s="81">
        <v>4.7784154025990224</v>
      </c>
      <c r="DH4820" s="81">
        <v>4.7784154025990224</v>
      </c>
      <c r="DI4820" s="81">
        <v>4.7784154025990224</v>
      </c>
      <c r="DJ4820" s="81">
        <v>3.004417443338111E-9</v>
      </c>
      <c r="DL4820" s="81">
        <v>0</v>
      </c>
      <c r="DM4820" s="81">
        <v>1.4356354587084005E-8</v>
      </c>
      <c r="DN4820" s="81">
        <v>1.4356354587084005E-8</v>
      </c>
      <c r="DO4820" s="81">
        <v>0</v>
      </c>
      <c r="DP4820" s="81">
        <v>1.4356354587084005E-8</v>
      </c>
      <c r="DQ4820" s="81">
        <v>1.4356354587084005E-8</v>
      </c>
      <c r="DR4820" s="81">
        <v>0</v>
      </c>
      <c r="DS4820" s="81">
        <v>1.4356354587084005E-8</v>
      </c>
      <c r="DT4820" s="81">
        <v>1.4356354587084005E-8</v>
      </c>
      <c r="DU4820" s="81">
        <v>0</v>
      </c>
      <c r="DV4820" s="81">
        <v>1.4356354587084005E-8</v>
      </c>
      <c r="DW4820" s="81">
        <v>1.4356354587084005E-8</v>
      </c>
      <c r="GE4820" s="81" t="s">
        <v>449</v>
      </c>
      <c r="GF4820" s="81" t="s">
        <v>155</v>
      </c>
      <c r="GG4820" s="81" t="s">
        <v>488</v>
      </c>
      <c r="GH4820" s="81" t="s">
        <v>459</v>
      </c>
      <c r="GI4820" s="81">
        <v>2025</v>
      </c>
      <c r="GJ4820" s="81" t="s">
        <v>201</v>
      </c>
      <c r="GK4820" s="81">
        <v>0.71896016785821648</v>
      </c>
      <c r="GL4820" s="81">
        <v>655.39221699999996</v>
      </c>
      <c r="GM4820" s="81">
        <v>2025</v>
      </c>
      <c r="GN4820" s="81" t="s">
        <v>173</v>
      </c>
      <c r="GO4820" s="81">
        <v>1.1148832299820636E-2</v>
      </c>
      <c r="GP4820" s="81">
        <v>10</v>
      </c>
      <c r="GQ4820" s="81">
        <v>0</v>
      </c>
      <c r="GR4820" s="81" t="s">
        <v>448</v>
      </c>
      <c r="GS4820" s="81">
        <v>1.1148832299820636E-2</v>
      </c>
      <c r="GT4820" s="81">
        <v>8.015566341702151E-3</v>
      </c>
      <c r="GU4820" s="81">
        <v>1.1148832299820636E-2</v>
      </c>
      <c r="GV4820" s="81">
        <v>8.015566341702151E-3</v>
      </c>
      <c r="GW4820" s="81">
        <v>1.1148832299820636E-2</v>
      </c>
      <c r="GX4820" s="81">
        <v>8.015566341702151E-3</v>
      </c>
      <c r="GY4820" s="81">
        <v>1.1148832299820636E-2</v>
      </c>
      <c r="GZ4820" s="81">
        <v>8.015566341702151E-3</v>
      </c>
    </row>
    <row r="4821" spans="98:208" x14ac:dyDescent="0.25">
      <c r="CT4821" s="81" t="s">
        <v>155</v>
      </c>
      <c r="CU4821" s="81" t="s">
        <v>484</v>
      </c>
      <c r="CV4821" s="81" t="s">
        <v>455</v>
      </c>
      <c r="CW4821" s="81">
        <v>2028</v>
      </c>
      <c r="CX4821" s="81">
        <v>0</v>
      </c>
      <c r="CY4821" s="81">
        <v>0</v>
      </c>
      <c r="CZ4821" s="81">
        <v>0</v>
      </c>
      <c r="DA4821" s="81">
        <v>0</v>
      </c>
      <c r="DB4821" s="81">
        <v>22783.187028906879</v>
      </c>
      <c r="DC4821" s="81">
        <v>453.26096055714493</v>
      </c>
      <c r="DD4821" s="81">
        <v>14531.335685572079</v>
      </c>
      <c r="DE4821" s="81">
        <v>7798.5903827776056</v>
      </c>
      <c r="DF4821" s="81">
        <v>5.053330437307225</v>
      </c>
      <c r="DG4821" s="81">
        <v>5.053330437307225</v>
      </c>
      <c r="DH4821" s="81">
        <v>5.053330437307225</v>
      </c>
      <c r="DI4821" s="81">
        <v>5.053330437307225</v>
      </c>
      <c r="DJ4821" s="81">
        <v>3.004417443338111E-9</v>
      </c>
      <c r="DL4821" s="81">
        <v>0</v>
      </c>
      <c r="DM4821" s="81">
        <v>1.5182314112797231E-8</v>
      </c>
      <c r="DN4821" s="81">
        <v>1.5182314112797231E-8</v>
      </c>
      <c r="DO4821" s="81">
        <v>0</v>
      </c>
      <c r="DP4821" s="81">
        <v>1.5182314112797231E-8</v>
      </c>
      <c r="DQ4821" s="81">
        <v>1.5182314112797231E-8</v>
      </c>
      <c r="DR4821" s="81">
        <v>0</v>
      </c>
      <c r="DS4821" s="81">
        <v>1.5182314112797231E-8</v>
      </c>
      <c r="DT4821" s="81">
        <v>1.5182314112797231E-8</v>
      </c>
      <c r="DU4821" s="81">
        <v>0</v>
      </c>
      <c r="DV4821" s="81">
        <v>1.5182314112797231E-8</v>
      </c>
      <c r="DW4821" s="81">
        <v>1.5182314112797231E-8</v>
      </c>
      <c r="GE4821" s="81" t="s">
        <v>449</v>
      </c>
      <c r="GF4821" s="81" t="s">
        <v>155</v>
      </c>
      <c r="GG4821" s="81" t="s">
        <v>488</v>
      </c>
      <c r="GH4821" s="81" t="s">
        <v>459</v>
      </c>
      <c r="GI4821" s="81">
        <v>2026</v>
      </c>
      <c r="GJ4821" s="81" t="s">
        <v>201</v>
      </c>
      <c r="GK4821" s="81">
        <v>0.71896016785821648</v>
      </c>
      <c r="GL4821" s="81">
        <v>655.39221699999996</v>
      </c>
      <c r="GM4821" s="81">
        <v>2026</v>
      </c>
      <c r="GN4821" s="81" t="s">
        <v>173</v>
      </c>
      <c r="GO4821" s="81">
        <v>1.1148832299820636E-2</v>
      </c>
      <c r="GP4821" s="81">
        <v>10</v>
      </c>
      <c r="GQ4821" s="81">
        <v>0</v>
      </c>
      <c r="GR4821" s="81" t="s">
        <v>448</v>
      </c>
      <c r="GS4821" s="81">
        <v>1.1148832299820636E-2</v>
      </c>
      <c r="GT4821" s="81">
        <v>8.015566341702151E-3</v>
      </c>
      <c r="GU4821" s="81">
        <v>1.1148832299820636E-2</v>
      </c>
      <c r="GV4821" s="81">
        <v>8.015566341702151E-3</v>
      </c>
      <c r="GW4821" s="81">
        <v>1.1148832299820636E-2</v>
      </c>
      <c r="GX4821" s="81">
        <v>8.015566341702151E-3</v>
      </c>
      <c r="GY4821" s="81">
        <v>1.1148832299820636E-2</v>
      </c>
      <c r="GZ4821" s="81">
        <v>8.015566341702151E-3</v>
      </c>
    </row>
    <row r="4822" spans="98:208" x14ac:dyDescent="0.25">
      <c r="CT4822" s="81" t="s">
        <v>155</v>
      </c>
      <c r="CU4822" s="81" t="s">
        <v>484</v>
      </c>
      <c r="CV4822" s="81" t="s">
        <v>455</v>
      </c>
      <c r="CW4822" s="81">
        <v>2029</v>
      </c>
      <c r="CX4822" s="81">
        <v>0</v>
      </c>
      <c r="CY4822" s="81">
        <v>0</v>
      </c>
      <c r="CZ4822" s="81">
        <v>0</v>
      </c>
      <c r="DA4822" s="81">
        <v>0</v>
      </c>
      <c r="DB4822" s="81">
        <v>22783.187028906879</v>
      </c>
      <c r="DC4822" s="81">
        <v>453.26096055714493</v>
      </c>
      <c r="DD4822" s="81">
        <v>14531.335685572079</v>
      </c>
      <c r="DE4822" s="81">
        <v>7798.5903827776056</v>
      </c>
      <c r="DF4822" s="81">
        <v>5.053330437307225</v>
      </c>
      <c r="DG4822" s="81">
        <v>5.053330437307225</v>
      </c>
      <c r="DH4822" s="81">
        <v>5.053330437307225</v>
      </c>
      <c r="DI4822" s="81">
        <v>5.053330437307225</v>
      </c>
      <c r="DJ4822" s="81">
        <v>3.004417443338111E-9</v>
      </c>
      <c r="DL4822" s="81">
        <v>0</v>
      </c>
      <c r="DM4822" s="81">
        <v>1.5182314112797231E-8</v>
      </c>
      <c r="DN4822" s="81">
        <v>1.5182314112797231E-8</v>
      </c>
      <c r="DO4822" s="81">
        <v>0</v>
      </c>
      <c r="DP4822" s="81">
        <v>1.5182314112797231E-8</v>
      </c>
      <c r="DQ4822" s="81">
        <v>1.5182314112797231E-8</v>
      </c>
      <c r="DR4822" s="81">
        <v>0</v>
      </c>
      <c r="DS4822" s="81">
        <v>1.5182314112797231E-8</v>
      </c>
      <c r="DT4822" s="81">
        <v>1.5182314112797231E-8</v>
      </c>
      <c r="DU4822" s="81">
        <v>0</v>
      </c>
      <c r="DV4822" s="81">
        <v>1.5182314112797231E-8</v>
      </c>
      <c r="DW4822" s="81">
        <v>1.5182314112797231E-8</v>
      </c>
      <c r="GE4822" s="81" t="s">
        <v>449</v>
      </c>
      <c r="GF4822" s="81" t="s">
        <v>155</v>
      </c>
      <c r="GG4822" s="81" t="s">
        <v>488</v>
      </c>
      <c r="GH4822" s="81" t="s">
        <v>459</v>
      </c>
      <c r="GI4822" s="81">
        <v>2027</v>
      </c>
      <c r="GJ4822" s="81" t="s">
        <v>201</v>
      </c>
      <c r="GK4822" s="81">
        <v>0.71896016785821648</v>
      </c>
      <c r="GL4822" s="81">
        <v>655.39221699999996</v>
      </c>
      <c r="GM4822" s="81">
        <v>2027</v>
      </c>
      <c r="GN4822" s="81" t="s">
        <v>173</v>
      </c>
      <c r="GO4822" s="81">
        <v>1.1148832299820636E-2</v>
      </c>
      <c r="GP4822" s="81">
        <v>10</v>
      </c>
      <c r="GQ4822" s="81">
        <v>0</v>
      </c>
      <c r="GR4822" s="81" t="s">
        <v>448</v>
      </c>
      <c r="GS4822" s="81">
        <v>1.1148832299820636E-2</v>
      </c>
      <c r="GT4822" s="81">
        <v>8.015566341702151E-3</v>
      </c>
      <c r="GU4822" s="81">
        <v>1.1148832299820636E-2</v>
      </c>
      <c r="GV4822" s="81">
        <v>8.015566341702151E-3</v>
      </c>
      <c r="GW4822" s="81">
        <v>1.1148832299820636E-2</v>
      </c>
      <c r="GX4822" s="81">
        <v>8.015566341702151E-3</v>
      </c>
      <c r="GY4822" s="81">
        <v>1.1148832299820636E-2</v>
      </c>
      <c r="GZ4822" s="81">
        <v>8.015566341702151E-3</v>
      </c>
    </row>
    <row r="4823" spans="98:208" x14ac:dyDescent="0.25">
      <c r="CT4823" s="81" t="s">
        <v>155</v>
      </c>
      <c r="CU4823" s="81" t="s">
        <v>484</v>
      </c>
      <c r="CV4823" s="81" t="s">
        <v>455</v>
      </c>
      <c r="CW4823" s="81">
        <v>2030</v>
      </c>
      <c r="CX4823" s="81">
        <v>0</v>
      </c>
      <c r="CY4823" s="81">
        <v>0</v>
      </c>
      <c r="CZ4823" s="81">
        <v>0</v>
      </c>
      <c r="DA4823" s="81">
        <v>0</v>
      </c>
      <c r="DB4823" s="81">
        <v>22783.187028906879</v>
      </c>
      <c r="DC4823" s="81">
        <v>453.26096055714493</v>
      </c>
      <c r="DD4823" s="81">
        <v>14531.335685572079</v>
      </c>
      <c r="DE4823" s="81">
        <v>7798.5903827776056</v>
      </c>
      <c r="DF4823" s="81">
        <v>0</v>
      </c>
      <c r="DG4823" s="81">
        <v>5.053330437307225</v>
      </c>
      <c r="DH4823" s="81">
        <v>5.053330437307225</v>
      </c>
      <c r="DI4823" s="81">
        <v>5.053330437307225</v>
      </c>
      <c r="DJ4823" s="81">
        <v>3.004417443338111E-9</v>
      </c>
      <c r="DL4823" s="81">
        <v>0</v>
      </c>
      <c r="DM4823" s="81">
        <v>0</v>
      </c>
      <c r="DN4823" s="81">
        <v>0</v>
      </c>
      <c r="DO4823" s="81">
        <v>0</v>
      </c>
      <c r="DP4823" s="81">
        <v>1.5182314112797231E-8</v>
      </c>
      <c r="DQ4823" s="81">
        <v>1.5182314112797231E-8</v>
      </c>
      <c r="DR4823" s="81">
        <v>0</v>
      </c>
      <c r="DS4823" s="81">
        <v>1.5182314112797231E-8</v>
      </c>
      <c r="DT4823" s="81">
        <v>1.5182314112797231E-8</v>
      </c>
      <c r="DU4823" s="81">
        <v>0</v>
      </c>
      <c r="DV4823" s="81">
        <v>1.5182314112797231E-8</v>
      </c>
      <c r="DW4823" s="81">
        <v>1.5182314112797231E-8</v>
      </c>
      <c r="GE4823" s="81" t="s">
        <v>449</v>
      </c>
      <c r="GF4823" s="81" t="s">
        <v>155</v>
      </c>
      <c r="GG4823" s="81" t="s">
        <v>488</v>
      </c>
      <c r="GH4823" s="81" t="s">
        <v>459</v>
      </c>
      <c r="GI4823" s="81">
        <v>2028</v>
      </c>
      <c r="GJ4823" s="81" t="s">
        <v>201</v>
      </c>
      <c r="GK4823" s="81">
        <v>0.7473383543038904</v>
      </c>
      <c r="GL4823" s="81">
        <v>655.39221699999996</v>
      </c>
      <c r="GM4823" s="81">
        <v>2028</v>
      </c>
      <c r="GN4823" s="81" t="s">
        <v>173</v>
      </c>
      <c r="GO4823" s="81">
        <v>1.1148832299820636E-2</v>
      </c>
      <c r="GP4823" s="81">
        <v>10</v>
      </c>
      <c r="GQ4823" s="81">
        <v>0</v>
      </c>
      <c r="GR4823" s="81" t="s">
        <v>448</v>
      </c>
      <c r="GS4823" s="81">
        <v>1.1148832299820636E-2</v>
      </c>
      <c r="GT4823" s="81">
        <v>8.3319499833580113E-3</v>
      </c>
      <c r="GU4823" s="81">
        <v>1.1148832299820636E-2</v>
      </c>
      <c r="GV4823" s="81">
        <v>8.3319499833580113E-3</v>
      </c>
      <c r="GW4823" s="81">
        <v>1.1148832299820636E-2</v>
      </c>
      <c r="GX4823" s="81">
        <v>8.3319499833580113E-3</v>
      </c>
      <c r="GY4823" s="81">
        <v>1.1148832299820636E-2</v>
      </c>
      <c r="GZ4823" s="81">
        <v>8.3319499833580113E-3</v>
      </c>
    </row>
    <row r="4824" spans="98:208" x14ac:dyDescent="0.25">
      <c r="CT4824" s="81" t="s">
        <v>155</v>
      </c>
      <c r="CU4824" s="81" t="s">
        <v>484</v>
      </c>
      <c r="CV4824" s="81" t="s">
        <v>455</v>
      </c>
      <c r="CW4824" s="81">
        <v>2031</v>
      </c>
      <c r="CX4824" s="81">
        <v>0</v>
      </c>
      <c r="CY4824" s="81">
        <v>0</v>
      </c>
      <c r="CZ4824" s="81">
        <v>0</v>
      </c>
      <c r="DA4824" s="81">
        <v>0</v>
      </c>
      <c r="DB4824" s="81">
        <v>22783.187028906879</v>
      </c>
      <c r="DC4824" s="81">
        <v>453.26096055714493</v>
      </c>
      <c r="DD4824" s="81">
        <v>14531.335685572079</v>
      </c>
      <c r="DE4824" s="81">
        <v>7798.5903827776056</v>
      </c>
      <c r="DF4824" s="81">
        <v>0</v>
      </c>
      <c r="DG4824" s="81">
        <v>0</v>
      </c>
      <c r="DH4824" s="81">
        <v>5.053330437307225</v>
      </c>
      <c r="DI4824" s="81">
        <v>5.053330437307225</v>
      </c>
      <c r="DJ4824" s="81">
        <v>3.004417443338111E-9</v>
      </c>
      <c r="DL4824" s="81">
        <v>0</v>
      </c>
      <c r="DM4824" s="81">
        <v>0</v>
      </c>
      <c r="DN4824" s="81">
        <v>0</v>
      </c>
      <c r="DO4824" s="81">
        <v>0</v>
      </c>
      <c r="DP4824" s="81">
        <v>0</v>
      </c>
      <c r="DQ4824" s="81">
        <v>0</v>
      </c>
      <c r="DR4824" s="81">
        <v>0</v>
      </c>
      <c r="DS4824" s="81">
        <v>1.5182314112797231E-8</v>
      </c>
      <c r="DT4824" s="81">
        <v>1.5182314112797231E-8</v>
      </c>
      <c r="DU4824" s="81">
        <v>0</v>
      </c>
      <c r="DV4824" s="81">
        <v>1.5182314112797231E-8</v>
      </c>
      <c r="DW4824" s="81">
        <v>1.5182314112797231E-8</v>
      </c>
      <c r="GE4824" s="81" t="s">
        <v>449</v>
      </c>
      <c r="GF4824" s="81" t="s">
        <v>155</v>
      </c>
      <c r="GG4824" s="81" t="s">
        <v>488</v>
      </c>
      <c r="GH4824" s="81" t="s">
        <v>459</v>
      </c>
      <c r="GI4824" s="81">
        <v>2029</v>
      </c>
      <c r="GJ4824" s="81" t="s">
        <v>201</v>
      </c>
      <c r="GK4824" s="81">
        <v>0.7473383543038904</v>
      </c>
      <c r="GL4824" s="81">
        <v>655.39221699999996</v>
      </c>
      <c r="GM4824" s="81">
        <v>2029</v>
      </c>
      <c r="GN4824" s="81" t="s">
        <v>173</v>
      </c>
      <c r="GO4824" s="81">
        <v>1.1148832299820636E-2</v>
      </c>
      <c r="GP4824" s="81">
        <v>10</v>
      </c>
      <c r="GQ4824" s="81">
        <v>0</v>
      </c>
      <c r="GR4824" s="81" t="s">
        <v>448</v>
      </c>
      <c r="GS4824" s="81">
        <v>1.1148832299820636E-2</v>
      </c>
      <c r="GT4824" s="81">
        <v>8.3319499833580113E-3</v>
      </c>
      <c r="GU4824" s="81">
        <v>1.1148832299820636E-2</v>
      </c>
      <c r="GV4824" s="81">
        <v>8.3319499833580113E-3</v>
      </c>
      <c r="GW4824" s="81">
        <v>1.1148832299820636E-2</v>
      </c>
      <c r="GX4824" s="81">
        <v>8.3319499833580113E-3</v>
      </c>
      <c r="GY4824" s="81">
        <v>1.1148832299820636E-2</v>
      </c>
      <c r="GZ4824" s="81">
        <v>8.3319499833580113E-3</v>
      </c>
    </row>
    <row r="4825" spans="98:208" x14ac:dyDescent="0.25">
      <c r="CT4825" s="81" t="s">
        <v>155</v>
      </c>
      <c r="CU4825" s="81" t="s">
        <v>484</v>
      </c>
      <c r="CV4825" s="81" t="s">
        <v>455</v>
      </c>
      <c r="CW4825" s="81">
        <v>2032</v>
      </c>
      <c r="CX4825" s="81">
        <v>0</v>
      </c>
      <c r="CY4825" s="81">
        <v>0</v>
      </c>
      <c r="CZ4825" s="81">
        <v>0</v>
      </c>
      <c r="DA4825" s="81">
        <v>0</v>
      </c>
      <c r="DB4825" s="81">
        <v>22783.187028906879</v>
      </c>
      <c r="DC4825" s="81">
        <v>453.26096055714493</v>
      </c>
      <c r="DD4825" s="81">
        <v>14531.335685572079</v>
      </c>
      <c r="DE4825" s="81">
        <v>7798.5903827776056</v>
      </c>
      <c r="DF4825" s="81">
        <v>0</v>
      </c>
      <c r="DG4825" s="81">
        <v>0</v>
      </c>
      <c r="DH4825" s="81">
        <v>0</v>
      </c>
      <c r="DI4825" s="81">
        <v>5.053330437307225</v>
      </c>
      <c r="DJ4825" s="81">
        <v>3.004417443338111E-9</v>
      </c>
      <c r="DL4825" s="81">
        <v>0</v>
      </c>
      <c r="DM4825" s="81">
        <v>0</v>
      </c>
      <c r="DN4825" s="81">
        <v>0</v>
      </c>
      <c r="DO4825" s="81">
        <v>0</v>
      </c>
      <c r="DP4825" s="81">
        <v>0</v>
      </c>
      <c r="DQ4825" s="81">
        <v>0</v>
      </c>
      <c r="DR4825" s="81">
        <v>0</v>
      </c>
      <c r="DS4825" s="81">
        <v>0</v>
      </c>
      <c r="DT4825" s="81">
        <v>0</v>
      </c>
      <c r="DU4825" s="81">
        <v>0</v>
      </c>
      <c r="DV4825" s="81">
        <v>1.5182314112797231E-8</v>
      </c>
      <c r="DW4825" s="81">
        <v>1.5182314112797231E-8</v>
      </c>
      <c r="GE4825" s="81" t="s">
        <v>449</v>
      </c>
      <c r="GF4825" s="81" t="s">
        <v>155</v>
      </c>
      <c r="GG4825" s="81" t="s">
        <v>488</v>
      </c>
      <c r="GH4825" s="81" t="s">
        <v>459</v>
      </c>
      <c r="GI4825" s="81">
        <v>2030</v>
      </c>
      <c r="GJ4825" s="81" t="s">
        <v>201</v>
      </c>
      <c r="GK4825" s="81">
        <v>0.7473383543038904</v>
      </c>
      <c r="GL4825" s="81">
        <v>655.39221699999996</v>
      </c>
      <c r="GM4825" s="81">
        <v>2030</v>
      </c>
      <c r="GN4825" s="81" t="s">
        <v>173</v>
      </c>
      <c r="GO4825" s="81">
        <v>1.1148832299820636E-2</v>
      </c>
      <c r="GP4825" s="81">
        <v>10</v>
      </c>
      <c r="GQ4825" s="81">
        <v>0</v>
      </c>
      <c r="GR4825" s="81" t="s">
        <v>448</v>
      </c>
      <c r="GS4825" s="81">
        <v>0</v>
      </c>
      <c r="GT4825" s="81">
        <v>0</v>
      </c>
      <c r="GU4825" s="81">
        <v>1.1148832299820636E-2</v>
      </c>
      <c r="GV4825" s="81">
        <v>8.3319499833580113E-3</v>
      </c>
      <c r="GW4825" s="81">
        <v>1.1148832299820636E-2</v>
      </c>
      <c r="GX4825" s="81">
        <v>8.3319499833580113E-3</v>
      </c>
      <c r="GY4825" s="81">
        <v>1.1148832299820636E-2</v>
      </c>
      <c r="GZ4825" s="81">
        <v>8.3319499833580113E-3</v>
      </c>
    </row>
    <row r="4826" spans="98:208" x14ac:dyDescent="0.25">
      <c r="CT4826" s="81" t="s">
        <v>155</v>
      </c>
      <c r="CU4826" s="81" t="s">
        <v>485</v>
      </c>
      <c r="CV4826" s="81" t="s">
        <v>457</v>
      </c>
      <c r="CW4826" s="81">
        <v>2020</v>
      </c>
      <c r="CX4826" s="81">
        <v>0</v>
      </c>
      <c r="CY4826" s="81">
        <v>0</v>
      </c>
      <c r="CZ4826" s="81">
        <v>0</v>
      </c>
      <c r="DA4826" s="81">
        <v>0</v>
      </c>
      <c r="DB4826" s="81">
        <v>14146.13064133771</v>
      </c>
      <c r="DC4826" s="81">
        <v>222.22942162791179</v>
      </c>
      <c r="DD4826" s="81">
        <v>8585.7228092510923</v>
      </c>
      <c r="DE4826" s="81">
        <v>5338.1784104587032</v>
      </c>
      <c r="DF4826" s="81">
        <v>2.4775985538157217</v>
      </c>
      <c r="DG4826" s="81">
        <v>0</v>
      </c>
      <c r="DH4826" s="81">
        <v>0</v>
      </c>
      <c r="DI4826" s="81">
        <v>0</v>
      </c>
      <c r="DJ4826" s="81">
        <v>9.6341275144997984E-7</v>
      </c>
      <c r="DL4826" s="81">
        <v>0</v>
      </c>
      <c r="DM4826" s="81">
        <v>2.3869500397200952E-6</v>
      </c>
      <c r="DN4826" s="81">
        <v>2.3869500397200952E-6</v>
      </c>
      <c r="DO4826" s="81">
        <v>0</v>
      </c>
      <c r="DP4826" s="81">
        <v>0</v>
      </c>
      <c r="DQ4826" s="81">
        <v>0</v>
      </c>
      <c r="DR4826" s="81">
        <v>0</v>
      </c>
      <c r="DS4826" s="81">
        <v>0</v>
      </c>
      <c r="DT4826" s="81">
        <v>0</v>
      </c>
      <c r="DU4826" s="81">
        <v>0</v>
      </c>
      <c r="DV4826" s="81">
        <v>0</v>
      </c>
      <c r="DW4826" s="81">
        <v>0</v>
      </c>
      <c r="GE4826" s="81" t="s">
        <v>449</v>
      </c>
      <c r="GF4826" s="81" t="s">
        <v>155</v>
      </c>
      <c r="GG4826" s="81" t="s">
        <v>488</v>
      </c>
      <c r="GH4826" s="81" t="s">
        <v>459</v>
      </c>
      <c r="GI4826" s="81">
        <v>2031</v>
      </c>
      <c r="GJ4826" s="81" t="s">
        <v>201</v>
      </c>
      <c r="GK4826" s="81">
        <v>0.7473383543038904</v>
      </c>
      <c r="GL4826" s="81">
        <v>655.39221699999996</v>
      </c>
      <c r="GM4826" s="81">
        <v>2031</v>
      </c>
      <c r="GN4826" s="81" t="s">
        <v>173</v>
      </c>
      <c r="GO4826" s="81">
        <v>1.1148832299820636E-2</v>
      </c>
      <c r="GP4826" s="81">
        <v>10</v>
      </c>
      <c r="GQ4826" s="81">
        <v>0</v>
      </c>
      <c r="GR4826" s="81" t="s">
        <v>448</v>
      </c>
      <c r="GS4826" s="81">
        <v>0</v>
      </c>
      <c r="GT4826" s="81">
        <v>0</v>
      </c>
      <c r="GU4826" s="81">
        <v>0</v>
      </c>
      <c r="GV4826" s="81">
        <v>0</v>
      </c>
      <c r="GW4826" s="81">
        <v>1.1148832299820636E-2</v>
      </c>
      <c r="GX4826" s="81">
        <v>8.3319499833580113E-3</v>
      </c>
      <c r="GY4826" s="81">
        <v>1.1148832299820636E-2</v>
      </c>
      <c r="GZ4826" s="81">
        <v>8.3319499833580113E-3</v>
      </c>
    </row>
    <row r="4827" spans="98:208" x14ac:dyDescent="0.25">
      <c r="CT4827" s="81" t="s">
        <v>155</v>
      </c>
      <c r="CU4827" s="81" t="s">
        <v>485</v>
      </c>
      <c r="CV4827" s="81" t="s">
        <v>457</v>
      </c>
      <c r="CW4827" s="81">
        <v>2021</v>
      </c>
      <c r="CX4827" s="81">
        <v>0</v>
      </c>
      <c r="CY4827" s="81">
        <v>0</v>
      </c>
      <c r="CZ4827" s="81">
        <v>0</v>
      </c>
      <c r="DA4827" s="81">
        <v>0</v>
      </c>
      <c r="DB4827" s="81">
        <v>14146.13064133771</v>
      </c>
      <c r="DC4827" s="81">
        <v>222.22942162791179</v>
      </c>
      <c r="DD4827" s="81">
        <v>8585.7228092510923</v>
      </c>
      <c r="DE4827" s="81">
        <v>5338.1784104587032</v>
      </c>
      <c r="DF4827" s="81">
        <v>2.4775985538157217</v>
      </c>
      <c r="DG4827" s="81">
        <v>2.4775985538157217</v>
      </c>
      <c r="DH4827" s="81">
        <v>0</v>
      </c>
      <c r="DI4827" s="81">
        <v>0</v>
      </c>
      <c r="DJ4827" s="81">
        <v>9.6341275144997984E-7</v>
      </c>
      <c r="DL4827" s="81">
        <v>0</v>
      </c>
      <c r="DM4827" s="81">
        <v>2.3869500397200952E-6</v>
      </c>
      <c r="DN4827" s="81">
        <v>2.3869500397200952E-6</v>
      </c>
      <c r="DO4827" s="81">
        <v>0</v>
      </c>
      <c r="DP4827" s="81">
        <v>2.3869500397200952E-6</v>
      </c>
      <c r="DQ4827" s="81">
        <v>2.3869500397200952E-6</v>
      </c>
      <c r="DR4827" s="81">
        <v>0</v>
      </c>
      <c r="DS4827" s="81">
        <v>0</v>
      </c>
      <c r="DT4827" s="81">
        <v>0</v>
      </c>
      <c r="DU4827" s="81">
        <v>0</v>
      </c>
      <c r="DV4827" s="81">
        <v>0</v>
      </c>
      <c r="DW4827" s="81">
        <v>0</v>
      </c>
      <c r="GE4827" s="81" t="s">
        <v>449</v>
      </c>
      <c r="GF4827" s="81" t="s">
        <v>155</v>
      </c>
      <c r="GG4827" s="81" t="s">
        <v>488</v>
      </c>
      <c r="GH4827" s="81" t="s">
        <v>459</v>
      </c>
      <c r="GI4827" s="81">
        <v>2032</v>
      </c>
      <c r="GJ4827" s="81" t="s">
        <v>201</v>
      </c>
      <c r="GK4827" s="81">
        <v>0.7473383543038904</v>
      </c>
      <c r="GL4827" s="81">
        <v>655.39221699999996</v>
      </c>
      <c r="GM4827" s="81">
        <v>2032</v>
      </c>
      <c r="GN4827" s="81" t="s">
        <v>173</v>
      </c>
      <c r="GO4827" s="81">
        <v>1.1148832299820636E-2</v>
      </c>
      <c r="GP4827" s="81">
        <v>10</v>
      </c>
      <c r="GQ4827" s="81">
        <v>0</v>
      </c>
      <c r="GR4827" s="81" t="s">
        <v>448</v>
      </c>
      <c r="GS4827" s="81">
        <v>0</v>
      </c>
      <c r="GT4827" s="81">
        <v>0</v>
      </c>
      <c r="GU4827" s="81">
        <v>0</v>
      </c>
      <c r="GV4827" s="81">
        <v>0</v>
      </c>
      <c r="GW4827" s="81">
        <v>0</v>
      </c>
      <c r="GX4827" s="81">
        <v>0</v>
      </c>
      <c r="GY4827" s="81">
        <v>1.1148832299820636E-2</v>
      </c>
      <c r="GZ4827" s="81">
        <v>8.3319499833580113E-3</v>
      </c>
    </row>
    <row r="4828" spans="98:208" x14ac:dyDescent="0.25">
      <c r="CT4828" s="81" t="s">
        <v>155</v>
      </c>
      <c r="CU4828" s="81" t="s">
        <v>485</v>
      </c>
      <c r="CV4828" s="81" t="s">
        <v>457</v>
      </c>
      <c r="CW4828" s="81">
        <v>2022</v>
      </c>
      <c r="CX4828" s="81">
        <v>0</v>
      </c>
      <c r="CY4828" s="81">
        <v>0</v>
      </c>
      <c r="CZ4828" s="81">
        <v>0</v>
      </c>
      <c r="DA4828" s="81">
        <v>0</v>
      </c>
      <c r="DB4828" s="81">
        <v>14146.13064133771</v>
      </c>
      <c r="DC4828" s="81">
        <v>222.22942162791179</v>
      </c>
      <c r="DD4828" s="81">
        <v>8585.7228092510923</v>
      </c>
      <c r="DE4828" s="81">
        <v>5338.1784104587032</v>
      </c>
      <c r="DF4828" s="81">
        <v>2.4775985538157217</v>
      </c>
      <c r="DG4828" s="81">
        <v>2.4775985538157217</v>
      </c>
      <c r="DH4828" s="81">
        <v>2.4775985538157217</v>
      </c>
      <c r="DI4828" s="81">
        <v>0</v>
      </c>
      <c r="DJ4828" s="81">
        <v>9.6341275144997984E-7</v>
      </c>
      <c r="DL4828" s="81">
        <v>0</v>
      </c>
      <c r="DM4828" s="81">
        <v>2.3869500397200952E-6</v>
      </c>
      <c r="DN4828" s="81">
        <v>2.3869500397200952E-6</v>
      </c>
      <c r="DO4828" s="81">
        <v>0</v>
      </c>
      <c r="DP4828" s="81">
        <v>2.3869500397200952E-6</v>
      </c>
      <c r="DQ4828" s="81">
        <v>2.3869500397200952E-6</v>
      </c>
      <c r="DR4828" s="81">
        <v>0</v>
      </c>
      <c r="DS4828" s="81">
        <v>2.3869500397200952E-6</v>
      </c>
      <c r="DT4828" s="81">
        <v>2.3869500397200952E-6</v>
      </c>
      <c r="DU4828" s="81">
        <v>0</v>
      </c>
      <c r="DV4828" s="81">
        <v>0</v>
      </c>
      <c r="DW4828" s="81">
        <v>0</v>
      </c>
      <c r="GE4828" s="81" t="s">
        <v>449</v>
      </c>
      <c r="GF4828" s="81" t="s">
        <v>155</v>
      </c>
      <c r="GG4828" s="81" t="s">
        <v>488</v>
      </c>
      <c r="GH4828" s="81" t="s">
        <v>460</v>
      </c>
      <c r="GI4828" s="81">
        <v>2021</v>
      </c>
      <c r="GJ4828" s="81" t="s">
        <v>201</v>
      </c>
      <c r="GK4828" s="81">
        <v>3.6425060683954513E-2</v>
      </c>
      <c r="GL4828" s="81">
        <v>655.39221699999996</v>
      </c>
      <c r="GM4828" s="81">
        <v>2021</v>
      </c>
      <c r="GN4828" s="81" t="s">
        <v>173</v>
      </c>
      <c r="GO4828" s="81">
        <v>1.1148832299820636E-2</v>
      </c>
      <c r="GP4828" s="81">
        <v>10</v>
      </c>
      <c r="GQ4828" s="81">
        <v>0</v>
      </c>
      <c r="GR4828" s="81" t="s">
        <v>448</v>
      </c>
      <c r="GS4828" s="81">
        <v>1.1148832299820636E-2</v>
      </c>
      <c r="GT4828" s="81">
        <v>4.0609689307619882E-4</v>
      </c>
      <c r="GU4828" s="81">
        <v>1.1148832299820636E-2</v>
      </c>
      <c r="GV4828" s="81">
        <v>4.0609689307619882E-4</v>
      </c>
      <c r="GW4828" s="81">
        <v>0</v>
      </c>
      <c r="GX4828" s="81">
        <v>0</v>
      </c>
      <c r="GY4828" s="81">
        <v>0</v>
      </c>
      <c r="GZ4828" s="81">
        <v>0</v>
      </c>
    </row>
    <row r="4829" spans="98:208" x14ac:dyDescent="0.25">
      <c r="CT4829" s="81" t="s">
        <v>155</v>
      </c>
      <c r="CU4829" s="81" t="s">
        <v>485</v>
      </c>
      <c r="CV4829" s="81" t="s">
        <v>457</v>
      </c>
      <c r="CW4829" s="81">
        <v>2023</v>
      </c>
      <c r="CX4829" s="81">
        <v>0</v>
      </c>
      <c r="CY4829" s="81">
        <v>0</v>
      </c>
      <c r="CZ4829" s="81">
        <v>0</v>
      </c>
      <c r="DA4829" s="81">
        <v>0</v>
      </c>
      <c r="DB4829" s="81">
        <v>14664.637556442</v>
      </c>
      <c r="DC4829" s="81">
        <v>233.23007680802431</v>
      </c>
      <c r="DD4829" s="81">
        <v>8896.5159934318544</v>
      </c>
      <c r="DE4829" s="81">
        <v>5534.8914862021229</v>
      </c>
      <c r="DF4829" s="81">
        <v>2.6002430136069492</v>
      </c>
      <c r="DG4829" s="81">
        <v>2.6002430136069492</v>
      </c>
      <c r="DH4829" s="81">
        <v>2.6002430136069492</v>
      </c>
      <c r="DI4829" s="81">
        <v>2.6002430136069492</v>
      </c>
      <c r="DJ4829" s="81">
        <v>9.6341275144997984E-7</v>
      </c>
      <c r="DL4829" s="81">
        <v>0</v>
      </c>
      <c r="DM4829" s="81">
        <v>2.5051072761776585E-6</v>
      </c>
      <c r="DN4829" s="81">
        <v>2.5051072761776585E-6</v>
      </c>
      <c r="DO4829" s="81">
        <v>0</v>
      </c>
      <c r="DP4829" s="81">
        <v>2.5051072761776585E-6</v>
      </c>
      <c r="DQ4829" s="81">
        <v>2.5051072761776585E-6</v>
      </c>
      <c r="DR4829" s="81">
        <v>0</v>
      </c>
      <c r="DS4829" s="81">
        <v>2.5051072761776585E-6</v>
      </c>
      <c r="DT4829" s="81">
        <v>2.5051072761776585E-6</v>
      </c>
      <c r="DU4829" s="81">
        <v>0</v>
      </c>
      <c r="DV4829" s="81">
        <v>2.5051072761776585E-6</v>
      </c>
      <c r="DW4829" s="81">
        <v>2.5051072761776585E-6</v>
      </c>
      <c r="GE4829" s="81" t="s">
        <v>449</v>
      </c>
      <c r="GF4829" s="81" t="s">
        <v>155</v>
      </c>
      <c r="GG4829" s="81" t="s">
        <v>488</v>
      </c>
      <c r="GH4829" s="81" t="s">
        <v>460</v>
      </c>
      <c r="GI4829" s="81">
        <v>2022</v>
      </c>
      <c r="GJ4829" s="81" t="s">
        <v>201</v>
      </c>
      <c r="GK4829" s="81">
        <v>3.6425060683954513E-2</v>
      </c>
      <c r="GL4829" s="81">
        <v>655.39221699999996</v>
      </c>
      <c r="GM4829" s="81">
        <v>2022</v>
      </c>
      <c r="GN4829" s="81" t="s">
        <v>173</v>
      </c>
      <c r="GO4829" s="81">
        <v>1.1148832299820636E-2</v>
      </c>
      <c r="GP4829" s="81">
        <v>10</v>
      </c>
      <c r="GQ4829" s="81">
        <v>0</v>
      </c>
      <c r="GR4829" s="81" t="s">
        <v>448</v>
      </c>
      <c r="GS4829" s="81">
        <v>1.1148832299820636E-2</v>
      </c>
      <c r="GT4829" s="81">
        <v>4.0609689307619882E-4</v>
      </c>
      <c r="GU4829" s="81">
        <v>1.1148832299820636E-2</v>
      </c>
      <c r="GV4829" s="81">
        <v>4.0609689307619882E-4</v>
      </c>
      <c r="GW4829" s="81">
        <v>1.1148832299820636E-2</v>
      </c>
      <c r="GX4829" s="81">
        <v>4.0609689307619882E-4</v>
      </c>
      <c r="GY4829" s="81">
        <v>0</v>
      </c>
      <c r="GZ4829" s="81">
        <v>0</v>
      </c>
    </row>
    <row r="4830" spans="98:208" x14ac:dyDescent="0.25">
      <c r="CT4830" s="81" t="s">
        <v>155</v>
      </c>
      <c r="CU4830" s="81" t="s">
        <v>485</v>
      </c>
      <c r="CV4830" s="81" t="s">
        <v>457</v>
      </c>
      <c r="CW4830" s="81">
        <v>2024</v>
      </c>
      <c r="CX4830" s="81">
        <v>0</v>
      </c>
      <c r="CY4830" s="81">
        <v>0</v>
      </c>
      <c r="CZ4830" s="81">
        <v>0</v>
      </c>
      <c r="DA4830" s="81">
        <v>0</v>
      </c>
      <c r="DB4830" s="81">
        <v>14664.637556442</v>
      </c>
      <c r="DC4830" s="81">
        <v>233.23007680802431</v>
      </c>
      <c r="DD4830" s="81">
        <v>8896.5159934318544</v>
      </c>
      <c r="DE4830" s="81">
        <v>5534.8914862021229</v>
      </c>
      <c r="DF4830" s="81">
        <v>2.6002430136069492</v>
      </c>
      <c r="DG4830" s="81">
        <v>2.6002430136069492</v>
      </c>
      <c r="DH4830" s="81">
        <v>2.6002430136069492</v>
      </c>
      <c r="DI4830" s="81">
        <v>2.6002430136069492</v>
      </c>
      <c r="DJ4830" s="81">
        <v>9.6341275144997984E-7</v>
      </c>
      <c r="DL4830" s="81">
        <v>0</v>
      </c>
      <c r="DM4830" s="81">
        <v>2.5051072761776585E-6</v>
      </c>
      <c r="DN4830" s="81">
        <v>2.5051072761776585E-6</v>
      </c>
      <c r="DO4830" s="81">
        <v>0</v>
      </c>
      <c r="DP4830" s="81">
        <v>2.5051072761776585E-6</v>
      </c>
      <c r="DQ4830" s="81">
        <v>2.5051072761776585E-6</v>
      </c>
      <c r="DR4830" s="81">
        <v>0</v>
      </c>
      <c r="DS4830" s="81">
        <v>2.5051072761776585E-6</v>
      </c>
      <c r="DT4830" s="81">
        <v>2.5051072761776585E-6</v>
      </c>
      <c r="DU4830" s="81">
        <v>0</v>
      </c>
      <c r="DV4830" s="81">
        <v>2.5051072761776585E-6</v>
      </c>
      <c r="DW4830" s="81">
        <v>2.5051072761776585E-6</v>
      </c>
      <c r="GE4830" s="81" t="s">
        <v>449</v>
      </c>
      <c r="GF4830" s="81" t="s">
        <v>155</v>
      </c>
      <c r="GG4830" s="81" t="s">
        <v>488</v>
      </c>
      <c r="GH4830" s="81" t="s">
        <v>460</v>
      </c>
      <c r="GI4830" s="81">
        <v>2023</v>
      </c>
      <c r="GJ4830" s="81" t="s">
        <v>201</v>
      </c>
      <c r="GK4830" s="81">
        <v>3.7590224611390749E-2</v>
      </c>
      <c r="GL4830" s="81">
        <v>655.39221699999996</v>
      </c>
      <c r="GM4830" s="81">
        <v>2023</v>
      </c>
      <c r="GN4830" s="81" t="s">
        <v>173</v>
      </c>
      <c r="GO4830" s="81">
        <v>1.1148832299820636E-2</v>
      </c>
      <c r="GP4830" s="81">
        <v>10</v>
      </c>
      <c r="GQ4830" s="81">
        <v>0</v>
      </c>
      <c r="GR4830" s="81" t="s">
        <v>448</v>
      </c>
      <c r="GS4830" s="81">
        <v>1.1148832299820636E-2</v>
      </c>
      <c r="GT4830" s="81">
        <v>4.190871103049858E-4</v>
      </c>
      <c r="GU4830" s="81">
        <v>1.1148832299820636E-2</v>
      </c>
      <c r="GV4830" s="81">
        <v>4.190871103049858E-4</v>
      </c>
      <c r="GW4830" s="81">
        <v>1.1148832299820636E-2</v>
      </c>
      <c r="GX4830" s="81">
        <v>4.190871103049858E-4</v>
      </c>
      <c r="GY4830" s="81">
        <v>1.1148832299820636E-2</v>
      </c>
      <c r="GZ4830" s="81">
        <v>4.190871103049858E-4</v>
      </c>
    </row>
    <row r="4831" spans="98:208" x14ac:dyDescent="0.25">
      <c r="CT4831" s="81" t="s">
        <v>155</v>
      </c>
      <c r="CU4831" s="81" t="s">
        <v>485</v>
      </c>
      <c r="CV4831" s="81" t="s">
        <v>457</v>
      </c>
      <c r="CW4831" s="81">
        <v>2025</v>
      </c>
      <c r="CX4831" s="81">
        <v>0</v>
      </c>
      <c r="CY4831" s="81">
        <v>0</v>
      </c>
      <c r="CZ4831" s="81">
        <v>0</v>
      </c>
      <c r="DA4831" s="81">
        <v>0</v>
      </c>
      <c r="DB4831" s="81">
        <v>14664.637556442</v>
      </c>
      <c r="DC4831" s="81">
        <v>233.23007680802431</v>
      </c>
      <c r="DD4831" s="81">
        <v>8896.5159934318544</v>
      </c>
      <c r="DE4831" s="81">
        <v>5534.8914862021229</v>
      </c>
      <c r="DF4831" s="81">
        <v>2.6002430136069492</v>
      </c>
      <c r="DG4831" s="81">
        <v>2.6002430136069492</v>
      </c>
      <c r="DH4831" s="81">
        <v>2.6002430136069492</v>
      </c>
      <c r="DI4831" s="81">
        <v>2.6002430136069492</v>
      </c>
      <c r="DJ4831" s="81">
        <v>9.6341275144997984E-7</v>
      </c>
      <c r="DL4831" s="81">
        <v>0</v>
      </c>
      <c r="DM4831" s="81">
        <v>2.5051072761776585E-6</v>
      </c>
      <c r="DN4831" s="81">
        <v>2.5051072761776585E-6</v>
      </c>
      <c r="DO4831" s="81">
        <v>0</v>
      </c>
      <c r="DP4831" s="81">
        <v>2.5051072761776585E-6</v>
      </c>
      <c r="DQ4831" s="81">
        <v>2.5051072761776585E-6</v>
      </c>
      <c r="DR4831" s="81">
        <v>0</v>
      </c>
      <c r="DS4831" s="81">
        <v>2.5051072761776585E-6</v>
      </c>
      <c r="DT4831" s="81">
        <v>2.5051072761776585E-6</v>
      </c>
      <c r="DU4831" s="81">
        <v>0</v>
      </c>
      <c r="DV4831" s="81">
        <v>2.5051072761776585E-6</v>
      </c>
      <c r="DW4831" s="81">
        <v>2.5051072761776585E-6</v>
      </c>
      <c r="GE4831" s="81" t="s">
        <v>449</v>
      </c>
      <c r="GF4831" s="81" t="s">
        <v>155</v>
      </c>
      <c r="GG4831" s="81" t="s">
        <v>488</v>
      </c>
      <c r="GH4831" s="81" t="s">
        <v>460</v>
      </c>
      <c r="GI4831" s="81">
        <v>2024</v>
      </c>
      <c r="GJ4831" s="81" t="s">
        <v>201</v>
      </c>
      <c r="GK4831" s="81">
        <v>3.7590224611390749E-2</v>
      </c>
      <c r="GL4831" s="81">
        <v>655.39221699999996</v>
      </c>
      <c r="GM4831" s="81">
        <v>2024</v>
      </c>
      <c r="GN4831" s="81" t="s">
        <v>173</v>
      </c>
      <c r="GO4831" s="81">
        <v>1.1148832299820636E-2</v>
      </c>
      <c r="GP4831" s="81">
        <v>10</v>
      </c>
      <c r="GQ4831" s="81">
        <v>0</v>
      </c>
      <c r="GR4831" s="81" t="s">
        <v>448</v>
      </c>
      <c r="GS4831" s="81">
        <v>1.1148832299820636E-2</v>
      </c>
      <c r="GT4831" s="81">
        <v>4.190871103049858E-4</v>
      </c>
      <c r="GU4831" s="81">
        <v>1.1148832299820636E-2</v>
      </c>
      <c r="GV4831" s="81">
        <v>4.190871103049858E-4</v>
      </c>
      <c r="GW4831" s="81">
        <v>1.1148832299820636E-2</v>
      </c>
      <c r="GX4831" s="81">
        <v>4.190871103049858E-4</v>
      </c>
      <c r="GY4831" s="81">
        <v>1.1148832299820636E-2</v>
      </c>
      <c r="GZ4831" s="81">
        <v>4.190871103049858E-4</v>
      </c>
    </row>
    <row r="4832" spans="98:208" x14ac:dyDescent="0.25">
      <c r="CT4832" s="81" t="s">
        <v>155</v>
      </c>
      <c r="CU4832" s="81" t="s">
        <v>485</v>
      </c>
      <c r="CV4832" s="81" t="s">
        <v>457</v>
      </c>
      <c r="CW4832" s="81">
        <v>2026</v>
      </c>
      <c r="CX4832" s="81">
        <v>0</v>
      </c>
      <c r="CY4832" s="81">
        <v>0</v>
      </c>
      <c r="CZ4832" s="81">
        <v>0</v>
      </c>
      <c r="DA4832" s="81">
        <v>0</v>
      </c>
      <c r="DB4832" s="81">
        <v>14664.637556442</v>
      </c>
      <c r="DC4832" s="81">
        <v>233.23007680802431</v>
      </c>
      <c r="DD4832" s="81">
        <v>8896.5159934318544</v>
      </c>
      <c r="DE4832" s="81">
        <v>5534.8914862021229</v>
      </c>
      <c r="DF4832" s="81">
        <v>2.6002430136069492</v>
      </c>
      <c r="DG4832" s="81">
        <v>2.6002430136069492</v>
      </c>
      <c r="DH4832" s="81">
        <v>2.6002430136069492</v>
      </c>
      <c r="DI4832" s="81">
        <v>2.6002430136069492</v>
      </c>
      <c r="DJ4832" s="81">
        <v>9.6341275144997984E-7</v>
      </c>
      <c r="DL4832" s="81">
        <v>0</v>
      </c>
      <c r="DM4832" s="81">
        <v>2.5051072761776585E-6</v>
      </c>
      <c r="DN4832" s="81">
        <v>2.5051072761776585E-6</v>
      </c>
      <c r="DO4832" s="81">
        <v>0</v>
      </c>
      <c r="DP4832" s="81">
        <v>2.5051072761776585E-6</v>
      </c>
      <c r="DQ4832" s="81">
        <v>2.5051072761776585E-6</v>
      </c>
      <c r="DR4832" s="81">
        <v>0</v>
      </c>
      <c r="DS4832" s="81">
        <v>2.5051072761776585E-6</v>
      </c>
      <c r="DT4832" s="81">
        <v>2.5051072761776585E-6</v>
      </c>
      <c r="DU4832" s="81">
        <v>0</v>
      </c>
      <c r="DV4832" s="81">
        <v>2.5051072761776585E-6</v>
      </c>
      <c r="DW4832" s="81">
        <v>2.5051072761776585E-6</v>
      </c>
      <c r="GE4832" s="81" t="s">
        <v>449</v>
      </c>
      <c r="GF4832" s="81" t="s">
        <v>155</v>
      </c>
      <c r="GG4832" s="81" t="s">
        <v>488</v>
      </c>
      <c r="GH4832" s="81" t="s">
        <v>460</v>
      </c>
      <c r="GI4832" s="81">
        <v>2025</v>
      </c>
      <c r="GJ4832" s="81" t="s">
        <v>201</v>
      </c>
      <c r="GK4832" s="81">
        <v>3.7590224611390749E-2</v>
      </c>
      <c r="GL4832" s="81">
        <v>655.39221699999996</v>
      </c>
      <c r="GM4832" s="81">
        <v>2025</v>
      </c>
      <c r="GN4832" s="81" t="s">
        <v>173</v>
      </c>
      <c r="GO4832" s="81">
        <v>1.1148832299820636E-2</v>
      </c>
      <c r="GP4832" s="81">
        <v>10</v>
      </c>
      <c r="GQ4832" s="81">
        <v>0</v>
      </c>
      <c r="GR4832" s="81" t="s">
        <v>448</v>
      </c>
      <c r="GS4832" s="81">
        <v>1.1148832299820636E-2</v>
      </c>
      <c r="GT4832" s="81">
        <v>4.190871103049858E-4</v>
      </c>
      <c r="GU4832" s="81">
        <v>1.1148832299820636E-2</v>
      </c>
      <c r="GV4832" s="81">
        <v>4.190871103049858E-4</v>
      </c>
      <c r="GW4832" s="81">
        <v>1.1148832299820636E-2</v>
      </c>
      <c r="GX4832" s="81">
        <v>4.190871103049858E-4</v>
      </c>
      <c r="GY4832" s="81">
        <v>1.1148832299820636E-2</v>
      </c>
      <c r="GZ4832" s="81">
        <v>4.190871103049858E-4</v>
      </c>
    </row>
    <row r="4833" spans="98:208" x14ac:dyDescent="0.25">
      <c r="CT4833" s="81" t="s">
        <v>155</v>
      </c>
      <c r="CU4833" s="81" t="s">
        <v>485</v>
      </c>
      <c r="CV4833" s="81" t="s">
        <v>457</v>
      </c>
      <c r="CW4833" s="81">
        <v>2027</v>
      </c>
      <c r="CX4833" s="81">
        <v>0</v>
      </c>
      <c r="CY4833" s="81">
        <v>0</v>
      </c>
      <c r="CZ4833" s="81">
        <v>0</v>
      </c>
      <c r="DA4833" s="81">
        <v>0</v>
      </c>
      <c r="DB4833" s="81">
        <v>14664.637556442</v>
      </c>
      <c r="DC4833" s="81">
        <v>233.23007680802431</v>
      </c>
      <c r="DD4833" s="81">
        <v>8896.5159934318544</v>
      </c>
      <c r="DE4833" s="81">
        <v>5534.8914862021229</v>
      </c>
      <c r="DF4833" s="81">
        <v>2.6002430136069492</v>
      </c>
      <c r="DG4833" s="81">
        <v>2.6002430136069492</v>
      </c>
      <c r="DH4833" s="81">
        <v>2.6002430136069492</v>
      </c>
      <c r="DI4833" s="81">
        <v>2.6002430136069492</v>
      </c>
      <c r="DJ4833" s="81">
        <v>9.6341275144997984E-7</v>
      </c>
      <c r="DL4833" s="81">
        <v>0</v>
      </c>
      <c r="DM4833" s="81">
        <v>2.5051072761776585E-6</v>
      </c>
      <c r="DN4833" s="81">
        <v>2.5051072761776585E-6</v>
      </c>
      <c r="DO4833" s="81">
        <v>0</v>
      </c>
      <c r="DP4833" s="81">
        <v>2.5051072761776585E-6</v>
      </c>
      <c r="DQ4833" s="81">
        <v>2.5051072761776585E-6</v>
      </c>
      <c r="DR4833" s="81">
        <v>0</v>
      </c>
      <c r="DS4833" s="81">
        <v>2.5051072761776585E-6</v>
      </c>
      <c r="DT4833" s="81">
        <v>2.5051072761776585E-6</v>
      </c>
      <c r="DU4833" s="81">
        <v>0</v>
      </c>
      <c r="DV4833" s="81">
        <v>2.5051072761776585E-6</v>
      </c>
      <c r="DW4833" s="81">
        <v>2.5051072761776585E-6</v>
      </c>
      <c r="GE4833" s="81" t="s">
        <v>449</v>
      </c>
      <c r="GF4833" s="81" t="s">
        <v>155</v>
      </c>
      <c r="GG4833" s="81" t="s">
        <v>488</v>
      </c>
      <c r="GH4833" s="81" t="s">
        <v>460</v>
      </c>
      <c r="GI4833" s="81">
        <v>2026</v>
      </c>
      <c r="GJ4833" s="81" t="s">
        <v>201</v>
      </c>
      <c r="GK4833" s="81">
        <v>3.7590224611390749E-2</v>
      </c>
      <c r="GL4833" s="81">
        <v>655.39221699999996</v>
      </c>
      <c r="GM4833" s="81">
        <v>2026</v>
      </c>
      <c r="GN4833" s="81" t="s">
        <v>173</v>
      </c>
      <c r="GO4833" s="81">
        <v>1.1148832299820636E-2</v>
      </c>
      <c r="GP4833" s="81">
        <v>10</v>
      </c>
      <c r="GQ4833" s="81">
        <v>0</v>
      </c>
      <c r="GR4833" s="81" t="s">
        <v>448</v>
      </c>
      <c r="GS4833" s="81">
        <v>1.1148832299820636E-2</v>
      </c>
      <c r="GT4833" s="81">
        <v>4.190871103049858E-4</v>
      </c>
      <c r="GU4833" s="81">
        <v>1.1148832299820636E-2</v>
      </c>
      <c r="GV4833" s="81">
        <v>4.190871103049858E-4</v>
      </c>
      <c r="GW4833" s="81">
        <v>1.1148832299820636E-2</v>
      </c>
      <c r="GX4833" s="81">
        <v>4.190871103049858E-4</v>
      </c>
      <c r="GY4833" s="81">
        <v>1.1148832299820636E-2</v>
      </c>
      <c r="GZ4833" s="81">
        <v>4.190871103049858E-4</v>
      </c>
    </row>
    <row r="4834" spans="98:208" x14ac:dyDescent="0.25">
      <c r="CT4834" s="81" t="s">
        <v>155</v>
      </c>
      <c r="CU4834" s="81" t="s">
        <v>485</v>
      </c>
      <c r="CV4834" s="81" t="s">
        <v>457</v>
      </c>
      <c r="CW4834" s="81">
        <v>2028</v>
      </c>
      <c r="CX4834" s="81">
        <v>0</v>
      </c>
      <c r="CY4834" s="81">
        <v>0</v>
      </c>
      <c r="CZ4834" s="81">
        <v>0</v>
      </c>
      <c r="DA4834" s="81">
        <v>0</v>
      </c>
      <c r="DB4834" s="81">
        <v>15317.99094282158</v>
      </c>
      <c r="DC4834" s="81">
        <v>247.27299216503729</v>
      </c>
      <c r="DD4834" s="81">
        <v>9287.6490955479003</v>
      </c>
      <c r="DE4834" s="81">
        <v>5783.068855108645</v>
      </c>
      <c r="DF4834" s="81">
        <v>2.7568051219228629</v>
      </c>
      <c r="DG4834" s="81">
        <v>2.7568051219228629</v>
      </c>
      <c r="DH4834" s="81">
        <v>2.7568051219228629</v>
      </c>
      <c r="DI4834" s="81">
        <v>2.7568051219228629</v>
      </c>
      <c r="DJ4834" s="81">
        <v>9.6341275144997984E-7</v>
      </c>
      <c r="DL4834" s="81">
        <v>0</v>
      </c>
      <c r="DM4834" s="81">
        <v>2.6559412077231026E-6</v>
      </c>
      <c r="DN4834" s="81">
        <v>2.6559412077231026E-6</v>
      </c>
      <c r="DO4834" s="81">
        <v>0</v>
      </c>
      <c r="DP4834" s="81">
        <v>2.6559412077231026E-6</v>
      </c>
      <c r="DQ4834" s="81">
        <v>2.6559412077231026E-6</v>
      </c>
      <c r="DR4834" s="81">
        <v>0</v>
      </c>
      <c r="DS4834" s="81">
        <v>2.6559412077231026E-6</v>
      </c>
      <c r="DT4834" s="81">
        <v>2.6559412077231026E-6</v>
      </c>
      <c r="DU4834" s="81">
        <v>0</v>
      </c>
      <c r="DV4834" s="81">
        <v>2.6559412077231026E-6</v>
      </c>
      <c r="DW4834" s="81">
        <v>2.6559412077231026E-6</v>
      </c>
      <c r="GE4834" s="81" t="s">
        <v>449</v>
      </c>
      <c r="GF4834" s="81" t="s">
        <v>155</v>
      </c>
      <c r="GG4834" s="81" t="s">
        <v>488</v>
      </c>
      <c r="GH4834" s="81" t="s">
        <v>460</v>
      </c>
      <c r="GI4834" s="81">
        <v>2027</v>
      </c>
      <c r="GJ4834" s="81" t="s">
        <v>201</v>
      </c>
      <c r="GK4834" s="81">
        <v>3.7590224611390749E-2</v>
      </c>
      <c r="GL4834" s="81">
        <v>655.39221699999996</v>
      </c>
      <c r="GM4834" s="81">
        <v>2027</v>
      </c>
      <c r="GN4834" s="81" t="s">
        <v>173</v>
      </c>
      <c r="GO4834" s="81">
        <v>1.1148832299820636E-2</v>
      </c>
      <c r="GP4834" s="81">
        <v>10</v>
      </c>
      <c r="GQ4834" s="81">
        <v>0</v>
      </c>
      <c r="GR4834" s="81" t="s">
        <v>448</v>
      </c>
      <c r="GS4834" s="81">
        <v>1.1148832299820636E-2</v>
      </c>
      <c r="GT4834" s="81">
        <v>4.190871103049858E-4</v>
      </c>
      <c r="GU4834" s="81">
        <v>1.1148832299820636E-2</v>
      </c>
      <c r="GV4834" s="81">
        <v>4.190871103049858E-4</v>
      </c>
      <c r="GW4834" s="81">
        <v>1.1148832299820636E-2</v>
      </c>
      <c r="GX4834" s="81">
        <v>4.190871103049858E-4</v>
      </c>
      <c r="GY4834" s="81">
        <v>1.1148832299820636E-2</v>
      </c>
      <c r="GZ4834" s="81">
        <v>4.190871103049858E-4</v>
      </c>
    </row>
    <row r="4835" spans="98:208" x14ac:dyDescent="0.25">
      <c r="CT4835" s="81" t="s">
        <v>155</v>
      </c>
      <c r="CU4835" s="81" t="s">
        <v>485</v>
      </c>
      <c r="CV4835" s="81" t="s">
        <v>457</v>
      </c>
      <c r="CW4835" s="81">
        <v>2029</v>
      </c>
      <c r="CX4835" s="81">
        <v>0</v>
      </c>
      <c r="CY4835" s="81">
        <v>0</v>
      </c>
      <c r="CZ4835" s="81">
        <v>0</v>
      </c>
      <c r="DA4835" s="81">
        <v>0</v>
      </c>
      <c r="DB4835" s="81">
        <v>15317.99094282158</v>
      </c>
      <c r="DC4835" s="81">
        <v>247.27299216503729</v>
      </c>
      <c r="DD4835" s="81">
        <v>9287.6490955479003</v>
      </c>
      <c r="DE4835" s="81">
        <v>5783.068855108645</v>
      </c>
      <c r="DF4835" s="81">
        <v>2.7568051219228629</v>
      </c>
      <c r="DG4835" s="81">
        <v>2.7568051219228629</v>
      </c>
      <c r="DH4835" s="81">
        <v>2.7568051219228629</v>
      </c>
      <c r="DI4835" s="81">
        <v>2.7568051219228629</v>
      </c>
      <c r="DJ4835" s="81">
        <v>9.6341275144997984E-7</v>
      </c>
      <c r="DL4835" s="81">
        <v>0</v>
      </c>
      <c r="DM4835" s="81">
        <v>2.6559412077231026E-6</v>
      </c>
      <c r="DN4835" s="81">
        <v>2.6559412077231026E-6</v>
      </c>
      <c r="DO4835" s="81">
        <v>0</v>
      </c>
      <c r="DP4835" s="81">
        <v>2.6559412077231026E-6</v>
      </c>
      <c r="DQ4835" s="81">
        <v>2.6559412077231026E-6</v>
      </c>
      <c r="DR4835" s="81">
        <v>0</v>
      </c>
      <c r="DS4835" s="81">
        <v>2.6559412077231026E-6</v>
      </c>
      <c r="DT4835" s="81">
        <v>2.6559412077231026E-6</v>
      </c>
      <c r="DU4835" s="81">
        <v>0</v>
      </c>
      <c r="DV4835" s="81">
        <v>2.6559412077231026E-6</v>
      </c>
      <c r="DW4835" s="81">
        <v>2.6559412077231026E-6</v>
      </c>
      <c r="GE4835" s="81" t="s">
        <v>449</v>
      </c>
      <c r="GF4835" s="81" t="s">
        <v>155</v>
      </c>
      <c r="GG4835" s="81" t="s">
        <v>488</v>
      </c>
      <c r="GH4835" s="81" t="s">
        <v>460</v>
      </c>
      <c r="GI4835" s="81">
        <v>2028</v>
      </c>
      <c r="GJ4835" s="81" t="s">
        <v>201</v>
      </c>
      <c r="GK4835" s="81">
        <v>3.9055083184886277E-2</v>
      </c>
      <c r="GL4835" s="81">
        <v>655.39221699999996</v>
      </c>
      <c r="GM4835" s="81">
        <v>2028</v>
      </c>
      <c r="GN4835" s="81" t="s">
        <v>173</v>
      </c>
      <c r="GO4835" s="81">
        <v>1.1148832299820636E-2</v>
      </c>
      <c r="GP4835" s="81">
        <v>10</v>
      </c>
      <c r="GQ4835" s="81">
        <v>0</v>
      </c>
      <c r="GR4835" s="81" t="s">
        <v>448</v>
      </c>
      <c r="GS4835" s="81">
        <v>1.1148832299820636E-2</v>
      </c>
      <c r="GT4835" s="81">
        <v>4.3541857288384195E-4</v>
      </c>
      <c r="GU4835" s="81">
        <v>1.1148832299820636E-2</v>
      </c>
      <c r="GV4835" s="81">
        <v>4.3541857288384195E-4</v>
      </c>
      <c r="GW4835" s="81">
        <v>1.1148832299820636E-2</v>
      </c>
      <c r="GX4835" s="81">
        <v>4.3541857288384195E-4</v>
      </c>
      <c r="GY4835" s="81">
        <v>1.1148832299820636E-2</v>
      </c>
      <c r="GZ4835" s="81">
        <v>4.3541857288384195E-4</v>
      </c>
    </row>
    <row r="4836" spans="98:208" x14ac:dyDescent="0.25">
      <c r="CT4836" s="81" t="s">
        <v>155</v>
      </c>
      <c r="CU4836" s="81" t="s">
        <v>485</v>
      </c>
      <c r="CV4836" s="81" t="s">
        <v>457</v>
      </c>
      <c r="CW4836" s="81">
        <v>2030</v>
      </c>
      <c r="CX4836" s="81">
        <v>0</v>
      </c>
      <c r="CY4836" s="81">
        <v>0</v>
      </c>
      <c r="CZ4836" s="81">
        <v>0</v>
      </c>
      <c r="DA4836" s="81">
        <v>0</v>
      </c>
      <c r="DB4836" s="81">
        <v>15317.99094282158</v>
      </c>
      <c r="DC4836" s="81">
        <v>247.27299216503729</v>
      </c>
      <c r="DD4836" s="81">
        <v>9287.6490955479003</v>
      </c>
      <c r="DE4836" s="81">
        <v>5783.068855108645</v>
      </c>
      <c r="DF4836" s="81">
        <v>0</v>
      </c>
      <c r="DG4836" s="81">
        <v>2.7568051219228629</v>
      </c>
      <c r="DH4836" s="81">
        <v>2.7568051219228629</v>
      </c>
      <c r="DI4836" s="81">
        <v>2.7568051219228629</v>
      </c>
      <c r="DJ4836" s="81">
        <v>9.6341275144997984E-7</v>
      </c>
      <c r="DL4836" s="81">
        <v>0</v>
      </c>
      <c r="DM4836" s="81">
        <v>0</v>
      </c>
      <c r="DN4836" s="81">
        <v>0</v>
      </c>
      <c r="DO4836" s="81">
        <v>0</v>
      </c>
      <c r="DP4836" s="81">
        <v>2.6559412077231026E-6</v>
      </c>
      <c r="DQ4836" s="81">
        <v>2.6559412077231026E-6</v>
      </c>
      <c r="DR4836" s="81">
        <v>0</v>
      </c>
      <c r="DS4836" s="81">
        <v>2.6559412077231026E-6</v>
      </c>
      <c r="DT4836" s="81">
        <v>2.6559412077231026E-6</v>
      </c>
      <c r="DU4836" s="81">
        <v>0</v>
      </c>
      <c r="DV4836" s="81">
        <v>2.6559412077231026E-6</v>
      </c>
      <c r="DW4836" s="81">
        <v>2.6559412077231026E-6</v>
      </c>
      <c r="GE4836" s="81" t="s">
        <v>449</v>
      </c>
      <c r="GF4836" s="81" t="s">
        <v>155</v>
      </c>
      <c r="GG4836" s="81" t="s">
        <v>488</v>
      </c>
      <c r="GH4836" s="81" t="s">
        <v>460</v>
      </c>
      <c r="GI4836" s="81">
        <v>2029</v>
      </c>
      <c r="GJ4836" s="81" t="s">
        <v>201</v>
      </c>
      <c r="GK4836" s="81">
        <v>3.9055083184886277E-2</v>
      </c>
      <c r="GL4836" s="81">
        <v>655.39221699999996</v>
      </c>
      <c r="GM4836" s="81">
        <v>2029</v>
      </c>
      <c r="GN4836" s="81" t="s">
        <v>173</v>
      </c>
      <c r="GO4836" s="81">
        <v>1.1148832299820636E-2</v>
      </c>
      <c r="GP4836" s="81">
        <v>10</v>
      </c>
      <c r="GQ4836" s="81">
        <v>0</v>
      </c>
      <c r="GR4836" s="81" t="s">
        <v>448</v>
      </c>
      <c r="GS4836" s="81">
        <v>1.1148832299820636E-2</v>
      </c>
      <c r="GT4836" s="81">
        <v>4.3541857288384195E-4</v>
      </c>
      <c r="GU4836" s="81">
        <v>1.1148832299820636E-2</v>
      </c>
      <c r="GV4836" s="81">
        <v>4.3541857288384195E-4</v>
      </c>
      <c r="GW4836" s="81">
        <v>1.1148832299820636E-2</v>
      </c>
      <c r="GX4836" s="81">
        <v>4.3541857288384195E-4</v>
      </c>
      <c r="GY4836" s="81">
        <v>1.1148832299820636E-2</v>
      </c>
      <c r="GZ4836" s="81">
        <v>4.3541857288384195E-4</v>
      </c>
    </row>
    <row r="4837" spans="98:208" x14ac:dyDescent="0.25">
      <c r="CT4837" s="81" t="s">
        <v>155</v>
      </c>
      <c r="CU4837" s="81" t="s">
        <v>485</v>
      </c>
      <c r="CV4837" s="81" t="s">
        <v>457</v>
      </c>
      <c r="CW4837" s="81">
        <v>2031</v>
      </c>
      <c r="CX4837" s="81">
        <v>0</v>
      </c>
      <c r="CY4837" s="81">
        <v>0</v>
      </c>
      <c r="CZ4837" s="81">
        <v>0</v>
      </c>
      <c r="DA4837" s="81">
        <v>0</v>
      </c>
      <c r="DB4837" s="81">
        <v>15317.99094282158</v>
      </c>
      <c r="DC4837" s="81">
        <v>247.27299216503729</v>
      </c>
      <c r="DD4837" s="81">
        <v>9287.6490955479003</v>
      </c>
      <c r="DE4837" s="81">
        <v>5783.068855108645</v>
      </c>
      <c r="DF4837" s="81">
        <v>0</v>
      </c>
      <c r="DG4837" s="81">
        <v>0</v>
      </c>
      <c r="DH4837" s="81">
        <v>2.7568051219228629</v>
      </c>
      <c r="DI4837" s="81">
        <v>2.7568051219228629</v>
      </c>
      <c r="DJ4837" s="81">
        <v>9.6341275144997984E-7</v>
      </c>
      <c r="DL4837" s="81">
        <v>0</v>
      </c>
      <c r="DM4837" s="81">
        <v>0</v>
      </c>
      <c r="DN4837" s="81">
        <v>0</v>
      </c>
      <c r="DO4837" s="81">
        <v>0</v>
      </c>
      <c r="DP4837" s="81">
        <v>0</v>
      </c>
      <c r="DQ4837" s="81">
        <v>0</v>
      </c>
      <c r="DR4837" s="81">
        <v>0</v>
      </c>
      <c r="DS4837" s="81">
        <v>2.6559412077231026E-6</v>
      </c>
      <c r="DT4837" s="81">
        <v>2.6559412077231026E-6</v>
      </c>
      <c r="DU4837" s="81">
        <v>0</v>
      </c>
      <c r="DV4837" s="81">
        <v>2.6559412077231026E-6</v>
      </c>
      <c r="DW4837" s="81">
        <v>2.6559412077231026E-6</v>
      </c>
      <c r="GE4837" s="81" t="s">
        <v>449</v>
      </c>
      <c r="GF4837" s="81" t="s">
        <v>155</v>
      </c>
      <c r="GG4837" s="81" t="s">
        <v>488</v>
      </c>
      <c r="GH4837" s="81" t="s">
        <v>460</v>
      </c>
      <c r="GI4837" s="81">
        <v>2030</v>
      </c>
      <c r="GJ4837" s="81" t="s">
        <v>201</v>
      </c>
      <c r="GK4837" s="81">
        <v>3.9055083184886277E-2</v>
      </c>
      <c r="GL4837" s="81">
        <v>655.39221699999996</v>
      </c>
      <c r="GM4837" s="81">
        <v>2030</v>
      </c>
      <c r="GN4837" s="81" t="s">
        <v>173</v>
      </c>
      <c r="GO4837" s="81">
        <v>1.1148832299820636E-2</v>
      </c>
      <c r="GP4837" s="81">
        <v>10</v>
      </c>
      <c r="GQ4837" s="81">
        <v>0</v>
      </c>
      <c r="GR4837" s="81" t="s">
        <v>448</v>
      </c>
      <c r="GS4837" s="81">
        <v>0</v>
      </c>
      <c r="GT4837" s="81">
        <v>0</v>
      </c>
      <c r="GU4837" s="81">
        <v>1.1148832299820636E-2</v>
      </c>
      <c r="GV4837" s="81">
        <v>4.3541857288384195E-4</v>
      </c>
      <c r="GW4837" s="81">
        <v>1.1148832299820636E-2</v>
      </c>
      <c r="GX4837" s="81">
        <v>4.3541857288384195E-4</v>
      </c>
      <c r="GY4837" s="81">
        <v>1.1148832299820636E-2</v>
      </c>
      <c r="GZ4837" s="81">
        <v>4.3541857288384195E-4</v>
      </c>
    </row>
    <row r="4838" spans="98:208" x14ac:dyDescent="0.25">
      <c r="CT4838" s="81" t="s">
        <v>155</v>
      </c>
      <c r="CU4838" s="81" t="s">
        <v>485</v>
      </c>
      <c r="CV4838" s="81" t="s">
        <v>457</v>
      </c>
      <c r="CW4838" s="81">
        <v>2032</v>
      </c>
      <c r="CX4838" s="81">
        <v>0</v>
      </c>
      <c r="CY4838" s="81">
        <v>0</v>
      </c>
      <c r="CZ4838" s="81">
        <v>0</v>
      </c>
      <c r="DA4838" s="81">
        <v>0</v>
      </c>
      <c r="DB4838" s="81">
        <v>15317.99094282158</v>
      </c>
      <c r="DC4838" s="81">
        <v>247.27299216503729</v>
      </c>
      <c r="DD4838" s="81">
        <v>9287.6490955479003</v>
      </c>
      <c r="DE4838" s="81">
        <v>5783.068855108645</v>
      </c>
      <c r="DF4838" s="81">
        <v>0</v>
      </c>
      <c r="DG4838" s="81">
        <v>0</v>
      </c>
      <c r="DH4838" s="81">
        <v>0</v>
      </c>
      <c r="DI4838" s="81">
        <v>2.7568051219228629</v>
      </c>
      <c r="DJ4838" s="81">
        <v>9.6341275144997984E-7</v>
      </c>
      <c r="DL4838" s="81">
        <v>0</v>
      </c>
      <c r="DM4838" s="81">
        <v>0</v>
      </c>
      <c r="DN4838" s="81">
        <v>0</v>
      </c>
      <c r="DO4838" s="81">
        <v>0</v>
      </c>
      <c r="DP4838" s="81">
        <v>0</v>
      </c>
      <c r="DQ4838" s="81">
        <v>0</v>
      </c>
      <c r="DR4838" s="81">
        <v>0</v>
      </c>
      <c r="DS4838" s="81">
        <v>0</v>
      </c>
      <c r="DT4838" s="81">
        <v>0</v>
      </c>
      <c r="DU4838" s="81">
        <v>0</v>
      </c>
      <c r="DV4838" s="81">
        <v>2.6559412077231026E-6</v>
      </c>
      <c r="DW4838" s="81">
        <v>2.6559412077231026E-6</v>
      </c>
      <c r="GE4838" s="81" t="s">
        <v>449</v>
      </c>
      <c r="GF4838" s="81" t="s">
        <v>155</v>
      </c>
      <c r="GG4838" s="81" t="s">
        <v>488</v>
      </c>
      <c r="GH4838" s="81" t="s">
        <v>460</v>
      </c>
      <c r="GI4838" s="81">
        <v>2031</v>
      </c>
      <c r="GJ4838" s="81" t="s">
        <v>201</v>
      </c>
      <c r="GK4838" s="81">
        <v>3.9055083184886277E-2</v>
      </c>
      <c r="GL4838" s="81">
        <v>655.39221699999996</v>
      </c>
      <c r="GM4838" s="81">
        <v>2031</v>
      </c>
      <c r="GN4838" s="81" t="s">
        <v>173</v>
      </c>
      <c r="GO4838" s="81">
        <v>1.1148832299820636E-2</v>
      </c>
      <c r="GP4838" s="81">
        <v>10</v>
      </c>
      <c r="GQ4838" s="81">
        <v>0</v>
      </c>
      <c r="GR4838" s="81" t="s">
        <v>448</v>
      </c>
      <c r="GS4838" s="81">
        <v>0</v>
      </c>
      <c r="GT4838" s="81">
        <v>0</v>
      </c>
      <c r="GU4838" s="81">
        <v>0</v>
      </c>
      <c r="GV4838" s="81">
        <v>0</v>
      </c>
      <c r="GW4838" s="81">
        <v>1.1148832299820636E-2</v>
      </c>
      <c r="GX4838" s="81">
        <v>4.3541857288384195E-4</v>
      </c>
      <c r="GY4838" s="81">
        <v>1.1148832299820636E-2</v>
      </c>
      <c r="GZ4838" s="81">
        <v>4.3541857288384195E-4</v>
      </c>
    </row>
    <row r="4839" spans="98:208" x14ac:dyDescent="0.25">
      <c r="CT4839" s="81" t="s">
        <v>155</v>
      </c>
      <c r="CU4839" s="81" t="s">
        <v>485</v>
      </c>
      <c r="CV4839" s="81" t="s">
        <v>458</v>
      </c>
      <c r="CW4839" s="81">
        <v>2020</v>
      </c>
      <c r="CX4839" s="81">
        <v>0</v>
      </c>
      <c r="CY4839" s="81">
        <v>0</v>
      </c>
      <c r="CZ4839" s="81">
        <v>0</v>
      </c>
      <c r="DA4839" s="81">
        <v>0</v>
      </c>
      <c r="DB4839" s="81">
        <v>8807.9522308771429</v>
      </c>
      <c r="DC4839" s="81">
        <v>222.22942162786501</v>
      </c>
      <c r="DD4839" s="81">
        <v>8585.7228092492787</v>
      </c>
      <c r="DE4839" s="81">
        <v>0</v>
      </c>
      <c r="DF4839" s="81">
        <v>2.4775985538151999</v>
      </c>
      <c r="DG4839" s="81">
        <v>0</v>
      </c>
      <c r="DH4839" s="81">
        <v>0</v>
      </c>
      <c r="DI4839" s="81">
        <v>0</v>
      </c>
      <c r="DJ4839" s="81">
        <v>1.2499502933104349E-6</v>
      </c>
      <c r="DL4839" s="81">
        <v>0</v>
      </c>
      <c r="DM4839" s="81">
        <v>3.0968750390468186E-6</v>
      </c>
      <c r="DN4839" s="81">
        <v>3.0968750390468186E-6</v>
      </c>
      <c r="DO4839" s="81">
        <v>0</v>
      </c>
      <c r="DP4839" s="81">
        <v>0</v>
      </c>
      <c r="DQ4839" s="81">
        <v>0</v>
      </c>
      <c r="DR4839" s="81">
        <v>0</v>
      </c>
      <c r="DS4839" s="81">
        <v>0</v>
      </c>
      <c r="DT4839" s="81">
        <v>0</v>
      </c>
      <c r="DU4839" s="81">
        <v>0</v>
      </c>
      <c r="DV4839" s="81">
        <v>0</v>
      </c>
      <c r="DW4839" s="81">
        <v>0</v>
      </c>
      <c r="GE4839" s="81" t="s">
        <v>449</v>
      </c>
      <c r="GF4839" s="81" t="s">
        <v>155</v>
      </c>
      <c r="GG4839" s="81" t="s">
        <v>488</v>
      </c>
      <c r="GH4839" s="81" t="s">
        <v>460</v>
      </c>
      <c r="GI4839" s="81">
        <v>2032</v>
      </c>
      <c r="GJ4839" s="81" t="s">
        <v>201</v>
      </c>
      <c r="GK4839" s="81">
        <v>3.9055083184886277E-2</v>
      </c>
      <c r="GL4839" s="81">
        <v>655.39221699999996</v>
      </c>
      <c r="GM4839" s="81">
        <v>2032</v>
      </c>
      <c r="GN4839" s="81" t="s">
        <v>173</v>
      </c>
      <c r="GO4839" s="81">
        <v>1.1148832299820636E-2</v>
      </c>
      <c r="GP4839" s="81">
        <v>10</v>
      </c>
      <c r="GQ4839" s="81">
        <v>0</v>
      </c>
      <c r="GR4839" s="81" t="s">
        <v>448</v>
      </c>
      <c r="GS4839" s="81">
        <v>0</v>
      </c>
      <c r="GT4839" s="81">
        <v>0</v>
      </c>
      <c r="GU4839" s="81">
        <v>0</v>
      </c>
      <c r="GV4839" s="81">
        <v>0</v>
      </c>
      <c r="GW4839" s="81">
        <v>0</v>
      </c>
      <c r="GX4839" s="81">
        <v>0</v>
      </c>
      <c r="GY4839" s="81">
        <v>1.1148832299820636E-2</v>
      </c>
      <c r="GZ4839" s="81">
        <v>4.3541857288384195E-4</v>
      </c>
    </row>
    <row r="4840" spans="98:208" x14ac:dyDescent="0.25">
      <c r="CT4840" s="81" t="s">
        <v>155</v>
      </c>
      <c r="CU4840" s="81" t="s">
        <v>485</v>
      </c>
      <c r="CV4840" s="81" t="s">
        <v>458</v>
      </c>
      <c r="CW4840" s="81">
        <v>2021</v>
      </c>
      <c r="CX4840" s="81">
        <v>0</v>
      </c>
      <c r="CY4840" s="81">
        <v>0</v>
      </c>
      <c r="CZ4840" s="81">
        <v>0</v>
      </c>
      <c r="DA4840" s="81">
        <v>0</v>
      </c>
      <c r="DB4840" s="81">
        <v>8807.9522308771429</v>
      </c>
      <c r="DC4840" s="81">
        <v>222.22942162786501</v>
      </c>
      <c r="DD4840" s="81">
        <v>8585.7228092492787</v>
      </c>
      <c r="DE4840" s="81">
        <v>0</v>
      </c>
      <c r="DF4840" s="81">
        <v>2.4775985538151999</v>
      </c>
      <c r="DG4840" s="81">
        <v>2.4775985538151999</v>
      </c>
      <c r="DH4840" s="81">
        <v>0</v>
      </c>
      <c r="DI4840" s="81">
        <v>0</v>
      </c>
      <c r="DJ4840" s="81">
        <v>1.2499502933104349E-6</v>
      </c>
      <c r="DL4840" s="81">
        <v>0</v>
      </c>
      <c r="DM4840" s="81">
        <v>3.0968750390468186E-6</v>
      </c>
      <c r="DN4840" s="81">
        <v>3.0968750390468186E-6</v>
      </c>
      <c r="DO4840" s="81">
        <v>0</v>
      </c>
      <c r="DP4840" s="81">
        <v>3.0968750390468186E-6</v>
      </c>
      <c r="DQ4840" s="81">
        <v>3.0968750390468186E-6</v>
      </c>
      <c r="DR4840" s="81">
        <v>0</v>
      </c>
      <c r="DS4840" s="81">
        <v>0</v>
      </c>
      <c r="DT4840" s="81">
        <v>0</v>
      </c>
      <c r="DU4840" s="81">
        <v>0</v>
      </c>
      <c r="DV4840" s="81">
        <v>0</v>
      </c>
      <c r="DW4840" s="81">
        <v>0</v>
      </c>
      <c r="GE4840" s="81" t="s">
        <v>449</v>
      </c>
      <c r="GF4840" s="81" t="s">
        <v>155</v>
      </c>
      <c r="GG4840" s="81" t="s">
        <v>488</v>
      </c>
      <c r="GH4840" s="81" t="s">
        <v>461</v>
      </c>
      <c r="GI4840" s="81">
        <v>2021</v>
      </c>
      <c r="GJ4840" s="81" t="s">
        <v>201</v>
      </c>
      <c r="GK4840" s="81">
        <v>222.22942162783221</v>
      </c>
      <c r="GL4840" s="81">
        <v>655.39221699999996</v>
      </c>
      <c r="GM4840" s="81">
        <v>2021</v>
      </c>
      <c r="GN4840" s="81" t="s">
        <v>173</v>
      </c>
      <c r="GO4840" s="81">
        <v>1.1148832299820636E-2</v>
      </c>
      <c r="GP4840" s="81">
        <v>10</v>
      </c>
      <c r="GQ4840" s="81">
        <v>0</v>
      </c>
      <c r="GR4840" s="81" t="s">
        <v>448</v>
      </c>
      <c r="GS4840" s="81">
        <v>1.1148832299820636E-2</v>
      </c>
      <c r="GT4840" s="81">
        <v>2.4775985538148344</v>
      </c>
      <c r="GU4840" s="81">
        <v>1.1148832299820636E-2</v>
      </c>
      <c r="GV4840" s="81">
        <v>2.4775985538148344</v>
      </c>
      <c r="GW4840" s="81">
        <v>0</v>
      </c>
      <c r="GX4840" s="81">
        <v>0</v>
      </c>
      <c r="GY4840" s="81">
        <v>0</v>
      </c>
      <c r="GZ4840" s="81">
        <v>0</v>
      </c>
    </row>
    <row r="4841" spans="98:208" x14ac:dyDescent="0.25">
      <c r="CT4841" s="81" t="s">
        <v>155</v>
      </c>
      <c r="CU4841" s="81" t="s">
        <v>485</v>
      </c>
      <c r="CV4841" s="81" t="s">
        <v>458</v>
      </c>
      <c r="CW4841" s="81">
        <v>2022</v>
      </c>
      <c r="CX4841" s="81">
        <v>0</v>
      </c>
      <c r="CY4841" s="81">
        <v>0</v>
      </c>
      <c r="CZ4841" s="81">
        <v>0</v>
      </c>
      <c r="DA4841" s="81">
        <v>0</v>
      </c>
      <c r="DB4841" s="81">
        <v>8807.9522308771429</v>
      </c>
      <c r="DC4841" s="81">
        <v>222.22942162786501</v>
      </c>
      <c r="DD4841" s="81">
        <v>8585.7228092492787</v>
      </c>
      <c r="DE4841" s="81">
        <v>0</v>
      </c>
      <c r="DF4841" s="81">
        <v>2.4775985538151999</v>
      </c>
      <c r="DG4841" s="81">
        <v>2.4775985538151999</v>
      </c>
      <c r="DH4841" s="81">
        <v>2.4775985538151999</v>
      </c>
      <c r="DI4841" s="81">
        <v>0</v>
      </c>
      <c r="DJ4841" s="81">
        <v>1.2499502933104349E-6</v>
      </c>
      <c r="DL4841" s="81">
        <v>0</v>
      </c>
      <c r="DM4841" s="81">
        <v>3.0968750390468186E-6</v>
      </c>
      <c r="DN4841" s="81">
        <v>3.0968750390468186E-6</v>
      </c>
      <c r="DO4841" s="81">
        <v>0</v>
      </c>
      <c r="DP4841" s="81">
        <v>3.0968750390468186E-6</v>
      </c>
      <c r="DQ4841" s="81">
        <v>3.0968750390468186E-6</v>
      </c>
      <c r="DR4841" s="81">
        <v>0</v>
      </c>
      <c r="DS4841" s="81">
        <v>3.0968750390468186E-6</v>
      </c>
      <c r="DT4841" s="81">
        <v>3.0968750390468186E-6</v>
      </c>
      <c r="DU4841" s="81">
        <v>0</v>
      </c>
      <c r="DV4841" s="81">
        <v>0</v>
      </c>
      <c r="DW4841" s="81">
        <v>0</v>
      </c>
      <c r="GE4841" s="81" t="s">
        <v>449</v>
      </c>
      <c r="GF4841" s="81" t="s">
        <v>155</v>
      </c>
      <c r="GG4841" s="81" t="s">
        <v>488</v>
      </c>
      <c r="GH4841" s="81" t="s">
        <v>461</v>
      </c>
      <c r="GI4841" s="81">
        <v>2022</v>
      </c>
      <c r="GJ4841" s="81" t="s">
        <v>201</v>
      </c>
      <c r="GK4841" s="81">
        <v>222.22942162783221</v>
      </c>
      <c r="GL4841" s="81">
        <v>655.39221699999996</v>
      </c>
      <c r="GM4841" s="81">
        <v>2022</v>
      </c>
      <c r="GN4841" s="81" t="s">
        <v>173</v>
      </c>
      <c r="GO4841" s="81">
        <v>1.1148832299820636E-2</v>
      </c>
      <c r="GP4841" s="81">
        <v>10</v>
      </c>
      <c r="GQ4841" s="81">
        <v>0</v>
      </c>
      <c r="GR4841" s="81" t="s">
        <v>448</v>
      </c>
      <c r="GS4841" s="81">
        <v>1.1148832299820636E-2</v>
      </c>
      <c r="GT4841" s="81">
        <v>2.4775985538148344</v>
      </c>
      <c r="GU4841" s="81">
        <v>1.1148832299820636E-2</v>
      </c>
      <c r="GV4841" s="81">
        <v>2.4775985538148344</v>
      </c>
      <c r="GW4841" s="81">
        <v>1.1148832299820636E-2</v>
      </c>
      <c r="GX4841" s="81">
        <v>2.4775985538148344</v>
      </c>
      <c r="GY4841" s="81">
        <v>0</v>
      </c>
      <c r="GZ4841" s="81">
        <v>0</v>
      </c>
    </row>
    <row r="4842" spans="98:208" x14ac:dyDescent="0.25">
      <c r="CT4842" s="81" t="s">
        <v>155</v>
      </c>
      <c r="CU4842" s="81" t="s">
        <v>485</v>
      </c>
      <c r="CV4842" s="81" t="s">
        <v>458</v>
      </c>
      <c r="CW4842" s="81">
        <v>2023</v>
      </c>
      <c r="CX4842" s="81">
        <v>0</v>
      </c>
      <c r="CY4842" s="81">
        <v>0</v>
      </c>
      <c r="CZ4842" s="81">
        <v>0</v>
      </c>
      <c r="DA4842" s="81">
        <v>0</v>
      </c>
      <c r="DB4842" s="81">
        <v>9129.7460702379503</v>
      </c>
      <c r="DC4842" s="81">
        <v>233.23007680797519</v>
      </c>
      <c r="DD4842" s="81">
        <v>8896.5159934299754</v>
      </c>
      <c r="DE4842" s="81">
        <v>0</v>
      </c>
      <c r="DF4842" s="81">
        <v>2.6002430136064016</v>
      </c>
      <c r="DG4842" s="81">
        <v>2.6002430136064016</v>
      </c>
      <c r="DH4842" s="81">
        <v>2.6002430136064016</v>
      </c>
      <c r="DI4842" s="81">
        <v>2.6002430136064016</v>
      </c>
      <c r="DJ4842" s="81">
        <v>1.2499502933104349E-6</v>
      </c>
      <c r="DL4842" s="81">
        <v>0</v>
      </c>
      <c r="DM4842" s="81">
        <v>3.250174517535731E-6</v>
      </c>
      <c r="DN4842" s="81">
        <v>3.250174517535731E-6</v>
      </c>
      <c r="DO4842" s="81">
        <v>0</v>
      </c>
      <c r="DP4842" s="81">
        <v>3.250174517535731E-6</v>
      </c>
      <c r="DQ4842" s="81">
        <v>3.250174517535731E-6</v>
      </c>
      <c r="DR4842" s="81">
        <v>0</v>
      </c>
      <c r="DS4842" s="81">
        <v>3.250174517535731E-6</v>
      </c>
      <c r="DT4842" s="81">
        <v>3.250174517535731E-6</v>
      </c>
      <c r="DU4842" s="81">
        <v>0</v>
      </c>
      <c r="DV4842" s="81">
        <v>3.250174517535731E-6</v>
      </c>
      <c r="DW4842" s="81">
        <v>3.250174517535731E-6</v>
      </c>
      <c r="GE4842" s="81" t="s">
        <v>449</v>
      </c>
      <c r="GF4842" s="81" t="s">
        <v>155</v>
      </c>
      <c r="GG4842" s="81" t="s">
        <v>488</v>
      </c>
      <c r="GH4842" s="81" t="s">
        <v>461</v>
      </c>
      <c r="GI4842" s="81">
        <v>2023</v>
      </c>
      <c r="GJ4842" s="81" t="s">
        <v>201</v>
      </c>
      <c r="GK4842" s="81">
        <v>233.23007680794089</v>
      </c>
      <c r="GL4842" s="81">
        <v>655.39221699999996</v>
      </c>
      <c r="GM4842" s="81">
        <v>2023</v>
      </c>
      <c r="GN4842" s="81" t="s">
        <v>173</v>
      </c>
      <c r="GO4842" s="81">
        <v>1.1148832299820636E-2</v>
      </c>
      <c r="GP4842" s="81">
        <v>10</v>
      </c>
      <c r="GQ4842" s="81">
        <v>0</v>
      </c>
      <c r="GR4842" s="81" t="s">
        <v>448</v>
      </c>
      <c r="GS4842" s="81">
        <v>1.1148832299820636E-2</v>
      </c>
      <c r="GT4842" s="81">
        <v>2.6002430136060193</v>
      </c>
      <c r="GU4842" s="81">
        <v>1.1148832299820636E-2</v>
      </c>
      <c r="GV4842" s="81">
        <v>2.6002430136060193</v>
      </c>
      <c r="GW4842" s="81">
        <v>1.1148832299820636E-2</v>
      </c>
      <c r="GX4842" s="81">
        <v>2.6002430136060193</v>
      </c>
      <c r="GY4842" s="81">
        <v>1.1148832299820636E-2</v>
      </c>
      <c r="GZ4842" s="81">
        <v>2.6002430136060193</v>
      </c>
    </row>
    <row r="4843" spans="98:208" x14ac:dyDescent="0.25">
      <c r="CT4843" s="81" t="s">
        <v>155</v>
      </c>
      <c r="CU4843" s="81" t="s">
        <v>485</v>
      </c>
      <c r="CV4843" s="81" t="s">
        <v>458</v>
      </c>
      <c r="CW4843" s="81">
        <v>2024</v>
      </c>
      <c r="CX4843" s="81">
        <v>0</v>
      </c>
      <c r="CY4843" s="81">
        <v>0</v>
      </c>
      <c r="CZ4843" s="81">
        <v>0</v>
      </c>
      <c r="DA4843" s="81">
        <v>0</v>
      </c>
      <c r="DB4843" s="81">
        <v>9129.7460702379503</v>
      </c>
      <c r="DC4843" s="81">
        <v>233.23007680797519</v>
      </c>
      <c r="DD4843" s="81">
        <v>8896.5159934299754</v>
      </c>
      <c r="DE4843" s="81">
        <v>0</v>
      </c>
      <c r="DF4843" s="81">
        <v>2.6002430136064016</v>
      </c>
      <c r="DG4843" s="81">
        <v>2.6002430136064016</v>
      </c>
      <c r="DH4843" s="81">
        <v>2.6002430136064016</v>
      </c>
      <c r="DI4843" s="81">
        <v>2.6002430136064016</v>
      </c>
      <c r="DJ4843" s="81">
        <v>1.2499502933104349E-6</v>
      </c>
      <c r="DL4843" s="81">
        <v>0</v>
      </c>
      <c r="DM4843" s="81">
        <v>3.250174517535731E-6</v>
      </c>
      <c r="DN4843" s="81">
        <v>3.250174517535731E-6</v>
      </c>
      <c r="DO4843" s="81">
        <v>0</v>
      </c>
      <c r="DP4843" s="81">
        <v>3.250174517535731E-6</v>
      </c>
      <c r="DQ4843" s="81">
        <v>3.250174517535731E-6</v>
      </c>
      <c r="DR4843" s="81">
        <v>0</v>
      </c>
      <c r="DS4843" s="81">
        <v>3.250174517535731E-6</v>
      </c>
      <c r="DT4843" s="81">
        <v>3.250174517535731E-6</v>
      </c>
      <c r="DU4843" s="81">
        <v>0</v>
      </c>
      <c r="DV4843" s="81">
        <v>3.250174517535731E-6</v>
      </c>
      <c r="DW4843" s="81">
        <v>3.250174517535731E-6</v>
      </c>
      <c r="GE4843" s="81" t="s">
        <v>449</v>
      </c>
      <c r="GF4843" s="81" t="s">
        <v>155</v>
      </c>
      <c r="GG4843" s="81" t="s">
        <v>488</v>
      </c>
      <c r="GH4843" s="81" t="s">
        <v>461</v>
      </c>
      <c r="GI4843" s="81">
        <v>2024</v>
      </c>
      <c r="GJ4843" s="81" t="s">
        <v>201</v>
      </c>
      <c r="GK4843" s="81">
        <v>233.23007680794089</v>
      </c>
      <c r="GL4843" s="81">
        <v>655.39221699999996</v>
      </c>
      <c r="GM4843" s="81">
        <v>2024</v>
      </c>
      <c r="GN4843" s="81" t="s">
        <v>173</v>
      </c>
      <c r="GO4843" s="81">
        <v>1.1148832299820636E-2</v>
      </c>
      <c r="GP4843" s="81">
        <v>10</v>
      </c>
      <c r="GQ4843" s="81">
        <v>0</v>
      </c>
      <c r="GR4843" s="81" t="s">
        <v>448</v>
      </c>
      <c r="GS4843" s="81">
        <v>1.1148832299820636E-2</v>
      </c>
      <c r="GT4843" s="81">
        <v>2.6002430136060193</v>
      </c>
      <c r="GU4843" s="81">
        <v>1.1148832299820636E-2</v>
      </c>
      <c r="GV4843" s="81">
        <v>2.6002430136060193</v>
      </c>
      <c r="GW4843" s="81">
        <v>1.1148832299820636E-2</v>
      </c>
      <c r="GX4843" s="81">
        <v>2.6002430136060193</v>
      </c>
      <c r="GY4843" s="81">
        <v>1.1148832299820636E-2</v>
      </c>
      <c r="GZ4843" s="81">
        <v>2.6002430136060193</v>
      </c>
    </row>
    <row r="4844" spans="98:208" x14ac:dyDescent="0.25">
      <c r="CT4844" s="81" t="s">
        <v>155</v>
      </c>
      <c r="CU4844" s="81" t="s">
        <v>485</v>
      </c>
      <c r="CV4844" s="81" t="s">
        <v>458</v>
      </c>
      <c r="CW4844" s="81">
        <v>2025</v>
      </c>
      <c r="CX4844" s="81">
        <v>0</v>
      </c>
      <c r="CY4844" s="81">
        <v>0</v>
      </c>
      <c r="CZ4844" s="81">
        <v>0</v>
      </c>
      <c r="DA4844" s="81">
        <v>0</v>
      </c>
      <c r="DB4844" s="81">
        <v>9129.7460702379503</v>
      </c>
      <c r="DC4844" s="81">
        <v>233.23007680797519</v>
      </c>
      <c r="DD4844" s="81">
        <v>8896.5159934299754</v>
      </c>
      <c r="DE4844" s="81">
        <v>0</v>
      </c>
      <c r="DF4844" s="81">
        <v>2.6002430136064016</v>
      </c>
      <c r="DG4844" s="81">
        <v>2.6002430136064016</v>
      </c>
      <c r="DH4844" s="81">
        <v>2.6002430136064016</v>
      </c>
      <c r="DI4844" s="81">
        <v>2.6002430136064016</v>
      </c>
      <c r="DJ4844" s="81">
        <v>1.2499502933104349E-6</v>
      </c>
      <c r="DL4844" s="81">
        <v>0</v>
      </c>
      <c r="DM4844" s="81">
        <v>3.250174517535731E-6</v>
      </c>
      <c r="DN4844" s="81">
        <v>3.250174517535731E-6</v>
      </c>
      <c r="DO4844" s="81">
        <v>0</v>
      </c>
      <c r="DP4844" s="81">
        <v>3.250174517535731E-6</v>
      </c>
      <c r="DQ4844" s="81">
        <v>3.250174517535731E-6</v>
      </c>
      <c r="DR4844" s="81">
        <v>0</v>
      </c>
      <c r="DS4844" s="81">
        <v>3.250174517535731E-6</v>
      </c>
      <c r="DT4844" s="81">
        <v>3.250174517535731E-6</v>
      </c>
      <c r="DU4844" s="81">
        <v>0</v>
      </c>
      <c r="DV4844" s="81">
        <v>3.250174517535731E-6</v>
      </c>
      <c r="DW4844" s="81">
        <v>3.250174517535731E-6</v>
      </c>
      <c r="GE4844" s="81" t="s">
        <v>449</v>
      </c>
      <c r="GF4844" s="81" t="s">
        <v>155</v>
      </c>
      <c r="GG4844" s="81" t="s">
        <v>488</v>
      </c>
      <c r="GH4844" s="81" t="s">
        <v>461</v>
      </c>
      <c r="GI4844" s="81">
        <v>2025</v>
      </c>
      <c r="GJ4844" s="81" t="s">
        <v>201</v>
      </c>
      <c r="GK4844" s="81">
        <v>233.23007680794089</v>
      </c>
      <c r="GL4844" s="81">
        <v>655.39221699999996</v>
      </c>
      <c r="GM4844" s="81">
        <v>2025</v>
      </c>
      <c r="GN4844" s="81" t="s">
        <v>173</v>
      </c>
      <c r="GO4844" s="81">
        <v>1.1148832299820636E-2</v>
      </c>
      <c r="GP4844" s="81">
        <v>10</v>
      </c>
      <c r="GQ4844" s="81">
        <v>0</v>
      </c>
      <c r="GR4844" s="81" t="s">
        <v>448</v>
      </c>
      <c r="GS4844" s="81">
        <v>1.1148832299820636E-2</v>
      </c>
      <c r="GT4844" s="81">
        <v>2.6002430136060193</v>
      </c>
      <c r="GU4844" s="81">
        <v>1.1148832299820636E-2</v>
      </c>
      <c r="GV4844" s="81">
        <v>2.6002430136060193</v>
      </c>
      <c r="GW4844" s="81">
        <v>1.1148832299820636E-2</v>
      </c>
      <c r="GX4844" s="81">
        <v>2.6002430136060193</v>
      </c>
      <c r="GY4844" s="81">
        <v>1.1148832299820636E-2</v>
      </c>
      <c r="GZ4844" s="81">
        <v>2.6002430136060193</v>
      </c>
    </row>
    <row r="4845" spans="98:208" x14ac:dyDescent="0.25">
      <c r="CT4845" s="81" t="s">
        <v>155</v>
      </c>
      <c r="CU4845" s="81" t="s">
        <v>485</v>
      </c>
      <c r="CV4845" s="81" t="s">
        <v>458</v>
      </c>
      <c r="CW4845" s="81">
        <v>2026</v>
      </c>
      <c r="CX4845" s="81">
        <v>0</v>
      </c>
      <c r="CY4845" s="81">
        <v>0</v>
      </c>
      <c r="CZ4845" s="81">
        <v>0</v>
      </c>
      <c r="DA4845" s="81">
        <v>0</v>
      </c>
      <c r="DB4845" s="81">
        <v>9129.7460702379503</v>
      </c>
      <c r="DC4845" s="81">
        <v>233.23007680797519</v>
      </c>
      <c r="DD4845" s="81">
        <v>8896.5159934299754</v>
      </c>
      <c r="DE4845" s="81">
        <v>0</v>
      </c>
      <c r="DF4845" s="81">
        <v>2.6002430136064016</v>
      </c>
      <c r="DG4845" s="81">
        <v>2.6002430136064016</v>
      </c>
      <c r="DH4845" s="81">
        <v>2.6002430136064016</v>
      </c>
      <c r="DI4845" s="81">
        <v>2.6002430136064016</v>
      </c>
      <c r="DJ4845" s="81">
        <v>1.2499502933104349E-6</v>
      </c>
      <c r="DL4845" s="81">
        <v>0</v>
      </c>
      <c r="DM4845" s="81">
        <v>3.250174517535731E-6</v>
      </c>
      <c r="DN4845" s="81">
        <v>3.250174517535731E-6</v>
      </c>
      <c r="DO4845" s="81">
        <v>0</v>
      </c>
      <c r="DP4845" s="81">
        <v>3.250174517535731E-6</v>
      </c>
      <c r="DQ4845" s="81">
        <v>3.250174517535731E-6</v>
      </c>
      <c r="DR4845" s="81">
        <v>0</v>
      </c>
      <c r="DS4845" s="81">
        <v>3.250174517535731E-6</v>
      </c>
      <c r="DT4845" s="81">
        <v>3.250174517535731E-6</v>
      </c>
      <c r="DU4845" s="81">
        <v>0</v>
      </c>
      <c r="DV4845" s="81">
        <v>3.250174517535731E-6</v>
      </c>
      <c r="DW4845" s="81">
        <v>3.250174517535731E-6</v>
      </c>
      <c r="GE4845" s="81" t="s">
        <v>449</v>
      </c>
      <c r="GF4845" s="81" t="s">
        <v>155</v>
      </c>
      <c r="GG4845" s="81" t="s">
        <v>488</v>
      </c>
      <c r="GH4845" s="81" t="s">
        <v>461</v>
      </c>
      <c r="GI4845" s="81">
        <v>2026</v>
      </c>
      <c r="GJ4845" s="81" t="s">
        <v>201</v>
      </c>
      <c r="GK4845" s="81">
        <v>233.23007680794089</v>
      </c>
      <c r="GL4845" s="81">
        <v>655.39221699999996</v>
      </c>
      <c r="GM4845" s="81">
        <v>2026</v>
      </c>
      <c r="GN4845" s="81" t="s">
        <v>173</v>
      </c>
      <c r="GO4845" s="81">
        <v>1.1148832299820636E-2</v>
      </c>
      <c r="GP4845" s="81">
        <v>10</v>
      </c>
      <c r="GQ4845" s="81">
        <v>0</v>
      </c>
      <c r="GR4845" s="81" t="s">
        <v>448</v>
      </c>
      <c r="GS4845" s="81">
        <v>1.1148832299820636E-2</v>
      </c>
      <c r="GT4845" s="81">
        <v>2.6002430136060193</v>
      </c>
      <c r="GU4845" s="81">
        <v>1.1148832299820636E-2</v>
      </c>
      <c r="GV4845" s="81">
        <v>2.6002430136060193</v>
      </c>
      <c r="GW4845" s="81">
        <v>1.1148832299820636E-2</v>
      </c>
      <c r="GX4845" s="81">
        <v>2.6002430136060193</v>
      </c>
      <c r="GY4845" s="81">
        <v>1.1148832299820636E-2</v>
      </c>
      <c r="GZ4845" s="81">
        <v>2.6002430136060193</v>
      </c>
    </row>
    <row r="4846" spans="98:208" x14ac:dyDescent="0.25">
      <c r="CT4846" s="81" t="s">
        <v>155</v>
      </c>
      <c r="CU4846" s="81" t="s">
        <v>485</v>
      </c>
      <c r="CV4846" s="81" t="s">
        <v>458</v>
      </c>
      <c r="CW4846" s="81">
        <v>2027</v>
      </c>
      <c r="CX4846" s="81">
        <v>0</v>
      </c>
      <c r="CY4846" s="81">
        <v>0</v>
      </c>
      <c r="CZ4846" s="81">
        <v>0</v>
      </c>
      <c r="DA4846" s="81">
        <v>0</v>
      </c>
      <c r="DB4846" s="81">
        <v>9129.7460702379503</v>
      </c>
      <c r="DC4846" s="81">
        <v>233.23007680797519</v>
      </c>
      <c r="DD4846" s="81">
        <v>8896.5159934299754</v>
      </c>
      <c r="DE4846" s="81">
        <v>0</v>
      </c>
      <c r="DF4846" s="81">
        <v>2.6002430136064016</v>
      </c>
      <c r="DG4846" s="81">
        <v>2.6002430136064016</v>
      </c>
      <c r="DH4846" s="81">
        <v>2.6002430136064016</v>
      </c>
      <c r="DI4846" s="81">
        <v>2.6002430136064016</v>
      </c>
      <c r="DJ4846" s="81">
        <v>1.2499502933104349E-6</v>
      </c>
      <c r="DL4846" s="81">
        <v>0</v>
      </c>
      <c r="DM4846" s="81">
        <v>3.250174517535731E-6</v>
      </c>
      <c r="DN4846" s="81">
        <v>3.250174517535731E-6</v>
      </c>
      <c r="DO4846" s="81">
        <v>0</v>
      </c>
      <c r="DP4846" s="81">
        <v>3.250174517535731E-6</v>
      </c>
      <c r="DQ4846" s="81">
        <v>3.250174517535731E-6</v>
      </c>
      <c r="DR4846" s="81">
        <v>0</v>
      </c>
      <c r="DS4846" s="81">
        <v>3.250174517535731E-6</v>
      </c>
      <c r="DT4846" s="81">
        <v>3.250174517535731E-6</v>
      </c>
      <c r="DU4846" s="81">
        <v>0</v>
      </c>
      <c r="DV4846" s="81">
        <v>3.250174517535731E-6</v>
      </c>
      <c r="DW4846" s="81">
        <v>3.250174517535731E-6</v>
      </c>
      <c r="GE4846" s="81" t="s">
        <v>449</v>
      </c>
      <c r="GF4846" s="81" t="s">
        <v>155</v>
      </c>
      <c r="GG4846" s="81" t="s">
        <v>488</v>
      </c>
      <c r="GH4846" s="81" t="s">
        <v>461</v>
      </c>
      <c r="GI4846" s="81">
        <v>2027</v>
      </c>
      <c r="GJ4846" s="81" t="s">
        <v>201</v>
      </c>
      <c r="GK4846" s="81">
        <v>233.23007680794089</v>
      </c>
      <c r="GL4846" s="81">
        <v>655.39221699999996</v>
      </c>
      <c r="GM4846" s="81">
        <v>2027</v>
      </c>
      <c r="GN4846" s="81" t="s">
        <v>173</v>
      </c>
      <c r="GO4846" s="81">
        <v>1.1148832299820636E-2</v>
      </c>
      <c r="GP4846" s="81">
        <v>10</v>
      </c>
      <c r="GQ4846" s="81">
        <v>0</v>
      </c>
      <c r="GR4846" s="81" t="s">
        <v>448</v>
      </c>
      <c r="GS4846" s="81">
        <v>1.1148832299820636E-2</v>
      </c>
      <c r="GT4846" s="81">
        <v>2.6002430136060193</v>
      </c>
      <c r="GU4846" s="81">
        <v>1.1148832299820636E-2</v>
      </c>
      <c r="GV4846" s="81">
        <v>2.6002430136060193</v>
      </c>
      <c r="GW4846" s="81">
        <v>1.1148832299820636E-2</v>
      </c>
      <c r="GX4846" s="81">
        <v>2.6002430136060193</v>
      </c>
      <c r="GY4846" s="81">
        <v>1.1148832299820636E-2</v>
      </c>
      <c r="GZ4846" s="81">
        <v>2.6002430136060193</v>
      </c>
    </row>
    <row r="4847" spans="98:208" x14ac:dyDescent="0.25">
      <c r="CT4847" s="81" t="s">
        <v>155</v>
      </c>
      <c r="CU4847" s="81" t="s">
        <v>485</v>
      </c>
      <c r="CV4847" s="81" t="s">
        <v>458</v>
      </c>
      <c r="CW4847" s="81">
        <v>2028</v>
      </c>
      <c r="CX4847" s="81">
        <v>0</v>
      </c>
      <c r="CY4847" s="81">
        <v>0</v>
      </c>
      <c r="CZ4847" s="81">
        <v>0</v>
      </c>
      <c r="DA4847" s="81">
        <v>0</v>
      </c>
      <c r="DB4847" s="81">
        <v>9534.9220877109219</v>
      </c>
      <c r="DC4847" s="81">
        <v>247.2729921649852</v>
      </c>
      <c r="DD4847" s="81">
        <v>9287.6490955459376</v>
      </c>
      <c r="DE4847" s="81">
        <v>0</v>
      </c>
      <c r="DF4847" s="81">
        <v>2.756805121922282</v>
      </c>
      <c r="DG4847" s="81">
        <v>2.756805121922282</v>
      </c>
      <c r="DH4847" s="81">
        <v>2.756805121922282</v>
      </c>
      <c r="DI4847" s="81">
        <v>2.756805121922282</v>
      </c>
      <c r="DJ4847" s="81">
        <v>1.2499502933104349E-6</v>
      </c>
      <c r="DL4847" s="81">
        <v>0</v>
      </c>
      <c r="DM4847" s="81">
        <v>3.4458693707464655E-6</v>
      </c>
      <c r="DN4847" s="81">
        <v>3.4458693707464655E-6</v>
      </c>
      <c r="DO4847" s="81">
        <v>0</v>
      </c>
      <c r="DP4847" s="81">
        <v>3.4458693707464655E-6</v>
      </c>
      <c r="DQ4847" s="81">
        <v>3.4458693707464655E-6</v>
      </c>
      <c r="DR4847" s="81">
        <v>0</v>
      </c>
      <c r="DS4847" s="81">
        <v>3.4458693707464655E-6</v>
      </c>
      <c r="DT4847" s="81">
        <v>3.4458693707464655E-6</v>
      </c>
      <c r="DU4847" s="81">
        <v>0</v>
      </c>
      <c r="DV4847" s="81">
        <v>3.4458693707464655E-6</v>
      </c>
      <c r="DW4847" s="81">
        <v>3.4458693707464655E-6</v>
      </c>
      <c r="GE4847" s="81" t="s">
        <v>449</v>
      </c>
      <c r="GF4847" s="81" t="s">
        <v>155</v>
      </c>
      <c r="GG4847" s="81" t="s">
        <v>488</v>
      </c>
      <c r="GH4847" s="81" t="s">
        <v>461</v>
      </c>
      <c r="GI4847" s="81">
        <v>2028</v>
      </c>
      <c r="GJ4847" s="81" t="s">
        <v>201</v>
      </c>
      <c r="GK4847" s="81">
        <v>247.27299216494879</v>
      </c>
      <c r="GL4847" s="81">
        <v>655.39221699999996</v>
      </c>
      <c r="GM4847" s="81">
        <v>2028</v>
      </c>
      <c r="GN4847" s="81" t="s">
        <v>173</v>
      </c>
      <c r="GO4847" s="81">
        <v>1.1148832299820636E-2</v>
      </c>
      <c r="GP4847" s="81">
        <v>10</v>
      </c>
      <c r="GQ4847" s="81">
        <v>0</v>
      </c>
      <c r="GR4847" s="81" t="s">
        <v>448</v>
      </c>
      <c r="GS4847" s="81">
        <v>1.1148832299820636E-2</v>
      </c>
      <c r="GT4847" s="81">
        <v>2.7568051219218761</v>
      </c>
      <c r="GU4847" s="81">
        <v>1.1148832299820636E-2</v>
      </c>
      <c r="GV4847" s="81">
        <v>2.7568051219218761</v>
      </c>
      <c r="GW4847" s="81">
        <v>1.1148832299820636E-2</v>
      </c>
      <c r="GX4847" s="81">
        <v>2.7568051219218761</v>
      </c>
      <c r="GY4847" s="81">
        <v>1.1148832299820636E-2</v>
      </c>
      <c r="GZ4847" s="81">
        <v>2.7568051219218761</v>
      </c>
    </row>
    <row r="4848" spans="98:208" x14ac:dyDescent="0.25">
      <c r="CT4848" s="81" t="s">
        <v>155</v>
      </c>
      <c r="CU4848" s="81" t="s">
        <v>485</v>
      </c>
      <c r="CV4848" s="81" t="s">
        <v>458</v>
      </c>
      <c r="CW4848" s="81">
        <v>2029</v>
      </c>
      <c r="CX4848" s="81">
        <v>0</v>
      </c>
      <c r="CY4848" s="81">
        <v>0</v>
      </c>
      <c r="CZ4848" s="81">
        <v>0</v>
      </c>
      <c r="DA4848" s="81">
        <v>0</v>
      </c>
      <c r="DB4848" s="81">
        <v>9534.9220877109219</v>
      </c>
      <c r="DC4848" s="81">
        <v>247.2729921649852</v>
      </c>
      <c r="DD4848" s="81">
        <v>9287.6490955459376</v>
      </c>
      <c r="DE4848" s="81">
        <v>0</v>
      </c>
      <c r="DF4848" s="81">
        <v>2.756805121922282</v>
      </c>
      <c r="DG4848" s="81">
        <v>2.756805121922282</v>
      </c>
      <c r="DH4848" s="81">
        <v>2.756805121922282</v>
      </c>
      <c r="DI4848" s="81">
        <v>2.756805121922282</v>
      </c>
      <c r="DJ4848" s="81">
        <v>1.2499502933104349E-6</v>
      </c>
      <c r="DL4848" s="81">
        <v>0</v>
      </c>
      <c r="DM4848" s="81">
        <v>3.4458693707464655E-6</v>
      </c>
      <c r="DN4848" s="81">
        <v>3.4458693707464655E-6</v>
      </c>
      <c r="DO4848" s="81">
        <v>0</v>
      </c>
      <c r="DP4848" s="81">
        <v>3.4458693707464655E-6</v>
      </c>
      <c r="DQ4848" s="81">
        <v>3.4458693707464655E-6</v>
      </c>
      <c r="DR4848" s="81">
        <v>0</v>
      </c>
      <c r="DS4848" s="81">
        <v>3.4458693707464655E-6</v>
      </c>
      <c r="DT4848" s="81">
        <v>3.4458693707464655E-6</v>
      </c>
      <c r="DU4848" s="81">
        <v>0</v>
      </c>
      <c r="DV4848" s="81">
        <v>3.4458693707464655E-6</v>
      </c>
      <c r="DW4848" s="81">
        <v>3.4458693707464655E-6</v>
      </c>
      <c r="GE4848" s="81" t="s">
        <v>449</v>
      </c>
      <c r="GF4848" s="81" t="s">
        <v>155</v>
      </c>
      <c r="GG4848" s="81" t="s">
        <v>488</v>
      </c>
      <c r="GH4848" s="81" t="s">
        <v>461</v>
      </c>
      <c r="GI4848" s="81">
        <v>2029</v>
      </c>
      <c r="GJ4848" s="81" t="s">
        <v>201</v>
      </c>
      <c r="GK4848" s="81">
        <v>247.27299216494879</v>
      </c>
      <c r="GL4848" s="81">
        <v>655.39221699999996</v>
      </c>
      <c r="GM4848" s="81">
        <v>2029</v>
      </c>
      <c r="GN4848" s="81" t="s">
        <v>173</v>
      </c>
      <c r="GO4848" s="81">
        <v>1.1148832299820636E-2</v>
      </c>
      <c r="GP4848" s="81">
        <v>10</v>
      </c>
      <c r="GQ4848" s="81">
        <v>0</v>
      </c>
      <c r="GR4848" s="81" t="s">
        <v>448</v>
      </c>
      <c r="GS4848" s="81">
        <v>1.1148832299820636E-2</v>
      </c>
      <c r="GT4848" s="81">
        <v>2.7568051219218761</v>
      </c>
      <c r="GU4848" s="81">
        <v>1.1148832299820636E-2</v>
      </c>
      <c r="GV4848" s="81">
        <v>2.7568051219218761</v>
      </c>
      <c r="GW4848" s="81">
        <v>1.1148832299820636E-2</v>
      </c>
      <c r="GX4848" s="81">
        <v>2.7568051219218761</v>
      </c>
      <c r="GY4848" s="81">
        <v>1.1148832299820636E-2</v>
      </c>
      <c r="GZ4848" s="81">
        <v>2.7568051219218761</v>
      </c>
    </row>
    <row r="4849" spans="98:208" x14ac:dyDescent="0.25">
      <c r="CT4849" s="81" t="s">
        <v>155</v>
      </c>
      <c r="CU4849" s="81" t="s">
        <v>485</v>
      </c>
      <c r="CV4849" s="81" t="s">
        <v>458</v>
      </c>
      <c r="CW4849" s="81">
        <v>2030</v>
      </c>
      <c r="CX4849" s="81">
        <v>0</v>
      </c>
      <c r="CY4849" s="81">
        <v>0</v>
      </c>
      <c r="CZ4849" s="81">
        <v>0</v>
      </c>
      <c r="DA4849" s="81">
        <v>0</v>
      </c>
      <c r="DB4849" s="81">
        <v>9534.9220877109219</v>
      </c>
      <c r="DC4849" s="81">
        <v>247.2729921649852</v>
      </c>
      <c r="DD4849" s="81">
        <v>9287.6490955459376</v>
      </c>
      <c r="DE4849" s="81">
        <v>0</v>
      </c>
      <c r="DF4849" s="81">
        <v>0</v>
      </c>
      <c r="DG4849" s="81">
        <v>2.756805121922282</v>
      </c>
      <c r="DH4849" s="81">
        <v>2.756805121922282</v>
      </c>
      <c r="DI4849" s="81">
        <v>2.756805121922282</v>
      </c>
      <c r="DJ4849" s="81">
        <v>1.2499502933104349E-6</v>
      </c>
      <c r="DL4849" s="81">
        <v>0</v>
      </c>
      <c r="DM4849" s="81">
        <v>0</v>
      </c>
      <c r="DN4849" s="81">
        <v>0</v>
      </c>
      <c r="DO4849" s="81">
        <v>0</v>
      </c>
      <c r="DP4849" s="81">
        <v>3.4458693707464655E-6</v>
      </c>
      <c r="DQ4849" s="81">
        <v>3.4458693707464655E-6</v>
      </c>
      <c r="DR4849" s="81">
        <v>0</v>
      </c>
      <c r="DS4849" s="81">
        <v>3.4458693707464655E-6</v>
      </c>
      <c r="DT4849" s="81">
        <v>3.4458693707464655E-6</v>
      </c>
      <c r="DU4849" s="81">
        <v>0</v>
      </c>
      <c r="DV4849" s="81">
        <v>3.4458693707464655E-6</v>
      </c>
      <c r="DW4849" s="81">
        <v>3.4458693707464655E-6</v>
      </c>
      <c r="GE4849" s="81" t="s">
        <v>449</v>
      </c>
      <c r="GF4849" s="81" t="s">
        <v>155</v>
      </c>
      <c r="GG4849" s="81" t="s">
        <v>488</v>
      </c>
      <c r="GH4849" s="81" t="s">
        <v>461</v>
      </c>
      <c r="GI4849" s="81">
        <v>2030</v>
      </c>
      <c r="GJ4849" s="81" t="s">
        <v>201</v>
      </c>
      <c r="GK4849" s="81">
        <v>247.27299216494879</v>
      </c>
      <c r="GL4849" s="81">
        <v>655.39221699999996</v>
      </c>
      <c r="GM4849" s="81">
        <v>2030</v>
      </c>
      <c r="GN4849" s="81" t="s">
        <v>173</v>
      </c>
      <c r="GO4849" s="81">
        <v>1.1148832299820636E-2</v>
      </c>
      <c r="GP4849" s="81">
        <v>10</v>
      </c>
      <c r="GQ4849" s="81">
        <v>0</v>
      </c>
      <c r="GR4849" s="81" t="s">
        <v>448</v>
      </c>
      <c r="GS4849" s="81">
        <v>0</v>
      </c>
      <c r="GT4849" s="81">
        <v>0</v>
      </c>
      <c r="GU4849" s="81">
        <v>1.1148832299820636E-2</v>
      </c>
      <c r="GV4849" s="81">
        <v>2.7568051219218761</v>
      </c>
      <c r="GW4849" s="81">
        <v>1.1148832299820636E-2</v>
      </c>
      <c r="GX4849" s="81">
        <v>2.7568051219218761</v>
      </c>
      <c r="GY4849" s="81">
        <v>1.1148832299820636E-2</v>
      </c>
      <c r="GZ4849" s="81">
        <v>2.7568051219218761</v>
      </c>
    </row>
    <row r="4850" spans="98:208" x14ac:dyDescent="0.25">
      <c r="CT4850" s="81" t="s">
        <v>155</v>
      </c>
      <c r="CU4850" s="81" t="s">
        <v>485</v>
      </c>
      <c r="CV4850" s="81" t="s">
        <v>458</v>
      </c>
      <c r="CW4850" s="81">
        <v>2031</v>
      </c>
      <c r="CX4850" s="81">
        <v>0</v>
      </c>
      <c r="CY4850" s="81">
        <v>0</v>
      </c>
      <c r="CZ4850" s="81">
        <v>0</v>
      </c>
      <c r="DA4850" s="81">
        <v>0</v>
      </c>
      <c r="DB4850" s="81">
        <v>9534.9220877109219</v>
      </c>
      <c r="DC4850" s="81">
        <v>247.2729921649852</v>
      </c>
      <c r="DD4850" s="81">
        <v>9287.6490955459376</v>
      </c>
      <c r="DE4850" s="81">
        <v>0</v>
      </c>
      <c r="DF4850" s="81">
        <v>0</v>
      </c>
      <c r="DG4850" s="81">
        <v>0</v>
      </c>
      <c r="DH4850" s="81">
        <v>2.756805121922282</v>
      </c>
      <c r="DI4850" s="81">
        <v>2.756805121922282</v>
      </c>
      <c r="DJ4850" s="81">
        <v>1.2499502933104349E-6</v>
      </c>
      <c r="DL4850" s="81">
        <v>0</v>
      </c>
      <c r="DM4850" s="81">
        <v>0</v>
      </c>
      <c r="DN4850" s="81">
        <v>0</v>
      </c>
      <c r="DO4850" s="81">
        <v>0</v>
      </c>
      <c r="DP4850" s="81">
        <v>0</v>
      </c>
      <c r="DQ4850" s="81">
        <v>0</v>
      </c>
      <c r="DR4850" s="81">
        <v>0</v>
      </c>
      <c r="DS4850" s="81">
        <v>3.4458693707464655E-6</v>
      </c>
      <c r="DT4850" s="81">
        <v>3.4458693707464655E-6</v>
      </c>
      <c r="DU4850" s="81">
        <v>0</v>
      </c>
      <c r="DV4850" s="81">
        <v>3.4458693707464655E-6</v>
      </c>
      <c r="DW4850" s="81">
        <v>3.4458693707464655E-6</v>
      </c>
      <c r="GE4850" s="81" t="s">
        <v>449</v>
      </c>
      <c r="GF4850" s="81" t="s">
        <v>155</v>
      </c>
      <c r="GG4850" s="81" t="s">
        <v>488</v>
      </c>
      <c r="GH4850" s="81" t="s">
        <v>461</v>
      </c>
      <c r="GI4850" s="81">
        <v>2031</v>
      </c>
      <c r="GJ4850" s="81" t="s">
        <v>201</v>
      </c>
      <c r="GK4850" s="81">
        <v>247.27299216494879</v>
      </c>
      <c r="GL4850" s="81">
        <v>655.39221699999996</v>
      </c>
      <c r="GM4850" s="81">
        <v>2031</v>
      </c>
      <c r="GN4850" s="81" t="s">
        <v>173</v>
      </c>
      <c r="GO4850" s="81">
        <v>1.1148832299820636E-2</v>
      </c>
      <c r="GP4850" s="81">
        <v>10</v>
      </c>
      <c r="GQ4850" s="81">
        <v>0</v>
      </c>
      <c r="GR4850" s="81" t="s">
        <v>448</v>
      </c>
      <c r="GS4850" s="81">
        <v>0</v>
      </c>
      <c r="GT4850" s="81">
        <v>0</v>
      </c>
      <c r="GU4850" s="81">
        <v>0</v>
      </c>
      <c r="GV4850" s="81">
        <v>0</v>
      </c>
      <c r="GW4850" s="81">
        <v>1.1148832299820636E-2</v>
      </c>
      <c r="GX4850" s="81">
        <v>2.7568051219218761</v>
      </c>
      <c r="GY4850" s="81">
        <v>1.1148832299820636E-2</v>
      </c>
      <c r="GZ4850" s="81">
        <v>2.7568051219218761</v>
      </c>
    </row>
    <row r="4851" spans="98:208" x14ac:dyDescent="0.25">
      <c r="CT4851" s="81" t="s">
        <v>155</v>
      </c>
      <c r="CU4851" s="81" t="s">
        <v>485</v>
      </c>
      <c r="CV4851" s="81" t="s">
        <v>458</v>
      </c>
      <c r="CW4851" s="81">
        <v>2032</v>
      </c>
      <c r="CX4851" s="81">
        <v>0</v>
      </c>
      <c r="CY4851" s="81">
        <v>0</v>
      </c>
      <c r="CZ4851" s="81">
        <v>0</v>
      </c>
      <c r="DA4851" s="81">
        <v>0</v>
      </c>
      <c r="DB4851" s="81">
        <v>9534.9220877109219</v>
      </c>
      <c r="DC4851" s="81">
        <v>247.2729921649852</v>
      </c>
      <c r="DD4851" s="81">
        <v>9287.6490955459376</v>
      </c>
      <c r="DE4851" s="81">
        <v>0</v>
      </c>
      <c r="DF4851" s="81">
        <v>0</v>
      </c>
      <c r="DG4851" s="81">
        <v>0</v>
      </c>
      <c r="DH4851" s="81">
        <v>0</v>
      </c>
      <c r="DI4851" s="81">
        <v>2.756805121922282</v>
      </c>
      <c r="DJ4851" s="81">
        <v>1.2499502933104349E-6</v>
      </c>
      <c r="DL4851" s="81">
        <v>0</v>
      </c>
      <c r="DM4851" s="81">
        <v>0</v>
      </c>
      <c r="DN4851" s="81">
        <v>0</v>
      </c>
      <c r="DO4851" s="81">
        <v>0</v>
      </c>
      <c r="DP4851" s="81">
        <v>0</v>
      </c>
      <c r="DQ4851" s="81">
        <v>0</v>
      </c>
      <c r="DR4851" s="81">
        <v>0</v>
      </c>
      <c r="DS4851" s="81">
        <v>0</v>
      </c>
      <c r="DT4851" s="81">
        <v>0</v>
      </c>
      <c r="DU4851" s="81">
        <v>0</v>
      </c>
      <c r="DV4851" s="81">
        <v>3.4458693707464655E-6</v>
      </c>
      <c r="DW4851" s="81">
        <v>3.4458693707464655E-6</v>
      </c>
      <c r="GE4851" s="81" t="s">
        <v>449</v>
      </c>
      <c r="GF4851" s="81" t="s">
        <v>155</v>
      </c>
      <c r="GG4851" s="81" t="s">
        <v>488</v>
      </c>
      <c r="GH4851" s="81" t="s">
        <v>461</v>
      </c>
      <c r="GI4851" s="81">
        <v>2032</v>
      </c>
      <c r="GJ4851" s="81" t="s">
        <v>201</v>
      </c>
      <c r="GK4851" s="81">
        <v>247.27299216494879</v>
      </c>
      <c r="GL4851" s="81">
        <v>655.39221699999996</v>
      </c>
      <c r="GM4851" s="81">
        <v>2032</v>
      </c>
      <c r="GN4851" s="81" t="s">
        <v>173</v>
      </c>
      <c r="GO4851" s="81">
        <v>1.1148832299820636E-2</v>
      </c>
      <c r="GP4851" s="81">
        <v>10</v>
      </c>
      <c r="GQ4851" s="81">
        <v>0</v>
      </c>
      <c r="GR4851" s="81" t="s">
        <v>448</v>
      </c>
      <c r="GS4851" s="81">
        <v>0</v>
      </c>
      <c r="GT4851" s="81">
        <v>0</v>
      </c>
      <c r="GU4851" s="81">
        <v>0</v>
      </c>
      <c r="GV4851" s="81">
        <v>0</v>
      </c>
      <c r="GW4851" s="81">
        <v>0</v>
      </c>
      <c r="GX4851" s="81">
        <v>0</v>
      </c>
      <c r="GY4851" s="81">
        <v>1.1148832299820636E-2</v>
      </c>
      <c r="GZ4851" s="81">
        <v>2.7568051219218761</v>
      </c>
    </row>
    <row r="4852" spans="98:208" x14ac:dyDescent="0.25">
      <c r="CT4852" s="81" t="s">
        <v>155</v>
      </c>
      <c r="CU4852" s="81" t="s">
        <v>485</v>
      </c>
      <c r="CV4852" s="81" t="s">
        <v>459</v>
      </c>
      <c r="CW4852" s="81">
        <v>2020</v>
      </c>
      <c r="CX4852" s="81">
        <v>0</v>
      </c>
      <c r="CY4852" s="81">
        <v>0</v>
      </c>
      <c r="CZ4852" s="81">
        <v>0</v>
      </c>
      <c r="DA4852" s="81">
        <v>0</v>
      </c>
      <c r="DB4852" s="81">
        <v>5.2405583313015951</v>
      </c>
      <c r="DC4852" s="81">
        <v>0.69641821681223892</v>
      </c>
      <c r="DD4852" s="81">
        <v>2.9419641522810269</v>
      </c>
      <c r="DE4852" s="81">
        <v>1.602175962208306</v>
      </c>
      <c r="DF4852" s="81">
        <v>7.7642499097797801E-3</v>
      </c>
      <c r="DG4852" s="81">
        <v>0</v>
      </c>
      <c r="DH4852" s="81">
        <v>0</v>
      </c>
      <c r="DI4852" s="81">
        <v>0</v>
      </c>
      <c r="DJ4852" s="81">
        <v>2.0991260602019771E-5</v>
      </c>
      <c r="DL4852" s="81">
        <v>0</v>
      </c>
      <c r="DM4852" s="81">
        <v>1.6298139323539585E-7</v>
      </c>
      <c r="DN4852" s="81">
        <v>1.6298139323539585E-7</v>
      </c>
      <c r="DO4852" s="81">
        <v>0</v>
      </c>
      <c r="DP4852" s="81">
        <v>0</v>
      </c>
      <c r="DQ4852" s="81">
        <v>0</v>
      </c>
      <c r="DR4852" s="81">
        <v>0</v>
      </c>
      <c r="DS4852" s="81">
        <v>0</v>
      </c>
      <c r="DT4852" s="81">
        <v>0</v>
      </c>
      <c r="DU4852" s="81">
        <v>0</v>
      </c>
      <c r="DV4852" s="81">
        <v>0</v>
      </c>
      <c r="DW4852" s="81">
        <v>0</v>
      </c>
      <c r="GE4852" s="81" t="s">
        <v>449</v>
      </c>
      <c r="GF4852" s="81" t="s">
        <v>155</v>
      </c>
      <c r="GG4852" s="81" t="s">
        <v>488</v>
      </c>
      <c r="GH4852" s="81" t="s">
        <v>451</v>
      </c>
      <c r="GI4852" s="81">
        <v>2021</v>
      </c>
      <c r="GJ4852" s="81" t="s">
        <v>201</v>
      </c>
      <c r="GK4852" s="81">
        <v>222.22942162783971</v>
      </c>
      <c r="GL4852" s="81">
        <v>655.39221699999996</v>
      </c>
      <c r="GM4852" s="81">
        <v>2021</v>
      </c>
      <c r="GN4852" s="81" t="s">
        <v>173</v>
      </c>
      <c r="GO4852" s="81">
        <v>1.1148832299820636E-2</v>
      </c>
      <c r="GP4852" s="81">
        <v>10</v>
      </c>
      <c r="GQ4852" s="81">
        <v>0</v>
      </c>
      <c r="GR4852" s="81" t="s">
        <v>448</v>
      </c>
      <c r="GS4852" s="81">
        <v>1.1148832299820636E-2</v>
      </c>
      <c r="GT4852" s="81">
        <v>2.4775985538149179</v>
      </c>
      <c r="GU4852" s="81">
        <v>1.1148832299820636E-2</v>
      </c>
      <c r="GV4852" s="81">
        <v>2.4775985538149179</v>
      </c>
      <c r="GW4852" s="81">
        <v>0</v>
      </c>
      <c r="GX4852" s="81">
        <v>0</v>
      </c>
      <c r="GY4852" s="81">
        <v>0</v>
      </c>
      <c r="GZ4852" s="81">
        <v>0</v>
      </c>
    </row>
    <row r="4853" spans="98:208" x14ac:dyDescent="0.25">
      <c r="CT4853" s="81" t="s">
        <v>155</v>
      </c>
      <c r="CU4853" s="81" t="s">
        <v>485</v>
      </c>
      <c r="CV4853" s="81" t="s">
        <v>459</v>
      </c>
      <c r="CW4853" s="81">
        <v>2021</v>
      </c>
      <c r="CX4853" s="81">
        <v>0</v>
      </c>
      <c r="CY4853" s="81">
        <v>0</v>
      </c>
      <c r="CZ4853" s="81">
        <v>0</v>
      </c>
      <c r="DA4853" s="81">
        <v>0</v>
      </c>
      <c r="DB4853" s="81">
        <v>5.2405583313015951</v>
      </c>
      <c r="DC4853" s="81">
        <v>0.69641821681223892</v>
      </c>
      <c r="DD4853" s="81">
        <v>2.9419641522810269</v>
      </c>
      <c r="DE4853" s="81">
        <v>1.602175962208306</v>
      </c>
      <c r="DF4853" s="81">
        <v>7.7642499097797801E-3</v>
      </c>
      <c r="DG4853" s="81">
        <v>7.7642499097797801E-3</v>
      </c>
      <c r="DH4853" s="81">
        <v>0</v>
      </c>
      <c r="DI4853" s="81">
        <v>0</v>
      </c>
      <c r="DJ4853" s="81">
        <v>2.0991260602019771E-5</v>
      </c>
      <c r="DL4853" s="81">
        <v>0</v>
      </c>
      <c r="DM4853" s="81">
        <v>1.6298139323539585E-7</v>
      </c>
      <c r="DN4853" s="81">
        <v>1.6298139323539585E-7</v>
      </c>
      <c r="DO4853" s="81">
        <v>0</v>
      </c>
      <c r="DP4853" s="81">
        <v>1.6298139323539585E-7</v>
      </c>
      <c r="DQ4853" s="81">
        <v>1.6298139323539585E-7</v>
      </c>
      <c r="DR4853" s="81">
        <v>0</v>
      </c>
      <c r="DS4853" s="81">
        <v>0</v>
      </c>
      <c r="DT4853" s="81">
        <v>0</v>
      </c>
      <c r="DU4853" s="81">
        <v>0</v>
      </c>
      <c r="DV4853" s="81">
        <v>0</v>
      </c>
      <c r="DW4853" s="81">
        <v>0</v>
      </c>
      <c r="GE4853" s="81" t="s">
        <v>449</v>
      </c>
      <c r="GF4853" s="81" t="s">
        <v>155</v>
      </c>
      <c r="GG4853" s="81" t="s">
        <v>488</v>
      </c>
      <c r="GH4853" s="81" t="s">
        <v>451</v>
      </c>
      <c r="GI4853" s="81">
        <v>2022</v>
      </c>
      <c r="GJ4853" s="81" t="s">
        <v>201</v>
      </c>
      <c r="GK4853" s="81">
        <v>222.22942162783971</v>
      </c>
      <c r="GL4853" s="81">
        <v>655.39221699999996</v>
      </c>
      <c r="GM4853" s="81">
        <v>2022</v>
      </c>
      <c r="GN4853" s="81" t="s">
        <v>173</v>
      </c>
      <c r="GO4853" s="81">
        <v>1.1148832299820636E-2</v>
      </c>
      <c r="GP4853" s="81">
        <v>10</v>
      </c>
      <c r="GQ4853" s="81">
        <v>0</v>
      </c>
      <c r="GR4853" s="81" t="s">
        <v>448</v>
      </c>
      <c r="GS4853" s="81">
        <v>1.1148832299820636E-2</v>
      </c>
      <c r="GT4853" s="81">
        <v>2.4775985538149179</v>
      </c>
      <c r="GU4853" s="81">
        <v>1.1148832299820636E-2</v>
      </c>
      <c r="GV4853" s="81">
        <v>2.4775985538149179</v>
      </c>
      <c r="GW4853" s="81">
        <v>1.1148832299820636E-2</v>
      </c>
      <c r="GX4853" s="81">
        <v>2.4775985538149179</v>
      </c>
      <c r="GY4853" s="81">
        <v>0</v>
      </c>
      <c r="GZ4853" s="81">
        <v>0</v>
      </c>
    </row>
    <row r="4854" spans="98:208" x14ac:dyDescent="0.25">
      <c r="CT4854" s="81" t="s">
        <v>155</v>
      </c>
      <c r="CU4854" s="81" t="s">
        <v>485</v>
      </c>
      <c r="CV4854" s="81" t="s">
        <v>459</v>
      </c>
      <c r="CW4854" s="81">
        <v>2022</v>
      </c>
      <c r="CX4854" s="81">
        <v>0</v>
      </c>
      <c r="CY4854" s="81">
        <v>0</v>
      </c>
      <c r="CZ4854" s="81">
        <v>0</v>
      </c>
      <c r="DA4854" s="81">
        <v>0</v>
      </c>
      <c r="DB4854" s="81">
        <v>5.2405583313015951</v>
      </c>
      <c r="DC4854" s="81">
        <v>0.69641821681223892</v>
      </c>
      <c r="DD4854" s="81">
        <v>2.9419641522810269</v>
      </c>
      <c r="DE4854" s="81">
        <v>1.602175962208306</v>
      </c>
      <c r="DF4854" s="81">
        <v>7.7642499097797801E-3</v>
      </c>
      <c r="DG4854" s="81">
        <v>7.7642499097797801E-3</v>
      </c>
      <c r="DH4854" s="81">
        <v>7.7642499097797801E-3</v>
      </c>
      <c r="DI4854" s="81">
        <v>0</v>
      </c>
      <c r="DJ4854" s="81">
        <v>2.0991260602019771E-5</v>
      </c>
      <c r="DL4854" s="81">
        <v>0</v>
      </c>
      <c r="DM4854" s="81">
        <v>1.6298139323539585E-7</v>
      </c>
      <c r="DN4854" s="81">
        <v>1.6298139323539585E-7</v>
      </c>
      <c r="DO4854" s="81">
        <v>0</v>
      </c>
      <c r="DP4854" s="81">
        <v>1.6298139323539585E-7</v>
      </c>
      <c r="DQ4854" s="81">
        <v>1.6298139323539585E-7</v>
      </c>
      <c r="DR4854" s="81">
        <v>0</v>
      </c>
      <c r="DS4854" s="81">
        <v>1.6298139323539585E-7</v>
      </c>
      <c r="DT4854" s="81">
        <v>1.6298139323539585E-7</v>
      </c>
      <c r="DU4854" s="81">
        <v>0</v>
      </c>
      <c r="DV4854" s="81">
        <v>0</v>
      </c>
      <c r="DW4854" s="81">
        <v>0</v>
      </c>
      <c r="GE4854" s="81" t="s">
        <v>449</v>
      </c>
      <c r="GF4854" s="81" t="s">
        <v>155</v>
      </c>
      <c r="GG4854" s="81" t="s">
        <v>488</v>
      </c>
      <c r="GH4854" s="81" t="s">
        <v>451</v>
      </c>
      <c r="GI4854" s="81">
        <v>2023</v>
      </c>
      <c r="GJ4854" s="81" t="s">
        <v>201</v>
      </c>
      <c r="GK4854" s="81">
        <v>233.23007680794871</v>
      </c>
      <c r="GL4854" s="81">
        <v>655.39221699999996</v>
      </c>
      <c r="GM4854" s="81">
        <v>2023</v>
      </c>
      <c r="GN4854" s="81" t="s">
        <v>173</v>
      </c>
      <c r="GO4854" s="81">
        <v>1.1148832299820636E-2</v>
      </c>
      <c r="GP4854" s="81">
        <v>10</v>
      </c>
      <c r="GQ4854" s="81">
        <v>0</v>
      </c>
      <c r="GR4854" s="81" t="s">
        <v>448</v>
      </c>
      <c r="GS4854" s="81">
        <v>1.1148832299820636E-2</v>
      </c>
      <c r="GT4854" s="81">
        <v>2.6002430136061063</v>
      </c>
      <c r="GU4854" s="81">
        <v>1.1148832299820636E-2</v>
      </c>
      <c r="GV4854" s="81">
        <v>2.6002430136061063</v>
      </c>
      <c r="GW4854" s="81">
        <v>1.1148832299820636E-2</v>
      </c>
      <c r="GX4854" s="81">
        <v>2.6002430136061063</v>
      </c>
      <c r="GY4854" s="81">
        <v>1.1148832299820636E-2</v>
      </c>
      <c r="GZ4854" s="81">
        <v>2.6002430136061063</v>
      </c>
    </row>
    <row r="4855" spans="98:208" x14ac:dyDescent="0.25">
      <c r="CT4855" s="81" t="s">
        <v>155</v>
      </c>
      <c r="CU4855" s="81" t="s">
        <v>485</v>
      </c>
      <c r="CV4855" s="81" t="s">
        <v>459</v>
      </c>
      <c r="CW4855" s="81">
        <v>2023</v>
      </c>
      <c r="CX4855" s="81">
        <v>0</v>
      </c>
      <c r="CY4855" s="81">
        <v>0</v>
      </c>
      <c r="CZ4855" s="81">
        <v>0</v>
      </c>
      <c r="DA4855" s="81">
        <v>0</v>
      </c>
      <c r="DB4855" s="81">
        <v>5.4750346070078093</v>
      </c>
      <c r="DC4855" s="81">
        <v>0.71896016785820205</v>
      </c>
      <c r="DD4855" s="81">
        <v>3.0714971986151292</v>
      </c>
      <c r="DE4855" s="81">
        <v>1.6845772405344559</v>
      </c>
      <c r="DF4855" s="81">
        <v>8.0155663417019896E-3</v>
      </c>
      <c r="DG4855" s="81">
        <v>8.0155663417019896E-3</v>
      </c>
      <c r="DH4855" s="81">
        <v>8.0155663417019896E-3</v>
      </c>
      <c r="DI4855" s="81">
        <v>8.0155663417019896E-3</v>
      </c>
      <c r="DJ4855" s="81">
        <v>2.0991260602019771E-5</v>
      </c>
      <c r="DL4855" s="81">
        <v>0</v>
      </c>
      <c r="DM4855" s="81">
        <v>1.6825684195144471E-7</v>
      </c>
      <c r="DN4855" s="81">
        <v>1.6825684195144471E-7</v>
      </c>
      <c r="DO4855" s="81">
        <v>0</v>
      </c>
      <c r="DP4855" s="81">
        <v>1.6825684195144471E-7</v>
      </c>
      <c r="DQ4855" s="81">
        <v>1.6825684195144471E-7</v>
      </c>
      <c r="DR4855" s="81">
        <v>0</v>
      </c>
      <c r="DS4855" s="81">
        <v>1.6825684195144471E-7</v>
      </c>
      <c r="DT4855" s="81">
        <v>1.6825684195144471E-7</v>
      </c>
      <c r="DU4855" s="81">
        <v>0</v>
      </c>
      <c r="DV4855" s="81">
        <v>1.6825684195144471E-7</v>
      </c>
      <c r="DW4855" s="81">
        <v>1.6825684195144471E-7</v>
      </c>
      <c r="GE4855" s="81" t="s">
        <v>449</v>
      </c>
      <c r="GF4855" s="81" t="s">
        <v>155</v>
      </c>
      <c r="GG4855" s="81" t="s">
        <v>488</v>
      </c>
      <c r="GH4855" s="81" t="s">
        <v>451</v>
      </c>
      <c r="GI4855" s="81">
        <v>2024</v>
      </c>
      <c r="GJ4855" s="81" t="s">
        <v>201</v>
      </c>
      <c r="GK4855" s="81">
        <v>233.23007680794871</v>
      </c>
      <c r="GL4855" s="81">
        <v>655.39221699999996</v>
      </c>
      <c r="GM4855" s="81">
        <v>2024</v>
      </c>
      <c r="GN4855" s="81" t="s">
        <v>173</v>
      </c>
      <c r="GO4855" s="81">
        <v>1.1148832299820636E-2</v>
      </c>
      <c r="GP4855" s="81">
        <v>10</v>
      </c>
      <c r="GQ4855" s="81">
        <v>0</v>
      </c>
      <c r="GR4855" s="81" t="s">
        <v>448</v>
      </c>
      <c r="GS4855" s="81">
        <v>1.1148832299820636E-2</v>
      </c>
      <c r="GT4855" s="81">
        <v>2.6002430136061063</v>
      </c>
      <c r="GU4855" s="81">
        <v>1.1148832299820636E-2</v>
      </c>
      <c r="GV4855" s="81">
        <v>2.6002430136061063</v>
      </c>
      <c r="GW4855" s="81">
        <v>1.1148832299820636E-2</v>
      </c>
      <c r="GX4855" s="81">
        <v>2.6002430136061063</v>
      </c>
      <c r="GY4855" s="81">
        <v>1.1148832299820636E-2</v>
      </c>
      <c r="GZ4855" s="81">
        <v>2.6002430136061063</v>
      </c>
    </row>
    <row r="4856" spans="98:208" x14ac:dyDescent="0.25">
      <c r="CT4856" s="81" t="s">
        <v>155</v>
      </c>
      <c r="CU4856" s="81" t="s">
        <v>485</v>
      </c>
      <c r="CV4856" s="81" t="s">
        <v>459</v>
      </c>
      <c r="CW4856" s="81">
        <v>2024</v>
      </c>
      <c r="CX4856" s="81">
        <v>0</v>
      </c>
      <c r="CY4856" s="81">
        <v>0</v>
      </c>
      <c r="CZ4856" s="81">
        <v>0</v>
      </c>
      <c r="DA4856" s="81">
        <v>0</v>
      </c>
      <c r="DB4856" s="81">
        <v>5.4750346070078093</v>
      </c>
      <c r="DC4856" s="81">
        <v>0.71896016785820205</v>
      </c>
      <c r="DD4856" s="81">
        <v>3.0714971986151292</v>
      </c>
      <c r="DE4856" s="81">
        <v>1.6845772405344559</v>
      </c>
      <c r="DF4856" s="81">
        <v>8.0155663417019896E-3</v>
      </c>
      <c r="DG4856" s="81">
        <v>8.0155663417019896E-3</v>
      </c>
      <c r="DH4856" s="81">
        <v>8.0155663417019896E-3</v>
      </c>
      <c r="DI4856" s="81">
        <v>8.0155663417019896E-3</v>
      </c>
      <c r="DJ4856" s="81">
        <v>2.0991260602019771E-5</v>
      </c>
      <c r="DL4856" s="81">
        <v>0</v>
      </c>
      <c r="DM4856" s="81">
        <v>1.6825684195144471E-7</v>
      </c>
      <c r="DN4856" s="81">
        <v>1.6825684195144471E-7</v>
      </c>
      <c r="DO4856" s="81">
        <v>0</v>
      </c>
      <c r="DP4856" s="81">
        <v>1.6825684195144471E-7</v>
      </c>
      <c r="DQ4856" s="81">
        <v>1.6825684195144471E-7</v>
      </c>
      <c r="DR4856" s="81">
        <v>0</v>
      </c>
      <c r="DS4856" s="81">
        <v>1.6825684195144471E-7</v>
      </c>
      <c r="DT4856" s="81">
        <v>1.6825684195144471E-7</v>
      </c>
      <c r="DU4856" s="81">
        <v>0</v>
      </c>
      <c r="DV4856" s="81">
        <v>1.6825684195144471E-7</v>
      </c>
      <c r="DW4856" s="81">
        <v>1.6825684195144471E-7</v>
      </c>
      <c r="GE4856" s="81" t="s">
        <v>449</v>
      </c>
      <c r="GF4856" s="81" t="s">
        <v>155</v>
      </c>
      <c r="GG4856" s="81" t="s">
        <v>488</v>
      </c>
      <c r="GH4856" s="81" t="s">
        <v>451</v>
      </c>
      <c r="GI4856" s="81">
        <v>2025</v>
      </c>
      <c r="GJ4856" s="81" t="s">
        <v>201</v>
      </c>
      <c r="GK4856" s="81">
        <v>233.23007680794871</v>
      </c>
      <c r="GL4856" s="81">
        <v>655.39221699999996</v>
      </c>
      <c r="GM4856" s="81">
        <v>2025</v>
      </c>
      <c r="GN4856" s="81" t="s">
        <v>173</v>
      </c>
      <c r="GO4856" s="81">
        <v>1.1148832299820636E-2</v>
      </c>
      <c r="GP4856" s="81">
        <v>10</v>
      </c>
      <c r="GQ4856" s="81">
        <v>0</v>
      </c>
      <c r="GR4856" s="81" t="s">
        <v>448</v>
      </c>
      <c r="GS4856" s="81">
        <v>1.1148832299820636E-2</v>
      </c>
      <c r="GT4856" s="81">
        <v>2.6002430136061063</v>
      </c>
      <c r="GU4856" s="81">
        <v>1.1148832299820636E-2</v>
      </c>
      <c r="GV4856" s="81">
        <v>2.6002430136061063</v>
      </c>
      <c r="GW4856" s="81">
        <v>1.1148832299820636E-2</v>
      </c>
      <c r="GX4856" s="81">
        <v>2.6002430136061063</v>
      </c>
      <c r="GY4856" s="81">
        <v>1.1148832299820636E-2</v>
      </c>
      <c r="GZ4856" s="81">
        <v>2.6002430136061063</v>
      </c>
    </row>
    <row r="4857" spans="98:208" x14ac:dyDescent="0.25">
      <c r="CT4857" s="81" t="s">
        <v>155</v>
      </c>
      <c r="CU4857" s="81" t="s">
        <v>485</v>
      </c>
      <c r="CV4857" s="81" t="s">
        <v>459</v>
      </c>
      <c r="CW4857" s="81">
        <v>2025</v>
      </c>
      <c r="CX4857" s="81">
        <v>0</v>
      </c>
      <c r="CY4857" s="81">
        <v>0</v>
      </c>
      <c r="CZ4857" s="81">
        <v>0</v>
      </c>
      <c r="DA4857" s="81">
        <v>0</v>
      </c>
      <c r="DB4857" s="81">
        <v>5.4750346070078093</v>
      </c>
      <c r="DC4857" s="81">
        <v>0.71896016785820205</v>
      </c>
      <c r="DD4857" s="81">
        <v>3.0714971986151292</v>
      </c>
      <c r="DE4857" s="81">
        <v>1.6845772405344559</v>
      </c>
      <c r="DF4857" s="81">
        <v>8.0155663417019896E-3</v>
      </c>
      <c r="DG4857" s="81">
        <v>8.0155663417019896E-3</v>
      </c>
      <c r="DH4857" s="81">
        <v>8.0155663417019896E-3</v>
      </c>
      <c r="DI4857" s="81">
        <v>8.0155663417019896E-3</v>
      </c>
      <c r="DJ4857" s="81">
        <v>2.0991260602019771E-5</v>
      </c>
      <c r="DL4857" s="81">
        <v>0</v>
      </c>
      <c r="DM4857" s="81">
        <v>1.6825684195144471E-7</v>
      </c>
      <c r="DN4857" s="81">
        <v>1.6825684195144471E-7</v>
      </c>
      <c r="DO4857" s="81">
        <v>0</v>
      </c>
      <c r="DP4857" s="81">
        <v>1.6825684195144471E-7</v>
      </c>
      <c r="DQ4857" s="81">
        <v>1.6825684195144471E-7</v>
      </c>
      <c r="DR4857" s="81">
        <v>0</v>
      </c>
      <c r="DS4857" s="81">
        <v>1.6825684195144471E-7</v>
      </c>
      <c r="DT4857" s="81">
        <v>1.6825684195144471E-7</v>
      </c>
      <c r="DU4857" s="81">
        <v>0</v>
      </c>
      <c r="DV4857" s="81">
        <v>1.6825684195144471E-7</v>
      </c>
      <c r="DW4857" s="81">
        <v>1.6825684195144471E-7</v>
      </c>
      <c r="GE4857" s="81" t="s">
        <v>449</v>
      </c>
      <c r="GF4857" s="81" t="s">
        <v>155</v>
      </c>
      <c r="GG4857" s="81" t="s">
        <v>488</v>
      </c>
      <c r="GH4857" s="81" t="s">
        <v>451</v>
      </c>
      <c r="GI4857" s="81">
        <v>2026</v>
      </c>
      <c r="GJ4857" s="81" t="s">
        <v>201</v>
      </c>
      <c r="GK4857" s="81">
        <v>233.23007680794871</v>
      </c>
      <c r="GL4857" s="81">
        <v>655.39221699999996</v>
      </c>
      <c r="GM4857" s="81">
        <v>2026</v>
      </c>
      <c r="GN4857" s="81" t="s">
        <v>173</v>
      </c>
      <c r="GO4857" s="81">
        <v>1.1148832299820636E-2</v>
      </c>
      <c r="GP4857" s="81">
        <v>10</v>
      </c>
      <c r="GQ4857" s="81">
        <v>0</v>
      </c>
      <c r="GR4857" s="81" t="s">
        <v>448</v>
      </c>
      <c r="GS4857" s="81">
        <v>1.1148832299820636E-2</v>
      </c>
      <c r="GT4857" s="81">
        <v>2.6002430136061063</v>
      </c>
      <c r="GU4857" s="81">
        <v>1.1148832299820636E-2</v>
      </c>
      <c r="GV4857" s="81">
        <v>2.6002430136061063</v>
      </c>
      <c r="GW4857" s="81">
        <v>1.1148832299820636E-2</v>
      </c>
      <c r="GX4857" s="81">
        <v>2.6002430136061063</v>
      </c>
      <c r="GY4857" s="81">
        <v>1.1148832299820636E-2</v>
      </c>
      <c r="GZ4857" s="81">
        <v>2.6002430136061063</v>
      </c>
    </row>
    <row r="4858" spans="98:208" x14ac:dyDescent="0.25">
      <c r="CT4858" s="81" t="s">
        <v>155</v>
      </c>
      <c r="CU4858" s="81" t="s">
        <v>485</v>
      </c>
      <c r="CV4858" s="81" t="s">
        <v>459</v>
      </c>
      <c r="CW4858" s="81">
        <v>2026</v>
      </c>
      <c r="CX4858" s="81">
        <v>0</v>
      </c>
      <c r="CY4858" s="81">
        <v>0</v>
      </c>
      <c r="CZ4858" s="81">
        <v>0</v>
      </c>
      <c r="DA4858" s="81">
        <v>0</v>
      </c>
      <c r="DB4858" s="81">
        <v>5.4750346070078093</v>
      </c>
      <c r="DC4858" s="81">
        <v>0.71896016785820205</v>
      </c>
      <c r="DD4858" s="81">
        <v>3.0714971986151292</v>
      </c>
      <c r="DE4858" s="81">
        <v>1.6845772405344559</v>
      </c>
      <c r="DF4858" s="81">
        <v>8.0155663417019896E-3</v>
      </c>
      <c r="DG4858" s="81">
        <v>8.0155663417019896E-3</v>
      </c>
      <c r="DH4858" s="81">
        <v>8.0155663417019896E-3</v>
      </c>
      <c r="DI4858" s="81">
        <v>8.0155663417019896E-3</v>
      </c>
      <c r="DJ4858" s="81">
        <v>2.0991260602019771E-5</v>
      </c>
      <c r="DL4858" s="81">
        <v>0</v>
      </c>
      <c r="DM4858" s="81">
        <v>1.6825684195144471E-7</v>
      </c>
      <c r="DN4858" s="81">
        <v>1.6825684195144471E-7</v>
      </c>
      <c r="DO4858" s="81">
        <v>0</v>
      </c>
      <c r="DP4858" s="81">
        <v>1.6825684195144471E-7</v>
      </c>
      <c r="DQ4858" s="81">
        <v>1.6825684195144471E-7</v>
      </c>
      <c r="DR4858" s="81">
        <v>0</v>
      </c>
      <c r="DS4858" s="81">
        <v>1.6825684195144471E-7</v>
      </c>
      <c r="DT4858" s="81">
        <v>1.6825684195144471E-7</v>
      </c>
      <c r="DU4858" s="81">
        <v>0</v>
      </c>
      <c r="DV4858" s="81">
        <v>1.6825684195144471E-7</v>
      </c>
      <c r="DW4858" s="81">
        <v>1.6825684195144471E-7</v>
      </c>
      <c r="GE4858" s="81" t="s">
        <v>449</v>
      </c>
      <c r="GF4858" s="81" t="s">
        <v>155</v>
      </c>
      <c r="GG4858" s="81" t="s">
        <v>488</v>
      </c>
      <c r="GH4858" s="81" t="s">
        <v>451</v>
      </c>
      <c r="GI4858" s="81">
        <v>2027</v>
      </c>
      <c r="GJ4858" s="81" t="s">
        <v>201</v>
      </c>
      <c r="GK4858" s="81">
        <v>233.23007680794871</v>
      </c>
      <c r="GL4858" s="81">
        <v>655.39221699999996</v>
      </c>
      <c r="GM4858" s="81">
        <v>2027</v>
      </c>
      <c r="GN4858" s="81" t="s">
        <v>173</v>
      </c>
      <c r="GO4858" s="81">
        <v>1.1148832299820636E-2</v>
      </c>
      <c r="GP4858" s="81">
        <v>10</v>
      </c>
      <c r="GQ4858" s="81">
        <v>0</v>
      </c>
      <c r="GR4858" s="81" t="s">
        <v>448</v>
      </c>
      <c r="GS4858" s="81">
        <v>1.1148832299820636E-2</v>
      </c>
      <c r="GT4858" s="81">
        <v>2.6002430136061063</v>
      </c>
      <c r="GU4858" s="81">
        <v>1.1148832299820636E-2</v>
      </c>
      <c r="GV4858" s="81">
        <v>2.6002430136061063</v>
      </c>
      <c r="GW4858" s="81">
        <v>1.1148832299820636E-2</v>
      </c>
      <c r="GX4858" s="81">
        <v>2.6002430136061063</v>
      </c>
      <c r="GY4858" s="81">
        <v>1.1148832299820636E-2</v>
      </c>
      <c r="GZ4858" s="81">
        <v>2.6002430136061063</v>
      </c>
    </row>
    <row r="4859" spans="98:208" x14ac:dyDescent="0.25">
      <c r="CT4859" s="81" t="s">
        <v>155</v>
      </c>
      <c r="CU4859" s="81" t="s">
        <v>485</v>
      </c>
      <c r="CV4859" s="81" t="s">
        <v>459</v>
      </c>
      <c r="CW4859" s="81">
        <v>2027</v>
      </c>
      <c r="CX4859" s="81">
        <v>0</v>
      </c>
      <c r="CY4859" s="81">
        <v>0</v>
      </c>
      <c r="CZ4859" s="81">
        <v>0</v>
      </c>
      <c r="DA4859" s="81">
        <v>0</v>
      </c>
      <c r="DB4859" s="81">
        <v>5.4750346070078093</v>
      </c>
      <c r="DC4859" s="81">
        <v>0.71896016785820205</v>
      </c>
      <c r="DD4859" s="81">
        <v>3.0714971986151292</v>
      </c>
      <c r="DE4859" s="81">
        <v>1.6845772405344559</v>
      </c>
      <c r="DF4859" s="81">
        <v>8.0155663417019896E-3</v>
      </c>
      <c r="DG4859" s="81">
        <v>8.0155663417019896E-3</v>
      </c>
      <c r="DH4859" s="81">
        <v>8.0155663417019896E-3</v>
      </c>
      <c r="DI4859" s="81">
        <v>8.0155663417019896E-3</v>
      </c>
      <c r="DJ4859" s="81">
        <v>2.0991260602019771E-5</v>
      </c>
      <c r="DL4859" s="81">
        <v>0</v>
      </c>
      <c r="DM4859" s="81">
        <v>1.6825684195144471E-7</v>
      </c>
      <c r="DN4859" s="81">
        <v>1.6825684195144471E-7</v>
      </c>
      <c r="DO4859" s="81">
        <v>0</v>
      </c>
      <c r="DP4859" s="81">
        <v>1.6825684195144471E-7</v>
      </c>
      <c r="DQ4859" s="81">
        <v>1.6825684195144471E-7</v>
      </c>
      <c r="DR4859" s="81">
        <v>0</v>
      </c>
      <c r="DS4859" s="81">
        <v>1.6825684195144471E-7</v>
      </c>
      <c r="DT4859" s="81">
        <v>1.6825684195144471E-7</v>
      </c>
      <c r="DU4859" s="81">
        <v>0</v>
      </c>
      <c r="DV4859" s="81">
        <v>1.6825684195144471E-7</v>
      </c>
      <c r="DW4859" s="81">
        <v>1.6825684195144471E-7</v>
      </c>
      <c r="GE4859" s="81" t="s">
        <v>449</v>
      </c>
      <c r="GF4859" s="81" t="s">
        <v>155</v>
      </c>
      <c r="GG4859" s="81" t="s">
        <v>488</v>
      </c>
      <c r="GH4859" s="81" t="s">
        <v>451</v>
      </c>
      <c r="GI4859" s="81">
        <v>2028</v>
      </c>
      <c r="GJ4859" s="81" t="s">
        <v>201</v>
      </c>
      <c r="GK4859" s="81">
        <v>247.27299216495709</v>
      </c>
      <c r="GL4859" s="81">
        <v>655.39221699999996</v>
      </c>
      <c r="GM4859" s="81">
        <v>2028</v>
      </c>
      <c r="GN4859" s="81" t="s">
        <v>173</v>
      </c>
      <c r="GO4859" s="81">
        <v>1.1148832299820636E-2</v>
      </c>
      <c r="GP4859" s="81">
        <v>10</v>
      </c>
      <c r="GQ4859" s="81">
        <v>0</v>
      </c>
      <c r="GR4859" s="81" t="s">
        <v>448</v>
      </c>
      <c r="GS4859" s="81">
        <v>1.1148832299820636E-2</v>
      </c>
      <c r="GT4859" s="81">
        <v>2.7568051219219689</v>
      </c>
      <c r="GU4859" s="81">
        <v>1.1148832299820636E-2</v>
      </c>
      <c r="GV4859" s="81">
        <v>2.7568051219219689</v>
      </c>
      <c r="GW4859" s="81">
        <v>1.1148832299820636E-2</v>
      </c>
      <c r="GX4859" s="81">
        <v>2.7568051219219689</v>
      </c>
      <c r="GY4859" s="81">
        <v>1.1148832299820636E-2</v>
      </c>
      <c r="GZ4859" s="81">
        <v>2.7568051219219689</v>
      </c>
    </row>
    <row r="4860" spans="98:208" x14ac:dyDescent="0.25">
      <c r="CT4860" s="81" t="s">
        <v>155</v>
      </c>
      <c r="CU4860" s="81" t="s">
        <v>485</v>
      </c>
      <c r="CV4860" s="81" t="s">
        <v>459</v>
      </c>
      <c r="CW4860" s="81">
        <v>2028</v>
      </c>
      <c r="CX4860" s="81">
        <v>0</v>
      </c>
      <c r="CY4860" s="81">
        <v>0</v>
      </c>
      <c r="CZ4860" s="81">
        <v>0</v>
      </c>
      <c r="DA4860" s="81">
        <v>0</v>
      </c>
      <c r="DB4860" s="81">
        <v>5.7770153400785142</v>
      </c>
      <c r="DC4860" s="81">
        <v>0.74733835430389162</v>
      </c>
      <c r="DD4860" s="81">
        <v>3.2379513401017448</v>
      </c>
      <c r="DE4860" s="81">
        <v>1.791725645672855</v>
      </c>
      <c r="DF4860" s="81">
        <v>8.3319499833580252E-3</v>
      </c>
      <c r="DG4860" s="81">
        <v>8.3319499833580252E-3</v>
      </c>
      <c r="DH4860" s="81">
        <v>8.3319499833580252E-3</v>
      </c>
      <c r="DI4860" s="81">
        <v>8.3319499833580252E-3</v>
      </c>
      <c r="DJ4860" s="81">
        <v>2.0991260602019771E-5</v>
      </c>
      <c r="DL4860" s="81">
        <v>0</v>
      </c>
      <c r="DM4860" s="81">
        <v>1.748981334236626E-7</v>
      </c>
      <c r="DN4860" s="81">
        <v>1.748981334236626E-7</v>
      </c>
      <c r="DO4860" s="81">
        <v>0</v>
      </c>
      <c r="DP4860" s="81">
        <v>1.748981334236626E-7</v>
      </c>
      <c r="DQ4860" s="81">
        <v>1.748981334236626E-7</v>
      </c>
      <c r="DR4860" s="81">
        <v>0</v>
      </c>
      <c r="DS4860" s="81">
        <v>1.748981334236626E-7</v>
      </c>
      <c r="DT4860" s="81">
        <v>1.748981334236626E-7</v>
      </c>
      <c r="DU4860" s="81">
        <v>0</v>
      </c>
      <c r="DV4860" s="81">
        <v>1.748981334236626E-7</v>
      </c>
      <c r="DW4860" s="81">
        <v>1.748981334236626E-7</v>
      </c>
      <c r="GE4860" s="81" t="s">
        <v>449</v>
      </c>
      <c r="GF4860" s="81" t="s">
        <v>155</v>
      </c>
      <c r="GG4860" s="81" t="s">
        <v>488</v>
      </c>
      <c r="GH4860" s="81" t="s">
        <v>451</v>
      </c>
      <c r="GI4860" s="81">
        <v>2029</v>
      </c>
      <c r="GJ4860" s="81" t="s">
        <v>201</v>
      </c>
      <c r="GK4860" s="81">
        <v>247.27299216495709</v>
      </c>
      <c r="GL4860" s="81">
        <v>655.39221699999996</v>
      </c>
      <c r="GM4860" s="81">
        <v>2029</v>
      </c>
      <c r="GN4860" s="81" t="s">
        <v>173</v>
      </c>
      <c r="GO4860" s="81">
        <v>1.1148832299820636E-2</v>
      </c>
      <c r="GP4860" s="81">
        <v>10</v>
      </c>
      <c r="GQ4860" s="81">
        <v>0</v>
      </c>
      <c r="GR4860" s="81" t="s">
        <v>448</v>
      </c>
      <c r="GS4860" s="81">
        <v>1.1148832299820636E-2</v>
      </c>
      <c r="GT4860" s="81">
        <v>2.7568051219219689</v>
      </c>
      <c r="GU4860" s="81">
        <v>1.1148832299820636E-2</v>
      </c>
      <c r="GV4860" s="81">
        <v>2.7568051219219689</v>
      </c>
      <c r="GW4860" s="81">
        <v>1.1148832299820636E-2</v>
      </c>
      <c r="GX4860" s="81">
        <v>2.7568051219219689</v>
      </c>
      <c r="GY4860" s="81">
        <v>1.1148832299820636E-2</v>
      </c>
      <c r="GZ4860" s="81">
        <v>2.7568051219219689</v>
      </c>
    </row>
    <row r="4861" spans="98:208" x14ac:dyDescent="0.25">
      <c r="CT4861" s="81" t="s">
        <v>155</v>
      </c>
      <c r="CU4861" s="81" t="s">
        <v>485</v>
      </c>
      <c r="CV4861" s="81" t="s">
        <v>459</v>
      </c>
      <c r="CW4861" s="81">
        <v>2029</v>
      </c>
      <c r="CX4861" s="81">
        <v>0</v>
      </c>
      <c r="CY4861" s="81">
        <v>0</v>
      </c>
      <c r="CZ4861" s="81">
        <v>0</v>
      </c>
      <c r="DA4861" s="81">
        <v>0</v>
      </c>
      <c r="DB4861" s="81">
        <v>5.7770153400785142</v>
      </c>
      <c r="DC4861" s="81">
        <v>0.74733835430389162</v>
      </c>
      <c r="DD4861" s="81">
        <v>3.2379513401017448</v>
      </c>
      <c r="DE4861" s="81">
        <v>1.791725645672855</v>
      </c>
      <c r="DF4861" s="81">
        <v>8.3319499833580252E-3</v>
      </c>
      <c r="DG4861" s="81">
        <v>8.3319499833580252E-3</v>
      </c>
      <c r="DH4861" s="81">
        <v>8.3319499833580252E-3</v>
      </c>
      <c r="DI4861" s="81">
        <v>8.3319499833580252E-3</v>
      </c>
      <c r="DJ4861" s="81">
        <v>2.0991260602019771E-5</v>
      </c>
      <c r="DL4861" s="81">
        <v>0</v>
      </c>
      <c r="DM4861" s="81">
        <v>1.748981334236626E-7</v>
      </c>
      <c r="DN4861" s="81">
        <v>1.748981334236626E-7</v>
      </c>
      <c r="DO4861" s="81">
        <v>0</v>
      </c>
      <c r="DP4861" s="81">
        <v>1.748981334236626E-7</v>
      </c>
      <c r="DQ4861" s="81">
        <v>1.748981334236626E-7</v>
      </c>
      <c r="DR4861" s="81">
        <v>0</v>
      </c>
      <c r="DS4861" s="81">
        <v>1.748981334236626E-7</v>
      </c>
      <c r="DT4861" s="81">
        <v>1.748981334236626E-7</v>
      </c>
      <c r="DU4861" s="81">
        <v>0</v>
      </c>
      <c r="DV4861" s="81">
        <v>1.748981334236626E-7</v>
      </c>
      <c r="DW4861" s="81">
        <v>1.748981334236626E-7</v>
      </c>
      <c r="GE4861" s="81" t="s">
        <v>449</v>
      </c>
      <c r="GF4861" s="81" t="s">
        <v>155</v>
      </c>
      <c r="GG4861" s="81" t="s">
        <v>488</v>
      </c>
      <c r="GH4861" s="81" t="s">
        <v>451</v>
      </c>
      <c r="GI4861" s="81">
        <v>2030</v>
      </c>
      <c r="GJ4861" s="81" t="s">
        <v>201</v>
      </c>
      <c r="GK4861" s="81">
        <v>247.27299216495709</v>
      </c>
      <c r="GL4861" s="81">
        <v>655.39221699999996</v>
      </c>
      <c r="GM4861" s="81">
        <v>2030</v>
      </c>
      <c r="GN4861" s="81" t="s">
        <v>173</v>
      </c>
      <c r="GO4861" s="81">
        <v>1.1148832299820636E-2</v>
      </c>
      <c r="GP4861" s="81">
        <v>10</v>
      </c>
      <c r="GQ4861" s="81">
        <v>0</v>
      </c>
      <c r="GR4861" s="81" t="s">
        <v>448</v>
      </c>
      <c r="GS4861" s="81">
        <v>0</v>
      </c>
      <c r="GT4861" s="81">
        <v>0</v>
      </c>
      <c r="GU4861" s="81">
        <v>1.1148832299820636E-2</v>
      </c>
      <c r="GV4861" s="81">
        <v>2.7568051219219689</v>
      </c>
      <c r="GW4861" s="81">
        <v>1.1148832299820636E-2</v>
      </c>
      <c r="GX4861" s="81">
        <v>2.7568051219219689</v>
      </c>
      <c r="GY4861" s="81">
        <v>1.1148832299820636E-2</v>
      </c>
      <c r="GZ4861" s="81">
        <v>2.7568051219219689</v>
      </c>
    </row>
    <row r="4862" spans="98:208" x14ac:dyDescent="0.25">
      <c r="CT4862" s="81" t="s">
        <v>155</v>
      </c>
      <c r="CU4862" s="81" t="s">
        <v>485</v>
      </c>
      <c r="CV4862" s="81" t="s">
        <v>459</v>
      </c>
      <c r="CW4862" s="81">
        <v>2030</v>
      </c>
      <c r="CX4862" s="81">
        <v>0</v>
      </c>
      <c r="CY4862" s="81">
        <v>0</v>
      </c>
      <c r="CZ4862" s="81">
        <v>0</v>
      </c>
      <c r="DA4862" s="81">
        <v>0</v>
      </c>
      <c r="DB4862" s="81">
        <v>5.7770153400785142</v>
      </c>
      <c r="DC4862" s="81">
        <v>0.74733835430389162</v>
      </c>
      <c r="DD4862" s="81">
        <v>3.2379513401017448</v>
      </c>
      <c r="DE4862" s="81">
        <v>1.791725645672855</v>
      </c>
      <c r="DF4862" s="81">
        <v>0</v>
      </c>
      <c r="DG4862" s="81">
        <v>8.3319499833580252E-3</v>
      </c>
      <c r="DH4862" s="81">
        <v>8.3319499833580252E-3</v>
      </c>
      <c r="DI4862" s="81">
        <v>8.3319499833580252E-3</v>
      </c>
      <c r="DJ4862" s="81">
        <v>2.0991260602019771E-5</v>
      </c>
      <c r="DL4862" s="81">
        <v>0</v>
      </c>
      <c r="DM4862" s="81">
        <v>0</v>
      </c>
      <c r="DN4862" s="81">
        <v>0</v>
      </c>
      <c r="DO4862" s="81">
        <v>0</v>
      </c>
      <c r="DP4862" s="81">
        <v>1.748981334236626E-7</v>
      </c>
      <c r="DQ4862" s="81">
        <v>1.748981334236626E-7</v>
      </c>
      <c r="DR4862" s="81">
        <v>0</v>
      </c>
      <c r="DS4862" s="81">
        <v>1.748981334236626E-7</v>
      </c>
      <c r="DT4862" s="81">
        <v>1.748981334236626E-7</v>
      </c>
      <c r="DU4862" s="81">
        <v>0</v>
      </c>
      <c r="DV4862" s="81">
        <v>1.748981334236626E-7</v>
      </c>
      <c r="DW4862" s="81">
        <v>1.748981334236626E-7</v>
      </c>
      <c r="GE4862" s="81" t="s">
        <v>449</v>
      </c>
      <c r="GF4862" s="81" t="s">
        <v>155</v>
      </c>
      <c r="GG4862" s="81" t="s">
        <v>488</v>
      </c>
      <c r="GH4862" s="81" t="s">
        <v>451</v>
      </c>
      <c r="GI4862" s="81">
        <v>2031</v>
      </c>
      <c r="GJ4862" s="81" t="s">
        <v>201</v>
      </c>
      <c r="GK4862" s="81">
        <v>247.27299216495709</v>
      </c>
      <c r="GL4862" s="81">
        <v>655.39221699999996</v>
      </c>
      <c r="GM4862" s="81">
        <v>2031</v>
      </c>
      <c r="GN4862" s="81" t="s">
        <v>173</v>
      </c>
      <c r="GO4862" s="81">
        <v>1.1148832299820636E-2</v>
      </c>
      <c r="GP4862" s="81">
        <v>10</v>
      </c>
      <c r="GQ4862" s="81">
        <v>0</v>
      </c>
      <c r="GR4862" s="81" t="s">
        <v>448</v>
      </c>
      <c r="GS4862" s="81">
        <v>0</v>
      </c>
      <c r="GT4862" s="81">
        <v>0</v>
      </c>
      <c r="GU4862" s="81">
        <v>0</v>
      </c>
      <c r="GV4862" s="81">
        <v>0</v>
      </c>
      <c r="GW4862" s="81">
        <v>1.1148832299820636E-2</v>
      </c>
      <c r="GX4862" s="81">
        <v>2.7568051219219689</v>
      </c>
      <c r="GY4862" s="81">
        <v>1.1148832299820636E-2</v>
      </c>
      <c r="GZ4862" s="81">
        <v>2.7568051219219689</v>
      </c>
    </row>
    <row r="4863" spans="98:208" x14ac:dyDescent="0.25">
      <c r="CT4863" s="81" t="s">
        <v>155</v>
      </c>
      <c r="CU4863" s="81" t="s">
        <v>485</v>
      </c>
      <c r="CV4863" s="81" t="s">
        <v>459</v>
      </c>
      <c r="CW4863" s="81">
        <v>2031</v>
      </c>
      <c r="CX4863" s="81">
        <v>0</v>
      </c>
      <c r="CY4863" s="81">
        <v>0</v>
      </c>
      <c r="CZ4863" s="81">
        <v>0</v>
      </c>
      <c r="DA4863" s="81">
        <v>0</v>
      </c>
      <c r="DB4863" s="81">
        <v>5.7770153400785142</v>
      </c>
      <c r="DC4863" s="81">
        <v>0.74733835430389162</v>
      </c>
      <c r="DD4863" s="81">
        <v>3.2379513401017448</v>
      </c>
      <c r="DE4863" s="81">
        <v>1.791725645672855</v>
      </c>
      <c r="DF4863" s="81">
        <v>0</v>
      </c>
      <c r="DG4863" s="81">
        <v>0</v>
      </c>
      <c r="DH4863" s="81">
        <v>8.3319499833580252E-3</v>
      </c>
      <c r="DI4863" s="81">
        <v>8.3319499833580252E-3</v>
      </c>
      <c r="DJ4863" s="81">
        <v>2.0991260602019771E-5</v>
      </c>
      <c r="DL4863" s="81">
        <v>0</v>
      </c>
      <c r="DM4863" s="81">
        <v>0</v>
      </c>
      <c r="DN4863" s="81">
        <v>0</v>
      </c>
      <c r="DO4863" s="81">
        <v>0</v>
      </c>
      <c r="DP4863" s="81">
        <v>0</v>
      </c>
      <c r="DQ4863" s="81">
        <v>0</v>
      </c>
      <c r="DR4863" s="81">
        <v>0</v>
      </c>
      <c r="DS4863" s="81">
        <v>1.748981334236626E-7</v>
      </c>
      <c r="DT4863" s="81">
        <v>1.748981334236626E-7</v>
      </c>
      <c r="DU4863" s="81">
        <v>0</v>
      </c>
      <c r="DV4863" s="81">
        <v>1.748981334236626E-7</v>
      </c>
      <c r="DW4863" s="81">
        <v>1.748981334236626E-7</v>
      </c>
      <c r="GE4863" s="81" t="s">
        <v>449</v>
      </c>
      <c r="GF4863" s="81" t="s">
        <v>155</v>
      </c>
      <c r="GG4863" s="81" t="s">
        <v>488</v>
      </c>
      <c r="GH4863" s="81" t="s">
        <v>451</v>
      </c>
      <c r="GI4863" s="81">
        <v>2032</v>
      </c>
      <c r="GJ4863" s="81" t="s">
        <v>201</v>
      </c>
      <c r="GK4863" s="81">
        <v>247.27299216495709</v>
      </c>
      <c r="GL4863" s="81">
        <v>655.39221699999996</v>
      </c>
      <c r="GM4863" s="81">
        <v>2032</v>
      </c>
      <c r="GN4863" s="81" t="s">
        <v>173</v>
      </c>
      <c r="GO4863" s="81">
        <v>1.1148832299820636E-2</v>
      </c>
      <c r="GP4863" s="81">
        <v>10</v>
      </c>
      <c r="GQ4863" s="81">
        <v>0</v>
      </c>
      <c r="GR4863" s="81" t="s">
        <v>448</v>
      </c>
      <c r="GS4863" s="81">
        <v>0</v>
      </c>
      <c r="GT4863" s="81">
        <v>0</v>
      </c>
      <c r="GU4863" s="81">
        <v>0</v>
      </c>
      <c r="GV4863" s="81">
        <v>0</v>
      </c>
      <c r="GW4863" s="81">
        <v>0</v>
      </c>
      <c r="GX4863" s="81">
        <v>0</v>
      </c>
      <c r="GY4863" s="81">
        <v>1.1148832299820636E-2</v>
      </c>
      <c r="GZ4863" s="81">
        <v>2.7568051219219689</v>
      </c>
    </row>
    <row r="4864" spans="98:208" x14ac:dyDescent="0.25">
      <c r="CT4864" s="81" t="s">
        <v>155</v>
      </c>
      <c r="CU4864" s="81" t="s">
        <v>485</v>
      </c>
      <c r="CV4864" s="81" t="s">
        <v>459</v>
      </c>
      <c r="CW4864" s="81">
        <v>2032</v>
      </c>
      <c r="CX4864" s="81">
        <v>0</v>
      </c>
      <c r="CY4864" s="81">
        <v>0</v>
      </c>
      <c r="CZ4864" s="81">
        <v>0</v>
      </c>
      <c r="DA4864" s="81">
        <v>0</v>
      </c>
      <c r="DB4864" s="81">
        <v>5.7770153400785142</v>
      </c>
      <c r="DC4864" s="81">
        <v>0.74733835430389162</v>
      </c>
      <c r="DD4864" s="81">
        <v>3.2379513401017448</v>
      </c>
      <c r="DE4864" s="81">
        <v>1.791725645672855</v>
      </c>
      <c r="DF4864" s="81">
        <v>0</v>
      </c>
      <c r="DG4864" s="81">
        <v>0</v>
      </c>
      <c r="DH4864" s="81">
        <v>0</v>
      </c>
      <c r="DI4864" s="81">
        <v>8.3319499833580252E-3</v>
      </c>
      <c r="DJ4864" s="81">
        <v>2.0991260602019771E-5</v>
      </c>
      <c r="DL4864" s="81">
        <v>0</v>
      </c>
      <c r="DM4864" s="81">
        <v>0</v>
      </c>
      <c r="DN4864" s="81">
        <v>0</v>
      </c>
      <c r="DO4864" s="81">
        <v>0</v>
      </c>
      <c r="DP4864" s="81">
        <v>0</v>
      </c>
      <c r="DQ4864" s="81">
        <v>0</v>
      </c>
      <c r="DR4864" s="81">
        <v>0</v>
      </c>
      <c r="DS4864" s="81">
        <v>0</v>
      </c>
      <c r="DT4864" s="81">
        <v>0</v>
      </c>
      <c r="DU4864" s="81">
        <v>0</v>
      </c>
      <c r="DV4864" s="81">
        <v>1.748981334236626E-7</v>
      </c>
      <c r="DW4864" s="81">
        <v>1.748981334236626E-7</v>
      </c>
      <c r="GE4864" s="81" t="s">
        <v>449</v>
      </c>
      <c r="GF4864" s="81" t="s">
        <v>155</v>
      </c>
      <c r="GG4864" s="81" t="s">
        <v>488</v>
      </c>
      <c r="GH4864" s="81" t="s">
        <v>452</v>
      </c>
      <c r="GI4864" s="81">
        <v>2021</v>
      </c>
      <c r="GJ4864" s="81" t="s">
        <v>201</v>
      </c>
      <c r="GK4864" s="81">
        <v>0.69641821681223326</v>
      </c>
      <c r="GL4864" s="81">
        <v>655.39221699999996</v>
      </c>
      <c r="GM4864" s="81">
        <v>2021</v>
      </c>
      <c r="GN4864" s="81" t="s">
        <v>173</v>
      </c>
      <c r="GO4864" s="81">
        <v>1.1148832299820636E-2</v>
      </c>
      <c r="GP4864" s="81">
        <v>10</v>
      </c>
      <c r="GQ4864" s="81">
        <v>0</v>
      </c>
      <c r="GR4864" s="81" t="s">
        <v>448</v>
      </c>
      <c r="GS4864" s="81">
        <v>1.1148832299820636E-2</v>
      </c>
      <c r="GT4864" s="81">
        <v>7.7642499097797168E-3</v>
      </c>
      <c r="GU4864" s="81">
        <v>1.1148832299820636E-2</v>
      </c>
      <c r="GV4864" s="81">
        <v>7.7642499097797168E-3</v>
      </c>
      <c r="GW4864" s="81">
        <v>0</v>
      </c>
      <c r="GX4864" s="81">
        <v>0</v>
      </c>
      <c r="GY4864" s="81">
        <v>0</v>
      </c>
      <c r="GZ4864" s="81">
        <v>0</v>
      </c>
    </row>
    <row r="4865" spans="98:208" x14ac:dyDescent="0.25">
      <c r="CT4865" s="81" t="s">
        <v>155</v>
      </c>
      <c r="CU4865" s="81" t="s">
        <v>485</v>
      </c>
      <c r="CV4865" s="81" t="s">
        <v>460</v>
      </c>
      <c r="CW4865" s="81">
        <v>2020</v>
      </c>
      <c r="CX4865" s="81">
        <v>0</v>
      </c>
      <c r="CY4865" s="81">
        <v>0</v>
      </c>
      <c r="CZ4865" s="81">
        <v>0</v>
      </c>
      <c r="DA4865" s="81">
        <v>0</v>
      </c>
      <c r="DB4865" s="81">
        <v>7.7900575334948527E-2</v>
      </c>
      <c r="DC4865" s="81">
        <v>3.6425060683954513E-2</v>
      </c>
      <c r="DD4865" s="81">
        <v>1.580872452543189E-3</v>
      </c>
      <c r="DE4865" s="81">
        <v>3.9894642198450722E-2</v>
      </c>
      <c r="DF4865" s="81">
        <v>4.0609689307619882E-4</v>
      </c>
      <c r="DG4865" s="81">
        <v>0</v>
      </c>
      <c r="DH4865" s="81">
        <v>0</v>
      </c>
      <c r="DI4865" s="81">
        <v>0</v>
      </c>
      <c r="DJ4865" s="81">
        <v>4.3017577777363378E-3</v>
      </c>
      <c r="DL4865" s="81">
        <v>0</v>
      </c>
      <c r="DM4865" s="81">
        <v>1.7469304683051001E-6</v>
      </c>
      <c r="DN4865" s="81">
        <v>1.7469304683051001E-6</v>
      </c>
      <c r="DO4865" s="81">
        <v>0</v>
      </c>
      <c r="DP4865" s="81">
        <v>0</v>
      </c>
      <c r="DQ4865" s="81">
        <v>0</v>
      </c>
      <c r="DR4865" s="81">
        <v>0</v>
      </c>
      <c r="DS4865" s="81">
        <v>0</v>
      </c>
      <c r="DT4865" s="81">
        <v>0</v>
      </c>
      <c r="DU4865" s="81">
        <v>0</v>
      </c>
      <c r="DV4865" s="81">
        <v>0</v>
      </c>
      <c r="DW4865" s="81">
        <v>0</v>
      </c>
      <c r="GE4865" s="81" t="s">
        <v>449</v>
      </c>
      <c r="GF4865" s="81" t="s">
        <v>155</v>
      </c>
      <c r="GG4865" s="81" t="s">
        <v>488</v>
      </c>
      <c r="GH4865" s="81" t="s">
        <v>452</v>
      </c>
      <c r="GI4865" s="81">
        <v>2022</v>
      </c>
      <c r="GJ4865" s="81" t="s">
        <v>201</v>
      </c>
      <c r="GK4865" s="81">
        <v>0.69641821681223326</v>
      </c>
      <c r="GL4865" s="81">
        <v>655.39221699999996</v>
      </c>
      <c r="GM4865" s="81">
        <v>2022</v>
      </c>
      <c r="GN4865" s="81" t="s">
        <v>173</v>
      </c>
      <c r="GO4865" s="81">
        <v>1.1148832299820636E-2</v>
      </c>
      <c r="GP4865" s="81">
        <v>10</v>
      </c>
      <c r="GQ4865" s="81">
        <v>0</v>
      </c>
      <c r="GR4865" s="81" t="s">
        <v>448</v>
      </c>
      <c r="GS4865" s="81">
        <v>1.1148832299820636E-2</v>
      </c>
      <c r="GT4865" s="81">
        <v>7.7642499097797168E-3</v>
      </c>
      <c r="GU4865" s="81">
        <v>1.1148832299820636E-2</v>
      </c>
      <c r="GV4865" s="81">
        <v>7.7642499097797168E-3</v>
      </c>
      <c r="GW4865" s="81">
        <v>1.1148832299820636E-2</v>
      </c>
      <c r="GX4865" s="81">
        <v>7.7642499097797168E-3</v>
      </c>
      <c r="GY4865" s="81">
        <v>0</v>
      </c>
      <c r="GZ4865" s="81">
        <v>0</v>
      </c>
    </row>
    <row r="4866" spans="98:208" x14ac:dyDescent="0.25">
      <c r="CT4866" s="81" t="s">
        <v>155</v>
      </c>
      <c r="CU4866" s="81" t="s">
        <v>485</v>
      </c>
      <c r="CV4866" s="81" t="s">
        <v>460</v>
      </c>
      <c r="CW4866" s="81">
        <v>2021</v>
      </c>
      <c r="CX4866" s="81">
        <v>0</v>
      </c>
      <c r="CY4866" s="81">
        <v>0</v>
      </c>
      <c r="CZ4866" s="81">
        <v>0</v>
      </c>
      <c r="DA4866" s="81">
        <v>0</v>
      </c>
      <c r="DB4866" s="81">
        <v>7.7900575334948527E-2</v>
      </c>
      <c r="DC4866" s="81">
        <v>3.6425060683954513E-2</v>
      </c>
      <c r="DD4866" s="81">
        <v>1.580872452543189E-3</v>
      </c>
      <c r="DE4866" s="81">
        <v>3.9894642198450722E-2</v>
      </c>
      <c r="DF4866" s="81">
        <v>4.0609689307619882E-4</v>
      </c>
      <c r="DG4866" s="81">
        <v>4.0609689307619882E-4</v>
      </c>
      <c r="DH4866" s="81">
        <v>0</v>
      </c>
      <c r="DI4866" s="81">
        <v>0</v>
      </c>
      <c r="DJ4866" s="81">
        <v>4.3017577777363378E-3</v>
      </c>
      <c r="DL4866" s="81">
        <v>0</v>
      </c>
      <c r="DM4866" s="81">
        <v>1.7469304683051001E-6</v>
      </c>
      <c r="DN4866" s="81">
        <v>1.7469304683051001E-6</v>
      </c>
      <c r="DO4866" s="81">
        <v>0</v>
      </c>
      <c r="DP4866" s="81">
        <v>1.7469304683051001E-6</v>
      </c>
      <c r="DQ4866" s="81">
        <v>1.7469304683051001E-6</v>
      </c>
      <c r="DR4866" s="81">
        <v>0</v>
      </c>
      <c r="DS4866" s="81">
        <v>0</v>
      </c>
      <c r="DT4866" s="81">
        <v>0</v>
      </c>
      <c r="DU4866" s="81">
        <v>0</v>
      </c>
      <c r="DV4866" s="81">
        <v>0</v>
      </c>
      <c r="DW4866" s="81">
        <v>0</v>
      </c>
      <c r="GE4866" s="81" t="s">
        <v>449</v>
      </c>
      <c r="GF4866" s="81" t="s">
        <v>155</v>
      </c>
      <c r="GG4866" s="81" t="s">
        <v>488</v>
      </c>
      <c r="GH4866" s="81" t="s">
        <v>452</v>
      </c>
      <c r="GI4866" s="81">
        <v>2023</v>
      </c>
      <c r="GJ4866" s="81" t="s">
        <v>201</v>
      </c>
      <c r="GK4866" s="81">
        <v>0.71896016785821348</v>
      </c>
      <c r="GL4866" s="81">
        <v>655.39221699999996</v>
      </c>
      <c r="GM4866" s="81">
        <v>2023</v>
      </c>
      <c r="GN4866" s="81" t="s">
        <v>173</v>
      </c>
      <c r="GO4866" s="81">
        <v>1.1148832299820636E-2</v>
      </c>
      <c r="GP4866" s="81">
        <v>10</v>
      </c>
      <c r="GQ4866" s="81">
        <v>0</v>
      </c>
      <c r="GR4866" s="81" t="s">
        <v>448</v>
      </c>
      <c r="GS4866" s="81">
        <v>1.1148832299820636E-2</v>
      </c>
      <c r="GT4866" s="81">
        <v>8.0155663417021163E-3</v>
      </c>
      <c r="GU4866" s="81">
        <v>1.1148832299820636E-2</v>
      </c>
      <c r="GV4866" s="81">
        <v>8.0155663417021163E-3</v>
      </c>
      <c r="GW4866" s="81">
        <v>1.1148832299820636E-2</v>
      </c>
      <c r="GX4866" s="81">
        <v>8.0155663417021163E-3</v>
      </c>
      <c r="GY4866" s="81">
        <v>1.1148832299820636E-2</v>
      </c>
      <c r="GZ4866" s="81">
        <v>8.0155663417021163E-3</v>
      </c>
    </row>
    <row r="4867" spans="98:208" x14ac:dyDescent="0.25">
      <c r="CT4867" s="81" t="s">
        <v>155</v>
      </c>
      <c r="CU4867" s="81" t="s">
        <v>485</v>
      </c>
      <c r="CV4867" s="81" t="s">
        <v>460</v>
      </c>
      <c r="CW4867" s="81">
        <v>2022</v>
      </c>
      <c r="CX4867" s="81">
        <v>0</v>
      </c>
      <c r="CY4867" s="81">
        <v>0</v>
      </c>
      <c r="CZ4867" s="81">
        <v>0</v>
      </c>
      <c r="DA4867" s="81">
        <v>0</v>
      </c>
      <c r="DB4867" s="81">
        <v>7.7900575334948527E-2</v>
      </c>
      <c r="DC4867" s="81">
        <v>3.6425060683954513E-2</v>
      </c>
      <c r="DD4867" s="81">
        <v>1.580872452543189E-3</v>
      </c>
      <c r="DE4867" s="81">
        <v>3.9894642198450722E-2</v>
      </c>
      <c r="DF4867" s="81">
        <v>4.0609689307619882E-4</v>
      </c>
      <c r="DG4867" s="81">
        <v>4.0609689307619882E-4</v>
      </c>
      <c r="DH4867" s="81">
        <v>4.0609689307619882E-4</v>
      </c>
      <c r="DI4867" s="81">
        <v>0</v>
      </c>
      <c r="DJ4867" s="81">
        <v>4.3017577777363378E-3</v>
      </c>
      <c r="DL4867" s="81">
        <v>0</v>
      </c>
      <c r="DM4867" s="81">
        <v>1.7469304683051001E-6</v>
      </c>
      <c r="DN4867" s="81">
        <v>1.7469304683051001E-6</v>
      </c>
      <c r="DO4867" s="81">
        <v>0</v>
      </c>
      <c r="DP4867" s="81">
        <v>1.7469304683051001E-6</v>
      </c>
      <c r="DQ4867" s="81">
        <v>1.7469304683051001E-6</v>
      </c>
      <c r="DR4867" s="81">
        <v>0</v>
      </c>
      <c r="DS4867" s="81">
        <v>1.7469304683051001E-6</v>
      </c>
      <c r="DT4867" s="81">
        <v>1.7469304683051001E-6</v>
      </c>
      <c r="DU4867" s="81">
        <v>0</v>
      </c>
      <c r="DV4867" s="81">
        <v>0</v>
      </c>
      <c r="DW4867" s="81">
        <v>0</v>
      </c>
      <c r="GE4867" s="81" t="s">
        <v>449</v>
      </c>
      <c r="GF4867" s="81" t="s">
        <v>155</v>
      </c>
      <c r="GG4867" s="81" t="s">
        <v>488</v>
      </c>
      <c r="GH4867" s="81" t="s">
        <v>452</v>
      </c>
      <c r="GI4867" s="81">
        <v>2024</v>
      </c>
      <c r="GJ4867" s="81" t="s">
        <v>201</v>
      </c>
      <c r="GK4867" s="81">
        <v>0.71896016785821348</v>
      </c>
      <c r="GL4867" s="81">
        <v>655.39221699999996</v>
      </c>
      <c r="GM4867" s="81">
        <v>2024</v>
      </c>
      <c r="GN4867" s="81" t="s">
        <v>173</v>
      </c>
      <c r="GO4867" s="81">
        <v>1.1148832299820636E-2</v>
      </c>
      <c r="GP4867" s="81">
        <v>10</v>
      </c>
      <c r="GQ4867" s="81">
        <v>0</v>
      </c>
      <c r="GR4867" s="81" t="s">
        <v>448</v>
      </c>
      <c r="GS4867" s="81">
        <v>1.1148832299820636E-2</v>
      </c>
      <c r="GT4867" s="81">
        <v>8.0155663417021163E-3</v>
      </c>
      <c r="GU4867" s="81">
        <v>1.1148832299820636E-2</v>
      </c>
      <c r="GV4867" s="81">
        <v>8.0155663417021163E-3</v>
      </c>
      <c r="GW4867" s="81">
        <v>1.1148832299820636E-2</v>
      </c>
      <c r="GX4867" s="81">
        <v>8.0155663417021163E-3</v>
      </c>
      <c r="GY4867" s="81">
        <v>1.1148832299820636E-2</v>
      </c>
      <c r="GZ4867" s="81">
        <v>8.0155663417021163E-3</v>
      </c>
    </row>
    <row r="4868" spans="98:208" x14ac:dyDescent="0.25">
      <c r="CT4868" s="81" t="s">
        <v>155</v>
      </c>
      <c r="CU4868" s="81" t="s">
        <v>485</v>
      </c>
      <c r="CV4868" s="81" t="s">
        <v>460</v>
      </c>
      <c r="CW4868" s="81">
        <v>2023</v>
      </c>
      <c r="CX4868" s="81">
        <v>0</v>
      </c>
      <c r="CY4868" s="81">
        <v>0</v>
      </c>
      <c r="CZ4868" s="81">
        <v>0</v>
      </c>
      <c r="DA4868" s="81">
        <v>0</v>
      </c>
      <c r="DB4868" s="81">
        <v>8.0408269036977162E-2</v>
      </c>
      <c r="DC4868" s="81">
        <v>3.7590224611390707E-2</v>
      </c>
      <c r="DD4868" s="81">
        <v>1.631433411568636E-3</v>
      </c>
      <c r="DE4868" s="81">
        <v>4.1186611014017722E-2</v>
      </c>
      <c r="DF4868" s="81">
        <v>4.1908711030498537E-4</v>
      </c>
      <c r="DG4868" s="81">
        <v>4.1908711030498537E-4</v>
      </c>
      <c r="DH4868" s="81">
        <v>4.1908711030498537E-4</v>
      </c>
      <c r="DI4868" s="81">
        <v>4.1908711030498537E-4</v>
      </c>
      <c r="DJ4868" s="81">
        <v>4.3017577777363378E-3</v>
      </c>
      <c r="DL4868" s="81">
        <v>0</v>
      </c>
      <c r="DM4868" s="81">
        <v>1.8028112363035173E-6</v>
      </c>
      <c r="DN4868" s="81">
        <v>1.8028112363035173E-6</v>
      </c>
      <c r="DO4868" s="81">
        <v>0</v>
      </c>
      <c r="DP4868" s="81">
        <v>1.8028112363035173E-6</v>
      </c>
      <c r="DQ4868" s="81">
        <v>1.8028112363035173E-6</v>
      </c>
      <c r="DR4868" s="81">
        <v>0</v>
      </c>
      <c r="DS4868" s="81">
        <v>1.8028112363035173E-6</v>
      </c>
      <c r="DT4868" s="81">
        <v>1.8028112363035173E-6</v>
      </c>
      <c r="DU4868" s="81">
        <v>0</v>
      </c>
      <c r="DV4868" s="81">
        <v>1.8028112363035173E-6</v>
      </c>
      <c r="DW4868" s="81">
        <v>1.8028112363035173E-6</v>
      </c>
      <c r="GE4868" s="81" t="s">
        <v>449</v>
      </c>
      <c r="GF4868" s="81" t="s">
        <v>155</v>
      </c>
      <c r="GG4868" s="81" t="s">
        <v>488</v>
      </c>
      <c r="GH4868" s="81" t="s">
        <v>452</v>
      </c>
      <c r="GI4868" s="81">
        <v>2025</v>
      </c>
      <c r="GJ4868" s="81" t="s">
        <v>201</v>
      </c>
      <c r="GK4868" s="81">
        <v>0.71896016785821348</v>
      </c>
      <c r="GL4868" s="81">
        <v>655.39221699999996</v>
      </c>
      <c r="GM4868" s="81">
        <v>2025</v>
      </c>
      <c r="GN4868" s="81" t="s">
        <v>173</v>
      </c>
      <c r="GO4868" s="81">
        <v>1.1148832299820636E-2</v>
      </c>
      <c r="GP4868" s="81">
        <v>10</v>
      </c>
      <c r="GQ4868" s="81">
        <v>0</v>
      </c>
      <c r="GR4868" s="81" t="s">
        <v>448</v>
      </c>
      <c r="GS4868" s="81">
        <v>1.1148832299820636E-2</v>
      </c>
      <c r="GT4868" s="81">
        <v>8.0155663417021163E-3</v>
      </c>
      <c r="GU4868" s="81">
        <v>1.1148832299820636E-2</v>
      </c>
      <c r="GV4868" s="81">
        <v>8.0155663417021163E-3</v>
      </c>
      <c r="GW4868" s="81">
        <v>1.1148832299820636E-2</v>
      </c>
      <c r="GX4868" s="81">
        <v>8.0155663417021163E-3</v>
      </c>
      <c r="GY4868" s="81">
        <v>1.1148832299820636E-2</v>
      </c>
      <c r="GZ4868" s="81">
        <v>8.0155663417021163E-3</v>
      </c>
    </row>
    <row r="4869" spans="98:208" x14ac:dyDescent="0.25">
      <c r="CT4869" s="81" t="s">
        <v>155</v>
      </c>
      <c r="CU4869" s="81" t="s">
        <v>485</v>
      </c>
      <c r="CV4869" s="81" t="s">
        <v>460</v>
      </c>
      <c r="CW4869" s="81">
        <v>2024</v>
      </c>
      <c r="CX4869" s="81">
        <v>0</v>
      </c>
      <c r="CY4869" s="81">
        <v>0</v>
      </c>
      <c r="CZ4869" s="81">
        <v>0</v>
      </c>
      <c r="DA4869" s="81">
        <v>0</v>
      </c>
      <c r="DB4869" s="81">
        <v>8.0408269036977162E-2</v>
      </c>
      <c r="DC4869" s="81">
        <v>3.7590224611390707E-2</v>
      </c>
      <c r="DD4869" s="81">
        <v>1.631433411568636E-3</v>
      </c>
      <c r="DE4869" s="81">
        <v>4.1186611014017722E-2</v>
      </c>
      <c r="DF4869" s="81">
        <v>4.1908711030498537E-4</v>
      </c>
      <c r="DG4869" s="81">
        <v>4.1908711030498537E-4</v>
      </c>
      <c r="DH4869" s="81">
        <v>4.1908711030498537E-4</v>
      </c>
      <c r="DI4869" s="81">
        <v>4.1908711030498537E-4</v>
      </c>
      <c r="DJ4869" s="81">
        <v>4.3017577777363378E-3</v>
      </c>
      <c r="DL4869" s="81">
        <v>0</v>
      </c>
      <c r="DM4869" s="81">
        <v>1.8028112363035173E-6</v>
      </c>
      <c r="DN4869" s="81">
        <v>1.8028112363035173E-6</v>
      </c>
      <c r="DO4869" s="81">
        <v>0</v>
      </c>
      <c r="DP4869" s="81">
        <v>1.8028112363035173E-6</v>
      </c>
      <c r="DQ4869" s="81">
        <v>1.8028112363035173E-6</v>
      </c>
      <c r="DR4869" s="81">
        <v>0</v>
      </c>
      <c r="DS4869" s="81">
        <v>1.8028112363035173E-6</v>
      </c>
      <c r="DT4869" s="81">
        <v>1.8028112363035173E-6</v>
      </c>
      <c r="DU4869" s="81">
        <v>0</v>
      </c>
      <c r="DV4869" s="81">
        <v>1.8028112363035173E-6</v>
      </c>
      <c r="DW4869" s="81">
        <v>1.8028112363035173E-6</v>
      </c>
      <c r="GE4869" s="81" t="s">
        <v>449</v>
      </c>
      <c r="GF4869" s="81" t="s">
        <v>155</v>
      </c>
      <c r="GG4869" s="81" t="s">
        <v>488</v>
      </c>
      <c r="GH4869" s="81" t="s">
        <v>452</v>
      </c>
      <c r="GI4869" s="81">
        <v>2026</v>
      </c>
      <c r="GJ4869" s="81" t="s">
        <v>201</v>
      </c>
      <c r="GK4869" s="81">
        <v>0.71896016785821348</v>
      </c>
      <c r="GL4869" s="81">
        <v>655.39221699999996</v>
      </c>
      <c r="GM4869" s="81">
        <v>2026</v>
      </c>
      <c r="GN4869" s="81" t="s">
        <v>173</v>
      </c>
      <c r="GO4869" s="81">
        <v>1.1148832299820636E-2</v>
      </c>
      <c r="GP4869" s="81">
        <v>10</v>
      </c>
      <c r="GQ4869" s="81">
        <v>0</v>
      </c>
      <c r="GR4869" s="81" t="s">
        <v>448</v>
      </c>
      <c r="GS4869" s="81">
        <v>1.1148832299820636E-2</v>
      </c>
      <c r="GT4869" s="81">
        <v>8.0155663417021163E-3</v>
      </c>
      <c r="GU4869" s="81">
        <v>1.1148832299820636E-2</v>
      </c>
      <c r="GV4869" s="81">
        <v>8.0155663417021163E-3</v>
      </c>
      <c r="GW4869" s="81">
        <v>1.1148832299820636E-2</v>
      </c>
      <c r="GX4869" s="81">
        <v>8.0155663417021163E-3</v>
      </c>
      <c r="GY4869" s="81">
        <v>1.1148832299820636E-2</v>
      </c>
      <c r="GZ4869" s="81">
        <v>8.0155663417021163E-3</v>
      </c>
    </row>
    <row r="4870" spans="98:208" x14ac:dyDescent="0.25">
      <c r="CT4870" s="81" t="s">
        <v>155</v>
      </c>
      <c r="CU4870" s="81" t="s">
        <v>485</v>
      </c>
      <c r="CV4870" s="81" t="s">
        <v>460</v>
      </c>
      <c r="CW4870" s="81">
        <v>2025</v>
      </c>
      <c r="CX4870" s="81">
        <v>0</v>
      </c>
      <c r="CY4870" s="81">
        <v>0</v>
      </c>
      <c r="CZ4870" s="81">
        <v>0</v>
      </c>
      <c r="DA4870" s="81">
        <v>0</v>
      </c>
      <c r="DB4870" s="81">
        <v>8.0408269036977162E-2</v>
      </c>
      <c r="DC4870" s="81">
        <v>3.7590224611390707E-2</v>
      </c>
      <c r="DD4870" s="81">
        <v>1.631433411568636E-3</v>
      </c>
      <c r="DE4870" s="81">
        <v>4.1186611014017722E-2</v>
      </c>
      <c r="DF4870" s="81">
        <v>4.1908711030498537E-4</v>
      </c>
      <c r="DG4870" s="81">
        <v>4.1908711030498537E-4</v>
      </c>
      <c r="DH4870" s="81">
        <v>4.1908711030498537E-4</v>
      </c>
      <c r="DI4870" s="81">
        <v>4.1908711030498537E-4</v>
      </c>
      <c r="DJ4870" s="81">
        <v>4.3017577777363378E-3</v>
      </c>
      <c r="DL4870" s="81">
        <v>0</v>
      </c>
      <c r="DM4870" s="81">
        <v>1.8028112363035173E-6</v>
      </c>
      <c r="DN4870" s="81">
        <v>1.8028112363035173E-6</v>
      </c>
      <c r="DO4870" s="81">
        <v>0</v>
      </c>
      <c r="DP4870" s="81">
        <v>1.8028112363035173E-6</v>
      </c>
      <c r="DQ4870" s="81">
        <v>1.8028112363035173E-6</v>
      </c>
      <c r="DR4870" s="81">
        <v>0</v>
      </c>
      <c r="DS4870" s="81">
        <v>1.8028112363035173E-6</v>
      </c>
      <c r="DT4870" s="81">
        <v>1.8028112363035173E-6</v>
      </c>
      <c r="DU4870" s="81">
        <v>0</v>
      </c>
      <c r="DV4870" s="81">
        <v>1.8028112363035173E-6</v>
      </c>
      <c r="DW4870" s="81">
        <v>1.8028112363035173E-6</v>
      </c>
      <c r="GE4870" s="81" t="s">
        <v>449</v>
      </c>
      <c r="GF4870" s="81" t="s">
        <v>155</v>
      </c>
      <c r="GG4870" s="81" t="s">
        <v>488</v>
      </c>
      <c r="GH4870" s="81" t="s">
        <v>452</v>
      </c>
      <c r="GI4870" s="81">
        <v>2027</v>
      </c>
      <c r="GJ4870" s="81" t="s">
        <v>201</v>
      </c>
      <c r="GK4870" s="81">
        <v>0.71896016785821348</v>
      </c>
      <c r="GL4870" s="81">
        <v>655.39221699999996</v>
      </c>
      <c r="GM4870" s="81">
        <v>2027</v>
      </c>
      <c r="GN4870" s="81" t="s">
        <v>173</v>
      </c>
      <c r="GO4870" s="81">
        <v>1.1148832299820636E-2</v>
      </c>
      <c r="GP4870" s="81">
        <v>10</v>
      </c>
      <c r="GQ4870" s="81">
        <v>0</v>
      </c>
      <c r="GR4870" s="81" t="s">
        <v>448</v>
      </c>
      <c r="GS4870" s="81">
        <v>1.1148832299820636E-2</v>
      </c>
      <c r="GT4870" s="81">
        <v>8.0155663417021163E-3</v>
      </c>
      <c r="GU4870" s="81">
        <v>1.1148832299820636E-2</v>
      </c>
      <c r="GV4870" s="81">
        <v>8.0155663417021163E-3</v>
      </c>
      <c r="GW4870" s="81">
        <v>1.1148832299820636E-2</v>
      </c>
      <c r="GX4870" s="81">
        <v>8.0155663417021163E-3</v>
      </c>
      <c r="GY4870" s="81">
        <v>1.1148832299820636E-2</v>
      </c>
      <c r="GZ4870" s="81">
        <v>8.0155663417021163E-3</v>
      </c>
    </row>
    <row r="4871" spans="98:208" x14ac:dyDescent="0.25">
      <c r="CT4871" s="81" t="s">
        <v>155</v>
      </c>
      <c r="CU4871" s="81" t="s">
        <v>485</v>
      </c>
      <c r="CV4871" s="81" t="s">
        <v>460</v>
      </c>
      <c r="CW4871" s="81">
        <v>2026</v>
      </c>
      <c r="CX4871" s="81">
        <v>0</v>
      </c>
      <c r="CY4871" s="81">
        <v>0</v>
      </c>
      <c r="CZ4871" s="81">
        <v>0</v>
      </c>
      <c r="DA4871" s="81">
        <v>0</v>
      </c>
      <c r="DB4871" s="81">
        <v>8.0408269036977162E-2</v>
      </c>
      <c r="DC4871" s="81">
        <v>3.7590224611390707E-2</v>
      </c>
      <c r="DD4871" s="81">
        <v>1.631433411568636E-3</v>
      </c>
      <c r="DE4871" s="81">
        <v>4.1186611014017722E-2</v>
      </c>
      <c r="DF4871" s="81">
        <v>4.1908711030498537E-4</v>
      </c>
      <c r="DG4871" s="81">
        <v>4.1908711030498537E-4</v>
      </c>
      <c r="DH4871" s="81">
        <v>4.1908711030498537E-4</v>
      </c>
      <c r="DI4871" s="81">
        <v>4.1908711030498537E-4</v>
      </c>
      <c r="DJ4871" s="81">
        <v>4.3017577777363378E-3</v>
      </c>
      <c r="DL4871" s="81">
        <v>0</v>
      </c>
      <c r="DM4871" s="81">
        <v>1.8028112363035173E-6</v>
      </c>
      <c r="DN4871" s="81">
        <v>1.8028112363035173E-6</v>
      </c>
      <c r="DO4871" s="81">
        <v>0</v>
      </c>
      <c r="DP4871" s="81">
        <v>1.8028112363035173E-6</v>
      </c>
      <c r="DQ4871" s="81">
        <v>1.8028112363035173E-6</v>
      </c>
      <c r="DR4871" s="81">
        <v>0</v>
      </c>
      <c r="DS4871" s="81">
        <v>1.8028112363035173E-6</v>
      </c>
      <c r="DT4871" s="81">
        <v>1.8028112363035173E-6</v>
      </c>
      <c r="DU4871" s="81">
        <v>0</v>
      </c>
      <c r="DV4871" s="81">
        <v>1.8028112363035173E-6</v>
      </c>
      <c r="DW4871" s="81">
        <v>1.8028112363035173E-6</v>
      </c>
      <c r="GE4871" s="81" t="s">
        <v>449</v>
      </c>
      <c r="GF4871" s="81" t="s">
        <v>155</v>
      </c>
      <c r="GG4871" s="81" t="s">
        <v>488</v>
      </c>
      <c r="GH4871" s="81" t="s">
        <v>452</v>
      </c>
      <c r="GI4871" s="81">
        <v>2028</v>
      </c>
      <c r="GJ4871" s="81" t="s">
        <v>201</v>
      </c>
      <c r="GK4871" s="81">
        <v>0.74733835430389206</v>
      </c>
      <c r="GL4871" s="81">
        <v>655.39221699999996</v>
      </c>
      <c r="GM4871" s="81">
        <v>2028</v>
      </c>
      <c r="GN4871" s="81" t="s">
        <v>173</v>
      </c>
      <c r="GO4871" s="81">
        <v>1.1148832299820636E-2</v>
      </c>
      <c r="GP4871" s="81">
        <v>10</v>
      </c>
      <c r="GQ4871" s="81">
        <v>0</v>
      </c>
      <c r="GR4871" s="81" t="s">
        <v>448</v>
      </c>
      <c r="GS4871" s="81">
        <v>1.1148832299820636E-2</v>
      </c>
      <c r="GT4871" s="81">
        <v>8.3319499833580304E-3</v>
      </c>
      <c r="GU4871" s="81">
        <v>1.1148832299820636E-2</v>
      </c>
      <c r="GV4871" s="81">
        <v>8.3319499833580304E-3</v>
      </c>
      <c r="GW4871" s="81">
        <v>1.1148832299820636E-2</v>
      </c>
      <c r="GX4871" s="81">
        <v>8.3319499833580304E-3</v>
      </c>
      <c r="GY4871" s="81">
        <v>1.1148832299820636E-2</v>
      </c>
      <c r="GZ4871" s="81">
        <v>8.3319499833580304E-3</v>
      </c>
    </row>
    <row r="4872" spans="98:208" x14ac:dyDescent="0.25">
      <c r="CT4872" s="81" t="s">
        <v>155</v>
      </c>
      <c r="CU4872" s="81" t="s">
        <v>485</v>
      </c>
      <c r="CV4872" s="81" t="s">
        <v>460</v>
      </c>
      <c r="CW4872" s="81">
        <v>2027</v>
      </c>
      <c r="CX4872" s="81">
        <v>0</v>
      </c>
      <c r="CY4872" s="81">
        <v>0</v>
      </c>
      <c r="CZ4872" s="81">
        <v>0</v>
      </c>
      <c r="DA4872" s="81">
        <v>0</v>
      </c>
      <c r="DB4872" s="81">
        <v>8.0408269036977162E-2</v>
      </c>
      <c r="DC4872" s="81">
        <v>3.7590224611390707E-2</v>
      </c>
      <c r="DD4872" s="81">
        <v>1.631433411568636E-3</v>
      </c>
      <c r="DE4872" s="81">
        <v>4.1186611014017722E-2</v>
      </c>
      <c r="DF4872" s="81">
        <v>4.1908711030498537E-4</v>
      </c>
      <c r="DG4872" s="81">
        <v>4.1908711030498537E-4</v>
      </c>
      <c r="DH4872" s="81">
        <v>4.1908711030498537E-4</v>
      </c>
      <c r="DI4872" s="81">
        <v>4.1908711030498537E-4</v>
      </c>
      <c r="DJ4872" s="81">
        <v>4.3017577777363378E-3</v>
      </c>
      <c r="DL4872" s="81">
        <v>0</v>
      </c>
      <c r="DM4872" s="81">
        <v>1.8028112363035173E-6</v>
      </c>
      <c r="DN4872" s="81">
        <v>1.8028112363035173E-6</v>
      </c>
      <c r="DO4872" s="81">
        <v>0</v>
      </c>
      <c r="DP4872" s="81">
        <v>1.8028112363035173E-6</v>
      </c>
      <c r="DQ4872" s="81">
        <v>1.8028112363035173E-6</v>
      </c>
      <c r="DR4872" s="81">
        <v>0</v>
      </c>
      <c r="DS4872" s="81">
        <v>1.8028112363035173E-6</v>
      </c>
      <c r="DT4872" s="81">
        <v>1.8028112363035173E-6</v>
      </c>
      <c r="DU4872" s="81">
        <v>0</v>
      </c>
      <c r="DV4872" s="81">
        <v>1.8028112363035173E-6</v>
      </c>
      <c r="DW4872" s="81">
        <v>1.8028112363035173E-6</v>
      </c>
      <c r="GE4872" s="81" t="s">
        <v>449</v>
      </c>
      <c r="GF4872" s="81" t="s">
        <v>155</v>
      </c>
      <c r="GG4872" s="81" t="s">
        <v>488</v>
      </c>
      <c r="GH4872" s="81" t="s">
        <v>452</v>
      </c>
      <c r="GI4872" s="81">
        <v>2029</v>
      </c>
      <c r="GJ4872" s="81" t="s">
        <v>201</v>
      </c>
      <c r="GK4872" s="81">
        <v>0.74733835430389206</v>
      </c>
      <c r="GL4872" s="81">
        <v>655.39221699999996</v>
      </c>
      <c r="GM4872" s="81">
        <v>2029</v>
      </c>
      <c r="GN4872" s="81" t="s">
        <v>173</v>
      </c>
      <c r="GO4872" s="81">
        <v>1.1148832299820636E-2</v>
      </c>
      <c r="GP4872" s="81">
        <v>10</v>
      </c>
      <c r="GQ4872" s="81">
        <v>0</v>
      </c>
      <c r="GR4872" s="81" t="s">
        <v>448</v>
      </c>
      <c r="GS4872" s="81">
        <v>1.1148832299820636E-2</v>
      </c>
      <c r="GT4872" s="81">
        <v>8.3319499833580304E-3</v>
      </c>
      <c r="GU4872" s="81">
        <v>1.1148832299820636E-2</v>
      </c>
      <c r="GV4872" s="81">
        <v>8.3319499833580304E-3</v>
      </c>
      <c r="GW4872" s="81">
        <v>1.1148832299820636E-2</v>
      </c>
      <c r="GX4872" s="81">
        <v>8.3319499833580304E-3</v>
      </c>
      <c r="GY4872" s="81">
        <v>1.1148832299820636E-2</v>
      </c>
      <c r="GZ4872" s="81">
        <v>8.3319499833580304E-3</v>
      </c>
    </row>
    <row r="4873" spans="98:208" x14ac:dyDescent="0.25">
      <c r="CT4873" s="81" t="s">
        <v>155</v>
      </c>
      <c r="CU4873" s="81" t="s">
        <v>485</v>
      </c>
      <c r="CV4873" s="81" t="s">
        <v>460</v>
      </c>
      <c r="CW4873" s="81">
        <v>2028</v>
      </c>
      <c r="CX4873" s="81">
        <v>0</v>
      </c>
      <c r="CY4873" s="81">
        <v>0</v>
      </c>
      <c r="CZ4873" s="81">
        <v>0</v>
      </c>
      <c r="DA4873" s="81">
        <v>0</v>
      </c>
      <c r="DB4873" s="81">
        <v>8.3606377745129593E-2</v>
      </c>
      <c r="DC4873" s="81">
        <v>3.9055083184886208E-2</v>
      </c>
      <c r="DD4873" s="81">
        <v>1.6949971741064059E-3</v>
      </c>
      <c r="DE4873" s="81">
        <v>4.2856297386136867E-2</v>
      </c>
      <c r="DF4873" s="81">
        <v>4.3541857288384114E-4</v>
      </c>
      <c r="DG4873" s="81">
        <v>4.3541857288384114E-4</v>
      </c>
      <c r="DH4873" s="81">
        <v>4.3541857288384114E-4</v>
      </c>
      <c r="DI4873" s="81">
        <v>4.3541857288384114E-4</v>
      </c>
      <c r="DJ4873" s="81">
        <v>4.3017577777363378E-3</v>
      </c>
      <c r="DL4873" s="81">
        <v>0</v>
      </c>
      <c r="DM4873" s="81">
        <v>1.87306523247392E-6</v>
      </c>
      <c r="DN4873" s="81">
        <v>1.87306523247392E-6</v>
      </c>
      <c r="DO4873" s="81">
        <v>0</v>
      </c>
      <c r="DP4873" s="81">
        <v>1.87306523247392E-6</v>
      </c>
      <c r="DQ4873" s="81">
        <v>1.87306523247392E-6</v>
      </c>
      <c r="DR4873" s="81">
        <v>0</v>
      </c>
      <c r="DS4873" s="81">
        <v>1.87306523247392E-6</v>
      </c>
      <c r="DT4873" s="81">
        <v>1.87306523247392E-6</v>
      </c>
      <c r="DU4873" s="81">
        <v>0</v>
      </c>
      <c r="DV4873" s="81">
        <v>1.87306523247392E-6</v>
      </c>
      <c r="DW4873" s="81">
        <v>1.87306523247392E-6</v>
      </c>
      <c r="GE4873" s="81" t="s">
        <v>449</v>
      </c>
      <c r="GF4873" s="81" t="s">
        <v>155</v>
      </c>
      <c r="GG4873" s="81" t="s">
        <v>488</v>
      </c>
      <c r="GH4873" s="81" t="s">
        <v>452</v>
      </c>
      <c r="GI4873" s="81">
        <v>2030</v>
      </c>
      <c r="GJ4873" s="81" t="s">
        <v>201</v>
      </c>
      <c r="GK4873" s="81">
        <v>0.74733835430389206</v>
      </c>
      <c r="GL4873" s="81">
        <v>655.39221699999996</v>
      </c>
      <c r="GM4873" s="81">
        <v>2030</v>
      </c>
      <c r="GN4873" s="81" t="s">
        <v>173</v>
      </c>
      <c r="GO4873" s="81">
        <v>1.1148832299820636E-2</v>
      </c>
      <c r="GP4873" s="81">
        <v>10</v>
      </c>
      <c r="GQ4873" s="81">
        <v>0</v>
      </c>
      <c r="GR4873" s="81" t="s">
        <v>448</v>
      </c>
      <c r="GS4873" s="81">
        <v>0</v>
      </c>
      <c r="GT4873" s="81">
        <v>0</v>
      </c>
      <c r="GU4873" s="81">
        <v>1.1148832299820636E-2</v>
      </c>
      <c r="GV4873" s="81">
        <v>8.3319499833580304E-3</v>
      </c>
      <c r="GW4873" s="81">
        <v>1.1148832299820636E-2</v>
      </c>
      <c r="GX4873" s="81">
        <v>8.3319499833580304E-3</v>
      </c>
      <c r="GY4873" s="81">
        <v>1.1148832299820636E-2</v>
      </c>
      <c r="GZ4873" s="81">
        <v>8.3319499833580304E-3</v>
      </c>
    </row>
    <row r="4874" spans="98:208" x14ac:dyDescent="0.25">
      <c r="CT4874" s="81" t="s">
        <v>155</v>
      </c>
      <c r="CU4874" s="81" t="s">
        <v>485</v>
      </c>
      <c r="CV4874" s="81" t="s">
        <v>460</v>
      </c>
      <c r="CW4874" s="81">
        <v>2029</v>
      </c>
      <c r="CX4874" s="81">
        <v>0</v>
      </c>
      <c r="CY4874" s="81">
        <v>0</v>
      </c>
      <c r="CZ4874" s="81">
        <v>0</v>
      </c>
      <c r="DA4874" s="81">
        <v>0</v>
      </c>
      <c r="DB4874" s="81">
        <v>8.3606377745129593E-2</v>
      </c>
      <c r="DC4874" s="81">
        <v>3.9055083184886208E-2</v>
      </c>
      <c r="DD4874" s="81">
        <v>1.6949971741064059E-3</v>
      </c>
      <c r="DE4874" s="81">
        <v>4.2856297386136867E-2</v>
      </c>
      <c r="DF4874" s="81">
        <v>4.3541857288384114E-4</v>
      </c>
      <c r="DG4874" s="81">
        <v>4.3541857288384114E-4</v>
      </c>
      <c r="DH4874" s="81">
        <v>4.3541857288384114E-4</v>
      </c>
      <c r="DI4874" s="81">
        <v>4.3541857288384114E-4</v>
      </c>
      <c r="DJ4874" s="81">
        <v>4.3017577777363378E-3</v>
      </c>
      <c r="DL4874" s="81">
        <v>0</v>
      </c>
      <c r="DM4874" s="81">
        <v>1.87306523247392E-6</v>
      </c>
      <c r="DN4874" s="81">
        <v>1.87306523247392E-6</v>
      </c>
      <c r="DO4874" s="81">
        <v>0</v>
      </c>
      <c r="DP4874" s="81">
        <v>1.87306523247392E-6</v>
      </c>
      <c r="DQ4874" s="81">
        <v>1.87306523247392E-6</v>
      </c>
      <c r="DR4874" s="81">
        <v>0</v>
      </c>
      <c r="DS4874" s="81">
        <v>1.87306523247392E-6</v>
      </c>
      <c r="DT4874" s="81">
        <v>1.87306523247392E-6</v>
      </c>
      <c r="DU4874" s="81">
        <v>0</v>
      </c>
      <c r="DV4874" s="81">
        <v>1.87306523247392E-6</v>
      </c>
      <c r="DW4874" s="81">
        <v>1.87306523247392E-6</v>
      </c>
      <c r="GE4874" s="81" t="s">
        <v>449</v>
      </c>
      <c r="GF4874" s="81" t="s">
        <v>155</v>
      </c>
      <c r="GG4874" s="81" t="s">
        <v>488</v>
      </c>
      <c r="GH4874" s="81" t="s">
        <v>452</v>
      </c>
      <c r="GI4874" s="81">
        <v>2031</v>
      </c>
      <c r="GJ4874" s="81" t="s">
        <v>201</v>
      </c>
      <c r="GK4874" s="81">
        <v>0.74733835430389206</v>
      </c>
      <c r="GL4874" s="81">
        <v>655.39221699999996</v>
      </c>
      <c r="GM4874" s="81">
        <v>2031</v>
      </c>
      <c r="GN4874" s="81" t="s">
        <v>173</v>
      </c>
      <c r="GO4874" s="81">
        <v>1.1148832299820636E-2</v>
      </c>
      <c r="GP4874" s="81">
        <v>10</v>
      </c>
      <c r="GQ4874" s="81">
        <v>0</v>
      </c>
      <c r="GR4874" s="81" t="s">
        <v>448</v>
      </c>
      <c r="GS4874" s="81">
        <v>0</v>
      </c>
      <c r="GT4874" s="81">
        <v>0</v>
      </c>
      <c r="GU4874" s="81">
        <v>0</v>
      </c>
      <c r="GV4874" s="81">
        <v>0</v>
      </c>
      <c r="GW4874" s="81">
        <v>1.1148832299820636E-2</v>
      </c>
      <c r="GX4874" s="81">
        <v>8.3319499833580304E-3</v>
      </c>
      <c r="GY4874" s="81">
        <v>1.1148832299820636E-2</v>
      </c>
      <c r="GZ4874" s="81">
        <v>8.3319499833580304E-3</v>
      </c>
    </row>
    <row r="4875" spans="98:208" x14ac:dyDescent="0.25">
      <c r="CT4875" s="81" t="s">
        <v>155</v>
      </c>
      <c r="CU4875" s="81" t="s">
        <v>485</v>
      </c>
      <c r="CV4875" s="81" t="s">
        <v>460</v>
      </c>
      <c r="CW4875" s="81">
        <v>2030</v>
      </c>
      <c r="CX4875" s="81">
        <v>0</v>
      </c>
      <c r="CY4875" s="81">
        <v>0</v>
      </c>
      <c r="CZ4875" s="81">
        <v>0</v>
      </c>
      <c r="DA4875" s="81">
        <v>0</v>
      </c>
      <c r="DB4875" s="81">
        <v>8.3606377745129593E-2</v>
      </c>
      <c r="DC4875" s="81">
        <v>3.9055083184886208E-2</v>
      </c>
      <c r="DD4875" s="81">
        <v>1.6949971741064059E-3</v>
      </c>
      <c r="DE4875" s="81">
        <v>4.2856297386136867E-2</v>
      </c>
      <c r="DF4875" s="81">
        <v>0</v>
      </c>
      <c r="DG4875" s="81">
        <v>4.3541857288384114E-4</v>
      </c>
      <c r="DH4875" s="81">
        <v>4.3541857288384114E-4</v>
      </c>
      <c r="DI4875" s="81">
        <v>4.3541857288384114E-4</v>
      </c>
      <c r="DJ4875" s="81">
        <v>4.3017577777363378E-3</v>
      </c>
      <c r="DL4875" s="81">
        <v>0</v>
      </c>
      <c r="DM4875" s="81">
        <v>0</v>
      </c>
      <c r="DN4875" s="81">
        <v>0</v>
      </c>
      <c r="DO4875" s="81">
        <v>0</v>
      </c>
      <c r="DP4875" s="81">
        <v>1.87306523247392E-6</v>
      </c>
      <c r="DQ4875" s="81">
        <v>1.87306523247392E-6</v>
      </c>
      <c r="DR4875" s="81">
        <v>0</v>
      </c>
      <c r="DS4875" s="81">
        <v>1.87306523247392E-6</v>
      </c>
      <c r="DT4875" s="81">
        <v>1.87306523247392E-6</v>
      </c>
      <c r="DU4875" s="81">
        <v>0</v>
      </c>
      <c r="DV4875" s="81">
        <v>1.87306523247392E-6</v>
      </c>
      <c r="DW4875" s="81">
        <v>1.87306523247392E-6</v>
      </c>
      <c r="GE4875" s="81" t="s">
        <v>449</v>
      </c>
      <c r="GF4875" s="81" t="s">
        <v>155</v>
      </c>
      <c r="GG4875" s="81" t="s">
        <v>488</v>
      </c>
      <c r="GH4875" s="81" t="s">
        <v>452</v>
      </c>
      <c r="GI4875" s="81">
        <v>2032</v>
      </c>
      <c r="GJ4875" s="81" t="s">
        <v>201</v>
      </c>
      <c r="GK4875" s="81">
        <v>0.74733835430389206</v>
      </c>
      <c r="GL4875" s="81">
        <v>655.39221699999996</v>
      </c>
      <c r="GM4875" s="81">
        <v>2032</v>
      </c>
      <c r="GN4875" s="81" t="s">
        <v>173</v>
      </c>
      <c r="GO4875" s="81">
        <v>1.1148832299820636E-2</v>
      </c>
      <c r="GP4875" s="81">
        <v>10</v>
      </c>
      <c r="GQ4875" s="81">
        <v>0</v>
      </c>
      <c r="GR4875" s="81" t="s">
        <v>448</v>
      </c>
      <c r="GS4875" s="81">
        <v>0</v>
      </c>
      <c r="GT4875" s="81">
        <v>0</v>
      </c>
      <c r="GU4875" s="81">
        <v>0</v>
      </c>
      <c r="GV4875" s="81">
        <v>0</v>
      </c>
      <c r="GW4875" s="81">
        <v>0</v>
      </c>
      <c r="GX4875" s="81">
        <v>0</v>
      </c>
      <c r="GY4875" s="81">
        <v>1.1148832299820636E-2</v>
      </c>
      <c r="GZ4875" s="81">
        <v>8.3319499833580304E-3</v>
      </c>
    </row>
    <row r="4876" spans="98:208" x14ac:dyDescent="0.25">
      <c r="CT4876" s="81" t="s">
        <v>155</v>
      </c>
      <c r="CU4876" s="81" t="s">
        <v>485</v>
      </c>
      <c r="CV4876" s="81" t="s">
        <v>460</v>
      </c>
      <c r="CW4876" s="81">
        <v>2031</v>
      </c>
      <c r="CX4876" s="81">
        <v>0</v>
      </c>
      <c r="CY4876" s="81">
        <v>0</v>
      </c>
      <c r="CZ4876" s="81">
        <v>0</v>
      </c>
      <c r="DA4876" s="81">
        <v>0</v>
      </c>
      <c r="DB4876" s="81">
        <v>8.3606377745129593E-2</v>
      </c>
      <c r="DC4876" s="81">
        <v>3.9055083184886208E-2</v>
      </c>
      <c r="DD4876" s="81">
        <v>1.6949971741064059E-3</v>
      </c>
      <c r="DE4876" s="81">
        <v>4.2856297386136867E-2</v>
      </c>
      <c r="DF4876" s="81">
        <v>0</v>
      </c>
      <c r="DG4876" s="81">
        <v>0</v>
      </c>
      <c r="DH4876" s="81">
        <v>4.3541857288384114E-4</v>
      </c>
      <c r="DI4876" s="81">
        <v>4.3541857288384114E-4</v>
      </c>
      <c r="DJ4876" s="81">
        <v>4.3017577777363378E-3</v>
      </c>
      <c r="DL4876" s="81">
        <v>0</v>
      </c>
      <c r="DM4876" s="81">
        <v>0</v>
      </c>
      <c r="DN4876" s="81">
        <v>0</v>
      </c>
      <c r="DO4876" s="81">
        <v>0</v>
      </c>
      <c r="DP4876" s="81">
        <v>0</v>
      </c>
      <c r="DQ4876" s="81">
        <v>0</v>
      </c>
      <c r="DR4876" s="81">
        <v>0</v>
      </c>
      <c r="DS4876" s="81">
        <v>1.87306523247392E-6</v>
      </c>
      <c r="DT4876" s="81">
        <v>1.87306523247392E-6</v>
      </c>
      <c r="DU4876" s="81">
        <v>0</v>
      </c>
      <c r="DV4876" s="81">
        <v>1.87306523247392E-6</v>
      </c>
      <c r="DW4876" s="81">
        <v>1.87306523247392E-6</v>
      </c>
      <c r="GE4876" s="81" t="s">
        <v>449</v>
      </c>
      <c r="GF4876" s="81" t="s">
        <v>155</v>
      </c>
      <c r="GG4876" s="81" t="s">
        <v>488</v>
      </c>
      <c r="GH4876" s="81" t="s">
        <v>453</v>
      </c>
      <c r="GI4876" s="81">
        <v>2021</v>
      </c>
      <c r="GJ4876" s="81" t="s">
        <v>201</v>
      </c>
      <c r="GK4876" s="81">
        <v>3.6425060683954458E-2</v>
      </c>
      <c r="GL4876" s="81">
        <v>655.39221699999996</v>
      </c>
      <c r="GM4876" s="81">
        <v>2021</v>
      </c>
      <c r="GN4876" s="81" t="s">
        <v>173</v>
      </c>
      <c r="GO4876" s="81">
        <v>1.1148832299820636E-2</v>
      </c>
      <c r="GP4876" s="81">
        <v>10</v>
      </c>
      <c r="GQ4876" s="81">
        <v>0</v>
      </c>
      <c r="GR4876" s="81" t="s">
        <v>448</v>
      </c>
      <c r="GS4876" s="81">
        <v>1.1148832299820636E-2</v>
      </c>
      <c r="GT4876" s="81">
        <v>4.0609689307619822E-4</v>
      </c>
      <c r="GU4876" s="81">
        <v>1.1148832299820636E-2</v>
      </c>
      <c r="GV4876" s="81">
        <v>4.0609689307619822E-4</v>
      </c>
      <c r="GW4876" s="81">
        <v>0</v>
      </c>
      <c r="GX4876" s="81">
        <v>0</v>
      </c>
      <c r="GY4876" s="81">
        <v>0</v>
      </c>
      <c r="GZ4876" s="81">
        <v>0</v>
      </c>
    </row>
    <row r="4877" spans="98:208" x14ac:dyDescent="0.25">
      <c r="CT4877" s="81" t="s">
        <v>155</v>
      </c>
      <c r="CU4877" s="81" t="s">
        <v>485</v>
      </c>
      <c r="CV4877" s="81" t="s">
        <v>460</v>
      </c>
      <c r="CW4877" s="81">
        <v>2032</v>
      </c>
      <c r="CX4877" s="81">
        <v>0</v>
      </c>
      <c r="CY4877" s="81">
        <v>0</v>
      </c>
      <c r="CZ4877" s="81">
        <v>0</v>
      </c>
      <c r="DA4877" s="81">
        <v>0</v>
      </c>
      <c r="DB4877" s="81">
        <v>8.3606377745129593E-2</v>
      </c>
      <c r="DC4877" s="81">
        <v>3.9055083184886208E-2</v>
      </c>
      <c r="DD4877" s="81">
        <v>1.6949971741064059E-3</v>
      </c>
      <c r="DE4877" s="81">
        <v>4.2856297386136867E-2</v>
      </c>
      <c r="DF4877" s="81">
        <v>0</v>
      </c>
      <c r="DG4877" s="81">
        <v>0</v>
      </c>
      <c r="DH4877" s="81">
        <v>0</v>
      </c>
      <c r="DI4877" s="81">
        <v>4.3541857288384114E-4</v>
      </c>
      <c r="DJ4877" s="81">
        <v>4.3017577777363378E-3</v>
      </c>
      <c r="DL4877" s="81">
        <v>0</v>
      </c>
      <c r="DM4877" s="81">
        <v>0</v>
      </c>
      <c r="DN4877" s="81">
        <v>0</v>
      </c>
      <c r="DO4877" s="81">
        <v>0</v>
      </c>
      <c r="DP4877" s="81">
        <v>0</v>
      </c>
      <c r="DQ4877" s="81">
        <v>0</v>
      </c>
      <c r="DR4877" s="81">
        <v>0</v>
      </c>
      <c r="DS4877" s="81">
        <v>0</v>
      </c>
      <c r="DT4877" s="81">
        <v>0</v>
      </c>
      <c r="DU4877" s="81">
        <v>0</v>
      </c>
      <c r="DV4877" s="81">
        <v>1.87306523247392E-6</v>
      </c>
      <c r="DW4877" s="81">
        <v>1.87306523247392E-6</v>
      </c>
      <c r="GE4877" s="81" t="s">
        <v>449</v>
      </c>
      <c r="GF4877" s="81" t="s">
        <v>155</v>
      </c>
      <c r="GG4877" s="81" t="s">
        <v>488</v>
      </c>
      <c r="GH4877" s="81" t="s">
        <v>453</v>
      </c>
      <c r="GI4877" s="81">
        <v>2022</v>
      </c>
      <c r="GJ4877" s="81" t="s">
        <v>201</v>
      </c>
      <c r="GK4877" s="81">
        <v>3.6425060683954458E-2</v>
      </c>
      <c r="GL4877" s="81">
        <v>655.39221699999996</v>
      </c>
      <c r="GM4877" s="81">
        <v>2022</v>
      </c>
      <c r="GN4877" s="81" t="s">
        <v>173</v>
      </c>
      <c r="GO4877" s="81">
        <v>1.1148832299820636E-2</v>
      </c>
      <c r="GP4877" s="81">
        <v>10</v>
      </c>
      <c r="GQ4877" s="81">
        <v>0</v>
      </c>
      <c r="GR4877" s="81" t="s">
        <v>448</v>
      </c>
      <c r="GS4877" s="81">
        <v>1.1148832299820636E-2</v>
      </c>
      <c r="GT4877" s="81">
        <v>4.0609689307619822E-4</v>
      </c>
      <c r="GU4877" s="81">
        <v>1.1148832299820636E-2</v>
      </c>
      <c r="GV4877" s="81">
        <v>4.0609689307619822E-4</v>
      </c>
      <c r="GW4877" s="81">
        <v>1.1148832299820636E-2</v>
      </c>
      <c r="GX4877" s="81">
        <v>4.0609689307619822E-4</v>
      </c>
      <c r="GY4877" s="81">
        <v>0</v>
      </c>
      <c r="GZ4877" s="81">
        <v>0</v>
      </c>
    </row>
    <row r="4878" spans="98:208" x14ac:dyDescent="0.25">
      <c r="CT4878" s="81" t="s">
        <v>155</v>
      </c>
      <c r="CU4878" s="81" t="s">
        <v>485</v>
      </c>
      <c r="CV4878" s="81" t="s">
        <v>461</v>
      </c>
      <c r="CW4878" s="81">
        <v>2020</v>
      </c>
      <c r="CX4878" s="81">
        <v>0</v>
      </c>
      <c r="CY4878" s="81">
        <v>0</v>
      </c>
      <c r="CZ4878" s="81">
        <v>0</v>
      </c>
      <c r="DA4878" s="81">
        <v>0</v>
      </c>
      <c r="DB4878" s="81">
        <v>14146.1306413326</v>
      </c>
      <c r="DC4878" s="81">
        <v>222.22942162783181</v>
      </c>
      <c r="DD4878" s="81">
        <v>8585.7228092479909</v>
      </c>
      <c r="DE4878" s="81">
        <v>5338.1784104567751</v>
      </c>
      <c r="DF4878" s="81">
        <v>2.47759855381483</v>
      </c>
      <c r="DG4878" s="81">
        <v>0</v>
      </c>
      <c r="DH4878" s="81">
        <v>0</v>
      </c>
      <c r="DI4878" s="81">
        <v>0</v>
      </c>
      <c r="DJ4878" s="81">
        <v>2.977431996449993E-5</v>
      </c>
      <c r="DL4878" s="81">
        <v>0</v>
      </c>
      <c r="DM4878" s="81">
        <v>7.3768812084865041E-5</v>
      </c>
      <c r="DN4878" s="81">
        <v>7.3768812084865041E-5</v>
      </c>
      <c r="DO4878" s="81">
        <v>0</v>
      </c>
      <c r="DP4878" s="81">
        <v>0</v>
      </c>
      <c r="DQ4878" s="81">
        <v>0</v>
      </c>
      <c r="DR4878" s="81">
        <v>0</v>
      </c>
      <c r="DS4878" s="81">
        <v>0</v>
      </c>
      <c r="DT4878" s="81">
        <v>0</v>
      </c>
      <c r="DU4878" s="81">
        <v>0</v>
      </c>
      <c r="DV4878" s="81">
        <v>0</v>
      </c>
      <c r="DW4878" s="81">
        <v>0</v>
      </c>
      <c r="GE4878" s="81" t="s">
        <v>449</v>
      </c>
      <c r="GF4878" s="81" t="s">
        <v>155</v>
      </c>
      <c r="GG4878" s="81" t="s">
        <v>488</v>
      </c>
      <c r="GH4878" s="81" t="s">
        <v>453</v>
      </c>
      <c r="GI4878" s="81">
        <v>2023</v>
      </c>
      <c r="GJ4878" s="81" t="s">
        <v>201</v>
      </c>
      <c r="GK4878" s="81">
        <v>3.7590224611390617E-2</v>
      </c>
      <c r="GL4878" s="81">
        <v>655.39221699999996</v>
      </c>
      <c r="GM4878" s="81">
        <v>2023</v>
      </c>
      <c r="GN4878" s="81" t="s">
        <v>173</v>
      </c>
      <c r="GO4878" s="81">
        <v>1.1148832299820636E-2</v>
      </c>
      <c r="GP4878" s="81">
        <v>10</v>
      </c>
      <c r="GQ4878" s="81">
        <v>0</v>
      </c>
      <c r="GR4878" s="81" t="s">
        <v>448</v>
      </c>
      <c r="GS4878" s="81">
        <v>1.1148832299820636E-2</v>
      </c>
      <c r="GT4878" s="81">
        <v>4.1908711030498434E-4</v>
      </c>
      <c r="GU4878" s="81">
        <v>1.1148832299820636E-2</v>
      </c>
      <c r="GV4878" s="81">
        <v>4.1908711030498434E-4</v>
      </c>
      <c r="GW4878" s="81">
        <v>1.1148832299820636E-2</v>
      </c>
      <c r="GX4878" s="81">
        <v>4.1908711030498434E-4</v>
      </c>
      <c r="GY4878" s="81">
        <v>1.1148832299820636E-2</v>
      </c>
      <c r="GZ4878" s="81">
        <v>4.1908711030498434E-4</v>
      </c>
    </row>
    <row r="4879" spans="98:208" x14ac:dyDescent="0.25">
      <c r="CT4879" s="81" t="s">
        <v>155</v>
      </c>
      <c r="CU4879" s="81" t="s">
        <v>485</v>
      </c>
      <c r="CV4879" s="81" t="s">
        <v>461</v>
      </c>
      <c r="CW4879" s="81">
        <v>2021</v>
      </c>
      <c r="CX4879" s="81">
        <v>0</v>
      </c>
      <c r="CY4879" s="81">
        <v>0</v>
      </c>
      <c r="CZ4879" s="81">
        <v>0</v>
      </c>
      <c r="DA4879" s="81">
        <v>0</v>
      </c>
      <c r="DB4879" s="81">
        <v>14146.1306413326</v>
      </c>
      <c r="DC4879" s="81">
        <v>222.22942162783181</v>
      </c>
      <c r="DD4879" s="81">
        <v>8585.7228092479909</v>
      </c>
      <c r="DE4879" s="81">
        <v>5338.1784104567751</v>
      </c>
      <c r="DF4879" s="81">
        <v>2.47759855381483</v>
      </c>
      <c r="DG4879" s="81">
        <v>2.47759855381483</v>
      </c>
      <c r="DH4879" s="81">
        <v>0</v>
      </c>
      <c r="DI4879" s="81">
        <v>0</v>
      </c>
      <c r="DJ4879" s="81">
        <v>2.977431996449993E-5</v>
      </c>
      <c r="DL4879" s="81">
        <v>0</v>
      </c>
      <c r="DM4879" s="81">
        <v>7.3768812084865041E-5</v>
      </c>
      <c r="DN4879" s="81">
        <v>7.3768812084865041E-5</v>
      </c>
      <c r="DO4879" s="81">
        <v>0</v>
      </c>
      <c r="DP4879" s="81">
        <v>7.3768812084865041E-5</v>
      </c>
      <c r="DQ4879" s="81">
        <v>7.3768812084865041E-5</v>
      </c>
      <c r="DR4879" s="81">
        <v>0</v>
      </c>
      <c r="DS4879" s="81">
        <v>0</v>
      </c>
      <c r="DT4879" s="81">
        <v>0</v>
      </c>
      <c r="DU4879" s="81">
        <v>0</v>
      </c>
      <c r="DV4879" s="81">
        <v>0</v>
      </c>
      <c r="DW4879" s="81">
        <v>0</v>
      </c>
      <c r="GE4879" s="81" t="s">
        <v>449</v>
      </c>
      <c r="GF4879" s="81" t="s">
        <v>155</v>
      </c>
      <c r="GG4879" s="81" t="s">
        <v>488</v>
      </c>
      <c r="GH4879" s="81" t="s">
        <v>453</v>
      </c>
      <c r="GI4879" s="81">
        <v>2024</v>
      </c>
      <c r="GJ4879" s="81" t="s">
        <v>201</v>
      </c>
      <c r="GK4879" s="81">
        <v>3.7590224611390617E-2</v>
      </c>
      <c r="GL4879" s="81">
        <v>655.39221699999996</v>
      </c>
      <c r="GM4879" s="81">
        <v>2024</v>
      </c>
      <c r="GN4879" s="81" t="s">
        <v>173</v>
      </c>
      <c r="GO4879" s="81">
        <v>1.1148832299820636E-2</v>
      </c>
      <c r="GP4879" s="81">
        <v>10</v>
      </c>
      <c r="GQ4879" s="81">
        <v>0</v>
      </c>
      <c r="GR4879" s="81" t="s">
        <v>448</v>
      </c>
      <c r="GS4879" s="81">
        <v>1.1148832299820636E-2</v>
      </c>
      <c r="GT4879" s="81">
        <v>4.1908711030498434E-4</v>
      </c>
      <c r="GU4879" s="81">
        <v>1.1148832299820636E-2</v>
      </c>
      <c r="GV4879" s="81">
        <v>4.1908711030498434E-4</v>
      </c>
      <c r="GW4879" s="81">
        <v>1.1148832299820636E-2</v>
      </c>
      <c r="GX4879" s="81">
        <v>4.1908711030498434E-4</v>
      </c>
      <c r="GY4879" s="81">
        <v>1.1148832299820636E-2</v>
      </c>
      <c r="GZ4879" s="81">
        <v>4.1908711030498434E-4</v>
      </c>
    </row>
    <row r="4880" spans="98:208" x14ac:dyDescent="0.25">
      <c r="CT4880" s="81" t="s">
        <v>155</v>
      </c>
      <c r="CU4880" s="81" t="s">
        <v>485</v>
      </c>
      <c r="CV4880" s="81" t="s">
        <v>461</v>
      </c>
      <c r="CW4880" s="81">
        <v>2022</v>
      </c>
      <c r="CX4880" s="81">
        <v>0</v>
      </c>
      <c r="CY4880" s="81">
        <v>0</v>
      </c>
      <c r="CZ4880" s="81">
        <v>0</v>
      </c>
      <c r="DA4880" s="81">
        <v>0</v>
      </c>
      <c r="DB4880" s="81">
        <v>14146.1306413326</v>
      </c>
      <c r="DC4880" s="81">
        <v>222.22942162783181</v>
      </c>
      <c r="DD4880" s="81">
        <v>8585.7228092479909</v>
      </c>
      <c r="DE4880" s="81">
        <v>5338.1784104567751</v>
      </c>
      <c r="DF4880" s="81">
        <v>2.47759855381483</v>
      </c>
      <c r="DG4880" s="81">
        <v>2.47759855381483</v>
      </c>
      <c r="DH4880" s="81">
        <v>2.47759855381483</v>
      </c>
      <c r="DI4880" s="81">
        <v>0</v>
      </c>
      <c r="DJ4880" s="81">
        <v>2.977431996449993E-5</v>
      </c>
      <c r="DL4880" s="81">
        <v>0</v>
      </c>
      <c r="DM4880" s="81">
        <v>7.3768812084865041E-5</v>
      </c>
      <c r="DN4880" s="81">
        <v>7.3768812084865041E-5</v>
      </c>
      <c r="DO4880" s="81">
        <v>0</v>
      </c>
      <c r="DP4880" s="81">
        <v>7.3768812084865041E-5</v>
      </c>
      <c r="DQ4880" s="81">
        <v>7.3768812084865041E-5</v>
      </c>
      <c r="DR4880" s="81">
        <v>0</v>
      </c>
      <c r="DS4880" s="81">
        <v>7.3768812084865041E-5</v>
      </c>
      <c r="DT4880" s="81">
        <v>7.3768812084865041E-5</v>
      </c>
      <c r="DU4880" s="81">
        <v>0</v>
      </c>
      <c r="DV4880" s="81">
        <v>0</v>
      </c>
      <c r="DW4880" s="81">
        <v>0</v>
      </c>
      <c r="GE4880" s="81" t="s">
        <v>449</v>
      </c>
      <c r="GF4880" s="81" t="s">
        <v>155</v>
      </c>
      <c r="GG4880" s="81" t="s">
        <v>488</v>
      </c>
      <c r="GH4880" s="81" t="s">
        <v>453</v>
      </c>
      <c r="GI4880" s="81">
        <v>2025</v>
      </c>
      <c r="GJ4880" s="81" t="s">
        <v>201</v>
      </c>
      <c r="GK4880" s="81">
        <v>3.7590224611390617E-2</v>
      </c>
      <c r="GL4880" s="81">
        <v>655.39221699999996</v>
      </c>
      <c r="GM4880" s="81">
        <v>2025</v>
      </c>
      <c r="GN4880" s="81" t="s">
        <v>173</v>
      </c>
      <c r="GO4880" s="81">
        <v>1.1148832299820636E-2</v>
      </c>
      <c r="GP4880" s="81">
        <v>10</v>
      </c>
      <c r="GQ4880" s="81">
        <v>0</v>
      </c>
      <c r="GR4880" s="81" t="s">
        <v>448</v>
      </c>
      <c r="GS4880" s="81">
        <v>1.1148832299820636E-2</v>
      </c>
      <c r="GT4880" s="81">
        <v>4.1908711030498434E-4</v>
      </c>
      <c r="GU4880" s="81">
        <v>1.1148832299820636E-2</v>
      </c>
      <c r="GV4880" s="81">
        <v>4.1908711030498434E-4</v>
      </c>
      <c r="GW4880" s="81">
        <v>1.1148832299820636E-2</v>
      </c>
      <c r="GX4880" s="81">
        <v>4.1908711030498434E-4</v>
      </c>
      <c r="GY4880" s="81">
        <v>1.1148832299820636E-2</v>
      </c>
      <c r="GZ4880" s="81">
        <v>4.1908711030498434E-4</v>
      </c>
    </row>
    <row r="4881" spans="98:208" x14ac:dyDescent="0.25">
      <c r="CT4881" s="81" t="s">
        <v>155</v>
      </c>
      <c r="CU4881" s="81" t="s">
        <v>485</v>
      </c>
      <c r="CV4881" s="81" t="s">
        <v>461</v>
      </c>
      <c r="CW4881" s="81">
        <v>2023</v>
      </c>
      <c r="CX4881" s="81">
        <v>0</v>
      </c>
      <c r="CY4881" s="81">
        <v>0</v>
      </c>
      <c r="CZ4881" s="81">
        <v>0</v>
      </c>
      <c r="DA4881" s="81">
        <v>0</v>
      </c>
      <c r="DB4881" s="81">
        <v>14664.63755643671</v>
      </c>
      <c r="DC4881" s="81">
        <v>233.23007680794049</v>
      </c>
      <c r="DD4881" s="81">
        <v>8896.5159934286421</v>
      </c>
      <c r="DE4881" s="81">
        <v>5534.8914862001229</v>
      </c>
      <c r="DF4881" s="81">
        <v>2.6002430136060148</v>
      </c>
      <c r="DG4881" s="81">
        <v>2.6002430136060148</v>
      </c>
      <c r="DH4881" s="81">
        <v>2.6002430136060148</v>
      </c>
      <c r="DI4881" s="81">
        <v>2.6002430136060148</v>
      </c>
      <c r="DJ4881" s="81">
        <v>2.977431996449993E-5</v>
      </c>
      <c r="DL4881" s="81">
        <v>0</v>
      </c>
      <c r="DM4881" s="81">
        <v>7.7420467472561028E-5</v>
      </c>
      <c r="DN4881" s="81">
        <v>7.7420467472561028E-5</v>
      </c>
      <c r="DO4881" s="81">
        <v>0</v>
      </c>
      <c r="DP4881" s="81">
        <v>7.7420467472561028E-5</v>
      </c>
      <c r="DQ4881" s="81">
        <v>7.7420467472561028E-5</v>
      </c>
      <c r="DR4881" s="81">
        <v>0</v>
      </c>
      <c r="DS4881" s="81">
        <v>7.7420467472561028E-5</v>
      </c>
      <c r="DT4881" s="81">
        <v>7.7420467472561028E-5</v>
      </c>
      <c r="DU4881" s="81">
        <v>0</v>
      </c>
      <c r="DV4881" s="81">
        <v>7.7420467472561028E-5</v>
      </c>
      <c r="DW4881" s="81">
        <v>7.7420467472561028E-5</v>
      </c>
      <c r="GE4881" s="81" t="s">
        <v>449</v>
      </c>
      <c r="GF4881" s="81" t="s">
        <v>155</v>
      </c>
      <c r="GG4881" s="81" t="s">
        <v>488</v>
      </c>
      <c r="GH4881" s="81" t="s">
        <v>453</v>
      </c>
      <c r="GI4881" s="81">
        <v>2026</v>
      </c>
      <c r="GJ4881" s="81" t="s">
        <v>201</v>
      </c>
      <c r="GK4881" s="81">
        <v>3.7590224611390617E-2</v>
      </c>
      <c r="GL4881" s="81">
        <v>655.39221699999996</v>
      </c>
      <c r="GM4881" s="81">
        <v>2026</v>
      </c>
      <c r="GN4881" s="81" t="s">
        <v>173</v>
      </c>
      <c r="GO4881" s="81">
        <v>1.1148832299820636E-2</v>
      </c>
      <c r="GP4881" s="81">
        <v>10</v>
      </c>
      <c r="GQ4881" s="81">
        <v>0</v>
      </c>
      <c r="GR4881" s="81" t="s">
        <v>448</v>
      </c>
      <c r="GS4881" s="81">
        <v>1.1148832299820636E-2</v>
      </c>
      <c r="GT4881" s="81">
        <v>4.1908711030498434E-4</v>
      </c>
      <c r="GU4881" s="81">
        <v>1.1148832299820636E-2</v>
      </c>
      <c r="GV4881" s="81">
        <v>4.1908711030498434E-4</v>
      </c>
      <c r="GW4881" s="81">
        <v>1.1148832299820636E-2</v>
      </c>
      <c r="GX4881" s="81">
        <v>4.1908711030498434E-4</v>
      </c>
      <c r="GY4881" s="81">
        <v>1.1148832299820636E-2</v>
      </c>
      <c r="GZ4881" s="81">
        <v>4.1908711030498434E-4</v>
      </c>
    </row>
    <row r="4882" spans="98:208" x14ac:dyDescent="0.25">
      <c r="CT4882" s="81" t="s">
        <v>155</v>
      </c>
      <c r="CU4882" s="81" t="s">
        <v>485</v>
      </c>
      <c r="CV4882" s="81" t="s">
        <v>461</v>
      </c>
      <c r="CW4882" s="81">
        <v>2024</v>
      </c>
      <c r="CX4882" s="81">
        <v>0</v>
      </c>
      <c r="CY4882" s="81">
        <v>0</v>
      </c>
      <c r="CZ4882" s="81">
        <v>0</v>
      </c>
      <c r="DA4882" s="81">
        <v>0</v>
      </c>
      <c r="DB4882" s="81">
        <v>14664.63755643671</v>
      </c>
      <c r="DC4882" s="81">
        <v>233.23007680794049</v>
      </c>
      <c r="DD4882" s="81">
        <v>8896.5159934286421</v>
      </c>
      <c r="DE4882" s="81">
        <v>5534.8914862001229</v>
      </c>
      <c r="DF4882" s="81">
        <v>2.6002430136060148</v>
      </c>
      <c r="DG4882" s="81">
        <v>2.6002430136060148</v>
      </c>
      <c r="DH4882" s="81">
        <v>2.6002430136060148</v>
      </c>
      <c r="DI4882" s="81">
        <v>2.6002430136060148</v>
      </c>
      <c r="DJ4882" s="81">
        <v>2.977431996449993E-5</v>
      </c>
      <c r="DL4882" s="81">
        <v>0</v>
      </c>
      <c r="DM4882" s="81">
        <v>7.7420467472561028E-5</v>
      </c>
      <c r="DN4882" s="81">
        <v>7.7420467472561028E-5</v>
      </c>
      <c r="DO4882" s="81">
        <v>0</v>
      </c>
      <c r="DP4882" s="81">
        <v>7.7420467472561028E-5</v>
      </c>
      <c r="DQ4882" s="81">
        <v>7.7420467472561028E-5</v>
      </c>
      <c r="DR4882" s="81">
        <v>0</v>
      </c>
      <c r="DS4882" s="81">
        <v>7.7420467472561028E-5</v>
      </c>
      <c r="DT4882" s="81">
        <v>7.7420467472561028E-5</v>
      </c>
      <c r="DU4882" s="81">
        <v>0</v>
      </c>
      <c r="DV4882" s="81">
        <v>7.7420467472561028E-5</v>
      </c>
      <c r="DW4882" s="81">
        <v>7.7420467472561028E-5</v>
      </c>
      <c r="GE4882" s="81" t="s">
        <v>449</v>
      </c>
      <c r="GF4882" s="81" t="s">
        <v>155</v>
      </c>
      <c r="GG4882" s="81" t="s">
        <v>488</v>
      </c>
      <c r="GH4882" s="81" t="s">
        <v>453</v>
      </c>
      <c r="GI4882" s="81">
        <v>2027</v>
      </c>
      <c r="GJ4882" s="81" t="s">
        <v>201</v>
      </c>
      <c r="GK4882" s="81">
        <v>3.7590224611390617E-2</v>
      </c>
      <c r="GL4882" s="81">
        <v>655.39221699999996</v>
      </c>
      <c r="GM4882" s="81">
        <v>2027</v>
      </c>
      <c r="GN4882" s="81" t="s">
        <v>173</v>
      </c>
      <c r="GO4882" s="81">
        <v>1.1148832299820636E-2</v>
      </c>
      <c r="GP4882" s="81">
        <v>10</v>
      </c>
      <c r="GQ4882" s="81">
        <v>0</v>
      </c>
      <c r="GR4882" s="81" t="s">
        <v>448</v>
      </c>
      <c r="GS4882" s="81">
        <v>1.1148832299820636E-2</v>
      </c>
      <c r="GT4882" s="81">
        <v>4.1908711030498434E-4</v>
      </c>
      <c r="GU4882" s="81">
        <v>1.1148832299820636E-2</v>
      </c>
      <c r="GV4882" s="81">
        <v>4.1908711030498434E-4</v>
      </c>
      <c r="GW4882" s="81">
        <v>1.1148832299820636E-2</v>
      </c>
      <c r="GX4882" s="81">
        <v>4.1908711030498434E-4</v>
      </c>
      <c r="GY4882" s="81">
        <v>1.1148832299820636E-2</v>
      </c>
      <c r="GZ4882" s="81">
        <v>4.1908711030498434E-4</v>
      </c>
    </row>
    <row r="4883" spans="98:208" x14ac:dyDescent="0.25">
      <c r="CT4883" s="81" t="s">
        <v>155</v>
      </c>
      <c r="CU4883" s="81" t="s">
        <v>485</v>
      </c>
      <c r="CV4883" s="81" t="s">
        <v>461</v>
      </c>
      <c r="CW4883" s="81">
        <v>2025</v>
      </c>
      <c r="CX4883" s="81">
        <v>0</v>
      </c>
      <c r="CY4883" s="81">
        <v>0</v>
      </c>
      <c r="CZ4883" s="81">
        <v>0</v>
      </c>
      <c r="DA4883" s="81">
        <v>0</v>
      </c>
      <c r="DB4883" s="81">
        <v>14664.63755643671</v>
      </c>
      <c r="DC4883" s="81">
        <v>233.23007680794049</v>
      </c>
      <c r="DD4883" s="81">
        <v>8896.5159934286421</v>
      </c>
      <c r="DE4883" s="81">
        <v>5534.8914862001229</v>
      </c>
      <c r="DF4883" s="81">
        <v>2.6002430136060148</v>
      </c>
      <c r="DG4883" s="81">
        <v>2.6002430136060148</v>
      </c>
      <c r="DH4883" s="81">
        <v>2.6002430136060148</v>
      </c>
      <c r="DI4883" s="81">
        <v>2.6002430136060148</v>
      </c>
      <c r="DJ4883" s="81">
        <v>2.977431996449993E-5</v>
      </c>
      <c r="DL4883" s="81">
        <v>0</v>
      </c>
      <c r="DM4883" s="81">
        <v>7.7420467472561028E-5</v>
      </c>
      <c r="DN4883" s="81">
        <v>7.7420467472561028E-5</v>
      </c>
      <c r="DO4883" s="81">
        <v>0</v>
      </c>
      <c r="DP4883" s="81">
        <v>7.7420467472561028E-5</v>
      </c>
      <c r="DQ4883" s="81">
        <v>7.7420467472561028E-5</v>
      </c>
      <c r="DR4883" s="81">
        <v>0</v>
      </c>
      <c r="DS4883" s="81">
        <v>7.7420467472561028E-5</v>
      </c>
      <c r="DT4883" s="81">
        <v>7.7420467472561028E-5</v>
      </c>
      <c r="DU4883" s="81">
        <v>0</v>
      </c>
      <c r="DV4883" s="81">
        <v>7.7420467472561028E-5</v>
      </c>
      <c r="DW4883" s="81">
        <v>7.7420467472561028E-5</v>
      </c>
      <c r="GE4883" s="81" t="s">
        <v>449</v>
      </c>
      <c r="GF4883" s="81" t="s">
        <v>155</v>
      </c>
      <c r="GG4883" s="81" t="s">
        <v>488</v>
      </c>
      <c r="GH4883" s="81" t="s">
        <v>453</v>
      </c>
      <c r="GI4883" s="81">
        <v>2028</v>
      </c>
      <c r="GJ4883" s="81" t="s">
        <v>201</v>
      </c>
      <c r="GK4883" s="81">
        <v>3.9055083184886173E-2</v>
      </c>
      <c r="GL4883" s="81">
        <v>655.39221699999996</v>
      </c>
      <c r="GM4883" s="81">
        <v>2028</v>
      </c>
      <c r="GN4883" s="81" t="s">
        <v>173</v>
      </c>
      <c r="GO4883" s="81">
        <v>1.1148832299820636E-2</v>
      </c>
      <c r="GP4883" s="81">
        <v>10</v>
      </c>
      <c r="GQ4883" s="81">
        <v>0</v>
      </c>
      <c r="GR4883" s="81" t="s">
        <v>448</v>
      </c>
      <c r="GS4883" s="81">
        <v>1.1148832299820636E-2</v>
      </c>
      <c r="GT4883" s="81">
        <v>4.3541857288384076E-4</v>
      </c>
      <c r="GU4883" s="81">
        <v>1.1148832299820636E-2</v>
      </c>
      <c r="GV4883" s="81">
        <v>4.3541857288384076E-4</v>
      </c>
      <c r="GW4883" s="81">
        <v>1.1148832299820636E-2</v>
      </c>
      <c r="GX4883" s="81">
        <v>4.3541857288384076E-4</v>
      </c>
      <c r="GY4883" s="81">
        <v>1.1148832299820636E-2</v>
      </c>
      <c r="GZ4883" s="81">
        <v>4.3541857288384076E-4</v>
      </c>
    </row>
    <row r="4884" spans="98:208" x14ac:dyDescent="0.25">
      <c r="CT4884" s="81" t="s">
        <v>155</v>
      </c>
      <c r="CU4884" s="81" t="s">
        <v>485</v>
      </c>
      <c r="CV4884" s="81" t="s">
        <v>461</v>
      </c>
      <c r="CW4884" s="81">
        <v>2026</v>
      </c>
      <c r="CX4884" s="81">
        <v>0</v>
      </c>
      <c r="CY4884" s="81">
        <v>0</v>
      </c>
      <c r="CZ4884" s="81">
        <v>0</v>
      </c>
      <c r="DA4884" s="81">
        <v>0</v>
      </c>
      <c r="DB4884" s="81">
        <v>14664.63755643671</v>
      </c>
      <c r="DC4884" s="81">
        <v>233.23007680794049</v>
      </c>
      <c r="DD4884" s="81">
        <v>8896.5159934286421</v>
      </c>
      <c r="DE4884" s="81">
        <v>5534.8914862001229</v>
      </c>
      <c r="DF4884" s="81">
        <v>2.6002430136060148</v>
      </c>
      <c r="DG4884" s="81">
        <v>2.6002430136060148</v>
      </c>
      <c r="DH4884" s="81">
        <v>2.6002430136060148</v>
      </c>
      <c r="DI4884" s="81">
        <v>2.6002430136060148</v>
      </c>
      <c r="DJ4884" s="81">
        <v>2.977431996449993E-5</v>
      </c>
      <c r="DL4884" s="81">
        <v>0</v>
      </c>
      <c r="DM4884" s="81">
        <v>7.7420467472561028E-5</v>
      </c>
      <c r="DN4884" s="81">
        <v>7.7420467472561028E-5</v>
      </c>
      <c r="DO4884" s="81">
        <v>0</v>
      </c>
      <c r="DP4884" s="81">
        <v>7.7420467472561028E-5</v>
      </c>
      <c r="DQ4884" s="81">
        <v>7.7420467472561028E-5</v>
      </c>
      <c r="DR4884" s="81">
        <v>0</v>
      </c>
      <c r="DS4884" s="81">
        <v>7.7420467472561028E-5</v>
      </c>
      <c r="DT4884" s="81">
        <v>7.7420467472561028E-5</v>
      </c>
      <c r="DU4884" s="81">
        <v>0</v>
      </c>
      <c r="DV4884" s="81">
        <v>7.7420467472561028E-5</v>
      </c>
      <c r="DW4884" s="81">
        <v>7.7420467472561028E-5</v>
      </c>
      <c r="GE4884" s="81" t="s">
        <v>449</v>
      </c>
      <c r="GF4884" s="81" t="s">
        <v>155</v>
      </c>
      <c r="GG4884" s="81" t="s">
        <v>488</v>
      </c>
      <c r="GH4884" s="81" t="s">
        <v>453</v>
      </c>
      <c r="GI4884" s="81">
        <v>2029</v>
      </c>
      <c r="GJ4884" s="81" t="s">
        <v>201</v>
      </c>
      <c r="GK4884" s="81">
        <v>3.9055083184886173E-2</v>
      </c>
      <c r="GL4884" s="81">
        <v>655.39221699999996</v>
      </c>
      <c r="GM4884" s="81">
        <v>2029</v>
      </c>
      <c r="GN4884" s="81" t="s">
        <v>173</v>
      </c>
      <c r="GO4884" s="81">
        <v>1.1148832299820636E-2</v>
      </c>
      <c r="GP4884" s="81">
        <v>10</v>
      </c>
      <c r="GQ4884" s="81">
        <v>0</v>
      </c>
      <c r="GR4884" s="81" t="s">
        <v>448</v>
      </c>
      <c r="GS4884" s="81">
        <v>1.1148832299820636E-2</v>
      </c>
      <c r="GT4884" s="81">
        <v>4.3541857288384076E-4</v>
      </c>
      <c r="GU4884" s="81">
        <v>1.1148832299820636E-2</v>
      </c>
      <c r="GV4884" s="81">
        <v>4.3541857288384076E-4</v>
      </c>
      <c r="GW4884" s="81">
        <v>1.1148832299820636E-2</v>
      </c>
      <c r="GX4884" s="81">
        <v>4.3541857288384076E-4</v>
      </c>
      <c r="GY4884" s="81">
        <v>1.1148832299820636E-2</v>
      </c>
      <c r="GZ4884" s="81">
        <v>4.3541857288384076E-4</v>
      </c>
    </row>
    <row r="4885" spans="98:208" x14ac:dyDescent="0.25">
      <c r="CT4885" s="81" t="s">
        <v>155</v>
      </c>
      <c r="CU4885" s="81" t="s">
        <v>485</v>
      </c>
      <c r="CV4885" s="81" t="s">
        <v>461</v>
      </c>
      <c r="CW4885" s="81">
        <v>2027</v>
      </c>
      <c r="CX4885" s="81">
        <v>0</v>
      </c>
      <c r="CY4885" s="81">
        <v>0</v>
      </c>
      <c r="CZ4885" s="81">
        <v>0</v>
      </c>
      <c r="DA4885" s="81">
        <v>0</v>
      </c>
      <c r="DB4885" s="81">
        <v>14664.63755643671</v>
      </c>
      <c r="DC4885" s="81">
        <v>233.23007680794049</v>
      </c>
      <c r="DD4885" s="81">
        <v>8896.5159934286421</v>
      </c>
      <c r="DE4885" s="81">
        <v>5534.8914862001229</v>
      </c>
      <c r="DF4885" s="81">
        <v>2.6002430136060148</v>
      </c>
      <c r="DG4885" s="81">
        <v>2.6002430136060148</v>
      </c>
      <c r="DH4885" s="81">
        <v>2.6002430136060148</v>
      </c>
      <c r="DI4885" s="81">
        <v>2.6002430136060148</v>
      </c>
      <c r="DJ4885" s="81">
        <v>2.977431996449993E-5</v>
      </c>
      <c r="DL4885" s="81">
        <v>0</v>
      </c>
      <c r="DM4885" s="81">
        <v>7.7420467472561028E-5</v>
      </c>
      <c r="DN4885" s="81">
        <v>7.7420467472561028E-5</v>
      </c>
      <c r="DO4885" s="81">
        <v>0</v>
      </c>
      <c r="DP4885" s="81">
        <v>7.7420467472561028E-5</v>
      </c>
      <c r="DQ4885" s="81">
        <v>7.7420467472561028E-5</v>
      </c>
      <c r="DR4885" s="81">
        <v>0</v>
      </c>
      <c r="DS4885" s="81">
        <v>7.7420467472561028E-5</v>
      </c>
      <c r="DT4885" s="81">
        <v>7.7420467472561028E-5</v>
      </c>
      <c r="DU4885" s="81">
        <v>0</v>
      </c>
      <c r="DV4885" s="81">
        <v>7.7420467472561028E-5</v>
      </c>
      <c r="DW4885" s="81">
        <v>7.7420467472561028E-5</v>
      </c>
      <c r="GE4885" s="81" t="s">
        <v>449</v>
      </c>
      <c r="GF4885" s="81" t="s">
        <v>155</v>
      </c>
      <c r="GG4885" s="81" t="s">
        <v>488</v>
      </c>
      <c r="GH4885" s="81" t="s">
        <v>453</v>
      </c>
      <c r="GI4885" s="81">
        <v>2030</v>
      </c>
      <c r="GJ4885" s="81" t="s">
        <v>201</v>
      </c>
      <c r="GK4885" s="81">
        <v>3.9055083184886173E-2</v>
      </c>
      <c r="GL4885" s="81">
        <v>655.39221699999996</v>
      </c>
      <c r="GM4885" s="81">
        <v>2030</v>
      </c>
      <c r="GN4885" s="81" t="s">
        <v>173</v>
      </c>
      <c r="GO4885" s="81">
        <v>1.1148832299820636E-2</v>
      </c>
      <c r="GP4885" s="81">
        <v>10</v>
      </c>
      <c r="GQ4885" s="81">
        <v>0</v>
      </c>
      <c r="GR4885" s="81" t="s">
        <v>448</v>
      </c>
      <c r="GS4885" s="81">
        <v>0</v>
      </c>
      <c r="GT4885" s="81">
        <v>0</v>
      </c>
      <c r="GU4885" s="81">
        <v>1.1148832299820636E-2</v>
      </c>
      <c r="GV4885" s="81">
        <v>4.3541857288384076E-4</v>
      </c>
      <c r="GW4885" s="81">
        <v>1.1148832299820636E-2</v>
      </c>
      <c r="GX4885" s="81">
        <v>4.3541857288384076E-4</v>
      </c>
      <c r="GY4885" s="81">
        <v>1.1148832299820636E-2</v>
      </c>
      <c r="GZ4885" s="81">
        <v>4.3541857288384076E-4</v>
      </c>
    </row>
    <row r="4886" spans="98:208" x14ac:dyDescent="0.25">
      <c r="CT4886" s="81" t="s">
        <v>155</v>
      </c>
      <c r="CU4886" s="81" t="s">
        <v>485</v>
      </c>
      <c r="CV4886" s="81" t="s">
        <v>461</v>
      </c>
      <c r="CW4886" s="81">
        <v>2028</v>
      </c>
      <c r="CX4886" s="81">
        <v>0</v>
      </c>
      <c r="CY4886" s="81">
        <v>0</v>
      </c>
      <c r="CZ4886" s="81">
        <v>0</v>
      </c>
      <c r="DA4886" s="81">
        <v>0</v>
      </c>
      <c r="DB4886" s="81">
        <v>15317.99094281605</v>
      </c>
      <c r="DC4886" s="81">
        <v>247.27299216494839</v>
      </c>
      <c r="DD4886" s="81">
        <v>9287.6490955445461</v>
      </c>
      <c r="DE4886" s="81">
        <v>5783.0688551065568</v>
      </c>
      <c r="DF4886" s="81">
        <v>2.7568051219218717</v>
      </c>
      <c r="DG4886" s="81">
        <v>2.7568051219218717</v>
      </c>
      <c r="DH4886" s="81">
        <v>2.7568051219218717</v>
      </c>
      <c r="DI4886" s="81">
        <v>2.7568051219218717</v>
      </c>
      <c r="DJ4886" s="81">
        <v>2.977431996449993E-5</v>
      </c>
      <c r="DL4886" s="81">
        <v>0</v>
      </c>
      <c r="DM4886" s="81">
        <v>8.2081997779874052E-5</v>
      </c>
      <c r="DN4886" s="81">
        <v>8.2081997779874052E-5</v>
      </c>
      <c r="DO4886" s="81">
        <v>0</v>
      </c>
      <c r="DP4886" s="81">
        <v>8.2081997779874052E-5</v>
      </c>
      <c r="DQ4886" s="81">
        <v>8.2081997779874052E-5</v>
      </c>
      <c r="DR4886" s="81">
        <v>0</v>
      </c>
      <c r="DS4886" s="81">
        <v>8.2081997779874052E-5</v>
      </c>
      <c r="DT4886" s="81">
        <v>8.2081997779874052E-5</v>
      </c>
      <c r="DU4886" s="81">
        <v>0</v>
      </c>
      <c r="DV4886" s="81">
        <v>8.2081997779874052E-5</v>
      </c>
      <c r="DW4886" s="81">
        <v>8.2081997779874052E-5</v>
      </c>
      <c r="GE4886" s="81" t="s">
        <v>449</v>
      </c>
      <c r="GF4886" s="81" t="s">
        <v>155</v>
      </c>
      <c r="GG4886" s="81" t="s">
        <v>488</v>
      </c>
      <c r="GH4886" s="81" t="s">
        <v>453</v>
      </c>
      <c r="GI4886" s="81">
        <v>2031</v>
      </c>
      <c r="GJ4886" s="81" t="s">
        <v>201</v>
      </c>
      <c r="GK4886" s="81">
        <v>3.9055083184886173E-2</v>
      </c>
      <c r="GL4886" s="81">
        <v>655.39221699999996</v>
      </c>
      <c r="GM4886" s="81">
        <v>2031</v>
      </c>
      <c r="GN4886" s="81" t="s">
        <v>173</v>
      </c>
      <c r="GO4886" s="81">
        <v>1.1148832299820636E-2</v>
      </c>
      <c r="GP4886" s="81">
        <v>10</v>
      </c>
      <c r="GQ4886" s="81">
        <v>0</v>
      </c>
      <c r="GR4886" s="81" t="s">
        <v>448</v>
      </c>
      <c r="GS4886" s="81">
        <v>0</v>
      </c>
      <c r="GT4886" s="81">
        <v>0</v>
      </c>
      <c r="GU4886" s="81">
        <v>0</v>
      </c>
      <c r="GV4886" s="81">
        <v>0</v>
      </c>
      <c r="GW4886" s="81">
        <v>1.1148832299820636E-2</v>
      </c>
      <c r="GX4886" s="81">
        <v>4.3541857288384076E-4</v>
      </c>
      <c r="GY4886" s="81">
        <v>1.1148832299820636E-2</v>
      </c>
      <c r="GZ4886" s="81">
        <v>4.3541857288384076E-4</v>
      </c>
    </row>
    <row r="4887" spans="98:208" x14ac:dyDescent="0.25">
      <c r="CT4887" s="81" t="s">
        <v>155</v>
      </c>
      <c r="CU4887" s="81" t="s">
        <v>485</v>
      </c>
      <c r="CV4887" s="81" t="s">
        <v>461</v>
      </c>
      <c r="CW4887" s="81">
        <v>2029</v>
      </c>
      <c r="CX4887" s="81">
        <v>0</v>
      </c>
      <c r="CY4887" s="81">
        <v>0</v>
      </c>
      <c r="CZ4887" s="81">
        <v>0</v>
      </c>
      <c r="DA4887" s="81">
        <v>0</v>
      </c>
      <c r="DB4887" s="81">
        <v>15317.99094281605</v>
      </c>
      <c r="DC4887" s="81">
        <v>247.27299216494839</v>
      </c>
      <c r="DD4887" s="81">
        <v>9287.6490955445461</v>
      </c>
      <c r="DE4887" s="81">
        <v>5783.0688551065568</v>
      </c>
      <c r="DF4887" s="81">
        <v>2.7568051219218717</v>
      </c>
      <c r="DG4887" s="81">
        <v>2.7568051219218717</v>
      </c>
      <c r="DH4887" s="81">
        <v>2.7568051219218717</v>
      </c>
      <c r="DI4887" s="81">
        <v>2.7568051219218717</v>
      </c>
      <c r="DJ4887" s="81">
        <v>2.977431996449993E-5</v>
      </c>
      <c r="DL4887" s="81">
        <v>0</v>
      </c>
      <c r="DM4887" s="81">
        <v>8.2081997779874052E-5</v>
      </c>
      <c r="DN4887" s="81">
        <v>8.2081997779874052E-5</v>
      </c>
      <c r="DO4887" s="81">
        <v>0</v>
      </c>
      <c r="DP4887" s="81">
        <v>8.2081997779874052E-5</v>
      </c>
      <c r="DQ4887" s="81">
        <v>8.2081997779874052E-5</v>
      </c>
      <c r="DR4887" s="81">
        <v>0</v>
      </c>
      <c r="DS4887" s="81">
        <v>8.2081997779874052E-5</v>
      </c>
      <c r="DT4887" s="81">
        <v>8.2081997779874052E-5</v>
      </c>
      <c r="DU4887" s="81">
        <v>0</v>
      </c>
      <c r="DV4887" s="81">
        <v>8.2081997779874052E-5</v>
      </c>
      <c r="DW4887" s="81">
        <v>8.2081997779874052E-5</v>
      </c>
      <c r="GE4887" s="81" t="s">
        <v>449</v>
      </c>
      <c r="GF4887" s="81" t="s">
        <v>155</v>
      </c>
      <c r="GG4887" s="81" t="s">
        <v>488</v>
      </c>
      <c r="GH4887" s="81" t="s">
        <v>453</v>
      </c>
      <c r="GI4887" s="81">
        <v>2032</v>
      </c>
      <c r="GJ4887" s="81" t="s">
        <v>201</v>
      </c>
      <c r="GK4887" s="81">
        <v>3.9055083184886173E-2</v>
      </c>
      <c r="GL4887" s="81">
        <v>655.39221699999996</v>
      </c>
      <c r="GM4887" s="81">
        <v>2032</v>
      </c>
      <c r="GN4887" s="81" t="s">
        <v>173</v>
      </c>
      <c r="GO4887" s="81">
        <v>1.1148832299820636E-2</v>
      </c>
      <c r="GP4887" s="81">
        <v>10</v>
      </c>
      <c r="GQ4887" s="81">
        <v>0</v>
      </c>
      <c r="GR4887" s="81" t="s">
        <v>448</v>
      </c>
      <c r="GS4887" s="81">
        <v>0</v>
      </c>
      <c r="GT4887" s="81">
        <v>0</v>
      </c>
      <c r="GU4887" s="81">
        <v>0</v>
      </c>
      <c r="GV4887" s="81">
        <v>0</v>
      </c>
      <c r="GW4887" s="81">
        <v>0</v>
      </c>
      <c r="GX4887" s="81">
        <v>0</v>
      </c>
      <c r="GY4887" s="81">
        <v>1.1148832299820636E-2</v>
      </c>
      <c r="GZ4887" s="81">
        <v>4.3541857288384076E-4</v>
      </c>
    </row>
    <row r="4888" spans="98:208" x14ac:dyDescent="0.25">
      <c r="CT4888" s="81" t="s">
        <v>155</v>
      </c>
      <c r="CU4888" s="81" t="s">
        <v>485</v>
      </c>
      <c r="CV4888" s="81" t="s">
        <v>461</v>
      </c>
      <c r="CW4888" s="81">
        <v>2030</v>
      </c>
      <c r="CX4888" s="81">
        <v>0</v>
      </c>
      <c r="CY4888" s="81">
        <v>0</v>
      </c>
      <c r="CZ4888" s="81">
        <v>0</v>
      </c>
      <c r="DA4888" s="81">
        <v>0</v>
      </c>
      <c r="DB4888" s="81">
        <v>15317.99094281605</v>
      </c>
      <c r="DC4888" s="81">
        <v>247.27299216494839</v>
      </c>
      <c r="DD4888" s="81">
        <v>9287.6490955445461</v>
      </c>
      <c r="DE4888" s="81">
        <v>5783.0688551065568</v>
      </c>
      <c r="DF4888" s="81">
        <v>0</v>
      </c>
      <c r="DG4888" s="81">
        <v>2.7568051219218717</v>
      </c>
      <c r="DH4888" s="81">
        <v>2.7568051219218717</v>
      </c>
      <c r="DI4888" s="81">
        <v>2.7568051219218717</v>
      </c>
      <c r="DJ4888" s="81">
        <v>2.977431996449993E-5</v>
      </c>
      <c r="DL4888" s="81">
        <v>0</v>
      </c>
      <c r="DM4888" s="81">
        <v>0</v>
      </c>
      <c r="DN4888" s="81">
        <v>0</v>
      </c>
      <c r="DO4888" s="81">
        <v>0</v>
      </c>
      <c r="DP4888" s="81">
        <v>8.2081997779874052E-5</v>
      </c>
      <c r="DQ4888" s="81">
        <v>8.2081997779874052E-5</v>
      </c>
      <c r="DR4888" s="81">
        <v>0</v>
      </c>
      <c r="DS4888" s="81">
        <v>8.2081997779874052E-5</v>
      </c>
      <c r="DT4888" s="81">
        <v>8.2081997779874052E-5</v>
      </c>
      <c r="DU4888" s="81">
        <v>0</v>
      </c>
      <c r="DV4888" s="81">
        <v>8.2081997779874052E-5</v>
      </c>
      <c r="DW4888" s="81">
        <v>8.2081997779874052E-5</v>
      </c>
      <c r="GE4888" s="81" t="s">
        <v>449</v>
      </c>
      <c r="GF4888" s="81" t="s">
        <v>155</v>
      </c>
      <c r="GG4888" s="81" t="s">
        <v>488</v>
      </c>
      <c r="GH4888" s="81" t="s">
        <v>454</v>
      </c>
      <c r="GI4888" s="81">
        <v>2021</v>
      </c>
      <c r="GJ4888" s="81" t="s">
        <v>201</v>
      </c>
      <c r="GK4888" s="81">
        <v>409.22373582029871</v>
      </c>
      <c r="GL4888" s="81">
        <v>655.39221699999996</v>
      </c>
      <c r="GM4888" s="81">
        <v>2021</v>
      </c>
      <c r="GN4888" s="81" t="s">
        <v>173</v>
      </c>
      <c r="GO4888" s="81">
        <v>1.1148832299820636E-2</v>
      </c>
      <c r="GP4888" s="81">
        <v>10</v>
      </c>
      <c r="GQ4888" s="81">
        <v>0</v>
      </c>
      <c r="GR4888" s="81" t="s">
        <v>448</v>
      </c>
      <c r="GS4888" s="81">
        <v>1.1148832299820636E-2</v>
      </c>
      <c r="GT4888" s="81">
        <v>4.5623668037666132</v>
      </c>
      <c r="GU4888" s="81">
        <v>1.1148832299820636E-2</v>
      </c>
      <c r="GV4888" s="81">
        <v>4.5623668037666132</v>
      </c>
      <c r="GW4888" s="81">
        <v>0</v>
      </c>
      <c r="GX4888" s="81">
        <v>0</v>
      </c>
      <c r="GY4888" s="81">
        <v>0</v>
      </c>
      <c r="GZ4888" s="81">
        <v>0</v>
      </c>
    </row>
    <row r="4889" spans="98:208" x14ac:dyDescent="0.25">
      <c r="CT4889" s="81" t="s">
        <v>155</v>
      </c>
      <c r="CU4889" s="81" t="s">
        <v>485</v>
      </c>
      <c r="CV4889" s="81" t="s">
        <v>461</v>
      </c>
      <c r="CW4889" s="81">
        <v>2031</v>
      </c>
      <c r="CX4889" s="81">
        <v>0</v>
      </c>
      <c r="CY4889" s="81">
        <v>0</v>
      </c>
      <c r="CZ4889" s="81">
        <v>0</v>
      </c>
      <c r="DA4889" s="81">
        <v>0</v>
      </c>
      <c r="DB4889" s="81">
        <v>15317.99094281605</v>
      </c>
      <c r="DC4889" s="81">
        <v>247.27299216494839</v>
      </c>
      <c r="DD4889" s="81">
        <v>9287.6490955445461</v>
      </c>
      <c r="DE4889" s="81">
        <v>5783.0688551065568</v>
      </c>
      <c r="DF4889" s="81">
        <v>0</v>
      </c>
      <c r="DG4889" s="81">
        <v>0</v>
      </c>
      <c r="DH4889" s="81">
        <v>2.7568051219218717</v>
      </c>
      <c r="DI4889" s="81">
        <v>2.7568051219218717</v>
      </c>
      <c r="DJ4889" s="81">
        <v>2.977431996449993E-5</v>
      </c>
      <c r="DL4889" s="81">
        <v>0</v>
      </c>
      <c r="DM4889" s="81">
        <v>0</v>
      </c>
      <c r="DN4889" s="81">
        <v>0</v>
      </c>
      <c r="DO4889" s="81">
        <v>0</v>
      </c>
      <c r="DP4889" s="81">
        <v>0</v>
      </c>
      <c r="DQ4889" s="81">
        <v>0</v>
      </c>
      <c r="DR4889" s="81">
        <v>0</v>
      </c>
      <c r="DS4889" s="81">
        <v>8.2081997779874052E-5</v>
      </c>
      <c r="DT4889" s="81">
        <v>8.2081997779874052E-5</v>
      </c>
      <c r="DU4889" s="81">
        <v>0</v>
      </c>
      <c r="DV4889" s="81">
        <v>8.2081997779874052E-5</v>
      </c>
      <c r="DW4889" s="81">
        <v>8.2081997779874052E-5</v>
      </c>
      <c r="GE4889" s="81" t="s">
        <v>449</v>
      </c>
      <c r="GF4889" s="81" t="s">
        <v>155</v>
      </c>
      <c r="GG4889" s="81" t="s">
        <v>488</v>
      </c>
      <c r="GH4889" s="81" t="s">
        <v>454</v>
      </c>
      <c r="GI4889" s="81">
        <v>2022</v>
      </c>
      <c r="GJ4889" s="81" t="s">
        <v>201</v>
      </c>
      <c r="GK4889" s="81">
        <v>409.22373582029871</v>
      </c>
      <c r="GL4889" s="81">
        <v>655.39221699999996</v>
      </c>
      <c r="GM4889" s="81">
        <v>2022</v>
      </c>
      <c r="GN4889" s="81" t="s">
        <v>173</v>
      </c>
      <c r="GO4889" s="81">
        <v>1.1148832299820636E-2</v>
      </c>
      <c r="GP4889" s="81">
        <v>10</v>
      </c>
      <c r="GQ4889" s="81">
        <v>0</v>
      </c>
      <c r="GR4889" s="81" t="s">
        <v>448</v>
      </c>
      <c r="GS4889" s="81">
        <v>1.1148832299820636E-2</v>
      </c>
      <c r="GT4889" s="81">
        <v>4.5623668037666132</v>
      </c>
      <c r="GU4889" s="81">
        <v>1.1148832299820636E-2</v>
      </c>
      <c r="GV4889" s="81">
        <v>4.5623668037666132</v>
      </c>
      <c r="GW4889" s="81">
        <v>1.1148832299820636E-2</v>
      </c>
      <c r="GX4889" s="81">
        <v>4.5623668037666132</v>
      </c>
      <c r="GY4889" s="81">
        <v>0</v>
      </c>
      <c r="GZ4889" s="81">
        <v>0</v>
      </c>
    </row>
    <row r="4890" spans="98:208" x14ac:dyDescent="0.25">
      <c r="CT4890" s="81" t="s">
        <v>155</v>
      </c>
      <c r="CU4890" s="81" t="s">
        <v>485</v>
      </c>
      <c r="CV4890" s="81" t="s">
        <v>461</v>
      </c>
      <c r="CW4890" s="81">
        <v>2032</v>
      </c>
      <c r="CX4890" s="81">
        <v>0</v>
      </c>
      <c r="CY4890" s="81">
        <v>0</v>
      </c>
      <c r="CZ4890" s="81">
        <v>0</v>
      </c>
      <c r="DA4890" s="81">
        <v>0</v>
      </c>
      <c r="DB4890" s="81">
        <v>15317.99094281605</v>
      </c>
      <c r="DC4890" s="81">
        <v>247.27299216494839</v>
      </c>
      <c r="DD4890" s="81">
        <v>9287.6490955445461</v>
      </c>
      <c r="DE4890" s="81">
        <v>5783.0688551065568</v>
      </c>
      <c r="DF4890" s="81">
        <v>0</v>
      </c>
      <c r="DG4890" s="81">
        <v>0</v>
      </c>
      <c r="DH4890" s="81">
        <v>0</v>
      </c>
      <c r="DI4890" s="81">
        <v>2.7568051219218717</v>
      </c>
      <c r="DJ4890" s="81">
        <v>2.977431996449993E-5</v>
      </c>
      <c r="DL4890" s="81">
        <v>0</v>
      </c>
      <c r="DM4890" s="81">
        <v>0</v>
      </c>
      <c r="DN4890" s="81">
        <v>0</v>
      </c>
      <c r="DO4890" s="81">
        <v>0</v>
      </c>
      <c r="DP4890" s="81">
        <v>0</v>
      </c>
      <c r="DQ4890" s="81">
        <v>0</v>
      </c>
      <c r="DR4890" s="81">
        <v>0</v>
      </c>
      <c r="DS4890" s="81">
        <v>0</v>
      </c>
      <c r="DT4890" s="81">
        <v>0</v>
      </c>
      <c r="DU4890" s="81">
        <v>0</v>
      </c>
      <c r="DV4890" s="81">
        <v>8.2081997779874052E-5</v>
      </c>
      <c r="DW4890" s="81">
        <v>8.2081997779874052E-5</v>
      </c>
      <c r="GE4890" s="81" t="s">
        <v>449</v>
      </c>
      <c r="GF4890" s="81" t="s">
        <v>155</v>
      </c>
      <c r="GG4890" s="81" t="s">
        <v>488</v>
      </c>
      <c r="GH4890" s="81" t="s">
        <v>454</v>
      </c>
      <c r="GI4890" s="81">
        <v>2023</v>
      </c>
      <c r="GJ4890" s="81" t="s">
        <v>201</v>
      </c>
      <c r="GK4890" s="81">
        <v>428.60232122028998</v>
      </c>
      <c r="GL4890" s="81">
        <v>655.39221699999996</v>
      </c>
      <c r="GM4890" s="81">
        <v>2023</v>
      </c>
      <c r="GN4890" s="81" t="s">
        <v>173</v>
      </c>
      <c r="GO4890" s="81">
        <v>1.1148832299820636E-2</v>
      </c>
      <c r="GP4890" s="81">
        <v>10</v>
      </c>
      <c r="GQ4890" s="81">
        <v>0</v>
      </c>
      <c r="GR4890" s="81" t="s">
        <v>448</v>
      </c>
      <c r="GS4890" s="81">
        <v>1.1148832299820636E-2</v>
      </c>
      <c r="GT4890" s="81">
        <v>4.7784154025988688</v>
      </c>
      <c r="GU4890" s="81">
        <v>1.1148832299820636E-2</v>
      </c>
      <c r="GV4890" s="81">
        <v>4.7784154025988688</v>
      </c>
      <c r="GW4890" s="81">
        <v>1.1148832299820636E-2</v>
      </c>
      <c r="GX4890" s="81">
        <v>4.7784154025988688</v>
      </c>
      <c r="GY4890" s="81">
        <v>1.1148832299820636E-2</v>
      </c>
      <c r="GZ4890" s="81">
        <v>4.7784154025988688</v>
      </c>
    </row>
    <row r="4891" spans="98:208" x14ac:dyDescent="0.25">
      <c r="CT4891" s="81" t="s">
        <v>155</v>
      </c>
      <c r="CU4891" s="81" t="s">
        <v>485</v>
      </c>
      <c r="CV4891" s="81" t="s">
        <v>451</v>
      </c>
      <c r="CW4891" s="81">
        <v>2020</v>
      </c>
      <c r="CX4891" s="81">
        <v>0</v>
      </c>
      <c r="CY4891" s="81">
        <v>0</v>
      </c>
      <c r="CZ4891" s="81">
        <v>0</v>
      </c>
      <c r="DA4891" s="81">
        <v>0</v>
      </c>
      <c r="DB4891" s="81">
        <v>8807.9522308763771</v>
      </c>
      <c r="DC4891" s="81">
        <v>222.22942162784571</v>
      </c>
      <c r="DD4891" s="81">
        <v>8585.7228092485311</v>
      </c>
      <c r="DE4891" s="81">
        <v>0</v>
      </c>
      <c r="DF4891" s="81">
        <v>2.4775985538149849</v>
      </c>
      <c r="DG4891" s="81">
        <v>0</v>
      </c>
      <c r="DH4891" s="81">
        <v>0</v>
      </c>
      <c r="DI4891" s="81">
        <v>0</v>
      </c>
      <c r="DJ4891" s="81">
        <v>4.1234479755008178E-6</v>
      </c>
      <c r="DL4891" s="81">
        <v>0</v>
      </c>
      <c r="DM4891" s="81">
        <v>1.0216248740832153E-5</v>
      </c>
      <c r="DN4891" s="81">
        <v>1.0216248740832153E-5</v>
      </c>
      <c r="DO4891" s="81">
        <v>0</v>
      </c>
      <c r="DP4891" s="81">
        <v>0</v>
      </c>
      <c r="DQ4891" s="81">
        <v>0</v>
      </c>
      <c r="DR4891" s="81">
        <v>0</v>
      </c>
      <c r="DS4891" s="81">
        <v>0</v>
      </c>
      <c r="DT4891" s="81">
        <v>0</v>
      </c>
      <c r="DU4891" s="81">
        <v>0</v>
      </c>
      <c r="DV4891" s="81">
        <v>0</v>
      </c>
      <c r="DW4891" s="81">
        <v>0</v>
      </c>
      <c r="GE4891" s="81" t="s">
        <v>449</v>
      </c>
      <c r="GF4891" s="81" t="s">
        <v>155</v>
      </c>
      <c r="GG4891" s="81" t="s">
        <v>488</v>
      </c>
      <c r="GH4891" s="81" t="s">
        <v>454</v>
      </c>
      <c r="GI4891" s="81">
        <v>2024</v>
      </c>
      <c r="GJ4891" s="81" t="s">
        <v>201</v>
      </c>
      <c r="GK4891" s="81">
        <v>428.60232122028998</v>
      </c>
      <c r="GL4891" s="81">
        <v>655.39221699999996</v>
      </c>
      <c r="GM4891" s="81">
        <v>2024</v>
      </c>
      <c r="GN4891" s="81" t="s">
        <v>173</v>
      </c>
      <c r="GO4891" s="81">
        <v>1.1148832299820636E-2</v>
      </c>
      <c r="GP4891" s="81">
        <v>10</v>
      </c>
      <c r="GQ4891" s="81">
        <v>0</v>
      </c>
      <c r="GR4891" s="81" t="s">
        <v>448</v>
      </c>
      <c r="GS4891" s="81">
        <v>1.1148832299820636E-2</v>
      </c>
      <c r="GT4891" s="81">
        <v>4.7784154025988688</v>
      </c>
      <c r="GU4891" s="81">
        <v>1.1148832299820636E-2</v>
      </c>
      <c r="GV4891" s="81">
        <v>4.7784154025988688</v>
      </c>
      <c r="GW4891" s="81">
        <v>1.1148832299820636E-2</v>
      </c>
      <c r="GX4891" s="81">
        <v>4.7784154025988688</v>
      </c>
      <c r="GY4891" s="81">
        <v>1.1148832299820636E-2</v>
      </c>
      <c r="GZ4891" s="81">
        <v>4.7784154025988688</v>
      </c>
    </row>
    <row r="4892" spans="98:208" x14ac:dyDescent="0.25">
      <c r="CT4892" s="81" t="s">
        <v>155</v>
      </c>
      <c r="CU4892" s="81" t="s">
        <v>485</v>
      </c>
      <c r="CV4892" s="81" t="s">
        <v>451</v>
      </c>
      <c r="CW4892" s="81">
        <v>2021</v>
      </c>
      <c r="CX4892" s="81">
        <v>0</v>
      </c>
      <c r="CY4892" s="81">
        <v>0</v>
      </c>
      <c r="CZ4892" s="81">
        <v>0</v>
      </c>
      <c r="DA4892" s="81">
        <v>0</v>
      </c>
      <c r="DB4892" s="81">
        <v>8807.9522308763771</v>
      </c>
      <c r="DC4892" s="81">
        <v>222.22942162784571</v>
      </c>
      <c r="DD4892" s="81">
        <v>8585.7228092485311</v>
      </c>
      <c r="DE4892" s="81">
        <v>0</v>
      </c>
      <c r="DF4892" s="81">
        <v>2.4775985538149849</v>
      </c>
      <c r="DG4892" s="81">
        <v>2.4775985538149849</v>
      </c>
      <c r="DH4892" s="81">
        <v>0</v>
      </c>
      <c r="DI4892" s="81">
        <v>0</v>
      </c>
      <c r="DJ4892" s="81">
        <v>4.1234479755008178E-6</v>
      </c>
      <c r="DL4892" s="81">
        <v>0</v>
      </c>
      <c r="DM4892" s="81">
        <v>1.0216248740832153E-5</v>
      </c>
      <c r="DN4892" s="81">
        <v>1.0216248740832153E-5</v>
      </c>
      <c r="DO4892" s="81">
        <v>0</v>
      </c>
      <c r="DP4892" s="81">
        <v>1.0216248740832153E-5</v>
      </c>
      <c r="DQ4892" s="81">
        <v>1.0216248740832153E-5</v>
      </c>
      <c r="DR4892" s="81">
        <v>0</v>
      </c>
      <c r="DS4892" s="81">
        <v>0</v>
      </c>
      <c r="DT4892" s="81">
        <v>0</v>
      </c>
      <c r="DU4892" s="81">
        <v>0</v>
      </c>
      <c r="DV4892" s="81">
        <v>0</v>
      </c>
      <c r="DW4892" s="81">
        <v>0</v>
      </c>
      <c r="GE4892" s="81" t="s">
        <v>449</v>
      </c>
      <c r="GF4892" s="81" t="s">
        <v>155</v>
      </c>
      <c r="GG4892" s="81" t="s">
        <v>488</v>
      </c>
      <c r="GH4892" s="81" t="s">
        <v>454</v>
      </c>
      <c r="GI4892" s="81">
        <v>2025</v>
      </c>
      <c r="GJ4892" s="81" t="s">
        <v>201</v>
      </c>
      <c r="GK4892" s="81">
        <v>428.60232122028998</v>
      </c>
      <c r="GL4892" s="81">
        <v>655.39221699999996</v>
      </c>
      <c r="GM4892" s="81">
        <v>2025</v>
      </c>
      <c r="GN4892" s="81" t="s">
        <v>173</v>
      </c>
      <c r="GO4892" s="81">
        <v>1.1148832299820636E-2</v>
      </c>
      <c r="GP4892" s="81">
        <v>10</v>
      </c>
      <c r="GQ4892" s="81">
        <v>0</v>
      </c>
      <c r="GR4892" s="81" t="s">
        <v>448</v>
      </c>
      <c r="GS4892" s="81">
        <v>1.1148832299820636E-2</v>
      </c>
      <c r="GT4892" s="81">
        <v>4.7784154025988688</v>
      </c>
      <c r="GU4892" s="81">
        <v>1.1148832299820636E-2</v>
      </c>
      <c r="GV4892" s="81">
        <v>4.7784154025988688</v>
      </c>
      <c r="GW4892" s="81">
        <v>1.1148832299820636E-2</v>
      </c>
      <c r="GX4892" s="81">
        <v>4.7784154025988688</v>
      </c>
      <c r="GY4892" s="81">
        <v>1.1148832299820636E-2</v>
      </c>
      <c r="GZ4892" s="81">
        <v>4.7784154025988688</v>
      </c>
    </row>
    <row r="4893" spans="98:208" x14ac:dyDescent="0.25">
      <c r="CT4893" s="81" t="s">
        <v>155</v>
      </c>
      <c r="CU4893" s="81" t="s">
        <v>485</v>
      </c>
      <c r="CV4893" s="81" t="s">
        <v>451</v>
      </c>
      <c r="CW4893" s="81">
        <v>2022</v>
      </c>
      <c r="CX4893" s="81">
        <v>0</v>
      </c>
      <c r="CY4893" s="81">
        <v>0</v>
      </c>
      <c r="CZ4893" s="81">
        <v>0</v>
      </c>
      <c r="DA4893" s="81">
        <v>0</v>
      </c>
      <c r="DB4893" s="81">
        <v>8807.9522308763771</v>
      </c>
      <c r="DC4893" s="81">
        <v>222.22942162784571</v>
      </c>
      <c r="DD4893" s="81">
        <v>8585.7228092485311</v>
      </c>
      <c r="DE4893" s="81">
        <v>0</v>
      </c>
      <c r="DF4893" s="81">
        <v>2.4775985538149849</v>
      </c>
      <c r="DG4893" s="81">
        <v>2.4775985538149849</v>
      </c>
      <c r="DH4893" s="81">
        <v>2.4775985538149849</v>
      </c>
      <c r="DI4893" s="81">
        <v>0</v>
      </c>
      <c r="DJ4893" s="81">
        <v>4.1234479755008178E-6</v>
      </c>
      <c r="DL4893" s="81">
        <v>0</v>
      </c>
      <c r="DM4893" s="81">
        <v>1.0216248740832153E-5</v>
      </c>
      <c r="DN4893" s="81">
        <v>1.0216248740832153E-5</v>
      </c>
      <c r="DO4893" s="81">
        <v>0</v>
      </c>
      <c r="DP4893" s="81">
        <v>1.0216248740832153E-5</v>
      </c>
      <c r="DQ4893" s="81">
        <v>1.0216248740832153E-5</v>
      </c>
      <c r="DR4893" s="81">
        <v>0</v>
      </c>
      <c r="DS4893" s="81">
        <v>1.0216248740832153E-5</v>
      </c>
      <c r="DT4893" s="81">
        <v>1.0216248740832153E-5</v>
      </c>
      <c r="DU4893" s="81">
        <v>0</v>
      </c>
      <c r="DV4893" s="81">
        <v>0</v>
      </c>
      <c r="DW4893" s="81">
        <v>0</v>
      </c>
      <c r="GE4893" s="81" t="s">
        <v>449</v>
      </c>
      <c r="GF4893" s="81" t="s">
        <v>155</v>
      </c>
      <c r="GG4893" s="81" t="s">
        <v>488</v>
      </c>
      <c r="GH4893" s="81" t="s">
        <v>454</v>
      </c>
      <c r="GI4893" s="81">
        <v>2026</v>
      </c>
      <c r="GJ4893" s="81" t="s">
        <v>201</v>
      </c>
      <c r="GK4893" s="81">
        <v>428.60232122028998</v>
      </c>
      <c r="GL4893" s="81">
        <v>655.39221699999996</v>
      </c>
      <c r="GM4893" s="81">
        <v>2026</v>
      </c>
      <c r="GN4893" s="81" t="s">
        <v>173</v>
      </c>
      <c r="GO4893" s="81">
        <v>1.1148832299820636E-2</v>
      </c>
      <c r="GP4893" s="81">
        <v>10</v>
      </c>
      <c r="GQ4893" s="81">
        <v>0</v>
      </c>
      <c r="GR4893" s="81" t="s">
        <v>448</v>
      </c>
      <c r="GS4893" s="81">
        <v>1.1148832299820636E-2</v>
      </c>
      <c r="GT4893" s="81">
        <v>4.7784154025988688</v>
      </c>
      <c r="GU4893" s="81">
        <v>1.1148832299820636E-2</v>
      </c>
      <c r="GV4893" s="81">
        <v>4.7784154025988688</v>
      </c>
      <c r="GW4893" s="81">
        <v>1.1148832299820636E-2</v>
      </c>
      <c r="GX4893" s="81">
        <v>4.7784154025988688</v>
      </c>
      <c r="GY4893" s="81">
        <v>1.1148832299820636E-2</v>
      </c>
      <c r="GZ4893" s="81">
        <v>4.7784154025988688</v>
      </c>
    </row>
    <row r="4894" spans="98:208" x14ac:dyDescent="0.25">
      <c r="CT4894" s="81" t="s">
        <v>155</v>
      </c>
      <c r="CU4894" s="81" t="s">
        <v>485</v>
      </c>
      <c r="CV4894" s="81" t="s">
        <v>451</v>
      </c>
      <c r="CW4894" s="81">
        <v>2023</v>
      </c>
      <c r="CX4894" s="81">
        <v>0</v>
      </c>
      <c r="CY4894" s="81">
        <v>0</v>
      </c>
      <c r="CZ4894" s="81">
        <v>0</v>
      </c>
      <c r="DA4894" s="81">
        <v>0</v>
      </c>
      <c r="DB4894" s="81">
        <v>9129.7460702371573</v>
      </c>
      <c r="DC4894" s="81">
        <v>233.23007680795499</v>
      </c>
      <c r="DD4894" s="81">
        <v>8896.5159934292024</v>
      </c>
      <c r="DE4894" s="81">
        <v>0</v>
      </c>
      <c r="DF4894" s="81">
        <v>2.6002430136061765</v>
      </c>
      <c r="DG4894" s="81">
        <v>2.6002430136061765</v>
      </c>
      <c r="DH4894" s="81">
        <v>2.6002430136061765</v>
      </c>
      <c r="DI4894" s="81">
        <v>2.6002430136061765</v>
      </c>
      <c r="DJ4894" s="81">
        <v>4.1234479755008178E-6</v>
      </c>
      <c r="DL4894" s="81">
        <v>0</v>
      </c>
      <c r="DM4894" s="81">
        <v>1.0721966790264533E-5</v>
      </c>
      <c r="DN4894" s="81">
        <v>1.0721966790264533E-5</v>
      </c>
      <c r="DO4894" s="81">
        <v>0</v>
      </c>
      <c r="DP4894" s="81">
        <v>1.0721966790264533E-5</v>
      </c>
      <c r="DQ4894" s="81">
        <v>1.0721966790264533E-5</v>
      </c>
      <c r="DR4894" s="81">
        <v>0</v>
      </c>
      <c r="DS4894" s="81">
        <v>1.0721966790264533E-5</v>
      </c>
      <c r="DT4894" s="81">
        <v>1.0721966790264533E-5</v>
      </c>
      <c r="DU4894" s="81">
        <v>0</v>
      </c>
      <c r="DV4894" s="81">
        <v>1.0721966790264533E-5</v>
      </c>
      <c r="DW4894" s="81">
        <v>1.0721966790264533E-5</v>
      </c>
      <c r="GE4894" s="81" t="s">
        <v>449</v>
      </c>
      <c r="GF4894" s="81" t="s">
        <v>155</v>
      </c>
      <c r="GG4894" s="81" t="s">
        <v>488</v>
      </c>
      <c r="GH4894" s="81" t="s">
        <v>454</v>
      </c>
      <c r="GI4894" s="81">
        <v>2027</v>
      </c>
      <c r="GJ4894" s="81" t="s">
        <v>201</v>
      </c>
      <c r="GK4894" s="81">
        <v>428.60232122028998</v>
      </c>
      <c r="GL4894" s="81">
        <v>655.39221699999996</v>
      </c>
      <c r="GM4894" s="81">
        <v>2027</v>
      </c>
      <c r="GN4894" s="81" t="s">
        <v>173</v>
      </c>
      <c r="GO4894" s="81">
        <v>1.1148832299820636E-2</v>
      </c>
      <c r="GP4894" s="81">
        <v>10</v>
      </c>
      <c r="GQ4894" s="81">
        <v>0</v>
      </c>
      <c r="GR4894" s="81" t="s">
        <v>448</v>
      </c>
      <c r="GS4894" s="81">
        <v>1.1148832299820636E-2</v>
      </c>
      <c r="GT4894" s="81">
        <v>4.7784154025988688</v>
      </c>
      <c r="GU4894" s="81">
        <v>1.1148832299820636E-2</v>
      </c>
      <c r="GV4894" s="81">
        <v>4.7784154025988688</v>
      </c>
      <c r="GW4894" s="81">
        <v>1.1148832299820636E-2</v>
      </c>
      <c r="GX4894" s="81">
        <v>4.7784154025988688</v>
      </c>
      <c r="GY4894" s="81">
        <v>1.1148832299820636E-2</v>
      </c>
      <c r="GZ4894" s="81">
        <v>4.7784154025988688</v>
      </c>
    </row>
    <row r="4895" spans="98:208" x14ac:dyDescent="0.25">
      <c r="CT4895" s="81" t="s">
        <v>155</v>
      </c>
      <c r="CU4895" s="81" t="s">
        <v>485</v>
      </c>
      <c r="CV4895" s="81" t="s">
        <v>451</v>
      </c>
      <c r="CW4895" s="81">
        <v>2024</v>
      </c>
      <c r="CX4895" s="81">
        <v>0</v>
      </c>
      <c r="CY4895" s="81">
        <v>0</v>
      </c>
      <c r="CZ4895" s="81">
        <v>0</v>
      </c>
      <c r="DA4895" s="81">
        <v>0</v>
      </c>
      <c r="DB4895" s="81">
        <v>9129.7460702371573</v>
      </c>
      <c r="DC4895" s="81">
        <v>233.23007680795499</v>
      </c>
      <c r="DD4895" s="81">
        <v>8896.5159934292024</v>
      </c>
      <c r="DE4895" s="81">
        <v>0</v>
      </c>
      <c r="DF4895" s="81">
        <v>2.6002430136061765</v>
      </c>
      <c r="DG4895" s="81">
        <v>2.6002430136061765</v>
      </c>
      <c r="DH4895" s="81">
        <v>2.6002430136061765</v>
      </c>
      <c r="DI4895" s="81">
        <v>2.6002430136061765</v>
      </c>
      <c r="DJ4895" s="81">
        <v>4.1234479755008178E-6</v>
      </c>
      <c r="DL4895" s="81">
        <v>0</v>
      </c>
      <c r="DM4895" s="81">
        <v>1.0721966790264533E-5</v>
      </c>
      <c r="DN4895" s="81">
        <v>1.0721966790264533E-5</v>
      </c>
      <c r="DO4895" s="81">
        <v>0</v>
      </c>
      <c r="DP4895" s="81">
        <v>1.0721966790264533E-5</v>
      </c>
      <c r="DQ4895" s="81">
        <v>1.0721966790264533E-5</v>
      </c>
      <c r="DR4895" s="81">
        <v>0</v>
      </c>
      <c r="DS4895" s="81">
        <v>1.0721966790264533E-5</v>
      </c>
      <c r="DT4895" s="81">
        <v>1.0721966790264533E-5</v>
      </c>
      <c r="DU4895" s="81">
        <v>0</v>
      </c>
      <c r="DV4895" s="81">
        <v>1.0721966790264533E-5</v>
      </c>
      <c r="DW4895" s="81">
        <v>1.0721966790264533E-5</v>
      </c>
      <c r="GE4895" s="81" t="s">
        <v>449</v>
      </c>
      <c r="GF4895" s="81" t="s">
        <v>155</v>
      </c>
      <c r="GG4895" s="81" t="s">
        <v>488</v>
      </c>
      <c r="GH4895" s="81" t="s">
        <v>454</v>
      </c>
      <c r="GI4895" s="81">
        <v>2028</v>
      </c>
      <c r="GJ4895" s="81" t="s">
        <v>201</v>
      </c>
      <c r="GK4895" s="81">
        <v>453.26096055694421</v>
      </c>
      <c r="GL4895" s="81">
        <v>655.39221699999996</v>
      </c>
      <c r="GM4895" s="81">
        <v>2028</v>
      </c>
      <c r="GN4895" s="81" t="s">
        <v>173</v>
      </c>
      <c r="GO4895" s="81">
        <v>1.1148832299820636E-2</v>
      </c>
      <c r="GP4895" s="81">
        <v>10</v>
      </c>
      <c r="GQ4895" s="81">
        <v>0</v>
      </c>
      <c r="GR4895" s="81" t="s">
        <v>448</v>
      </c>
      <c r="GS4895" s="81">
        <v>1.1148832299820636E-2</v>
      </c>
      <c r="GT4895" s="81">
        <v>5.0533304373049868</v>
      </c>
      <c r="GU4895" s="81">
        <v>1.1148832299820636E-2</v>
      </c>
      <c r="GV4895" s="81">
        <v>5.0533304373049868</v>
      </c>
      <c r="GW4895" s="81">
        <v>1.1148832299820636E-2</v>
      </c>
      <c r="GX4895" s="81">
        <v>5.0533304373049868</v>
      </c>
      <c r="GY4895" s="81">
        <v>1.1148832299820636E-2</v>
      </c>
      <c r="GZ4895" s="81">
        <v>5.0533304373049868</v>
      </c>
    </row>
    <row r="4896" spans="98:208" x14ac:dyDescent="0.25">
      <c r="CT4896" s="81" t="s">
        <v>155</v>
      </c>
      <c r="CU4896" s="81" t="s">
        <v>485</v>
      </c>
      <c r="CV4896" s="81" t="s">
        <v>451</v>
      </c>
      <c r="CW4896" s="81">
        <v>2025</v>
      </c>
      <c r="CX4896" s="81">
        <v>0</v>
      </c>
      <c r="CY4896" s="81">
        <v>0</v>
      </c>
      <c r="CZ4896" s="81">
        <v>0</v>
      </c>
      <c r="DA4896" s="81">
        <v>0</v>
      </c>
      <c r="DB4896" s="81">
        <v>9129.7460702371573</v>
      </c>
      <c r="DC4896" s="81">
        <v>233.23007680795499</v>
      </c>
      <c r="DD4896" s="81">
        <v>8896.5159934292024</v>
      </c>
      <c r="DE4896" s="81">
        <v>0</v>
      </c>
      <c r="DF4896" s="81">
        <v>2.6002430136061765</v>
      </c>
      <c r="DG4896" s="81">
        <v>2.6002430136061765</v>
      </c>
      <c r="DH4896" s="81">
        <v>2.6002430136061765</v>
      </c>
      <c r="DI4896" s="81">
        <v>2.6002430136061765</v>
      </c>
      <c r="DJ4896" s="81">
        <v>4.1234479755008178E-6</v>
      </c>
      <c r="DL4896" s="81">
        <v>0</v>
      </c>
      <c r="DM4896" s="81">
        <v>1.0721966790264533E-5</v>
      </c>
      <c r="DN4896" s="81">
        <v>1.0721966790264533E-5</v>
      </c>
      <c r="DO4896" s="81">
        <v>0</v>
      </c>
      <c r="DP4896" s="81">
        <v>1.0721966790264533E-5</v>
      </c>
      <c r="DQ4896" s="81">
        <v>1.0721966790264533E-5</v>
      </c>
      <c r="DR4896" s="81">
        <v>0</v>
      </c>
      <c r="DS4896" s="81">
        <v>1.0721966790264533E-5</v>
      </c>
      <c r="DT4896" s="81">
        <v>1.0721966790264533E-5</v>
      </c>
      <c r="DU4896" s="81">
        <v>0</v>
      </c>
      <c r="DV4896" s="81">
        <v>1.0721966790264533E-5</v>
      </c>
      <c r="DW4896" s="81">
        <v>1.0721966790264533E-5</v>
      </c>
      <c r="GE4896" s="81" t="s">
        <v>449</v>
      </c>
      <c r="GF4896" s="81" t="s">
        <v>155</v>
      </c>
      <c r="GG4896" s="81" t="s">
        <v>488</v>
      </c>
      <c r="GH4896" s="81" t="s">
        <v>454</v>
      </c>
      <c r="GI4896" s="81">
        <v>2029</v>
      </c>
      <c r="GJ4896" s="81" t="s">
        <v>201</v>
      </c>
      <c r="GK4896" s="81">
        <v>453.26096055694421</v>
      </c>
      <c r="GL4896" s="81">
        <v>655.39221699999996</v>
      </c>
      <c r="GM4896" s="81">
        <v>2029</v>
      </c>
      <c r="GN4896" s="81" t="s">
        <v>173</v>
      </c>
      <c r="GO4896" s="81">
        <v>1.1148832299820636E-2</v>
      </c>
      <c r="GP4896" s="81">
        <v>10</v>
      </c>
      <c r="GQ4896" s="81">
        <v>0</v>
      </c>
      <c r="GR4896" s="81" t="s">
        <v>448</v>
      </c>
      <c r="GS4896" s="81">
        <v>1.1148832299820636E-2</v>
      </c>
      <c r="GT4896" s="81">
        <v>5.0533304373049868</v>
      </c>
      <c r="GU4896" s="81">
        <v>1.1148832299820636E-2</v>
      </c>
      <c r="GV4896" s="81">
        <v>5.0533304373049868</v>
      </c>
      <c r="GW4896" s="81">
        <v>1.1148832299820636E-2</v>
      </c>
      <c r="GX4896" s="81">
        <v>5.0533304373049868</v>
      </c>
      <c r="GY4896" s="81">
        <v>1.1148832299820636E-2</v>
      </c>
      <c r="GZ4896" s="81">
        <v>5.0533304373049868</v>
      </c>
    </row>
    <row r="4897" spans="98:208" x14ac:dyDescent="0.25">
      <c r="CT4897" s="81" t="s">
        <v>155</v>
      </c>
      <c r="CU4897" s="81" t="s">
        <v>485</v>
      </c>
      <c r="CV4897" s="81" t="s">
        <v>451</v>
      </c>
      <c r="CW4897" s="81">
        <v>2026</v>
      </c>
      <c r="CX4897" s="81">
        <v>0</v>
      </c>
      <c r="CY4897" s="81">
        <v>0</v>
      </c>
      <c r="CZ4897" s="81">
        <v>0</v>
      </c>
      <c r="DA4897" s="81">
        <v>0</v>
      </c>
      <c r="DB4897" s="81">
        <v>9129.7460702371573</v>
      </c>
      <c r="DC4897" s="81">
        <v>233.23007680795499</v>
      </c>
      <c r="DD4897" s="81">
        <v>8896.5159934292024</v>
      </c>
      <c r="DE4897" s="81">
        <v>0</v>
      </c>
      <c r="DF4897" s="81">
        <v>2.6002430136061765</v>
      </c>
      <c r="DG4897" s="81">
        <v>2.6002430136061765</v>
      </c>
      <c r="DH4897" s="81">
        <v>2.6002430136061765</v>
      </c>
      <c r="DI4897" s="81">
        <v>2.6002430136061765</v>
      </c>
      <c r="DJ4897" s="81">
        <v>4.1234479755008178E-6</v>
      </c>
      <c r="DL4897" s="81">
        <v>0</v>
      </c>
      <c r="DM4897" s="81">
        <v>1.0721966790264533E-5</v>
      </c>
      <c r="DN4897" s="81">
        <v>1.0721966790264533E-5</v>
      </c>
      <c r="DO4897" s="81">
        <v>0</v>
      </c>
      <c r="DP4897" s="81">
        <v>1.0721966790264533E-5</v>
      </c>
      <c r="DQ4897" s="81">
        <v>1.0721966790264533E-5</v>
      </c>
      <c r="DR4897" s="81">
        <v>0</v>
      </c>
      <c r="DS4897" s="81">
        <v>1.0721966790264533E-5</v>
      </c>
      <c r="DT4897" s="81">
        <v>1.0721966790264533E-5</v>
      </c>
      <c r="DU4897" s="81">
        <v>0</v>
      </c>
      <c r="DV4897" s="81">
        <v>1.0721966790264533E-5</v>
      </c>
      <c r="DW4897" s="81">
        <v>1.0721966790264533E-5</v>
      </c>
      <c r="GE4897" s="81" t="s">
        <v>449</v>
      </c>
      <c r="GF4897" s="81" t="s">
        <v>155</v>
      </c>
      <c r="GG4897" s="81" t="s">
        <v>488</v>
      </c>
      <c r="GH4897" s="81" t="s">
        <v>454</v>
      </c>
      <c r="GI4897" s="81">
        <v>2030</v>
      </c>
      <c r="GJ4897" s="81" t="s">
        <v>201</v>
      </c>
      <c r="GK4897" s="81">
        <v>453.26096055694421</v>
      </c>
      <c r="GL4897" s="81">
        <v>655.39221699999996</v>
      </c>
      <c r="GM4897" s="81">
        <v>2030</v>
      </c>
      <c r="GN4897" s="81" t="s">
        <v>173</v>
      </c>
      <c r="GO4897" s="81">
        <v>1.1148832299820636E-2</v>
      </c>
      <c r="GP4897" s="81">
        <v>10</v>
      </c>
      <c r="GQ4897" s="81">
        <v>0</v>
      </c>
      <c r="GR4897" s="81" t="s">
        <v>448</v>
      </c>
      <c r="GS4897" s="81">
        <v>0</v>
      </c>
      <c r="GT4897" s="81">
        <v>0</v>
      </c>
      <c r="GU4897" s="81">
        <v>1.1148832299820636E-2</v>
      </c>
      <c r="GV4897" s="81">
        <v>5.0533304373049868</v>
      </c>
      <c r="GW4897" s="81">
        <v>1.1148832299820636E-2</v>
      </c>
      <c r="GX4897" s="81">
        <v>5.0533304373049868</v>
      </c>
      <c r="GY4897" s="81">
        <v>1.1148832299820636E-2</v>
      </c>
      <c r="GZ4897" s="81">
        <v>5.0533304373049868</v>
      </c>
    </row>
    <row r="4898" spans="98:208" x14ac:dyDescent="0.25">
      <c r="CT4898" s="81" t="s">
        <v>155</v>
      </c>
      <c r="CU4898" s="81" t="s">
        <v>485</v>
      </c>
      <c r="CV4898" s="81" t="s">
        <v>451</v>
      </c>
      <c r="CW4898" s="81">
        <v>2027</v>
      </c>
      <c r="CX4898" s="81">
        <v>0</v>
      </c>
      <c r="CY4898" s="81">
        <v>0</v>
      </c>
      <c r="CZ4898" s="81">
        <v>0</v>
      </c>
      <c r="DA4898" s="81">
        <v>0</v>
      </c>
      <c r="DB4898" s="81">
        <v>9129.7460702371573</v>
      </c>
      <c r="DC4898" s="81">
        <v>233.23007680795499</v>
      </c>
      <c r="DD4898" s="81">
        <v>8896.5159934292024</v>
      </c>
      <c r="DE4898" s="81">
        <v>0</v>
      </c>
      <c r="DF4898" s="81">
        <v>2.6002430136061765</v>
      </c>
      <c r="DG4898" s="81">
        <v>2.6002430136061765</v>
      </c>
      <c r="DH4898" s="81">
        <v>2.6002430136061765</v>
      </c>
      <c r="DI4898" s="81">
        <v>2.6002430136061765</v>
      </c>
      <c r="DJ4898" s="81">
        <v>4.1234479755008178E-6</v>
      </c>
      <c r="DL4898" s="81">
        <v>0</v>
      </c>
      <c r="DM4898" s="81">
        <v>1.0721966790264533E-5</v>
      </c>
      <c r="DN4898" s="81">
        <v>1.0721966790264533E-5</v>
      </c>
      <c r="DO4898" s="81">
        <v>0</v>
      </c>
      <c r="DP4898" s="81">
        <v>1.0721966790264533E-5</v>
      </c>
      <c r="DQ4898" s="81">
        <v>1.0721966790264533E-5</v>
      </c>
      <c r="DR4898" s="81">
        <v>0</v>
      </c>
      <c r="DS4898" s="81">
        <v>1.0721966790264533E-5</v>
      </c>
      <c r="DT4898" s="81">
        <v>1.0721966790264533E-5</v>
      </c>
      <c r="DU4898" s="81">
        <v>0</v>
      </c>
      <c r="DV4898" s="81">
        <v>1.0721966790264533E-5</v>
      </c>
      <c r="DW4898" s="81">
        <v>1.0721966790264533E-5</v>
      </c>
      <c r="GE4898" s="81" t="s">
        <v>449</v>
      </c>
      <c r="GF4898" s="81" t="s">
        <v>155</v>
      </c>
      <c r="GG4898" s="81" t="s">
        <v>488</v>
      </c>
      <c r="GH4898" s="81" t="s">
        <v>454</v>
      </c>
      <c r="GI4898" s="81">
        <v>2031</v>
      </c>
      <c r="GJ4898" s="81" t="s">
        <v>201</v>
      </c>
      <c r="GK4898" s="81">
        <v>453.26096055694421</v>
      </c>
      <c r="GL4898" s="81">
        <v>655.39221699999996</v>
      </c>
      <c r="GM4898" s="81">
        <v>2031</v>
      </c>
      <c r="GN4898" s="81" t="s">
        <v>173</v>
      </c>
      <c r="GO4898" s="81">
        <v>1.1148832299820636E-2</v>
      </c>
      <c r="GP4898" s="81">
        <v>10</v>
      </c>
      <c r="GQ4898" s="81">
        <v>0</v>
      </c>
      <c r="GR4898" s="81" t="s">
        <v>448</v>
      </c>
      <c r="GS4898" s="81">
        <v>0</v>
      </c>
      <c r="GT4898" s="81">
        <v>0</v>
      </c>
      <c r="GU4898" s="81">
        <v>0</v>
      </c>
      <c r="GV4898" s="81">
        <v>0</v>
      </c>
      <c r="GW4898" s="81">
        <v>1.1148832299820636E-2</v>
      </c>
      <c r="GX4898" s="81">
        <v>5.0533304373049868</v>
      </c>
      <c r="GY4898" s="81">
        <v>1.1148832299820636E-2</v>
      </c>
      <c r="GZ4898" s="81">
        <v>5.0533304373049868</v>
      </c>
    </row>
    <row r="4899" spans="98:208" x14ac:dyDescent="0.25">
      <c r="CT4899" s="81" t="s">
        <v>155</v>
      </c>
      <c r="CU4899" s="81" t="s">
        <v>485</v>
      </c>
      <c r="CV4899" s="81" t="s">
        <v>451</v>
      </c>
      <c r="CW4899" s="81">
        <v>2028</v>
      </c>
      <c r="CX4899" s="81">
        <v>0</v>
      </c>
      <c r="CY4899" s="81">
        <v>0</v>
      </c>
      <c r="CZ4899" s="81">
        <v>0</v>
      </c>
      <c r="DA4899" s="81">
        <v>0</v>
      </c>
      <c r="DB4899" s="81">
        <v>9534.9220877100943</v>
      </c>
      <c r="DC4899" s="81">
        <v>247.2729921649638</v>
      </c>
      <c r="DD4899" s="81">
        <v>9287.64909554513</v>
      </c>
      <c r="DE4899" s="81">
        <v>0</v>
      </c>
      <c r="DF4899" s="81">
        <v>2.7568051219220435</v>
      </c>
      <c r="DG4899" s="81">
        <v>2.7568051219220435</v>
      </c>
      <c r="DH4899" s="81">
        <v>2.7568051219220435</v>
      </c>
      <c r="DI4899" s="81">
        <v>2.7568051219220435</v>
      </c>
      <c r="DJ4899" s="81">
        <v>4.1234479755008178E-6</v>
      </c>
      <c r="DL4899" s="81">
        <v>0</v>
      </c>
      <c r="DM4899" s="81">
        <v>1.1367542498839736E-5</v>
      </c>
      <c r="DN4899" s="81">
        <v>1.1367542498839736E-5</v>
      </c>
      <c r="DO4899" s="81">
        <v>0</v>
      </c>
      <c r="DP4899" s="81">
        <v>1.1367542498839736E-5</v>
      </c>
      <c r="DQ4899" s="81">
        <v>1.1367542498839736E-5</v>
      </c>
      <c r="DR4899" s="81">
        <v>0</v>
      </c>
      <c r="DS4899" s="81">
        <v>1.1367542498839736E-5</v>
      </c>
      <c r="DT4899" s="81">
        <v>1.1367542498839736E-5</v>
      </c>
      <c r="DU4899" s="81">
        <v>0</v>
      </c>
      <c r="DV4899" s="81">
        <v>1.1367542498839736E-5</v>
      </c>
      <c r="DW4899" s="81">
        <v>1.1367542498839736E-5</v>
      </c>
      <c r="GE4899" s="81" t="s">
        <v>449</v>
      </c>
      <c r="GF4899" s="81" t="s">
        <v>155</v>
      </c>
      <c r="GG4899" s="81" t="s">
        <v>488</v>
      </c>
      <c r="GH4899" s="81" t="s">
        <v>454</v>
      </c>
      <c r="GI4899" s="81">
        <v>2032</v>
      </c>
      <c r="GJ4899" s="81" t="s">
        <v>201</v>
      </c>
      <c r="GK4899" s="81">
        <v>453.26096055694421</v>
      </c>
      <c r="GL4899" s="81">
        <v>655.39221699999996</v>
      </c>
      <c r="GM4899" s="81">
        <v>2032</v>
      </c>
      <c r="GN4899" s="81" t="s">
        <v>173</v>
      </c>
      <c r="GO4899" s="81">
        <v>1.1148832299820636E-2</v>
      </c>
      <c r="GP4899" s="81">
        <v>10</v>
      </c>
      <c r="GQ4899" s="81">
        <v>0</v>
      </c>
      <c r="GR4899" s="81" t="s">
        <v>448</v>
      </c>
      <c r="GS4899" s="81">
        <v>0</v>
      </c>
      <c r="GT4899" s="81">
        <v>0</v>
      </c>
      <c r="GU4899" s="81">
        <v>0</v>
      </c>
      <c r="GV4899" s="81">
        <v>0</v>
      </c>
      <c r="GW4899" s="81">
        <v>0</v>
      </c>
      <c r="GX4899" s="81">
        <v>0</v>
      </c>
      <c r="GY4899" s="81">
        <v>1.1148832299820636E-2</v>
      </c>
      <c r="GZ4899" s="81">
        <v>5.0533304373049868</v>
      </c>
    </row>
    <row r="4900" spans="98:208" x14ac:dyDescent="0.25">
      <c r="CT4900" s="81" t="s">
        <v>155</v>
      </c>
      <c r="CU4900" s="81" t="s">
        <v>485</v>
      </c>
      <c r="CV4900" s="81" t="s">
        <v>451</v>
      </c>
      <c r="CW4900" s="81">
        <v>2029</v>
      </c>
      <c r="CX4900" s="81">
        <v>0</v>
      </c>
      <c r="CY4900" s="81">
        <v>0</v>
      </c>
      <c r="CZ4900" s="81">
        <v>0</v>
      </c>
      <c r="DA4900" s="81">
        <v>0</v>
      </c>
      <c r="DB4900" s="81">
        <v>9534.9220877100943</v>
      </c>
      <c r="DC4900" s="81">
        <v>247.2729921649638</v>
      </c>
      <c r="DD4900" s="81">
        <v>9287.64909554513</v>
      </c>
      <c r="DE4900" s="81">
        <v>0</v>
      </c>
      <c r="DF4900" s="81">
        <v>2.7568051219220435</v>
      </c>
      <c r="DG4900" s="81">
        <v>2.7568051219220435</v>
      </c>
      <c r="DH4900" s="81">
        <v>2.7568051219220435</v>
      </c>
      <c r="DI4900" s="81">
        <v>2.7568051219220435</v>
      </c>
      <c r="DJ4900" s="81">
        <v>4.1234479755008178E-6</v>
      </c>
      <c r="DL4900" s="81">
        <v>0</v>
      </c>
      <c r="DM4900" s="81">
        <v>1.1367542498839736E-5</v>
      </c>
      <c r="DN4900" s="81">
        <v>1.1367542498839736E-5</v>
      </c>
      <c r="DO4900" s="81">
        <v>0</v>
      </c>
      <c r="DP4900" s="81">
        <v>1.1367542498839736E-5</v>
      </c>
      <c r="DQ4900" s="81">
        <v>1.1367542498839736E-5</v>
      </c>
      <c r="DR4900" s="81">
        <v>0</v>
      </c>
      <c r="DS4900" s="81">
        <v>1.1367542498839736E-5</v>
      </c>
      <c r="DT4900" s="81">
        <v>1.1367542498839736E-5</v>
      </c>
      <c r="DU4900" s="81">
        <v>0</v>
      </c>
      <c r="DV4900" s="81">
        <v>1.1367542498839736E-5</v>
      </c>
      <c r="DW4900" s="81">
        <v>1.1367542498839736E-5</v>
      </c>
      <c r="GE4900" s="81" t="s">
        <v>449</v>
      </c>
      <c r="GF4900" s="81" t="s">
        <v>155</v>
      </c>
      <c r="GG4900" s="81" t="s">
        <v>488</v>
      </c>
      <c r="GH4900" s="81" t="s">
        <v>455</v>
      </c>
      <c r="GI4900" s="81">
        <v>2021</v>
      </c>
      <c r="GJ4900" s="81" t="s">
        <v>201</v>
      </c>
      <c r="GK4900" s="81">
        <v>409.22373582043878</v>
      </c>
      <c r="GL4900" s="81">
        <v>655.39221699999996</v>
      </c>
      <c r="GM4900" s="81">
        <v>2021</v>
      </c>
      <c r="GN4900" s="81" t="s">
        <v>173</v>
      </c>
      <c r="GO4900" s="81">
        <v>1.1148832299820636E-2</v>
      </c>
      <c r="GP4900" s="81">
        <v>10</v>
      </c>
      <c r="GQ4900" s="81">
        <v>0</v>
      </c>
      <c r="GR4900" s="81" t="s">
        <v>448</v>
      </c>
      <c r="GS4900" s="81">
        <v>1.1148832299820636E-2</v>
      </c>
      <c r="GT4900" s="81">
        <v>4.5623668037681746</v>
      </c>
      <c r="GU4900" s="81">
        <v>1.1148832299820636E-2</v>
      </c>
      <c r="GV4900" s="81">
        <v>4.5623668037681746</v>
      </c>
      <c r="GW4900" s="81">
        <v>0</v>
      </c>
      <c r="GX4900" s="81">
        <v>0</v>
      </c>
      <c r="GY4900" s="81">
        <v>0</v>
      </c>
      <c r="GZ4900" s="81">
        <v>0</v>
      </c>
    </row>
    <row r="4901" spans="98:208" x14ac:dyDescent="0.25">
      <c r="CT4901" s="81" t="s">
        <v>155</v>
      </c>
      <c r="CU4901" s="81" t="s">
        <v>485</v>
      </c>
      <c r="CV4901" s="81" t="s">
        <v>451</v>
      </c>
      <c r="CW4901" s="81">
        <v>2030</v>
      </c>
      <c r="CX4901" s="81">
        <v>0</v>
      </c>
      <c r="CY4901" s="81">
        <v>0</v>
      </c>
      <c r="CZ4901" s="81">
        <v>0</v>
      </c>
      <c r="DA4901" s="81">
        <v>0</v>
      </c>
      <c r="DB4901" s="81">
        <v>9534.9220877100943</v>
      </c>
      <c r="DC4901" s="81">
        <v>247.2729921649638</v>
      </c>
      <c r="DD4901" s="81">
        <v>9287.64909554513</v>
      </c>
      <c r="DE4901" s="81">
        <v>0</v>
      </c>
      <c r="DF4901" s="81">
        <v>0</v>
      </c>
      <c r="DG4901" s="81">
        <v>2.7568051219220435</v>
      </c>
      <c r="DH4901" s="81">
        <v>2.7568051219220435</v>
      </c>
      <c r="DI4901" s="81">
        <v>2.7568051219220435</v>
      </c>
      <c r="DJ4901" s="81">
        <v>4.1234479755008178E-6</v>
      </c>
      <c r="DL4901" s="81">
        <v>0</v>
      </c>
      <c r="DM4901" s="81">
        <v>0</v>
      </c>
      <c r="DN4901" s="81">
        <v>0</v>
      </c>
      <c r="DO4901" s="81">
        <v>0</v>
      </c>
      <c r="DP4901" s="81">
        <v>1.1367542498839736E-5</v>
      </c>
      <c r="DQ4901" s="81">
        <v>1.1367542498839736E-5</v>
      </c>
      <c r="DR4901" s="81">
        <v>0</v>
      </c>
      <c r="DS4901" s="81">
        <v>1.1367542498839736E-5</v>
      </c>
      <c r="DT4901" s="81">
        <v>1.1367542498839736E-5</v>
      </c>
      <c r="DU4901" s="81">
        <v>0</v>
      </c>
      <c r="DV4901" s="81">
        <v>1.1367542498839736E-5</v>
      </c>
      <c r="DW4901" s="81">
        <v>1.1367542498839736E-5</v>
      </c>
      <c r="GE4901" s="81" t="s">
        <v>449</v>
      </c>
      <c r="GF4901" s="81" t="s">
        <v>155</v>
      </c>
      <c r="GG4901" s="81" t="s">
        <v>488</v>
      </c>
      <c r="GH4901" s="81" t="s">
        <v>455</v>
      </c>
      <c r="GI4901" s="81">
        <v>2022</v>
      </c>
      <c r="GJ4901" s="81" t="s">
        <v>201</v>
      </c>
      <c r="GK4901" s="81">
        <v>409.22373582043878</v>
      </c>
      <c r="GL4901" s="81">
        <v>655.39221699999996</v>
      </c>
      <c r="GM4901" s="81">
        <v>2022</v>
      </c>
      <c r="GN4901" s="81" t="s">
        <v>173</v>
      </c>
      <c r="GO4901" s="81">
        <v>1.1148832299820636E-2</v>
      </c>
      <c r="GP4901" s="81">
        <v>10</v>
      </c>
      <c r="GQ4901" s="81">
        <v>0</v>
      </c>
      <c r="GR4901" s="81" t="s">
        <v>448</v>
      </c>
      <c r="GS4901" s="81">
        <v>1.1148832299820636E-2</v>
      </c>
      <c r="GT4901" s="81">
        <v>4.5623668037681746</v>
      </c>
      <c r="GU4901" s="81">
        <v>1.1148832299820636E-2</v>
      </c>
      <c r="GV4901" s="81">
        <v>4.5623668037681746</v>
      </c>
      <c r="GW4901" s="81">
        <v>1.1148832299820636E-2</v>
      </c>
      <c r="GX4901" s="81">
        <v>4.5623668037681746</v>
      </c>
      <c r="GY4901" s="81">
        <v>0</v>
      </c>
      <c r="GZ4901" s="81">
        <v>0</v>
      </c>
    </row>
    <row r="4902" spans="98:208" x14ac:dyDescent="0.25">
      <c r="CT4902" s="81" t="s">
        <v>155</v>
      </c>
      <c r="CU4902" s="81" t="s">
        <v>485</v>
      </c>
      <c r="CV4902" s="81" t="s">
        <v>451</v>
      </c>
      <c r="CW4902" s="81">
        <v>2031</v>
      </c>
      <c r="CX4902" s="81">
        <v>0</v>
      </c>
      <c r="CY4902" s="81">
        <v>0</v>
      </c>
      <c r="CZ4902" s="81">
        <v>0</v>
      </c>
      <c r="DA4902" s="81">
        <v>0</v>
      </c>
      <c r="DB4902" s="81">
        <v>9534.9220877100943</v>
      </c>
      <c r="DC4902" s="81">
        <v>247.2729921649638</v>
      </c>
      <c r="DD4902" s="81">
        <v>9287.64909554513</v>
      </c>
      <c r="DE4902" s="81">
        <v>0</v>
      </c>
      <c r="DF4902" s="81">
        <v>0</v>
      </c>
      <c r="DG4902" s="81">
        <v>0</v>
      </c>
      <c r="DH4902" s="81">
        <v>2.7568051219220435</v>
      </c>
      <c r="DI4902" s="81">
        <v>2.7568051219220435</v>
      </c>
      <c r="DJ4902" s="81">
        <v>4.1234479755008178E-6</v>
      </c>
      <c r="DL4902" s="81">
        <v>0</v>
      </c>
      <c r="DM4902" s="81">
        <v>0</v>
      </c>
      <c r="DN4902" s="81">
        <v>0</v>
      </c>
      <c r="DO4902" s="81">
        <v>0</v>
      </c>
      <c r="DP4902" s="81">
        <v>0</v>
      </c>
      <c r="DQ4902" s="81">
        <v>0</v>
      </c>
      <c r="DR4902" s="81">
        <v>0</v>
      </c>
      <c r="DS4902" s="81">
        <v>1.1367542498839736E-5</v>
      </c>
      <c r="DT4902" s="81">
        <v>1.1367542498839736E-5</v>
      </c>
      <c r="DU4902" s="81">
        <v>0</v>
      </c>
      <c r="DV4902" s="81">
        <v>1.1367542498839736E-5</v>
      </c>
      <c r="DW4902" s="81">
        <v>1.1367542498839736E-5</v>
      </c>
      <c r="GE4902" s="81" t="s">
        <v>449</v>
      </c>
      <c r="GF4902" s="81" t="s">
        <v>155</v>
      </c>
      <c r="GG4902" s="81" t="s">
        <v>488</v>
      </c>
      <c r="GH4902" s="81" t="s">
        <v>455</v>
      </c>
      <c r="GI4902" s="81">
        <v>2023</v>
      </c>
      <c r="GJ4902" s="81" t="s">
        <v>201</v>
      </c>
      <c r="GK4902" s="81">
        <v>428.60232122030601</v>
      </c>
      <c r="GL4902" s="81">
        <v>655.39221699999996</v>
      </c>
      <c r="GM4902" s="81">
        <v>2023</v>
      </c>
      <c r="GN4902" s="81" t="s">
        <v>173</v>
      </c>
      <c r="GO4902" s="81">
        <v>1.1148832299820636E-2</v>
      </c>
      <c r="GP4902" s="81">
        <v>10</v>
      </c>
      <c r="GQ4902" s="81">
        <v>0</v>
      </c>
      <c r="GR4902" s="81" t="s">
        <v>448</v>
      </c>
      <c r="GS4902" s="81">
        <v>1.1148832299820636E-2</v>
      </c>
      <c r="GT4902" s="81">
        <v>4.7784154025990473</v>
      </c>
      <c r="GU4902" s="81">
        <v>1.1148832299820636E-2</v>
      </c>
      <c r="GV4902" s="81">
        <v>4.7784154025990473</v>
      </c>
      <c r="GW4902" s="81">
        <v>1.1148832299820636E-2</v>
      </c>
      <c r="GX4902" s="81">
        <v>4.7784154025990473</v>
      </c>
      <c r="GY4902" s="81">
        <v>1.1148832299820636E-2</v>
      </c>
      <c r="GZ4902" s="81">
        <v>4.7784154025990473</v>
      </c>
    </row>
    <row r="4903" spans="98:208" x14ac:dyDescent="0.25">
      <c r="CT4903" s="81" t="s">
        <v>155</v>
      </c>
      <c r="CU4903" s="81" t="s">
        <v>485</v>
      </c>
      <c r="CV4903" s="81" t="s">
        <v>451</v>
      </c>
      <c r="CW4903" s="81">
        <v>2032</v>
      </c>
      <c r="CX4903" s="81">
        <v>0</v>
      </c>
      <c r="CY4903" s="81">
        <v>0</v>
      </c>
      <c r="CZ4903" s="81">
        <v>0</v>
      </c>
      <c r="DA4903" s="81">
        <v>0</v>
      </c>
      <c r="DB4903" s="81">
        <v>9534.9220877100943</v>
      </c>
      <c r="DC4903" s="81">
        <v>247.2729921649638</v>
      </c>
      <c r="DD4903" s="81">
        <v>9287.64909554513</v>
      </c>
      <c r="DE4903" s="81">
        <v>0</v>
      </c>
      <c r="DF4903" s="81">
        <v>0</v>
      </c>
      <c r="DG4903" s="81">
        <v>0</v>
      </c>
      <c r="DH4903" s="81">
        <v>0</v>
      </c>
      <c r="DI4903" s="81">
        <v>2.7568051219220435</v>
      </c>
      <c r="DJ4903" s="81">
        <v>4.1234479755008178E-6</v>
      </c>
      <c r="DL4903" s="81">
        <v>0</v>
      </c>
      <c r="DM4903" s="81">
        <v>0</v>
      </c>
      <c r="DN4903" s="81">
        <v>0</v>
      </c>
      <c r="DO4903" s="81">
        <v>0</v>
      </c>
      <c r="DP4903" s="81">
        <v>0</v>
      </c>
      <c r="DQ4903" s="81">
        <v>0</v>
      </c>
      <c r="DR4903" s="81">
        <v>0</v>
      </c>
      <c r="DS4903" s="81">
        <v>0</v>
      </c>
      <c r="DT4903" s="81">
        <v>0</v>
      </c>
      <c r="DU4903" s="81">
        <v>0</v>
      </c>
      <c r="DV4903" s="81">
        <v>1.1367542498839736E-5</v>
      </c>
      <c r="DW4903" s="81">
        <v>1.1367542498839736E-5</v>
      </c>
      <c r="GE4903" s="81" t="s">
        <v>449</v>
      </c>
      <c r="GF4903" s="81" t="s">
        <v>155</v>
      </c>
      <c r="GG4903" s="81" t="s">
        <v>488</v>
      </c>
      <c r="GH4903" s="81" t="s">
        <v>455</v>
      </c>
      <c r="GI4903" s="81">
        <v>2024</v>
      </c>
      <c r="GJ4903" s="81" t="s">
        <v>201</v>
      </c>
      <c r="GK4903" s="81">
        <v>428.60232122030601</v>
      </c>
      <c r="GL4903" s="81">
        <v>655.39221699999996</v>
      </c>
      <c r="GM4903" s="81">
        <v>2024</v>
      </c>
      <c r="GN4903" s="81" t="s">
        <v>173</v>
      </c>
      <c r="GO4903" s="81">
        <v>1.1148832299820636E-2</v>
      </c>
      <c r="GP4903" s="81">
        <v>10</v>
      </c>
      <c r="GQ4903" s="81">
        <v>0</v>
      </c>
      <c r="GR4903" s="81" t="s">
        <v>448</v>
      </c>
      <c r="GS4903" s="81">
        <v>1.1148832299820636E-2</v>
      </c>
      <c r="GT4903" s="81">
        <v>4.7784154025990473</v>
      </c>
      <c r="GU4903" s="81">
        <v>1.1148832299820636E-2</v>
      </c>
      <c r="GV4903" s="81">
        <v>4.7784154025990473</v>
      </c>
      <c r="GW4903" s="81">
        <v>1.1148832299820636E-2</v>
      </c>
      <c r="GX4903" s="81">
        <v>4.7784154025990473</v>
      </c>
      <c r="GY4903" s="81">
        <v>1.1148832299820636E-2</v>
      </c>
      <c r="GZ4903" s="81">
        <v>4.7784154025990473</v>
      </c>
    </row>
    <row r="4904" spans="98:208" x14ac:dyDescent="0.25">
      <c r="CT4904" s="81" t="s">
        <v>155</v>
      </c>
      <c r="CU4904" s="81" t="s">
        <v>485</v>
      </c>
      <c r="CV4904" s="81" t="s">
        <v>452</v>
      </c>
      <c r="CW4904" s="81">
        <v>2020</v>
      </c>
      <c r="CX4904" s="81">
        <v>0</v>
      </c>
      <c r="CY4904" s="81">
        <v>0</v>
      </c>
      <c r="CZ4904" s="81">
        <v>0</v>
      </c>
      <c r="DA4904" s="81">
        <v>0</v>
      </c>
      <c r="DB4904" s="81">
        <v>5.2405583313015853</v>
      </c>
      <c r="DC4904" s="81">
        <v>0.69641821681223459</v>
      </c>
      <c r="DD4904" s="81">
        <v>2.9419641522810398</v>
      </c>
      <c r="DE4904" s="81">
        <v>1.6021759622082989</v>
      </c>
      <c r="DF4904" s="81">
        <v>7.7642499097797316E-3</v>
      </c>
      <c r="DG4904" s="81">
        <v>0</v>
      </c>
      <c r="DH4904" s="81">
        <v>0</v>
      </c>
      <c r="DI4904" s="81">
        <v>0</v>
      </c>
      <c r="DJ4904" s="81">
        <v>4.2417158857137287E-5</v>
      </c>
      <c r="DL4904" s="81">
        <v>0</v>
      </c>
      <c r="DM4904" s="81">
        <v>3.2933742182964074E-7</v>
      </c>
      <c r="DN4904" s="81">
        <v>3.2933742182964074E-7</v>
      </c>
      <c r="DO4904" s="81">
        <v>0</v>
      </c>
      <c r="DP4904" s="81">
        <v>0</v>
      </c>
      <c r="DQ4904" s="81">
        <v>0</v>
      </c>
      <c r="DR4904" s="81">
        <v>0</v>
      </c>
      <c r="DS4904" s="81">
        <v>0</v>
      </c>
      <c r="DT4904" s="81">
        <v>0</v>
      </c>
      <c r="DU4904" s="81">
        <v>0</v>
      </c>
      <c r="DV4904" s="81">
        <v>0</v>
      </c>
      <c r="DW4904" s="81">
        <v>0</v>
      </c>
      <c r="GE4904" s="81" t="s">
        <v>449</v>
      </c>
      <c r="GF4904" s="81" t="s">
        <v>155</v>
      </c>
      <c r="GG4904" s="81" t="s">
        <v>488</v>
      </c>
      <c r="GH4904" s="81" t="s">
        <v>455</v>
      </c>
      <c r="GI4904" s="81">
        <v>2025</v>
      </c>
      <c r="GJ4904" s="81" t="s">
        <v>201</v>
      </c>
      <c r="GK4904" s="81">
        <v>428.60232122030601</v>
      </c>
      <c r="GL4904" s="81">
        <v>655.39221699999996</v>
      </c>
      <c r="GM4904" s="81">
        <v>2025</v>
      </c>
      <c r="GN4904" s="81" t="s">
        <v>173</v>
      </c>
      <c r="GO4904" s="81">
        <v>1.1148832299820636E-2</v>
      </c>
      <c r="GP4904" s="81">
        <v>10</v>
      </c>
      <c r="GQ4904" s="81">
        <v>0</v>
      </c>
      <c r="GR4904" s="81" t="s">
        <v>448</v>
      </c>
      <c r="GS4904" s="81">
        <v>1.1148832299820636E-2</v>
      </c>
      <c r="GT4904" s="81">
        <v>4.7784154025990473</v>
      </c>
      <c r="GU4904" s="81">
        <v>1.1148832299820636E-2</v>
      </c>
      <c r="GV4904" s="81">
        <v>4.7784154025990473</v>
      </c>
      <c r="GW4904" s="81">
        <v>1.1148832299820636E-2</v>
      </c>
      <c r="GX4904" s="81">
        <v>4.7784154025990473</v>
      </c>
      <c r="GY4904" s="81">
        <v>1.1148832299820636E-2</v>
      </c>
      <c r="GZ4904" s="81">
        <v>4.7784154025990473</v>
      </c>
    </row>
    <row r="4905" spans="98:208" x14ac:dyDescent="0.25">
      <c r="CT4905" s="81" t="s">
        <v>155</v>
      </c>
      <c r="CU4905" s="81" t="s">
        <v>485</v>
      </c>
      <c r="CV4905" s="81" t="s">
        <v>452</v>
      </c>
      <c r="CW4905" s="81">
        <v>2021</v>
      </c>
      <c r="CX4905" s="81">
        <v>0</v>
      </c>
      <c r="CY4905" s="81">
        <v>0</v>
      </c>
      <c r="CZ4905" s="81">
        <v>0</v>
      </c>
      <c r="DA4905" s="81">
        <v>0</v>
      </c>
      <c r="DB4905" s="81">
        <v>5.2405583313015853</v>
      </c>
      <c r="DC4905" s="81">
        <v>0.69641821681223459</v>
      </c>
      <c r="DD4905" s="81">
        <v>2.9419641522810398</v>
      </c>
      <c r="DE4905" s="81">
        <v>1.6021759622082989</v>
      </c>
      <c r="DF4905" s="81">
        <v>7.7642499097797316E-3</v>
      </c>
      <c r="DG4905" s="81">
        <v>7.7642499097797316E-3</v>
      </c>
      <c r="DH4905" s="81">
        <v>0</v>
      </c>
      <c r="DI4905" s="81">
        <v>0</v>
      </c>
      <c r="DJ4905" s="81">
        <v>4.2417158857137287E-5</v>
      </c>
      <c r="DL4905" s="81">
        <v>0</v>
      </c>
      <c r="DM4905" s="81">
        <v>3.2933742182964074E-7</v>
      </c>
      <c r="DN4905" s="81">
        <v>3.2933742182964074E-7</v>
      </c>
      <c r="DO4905" s="81">
        <v>0</v>
      </c>
      <c r="DP4905" s="81">
        <v>3.2933742182964074E-7</v>
      </c>
      <c r="DQ4905" s="81">
        <v>3.2933742182964074E-7</v>
      </c>
      <c r="DR4905" s="81">
        <v>0</v>
      </c>
      <c r="DS4905" s="81">
        <v>0</v>
      </c>
      <c r="DT4905" s="81">
        <v>0</v>
      </c>
      <c r="DU4905" s="81">
        <v>0</v>
      </c>
      <c r="DV4905" s="81">
        <v>0</v>
      </c>
      <c r="DW4905" s="81">
        <v>0</v>
      </c>
      <c r="GE4905" s="81" t="s">
        <v>449</v>
      </c>
      <c r="GF4905" s="81" t="s">
        <v>155</v>
      </c>
      <c r="GG4905" s="81" t="s">
        <v>488</v>
      </c>
      <c r="GH4905" s="81" t="s">
        <v>455</v>
      </c>
      <c r="GI4905" s="81">
        <v>2026</v>
      </c>
      <c r="GJ4905" s="81" t="s">
        <v>201</v>
      </c>
      <c r="GK4905" s="81">
        <v>428.60232122030601</v>
      </c>
      <c r="GL4905" s="81">
        <v>655.39221699999996</v>
      </c>
      <c r="GM4905" s="81">
        <v>2026</v>
      </c>
      <c r="GN4905" s="81" t="s">
        <v>173</v>
      </c>
      <c r="GO4905" s="81">
        <v>1.1148832299820636E-2</v>
      </c>
      <c r="GP4905" s="81">
        <v>10</v>
      </c>
      <c r="GQ4905" s="81">
        <v>0</v>
      </c>
      <c r="GR4905" s="81" t="s">
        <v>448</v>
      </c>
      <c r="GS4905" s="81">
        <v>1.1148832299820636E-2</v>
      </c>
      <c r="GT4905" s="81">
        <v>4.7784154025990473</v>
      </c>
      <c r="GU4905" s="81">
        <v>1.1148832299820636E-2</v>
      </c>
      <c r="GV4905" s="81">
        <v>4.7784154025990473</v>
      </c>
      <c r="GW4905" s="81">
        <v>1.1148832299820636E-2</v>
      </c>
      <c r="GX4905" s="81">
        <v>4.7784154025990473</v>
      </c>
      <c r="GY4905" s="81">
        <v>1.1148832299820636E-2</v>
      </c>
      <c r="GZ4905" s="81">
        <v>4.7784154025990473</v>
      </c>
    </row>
    <row r="4906" spans="98:208" x14ac:dyDescent="0.25">
      <c r="CT4906" s="81" t="s">
        <v>155</v>
      </c>
      <c r="CU4906" s="81" t="s">
        <v>485</v>
      </c>
      <c r="CV4906" s="81" t="s">
        <v>452</v>
      </c>
      <c r="CW4906" s="81">
        <v>2022</v>
      </c>
      <c r="CX4906" s="81">
        <v>0</v>
      </c>
      <c r="CY4906" s="81">
        <v>0</v>
      </c>
      <c r="CZ4906" s="81">
        <v>0</v>
      </c>
      <c r="DA4906" s="81">
        <v>0</v>
      </c>
      <c r="DB4906" s="81">
        <v>5.2405583313015853</v>
      </c>
      <c r="DC4906" s="81">
        <v>0.69641821681223459</v>
      </c>
      <c r="DD4906" s="81">
        <v>2.9419641522810398</v>
      </c>
      <c r="DE4906" s="81">
        <v>1.6021759622082989</v>
      </c>
      <c r="DF4906" s="81">
        <v>7.7642499097797316E-3</v>
      </c>
      <c r="DG4906" s="81">
        <v>7.7642499097797316E-3</v>
      </c>
      <c r="DH4906" s="81">
        <v>7.7642499097797316E-3</v>
      </c>
      <c r="DI4906" s="81">
        <v>0</v>
      </c>
      <c r="DJ4906" s="81">
        <v>4.2417158857137287E-5</v>
      </c>
      <c r="DL4906" s="81">
        <v>0</v>
      </c>
      <c r="DM4906" s="81">
        <v>3.2933742182964074E-7</v>
      </c>
      <c r="DN4906" s="81">
        <v>3.2933742182964074E-7</v>
      </c>
      <c r="DO4906" s="81">
        <v>0</v>
      </c>
      <c r="DP4906" s="81">
        <v>3.2933742182964074E-7</v>
      </c>
      <c r="DQ4906" s="81">
        <v>3.2933742182964074E-7</v>
      </c>
      <c r="DR4906" s="81">
        <v>0</v>
      </c>
      <c r="DS4906" s="81">
        <v>3.2933742182964074E-7</v>
      </c>
      <c r="DT4906" s="81">
        <v>3.2933742182964074E-7</v>
      </c>
      <c r="DU4906" s="81">
        <v>0</v>
      </c>
      <c r="DV4906" s="81">
        <v>0</v>
      </c>
      <c r="DW4906" s="81">
        <v>0</v>
      </c>
      <c r="GE4906" s="81" t="s">
        <v>449</v>
      </c>
      <c r="GF4906" s="81" t="s">
        <v>155</v>
      </c>
      <c r="GG4906" s="81" t="s">
        <v>488</v>
      </c>
      <c r="GH4906" s="81" t="s">
        <v>455</v>
      </c>
      <c r="GI4906" s="81">
        <v>2027</v>
      </c>
      <c r="GJ4906" s="81" t="s">
        <v>201</v>
      </c>
      <c r="GK4906" s="81">
        <v>428.60232122030601</v>
      </c>
      <c r="GL4906" s="81">
        <v>655.39221699999996</v>
      </c>
      <c r="GM4906" s="81">
        <v>2027</v>
      </c>
      <c r="GN4906" s="81" t="s">
        <v>173</v>
      </c>
      <c r="GO4906" s="81">
        <v>1.1148832299820636E-2</v>
      </c>
      <c r="GP4906" s="81">
        <v>10</v>
      </c>
      <c r="GQ4906" s="81">
        <v>0</v>
      </c>
      <c r="GR4906" s="81" t="s">
        <v>448</v>
      </c>
      <c r="GS4906" s="81">
        <v>1.1148832299820636E-2</v>
      </c>
      <c r="GT4906" s="81">
        <v>4.7784154025990473</v>
      </c>
      <c r="GU4906" s="81">
        <v>1.1148832299820636E-2</v>
      </c>
      <c r="GV4906" s="81">
        <v>4.7784154025990473</v>
      </c>
      <c r="GW4906" s="81">
        <v>1.1148832299820636E-2</v>
      </c>
      <c r="GX4906" s="81">
        <v>4.7784154025990473</v>
      </c>
      <c r="GY4906" s="81">
        <v>1.1148832299820636E-2</v>
      </c>
      <c r="GZ4906" s="81">
        <v>4.7784154025990473</v>
      </c>
    </row>
    <row r="4907" spans="98:208" x14ac:dyDescent="0.25">
      <c r="CT4907" s="81" t="s">
        <v>155</v>
      </c>
      <c r="CU4907" s="81" t="s">
        <v>485</v>
      </c>
      <c r="CV4907" s="81" t="s">
        <v>452</v>
      </c>
      <c r="CW4907" s="81">
        <v>2023</v>
      </c>
      <c r="CX4907" s="81">
        <v>0</v>
      </c>
      <c r="CY4907" s="81">
        <v>0</v>
      </c>
      <c r="CZ4907" s="81">
        <v>0</v>
      </c>
      <c r="DA4907" s="81">
        <v>0</v>
      </c>
      <c r="DB4907" s="81">
        <v>5.4750346070078164</v>
      </c>
      <c r="DC4907" s="81">
        <v>0.71896016785821415</v>
      </c>
      <c r="DD4907" s="81">
        <v>3.071497198615126</v>
      </c>
      <c r="DE4907" s="81">
        <v>1.6845772405344639</v>
      </c>
      <c r="DF4907" s="81">
        <v>8.0155663417021249E-3</v>
      </c>
      <c r="DG4907" s="81">
        <v>8.0155663417021249E-3</v>
      </c>
      <c r="DH4907" s="81">
        <v>8.0155663417021249E-3</v>
      </c>
      <c r="DI4907" s="81">
        <v>8.0155663417021249E-3</v>
      </c>
      <c r="DJ4907" s="81">
        <v>4.2417158857137287E-5</v>
      </c>
      <c r="DL4907" s="81">
        <v>0</v>
      </c>
      <c r="DM4907" s="81">
        <v>3.3999755084590182E-7</v>
      </c>
      <c r="DN4907" s="81">
        <v>3.3999755084590182E-7</v>
      </c>
      <c r="DO4907" s="81">
        <v>0</v>
      </c>
      <c r="DP4907" s="81">
        <v>3.3999755084590182E-7</v>
      </c>
      <c r="DQ4907" s="81">
        <v>3.3999755084590182E-7</v>
      </c>
      <c r="DR4907" s="81">
        <v>0</v>
      </c>
      <c r="DS4907" s="81">
        <v>3.3999755084590182E-7</v>
      </c>
      <c r="DT4907" s="81">
        <v>3.3999755084590182E-7</v>
      </c>
      <c r="DU4907" s="81">
        <v>0</v>
      </c>
      <c r="DV4907" s="81">
        <v>3.3999755084590182E-7</v>
      </c>
      <c r="DW4907" s="81">
        <v>3.3999755084590182E-7</v>
      </c>
      <c r="GE4907" s="81" t="s">
        <v>449</v>
      </c>
      <c r="GF4907" s="81" t="s">
        <v>155</v>
      </c>
      <c r="GG4907" s="81" t="s">
        <v>488</v>
      </c>
      <c r="GH4907" s="81" t="s">
        <v>455</v>
      </c>
      <c r="GI4907" s="81">
        <v>2028</v>
      </c>
      <c r="GJ4907" s="81" t="s">
        <v>201</v>
      </c>
      <c r="GK4907" s="81">
        <v>453.26096055717051</v>
      </c>
      <c r="GL4907" s="81">
        <v>655.39221699999996</v>
      </c>
      <c r="GM4907" s="81">
        <v>2028</v>
      </c>
      <c r="GN4907" s="81" t="s">
        <v>173</v>
      </c>
      <c r="GO4907" s="81">
        <v>1.1148832299820636E-2</v>
      </c>
      <c r="GP4907" s="81">
        <v>10</v>
      </c>
      <c r="GQ4907" s="81">
        <v>0</v>
      </c>
      <c r="GR4907" s="81" t="s">
        <v>448</v>
      </c>
      <c r="GS4907" s="81">
        <v>1.1148832299820636E-2</v>
      </c>
      <c r="GT4907" s="81">
        <v>5.0533304373075101</v>
      </c>
      <c r="GU4907" s="81">
        <v>1.1148832299820636E-2</v>
      </c>
      <c r="GV4907" s="81">
        <v>5.0533304373075101</v>
      </c>
      <c r="GW4907" s="81">
        <v>1.1148832299820636E-2</v>
      </c>
      <c r="GX4907" s="81">
        <v>5.0533304373075101</v>
      </c>
      <c r="GY4907" s="81">
        <v>1.1148832299820636E-2</v>
      </c>
      <c r="GZ4907" s="81">
        <v>5.0533304373075101</v>
      </c>
    </row>
    <row r="4908" spans="98:208" x14ac:dyDescent="0.25">
      <c r="CT4908" s="81" t="s">
        <v>155</v>
      </c>
      <c r="CU4908" s="81" t="s">
        <v>485</v>
      </c>
      <c r="CV4908" s="81" t="s">
        <v>452</v>
      </c>
      <c r="CW4908" s="81">
        <v>2024</v>
      </c>
      <c r="CX4908" s="81">
        <v>0</v>
      </c>
      <c r="CY4908" s="81">
        <v>0</v>
      </c>
      <c r="CZ4908" s="81">
        <v>0</v>
      </c>
      <c r="DA4908" s="81">
        <v>0</v>
      </c>
      <c r="DB4908" s="81">
        <v>5.4750346070078164</v>
      </c>
      <c r="DC4908" s="81">
        <v>0.71896016785821415</v>
      </c>
      <c r="DD4908" s="81">
        <v>3.071497198615126</v>
      </c>
      <c r="DE4908" s="81">
        <v>1.6845772405344639</v>
      </c>
      <c r="DF4908" s="81">
        <v>8.0155663417021249E-3</v>
      </c>
      <c r="DG4908" s="81">
        <v>8.0155663417021249E-3</v>
      </c>
      <c r="DH4908" s="81">
        <v>8.0155663417021249E-3</v>
      </c>
      <c r="DI4908" s="81">
        <v>8.0155663417021249E-3</v>
      </c>
      <c r="DJ4908" s="81">
        <v>4.2417158857137287E-5</v>
      </c>
      <c r="DL4908" s="81">
        <v>0</v>
      </c>
      <c r="DM4908" s="81">
        <v>3.3999755084590182E-7</v>
      </c>
      <c r="DN4908" s="81">
        <v>3.3999755084590182E-7</v>
      </c>
      <c r="DO4908" s="81">
        <v>0</v>
      </c>
      <c r="DP4908" s="81">
        <v>3.3999755084590182E-7</v>
      </c>
      <c r="DQ4908" s="81">
        <v>3.3999755084590182E-7</v>
      </c>
      <c r="DR4908" s="81">
        <v>0</v>
      </c>
      <c r="DS4908" s="81">
        <v>3.3999755084590182E-7</v>
      </c>
      <c r="DT4908" s="81">
        <v>3.3999755084590182E-7</v>
      </c>
      <c r="DU4908" s="81">
        <v>0</v>
      </c>
      <c r="DV4908" s="81">
        <v>3.3999755084590182E-7</v>
      </c>
      <c r="DW4908" s="81">
        <v>3.3999755084590182E-7</v>
      </c>
      <c r="GE4908" s="81" t="s">
        <v>449</v>
      </c>
      <c r="GF4908" s="81" t="s">
        <v>155</v>
      </c>
      <c r="GG4908" s="81" t="s">
        <v>488</v>
      </c>
      <c r="GH4908" s="81" t="s">
        <v>455</v>
      </c>
      <c r="GI4908" s="81">
        <v>2029</v>
      </c>
      <c r="GJ4908" s="81" t="s">
        <v>201</v>
      </c>
      <c r="GK4908" s="81">
        <v>453.26096055717051</v>
      </c>
      <c r="GL4908" s="81">
        <v>655.39221699999996</v>
      </c>
      <c r="GM4908" s="81">
        <v>2029</v>
      </c>
      <c r="GN4908" s="81" t="s">
        <v>173</v>
      </c>
      <c r="GO4908" s="81">
        <v>1.1148832299820636E-2</v>
      </c>
      <c r="GP4908" s="81">
        <v>10</v>
      </c>
      <c r="GQ4908" s="81">
        <v>0</v>
      </c>
      <c r="GR4908" s="81" t="s">
        <v>448</v>
      </c>
      <c r="GS4908" s="81">
        <v>1.1148832299820636E-2</v>
      </c>
      <c r="GT4908" s="81">
        <v>5.0533304373075101</v>
      </c>
      <c r="GU4908" s="81">
        <v>1.1148832299820636E-2</v>
      </c>
      <c r="GV4908" s="81">
        <v>5.0533304373075101</v>
      </c>
      <c r="GW4908" s="81">
        <v>1.1148832299820636E-2</v>
      </c>
      <c r="GX4908" s="81">
        <v>5.0533304373075101</v>
      </c>
      <c r="GY4908" s="81">
        <v>1.1148832299820636E-2</v>
      </c>
      <c r="GZ4908" s="81">
        <v>5.0533304373075101</v>
      </c>
    </row>
    <row r="4909" spans="98:208" x14ac:dyDescent="0.25">
      <c r="CT4909" s="81" t="s">
        <v>155</v>
      </c>
      <c r="CU4909" s="81" t="s">
        <v>485</v>
      </c>
      <c r="CV4909" s="81" t="s">
        <v>452</v>
      </c>
      <c r="CW4909" s="81">
        <v>2025</v>
      </c>
      <c r="CX4909" s="81">
        <v>0</v>
      </c>
      <c r="CY4909" s="81">
        <v>0</v>
      </c>
      <c r="CZ4909" s="81">
        <v>0</v>
      </c>
      <c r="DA4909" s="81">
        <v>0</v>
      </c>
      <c r="DB4909" s="81">
        <v>5.4750346070078164</v>
      </c>
      <c r="DC4909" s="81">
        <v>0.71896016785821415</v>
      </c>
      <c r="DD4909" s="81">
        <v>3.071497198615126</v>
      </c>
      <c r="DE4909" s="81">
        <v>1.6845772405344639</v>
      </c>
      <c r="DF4909" s="81">
        <v>8.0155663417021249E-3</v>
      </c>
      <c r="DG4909" s="81">
        <v>8.0155663417021249E-3</v>
      </c>
      <c r="DH4909" s="81">
        <v>8.0155663417021249E-3</v>
      </c>
      <c r="DI4909" s="81">
        <v>8.0155663417021249E-3</v>
      </c>
      <c r="DJ4909" s="81">
        <v>4.2417158857137287E-5</v>
      </c>
      <c r="DL4909" s="81">
        <v>0</v>
      </c>
      <c r="DM4909" s="81">
        <v>3.3999755084590182E-7</v>
      </c>
      <c r="DN4909" s="81">
        <v>3.3999755084590182E-7</v>
      </c>
      <c r="DO4909" s="81">
        <v>0</v>
      </c>
      <c r="DP4909" s="81">
        <v>3.3999755084590182E-7</v>
      </c>
      <c r="DQ4909" s="81">
        <v>3.3999755084590182E-7</v>
      </c>
      <c r="DR4909" s="81">
        <v>0</v>
      </c>
      <c r="DS4909" s="81">
        <v>3.3999755084590182E-7</v>
      </c>
      <c r="DT4909" s="81">
        <v>3.3999755084590182E-7</v>
      </c>
      <c r="DU4909" s="81">
        <v>0</v>
      </c>
      <c r="DV4909" s="81">
        <v>3.3999755084590182E-7</v>
      </c>
      <c r="DW4909" s="81">
        <v>3.3999755084590182E-7</v>
      </c>
      <c r="GE4909" s="81" t="s">
        <v>449</v>
      </c>
      <c r="GF4909" s="81" t="s">
        <v>155</v>
      </c>
      <c r="GG4909" s="81" t="s">
        <v>488</v>
      </c>
      <c r="GH4909" s="81" t="s">
        <v>455</v>
      </c>
      <c r="GI4909" s="81">
        <v>2030</v>
      </c>
      <c r="GJ4909" s="81" t="s">
        <v>201</v>
      </c>
      <c r="GK4909" s="81">
        <v>453.26096055717051</v>
      </c>
      <c r="GL4909" s="81">
        <v>655.39221699999996</v>
      </c>
      <c r="GM4909" s="81">
        <v>2030</v>
      </c>
      <c r="GN4909" s="81" t="s">
        <v>173</v>
      </c>
      <c r="GO4909" s="81">
        <v>1.1148832299820636E-2</v>
      </c>
      <c r="GP4909" s="81">
        <v>10</v>
      </c>
      <c r="GQ4909" s="81">
        <v>0</v>
      </c>
      <c r="GR4909" s="81" t="s">
        <v>448</v>
      </c>
      <c r="GS4909" s="81">
        <v>0</v>
      </c>
      <c r="GT4909" s="81">
        <v>0</v>
      </c>
      <c r="GU4909" s="81">
        <v>1.1148832299820636E-2</v>
      </c>
      <c r="GV4909" s="81">
        <v>5.0533304373075101</v>
      </c>
      <c r="GW4909" s="81">
        <v>1.1148832299820636E-2</v>
      </c>
      <c r="GX4909" s="81">
        <v>5.0533304373075101</v>
      </c>
      <c r="GY4909" s="81">
        <v>1.1148832299820636E-2</v>
      </c>
      <c r="GZ4909" s="81">
        <v>5.0533304373075101</v>
      </c>
    </row>
    <row r="4910" spans="98:208" x14ac:dyDescent="0.25">
      <c r="CT4910" s="81" t="s">
        <v>155</v>
      </c>
      <c r="CU4910" s="81" t="s">
        <v>485</v>
      </c>
      <c r="CV4910" s="81" t="s">
        <v>452</v>
      </c>
      <c r="CW4910" s="81">
        <v>2026</v>
      </c>
      <c r="CX4910" s="81">
        <v>0</v>
      </c>
      <c r="CY4910" s="81">
        <v>0</v>
      </c>
      <c r="CZ4910" s="81">
        <v>0</v>
      </c>
      <c r="DA4910" s="81">
        <v>0</v>
      </c>
      <c r="DB4910" s="81">
        <v>5.4750346070078164</v>
      </c>
      <c r="DC4910" s="81">
        <v>0.71896016785821415</v>
      </c>
      <c r="DD4910" s="81">
        <v>3.071497198615126</v>
      </c>
      <c r="DE4910" s="81">
        <v>1.6845772405344639</v>
      </c>
      <c r="DF4910" s="81">
        <v>8.0155663417021249E-3</v>
      </c>
      <c r="DG4910" s="81">
        <v>8.0155663417021249E-3</v>
      </c>
      <c r="DH4910" s="81">
        <v>8.0155663417021249E-3</v>
      </c>
      <c r="DI4910" s="81">
        <v>8.0155663417021249E-3</v>
      </c>
      <c r="DJ4910" s="81">
        <v>4.2417158857137287E-5</v>
      </c>
      <c r="DL4910" s="81">
        <v>0</v>
      </c>
      <c r="DM4910" s="81">
        <v>3.3999755084590182E-7</v>
      </c>
      <c r="DN4910" s="81">
        <v>3.3999755084590182E-7</v>
      </c>
      <c r="DO4910" s="81">
        <v>0</v>
      </c>
      <c r="DP4910" s="81">
        <v>3.3999755084590182E-7</v>
      </c>
      <c r="DQ4910" s="81">
        <v>3.3999755084590182E-7</v>
      </c>
      <c r="DR4910" s="81">
        <v>0</v>
      </c>
      <c r="DS4910" s="81">
        <v>3.3999755084590182E-7</v>
      </c>
      <c r="DT4910" s="81">
        <v>3.3999755084590182E-7</v>
      </c>
      <c r="DU4910" s="81">
        <v>0</v>
      </c>
      <c r="DV4910" s="81">
        <v>3.3999755084590182E-7</v>
      </c>
      <c r="DW4910" s="81">
        <v>3.3999755084590182E-7</v>
      </c>
      <c r="GE4910" s="81" t="s">
        <v>449</v>
      </c>
      <c r="GF4910" s="81" t="s">
        <v>155</v>
      </c>
      <c r="GG4910" s="81" t="s">
        <v>488</v>
      </c>
      <c r="GH4910" s="81" t="s">
        <v>455</v>
      </c>
      <c r="GI4910" s="81">
        <v>2031</v>
      </c>
      <c r="GJ4910" s="81" t="s">
        <v>201</v>
      </c>
      <c r="GK4910" s="81">
        <v>453.26096055717051</v>
      </c>
      <c r="GL4910" s="81">
        <v>655.39221699999996</v>
      </c>
      <c r="GM4910" s="81">
        <v>2031</v>
      </c>
      <c r="GN4910" s="81" t="s">
        <v>173</v>
      </c>
      <c r="GO4910" s="81">
        <v>1.1148832299820636E-2</v>
      </c>
      <c r="GP4910" s="81">
        <v>10</v>
      </c>
      <c r="GQ4910" s="81">
        <v>0</v>
      </c>
      <c r="GR4910" s="81" t="s">
        <v>448</v>
      </c>
      <c r="GS4910" s="81">
        <v>0</v>
      </c>
      <c r="GT4910" s="81">
        <v>0</v>
      </c>
      <c r="GU4910" s="81">
        <v>0</v>
      </c>
      <c r="GV4910" s="81">
        <v>0</v>
      </c>
      <c r="GW4910" s="81">
        <v>1.1148832299820636E-2</v>
      </c>
      <c r="GX4910" s="81">
        <v>5.0533304373075101</v>
      </c>
      <c r="GY4910" s="81">
        <v>1.1148832299820636E-2</v>
      </c>
      <c r="GZ4910" s="81">
        <v>5.0533304373075101</v>
      </c>
    </row>
    <row r="4911" spans="98:208" x14ac:dyDescent="0.25">
      <c r="CT4911" s="81" t="s">
        <v>155</v>
      </c>
      <c r="CU4911" s="81" t="s">
        <v>485</v>
      </c>
      <c r="CV4911" s="81" t="s">
        <v>452</v>
      </c>
      <c r="CW4911" s="81">
        <v>2027</v>
      </c>
      <c r="CX4911" s="81">
        <v>0</v>
      </c>
      <c r="CY4911" s="81">
        <v>0</v>
      </c>
      <c r="CZ4911" s="81">
        <v>0</v>
      </c>
      <c r="DA4911" s="81">
        <v>0</v>
      </c>
      <c r="DB4911" s="81">
        <v>5.4750346070078164</v>
      </c>
      <c r="DC4911" s="81">
        <v>0.71896016785821415</v>
      </c>
      <c r="DD4911" s="81">
        <v>3.071497198615126</v>
      </c>
      <c r="DE4911" s="81">
        <v>1.6845772405344639</v>
      </c>
      <c r="DF4911" s="81">
        <v>8.0155663417021249E-3</v>
      </c>
      <c r="DG4911" s="81">
        <v>8.0155663417021249E-3</v>
      </c>
      <c r="DH4911" s="81">
        <v>8.0155663417021249E-3</v>
      </c>
      <c r="DI4911" s="81">
        <v>8.0155663417021249E-3</v>
      </c>
      <c r="DJ4911" s="81">
        <v>4.2417158857137287E-5</v>
      </c>
      <c r="DL4911" s="81">
        <v>0</v>
      </c>
      <c r="DM4911" s="81">
        <v>3.3999755084590182E-7</v>
      </c>
      <c r="DN4911" s="81">
        <v>3.3999755084590182E-7</v>
      </c>
      <c r="DO4911" s="81">
        <v>0</v>
      </c>
      <c r="DP4911" s="81">
        <v>3.3999755084590182E-7</v>
      </c>
      <c r="DQ4911" s="81">
        <v>3.3999755084590182E-7</v>
      </c>
      <c r="DR4911" s="81">
        <v>0</v>
      </c>
      <c r="DS4911" s="81">
        <v>3.3999755084590182E-7</v>
      </c>
      <c r="DT4911" s="81">
        <v>3.3999755084590182E-7</v>
      </c>
      <c r="DU4911" s="81">
        <v>0</v>
      </c>
      <c r="DV4911" s="81">
        <v>3.3999755084590182E-7</v>
      </c>
      <c r="DW4911" s="81">
        <v>3.3999755084590182E-7</v>
      </c>
      <c r="GE4911" s="81" t="s">
        <v>449</v>
      </c>
      <c r="GF4911" s="81" t="s">
        <v>155</v>
      </c>
      <c r="GG4911" s="81" t="s">
        <v>488</v>
      </c>
      <c r="GH4911" s="81" t="s">
        <v>455</v>
      </c>
      <c r="GI4911" s="81">
        <v>2032</v>
      </c>
      <c r="GJ4911" s="81" t="s">
        <v>201</v>
      </c>
      <c r="GK4911" s="81">
        <v>453.26096055717051</v>
      </c>
      <c r="GL4911" s="81">
        <v>655.39221699999996</v>
      </c>
      <c r="GM4911" s="81">
        <v>2032</v>
      </c>
      <c r="GN4911" s="81" t="s">
        <v>173</v>
      </c>
      <c r="GO4911" s="81">
        <v>1.1148832299820636E-2</v>
      </c>
      <c r="GP4911" s="81">
        <v>10</v>
      </c>
      <c r="GQ4911" s="81">
        <v>0</v>
      </c>
      <c r="GR4911" s="81" t="s">
        <v>448</v>
      </c>
      <c r="GS4911" s="81">
        <v>0</v>
      </c>
      <c r="GT4911" s="81">
        <v>0</v>
      </c>
      <c r="GU4911" s="81">
        <v>0</v>
      </c>
      <c r="GV4911" s="81">
        <v>0</v>
      </c>
      <c r="GW4911" s="81">
        <v>0</v>
      </c>
      <c r="GX4911" s="81">
        <v>0</v>
      </c>
      <c r="GY4911" s="81">
        <v>1.1148832299820636E-2</v>
      </c>
      <c r="GZ4911" s="81">
        <v>5.0533304373075101</v>
      </c>
    </row>
    <row r="4912" spans="98:208" x14ac:dyDescent="0.25">
      <c r="CT4912" s="81" t="s">
        <v>155</v>
      </c>
      <c r="CU4912" s="81" t="s">
        <v>485</v>
      </c>
      <c r="CV4912" s="81" t="s">
        <v>452</v>
      </c>
      <c r="CW4912" s="81">
        <v>2028</v>
      </c>
      <c r="CX4912" s="81">
        <v>0</v>
      </c>
      <c r="CY4912" s="81">
        <v>0</v>
      </c>
      <c r="CZ4912" s="81">
        <v>0</v>
      </c>
      <c r="DA4912" s="81">
        <v>0</v>
      </c>
      <c r="DB4912" s="81">
        <v>5.777015340078508</v>
      </c>
      <c r="DC4912" s="81">
        <v>0.74733835430389128</v>
      </c>
      <c r="DD4912" s="81">
        <v>3.237951340101755</v>
      </c>
      <c r="DE4912" s="81">
        <v>1.7917256456728621</v>
      </c>
      <c r="DF4912" s="81">
        <v>8.3319499833580217E-3</v>
      </c>
      <c r="DG4912" s="81">
        <v>8.3319499833580217E-3</v>
      </c>
      <c r="DH4912" s="81">
        <v>8.3319499833580217E-3</v>
      </c>
      <c r="DI4912" s="81">
        <v>8.3319499833580217E-3</v>
      </c>
      <c r="DJ4912" s="81">
        <v>4.2417158857137287E-5</v>
      </c>
      <c r="DL4912" s="81">
        <v>0</v>
      </c>
      <c r="DM4912" s="81">
        <v>3.5341764603381957E-7</v>
      </c>
      <c r="DN4912" s="81">
        <v>3.5341764603381957E-7</v>
      </c>
      <c r="DO4912" s="81">
        <v>0</v>
      </c>
      <c r="DP4912" s="81">
        <v>3.5341764603381957E-7</v>
      </c>
      <c r="DQ4912" s="81">
        <v>3.5341764603381957E-7</v>
      </c>
      <c r="DR4912" s="81">
        <v>0</v>
      </c>
      <c r="DS4912" s="81">
        <v>3.5341764603381957E-7</v>
      </c>
      <c r="DT4912" s="81">
        <v>3.5341764603381957E-7</v>
      </c>
      <c r="DU4912" s="81">
        <v>0</v>
      </c>
      <c r="DV4912" s="81">
        <v>3.5341764603381957E-7</v>
      </c>
      <c r="DW4912" s="81">
        <v>3.5341764603381957E-7</v>
      </c>
      <c r="GE4912" s="81" t="s">
        <v>449</v>
      </c>
      <c r="GF4912" s="81" t="s">
        <v>155</v>
      </c>
      <c r="GG4912" s="81" t="s">
        <v>489</v>
      </c>
      <c r="GH4912" s="81" t="s">
        <v>457</v>
      </c>
      <c r="GI4912" s="81">
        <v>2021</v>
      </c>
      <c r="GJ4912" s="81" t="s">
        <v>201</v>
      </c>
      <c r="GK4912" s="81">
        <v>222.2294216278878</v>
      </c>
      <c r="GL4912" s="81">
        <v>572.41742999999997</v>
      </c>
      <c r="GM4912" s="81">
        <v>2021</v>
      </c>
      <c r="GN4912" s="81" t="s">
        <v>173</v>
      </c>
      <c r="GO4912" s="81">
        <v>1.1148832299820636E-2</v>
      </c>
      <c r="GP4912" s="81">
        <v>10</v>
      </c>
      <c r="GQ4912" s="81">
        <v>0</v>
      </c>
      <c r="GR4912" s="81" t="s">
        <v>448</v>
      </c>
      <c r="GS4912" s="81">
        <v>1.1148832299820636E-2</v>
      </c>
      <c r="GT4912" s="81">
        <v>2.4775985538154544</v>
      </c>
      <c r="GU4912" s="81">
        <v>1.1148832299820636E-2</v>
      </c>
      <c r="GV4912" s="81">
        <v>2.4775985538154544</v>
      </c>
      <c r="GW4912" s="81">
        <v>0</v>
      </c>
      <c r="GX4912" s="81">
        <v>0</v>
      </c>
      <c r="GY4912" s="81">
        <v>0</v>
      </c>
      <c r="GZ4912" s="81">
        <v>0</v>
      </c>
    </row>
    <row r="4913" spans="98:208" x14ac:dyDescent="0.25">
      <c r="CT4913" s="81" t="s">
        <v>155</v>
      </c>
      <c r="CU4913" s="81" t="s">
        <v>485</v>
      </c>
      <c r="CV4913" s="81" t="s">
        <v>452</v>
      </c>
      <c r="CW4913" s="81">
        <v>2029</v>
      </c>
      <c r="CX4913" s="81">
        <v>0</v>
      </c>
      <c r="CY4913" s="81">
        <v>0</v>
      </c>
      <c r="CZ4913" s="81">
        <v>0</v>
      </c>
      <c r="DA4913" s="81">
        <v>0</v>
      </c>
      <c r="DB4913" s="81">
        <v>5.777015340078508</v>
      </c>
      <c r="DC4913" s="81">
        <v>0.74733835430389128</v>
      </c>
      <c r="DD4913" s="81">
        <v>3.237951340101755</v>
      </c>
      <c r="DE4913" s="81">
        <v>1.7917256456728621</v>
      </c>
      <c r="DF4913" s="81">
        <v>8.3319499833580217E-3</v>
      </c>
      <c r="DG4913" s="81">
        <v>8.3319499833580217E-3</v>
      </c>
      <c r="DH4913" s="81">
        <v>8.3319499833580217E-3</v>
      </c>
      <c r="DI4913" s="81">
        <v>8.3319499833580217E-3</v>
      </c>
      <c r="DJ4913" s="81">
        <v>4.2417158857137287E-5</v>
      </c>
      <c r="DL4913" s="81">
        <v>0</v>
      </c>
      <c r="DM4913" s="81">
        <v>3.5341764603381957E-7</v>
      </c>
      <c r="DN4913" s="81">
        <v>3.5341764603381957E-7</v>
      </c>
      <c r="DO4913" s="81">
        <v>0</v>
      </c>
      <c r="DP4913" s="81">
        <v>3.5341764603381957E-7</v>
      </c>
      <c r="DQ4913" s="81">
        <v>3.5341764603381957E-7</v>
      </c>
      <c r="DR4913" s="81">
        <v>0</v>
      </c>
      <c r="DS4913" s="81">
        <v>3.5341764603381957E-7</v>
      </c>
      <c r="DT4913" s="81">
        <v>3.5341764603381957E-7</v>
      </c>
      <c r="DU4913" s="81">
        <v>0</v>
      </c>
      <c r="DV4913" s="81">
        <v>3.5341764603381957E-7</v>
      </c>
      <c r="DW4913" s="81">
        <v>3.5341764603381957E-7</v>
      </c>
      <c r="GE4913" s="81" t="s">
        <v>449</v>
      </c>
      <c r="GF4913" s="81" t="s">
        <v>155</v>
      </c>
      <c r="GG4913" s="81" t="s">
        <v>489</v>
      </c>
      <c r="GH4913" s="81" t="s">
        <v>457</v>
      </c>
      <c r="GI4913" s="81">
        <v>2022</v>
      </c>
      <c r="GJ4913" s="81" t="s">
        <v>201</v>
      </c>
      <c r="GK4913" s="81">
        <v>222.2294216278878</v>
      </c>
      <c r="GL4913" s="81">
        <v>572.41742999999997</v>
      </c>
      <c r="GM4913" s="81">
        <v>2022</v>
      </c>
      <c r="GN4913" s="81" t="s">
        <v>173</v>
      </c>
      <c r="GO4913" s="81">
        <v>1.1148832299820636E-2</v>
      </c>
      <c r="GP4913" s="81">
        <v>10</v>
      </c>
      <c r="GQ4913" s="81">
        <v>0</v>
      </c>
      <c r="GR4913" s="81" t="s">
        <v>448</v>
      </c>
      <c r="GS4913" s="81">
        <v>1.1148832299820636E-2</v>
      </c>
      <c r="GT4913" s="81">
        <v>2.4775985538154544</v>
      </c>
      <c r="GU4913" s="81">
        <v>1.1148832299820636E-2</v>
      </c>
      <c r="GV4913" s="81">
        <v>2.4775985538154544</v>
      </c>
      <c r="GW4913" s="81">
        <v>1.1148832299820636E-2</v>
      </c>
      <c r="GX4913" s="81">
        <v>2.4775985538154544</v>
      </c>
      <c r="GY4913" s="81">
        <v>0</v>
      </c>
      <c r="GZ4913" s="81">
        <v>0</v>
      </c>
    </row>
    <row r="4914" spans="98:208" x14ac:dyDescent="0.25">
      <c r="CT4914" s="81" t="s">
        <v>155</v>
      </c>
      <c r="CU4914" s="81" t="s">
        <v>485</v>
      </c>
      <c r="CV4914" s="81" t="s">
        <v>452</v>
      </c>
      <c r="CW4914" s="81">
        <v>2030</v>
      </c>
      <c r="CX4914" s="81">
        <v>0</v>
      </c>
      <c r="CY4914" s="81">
        <v>0</v>
      </c>
      <c r="CZ4914" s="81">
        <v>0</v>
      </c>
      <c r="DA4914" s="81">
        <v>0</v>
      </c>
      <c r="DB4914" s="81">
        <v>5.777015340078508</v>
      </c>
      <c r="DC4914" s="81">
        <v>0.74733835430389128</v>
      </c>
      <c r="DD4914" s="81">
        <v>3.237951340101755</v>
      </c>
      <c r="DE4914" s="81">
        <v>1.7917256456728621</v>
      </c>
      <c r="DF4914" s="81">
        <v>0</v>
      </c>
      <c r="DG4914" s="81">
        <v>8.3319499833580217E-3</v>
      </c>
      <c r="DH4914" s="81">
        <v>8.3319499833580217E-3</v>
      </c>
      <c r="DI4914" s="81">
        <v>8.3319499833580217E-3</v>
      </c>
      <c r="DJ4914" s="81">
        <v>4.2417158857137287E-5</v>
      </c>
      <c r="DL4914" s="81">
        <v>0</v>
      </c>
      <c r="DM4914" s="81">
        <v>0</v>
      </c>
      <c r="DN4914" s="81">
        <v>0</v>
      </c>
      <c r="DO4914" s="81">
        <v>0</v>
      </c>
      <c r="DP4914" s="81">
        <v>3.5341764603381957E-7</v>
      </c>
      <c r="DQ4914" s="81">
        <v>3.5341764603381957E-7</v>
      </c>
      <c r="DR4914" s="81">
        <v>0</v>
      </c>
      <c r="DS4914" s="81">
        <v>3.5341764603381957E-7</v>
      </c>
      <c r="DT4914" s="81">
        <v>3.5341764603381957E-7</v>
      </c>
      <c r="DU4914" s="81">
        <v>0</v>
      </c>
      <c r="DV4914" s="81">
        <v>3.5341764603381957E-7</v>
      </c>
      <c r="DW4914" s="81">
        <v>3.5341764603381957E-7</v>
      </c>
      <c r="GE4914" s="81" t="s">
        <v>449</v>
      </c>
      <c r="GF4914" s="81" t="s">
        <v>155</v>
      </c>
      <c r="GG4914" s="81" t="s">
        <v>489</v>
      </c>
      <c r="GH4914" s="81" t="s">
        <v>457</v>
      </c>
      <c r="GI4914" s="81">
        <v>2023</v>
      </c>
      <c r="GJ4914" s="81" t="s">
        <v>201</v>
      </c>
      <c r="GK4914" s="81">
        <v>233.2300768079991</v>
      </c>
      <c r="GL4914" s="81">
        <v>572.41742999999997</v>
      </c>
      <c r="GM4914" s="81">
        <v>2023</v>
      </c>
      <c r="GN4914" s="81" t="s">
        <v>173</v>
      </c>
      <c r="GO4914" s="81">
        <v>1.1148832299820636E-2</v>
      </c>
      <c r="GP4914" s="81">
        <v>10</v>
      </c>
      <c r="GQ4914" s="81">
        <v>0</v>
      </c>
      <c r="GR4914" s="81" t="s">
        <v>448</v>
      </c>
      <c r="GS4914" s="81">
        <v>1.1148832299820636E-2</v>
      </c>
      <c r="GT4914" s="81">
        <v>2.6002430136066681</v>
      </c>
      <c r="GU4914" s="81">
        <v>1.1148832299820636E-2</v>
      </c>
      <c r="GV4914" s="81">
        <v>2.6002430136066681</v>
      </c>
      <c r="GW4914" s="81">
        <v>1.1148832299820636E-2</v>
      </c>
      <c r="GX4914" s="81">
        <v>2.6002430136066681</v>
      </c>
      <c r="GY4914" s="81">
        <v>1.1148832299820636E-2</v>
      </c>
      <c r="GZ4914" s="81">
        <v>2.6002430136066681</v>
      </c>
    </row>
    <row r="4915" spans="98:208" x14ac:dyDescent="0.25">
      <c r="CT4915" s="81" t="s">
        <v>155</v>
      </c>
      <c r="CU4915" s="81" t="s">
        <v>485</v>
      </c>
      <c r="CV4915" s="81" t="s">
        <v>452</v>
      </c>
      <c r="CW4915" s="81">
        <v>2031</v>
      </c>
      <c r="CX4915" s="81">
        <v>0</v>
      </c>
      <c r="CY4915" s="81">
        <v>0</v>
      </c>
      <c r="CZ4915" s="81">
        <v>0</v>
      </c>
      <c r="DA4915" s="81">
        <v>0</v>
      </c>
      <c r="DB4915" s="81">
        <v>5.777015340078508</v>
      </c>
      <c r="DC4915" s="81">
        <v>0.74733835430389128</v>
      </c>
      <c r="DD4915" s="81">
        <v>3.237951340101755</v>
      </c>
      <c r="DE4915" s="81">
        <v>1.7917256456728621</v>
      </c>
      <c r="DF4915" s="81">
        <v>0</v>
      </c>
      <c r="DG4915" s="81">
        <v>0</v>
      </c>
      <c r="DH4915" s="81">
        <v>8.3319499833580217E-3</v>
      </c>
      <c r="DI4915" s="81">
        <v>8.3319499833580217E-3</v>
      </c>
      <c r="DJ4915" s="81">
        <v>4.2417158857137287E-5</v>
      </c>
      <c r="DL4915" s="81">
        <v>0</v>
      </c>
      <c r="DM4915" s="81">
        <v>0</v>
      </c>
      <c r="DN4915" s="81">
        <v>0</v>
      </c>
      <c r="DO4915" s="81">
        <v>0</v>
      </c>
      <c r="DP4915" s="81">
        <v>0</v>
      </c>
      <c r="DQ4915" s="81">
        <v>0</v>
      </c>
      <c r="DR4915" s="81">
        <v>0</v>
      </c>
      <c r="DS4915" s="81">
        <v>3.5341764603381957E-7</v>
      </c>
      <c r="DT4915" s="81">
        <v>3.5341764603381957E-7</v>
      </c>
      <c r="DU4915" s="81">
        <v>0</v>
      </c>
      <c r="DV4915" s="81">
        <v>3.5341764603381957E-7</v>
      </c>
      <c r="DW4915" s="81">
        <v>3.5341764603381957E-7</v>
      </c>
      <c r="GE4915" s="81" t="s">
        <v>449</v>
      </c>
      <c r="GF4915" s="81" t="s">
        <v>155</v>
      </c>
      <c r="GG4915" s="81" t="s">
        <v>489</v>
      </c>
      <c r="GH4915" s="81" t="s">
        <v>457</v>
      </c>
      <c r="GI4915" s="81">
        <v>2024</v>
      </c>
      <c r="GJ4915" s="81" t="s">
        <v>201</v>
      </c>
      <c r="GK4915" s="81">
        <v>233.2300768079991</v>
      </c>
      <c r="GL4915" s="81">
        <v>572.41742999999997</v>
      </c>
      <c r="GM4915" s="81">
        <v>2024</v>
      </c>
      <c r="GN4915" s="81" t="s">
        <v>173</v>
      </c>
      <c r="GO4915" s="81">
        <v>1.1148832299820636E-2</v>
      </c>
      <c r="GP4915" s="81">
        <v>10</v>
      </c>
      <c r="GQ4915" s="81">
        <v>0</v>
      </c>
      <c r="GR4915" s="81" t="s">
        <v>448</v>
      </c>
      <c r="GS4915" s="81">
        <v>1.1148832299820636E-2</v>
      </c>
      <c r="GT4915" s="81">
        <v>2.6002430136066681</v>
      </c>
      <c r="GU4915" s="81">
        <v>1.1148832299820636E-2</v>
      </c>
      <c r="GV4915" s="81">
        <v>2.6002430136066681</v>
      </c>
      <c r="GW4915" s="81">
        <v>1.1148832299820636E-2</v>
      </c>
      <c r="GX4915" s="81">
        <v>2.6002430136066681</v>
      </c>
      <c r="GY4915" s="81">
        <v>1.1148832299820636E-2</v>
      </c>
      <c r="GZ4915" s="81">
        <v>2.6002430136066681</v>
      </c>
    </row>
    <row r="4916" spans="98:208" x14ac:dyDescent="0.25">
      <c r="CT4916" s="81" t="s">
        <v>155</v>
      </c>
      <c r="CU4916" s="81" t="s">
        <v>485</v>
      </c>
      <c r="CV4916" s="81" t="s">
        <v>452</v>
      </c>
      <c r="CW4916" s="81">
        <v>2032</v>
      </c>
      <c r="CX4916" s="81">
        <v>0</v>
      </c>
      <c r="CY4916" s="81">
        <v>0</v>
      </c>
      <c r="CZ4916" s="81">
        <v>0</v>
      </c>
      <c r="DA4916" s="81">
        <v>0</v>
      </c>
      <c r="DB4916" s="81">
        <v>5.777015340078508</v>
      </c>
      <c r="DC4916" s="81">
        <v>0.74733835430389128</v>
      </c>
      <c r="DD4916" s="81">
        <v>3.237951340101755</v>
      </c>
      <c r="DE4916" s="81">
        <v>1.7917256456728621</v>
      </c>
      <c r="DF4916" s="81">
        <v>0</v>
      </c>
      <c r="DG4916" s="81">
        <v>0</v>
      </c>
      <c r="DH4916" s="81">
        <v>0</v>
      </c>
      <c r="DI4916" s="81">
        <v>8.3319499833580217E-3</v>
      </c>
      <c r="DJ4916" s="81">
        <v>4.2417158857137287E-5</v>
      </c>
      <c r="DL4916" s="81">
        <v>0</v>
      </c>
      <c r="DM4916" s="81">
        <v>0</v>
      </c>
      <c r="DN4916" s="81">
        <v>0</v>
      </c>
      <c r="DO4916" s="81">
        <v>0</v>
      </c>
      <c r="DP4916" s="81">
        <v>0</v>
      </c>
      <c r="DQ4916" s="81">
        <v>0</v>
      </c>
      <c r="DR4916" s="81">
        <v>0</v>
      </c>
      <c r="DS4916" s="81">
        <v>0</v>
      </c>
      <c r="DT4916" s="81">
        <v>0</v>
      </c>
      <c r="DU4916" s="81">
        <v>0</v>
      </c>
      <c r="DV4916" s="81">
        <v>3.5341764603381957E-7</v>
      </c>
      <c r="DW4916" s="81">
        <v>3.5341764603381957E-7</v>
      </c>
      <c r="GE4916" s="81" t="s">
        <v>449</v>
      </c>
      <c r="GF4916" s="81" t="s">
        <v>155</v>
      </c>
      <c r="GG4916" s="81" t="s">
        <v>489</v>
      </c>
      <c r="GH4916" s="81" t="s">
        <v>457</v>
      </c>
      <c r="GI4916" s="81">
        <v>2025</v>
      </c>
      <c r="GJ4916" s="81" t="s">
        <v>201</v>
      </c>
      <c r="GK4916" s="81">
        <v>233.2300768079991</v>
      </c>
      <c r="GL4916" s="81">
        <v>572.41742999999997</v>
      </c>
      <c r="GM4916" s="81">
        <v>2025</v>
      </c>
      <c r="GN4916" s="81" t="s">
        <v>173</v>
      </c>
      <c r="GO4916" s="81">
        <v>1.1148832299820636E-2</v>
      </c>
      <c r="GP4916" s="81">
        <v>10</v>
      </c>
      <c r="GQ4916" s="81">
        <v>0</v>
      </c>
      <c r="GR4916" s="81" t="s">
        <v>448</v>
      </c>
      <c r="GS4916" s="81">
        <v>1.1148832299820636E-2</v>
      </c>
      <c r="GT4916" s="81">
        <v>2.6002430136066681</v>
      </c>
      <c r="GU4916" s="81">
        <v>1.1148832299820636E-2</v>
      </c>
      <c r="GV4916" s="81">
        <v>2.6002430136066681</v>
      </c>
      <c r="GW4916" s="81">
        <v>1.1148832299820636E-2</v>
      </c>
      <c r="GX4916" s="81">
        <v>2.6002430136066681</v>
      </c>
      <c r="GY4916" s="81">
        <v>1.1148832299820636E-2</v>
      </c>
      <c r="GZ4916" s="81">
        <v>2.6002430136066681</v>
      </c>
    </row>
    <row r="4917" spans="98:208" x14ac:dyDescent="0.25">
      <c r="CT4917" s="81" t="s">
        <v>155</v>
      </c>
      <c r="CU4917" s="81" t="s">
        <v>485</v>
      </c>
      <c r="CV4917" s="81" t="s">
        <v>453</v>
      </c>
      <c r="CW4917" s="81">
        <v>2020</v>
      </c>
      <c r="CX4917" s="81">
        <v>0</v>
      </c>
      <c r="CY4917" s="81">
        <v>0</v>
      </c>
      <c r="CZ4917" s="81">
        <v>0</v>
      </c>
      <c r="DA4917" s="81">
        <v>0</v>
      </c>
      <c r="DB4917" s="81">
        <v>7.7900575334948152E-2</v>
      </c>
      <c r="DC4917" s="81">
        <v>3.6425060683954277E-2</v>
      </c>
      <c r="DD4917" s="81">
        <v>1.580872452542723E-3</v>
      </c>
      <c r="DE4917" s="81">
        <v>3.9894642198450452E-2</v>
      </c>
      <c r="DF4917" s="81">
        <v>4.0609689307619622E-4</v>
      </c>
      <c r="DG4917" s="81">
        <v>0</v>
      </c>
      <c r="DH4917" s="81">
        <v>0</v>
      </c>
      <c r="DI4917" s="81">
        <v>0</v>
      </c>
      <c r="DJ4917" s="81">
        <v>6.918776343065459E-4</v>
      </c>
      <c r="DL4917" s="81">
        <v>0</v>
      </c>
      <c r="DM4917" s="81">
        <v>2.8096935768079697E-7</v>
      </c>
      <c r="DN4917" s="81">
        <v>2.8096935768079697E-7</v>
      </c>
      <c r="DO4917" s="81">
        <v>0</v>
      </c>
      <c r="DP4917" s="81">
        <v>0</v>
      </c>
      <c r="DQ4917" s="81">
        <v>0</v>
      </c>
      <c r="DR4917" s="81">
        <v>0</v>
      </c>
      <c r="DS4917" s="81">
        <v>0</v>
      </c>
      <c r="DT4917" s="81">
        <v>0</v>
      </c>
      <c r="DU4917" s="81">
        <v>0</v>
      </c>
      <c r="DV4917" s="81">
        <v>0</v>
      </c>
      <c r="DW4917" s="81">
        <v>0</v>
      </c>
      <c r="GE4917" s="81" t="s">
        <v>449</v>
      </c>
      <c r="GF4917" s="81" t="s">
        <v>155</v>
      </c>
      <c r="GG4917" s="81" t="s">
        <v>489</v>
      </c>
      <c r="GH4917" s="81" t="s">
        <v>457</v>
      </c>
      <c r="GI4917" s="81">
        <v>2026</v>
      </c>
      <c r="GJ4917" s="81" t="s">
        <v>201</v>
      </c>
      <c r="GK4917" s="81">
        <v>233.2300768079991</v>
      </c>
      <c r="GL4917" s="81">
        <v>572.41742999999997</v>
      </c>
      <c r="GM4917" s="81">
        <v>2026</v>
      </c>
      <c r="GN4917" s="81" t="s">
        <v>173</v>
      </c>
      <c r="GO4917" s="81">
        <v>1.1148832299820636E-2</v>
      </c>
      <c r="GP4917" s="81">
        <v>10</v>
      </c>
      <c r="GQ4917" s="81">
        <v>0</v>
      </c>
      <c r="GR4917" s="81" t="s">
        <v>448</v>
      </c>
      <c r="GS4917" s="81">
        <v>1.1148832299820636E-2</v>
      </c>
      <c r="GT4917" s="81">
        <v>2.6002430136066681</v>
      </c>
      <c r="GU4917" s="81">
        <v>1.1148832299820636E-2</v>
      </c>
      <c r="GV4917" s="81">
        <v>2.6002430136066681</v>
      </c>
      <c r="GW4917" s="81">
        <v>1.1148832299820636E-2</v>
      </c>
      <c r="GX4917" s="81">
        <v>2.6002430136066681</v>
      </c>
      <c r="GY4917" s="81">
        <v>1.1148832299820636E-2</v>
      </c>
      <c r="GZ4917" s="81">
        <v>2.6002430136066681</v>
      </c>
    </row>
    <row r="4918" spans="98:208" x14ac:dyDescent="0.25">
      <c r="CT4918" s="81" t="s">
        <v>155</v>
      </c>
      <c r="CU4918" s="81" t="s">
        <v>485</v>
      </c>
      <c r="CV4918" s="81" t="s">
        <v>453</v>
      </c>
      <c r="CW4918" s="81">
        <v>2021</v>
      </c>
      <c r="CX4918" s="81">
        <v>0</v>
      </c>
      <c r="CY4918" s="81">
        <v>0</v>
      </c>
      <c r="CZ4918" s="81">
        <v>0</v>
      </c>
      <c r="DA4918" s="81">
        <v>0</v>
      </c>
      <c r="DB4918" s="81">
        <v>7.7900575334948152E-2</v>
      </c>
      <c r="DC4918" s="81">
        <v>3.6425060683954277E-2</v>
      </c>
      <c r="DD4918" s="81">
        <v>1.580872452542723E-3</v>
      </c>
      <c r="DE4918" s="81">
        <v>3.9894642198450452E-2</v>
      </c>
      <c r="DF4918" s="81">
        <v>4.0609689307619622E-4</v>
      </c>
      <c r="DG4918" s="81">
        <v>4.0609689307619622E-4</v>
      </c>
      <c r="DH4918" s="81">
        <v>0</v>
      </c>
      <c r="DI4918" s="81">
        <v>0</v>
      </c>
      <c r="DJ4918" s="81">
        <v>6.918776343065459E-4</v>
      </c>
      <c r="DL4918" s="81">
        <v>0</v>
      </c>
      <c r="DM4918" s="81">
        <v>2.8096935768079697E-7</v>
      </c>
      <c r="DN4918" s="81">
        <v>2.8096935768079697E-7</v>
      </c>
      <c r="DO4918" s="81">
        <v>0</v>
      </c>
      <c r="DP4918" s="81">
        <v>2.8096935768079697E-7</v>
      </c>
      <c r="DQ4918" s="81">
        <v>2.8096935768079697E-7</v>
      </c>
      <c r="DR4918" s="81">
        <v>0</v>
      </c>
      <c r="DS4918" s="81">
        <v>0</v>
      </c>
      <c r="DT4918" s="81">
        <v>0</v>
      </c>
      <c r="DU4918" s="81">
        <v>0</v>
      </c>
      <c r="DV4918" s="81">
        <v>0</v>
      </c>
      <c r="DW4918" s="81">
        <v>0</v>
      </c>
      <c r="GE4918" s="81" t="s">
        <v>449</v>
      </c>
      <c r="GF4918" s="81" t="s">
        <v>155</v>
      </c>
      <c r="GG4918" s="81" t="s">
        <v>489</v>
      </c>
      <c r="GH4918" s="81" t="s">
        <v>457</v>
      </c>
      <c r="GI4918" s="81">
        <v>2027</v>
      </c>
      <c r="GJ4918" s="81" t="s">
        <v>201</v>
      </c>
      <c r="GK4918" s="81">
        <v>233.2300768079991</v>
      </c>
      <c r="GL4918" s="81">
        <v>572.41742999999997</v>
      </c>
      <c r="GM4918" s="81">
        <v>2027</v>
      </c>
      <c r="GN4918" s="81" t="s">
        <v>173</v>
      </c>
      <c r="GO4918" s="81">
        <v>1.1148832299820636E-2</v>
      </c>
      <c r="GP4918" s="81">
        <v>10</v>
      </c>
      <c r="GQ4918" s="81">
        <v>0</v>
      </c>
      <c r="GR4918" s="81" t="s">
        <v>448</v>
      </c>
      <c r="GS4918" s="81">
        <v>1.1148832299820636E-2</v>
      </c>
      <c r="GT4918" s="81">
        <v>2.6002430136066681</v>
      </c>
      <c r="GU4918" s="81">
        <v>1.1148832299820636E-2</v>
      </c>
      <c r="GV4918" s="81">
        <v>2.6002430136066681</v>
      </c>
      <c r="GW4918" s="81">
        <v>1.1148832299820636E-2</v>
      </c>
      <c r="GX4918" s="81">
        <v>2.6002430136066681</v>
      </c>
      <c r="GY4918" s="81">
        <v>1.1148832299820636E-2</v>
      </c>
      <c r="GZ4918" s="81">
        <v>2.6002430136066681</v>
      </c>
    </row>
    <row r="4919" spans="98:208" x14ac:dyDescent="0.25">
      <c r="CT4919" s="81" t="s">
        <v>155</v>
      </c>
      <c r="CU4919" s="81" t="s">
        <v>485</v>
      </c>
      <c r="CV4919" s="81" t="s">
        <v>453</v>
      </c>
      <c r="CW4919" s="81">
        <v>2022</v>
      </c>
      <c r="CX4919" s="81">
        <v>0</v>
      </c>
      <c r="CY4919" s="81">
        <v>0</v>
      </c>
      <c r="CZ4919" s="81">
        <v>0</v>
      </c>
      <c r="DA4919" s="81">
        <v>0</v>
      </c>
      <c r="DB4919" s="81">
        <v>7.7900575334948152E-2</v>
      </c>
      <c r="DC4919" s="81">
        <v>3.6425060683954277E-2</v>
      </c>
      <c r="DD4919" s="81">
        <v>1.580872452542723E-3</v>
      </c>
      <c r="DE4919" s="81">
        <v>3.9894642198450452E-2</v>
      </c>
      <c r="DF4919" s="81">
        <v>4.0609689307619622E-4</v>
      </c>
      <c r="DG4919" s="81">
        <v>4.0609689307619622E-4</v>
      </c>
      <c r="DH4919" s="81">
        <v>4.0609689307619622E-4</v>
      </c>
      <c r="DI4919" s="81">
        <v>0</v>
      </c>
      <c r="DJ4919" s="81">
        <v>6.918776343065459E-4</v>
      </c>
      <c r="DL4919" s="81">
        <v>0</v>
      </c>
      <c r="DM4919" s="81">
        <v>2.8096935768079697E-7</v>
      </c>
      <c r="DN4919" s="81">
        <v>2.8096935768079697E-7</v>
      </c>
      <c r="DO4919" s="81">
        <v>0</v>
      </c>
      <c r="DP4919" s="81">
        <v>2.8096935768079697E-7</v>
      </c>
      <c r="DQ4919" s="81">
        <v>2.8096935768079697E-7</v>
      </c>
      <c r="DR4919" s="81">
        <v>0</v>
      </c>
      <c r="DS4919" s="81">
        <v>2.8096935768079697E-7</v>
      </c>
      <c r="DT4919" s="81">
        <v>2.8096935768079697E-7</v>
      </c>
      <c r="DU4919" s="81">
        <v>0</v>
      </c>
      <c r="DV4919" s="81">
        <v>0</v>
      </c>
      <c r="DW4919" s="81">
        <v>0</v>
      </c>
      <c r="GE4919" s="81" t="s">
        <v>449</v>
      </c>
      <c r="GF4919" s="81" t="s">
        <v>155</v>
      </c>
      <c r="GG4919" s="81" t="s">
        <v>489</v>
      </c>
      <c r="GH4919" s="81" t="s">
        <v>457</v>
      </c>
      <c r="GI4919" s="81">
        <v>2028</v>
      </c>
      <c r="GJ4919" s="81" t="s">
        <v>201</v>
      </c>
      <c r="GK4919" s="81">
        <v>247.27299216501061</v>
      </c>
      <c r="GL4919" s="81">
        <v>572.41742999999997</v>
      </c>
      <c r="GM4919" s="81">
        <v>2028</v>
      </c>
      <c r="GN4919" s="81" t="s">
        <v>173</v>
      </c>
      <c r="GO4919" s="81">
        <v>1.1148832299820636E-2</v>
      </c>
      <c r="GP4919" s="81">
        <v>10</v>
      </c>
      <c r="GQ4919" s="81">
        <v>0</v>
      </c>
      <c r="GR4919" s="81" t="s">
        <v>448</v>
      </c>
      <c r="GS4919" s="81">
        <v>1.1148832299820636E-2</v>
      </c>
      <c r="GT4919" s="81">
        <v>2.7568051219225653</v>
      </c>
      <c r="GU4919" s="81">
        <v>1.1148832299820636E-2</v>
      </c>
      <c r="GV4919" s="81">
        <v>2.7568051219225653</v>
      </c>
      <c r="GW4919" s="81">
        <v>1.1148832299820636E-2</v>
      </c>
      <c r="GX4919" s="81">
        <v>2.7568051219225653</v>
      </c>
      <c r="GY4919" s="81">
        <v>1.1148832299820636E-2</v>
      </c>
      <c r="GZ4919" s="81">
        <v>2.7568051219225653</v>
      </c>
    </row>
    <row r="4920" spans="98:208" x14ac:dyDescent="0.25">
      <c r="CT4920" s="81" t="s">
        <v>155</v>
      </c>
      <c r="CU4920" s="81" t="s">
        <v>485</v>
      </c>
      <c r="CV4920" s="81" t="s">
        <v>453</v>
      </c>
      <c r="CW4920" s="81">
        <v>2023</v>
      </c>
      <c r="CX4920" s="81">
        <v>0</v>
      </c>
      <c r="CY4920" s="81">
        <v>0</v>
      </c>
      <c r="CZ4920" s="81">
        <v>0</v>
      </c>
      <c r="DA4920" s="81">
        <v>0</v>
      </c>
      <c r="DB4920" s="81">
        <v>8.0408269036977217E-2</v>
      </c>
      <c r="DC4920" s="81">
        <v>3.7590224611390367E-2</v>
      </c>
      <c r="DD4920" s="81">
        <v>1.6314334115681581E-3</v>
      </c>
      <c r="DE4920" s="81">
        <v>4.1186611014017292E-2</v>
      </c>
      <c r="DF4920" s="81">
        <v>4.1908711030498157E-4</v>
      </c>
      <c r="DG4920" s="81">
        <v>4.1908711030498157E-4</v>
      </c>
      <c r="DH4920" s="81">
        <v>4.1908711030498157E-4</v>
      </c>
      <c r="DI4920" s="81">
        <v>4.1908711030498157E-4</v>
      </c>
      <c r="DJ4920" s="81">
        <v>6.918776343065459E-4</v>
      </c>
      <c r="DL4920" s="81">
        <v>0</v>
      </c>
      <c r="DM4920" s="81">
        <v>2.8995699844617709E-7</v>
      </c>
      <c r="DN4920" s="81">
        <v>2.8995699844617709E-7</v>
      </c>
      <c r="DO4920" s="81">
        <v>0</v>
      </c>
      <c r="DP4920" s="81">
        <v>2.8995699844617709E-7</v>
      </c>
      <c r="DQ4920" s="81">
        <v>2.8995699844617709E-7</v>
      </c>
      <c r="DR4920" s="81">
        <v>0</v>
      </c>
      <c r="DS4920" s="81">
        <v>2.8995699844617709E-7</v>
      </c>
      <c r="DT4920" s="81">
        <v>2.8995699844617709E-7</v>
      </c>
      <c r="DU4920" s="81">
        <v>0</v>
      </c>
      <c r="DV4920" s="81">
        <v>2.8995699844617709E-7</v>
      </c>
      <c r="DW4920" s="81">
        <v>2.8995699844617709E-7</v>
      </c>
      <c r="GE4920" s="81" t="s">
        <v>449</v>
      </c>
      <c r="GF4920" s="81" t="s">
        <v>155</v>
      </c>
      <c r="GG4920" s="81" t="s">
        <v>489</v>
      </c>
      <c r="GH4920" s="81" t="s">
        <v>457</v>
      </c>
      <c r="GI4920" s="81">
        <v>2029</v>
      </c>
      <c r="GJ4920" s="81" t="s">
        <v>201</v>
      </c>
      <c r="GK4920" s="81">
        <v>247.27299216501061</v>
      </c>
      <c r="GL4920" s="81">
        <v>572.41742999999997</v>
      </c>
      <c r="GM4920" s="81">
        <v>2029</v>
      </c>
      <c r="GN4920" s="81" t="s">
        <v>173</v>
      </c>
      <c r="GO4920" s="81">
        <v>1.1148832299820636E-2</v>
      </c>
      <c r="GP4920" s="81">
        <v>10</v>
      </c>
      <c r="GQ4920" s="81">
        <v>0</v>
      </c>
      <c r="GR4920" s="81" t="s">
        <v>448</v>
      </c>
      <c r="GS4920" s="81">
        <v>1.1148832299820636E-2</v>
      </c>
      <c r="GT4920" s="81">
        <v>2.7568051219225653</v>
      </c>
      <c r="GU4920" s="81">
        <v>1.1148832299820636E-2</v>
      </c>
      <c r="GV4920" s="81">
        <v>2.7568051219225653</v>
      </c>
      <c r="GW4920" s="81">
        <v>1.1148832299820636E-2</v>
      </c>
      <c r="GX4920" s="81">
        <v>2.7568051219225653</v>
      </c>
      <c r="GY4920" s="81">
        <v>1.1148832299820636E-2</v>
      </c>
      <c r="GZ4920" s="81">
        <v>2.7568051219225653</v>
      </c>
    </row>
    <row r="4921" spans="98:208" x14ac:dyDescent="0.25">
      <c r="CT4921" s="81" t="s">
        <v>155</v>
      </c>
      <c r="CU4921" s="81" t="s">
        <v>485</v>
      </c>
      <c r="CV4921" s="81" t="s">
        <v>453</v>
      </c>
      <c r="CW4921" s="81">
        <v>2024</v>
      </c>
      <c r="CX4921" s="81">
        <v>0</v>
      </c>
      <c r="CY4921" s="81">
        <v>0</v>
      </c>
      <c r="CZ4921" s="81">
        <v>0</v>
      </c>
      <c r="DA4921" s="81">
        <v>0</v>
      </c>
      <c r="DB4921" s="81">
        <v>8.0408269036977217E-2</v>
      </c>
      <c r="DC4921" s="81">
        <v>3.7590224611390367E-2</v>
      </c>
      <c r="DD4921" s="81">
        <v>1.6314334115681581E-3</v>
      </c>
      <c r="DE4921" s="81">
        <v>4.1186611014017292E-2</v>
      </c>
      <c r="DF4921" s="81">
        <v>4.1908711030498157E-4</v>
      </c>
      <c r="DG4921" s="81">
        <v>4.1908711030498157E-4</v>
      </c>
      <c r="DH4921" s="81">
        <v>4.1908711030498157E-4</v>
      </c>
      <c r="DI4921" s="81">
        <v>4.1908711030498157E-4</v>
      </c>
      <c r="DJ4921" s="81">
        <v>6.918776343065459E-4</v>
      </c>
      <c r="DL4921" s="81">
        <v>0</v>
      </c>
      <c r="DM4921" s="81">
        <v>2.8995699844617709E-7</v>
      </c>
      <c r="DN4921" s="81">
        <v>2.8995699844617709E-7</v>
      </c>
      <c r="DO4921" s="81">
        <v>0</v>
      </c>
      <c r="DP4921" s="81">
        <v>2.8995699844617709E-7</v>
      </c>
      <c r="DQ4921" s="81">
        <v>2.8995699844617709E-7</v>
      </c>
      <c r="DR4921" s="81">
        <v>0</v>
      </c>
      <c r="DS4921" s="81">
        <v>2.8995699844617709E-7</v>
      </c>
      <c r="DT4921" s="81">
        <v>2.8995699844617709E-7</v>
      </c>
      <c r="DU4921" s="81">
        <v>0</v>
      </c>
      <c r="DV4921" s="81">
        <v>2.8995699844617709E-7</v>
      </c>
      <c r="DW4921" s="81">
        <v>2.8995699844617709E-7</v>
      </c>
      <c r="GE4921" s="81" t="s">
        <v>449</v>
      </c>
      <c r="GF4921" s="81" t="s">
        <v>155</v>
      </c>
      <c r="GG4921" s="81" t="s">
        <v>489</v>
      </c>
      <c r="GH4921" s="81" t="s">
        <v>457</v>
      </c>
      <c r="GI4921" s="81">
        <v>2030</v>
      </c>
      <c r="GJ4921" s="81" t="s">
        <v>201</v>
      </c>
      <c r="GK4921" s="81">
        <v>247.27299216501061</v>
      </c>
      <c r="GL4921" s="81">
        <v>572.41742999999997</v>
      </c>
      <c r="GM4921" s="81">
        <v>2030</v>
      </c>
      <c r="GN4921" s="81" t="s">
        <v>173</v>
      </c>
      <c r="GO4921" s="81">
        <v>1.1148832299820636E-2</v>
      </c>
      <c r="GP4921" s="81">
        <v>10</v>
      </c>
      <c r="GQ4921" s="81">
        <v>0</v>
      </c>
      <c r="GR4921" s="81" t="s">
        <v>448</v>
      </c>
      <c r="GS4921" s="81">
        <v>0</v>
      </c>
      <c r="GT4921" s="81">
        <v>0</v>
      </c>
      <c r="GU4921" s="81">
        <v>1.1148832299820636E-2</v>
      </c>
      <c r="GV4921" s="81">
        <v>2.7568051219225653</v>
      </c>
      <c r="GW4921" s="81">
        <v>1.1148832299820636E-2</v>
      </c>
      <c r="GX4921" s="81">
        <v>2.7568051219225653</v>
      </c>
      <c r="GY4921" s="81">
        <v>1.1148832299820636E-2</v>
      </c>
      <c r="GZ4921" s="81">
        <v>2.7568051219225653</v>
      </c>
    </row>
    <row r="4922" spans="98:208" x14ac:dyDescent="0.25">
      <c r="CT4922" s="81" t="s">
        <v>155</v>
      </c>
      <c r="CU4922" s="81" t="s">
        <v>485</v>
      </c>
      <c r="CV4922" s="81" t="s">
        <v>453</v>
      </c>
      <c r="CW4922" s="81">
        <v>2025</v>
      </c>
      <c r="CX4922" s="81">
        <v>0</v>
      </c>
      <c r="CY4922" s="81">
        <v>0</v>
      </c>
      <c r="CZ4922" s="81">
        <v>0</v>
      </c>
      <c r="DA4922" s="81">
        <v>0</v>
      </c>
      <c r="DB4922" s="81">
        <v>8.0408269036977217E-2</v>
      </c>
      <c r="DC4922" s="81">
        <v>3.7590224611390367E-2</v>
      </c>
      <c r="DD4922" s="81">
        <v>1.6314334115681581E-3</v>
      </c>
      <c r="DE4922" s="81">
        <v>4.1186611014017292E-2</v>
      </c>
      <c r="DF4922" s="81">
        <v>4.1908711030498157E-4</v>
      </c>
      <c r="DG4922" s="81">
        <v>4.1908711030498157E-4</v>
      </c>
      <c r="DH4922" s="81">
        <v>4.1908711030498157E-4</v>
      </c>
      <c r="DI4922" s="81">
        <v>4.1908711030498157E-4</v>
      </c>
      <c r="DJ4922" s="81">
        <v>6.918776343065459E-4</v>
      </c>
      <c r="DL4922" s="81">
        <v>0</v>
      </c>
      <c r="DM4922" s="81">
        <v>2.8995699844617709E-7</v>
      </c>
      <c r="DN4922" s="81">
        <v>2.8995699844617709E-7</v>
      </c>
      <c r="DO4922" s="81">
        <v>0</v>
      </c>
      <c r="DP4922" s="81">
        <v>2.8995699844617709E-7</v>
      </c>
      <c r="DQ4922" s="81">
        <v>2.8995699844617709E-7</v>
      </c>
      <c r="DR4922" s="81">
        <v>0</v>
      </c>
      <c r="DS4922" s="81">
        <v>2.8995699844617709E-7</v>
      </c>
      <c r="DT4922" s="81">
        <v>2.8995699844617709E-7</v>
      </c>
      <c r="DU4922" s="81">
        <v>0</v>
      </c>
      <c r="DV4922" s="81">
        <v>2.8995699844617709E-7</v>
      </c>
      <c r="DW4922" s="81">
        <v>2.8995699844617709E-7</v>
      </c>
      <c r="GE4922" s="81" t="s">
        <v>449</v>
      </c>
      <c r="GF4922" s="81" t="s">
        <v>155</v>
      </c>
      <c r="GG4922" s="81" t="s">
        <v>489</v>
      </c>
      <c r="GH4922" s="81" t="s">
        <v>457</v>
      </c>
      <c r="GI4922" s="81">
        <v>2031</v>
      </c>
      <c r="GJ4922" s="81" t="s">
        <v>201</v>
      </c>
      <c r="GK4922" s="81">
        <v>247.27299216501061</v>
      </c>
      <c r="GL4922" s="81">
        <v>572.41742999999997</v>
      </c>
      <c r="GM4922" s="81">
        <v>2031</v>
      </c>
      <c r="GN4922" s="81" t="s">
        <v>173</v>
      </c>
      <c r="GO4922" s="81">
        <v>1.1148832299820636E-2</v>
      </c>
      <c r="GP4922" s="81">
        <v>10</v>
      </c>
      <c r="GQ4922" s="81">
        <v>0</v>
      </c>
      <c r="GR4922" s="81" t="s">
        <v>448</v>
      </c>
      <c r="GS4922" s="81">
        <v>0</v>
      </c>
      <c r="GT4922" s="81">
        <v>0</v>
      </c>
      <c r="GU4922" s="81">
        <v>0</v>
      </c>
      <c r="GV4922" s="81">
        <v>0</v>
      </c>
      <c r="GW4922" s="81">
        <v>1.1148832299820636E-2</v>
      </c>
      <c r="GX4922" s="81">
        <v>2.7568051219225653</v>
      </c>
      <c r="GY4922" s="81">
        <v>1.1148832299820636E-2</v>
      </c>
      <c r="GZ4922" s="81">
        <v>2.7568051219225653</v>
      </c>
    </row>
    <row r="4923" spans="98:208" x14ac:dyDescent="0.25">
      <c r="CT4923" s="81" t="s">
        <v>155</v>
      </c>
      <c r="CU4923" s="81" t="s">
        <v>485</v>
      </c>
      <c r="CV4923" s="81" t="s">
        <v>453</v>
      </c>
      <c r="CW4923" s="81">
        <v>2026</v>
      </c>
      <c r="CX4923" s="81">
        <v>0</v>
      </c>
      <c r="CY4923" s="81">
        <v>0</v>
      </c>
      <c r="CZ4923" s="81">
        <v>0</v>
      </c>
      <c r="DA4923" s="81">
        <v>0</v>
      </c>
      <c r="DB4923" s="81">
        <v>8.0408269036977217E-2</v>
      </c>
      <c r="DC4923" s="81">
        <v>3.7590224611390367E-2</v>
      </c>
      <c r="DD4923" s="81">
        <v>1.6314334115681581E-3</v>
      </c>
      <c r="DE4923" s="81">
        <v>4.1186611014017292E-2</v>
      </c>
      <c r="DF4923" s="81">
        <v>4.1908711030498157E-4</v>
      </c>
      <c r="DG4923" s="81">
        <v>4.1908711030498157E-4</v>
      </c>
      <c r="DH4923" s="81">
        <v>4.1908711030498157E-4</v>
      </c>
      <c r="DI4923" s="81">
        <v>4.1908711030498157E-4</v>
      </c>
      <c r="DJ4923" s="81">
        <v>6.918776343065459E-4</v>
      </c>
      <c r="DL4923" s="81">
        <v>0</v>
      </c>
      <c r="DM4923" s="81">
        <v>2.8995699844617709E-7</v>
      </c>
      <c r="DN4923" s="81">
        <v>2.8995699844617709E-7</v>
      </c>
      <c r="DO4923" s="81">
        <v>0</v>
      </c>
      <c r="DP4923" s="81">
        <v>2.8995699844617709E-7</v>
      </c>
      <c r="DQ4923" s="81">
        <v>2.8995699844617709E-7</v>
      </c>
      <c r="DR4923" s="81">
        <v>0</v>
      </c>
      <c r="DS4923" s="81">
        <v>2.8995699844617709E-7</v>
      </c>
      <c r="DT4923" s="81">
        <v>2.8995699844617709E-7</v>
      </c>
      <c r="DU4923" s="81">
        <v>0</v>
      </c>
      <c r="DV4923" s="81">
        <v>2.8995699844617709E-7</v>
      </c>
      <c r="DW4923" s="81">
        <v>2.8995699844617709E-7</v>
      </c>
      <c r="GE4923" s="81" t="s">
        <v>449</v>
      </c>
      <c r="GF4923" s="81" t="s">
        <v>155</v>
      </c>
      <c r="GG4923" s="81" t="s">
        <v>489</v>
      </c>
      <c r="GH4923" s="81" t="s">
        <v>457</v>
      </c>
      <c r="GI4923" s="81">
        <v>2032</v>
      </c>
      <c r="GJ4923" s="81" t="s">
        <v>201</v>
      </c>
      <c r="GK4923" s="81">
        <v>247.27299216501061</v>
      </c>
      <c r="GL4923" s="81">
        <v>572.41742999999997</v>
      </c>
      <c r="GM4923" s="81">
        <v>2032</v>
      </c>
      <c r="GN4923" s="81" t="s">
        <v>173</v>
      </c>
      <c r="GO4923" s="81">
        <v>1.1148832299820636E-2</v>
      </c>
      <c r="GP4923" s="81">
        <v>10</v>
      </c>
      <c r="GQ4923" s="81">
        <v>0</v>
      </c>
      <c r="GR4923" s="81" t="s">
        <v>448</v>
      </c>
      <c r="GS4923" s="81">
        <v>0</v>
      </c>
      <c r="GT4923" s="81">
        <v>0</v>
      </c>
      <c r="GU4923" s="81">
        <v>0</v>
      </c>
      <c r="GV4923" s="81">
        <v>0</v>
      </c>
      <c r="GW4923" s="81">
        <v>0</v>
      </c>
      <c r="GX4923" s="81">
        <v>0</v>
      </c>
      <c r="GY4923" s="81">
        <v>1.1148832299820636E-2</v>
      </c>
      <c r="GZ4923" s="81">
        <v>2.7568051219225653</v>
      </c>
    </row>
    <row r="4924" spans="98:208" x14ac:dyDescent="0.25">
      <c r="CT4924" s="81" t="s">
        <v>155</v>
      </c>
      <c r="CU4924" s="81" t="s">
        <v>485</v>
      </c>
      <c r="CV4924" s="81" t="s">
        <v>453</v>
      </c>
      <c r="CW4924" s="81">
        <v>2027</v>
      </c>
      <c r="CX4924" s="81">
        <v>0</v>
      </c>
      <c r="CY4924" s="81">
        <v>0</v>
      </c>
      <c r="CZ4924" s="81">
        <v>0</v>
      </c>
      <c r="DA4924" s="81">
        <v>0</v>
      </c>
      <c r="DB4924" s="81">
        <v>8.0408269036977217E-2</v>
      </c>
      <c r="DC4924" s="81">
        <v>3.7590224611390367E-2</v>
      </c>
      <c r="DD4924" s="81">
        <v>1.6314334115681581E-3</v>
      </c>
      <c r="DE4924" s="81">
        <v>4.1186611014017292E-2</v>
      </c>
      <c r="DF4924" s="81">
        <v>4.1908711030498157E-4</v>
      </c>
      <c r="DG4924" s="81">
        <v>4.1908711030498157E-4</v>
      </c>
      <c r="DH4924" s="81">
        <v>4.1908711030498157E-4</v>
      </c>
      <c r="DI4924" s="81">
        <v>4.1908711030498157E-4</v>
      </c>
      <c r="DJ4924" s="81">
        <v>6.918776343065459E-4</v>
      </c>
      <c r="DL4924" s="81">
        <v>0</v>
      </c>
      <c r="DM4924" s="81">
        <v>2.8995699844617709E-7</v>
      </c>
      <c r="DN4924" s="81">
        <v>2.8995699844617709E-7</v>
      </c>
      <c r="DO4924" s="81">
        <v>0</v>
      </c>
      <c r="DP4924" s="81">
        <v>2.8995699844617709E-7</v>
      </c>
      <c r="DQ4924" s="81">
        <v>2.8995699844617709E-7</v>
      </c>
      <c r="DR4924" s="81">
        <v>0</v>
      </c>
      <c r="DS4924" s="81">
        <v>2.8995699844617709E-7</v>
      </c>
      <c r="DT4924" s="81">
        <v>2.8995699844617709E-7</v>
      </c>
      <c r="DU4924" s="81">
        <v>0</v>
      </c>
      <c r="DV4924" s="81">
        <v>2.8995699844617709E-7</v>
      </c>
      <c r="DW4924" s="81">
        <v>2.8995699844617709E-7</v>
      </c>
      <c r="GE4924" s="81" t="s">
        <v>449</v>
      </c>
      <c r="GF4924" s="81" t="s">
        <v>155</v>
      </c>
      <c r="GG4924" s="81" t="s">
        <v>489</v>
      </c>
      <c r="GH4924" s="81" t="s">
        <v>458</v>
      </c>
      <c r="GI4924" s="81">
        <v>2021</v>
      </c>
      <c r="GJ4924" s="81" t="s">
        <v>201</v>
      </c>
      <c r="GK4924" s="81">
        <v>222.22942162784091</v>
      </c>
      <c r="GL4924" s="81">
        <v>572.41742999999997</v>
      </c>
      <c r="GM4924" s="81">
        <v>2021</v>
      </c>
      <c r="GN4924" s="81" t="s">
        <v>173</v>
      </c>
      <c r="GO4924" s="81">
        <v>1.1148832299820636E-2</v>
      </c>
      <c r="GP4924" s="81">
        <v>10</v>
      </c>
      <c r="GQ4924" s="81">
        <v>0</v>
      </c>
      <c r="GR4924" s="81" t="s">
        <v>448</v>
      </c>
      <c r="GS4924" s="81">
        <v>1.1148832299820636E-2</v>
      </c>
      <c r="GT4924" s="81">
        <v>2.4775985538149312</v>
      </c>
      <c r="GU4924" s="81">
        <v>1.1148832299820636E-2</v>
      </c>
      <c r="GV4924" s="81">
        <v>2.4775985538149312</v>
      </c>
      <c r="GW4924" s="81">
        <v>0</v>
      </c>
      <c r="GX4924" s="81">
        <v>0</v>
      </c>
      <c r="GY4924" s="81">
        <v>0</v>
      </c>
      <c r="GZ4924" s="81">
        <v>0</v>
      </c>
    </row>
    <row r="4925" spans="98:208" x14ac:dyDescent="0.25">
      <c r="CT4925" s="81" t="s">
        <v>155</v>
      </c>
      <c r="CU4925" s="81" t="s">
        <v>485</v>
      </c>
      <c r="CV4925" s="81" t="s">
        <v>453</v>
      </c>
      <c r="CW4925" s="81">
        <v>2028</v>
      </c>
      <c r="CX4925" s="81">
        <v>0</v>
      </c>
      <c r="CY4925" s="81">
        <v>0</v>
      </c>
      <c r="CZ4925" s="81">
        <v>0</v>
      </c>
      <c r="DA4925" s="81">
        <v>0</v>
      </c>
      <c r="DB4925" s="81">
        <v>8.3606377745129176E-2</v>
      </c>
      <c r="DC4925" s="81">
        <v>3.905508318488591E-2</v>
      </c>
      <c r="DD4925" s="81">
        <v>1.6949971741059969E-3</v>
      </c>
      <c r="DE4925" s="81">
        <v>4.2856297386136562E-2</v>
      </c>
      <c r="DF4925" s="81">
        <v>4.3541857288383783E-4</v>
      </c>
      <c r="DG4925" s="81">
        <v>4.3541857288383783E-4</v>
      </c>
      <c r="DH4925" s="81">
        <v>4.3541857288383783E-4</v>
      </c>
      <c r="DI4925" s="81">
        <v>4.3541857288383783E-4</v>
      </c>
      <c r="DJ4925" s="81">
        <v>6.918776343065459E-4</v>
      </c>
      <c r="DL4925" s="81">
        <v>0</v>
      </c>
      <c r="DM4925" s="81">
        <v>3.0125637214000206E-7</v>
      </c>
      <c r="DN4925" s="81">
        <v>3.0125637214000206E-7</v>
      </c>
      <c r="DO4925" s="81">
        <v>0</v>
      </c>
      <c r="DP4925" s="81">
        <v>3.0125637214000206E-7</v>
      </c>
      <c r="DQ4925" s="81">
        <v>3.0125637214000206E-7</v>
      </c>
      <c r="DR4925" s="81">
        <v>0</v>
      </c>
      <c r="DS4925" s="81">
        <v>3.0125637214000206E-7</v>
      </c>
      <c r="DT4925" s="81">
        <v>3.0125637214000206E-7</v>
      </c>
      <c r="DU4925" s="81">
        <v>0</v>
      </c>
      <c r="DV4925" s="81">
        <v>3.0125637214000206E-7</v>
      </c>
      <c r="DW4925" s="81">
        <v>3.0125637214000206E-7</v>
      </c>
      <c r="GE4925" s="81" t="s">
        <v>449</v>
      </c>
      <c r="GF4925" s="81" t="s">
        <v>155</v>
      </c>
      <c r="GG4925" s="81" t="s">
        <v>489</v>
      </c>
      <c r="GH4925" s="81" t="s">
        <v>458</v>
      </c>
      <c r="GI4925" s="81">
        <v>2022</v>
      </c>
      <c r="GJ4925" s="81" t="s">
        <v>201</v>
      </c>
      <c r="GK4925" s="81">
        <v>222.22942162784091</v>
      </c>
      <c r="GL4925" s="81">
        <v>572.41742999999997</v>
      </c>
      <c r="GM4925" s="81">
        <v>2022</v>
      </c>
      <c r="GN4925" s="81" t="s">
        <v>173</v>
      </c>
      <c r="GO4925" s="81">
        <v>1.1148832299820636E-2</v>
      </c>
      <c r="GP4925" s="81">
        <v>10</v>
      </c>
      <c r="GQ4925" s="81">
        <v>0</v>
      </c>
      <c r="GR4925" s="81" t="s">
        <v>448</v>
      </c>
      <c r="GS4925" s="81">
        <v>1.1148832299820636E-2</v>
      </c>
      <c r="GT4925" s="81">
        <v>2.4775985538149312</v>
      </c>
      <c r="GU4925" s="81">
        <v>1.1148832299820636E-2</v>
      </c>
      <c r="GV4925" s="81">
        <v>2.4775985538149312</v>
      </c>
      <c r="GW4925" s="81">
        <v>1.1148832299820636E-2</v>
      </c>
      <c r="GX4925" s="81">
        <v>2.4775985538149312</v>
      </c>
      <c r="GY4925" s="81">
        <v>0</v>
      </c>
      <c r="GZ4925" s="81">
        <v>0</v>
      </c>
    </row>
    <row r="4926" spans="98:208" x14ac:dyDescent="0.25">
      <c r="CT4926" s="81" t="s">
        <v>155</v>
      </c>
      <c r="CU4926" s="81" t="s">
        <v>485</v>
      </c>
      <c r="CV4926" s="81" t="s">
        <v>453</v>
      </c>
      <c r="CW4926" s="81">
        <v>2029</v>
      </c>
      <c r="CX4926" s="81">
        <v>0</v>
      </c>
      <c r="CY4926" s="81">
        <v>0</v>
      </c>
      <c r="CZ4926" s="81">
        <v>0</v>
      </c>
      <c r="DA4926" s="81">
        <v>0</v>
      </c>
      <c r="DB4926" s="81">
        <v>8.3606377745129176E-2</v>
      </c>
      <c r="DC4926" s="81">
        <v>3.905508318488591E-2</v>
      </c>
      <c r="DD4926" s="81">
        <v>1.6949971741059969E-3</v>
      </c>
      <c r="DE4926" s="81">
        <v>4.2856297386136562E-2</v>
      </c>
      <c r="DF4926" s="81">
        <v>4.3541857288383783E-4</v>
      </c>
      <c r="DG4926" s="81">
        <v>4.3541857288383783E-4</v>
      </c>
      <c r="DH4926" s="81">
        <v>4.3541857288383783E-4</v>
      </c>
      <c r="DI4926" s="81">
        <v>4.3541857288383783E-4</v>
      </c>
      <c r="DJ4926" s="81">
        <v>6.918776343065459E-4</v>
      </c>
      <c r="DL4926" s="81">
        <v>0</v>
      </c>
      <c r="DM4926" s="81">
        <v>3.0125637214000206E-7</v>
      </c>
      <c r="DN4926" s="81">
        <v>3.0125637214000206E-7</v>
      </c>
      <c r="DO4926" s="81">
        <v>0</v>
      </c>
      <c r="DP4926" s="81">
        <v>3.0125637214000206E-7</v>
      </c>
      <c r="DQ4926" s="81">
        <v>3.0125637214000206E-7</v>
      </c>
      <c r="DR4926" s="81">
        <v>0</v>
      </c>
      <c r="DS4926" s="81">
        <v>3.0125637214000206E-7</v>
      </c>
      <c r="DT4926" s="81">
        <v>3.0125637214000206E-7</v>
      </c>
      <c r="DU4926" s="81">
        <v>0</v>
      </c>
      <c r="DV4926" s="81">
        <v>3.0125637214000206E-7</v>
      </c>
      <c r="DW4926" s="81">
        <v>3.0125637214000206E-7</v>
      </c>
      <c r="GE4926" s="81" t="s">
        <v>449</v>
      </c>
      <c r="GF4926" s="81" t="s">
        <v>155</v>
      </c>
      <c r="GG4926" s="81" t="s">
        <v>489</v>
      </c>
      <c r="GH4926" s="81" t="s">
        <v>458</v>
      </c>
      <c r="GI4926" s="81">
        <v>2023</v>
      </c>
      <c r="GJ4926" s="81" t="s">
        <v>201</v>
      </c>
      <c r="GK4926" s="81">
        <v>233.23007680794981</v>
      </c>
      <c r="GL4926" s="81">
        <v>572.41742999999997</v>
      </c>
      <c r="GM4926" s="81">
        <v>2023</v>
      </c>
      <c r="GN4926" s="81" t="s">
        <v>173</v>
      </c>
      <c r="GO4926" s="81">
        <v>1.1148832299820636E-2</v>
      </c>
      <c r="GP4926" s="81">
        <v>10</v>
      </c>
      <c r="GQ4926" s="81">
        <v>0</v>
      </c>
      <c r="GR4926" s="81" t="s">
        <v>448</v>
      </c>
      <c r="GS4926" s="81">
        <v>1.1148832299820636E-2</v>
      </c>
      <c r="GT4926" s="81">
        <v>2.6002430136061188</v>
      </c>
      <c r="GU4926" s="81">
        <v>1.1148832299820636E-2</v>
      </c>
      <c r="GV4926" s="81">
        <v>2.6002430136061188</v>
      </c>
      <c r="GW4926" s="81">
        <v>1.1148832299820636E-2</v>
      </c>
      <c r="GX4926" s="81">
        <v>2.6002430136061188</v>
      </c>
      <c r="GY4926" s="81">
        <v>1.1148832299820636E-2</v>
      </c>
      <c r="GZ4926" s="81">
        <v>2.6002430136061188</v>
      </c>
    </row>
    <row r="4927" spans="98:208" x14ac:dyDescent="0.25">
      <c r="CT4927" s="81" t="s">
        <v>155</v>
      </c>
      <c r="CU4927" s="81" t="s">
        <v>485</v>
      </c>
      <c r="CV4927" s="81" t="s">
        <v>453</v>
      </c>
      <c r="CW4927" s="81">
        <v>2030</v>
      </c>
      <c r="CX4927" s="81">
        <v>0</v>
      </c>
      <c r="CY4927" s="81">
        <v>0</v>
      </c>
      <c r="CZ4927" s="81">
        <v>0</v>
      </c>
      <c r="DA4927" s="81">
        <v>0</v>
      </c>
      <c r="DB4927" s="81">
        <v>8.3606377745129176E-2</v>
      </c>
      <c r="DC4927" s="81">
        <v>3.905508318488591E-2</v>
      </c>
      <c r="DD4927" s="81">
        <v>1.6949971741059969E-3</v>
      </c>
      <c r="DE4927" s="81">
        <v>4.2856297386136562E-2</v>
      </c>
      <c r="DF4927" s="81">
        <v>0</v>
      </c>
      <c r="DG4927" s="81">
        <v>4.3541857288383783E-4</v>
      </c>
      <c r="DH4927" s="81">
        <v>4.3541857288383783E-4</v>
      </c>
      <c r="DI4927" s="81">
        <v>4.3541857288383783E-4</v>
      </c>
      <c r="DJ4927" s="81">
        <v>6.918776343065459E-4</v>
      </c>
      <c r="DL4927" s="81">
        <v>0</v>
      </c>
      <c r="DM4927" s="81">
        <v>0</v>
      </c>
      <c r="DN4927" s="81">
        <v>0</v>
      </c>
      <c r="DO4927" s="81">
        <v>0</v>
      </c>
      <c r="DP4927" s="81">
        <v>3.0125637214000206E-7</v>
      </c>
      <c r="DQ4927" s="81">
        <v>3.0125637214000206E-7</v>
      </c>
      <c r="DR4927" s="81">
        <v>0</v>
      </c>
      <c r="DS4927" s="81">
        <v>3.0125637214000206E-7</v>
      </c>
      <c r="DT4927" s="81">
        <v>3.0125637214000206E-7</v>
      </c>
      <c r="DU4927" s="81">
        <v>0</v>
      </c>
      <c r="DV4927" s="81">
        <v>3.0125637214000206E-7</v>
      </c>
      <c r="DW4927" s="81">
        <v>3.0125637214000206E-7</v>
      </c>
      <c r="GE4927" s="81" t="s">
        <v>449</v>
      </c>
      <c r="GF4927" s="81" t="s">
        <v>155</v>
      </c>
      <c r="GG4927" s="81" t="s">
        <v>489</v>
      </c>
      <c r="GH4927" s="81" t="s">
        <v>458</v>
      </c>
      <c r="GI4927" s="81">
        <v>2024</v>
      </c>
      <c r="GJ4927" s="81" t="s">
        <v>201</v>
      </c>
      <c r="GK4927" s="81">
        <v>233.23007680794981</v>
      </c>
      <c r="GL4927" s="81">
        <v>572.41742999999997</v>
      </c>
      <c r="GM4927" s="81">
        <v>2024</v>
      </c>
      <c r="GN4927" s="81" t="s">
        <v>173</v>
      </c>
      <c r="GO4927" s="81">
        <v>1.1148832299820636E-2</v>
      </c>
      <c r="GP4927" s="81">
        <v>10</v>
      </c>
      <c r="GQ4927" s="81">
        <v>0</v>
      </c>
      <c r="GR4927" s="81" t="s">
        <v>448</v>
      </c>
      <c r="GS4927" s="81">
        <v>1.1148832299820636E-2</v>
      </c>
      <c r="GT4927" s="81">
        <v>2.6002430136061188</v>
      </c>
      <c r="GU4927" s="81">
        <v>1.1148832299820636E-2</v>
      </c>
      <c r="GV4927" s="81">
        <v>2.6002430136061188</v>
      </c>
      <c r="GW4927" s="81">
        <v>1.1148832299820636E-2</v>
      </c>
      <c r="GX4927" s="81">
        <v>2.6002430136061188</v>
      </c>
      <c r="GY4927" s="81">
        <v>1.1148832299820636E-2</v>
      </c>
      <c r="GZ4927" s="81">
        <v>2.6002430136061188</v>
      </c>
    </row>
    <row r="4928" spans="98:208" x14ac:dyDescent="0.25">
      <c r="CT4928" s="81" t="s">
        <v>155</v>
      </c>
      <c r="CU4928" s="81" t="s">
        <v>485</v>
      </c>
      <c r="CV4928" s="81" t="s">
        <v>453</v>
      </c>
      <c r="CW4928" s="81">
        <v>2031</v>
      </c>
      <c r="CX4928" s="81">
        <v>0</v>
      </c>
      <c r="CY4928" s="81">
        <v>0</v>
      </c>
      <c r="CZ4928" s="81">
        <v>0</v>
      </c>
      <c r="DA4928" s="81">
        <v>0</v>
      </c>
      <c r="DB4928" s="81">
        <v>8.3606377745129176E-2</v>
      </c>
      <c r="DC4928" s="81">
        <v>3.905508318488591E-2</v>
      </c>
      <c r="DD4928" s="81">
        <v>1.6949971741059969E-3</v>
      </c>
      <c r="DE4928" s="81">
        <v>4.2856297386136562E-2</v>
      </c>
      <c r="DF4928" s="81">
        <v>0</v>
      </c>
      <c r="DG4928" s="81">
        <v>0</v>
      </c>
      <c r="DH4928" s="81">
        <v>4.3541857288383783E-4</v>
      </c>
      <c r="DI4928" s="81">
        <v>4.3541857288383783E-4</v>
      </c>
      <c r="DJ4928" s="81">
        <v>6.918776343065459E-4</v>
      </c>
      <c r="DL4928" s="81">
        <v>0</v>
      </c>
      <c r="DM4928" s="81">
        <v>0</v>
      </c>
      <c r="DN4928" s="81">
        <v>0</v>
      </c>
      <c r="DO4928" s="81">
        <v>0</v>
      </c>
      <c r="DP4928" s="81">
        <v>0</v>
      </c>
      <c r="DQ4928" s="81">
        <v>0</v>
      </c>
      <c r="DR4928" s="81">
        <v>0</v>
      </c>
      <c r="DS4928" s="81">
        <v>3.0125637214000206E-7</v>
      </c>
      <c r="DT4928" s="81">
        <v>3.0125637214000206E-7</v>
      </c>
      <c r="DU4928" s="81">
        <v>0</v>
      </c>
      <c r="DV4928" s="81">
        <v>3.0125637214000206E-7</v>
      </c>
      <c r="DW4928" s="81">
        <v>3.0125637214000206E-7</v>
      </c>
      <c r="GE4928" s="81" t="s">
        <v>449</v>
      </c>
      <c r="GF4928" s="81" t="s">
        <v>155</v>
      </c>
      <c r="GG4928" s="81" t="s">
        <v>489</v>
      </c>
      <c r="GH4928" s="81" t="s">
        <v>458</v>
      </c>
      <c r="GI4928" s="81">
        <v>2025</v>
      </c>
      <c r="GJ4928" s="81" t="s">
        <v>201</v>
      </c>
      <c r="GK4928" s="81">
        <v>233.23007680794981</v>
      </c>
      <c r="GL4928" s="81">
        <v>572.41742999999997</v>
      </c>
      <c r="GM4928" s="81">
        <v>2025</v>
      </c>
      <c r="GN4928" s="81" t="s">
        <v>173</v>
      </c>
      <c r="GO4928" s="81">
        <v>1.1148832299820636E-2</v>
      </c>
      <c r="GP4928" s="81">
        <v>10</v>
      </c>
      <c r="GQ4928" s="81">
        <v>0</v>
      </c>
      <c r="GR4928" s="81" t="s">
        <v>448</v>
      </c>
      <c r="GS4928" s="81">
        <v>1.1148832299820636E-2</v>
      </c>
      <c r="GT4928" s="81">
        <v>2.6002430136061188</v>
      </c>
      <c r="GU4928" s="81">
        <v>1.1148832299820636E-2</v>
      </c>
      <c r="GV4928" s="81">
        <v>2.6002430136061188</v>
      </c>
      <c r="GW4928" s="81">
        <v>1.1148832299820636E-2</v>
      </c>
      <c r="GX4928" s="81">
        <v>2.6002430136061188</v>
      </c>
      <c r="GY4928" s="81">
        <v>1.1148832299820636E-2</v>
      </c>
      <c r="GZ4928" s="81">
        <v>2.6002430136061188</v>
      </c>
    </row>
    <row r="4929" spans="98:208" x14ac:dyDescent="0.25">
      <c r="CT4929" s="81" t="s">
        <v>155</v>
      </c>
      <c r="CU4929" s="81" t="s">
        <v>485</v>
      </c>
      <c r="CV4929" s="81" t="s">
        <v>453</v>
      </c>
      <c r="CW4929" s="81">
        <v>2032</v>
      </c>
      <c r="CX4929" s="81">
        <v>0</v>
      </c>
      <c r="CY4929" s="81">
        <v>0</v>
      </c>
      <c r="CZ4929" s="81">
        <v>0</v>
      </c>
      <c r="DA4929" s="81">
        <v>0</v>
      </c>
      <c r="DB4929" s="81">
        <v>8.3606377745129176E-2</v>
      </c>
      <c r="DC4929" s="81">
        <v>3.905508318488591E-2</v>
      </c>
      <c r="DD4929" s="81">
        <v>1.6949971741059969E-3</v>
      </c>
      <c r="DE4929" s="81">
        <v>4.2856297386136562E-2</v>
      </c>
      <c r="DF4929" s="81">
        <v>0</v>
      </c>
      <c r="DG4929" s="81">
        <v>0</v>
      </c>
      <c r="DH4929" s="81">
        <v>0</v>
      </c>
      <c r="DI4929" s="81">
        <v>4.3541857288383783E-4</v>
      </c>
      <c r="DJ4929" s="81">
        <v>6.918776343065459E-4</v>
      </c>
      <c r="DL4929" s="81">
        <v>0</v>
      </c>
      <c r="DM4929" s="81">
        <v>0</v>
      </c>
      <c r="DN4929" s="81">
        <v>0</v>
      </c>
      <c r="DO4929" s="81">
        <v>0</v>
      </c>
      <c r="DP4929" s="81">
        <v>0</v>
      </c>
      <c r="DQ4929" s="81">
        <v>0</v>
      </c>
      <c r="DR4929" s="81">
        <v>0</v>
      </c>
      <c r="DS4929" s="81">
        <v>0</v>
      </c>
      <c r="DT4929" s="81">
        <v>0</v>
      </c>
      <c r="DU4929" s="81">
        <v>0</v>
      </c>
      <c r="DV4929" s="81">
        <v>3.0125637214000206E-7</v>
      </c>
      <c r="DW4929" s="81">
        <v>3.0125637214000206E-7</v>
      </c>
      <c r="GE4929" s="81" t="s">
        <v>449</v>
      </c>
      <c r="GF4929" s="81" t="s">
        <v>155</v>
      </c>
      <c r="GG4929" s="81" t="s">
        <v>489</v>
      </c>
      <c r="GH4929" s="81" t="s">
        <v>458</v>
      </c>
      <c r="GI4929" s="81">
        <v>2026</v>
      </c>
      <c r="GJ4929" s="81" t="s">
        <v>201</v>
      </c>
      <c r="GK4929" s="81">
        <v>233.23007680794981</v>
      </c>
      <c r="GL4929" s="81">
        <v>572.41742999999997</v>
      </c>
      <c r="GM4929" s="81">
        <v>2026</v>
      </c>
      <c r="GN4929" s="81" t="s">
        <v>173</v>
      </c>
      <c r="GO4929" s="81">
        <v>1.1148832299820636E-2</v>
      </c>
      <c r="GP4929" s="81">
        <v>10</v>
      </c>
      <c r="GQ4929" s="81">
        <v>0</v>
      </c>
      <c r="GR4929" s="81" t="s">
        <v>448</v>
      </c>
      <c r="GS4929" s="81">
        <v>1.1148832299820636E-2</v>
      </c>
      <c r="GT4929" s="81">
        <v>2.6002430136061188</v>
      </c>
      <c r="GU4929" s="81">
        <v>1.1148832299820636E-2</v>
      </c>
      <c r="GV4929" s="81">
        <v>2.6002430136061188</v>
      </c>
      <c r="GW4929" s="81">
        <v>1.1148832299820636E-2</v>
      </c>
      <c r="GX4929" s="81">
        <v>2.6002430136061188</v>
      </c>
      <c r="GY4929" s="81">
        <v>1.1148832299820636E-2</v>
      </c>
      <c r="GZ4929" s="81">
        <v>2.6002430136061188</v>
      </c>
    </row>
    <row r="4930" spans="98:208" x14ac:dyDescent="0.25">
      <c r="CT4930" s="81" t="s">
        <v>155</v>
      </c>
      <c r="CU4930" s="81" t="s">
        <v>485</v>
      </c>
      <c r="CV4930" s="81" t="s">
        <v>454</v>
      </c>
      <c r="CW4930" s="81">
        <v>2020</v>
      </c>
      <c r="CX4930" s="81">
        <v>0</v>
      </c>
      <c r="CY4930" s="81">
        <v>0</v>
      </c>
      <c r="CZ4930" s="81">
        <v>0</v>
      </c>
      <c r="DA4930" s="81">
        <v>0</v>
      </c>
      <c r="DB4930" s="81">
        <v>21083.842824223681</v>
      </c>
      <c r="DC4930" s="81">
        <v>409.22373582044048</v>
      </c>
      <c r="DD4930" s="81">
        <v>13469.087812374461</v>
      </c>
      <c r="DE4930" s="81">
        <v>7205.5312760226216</v>
      </c>
      <c r="DF4930" s="81">
        <v>4.5623668037681941</v>
      </c>
      <c r="DG4930" s="81">
        <v>0</v>
      </c>
      <c r="DH4930" s="81">
        <v>0</v>
      </c>
      <c r="DI4930" s="81">
        <v>0</v>
      </c>
      <c r="DJ4930" s="81">
        <v>1.0405026440524749E-10</v>
      </c>
      <c r="DL4930" s="81">
        <v>0</v>
      </c>
      <c r="DM4930" s="81">
        <v>4.7471547224580454E-10</v>
      </c>
      <c r="DN4930" s="81">
        <v>4.7471547224580454E-10</v>
      </c>
      <c r="DO4930" s="81">
        <v>0</v>
      </c>
      <c r="DP4930" s="81">
        <v>0</v>
      </c>
      <c r="DQ4930" s="81">
        <v>0</v>
      </c>
      <c r="DR4930" s="81">
        <v>0</v>
      </c>
      <c r="DS4930" s="81">
        <v>0</v>
      </c>
      <c r="DT4930" s="81">
        <v>0</v>
      </c>
      <c r="DU4930" s="81">
        <v>0</v>
      </c>
      <c r="DV4930" s="81">
        <v>0</v>
      </c>
      <c r="DW4930" s="81">
        <v>0</v>
      </c>
      <c r="GE4930" s="81" t="s">
        <v>449</v>
      </c>
      <c r="GF4930" s="81" t="s">
        <v>155</v>
      </c>
      <c r="GG4930" s="81" t="s">
        <v>489</v>
      </c>
      <c r="GH4930" s="81" t="s">
        <v>458</v>
      </c>
      <c r="GI4930" s="81">
        <v>2027</v>
      </c>
      <c r="GJ4930" s="81" t="s">
        <v>201</v>
      </c>
      <c r="GK4930" s="81">
        <v>233.23007680794981</v>
      </c>
      <c r="GL4930" s="81">
        <v>572.41742999999997</v>
      </c>
      <c r="GM4930" s="81">
        <v>2027</v>
      </c>
      <c r="GN4930" s="81" t="s">
        <v>173</v>
      </c>
      <c r="GO4930" s="81">
        <v>1.1148832299820636E-2</v>
      </c>
      <c r="GP4930" s="81">
        <v>10</v>
      </c>
      <c r="GQ4930" s="81">
        <v>0</v>
      </c>
      <c r="GR4930" s="81" t="s">
        <v>448</v>
      </c>
      <c r="GS4930" s="81">
        <v>1.1148832299820636E-2</v>
      </c>
      <c r="GT4930" s="81">
        <v>2.6002430136061188</v>
      </c>
      <c r="GU4930" s="81">
        <v>1.1148832299820636E-2</v>
      </c>
      <c r="GV4930" s="81">
        <v>2.6002430136061188</v>
      </c>
      <c r="GW4930" s="81">
        <v>1.1148832299820636E-2</v>
      </c>
      <c r="GX4930" s="81">
        <v>2.6002430136061188</v>
      </c>
      <c r="GY4930" s="81">
        <v>1.1148832299820636E-2</v>
      </c>
      <c r="GZ4930" s="81">
        <v>2.6002430136061188</v>
      </c>
    </row>
    <row r="4931" spans="98:208" x14ac:dyDescent="0.25">
      <c r="CT4931" s="81" t="s">
        <v>155</v>
      </c>
      <c r="CU4931" s="81" t="s">
        <v>485</v>
      </c>
      <c r="CV4931" s="81" t="s">
        <v>454</v>
      </c>
      <c r="CW4931" s="81">
        <v>2021</v>
      </c>
      <c r="CX4931" s="81">
        <v>0</v>
      </c>
      <c r="CY4931" s="81">
        <v>0</v>
      </c>
      <c r="CZ4931" s="81">
        <v>0</v>
      </c>
      <c r="DA4931" s="81">
        <v>0</v>
      </c>
      <c r="DB4931" s="81">
        <v>21083.842824223681</v>
      </c>
      <c r="DC4931" s="81">
        <v>409.22373582044048</v>
      </c>
      <c r="DD4931" s="81">
        <v>13469.087812374461</v>
      </c>
      <c r="DE4931" s="81">
        <v>7205.5312760226216</v>
      </c>
      <c r="DF4931" s="81">
        <v>4.5623668037681941</v>
      </c>
      <c r="DG4931" s="81">
        <v>4.5623668037681941</v>
      </c>
      <c r="DH4931" s="81">
        <v>0</v>
      </c>
      <c r="DI4931" s="81">
        <v>0</v>
      </c>
      <c r="DJ4931" s="81">
        <v>1.0405026440524749E-10</v>
      </c>
      <c r="DL4931" s="81">
        <v>0</v>
      </c>
      <c r="DM4931" s="81">
        <v>4.7471547224580454E-10</v>
      </c>
      <c r="DN4931" s="81">
        <v>4.7471547224580454E-10</v>
      </c>
      <c r="DO4931" s="81">
        <v>0</v>
      </c>
      <c r="DP4931" s="81">
        <v>4.7471547224580454E-10</v>
      </c>
      <c r="DQ4931" s="81">
        <v>4.7471547224580454E-10</v>
      </c>
      <c r="DR4931" s="81">
        <v>0</v>
      </c>
      <c r="DS4931" s="81">
        <v>0</v>
      </c>
      <c r="DT4931" s="81">
        <v>0</v>
      </c>
      <c r="DU4931" s="81">
        <v>0</v>
      </c>
      <c r="DV4931" s="81">
        <v>0</v>
      </c>
      <c r="DW4931" s="81">
        <v>0</v>
      </c>
      <c r="GE4931" s="81" t="s">
        <v>449</v>
      </c>
      <c r="GF4931" s="81" t="s">
        <v>155</v>
      </c>
      <c r="GG4931" s="81" t="s">
        <v>489</v>
      </c>
      <c r="GH4931" s="81" t="s">
        <v>458</v>
      </c>
      <c r="GI4931" s="81">
        <v>2028</v>
      </c>
      <c r="GJ4931" s="81" t="s">
        <v>201</v>
      </c>
      <c r="GK4931" s="81">
        <v>247.27299216495831</v>
      </c>
      <c r="GL4931" s="81">
        <v>572.41742999999997</v>
      </c>
      <c r="GM4931" s="81">
        <v>2028</v>
      </c>
      <c r="GN4931" s="81" t="s">
        <v>173</v>
      </c>
      <c r="GO4931" s="81">
        <v>1.1148832299820636E-2</v>
      </c>
      <c r="GP4931" s="81">
        <v>10</v>
      </c>
      <c r="GQ4931" s="81">
        <v>0</v>
      </c>
      <c r="GR4931" s="81" t="s">
        <v>448</v>
      </c>
      <c r="GS4931" s="81">
        <v>1.1148832299820636E-2</v>
      </c>
      <c r="GT4931" s="81">
        <v>2.7568051219219822</v>
      </c>
      <c r="GU4931" s="81">
        <v>1.1148832299820636E-2</v>
      </c>
      <c r="GV4931" s="81">
        <v>2.7568051219219822</v>
      </c>
      <c r="GW4931" s="81">
        <v>1.1148832299820636E-2</v>
      </c>
      <c r="GX4931" s="81">
        <v>2.7568051219219822</v>
      </c>
      <c r="GY4931" s="81">
        <v>1.1148832299820636E-2</v>
      </c>
      <c r="GZ4931" s="81">
        <v>2.7568051219219822</v>
      </c>
    </row>
    <row r="4932" spans="98:208" x14ac:dyDescent="0.25">
      <c r="CT4932" s="81" t="s">
        <v>155</v>
      </c>
      <c r="CU4932" s="81" t="s">
        <v>485</v>
      </c>
      <c r="CV4932" s="81" t="s">
        <v>454</v>
      </c>
      <c r="CW4932" s="81">
        <v>2022</v>
      </c>
      <c r="CX4932" s="81">
        <v>0</v>
      </c>
      <c r="CY4932" s="81">
        <v>0</v>
      </c>
      <c r="CZ4932" s="81">
        <v>0</v>
      </c>
      <c r="DA4932" s="81">
        <v>0</v>
      </c>
      <c r="DB4932" s="81">
        <v>21083.842824223681</v>
      </c>
      <c r="DC4932" s="81">
        <v>409.22373582044048</v>
      </c>
      <c r="DD4932" s="81">
        <v>13469.087812374461</v>
      </c>
      <c r="DE4932" s="81">
        <v>7205.5312760226216</v>
      </c>
      <c r="DF4932" s="81">
        <v>4.5623668037681941</v>
      </c>
      <c r="DG4932" s="81">
        <v>4.5623668037681941</v>
      </c>
      <c r="DH4932" s="81">
        <v>4.5623668037681941</v>
      </c>
      <c r="DI4932" s="81">
        <v>0</v>
      </c>
      <c r="DJ4932" s="81">
        <v>1.0405026440524749E-10</v>
      </c>
      <c r="DL4932" s="81">
        <v>0</v>
      </c>
      <c r="DM4932" s="81">
        <v>4.7471547224580454E-10</v>
      </c>
      <c r="DN4932" s="81">
        <v>4.7471547224580454E-10</v>
      </c>
      <c r="DO4932" s="81">
        <v>0</v>
      </c>
      <c r="DP4932" s="81">
        <v>4.7471547224580454E-10</v>
      </c>
      <c r="DQ4932" s="81">
        <v>4.7471547224580454E-10</v>
      </c>
      <c r="DR4932" s="81">
        <v>0</v>
      </c>
      <c r="DS4932" s="81">
        <v>4.7471547224580454E-10</v>
      </c>
      <c r="DT4932" s="81">
        <v>4.7471547224580454E-10</v>
      </c>
      <c r="DU4932" s="81">
        <v>0</v>
      </c>
      <c r="DV4932" s="81">
        <v>0</v>
      </c>
      <c r="DW4932" s="81">
        <v>0</v>
      </c>
      <c r="GE4932" s="81" t="s">
        <v>449</v>
      </c>
      <c r="GF4932" s="81" t="s">
        <v>155</v>
      </c>
      <c r="GG4932" s="81" t="s">
        <v>489</v>
      </c>
      <c r="GH4932" s="81" t="s">
        <v>458</v>
      </c>
      <c r="GI4932" s="81">
        <v>2029</v>
      </c>
      <c r="GJ4932" s="81" t="s">
        <v>201</v>
      </c>
      <c r="GK4932" s="81">
        <v>247.27299216495831</v>
      </c>
      <c r="GL4932" s="81">
        <v>572.41742999999997</v>
      </c>
      <c r="GM4932" s="81">
        <v>2029</v>
      </c>
      <c r="GN4932" s="81" t="s">
        <v>173</v>
      </c>
      <c r="GO4932" s="81">
        <v>1.1148832299820636E-2</v>
      </c>
      <c r="GP4932" s="81">
        <v>10</v>
      </c>
      <c r="GQ4932" s="81">
        <v>0</v>
      </c>
      <c r="GR4932" s="81" t="s">
        <v>448</v>
      </c>
      <c r="GS4932" s="81">
        <v>1.1148832299820636E-2</v>
      </c>
      <c r="GT4932" s="81">
        <v>2.7568051219219822</v>
      </c>
      <c r="GU4932" s="81">
        <v>1.1148832299820636E-2</v>
      </c>
      <c r="GV4932" s="81">
        <v>2.7568051219219822</v>
      </c>
      <c r="GW4932" s="81">
        <v>1.1148832299820636E-2</v>
      </c>
      <c r="GX4932" s="81">
        <v>2.7568051219219822</v>
      </c>
      <c r="GY4932" s="81">
        <v>1.1148832299820636E-2</v>
      </c>
      <c r="GZ4932" s="81">
        <v>2.7568051219219822</v>
      </c>
    </row>
    <row r="4933" spans="98:208" x14ac:dyDescent="0.25">
      <c r="CT4933" s="81" t="s">
        <v>155</v>
      </c>
      <c r="CU4933" s="81" t="s">
        <v>485</v>
      </c>
      <c r="CV4933" s="81" t="s">
        <v>454</v>
      </c>
      <c r="CW4933" s="81">
        <v>2023</v>
      </c>
      <c r="CX4933" s="81">
        <v>0</v>
      </c>
      <c r="CY4933" s="81">
        <v>0</v>
      </c>
      <c r="CZ4933" s="81">
        <v>0</v>
      </c>
      <c r="DA4933" s="81">
        <v>0</v>
      </c>
      <c r="DB4933" s="81">
        <v>21835.978114126021</v>
      </c>
      <c r="DC4933" s="81">
        <v>428.60232122030828</v>
      </c>
      <c r="DD4933" s="81">
        <v>13939.5609734551</v>
      </c>
      <c r="DE4933" s="81">
        <v>7467.8148194497953</v>
      </c>
      <c r="DF4933" s="81">
        <v>4.778415402599073</v>
      </c>
      <c r="DG4933" s="81">
        <v>4.778415402599073</v>
      </c>
      <c r="DH4933" s="81">
        <v>4.778415402599073</v>
      </c>
      <c r="DI4933" s="81">
        <v>4.778415402599073</v>
      </c>
      <c r="DJ4933" s="81">
        <v>1.0405026440524749E-10</v>
      </c>
      <c r="DL4933" s="81">
        <v>0</v>
      </c>
      <c r="DM4933" s="81">
        <v>4.9719538607854066E-10</v>
      </c>
      <c r="DN4933" s="81">
        <v>4.9719538607854066E-10</v>
      </c>
      <c r="DO4933" s="81">
        <v>0</v>
      </c>
      <c r="DP4933" s="81">
        <v>4.9719538607854066E-10</v>
      </c>
      <c r="DQ4933" s="81">
        <v>4.9719538607854066E-10</v>
      </c>
      <c r="DR4933" s="81">
        <v>0</v>
      </c>
      <c r="DS4933" s="81">
        <v>4.9719538607854066E-10</v>
      </c>
      <c r="DT4933" s="81">
        <v>4.9719538607854066E-10</v>
      </c>
      <c r="DU4933" s="81">
        <v>0</v>
      </c>
      <c r="DV4933" s="81">
        <v>4.9719538607854066E-10</v>
      </c>
      <c r="DW4933" s="81">
        <v>4.9719538607854066E-10</v>
      </c>
      <c r="GE4933" s="81" t="s">
        <v>449</v>
      </c>
      <c r="GF4933" s="81" t="s">
        <v>155</v>
      </c>
      <c r="GG4933" s="81" t="s">
        <v>489</v>
      </c>
      <c r="GH4933" s="81" t="s">
        <v>458</v>
      </c>
      <c r="GI4933" s="81">
        <v>2030</v>
      </c>
      <c r="GJ4933" s="81" t="s">
        <v>201</v>
      </c>
      <c r="GK4933" s="81">
        <v>247.27299216495831</v>
      </c>
      <c r="GL4933" s="81">
        <v>572.41742999999997</v>
      </c>
      <c r="GM4933" s="81">
        <v>2030</v>
      </c>
      <c r="GN4933" s="81" t="s">
        <v>173</v>
      </c>
      <c r="GO4933" s="81">
        <v>1.1148832299820636E-2</v>
      </c>
      <c r="GP4933" s="81">
        <v>10</v>
      </c>
      <c r="GQ4933" s="81">
        <v>0</v>
      </c>
      <c r="GR4933" s="81" t="s">
        <v>448</v>
      </c>
      <c r="GS4933" s="81">
        <v>0</v>
      </c>
      <c r="GT4933" s="81">
        <v>0</v>
      </c>
      <c r="GU4933" s="81">
        <v>1.1148832299820636E-2</v>
      </c>
      <c r="GV4933" s="81">
        <v>2.7568051219219822</v>
      </c>
      <c r="GW4933" s="81">
        <v>1.1148832299820636E-2</v>
      </c>
      <c r="GX4933" s="81">
        <v>2.7568051219219822</v>
      </c>
      <c r="GY4933" s="81">
        <v>1.1148832299820636E-2</v>
      </c>
      <c r="GZ4933" s="81">
        <v>2.7568051219219822</v>
      </c>
    </row>
    <row r="4934" spans="98:208" x14ac:dyDescent="0.25">
      <c r="CT4934" s="81" t="s">
        <v>155</v>
      </c>
      <c r="CU4934" s="81" t="s">
        <v>485</v>
      </c>
      <c r="CV4934" s="81" t="s">
        <v>454</v>
      </c>
      <c r="CW4934" s="81">
        <v>2024</v>
      </c>
      <c r="CX4934" s="81">
        <v>0</v>
      </c>
      <c r="CY4934" s="81">
        <v>0</v>
      </c>
      <c r="CZ4934" s="81">
        <v>0</v>
      </c>
      <c r="DA4934" s="81">
        <v>0</v>
      </c>
      <c r="DB4934" s="81">
        <v>21835.978114126021</v>
      </c>
      <c r="DC4934" s="81">
        <v>428.60232122030828</v>
      </c>
      <c r="DD4934" s="81">
        <v>13939.5609734551</v>
      </c>
      <c r="DE4934" s="81">
        <v>7467.8148194497953</v>
      </c>
      <c r="DF4934" s="81">
        <v>4.778415402599073</v>
      </c>
      <c r="DG4934" s="81">
        <v>4.778415402599073</v>
      </c>
      <c r="DH4934" s="81">
        <v>4.778415402599073</v>
      </c>
      <c r="DI4934" s="81">
        <v>4.778415402599073</v>
      </c>
      <c r="DJ4934" s="81">
        <v>1.0405026440524749E-10</v>
      </c>
      <c r="DL4934" s="81">
        <v>0</v>
      </c>
      <c r="DM4934" s="81">
        <v>4.9719538607854066E-10</v>
      </c>
      <c r="DN4934" s="81">
        <v>4.9719538607854066E-10</v>
      </c>
      <c r="DO4934" s="81">
        <v>0</v>
      </c>
      <c r="DP4934" s="81">
        <v>4.9719538607854066E-10</v>
      </c>
      <c r="DQ4934" s="81">
        <v>4.9719538607854066E-10</v>
      </c>
      <c r="DR4934" s="81">
        <v>0</v>
      </c>
      <c r="DS4934" s="81">
        <v>4.9719538607854066E-10</v>
      </c>
      <c r="DT4934" s="81">
        <v>4.9719538607854066E-10</v>
      </c>
      <c r="DU4934" s="81">
        <v>0</v>
      </c>
      <c r="DV4934" s="81">
        <v>4.9719538607854066E-10</v>
      </c>
      <c r="DW4934" s="81">
        <v>4.9719538607854066E-10</v>
      </c>
      <c r="GE4934" s="81" t="s">
        <v>449</v>
      </c>
      <c r="GF4934" s="81" t="s">
        <v>155</v>
      </c>
      <c r="GG4934" s="81" t="s">
        <v>489</v>
      </c>
      <c r="GH4934" s="81" t="s">
        <v>458</v>
      </c>
      <c r="GI4934" s="81">
        <v>2031</v>
      </c>
      <c r="GJ4934" s="81" t="s">
        <v>201</v>
      </c>
      <c r="GK4934" s="81">
        <v>247.27299216495831</v>
      </c>
      <c r="GL4934" s="81">
        <v>572.41742999999997</v>
      </c>
      <c r="GM4934" s="81">
        <v>2031</v>
      </c>
      <c r="GN4934" s="81" t="s">
        <v>173</v>
      </c>
      <c r="GO4934" s="81">
        <v>1.1148832299820636E-2</v>
      </c>
      <c r="GP4934" s="81">
        <v>10</v>
      </c>
      <c r="GQ4934" s="81">
        <v>0</v>
      </c>
      <c r="GR4934" s="81" t="s">
        <v>448</v>
      </c>
      <c r="GS4934" s="81">
        <v>0</v>
      </c>
      <c r="GT4934" s="81">
        <v>0</v>
      </c>
      <c r="GU4934" s="81">
        <v>0</v>
      </c>
      <c r="GV4934" s="81">
        <v>0</v>
      </c>
      <c r="GW4934" s="81">
        <v>1.1148832299820636E-2</v>
      </c>
      <c r="GX4934" s="81">
        <v>2.7568051219219822</v>
      </c>
      <c r="GY4934" s="81">
        <v>1.1148832299820636E-2</v>
      </c>
      <c r="GZ4934" s="81">
        <v>2.7568051219219822</v>
      </c>
    </row>
    <row r="4935" spans="98:208" x14ac:dyDescent="0.25">
      <c r="CT4935" s="81" t="s">
        <v>155</v>
      </c>
      <c r="CU4935" s="81" t="s">
        <v>485</v>
      </c>
      <c r="CV4935" s="81" t="s">
        <v>454</v>
      </c>
      <c r="CW4935" s="81">
        <v>2025</v>
      </c>
      <c r="CX4935" s="81">
        <v>0</v>
      </c>
      <c r="CY4935" s="81">
        <v>0</v>
      </c>
      <c r="CZ4935" s="81">
        <v>0</v>
      </c>
      <c r="DA4935" s="81">
        <v>0</v>
      </c>
      <c r="DB4935" s="81">
        <v>21835.978114126021</v>
      </c>
      <c r="DC4935" s="81">
        <v>428.60232122030828</v>
      </c>
      <c r="DD4935" s="81">
        <v>13939.5609734551</v>
      </c>
      <c r="DE4935" s="81">
        <v>7467.8148194497953</v>
      </c>
      <c r="DF4935" s="81">
        <v>4.778415402599073</v>
      </c>
      <c r="DG4935" s="81">
        <v>4.778415402599073</v>
      </c>
      <c r="DH4935" s="81">
        <v>4.778415402599073</v>
      </c>
      <c r="DI4935" s="81">
        <v>4.778415402599073</v>
      </c>
      <c r="DJ4935" s="81">
        <v>1.0405026440524749E-10</v>
      </c>
      <c r="DL4935" s="81">
        <v>0</v>
      </c>
      <c r="DM4935" s="81">
        <v>4.9719538607854066E-10</v>
      </c>
      <c r="DN4935" s="81">
        <v>4.9719538607854066E-10</v>
      </c>
      <c r="DO4935" s="81">
        <v>0</v>
      </c>
      <c r="DP4935" s="81">
        <v>4.9719538607854066E-10</v>
      </c>
      <c r="DQ4935" s="81">
        <v>4.9719538607854066E-10</v>
      </c>
      <c r="DR4935" s="81">
        <v>0</v>
      </c>
      <c r="DS4935" s="81">
        <v>4.9719538607854066E-10</v>
      </c>
      <c r="DT4935" s="81">
        <v>4.9719538607854066E-10</v>
      </c>
      <c r="DU4935" s="81">
        <v>0</v>
      </c>
      <c r="DV4935" s="81">
        <v>4.9719538607854066E-10</v>
      </c>
      <c r="DW4935" s="81">
        <v>4.9719538607854066E-10</v>
      </c>
      <c r="GE4935" s="81" t="s">
        <v>449</v>
      </c>
      <c r="GF4935" s="81" t="s">
        <v>155</v>
      </c>
      <c r="GG4935" s="81" t="s">
        <v>489</v>
      </c>
      <c r="GH4935" s="81" t="s">
        <v>458</v>
      </c>
      <c r="GI4935" s="81">
        <v>2032</v>
      </c>
      <c r="GJ4935" s="81" t="s">
        <v>201</v>
      </c>
      <c r="GK4935" s="81">
        <v>247.27299216495831</v>
      </c>
      <c r="GL4935" s="81">
        <v>572.41742999999997</v>
      </c>
      <c r="GM4935" s="81">
        <v>2032</v>
      </c>
      <c r="GN4935" s="81" t="s">
        <v>173</v>
      </c>
      <c r="GO4935" s="81">
        <v>1.1148832299820636E-2</v>
      </c>
      <c r="GP4935" s="81">
        <v>10</v>
      </c>
      <c r="GQ4935" s="81">
        <v>0</v>
      </c>
      <c r="GR4935" s="81" t="s">
        <v>448</v>
      </c>
      <c r="GS4935" s="81">
        <v>0</v>
      </c>
      <c r="GT4935" s="81">
        <v>0</v>
      </c>
      <c r="GU4935" s="81">
        <v>0</v>
      </c>
      <c r="GV4935" s="81">
        <v>0</v>
      </c>
      <c r="GW4935" s="81">
        <v>0</v>
      </c>
      <c r="GX4935" s="81">
        <v>0</v>
      </c>
      <c r="GY4935" s="81">
        <v>1.1148832299820636E-2</v>
      </c>
      <c r="GZ4935" s="81">
        <v>2.7568051219219822</v>
      </c>
    </row>
    <row r="4936" spans="98:208" x14ac:dyDescent="0.25">
      <c r="CT4936" s="81" t="s">
        <v>155</v>
      </c>
      <c r="CU4936" s="81" t="s">
        <v>485</v>
      </c>
      <c r="CV4936" s="81" t="s">
        <v>454</v>
      </c>
      <c r="CW4936" s="81">
        <v>2026</v>
      </c>
      <c r="CX4936" s="81">
        <v>0</v>
      </c>
      <c r="CY4936" s="81">
        <v>0</v>
      </c>
      <c r="CZ4936" s="81">
        <v>0</v>
      </c>
      <c r="DA4936" s="81">
        <v>0</v>
      </c>
      <c r="DB4936" s="81">
        <v>21835.978114126021</v>
      </c>
      <c r="DC4936" s="81">
        <v>428.60232122030828</v>
      </c>
      <c r="DD4936" s="81">
        <v>13939.5609734551</v>
      </c>
      <c r="DE4936" s="81">
        <v>7467.8148194497953</v>
      </c>
      <c r="DF4936" s="81">
        <v>4.778415402599073</v>
      </c>
      <c r="DG4936" s="81">
        <v>4.778415402599073</v>
      </c>
      <c r="DH4936" s="81">
        <v>4.778415402599073</v>
      </c>
      <c r="DI4936" s="81">
        <v>4.778415402599073</v>
      </c>
      <c r="DJ4936" s="81">
        <v>1.0405026440524749E-10</v>
      </c>
      <c r="DL4936" s="81">
        <v>0</v>
      </c>
      <c r="DM4936" s="81">
        <v>4.9719538607854066E-10</v>
      </c>
      <c r="DN4936" s="81">
        <v>4.9719538607854066E-10</v>
      </c>
      <c r="DO4936" s="81">
        <v>0</v>
      </c>
      <c r="DP4936" s="81">
        <v>4.9719538607854066E-10</v>
      </c>
      <c r="DQ4936" s="81">
        <v>4.9719538607854066E-10</v>
      </c>
      <c r="DR4936" s="81">
        <v>0</v>
      </c>
      <c r="DS4936" s="81">
        <v>4.9719538607854066E-10</v>
      </c>
      <c r="DT4936" s="81">
        <v>4.9719538607854066E-10</v>
      </c>
      <c r="DU4936" s="81">
        <v>0</v>
      </c>
      <c r="DV4936" s="81">
        <v>4.9719538607854066E-10</v>
      </c>
      <c r="DW4936" s="81">
        <v>4.9719538607854066E-10</v>
      </c>
      <c r="GE4936" s="81" t="s">
        <v>449</v>
      </c>
      <c r="GF4936" s="81" t="s">
        <v>155</v>
      </c>
      <c r="GG4936" s="81" t="s">
        <v>489</v>
      </c>
      <c r="GH4936" s="81" t="s">
        <v>459</v>
      </c>
      <c r="GI4936" s="81">
        <v>2021</v>
      </c>
      <c r="GJ4936" s="81" t="s">
        <v>201</v>
      </c>
      <c r="GK4936" s="81">
        <v>0.69641821681222693</v>
      </c>
      <c r="GL4936" s="81">
        <v>572.41742999999997</v>
      </c>
      <c r="GM4936" s="81">
        <v>2021</v>
      </c>
      <c r="GN4936" s="81" t="s">
        <v>173</v>
      </c>
      <c r="GO4936" s="81">
        <v>1.1148832299820636E-2</v>
      </c>
      <c r="GP4936" s="81">
        <v>10</v>
      </c>
      <c r="GQ4936" s="81">
        <v>0</v>
      </c>
      <c r="GR4936" s="81" t="s">
        <v>448</v>
      </c>
      <c r="GS4936" s="81">
        <v>1.1148832299820636E-2</v>
      </c>
      <c r="GT4936" s="81">
        <v>7.7642499097796466E-3</v>
      </c>
      <c r="GU4936" s="81">
        <v>1.1148832299820636E-2</v>
      </c>
      <c r="GV4936" s="81">
        <v>7.7642499097796466E-3</v>
      </c>
      <c r="GW4936" s="81">
        <v>0</v>
      </c>
      <c r="GX4936" s="81">
        <v>0</v>
      </c>
      <c r="GY4936" s="81">
        <v>0</v>
      </c>
      <c r="GZ4936" s="81">
        <v>0</v>
      </c>
    </row>
    <row r="4937" spans="98:208" x14ac:dyDescent="0.25">
      <c r="CT4937" s="81" t="s">
        <v>155</v>
      </c>
      <c r="CU4937" s="81" t="s">
        <v>485</v>
      </c>
      <c r="CV4937" s="81" t="s">
        <v>454</v>
      </c>
      <c r="CW4937" s="81">
        <v>2027</v>
      </c>
      <c r="CX4937" s="81">
        <v>0</v>
      </c>
      <c r="CY4937" s="81">
        <v>0</v>
      </c>
      <c r="CZ4937" s="81">
        <v>0</v>
      </c>
      <c r="DA4937" s="81">
        <v>0</v>
      </c>
      <c r="DB4937" s="81">
        <v>21835.978114126021</v>
      </c>
      <c r="DC4937" s="81">
        <v>428.60232122030828</v>
      </c>
      <c r="DD4937" s="81">
        <v>13939.5609734551</v>
      </c>
      <c r="DE4937" s="81">
        <v>7467.8148194497953</v>
      </c>
      <c r="DF4937" s="81">
        <v>4.778415402599073</v>
      </c>
      <c r="DG4937" s="81">
        <v>4.778415402599073</v>
      </c>
      <c r="DH4937" s="81">
        <v>4.778415402599073</v>
      </c>
      <c r="DI4937" s="81">
        <v>4.778415402599073</v>
      </c>
      <c r="DJ4937" s="81">
        <v>1.0405026440524749E-10</v>
      </c>
      <c r="DL4937" s="81">
        <v>0</v>
      </c>
      <c r="DM4937" s="81">
        <v>4.9719538607854066E-10</v>
      </c>
      <c r="DN4937" s="81">
        <v>4.9719538607854066E-10</v>
      </c>
      <c r="DO4937" s="81">
        <v>0</v>
      </c>
      <c r="DP4937" s="81">
        <v>4.9719538607854066E-10</v>
      </c>
      <c r="DQ4937" s="81">
        <v>4.9719538607854066E-10</v>
      </c>
      <c r="DR4937" s="81">
        <v>0</v>
      </c>
      <c r="DS4937" s="81">
        <v>4.9719538607854066E-10</v>
      </c>
      <c r="DT4937" s="81">
        <v>4.9719538607854066E-10</v>
      </c>
      <c r="DU4937" s="81">
        <v>0</v>
      </c>
      <c r="DV4937" s="81">
        <v>4.9719538607854066E-10</v>
      </c>
      <c r="DW4937" s="81">
        <v>4.9719538607854066E-10</v>
      </c>
      <c r="GE4937" s="81" t="s">
        <v>449</v>
      </c>
      <c r="GF4937" s="81" t="s">
        <v>155</v>
      </c>
      <c r="GG4937" s="81" t="s">
        <v>489</v>
      </c>
      <c r="GH4937" s="81" t="s">
        <v>459</v>
      </c>
      <c r="GI4937" s="81">
        <v>2022</v>
      </c>
      <c r="GJ4937" s="81" t="s">
        <v>201</v>
      </c>
      <c r="GK4937" s="81">
        <v>0.69641821681222693</v>
      </c>
      <c r="GL4937" s="81">
        <v>572.41742999999997</v>
      </c>
      <c r="GM4937" s="81">
        <v>2022</v>
      </c>
      <c r="GN4937" s="81" t="s">
        <v>173</v>
      </c>
      <c r="GO4937" s="81">
        <v>1.1148832299820636E-2</v>
      </c>
      <c r="GP4937" s="81">
        <v>10</v>
      </c>
      <c r="GQ4937" s="81">
        <v>0</v>
      </c>
      <c r="GR4937" s="81" t="s">
        <v>448</v>
      </c>
      <c r="GS4937" s="81">
        <v>1.1148832299820636E-2</v>
      </c>
      <c r="GT4937" s="81">
        <v>7.7642499097796466E-3</v>
      </c>
      <c r="GU4937" s="81">
        <v>1.1148832299820636E-2</v>
      </c>
      <c r="GV4937" s="81">
        <v>7.7642499097796466E-3</v>
      </c>
      <c r="GW4937" s="81">
        <v>1.1148832299820636E-2</v>
      </c>
      <c r="GX4937" s="81">
        <v>7.7642499097796466E-3</v>
      </c>
      <c r="GY4937" s="81">
        <v>0</v>
      </c>
      <c r="GZ4937" s="81">
        <v>0</v>
      </c>
    </row>
    <row r="4938" spans="98:208" x14ac:dyDescent="0.25">
      <c r="CT4938" s="81" t="s">
        <v>155</v>
      </c>
      <c r="CU4938" s="81" t="s">
        <v>485</v>
      </c>
      <c r="CV4938" s="81" t="s">
        <v>454</v>
      </c>
      <c r="CW4938" s="81">
        <v>2028</v>
      </c>
      <c r="CX4938" s="81">
        <v>0</v>
      </c>
      <c r="CY4938" s="81">
        <v>0</v>
      </c>
      <c r="CZ4938" s="81">
        <v>0</v>
      </c>
      <c r="DA4938" s="81">
        <v>0</v>
      </c>
      <c r="DB4938" s="81">
        <v>22783.187028905792</v>
      </c>
      <c r="DC4938" s="81">
        <v>453.26096055717272</v>
      </c>
      <c r="DD4938" s="81">
        <v>14531.33568557065</v>
      </c>
      <c r="DE4938" s="81">
        <v>7798.5903827742377</v>
      </c>
      <c r="DF4938" s="81">
        <v>5.053330437307535</v>
      </c>
      <c r="DG4938" s="81">
        <v>5.053330437307535</v>
      </c>
      <c r="DH4938" s="81">
        <v>5.053330437307535</v>
      </c>
      <c r="DI4938" s="81">
        <v>5.053330437307535</v>
      </c>
      <c r="DJ4938" s="81">
        <v>1.0405026440524749E-10</v>
      </c>
      <c r="DL4938" s="81">
        <v>0</v>
      </c>
      <c r="DM4938" s="81">
        <v>5.2580036812893398E-10</v>
      </c>
      <c r="DN4938" s="81">
        <v>5.2580036812893398E-10</v>
      </c>
      <c r="DO4938" s="81">
        <v>0</v>
      </c>
      <c r="DP4938" s="81">
        <v>5.2580036812893398E-10</v>
      </c>
      <c r="DQ4938" s="81">
        <v>5.2580036812893398E-10</v>
      </c>
      <c r="DR4938" s="81">
        <v>0</v>
      </c>
      <c r="DS4938" s="81">
        <v>5.2580036812893398E-10</v>
      </c>
      <c r="DT4938" s="81">
        <v>5.2580036812893398E-10</v>
      </c>
      <c r="DU4938" s="81">
        <v>0</v>
      </c>
      <c r="DV4938" s="81">
        <v>5.2580036812893398E-10</v>
      </c>
      <c r="DW4938" s="81">
        <v>5.2580036812893398E-10</v>
      </c>
      <c r="GE4938" s="81" t="s">
        <v>449</v>
      </c>
      <c r="GF4938" s="81" t="s">
        <v>155</v>
      </c>
      <c r="GG4938" s="81" t="s">
        <v>489</v>
      </c>
      <c r="GH4938" s="81" t="s">
        <v>459</v>
      </c>
      <c r="GI4938" s="81">
        <v>2023</v>
      </c>
      <c r="GJ4938" s="81" t="s">
        <v>201</v>
      </c>
      <c r="GK4938" s="81">
        <v>0.7189601678582197</v>
      </c>
      <c r="GL4938" s="81">
        <v>572.41742999999997</v>
      </c>
      <c r="GM4938" s="81">
        <v>2023</v>
      </c>
      <c r="GN4938" s="81" t="s">
        <v>173</v>
      </c>
      <c r="GO4938" s="81">
        <v>1.1148832299820636E-2</v>
      </c>
      <c r="GP4938" s="81">
        <v>10</v>
      </c>
      <c r="GQ4938" s="81">
        <v>0</v>
      </c>
      <c r="GR4938" s="81" t="s">
        <v>448</v>
      </c>
      <c r="GS4938" s="81">
        <v>1.1148832299820636E-2</v>
      </c>
      <c r="GT4938" s="81">
        <v>8.0155663417021857E-3</v>
      </c>
      <c r="GU4938" s="81">
        <v>1.1148832299820636E-2</v>
      </c>
      <c r="GV4938" s="81">
        <v>8.0155663417021857E-3</v>
      </c>
      <c r="GW4938" s="81">
        <v>1.1148832299820636E-2</v>
      </c>
      <c r="GX4938" s="81">
        <v>8.0155663417021857E-3</v>
      </c>
      <c r="GY4938" s="81">
        <v>1.1148832299820636E-2</v>
      </c>
      <c r="GZ4938" s="81">
        <v>8.0155663417021857E-3</v>
      </c>
    </row>
    <row r="4939" spans="98:208" x14ac:dyDescent="0.25">
      <c r="CT4939" s="81" t="s">
        <v>155</v>
      </c>
      <c r="CU4939" s="81" t="s">
        <v>485</v>
      </c>
      <c r="CV4939" s="81" t="s">
        <v>454</v>
      </c>
      <c r="CW4939" s="81">
        <v>2029</v>
      </c>
      <c r="CX4939" s="81">
        <v>0</v>
      </c>
      <c r="CY4939" s="81">
        <v>0</v>
      </c>
      <c r="CZ4939" s="81">
        <v>0</v>
      </c>
      <c r="DA4939" s="81">
        <v>0</v>
      </c>
      <c r="DB4939" s="81">
        <v>22783.187028905792</v>
      </c>
      <c r="DC4939" s="81">
        <v>453.26096055717272</v>
      </c>
      <c r="DD4939" s="81">
        <v>14531.33568557065</v>
      </c>
      <c r="DE4939" s="81">
        <v>7798.5903827742377</v>
      </c>
      <c r="DF4939" s="81">
        <v>5.053330437307535</v>
      </c>
      <c r="DG4939" s="81">
        <v>5.053330437307535</v>
      </c>
      <c r="DH4939" s="81">
        <v>5.053330437307535</v>
      </c>
      <c r="DI4939" s="81">
        <v>5.053330437307535</v>
      </c>
      <c r="DJ4939" s="81">
        <v>1.0405026440524749E-10</v>
      </c>
      <c r="DL4939" s="81">
        <v>0</v>
      </c>
      <c r="DM4939" s="81">
        <v>5.2580036812893398E-10</v>
      </c>
      <c r="DN4939" s="81">
        <v>5.2580036812893398E-10</v>
      </c>
      <c r="DO4939" s="81">
        <v>0</v>
      </c>
      <c r="DP4939" s="81">
        <v>5.2580036812893398E-10</v>
      </c>
      <c r="DQ4939" s="81">
        <v>5.2580036812893398E-10</v>
      </c>
      <c r="DR4939" s="81">
        <v>0</v>
      </c>
      <c r="DS4939" s="81">
        <v>5.2580036812893398E-10</v>
      </c>
      <c r="DT4939" s="81">
        <v>5.2580036812893398E-10</v>
      </c>
      <c r="DU4939" s="81">
        <v>0</v>
      </c>
      <c r="DV4939" s="81">
        <v>5.2580036812893398E-10</v>
      </c>
      <c r="DW4939" s="81">
        <v>5.2580036812893398E-10</v>
      </c>
      <c r="GE4939" s="81" t="s">
        <v>449</v>
      </c>
      <c r="GF4939" s="81" t="s">
        <v>155</v>
      </c>
      <c r="GG4939" s="81" t="s">
        <v>489</v>
      </c>
      <c r="GH4939" s="81" t="s">
        <v>459</v>
      </c>
      <c r="GI4939" s="81">
        <v>2024</v>
      </c>
      <c r="GJ4939" s="81" t="s">
        <v>201</v>
      </c>
      <c r="GK4939" s="81">
        <v>0.7189601678582197</v>
      </c>
      <c r="GL4939" s="81">
        <v>572.41742999999997</v>
      </c>
      <c r="GM4939" s="81">
        <v>2024</v>
      </c>
      <c r="GN4939" s="81" t="s">
        <v>173</v>
      </c>
      <c r="GO4939" s="81">
        <v>1.1148832299820636E-2</v>
      </c>
      <c r="GP4939" s="81">
        <v>10</v>
      </c>
      <c r="GQ4939" s="81">
        <v>0</v>
      </c>
      <c r="GR4939" s="81" t="s">
        <v>448</v>
      </c>
      <c r="GS4939" s="81">
        <v>1.1148832299820636E-2</v>
      </c>
      <c r="GT4939" s="81">
        <v>8.0155663417021857E-3</v>
      </c>
      <c r="GU4939" s="81">
        <v>1.1148832299820636E-2</v>
      </c>
      <c r="GV4939" s="81">
        <v>8.0155663417021857E-3</v>
      </c>
      <c r="GW4939" s="81">
        <v>1.1148832299820636E-2</v>
      </c>
      <c r="GX4939" s="81">
        <v>8.0155663417021857E-3</v>
      </c>
      <c r="GY4939" s="81">
        <v>1.1148832299820636E-2</v>
      </c>
      <c r="GZ4939" s="81">
        <v>8.0155663417021857E-3</v>
      </c>
    </row>
    <row r="4940" spans="98:208" x14ac:dyDescent="0.25">
      <c r="CT4940" s="81" t="s">
        <v>155</v>
      </c>
      <c r="CU4940" s="81" t="s">
        <v>485</v>
      </c>
      <c r="CV4940" s="81" t="s">
        <v>454</v>
      </c>
      <c r="CW4940" s="81">
        <v>2030</v>
      </c>
      <c r="CX4940" s="81">
        <v>0</v>
      </c>
      <c r="CY4940" s="81">
        <v>0</v>
      </c>
      <c r="CZ4940" s="81">
        <v>0</v>
      </c>
      <c r="DA4940" s="81">
        <v>0</v>
      </c>
      <c r="DB4940" s="81">
        <v>22783.187028905792</v>
      </c>
      <c r="DC4940" s="81">
        <v>453.26096055717272</v>
      </c>
      <c r="DD4940" s="81">
        <v>14531.33568557065</v>
      </c>
      <c r="DE4940" s="81">
        <v>7798.5903827742377</v>
      </c>
      <c r="DF4940" s="81">
        <v>0</v>
      </c>
      <c r="DG4940" s="81">
        <v>5.053330437307535</v>
      </c>
      <c r="DH4940" s="81">
        <v>5.053330437307535</v>
      </c>
      <c r="DI4940" s="81">
        <v>5.053330437307535</v>
      </c>
      <c r="DJ4940" s="81">
        <v>1.0405026440524749E-10</v>
      </c>
      <c r="DL4940" s="81">
        <v>0</v>
      </c>
      <c r="DM4940" s="81">
        <v>0</v>
      </c>
      <c r="DN4940" s="81">
        <v>0</v>
      </c>
      <c r="DO4940" s="81">
        <v>0</v>
      </c>
      <c r="DP4940" s="81">
        <v>5.2580036812893398E-10</v>
      </c>
      <c r="DQ4940" s="81">
        <v>5.2580036812893398E-10</v>
      </c>
      <c r="DR4940" s="81">
        <v>0</v>
      </c>
      <c r="DS4940" s="81">
        <v>5.2580036812893398E-10</v>
      </c>
      <c r="DT4940" s="81">
        <v>5.2580036812893398E-10</v>
      </c>
      <c r="DU4940" s="81">
        <v>0</v>
      </c>
      <c r="DV4940" s="81">
        <v>5.2580036812893398E-10</v>
      </c>
      <c r="DW4940" s="81">
        <v>5.2580036812893398E-10</v>
      </c>
      <c r="GE4940" s="81" t="s">
        <v>449</v>
      </c>
      <c r="GF4940" s="81" t="s">
        <v>155</v>
      </c>
      <c r="GG4940" s="81" t="s">
        <v>489</v>
      </c>
      <c r="GH4940" s="81" t="s">
        <v>459</v>
      </c>
      <c r="GI4940" s="81">
        <v>2025</v>
      </c>
      <c r="GJ4940" s="81" t="s">
        <v>201</v>
      </c>
      <c r="GK4940" s="81">
        <v>0.7189601678582197</v>
      </c>
      <c r="GL4940" s="81">
        <v>572.41742999999997</v>
      </c>
      <c r="GM4940" s="81">
        <v>2025</v>
      </c>
      <c r="GN4940" s="81" t="s">
        <v>173</v>
      </c>
      <c r="GO4940" s="81">
        <v>1.1148832299820636E-2</v>
      </c>
      <c r="GP4940" s="81">
        <v>10</v>
      </c>
      <c r="GQ4940" s="81">
        <v>0</v>
      </c>
      <c r="GR4940" s="81" t="s">
        <v>448</v>
      </c>
      <c r="GS4940" s="81">
        <v>1.1148832299820636E-2</v>
      </c>
      <c r="GT4940" s="81">
        <v>8.0155663417021857E-3</v>
      </c>
      <c r="GU4940" s="81">
        <v>1.1148832299820636E-2</v>
      </c>
      <c r="GV4940" s="81">
        <v>8.0155663417021857E-3</v>
      </c>
      <c r="GW4940" s="81">
        <v>1.1148832299820636E-2</v>
      </c>
      <c r="GX4940" s="81">
        <v>8.0155663417021857E-3</v>
      </c>
      <c r="GY4940" s="81">
        <v>1.1148832299820636E-2</v>
      </c>
      <c r="GZ4940" s="81">
        <v>8.0155663417021857E-3</v>
      </c>
    </row>
    <row r="4941" spans="98:208" x14ac:dyDescent="0.25">
      <c r="CT4941" s="81" t="s">
        <v>155</v>
      </c>
      <c r="CU4941" s="81" t="s">
        <v>485</v>
      </c>
      <c r="CV4941" s="81" t="s">
        <v>454</v>
      </c>
      <c r="CW4941" s="81">
        <v>2031</v>
      </c>
      <c r="CX4941" s="81">
        <v>0</v>
      </c>
      <c r="CY4941" s="81">
        <v>0</v>
      </c>
      <c r="CZ4941" s="81">
        <v>0</v>
      </c>
      <c r="DA4941" s="81">
        <v>0</v>
      </c>
      <c r="DB4941" s="81">
        <v>22783.187028905792</v>
      </c>
      <c r="DC4941" s="81">
        <v>453.26096055717272</v>
      </c>
      <c r="DD4941" s="81">
        <v>14531.33568557065</v>
      </c>
      <c r="DE4941" s="81">
        <v>7798.5903827742377</v>
      </c>
      <c r="DF4941" s="81">
        <v>0</v>
      </c>
      <c r="DG4941" s="81">
        <v>0</v>
      </c>
      <c r="DH4941" s="81">
        <v>5.053330437307535</v>
      </c>
      <c r="DI4941" s="81">
        <v>5.053330437307535</v>
      </c>
      <c r="DJ4941" s="81">
        <v>1.0405026440524749E-10</v>
      </c>
      <c r="DL4941" s="81">
        <v>0</v>
      </c>
      <c r="DM4941" s="81">
        <v>0</v>
      </c>
      <c r="DN4941" s="81">
        <v>0</v>
      </c>
      <c r="DO4941" s="81">
        <v>0</v>
      </c>
      <c r="DP4941" s="81">
        <v>0</v>
      </c>
      <c r="DQ4941" s="81">
        <v>0</v>
      </c>
      <c r="DR4941" s="81">
        <v>0</v>
      </c>
      <c r="DS4941" s="81">
        <v>5.2580036812893398E-10</v>
      </c>
      <c r="DT4941" s="81">
        <v>5.2580036812893398E-10</v>
      </c>
      <c r="DU4941" s="81">
        <v>0</v>
      </c>
      <c r="DV4941" s="81">
        <v>5.2580036812893398E-10</v>
      </c>
      <c r="DW4941" s="81">
        <v>5.2580036812893398E-10</v>
      </c>
      <c r="GE4941" s="81" t="s">
        <v>449</v>
      </c>
      <c r="GF4941" s="81" t="s">
        <v>155</v>
      </c>
      <c r="GG4941" s="81" t="s">
        <v>489</v>
      </c>
      <c r="GH4941" s="81" t="s">
        <v>459</v>
      </c>
      <c r="GI4941" s="81">
        <v>2026</v>
      </c>
      <c r="GJ4941" s="81" t="s">
        <v>201</v>
      </c>
      <c r="GK4941" s="81">
        <v>0.7189601678582197</v>
      </c>
      <c r="GL4941" s="81">
        <v>572.41742999999997</v>
      </c>
      <c r="GM4941" s="81">
        <v>2026</v>
      </c>
      <c r="GN4941" s="81" t="s">
        <v>173</v>
      </c>
      <c r="GO4941" s="81">
        <v>1.1148832299820636E-2</v>
      </c>
      <c r="GP4941" s="81">
        <v>10</v>
      </c>
      <c r="GQ4941" s="81">
        <v>0</v>
      </c>
      <c r="GR4941" s="81" t="s">
        <v>448</v>
      </c>
      <c r="GS4941" s="81">
        <v>1.1148832299820636E-2</v>
      </c>
      <c r="GT4941" s="81">
        <v>8.0155663417021857E-3</v>
      </c>
      <c r="GU4941" s="81">
        <v>1.1148832299820636E-2</v>
      </c>
      <c r="GV4941" s="81">
        <v>8.0155663417021857E-3</v>
      </c>
      <c r="GW4941" s="81">
        <v>1.1148832299820636E-2</v>
      </c>
      <c r="GX4941" s="81">
        <v>8.0155663417021857E-3</v>
      </c>
      <c r="GY4941" s="81">
        <v>1.1148832299820636E-2</v>
      </c>
      <c r="GZ4941" s="81">
        <v>8.0155663417021857E-3</v>
      </c>
    </row>
    <row r="4942" spans="98:208" x14ac:dyDescent="0.25">
      <c r="CT4942" s="81" t="s">
        <v>155</v>
      </c>
      <c r="CU4942" s="81" t="s">
        <v>485</v>
      </c>
      <c r="CV4942" s="81" t="s">
        <v>454</v>
      </c>
      <c r="CW4942" s="81">
        <v>2032</v>
      </c>
      <c r="CX4942" s="81">
        <v>0</v>
      </c>
      <c r="CY4942" s="81">
        <v>0</v>
      </c>
      <c r="CZ4942" s="81">
        <v>0</v>
      </c>
      <c r="DA4942" s="81">
        <v>0</v>
      </c>
      <c r="DB4942" s="81">
        <v>22783.187028905792</v>
      </c>
      <c r="DC4942" s="81">
        <v>453.26096055717272</v>
      </c>
      <c r="DD4942" s="81">
        <v>14531.33568557065</v>
      </c>
      <c r="DE4942" s="81">
        <v>7798.5903827742377</v>
      </c>
      <c r="DF4942" s="81">
        <v>0</v>
      </c>
      <c r="DG4942" s="81">
        <v>0</v>
      </c>
      <c r="DH4942" s="81">
        <v>0</v>
      </c>
      <c r="DI4942" s="81">
        <v>5.053330437307535</v>
      </c>
      <c r="DJ4942" s="81">
        <v>1.0405026440524749E-10</v>
      </c>
      <c r="DL4942" s="81">
        <v>0</v>
      </c>
      <c r="DM4942" s="81">
        <v>0</v>
      </c>
      <c r="DN4942" s="81">
        <v>0</v>
      </c>
      <c r="DO4942" s="81">
        <v>0</v>
      </c>
      <c r="DP4942" s="81">
        <v>0</v>
      </c>
      <c r="DQ4942" s="81">
        <v>0</v>
      </c>
      <c r="DR4942" s="81">
        <v>0</v>
      </c>
      <c r="DS4942" s="81">
        <v>0</v>
      </c>
      <c r="DT4942" s="81">
        <v>0</v>
      </c>
      <c r="DU4942" s="81">
        <v>0</v>
      </c>
      <c r="DV4942" s="81">
        <v>5.2580036812893398E-10</v>
      </c>
      <c r="DW4942" s="81">
        <v>5.2580036812893398E-10</v>
      </c>
      <c r="GE4942" s="81" t="s">
        <v>449</v>
      </c>
      <c r="GF4942" s="81" t="s">
        <v>155</v>
      </c>
      <c r="GG4942" s="81" t="s">
        <v>489</v>
      </c>
      <c r="GH4942" s="81" t="s">
        <v>459</v>
      </c>
      <c r="GI4942" s="81">
        <v>2027</v>
      </c>
      <c r="GJ4942" s="81" t="s">
        <v>201</v>
      </c>
      <c r="GK4942" s="81">
        <v>0.7189601678582197</v>
      </c>
      <c r="GL4942" s="81">
        <v>572.41742999999997</v>
      </c>
      <c r="GM4942" s="81">
        <v>2027</v>
      </c>
      <c r="GN4942" s="81" t="s">
        <v>173</v>
      </c>
      <c r="GO4942" s="81">
        <v>1.1148832299820636E-2</v>
      </c>
      <c r="GP4942" s="81">
        <v>10</v>
      </c>
      <c r="GQ4942" s="81">
        <v>0</v>
      </c>
      <c r="GR4942" s="81" t="s">
        <v>448</v>
      </c>
      <c r="GS4942" s="81">
        <v>1.1148832299820636E-2</v>
      </c>
      <c r="GT4942" s="81">
        <v>8.0155663417021857E-3</v>
      </c>
      <c r="GU4942" s="81">
        <v>1.1148832299820636E-2</v>
      </c>
      <c r="GV4942" s="81">
        <v>8.0155663417021857E-3</v>
      </c>
      <c r="GW4942" s="81">
        <v>1.1148832299820636E-2</v>
      </c>
      <c r="GX4942" s="81">
        <v>8.0155663417021857E-3</v>
      </c>
      <c r="GY4942" s="81">
        <v>1.1148832299820636E-2</v>
      </c>
      <c r="GZ4942" s="81">
        <v>8.0155663417021857E-3</v>
      </c>
    </row>
    <row r="4943" spans="98:208" x14ac:dyDescent="0.25">
      <c r="CT4943" s="81" t="s">
        <v>155</v>
      </c>
      <c r="CU4943" s="81" t="s">
        <v>485</v>
      </c>
      <c r="CV4943" s="81" t="s">
        <v>455</v>
      </c>
      <c r="CW4943" s="81">
        <v>2020</v>
      </c>
      <c r="CX4943" s="81">
        <v>0</v>
      </c>
      <c r="CY4943" s="81">
        <v>0</v>
      </c>
      <c r="CZ4943" s="81">
        <v>0</v>
      </c>
      <c r="DA4943" s="81">
        <v>0</v>
      </c>
      <c r="DB4943" s="81">
        <v>21083.84282422443</v>
      </c>
      <c r="DC4943" s="81">
        <v>409.22373582035073</v>
      </c>
      <c r="DD4943" s="81">
        <v>13469.08781237867</v>
      </c>
      <c r="DE4943" s="81">
        <v>7205.5312760251982</v>
      </c>
      <c r="DF4943" s="81">
        <v>4.5623668037671932</v>
      </c>
      <c r="DG4943" s="81">
        <v>0</v>
      </c>
      <c r="DH4943" s="81">
        <v>0</v>
      </c>
      <c r="DI4943" s="81">
        <v>0</v>
      </c>
      <c r="DJ4943" s="81">
        <v>4.4875615264623319E-9</v>
      </c>
      <c r="DL4943" s="81">
        <v>0</v>
      </c>
      <c r="DM4943" s="81">
        <v>2.0473901738194577E-8</v>
      </c>
      <c r="DN4943" s="81">
        <v>2.0473901738194577E-8</v>
      </c>
      <c r="DO4943" s="81">
        <v>0</v>
      </c>
      <c r="DP4943" s="81">
        <v>0</v>
      </c>
      <c r="DQ4943" s="81">
        <v>0</v>
      </c>
      <c r="DR4943" s="81">
        <v>0</v>
      </c>
      <c r="DS4943" s="81">
        <v>0</v>
      </c>
      <c r="DT4943" s="81">
        <v>0</v>
      </c>
      <c r="DU4943" s="81">
        <v>0</v>
      </c>
      <c r="DV4943" s="81">
        <v>0</v>
      </c>
      <c r="DW4943" s="81">
        <v>0</v>
      </c>
      <c r="GE4943" s="81" t="s">
        <v>449</v>
      </c>
      <c r="GF4943" s="81" t="s">
        <v>155</v>
      </c>
      <c r="GG4943" s="81" t="s">
        <v>489</v>
      </c>
      <c r="GH4943" s="81" t="s">
        <v>459</v>
      </c>
      <c r="GI4943" s="81">
        <v>2028</v>
      </c>
      <c r="GJ4943" s="81" t="s">
        <v>201</v>
      </c>
      <c r="GK4943" s="81">
        <v>0.74733835430389051</v>
      </c>
      <c r="GL4943" s="81">
        <v>572.41742999999997</v>
      </c>
      <c r="GM4943" s="81">
        <v>2028</v>
      </c>
      <c r="GN4943" s="81" t="s">
        <v>173</v>
      </c>
      <c r="GO4943" s="81">
        <v>1.1148832299820636E-2</v>
      </c>
      <c r="GP4943" s="81">
        <v>10</v>
      </c>
      <c r="GQ4943" s="81">
        <v>0</v>
      </c>
      <c r="GR4943" s="81" t="s">
        <v>448</v>
      </c>
      <c r="GS4943" s="81">
        <v>1.1148832299820636E-2</v>
      </c>
      <c r="GT4943" s="81">
        <v>8.331949983358013E-3</v>
      </c>
      <c r="GU4943" s="81">
        <v>1.1148832299820636E-2</v>
      </c>
      <c r="GV4943" s="81">
        <v>8.331949983358013E-3</v>
      </c>
      <c r="GW4943" s="81">
        <v>1.1148832299820636E-2</v>
      </c>
      <c r="GX4943" s="81">
        <v>8.331949983358013E-3</v>
      </c>
      <c r="GY4943" s="81">
        <v>1.1148832299820636E-2</v>
      </c>
      <c r="GZ4943" s="81">
        <v>8.331949983358013E-3</v>
      </c>
    </row>
    <row r="4944" spans="98:208" x14ac:dyDescent="0.25">
      <c r="CT4944" s="81" t="s">
        <v>155</v>
      </c>
      <c r="CU4944" s="81" t="s">
        <v>485</v>
      </c>
      <c r="CV4944" s="81" t="s">
        <v>455</v>
      </c>
      <c r="CW4944" s="81">
        <v>2021</v>
      </c>
      <c r="CX4944" s="81">
        <v>0</v>
      </c>
      <c r="CY4944" s="81">
        <v>0</v>
      </c>
      <c r="CZ4944" s="81">
        <v>0</v>
      </c>
      <c r="DA4944" s="81">
        <v>0</v>
      </c>
      <c r="DB4944" s="81">
        <v>21083.84282422443</v>
      </c>
      <c r="DC4944" s="81">
        <v>409.22373582035073</v>
      </c>
      <c r="DD4944" s="81">
        <v>13469.08781237867</v>
      </c>
      <c r="DE4944" s="81">
        <v>7205.5312760251982</v>
      </c>
      <c r="DF4944" s="81">
        <v>4.5623668037671932</v>
      </c>
      <c r="DG4944" s="81">
        <v>4.5623668037671932</v>
      </c>
      <c r="DH4944" s="81">
        <v>0</v>
      </c>
      <c r="DI4944" s="81">
        <v>0</v>
      </c>
      <c r="DJ4944" s="81">
        <v>4.4875615264623319E-9</v>
      </c>
      <c r="DL4944" s="81">
        <v>0</v>
      </c>
      <c r="DM4944" s="81">
        <v>2.0473901738194577E-8</v>
      </c>
      <c r="DN4944" s="81">
        <v>2.0473901738194577E-8</v>
      </c>
      <c r="DO4944" s="81">
        <v>0</v>
      </c>
      <c r="DP4944" s="81">
        <v>2.0473901738194577E-8</v>
      </c>
      <c r="DQ4944" s="81">
        <v>2.0473901738194577E-8</v>
      </c>
      <c r="DR4944" s="81">
        <v>0</v>
      </c>
      <c r="DS4944" s="81">
        <v>0</v>
      </c>
      <c r="DT4944" s="81">
        <v>0</v>
      </c>
      <c r="DU4944" s="81">
        <v>0</v>
      </c>
      <c r="DV4944" s="81">
        <v>0</v>
      </c>
      <c r="DW4944" s="81">
        <v>0</v>
      </c>
      <c r="GE4944" s="81" t="s">
        <v>449</v>
      </c>
      <c r="GF4944" s="81" t="s">
        <v>155</v>
      </c>
      <c r="GG4944" s="81" t="s">
        <v>489</v>
      </c>
      <c r="GH4944" s="81" t="s">
        <v>459</v>
      </c>
      <c r="GI4944" s="81">
        <v>2029</v>
      </c>
      <c r="GJ4944" s="81" t="s">
        <v>201</v>
      </c>
      <c r="GK4944" s="81">
        <v>0.74733835430389051</v>
      </c>
      <c r="GL4944" s="81">
        <v>572.41742999999997</v>
      </c>
      <c r="GM4944" s="81">
        <v>2029</v>
      </c>
      <c r="GN4944" s="81" t="s">
        <v>173</v>
      </c>
      <c r="GO4944" s="81">
        <v>1.1148832299820636E-2</v>
      </c>
      <c r="GP4944" s="81">
        <v>10</v>
      </c>
      <c r="GQ4944" s="81">
        <v>0</v>
      </c>
      <c r="GR4944" s="81" t="s">
        <v>448</v>
      </c>
      <c r="GS4944" s="81">
        <v>1.1148832299820636E-2</v>
      </c>
      <c r="GT4944" s="81">
        <v>8.331949983358013E-3</v>
      </c>
      <c r="GU4944" s="81">
        <v>1.1148832299820636E-2</v>
      </c>
      <c r="GV4944" s="81">
        <v>8.331949983358013E-3</v>
      </c>
      <c r="GW4944" s="81">
        <v>1.1148832299820636E-2</v>
      </c>
      <c r="GX4944" s="81">
        <v>8.331949983358013E-3</v>
      </c>
      <c r="GY4944" s="81">
        <v>1.1148832299820636E-2</v>
      </c>
      <c r="GZ4944" s="81">
        <v>8.331949983358013E-3</v>
      </c>
    </row>
    <row r="4945" spans="98:208" x14ac:dyDescent="0.25">
      <c r="CT4945" s="81" t="s">
        <v>155</v>
      </c>
      <c r="CU4945" s="81" t="s">
        <v>485</v>
      </c>
      <c r="CV4945" s="81" t="s">
        <v>455</v>
      </c>
      <c r="CW4945" s="81">
        <v>2022</v>
      </c>
      <c r="CX4945" s="81">
        <v>0</v>
      </c>
      <c r="CY4945" s="81">
        <v>0</v>
      </c>
      <c r="CZ4945" s="81">
        <v>0</v>
      </c>
      <c r="DA4945" s="81">
        <v>0</v>
      </c>
      <c r="DB4945" s="81">
        <v>21083.84282422443</v>
      </c>
      <c r="DC4945" s="81">
        <v>409.22373582035073</v>
      </c>
      <c r="DD4945" s="81">
        <v>13469.08781237867</v>
      </c>
      <c r="DE4945" s="81">
        <v>7205.5312760251982</v>
      </c>
      <c r="DF4945" s="81">
        <v>4.5623668037671932</v>
      </c>
      <c r="DG4945" s="81">
        <v>4.5623668037671932</v>
      </c>
      <c r="DH4945" s="81">
        <v>4.5623668037671932</v>
      </c>
      <c r="DI4945" s="81">
        <v>0</v>
      </c>
      <c r="DJ4945" s="81">
        <v>4.4875615264623319E-9</v>
      </c>
      <c r="DL4945" s="81">
        <v>0</v>
      </c>
      <c r="DM4945" s="81">
        <v>2.0473901738194577E-8</v>
      </c>
      <c r="DN4945" s="81">
        <v>2.0473901738194577E-8</v>
      </c>
      <c r="DO4945" s="81">
        <v>0</v>
      </c>
      <c r="DP4945" s="81">
        <v>2.0473901738194577E-8</v>
      </c>
      <c r="DQ4945" s="81">
        <v>2.0473901738194577E-8</v>
      </c>
      <c r="DR4945" s="81">
        <v>0</v>
      </c>
      <c r="DS4945" s="81">
        <v>2.0473901738194577E-8</v>
      </c>
      <c r="DT4945" s="81">
        <v>2.0473901738194577E-8</v>
      </c>
      <c r="DU4945" s="81">
        <v>0</v>
      </c>
      <c r="DV4945" s="81">
        <v>0</v>
      </c>
      <c r="DW4945" s="81">
        <v>0</v>
      </c>
      <c r="GE4945" s="81" t="s">
        <v>449</v>
      </c>
      <c r="GF4945" s="81" t="s">
        <v>155</v>
      </c>
      <c r="GG4945" s="81" t="s">
        <v>489</v>
      </c>
      <c r="GH4945" s="81" t="s">
        <v>459</v>
      </c>
      <c r="GI4945" s="81">
        <v>2030</v>
      </c>
      <c r="GJ4945" s="81" t="s">
        <v>201</v>
      </c>
      <c r="GK4945" s="81">
        <v>0.74733835430389051</v>
      </c>
      <c r="GL4945" s="81">
        <v>572.41742999999997</v>
      </c>
      <c r="GM4945" s="81">
        <v>2030</v>
      </c>
      <c r="GN4945" s="81" t="s">
        <v>173</v>
      </c>
      <c r="GO4945" s="81">
        <v>1.1148832299820636E-2</v>
      </c>
      <c r="GP4945" s="81">
        <v>10</v>
      </c>
      <c r="GQ4945" s="81">
        <v>0</v>
      </c>
      <c r="GR4945" s="81" t="s">
        <v>448</v>
      </c>
      <c r="GS4945" s="81">
        <v>0</v>
      </c>
      <c r="GT4945" s="81">
        <v>0</v>
      </c>
      <c r="GU4945" s="81">
        <v>1.1148832299820636E-2</v>
      </c>
      <c r="GV4945" s="81">
        <v>8.331949983358013E-3</v>
      </c>
      <c r="GW4945" s="81">
        <v>1.1148832299820636E-2</v>
      </c>
      <c r="GX4945" s="81">
        <v>8.331949983358013E-3</v>
      </c>
      <c r="GY4945" s="81">
        <v>1.1148832299820636E-2</v>
      </c>
      <c r="GZ4945" s="81">
        <v>8.331949983358013E-3</v>
      </c>
    </row>
    <row r="4946" spans="98:208" x14ac:dyDescent="0.25">
      <c r="CT4946" s="81" t="s">
        <v>155</v>
      </c>
      <c r="CU4946" s="81" t="s">
        <v>485</v>
      </c>
      <c r="CV4946" s="81" t="s">
        <v>455</v>
      </c>
      <c r="CW4946" s="81">
        <v>2023</v>
      </c>
      <c r="CX4946" s="81">
        <v>0</v>
      </c>
      <c r="CY4946" s="81">
        <v>0</v>
      </c>
      <c r="CZ4946" s="81">
        <v>0</v>
      </c>
      <c r="DA4946" s="81">
        <v>0</v>
      </c>
      <c r="DB4946" s="81">
        <v>21835.978114130401</v>
      </c>
      <c r="DC4946" s="81">
        <v>428.60232122030391</v>
      </c>
      <c r="DD4946" s="81">
        <v>13939.560973457459</v>
      </c>
      <c r="DE4946" s="81">
        <v>7467.8148194525338</v>
      </c>
      <c r="DF4946" s="81">
        <v>4.7784154025990242</v>
      </c>
      <c r="DG4946" s="81">
        <v>4.7784154025990242</v>
      </c>
      <c r="DH4946" s="81">
        <v>4.7784154025990242</v>
      </c>
      <c r="DI4946" s="81">
        <v>4.7784154025990242</v>
      </c>
      <c r="DJ4946" s="81">
        <v>4.4875615264623319E-9</v>
      </c>
      <c r="DL4946" s="81">
        <v>0</v>
      </c>
      <c r="DM4946" s="81">
        <v>2.1443433118158394E-8</v>
      </c>
      <c r="DN4946" s="81">
        <v>2.1443433118158394E-8</v>
      </c>
      <c r="DO4946" s="81">
        <v>0</v>
      </c>
      <c r="DP4946" s="81">
        <v>2.1443433118158394E-8</v>
      </c>
      <c r="DQ4946" s="81">
        <v>2.1443433118158394E-8</v>
      </c>
      <c r="DR4946" s="81">
        <v>0</v>
      </c>
      <c r="DS4946" s="81">
        <v>2.1443433118158394E-8</v>
      </c>
      <c r="DT4946" s="81">
        <v>2.1443433118158394E-8</v>
      </c>
      <c r="DU4946" s="81">
        <v>0</v>
      </c>
      <c r="DV4946" s="81">
        <v>2.1443433118158394E-8</v>
      </c>
      <c r="DW4946" s="81">
        <v>2.1443433118158394E-8</v>
      </c>
      <c r="GE4946" s="81" t="s">
        <v>449</v>
      </c>
      <c r="GF4946" s="81" t="s">
        <v>155</v>
      </c>
      <c r="GG4946" s="81" t="s">
        <v>489</v>
      </c>
      <c r="GH4946" s="81" t="s">
        <v>459</v>
      </c>
      <c r="GI4946" s="81">
        <v>2031</v>
      </c>
      <c r="GJ4946" s="81" t="s">
        <v>201</v>
      </c>
      <c r="GK4946" s="81">
        <v>0.74733835430389051</v>
      </c>
      <c r="GL4946" s="81">
        <v>572.41742999999997</v>
      </c>
      <c r="GM4946" s="81">
        <v>2031</v>
      </c>
      <c r="GN4946" s="81" t="s">
        <v>173</v>
      </c>
      <c r="GO4946" s="81">
        <v>1.1148832299820636E-2</v>
      </c>
      <c r="GP4946" s="81">
        <v>10</v>
      </c>
      <c r="GQ4946" s="81">
        <v>0</v>
      </c>
      <c r="GR4946" s="81" t="s">
        <v>448</v>
      </c>
      <c r="GS4946" s="81">
        <v>0</v>
      </c>
      <c r="GT4946" s="81">
        <v>0</v>
      </c>
      <c r="GU4946" s="81">
        <v>0</v>
      </c>
      <c r="GV4946" s="81">
        <v>0</v>
      </c>
      <c r="GW4946" s="81">
        <v>1.1148832299820636E-2</v>
      </c>
      <c r="GX4946" s="81">
        <v>8.331949983358013E-3</v>
      </c>
      <c r="GY4946" s="81">
        <v>1.1148832299820636E-2</v>
      </c>
      <c r="GZ4946" s="81">
        <v>8.331949983358013E-3</v>
      </c>
    </row>
    <row r="4947" spans="98:208" x14ac:dyDescent="0.25">
      <c r="CT4947" s="81" t="s">
        <v>155</v>
      </c>
      <c r="CU4947" s="81" t="s">
        <v>485</v>
      </c>
      <c r="CV4947" s="81" t="s">
        <v>455</v>
      </c>
      <c r="CW4947" s="81">
        <v>2024</v>
      </c>
      <c r="CX4947" s="81">
        <v>0</v>
      </c>
      <c r="CY4947" s="81">
        <v>0</v>
      </c>
      <c r="CZ4947" s="81">
        <v>0</v>
      </c>
      <c r="DA4947" s="81">
        <v>0</v>
      </c>
      <c r="DB4947" s="81">
        <v>21835.978114130401</v>
      </c>
      <c r="DC4947" s="81">
        <v>428.60232122030391</v>
      </c>
      <c r="DD4947" s="81">
        <v>13939.560973457459</v>
      </c>
      <c r="DE4947" s="81">
        <v>7467.8148194525338</v>
      </c>
      <c r="DF4947" s="81">
        <v>4.7784154025990242</v>
      </c>
      <c r="DG4947" s="81">
        <v>4.7784154025990242</v>
      </c>
      <c r="DH4947" s="81">
        <v>4.7784154025990242</v>
      </c>
      <c r="DI4947" s="81">
        <v>4.7784154025990242</v>
      </c>
      <c r="DJ4947" s="81">
        <v>4.4875615264623319E-9</v>
      </c>
      <c r="DL4947" s="81">
        <v>0</v>
      </c>
      <c r="DM4947" s="81">
        <v>2.1443433118158394E-8</v>
      </c>
      <c r="DN4947" s="81">
        <v>2.1443433118158394E-8</v>
      </c>
      <c r="DO4947" s="81">
        <v>0</v>
      </c>
      <c r="DP4947" s="81">
        <v>2.1443433118158394E-8</v>
      </c>
      <c r="DQ4947" s="81">
        <v>2.1443433118158394E-8</v>
      </c>
      <c r="DR4947" s="81">
        <v>0</v>
      </c>
      <c r="DS4947" s="81">
        <v>2.1443433118158394E-8</v>
      </c>
      <c r="DT4947" s="81">
        <v>2.1443433118158394E-8</v>
      </c>
      <c r="DU4947" s="81">
        <v>0</v>
      </c>
      <c r="DV4947" s="81">
        <v>2.1443433118158394E-8</v>
      </c>
      <c r="DW4947" s="81">
        <v>2.1443433118158394E-8</v>
      </c>
      <c r="GE4947" s="81" t="s">
        <v>449</v>
      </c>
      <c r="GF4947" s="81" t="s">
        <v>155</v>
      </c>
      <c r="GG4947" s="81" t="s">
        <v>489</v>
      </c>
      <c r="GH4947" s="81" t="s">
        <v>459</v>
      </c>
      <c r="GI4947" s="81">
        <v>2032</v>
      </c>
      <c r="GJ4947" s="81" t="s">
        <v>201</v>
      </c>
      <c r="GK4947" s="81">
        <v>0.74733835430389051</v>
      </c>
      <c r="GL4947" s="81">
        <v>572.41742999999997</v>
      </c>
      <c r="GM4947" s="81">
        <v>2032</v>
      </c>
      <c r="GN4947" s="81" t="s">
        <v>173</v>
      </c>
      <c r="GO4947" s="81">
        <v>1.1148832299820636E-2</v>
      </c>
      <c r="GP4947" s="81">
        <v>10</v>
      </c>
      <c r="GQ4947" s="81">
        <v>0</v>
      </c>
      <c r="GR4947" s="81" t="s">
        <v>448</v>
      </c>
      <c r="GS4947" s="81">
        <v>0</v>
      </c>
      <c r="GT4947" s="81">
        <v>0</v>
      </c>
      <c r="GU4947" s="81">
        <v>0</v>
      </c>
      <c r="GV4947" s="81">
        <v>0</v>
      </c>
      <c r="GW4947" s="81">
        <v>0</v>
      </c>
      <c r="GX4947" s="81">
        <v>0</v>
      </c>
      <c r="GY4947" s="81">
        <v>1.1148832299820636E-2</v>
      </c>
      <c r="GZ4947" s="81">
        <v>8.331949983358013E-3</v>
      </c>
    </row>
    <row r="4948" spans="98:208" x14ac:dyDescent="0.25">
      <c r="CT4948" s="81" t="s">
        <v>155</v>
      </c>
      <c r="CU4948" s="81" t="s">
        <v>485</v>
      </c>
      <c r="CV4948" s="81" t="s">
        <v>455</v>
      </c>
      <c r="CW4948" s="81">
        <v>2025</v>
      </c>
      <c r="CX4948" s="81">
        <v>0</v>
      </c>
      <c r="CY4948" s="81">
        <v>0</v>
      </c>
      <c r="CZ4948" s="81">
        <v>0</v>
      </c>
      <c r="DA4948" s="81">
        <v>0</v>
      </c>
      <c r="DB4948" s="81">
        <v>21835.978114130401</v>
      </c>
      <c r="DC4948" s="81">
        <v>428.60232122030391</v>
      </c>
      <c r="DD4948" s="81">
        <v>13939.560973457459</v>
      </c>
      <c r="DE4948" s="81">
        <v>7467.8148194525338</v>
      </c>
      <c r="DF4948" s="81">
        <v>4.7784154025990242</v>
      </c>
      <c r="DG4948" s="81">
        <v>4.7784154025990242</v>
      </c>
      <c r="DH4948" s="81">
        <v>4.7784154025990242</v>
      </c>
      <c r="DI4948" s="81">
        <v>4.7784154025990242</v>
      </c>
      <c r="DJ4948" s="81">
        <v>4.4875615264623319E-9</v>
      </c>
      <c r="DL4948" s="81">
        <v>0</v>
      </c>
      <c r="DM4948" s="81">
        <v>2.1443433118158394E-8</v>
      </c>
      <c r="DN4948" s="81">
        <v>2.1443433118158394E-8</v>
      </c>
      <c r="DO4948" s="81">
        <v>0</v>
      </c>
      <c r="DP4948" s="81">
        <v>2.1443433118158394E-8</v>
      </c>
      <c r="DQ4948" s="81">
        <v>2.1443433118158394E-8</v>
      </c>
      <c r="DR4948" s="81">
        <v>0</v>
      </c>
      <c r="DS4948" s="81">
        <v>2.1443433118158394E-8</v>
      </c>
      <c r="DT4948" s="81">
        <v>2.1443433118158394E-8</v>
      </c>
      <c r="DU4948" s="81">
        <v>0</v>
      </c>
      <c r="DV4948" s="81">
        <v>2.1443433118158394E-8</v>
      </c>
      <c r="DW4948" s="81">
        <v>2.1443433118158394E-8</v>
      </c>
      <c r="GE4948" s="81" t="s">
        <v>449</v>
      </c>
      <c r="GF4948" s="81" t="s">
        <v>155</v>
      </c>
      <c r="GG4948" s="81" t="s">
        <v>489</v>
      </c>
      <c r="GH4948" s="81" t="s">
        <v>460</v>
      </c>
      <c r="GI4948" s="81">
        <v>2021</v>
      </c>
      <c r="GJ4948" s="81" t="s">
        <v>201</v>
      </c>
      <c r="GK4948" s="81">
        <v>3.6425060683954499E-2</v>
      </c>
      <c r="GL4948" s="81">
        <v>572.41742999999997</v>
      </c>
      <c r="GM4948" s="81">
        <v>2021</v>
      </c>
      <c r="GN4948" s="81" t="s">
        <v>173</v>
      </c>
      <c r="GO4948" s="81">
        <v>1.1148832299820636E-2</v>
      </c>
      <c r="GP4948" s="81">
        <v>10</v>
      </c>
      <c r="GQ4948" s="81">
        <v>0</v>
      </c>
      <c r="GR4948" s="81" t="s">
        <v>448</v>
      </c>
      <c r="GS4948" s="81">
        <v>1.1148832299820636E-2</v>
      </c>
      <c r="GT4948" s="81">
        <v>4.0609689307619866E-4</v>
      </c>
      <c r="GU4948" s="81">
        <v>1.1148832299820636E-2</v>
      </c>
      <c r="GV4948" s="81">
        <v>4.0609689307619866E-4</v>
      </c>
      <c r="GW4948" s="81">
        <v>0</v>
      </c>
      <c r="GX4948" s="81">
        <v>0</v>
      </c>
      <c r="GY4948" s="81">
        <v>0</v>
      </c>
      <c r="GZ4948" s="81">
        <v>0</v>
      </c>
    </row>
    <row r="4949" spans="98:208" x14ac:dyDescent="0.25">
      <c r="CT4949" s="81" t="s">
        <v>155</v>
      </c>
      <c r="CU4949" s="81" t="s">
        <v>485</v>
      </c>
      <c r="CV4949" s="81" t="s">
        <v>455</v>
      </c>
      <c r="CW4949" s="81">
        <v>2026</v>
      </c>
      <c r="CX4949" s="81">
        <v>0</v>
      </c>
      <c r="CY4949" s="81">
        <v>0</v>
      </c>
      <c r="CZ4949" s="81">
        <v>0</v>
      </c>
      <c r="DA4949" s="81">
        <v>0</v>
      </c>
      <c r="DB4949" s="81">
        <v>21835.978114130401</v>
      </c>
      <c r="DC4949" s="81">
        <v>428.60232122030391</v>
      </c>
      <c r="DD4949" s="81">
        <v>13939.560973457459</v>
      </c>
      <c r="DE4949" s="81">
        <v>7467.8148194525338</v>
      </c>
      <c r="DF4949" s="81">
        <v>4.7784154025990242</v>
      </c>
      <c r="DG4949" s="81">
        <v>4.7784154025990242</v>
      </c>
      <c r="DH4949" s="81">
        <v>4.7784154025990242</v>
      </c>
      <c r="DI4949" s="81">
        <v>4.7784154025990242</v>
      </c>
      <c r="DJ4949" s="81">
        <v>4.4875615264623319E-9</v>
      </c>
      <c r="DL4949" s="81">
        <v>0</v>
      </c>
      <c r="DM4949" s="81">
        <v>2.1443433118158394E-8</v>
      </c>
      <c r="DN4949" s="81">
        <v>2.1443433118158394E-8</v>
      </c>
      <c r="DO4949" s="81">
        <v>0</v>
      </c>
      <c r="DP4949" s="81">
        <v>2.1443433118158394E-8</v>
      </c>
      <c r="DQ4949" s="81">
        <v>2.1443433118158394E-8</v>
      </c>
      <c r="DR4949" s="81">
        <v>0</v>
      </c>
      <c r="DS4949" s="81">
        <v>2.1443433118158394E-8</v>
      </c>
      <c r="DT4949" s="81">
        <v>2.1443433118158394E-8</v>
      </c>
      <c r="DU4949" s="81">
        <v>0</v>
      </c>
      <c r="DV4949" s="81">
        <v>2.1443433118158394E-8</v>
      </c>
      <c r="DW4949" s="81">
        <v>2.1443433118158394E-8</v>
      </c>
      <c r="GE4949" s="81" t="s">
        <v>449</v>
      </c>
      <c r="GF4949" s="81" t="s">
        <v>155</v>
      </c>
      <c r="GG4949" s="81" t="s">
        <v>489</v>
      </c>
      <c r="GH4949" s="81" t="s">
        <v>460</v>
      </c>
      <c r="GI4949" s="81">
        <v>2022</v>
      </c>
      <c r="GJ4949" s="81" t="s">
        <v>201</v>
      </c>
      <c r="GK4949" s="81">
        <v>3.6425060683954499E-2</v>
      </c>
      <c r="GL4949" s="81">
        <v>572.41742999999997</v>
      </c>
      <c r="GM4949" s="81">
        <v>2022</v>
      </c>
      <c r="GN4949" s="81" t="s">
        <v>173</v>
      </c>
      <c r="GO4949" s="81">
        <v>1.1148832299820636E-2</v>
      </c>
      <c r="GP4949" s="81">
        <v>10</v>
      </c>
      <c r="GQ4949" s="81">
        <v>0</v>
      </c>
      <c r="GR4949" s="81" t="s">
        <v>448</v>
      </c>
      <c r="GS4949" s="81">
        <v>1.1148832299820636E-2</v>
      </c>
      <c r="GT4949" s="81">
        <v>4.0609689307619866E-4</v>
      </c>
      <c r="GU4949" s="81">
        <v>1.1148832299820636E-2</v>
      </c>
      <c r="GV4949" s="81">
        <v>4.0609689307619866E-4</v>
      </c>
      <c r="GW4949" s="81">
        <v>1.1148832299820636E-2</v>
      </c>
      <c r="GX4949" s="81">
        <v>4.0609689307619866E-4</v>
      </c>
      <c r="GY4949" s="81">
        <v>0</v>
      </c>
      <c r="GZ4949" s="81">
        <v>0</v>
      </c>
    </row>
    <row r="4950" spans="98:208" x14ac:dyDescent="0.25">
      <c r="CT4950" s="81" t="s">
        <v>155</v>
      </c>
      <c r="CU4950" s="81" t="s">
        <v>485</v>
      </c>
      <c r="CV4950" s="81" t="s">
        <v>455</v>
      </c>
      <c r="CW4950" s="81">
        <v>2027</v>
      </c>
      <c r="CX4950" s="81">
        <v>0</v>
      </c>
      <c r="CY4950" s="81">
        <v>0</v>
      </c>
      <c r="CZ4950" s="81">
        <v>0</v>
      </c>
      <c r="DA4950" s="81">
        <v>0</v>
      </c>
      <c r="DB4950" s="81">
        <v>21835.978114130401</v>
      </c>
      <c r="DC4950" s="81">
        <v>428.60232122030391</v>
      </c>
      <c r="DD4950" s="81">
        <v>13939.560973457459</v>
      </c>
      <c r="DE4950" s="81">
        <v>7467.8148194525338</v>
      </c>
      <c r="DF4950" s="81">
        <v>4.7784154025990242</v>
      </c>
      <c r="DG4950" s="81">
        <v>4.7784154025990242</v>
      </c>
      <c r="DH4950" s="81">
        <v>4.7784154025990242</v>
      </c>
      <c r="DI4950" s="81">
        <v>4.7784154025990242</v>
      </c>
      <c r="DJ4950" s="81">
        <v>4.4875615264623319E-9</v>
      </c>
      <c r="DL4950" s="81">
        <v>0</v>
      </c>
      <c r="DM4950" s="81">
        <v>2.1443433118158394E-8</v>
      </c>
      <c r="DN4950" s="81">
        <v>2.1443433118158394E-8</v>
      </c>
      <c r="DO4950" s="81">
        <v>0</v>
      </c>
      <c r="DP4950" s="81">
        <v>2.1443433118158394E-8</v>
      </c>
      <c r="DQ4950" s="81">
        <v>2.1443433118158394E-8</v>
      </c>
      <c r="DR4950" s="81">
        <v>0</v>
      </c>
      <c r="DS4950" s="81">
        <v>2.1443433118158394E-8</v>
      </c>
      <c r="DT4950" s="81">
        <v>2.1443433118158394E-8</v>
      </c>
      <c r="DU4950" s="81">
        <v>0</v>
      </c>
      <c r="DV4950" s="81">
        <v>2.1443433118158394E-8</v>
      </c>
      <c r="DW4950" s="81">
        <v>2.1443433118158394E-8</v>
      </c>
      <c r="GE4950" s="81" t="s">
        <v>449</v>
      </c>
      <c r="GF4950" s="81" t="s">
        <v>155</v>
      </c>
      <c r="GG4950" s="81" t="s">
        <v>489</v>
      </c>
      <c r="GH4950" s="81" t="s">
        <v>460</v>
      </c>
      <c r="GI4950" s="81">
        <v>2023</v>
      </c>
      <c r="GJ4950" s="81" t="s">
        <v>201</v>
      </c>
      <c r="GK4950" s="81">
        <v>3.7590224611390763E-2</v>
      </c>
      <c r="GL4950" s="81">
        <v>572.41742999999997</v>
      </c>
      <c r="GM4950" s="81">
        <v>2023</v>
      </c>
      <c r="GN4950" s="81" t="s">
        <v>173</v>
      </c>
      <c r="GO4950" s="81">
        <v>1.1148832299820636E-2</v>
      </c>
      <c r="GP4950" s="81">
        <v>10</v>
      </c>
      <c r="GQ4950" s="81">
        <v>0</v>
      </c>
      <c r="GR4950" s="81" t="s">
        <v>448</v>
      </c>
      <c r="GS4950" s="81">
        <v>1.1148832299820636E-2</v>
      </c>
      <c r="GT4950" s="81">
        <v>4.1908711030498596E-4</v>
      </c>
      <c r="GU4950" s="81">
        <v>1.1148832299820636E-2</v>
      </c>
      <c r="GV4950" s="81">
        <v>4.1908711030498596E-4</v>
      </c>
      <c r="GW4950" s="81">
        <v>1.1148832299820636E-2</v>
      </c>
      <c r="GX4950" s="81">
        <v>4.1908711030498596E-4</v>
      </c>
      <c r="GY4950" s="81">
        <v>1.1148832299820636E-2</v>
      </c>
      <c r="GZ4950" s="81">
        <v>4.1908711030498596E-4</v>
      </c>
    </row>
    <row r="4951" spans="98:208" x14ac:dyDescent="0.25">
      <c r="CT4951" s="81" t="s">
        <v>155</v>
      </c>
      <c r="CU4951" s="81" t="s">
        <v>485</v>
      </c>
      <c r="CV4951" s="81" t="s">
        <v>455</v>
      </c>
      <c r="CW4951" s="81">
        <v>2028</v>
      </c>
      <c r="CX4951" s="81">
        <v>0</v>
      </c>
      <c r="CY4951" s="81">
        <v>0</v>
      </c>
      <c r="CZ4951" s="81">
        <v>0</v>
      </c>
      <c r="DA4951" s="81">
        <v>0</v>
      </c>
      <c r="DB4951" s="81">
        <v>22783.187028906839</v>
      </c>
      <c r="DC4951" s="81">
        <v>453.26096055707978</v>
      </c>
      <c r="DD4951" s="81">
        <v>14531.33568557205</v>
      </c>
      <c r="DE4951" s="81">
        <v>7798.5903827776028</v>
      </c>
      <c r="DF4951" s="81">
        <v>5.0533304373064984</v>
      </c>
      <c r="DG4951" s="81">
        <v>5.0533304373064984</v>
      </c>
      <c r="DH4951" s="81">
        <v>5.0533304373064984</v>
      </c>
      <c r="DI4951" s="81">
        <v>5.0533304373064984</v>
      </c>
      <c r="DJ4951" s="81">
        <v>4.4875615264623319E-9</v>
      </c>
      <c r="DL4951" s="81">
        <v>0</v>
      </c>
      <c r="DM4951" s="81">
        <v>2.2677131250957714E-8</v>
      </c>
      <c r="DN4951" s="81">
        <v>2.2677131250957714E-8</v>
      </c>
      <c r="DO4951" s="81">
        <v>0</v>
      </c>
      <c r="DP4951" s="81">
        <v>2.2677131250957714E-8</v>
      </c>
      <c r="DQ4951" s="81">
        <v>2.2677131250957714E-8</v>
      </c>
      <c r="DR4951" s="81">
        <v>0</v>
      </c>
      <c r="DS4951" s="81">
        <v>2.2677131250957714E-8</v>
      </c>
      <c r="DT4951" s="81">
        <v>2.2677131250957714E-8</v>
      </c>
      <c r="DU4951" s="81">
        <v>0</v>
      </c>
      <c r="DV4951" s="81">
        <v>2.2677131250957714E-8</v>
      </c>
      <c r="DW4951" s="81">
        <v>2.2677131250957714E-8</v>
      </c>
      <c r="GE4951" s="81" t="s">
        <v>449</v>
      </c>
      <c r="GF4951" s="81" t="s">
        <v>155</v>
      </c>
      <c r="GG4951" s="81" t="s">
        <v>489</v>
      </c>
      <c r="GH4951" s="81" t="s">
        <v>460</v>
      </c>
      <c r="GI4951" s="81">
        <v>2024</v>
      </c>
      <c r="GJ4951" s="81" t="s">
        <v>201</v>
      </c>
      <c r="GK4951" s="81">
        <v>3.7590224611390763E-2</v>
      </c>
      <c r="GL4951" s="81">
        <v>572.41742999999997</v>
      </c>
      <c r="GM4951" s="81">
        <v>2024</v>
      </c>
      <c r="GN4951" s="81" t="s">
        <v>173</v>
      </c>
      <c r="GO4951" s="81">
        <v>1.1148832299820636E-2</v>
      </c>
      <c r="GP4951" s="81">
        <v>10</v>
      </c>
      <c r="GQ4951" s="81">
        <v>0</v>
      </c>
      <c r="GR4951" s="81" t="s">
        <v>448</v>
      </c>
      <c r="GS4951" s="81">
        <v>1.1148832299820636E-2</v>
      </c>
      <c r="GT4951" s="81">
        <v>4.1908711030498596E-4</v>
      </c>
      <c r="GU4951" s="81">
        <v>1.1148832299820636E-2</v>
      </c>
      <c r="GV4951" s="81">
        <v>4.1908711030498596E-4</v>
      </c>
      <c r="GW4951" s="81">
        <v>1.1148832299820636E-2</v>
      </c>
      <c r="GX4951" s="81">
        <v>4.1908711030498596E-4</v>
      </c>
      <c r="GY4951" s="81">
        <v>1.1148832299820636E-2</v>
      </c>
      <c r="GZ4951" s="81">
        <v>4.1908711030498596E-4</v>
      </c>
    </row>
    <row r="4952" spans="98:208" x14ac:dyDescent="0.25">
      <c r="CT4952" s="81" t="s">
        <v>155</v>
      </c>
      <c r="CU4952" s="81" t="s">
        <v>485</v>
      </c>
      <c r="CV4952" s="81" t="s">
        <v>455</v>
      </c>
      <c r="CW4952" s="81">
        <v>2029</v>
      </c>
      <c r="CX4952" s="81">
        <v>0</v>
      </c>
      <c r="CY4952" s="81">
        <v>0</v>
      </c>
      <c r="CZ4952" s="81">
        <v>0</v>
      </c>
      <c r="DA4952" s="81">
        <v>0</v>
      </c>
      <c r="DB4952" s="81">
        <v>22783.187028906839</v>
      </c>
      <c r="DC4952" s="81">
        <v>453.26096055707978</v>
      </c>
      <c r="DD4952" s="81">
        <v>14531.33568557205</v>
      </c>
      <c r="DE4952" s="81">
        <v>7798.5903827776028</v>
      </c>
      <c r="DF4952" s="81">
        <v>5.0533304373064984</v>
      </c>
      <c r="DG4952" s="81">
        <v>5.0533304373064984</v>
      </c>
      <c r="DH4952" s="81">
        <v>5.0533304373064984</v>
      </c>
      <c r="DI4952" s="81">
        <v>5.0533304373064984</v>
      </c>
      <c r="DJ4952" s="81">
        <v>4.4875615264623319E-9</v>
      </c>
      <c r="DL4952" s="81">
        <v>0</v>
      </c>
      <c r="DM4952" s="81">
        <v>2.2677131250957714E-8</v>
      </c>
      <c r="DN4952" s="81">
        <v>2.2677131250957714E-8</v>
      </c>
      <c r="DO4952" s="81">
        <v>0</v>
      </c>
      <c r="DP4952" s="81">
        <v>2.2677131250957714E-8</v>
      </c>
      <c r="DQ4952" s="81">
        <v>2.2677131250957714E-8</v>
      </c>
      <c r="DR4952" s="81">
        <v>0</v>
      </c>
      <c r="DS4952" s="81">
        <v>2.2677131250957714E-8</v>
      </c>
      <c r="DT4952" s="81">
        <v>2.2677131250957714E-8</v>
      </c>
      <c r="DU4952" s="81">
        <v>0</v>
      </c>
      <c r="DV4952" s="81">
        <v>2.2677131250957714E-8</v>
      </c>
      <c r="DW4952" s="81">
        <v>2.2677131250957714E-8</v>
      </c>
      <c r="GE4952" s="81" t="s">
        <v>449</v>
      </c>
      <c r="GF4952" s="81" t="s">
        <v>155</v>
      </c>
      <c r="GG4952" s="81" t="s">
        <v>489</v>
      </c>
      <c r="GH4952" s="81" t="s">
        <v>460</v>
      </c>
      <c r="GI4952" s="81">
        <v>2025</v>
      </c>
      <c r="GJ4952" s="81" t="s">
        <v>201</v>
      </c>
      <c r="GK4952" s="81">
        <v>3.7590224611390763E-2</v>
      </c>
      <c r="GL4952" s="81">
        <v>572.41742999999997</v>
      </c>
      <c r="GM4952" s="81">
        <v>2025</v>
      </c>
      <c r="GN4952" s="81" t="s">
        <v>173</v>
      </c>
      <c r="GO4952" s="81">
        <v>1.1148832299820636E-2</v>
      </c>
      <c r="GP4952" s="81">
        <v>10</v>
      </c>
      <c r="GQ4952" s="81">
        <v>0</v>
      </c>
      <c r="GR4952" s="81" t="s">
        <v>448</v>
      </c>
      <c r="GS4952" s="81">
        <v>1.1148832299820636E-2</v>
      </c>
      <c r="GT4952" s="81">
        <v>4.1908711030498596E-4</v>
      </c>
      <c r="GU4952" s="81">
        <v>1.1148832299820636E-2</v>
      </c>
      <c r="GV4952" s="81">
        <v>4.1908711030498596E-4</v>
      </c>
      <c r="GW4952" s="81">
        <v>1.1148832299820636E-2</v>
      </c>
      <c r="GX4952" s="81">
        <v>4.1908711030498596E-4</v>
      </c>
      <c r="GY4952" s="81">
        <v>1.1148832299820636E-2</v>
      </c>
      <c r="GZ4952" s="81">
        <v>4.1908711030498596E-4</v>
      </c>
    </row>
    <row r="4953" spans="98:208" x14ac:dyDescent="0.25">
      <c r="CT4953" s="81" t="s">
        <v>155</v>
      </c>
      <c r="CU4953" s="81" t="s">
        <v>485</v>
      </c>
      <c r="CV4953" s="81" t="s">
        <v>455</v>
      </c>
      <c r="CW4953" s="81">
        <v>2030</v>
      </c>
      <c r="CX4953" s="81">
        <v>0</v>
      </c>
      <c r="CY4953" s="81">
        <v>0</v>
      </c>
      <c r="CZ4953" s="81">
        <v>0</v>
      </c>
      <c r="DA4953" s="81">
        <v>0</v>
      </c>
      <c r="DB4953" s="81">
        <v>22783.187028906839</v>
      </c>
      <c r="DC4953" s="81">
        <v>453.26096055707978</v>
      </c>
      <c r="DD4953" s="81">
        <v>14531.33568557205</v>
      </c>
      <c r="DE4953" s="81">
        <v>7798.5903827776028</v>
      </c>
      <c r="DF4953" s="81">
        <v>0</v>
      </c>
      <c r="DG4953" s="81">
        <v>5.0533304373064984</v>
      </c>
      <c r="DH4953" s="81">
        <v>5.0533304373064984</v>
      </c>
      <c r="DI4953" s="81">
        <v>5.0533304373064984</v>
      </c>
      <c r="DJ4953" s="81">
        <v>4.4875615264623319E-9</v>
      </c>
      <c r="DL4953" s="81">
        <v>0</v>
      </c>
      <c r="DM4953" s="81">
        <v>0</v>
      </c>
      <c r="DN4953" s="81">
        <v>0</v>
      </c>
      <c r="DO4953" s="81">
        <v>0</v>
      </c>
      <c r="DP4953" s="81">
        <v>2.2677131250957714E-8</v>
      </c>
      <c r="DQ4953" s="81">
        <v>2.2677131250957714E-8</v>
      </c>
      <c r="DR4953" s="81">
        <v>0</v>
      </c>
      <c r="DS4953" s="81">
        <v>2.2677131250957714E-8</v>
      </c>
      <c r="DT4953" s="81">
        <v>2.2677131250957714E-8</v>
      </c>
      <c r="DU4953" s="81">
        <v>0</v>
      </c>
      <c r="DV4953" s="81">
        <v>2.2677131250957714E-8</v>
      </c>
      <c r="DW4953" s="81">
        <v>2.2677131250957714E-8</v>
      </c>
      <c r="GE4953" s="81" t="s">
        <v>449</v>
      </c>
      <c r="GF4953" s="81" t="s">
        <v>155</v>
      </c>
      <c r="GG4953" s="81" t="s">
        <v>489</v>
      </c>
      <c r="GH4953" s="81" t="s">
        <v>460</v>
      </c>
      <c r="GI4953" s="81">
        <v>2026</v>
      </c>
      <c r="GJ4953" s="81" t="s">
        <v>201</v>
      </c>
      <c r="GK4953" s="81">
        <v>3.7590224611390763E-2</v>
      </c>
      <c r="GL4953" s="81">
        <v>572.41742999999997</v>
      </c>
      <c r="GM4953" s="81">
        <v>2026</v>
      </c>
      <c r="GN4953" s="81" t="s">
        <v>173</v>
      </c>
      <c r="GO4953" s="81">
        <v>1.1148832299820636E-2</v>
      </c>
      <c r="GP4953" s="81">
        <v>10</v>
      </c>
      <c r="GQ4953" s="81">
        <v>0</v>
      </c>
      <c r="GR4953" s="81" t="s">
        <v>448</v>
      </c>
      <c r="GS4953" s="81">
        <v>1.1148832299820636E-2</v>
      </c>
      <c r="GT4953" s="81">
        <v>4.1908711030498596E-4</v>
      </c>
      <c r="GU4953" s="81">
        <v>1.1148832299820636E-2</v>
      </c>
      <c r="GV4953" s="81">
        <v>4.1908711030498596E-4</v>
      </c>
      <c r="GW4953" s="81">
        <v>1.1148832299820636E-2</v>
      </c>
      <c r="GX4953" s="81">
        <v>4.1908711030498596E-4</v>
      </c>
      <c r="GY4953" s="81">
        <v>1.1148832299820636E-2</v>
      </c>
      <c r="GZ4953" s="81">
        <v>4.1908711030498596E-4</v>
      </c>
    </row>
    <row r="4954" spans="98:208" x14ac:dyDescent="0.25">
      <c r="CT4954" s="81" t="s">
        <v>155</v>
      </c>
      <c r="CU4954" s="81" t="s">
        <v>485</v>
      </c>
      <c r="CV4954" s="81" t="s">
        <v>455</v>
      </c>
      <c r="CW4954" s="81">
        <v>2031</v>
      </c>
      <c r="CX4954" s="81">
        <v>0</v>
      </c>
      <c r="CY4954" s="81">
        <v>0</v>
      </c>
      <c r="CZ4954" s="81">
        <v>0</v>
      </c>
      <c r="DA4954" s="81">
        <v>0</v>
      </c>
      <c r="DB4954" s="81">
        <v>22783.187028906839</v>
      </c>
      <c r="DC4954" s="81">
        <v>453.26096055707978</v>
      </c>
      <c r="DD4954" s="81">
        <v>14531.33568557205</v>
      </c>
      <c r="DE4954" s="81">
        <v>7798.5903827776028</v>
      </c>
      <c r="DF4954" s="81">
        <v>0</v>
      </c>
      <c r="DG4954" s="81">
        <v>0</v>
      </c>
      <c r="DH4954" s="81">
        <v>5.0533304373064984</v>
      </c>
      <c r="DI4954" s="81">
        <v>5.0533304373064984</v>
      </c>
      <c r="DJ4954" s="81">
        <v>4.4875615264623319E-9</v>
      </c>
      <c r="DL4954" s="81">
        <v>0</v>
      </c>
      <c r="DM4954" s="81">
        <v>0</v>
      </c>
      <c r="DN4954" s="81">
        <v>0</v>
      </c>
      <c r="DO4954" s="81">
        <v>0</v>
      </c>
      <c r="DP4954" s="81">
        <v>0</v>
      </c>
      <c r="DQ4954" s="81">
        <v>0</v>
      </c>
      <c r="DR4954" s="81">
        <v>0</v>
      </c>
      <c r="DS4954" s="81">
        <v>2.2677131250957714E-8</v>
      </c>
      <c r="DT4954" s="81">
        <v>2.2677131250957714E-8</v>
      </c>
      <c r="DU4954" s="81">
        <v>0</v>
      </c>
      <c r="DV4954" s="81">
        <v>2.2677131250957714E-8</v>
      </c>
      <c r="DW4954" s="81">
        <v>2.2677131250957714E-8</v>
      </c>
      <c r="GE4954" s="81" t="s">
        <v>449</v>
      </c>
      <c r="GF4954" s="81" t="s">
        <v>155</v>
      </c>
      <c r="GG4954" s="81" t="s">
        <v>489</v>
      </c>
      <c r="GH4954" s="81" t="s">
        <v>460</v>
      </c>
      <c r="GI4954" s="81">
        <v>2027</v>
      </c>
      <c r="GJ4954" s="81" t="s">
        <v>201</v>
      </c>
      <c r="GK4954" s="81">
        <v>3.7590224611390763E-2</v>
      </c>
      <c r="GL4954" s="81">
        <v>572.41742999999997</v>
      </c>
      <c r="GM4954" s="81">
        <v>2027</v>
      </c>
      <c r="GN4954" s="81" t="s">
        <v>173</v>
      </c>
      <c r="GO4954" s="81">
        <v>1.1148832299820636E-2</v>
      </c>
      <c r="GP4954" s="81">
        <v>10</v>
      </c>
      <c r="GQ4954" s="81">
        <v>0</v>
      </c>
      <c r="GR4954" s="81" t="s">
        <v>448</v>
      </c>
      <c r="GS4954" s="81">
        <v>1.1148832299820636E-2</v>
      </c>
      <c r="GT4954" s="81">
        <v>4.1908711030498596E-4</v>
      </c>
      <c r="GU4954" s="81">
        <v>1.1148832299820636E-2</v>
      </c>
      <c r="GV4954" s="81">
        <v>4.1908711030498596E-4</v>
      </c>
      <c r="GW4954" s="81">
        <v>1.1148832299820636E-2</v>
      </c>
      <c r="GX4954" s="81">
        <v>4.1908711030498596E-4</v>
      </c>
      <c r="GY4954" s="81">
        <v>1.1148832299820636E-2</v>
      </c>
      <c r="GZ4954" s="81">
        <v>4.1908711030498596E-4</v>
      </c>
    </row>
    <row r="4955" spans="98:208" x14ac:dyDescent="0.25">
      <c r="CT4955" s="81" t="s">
        <v>155</v>
      </c>
      <c r="CU4955" s="81" t="s">
        <v>485</v>
      </c>
      <c r="CV4955" s="81" t="s">
        <v>455</v>
      </c>
      <c r="CW4955" s="81">
        <v>2032</v>
      </c>
      <c r="CX4955" s="81">
        <v>0</v>
      </c>
      <c r="CY4955" s="81">
        <v>0</v>
      </c>
      <c r="CZ4955" s="81">
        <v>0</v>
      </c>
      <c r="DA4955" s="81">
        <v>0</v>
      </c>
      <c r="DB4955" s="81">
        <v>22783.187028906839</v>
      </c>
      <c r="DC4955" s="81">
        <v>453.26096055707978</v>
      </c>
      <c r="DD4955" s="81">
        <v>14531.33568557205</v>
      </c>
      <c r="DE4955" s="81">
        <v>7798.5903827776028</v>
      </c>
      <c r="DF4955" s="81">
        <v>0</v>
      </c>
      <c r="DG4955" s="81">
        <v>0</v>
      </c>
      <c r="DH4955" s="81">
        <v>0</v>
      </c>
      <c r="DI4955" s="81">
        <v>5.0533304373064984</v>
      </c>
      <c r="DJ4955" s="81">
        <v>4.4875615264623319E-9</v>
      </c>
      <c r="DL4955" s="81">
        <v>0</v>
      </c>
      <c r="DM4955" s="81">
        <v>0</v>
      </c>
      <c r="DN4955" s="81">
        <v>0</v>
      </c>
      <c r="DO4955" s="81">
        <v>0</v>
      </c>
      <c r="DP4955" s="81">
        <v>0</v>
      </c>
      <c r="DQ4955" s="81">
        <v>0</v>
      </c>
      <c r="DR4955" s="81">
        <v>0</v>
      </c>
      <c r="DS4955" s="81">
        <v>0</v>
      </c>
      <c r="DT4955" s="81">
        <v>0</v>
      </c>
      <c r="DU4955" s="81">
        <v>0</v>
      </c>
      <c r="DV4955" s="81">
        <v>2.2677131250957714E-8</v>
      </c>
      <c r="DW4955" s="81">
        <v>2.2677131250957714E-8</v>
      </c>
      <c r="GE4955" s="81" t="s">
        <v>449</v>
      </c>
      <c r="GF4955" s="81" t="s">
        <v>155</v>
      </c>
      <c r="GG4955" s="81" t="s">
        <v>489</v>
      </c>
      <c r="GH4955" s="81" t="s">
        <v>460</v>
      </c>
      <c r="GI4955" s="81">
        <v>2028</v>
      </c>
      <c r="GJ4955" s="81" t="s">
        <v>201</v>
      </c>
      <c r="GK4955" s="81">
        <v>3.9055083184886298E-2</v>
      </c>
      <c r="GL4955" s="81">
        <v>572.41742999999997</v>
      </c>
      <c r="GM4955" s="81">
        <v>2028</v>
      </c>
      <c r="GN4955" s="81" t="s">
        <v>173</v>
      </c>
      <c r="GO4955" s="81">
        <v>1.1148832299820636E-2</v>
      </c>
      <c r="GP4955" s="81">
        <v>10</v>
      </c>
      <c r="GQ4955" s="81">
        <v>0</v>
      </c>
      <c r="GR4955" s="81" t="s">
        <v>448</v>
      </c>
      <c r="GS4955" s="81">
        <v>1.1148832299820636E-2</v>
      </c>
      <c r="GT4955" s="81">
        <v>4.3541857288384217E-4</v>
      </c>
      <c r="GU4955" s="81">
        <v>1.1148832299820636E-2</v>
      </c>
      <c r="GV4955" s="81">
        <v>4.3541857288384217E-4</v>
      </c>
      <c r="GW4955" s="81">
        <v>1.1148832299820636E-2</v>
      </c>
      <c r="GX4955" s="81">
        <v>4.3541857288384217E-4</v>
      </c>
      <c r="GY4955" s="81">
        <v>1.1148832299820636E-2</v>
      </c>
      <c r="GZ4955" s="81">
        <v>4.3541857288384217E-4</v>
      </c>
    </row>
    <row r="4956" spans="98:208" x14ac:dyDescent="0.25">
      <c r="CT4956" s="81" t="s">
        <v>155</v>
      </c>
      <c r="CU4956" s="81" t="s">
        <v>486</v>
      </c>
      <c r="CV4956" s="81" t="s">
        <v>457</v>
      </c>
      <c r="CW4956" s="81">
        <v>2020</v>
      </c>
      <c r="CX4956" s="81">
        <v>0</v>
      </c>
      <c r="CY4956" s="81">
        <v>0</v>
      </c>
      <c r="CZ4956" s="81">
        <v>0</v>
      </c>
      <c r="DA4956" s="81">
        <v>0</v>
      </c>
      <c r="DB4956" s="81">
        <v>14146.13064133626</v>
      </c>
      <c r="DC4956" s="81">
        <v>222.22942162788931</v>
      </c>
      <c r="DD4956" s="81">
        <v>8585.7228092502155</v>
      </c>
      <c r="DE4956" s="81">
        <v>5338.1784104581566</v>
      </c>
      <c r="DF4956" s="81">
        <v>2.4775985538154708</v>
      </c>
      <c r="DG4956" s="81">
        <v>0</v>
      </c>
      <c r="DH4956" s="81">
        <v>0</v>
      </c>
      <c r="DI4956" s="81">
        <v>0</v>
      </c>
      <c r="DJ4956" s="81">
        <v>8.6818720239931596E-7</v>
      </c>
      <c r="DL4956" s="81">
        <v>0</v>
      </c>
      <c r="DM4956" s="81">
        <v>2.1510193571056445E-6</v>
      </c>
      <c r="DN4956" s="81">
        <v>2.1510193571056445E-6</v>
      </c>
      <c r="DO4956" s="81">
        <v>0</v>
      </c>
      <c r="DP4956" s="81">
        <v>0</v>
      </c>
      <c r="DQ4956" s="81">
        <v>0</v>
      </c>
      <c r="DR4956" s="81">
        <v>0</v>
      </c>
      <c r="DS4956" s="81">
        <v>0</v>
      </c>
      <c r="DT4956" s="81">
        <v>0</v>
      </c>
      <c r="DU4956" s="81">
        <v>0</v>
      </c>
      <c r="DV4956" s="81">
        <v>0</v>
      </c>
      <c r="DW4956" s="81">
        <v>0</v>
      </c>
      <c r="GE4956" s="81" t="s">
        <v>449</v>
      </c>
      <c r="GF4956" s="81" t="s">
        <v>155</v>
      </c>
      <c r="GG4956" s="81" t="s">
        <v>489</v>
      </c>
      <c r="GH4956" s="81" t="s">
        <v>460</v>
      </c>
      <c r="GI4956" s="81">
        <v>2029</v>
      </c>
      <c r="GJ4956" s="81" t="s">
        <v>201</v>
      </c>
      <c r="GK4956" s="81">
        <v>3.9055083184886298E-2</v>
      </c>
      <c r="GL4956" s="81">
        <v>572.41742999999997</v>
      </c>
      <c r="GM4956" s="81">
        <v>2029</v>
      </c>
      <c r="GN4956" s="81" t="s">
        <v>173</v>
      </c>
      <c r="GO4956" s="81">
        <v>1.1148832299820636E-2</v>
      </c>
      <c r="GP4956" s="81">
        <v>10</v>
      </c>
      <c r="GQ4956" s="81">
        <v>0</v>
      </c>
      <c r="GR4956" s="81" t="s">
        <v>448</v>
      </c>
      <c r="GS4956" s="81">
        <v>1.1148832299820636E-2</v>
      </c>
      <c r="GT4956" s="81">
        <v>4.3541857288384217E-4</v>
      </c>
      <c r="GU4956" s="81">
        <v>1.1148832299820636E-2</v>
      </c>
      <c r="GV4956" s="81">
        <v>4.3541857288384217E-4</v>
      </c>
      <c r="GW4956" s="81">
        <v>1.1148832299820636E-2</v>
      </c>
      <c r="GX4956" s="81">
        <v>4.3541857288384217E-4</v>
      </c>
      <c r="GY4956" s="81">
        <v>1.1148832299820636E-2</v>
      </c>
      <c r="GZ4956" s="81">
        <v>4.3541857288384217E-4</v>
      </c>
    </row>
    <row r="4957" spans="98:208" x14ac:dyDescent="0.25">
      <c r="CT4957" s="81" t="s">
        <v>155</v>
      </c>
      <c r="CU4957" s="81" t="s">
        <v>486</v>
      </c>
      <c r="CV4957" s="81" t="s">
        <v>457</v>
      </c>
      <c r="CW4957" s="81">
        <v>2021</v>
      </c>
      <c r="CX4957" s="81">
        <v>0</v>
      </c>
      <c r="CY4957" s="81">
        <v>0</v>
      </c>
      <c r="CZ4957" s="81">
        <v>0</v>
      </c>
      <c r="DA4957" s="81">
        <v>0</v>
      </c>
      <c r="DB4957" s="81">
        <v>14146.13064133626</v>
      </c>
      <c r="DC4957" s="81">
        <v>222.22942162788931</v>
      </c>
      <c r="DD4957" s="81">
        <v>8585.7228092502155</v>
      </c>
      <c r="DE4957" s="81">
        <v>5338.1784104581566</v>
      </c>
      <c r="DF4957" s="81">
        <v>2.4775985538154708</v>
      </c>
      <c r="DG4957" s="81">
        <v>2.4775985538154708</v>
      </c>
      <c r="DH4957" s="81">
        <v>0</v>
      </c>
      <c r="DI4957" s="81">
        <v>0</v>
      </c>
      <c r="DJ4957" s="81">
        <v>8.6818720239931596E-7</v>
      </c>
      <c r="DL4957" s="81">
        <v>0</v>
      </c>
      <c r="DM4957" s="81">
        <v>2.1510193571056445E-6</v>
      </c>
      <c r="DN4957" s="81">
        <v>2.1510193571056445E-6</v>
      </c>
      <c r="DO4957" s="81">
        <v>0</v>
      </c>
      <c r="DP4957" s="81">
        <v>2.1510193571056445E-6</v>
      </c>
      <c r="DQ4957" s="81">
        <v>2.1510193571056445E-6</v>
      </c>
      <c r="DR4957" s="81">
        <v>0</v>
      </c>
      <c r="DS4957" s="81">
        <v>0</v>
      </c>
      <c r="DT4957" s="81">
        <v>0</v>
      </c>
      <c r="DU4957" s="81">
        <v>0</v>
      </c>
      <c r="DV4957" s="81">
        <v>0</v>
      </c>
      <c r="DW4957" s="81">
        <v>0</v>
      </c>
      <c r="GE4957" s="81" t="s">
        <v>449</v>
      </c>
      <c r="GF4957" s="81" t="s">
        <v>155</v>
      </c>
      <c r="GG4957" s="81" t="s">
        <v>489</v>
      </c>
      <c r="GH4957" s="81" t="s">
        <v>460</v>
      </c>
      <c r="GI4957" s="81">
        <v>2030</v>
      </c>
      <c r="GJ4957" s="81" t="s">
        <v>201</v>
      </c>
      <c r="GK4957" s="81">
        <v>3.9055083184886298E-2</v>
      </c>
      <c r="GL4957" s="81">
        <v>572.41742999999997</v>
      </c>
      <c r="GM4957" s="81">
        <v>2030</v>
      </c>
      <c r="GN4957" s="81" t="s">
        <v>173</v>
      </c>
      <c r="GO4957" s="81">
        <v>1.1148832299820636E-2</v>
      </c>
      <c r="GP4957" s="81">
        <v>10</v>
      </c>
      <c r="GQ4957" s="81">
        <v>0</v>
      </c>
      <c r="GR4957" s="81" t="s">
        <v>448</v>
      </c>
      <c r="GS4957" s="81">
        <v>0</v>
      </c>
      <c r="GT4957" s="81">
        <v>0</v>
      </c>
      <c r="GU4957" s="81">
        <v>1.1148832299820636E-2</v>
      </c>
      <c r="GV4957" s="81">
        <v>4.3541857288384217E-4</v>
      </c>
      <c r="GW4957" s="81">
        <v>1.1148832299820636E-2</v>
      </c>
      <c r="GX4957" s="81">
        <v>4.3541857288384217E-4</v>
      </c>
      <c r="GY4957" s="81">
        <v>1.1148832299820636E-2</v>
      </c>
      <c r="GZ4957" s="81">
        <v>4.3541857288384217E-4</v>
      </c>
    </row>
    <row r="4958" spans="98:208" x14ac:dyDescent="0.25">
      <c r="CT4958" s="81" t="s">
        <v>155</v>
      </c>
      <c r="CU4958" s="81" t="s">
        <v>486</v>
      </c>
      <c r="CV4958" s="81" t="s">
        <v>457</v>
      </c>
      <c r="CW4958" s="81">
        <v>2022</v>
      </c>
      <c r="CX4958" s="81">
        <v>0</v>
      </c>
      <c r="CY4958" s="81">
        <v>0</v>
      </c>
      <c r="CZ4958" s="81">
        <v>0</v>
      </c>
      <c r="DA4958" s="81">
        <v>0</v>
      </c>
      <c r="DB4958" s="81">
        <v>14146.13064133626</v>
      </c>
      <c r="DC4958" s="81">
        <v>222.22942162788931</v>
      </c>
      <c r="DD4958" s="81">
        <v>8585.7228092502155</v>
      </c>
      <c r="DE4958" s="81">
        <v>5338.1784104581566</v>
      </c>
      <c r="DF4958" s="81">
        <v>2.4775985538154708</v>
      </c>
      <c r="DG4958" s="81">
        <v>2.4775985538154708</v>
      </c>
      <c r="DH4958" s="81">
        <v>2.4775985538154708</v>
      </c>
      <c r="DI4958" s="81">
        <v>0</v>
      </c>
      <c r="DJ4958" s="81">
        <v>8.6818720239931596E-7</v>
      </c>
      <c r="DL4958" s="81">
        <v>0</v>
      </c>
      <c r="DM4958" s="81">
        <v>2.1510193571056445E-6</v>
      </c>
      <c r="DN4958" s="81">
        <v>2.1510193571056445E-6</v>
      </c>
      <c r="DO4958" s="81">
        <v>0</v>
      </c>
      <c r="DP4958" s="81">
        <v>2.1510193571056445E-6</v>
      </c>
      <c r="DQ4958" s="81">
        <v>2.1510193571056445E-6</v>
      </c>
      <c r="DR4958" s="81">
        <v>0</v>
      </c>
      <c r="DS4958" s="81">
        <v>2.1510193571056445E-6</v>
      </c>
      <c r="DT4958" s="81">
        <v>2.1510193571056445E-6</v>
      </c>
      <c r="DU4958" s="81">
        <v>0</v>
      </c>
      <c r="DV4958" s="81">
        <v>0</v>
      </c>
      <c r="DW4958" s="81">
        <v>0</v>
      </c>
      <c r="GE4958" s="81" t="s">
        <v>449</v>
      </c>
      <c r="GF4958" s="81" t="s">
        <v>155</v>
      </c>
      <c r="GG4958" s="81" t="s">
        <v>489</v>
      </c>
      <c r="GH4958" s="81" t="s">
        <v>460</v>
      </c>
      <c r="GI4958" s="81">
        <v>2031</v>
      </c>
      <c r="GJ4958" s="81" t="s">
        <v>201</v>
      </c>
      <c r="GK4958" s="81">
        <v>3.9055083184886298E-2</v>
      </c>
      <c r="GL4958" s="81">
        <v>572.41742999999997</v>
      </c>
      <c r="GM4958" s="81">
        <v>2031</v>
      </c>
      <c r="GN4958" s="81" t="s">
        <v>173</v>
      </c>
      <c r="GO4958" s="81">
        <v>1.1148832299820636E-2</v>
      </c>
      <c r="GP4958" s="81">
        <v>10</v>
      </c>
      <c r="GQ4958" s="81">
        <v>0</v>
      </c>
      <c r="GR4958" s="81" t="s">
        <v>448</v>
      </c>
      <c r="GS4958" s="81">
        <v>0</v>
      </c>
      <c r="GT4958" s="81">
        <v>0</v>
      </c>
      <c r="GU4958" s="81">
        <v>0</v>
      </c>
      <c r="GV4958" s="81">
        <v>0</v>
      </c>
      <c r="GW4958" s="81">
        <v>1.1148832299820636E-2</v>
      </c>
      <c r="GX4958" s="81">
        <v>4.3541857288384217E-4</v>
      </c>
      <c r="GY4958" s="81">
        <v>1.1148832299820636E-2</v>
      </c>
      <c r="GZ4958" s="81">
        <v>4.3541857288384217E-4</v>
      </c>
    </row>
    <row r="4959" spans="98:208" x14ac:dyDescent="0.25">
      <c r="CT4959" s="81" t="s">
        <v>155</v>
      </c>
      <c r="CU4959" s="81" t="s">
        <v>486</v>
      </c>
      <c r="CV4959" s="81" t="s">
        <v>457</v>
      </c>
      <c r="CW4959" s="81">
        <v>2023</v>
      </c>
      <c r="CX4959" s="81">
        <v>0</v>
      </c>
      <c r="CY4959" s="81">
        <v>0</v>
      </c>
      <c r="CZ4959" s="81">
        <v>0</v>
      </c>
      <c r="DA4959" s="81">
        <v>0</v>
      </c>
      <c r="DB4959" s="81">
        <v>14664.63755644051</v>
      </c>
      <c r="DC4959" s="81">
        <v>233.23007680800089</v>
      </c>
      <c r="DD4959" s="81">
        <v>8896.5159934309468</v>
      </c>
      <c r="DE4959" s="81">
        <v>5534.8914862015563</v>
      </c>
      <c r="DF4959" s="81">
        <v>2.6002430136066881</v>
      </c>
      <c r="DG4959" s="81">
        <v>2.6002430136066881</v>
      </c>
      <c r="DH4959" s="81">
        <v>2.6002430136066881</v>
      </c>
      <c r="DI4959" s="81">
        <v>2.6002430136066881</v>
      </c>
      <c r="DJ4959" s="81">
        <v>8.6818720239931596E-7</v>
      </c>
      <c r="DL4959" s="81">
        <v>0</v>
      </c>
      <c r="DM4959" s="81">
        <v>2.2574977075415571E-6</v>
      </c>
      <c r="DN4959" s="81">
        <v>2.2574977075415571E-6</v>
      </c>
      <c r="DO4959" s="81">
        <v>0</v>
      </c>
      <c r="DP4959" s="81">
        <v>2.2574977075415571E-6</v>
      </c>
      <c r="DQ4959" s="81">
        <v>2.2574977075415571E-6</v>
      </c>
      <c r="DR4959" s="81">
        <v>0</v>
      </c>
      <c r="DS4959" s="81">
        <v>2.2574977075415571E-6</v>
      </c>
      <c r="DT4959" s="81">
        <v>2.2574977075415571E-6</v>
      </c>
      <c r="DU4959" s="81">
        <v>0</v>
      </c>
      <c r="DV4959" s="81">
        <v>2.2574977075415571E-6</v>
      </c>
      <c r="DW4959" s="81">
        <v>2.2574977075415571E-6</v>
      </c>
      <c r="GE4959" s="81" t="s">
        <v>449</v>
      </c>
      <c r="GF4959" s="81" t="s">
        <v>155</v>
      </c>
      <c r="GG4959" s="81" t="s">
        <v>489</v>
      </c>
      <c r="GH4959" s="81" t="s">
        <v>460</v>
      </c>
      <c r="GI4959" s="81">
        <v>2032</v>
      </c>
      <c r="GJ4959" s="81" t="s">
        <v>201</v>
      </c>
      <c r="GK4959" s="81">
        <v>3.9055083184886298E-2</v>
      </c>
      <c r="GL4959" s="81">
        <v>572.41742999999997</v>
      </c>
      <c r="GM4959" s="81">
        <v>2032</v>
      </c>
      <c r="GN4959" s="81" t="s">
        <v>173</v>
      </c>
      <c r="GO4959" s="81">
        <v>1.1148832299820636E-2</v>
      </c>
      <c r="GP4959" s="81">
        <v>10</v>
      </c>
      <c r="GQ4959" s="81">
        <v>0</v>
      </c>
      <c r="GR4959" s="81" t="s">
        <v>448</v>
      </c>
      <c r="GS4959" s="81">
        <v>0</v>
      </c>
      <c r="GT4959" s="81">
        <v>0</v>
      </c>
      <c r="GU4959" s="81">
        <v>0</v>
      </c>
      <c r="GV4959" s="81">
        <v>0</v>
      </c>
      <c r="GW4959" s="81">
        <v>0</v>
      </c>
      <c r="GX4959" s="81">
        <v>0</v>
      </c>
      <c r="GY4959" s="81">
        <v>1.1148832299820636E-2</v>
      </c>
      <c r="GZ4959" s="81">
        <v>4.3541857288384217E-4</v>
      </c>
    </row>
    <row r="4960" spans="98:208" x14ac:dyDescent="0.25">
      <c r="CT4960" s="81" t="s">
        <v>155</v>
      </c>
      <c r="CU4960" s="81" t="s">
        <v>486</v>
      </c>
      <c r="CV4960" s="81" t="s">
        <v>457</v>
      </c>
      <c r="CW4960" s="81">
        <v>2024</v>
      </c>
      <c r="CX4960" s="81">
        <v>0</v>
      </c>
      <c r="CY4960" s="81">
        <v>0</v>
      </c>
      <c r="CZ4960" s="81">
        <v>0</v>
      </c>
      <c r="DA4960" s="81">
        <v>0</v>
      </c>
      <c r="DB4960" s="81">
        <v>14664.63755644051</v>
      </c>
      <c r="DC4960" s="81">
        <v>233.23007680800089</v>
      </c>
      <c r="DD4960" s="81">
        <v>8896.5159934309468</v>
      </c>
      <c r="DE4960" s="81">
        <v>5534.8914862015563</v>
      </c>
      <c r="DF4960" s="81">
        <v>2.6002430136066881</v>
      </c>
      <c r="DG4960" s="81">
        <v>2.6002430136066881</v>
      </c>
      <c r="DH4960" s="81">
        <v>2.6002430136066881</v>
      </c>
      <c r="DI4960" s="81">
        <v>2.6002430136066881</v>
      </c>
      <c r="DJ4960" s="81">
        <v>8.6818720239931596E-7</v>
      </c>
      <c r="DL4960" s="81">
        <v>0</v>
      </c>
      <c r="DM4960" s="81">
        <v>2.2574977075415571E-6</v>
      </c>
      <c r="DN4960" s="81">
        <v>2.2574977075415571E-6</v>
      </c>
      <c r="DO4960" s="81">
        <v>0</v>
      </c>
      <c r="DP4960" s="81">
        <v>2.2574977075415571E-6</v>
      </c>
      <c r="DQ4960" s="81">
        <v>2.2574977075415571E-6</v>
      </c>
      <c r="DR4960" s="81">
        <v>0</v>
      </c>
      <c r="DS4960" s="81">
        <v>2.2574977075415571E-6</v>
      </c>
      <c r="DT4960" s="81">
        <v>2.2574977075415571E-6</v>
      </c>
      <c r="DU4960" s="81">
        <v>0</v>
      </c>
      <c r="DV4960" s="81">
        <v>2.2574977075415571E-6</v>
      </c>
      <c r="DW4960" s="81">
        <v>2.2574977075415571E-6</v>
      </c>
      <c r="GE4960" s="81" t="s">
        <v>449</v>
      </c>
      <c r="GF4960" s="81" t="s">
        <v>155</v>
      </c>
      <c r="GG4960" s="81" t="s">
        <v>489</v>
      </c>
      <c r="GH4960" s="81" t="s">
        <v>461</v>
      </c>
      <c r="GI4960" s="81">
        <v>2021</v>
      </c>
      <c r="GJ4960" s="81" t="s">
        <v>201</v>
      </c>
      <c r="GK4960" s="81">
        <v>222.2294216278307</v>
      </c>
      <c r="GL4960" s="81">
        <v>572.41742999999997</v>
      </c>
      <c r="GM4960" s="81">
        <v>2021</v>
      </c>
      <c r="GN4960" s="81" t="s">
        <v>173</v>
      </c>
      <c r="GO4960" s="81">
        <v>1.1148832299820636E-2</v>
      </c>
      <c r="GP4960" s="81">
        <v>10</v>
      </c>
      <c r="GQ4960" s="81">
        <v>0</v>
      </c>
      <c r="GR4960" s="81" t="s">
        <v>448</v>
      </c>
      <c r="GS4960" s="81">
        <v>1.1148832299820636E-2</v>
      </c>
      <c r="GT4960" s="81">
        <v>2.4775985538148175</v>
      </c>
      <c r="GU4960" s="81">
        <v>1.1148832299820636E-2</v>
      </c>
      <c r="GV4960" s="81">
        <v>2.4775985538148175</v>
      </c>
      <c r="GW4960" s="81">
        <v>0</v>
      </c>
      <c r="GX4960" s="81">
        <v>0</v>
      </c>
      <c r="GY4960" s="81">
        <v>0</v>
      </c>
      <c r="GZ4960" s="81">
        <v>0</v>
      </c>
    </row>
    <row r="4961" spans="98:208" x14ac:dyDescent="0.25">
      <c r="CT4961" s="81" t="s">
        <v>155</v>
      </c>
      <c r="CU4961" s="81" t="s">
        <v>486</v>
      </c>
      <c r="CV4961" s="81" t="s">
        <v>457</v>
      </c>
      <c r="CW4961" s="81">
        <v>2025</v>
      </c>
      <c r="CX4961" s="81">
        <v>0</v>
      </c>
      <c r="CY4961" s="81">
        <v>0</v>
      </c>
      <c r="CZ4961" s="81">
        <v>0</v>
      </c>
      <c r="DA4961" s="81">
        <v>0</v>
      </c>
      <c r="DB4961" s="81">
        <v>14664.63755644051</v>
      </c>
      <c r="DC4961" s="81">
        <v>233.23007680800089</v>
      </c>
      <c r="DD4961" s="81">
        <v>8896.5159934309468</v>
      </c>
      <c r="DE4961" s="81">
        <v>5534.8914862015563</v>
      </c>
      <c r="DF4961" s="81">
        <v>2.6002430136066881</v>
      </c>
      <c r="DG4961" s="81">
        <v>2.6002430136066881</v>
      </c>
      <c r="DH4961" s="81">
        <v>2.6002430136066881</v>
      </c>
      <c r="DI4961" s="81">
        <v>2.6002430136066881</v>
      </c>
      <c r="DJ4961" s="81">
        <v>8.6818720239931596E-7</v>
      </c>
      <c r="DL4961" s="81">
        <v>0</v>
      </c>
      <c r="DM4961" s="81">
        <v>2.2574977075415571E-6</v>
      </c>
      <c r="DN4961" s="81">
        <v>2.2574977075415571E-6</v>
      </c>
      <c r="DO4961" s="81">
        <v>0</v>
      </c>
      <c r="DP4961" s="81">
        <v>2.2574977075415571E-6</v>
      </c>
      <c r="DQ4961" s="81">
        <v>2.2574977075415571E-6</v>
      </c>
      <c r="DR4961" s="81">
        <v>0</v>
      </c>
      <c r="DS4961" s="81">
        <v>2.2574977075415571E-6</v>
      </c>
      <c r="DT4961" s="81">
        <v>2.2574977075415571E-6</v>
      </c>
      <c r="DU4961" s="81">
        <v>0</v>
      </c>
      <c r="DV4961" s="81">
        <v>2.2574977075415571E-6</v>
      </c>
      <c r="DW4961" s="81">
        <v>2.2574977075415571E-6</v>
      </c>
      <c r="GE4961" s="81" t="s">
        <v>449</v>
      </c>
      <c r="GF4961" s="81" t="s">
        <v>155</v>
      </c>
      <c r="GG4961" s="81" t="s">
        <v>489</v>
      </c>
      <c r="GH4961" s="81" t="s">
        <v>461</v>
      </c>
      <c r="GI4961" s="81">
        <v>2022</v>
      </c>
      <c r="GJ4961" s="81" t="s">
        <v>201</v>
      </c>
      <c r="GK4961" s="81">
        <v>222.2294216278307</v>
      </c>
      <c r="GL4961" s="81">
        <v>572.41742999999997</v>
      </c>
      <c r="GM4961" s="81">
        <v>2022</v>
      </c>
      <c r="GN4961" s="81" t="s">
        <v>173</v>
      </c>
      <c r="GO4961" s="81">
        <v>1.1148832299820636E-2</v>
      </c>
      <c r="GP4961" s="81">
        <v>10</v>
      </c>
      <c r="GQ4961" s="81">
        <v>0</v>
      </c>
      <c r="GR4961" s="81" t="s">
        <v>448</v>
      </c>
      <c r="GS4961" s="81">
        <v>1.1148832299820636E-2</v>
      </c>
      <c r="GT4961" s="81">
        <v>2.4775985538148175</v>
      </c>
      <c r="GU4961" s="81">
        <v>1.1148832299820636E-2</v>
      </c>
      <c r="GV4961" s="81">
        <v>2.4775985538148175</v>
      </c>
      <c r="GW4961" s="81">
        <v>1.1148832299820636E-2</v>
      </c>
      <c r="GX4961" s="81">
        <v>2.4775985538148175</v>
      </c>
      <c r="GY4961" s="81">
        <v>0</v>
      </c>
      <c r="GZ4961" s="81">
        <v>0</v>
      </c>
    </row>
    <row r="4962" spans="98:208" x14ac:dyDescent="0.25">
      <c r="CT4962" s="81" t="s">
        <v>155</v>
      </c>
      <c r="CU4962" s="81" t="s">
        <v>486</v>
      </c>
      <c r="CV4962" s="81" t="s">
        <v>457</v>
      </c>
      <c r="CW4962" s="81">
        <v>2026</v>
      </c>
      <c r="CX4962" s="81">
        <v>0</v>
      </c>
      <c r="CY4962" s="81">
        <v>0</v>
      </c>
      <c r="CZ4962" s="81">
        <v>0</v>
      </c>
      <c r="DA4962" s="81">
        <v>0</v>
      </c>
      <c r="DB4962" s="81">
        <v>14664.63755644051</v>
      </c>
      <c r="DC4962" s="81">
        <v>233.23007680800089</v>
      </c>
      <c r="DD4962" s="81">
        <v>8896.5159934309468</v>
      </c>
      <c r="DE4962" s="81">
        <v>5534.8914862015563</v>
      </c>
      <c r="DF4962" s="81">
        <v>2.6002430136066881</v>
      </c>
      <c r="DG4962" s="81">
        <v>2.6002430136066881</v>
      </c>
      <c r="DH4962" s="81">
        <v>2.6002430136066881</v>
      </c>
      <c r="DI4962" s="81">
        <v>2.6002430136066881</v>
      </c>
      <c r="DJ4962" s="81">
        <v>8.6818720239931596E-7</v>
      </c>
      <c r="DL4962" s="81">
        <v>0</v>
      </c>
      <c r="DM4962" s="81">
        <v>2.2574977075415571E-6</v>
      </c>
      <c r="DN4962" s="81">
        <v>2.2574977075415571E-6</v>
      </c>
      <c r="DO4962" s="81">
        <v>0</v>
      </c>
      <c r="DP4962" s="81">
        <v>2.2574977075415571E-6</v>
      </c>
      <c r="DQ4962" s="81">
        <v>2.2574977075415571E-6</v>
      </c>
      <c r="DR4962" s="81">
        <v>0</v>
      </c>
      <c r="DS4962" s="81">
        <v>2.2574977075415571E-6</v>
      </c>
      <c r="DT4962" s="81">
        <v>2.2574977075415571E-6</v>
      </c>
      <c r="DU4962" s="81">
        <v>0</v>
      </c>
      <c r="DV4962" s="81">
        <v>2.2574977075415571E-6</v>
      </c>
      <c r="DW4962" s="81">
        <v>2.2574977075415571E-6</v>
      </c>
      <c r="GE4962" s="81" t="s">
        <v>449</v>
      </c>
      <c r="GF4962" s="81" t="s">
        <v>155</v>
      </c>
      <c r="GG4962" s="81" t="s">
        <v>489</v>
      </c>
      <c r="GH4962" s="81" t="s">
        <v>461</v>
      </c>
      <c r="GI4962" s="81">
        <v>2023</v>
      </c>
      <c r="GJ4962" s="81" t="s">
        <v>201</v>
      </c>
      <c r="GK4962" s="81">
        <v>233.2300768079393</v>
      </c>
      <c r="GL4962" s="81">
        <v>572.41742999999997</v>
      </c>
      <c r="GM4962" s="81">
        <v>2023</v>
      </c>
      <c r="GN4962" s="81" t="s">
        <v>173</v>
      </c>
      <c r="GO4962" s="81">
        <v>1.1148832299820636E-2</v>
      </c>
      <c r="GP4962" s="81">
        <v>10</v>
      </c>
      <c r="GQ4962" s="81">
        <v>0</v>
      </c>
      <c r="GR4962" s="81" t="s">
        <v>448</v>
      </c>
      <c r="GS4962" s="81">
        <v>1.1148832299820636E-2</v>
      </c>
      <c r="GT4962" s="81">
        <v>2.6002430136060015</v>
      </c>
      <c r="GU4962" s="81">
        <v>1.1148832299820636E-2</v>
      </c>
      <c r="GV4962" s="81">
        <v>2.6002430136060015</v>
      </c>
      <c r="GW4962" s="81">
        <v>1.1148832299820636E-2</v>
      </c>
      <c r="GX4962" s="81">
        <v>2.6002430136060015</v>
      </c>
      <c r="GY4962" s="81">
        <v>1.1148832299820636E-2</v>
      </c>
      <c r="GZ4962" s="81">
        <v>2.6002430136060015</v>
      </c>
    </row>
    <row r="4963" spans="98:208" x14ac:dyDescent="0.25">
      <c r="CT4963" s="81" t="s">
        <v>155</v>
      </c>
      <c r="CU4963" s="81" t="s">
        <v>486</v>
      </c>
      <c r="CV4963" s="81" t="s">
        <v>457</v>
      </c>
      <c r="CW4963" s="81">
        <v>2027</v>
      </c>
      <c r="CX4963" s="81">
        <v>0</v>
      </c>
      <c r="CY4963" s="81">
        <v>0</v>
      </c>
      <c r="CZ4963" s="81">
        <v>0</v>
      </c>
      <c r="DA4963" s="81">
        <v>0</v>
      </c>
      <c r="DB4963" s="81">
        <v>14664.63755644051</v>
      </c>
      <c r="DC4963" s="81">
        <v>233.23007680800089</v>
      </c>
      <c r="DD4963" s="81">
        <v>8896.5159934309468</v>
      </c>
      <c r="DE4963" s="81">
        <v>5534.8914862015563</v>
      </c>
      <c r="DF4963" s="81">
        <v>2.6002430136066881</v>
      </c>
      <c r="DG4963" s="81">
        <v>2.6002430136066881</v>
      </c>
      <c r="DH4963" s="81">
        <v>2.6002430136066881</v>
      </c>
      <c r="DI4963" s="81">
        <v>2.6002430136066881</v>
      </c>
      <c r="DJ4963" s="81">
        <v>8.6818720239931596E-7</v>
      </c>
      <c r="DL4963" s="81">
        <v>0</v>
      </c>
      <c r="DM4963" s="81">
        <v>2.2574977075415571E-6</v>
      </c>
      <c r="DN4963" s="81">
        <v>2.2574977075415571E-6</v>
      </c>
      <c r="DO4963" s="81">
        <v>0</v>
      </c>
      <c r="DP4963" s="81">
        <v>2.2574977075415571E-6</v>
      </c>
      <c r="DQ4963" s="81">
        <v>2.2574977075415571E-6</v>
      </c>
      <c r="DR4963" s="81">
        <v>0</v>
      </c>
      <c r="DS4963" s="81">
        <v>2.2574977075415571E-6</v>
      </c>
      <c r="DT4963" s="81">
        <v>2.2574977075415571E-6</v>
      </c>
      <c r="DU4963" s="81">
        <v>0</v>
      </c>
      <c r="DV4963" s="81">
        <v>2.2574977075415571E-6</v>
      </c>
      <c r="DW4963" s="81">
        <v>2.2574977075415571E-6</v>
      </c>
      <c r="GE4963" s="81" t="s">
        <v>449</v>
      </c>
      <c r="GF4963" s="81" t="s">
        <v>155</v>
      </c>
      <c r="GG4963" s="81" t="s">
        <v>489</v>
      </c>
      <c r="GH4963" s="81" t="s">
        <v>461</v>
      </c>
      <c r="GI4963" s="81">
        <v>2024</v>
      </c>
      <c r="GJ4963" s="81" t="s">
        <v>201</v>
      </c>
      <c r="GK4963" s="81">
        <v>233.2300768079393</v>
      </c>
      <c r="GL4963" s="81">
        <v>572.41742999999997</v>
      </c>
      <c r="GM4963" s="81">
        <v>2024</v>
      </c>
      <c r="GN4963" s="81" t="s">
        <v>173</v>
      </c>
      <c r="GO4963" s="81">
        <v>1.1148832299820636E-2</v>
      </c>
      <c r="GP4963" s="81">
        <v>10</v>
      </c>
      <c r="GQ4963" s="81">
        <v>0</v>
      </c>
      <c r="GR4963" s="81" t="s">
        <v>448</v>
      </c>
      <c r="GS4963" s="81">
        <v>1.1148832299820636E-2</v>
      </c>
      <c r="GT4963" s="81">
        <v>2.6002430136060015</v>
      </c>
      <c r="GU4963" s="81">
        <v>1.1148832299820636E-2</v>
      </c>
      <c r="GV4963" s="81">
        <v>2.6002430136060015</v>
      </c>
      <c r="GW4963" s="81">
        <v>1.1148832299820636E-2</v>
      </c>
      <c r="GX4963" s="81">
        <v>2.6002430136060015</v>
      </c>
      <c r="GY4963" s="81">
        <v>1.1148832299820636E-2</v>
      </c>
      <c r="GZ4963" s="81">
        <v>2.6002430136060015</v>
      </c>
    </row>
    <row r="4964" spans="98:208" x14ac:dyDescent="0.25">
      <c r="CT4964" s="81" t="s">
        <v>155</v>
      </c>
      <c r="CU4964" s="81" t="s">
        <v>486</v>
      </c>
      <c r="CV4964" s="81" t="s">
        <v>457</v>
      </c>
      <c r="CW4964" s="81">
        <v>2028</v>
      </c>
      <c r="CX4964" s="81">
        <v>0</v>
      </c>
      <c r="CY4964" s="81">
        <v>0</v>
      </c>
      <c r="CZ4964" s="81">
        <v>0</v>
      </c>
      <c r="DA4964" s="81">
        <v>0</v>
      </c>
      <c r="DB4964" s="81">
        <v>15317.990942820021</v>
      </c>
      <c r="DC4964" s="81">
        <v>247.27299216501211</v>
      </c>
      <c r="DD4964" s="81">
        <v>9287.6490955469508</v>
      </c>
      <c r="DE4964" s="81">
        <v>5783.0688551080539</v>
      </c>
      <c r="DF4964" s="81">
        <v>2.7568051219225822</v>
      </c>
      <c r="DG4964" s="81">
        <v>2.7568051219225822</v>
      </c>
      <c r="DH4964" s="81">
        <v>2.7568051219225822</v>
      </c>
      <c r="DI4964" s="81">
        <v>2.7568051219225822</v>
      </c>
      <c r="DJ4964" s="81">
        <v>8.6818720239931596E-7</v>
      </c>
      <c r="DL4964" s="81">
        <v>0</v>
      </c>
      <c r="DM4964" s="81">
        <v>2.3934229263620716E-6</v>
      </c>
      <c r="DN4964" s="81">
        <v>2.3934229263620716E-6</v>
      </c>
      <c r="DO4964" s="81">
        <v>0</v>
      </c>
      <c r="DP4964" s="81">
        <v>2.3934229263620716E-6</v>
      </c>
      <c r="DQ4964" s="81">
        <v>2.3934229263620716E-6</v>
      </c>
      <c r="DR4964" s="81">
        <v>0</v>
      </c>
      <c r="DS4964" s="81">
        <v>2.3934229263620716E-6</v>
      </c>
      <c r="DT4964" s="81">
        <v>2.3934229263620716E-6</v>
      </c>
      <c r="DU4964" s="81">
        <v>0</v>
      </c>
      <c r="DV4964" s="81">
        <v>2.3934229263620716E-6</v>
      </c>
      <c r="DW4964" s="81">
        <v>2.3934229263620716E-6</v>
      </c>
      <c r="GE4964" s="81" t="s">
        <v>449</v>
      </c>
      <c r="GF4964" s="81" t="s">
        <v>155</v>
      </c>
      <c r="GG4964" s="81" t="s">
        <v>489</v>
      </c>
      <c r="GH4964" s="81" t="s">
        <v>461</v>
      </c>
      <c r="GI4964" s="81">
        <v>2025</v>
      </c>
      <c r="GJ4964" s="81" t="s">
        <v>201</v>
      </c>
      <c r="GK4964" s="81">
        <v>233.2300768079393</v>
      </c>
      <c r="GL4964" s="81">
        <v>572.41742999999997</v>
      </c>
      <c r="GM4964" s="81">
        <v>2025</v>
      </c>
      <c r="GN4964" s="81" t="s">
        <v>173</v>
      </c>
      <c r="GO4964" s="81">
        <v>1.1148832299820636E-2</v>
      </c>
      <c r="GP4964" s="81">
        <v>10</v>
      </c>
      <c r="GQ4964" s="81">
        <v>0</v>
      </c>
      <c r="GR4964" s="81" t="s">
        <v>448</v>
      </c>
      <c r="GS4964" s="81">
        <v>1.1148832299820636E-2</v>
      </c>
      <c r="GT4964" s="81">
        <v>2.6002430136060015</v>
      </c>
      <c r="GU4964" s="81">
        <v>1.1148832299820636E-2</v>
      </c>
      <c r="GV4964" s="81">
        <v>2.6002430136060015</v>
      </c>
      <c r="GW4964" s="81">
        <v>1.1148832299820636E-2</v>
      </c>
      <c r="GX4964" s="81">
        <v>2.6002430136060015</v>
      </c>
      <c r="GY4964" s="81">
        <v>1.1148832299820636E-2</v>
      </c>
      <c r="GZ4964" s="81">
        <v>2.6002430136060015</v>
      </c>
    </row>
    <row r="4965" spans="98:208" x14ac:dyDescent="0.25">
      <c r="CT4965" s="81" t="s">
        <v>155</v>
      </c>
      <c r="CU4965" s="81" t="s">
        <v>486</v>
      </c>
      <c r="CV4965" s="81" t="s">
        <v>457</v>
      </c>
      <c r="CW4965" s="81">
        <v>2029</v>
      </c>
      <c r="CX4965" s="81">
        <v>0</v>
      </c>
      <c r="CY4965" s="81">
        <v>0</v>
      </c>
      <c r="CZ4965" s="81">
        <v>0</v>
      </c>
      <c r="DA4965" s="81">
        <v>0</v>
      </c>
      <c r="DB4965" s="81">
        <v>15317.990942820021</v>
      </c>
      <c r="DC4965" s="81">
        <v>247.27299216501211</v>
      </c>
      <c r="DD4965" s="81">
        <v>9287.6490955469508</v>
      </c>
      <c r="DE4965" s="81">
        <v>5783.0688551080539</v>
      </c>
      <c r="DF4965" s="81">
        <v>2.7568051219225822</v>
      </c>
      <c r="DG4965" s="81">
        <v>2.7568051219225822</v>
      </c>
      <c r="DH4965" s="81">
        <v>2.7568051219225822</v>
      </c>
      <c r="DI4965" s="81">
        <v>2.7568051219225822</v>
      </c>
      <c r="DJ4965" s="81">
        <v>8.6818720239931596E-7</v>
      </c>
      <c r="DL4965" s="81">
        <v>0</v>
      </c>
      <c r="DM4965" s="81">
        <v>2.3934229263620716E-6</v>
      </c>
      <c r="DN4965" s="81">
        <v>2.3934229263620716E-6</v>
      </c>
      <c r="DO4965" s="81">
        <v>0</v>
      </c>
      <c r="DP4965" s="81">
        <v>2.3934229263620716E-6</v>
      </c>
      <c r="DQ4965" s="81">
        <v>2.3934229263620716E-6</v>
      </c>
      <c r="DR4965" s="81">
        <v>0</v>
      </c>
      <c r="DS4965" s="81">
        <v>2.3934229263620716E-6</v>
      </c>
      <c r="DT4965" s="81">
        <v>2.3934229263620716E-6</v>
      </c>
      <c r="DU4965" s="81">
        <v>0</v>
      </c>
      <c r="DV4965" s="81">
        <v>2.3934229263620716E-6</v>
      </c>
      <c r="DW4965" s="81">
        <v>2.3934229263620716E-6</v>
      </c>
      <c r="GE4965" s="81" t="s">
        <v>449</v>
      </c>
      <c r="GF4965" s="81" t="s">
        <v>155</v>
      </c>
      <c r="GG4965" s="81" t="s">
        <v>489</v>
      </c>
      <c r="GH4965" s="81" t="s">
        <v>461</v>
      </c>
      <c r="GI4965" s="81">
        <v>2026</v>
      </c>
      <c r="GJ4965" s="81" t="s">
        <v>201</v>
      </c>
      <c r="GK4965" s="81">
        <v>233.2300768079393</v>
      </c>
      <c r="GL4965" s="81">
        <v>572.41742999999997</v>
      </c>
      <c r="GM4965" s="81">
        <v>2026</v>
      </c>
      <c r="GN4965" s="81" t="s">
        <v>173</v>
      </c>
      <c r="GO4965" s="81">
        <v>1.1148832299820636E-2</v>
      </c>
      <c r="GP4965" s="81">
        <v>10</v>
      </c>
      <c r="GQ4965" s="81">
        <v>0</v>
      </c>
      <c r="GR4965" s="81" t="s">
        <v>448</v>
      </c>
      <c r="GS4965" s="81">
        <v>1.1148832299820636E-2</v>
      </c>
      <c r="GT4965" s="81">
        <v>2.6002430136060015</v>
      </c>
      <c r="GU4965" s="81">
        <v>1.1148832299820636E-2</v>
      </c>
      <c r="GV4965" s="81">
        <v>2.6002430136060015</v>
      </c>
      <c r="GW4965" s="81">
        <v>1.1148832299820636E-2</v>
      </c>
      <c r="GX4965" s="81">
        <v>2.6002430136060015</v>
      </c>
      <c r="GY4965" s="81">
        <v>1.1148832299820636E-2</v>
      </c>
      <c r="GZ4965" s="81">
        <v>2.6002430136060015</v>
      </c>
    </row>
    <row r="4966" spans="98:208" x14ac:dyDescent="0.25">
      <c r="CT4966" s="81" t="s">
        <v>155</v>
      </c>
      <c r="CU4966" s="81" t="s">
        <v>486</v>
      </c>
      <c r="CV4966" s="81" t="s">
        <v>457</v>
      </c>
      <c r="CW4966" s="81">
        <v>2030</v>
      </c>
      <c r="CX4966" s="81">
        <v>0</v>
      </c>
      <c r="CY4966" s="81">
        <v>0</v>
      </c>
      <c r="CZ4966" s="81">
        <v>0</v>
      </c>
      <c r="DA4966" s="81">
        <v>0</v>
      </c>
      <c r="DB4966" s="81">
        <v>15317.990942820021</v>
      </c>
      <c r="DC4966" s="81">
        <v>247.27299216501211</v>
      </c>
      <c r="DD4966" s="81">
        <v>9287.6490955469508</v>
      </c>
      <c r="DE4966" s="81">
        <v>5783.0688551080539</v>
      </c>
      <c r="DF4966" s="81">
        <v>0</v>
      </c>
      <c r="DG4966" s="81">
        <v>2.7568051219225822</v>
      </c>
      <c r="DH4966" s="81">
        <v>2.7568051219225822</v>
      </c>
      <c r="DI4966" s="81">
        <v>2.7568051219225822</v>
      </c>
      <c r="DJ4966" s="81">
        <v>8.6818720239931596E-7</v>
      </c>
      <c r="DL4966" s="81">
        <v>0</v>
      </c>
      <c r="DM4966" s="81">
        <v>0</v>
      </c>
      <c r="DN4966" s="81">
        <v>0</v>
      </c>
      <c r="DO4966" s="81">
        <v>0</v>
      </c>
      <c r="DP4966" s="81">
        <v>2.3934229263620716E-6</v>
      </c>
      <c r="DQ4966" s="81">
        <v>2.3934229263620716E-6</v>
      </c>
      <c r="DR4966" s="81">
        <v>0</v>
      </c>
      <c r="DS4966" s="81">
        <v>2.3934229263620716E-6</v>
      </c>
      <c r="DT4966" s="81">
        <v>2.3934229263620716E-6</v>
      </c>
      <c r="DU4966" s="81">
        <v>0</v>
      </c>
      <c r="DV4966" s="81">
        <v>2.3934229263620716E-6</v>
      </c>
      <c r="DW4966" s="81">
        <v>2.3934229263620716E-6</v>
      </c>
      <c r="GE4966" s="81" t="s">
        <v>449</v>
      </c>
      <c r="GF4966" s="81" t="s">
        <v>155</v>
      </c>
      <c r="GG4966" s="81" t="s">
        <v>489</v>
      </c>
      <c r="GH4966" s="81" t="s">
        <v>461</v>
      </c>
      <c r="GI4966" s="81">
        <v>2027</v>
      </c>
      <c r="GJ4966" s="81" t="s">
        <v>201</v>
      </c>
      <c r="GK4966" s="81">
        <v>233.2300768079393</v>
      </c>
      <c r="GL4966" s="81">
        <v>572.41742999999997</v>
      </c>
      <c r="GM4966" s="81">
        <v>2027</v>
      </c>
      <c r="GN4966" s="81" t="s">
        <v>173</v>
      </c>
      <c r="GO4966" s="81">
        <v>1.1148832299820636E-2</v>
      </c>
      <c r="GP4966" s="81">
        <v>10</v>
      </c>
      <c r="GQ4966" s="81">
        <v>0</v>
      </c>
      <c r="GR4966" s="81" t="s">
        <v>448</v>
      </c>
      <c r="GS4966" s="81">
        <v>1.1148832299820636E-2</v>
      </c>
      <c r="GT4966" s="81">
        <v>2.6002430136060015</v>
      </c>
      <c r="GU4966" s="81">
        <v>1.1148832299820636E-2</v>
      </c>
      <c r="GV4966" s="81">
        <v>2.6002430136060015</v>
      </c>
      <c r="GW4966" s="81">
        <v>1.1148832299820636E-2</v>
      </c>
      <c r="GX4966" s="81">
        <v>2.6002430136060015</v>
      </c>
      <c r="GY4966" s="81">
        <v>1.1148832299820636E-2</v>
      </c>
      <c r="GZ4966" s="81">
        <v>2.6002430136060015</v>
      </c>
    </row>
    <row r="4967" spans="98:208" x14ac:dyDescent="0.25">
      <c r="CT4967" s="81" t="s">
        <v>155</v>
      </c>
      <c r="CU4967" s="81" t="s">
        <v>486</v>
      </c>
      <c r="CV4967" s="81" t="s">
        <v>457</v>
      </c>
      <c r="CW4967" s="81">
        <v>2031</v>
      </c>
      <c r="CX4967" s="81">
        <v>0</v>
      </c>
      <c r="CY4967" s="81">
        <v>0</v>
      </c>
      <c r="CZ4967" s="81">
        <v>0</v>
      </c>
      <c r="DA4967" s="81">
        <v>0</v>
      </c>
      <c r="DB4967" s="81">
        <v>15317.990942820021</v>
      </c>
      <c r="DC4967" s="81">
        <v>247.27299216501211</v>
      </c>
      <c r="DD4967" s="81">
        <v>9287.6490955469508</v>
      </c>
      <c r="DE4967" s="81">
        <v>5783.0688551080539</v>
      </c>
      <c r="DF4967" s="81">
        <v>0</v>
      </c>
      <c r="DG4967" s="81">
        <v>0</v>
      </c>
      <c r="DH4967" s="81">
        <v>2.7568051219225822</v>
      </c>
      <c r="DI4967" s="81">
        <v>2.7568051219225822</v>
      </c>
      <c r="DJ4967" s="81">
        <v>8.6818720239931596E-7</v>
      </c>
      <c r="DL4967" s="81">
        <v>0</v>
      </c>
      <c r="DM4967" s="81">
        <v>0</v>
      </c>
      <c r="DN4967" s="81">
        <v>0</v>
      </c>
      <c r="DO4967" s="81">
        <v>0</v>
      </c>
      <c r="DP4967" s="81">
        <v>0</v>
      </c>
      <c r="DQ4967" s="81">
        <v>0</v>
      </c>
      <c r="DR4967" s="81">
        <v>0</v>
      </c>
      <c r="DS4967" s="81">
        <v>2.3934229263620716E-6</v>
      </c>
      <c r="DT4967" s="81">
        <v>2.3934229263620716E-6</v>
      </c>
      <c r="DU4967" s="81">
        <v>0</v>
      </c>
      <c r="DV4967" s="81">
        <v>2.3934229263620716E-6</v>
      </c>
      <c r="DW4967" s="81">
        <v>2.3934229263620716E-6</v>
      </c>
      <c r="GE4967" s="81" t="s">
        <v>449</v>
      </c>
      <c r="GF4967" s="81" t="s">
        <v>155</v>
      </c>
      <c r="GG4967" s="81" t="s">
        <v>489</v>
      </c>
      <c r="GH4967" s="81" t="s">
        <v>461</v>
      </c>
      <c r="GI4967" s="81">
        <v>2028</v>
      </c>
      <c r="GJ4967" s="81" t="s">
        <v>201</v>
      </c>
      <c r="GK4967" s="81">
        <v>247.2729921649472</v>
      </c>
      <c r="GL4967" s="81">
        <v>572.41742999999997</v>
      </c>
      <c r="GM4967" s="81">
        <v>2028</v>
      </c>
      <c r="GN4967" s="81" t="s">
        <v>173</v>
      </c>
      <c r="GO4967" s="81">
        <v>1.1148832299820636E-2</v>
      </c>
      <c r="GP4967" s="81">
        <v>10</v>
      </c>
      <c r="GQ4967" s="81">
        <v>0</v>
      </c>
      <c r="GR4967" s="81" t="s">
        <v>448</v>
      </c>
      <c r="GS4967" s="81">
        <v>1.1148832299820636E-2</v>
      </c>
      <c r="GT4967" s="81">
        <v>2.7568051219218583</v>
      </c>
      <c r="GU4967" s="81">
        <v>1.1148832299820636E-2</v>
      </c>
      <c r="GV4967" s="81">
        <v>2.7568051219218583</v>
      </c>
      <c r="GW4967" s="81">
        <v>1.1148832299820636E-2</v>
      </c>
      <c r="GX4967" s="81">
        <v>2.7568051219218583</v>
      </c>
      <c r="GY4967" s="81">
        <v>1.1148832299820636E-2</v>
      </c>
      <c r="GZ4967" s="81">
        <v>2.7568051219218583</v>
      </c>
    </row>
    <row r="4968" spans="98:208" x14ac:dyDescent="0.25">
      <c r="CT4968" s="81" t="s">
        <v>155</v>
      </c>
      <c r="CU4968" s="81" t="s">
        <v>486</v>
      </c>
      <c r="CV4968" s="81" t="s">
        <v>457</v>
      </c>
      <c r="CW4968" s="81">
        <v>2032</v>
      </c>
      <c r="CX4968" s="81">
        <v>0</v>
      </c>
      <c r="CY4968" s="81">
        <v>0</v>
      </c>
      <c r="CZ4968" s="81">
        <v>0</v>
      </c>
      <c r="DA4968" s="81">
        <v>0</v>
      </c>
      <c r="DB4968" s="81">
        <v>15317.990942820021</v>
      </c>
      <c r="DC4968" s="81">
        <v>247.27299216501211</v>
      </c>
      <c r="DD4968" s="81">
        <v>9287.6490955469508</v>
      </c>
      <c r="DE4968" s="81">
        <v>5783.0688551080539</v>
      </c>
      <c r="DF4968" s="81">
        <v>0</v>
      </c>
      <c r="DG4968" s="81">
        <v>0</v>
      </c>
      <c r="DH4968" s="81">
        <v>0</v>
      </c>
      <c r="DI4968" s="81">
        <v>2.7568051219225822</v>
      </c>
      <c r="DJ4968" s="81">
        <v>8.6818720239931596E-7</v>
      </c>
      <c r="DL4968" s="81">
        <v>0</v>
      </c>
      <c r="DM4968" s="81">
        <v>0</v>
      </c>
      <c r="DN4968" s="81">
        <v>0</v>
      </c>
      <c r="DO4968" s="81">
        <v>0</v>
      </c>
      <c r="DP4968" s="81">
        <v>0</v>
      </c>
      <c r="DQ4968" s="81">
        <v>0</v>
      </c>
      <c r="DR4968" s="81">
        <v>0</v>
      </c>
      <c r="DS4968" s="81">
        <v>0</v>
      </c>
      <c r="DT4968" s="81">
        <v>0</v>
      </c>
      <c r="DU4968" s="81">
        <v>0</v>
      </c>
      <c r="DV4968" s="81">
        <v>2.3934229263620716E-6</v>
      </c>
      <c r="DW4968" s="81">
        <v>2.3934229263620716E-6</v>
      </c>
      <c r="GE4968" s="81" t="s">
        <v>449</v>
      </c>
      <c r="GF4968" s="81" t="s">
        <v>155</v>
      </c>
      <c r="GG4968" s="81" t="s">
        <v>489</v>
      </c>
      <c r="GH4968" s="81" t="s">
        <v>461</v>
      </c>
      <c r="GI4968" s="81">
        <v>2029</v>
      </c>
      <c r="GJ4968" s="81" t="s">
        <v>201</v>
      </c>
      <c r="GK4968" s="81">
        <v>247.2729921649472</v>
      </c>
      <c r="GL4968" s="81">
        <v>572.41742999999997</v>
      </c>
      <c r="GM4968" s="81">
        <v>2029</v>
      </c>
      <c r="GN4968" s="81" t="s">
        <v>173</v>
      </c>
      <c r="GO4968" s="81">
        <v>1.1148832299820636E-2</v>
      </c>
      <c r="GP4968" s="81">
        <v>10</v>
      </c>
      <c r="GQ4968" s="81">
        <v>0</v>
      </c>
      <c r="GR4968" s="81" t="s">
        <v>448</v>
      </c>
      <c r="GS4968" s="81">
        <v>1.1148832299820636E-2</v>
      </c>
      <c r="GT4968" s="81">
        <v>2.7568051219218583</v>
      </c>
      <c r="GU4968" s="81">
        <v>1.1148832299820636E-2</v>
      </c>
      <c r="GV4968" s="81">
        <v>2.7568051219218583</v>
      </c>
      <c r="GW4968" s="81">
        <v>1.1148832299820636E-2</v>
      </c>
      <c r="GX4968" s="81">
        <v>2.7568051219218583</v>
      </c>
      <c r="GY4968" s="81">
        <v>1.1148832299820636E-2</v>
      </c>
      <c r="GZ4968" s="81">
        <v>2.7568051219218583</v>
      </c>
    </row>
    <row r="4969" spans="98:208" x14ac:dyDescent="0.25">
      <c r="CT4969" s="81" t="s">
        <v>155</v>
      </c>
      <c r="CU4969" s="81" t="s">
        <v>486</v>
      </c>
      <c r="CV4969" s="81" t="s">
        <v>458</v>
      </c>
      <c r="CW4969" s="81">
        <v>2020</v>
      </c>
      <c r="CX4969" s="81">
        <v>0</v>
      </c>
      <c r="CY4969" s="81">
        <v>0</v>
      </c>
      <c r="CZ4969" s="81">
        <v>0</v>
      </c>
      <c r="DA4969" s="81">
        <v>0</v>
      </c>
      <c r="DB4969" s="81">
        <v>8807.9522308789092</v>
      </c>
      <c r="DC4969" s="81">
        <v>222.2294216279096</v>
      </c>
      <c r="DD4969" s="81">
        <v>8585.7228092509995</v>
      </c>
      <c r="DE4969" s="81">
        <v>0</v>
      </c>
      <c r="DF4969" s="81">
        <v>2.4775985538156973</v>
      </c>
      <c r="DG4969" s="81">
        <v>0</v>
      </c>
      <c r="DH4969" s="81">
        <v>0</v>
      </c>
      <c r="DI4969" s="81">
        <v>0</v>
      </c>
      <c r="DJ4969" s="81">
        <v>1.057091110561274E-6</v>
      </c>
      <c r="DL4969" s="81">
        <v>0</v>
      </c>
      <c r="DM4969" s="81">
        <v>2.6190474067780417E-6</v>
      </c>
      <c r="DN4969" s="81">
        <v>2.6190474067780417E-6</v>
      </c>
      <c r="DO4969" s="81">
        <v>0</v>
      </c>
      <c r="DP4969" s="81">
        <v>0</v>
      </c>
      <c r="DQ4969" s="81">
        <v>0</v>
      </c>
      <c r="DR4969" s="81">
        <v>0</v>
      </c>
      <c r="DS4969" s="81">
        <v>0</v>
      </c>
      <c r="DT4969" s="81">
        <v>0</v>
      </c>
      <c r="DU4969" s="81">
        <v>0</v>
      </c>
      <c r="DV4969" s="81">
        <v>0</v>
      </c>
      <c r="DW4969" s="81">
        <v>0</v>
      </c>
      <c r="GE4969" s="81" t="s">
        <v>449</v>
      </c>
      <c r="GF4969" s="81" t="s">
        <v>155</v>
      </c>
      <c r="GG4969" s="81" t="s">
        <v>489</v>
      </c>
      <c r="GH4969" s="81" t="s">
        <v>461</v>
      </c>
      <c r="GI4969" s="81">
        <v>2030</v>
      </c>
      <c r="GJ4969" s="81" t="s">
        <v>201</v>
      </c>
      <c r="GK4969" s="81">
        <v>247.2729921649472</v>
      </c>
      <c r="GL4969" s="81">
        <v>572.41742999999997</v>
      </c>
      <c r="GM4969" s="81">
        <v>2030</v>
      </c>
      <c r="GN4969" s="81" t="s">
        <v>173</v>
      </c>
      <c r="GO4969" s="81">
        <v>1.1148832299820636E-2</v>
      </c>
      <c r="GP4969" s="81">
        <v>10</v>
      </c>
      <c r="GQ4969" s="81">
        <v>0</v>
      </c>
      <c r="GR4969" s="81" t="s">
        <v>448</v>
      </c>
      <c r="GS4969" s="81">
        <v>0</v>
      </c>
      <c r="GT4969" s="81">
        <v>0</v>
      </c>
      <c r="GU4969" s="81">
        <v>1.1148832299820636E-2</v>
      </c>
      <c r="GV4969" s="81">
        <v>2.7568051219218583</v>
      </c>
      <c r="GW4969" s="81">
        <v>1.1148832299820636E-2</v>
      </c>
      <c r="GX4969" s="81">
        <v>2.7568051219218583</v>
      </c>
      <c r="GY4969" s="81">
        <v>1.1148832299820636E-2</v>
      </c>
      <c r="GZ4969" s="81">
        <v>2.7568051219218583</v>
      </c>
    </row>
    <row r="4970" spans="98:208" x14ac:dyDescent="0.25">
      <c r="CT4970" s="81" t="s">
        <v>155</v>
      </c>
      <c r="CU4970" s="81" t="s">
        <v>486</v>
      </c>
      <c r="CV4970" s="81" t="s">
        <v>458</v>
      </c>
      <c r="CW4970" s="81">
        <v>2021</v>
      </c>
      <c r="CX4970" s="81">
        <v>0</v>
      </c>
      <c r="CY4970" s="81">
        <v>0</v>
      </c>
      <c r="CZ4970" s="81">
        <v>0</v>
      </c>
      <c r="DA4970" s="81">
        <v>0</v>
      </c>
      <c r="DB4970" s="81">
        <v>8807.9522308789092</v>
      </c>
      <c r="DC4970" s="81">
        <v>222.2294216279096</v>
      </c>
      <c r="DD4970" s="81">
        <v>8585.7228092509995</v>
      </c>
      <c r="DE4970" s="81">
        <v>0</v>
      </c>
      <c r="DF4970" s="81">
        <v>2.4775985538156973</v>
      </c>
      <c r="DG4970" s="81">
        <v>2.4775985538156973</v>
      </c>
      <c r="DH4970" s="81">
        <v>0</v>
      </c>
      <c r="DI4970" s="81">
        <v>0</v>
      </c>
      <c r="DJ4970" s="81">
        <v>1.057091110561274E-6</v>
      </c>
      <c r="DL4970" s="81">
        <v>0</v>
      </c>
      <c r="DM4970" s="81">
        <v>2.6190474067780417E-6</v>
      </c>
      <c r="DN4970" s="81">
        <v>2.6190474067780417E-6</v>
      </c>
      <c r="DO4970" s="81">
        <v>0</v>
      </c>
      <c r="DP4970" s="81">
        <v>2.6190474067780417E-6</v>
      </c>
      <c r="DQ4970" s="81">
        <v>2.6190474067780417E-6</v>
      </c>
      <c r="DR4970" s="81">
        <v>0</v>
      </c>
      <c r="DS4970" s="81">
        <v>0</v>
      </c>
      <c r="DT4970" s="81">
        <v>0</v>
      </c>
      <c r="DU4970" s="81">
        <v>0</v>
      </c>
      <c r="DV4970" s="81">
        <v>0</v>
      </c>
      <c r="DW4970" s="81">
        <v>0</v>
      </c>
      <c r="GE4970" s="81" t="s">
        <v>449</v>
      </c>
      <c r="GF4970" s="81" t="s">
        <v>155</v>
      </c>
      <c r="GG4970" s="81" t="s">
        <v>489</v>
      </c>
      <c r="GH4970" s="81" t="s">
        <v>461</v>
      </c>
      <c r="GI4970" s="81">
        <v>2031</v>
      </c>
      <c r="GJ4970" s="81" t="s">
        <v>201</v>
      </c>
      <c r="GK4970" s="81">
        <v>247.2729921649472</v>
      </c>
      <c r="GL4970" s="81">
        <v>572.41742999999997</v>
      </c>
      <c r="GM4970" s="81">
        <v>2031</v>
      </c>
      <c r="GN4970" s="81" t="s">
        <v>173</v>
      </c>
      <c r="GO4970" s="81">
        <v>1.1148832299820636E-2</v>
      </c>
      <c r="GP4970" s="81">
        <v>10</v>
      </c>
      <c r="GQ4970" s="81">
        <v>0</v>
      </c>
      <c r="GR4970" s="81" t="s">
        <v>448</v>
      </c>
      <c r="GS4970" s="81">
        <v>0</v>
      </c>
      <c r="GT4970" s="81">
        <v>0</v>
      </c>
      <c r="GU4970" s="81">
        <v>0</v>
      </c>
      <c r="GV4970" s="81">
        <v>0</v>
      </c>
      <c r="GW4970" s="81">
        <v>1.1148832299820636E-2</v>
      </c>
      <c r="GX4970" s="81">
        <v>2.7568051219218583</v>
      </c>
      <c r="GY4970" s="81">
        <v>1.1148832299820636E-2</v>
      </c>
      <c r="GZ4970" s="81">
        <v>2.7568051219218583</v>
      </c>
    </row>
    <row r="4971" spans="98:208" x14ac:dyDescent="0.25">
      <c r="CT4971" s="81" t="s">
        <v>155</v>
      </c>
      <c r="CU4971" s="81" t="s">
        <v>486</v>
      </c>
      <c r="CV4971" s="81" t="s">
        <v>458</v>
      </c>
      <c r="CW4971" s="81">
        <v>2022</v>
      </c>
      <c r="CX4971" s="81">
        <v>0</v>
      </c>
      <c r="CY4971" s="81">
        <v>0</v>
      </c>
      <c r="CZ4971" s="81">
        <v>0</v>
      </c>
      <c r="DA4971" s="81">
        <v>0</v>
      </c>
      <c r="DB4971" s="81">
        <v>8807.9522308789092</v>
      </c>
      <c r="DC4971" s="81">
        <v>222.2294216279096</v>
      </c>
      <c r="DD4971" s="81">
        <v>8585.7228092509995</v>
      </c>
      <c r="DE4971" s="81">
        <v>0</v>
      </c>
      <c r="DF4971" s="81">
        <v>2.4775985538156973</v>
      </c>
      <c r="DG4971" s="81">
        <v>2.4775985538156973</v>
      </c>
      <c r="DH4971" s="81">
        <v>2.4775985538156973</v>
      </c>
      <c r="DI4971" s="81">
        <v>0</v>
      </c>
      <c r="DJ4971" s="81">
        <v>1.057091110561274E-6</v>
      </c>
      <c r="DL4971" s="81">
        <v>0</v>
      </c>
      <c r="DM4971" s="81">
        <v>2.6190474067780417E-6</v>
      </c>
      <c r="DN4971" s="81">
        <v>2.6190474067780417E-6</v>
      </c>
      <c r="DO4971" s="81">
        <v>0</v>
      </c>
      <c r="DP4971" s="81">
        <v>2.6190474067780417E-6</v>
      </c>
      <c r="DQ4971" s="81">
        <v>2.6190474067780417E-6</v>
      </c>
      <c r="DR4971" s="81">
        <v>0</v>
      </c>
      <c r="DS4971" s="81">
        <v>2.6190474067780417E-6</v>
      </c>
      <c r="DT4971" s="81">
        <v>2.6190474067780417E-6</v>
      </c>
      <c r="DU4971" s="81">
        <v>0</v>
      </c>
      <c r="DV4971" s="81">
        <v>0</v>
      </c>
      <c r="DW4971" s="81">
        <v>0</v>
      </c>
      <c r="GE4971" s="81" t="s">
        <v>449</v>
      </c>
      <c r="GF4971" s="81" t="s">
        <v>155</v>
      </c>
      <c r="GG4971" s="81" t="s">
        <v>489</v>
      </c>
      <c r="GH4971" s="81" t="s">
        <v>461</v>
      </c>
      <c r="GI4971" s="81">
        <v>2032</v>
      </c>
      <c r="GJ4971" s="81" t="s">
        <v>201</v>
      </c>
      <c r="GK4971" s="81">
        <v>247.2729921649472</v>
      </c>
      <c r="GL4971" s="81">
        <v>572.41742999999997</v>
      </c>
      <c r="GM4971" s="81">
        <v>2032</v>
      </c>
      <c r="GN4971" s="81" t="s">
        <v>173</v>
      </c>
      <c r="GO4971" s="81">
        <v>1.1148832299820636E-2</v>
      </c>
      <c r="GP4971" s="81">
        <v>10</v>
      </c>
      <c r="GQ4971" s="81">
        <v>0</v>
      </c>
      <c r="GR4971" s="81" t="s">
        <v>448</v>
      </c>
      <c r="GS4971" s="81">
        <v>0</v>
      </c>
      <c r="GT4971" s="81">
        <v>0</v>
      </c>
      <c r="GU4971" s="81">
        <v>0</v>
      </c>
      <c r="GV4971" s="81">
        <v>0</v>
      </c>
      <c r="GW4971" s="81">
        <v>0</v>
      </c>
      <c r="GX4971" s="81">
        <v>0</v>
      </c>
      <c r="GY4971" s="81">
        <v>1.1148832299820636E-2</v>
      </c>
      <c r="GZ4971" s="81">
        <v>2.7568051219218583</v>
      </c>
    </row>
    <row r="4972" spans="98:208" x14ac:dyDescent="0.25">
      <c r="CT4972" s="81" t="s">
        <v>155</v>
      </c>
      <c r="CU4972" s="81" t="s">
        <v>486</v>
      </c>
      <c r="CV4972" s="81" t="s">
        <v>458</v>
      </c>
      <c r="CW4972" s="81">
        <v>2023</v>
      </c>
      <c r="CX4972" s="81">
        <v>0</v>
      </c>
      <c r="CY4972" s="81">
        <v>0</v>
      </c>
      <c r="CZ4972" s="81">
        <v>0</v>
      </c>
      <c r="DA4972" s="81">
        <v>0</v>
      </c>
      <c r="DB4972" s="81">
        <v>9129.7460702397784</v>
      </c>
      <c r="DC4972" s="81">
        <v>233.23007680802209</v>
      </c>
      <c r="DD4972" s="81">
        <v>8896.515993431758</v>
      </c>
      <c r="DE4972" s="81">
        <v>0</v>
      </c>
      <c r="DF4972" s="81">
        <v>2.6002430136069243</v>
      </c>
      <c r="DG4972" s="81">
        <v>2.6002430136069243</v>
      </c>
      <c r="DH4972" s="81">
        <v>2.6002430136069243</v>
      </c>
      <c r="DI4972" s="81">
        <v>2.6002430136069243</v>
      </c>
      <c r="DJ4972" s="81">
        <v>1.057091110561274E-6</v>
      </c>
      <c r="DL4972" s="81">
        <v>0</v>
      </c>
      <c r="DM4972" s="81">
        <v>2.7486937749829378E-6</v>
      </c>
      <c r="DN4972" s="81">
        <v>2.7486937749829378E-6</v>
      </c>
      <c r="DO4972" s="81">
        <v>0</v>
      </c>
      <c r="DP4972" s="81">
        <v>2.7486937749829378E-6</v>
      </c>
      <c r="DQ4972" s="81">
        <v>2.7486937749829378E-6</v>
      </c>
      <c r="DR4972" s="81">
        <v>0</v>
      </c>
      <c r="DS4972" s="81">
        <v>2.7486937749829378E-6</v>
      </c>
      <c r="DT4972" s="81">
        <v>2.7486937749829378E-6</v>
      </c>
      <c r="DU4972" s="81">
        <v>0</v>
      </c>
      <c r="DV4972" s="81">
        <v>2.7486937749829378E-6</v>
      </c>
      <c r="DW4972" s="81">
        <v>2.7486937749829378E-6</v>
      </c>
      <c r="GE4972" s="81" t="s">
        <v>449</v>
      </c>
      <c r="GF4972" s="81" t="s">
        <v>155</v>
      </c>
      <c r="GG4972" s="81" t="s">
        <v>489</v>
      </c>
      <c r="GH4972" s="81" t="s">
        <v>451</v>
      </c>
      <c r="GI4972" s="81">
        <v>2021</v>
      </c>
      <c r="GJ4972" s="81" t="s">
        <v>201</v>
      </c>
      <c r="GK4972" s="81">
        <v>222.2294216278375</v>
      </c>
      <c r="GL4972" s="81">
        <v>572.41742999999997</v>
      </c>
      <c r="GM4972" s="81">
        <v>2021</v>
      </c>
      <c r="GN4972" s="81" t="s">
        <v>173</v>
      </c>
      <c r="GO4972" s="81">
        <v>1.1148832299820636E-2</v>
      </c>
      <c r="GP4972" s="81">
        <v>10</v>
      </c>
      <c r="GQ4972" s="81">
        <v>0</v>
      </c>
      <c r="GR4972" s="81" t="s">
        <v>448</v>
      </c>
      <c r="GS4972" s="81">
        <v>1.1148832299820636E-2</v>
      </c>
      <c r="GT4972" s="81">
        <v>2.4775985538148935</v>
      </c>
      <c r="GU4972" s="81">
        <v>1.1148832299820636E-2</v>
      </c>
      <c r="GV4972" s="81">
        <v>2.4775985538148935</v>
      </c>
      <c r="GW4972" s="81">
        <v>0</v>
      </c>
      <c r="GX4972" s="81">
        <v>0</v>
      </c>
      <c r="GY4972" s="81">
        <v>0</v>
      </c>
      <c r="GZ4972" s="81">
        <v>0</v>
      </c>
    </row>
    <row r="4973" spans="98:208" x14ac:dyDescent="0.25">
      <c r="CT4973" s="81" t="s">
        <v>155</v>
      </c>
      <c r="CU4973" s="81" t="s">
        <v>486</v>
      </c>
      <c r="CV4973" s="81" t="s">
        <v>458</v>
      </c>
      <c r="CW4973" s="81">
        <v>2024</v>
      </c>
      <c r="CX4973" s="81">
        <v>0</v>
      </c>
      <c r="CY4973" s="81">
        <v>0</v>
      </c>
      <c r="CZ4973" s="81">
        <v>0</v>
      </c>
      <c r="DA4973" s="81">
        <v>0</v>
      </c>
      <c r="DB4973" s="81">
        <v>9129.7460702397784</v>
      </c>
      <c r="DC4973" s="81">
        <v>233.23007680802209</v>
      </c>
      <c r="DD4973" s="81">
        <v>8896.515993431758</v>
      </c>
      <c r="DE4973" s="81">
        <v>0</v>
      </c>
      <c r="DF4973" s="81">
        <v>2.6002430136069243</v>
      </c>
      <c r="DG4973" s="81">
        <v>2.6002430136069243</v>
      </c>
      <c r="DH4973" s="81">
        <v>2.6002430136069243</v>
      </c>
      <c r="DI4973" s="81">
        <v>2.6002430136069243</v>
      </c>
      <c r="DJ4973" s="81">
        <v>1.057091110561274E-6</v>
      </c>
      <c r="DL4973" s="81">
        <v>0</v>
      </c>
      <c r="DM4973" s="81">
        <v>2.7486937749829378E-6</v>
      </c>
      <c r="DN4973" s="81">
        <v>2.7486937749829378E-6</v>
      </c>
      <c r="DO4973" s="81">
        <v>0</v>
      </c>
      <c r="DP4973" s="81">
        <v>2.7486937749829378E-6</v>
      </c>
      <c r="DQ4973" s="81">
        <v>2.7486937749829378E-6</v>
      </c>
      <c r="DR4973" s="81">
        <v>0</v>
      </c>
      <c r="DS4973" s="81">
        <v>2.7486937749829378E-6</v>
      </c>
      <c r="DT4973" s="81">
        <v>2.7486937749829378E-6</v>
      </c>
      <c r="DU4973" s="81">
        <v>0</v>
      </c>
      <c r="DV4973" s="81">
        <v>2.7486937749829378E-6</v>
      </c>
      <c r="DW4973" s="81">
        <v>2.7486937749829378E-6</v>
      </c>
      <c r="GE4973" s="81" t="s">
        <v>449</v>
      </c>
      <c r="GF4973" s="81" t="s">
        <v>155</v>
      </c>
      <c r="GG4973" s="81" t="s">
        <v>489</v>
      </c>
      <c r="GH4973" s="81" t="s">
        <v>451</v>
      </c>
      <c r="GI4973" s="81">
        <v>2022</v>
      </c>
      <c r="GJ4973" s="81" t="s">
        <v>201</v>
      </c>
      <c r="GK4973" s="81">
        <v>222.2294216278375</v>
      </c>
      <c r="GL4973" s="81">
        <v>572.41742999999997</v>
      </c>
      <c r="GM4973" s="81">
        <v>2022</v>
      </c>
      <c r="GN4973" s="81" t="s">
        <v>173</v>
      </c>
      <c r="GO4973" s="81">
        <v>1.1148832299820636E-2</v>
      </c>
      <c r="GP4973" s="81">
        <v>10</v>
      </c>
      <c r="GQ4973" s="81">
        <v>0</v>
      </c>
      <c r="GR4973" s="81" t="s">
        <v>448</v>
      </c>
      <c r="GS4973" s="81">
        <v>1.1148832299820636E-2</v>
      </c>
      <c r="GT4973" s="81">
        <v>2.4775985538148935</v>
      </c>
      <c r="GU4973" s="81">
        <v>1.1148832299820636E-2</v>
      </c>
      <c r="GV4973" s="81">
        <v>2.4775985538148935</v>
      </c>
      <c r="GW4973" s="81">
        <v>1.1148832299820636E-2</v>
      </c>
      <c r="GX4973" s="81">
        <v>2.4775985538148935</v>
      </c>
      <c r="GY4973" s="81">
        <v>0</v>
      </c>
      <c r="GZ4973" s="81">
        <v>0</v>
      </c>
    </row>
    <row r="4974" spans="98:208" x14ac:dyDescent="0.25">
      <c r="CT4974" s="81" t="s">
        <v>155</v>
      </c>
      <c r="CU4974" s="81" t="s">
        <v>486</v>
      </c>
      <c r="CV4974" s="81" t="s">
        <v>458</v>
      </c>
      <c r="CW4974" s="81">
        <v>2025</v>
      </c>
      <c r="CX4974" s="81">
        <v>0</v>
      </c>
      <c r="CY4974" s="81">
        <v>0</v>
      </c>
      <c r="CZ4974" s="81">
        <v>0</v>
      </c>
      <c r="DA4974" s="81">
        <v>0</v>
      </c>
      <c r="DB4974" s="81">
        <v>9129.7460702397784</v>
      </c>
      <c r="DC4974" s="81">
        <v>233.23007680802209</v>
      </c>
      <c r="DD4974" s="81">
        <v>8896.515993431758</v>
      </c>
      <c r="DE4974" s="81">
        <v>0</v>
      </c>
      <c r="DF4974" s="81">
        <v>2.6002430136069243</v>
      </c>
      <c r="DG4974" s="81">
        <v>2.6002430136069243</v>
      </c>
      <c r="DH4974" s="81">
        <v>2.6002430136069243</v>
      </c>
      <c r="DI4974" s="81">
        <v>2.6002430136069243</v>
      </c>
      <c r="DJ4974" s="81">
        <v>1.057091110561274E-6</v>
      </c>
      <c r="DL4974" s="81">
        <v>0</v>
      </c>
      <c r="DM4974" s="81">
        <v>2.7486937749829378E-6</v>
      </c>
      <c r="DN4974" s="81">
        <v>2.7486937749829378E-6</v>
      </c>
      <c r="DO4974" s="81">
        <v>0</v>
      </c>
      <c r="DP4974" s="81">
        <v>2.7486937749829378E-6</v>
      </c>
      <c r="DQ4974" s="81">
        <v>2.7486937749829378E-6</v>
      </c>
      <c r="DR4974" s="81">
        <v>0</v>
      </c>
      <c r="DS4974" s="81">
        <v>2.7486937749829378E-6</v>
      </c>
      <c r="DT4974" s="81">
        <v>2.7486937749829378E-6</v>
      </c>
      <c r="DU4974" s="81">
        <v>0</v>
      </c>
      <c r="DV4974" s="81">
        <v>2.7486937749829378E-6</v>
      </c>
      <c r="DW4974" s="81">
        <v>2.7486937749829378E-6</v>
      </c>
      <c r="GE4974" s="81" t="s">
        <v>449</v>
      </c>
      <c r="GF4974" s="81" t="s">
        <v>155</v>
      </c>
      <c r="GG4974" s="81" t="s">
        <v>489</v>
      </c>
      <c r="GH4974" s="81" t="s">
        <v>451</v>
      </c>
      <c r="GI4974" s="81">
        <v>2023</v>
      </c>
      <c r="GJ4974" s="81" t="s">
        <v>201</v>
      </c>
      <c r="GK4974" s="81">
        <v>233.23007680794649</v>
      </c>
      <c r="GL4974" s="81">
        <v>572.41742999999997</v>
      </c>
      <c r="GM4974" s="81">
        <v>2023</v>
      </c>
      <c r="GN4974" s="81" t="s">
        <v>173</v>
      </c>
      <c r="GO4974" s="81">
        <v>1.1148832299820636E-2</v>
      </c>
      <c r="GP4974" s="81">
        <v>10</v>
      </c>
      <c r="GQ4974" s="81">
        <v>0</v>
      </c>
      <c r="GR4974" s="81" t="s">
        <v>448</v>
      </c>
      <c r="GS4974" s="81">
        <v>1.1148832299820636E-2</v>
      </c>
      <c r="GT4974" s="81">
        <v>2.6002430136060819</v>
      </c>
      <c r="GU4974" s="81">
        <v>1.1148832299820636E-2</v>
      </c>
      <c r="GV4974" s="81">
        <v>2.6002430136060819</v>
      </c>
      <c r="GW4974" s="81">
        <v>1.1148832299820636E-2</v>
      </c>
      <c r="GX4974" s="81">
        <v>2.6002430136060819</v>
      </c>
      <c r="GY4974" s="81">
        <v>1.1148832299820636E-2</v>
      </c>
      <c r="GZ4974" s="81">
        <v>2.6002430136060819</v>
      </c>
    </row>
    <row r="4975" spans="98:208" x14ac:dyDescent="0.25">
      <c r="CT4975" s="81" t="s">
        <v>155</v>
      </c>
      <c r="CU4975" s="81" t="s">
        <v>486</v>
      </c>
      <c r="CV4975" s="81" t="s">
        <v>458</v>
      </c>
      <c r="CW4975" s="81">
        <v>2026</v>
      </c>
      <c r="CX4975" s="81">
        <v>0</v>
      </c>
      <c r="CY4975" s="81">
        <v>0</v>
      </c>
      <c r="CZ4975" s="81">
        <v>0</v>
      </c>
      <c r="DA4975" s="81">
        <v>0</v>
      </c>
      <c r="DB4975" s="81">
        <v>9129.7460702397784</v>
      </c>
      <c r="DC4975" s="81">
        <v>233.23007680802209</v>
      </c>
      <c r="DD4975" s="81">
        <v>8896.515993431758</v>
      </c>
      <c r="DE4975" s="81">
        <v>0</v>
      </c>
      <c r="DF4975" s="81">
        <v>2.6002430136069243</v>
      </c>
      <c r="DG4975" s="81">
        <v>2.6002430136069243</v>
      </c>
      <c r="DH4975" s="81">
        <v>2.6002430136069243</v>
      </c>
      <c r="DI4975" s="81">
        <v>2.6002430136069243</v>
      </c>
      <c r="DJ4975" s="81">
        <v>1.057091110561274E-6</v>
      </c>
      <c r="DL4975" s="81">
        <v>0</v>
      </c>
      <c r="DM4975" s="81">
        <v>2.7486937749829378E-6</v>
      </c>
      <c r="DN4975" s="81">
        <v>2.7486937749829378E-6</v>
      </c>
      <c r="DO4975" s="81">
        <v>0</v>
      </c>
      <c r="DP4975" s="81">
        <v>2.7486937749829378E-6</v>
      </c>
      <c r="DQ4975" s="81">
        <v>2.7486937749829378E-6</v>
      </c>
      <c r="DR4975" s="81">
        <v>0</v>
      </c>
      <c r="DS4975" s="81">
        <v>2.7486937749829378E-6</v>
      </c>
      <c r="DT4975" s="81">
        <v>2.7486937749829378E-6</v>
      </c>
      <c r="DU4975" s="81">
        <v>0</v>
      </c>
      <c r="DV4975" s="81">
        <v>2.7486937749829378E-6</v>
      </c>
      <c r="DW4975" s="81">
        <v>2.7486937749829378E-6</v>
      </c>
      <c r="GE4975" s="81" t="s">
        <v>449</v>
      </c>
      <c r="GF4975" s="81" t="s">
        <v>155</v>
      </c>
      <c r="GG4975" s="81" t="s">
        <v>489</v>
      </c>
      <c r="GH4975" s="81" t="s">
        <v>451</v>
      </c>
      <c r="GI4975" s="81">
        <v>2024</v>
      </c>
      <c r="GJ4975" s="81" t="s">
        <v>201</v>
      </c>
      <c r="GK4975" s="81">
        <v>233.23007680794649</v>
      </c>
      <c r="GL4975" s="81">
        <v>572.41742999999997</v>
      </c>
      <c r="GM4975" s="81">
        <v>2024</v>
      </c>
      <c r="GN4975" s="81" t="s">
        <v>173</v>
      </c>
      <c r="GO4975" s="81">
        <v>1.1148832299820636E-2</v>
      </c>
      <c r="GP4975" s="81">
        <v>10</v>
      </c>
      <c r="GQ4975" s="81">
        <v>0</v>
      </c>
      <c r="GR4975" s="81" t="s">
        <v>448</v>
      </c>
      <c r="GS4975" s="81">
        <v>1.1148832299820636E-2</v>
      </c>
      <c r="GT4975" s="81">
        <v>2.6002430136060819</v>
      </c>
      <c r="GU4975" s="81">
        <v>1.1148832299820636E-2</v>
      </c>
      <c r="GV4975" s="81">
        <v>2.6002430136060819</v>
      </c>
      <c r="GW4975" s="81">
        <v>1.1148832299820636E-2</v>
      </c>
      <c r="GX4975" s="81">
        <v>2.6002430136060819</v>
      </c>
      <c r="GY4975" s="81">
        <v>1.1148832299820636E-2</v>
      </c>
      <c r="GZ4975" s="81">
        <v>2.6002430136060819</v>
      </c>
    </row>
    <row r="4976" spans="98:208" x14ac:dyDescent="0.25">
      <c r="CT4976" s="81" t="s">
        <v>155</v>
      </c>
      <c r="CU4976" s="81" t="s">
        <v>486</v>
      </c>
      <c r="CV4976" s="81" t="s">
        <v>458</v>
      </c>
      <c r="CW4976" s="81">
        <v>2027</v>
      </c>
      <c r="CX4976" s="81">
        <v>0</v>
      </c>
      <c r="CY4976" s="81">
        <v>0</v>
      </c>
      <c r="CZ4976" s="81">
        <v>0</v>
      </c>
      <c r="DA4976" s="81">
        <v>0</v>
      </c>
      <c r="DB4976" s="81">
        <v>9129.7460702397784</v>
      </c>
      <c r="DC4976" s="81">
        <v>233.23007680802209</v>
      </c>
      <c r="DD4976" s="81">
        <v>8896.515993431758</v>
      </c>
      <c r="DE4976" s="81">
        <v>0</v>
      </c>
      <c r="DF4976" s="81">
        <v>2.6002430136069243</v>
      </c>
      <c r="DG4976" s="81">
        <v>2.6002430136069243</v>
      </c>
      <c r="DH4976" s="81">
        <v>2.6002430136069243</v>
      </c>
      <c r="DI4976" s="81">
        <v>2.6002430136069243</v>
      </c>
      <c r="DJ4976" s="81">
        <v>1.057091110561274E-6</v>
      </c>
      <c r="DL4976" s="81">
        <v>0</v>
      </c>
      <c r="DM4976" s="81">
        <v>2.7486937749829378E-6</v>
      </c>
      <c r="DN4976" s="81">
        <v>2.7486937749829378E-6</v>
      </c>
      <c r="DO4976" s="81">
        <v>0</v>
      </c>
      <c r="DP4976" s="81">
        <v>2.7486937749829378E-6</v>
      </c>
      <c r="DQ4976" s="81">
        <v>2.7486937749829378E-6</v>
      </c>
      <c r="DR4976" s="81">
        <v>0</v>
      </c>
      <c r="DS4976" s="81">
        <v>2.7486937749829378E-6</v>
      </c>
      <c r="DT4976" s="81">
        <v>2.7486937749829378E-6</v>
      </c>
      <c r="DU4976" s="81">
        <v>0</v>
      </c>
      <c r="DV4976" s="81">
        <v>2.7486937749829378E-6</v>
      </c>
      <c r="DW4976" s="81">
        <v>2.7486937749829378E-6</v>
      </c>
      <c r="GE4976" s="81" t="s">
        <v>449</v>
      </c>
      <c r="GF4976" s="81" t="s">
        <v>155</v>
      </c>
      <c r="GG4976" s="81" t="s">
        <v>489</v>
      </c>
      <c r="GH4976" s="81" t="s">
        <v>451</v>
      </c>
      <c r="GI4976" s="81">
        <v>2025</v>
      </c>
      <c r="GJ4976" s="81" t="s">
        <v>201</v>
      </c>
      <c r="GK4976" s="81">
        <v>233.23007680794649</v>
      </c>
      <c r="GL4976" s="81">
        <v>572.41742999999997</v>
      </c>
      <c r="GM4976" s="81">
        <v>2025</v>
      </c>
      <c r="GN4976" s="81" t="s">
        <v>173</v>
      </c>
      <c r="GO4976" s="81">
        <v>1.1148832299820636E-2</v>
      </c>
      <c r="GP4976" s="81">
        <v>10</v>
      </c>
      <c r="GQ4976" s="81">
        <v>0</v>
      </c>
      <c r="GR4976" s="81" t="s">
        <v>448</v>
      </c>
      <c r="GS4976" s="81">
        <v>1.1148832299820636E-2</v>
      </c>
      <c r="GT4976" s="81">
        <v>2.6002430136060819</v>
      </c>
      <c r="GU4976" s="81">
        <v>1.1148832299820636E-2</v>
      </c>
      <c r="GV4976" s="81">
        <v>2.6002430136060819</v>
      </c>
      <c r="GW4976" s="81">
        <v>1.1148832299820636E-2</v>
      </c>
      <c r="GX4976" s="81">
        <v>2.6002430136060819</v>
      </c>
      <c r="GY4976" s="81">
        <v>1.1148832299820636E-2</v>
      </c>
      <c r="GZ4976" s="81">
        <v>2.6002430136060819</v>
      </c>
    </row>
    <row r="4977" spans="98:208" x14ac:dyDescent="0.25">
      <c r="CT4977" s="81" t="s">
        <v>155</v>
      </c>
      <c r="CU4977" s="81" t="s">
        <v>486</v>
      </c>
      <c r="CV4977" s="81" t="s">
        <v>458</v>
      </c>
      <c r="CW4977" s="81">
        <v>2028</v>
      </c>
      <c r="CX4977" s="81">
        <v>0</v>
      </c>
      <c r="CY4977" s="81">
        <v>0</v>
      </c>
      <c r="CZ4977" s="81">
        <v>0</v>
      </c>
      <c r="DA4977" s="81">
        <v>0</v>
      </c>
      <c r="DB4977" s="81">
        <v>9534.9220877128319</v>
      </c>
      <c r="DC4977" s="81">
        <v>247.27299216503471</v>
      </c>
      <c r="DD4977" s="81">
        <v>9287.6490955477984</v>
      </c>
      <c r="DE4977" s="81">
        <v>0</v>
      </c>
      <c r="DF4977" s="81">
        <v>2.756805121922834</v>
      </c>
      <c r="DG4977" s="81">
        <v>2.756805121922834</v>
      </c>
      <c r="DH4977" s="81">
        <v>2.756805121922834</v>
      </c>
      <c r="DI4977" s="81">
        <v>2.756805121922834</v>
      </c>
      <c r="DJ4977" s="81">
        <v>1.057091110561274E-6</v>
      </c>
      <c r="DL4977" s="81">
        <v>0</v>
      </c>
      <c r="DM4977" s="81">
        <v>2.9141941879344173E-6</v>
      </c>
      <c r="DN4977" s="81">
        <v>2.9141941879344173E-6</v>
      </c>
      <c r="DO4977" s="81">
        <v>0</v>
      </c>
      <c r="DP4977" s="81">
        <v>2.9141941879344173E-6</v>
      </c>
      <c r="DQ4977" s="81">
        <v>2.9141941879344173E-6</v>
      </c>
      <c r="DR4977" s="81">
        <v>0</v>
      </c>
      <c r="DS4977" s="81">
        <v>2.9141941879344173E-6</v>
      </c>
      <c r="DT4977" s="81">
        <v>2.9141941879344173E-6</v>
      </c>
      <c r="DU4977" s="81">
        <v>0</v>
      </c>
      <c r="DV4977" s="81">
        <v>2.9141941879344173E-6</v>
      </c>
      <c r="DW4977" s="81">
        <v>2.9141941879344173E-6</v>
      </c>
      <c r="GE4977" s="81" t="s">
        <v>449</v>
      </c>
      <c r="GF4977" s="81" t="s">
        <v>155</v>
      </c>
      <c r="GG4977" s="81" t="s">
        <v>489</v>
      </c>
      <c r="GH4977" s="81" t="s">
        <v>451</v>
      </c>
      <c r="GI4977" s="81">
        <v>2026</v>
      </c>
      <c r="GJ4977" s="81" t="s">
        <v>201</v>
      </c>
      <c r="GK4977" s="81">
        <v>233.23007680794649</v>
      </c>
      <c r="GL4977" s="81">
        <v>572.41742999999997</v>
      </c>
      <c r="GM4977" s="81">
        <v>2026</v>
      </c>
      <c r="GN4977" s="81" t="s">
        <v>173</v>
      </c>
      <c r="GO4977" s="81">
        <v>1.1148832299820636E-2</v>
      </c>
      <c r="GP4977" s="81">
        <v>10</v>
      </c>
      <c r="GQ4977" s="81">
        <v>0</v>
      </c>
      <c r="GR4977" s="81" t="s">
        <v>448</v>
      </c>
      <c r="GS4977" s="81">
        <v>1.1148832299820636E-2</v>
      </c>
      <c r="GT4977" s="81">
        <v>2.6002430136060819</v>
      </c>
      <c r="GU4977" s="81">
        <v>1.1148832299820636E-2</v>
      </c>
      <c r="GV4977" s="81">
        <v>2.6002430136060819</v>
      </c>
      <c r="GW4977" s="81">
        <v>1.1148832299820636E-2</v>
      </c>
      <c r="GX4977" s="81">
        <v>2.6002430136060819</v>
      </c>
      <c r="GY4977" s="81">
        <v>1.1148832299820636E-2</v>
      </c>
      <c r="GZ4977" s="81">
        <v>2.6002430136060819</v>
      </c>
    </row>
    <row r="4978" spans="98:208" x14ac:dyDescent="0.25">
      <c r="CT4978" s="81" t="s">
        <v>155</v>
      </c>
      <c r="CU4978" s="81" t="s">
        <v>486</v>
      </c>
      <c r="CV4978" s="81" t="s">
        <v>458</v>
      </c>
      <c r="CW4978" s="81">
        <v>2029</v>
      </c>
      <c r="CX4978" s="81">
        <v>0</v>
      </c>
      <c r="CY4978" s="81">
        <v>0</v>
      </c>
      <c r="CZ4978" s="81">
        <v>0</v>
      </c>
      <c r="DA4978" s="81">
        <v>0</v>
      </c>
      <c r="DB4978" s="81">
        <v>9534.9220877128319</v>
      </c>
      <c r="DC4978" s="81">
        <v>247.27299216503471</v>
      </c>
      <c r="DD4978" s="81">
        <v>9287.6490955477984</v>
      </c>
      <c r="DE4978" s="81">
        <v>0</v>
      </c>
      <c r="DF4978" s="81">
        <v>2.756805121922834</v>
      </c>
      <c r="DG4978" s="81">
        <v>2.756805121922834</v>
      </c>
      <c r="DH4978" s="81">
        <v>2.756805121922834</v>
      </c>
      <c r="DI4978" s="81">
        <v>2.756805121922834</v>
      </c>
      <c r="DJ4978" s="81">
        <v>1.057091110561274E-6</v>
      </c>
      <c r="DL4978" s="81">
        <v>0</v>
      </c>
      <c r="DM4978" s="81">
        <v>2.9141941879344173E-6</v>
      </c>
      <c r="DN4978" s="81">
        <v>2.9141941879344173E-6</v>
      </c>
      <c r="DO4978" s="81">
        <v>0</v>
      </c>
      <c r="DP4978" s="81">
        <v>2.9141941879344173E-6</v>
      </c>
      <c r="DQ4978" s="81">
        <v>2.9141941879344173E-6</v>
      </c>
      <c r="DR4978" s="81">
        <v>0</v>
      </c>
      <c r="DS4978" s="81">
        <v>2.9141941879344173E-6</v>
      </c>
      <c r="DT4978" s="81">
        <v>2.9141941879344173E-6</v>
      </c>
      <c r="DU4978" s="81">
        <v>0</v>
      </c>
      <c r="DV4978" s="81">
        <v>2.9141941879344173E-6</v>
      </c>
      <c r="DW4978" s="81">
        <v>2.9141941879344173E-6</v>
      </c>
      <c r="GE4978" s="81" t="s">
        <v>449</v>
      </c>
      <c r="GF4978" s="81" t="s">
        <v>155</v>
      </c>
      <c r="GG4978" s="81" t="s">
        <v>489</v>
      </c>
      <c r="GH4978" s="81" t="s">
        <v>451</v>
      </c>
      <c r="GI4978" s="81">
        <v>2027</v>
      </c>
      <c r="GJ4978" s="81" t="s">
        <v>201</v>
      </c>
      <c r="GK4978" s="81">
        <v>233.23007680794649</v>
      </c>
      <c r="GL4978" s="81">
        <v>572.41742999999997</v>
      </c>
      <c r="GM4978" s="81">
        <v>2027</v>
      </c>
      <c r="GN4978" s="81" t="s">
        <v>173</v>
      </c>
      <c r="GO4978" s="81">
        <v>1.1148832299820636E-2</v>
      </c>
      <c r="GP4978" s="81">
        <v>10</v>
      </c>
      <c r="GQ4978" s="81">
        <v>0</v>
      </c>
      <c r="GR4978" s="81" t="s">
        <v>448</v>
      </c>
      <c r="GS4978" s="81">
        <v>1.1148832299820636E-2</v>
      </c>
      <c r="GT4978" s="81">
        <v>2.6002430136060819</v>
      </c>
      <c r="GU4978" s="81">
        <v>1.1148832299820636E-2</v>
      </c>
      <c r="GV4978" s="81">
        <v>2.6002430136060819</v>
      </c>
      <c r="GW4978" s="81">
        <v>1.1148832299820636E-2</v>
      </c>
      <c r="GX4978" s="81">
        <v>2.6002430136060819</v>
      </c>
      <c r="GY4978" s="81">
        <v>1.1148832299820636E-2</v>
      </c>
      <c r="GZ4978" s="81">
        <v>2.6002430136060819</v>
      </c>
    </row>
    <row r="4979" spans="98:208" x14ac:dyDescent="0.25">
      <c r="CT4979" s="81" t="s">
        <v>155</v>
      </c>
      <c r="CU4979" s="81" t="s">
        <v>486</v>
      </c>
      <c r="CV4979" s="81" t="s">
        <v>458</v>
      </c>
      <c r="CW4979" s="81">
        <v>2030</v>
      </c>
      <c r="CX4979" s="81">
        <v>0</v>
      </c>
      <c r="CY4979" s="81">
        <v>0</v>
      </c>
      <c r="CZ4979" s="81">
        <v>0</v>
      </c>
      <c r="DA4979" s="81">
        <v>0</v>
      </c>
      <c r="DB4979" s="81">
        <v>9534.9220877128319</v>
      </c>
      <c r="DC4979" s="81">
        <v>247.27299216503471</v>
      </c>
      <c r="DD4979" s="81">
        <v>9287.6490955477984</v>
      </c>
      <c r="DE4979" s="81">
        <v>0</v>
      </c>
      <c r="DF4979" s="81">
        <v>0</v>
      </c>
      <c r="DG4979" s="81">
        <v>2.756805121922834</v>
      </c>
      <c r="DH4979" s="81">
        <v>2.756805121922834</v>
      </c>
      <c r="DI4979" s="81">
        <v>2.756805121922834</v>
      </c>
      <c r="DJ4979" s="81">
        <v>1.057091110561274E-6</v>
      </c>
      <c r="DL4979" s="81">
        <v>0</v>
      </c>
      <c r="DM4979" s="81">
        <v>0</v>
      </c>
      <c r="DN4979" s="81">
        <v>0</v>
      </c>
      <c r="DO4979" s="81">
        <v>0</v>
      </c>
      <c r="DP4979" s="81">
        <v>2.9141941879344173E-6</v>
      </c>
      <c r="DQ4979" s="81">
        <v>2.9141941879344173E-6</v>
      </c>
      <c r="DR4979" s="81">
        <v>0</v>
      </c>
      <c r="DS4979" s="81">
        <v>2.9141941879344173E-6</v>
      </c>
      <c r="DT4979" s="81">
        <v>2.9141941879344173E-6</v>
      </c>
      <c r="DU4979" s="81">
        <v>0</v>
      </c>
      <c r="DV4979" s="81">
        <v>2.9141941879344173E-6</v>
      </c>
      <c r="DW4979" s="81">
        <v>2.9141941879344173E-6</v>
      </c>
      <c r="GE4979" s="81" t="s">
        <v>449</v>
      </c>
      <c r="GF4979" s="81" t="s">
        <v>155</v>
      </c>
      <c r="GG4979" s="81" t="s">
        <v>489</v>
      </c>
      <c r="GH4979" s="81" t="s">
        <v>451</v>
      </c>
      <c r="GI4979" s="81">
        <v>2028</v>
      </c>
      <c r="GJ4979" s="81" t="s">
        <v>201</v>
      </c>
      <c r="GK4979" s="81">
        <v>247.27299216495479</v>
      </c>
      <c r="GL4979" s="81">
        <v>572.41742999999997</v>
      </c>
      <c r="GM4979" s="81">
        <v>2028</v>
      </c>
      <c r="GN4979" s="81" t="s">
        <v>173</v>
      </c>
      <c r="GO4979" s="81">
        <v>1.1148832299820636E-2</v>
      </c>
      <c r="GP4979" s="81">
        <v>10</v>
      </c>
      <c r="GQ4979" s="81">
        <v>0</v>
      </c>
      <c r="GR4979" s="81" t="s">
        <v>448</v>
      </c>
      <c r="GS4979" s="81">
        <v>1.1148832299820636E-2</v>
      </c>
      <c r="GT4979" s="81">
        <v>2.7568051219219432</v>
      </c>
      <c r="GU4979" s="81">
        <v>1.1148832299820636E-2</v>
      </c>
      <c r="GV4979" s="81">
        <v>2.7568051219219432</v>
      </c>
      <c r="GW4979" s="81">
        <v>1.1148832299820636E-2</v>
      </c>
      <c r="GX4979" s="81">
        <v>2.7568051219219432</v>
      </c>
      <c r="GY4979" s="81">
        <v>1.1148832299820636E-2</v>
      </c>
      <c r="GZ4979" s="81">
        <v>2.7568051219219432</v>
      </c>
    </row>
    <row r="4980" spans="98:208" x14ac:dyDescent="0.25">
      <c r="CT4980" s="81" t="s">
        <v>155</v>
      </c>
      <c r="CU4980" s="81" t="s">
        <v>486</v>
      </c>
      <c r="CV4980" s="81" t="s">
        <v>458</v>
      </c>
      <c r="CW4980" s="81">
        <v>2031</v>
      </c>
      <c r="CX4980" s="81">
        <v>0</v>
      </c>
      <c r="CY4980" s="81">
        <v>0</v>
      </c>
      <c r="CZ4980" s="81">
        <v>0</v>
      </c>
      <c r="DA4980" s="81">
        <v>0</v>
      </c>
      <c r="DB4980" s="81">
        <v>9534.9220877128319</v>
      </c>
      <c r="DC4980" s="81">
        <v>247.27299216503471</v>
      </c>
      <c r="DD4980" s="81">
        <v>9287.6490955477984</v>
      </c>
      <c r="DE4980" s="81">
        <v>0</v>
      </c>
      <c r="DF4980" s="81">
        <v>0</v>
      </c>
      <c r="DG4980" s="81">
        <v>0</v>
      </c>
      <c r="DH4980" s="81">
        <v>2.756805121922834</v>
      </c>
      <c r="DI4980" s="81">
        <v>2.756805121922834</v>
      </c>
      <c r="DJ4980" s="81">
        <v>1.057091110561274E-6</v>
      </c>
      <c r="DL4980" s="81">
        <v>0</v>
      </c>
      <c r="DM4980" s="81">
        <v>0</v>
      </c>
      <c r="DN4980" s="81">
        <v>0</v>
      </c>
      <c r="DO4980" s="81">
        <v>0</v>
      </c>
      <c r="DP4980" s="81">
        <v>0</v>
      </c>
      <c r="DQ4980" s="81">
        <v>0</v>
      </c>
      <c r="DR4980" s="81">
        <v>0</v>
      </c>
      <c r="DS4980" s="81">
        <v>2.9141941879344173E-6</v>
      </c>
      <c r="DT4980" s="81">
        <v>2.9141941879344173E-6</v>
      </c>
      <c r="DU4980" s="81">
        <v>0</v>
      </c>
      <c r="DV4980" s="81">
        <v>2.9141941879344173E-6</v>
      </c>
      <c r="DW4980" s="81">
        <v>2.9141941879344173E-6</v>
      </c>
      <c r="GE4980" s="81" t="s">
        <v>449</v>
      </c>
      <c r="GF4980" s="81" t="s">
        <v>155</v>
      </c>
      <c r="GG4980" s="81" t="s">
        <v>489</v>
      </c>
      <c r="GH4980" s="81" t="s">
        <v>451</v>
      </c>
      <c r="GI4980" s="81">
        <v>2029</v>
      </c>
      <c r="GJ4980" s="81" t="s">
        <v>201</v>
      </c>
      <c r="GK4980" s="81">
        <v>247.27299216495479</v>
      </c>
      <c r="GL4980" s="81">
        <v>572.41742999999997</v>
      </c>
      <c r="GM4980" s="81">
        <v>2029</v>
      </c>
      <c r="GN4980" s="81" t="s">
        <v>173</v>
      </c>
      <c r="GO4980" s="81">
        <v>1.1148832299820636E-2</v>
      </c>
      <c r="GP4980" s="81">
        <v>10</v>
      </c>
      <c r="GQ4980" s="81">
        <v>0</v>
      </c>
      <c r="GR4980" s="81" t="s">
        <v>448</v>
      </c>
      <c r="GS4980" s="81">
        <v>1.1148832299820636E-2</v>
      </c>
      <c r="GT4980" s="81">
        <v>2.7568051219219432</v>
      </c>
      <c r="GU4980" s="81">
        <v>1.1148832299820636E-2</v>
      </c>
      <c r="GV4980" s="81">
        <v>2.7568051219219432</v>
      </c>
      <c r="GW4980" s="81">
        <v>1.1148832299820636E-2</v>
      </c>
      <c r="GX4980" s="81">
        <v>2.7568051219219432</v>
      </c>
      <c r="GY4980" s="81">
        <v>1.1148832299820636E-2</v>
      </c>
      <c r="GZ4980" s="81">
        <v>2.7568051219219432</v>
      </c>
    </row>
    <row r="4981" spans="98:208" x14ac:dyDescent="0.25">
      <c r="CT4981" s="81" t="s">
        <v>155</v>
      </c>
      <c r="CU4981" s="81" t="s">
        <v>486</v>
      </c>
      <c r="CV4981" s="81" t="s">
        <v>458</v>
      </c>
      <c r="CW4981" s="81">
        <v>2032</v>
      </c>
      <c r="CX4981" s="81">
        <v>0</v>
      </c>
      <c r="CY4981" s="81">
        <v>0</v>
      </c>
      <c r="CZ4981" s="81">
        <v>0</v>
      </c>
      <c r="DA4981" s="81">
        <v>0</v>
      </c>
      <c r="DB4981" s="81">
        <v>9534.9220877128319</v>
      </c>
      <c r="DC4981" s="81">
        <v>247.27299216503471</v>
      </c>
      <c r="DD4981" s="81">
        <v>9287.6490955477984</v>
      </c>
      <c r="DE4981" s="81">
        <v>0</v>
      </c>
      <c r="DF4981" s="81">
        <v>0</v>
      </c>
      <c r="DG4981" s="81">
        <v>0</v>
      </c>
      <c r="DH4981" s="81">
        <v>0</v>
      </c>
      <c r="DI4981" s="81">
        <v>2.756805121922834</v>
      </c>
      <c r="DJ4981" s="81">
        <v>1.057091110561274E-6</v>
      </c>
      <c r="DL4981" s="81">
        <v>0</v>
      </c>
      <c r="DM4981" s="81">
        <v>0</v>
      </c>
      <c r="DN4981" s="81">
        <v>0</v>
      </c>
      <c r="DO4981" s="81">
        <v>0</v>
      </c>
      <c r="DP4981" s="81">
        <v>0</v>
      </c>
      <c r="DQ4981" s="81">
        <v>0</v>
      </c>
      <c r="DR4981" s="81">
        <v>0</v>
      </c>
      <c r="DS4981" s="81">
        <v>0</v>
      </c>
      <c r="DT4981" s="81">
        <v>0</v>
      </c>
      <c r="DU4981" s="81">
        <v>0</v>
      </c>
      <c r="DV4981" s="81">
        <v>2.9141941879344173E-6</v>
      </c>
      <c r="DW4981" s="81">
        <v>2.9141941879344173E-6</v>
      </c>
      <c r="GE4981" s="81" t="s">
        <v>449</v>
      </c>
      <c r="GF4981" s="81" t="s">
        <v>155</v>
      </c>
      <c r="GG4981" s="81" t="s">
        <v>489</v>
      </c>
      <c r="GH4981" s="81" t="s">
        <v>451</v>
      </c>
      <c r="GI4981" s="81">
        <v>2030</v>
      </c>
      <c r="GJ4981" s="81" t="s">
        <v>201</v>
      </c>
      <c r="GK4981" s="81">
        <v>247.27299216495479</v>
      </c>
      <c r="GL4981" s="81">
        <v>572.41742999999997</v>
      </c>
      <c r="GM4981" s="81">
        <v>2030</v>
      </c>
      <c r="GN4981" s="81" t="s">
        <v>173</v>
      </c>
      <c r="GO4981" s="81">
        <v>1.1148832299820636E-2</v>
      </c>
      <c r="GP4981" s="81">
        <v>10</v>
      </c>
      <c r="GQ4981" s="81">
        <v>0</v>
      </c>
      <c r="GR4981" s="81" t="s">
        <v>448</v>
      </c>
      <c r="GS4981" s="81">
        <v>0</v>
      </c>
      <c r="GT4981" s="81">
        <v>0</v>
      </c>
      <c r="GU4981" s="81">
        <v>1.1148832299820636E-2</v>
      </c>
      <c r="GV4981" s="81">
        <v>2.7568051219219432</v>
      </c>
      <c r="GW4981" s="81">
        <v>1.1148832299820636E-2</v>
      </c>
      <c r="GX4981" s="81">
        <v>2.7568051219219432</v>
      </c>
      <c r="GY4981" s="81">
        <v>1.1148832299820636E-2</v>
      </c>
      <c r="GZ4981" s="81">
        <v>2.7568051219219432</v>
      </c>
    </row>
    <row r="4982" spans="98:208" x14ac:dyDescent="0.25">
      <c r="CT4982" s="81" t="s">
        <v>155</v>
      </c>
      <c r="CU4982" s="81" t="s">
        <v>486</v>
      </c>
      <c r="CV4982" s="81" t="s">
        <v>459</v>
      </c>
      <c r="CW4982" s="81">
        <v>2020</v>
      </c>
      <c r="CX4982" s="81">
        <v>0</v>
      </c>
      <c r="CY4982" s="81">
        <v>0</v>
      </c>
      <c r="CZ4982" s="81">
        <v>0</v>
      </c>
      <c r="DA4982" s="81">
        <v>0</v>
      </c>
      <c r="DB4982" s="81">
        <v>5.2405583313016653</v>
      </c>
      <c r="DC4982" s="81">
        <v>0.69641821681224148</v>
      </c>
      <c r="DD4982" s="81">
        <v>2.941964152281074</v>
      </c>
      <c r="DE4982" s="81">
        <v>1.6021759622083089</v>
      </c>
      <c r="DF4982" s="81">
        <v>7.7642499097798088E-3</v>
      </c>
      <c r="DG4982" s="81">
        <v>0</v>
      </c>
      <c r="DH4982" s="81">
        <v>0</v>
      </c>
      <c r="DI4982" s="81">
        <v>0</v>
      </c>
      <c r="DJ4982" s="81">
        <v>1.2014039247402E-5</v>
      </c>
      <c r="DL4982" s="81">
        <v>0</v>
      </c>
      <c r="DM4982" s="81">
        <v>9.3280003142732063E-8</v>
      </c>
      <c r="DN4982" s="81">
        <v>9.3280003142732063E-8</v>
      </c>
      <c r="DO4982" s="81">
        <v>0</v>
      </c>
      <c r="DP4982" s="81">
        <v>0</v>
      </c>
      <c r="DQ4982" s="81">
        <v>0</v>
      </c>
      <c r="DR4982" s="81">
        <v>0</v>
      </c>
      <c r="DS4982" s="81">
        <v>0</v>
      </c>
      <c r="DT4982" s="81">
        <v>0</v>
      </c>
      <c r="DU4982" s="81">
        <v>0</v>
      </c>
      <c r="DV4982" s="81">
        <v>0</v>
      </c>
      <c r="DW4982" s="81">
        <v>0</v>
      </c>
      <c r="GE4982" s="81" t="s">
        <v>449</v>
      </c>
      <c r="GF4982" s="81" t="s">
        <v>155</v>
      </c>
      <c r="GG4982" s="81" t="s">
        <v>489</v>
      </c>
      <c r="GH4982" s="81" t="s">
        <v>451</v>
      </c>
      <c r="GI4982" s="81">
        <v>2031</v>
      </c>
      <c r="GJ4982" s="81" t="s">
        <v>201</v>
      </c>
      <c r="GK4982" s="81">
        <v>247.27299216495479</v>
      </c>
      <c r="GL4982" s="81">
        <v>572.41742999999997</v>
      </c>
      <c r="GM4982" s="81">
        <v>2031</v>
      </c>
      <c r="GN4982" s="81" t="s">
        <v>173</v>
      </c>
      <c r="GO4982" s="81">
        <v>1.1148832299820636E-2</v>
      </c>
      <c r="GP4982" s="81">
        <v>10</v>
      </c>
      <c r="GQ4982" s="81">
        <v>0</v>
      </c>
      <c r="GR4982" s="81" t="s">
        <v>448</v>
      </c>
      <c r="GS4982" s="81">
        <v>0</v>
      </c>
      <c r="GT4982" s="81">
        <v>0</v>
      </c>
      <c r="GU4982" s="81">
        <v>0</v>
      </c>
      <c r="GV4982" s="81">
        <v>0</v>
      </c>
      <c r="GW4982" s="81">
        <v>1.1148832299820636E-2</v>
      </c>
      <c r="GX4982" s="81">
        <v>2.7568051219219432</v>
      </c>
      <c r="GY4982" s="81">
        <v>1.1148832299820636E-2</v>
      </c>
      <c r="GZ4982" s="81">
        <v>2.7568051219219432</v>
      </c>
    </row>
    <row r="4983" spans="98:208" x14ac:dyDescent="0.25">
      <c r="CT4983" s="81" t="s">
        <v>155</v>
      </c>
      <c r="CU4983" s="81" t="s">
        <v>486</v>
      </c>
      <c r="CV4983" s="81" t="s">
        <v>459</v>
      </c>
      <c r="CW4983" s="81">
        <v>2021</v>
      </c>
      <c r="CX4983" s="81">
        <v>0</v>
      </c>
      <c r="CY4983" s="81">
        <v>0</v>
      </c>
      <c r="CZ4983" s="81">
        <v>0</v>
      </c>
      <c r="DA4983" s="81">
        <v>0</v>
      </c>
      <c r="DB4983" s="81">
        <v>5.2405583313016653</v>
      </c>
      <c r="DC4983" s="81">
        <v>0.69641821681224148</v>
      </c>
      <c r="DD4983" s="81">
        <v>2.941964152281074</v>
      </c>
      <c r="DE4983" s="81">
        <v>1.6021759622083089</v>
      </c>
      <c r="DF4983" s="81">
        <v>7.7642499097798088E-3</v>
      </c>
      <c r="DG4983" s="81">
        <v>7.7642499097798088E-3</v>
      </c>
      <c r="DH4983" s="81">
        <v>0</v>
      </c>
      <c r="DI4983" s="81">
        <v>0</v>
      </c>
      <c r="DJ4983" s="81">
        <v>1.2014039247402E-5</v>
      </c>
      <c r="DL4983" s="81">
        <v>0</v>
      </c>
      <c r="DM4983" s="81">
        <v>9.3280003142732063E-8</v>
      </c>
      <c r="DN4983" s="81">
        <v>9.3280003142732063E-8</v>
      </c>
      <c r="DO4983" s="81">
        <v>0</v>
      </c>
      <c r="DP4983" s="81">
        <v>9.3280003142732063E-8</v>
      </c>
      <c r="DQ4983" s="81">
        <v>9.3280003142732063E-8</v>
      </c>
      <c r="DR4983" s="81">
        <v>0</v>
      </c>
      <c r="DS4983" s="81">
        <v>0</v>
      </c>
      <c r="DT4983" s="81">
        <v>0</v>
      </c>
      <c r="DU4983" s="81">
        <v>0</v>
      </c>
      <c r="DV4983" s="81">
        <v>0</v>
      </c>
      <c r="DW4983" s="81">
        <v>0</v>
      </c>
      <c r="GE4983" s="81" t="s">
        <v>449</v>
      </c>
      <c r="GF4983" s="81" t="s">
        <v>155</v>
      </c>
      <c r="GG4983" s="81" t="s">
        <v>489</v>
      </c>
      <c r="GH4983" s="81" t="s">
        <v>451</v>
      </c>
      <c r="GI4983" s="81">
        <v>2032</v>
      </c>
      <c r="GJ4983" s="81" t="s">
        <v>201</v>
      </c>
      <c r="GK4983" s="81">
        <v>247.27299216495479</v>
      </c>
      <c r="GL4983" s="81">
        <v>572.41742999999997</v>
      </c>
      <c r="GM4983" s="81">
        <v>2032</v>
      </c>
      <c r="GN4983" s="81" t="s">
        <v>173</v>
      </c>
      <c r="GO4983" s="81">
        <v>1.1148832299820636E-2</v>
      </c>
      <c r="GP4983" s="81">
        <v>10</v>
      </c>
      <c r="GQ4983" s="81">
        <v>0</v>
      </c>
      <c r="GR4983" s="81" t="s">
        <v>448</v>
      </c>
      <c r="GS4983" s="81">
        <v>0</v>
      </c>
      <c r="GT4983" s="81">
        <v>0</v>
      </c>
      <c r="GU4983" s="81">
        <v>0</v>
      </c>
      <c r="GV4983" s="81">
        <v>0</v>
      </c>
      <c r="GW4983" s="81">
        <v>0</v>
      </c>
      <c r="GX4983" s="81">
        <v>0</v>
      </c>
      <c r="GY4983" s="81">
        <v>1.1148832299820636E-2</v>
      </c>
      <c r="GZ4983" s="81">
        <v>2.7568051219219432</v>
      </c>
    </row>
    <row r="4984" spans="98:208" x14ac:dyDescent="0.25">
      <c r="CT4984" s="81" t="s">
        <v>155</v>
      </c>
      <c r="CU4984" s="81" t="s">
        <v>486</v>
      </c>
      <c r="CV4984" s="81" t="s">
        <v>459</v>
      </c>
      <c r="CW4984" s="81">
        <v>2022</v>
      </c>
      <c r="CX4984" s="81">
        <v>0</v>
      </c>
      <c r="CY4984" s="81">
        <v>0</v>
      </c>
      <c r="CZ4984" s="81">
        <v>0</v>
      </c>
      <c r="DA4984" s="81">
        <v>0</v>
      </c>
      <c r="DB4984" s="81">
        <v>5.2405583313016653</v>
      </c>
      <c r="DC4984" s="81">
        <v>0.69641821681224148</v>
      </c>
      <c r="DD4984" s="81">
        <v>2.941964152281074</v>
      </c>
      <c r="DE4984" s="81">
        <v>1.6021759622083089</v>
      </c>
      <c r="DF4984" s="81">
        <v>7.7642499097798088E-3</v>
      </c>
      <c r="DG4984" s="81">
        <v>7.7642499097798088E-3</v>
      </c>
      <c r="DH4984" s="81">
        <v>7.7642499097798088E-3</v>
      </c>
      <c r="DI4984" s="81">
        <v>0</v>
      </c>
      <c r="DJ4984" s="81">
        <v>1.2014039247402E-5</v>
      </c>
      <c r="DL4984" s="81">
        <v>0</v>
      </c>
      <c r="DM4984" s="81">
        <v>9.3280003142732063E-8</v>
      </c>
      <c r="DN4984" s="81">
        <v>9.3280003142732063E-8</v>
      </c>
      <c r="DO4984" s="81">
        <v>0</v>
      </c>
      <c r="DP4984" s="81">
        <v>9.3280003142732063E-8</v>
      </c>
      <c r="DQ4984" s="81">
        <v>9.3280003142732063E-8</v>
      </c>
      <c r="DR4984" s="81">
        <v>0</v>
      </c>
      <c r="DS4984" s="81">
        <v>9.3280003142732063E-8</v>
      </c>
      <c r="DT4984" s="81">
        <v>9.3280003142732063E-8</v>
      </c>
      <c r="DU4984" s="81">
        <v>0</v>
      </c>
      <c r="DV4984" s="81">
        <v>0</v>
      </c>
      <c r="DW4984" s="81">
        <v>0</v>
      </c>
      <c r="GE4984" s="81" t="s">
        <v>449</v>
      </c>
      <c r="GF4984" s="81" t="s">
        <v>155</v>
      </c>
      <c r="GG4984" s="81" t="s">
        <v>489</v>
      </c>
      <c r="GH4984" s="81" t="s">
        <v>452</v>
      </c>
      <c r="GI4984" s="81">
        <v>2021</v>
      </c>
      <c r="GJ4984" s="81" t="s">
        <v>201</v>
      </c>
      <c r="GK4984" s="81">
        <v>0.69641821681223037</v>
      </c>
      <c r="GL4984" s="81">
        <v>572.41742999999997</v>
      </c>
      <c r="GM4984" s="81">
        <v>2021</v>
      </c>
      <c r="GN4984" s="81" t="s">
        <v>173</v>
      </c>
      <c r="GO4984" s="81">
        <v>1.1148832299820636E-2</v>
      </c>
      <c r="GP4984" s="81">
        <v>10</v>
      </c>
      <c r="GQ4984" s="81">
        <v>0</v>
      </c>
      <c r="GR4984" s="81" t="s">
        <v>448</v>
      </c>
      <c r="GS4984" s="81">
        <v>1.1148832299820636E-2</v>
      </c>
      <c r="GT4984" s="81">
        <v>7.7642499097796847E-3</v>
      </c>
      <c r="GU4984" s="81">
        <v>1.1148832299820636E-2</v>
      </c>
      <c r="GV4984" s="81">
        <v>7.7642499097796847E-3</v>
      </c>
      <c r="GW4984" s="81">
        <v>0</v>
      </c>
      <c r="GX4984" s="81">
        <v>0</v>
      </c>
      <c r="GY4984" s="81">
        <v>0</v>
      </c>
      <c r="GZ4984" s="81">
        <v>0</v>
      </c>
    </row>
    <row r="4985" spans="98:208" x14ac:dyDescent="0.25">
      <c r="CT4985" s="81" t="s">
        <v>155</v>
      </c>
      <c r="CU4985" s="81" t="s">
        <v>486</v>
      </c>
      <c r="CV4985" s="81" t="s">
        <v>459</v>
      </c>
      <c r="CW4985" s="81">
        <v>2023</v>
      </c>
      <c r="CX4985" s="81">
        <v>0</v>
      </c>
      <c r="CY4985" s="81">
        <v>0</v>
      </c>
      <c r="CZ4985" s="81">
        <v>0</v>
      </c>
      <c r="DA4985" s="81">
        <v>0</v>
      </c>
      <c r="DB4985" s="81">
        <v>5.4750346070078812</v>
      </c>
      <c r="DC4985" s="81">
        <v>0.71896016785821781</v>
      </c>
      <c r="DD4985" s="81">
        <v>3.0714971986151829</v>
      </c>
      <c r="DE4985" s="81">
        <v>1.6845772405344801</v>
      </c>
      <c r="DF4985" s="81">
        <v>8.0155663417021648E-3</v>
      </c>
      <c r="DG4985" s="81">
        <v>8.0155663417021648E-3</v>
      </c>
      <c r="DH4985" s="81">
        <v>8.0155663417021648E-3</v>
      </c>
      <c r="DI4985" s="81">
        <v>8.0155663417021648E-3</v>
      </c>
      <c r="DJ4985" s="81">
        <v>1.2014039247402E-5</v>
      </c>
      <c r="DL4985" s="81">
        <v>0</v>
      </c>
      <c r="DM4985" s="81">
        <v>9.6299328619364288E-8</v>
      </c>
      <c r="DN4985" s="81">
        <v>9.6299328619364288E-8</v>
      </c>
      <c r="DO4985" s="81">
        <v>0</v>
      </c>
      <c r="DP4985" s="81">
        <v>9.6299328619364288E-8</v>
      </c>
      <c r="DQ4985" s="81">
        <v>9.6299328619364288E-8</v>
      </c>
      <c r="DR4985" s="81">
        <v>0</v>
      </c>
      <c r="DS4985" s="81">
        <v>9.6299328619364288E-8</v>
      </c>
      <c r="DT4985" s="81">
        <v>9.6299328619364288E-8</v>
      </c>
      <c r="DU4985" s="81">
        <v>0</v>
      </c>
      <c r="DV4985" s="81">
        <v>9.6299328619364288E-8</v>
      </c>
      <c r="DW4985" s="81">
        <v>9.6299328619364288E-8</v>
      </c>
      <c r="GE4985" s="81" t="s">
        <v>449</v>
      </c>
      <c r="GF4985" s="81" t="s">
        <v>155</v>
      </c>
      <c r="GG4985" s="81" t="s">
        <v>489</v>
      </c>
      <c r="GH4985" s="81" t="s">
        <v>452</v>
      </c>
      <c r="GI4985" s="81">
        <v>2022</v>
      </c>
      <c r="GJ4985" s="81" t="s">
        <v>201</v>
      </c>
      <c r="GK4985" s="81">
        <v>0.69641821681223037</v>
      </c>
      <c r="GL4985" s="81">
        <v>572.41742999999997</v>
      </c>
      <c r="GM4985" s="81">
        <v>2022</v>
      </c>
      <c r="GN4985" s="81" t="s">
        <v>173</v>
      </c>
      <c r="GO4985" s="81">
        <v>1.1148832299820636E-2</v>
      </c>
      <c r="GP4985" s="81">
        <v>10</v>
      </c>
      <c r="GQ4985" s="81">
        <v>0</v>
      </c>
      <c r="GR4985" s="81" t="s">
        <v>448</v>
      </c>
      <c r="GS4985" s="81">
        <v>1.1148832299820636E-2</v>
      </c>
      <c r="GT4985" s="81">
        <v>7.7642499097796847E-3</v>
      </c>
      <c r="GU4985" s="81">
        <v>1.1148832299820636E-2</v>
      </c>
      <c r="GV4985" s="81">
        <v>7.7642499097796847E-3</v>
      </c>
      <c r="GW4985" s="81">
        <v>1.1148832299820636E-2</v>
      </c>
      <c r="GX4985" s="81">
        <v>7.7642499097796847E-3</v>
      </c>
      <c r="GY4985" s="81">
        <v>0</v>
      </c>
      <c r="GZ4985" s="81">
        <v>0</v>
      </c>
    </row>
    <row r="4986" spans="98:208" x14ac:dyDescent="0.25">
      <c r="CT4986" s="81" t="s">
        <v>155</v>
      </c>
      <c r="CU4986" s="81" t="s">
        <v>486</v>
      </c>
      <c r="CV4986" s="81" t="s">
        <v>459</v>
      </c>
      <c r="CW4986" s="81">
        <v>2024</v>
      </c>
      <c r="CX4986" s="81">
        <v>0</v>
      </c>
      <c r="CY4986" s="81">
        <v>0</v>
      </c>
      <c r="CZ4986" s="81">
        <v>0</v>
      </c>
      <c r="DA4986" s="81">
        <v>0</v>
      </c>
      <c r="DB4986" s="81">
        <v>5.4750346070078812</v>
      </c>
      <c r="DC4986" s="81">
        <v>0.71896016785821781</v>
      </c>
      <c r="DD4986" s="81">
        <v>3.0714971986151829</v>
      </c>
      <c r="DE4986" s="81">
        <v>1.6845772405344801</v>
      </c>
      <c r="DF4986" s="81">
        <v>8.0155663417021648E-3</v>
      </c>
      <c r="DG4986" s="81">
        <v>8.0155663417021648E-3</v>
      </c>
      <c r="DH4986" s="81">
        <v>8.0155663417021648E-3</v>
      </c>
      <c r="DI4986" s="81">
        <v>8.0155663417021648E-3</v>
      </c>
      <c r="DJ4986" s="81">
        <v>1.2014039247402E-5</v>
      </c>
      <c r="DL4986" s="81">
        <v>0</v>
      </c>
      <c r="DM4986" s="81">
        <v>9.6299328619364288E-8</v>
      </c>
      <c r="DN4986" s="81">
        <v>9.6299328619364288E-8</v>
      </c>
      <c r="DO4986" s="81">
        <v>0</v>
      </c>
      <c r="DP4986" s="81">
        <v>9.6299328619364288E-8</v>
      </c>
      <c r="DQ4986" s="81">
        <v>9.6299328619364288E-8</v>
      </c>
      <c r="DR4986" s="81">
        <v>0</v>
      </c>
      <c r="DS4986" s="81">
        <v>9.6299328619364288E-8</v>
      </c>
      <c r="DT4986" s="81">
        <v>9.6299328619364288E-8</v>
      </c>
      <c r="DU4986" s="81">
        <v>0</v>
      </c>
      <c r="DV4986" s="81">
        <v>9.6299328619364288E-8</v>
      </c>
      <c r="DW4986" s="81">
        <v>9.6299328619364288E-8</v>
      </c>
      <c r="GE4986" s="81" t="s">
        <v>449</v>
      </c>
      <c r="GF4986" s="81" t="s">
        <v>155</v>
      </c>
      <c r="GG4986" s="81" t="s">
        <v>489</v>
      </c>
      <c r="GH4986" s="81" t="s">
        <v>452</v>
      </c>
      <c r="GI4986" s="81">
        <v>2023</v>
      </c>
      <c r="GJ4986" s="81" t="s">
        <v>201</v>
      </c>
      <c r="GK4986" s="81">
        <v>0.71896016785821326</v>
      </c>
      <c r="GL4986" s="81">
        <v>572.41742999999997</v>
      </c>
      <c r="GM4986" s="81">
        <v>2023</v>
      </c>
      <c r="GN4986" s="81" t="s">
        <v>173</v>
      </c>
      <c r="GO4986" s="81">
        <v>1.1148832299820636E-2</v>
      </c>
      <c r="GP4986" s="81">
        <v>10</v>
      </c>
      <c r="GQ4986" s="81">
        <v>0</v>
      </c>
      <c r="GR4986" s="81" t="s">
        <v>448</v>
      </c>
      <c r="GS4986" s="81">
        <v>1.1148832299820636E-2</v>
      </c>
      <c r="GT4986" s="81">
        <v>8.0155663417021145E-3</v>
      </c>
      <c r="GU4986" s="81">
        <v>1.1148832299820636E-2</v>
      </c>
      <c r="GV4986" s="81">
        <v>8.0155663417021145E-3</v>
      </c>
      <c r="GW4986" s="81">
        <v>1.1148832299820636E-2</v>
      </c>
      <c r="GX4986" s="81">
        <v>8.0155663417021145E-3</v>
      </c>
      <c r="GY4986" s="81">
        <v>1.1148832299820636E-2</v>
      </c>
      <c r="GZ4986" s="81">
        <v>8.0155663417021145E-3</v>
      </c>
    </row>
    <row r="4987" spans="98:208" x14ac:dyDescent="0.25">
      <c r="CT4987" s="81" t="s">
        <v>155</v>
      </c>
      <c r="CU4987" s="81" t="s">
        <v>486</v>
      </c>
      <c r="CV4987" s="81" t="s">
        <v>459</v>
      </c>
      <c r="CW4987" s="81">
        <v>2025</v>
      </c>
      <c r="CX4987" s="81">
        <v>0</v>
      </c>
      <c r="CY4987" s="81">
        <v>0</v>
      </c>
      <c r="CZ4987" s="81">
        <v>0</v>
      </c>
      <c r="DA4987" s="81">
        <v>0</v>
      </c>
      <c r="DB4987" s="81">
        <v>5.4750346070078812</v>
      </c>
      <c r="DC4987" s="81">
        <v>0.71896016785821781</v>
      </c>
      <c r="DD4987" s="81">
        <v>3.0714971986151829</v>
      </c>
      <c r="DE4987" s="81">
        <v>1.6845772405344801</v>
      </c>
      <c r="DF4987" s="81">
        <v>8.0155663417021648E-3</v>
      </c>
      <c r="DG4987" s="81">
        <v>8.0155663417021648E-3</v>
      </c>
      <c r="DH4987" s="81">
        <v>8.0155663417021648E-3</v>
      </c>
      <c r="DI4987" s="81">
        <v>8.0155663417021648E-3</v>
      </c>
      <c r="DJ4987" s="81">
        <v>1.2014039247402E-5</v>
      </c>
      <c r="DL4987" s="81">
        <v>0</v>
      </c>
      <c r="DM4987" s="81">
        <v>9.6299328619364288E-8</v>
      </c>
      <c r="DN4987" s="81">
        <v>9.6299328619364288E-8</v>
      </c>
      <c r="DO4987" s="81">
        <v>0</v>
      </c>
      <c r="DP4987" s="81">
        <v>9.6299328619364288E-8</v>
      </c>
      <c r="DQ4987" s="81">
        <v>9.6299328619364288E-8</v>
      </c>
      <c r="DR4987" s="81">
        <v>0</v>
      </c>
      <c r="DS4987" s="81">
        <v>9.6299328619364288E-8</v>
      </c>
      <c r="DT4987" s="81">
        <v>9.6299328619364288E-8</v>
      </c>
      <c r="DU4987" s="81">
        <v>0</v>
      </c>
      <c r="DV4987" s="81">
        <v>9.6299328619364288E-8</v>
      </c>
      <c r="DW4987" s="81">
        <v>9.6299328619364288E-8</v>
      </c>
      <c r="GE4987" s="81" t="s">
        <v>449</v>
      </c>
      <c r="GF4987" s="81" t="s">
        <v>155</v>
      </c>
      <c r="GG4987" s="81" t="s">
        <v>489</v>
      </c>
      <c r="GH4987" s="81" t="s">
        <v>452</v>
      </c>
      <c r="GI4987" s="81">
        <v>2024</v>
      </c>
      <c r="GJ4987" s="81" t="s">
        <v>201</v>
      </c>
      <c r="GK4987" s="81">
        <v>0.71896016785821326</v>
      </c>
      <c r="GL4987" s="81">
        <v>572.41742999999997</v>
      </c>
      <c r="GM4987" s="81">
        <v>2024</v>
      </c>
      <c r="GN4987" s="81" t="s">
        <v>173</v>
      </c>
      <c r="GO4987" s="81">
        <v>1.1148832299820636E-2</v>
      </c>
      <c r="GP4987" s="81">
        <v>10</v>
      </c>
      <c r="GQ4987" s="81">
        <v>0</v>
      </c>
      <c r="GR4987" s="81" t="s">
        <v>448</v>
      </c>
      <c r="GS4987" s="81">
        <v>1.1148832299820636E-2</v>
      </c>
      <c r="GT4987" s="81">
        <v>8.0155663417021145E-3</v>
      </c>
      <c r="GU4987" s="81">
        <v>1.1148832299820636E-2</v>
      </c>
      <c r="GV4987" s="81">
        <v>8.0155663417021145E-3</v>
      </c>
      <c r="GW4987" s="81">
        <v>1.1148832299820636E-2</v>
      </c>
      <c r="GX4987" s="81">
        <v>8.0155663417021145E-3</v>
      </c>
      <c r="GY4987" s="81">
        <v>1.1148832299820636E-2</v>
      </c>
      <c r="GZ4987" s="81">
        <v>8.0155663417021145E-3</v>
      </c>
    </row>
    <row r="4988" spans="98:208" x14ac:dyDescent="0.25">
      <c r="CT4988" s="81" t="s">
        <v>155</v>
      </c>
      <c r="CU4988" s="81" t="s">
        <v>486</v>
      </c>
      <c r="CV4988" s="81" t="s">
        <v>459</v>
      </c>
      <c r="CW4988" s="81">
        <v>2026</v>
      </c>
      <c r="CX4988" s="81">
        <v>0</v>
      </c>
      <c r="CY4988" s="81">
        <v>0</v>
      </c>
      <c r="CZ4988" s="81">
        <v>0</v>
      </c>
      <c r="DA4988" s="81">
        <v>0</v>
      </c>
      <c r="DB4988" s="81">
        <v>5.4750346070078812</v>
      </c>
      <c r="DC4988" s="81">
        <v>0.71896016785821781</v>
      </c>
      <c r="DD4988" s="81">
        <v>3.0714971986151829</v>
      </c>
      <c r="DE4988" s="81">
        <v>1.6845772405344801</v>
      </c>
      <c r="DF4988" s="81">
        <v>8.0155663417021648E-3</v>
      </c>
      <c r="DG4988" s="81">
        <v>8.0155663417021648E-3</v>
      </c>
      <c r="DH4988" s="81">
        <v>8.0155663417021648E-3</v>
      </c>
      <c r="DI4988" s="81">
        <v>8.0155663417021648E-3</v>
      </c>
      <c r="DJ4988" s="81">
        <v>1.2014039247402E-5</v>
      </c>
      <c r="DL4988" s="81">
        <v>0</v>
      </c>
      <c r="DM4988" s="81">
        <v>9.6299328619364288E-8</v>
      </c>
      <c r="DN4988" s="81">
        <v>9.6299328619364288E-8</v>
      </c>
      <c r="DO4988" s="81">
        <v>0</v>
      </c>
      <c r="DP4988" s="81">
        <v>9.6299328619364288E-8</v>
      </c>
      <c r="DQ4988" s="81">
        <v>9.6299328619364288E-8</v>
      </c>
      <c r="DR4988" s="81">
        <v>0</v>
      </c>
      <c r="DS4988" s="81">
        <v>9.6299328619364288E-8</v>
      </c>
      <c r="DT4988" s="81">
        <v>9.6299328619364288E-8</v>
      </c>
      <c r="DU4988" s="81">
        <v>0</v>
      </c>
      <c r="DV4988" s="81">
        <v>9.6299328619364288E-8</v>
      </c>
      <c r="DW4988" s="81">
        <v>9.6299328619364288E-8</v>
      </c>
      <c r="GE4988" s="81" t="s">
        <v>449</v>
      </c>
      <c r="GF4988" s="81" t="s">
        <v>155</v>
      </c>
      <c r="GG4988" s="81" t="s">
        <v>489</v>
      </c>
      <c r="GH4988" s="81" t="s">
        <v>452</v>
      </c>
      <c r="GI4988" s="81">
        <v>2025</v>
      </c>
      <c r="GJ4988" s="81" t="s">
        <v>201</v>
      </c>
      <c r="GK4988" s="81">
        <v>0.71896016785821326</v>
      </c>
      <c r="GL4988" s="81">
        <v>572.41742999999997</v>
      </c>
      <c r="GM4988" s="81">
        <v>2025</v>
      </c>
      <c r="GN4988" s="81" t="s">
        <v>173</v>
      </c>
      <c r="GO4988" s="81">
        <v>1.1148832299820636E-2</v>
      </c>
      <c r="GP4988" s="81">
        <v>10</v>
      </c>
      <c r="GQ4988" s="81">
        <v>0</v>
      </c>
      <c r="GR4988" s="81" t="s">
        <v>448</v>
      </c>
      <c r="GS4988" s="81">
        <v>1.1148832299820636E-2</v>
      </c>
      <c r="GT4988" s="81">
        <v>8.0155663417021145E-3</v>
      </c>
      <c r="GU4988" s="81">
        <v>1.1148832299820636E-2</v>
      </c>
      <c r="GV4988" s="81">
        <v>8.0155663417021145E-3</v>
      </c>
      <c r="GW4988" s="81">
        <v>1.1148832299820636E-2</v>
      </c>
      <c r="GX4988" s="81">
        <v>8.0155663417021145E-3</v>
      </c>
      <c r="GY4988" s="81">
        <v>1.1148832299820636E-2</v>
      </c>
      <c r="GZ4988" s="81">
        <v>8.0155663417021145E-3</v>
      </c>
    </row>
    <row r="4989" spans="98:208" x14ac:dyDescent="0.25">
      <c r="CT4989" s="81" t="s">
        <v>155</v>
      </c>
      <c r="CU4989" s="81" t="s">
        <v>486</v>
      </c>
      <c r="CV4989" s="81" t="s">
        <v>459</v>
      </c>
      <c r="CW4989" s="81">
        <v>2027</v>
      </c>
      <c r="CX4989" s="81">
        <v>0</v>
      </c>
      <c r="CY4989" s="81">
        <v>0</v>
      </c>
      <c r="CZ4989" s="81">
        <v>0</v>
      </c>
      <c r="DA4989" s="81">
        <v>0</v>
      </c>
      <c r="DB4989" s="81">
        <v>5.4750346070078812</v>
      </c>
      <c r="DC4989" s="81">
        <v>0.71896016785821781</v>
      </c>
      <c r="DD4989" s="81">
        <v>3.0714971986151829</v>
      </c>
      <c r="DE4989" s="81">
        <v>1.6845772405344801</v>
      </c>
      <c r="DF4989" s="81">
        <v>8.0155663417021648E-3</v>
      </c>
      <c r="DG4989" s="81">
        <v>8.0155663417021648E-3</v>
      </c>
      <c r="DH4989" s="81">
        <v>8.0155663417021648E-3</v>
      </c>
      <c r="DI4989" s="81">
        <v>8.0155663417021648E-3</v>
      </c>
      <c r="DJ4989" s="81">
        <v>1.2014039247402E-5</v>
      </c>
      <c r="DL4989" s="81">
        <v>0</v>
      </c>
      <c r="DM4989" s="81">
        <v>9.6299328619364288E-8</v>
      </c>
      <c r="DN4989" s="81">
        <v>9.6299328619364288E-8</v>
      </c>
      <c r="DO4989" s="81">
        <v>0</v>
      </c>
      <c r="DP4989" s="81">
        <v>9.6299328619364288E-8</v>
      </c>
      <c r="DQ4989" s="81">
        <v>9.6299328619364288E-8</v>
      </c>
      <c r="DR4989" s="81">
        <v>0</v>
      </c>
      <c r="DS4989" s="81">
        <v>9.6299328619364288E-8</v>
      </c>
      <c r="DT4989" s="81">
        <v>9.6299328619364288E-8</v>
      </c>
      <c r="DU4989" s="81">
        <v>0</v>
      </c>
      <c r="DV4989" s="81">
        <v>9.6299328619364288E-8</v>
      </c>
      <c r="DW4989" s="81">
        <v>9.6299328619364288E-8</v>
      </c>
      <c r="GE4989" s="81" t="s">
        <v>449</v>
      </c>
      <c r="GF4989" s="81" t="s">
        <v>155</v>
      </c>
      <c r="GG4989" s="81" t="s">
        <v>489</v>
      </c>
      <c r="GH4989" s="81" t="s">
        <v>452</v>
      </c>
      <c r="GI4989" s="81">
        <v>2026</v>
      </c>
      <c r="GJ4989" s="81" t="s">
        <v>201</v>
      </c>
      <c r="GK4989" s="81">
        <v>0.71896016785821326</v>
      </c>
      <c r="GL4989" s="81">
        <v>572.41742999999997</v>
      </c>
      <c r="GM4989" s="81">
        <v>2026</v>
      </c>
      <c r="GN4989" s="81" t="s">
        <v>173</v>
      </c>
      <c r="GO4989" s="81">
        <v>1.1148832299820636E-2</v>
      </c>
      <c r="GP4989" s="81">
        <v>10</v>
      </c>
      <c r="GQ4989" s="81">
        <v>0</v>
      </c>
      <c r="GR4989" s="81" t="s">
        <v>448</v>
      </c>
      <c r="GS4989" s="81">
        <v>1.1148832299820636E-2</v>
      </c>
      <c r="GT4989" s="81">
        <v>8.0155663417021145E-3</v>
      </c>
      <c r="GU4989" s="81">
        <v>1.1148832299820636E-2</v>
      </c>
      <c r="GV4989" s="81">
        <v>8.0155663417021145E-3</v>
      </c>
      <c r="GW4989" s="81">
        <v>1.1148832299820636E-2</v>
      </c>
      <c r="GX4989" s="81">
        <v>8.0155663417021145E-3</v>
      </c>
      <c r="GY4989" s="81">
        <v>1.1148832299820636E-2</v>
      </c>
      <c r="GZ4989" s="81">
        <v>8.0155663417021145E-3</v>
      </c>
    </row>
    <row r="4990" spans="98:208" x14ac:dyDescent="0.25">
      <c r="CT4990" s="81" t="s">
        <v>155</v>
      </c>
      <c r="CU4990" s="81" t="s">
        <v>486</v>
      </c>
      <c r="CV4990" s="81" t="s">
        <v>459</v>
      </c>
      <c r="CW4990" s="81">
        <v>2028</v>
      </c>
      <c r="CX4990" s="81">
        <v>0</v>
      </c>
      <c r="CY4990" s="81">
        <v>0</v>
      </c>
      <c r="CZ4990" s="81">
        <v>0</v>
      </c>
      <c r="DA4990" s="81">
        <v>0</v>
      </c>
      <c r="DB4990" s="81">
        <v>5.7770153400786022</v>
      </c>
      <c r="DC4990" s="81">
        <v>0.74733835430388196</v>
      </c>
      <c r="DD4990" s="81">
        <v>3.2379513401017901</v>
      </c>
      <c r="DE4990" s="81">
        <v>1.7917256456728901</v>
      </c>
      <c r="DF4990" s="81">
        <v>8.3319499833579176E-3</v>
      </c>
      <c r="DG4990" s="81">
        <v>8.3319499833579176E-3</v>
      </c>
      <c r="DH4990" s="81">
        <v>8.3319499833579176E-3</v>
      </c>
      <c r="DI4990" s="81">
        <v>8.3319499833579176E-3</v>
      </c>
      <c r="DJ4990" s="81">
        <v>1.2014039247402E-5</v>
      </c>
      <c r="DL4990" s="81">
        <v>0</v>
      </c>
      <c r="DM4990" s="81">
        <v>1.0010037410745247E-7</v>
      </c>
      <c r="DN4990" s="81">
        <v>1.0010037410745247E-7</v>
      </c>
      <c r="DO4990" s="81">
        <v>0</v>
      </c>
      <c r="DP4990" s="81">
        <v>1.0010037410745247E-7</v>
      </c>
      <c r="DQ4990" s="81">
        <v>1.0010037410745247E-7</v>
      </c>
      <c r="DR4990" s="81">
        <v>0</v>
      </c>
      <c r="DS4990" s="81">
        <v>1.0010037410745247E-7</v>
      </c>
      <c r="DT4990" s="81">
        <v>1.0010037410745247E-7</v>
      </c>
      <c r="DU4990" s="81">
        <v>0</v>
      </c>
      <c r="DV4990" s="81">
        <v>1.0010037410745247E-7</v>
      </c>
      <c r="DW4990" s="81">
        <v>1.0010037410745247E-7</v>
      </c>
      <c r="GE4990" s="81" t="s">
        <v>449</v>
      </c>
      <c r="GF4990" s="81" t="s">
        <v>155</v>
      </c>
      <c r="GG4990" s="81" t="s">
        <v>489</v>
      </c>
      <c r="GH4990" s="81" t="s">
        <v>452</v>
      </c>
      <c r="GI4990" s="81">
        <v>2027</v>
      </c>
      <c r="GJ4990" s="81" t="s">
        <v>201</v>
      </c>
      <c r="GK4990" s="81">
        <v>0.71896016785821326</v>
      </c>
      <c r="GL4990" s="81">
        <v>572.41742999999997</v>
      </c>
      <c r="GM4990" s="81">
        <v>2027</v>
      </c>
      <c r="GN4990" s="81" t="s">
        <v>173</v>
      </c>
      <c r="GO4990" s="81">
        <v>1.1148832299820636E-2</v>
      </c>
      <c r="GP4990" s="81">
        <v>10</v>
      </c>
      <c r="GQ4990" s="81">
        <v>0</v>
      </c>
      <c r="GR4990" s="81" t="s">
        <v>448</v>
      </c>
      <c r="GS4990" s="81">
        <v>1.1148832299820636E-2</v>
      </c>
      <c r="GT4990" s="81">
        <v>8.0155663417021145E-3</v>
      </c>
      <c r="GU4990" s="81">
        <v>1.1148832299820636E-2</v>
      </c>
      <c r="GV4990" s="81">
        <v>8.0155663417021145E-3</v>
      </c>
      <c r="GW4990" s="81">
        <v>1.1148832299820636E-2</v>
      </c>
      <c r="GX4990" s="81">
        <v>8.0155663417021145E-3</v>
      </c>
      <c r="GY4990" s="81">
        <v>1.1148832299820636E-2</v>
      </c>
      <c r="GZ4990" s="81">
        <v>8.0155663417021145E-3</v>
      </c>
    </row>
    <row r="4991" spans="98:208" x14ac:dyDescent="0.25">
      <c r="CT4991" s="81" t="s">
        <v>155</v>
      </c>
      <c r="CU4991" s="81" t="s">
        <v>486</v>
      </c>
      <c r="CV4991" s="81" t="s">
        <v>459</v>
      </c>
      <c r="CW4991" s="81">
        <v>2029</v>
      </c>
      <c r="CX4991" s="81">
        <v>0</v>
      </c>
      <c r="CY4991" s="81">
        <v>0</v>
      </c>
      <c r="CZ4991" s="81">
        <v>0</v>
      </c>
      <c r="DA4991" s="81">
        <v>0</v>
      </c>
      <c r="DB4991" s="81">
        <v>5.7770153400786022</v>
      </c>
      <c r="DC4991" s="81">
        <v>0.74733835430388196</v>
      </c>
      <c r="DD4991" s="81">
        <v>3.2379513401017901</v>
      </c>
      <c r="DE4991" s="81">
        <v>1.7917256456728901</v>
      </c>
      <c r="DF4991" s="81">
        <v>8.3319499833579176E-3</v>
      </c>
      <c r="DG4991" s="81">
        <v>8.3319499833579176E-3</v>
      </c>
      <c r="DH4991" s="81">
        <v>8.3319499833579176E-3</v>
      </c>
      <c r="DI4991" s="81">
        <v>8.3319499833579176E-3</v>
      </c>
      <c r="DJ4991" s="81">
        <v>1.2014039247402E-5</v>
      </c>
      <c r="DL4991" s="81">
        <v>0</v>
      </c>
      <c r="DM4991" s="81">
        <v>1.0010037410745247E-7</v>
      </c>
      <c r="DN4991" s="81">
        <v>1.0010037410745247E-7</v>
      </c>
      <c r="DO4991" s="81">
        <v>0</v>
      </c>
      <c r="DP4991" s="81">
        <v>1.0010037410745247E-7</v>
      </c>
      <c r="DQ4991" s="81">
        <v>1.0010037410745247E-7</v>
      </c>
      <c r="DR4991" s="81">
        <v>0</v>
      </c>
      <c r="DS4991" s="81">
        <v>1.0010037410745247E-7</v>
      </c>
      <c r="DT4991" s="81">
        <v>1.0010037410745247E-7</v>
      </c>
      <c r="DU4991" s="81">
        <v>0</v>
      </c>
      <c r="DV4991" s="81">
        <v>1.0010037410745247E-7</v>
      </c>
      <c r="DW4991" s="81">
        <v>1.0010037410745247E-7</v>
      </c>
      <c r="GE4991" s="81" t="s">
        <v>449</v>
      </c>
      <c r="GF4991" s="81" t="s">
        <v>155</v>
      </c>
      <c r="GG4991" s="81" t="s">
        <v>489</v>
      </c>
      <c r="GH4991" s="81" t="s">
        <v>452</v>
      </c>
      <c r="GI4991" s="81">
        <v>2028</v>
      </c>
      <c r="GJ4991" s="81" t="s">
        <v>201</v>
      </c>
      <c r="GK4991" s="81">
        <v>0.74733835430388629</v>
      </c>
      <c r="GL4991" s="81">
        <v>572.41742999999997</v>
      </c>
      <c r="GM4991" s="81">
        <v>2028</v>
      </c>
      <c r="GN4991" s="81" t="s">
        <v>173</v>
      </c>
      <c r="GO4991" s="81">
        <v>1.1148832299820636E-2</v>
      </c>
      <c r="GP4991" s="81">
        <v>10</v>
      </c>
      <c r="GQ4991" s="81">
        <v>0</v>
      </c>
      <c r="GR4991" s="81" t="s">
        <v>448</v>
      </c>
      <c r="GS4991" s="81">
        <v>1.1148832299820636E-2</v>
      </c>
      <c r="GT4991" s="81">
        <v>8.3319499833579662E-3</v>
      </c>
      <c r="GU4991" s="81">
        <v>1.1148832299820636E-2</v>
      </c>
      <c r="GV4991" s="81">
        <v>8.3319499833579662E-3</v>
      </c>
      <c r="GW4991" s="81">
        <v>1.1148832299820636E-2</v>
      </c>
      <c r="GX4991" s="81">
        <v>8.3319499833579662E-3</v>
      </c>
      <c r="GY4991" s="81">
        <v>1.1148832299820636E-2</v>
      </c>
      <c r="GZ4991" s="81">
        <v>8.3319499833579662E-3</v>
      </c>
    </row>
    <row r="4992" spans="98:208" x14ac:dyDescent="0.25">
      <c r="CT4992" s="81" t="s">
        <v>155</v>
      </c>
      <c r="CU4992" s="81" t="s">
        <v>486</v>
      </c>
      <c r="CV4992" s="81" t="s">
        <v>459</v>
      </c>
      <c r="CW4992" s="81">
        <v>2030</v>
      </c>
      <c r="CX4992" s="81">
        <v>0</v>
      </c>
      <c r="CY4992" s="81">
        <v>0</v>
      </c>
      <c r="CZ4992" s="81">
        <v>0</v>
      </c>
      <c r="DA4992" s="81">
        <v>0</v>
      </c>
      <c r="DB4992" s="81">
        <v>5.7770153400786022</v>
      </c>
      <c r="DC4992" s="81">
        <v>0.74733835430388196</v>
      </c>
      <c r="DD4992" s="81">
        <v>3.2379513401017901</v>
      </c>
      <c r="DE4992" s="81">
        <v>1.7917256456728901</v>
      </c>
      <c r="DF4992" s="81">
        <v>0</v>
      </c>
      <c r="DG4992" s="81">
        <v>8.3319499833579176E-3</v>
      </c>
      <c r="DH4992" s="81">
        <v>8.3319499833579176E-3</v>
      </c>
      <c r="DI4992" s="81">
        <v>8.3319499833579176E-3</v>
      </c>
      <c r="DJ4992" s="81">
        <v>1.2014039247402E-5</v>
      </c>
      <c r="DL4992" s="81">
        <v>0</v>
      </c>
      <c r="DM4992" s="81">
        <v>0</v>
      </c>
      <c r="DN4992" s="81">
        <v>0</v>
      </c>
      <c r="DO4992" s="81">
        <v>0</v>
      </c>
      <c r="DP4992" s="81">
        <v>1.0010037410745247E-7</v>
      </c>
      <c r="DQ4992" s="81">
        <v>1.0010037410745247E-7</v>
      </c>
      <c r="DR4992" s="81">
        <v>0</v>
      </c>
      <c r="DS4992" s="81">
        <v>1.0010037410745247E-7</v>
      </c>
      <c r="DT4992" s="81">
        <v>1.0010037410745247E-7</v>
      </c>
      <c r="DU4992" s="81">
        <v>0</v>
      </c>
      <c r="DV4992" s="81">
        <v>1.0010037410745247E-7</v>
      </c>
      <c r="DW4992" s="81">
        <v>1.0010037410745247E-7</v>
      </c>
      <c r="GE4992" s="81" t="s">
        <v>449</v>
      </c>
      <c r="GF4992" s="81" t="s">
        <v>155</v>
      </c>
      <c r="GG4992" s="81" t="s">
        <v>489</v>
      </c>
      <c r="GH4992" s="81" t="s">
        <v>452</v>
      </c>
      <c r="GI4992" s="81">
        <v>2029</v>
      </c>
      <c r="GJ4992" s="81" t="s">
        <v>201</v>
      </c>
      <c r="GK4992" s="81">
        <v>0.74733835430388629</v>
      </c>
      <c r="GL4992" s="81">
        <v>572.41742999999997</v>
      </c>
      <c r="GM4992" s="81">
        <v>2029</v>
      </c>
      <c r="GN4992" s="81" t="s">
        <v>173</v>
      </c>
      <c r="GO4992" s="81">
        <v>1.1148832299820636E-2</v>
      </c>
      <c r="GP4992" s="81">
        <v>10</v>
      </c>
      <c r="GQ4992" s="81">
        <v>0</v>
      </c>
      <c r="GR4992" s="81" t="s">
        <v>448</v>
      </c>
      <c r="GS4992" s="81">
        <v>1.1148832299820636E-2</v>
      </c>
      <c r="GT4992" s="81">
        <v>8.3319499833579662E-3</v>
      </c>
      <c r="GU4992" s="81">
        <v>1.1148832299820636E-2</v>
      </c>
      <c r="GV4992" s="81">
        <v>8.3319499833579662E-3</v>
      </c>
      <c r="GW4992" s="81">
        <v>1.1148832299820636E-2</v>
      </c>
      <c r="GX4992" s="81">
        <v>8.3319499833579662E-3</v>
      </c>
      <c r="GY4992" s="81">
        <v>1.1148832299820636E-2</v>
      </c>
      <c r="GZ4992" s="81">
        <v>8.3319499833579662E-3</v>
      </c>
    </row>
    <row r="4993" spans="98:208" x14ac:dyDescent="0.25">
      <c r="CT4993" s="81" t="s">
        <v>155</v>
      </c>
      <c r="CU4993" s="81" t="s">
        <v>486</v>
      </c>
      <c r="CV4993" s="81" t="s">
        <v>459</v>
      </c>
      <c r="CW4993" s="81">
        <v>2031</v>
      </c>
      <c r="CX4993" s="81">
        <v>0</v>
      </c>
      <c r="CY4993" s="81">
        <v>0</v>
      </c>
      <c r="CZ4993" s="81">
        <v>0</v>
      </c>
      <c r="DA4993" s="81">
        <v>0</v>
      </c>
      <c r="DB4993" s="81">
        <v>5.7770153400786022</v>
      </c>
      <c r="DC4993" s="81">
        <v>0.74733835430388196</v>
      </c>
      <c r="DD4993" s="81">
        <v>3.2379513401017901</v>
      </c>
      <c r="DE4993" s="81">
        <v>1.7917256456728901</v>
      </c>
      <c r="DF4993" s="81">
        <v>0</v>
      </c>
      <c r="DG4993" s="81">
        <v>0</v>
      </c>
      <c r="DH4993" s="81">
        <v>8.3319499833579176E-3</v>
      </c>
      <c r="DI4993" s="81">
        <v>8.3319499833579176E-3</v>
      </c>
      <c r="DJ4993" s="81">
        <v>1.2014039247402E-5</v>
      </c>
      <c r="DL4993" s="81">
        <v>0</v>
      </c>
      <c r="DM4993" s="81">
        <v>0</v>
      </c>
      <c r="DN4993" s="81">
        <v>0</v>
      </c>
      <c r="DO4993" s="81">
        <v>0</v>
      </c>
      <c r="DP4993" s="81">
        <v>0</v>
      </c>
      <c r="DQ4993" s="81">
        <v>0</v>
      </c>
      <c r="DR4993" s="81">
        <v>0</v>
      </c>
      <c r="DS4993" s="81">
        <v>1.0010037410745247E-7</v>
      </c>
      <c r="DT4993" s="81">
        <v>1.0010037410745247E-7</v>
      </c>
      <c r="DU4993" s="81">
        <v>0</v>
      </c>
      <c r="DV4993" s="81">
        <v>1.0010037410745247E-7</v>
      </c>
      <c r="DW4993" s="81">
        <v>1.0010037410745247E-7</v>
      </c>
      <c r="GE4993" s="81" t="s">
        <v>449</v>
      </c>
      <c r="GF4993" s="81" t="s">
        <v>155</v>
      </c>
      <c r="GG4993" s="81" t="s">
        <v>489</v>
      </c>
      <c r="GH4993" s="81" t="s">
        <v>452</v>
      </c>
      <c r="GI4993" s="81">
        <v>2030</v>
      </c>
      <c r="GJ4993" s="81" t="s">
        <v>201</v>
      </c>
      <c r="GK4993" s="81">
        <v>0.74733835430388629</v>
      </c>
      <c r="GL4993" s="81">
        <v>572.41742999999997</v>
      </c>
      <c r="GM4993" s="81">
        <v>2030</v>
      </c>
      <c r="GN4993" s="81" t="s">
        <v>173</v>
      </c>
      <c r="GO4993" s="81">
        <v>1.1148832299820636E-2</v>
      </c>
      <c r="GP4993" s="81">
        <v>10</v>
      </c>
      <c r="GQ4993" s="81">
        <v>0</v>
      </c>
      <c r="GR4993" s="81" t="s">
        <v>448</v>
      </c>
      <c r="GS4993" s="81">
        <v>0</v>
      </c>
      <c r="GT4993" s="81">
        <v>0</v>
      </c>
      <c r="GU4993" s="81">
        <v>1.1148832299820636E-2</v>
      </c>
      <c r="GV4993" s="81">
        <v>8.3319499833579662E-3</v>
      </c>
      <c r="GW4993" s="81">
        <v>1.1148832299820636E-2</v>
      </c>
      <c r="GX4993" s="81">
        <v>8.3319499833579662E-3</v>
      </c>
      <c r="GY4993" s="81">
        <v>1.1148832299820636E-2</v>
      </c>
      <c r="GZ4993" s="81">
        <v>8.3319499833579662E-3</v>
      </c>
    </row>
    <row r="4994" spans="98:208" x14ac:dyDescent="0.25">
      <c r="CT4994" s="81" t="s">
        <v>155</v>
      </c>
      <c r="CU4994" s="81" t="s">
        <v>486</v>
      </c>
      <c r="CV4994" s="81" t="s">
        <v>459</v>
      </c>
      <c r="CW4994" s="81">
        <v>2032</v>
      </c>
      <c r="CX4994" s="81">
        <v>0</v>
      </c>
      <c r="CY4994" s="81">
        <v>0</v>
      </c>
      <c r="CZ4994" s="81">
        <v>0</v>
      </c>
      <c r="DA4994" s="81">
        <v>0</v>
      </c>
      <c r="DB4994" s="81">
        <v>5.7770153400786022</v>
      </c>
      <c r="DC4994" s="81">
        <v>0.74733835430388196</v>
      </c>
      <c r="DD4994" s="81">
        <v>3.2379513401017901</v>
      </c>
      <c r="DE4994" s="81">
        <v>1.7917256456728901</v>
      </c>
      <c r="DF4994" s="81">
        <v>0</v>
      </c>
      <c r="DG4994" s="81">
        <v>0</v>
      </c>
      <c r="DH4994" s="81">
        <v>0</v>
      </c>
      <c r="DI4994" s="81">
        <v>8.3319499833579176E-3</v>
      </c>
      <c r="DJ4994" s="81">
        <v>1.2014039247402E-5</v>
      </c>
      <c r="DL4994" s="81">
        <v>0</v>
      </c>
      <c r="DM4994" s="81">
        <v>0</v>
      </c>
      <c r="DN4994" s="81">
        <v>0</v>
      </c>
      <c r="DO4994" s="81">
        <v>0</v>
      </c>
      <c r="DP4994" s="81">
        <v>0</v>
      </c>
      <c r="DQ4994" s="81">
        <v>0</v>
      </c>
      <c r="DR4994" s="81">
        <v>0</v>
      </c>
      <c r="DS4994" s="81">
        <v>0</v>
      </c>
      <c r="DT4994" s="81">
        <v>0</v>
      </c>
      <c r="DU4994" s="81">
        <v>0</v>
      </c>
      <c r="DV4994" s="81">
        <v>1.0010037410745247E-7</v>
      </c>
      <c r="DW4994" s="81">
        <v>1.0010037410745247E-7</v>
      </c>
      <c r="GE4994" s="81" t="s">
        <v>449</v>
      </c>
      <c r="GF4994" s="81" t="s">
        <v>155</v>
      </c>
      <c r="GG4994" s="81" t="s">
        <v>489</v>
      </c>
      <c r="GH4994" s="81" t="s">
        <v>452</v>
      </c>
      <c r="GI4994" s="81">
        <v>2031</v>
      </c>
      <c r="GJ4994" s="81" t="s">
        <v>201</v>
      </c>
      <c r="GK4994" s="81">
        <v>0.74733835430388629</v>
      </c>
      <c r="GL4994" s="81">
        <v>572.41742999999997</v>
      </c>
      <c r="GM4994" s="81">
        <v>2031</v>
      </c>
      <c r="GN4994" s="81" t="s">
        <v>173</v>
      </c>
      <c r="GO4994" s="81">
        <v>1.1148832299820636E-2</v>
      </c>
      <c r="GP4994" s="81">
        <v>10</v>
      </c>
      <c r="GQ4994" s="81">
        <v>0</v>
      </c>
      <c r="GR4994" s="81" t="s">
        <v>448</v>
      </c>
      <c r="GS4994" s="81">
        <v>0</v>
      </c>
      <c r="GT4994" s="81">
        <v>0</v>
      </c>
      <c r="GU4994" s="81">
        <v>0</v>
      </c>
      <c r="GV4994" s="81">
        <v>0</v>
      </c>
      <c r="GW4994" s="81">
        <v>1.1148832299820636E-2</v>
      </c>
      <c r="GX4994" s="81">
        <v>8.3319499833579662E-3</v>
      </c>
      <c r="GY4994" s="81">
        <v>1.1148832299820636E-2</v>
      </c>
      <c r="GZ4994" s="81">
        <v>8.3319499833579662E-3</v>
      </c>
    </row>
    <row r="4995" spans="98:208" x14ac:dyDescent="0.25">
      <c r="CT4995" s="81" t="s">
        <v>155</v>
      </c>
      <c r="CU4995" s="81" t="s">
        <v>486</v>
      </c>
      <c r="CV4995" s="81" t="s">
        <v>460</v>
      </c>
      <c r="CW4995" s="81">
        <v>2020</v>
      </c>
      <c r="CX4995" s="81">
        <v>0</v>
      </c>
      <c r="CY4995" s="81">
        <v>0</v>
      </c>
      <c r="CZ4995" s="81">
        <v>0</v>
      </c>
      <c r="DA4995" s="81">
        <v>0</v>
      </c>
      <c r="DB4995" s="81">
        <v>7.7900575334948485E-2</v>
      </c>
      <c r="DC4995" s="81">
        <v>3.6425060683954381E-2</v>
      </c>
      <c r="DD4995" s="81">
        <v>1.580872452543266E-3</v>
      </c>
      <c r="DE4995" s="81">
        <v>3.9894642198450701E-2</v>
      </c>
      <c r="DF4995" s="81">
        <v>4.0609689307619735E-4</v>
      </c>
      <c r="DG4995" s="81">
        <v>0</v>
      </c>
      <c r="DH4995" s="81">
        <v>0</v>
      </c>
      <c r="DI4995" s="81">
        <v>0</v>
      </c>
      <c r="DJ4995" s="81">
        <v>3.425082469541812E-3</v>
      </c>
      <c r="DL4995" s="81">
        <v>0</v>
      </c>
      <c r="DM4995" s="81">
        <v>1.3909153494106792E-6</v>
      </c>
      <c r="DN4995" s="81">
        <v>1.3909153494106792E-6</v>
      </c>
      <c r="DO4995" s="81">
        <v>0</v>
      </c>
      <c r="DP4995" s="81">
        <v>0</v>
      </c>
      <c r="DQ4995" s="81">
        <v>0</v>
      </c>
      <c r="DR4995" s="81">
        <v>0</v>
      </c>
      <c r="DS4995" s="81">
        <v>0</v>
      </c>
      <c r="DT4995" s="81">
        <v>0</v>
      </c>
      <c r="DU4995" s="81">
        <v>0</v>
      </c>
      <c r="DV4995" s="81">
        <v>0</v>
      </c>
      <c r="DW4995" s="81">
        <v>0</v>
      </c>
      <c r="GE4995" s="81" t="s">
        <v>449</v>
      </c>
      <c r="GF4995" s="81" t="s">
        <v>155</v>
      </c>
      <c r="GG4995" s="81" t="s">
        <v>489</v>
      </c>
      <c r="GH4995" s="81" t="s">
        <v>452</v>
      </c>
      <c r="GI4995" s="81">
        <v>2032</v>
      </c>
      <c r="GJ4995" s="81" t="s">
        <v>201</v>
      </c>
      <c r="GK4995" s="81">
        <v>0.74733835430388629</v>
      </c>
      <c r="GL4995" s="81">
        <v>572.41742999999997</v>
      </c>
      <c r="GM4995" s="81">
        <v>2032</v>
      </c>
      <c r="GN4995" s="81" t="s">
        <v>173</v>
      </c>
      <c r="GO4995" s="81">
        <v>1.1148832299820636E-2</v>
      </c>
      <c r="GP4995" s="81">
        <v>10</v>
      </c>
      <c r="GQ4995" s="81">
        <v>0</v>
      </c>
      <c r="GR4995" s="81" t="s">
        <v>448</v>
      </c>
      <c r="GS4995" s="81">
        <v>0</v>
      </c>
      <c r="GT4995" s="81">
        <v>0</v>
      </c>
      <c r="GU4995" s="81">
        <v>0</v>
      </c>
      <c r="GV4995" s="81">
        <v>0</v>
      </c>
      <c r="GW4995" s="81">
        <v>0</v>
      </c>
      <c r="GX4995" s="81">
        <v>0</v>
      </c>
      <c r="GY4995" s="81">
        <v>1.1148832299820636E-2</v>
      </c>
      <c r="GZ4995" s="81">
        <v>8.3319499833579662E-3</v>
      </c>
    </row>
    <row r="4996" spans="98:208" x14ac:dyDescent="0.25">
      <c r="CT4996" s="81" t="s">
        <v>155</v>
      </c>
      <c r="CU4996" s="81" t="s">
        <v>486</v>
      </c>
      <c r="CV4996" s="81" t="s">
        <v>460</v>
      </c>
      <c r="CW4996" s="81">
        <v>2021</v>
      </c>
      <c r="CX4996" s="81">
        <v>0</v>
      </c>
      <c r="CY4996" s="81">
        <v>0</v>
      </c>
      <c r="CZ4996" s="81">
        <v>0</v>
      </c>
      <c r="DA4996" s="81">
        <v>0</v>
      </c>
      <c r="DB4996" s="81">
        <v>7.7900575334948485E-2</v>
      </c>
      <c r="DC4996" s="81">
        <v>3.6425060683954381E-2</v>
      </c>
      <c r="DD4996" s="81">
        <v>1.580872452543266E-3</v>
      </c>
      <c r="DE4996" s="81">
        <v>3.9894642198450701E-2</v>
      </c>
      <c r="DF4996" s="81">
        <v>4.0609689307619735E-4</v>
      </c>
      <c r="DG4996" s="81">
        <v>4.0609689307619735E-4</v>
      </c>
      <c r="DH4996" s="81">
        <v>0</v>
      </c>
      <c r="DI4996" s="81">
        <v>0</v>
      </c>
      <c r="DJ4996" s="81">
        <v>3.425082469541812E-3</v>
      </c>
      <c r="DL4996" s="81">
        <v>0</v>
      </c>
      <c r="DM4996" s="81">
        <v>1.3909153494106792E-6</v>
      </c>
      <c r="DN4996" s="81">
        <v>1.3909153494106792E-6</v>
      </c>
      <c r="DO4996" s="81">
        <v>0</v>
      </c>
      <c r="DP4996" s="81">
        <v>1.3909153494106792E-6</v>
      </c>
      <c r="DQ4996" s="81">
        <v>1.3909153494106792E-6</v>
      </c>
      <c r="DR4996" s="81">
        <v>0</v>
      </c>
      <c r="DS4996" s="81">
        <v>0</v>
      </c>
      <c r="DT4996" s="81">
        <v>0</v>
      </c>
      <c r="DU4996" s="81">
        <v>0</v>
      </c>
      <c r="DV4996" s="81">
        <v>0</v>
      </c>
      <c r="DW4996" s="81">
        <v>0</v>
      </c>
      <c r="GE4996" s="81" t="s">
        <v>449</v>
      </c>
      <c r="GF4996" s="81" t="s">
        <v>155</v>
      </c>
      <c r="GG4996" s="81" t="s">
        <v>489</v>
      </c>
      <c r="GH4996" s="81" t="s">
        <v>453</v>
      </c>
      <c r="GI4996" s="81">
        <v>2021</v>
      </c>
      <c r="GJ4996" s="81" t="s">
        <v>201</v>
      </c>
      <c r="GK4996" s="81">
        <v>3.6425060683954312E-2</v>
      </c>
      <c r="GL4996" s="81">
        <v>572.41742999999997</v>
      </c>
      <c r="GM4996" s="81">
        <v>2021</v>
      </c>
      <c r="GN4996" s="81" t="s">
        <v>173</v>
      </c>
      <c r="GO4996" s="81">
        <v>1.1148832299820636E-2</v>
      </c>
      <c r="GP4996" s="81">
        <v>10</v>
      </c>
      <c r="GQ4996" s="81">
        <v>0</v>
      </c>
      <c r="GR4996" s="81" t="s">
        <v>448</v>
      </c>
      <c r="GS4996" s="81">
        <v>1.1148832299820636E-2</v>
      </c>
      <c r="GT4996" s="81">
        <v>4.060968930761966E-4</v>
      </c>
      <c r="GU4996" s="81">
        <v>1.1148832299820636E-2</v>
      </c>
      <c r="GV4996" s="81">
        <v>4.060968930761966E-4</v>
      </c>
      <c r="GW4996" s="81">
        <v>0</v>
      </c>
      <c r="GX4996" s="81">
        <v>0</v>
      </c>
      <c r="GY4996" s="81">
        <v>0</v>
      </c>
      <c r="GZ4996" s="81">
        <v>0</v>
      </c>
    </row>
    <row r="4997" spans="98:208" x14ac:dyDescent="0.25">
      <c r="CT4997" s="81" t="s">
        <v>155</v>
      </c>
      <c r="CU4997" s="81" t="s">
        <v>486</v>
      </c>
      <c r="CV4997" s="81" t="s">
        <v>460</v>
      </c>
      <c r="CW4997" s="81">
        <v>2022</v>
      </c>
      <c r="CX4997" s="81">
        <v>0</v>
      </c>
      <c r="CY4997" s="81">
        <v>0</v>
      </c>
      <c r="CZ4997" s="81">
        <v>0</v>
      </c>
      <c r="DA4997" s="81">
        <v>0</v>
      </c>
      <c r="DB4997" s="81">
        <v>7.7900575334948485E-2</v>
      </c>
      <c r="DC4997" s="81">
        <v>3.6425060683954381E-2</v>
      </c>
      <c r="DD4997" s="81">
        <v>1.580872452543266E-3</v>
      </c>
      <c r="DE4997" s="81">
        <v>3.9894642198450701E-2</v>
      </c>
      <c r="DF4997" s="81">
        <v>4.0609689307619735E-4</v>
      </c>
      <c r="DG4997" s="81">
        <v>4.0609689307619735E-4</v>
      </c>
      <c r="DH4997" s="81">
        <v>4.0609689307619735E-4</v>
      </c>
      <c r="DI4997" s="81">
        <v>0</v>
      </c>
      <c r="DJ4997" s="81">
        <v>3.425082469541812E-3</v>
      </c>
      <c r="DL4997" s="81">
        <v>0</v>
      </c>
      <c r="DM4997" s="81">
        <v>1.3909153494106792E-6</v>
      </c>
      <c r="DN4997" s="81">
        <v>1.3909153494106792E-6</v>
      </c>
      <c r="DO4997" s="81">
        <v>0</v>
      </c>
      <c r="DP4997" s="81">
        <v>1.3909153494106792E-6</v>
      </c>
      <c r="DQ4997" s="81">
        <v>1.3909153494106792E-6</v>
      </c>
      <c r="DR4997" s="81">
        <v>0</v>
      </c>
      <c r="DS4997" s="81">
        <v>1.3909153494106792E-6</v>
      </c>
      <c r="DT4997" s="81">
        <v>1.3909153494106792E-6</v>
      </c>
      <c r="DU4997" s="81">
        <v>0</v>
      </c>
      <c r="DV4997" s="81">
        <v>0</v>
      </c>
      <c r="DW4997" s="81">
        <v>0</v>
      </c>
      <c r="GE4997" s="81" t="s">
        <v>449</v>
      </c>
      <c r="GF4997" s="81" t="s">
        <v>155</v>
      </c>
      <c r="GG4997" s="81" t="s">
        <v>489</v>
      </c>
      <c r="GH4997" s="81" t="s">
        <v>453</v>
      </c>
      <c r="GI4997" s="81">
        <v>2022</v>
      </c>
      <c r="GJ4997" s="81" t="s">
        <v>201</v>
      </c>
      <c r="GK4997" s="81">
        <v>3.6425060683954312E-2</v>
      </c>
      <c r="GL4997" s="81">
        <v>572.41742999999997</v>
      </c>
      <c r="GM4997" s="81">
        <v>2022</v>
      </c>
      <c r="GN4997" s="81" t="s">
        <v>173</v>
      </c>
      <c r="GO4997" s="81">
        <v>1.1148832299820636E-2</v>
      </c>
      <c r="GP4997" s="81">
        <v>10</v>
      </c>
      <c r="GQ4997" s="81">
        <v>0</v>
      </c>
      <c r="GR4997" s="81" t="s">
        <v>448</v>
      </c>
      <c r="GS4997" s="81">
        <v>1.1148832299820636E-2</v>
      </c>
      <c r="GT4997" s="81">
        <v>4.060968930761966E-4</v>
      </c>
      <c r="GU4997" s="81">
        <v>1.1148832299820636E-2</v>
      </c>
      <c r="GV4997" s="81">
        <v>4.060968930761966E-4</v>
      </c>
      <c r="GW4997" s="81">
        <v>1.1148832299820636E-2</v>
      </c>
      <c r="GX4997" s="81">
        <v>4.060968930761966E-4</v>
      </c>
      <c r="GY4997" s="81">
        <v>0</v>
      </c>
      <c r="GZ4997" s="81">
        <v>0</v>
      </c>
    </row>
    <row r="4998" spans="98:208" x14ac:dyDescent="0.25">
      <c r="CT4998" s="81" t="s">
        <v>155</v>
      </c>
      <c r="CU4998" s="81" t="s">
        <v>486</v>
      </c>
      <c r="CV4998" s="81" t="s">
        <v>460</v>
      </c>
      <c r="CW4998" s="81">
        <v>2023</v>
      </c>
      <c r="CX4998" s="81">
        <v>0</v>
      </c>
      <c r="CY4998" s="81">
        <v>0</v>
      </c>
      <c r="CZ4998" s="81">
        <v>0</v>
      </c>
      <c r="DA4998" s="81">
        <v>0</v>
      </c>
      <c r="DB4998" s="81">
        <v>8.0408269036977162E-2</v>
      </c>
      <c r="DC4998" s="81">
        <v>3.7590224611390728E-2</v>
      </c>
      <c r="DD4998" s="81">
        <v>1.631433411568646E-3</v>
      </c>
      <c r="DE4998" s="81">
        <v>4.1186611014017639E-2</v>
      </c>
      <c r="DF4998" s="81">
        <v>4.1908711030498559E-4</v>
      </c>
      <c r="DG4998" s="81">
        <v>4.1908711030498559E-4</v>
      </c>
      <c r="DH4998" s="81">
        <v>4.1908711030498559E-4</v>
      </c>
      <c r="DI4998" s="81">
        <v>4.1908711030498559E-4</v>
      </c>
      <c r="DJ4998" s="81">
        <v>3.425082469541812E-3</v>
      </c>
      <c r="DL4998" s="81">
        <v>0</v>
      </c>
      <c r="DM4998" s="81">
        <v>1.4354079147165418E-6</v>
      </c>
      <c r="DN4998" s="81">
        <v>1.4354079147165418E-6</v>
      </c>
      <c r="DO4998" s="81">
        <v>0</v>
      </c>
      <c r="DP4998" s="81">
        <v>1.4354079147165418E-6</v>
      </c>
      <c r="DQ4998" s="81">
        <v>1.4354079147165418E-6</v>
      </c>
      <c r="DR4998" s="81">
        <v>0</v>
      </c>
      <c r="DS4998" s="81">
        <v>1.4354079147165418E-6</v>
      </c>
      <c r="DT4998" s="81">
        <v>1.4354079147165418E-6</v>
      </c>
      <c r="DU4998" s="81">
        <v>0</v>
      </c>
      <c r="DV4998" s="81">
        <v>1.4354079147165418E-6</v>
      </c>
      <c r="DW4998" s="81">
        <v>1.4354079147165418E-6</v>
      </c>
      <c r="GE4998" s="81" t="s">
        <v>449</v>
      </c>
      <c r="GF4998" s="81" t="s">
        <v>155</v>
      </c>
      <c r="GG4998" s="81" t="s">
        <v>489</v>
      </c>
      <c r="GH4998" s="81" t="s">
        <v>453</v>
      </c>
      <c r="GI4998" s="81">
        <v>2023</v>
      </c>
      <c r="GJ4998" s="81" t="s">
        <v>201</v>
      </c>
      <c r="GK4998" s="81">
        <v>3.7590224611390763E-2</v>
      </c>
      <c r="GL4998" s="81">
        <v>572.41742999999997</v>
      </c>
      <c r="GM4998" s="81">
        <v>2023</v>
      </c>
      <c r="GN4998" s="81" t="s">
        <v>173</v>
      </c>
      <c r="GO4998" s="81">
        <v>1.1148832299820636E-2</v>
      </c>
      <c r="GP4998" s="81">
        <v>10</v>
      </c>
      <c r="GQ4998" s="81">
        <v>0</v>
      </c>
      <c r="GR4998" s="81" t="s">
        <v>448</v>
      </c>
      <c r="GS4998" s="81">
        <v>1.1148832299820636E-2</v>
      </c>
      <c r="GT4998" s="81">
        <v>4.1908711030498596E-4</v>
      </c>
      <c r="GU4998" s="81">
        <v>1.1148832299820636E-2</v>
      </c>
      <c r="GV4998" s="81">
        <v>4.1908711030498596E-4</v>
      </c>
      <c r="GW4998" s="81">
        <v>1.1148832299820636E-2</v>
      </c>
      <c r="GX4998" s="81">
        <v>4.1908711030498596E-4</v>
      </c>
      <c r="GY4998" s="81">
        <v>1.1148832299820636E-2</v>
      </c>
      <c r="GZ4998" s="81">
        <v>4.1908711030498596E-4</v>
      </c>
    </row>
    <row r="4999" spans="98:208" x14ac:dyDescent="0.25">
      <c r="CT4999" s="81" t="s">
        <v>155</v>
      </c>
      <c r="CU4999" s="81" t="s">
        <v>486</v>
      </c>
      <c r="CV4999" s="81" t="s">
        <v>460</v>
      </c>
      <c r="CW4999" s="81">
        <v>2024</v>
      </c>
      <c r="CX4999" s="81">
        <v>0</v>
      </c>
      <c r="CY4999" s="81">
        <v>0</v>
      </c>
      <c r="CZ4999" s="81">
        <v>0</v>
      </c>
      <c r="DA4999" s="81">
        <v>0</v>
      </c>
      <c r="DB4999" s="81">
        <v>8.0408269036977162E-2</v>
      </c>
      <c r="DC4999" s="81">
        <v>3.7590224611390728E-2</v>
      </c>
      <c r="DD4999" s="81">
        <v>1.631433411568646E-3</v>
      </c>
      <c r="DE4999" s="81">
        <v>4.1186611014017639E-2</v>
      </c>
      <c r="DF4999" s="81">
        <v>4.1908711030498559E-4</v>
      </c>
      <c r="DG4999" s="81">
        <v>4.1908711030498559E-4</v>
      </c>
      <c r="DH4999" s="81">
        <v>4.1908711030498559E-4</v>
      </c>
      <c r="DI4999" s="81">
        <v>4.1908711030498559E-4</v>
      </c>
      <c r="DJ4999" s="81">
        <v>3.425082469541812E-3</v>
      </c>
      <c r="DL4999" s="81">
        <v>0</v>
      </c>
      <c r="DM4999" s="81">
        <v>1.4354079147165418E-6</v>
      </c>
      <c r="DN4999" s="81">
        <v>1.4354079147165418E-6</v>
      </c>
      <c r="DO4999" s="81">
        <v>0</v>
      </c>
      <c r="DP4999" s="81">
        <v>1.4354079147165418E-6</v>
      </c>
      <c r="DQ4999" s="81">
        <v>1.4354079147165418E-6</v>
      </c>
      <c r="DR4999" s="81">
        <v>0</v>
      </c>
      <c r="DS4999" s="81">
        <v>1.4354079147165418E-6</v>
      </c>
      <c r="DT4999" s="81">
        <v>1.4354079147165418E-6</v>
      </c>
      <c r="DU4999" s="81">
        <v>0</v>
      </c>
      <c r="DV4999" s="81">
        <v>1.4354079147165418E-6</v>
      </c>
      <c r="DW4999" s="81">
        <v>1.4354079147165418E-6</v>
      </c>
      <c r="GE4999" s="81" t="s">
        <v>449</v>
      </c>
      <c r="GF4999" s="81" t="s">
        <v>155</v>
      </c>
      <c r="GG4999" s="81" t="s">
        <v>489</v>
      </c>
      <c r="GH4999" s="81" t="s">
        <v>453</v>
      </c>
      <c r="GI4999" s="81">
        <v>2024</v>
      </c>
      <c r="GJ4999" s="81" t="s">
        <v>201</v>
      </c>
      <c r="GK4999" s="81">
        <v>3.7590224611390763E-2</v>
      </c>
      <c r="GL4999" s="81">
        <v>572.41742999999997</v>
      </c>
      <c r="GM4999" s="81">
        <v>2024</v>
      </c>
      <c r="GN4999" s="81" t="s">
        <v>173</v>
      </c>
      <c r="GO4999" s="81">
        <v>1.1148832299820636E-2</v>
      </c>
      <c r="GP4999" s="81">
        <v>10</v>
      </c>
      <c r="GQ4999" s="81">
        <v>0</v>
      </c>
      <c r="GR4999" s="81" t="s">
        <v>448</v>
      </c>
      <c r="GS4999" s="81">
        <v>1.1148832299820636E-2</v>
      </c>
      <c r="GT4999" s="81">
        <v>4.1908711030498596E-4</v>
      </c>
      <c r="GU4999" s="81">
        <v>1.1148832299820636E-2</v>
      </c>
      <c r="GV4999" s="81">
        <v>4.1908711030498596E-4</v>
      </c>
      <c r="GW4999" s="81">
        <v>1.1148832299820636E-2</v>
      </c>
      <c r="GX4999" s="81">
        <v>4.1908711030498596E-4</v>
      </c>
      <c r="GY4999" s="81">
        <v>1.1148832299820636E-2</v>
      </c>
      <c r="GZ4999" s="81">
        <v>4.1908711030498596E-4</v>
      </c>
    </row>
    <row r="5000" spans="98:208" x14ac:dyDescent="0.25">
      <c r="CT5000" s="81" t="s">
        <v>155</v>
      </c>
      <c r="CU5000" s="81" t="s">
        <v>486</v>
      </c>
      <c r="CV5000" s="81" t="s">
        <v>460</v>
      </c>
      <c r="CW5000" s="81">
        <v>2025</v>
      </c>
      <c r="CX5000" s="81">
        <v>0</v>
      </c>
      <c r="CY5000" s="81">
        <v>0</v>
      </c>
      <c r="CZ5000" s="81">
        <v>0</v>
      </c>
      <c r="DA5000" s="81">
        <v>0</v>
      </c>
      <c r="DB5000" s="81">
        <v>8.0408269036977162E-2</v>
      </c>
      <c r="DC5000" s="81">
        <v>3.7590224611390728E-2</v>
      </c>
      <c r="DD5000" s="81">
        <v>1.631433411568646E-3</v>
      </c>
      <c r="DE5000" s="81">
        <v>4.1186611014017639E-2</v>
      </c>
      <c r="DF5000" s="81">
        <v>4.1908711030498559E-4</v>
      </c>
      <c r="DG5000" s="81">
        <v>4.1908711030498559E-4</v>
      </c>
      <c r="DH5000" s="81">
        <v>4.1908711030498559E-4</v>
      </c>
      <c r="DI5000" s="81">
        <v>4.1908711030498559E-4</v>
      </c>
      <c r="DJ5000" s="81">
        <v>3.425082469541812E-3</v>
      </c>
      <c r="DL5000" s="81">
        <v>0</v>
      </c>
      <c r="DM5000" s="81">
        <v>1.4354079147165418E-6</v>
      </c>
      <c r="DN5000" s="81">
        <v>1.4354079147165418E-6</v>
      </c>
      <c r="DO5000" s="81">
        <v>0</v>
      </c>
      <c r="DP5000" s="81">
        <v>1.4354079147165418E-6</v>
      </c>
      <c r="DQ5000" s="81">
        <v>1.4354079147165418E-6</v>
      </c>
      <c r="DR5000" s="81">
        <v>0</v>
      </c>
      <c r="DS5000" s="81">
        <v>1.4354079147165418E-6</v>
      </c>
      <c r="DT5000" s="81">
        <v>1.4354079147165418E-6</v>
      </c>
      <c r="DU5000" s="81">
        <v>0</v>
      </c>
      <c r="DV5000" s="81">
        <v>1.4354079147165418E-6</v>
      </c>
      <c r="DW5000" s="81">
        <v>1.4354079147165418E-6</v>
      </c>
      <c r="GE5000" s="81" t="s">
        <v>449</v>
      </c>
      <c r="GF5000" s="81" t="s">
        <v>155</v>
      </c>
      <c r="GG5000" s="81" t="s">
        <v>489</v>
      </c>
      <c r="GH5000" s="81" t="s">
        <v>453</v>
      </c>
      <c r="GI5000" s="81">
        <v>2025</v>
      </c>
      <c r="GJ5000" s="81" t="s">
        <v>201</v>
      </c>
      <c r="GK5000" s="81">
        <v>3.7590224611390763E-2</v>
      </c>
      <c r="GL5000" s="81">
        <v>572.41742999999997</v>
      </c>
      <c r="GM5000" s="81">
        <v>2025</v>
      </c>
      <c r="GN5000" s="81" t="s">
        <v>173</v>
      </c>
      <c r="GO5000" s="81">
        <v>1.1148832299820636E-2</v>
      </c>
      <c r="GP5000" s="81">
        <v>10</v>
      </c>
      <c r="GQ5000" s="81">
        <v>0</v>
      </c>
      <c r="GR5000" s="81" t="s">
        <v>448</v>
      </c>
      <c r="GS5000" s="81">
        <v>1.1148832299820636E-2</v>
      </c>
      <c r="GT5000" s="81">
        <v>4.1908711030498596E-4</v>
      </c>
      <c r="GU5000" s="81">
        <v>1.1148832299820636E-2</v>
      </c>
      <c r="GV5000" s="81">
        <v>4.1908711030498596E-4</v>
      </c>
      <c r="GW5000" s="81">
        <v>1.1148832299820636E-2</v>
      </c>
      <c r="GX5000" s="81">
        <v>4.1908711030498596E-4</v>
      </c>
      <c r="GY5000" s="81">
        <v>1.1148832299820636E-2</v>
      </c>
      <c r="GZ5000" s="81">
        <v>4.1908711030498596E-4</v>
      </c>
    </row>
    <row r="5001" spans="98:208" x14ac:dyDescent="0.25">
      <c r="CT5001" s="81" t="s">
        <v>155</v>
      </c>
      <c r="CU5001" s="81" t="s">
        <v>486</v>
      </c>
      <c r="CV5001" s="81" t="s">
        <v>460</v>
      </c>
      <c r="CW5001" s="81">
        <v>2026</v>
      </c>
      <c r="CX5001" s="81">
        <v>0</v>
      </c>
      <c r="CY5001" s="81">
        <v>0</v>
      </c>
      <c r="CZ5001" s="81">
        <v>0</v>
      </c>
      <c r="DA5001" s="81">
        <v>0</v>
      </c>
      <c r="DB5001" s="81">
        <v>8.0408269036977162E-2</v>
      </c>
      <c r="DC5001" s="81">
        <v>3.7590224611390728E-2</v>
      </c>
      <c r="DD5001" s="81">
        <v>1.631433411568646E-3</v>
      </c>
      <c r="DE5001" s="81">
        <v>4.1186611014017639E-2</v>
      </c>
      <c r="DF5001" s="81">
        <v>4.1908711030498559E-4</v>
      </c>
      <c r="DG5001" s="81">
        <v>4.1908711030498559E-4</v>
      </c>
      <c r="DH5001" s="81">
        <v>4.1908711030498559E-4</v>
      </c>
      <c r="DI5001" s="81">
        <v>4.1908711030498559E-4</v>
      </c>
      <c r="DJ5001" s="81">
        <v>3.425082469541812E-3</v>
      </c>
      <c r="DL5001" s="81">
        <v>0</v>
      </c>
      <c r="DM5001" s="81">
        <v>1.4354079147165418E-6</v>
      </c>
      <c r="DN5001" s="81">
        <v>1.4354079147165418E-6</v>
      </c>
      <c r="DO5001" s="81">
        <v>0</v>
      </c>
      <c r="DP5001" s="81">
        <v>1.4354079147165418E-6</v>
      </c>
      <c r="DQ5001" s="81">
        <v>1.4354079147165418E-6</v>
      </c>
      <c r="DR5001" s="81">
        <v>0</v>
      </c>
      <c r="DS5001" s="81">
        <v>1.4354079147165418E-6</v>
      </c>
      <c r="DT5001" s="81">
        <v>1.4354079147165418E-6</v>
      </c>
      <c r="DU5001" s="81">
        <v>0</v>
      </c>
      <c r="DV5001" s="81">
        <v>1.4354079147165418E-6</v>
      </c>
      <c r="DW5001" s="81">
        <v>1.4354079147165418E-6</v>
      </c>
      <c r="GE5001" s="81" t="s">
        <v>449</v>
      </c>
      <c r="GF5001" s="81" t="s">
        <v>155</v>
      </c>
      <c r="GG5001" s="81" t="s">
        <v>489</v>
      </c>
      <c r="GH5001" s="81" t="s">
        <v>453</v>
      </c>
      <c r="GI5001" s="81">
        <v>2026</v>
      </c>
      <c r="GJ5001" s="81" t="s">
        <v>201</v>
      </c>
      <c r="GK5001" s="81">
        <v>3.7590224611390763E-2</v>
      </c>
      <c r="GL5001" s="81">
        <v>572.41742999999997</v>
      </c>
      <c r="GM5001" s="81">
        <v>2026</v>
      </c>
      <c r="GN5001" s="81" t="s">
        <v>173</v>
      </c>
      <c r="GO5001" s="81">
        <v>1.1148832299820636E-2</v>
      </c>
      <c r="GP5001" s="81">
        <v>10</v>
      </c>
      <c r="GQ5001" s="81">
        <v>0</v>
      </c>
      <c r="GR5001" s="81" t="s">
        <v>448</v>
      </c>
      <c r="GS5001" s="81">
        <v>1.1148832299820636E-2</v>
      </c>
      <c r="GT5001" s="81">
        <v>4.1908711030498596E-4</v>
      </c>
      <c r="GU5001" s="81">
        <v>1.1148832299820636E-2</v>
      </c>
      <c r="GV5001" s="81">
        <v>4.1908711030498596E-4</v>
      </c>
      <c r="GW5001" s="81">
        <v>1.1148832299820636E-2</v>
      </c>
      <c r="GX5001" s="81">
        <v>4.1908711030498596E-4</v>
      </c>
      <c r="GY5001" s="81">
        <v>1.1148832299820636E-2</v>
      </c>
      <c r="GZ5001" s="81">
        <v>4.1908711030498596E-4</v>
      </c>
    </row>
    <row r="5002" spans="98:208" x14ac:dyDescent="0.25">
      <c r="CT5002" s="81" t="s">
        <v>155</v>
      </c>
      <c r="CU5002" s="81" t="s">
        <v>486</v>
      </c>
      <c r="CV5002" s="81" t="s">
        <v>460</v>
      </c>
      <c r="CW5002" s="81">
        <v>2027</v>
      </c>
      <c r="CX5002" s="81">
        <v>0</v>
      </c>
      <c r="CY5002" s="81">
        <v>0</v>
      </c>
      <c r="CZ5002" s="81">
        <v>0</v>
      </c>
      <c r="DA5002" s="81">
        <v>0</v>
      </c>
      <c r="DB5002" s="81">
        <v>8.0408269036977162E-2</v>
      </c>
      <c r="DC5002" s="81">
        <v>3.7590224611390728E-2</v>
      </c>
      <c r="DD5002" s="81">
        <v>1.631433411568646E-3</v>
      </c>
      <c r="DE5002" s="81">
        <v>4.1186611014017639E-2</v>
      </c>
      <c r="DF5002" s="81">
        <v>4.1908711030498559E-4</v>
      </c>
      <c r="DG5002" s="81">
        <v>4.1908711030498559E-4</v>
      </c>
      <c r="DH5002" s="81">
        <v>4.1908711030498559E-4</v>
      </c>
      <c r="DI5002" s="81">
        <v>4.1908711030498559E-4</v>
      </c>
      <c r="DJ5002" s="81">
        <v>3.425082469541812E-3</v>
      </c>
      <c r="DL5002" s="81">
        <v>0</v>
      </c>
      <c r="DM5002" s="81">
        <v>1.4354079147165418E-6</v>
      </c>
      <c r="DN5002" s="81">
        <v>1.4354079147165418E-6</v>
      </c>
      <c r="DO5002" s="81">
        <v>0</v>
      </c>
      <c r="DP5002" s="81">
        <v>1.4354079147165418E-6</v>
      </c>
      <c r="DQ5002" s="81">
        <v>1.4354079147165418E-6</v>
      </c>
      <c r="DR5002" s="81">
        <v>0</v>
      </c>
      <c r="DS5002" s="81">
        <v>1.4354079147165418E-6</v>
      </c>
      <c r="DT5002" s="81">
        <v>1.4354079147165418E-6</v>
      </c>
      <c r="DU5002" s="81">
        <v>0</v>
      </c>
      <c r="DV5002" s="81">
        <v>1.4354079147165418E-6</v>
      </c>
      <c r="DW5002" s="81">
        <v>1.4354079147165418E-6</v>
      </c>
      <c r="GE5002" s="81" t="s">
        <v>449</v>
      </c>
      <c r="GF5002" s="81" t="s">
        <v>155</v>
      </c>
      <c r="GG5002" s="81" t="s">
        <v>489</v>
      </c>
      <c r="GH5002" s="81" t="s">
        <v>453</v>
      </c>
      <c r="GI5002" s="81">
        <v>2027</v>
      </c>
      <c r="GJ5002" s="81" t="s">
        <v>201</v>
      </c>
      <c r="GK5002" s="81">
        <v>3.7590224611390763E-2</v>
      </c>
      <c r="GL5002" s="81">
        <v>572.41742999999997</v>
      </c>
      <c r="GM5002" s="81">
        <v>2027</v>
      </c>
      <c r="GN5002" s="81" t="s">
        <v>173</v>
      </c>
      <c r="GO5002" s="81">
        <v>1.1148832299820636E-2</v>
      </c>
      <c r="GP5002" s="81">
        <v>10</v>
      </c>
      <c r="GQ5002" s="81">
        <v>0</v>
      </c>
      <c r="GR5002" s="81" t="s">
        <v>448</v>
      </c>
      <c r="GS5002" s="81">
        <v>1.1148832299820636E-2</v>
      </c>
      <c r="GT5002" s="81">
        <v>4.1908711030498596E-4</v>
      </c>
      <c r="GU5002" s="81">
        <v>1.1148832299820636E-2</v>
      </c>
      <c r="GV5002" s="81">
        <v>4.1908711030498596E-4</v>
      </c>
      <c r="GW5002" s="81">
        <v>1.1148832299820636E-2</v>
      </c>
      <c r="GX5002" s="81">
        <v>4.1908711030498596E-4</v>
      </c>
      <c r="GY5002" s="81">
        <v>1.1148832299820636E-2</v>
      </c>
      <c r="GZ5002" s="81">
        <v>4.1908711030498596E-4</v>
      </c>
    </row>
    <row r="5003" spans="98:208" x14ac:dyDescent="0.25">
      <c r="CT5003" s="81" t="s">
        <v>155</v>
      </c>
      <c r="CU5003" s="81" t="s">
        <v>486</v>
      </c>
      <c r="CV5003" s="81" t="s">
        <v>460</v>
      </c>
      <c r="CW5003" s="81">
        <v>2028</v>
      </c>
      <c r="CX5003" s="81">
        <v>0</v>
      </c>
      <c r="CY5003" s="81">
        <v>0</v>
      </c>
      <c r="CZ5003" s="81">
        <v>0</v>
      </c>
      <c r="DA5003" s="81">
        <v>0</v>
      </c>
      <c r="DB5003" s="81">
        <v>8.3606377745129579E-2</v>
      </c>
      <c r="DC5003" s="81">
        <v>3.9055083184886173E-2</v>
      </c>
      <c r="DD5003" s="81">
        <v>1.6949971741063469E-3</v>
      </c>
      <c r="DE5003" s="81">
        <v>4.2856297386136777E-2</v>
      </c>
      <c r="DF5003" s="81">
        <v>4.3541857288384076E-4</v>
      </c>
      <c r="DG5003" s="81">
        <v>4.3541857288384076E-4</v>
      </c>
      <c r="DH5003" s="81">
        <v>4.3541857288384076E-4</v>
      </c>
      <c r="DI5003" s="81">
        <v>4.3541857288384076E-4</v>
      </c>
      <c r="DJ5003" s="81">
        <v>3.425082469541812E-3</v>
      </c>
      <c r="DL5003" s="81">
        <v>0</v>
      </c>
      <c r="DM5003" s="81">
        <v>1.4913445208973568E-6</v>
      </c>
      <c r="DN5003" s="81">
        <v>1.4913445208973568E-6</v>
      </c>
      <c r="DO5003" s="81">
        <v>0</v>
      </c>
      <c r="DP5003" s="81">
        <v>1.4913445208973568E-6</v>
      </c>
      <c r="DQ5003" s="81">
        <v>1.4913445208973568E-6</v>
      </c>
      <c r="DR5003" s="81">
        <v>0</v>
      </c>
      <c r="DS5003" s="81">
        <v>1.4913445208973568E-6</v>
      </c>
      <c r="DT5003" s="81">
        <v>1.4913445208973568E-6</v>
      </c>
      <c r="DU5003" s="81">
        <v>0</v>
      </c>
      <c r="DV5003" s="81">
        <v>1.4913445208973568E-6</v>
      </c>
      <c r="DW5003" s="81">
        <v>1.4913445208973568E-6</v>
      </c>
      <c r="GE5003" s="81" t="s">
        <v>449</v>
      </c>
      <c r="GF5003" s="81" t="s">
        <v>155</v>
      </c>
      <c r="GG5003" s="81" t="s">
        <v>489</v>
      </c>
      <c r="GH5003" s="81" t="s">
        <v>453</v>
      </c>
      <c r="GI5003" s="81">
        <v>2028</v>
      </c>
      <c r="GJ5003" s="81" t="s">
        <v>201</v>
      </c>
      <c r="GK5003" s="81">
        <v>3.9055083184886152E-2</v>
      </c>
      <c r="GL5003" s="81">
        <v>572.41742999999997</v>
      </c>
      <c r="GM5003" s="81">
        <v>2028</v>
      </c>
      <c r="GN5003" s="81" t="s">
        <v>173</v>
      </c>
      <c r="GO5003" s="81">
        <v>1.1148832299820636E-2</v>
      </c>
      <c r="GP5003" s="81">
        <v>10</v>
      </c>
      <c r="GQ5003" s="81">
        <v>0</v>
      </c>
      <c r="GR5003" s="81" t="s">
        <v>448</v>
      </c>
      <c r="GS5003" s="81">
        <v>1.1148832299820636E-2</v>
      </c>
      <c r="GT5003" s="81">
        <v>4.3541857288384054E-4</v>
      </c>
      <c r="GU5003" s="81">
        <v>1.1148832299820636E-2</v>
      </c>
      <c r="GV5003" s="81">
        <v>4.3541857288384054E-4</v>
      </c>
      <c r="GW5003" s="81">
        <v>1.1148832299820636E-2</v>
      </c>
      <c r="GX5003" s="81">
        <v>4.3541857288384054E-4</v>
      </c>
      <c r="GY5003" s="81">
        <v>1.1148832299820636E-2</v>
      </c>
      <c r="GZ5003" s="81">
        <v>4.3541857288384054E-4</v>
      </c>
    </row>
    <row r="5004" spans="98:208" x14ac:dyDescent="0.25">
      <c r="CT5004" s="81" t="s">
        <v>155</v>
      </c>
      <c r="CU5004" s="81" t="s">
        <v>486</v>
      </c>
      <c r="CV5004" s="81" t="s">
        <v>460</v>
      </c>
      <c r="CW5004" s="81">
        <v>2029</v>
      </c>
      <c r="CX5004" s="81">
        <v>0</v>
      </c>
      <c r="CY5004" s="81">
        <v>0</v>
      </c>
      <c r="CZ5004" s="81">
        <v>0</v>
      </c>
      <c r="DA5004" s="81">
        <v>0</v>
      </c>
      <c r="DB5004" s="81">
        <v>8.3606377745129579E-2</v>
      </c>
      <c r="DC5004" s="81">
        <v>3.9055083184886173E-2</v>
      </c>
      <c r="DD5004" s="81">
        <v>1.6949971741063469E-3</v>
      </c>
      <c r="DE5004" s="81">
        <v>4.2856297386136777E-2</v>
      </c>
      <c r="DF5004" s="81">
        <v>4.3541857288384076E-4</v>
      </c>
      <c r="DG5004" s="81">
        <v>4.3541857288384076E-4</v>
      </c>
      <c r="DH5004" s="81">
        <v>4.3541857288384076E-4</v>
      </c>
      <c r="DI5004" s="81">
        <v>4.3541857288384076E-4</v>
      </c>
      <c r="DJ5004" s="81">
        <v>3.425082469541812E-3</v>
      </c>
      <c r="DL5004" s="81">
        <v>0</v>
      </c>
      <c r="DM5004" s="81">
        <v>1.4913445208973568E-6</v>
      </c>
      <c r="DN5004" s="81">
        <v>1.4913445208973568E-6</v>
      </c>
      <c r="DO5004" s="81">
        <v>0</v>
      </c>
      <c r="DP5004" s="81">
        <v>1.4913445208973568E-6</v>
      </c>
      <c r="DQ5004" s="81">
        <v>1.4913445208973568E-6</v>
      </c>
      <c r="DR5004" s="81">
        <v>0</v>
      </c>
      <c r="DS5004" s="81">
        <v>1.4913445208973568E-6</v>
      </c>
      <c r="DT5004" s="81">
        <v>1.4913445208973568E-6</v>
      </c>
      <c r="DU5004" s="81">
        <v>0</v>
      </c>
      <c r="DV5004" s="81">
        <v>1.4913445208973568E-6</v>
      </c>
      <c r="DW5004" s="81">
        <v>1.4913445208973568E-6</v>
      </c>
      <c r="GE5004" s="81" t="s">
        <v>449</v>
      </c>
      <c r="GF5004" s="81" t="s">
        <v>155</v>
      </c>
      <c r="GG5004" s="81" t="s">
        <v>489</v>
      </c>
      <c r="GH5004" s="81" t="s">
        <v>453</v>
      </c>
      <c r="GI5004" s="81">
        <v>2029</v>
      </c>
      <c r="GJ5004" s="81" t="s">
        <v>201</v>
      </c>
      <c r="GK5004" s="81">
        <v>3.9055083184886152E-2</v>
      </c>
      <c r="GL5004" s="81">
        <v>572.41742999999997</v>
      </c>
      <c r="GM5004" s="81">
        <v>2029</v>
      </c>
      <c r="GN5004" s="81" t="s">
        <v>173</v>
      </c>
      <c r="GO5004" s="81">
        <v>1.1148832299820636E-2</v>
      </c>
      <c r="GP5004" s="81">
        <v>10</v>
      </c>
      <c r="GQ5004" s="81">
        <v>0</v>
      </c>
      <c r="GR5004" s="81" t="s">
        <v>448</v>
      </c>
      <c r="GS5004" s="81">
        <v>1.1148832299820636E-2</v>
      </c>
      <c r="GT5004" s="81">
        <v>4.3541857288384054E-4</v>
      </c>
      <c r="GU5004" s="81">
        <v>1.1148832299820636E-2</v>
      </c>
      <c r="GV5004" s="81">
        <v>4.3541857288384054E-4</v>
      </c>
      <c r="GW5004" s="81">
        <v>1.1148832299820636E-2</v>
      </c>
      <c r="GX5004" s="81">
        <v>4.3541857288384054E-4</v>
      </c>
      <c r="GY5004" s="81">
        <v>1.1148832299820636E-2</v>
      </c>
      <c r="GZ5004" s="81">
        <v>4.3541857288384054E-4</v>
      </c>
    </row>
    <row r="5005" spans="98:208" x14ac:dyDescent="0.25">
      <c r="CT5005" s="81" t="s">
        <v>155</v>
      </c>
      <c r="CU5005" s="81" t="s">
        <v>486</v>
      </c>
      <c r="CV5005" s="81" t="s">
        <v>460</v>
      </c>
      <c r="CW5005" s="81">
        <v>2030</v>
      </c>
      <c r="CX5005" s="81">
        <v>0</v>
      </c>
      <c r="CY5005" s="81">
        <v>0</v>
      </c>
      <c r="CZ5005" s="81">
        <v>0</v>
      </c>
      <c r="DA5005" s="81">
        <v>0</v>
      </c>
      <c r="DB5005" s="81">
        <v>8.3606377745129579E-2</v>
      </c>
      <c r="DC5005" s="81">
        <v>3.9055083184886173E-2</v>
      </c>
      <c r="DD5005" s="81">
        <v>1.6949971741063469E-3</v>
      </c>
      <c r="DE5005" s="81">
        <v>4.2856297386136777E-2</v>
      </c>
      <c r="DF5005" s="81">
        <v>0</v>
      </c>
      <c r="DG5005" s="81">
        <v>4.3541857288384076E-4</v>
      </c>
      <c r="DH5005" s="81">
        <v>4.3541857288384076E-4</v>
      </c>
      <c r="DI5005" s="81">
        <v>4.3541857288384076E-4</v>
      </c>
      <c r="DJ5005" s="81">
        <v>3.425082469541812E-3</v>
      </c>
      <c r="DL5005" s="81">
        <v>0</v>
      </c>
      <c r="DM5005" s="81">
        <v>0</v>
      </c>
      <c r="DN5005" s="81">
        <v>0</v>
      </c>
      <c r="DO5005" s="81">
        <v>0</v>
      </c>
      <c r="DP5005" s="81">
        <v>1.4913445208973568E-6</v>
      </c>
      <c r="DQ5005" s="81">
        <v>1.4913445208973568E-6</v>
      </c>
      <c r="DR5005" s="81">
        <v>0</v>
      </c>
      <c r="DS5005" s="81">
        <v>1.4913445208973568E-6</v>
      </c>
      <c r="DT5005" s="81">
        <v>1.4913445208973568E-6</v>
      </c>
      <c r="DU5005" s="81">
        <v>0</v>
      </c>
      <c r="DV5005" s="81">
        <v>1.4913445208973568E-6</v>
      </c>
      <c r="DW5005" s="81">
        <v>1.4913445208973568E-6</v>
      </c>
      <c r="GE5005" s="81" t="s">
        <v>449</v>
      </c>
      <c r="GF5005" s="81" t="s">
        <v>155</v>
      </c>
      <c r="GG5005" s="81" t="s">
        <v>489</v>
      </c>
      <c r="GH5005" s="81" t="s">
        <v>453</v>
      </c>
      <c r="GI5005" s="81">
        <v>2030</v>
      </c>
      <c r="GJ5005" s="81" t="s">
        <v>201</v>
      </c>
      <c r="GK5005" s="81">
        <v>3.9055083184886152E-2</v>
      </c>
      <c r="GL5005" s="81">
        <v>572.41742999999997</v>
      </c>
      <c r="GM5005" s="81">
        <v>2030</v>
      </c>
      <c r="GN5005" s="81" t="s">
        <v>173</v>
      </c>
      <c r="GO5005" s="81">
        <v>1.1148832299820636E-2</v>
      </c>
      <c r="GP5005" s="81">
        <v>10</v>
      </c>
      <c r="GQ5005" s="81">
        <v>0</v>
      </c>
      <c r="GR5005" s="81" t="s">
        <v>448</v>
      </c>
      <c r="GS5005" s="81">
        <v>0</v>
      </c>
      <c r="GT5005" s="81">
        <v>0</v>
      </c>
      <c r="GU5005" s="81">
        <v>1.1148832299820636E-2</v>
      </c>
      <c r="GV5005" s="81">
        <v>4.3541857288384054E-4</v>
      </c>
      <c r="GW5005" s="81">
        <v>1.1148832299820636E-2</v>
      </c>
      <c r="GX5005" s="81">
        <v>4.3541857288384054E-4</v>
      </c>
      <c r="GY5005" s="81">
        <v>1.1148832299820636E-2</v>
      </c>
      <c r="GZ5005" s="81">
        <v>4.3541857288384054E-4</v>
      </c>
    </row>
    <row r="5006" spans="98:208" x14ac:dyDescent="0.25">
      <c r="CT5006" s="81" t="s">
        <v>155</v>
      </c>
      <c r="CU5006" s="81" t="s">
        <v>486</v>
      </c>
      <c r="CV5006" s="81" t="s">
        <v>460</v>
      </c>
      <c r="CW5006" s="81">
        <v>2031</v>
      </c>
      <c r="CX5006" s="81">
        <v>0</v>
      </c>
      <c r="CY5006" s="81">
        <v>0</v>
      </c>
      <c r="CZ5006" s="81">
        <v>0</v>
      </c>
      <c r="DA5006" s="81">
        <v>0</v>
      </c>
      <c r="DB5006" s="81">
        <v>8.3606377745129579E-2</v>
      </c>
      <c r="DC5006" s="81">
        <v>3.9055083184886173E-2</v>
      </c>
      <c r="DD5006" s="81">
        <v>1.6949971741063469E-3</v>
      </c>
      <c r="DE5006" s="81">
        <v>4.2856297386136777E-2</v>
      </c>
      <c r="DF5006" s="81">
        <v>0</v>
      </c>
      <c r="DG5006" s="81">
        <v>0</v>
      </c>
      <c r="DH5006" s="81">
        <v>4.3541857288384076E-4</v>
      </c>
      <c r="DI5006" s="81">
        <v>4.3541857288384076E-4</v>
      </c>
      <c r="DJ5006" s="81">
        <v>3.425082469541812E-3</v>
      </c>
      <c r="DL5006" s="81">
        <v>0</v>
      </c>
      <c r="DM5006" s="81">
        <v>0</v>
      </c>
      <c r="DN5006" s="81">
        <v>0</v>
      </c>
      <c r="DO5006" s="81">
        <v>0</v>
      </c>
      <c r="DP5006" s="81">
        <v>0</v>
      </c>
      <c r="DQ5006" s="81">
        <v>0</v>
      </c>
      <c r="DR5006" s="81">
        <v>0</v>
      </c>
      <c r="DS5006" s="81">
        <v>1.4913445208973568E-6</v>
      </c>
      <c r="DT5006" s="81">
        <v>1.4913445208973568E-6</v>
      </c>
      <c r="DU5006" s="81">
        <v>0</v>
      </c>
      <c r="DV5006" s="81">
        <v>1.4913445208973568E-6</v>
      </c>
      <c r="DW5006" s="81">
        <v>1.4913445208973568E-6</v>
      </c>
      <c r="GE5006" s="81" t="s">
        <v>449</v>
      </c>
      <c r="GF5006" s="81" t="s">
        <v>155</v>
      </c>
      <c r="GG5006" s="81" t="s">
        <v>489</v>
      </c>
      <c r="GH5006" s="81" t="s">
        <v>453</v>
      </c>
      <c r="GI5006" s="81">
        <v>2031</v>
      </c>
      <c r="GJ5006" s="81" t="s">
        <v>201</v>
      </c>
      <c r="GK5006" s="81">
        <v>3.9055083184886152E-2</v>
      </c>
      <c r="GL5006" s="81">
        <v>572.41742999999997</v>
      </c>
      <c r="GM5006" s="81">
        <v>2031</v>
      </c>
      <c r="GN5006" s="81" t="s">
        <v>173</v>
      </c>
      <c r="GO5006" s="81">
        <v>1.1148832299820636E-2</v>
      </c>
      <c r="GP5006" s="81">
        <v>10</v>
      </c>
      <c r="GQ5006" s="81">
        <v>0</v>
      </c>
      <c r="GR5006" s="81" t="s">
        <v>448</v>
      </c>
      <c r="GS5006" s="81">
        <v>0</v>
      </c>
      <c r="GT5006" s="81">
        <v>0</v>
      </c>
      <c r="GU5006" s="81">
        <v>0</v>
      </c>
      <c r="GV5006" s="81">
        <v>0</v>
      </c>
      <c r="GW5006" s="81">
        <v>1.1148832299820636E-2</v>
      </c>
      <c r="GX5006" s="81">
        <v>4.3541857288384054E-4</v>
      </c>
      <c r="GY5006" s="81">
        <v>1.1148832299820636E-2</v>
      </c>
      <c r="GZ5006" s="81">
        <v>4.3541857288384054E-4</v>
      </c>
    </row>
    <row r="5007" spans="98:208" x14ac:dyDescent="0.25">
      <c r="CT5007" s="81" t="s">
        <v>155</v>
      </c>
      <c r="CU5007" s="81" t="s">
        <v>486</v>
      </c>
      <c r="CV5007" s="81" t="s">
        <v>460</v>
      </c>
      <c r="CW5007" s="81">
        <v>2032</v>
      </c>
      <c r="CX5007" s="81">
        <v>0</v>
      </c>
      <c r="CY5007" s="81">
        <v>0</v>
      </c>
      <c r="CZ5007" s="81">
        <v>0</v>
      </c>
      <c r="DA5007" s="81">
        <v>0</v>
      </c>
      <c r="DB5007" s="81">
        <v>8.3606377745129579E-2</v>
      </c>
      <c r="DC5007" s="81">
        <v>3.9055083184886173E-2</v>
      </c>
      <c r="DD5007" s="81">
        <v>1.6949971741063469E-3</v>
      </c>
      <c r="DE5007" s="81">
        <v>4.2856297386136777E-2</v>
      </c>
      <c r="DF5007" s="81">
        <v>0</v>
      </c>
      <c r="DG5007" s="81">
        <v>0</v>
      </c>
      <c r="DH5007" s="81">
        <v>0</v>
      </c>
      <c r="DI5007" s="81">
        <v>4.3541857288384076E-4</v>
      </c>
      <c r="DJ5007" s="81">
        <v>3.425082469541812E-3</v>
      </c>
      <c r="DL5007" s="81">
        <v>0</v>
      </c>
      <c r="DM5007" s="81">
        <v>0</v>
      </c>
      <c r="DN5007" s="81">
        <v>0</v>
      </c>
      <c r="DO5007" s="81">
        <v>0</v>
      </c>
      <c r="DP5007" s="81">
        <v>0</v>
      </c>
      <c r="DQ5007" s="81">
        <v>0</v>
      </c>
      <c r="DR5007" s="81">
        <v>0</v>
      </c>
      <c r="DS5007" s="81">
        <v>0</v>
      </c>
      <c r="DT5007" s="81">
        <v>0</v>
      </c>
      <c r="DU5007" s="81">
        <v>0</v>
      </c>
      <c r="DV5007" s="81">
        <v>1.4913445208973568E-6</v>
      </c>
      <c r="DW5007" s="81">
        <v>1.4913445208973568E-6</v>
      </c>
      <c r="GE5007" s="81" t="s">
        <v>449</v>
      </c>
      <c r="GF5007" s="81" t="s">
        <v>155</v>
      </c>
      <c r="GG5007" s="81" t="s">
        <v>489</v>
      </c>
      <c r="GH5007" s="81" t="s">
        <v>453</v>
      </c>
      <c r="GI5007" s="81">
        <v>2032</v>
      </c>
      <c r="GJ5007" s="81" t="s">
        <v>201</v>
      </c>
      <c r="GK5007" s="81">
        <v>3.9055083184886152E-2</v>
      </c>
      <c r="GL5007" s="81">
        <v>572.41742999999997</v>
      </c>
      <c r="GM5007" s="81">
        <v>2032</v>
      </c>
      <c r="GN5007" s="81" t="s">
        <v>173</v>
      </c>
      <c r="GO5007" s="81">
        <v>1.1148832299820636E-2</v>
      </c>
      <c r="GP5007" s="81">
        <v>10</v>
      </c>
      <c r="GQ5007" s="81">
        <v>0</v>
      </c>
      <c r="GR5007" s="81" t="s">
        <v>448</v>
      </c>
      <c r="GS5007" s="81">
        <v>0</v>
      </c>
      <c r="GT5007" s="81">
        <v>0</v>
      </c>
      <c r="GU5007" s="81">
        <v>0</v>
      </c>
      <c r="GV5007" s="81">
        <v>0</v>
      </c>
      <c r="GW5007" s="81">
        <v>0</v>
      </c>
      <c r="GX5007" s="81">
        <v>0</v>
      </c>
      <c r="GY5007" s="81">
        <v>1.1148832299820636E-2</v>
      </c>
      <c r="GZ5007" s="81">
        <v>4.3541857288384054E-4</v>
      </c>
    </row>
    <row r="5008" spans="98:208" x14ac:dyDescent="0.25">
      <c r="CT5008" s="81" t="s">
        <v>155</v>
      </c>
      <c r="CU5008" s="81" t="s">
        <v>486</v>
      </c>
      <c r="CV5008" s="81" t="s">
        <v>461</v>
      </c>
      <c r="CW5008" s="81">
        <v>2020</v>
      </c>
      <c r="CX5008" s="81">
        <v>0</v>
      </c>
      <c r="CY5008" s="81">
        <v>0</v>
      </c>
      <c r="CZ5008" s="81">
        <v>0</v>
      </c>
      <c r="DA5008" s="81">
        <v>0</v>
      </c>
      <c r="DB5008" s="81">
        <v>14146.130641332529</v>
      </c>
      <c r="DC5008" s="81">
        <v>222.22942162783079</v>
      </c>
      <c r="DD5008" s="81">
        <v>8585.7228092479527</v>
      </c>
      <c r="DE5008" s="81">
        <v>5338.1784104567496</v>
      </c>
      <c r="DF5008" s="81">
        <v>2.4775985538148184</v>
      </c>
      <c r="DG5008" s="81">
        <v>0</v>
      </c>
      <c r="DH5008" s="81">
        <v>0</v>
      </c>
      <c r="DI5008" s="81">
        <v>0</v>
      </c>
      <c r="DJ5008" s="81">
        <v>2.3415218791618979E-5</v>
      </c>
      <c r="DL5008" s="81">
        <v>0</v>
      </c>
      <c r="DM5008" s="81">
        <v>5.8013512215372746E-5</v>
      </c>
      <c r="DN5008" s="81">
        <v>5.8013512215372746E-5</v>
      </c>
      <c r="DO5008" s="81">
        <v>0</v>
      </c>
      <c r="DP5008" s="81">
        <v>0</v>
      </c>
      <c r="DQ5008" s="81">
        <v>0</v>
      </c>
      <c r="DR5008" s="81">
        <v>0</v>
      </c>
      <c r="DS5008" s="81">
        <v>0</v>
      </c>
      <c r="DT5008" s="81">
        <v>0</v>
      </c>
      <c r="DU5008" s="81">
        <v>0</v>
      </c>
      <c r="DV5008" s="81">
        <v>0</v>
      </c>
      <c r="DW5008" s="81">
        <v>0</v>
      </c>
      <c r="GE5008" s="81" t="s">
        <v>449</v>
      </c>
      <c r="GF5008" s="81" t="s">
        <v>155</v>
      </c>
      <c r="GG5008" s="81" t="s">
        <v>489</v>
      </c>
      <c r="GH5008" s="81" t="s">
        <v>454</v>
      </c>
      <c r="GI5008" s="81">
        <v>2021</v>
      </c>
      <c r="GJ5008" s="81" t="s">
        <v>201</v>
      </c>
      <c r="GK5008" s="81">
        <v>409.22373582044048</v>
      </c>
      <c r="GL5008" s="81">
        <v>572.41742999999997</v>
      </c>
      <c r="GM5008" s="81">
        <v>2021</v>
      </c>
      <c r="GN5008" s="81" t="s">
        <v>173</v>
      </c>
      <c r="GO5008" s="81">
        <v>1.1148832299820636E-2</v>
      </c>
      <c r="GP5008" s="81">
        <v>10</v>
      </c>
      <c r="GQ5008" s="81">
        <v>0</v>
      </c>
      <c r="GR5008" s="81" t="s">
        <v>448</v>
      </c>
      <c r="GS5008" s="81">
        <v>1.1148832299820636E-2</v>
      </c>
      <c r="GT5008" s="81">
        <v>4.5623668037681941</v>
      </c>
      <c r="GU5008" s="81">
        <v>1.1148832299820636E-2</v>
      </c>
      <c r="GV5008" s="81">
        <v>4.5623668037681941</v>
      </c>
      <c r="GW5008" s="81">
        <v>0</v>
      </c>
      <c r="GX5008" s="81">
        <v>0</v>
      </c>
      <c r="GY5008" s="81">
        <v>0</v>
      </c>
      <c r="GZ5008" s="81">
        <v>0</v>
      </c>
    </row>
    <row r="5009" spans="98:208" x14ac:dyDescent="0.25">
      <c r="CT5009" s="81" t="s">
        <v>155</v>
      </c>
      <c r="CU5009" s="81" t="s">
        <v>486</v>
      </c>
      <c r="CV5009" s="81" t="s">
        <v>461</v>
      </c>
      <c r="CW5009" s="81">
        <v>2021</v>
      </c>
      <c r="CX5009" s="81">
        <v>0</v>
      </c>
      <c r="CY5009" s="81">
        <v>0</v>
      </c>
      <c r="CZ5009" s="81">
        <v>0</v>
      </c>
      <c r="DA5009" s="81">
        <v>0</v>
      </c>
      <c r="DB5009" s="81">
        <v>14146.130641332529</v>
      </c>
      <c r="DC5009" s="81">
        <v>222.22942162783079</v>
      </c>
      <c r="DD5009" s="81">
        <v>8585.7228092479527</v>
      </c>
      <c r="DE5009" s="81">
        <v>5338.1784104567496</v>
      </c>
      <c r="DF5009" s="81">
        <v>2.4775985538148184</v>
      </c>
      <c r="DG5009" s="81">
        <v>2.4775985538148184</v>
      </c>
      <c r="DH5009" s="81">
        <v>0</v>
      </c>
      <c r="DI5009" s="81">
        <v>0</v>
      </c>
      <c r="DJ5009" s="81">
        <v>2.3415218791618979E-5</v>
      </c>
      <c r="DL5009" s="81">
        <v>0</v>
      </c>
      <c r="DM5009" s="81">
        <v>5.8013512215372746E-5</v>
      </c>
      <c r="DN5009" s="81">
        <v>5.8013512215372746E-5</v>
      </c>
      <c r="DO5009" s="81">
        <v>0</v>
      </c>
      <c r="DP5009" s="81">
        <v>5.8013512215372746E-5</v>
      </c>
      <c r="DQ5009" s="81">
        <v>5.8013512215372746E-5</v>
      </c>
      <c r="DR5009" s="81">
        <v>0</v>
      </c>
      <c r="DS5009" s="81">
        <v>0</v>
      </c>
      <c r="DT5009" s="81">
        <v>0</v>
      </c>
      <c r="DU5009" s="81">
        <v>0</v>
      </c>
      <c r="DV5009" s="81">
        <v>0</v>
      </c>
      <c r="DW5009" s="81">
        <v>0</v>
      </c>
      <c r="GE5009" s="81" t="s">
        <v>449</v>
      </c>
      <c r="GF5009" s="81" t="s">
        <v>155</v>
      </c>
      <c r="GG5009" s="81" t="s">
        <v>489</v>
      </c>
      <c r="GH5009" s="81" t="s">
        <v>454</v>
      </c>
      <c r="GI5009" s="81">
        <v>2022</v>
      </c>
      <c r="GJ5009" s="81" t="s">
        <v>201</v>
      </c>
      <c r="GK5009" s="81">
        <v>409.22373582044048</v>
      </c>
      <c r="GL5009" s="81">
        <v>572.41742999999997</v>
      </c>
      <c r="GM5009" s="81">
        <v>2022</v>
      </c>
      <c r="GN5009" s="81" t="s">
        <v>173</v>
      </c>
      <c r="GO5009" s="81">
        <v>1.1148832299820636E-2</v>
      </c>
      <c r="GP5009" s="81">
        <v>10</v>
      </c>
      <c r="GQ5009" s="81">
        <v>0</v>
      </c>
      <c r="GR5009" s="81" t="s">
        <v>448</v>
      </c>
      <c r="GS5009" s="81">
        <v>1.1148832299820636E-2</v>
      </c>
      <c r="GT5009" s="81">
        <v>4.5623668037681941</v>
      </c>
      <c r="GU5009" s="81">
        <v>1.1148832299820636E-2</v>
      </c>
      <c r="GV5009" s="81">
        <v>4.5623668037681941</v>
      </c>
      <c r="GW5009" s="81">
        <v>1.1148832299820636E-2</v>
      </c>
      <c r="GX5009" s="81">
        <v>4.5623668037681941</v>
      </c>
      <c r="GY5009" s="81">
        <v>0</v>
      </c>
      <c r="GZ5009" s="81">
        <v>0</v>
      </c>
    </row>
    <row r="5010" spans="98:208" x14ac:dyDescent="0.25">
      <c r="CT5010" s="81" t="s">
        <v>155</v>
      </c>
      <c r="CU5010" s="81" t="s">
        <v>486</v>
      </c>
      <c r="CV5010" s="81" t="s">
        <v>461</v>
      </c>
      <c r="CW5010" s="81">
        <v>2022</v>
      </c>
      <c r="CX5010" s="81">
        <v>0</v>
      </c>
      <c r="CY5010" s="81">
        <v>0</v>
      </c>
      <c r="CZ5010" s="81">
        <v>0</v>
      </c>
      <c r="DA5010" s="81">
        <v>0</v>
      </c>
      <c r="DB5010" s="81">
        <v>14146.130641332529</v>
      </c>
      <c r="DC5010" s="81">
        <v>222.22942162783079</v>
      </c>
      <c r="DD5010" s="81">
        <v>8585.7228092479527</v>
      </c>
      <c r="DE5010" s="81">
        <v>5338.1784104567496</v>
      </c>
      <c r="DF5010" s="81">
        <v>2.4775985538148184</v>
      </c>
      <c r="DG5010" s="81">
        <v>2.4775985538148184</v>
      </c>
      <c r="DH5010" s="81">
        <v>2.4775985538148184</v>
      </c>
      <c r="DI5010" s="81">
        <v>0</v>
      </c>
      <c r="DJ5010" s="81">
        <v>2.3415218791618979E-5</v>
      </c>
      <c r="DL5010" s="81">
        <v>0</v>
      </c>
      <c r="DM5010" s="81">
        <v>5.8013512215372746E-5</v>
      </c>
      <c r="DN5010" s="81">
        <v>5.8013512215372746E-5</v>
      </c>
      <c r="DO5010" s="81">
        <v>0</v>
      </c>
      <c r="DP5010" s="81">
        <v>5.8013512215372746E-5</v>
      </c>
      <c r="DQ5010" s="81">
        <v>5.8013512215372746E-5</v>
      </c>
      <c r="DR5010" s="81">
        <v>0</v>
      </c>
      <c r="DS5010" s="81">
        <v>5.8013512215372746E-5</v>
      </c>
      <c r="DT5010" s="81">
        <v>5.8013512215372746E-5</v>
      </c>
      <c r="DU5010" s="81">
        <v>0</v>
      </c>
      <c r="DV5010" s="81">
        <v>0</v>
      </c>
      <c r="DW5010" s="81">
        <v>0</v>
      </c>
      <c r="GE5010" s="81" t="s">
        <v>449</v>
      </c>
      <c r="GF5010" s="81" t="s">
        <v>155</v>
      </c>
      <c r="GG5010" s="81" t="s">
        <v>489</v>
      </c>
      <c r="GH5010" s="81" t="s">
        <v>454</v>
      </c>
      <c r="GI5010" s="81">
        <v>2023</v>
      </c>
      <c r="GJ5010" s="81" t="s">
        <v>201</v>
      </c>
      <c r="GK5010" s="81">
        <v>428.60232122030828</v>
      </c>
      <c r="GL5010" s="81">
        <v>572.41742999999997</v>
      </c>
      <c r="GM5010" s="81">
        <v>2023</v>
      </c>
      <c r="GN5010" s="81" t="s">
        <v>173</v>
      </c>
      <c r="GO5010" s="81">
        <v>1.1148832299820636E-2</v>
      </c>
      <c r="GP5010" s="81">
        <v>10</v>
      </c>
      <c r="GQ5010" s="81">
        <v>0</v>
      </c>
      <c r="GR5010" s="81" t="s">
        <v>448</v>
      </c>
      <c r="GS5010" s="81">
        <v>1.1148832299820636E-2</v>
      </c>
      <c r="GT5010" s="81">
        <v>4.778415402599073</v>
      </c>
      <c r="GU5010" s="81">
        <v>1.1148832299820636E-2</v>
      </c>
      <c r="GV5010" s="81">
        <v>4.778415402599073</v>
      </c>
      <c r="GW5010" s="81">
        <v>1.1148832299820636E-2</v>
      </c>
      <c r="GX5010" s="81">
        <v>4.778415402599073</v>
      </c>
      <c r="GY5010" s="81">
        <v>1.1148832299820636E-2</v>
      </c>
      <c r="GZ5010" s="81">
        <v>4.778415402599073</v>
      </c>
    </row>
    <row r="5011" spans="98:208" x14ac:dyDescent="0.25">
      <c r="CT5011" s="81" t="s">
        <v>155</v>
      </c>
      <c r="CU5011" s="81" t="s">
        <v>486</v>
      </c>
      <c r="CV5011" s="81" t="s">
        <v>461</v>
      </c>
      <c r="CW5011" s="81">
        <v>2023</v>
      </c>
      <c r="CX5011" s="81">
        <v>0</v>
      </c>
      <c r="CY5011" s="81">
        <v>0</v>
      </c>
      <c r="CZ5011" s="81">
        <v>0</v>
      </c>
      <c r="DA5011" s="81">
        <v>0</v>
      </c>
      <c r="DB5011" s="81">
        <v>14664.637556436641</v>
      </c>
      <c r="DC5011" s="81">
        <v>233.23007680793941</v>
      </c>
      <c r="DD5011" s="81">
        <v>8896.5159934286021</v>
      </c>
      <c r="DE5011" s="81">
        <v>5534.8914862000984</v>
      </c>
      <c r="DF5011" s="81">
        <v>2.6002430136060029</v>
      </c>
      <c r="DG5011" s="81">
        <v>2.6002430136060029</v>
      </c>
      <c r="DH5011" s="81">
        <v>2.6002430136060029</v>
      </c>
      <c r="DI5011" s="81">
        <v>2.6002430136060029</v>
      </c>
      <c r="DJ5011" s="81">
        <v>2.3415218791618979E-5</v>
      </c>
      <c r="DL5011" s="81">
        <v>0</v>
      </c>
      <c r="DM5011" s="81">
        <v>6.0885259074963242E-5</v>
      </c>
      <c r="DN5011" s="81">
        <v>6.0885259074963242E-5</v>
      </c>
      <c r="DO5011" s="81">
        <v>0</v>
      </c>
      <c r="DP5011" s="81">
        <v>6.0885259074963242E-5</v>
      </c>
      <c r="DQ5011" s="81">
        <v>6.0885259074963242E-5</v>
      </c>
      <c r="DR5011" s="81">
        <v>0</v>
      </c>
      <c r="DS5011" s="81">
        <v>6.0885259074963242E-5</v>
      </c>
      <c r="DT5011" s="81">
        <v>6.0885259074963242E-5</v>
      </c>
      <c r="DU5011" s="81">
        <v>0</v>
      </c>
      <c r="DV5011" s="81">
        <v>6.0885259074963242E-5</v>
      </c>
      <c r="DW5011" s="81">
        <v>6.0885259074963242E-5</v>
      </c>
      <c r="GE5011" s="81" t="s">
        <v>449</v>
      </c>
      <c r="GF5011" s="81" t="s">
        <v>155</v>
      </c>
      <c r="GG5011" s="81" t="s">
        <v>489</v>
      </c>
      <c r="GH5011" s="81" t="s">
        <v>454</v>
      </c>
      <c r="GI5011" s="81">
        <v>2024</v>
      </c>
      <c r="GJ5011" s="81" t="s">
        <v>201</v>
      </c>
      <c r="GK5011" s="81">
        <v>428.60232122030828</v>
      </c>
      <c r="GL5011" s="81">
        <v>572.41742999999997</v>
      </c>
      <c r="GM5011" s="81">
        <v>2024</v>
      </c>
      <c r="GN5011" s="81" t="s">
        <v>173</v>
      </c>
      <c r="GO5011" s="81">
        <v>1.1148832299820636E-2</v>
      </c>
      <c r="GP5011" s="81">
        <v>10</v>
      </c>
      <c r="GQ5011" s="81">
        <v>0</v>
      </c>
      <c r="GR5011" s="81" t="s">
        <v>448</v>
      </c>
      <c r="GS5011" s="81">
        <v>1.1148832299820636E-2</v>
      </c>
      <c r="GT5011" s="81">
        <v>4.778415402599073</v>
      </c>
      <c r="GU5011" s="81">
        <v>1.1148832299820636E-2</v>
      </c>
      <c r="GV5011" s="81">
        <v>4.778415402599073</v>
      </c>
      <c r="GW5011" s="81">
        <v>1.1148832299820636E-2</v>
      </c>
      <c r="GX5011" s="81">
        <v>4.778415402599073</v>
      </c>
      <c r="GY5011" s="81">
        <v>1.1148832299820636E-2</v>
      </c>
      <c r="GZ5011" s="81">
        <v>4.778415402599073</v>
      </c>
    </row>
    <row r="5012" spans="98:208" x14ac:dyDescent="0.25">
      <c r="CT5012" s="81" t="s">
        <v>155</v>
      </c>
      <c r="CU5012" s="81" t="s">
        <v>486</v>
      </c>
      <c r="CV5012" s="81" t="s">
        <v>461</v>
      </c>
      <c r="CW5012" s="81">
        <v>2024</v>
      </c>
      <c r="CX5012" s="81">
        <v>0</v>
      </c>
      <c r="CY5012" s="81">
        <v>0</v>
      </c>
      <c r="CZ5012" s="81">
        <v>0</v>
      </c>
      <c r="DA5012" s="81">
        <v>0</v>
      </c>
      <c r="DB5012" s="81">
        <v>14664.637556436641</v>
      </c>
      <c r="DC5012" s="81">
        <v>233.23007680793941</v>
      </c>
      <c r="DD5012" s="81">
        <v>8896.5159934286021</v>
      </c>
      <c r="DE5012" s="81">
        <v>5534.8914862000984</v>
      </c>
      <c r="DF5012" s="81">
        <v>2.6002430136060029</v>
      </c>
      <c r="DG5012" s="81">
        <v>2.6002430136060029</v>
      </c>
      <c r="DH5012" s="81">
        <v>2.6002430136060029</v>
      </c>
      <c r="DI5012" s="81">
        <v>2.6002430136060029</v>
      </c>
      <c r="DJ5012" s="81">
        <v>2.3415218791618979E-5</v>
      </c>
      <c r="DL5012" s="81">
        <v>0</v>
      </c>
      <c r="DM5012" s="81">
        <v>6.0885259074963242E-5</v>
      </c>
      <c r="DN5012" s="81">
        <v>6.0885259074963242E-5</v>
      </c>
      <c r="DO5012" s="81">
        <v>0</v>
      </c>
      <c r="DP5012" s="81">
        <v>6.0885259074963242E-5</v>
      </c>
      <c r="DQ5012" s="81">
        <v>6.0885259074963242E-5</v>
      </c>
      <c r="DR5012" s="81">
        <v>0</v>
      </c>
      <c r="DS5012" s="81">
        <v>6.0885259074963242E-5</v>
      </c>
      <c r="DT5012" s="81">
        <v>6.0885259074963242E-5</v>
      </c>
      <c r="DU5012" s="81">
        <v>0</v>
      </c>
      <c r="DV5012" s="81">
        <v>6.0885259074963242E-5</v>
      </c>
      <c r="DW5012" s="81">
        <v>6.0885259074963242E-5</v>
      </c>
      <c r="GE5012" s="81" t="s">
        <v>449</v>
      </c>
      <c r="GF5012" s="81" t="s">
        <v>155</v>
      </c>
      <c r="GG5012" s="81" t="s">
        <v>489</v>
      </c>
      <c r="GH5012" s="81" t="s">
        <v>454</v>
      </c>
      <c r="GI5012" s="81">
        <v>2025</v>
      </c>
      <c r="GJ5012" s="81" t="s">
        <v>201</v>
      </c>
      <c r="GK5012" s="81">
        <v>428.60232122030828</v>
      </c>
      <c r="GL5012" s="81">
        <v>572.41742999999997</v>
      </c>
      <c r="GM5012" s="81">
        <v>2025</v>
      </c>
      <c r="GN5012" s="81" t="s">
        <v>173</v>
      </c>
      <c r="GO5012" s="81">
        <v>1.1148832299820636E-2</v>
      </c>
      <c r="GP5012" s="81">
        <v>10</v>
      </c>
      <c r="GQ5012" s="81">
        <v>0</v>
      </c>
      <c r="GR5012" s="81" t="s">
        <v>448</v>
      </c>
      <c r="GS5012" s="81">
        <v>1.1148832299820636E-2</v>
      </c>
      <c r="GT5012" s="81">
        <v>4.778415402599073</v>
      </c>
      <c r="GU5012" s="81">
        <v>1.1148832299820636E-2</v>
      </c>
      <c r="GV5012" s="81">
        <v>4.778415402599073</v>
      </c>
      <c r="GW5012" s="81">
        <v>1.1148832299820636E-2</v>
      </c>
      <c r="GX5012" s="81">
        <v>4.778415402599073</v>
      </c>
      <c r="GY5012" s="81">
        <v>1.1148832299820636E-2</v>
      </c>
      <c r="GZ5012" s="81">
        <v>4.778415402599073</v>
      </c>
    </row>
    <row r="5013" spans="98:208" x14ac:dyDescent="0.25">
      <c r="CT5013" s="81" t="s">
        <v>155</v>
      </c>
      <c r="CU5013" s="81" t="s">
        <v>486</v>
      </c>
      <c r="CV5013" s="81" t="s">
        <v>461</v>
      </c>
      <c r="CW5013" s="81">
        <v>2025</v>
      </c>
      <c r="CX5013" s="81">
        <v>0</v>
      </c>
      <c r="CY5013" s="81">
        <v>0</v>
      </c>
      <c r="CZ5013" s="81">
        <v>0</v>
      </c>
      <c r="DA5013" s="81">
        <v>0</v>
      </c>
      <c r="DB5013" s="81">
        <v>14664.637556436641</v>
      </c>
      <c r="DC5013" s="81">
        <v>233.23007680793941</v>
      </c>
      <c r="DD5013" s="81">
        <v>8896.5159934286021</v>
      </c>
      <c r="DE5013" s="81">
        <v>5534.8914862000984</v>
      </c>
      <c r="DF5013" s="81">
        <v>2.6002430136060029</v>
      </c>
      <c r="DG5013" s="81">
        <v>2.6002430136060029</v>
      </c>
      <c r="DH5013" s="81">
        <v>2.6002430136060029</v>
      </c>
      <c r="DI5013" s="81">
        <v>2.6002430136060029</v>
      </c>
      <c r="DJ5013" s="81">
        <v>2.3415218791618979E-5</v>
      </c>
      <c r="DL5013" s="81">
        <v>0</v>
      </c>
      <c r="DM5013" s="81">
        <v>6.0885259074963242E-5</v>
      </c>
      <c r="DN5013" s="81">
        <v>6.0885259074963242E-5</v>
      </c>
      <c r="DO5013" s="81">
        <v>0</v>
      </c>
      <c r="DP5013" s="81">
        <v>6.0885259074963242E-5</v>
      </c>
      <c r="DQ5013" s="81">
        <v>6.0885259074963242E-5</v>
      </c>
      <c r="DR5013" s="81">
        <v>0</v>
      </c>
      <c r="DS5013" s="81">
        <v>6.0885259074963242E-5</v>
      </c>
      <c r="DT5013" s="81">
        <v>6.0885259074963242E-5</v>
      </c>
      <c r="DU5013" s="81">
        <v>0</v>
      </c>
      <c r="DV5013" s="81">
        <v>6.0885259074963242E-5</v>
      </c>
      <c r="DW5013" s="81">
        <v>6.0885259074963242E-5</v>
      </c>
      <c r="GE5013" s="81" t="s">
        <v>449</v>
      </c>
      <c r="GF5013" s="81" t="s">
        <v>155</v>
      </c>
      <c r="GG5013" s="81" t="s">
        <v>489</v>
      </c>
      <c r="GH5013" s="81" t="s">
        <v>454</v>
      </c>
      <c r="GI5013" s="81">
        <v>2026</v>
      </c>
      <c r="GJ5013" s="81" t="s">
        <v>201</v>
      </c>
      <c r="GK5013" s="81">
        <v>428.60232122030828</v>
      </c>
      <c r="GL5013" s="81">
        <v>572.41742999999997</v>
      </c>
      <c r="GM5013" s="81">
        <v>2026</v>
      </c>
      <c r="GN5013" s="81" t="s">
        <v>173</v>
      </c>
      <c r="GO5013" s="81">
        <v>1.1148832299820636E-2</v>
      </c>
      <c r="GP5013" s="81">
        <v>10</v>
      </c>
      <c r="GQ5013" s="81">
        <v>0</v>
      </c>
      <c r="GR5013" s="81" t="s">
        <v>448</v>
      </c>
      <c r="GS5013" s="81">
        <v>1.1148832299820636E-2</v>
      </c>
      <c r="GT5013" s="81">
        <v>4.778415402599073</v>
      </c>
      <c r="GU5013" s="81">
        <v>1.1148832299820636E-2</v>
      </c>
      <c r="GV5013" s="81">
        <v>4.778415402599073</v>
      </c>
      <c r="GW5013" s="81">
        <v>1.1148832299820636E-2</v>
      </c>
      <c r="GX5013" s="81">
        <v>4.778415402599073</v>
      </c>
      <c r="GY5013" s="81">
        <v>1.1148832299820636E-2</v>
      </c>
      <c r="GZ5013" s="81">
        <v>4.778415402599073</v>
      </c>
    </row>
    <row r="5014" spans="98:208" x14ac:dyDescent="0.25">
      <c r="CT5014" s="81" t="s">
        <v>155</v>
      </c>
      <c r="CU5014" s="81" t="s">
        <v>486</v>
      </c>
      <c r="CV5014" s="81" t="s">
        <v>461</v>
      </c>
      <c r="CW5014" s="81">
        <v>2026</v>
      </c>
      <c r="CX5014" s="81">
        <v>0</v>
      </c>
      <c r="CY5014" s="81">
        <v>0</v>
      </c>
      <c r="CZ5014" s="81">
        <v>0</v>
      </c>
      <c r="DA5014" s="81">
        <v>0</v>
      </c>
      <c r="DB5014" s="81">
        <v>14664.637556436641</v>
      </c>
      <c r="DC5014" s="81">
        <v>233.23007680793941</v>
      </c>
      <c r="DD5014" s="81">
        <v>8896.5159934286021</v>
      </c>
      <c r="DE5014" s="81">
        <v>5534.8914862000984</v>
      </c>
      <c r="DF5014" s="81">
        <v>2.6002430136060029</v>
      </c>
      <c r="DG5014" s="81">
        <v>2.6002430136060029</v>
      </c>
      <c r="DH5014" s="81">
        <v>2.6002430136060029</v>
      </c>
      <c r="DI5014" s="81">
        <v>2.6002430136060029</v>
      </c>
      <c r="DJ5014" s="81">
        <v>2.3415218791618979E-5</v>
      </c>
      <c r="DL5014" s="81">
        <v>0</v>
      </c>
      <c r="DM5014" s="81">
        <v>6.0885259074963242E-5</v>
      </c>
      <c r="DN5014" s="81">
        <v>6.0885259074963242E-5</v>
      </c>
      <c r="DO5014" s="81">
        <v>0</v>
      </c>
      <c r="DP5014" s="81">
        <v>6.0885259074963242E-5</v>
      </c>
      <c r="DQ5014" s="81">
        <v>6.0885259074963242E-5</v>
      </c>
      <c r="DR5014" s="81">
        <v>0</v>
      </c>
      <c r="DS5014" s="81">
        <v>6.0885259074963242E-5</v>
      </c>
      <c r="DT5014" s="81">
        <v>6.0885259074963242E-5</v>
      </c>
      <c r="DU5014" s="81">
        <v>0</v>
      </c>
      <c r="DV5014" s="81">
        <v>6.0885259074963242E-5</v>
      </c>
      <c r="DW5014" s="81">
        <v>6.0885259074963242E-5</v>
      </c>
      <c r="GE5014" s="81" t="s">
        <v>449</v>
      </c>
      <c r="GF5014" s="81" t="s">
        <v>155</v>
      </c>
      <c r="GG5014" s="81" t="s">
        <v>489</v>
      </c>
      <c r="GH5014" s="81" t="s">
        <v>454</v>
      </c>
      <c r="GI5014" s="81">
        <v>2027</v>
      </c>
      <c r="GJ5014" s="81" t="s">
        <v>201</v>
      </c>
      <c r="GK5014" s="81">
        <v>428.60232122030828</v>
      </c>
      <c r="GL5014" s="81">
        <v>572.41742999999997</v>
      </c>
      <c r="GM5014" s="81">
        <v>2027</v>
      </c>
      <c r="GN5014" s="81" t="s">
        <v>173</v>
      </c>
      <c r="GO5014" s="81">
        <v>1.1148832299820636E-2</v>
      </c>
      <c r="GP5014" s="81">
        <v>10</v>
      </c>
      <c r="GQ5014" s="81">
        <v>0</v>
      </c>
      <c r="GR5014" s="81" t="s">
        <v>448</v>
      </c>
      <c r="GS5014" s="81">
        <v>1.1148832299820636E-2</v>
      </c>
      <c r="GT5014" s="81">
        <v>4.778415402599073</v>
      </c>
      <c r="GU5014" s="81">
        <v>1.1148832299820636E-2</v>
      </c>
      <c r="GV5014" s="81">
        <v>4.778415402599073</v>
      </c>
      <c r="GW5014" s="81">
        <v>1.1148832299820636E-2</v>
      </c>
      <c r="GX5014" s="81">
        <v>4.778415402599073</v>
      </c>
      <c r="GY5014" s="81">
        <v>1.1148832299820636E-2</v>
      </c>
      <c r="GZ5014" s="81">
        <v>4.778415402599073</v>
      </c>
    </row>
    <row r="5015" spans="98:208" x14ac:dyDescent="0.25">
      <c r="CT5015" s="81" t="s">
        <v>155</v>
      </c>
      <c r="CU5015" s="81" t="s">
        <v>486</v>
      </c>
      <c r="CV5015" s="81" t="s">
        <v>461</v>
      </c>
      <c r="CW5015" s="81">
        <v>2027</v>
      </c>
      <c r="CX5015" s="81">
        <v>0</v>
      </c>
      <c r="CY5015" s="81">
        <v>0</v>
      </c>
      <c r="CZ5015" s="81">
        <v>0</v>
      </c>
      <c r="DA5015" s="81">
        <v>0</v>
      </c>
      <c r="DB5015" s="81">
        <v>14664.637556436641</v>
      </c>
      <c r="DC5015" s="81">
        <v>233.23007680793941</v>
      </c>
      <c r="DD5015" s="81">
        <v>8896.5159934286021</v>
      </c>
      <c r="DE5015" s="81">
        <v>5534.8914862000984</v>
      </c>
      <c r="DF5015" s="81">
        <v>2.6002430136060029</v>
      </c>
      <c r="DG5015" s="81">
        <v>2.6002430136060029</v>
      </c>
      <c r="DH5015" s="81">
        <v>2.6002430136060029</v>
      </c>
      <c r="DI5015" s="81">
        <v>2.6002430136060029</v>
      </c>
      <c r="DJ5015" s="81">
        <v>2.3415218791618979E-5</v>
      </c>
      <c r="DL5015" s="81">
        <v>0</v>
      </c>
      <c r="DM5015" s="81">
        <v>6.0885259074963242E-5</v>
      </c>
      <c r="DN5015" s="81">
        <v>6.0885259074963242E-5</v>
      </c>
      <c r="DO5015" s="81">
        <v>0</v>
      </c>
      <c r="DP5015" s="81">
        <v>6.0885259074963242E-5</v>
      </c>
      <c r="DQ5015" s="81">
        <v>6.0885259074963242E-5</v>
      </c>
      <c r="DR5015" s="81">
        <v>0</v>
      </c>
      <c r="DS5015" s="81">
        <v>6.0885259074963242E-5</v>
      </c>
      <c r="DT5015" s="81">
        <v>6.0885259074963242E-5</v>
      </c>
      <c r="DU5015" s="81">
        <v>0</v>
      </c>
      <c r="DV5015" s="81">
        <v>6.0885259074963242E-5</v>
      </c>
      <c r="DW5015" s="81">
        <v>6.0885259074963242E-5</v>
      </c>
      <c r="GE5015" s="81" t="s">
        <v>449</v>
      </c>
      <c r="GF5015" s="81" t="s">
        <v>155</v>
      </c>
      <c r="GG5015" s="81" t="s">
        <v>489</v>
      </c>
      <c r="GH5015" s="81" t="s">
        <v>454</v>
      </c>
      <c r="GI5015" s="81">
        <v>2028</v>
      </c>
      <c r="GJ5015" s="81" t="s">
        <v>201</v>
      </c>
      <c r="GK5015" s="81">
        <v>453.26096055717261</v>
      </c>
      <c r="GL5015" s="81">
        <v>572.41742999999997</v>
      </c>
      <c r="GM5015" s="81">
        <v>2028</v>
      </c>
      <c r="GN5015" s="81" t="s">
        <v>173</v>
      </c>
      <c r="GO5015" s="81">
        <v>1.1148832299820636E-2</v>
      </c>
      <c r="GP5015" s="81">
        <v>10</v>
      </c>
      <c r="GQ5015" s="81">
        <v>0</v>
      </c>
      <c r="GR5015" s="81" t="s">
        <v>448</v>
      </c>
      <c r="GS5015" s="81">
        <v>1.1148832299820636E-2</v>
      </c>
      <c r="GT5015" s="81">
        <v>5.0533304373075332</v>
      </c>
      <c r="GU5015" s="81">
        <v>1.1148832299820636E-2</v>
      </c>
      <c r="GV5015" s="81">
        <v>5.0533304373075332</v>
      </c>
      <c r="GW5015" s="81">
        <v>1.1148832299820636E-2</v>
      </c>
      <c r="GX5015" s="81">
        <v>5.0533304373075332</v>
      </c>
      <c r="GY5015" s="81">
        <v>1.1148832299820636E-2</v>
      </c>
      <c r="GZ5015" s="81">
        <v>5.0533304373075332</v>
      </c>
    </row>
    <row r="5016" spans="98:208" x14ac:dyDescent="0.25">
      <c r="CT5016" s="81" t="s">
        <v>155</v>
      </c>
      <c r="CU5016" s="81" t="s">
        <v>486</v>
      </c>
      <c r="CV5016" s="81" t="s">
        <v>461</v>
      </c>
      <c r="CW5016" s="81">
        <v>2028</v>
      </c>
      <c r="CX5016" s="81">
        <v>0</v>
      </c>
      <c r="CY5016" s="81">
        <v>0</v>
      </c>
      <c r="CZ5016" s="81">
        <v>0</v>
      </c>
      <c r="DA5016" s="81">
        <v>0</v>
      </c>
      <c r="DB5016" s="81">
        <v>15317.990942815981</v>
      </c>
      <c r="DC5016" s="81">
        <v>247.27299216494731</v>
      </c>
      <c r="DD5016" s="81">
        <v>9287.6490955445024</v>
      </c>
      <c r="DE5016" s="81">
        <v>5783.0688551065296</v>
      </c>
      <c r="DF5016" s="81">
        <v>2.7568051219218597</v>
      </c>
      <c r="DG5016" s="81">
        <v>2.7568051219218597</v>
      </c>
      <c r="DH5016" s="81">
        <v>2.7568051219218597</v>
      </c>
      <c r="DI5016" s="81">
        <v>2.7568051219218597</v>
      </c>
      <c r="DJ5016" s="81">
        <v>2.3415218791618979E-5</v>
      </c>
      <c r="DL5016" s="81">
        <v>0</v>
      </c>
      <c r="DM5016" s="81">
        <v>6.4551195095656182E-5</v>
      </c>
      <c r="DN5016" s="81">
        <v>6.4551195095656182E-5</v>
      </c>
      <c r="DO5016" s="81">
        <v>0</v>
      </c>
      <c r="DP5016" s="81">
        <v>6.4551195095656182E-5</v>
      </c>
      <c r="DQ5016" s="81">
        <v>6.4551195095656182E-5</v>
      </c>
      <c r="DR5016" s="81">
        <v>0</v>
      </c>
      <c r="DS5016" s="81">
        <v>6.4551195095656182E-5</v>
      </c>
      <c r="DT5016" s="81">
        <v>6.4551195095656182E-5</v>
      </c>
      <c r="DU5016" s="81">
        <v>0</v>
      </c>
      <c r="DV5016" s="81">
        <v>6.4551195095656182E-5</v>
      </c>
      <c r="DW5016" s="81">
        <v>6.4551195095656182E-5</v>
      </c>
      <c r="GE5016" s="81" t="s">
        <v>449</v>
      </c>
      <c r="GF5016" s="81" t="s">
        <v>155</v>
      </c>
      <c r="GG5016" s="81" t="s">
        <v>489</v>
      </c>
      <c r="GH5016" s="81" t="s">
        <v>454</v>
      </c>
      <c r="GI5016" s="81">
        <v>2029</v>
      </c>
      <c r="GJ5016" s="81" t="s">
        <v>201</v>
      </c>
      <c r="GK5016" s="81">
        <v>453.26096055717261</v>
      </c>
      <c r="GL5016" s="81">
        <v>572.41742999999997</v>
      </c>
      <c r="GM5016" s="81">
        <v>2029</v>
      </c>
      <c r="GN5016" s="81" t="s">
        <v>173</v>
      </c>
      <c r="GO5016" s="81">
        <v>1.1148832299820636E-2</v>
      </c>
      <c r="GP5016" s="81">
        <v>10</v>
      </c>
      <c r="GQ5016" s="81">
        <v>0</v>
      </c>
      <c r="GR5016" s="81" t="s">
        <v>448</v>
      </c>
      <c r="GS5016" s="81">
        <v>1.1148832299820636E-2</v>
      </c>
      <c r="GT5016" s="81">
        <v>5.0533304373075332</v>
      </c>
      <c r="GU5016" s="81">
        <v>1.1148832299820636E-2</v>
      </c>
      <c r="GV5016" s="81">
        <v>5.0533304373075332</v>
      </c>
      <c r="GW5016" s="81">
        <v>1.1148832299820636E-2</v>
      </c>
      <c r="GX5016" s="81">
        <v>5.0533304373075332</v>
      </c>
      <c r="GY5016" s="81">
        <v>1.1148832299820636E-2</v>
      </c>
      <c r="GZ5016" s="81">
        <v>5.0533304373075332</v>
      </c>
    </row>
    <row r="5017" spans="98:208" x14ac:dyDescent="0.25">
      <c r="CT5017" s="81" t="s">
        <v>155</v>
      </c>
      <c r="CU5017" s="81" t="s">
        <v>486</v>
      </c>
      <c r="CV5017" s="81" t="s">
        <v>461</v>
      </c>
      <c r="CW5017" s="81">
        <v>2029</v>
      </c>
      <c r="CX5017" s="81">
        <v>0</v>
      </c>
      <c r="CY5017" s="81">
        <v>0</v>
      </c>
      <c r="CZ5017" s="81">
        <v>0</v>
      </c>
      <c r="DA5017" s="81">
        <v>0</v>
      </c>
      <c r="DB5017" s="81">
        <v>15317.990942815981</v>
      </c>
      <c r="DC5017" s="81">
        <v>247.27299216494731</v>
      </c>
      <c r="DD5017" s="81">
        <v>9287.6490955445024</v>
      </c>
      <c r="DE5017" s="81">
        <v>5783.0688551065296</v>
      </c>
      <c r="DF5017" s="81">
        <v>2.7568051219218597</v>
      </c>
      <c r="DG5017" s="81">
        <v>2.7568051219218597</v>
      </c>
      <c r="DH5017" s="81">
        <v>2.7568051219218597</v>
      </c>
      <c r="DI5017" s="81">
        <v>2.7568051219218597</v>
      </c>
      <c r="DJ5017" s="81">
        <v>2.3415218791618979E-5</v>
      </c>
      <c r="DL5017" s="81">
        <v>0</v>
      </c>
      <c r="DM5017" s="81">
        <v>6.4551195095656182E-5</v>
      </c>
      <c r="DN5017" s="81">
        <v>6.4551195095656182E-5</v>
      </c>
      <c r="DO5017" s="81">
        <v>0</v>
      </c>
      <c r="DP5017" s="81">
        <v>6.4551195095656182E-5</v>
      </c>
      <c r="DQ5017" s="81">
        <v>6.4551195095656182E-5</v>
      </c>
      <c r="DR5017" s="81">
        <v>0</v>
      </c>
      <c r="DS5017" s="81">
        <v>6.4551195095656182E-5</v>
      </c>
      <c r="DT5017" s="81">
        <v>6.4551195095656182E-5</v>
      </c>
      <c r="DU5017" s="81">
        <v>0</v>
      </c>
      <c r="DV5017" s="81">
        <v>6.4551195095656182E-5</v>
      </c>
      <c r="DW5017" s="81">
        <v>6.4551195095656182E-5</v>
      </c>
      <c r="GE5017" s="81" t="s">
        <v>449</v>
      </c>
      <c r="GF5017" s="81" t="s">
        <v>155</v>
      </c>
      <c r="GG5017" s="81" t="s">
        <v>489</v>
      </c>
      <c r="GH5017" s="81" t="s">
        <v>454</v>
      </c>
      <c r="GI5017" s="81">
        <v>2030</v>
      </c>
      <c r="GJ5017" s="81" t="s">
        <v>201</v>
      </c>
      <c r="GK5017" s="81">
        <v>453.26096055717261</v>
      </c>
      <c r="GL5017" s="81">
        <v>572.41742999999997</v>
      </c>
      <c r="GM5017" s="81">
        <v>2030</v>
      </c>
      <c r="GN5017" s="81" t="s">
        <v>173</v>
      </c>
      <c r="GO5017" s="81">
        <v>1.1148832299820636E-2</v>
      </c>
      <c r="GP5017" s="81">
        <v>10</v>
      </c>
      <c r="GQ5017" s="81">
        <v>0</v>
      </c>
      <c r="GR5017" s="81" t="s">
        <v>448</v>
      </c>
      <c r="GS5017" s="81">
        <v>0</v>
      </c>
      <c r="GT5017" s="81">
        <v>0</v>
      </c>
      <c r="GU5017" s="81">
        <v>1.1148832299820636E-2</v>
      </c>
      <c r="GV5017" s="81">
        <v>5.0533304373075332</v>
      </c>
      <c r="GW5017" s="81">
        <v>1.1148832299820636E-2</v>
      </c>
      <c r="GX5017" s="81">
        <v>5.0533304373075332</v>
      </c>
      <c r="GY5017" s="81">
        <v>1.1148832299820636E-2</v>
      </c>
      <c r="GZ5017" s="81">
        <v>5.0533304373075332</v>
      </c>
    </row>
    <row r="5018" spans="98:208" x14ac:dyDescent="0.25">
      <c r="CT5018" s="81" t="s">
        <v>155</v>
      </c>
      <c r="CU5018" s="81" t="s">
        <v>486</v>
      </c>
      <c r="CV5018" s="81" t="s">
        <v>461</v>
      </c>
      <c r="CW5018" s="81">
        <v>2030</v>
      </c>
      <c r="CX5018" s="81">
        <v>0</v>
      </c>
      <c r="CY5018" s="81">
        <v>0</v>
      </c>
      <c r="CZ5018" s="81">
        <v>0</v>
      </c>
      <c r="DA5018" s="81">
        <v>0</v>
      </c>
      <c r="DB5018" s="81">
        <v>15317.990942815981</v>
      </c>
      <c r="DC5018" s="81">
        <v>247.27299216494731</v>
      </c>
      <c r="DD5018" s="81">
        <v>9287.6490955445024</v>
      </c>
      <c r="DE5018" s="81">
        <v>5783.0688551065296</v>
      </c>
      <c r="DF5018" s="81">
        <v>0</v>
      </c>
      <c r="DG5018" s="81">
        <v>2.7568051219218597</v>
      </c>
      <c r="DH5018" s="81">
        <v>2.7568051219218597</v>
      </c>
      <c r="DI5018" s="81">
        <v>2.7568051219218597</v>
      </c>
      <c r="DJ5018" s="81">
        <v>2.3415218791618979E-5</v>
      </c>
      <c r="DL5018" s="81">
        <v>0</v>
      </c>
      <c r="DM5018" s="81">
        <v>0</v>
      </c>
      <c r="DN5018" s="81">
        <v>0</v>
      </c>
      <c r="DO5018" s="81">
        <v>0</v>
      </c>
      <c r="DP5018" s="81">
        <v>6.4551195095656182E-5</v>
      </c>
      <c r="DQ5018" s="81">
        <v>6.4551195095656182E-5</v>
      </c>
      <c r="DR5018" s="81">
        <v>0</v>
      </c>
      <c r="DS5018" s="81">
        <v>6.4551195095656182E-5</v>
      </c>
      <c r="DT5018" s="81">
        <v>6.4551195095656182E-5</v>
      </c>
      <c r="DU5018" s="81">
        <v>0</v>
      </c>
      <c r="DV5018" s="81">
        <v>6.4551195095656182E-5</v>
      </c>
      <c r="DW5018" s="81">
        <v>6.4551195095656182E-5</v>
      </c>
      <c r="GE5018" s="81" t="s">
        <v>449</v>
      </c>
      <c r="GF5018" s="81" t="s">
        <v>155</v>
      </c>
      <c r="GG5018" s="81" t="s">
        <v>489</v>
      </c>
      <c r="GH5018" s="81" t="s">
        <v>454</v>
      </c>
      <c r="GI5018" s="81">
        <v>2031</v>
      </c>
      <c r="GJ5018" s="81" t="s">
        <v>201</v>
      </c>
      <c r="GK5018" s="81">
        <v>453.26096055717261</v>
      </c>
      <c r="GL5018" s="81">
        <v>572.41742999999997</v>
      </c>
      <c r="GM5018" s="81">
        <v>2031</v>
      </c>
      <c r="GN5018" s="81" t="s">
        <v>173</v>
      </c>
      <c r="GO5018" s="81">
        <v>1.1148832299820636E-2</v>
      </c>
      <c r="GP5018" s="81">
        <v>10</v>
      </c>
      <c r="GQ5018" s="81">
        <v>0</v>
      </c>
      <c r="GR5018" s="81" t="s">
        <v>448</v>
      </c>
      <c r="GS5018" s="81">
        <v>0</v>
      </c>
      <c r="GT5018" s="81">
        <v>0</v>
      </c>
      <c r="GU5018" s="81">
        <v>0</v>
      </c>
      <c r="GV5018" s="81">
        <v>0</v>
      </c>
      <c r="GW5018" s="81">
        <v>1.1148832299820636E-2</v>
      </c>
      <c r="GX5018" s="81">
        <v>5.0533304373075332</v>
      </c>
      <c r="GY5018" s="81">
        <v>1.1148832299820636E-2</v>
      </c>
      <c r="GZ5018" s="81">
        <v>5.0533304373075332</v>
      </c>
    </row>
    <row r="5019" spans="98:208" x14ac:dyDescent="0.25">
      <c r="CT5019" s="81" t="s">
        <v>155</v>
      </c>
      <c r="CU5019" s="81" t="s">
        <v>486</v>
      </c>
      <c r="CV5019" s="81" t="s">
        <v>461</v>
      </c>
      <c r="CW5019" s="81">
        <v>2031</v>
      </c>
      <c r="CX5019" s="81">
        <v>0</v>
      </c>
      <c r="CY5019" s="81">
        <v>0</v>
      </c>
      <c r="CZ5019" s="81">
        <v>0</v>
      </c>
      <c r="DA5019" s="81">
        <v>0</v>
      </c>
      <c r="DB5019" s="81">
        <v>15317.990942815981</v>
      </c>
      <c r="DC5019" s="81">
        <v>247.27299216494731</v>
      </c>
      <c r="DD5019" s="81">
        <v>9287.6490955445024</v>
      </c>
      <c r="DE5019" s="81">
        <v>5783.0688551065296</v>
      </c>
      <c r="DF5019" s="81">
        <v>0</v>
      </c>
      <c r="DG5019" s="81">
        <v>0</v>
      </c>
      <c r="DH5019" s="81">
        <v>2.7568051219218597</v>
      </c>
      <c r="DI5019" s="81">
        <v>2.7568051219218597</v>
      </c>
      <c r="DJ5019" s="81">
        <v>2.3415218791618979E-5</v>
      </c>
      <c r="DL5019" s="81">
        <v>0</v>
      </c>
      <c r="DM5019" s="81">
        <v>0</v>
      </c>
      <c r="DN5019" s="81">
        <v>0</v>
      </c>
      <c r="DO5019" s="81">
        <v>0</v>
      </c>
      <c r="DP5019" s="81">
        <v>0</v>
      </c>
      <c r="DQ5019" s="81">
        <v>0</v>
      </c>
      <c r="DR5019" s="81">
        <v>0</v>
      </c>
      <c r="DS5019" s="81">
        <v>6.4551195095656182E-5</v>
      </c>
      <c r="DT5019" s="81">
        <v>6.4551195095656182E-5</v>
      </c>
      <c r="DU5019" s="81">
        <v>0</v>
      </c>
      <c r="DV5019" s="81">
        <v>6.4551195095656182E-5</v>
      </c>
      <c r="DW5019" s="81">
        <v>6.4551195095656182E-5</v>
      </c>
      <c r="GE5019" s="81" t="s">
        <v>449</v>
      </c>
      <c r="GF5019" s="81" t="s">
        <v>155</v>
      </c>
      <c r="GG5019" s="81" t="s">
        <v>489</v>
      </c>
      <c r="GH5019" s="81" t="s">
        <v>454</v>
      </c>
      <c r="GI5019" s="81">
        <v>2032</v>
      </c>
      <c r="GJ5019" s="81" t="s">
        <v>201</v>
      </c>
      <c r="GK5019" s="81">
        <v>453.26096055717261</v>
      </c>
      <c r="GL5019" s="81">
        <v>572.41742999999997</v>
      </c>
      <c r="GM5019" s="81">
        <v>2032</v>
      </c>
      <c r="GN5019" s="81" t="s">
        <v>173</v>
      </c>
      <c r="GO5019" s="81">
        <v>1.1148832299820636E-2</v>
      </c>
      <c r="GP5019" s="81">
        <v>10</v>
      </c>
      <c r="GQ5019" s="81">
        <v>0</v>
      </c>
      <c r="GR5019" s="81" t="s">
        <v>448</v>
      </c>
      <c r="GS5019" s="81">
        <v>0</v>
      </c>
      <c r="GT5019" s="81">
        <v>0</v>
      </c>
      <c r="GU5019" s="81">
        <v>0</v>
      </c>
      <c r="GV5019" s="81">
        <v>0</v>
      </c>
      <c r="GW5019" s="81">
        <v>0</v>
      </c>
      <c r="GX5019" s="81">
        <v>0</v>
      </c>
      <c r="GY5019" s="81">
        <v>1.1148832299820636E-2</v>
      </c>
      <c r="GZ5019" s="81">
        <v>5.0533304373075332</v>
      </c>
    </row>
    <row r="5020" spans="98:208" x14ac:dyDescent="0.25">
      <c r="CT5020" s="81" t="s">
        <v>155</v>
      </c>
      <c r="CU5020" s="81" t="s">
        <v>486</v>
      </c>
      <c r="CV5020" s="81" t="s">
        <v>461</v>
      </c>
      <c r="CW5020" s="81">
        <v>2032</v>
      </c>
      <c r="CX5020" s="81">
        <v>0</v>
      </c>
      <c r="CY5020" s="81">
        <v>0</v>
      </c>
      <c r="CZ5020" s="81">
        <v>0</v>
      </c>
      <c r="DA5020" s="81">
        <v>0</v>
      </c>
      <c r="DB5020" s="81">
        <v>15317.990942815981</v>
      </c>
      <c r="DC5020" s="81">
        <v>247.27299216494731</v>
      </c>
      <c r="DD5020" s="81">
        <v>9287.6490955445024</v>
      </c>
      <c r="DE5020" s="81">
        <v>5783.0688551065296</v>
      </c>
      <c r="DF5020" s="81">
        <v>0</v>
      </c>
      <c r="DG5020" s="81">
        <v>0</v>
      </c>
      <c r="DH5020" s="81">
        <v>0</v>
      </c>
      <c r="DI5020" s="81">
        <v>2.7568051219218597</v>
      </c>
      <c r="DJ5020" s="81">
        <v>2.3415218791618979E-5</v>
      </c>
      <c r="DL5020" s="81">
        <v>0</v>
      </c>
      <c r="DM5020" s="81">
        <v>0</v>
      </c>
      <c r="DN5020" s="81">
        <v>0</v>
      </c>
      <c r="DO5020" s="81">
        <v>0</v>
      </c>
      <c r="DP5020" s="81">
        <v>0</v>
      </c>
      <c r="DQ5020" s="81">
        <v>0</v>
      </c>
      <c r="DR5020" s="81">
        <v>0</v>
      </c>
      <c r="DS5020" s="81">
        <v>0</v>
      </c>
      <c r="DT5020" s="81">
        <v>0</v>
      </c>
      <c r="DU5020" s="81">
        <v>0</v>
      </c>
      <c r="DV5020" s="81">
        <v>6.4551195095656182E-5</v>
      </c>
      <c r="DW5020" s="81">
        <v>6.4551195095656182E-5</v>
      </c>
      <c r="GE5020" s="81" t="s">
        <v>449</v>
      </c>
      <c r="GF5020" s="81" t="s">
        <v>155</v>
      </c>
      <c r="GG5020" s="81" t="s">
        <v>489</v>
      </c>
      <c r="GH5020" s="81" t="s">
        <v>455</v>
      </c>
      <c r="GI5020" s="81">
        <v>2021</v>
      </c>
      <c r="GJ5020" s="81" t="s">
        <v>201</v>
      </c>
      <c r="GK5020" s="81">
        <v>409.22373582043161</v>
      </c>
      <c r="GL5020" s="81">
        <v>572.41742999999997</v>
      </c>
      <c r="GM5020" s="81">
        <v>2021</v>
      </c>
      <c r="GN5020" s="81" t="s">
        <v>173</v>
      </c>
      <c r="GO5020" s="81">
        <v>1.1148832299820636E-2</v>
      </c>
      <c r="GP5020" s="81">
        <v>10</v>
      </c>
      <c r="GQ5020" s="81">
        <v>0</v>
      </c>
      <c r="GR5020" s="81" t="s">
        <v>448</v>
      </c>
      <c r="GS5020" s="81">
        <v>1.1148832299820636E-2</v>
      </c>
      <c r="GT5020" s="81">
        <v>4.5623668037680947</v>
      </c>
      <c r="GU5020" s="81">
        <v>1.1148832299820636E-2</v>
      </c>
      <c r="GV5020" s="81">
        <v>4.5623668037680947</v>
      </c>
      <c r="GW5020" s="81">
        <v>0</v>
      </c>
      <c r="GX5020" s="81">
        <v>0</v>
      </c>
      <c r="GY5020" s="81">
        <v>0</v>
      </c>
      <c r="GZ5020" s="81">
        <v>0</v>
      </c>
    </row>
    <row r="5021" spans="98:208" x14ac:dyDescent="0.25">
      <c r="CT5021" s="81" t="s">
        <v>155</v>
      </c>
      <c r="CU5021" s="81" t="s">
        <v>486</v>
      </c>
      <c r="CV5021" s="81" t="s">
        <v>451</v>
      </c>
      <c r="CW5021" s="81">
        <v>2020</v>
      </c>
      <c r="CX5021" s="81">
        <v>0</v>
      </c>
      <c r="CY5021" s="81">
        <v>0</v>
      </c>
      <c r="CZ5021" s="81">
        <v>0</v>
      </c>
      <c r="DA5021" s="81">
        <v>0</v>
      </c>
      <c r="DB5021" s="81">
        <v>8807.9522308766009</v>
      </c>
      <c r="DC5021" s="81">
        <v>222.22942162785139</v>
      </c>
      <c r="DD5021" s="81">
        <v>8585.7228092487512</v>
      </c>
      <c r="DE5021" s="81">
        <v>0</v>
      </c>
      <c r="DF5021" s="81">
        <v>2.4775985538150485</v>
      </c>
      <c r="DG5021" s="81">
        <v>0</v>
      </c>
      <c r="DH5021" s="81">
        <v>0</v>
      </c>
      <c r="DI5021" s="81">
        <v>0</v>
      </c>
      <c r="DJ5021" s="81">
        <v>3.4913455718461869E-6</v>
      </c>
      <c r="DL5021" s="81">
        <v>0</v>
      </c>
      <c r="DM5021" s="81">
        <v>8.6501527396746867E-6</v>
      </c>
      <c r="DN5021" s="81">
        <v>8.6501527396746867E-6</v>
      </c>
      <c r="DO5021" s="81">
        <v>0</v>
      </c>
      <c r="DP5021" s="81">
        <v>0</v>
      </c>
      <c r="DQ5021" s="81">
        <v>0</v>
      </c>
      <c r="DR5021" s="81">
        <v>0</v>
      </c>
      <c r="DS5021" s="81">
        <v>0</v>
      </c>
      <c r="DT5021" s="81">
        <v>0</v>
      </c>
      <c r="DU5021" s="81">
        <v>0</v>
      </c>
      <c r="DV5021" s="81">
        <v>0</v>
      </c>
      <c r="DW5021" s="81">
        <v>0</v>
      </c>
      <c r="GE5021" s="81" t="s">
        <v>449</v>
      </c>
      <c r="GF5021" s="81" t="s">
        <v>155</v>
      </c>
      <c r="GG5021" s="81" t="s">
        <v>489</v>
      </c>
      <c r="GH5021" s="81" t="s">
        <v>455</v>
      </c>
      <c r="GI5021" s="81">
        <v>2022</v>
      </c>
      <c r="GJ5021" s="81" t="s">
        <v>201</v>
      </c>
      <c r="GK5021" s="81">
        <v>409.22373582043161</v>
      </c>
      <c r="GL5021" s="81">
        <v>572.41742999999997</v>
      </c>
      <c r="GM5021" s="81">
        <v>2022</v>
      </c>
      <c r="GN5021" s="81" t="s">
        <v>173</v>
      </c>
      <c r="GO5021" s="81">
        <v>1.1148832299820636E-2</v>
      </c>
      <c r="GP5021" s="81">
        <v>10</v>
      </c>
      <c r="GQ5021" s="81">
        <v>0</v>
      </c>
      <c r="GR5021" s="81" t="s">
        <v>448</v>
      </c>
      <c r="GS5021" s="81">
        <v>1.1148832299820636E-2</v>
      </c>
      <c r="GT5021" s="81">
        <v>4.5623668037680947</v>
      </c>
      <c r="GU5021" s="81">
        <v>1.1148832299820636E-2</v>
      </c>
      <c r="GV5021" s="81">
        <v>4.5623668037680947</v>
      </c>
      <c r="GW5021" s="81">
        <v>1.1148832299820636E-2</v>
      </c>
      <c r="GX5021" s="81">
        <v>4.5623668037680947</v>
      </c>
      <c r="GY5021" s="81">
        <v>0</v>
      </c>
      <c r="GZ5021" s="81">
        <v>0</v>
      </c>
    </row>
    <row r="5022" spans="98:208" x14ac:dyDescent="0.25">
      <c r="CT5022" s="81" t="s">
        <v>155</v>
      </c>
      <c r="CU5022" s="81" t="s">
        <v>486</v>
      </c>
      <c r="CV5022" s="81" t="s">
        <v>451</v>
      </c>
      <c r="CW5022" s="81">
        <v>2021</v>
      </c>
      <c r="CX5022" s="81">
        <v>0</v>
      </c>
      <c r="CY5022" s="81">
        <v>0</v>
      </c>
      <c r="CZ5022" s="81">
        <v>0</v>
      </c>
      <c r="DA5022" s="81">
        <v>0</v>
      </c>
      <c r="DB5022" s="81">
        <v>8807.9522308766009</v>
      </c>
      <c r="DC5022" s="81">
        <v>222.22942162785139</v>
      </c>
      <c r="DD5022" s="81">
        <v>8585.7228092487512</v>
      </c>
      <c r="DE5022" s="81">
        <v>0</v>
      </c>
      <c r="DF5022" s="81">
        <v>2.4775985538150485</v>
      </c>
      <c r="DG5022" s="81">
        <v>2.4775985538150485</v>
      </c>
      <c r="DH5022" s="81">
        <v>0</v>
      </c>
      <c r="DI5022" s="81">
        <v>0</v>
      </c>
      <c r="DJ5022" s="81">
        <v>3.4913455718461869E-6</v>
      </c>
      <c r="DL5022" s="81">
        <v>0</v>
      </c>
      <c r="DM5022" s="81">
        <v>8.6501527396746867E-6</v>
      </c>
      <c r="DN5022" s="81">
        <v>8.6501527396746867E-6</v>
      </c>
      <c r="DO5022" s="81">
        <v>0</v>
      </c>
      <c r="DP5022" s="81">
        <v>8.6501527396746867E-6</v>
      </c>
      <c r="DQ5022" s="81">
        <v>8.6501527396746867E-6</v>
      </c>
      <c r="DR5022" s="81">
        <v>0</v>
      </c>
      <c r="DS5022" s="81">
        <v>0</v>
      </c>
      <c r="DT5022" s="81">
        <v>0</v>
      </c>
      <c r="DU5022" s="81">
        <v>0</v>
      </c>
      <c r="DV5022" s="81">
        <v>0</v>
      </c>
      <c r="DW5022" s="81">
        <v>0</v>
      </c>
      <c r="GE5022" s="81" t="s">
        <v>449</v>
      </c>
      <c r="GF5022" s="81" t="s">
        <v>155</v>
      </c>
      <c r="GG5022" s="81" t="s">
        <v>489</v>
      </c>
      <c r="GH5022" s="81" t="s">
        <v>455</v>
      </c>
      <c r="GI5022" s="81">
        <v>2023</v>
      </c>
      <c r="GJ5022" s="81" t="s">
        <v>201</v>
      </c>
      <c r="GK5022" s="81">
        <v>428.60232122030328</v>
      </c>
      <c r="GL5022" s="81">
        <v>572.41742999999997</v>
      </c>
      <c r="GM5022" s="81">
        <v>2023</v>
      </c>
      <c r="GN5022" s="81" t="s">
        <v>173</v>
      </c>
      <c r="GO5022" s="81">
        <v>1.1148832299820636E-2</v>
      </c>
      <c r="GP5022" s="81">
        <v>10</v>
      </c>
      <c r="GQ5022" s="81">
        <v>0</v>
      </c>
      <c r="GR5022" s="81" t="s">
        <v>448</v>
      </c>
      <c r="GS5022" s="81">
        <v>1.1148832299820636E-2</v>
      </c>
      <c r="GT5022" s="81">
        <v>4.7784154025990171</v>
      </c>
      <c r="GU5022" s="81">
        <v>1.1148832299820636E-2</v>
      </c>
      <c r="GV5022" s="81">
        <v>4.7784154025990171</v>
      </c>
      <c r="GW5022" s="81">
        <v>1.1148832299820636E-2</v>
      </c>
      <c r="GX5022" s="81">
        <v>4.7784154025990171</v>
      </c>
      <c r="GY5022" s="81">
        <v>1.1148832299820636E-2</v>
      </c>
      <c r="GZ5022" s="81">
        <v>4.7784154025990171</v>
      </c>
    </row>
    <row r="5023" spans="98:208" x14ac:dyDescent="0.25">
      <c r="CT5023" s="81" t="s">
        <v>155</v>
      </c>
      <c r="CU5023" s="81" t="s">
        <v>486</v>
      </c>
      <c r="CV5023" s="81" t="s">
        <v>451</v>
      </c>
      <c r="CW5023" s="81">
        <v>2022</v>
      </c>
      <c r="CX5023" s="81">
        <v>0</v>
      </c>
      <c r="CY5023" s="81">
        <v>0</v>
      </c>
      <c r="CZ5023" s="81">
        <v>0</v>
      </c>
      <c r="DA5023" s="81">
        <v>0</v>
      </c>
      <c r="DB5023" s="81">
        <v>8807.9522308766009</v>
      </c>
      <c r="DC5023" s="81">
        <v>222.22942162785139</v>
      </c>
      <c r="DD5023" s="81">
        <v>8585.7228092487512</v>
      </c>
      <c r="DE5023" s="81">
        <v>0</v>
      </c>
      <c r="DF5023" s="81">
        <v>2.4775985538150485</v>
      </c>
      <c r="DG5023" s="81">
        <v>2.4775985538150485</v>
      </c>
      <c r="DH5023" s="81">
        <v>2.4775985538150485</v>
      </c>
      <c r="DI5023" s="81">
        <v>0</v>
      </c>
      <c r="DJ5023" s="81">
        <v>3.4913455718461869E-6</v>
      </c>
      <c r="DL5023" s="81">
        <v>0</v>
      </c>
      <c r="DM5023" s="81">
        <v>8.6501527396746867E-6</v>
      </c>
      <c r="DN5023" s="81">
        <v>8.6501527396746867E-6</v>
      </c>
      <c r="DO5023" s="81">
        <v>0</v>
      </c>
      <c r="DP5023" s="81">
        <v>8.6501527396746867E-6</v>
      </c>
      <c r="DQ5023" s="81">
        <v>8.6501527396746867E-6</v>
      </c>
      <c r="DR5023" s="81">
        <v>0</v>
      </c>
      <c r="DS5023" s="81">
        <v>8.6501527396746867E-6</v>
      </c>
      <c r="DT5023" s="81">
        <v>8.6501527396746867E-6</v>
      </c>
      <c r="DU5023" s="81">
        <v>0</v>
      </c>
      <c r="DV5023" s="81">
        <v>0</v>
      </c>
      <c r="DW5023" s="81">
        <v>0</v>
      </c>
      <c r="GE5023" s="81" t="s">
        <v>449</v>
      </c>
      <c r="GF5023" s="81" t="s">
        <v>155</v>
      </c>
      <c r="GG5023" s="81" t="s">
        <v>489</v>
      </c>
      <c r="GH5023" s="81" t="s">
        <v>455</v>
      </c>
      <c r="GI5023" s="81">
        <v>2024</v>
      </c>
      <c r="GJ5023" s="81" t="s">
        <v>201</v>
      </c>
      <c r="GK5023" s="81">
        <v>428.60232122030328</v>
      </c>
      <c r="GL5023" s="81">
        <v>572.41742999999997</v>
      </c>
      <c r="GM5023" s="81">
        <v>2024</v>
      </c>
      <c r="GN5023" s="81" t="s">
        <v>173</v>
      </c>
      <c r="GO5023" s="81">
        <v>1.1148832299820636E-2</v>
      </c>
      <c r="GP5023" s="81">
        <v>10</v>
      </c>
      <c r="GQ5023" s="81">
        <v>0</v>
      </c>
      <c r="GR5023" s="81" t="s">
        <v>448</v>
      </c>
      <c r="GS5023" s="81">
        <v>1.1148832299820636E-2</v>
      </c>
      <c r="GT5023" s="81">
        <v>4.7784154025990171</v>
      </c>
      <c r="GU5023" s="81">
        <v>1.1148832299820636E-2</v>
      </c>
      <c r="GV5023" s="81">
        <v>4.7784154025990171</v>
      </c>
      <c r="GW5023" s="81">
        <v>1.1148832299820636E-2</v>
      </c>
      <c r="GX5023" s="81">
        <v>4.7784154025990171</v>
      </c>
      <c r="GY5023" s="81">
        <v>1.1148832299820636E-2</v>
      </c>
      <c r="GZ5023" s="81">
        <v>4.7784154025990171</v>
      </c>
    </row>
    <row r="5024" spans="98:208" x14ac:dyDescent="0.25">
      <c r="CT5024" s="81" t="s">
        <v>155</v>
      </c>
      <c r="CU5024" s="81" t="s">
        <v>486</v>
      </c>
      <c r="CV5024" s="81" t="s">
        <v>451</v>
      </c>
      <c r="CW5024" s="81">
        <v>2023</v>
      </c>
      <c r="CX5024" s="81">
        <v>0</v>
      </c>
      <c r="CY5024" s="81">
        <v>0</v>
      </c>
      <c r="CZ5024" s="81">
        <v>0</v>
      </c>
      <c r="DA5024" s="81">
        <v>0</v>
      </c>
      <c r="DB5024" s="81">
        <v>9129.7460702373883</v>
      </c>
      <c r="DC5024" s="81">
        <v>233.23007680796101</v>
      </c>
      <c r="DD5024" s="81">
        <v>8896.5159934294279</v>
      </c>
      <c r="DE5024" s="81">
        <v>0</v>
      </c>
      <c r="DF5024" s="81">
        <v>2.6002430136062435</v>
      </c>
      <c r="DG5024" s="81">
        <v>2.6002430136062435</v>
      </c>
      <c r="DH5024" s="81">
        <v>2.6002430136062435</v>
      </c>
      <c r="DI5024" s="81">
        <v>2.6002430136062435</v>
      </c>
      <c r="DJ5024" s="81">
        <v>3.4913455718461869E-6</v>
      </c>
      <c r="DL5024" s="81">
        <v>0</v>
      </c>
      <c r="DM5024" s="81">
        <v>9.0783469312781428E-6</v>
      </c>
      <c r="DN5024" s="81">
        <v>9.0783469312781428E-6</v>
      </c>
      <c r="DO5024" s="81">
        <v>0</v>
      </c>
      <c r="DP5024" s="81">
        <v>9.0783469312781428E-6</v>
      </c>
      <c r="DQ5024" s="81">
        <v>9.0783469312781428E-6</v>
      </c>
      <c r="DR5024" s="81">
        <v>0</v>
      </c>
      <c r="DS5024" s="81">
        <v>9.0783469312781428E-6</v>
      </c>
      <c r="DT5024" s="81">
        <v>9.0783469312781428E-6</v>
      </c>
      <c r="DU5024" s="81">
        <v>0</v>
      </c>
      <c r="DV5024" s="81">
        <v>9.0783469312781428E-6</v>
      </c>
      <c r="DW5024" s="81">
        <v>9.0783469312781428E-6</v>
      </c>
      <c r="GE5024" s="81" t="s">
        <v>449</v>
      </c>
      <c r="GF5024" s="81" t="s">
        <v>155</v>
      </c>
      <c r="GG5024" s="81" t="s">
        <v>489</v>
      </c>
      <c r="GH5024" s="81" t="s">
        <v>455</v>
      </c>
      <c r="GI5024" s="81">
        <v>2025</v>
      </c>
      <c r="GJ5024" s="81" t="s">
        <v>201</v>
      </c>
      <c r="GK5024" s="81">
        <v>428.60232122030328</v>
      </c>
      <c r="GL5024" s="81">
        <v>572.41742999999997</v>
      </c>
      <c r="GM5024" s="81">
        <v>2025</v>
      </c>
      <c r="GN5024" s="81" t="s">
        <v>173</v>
      </c>
      <c r="GO5024" s="81">
        <v>1.1148832299820636E-2</v>
      </c>
      <c r="GP5024" s="81">
        <v>10</v>
      </c>
      <c r="GQ5024" s="81">
        <v>0</v>
      </c>
      <c r="GR5024" s="81" t="s">
        <v>448</v>
      </c>
      <c r="GS5024" s="81">
        <v>1.1148832299820636E-2</v>
      </c>
      <c r="GT5024" s="81">
        <v>4.7784154025990171</v>
      </c>
      <c r="GU5024" s="81">
        <v>1.1148832299820636E-2</v>
      </c>
      <c r="GV5024" s="81">
        <v>4.7784154025990171</v>
      </c>
      <c r="GW5024" s="81">
        <v>1.1148832299820636E-2</v>
      </c>
      <c r="GX5024" s="81">
        <v>4.7784154025990171</v>
      </c>
      <c r="GY5024" s="81">
        <v>1.1148832299820636E-2</v>
      </c>
      <c r="GZ5024" s="81">
        <v>4.7784154025990171</v>
      </c>
    </row>
    <row r="5025" spans="98:208" x14ac:dyDescent="0.25">
      <c r="CT5025" s="81" t="s">
        <v>155</v>
      </c>
      <c r="CU5025" s="81" t="s">
        <v>486</v>
      </c>
      <c r="CV5025" s="81" t="s">
        <v>451</v>
      </c>
      <c r="CW5025" s="81">
        <v>2024</v>
      </c>
      <c r="CX5025" s="81">
        <v>0</v>
      </c>
      <c r="CY5025" s="81">
        <v>0</v>
      </c>
      <c r="CZ5025" s="81">
        <v>0</v>
      </c>
      <c r="DA5025" s="81">
        <v>0</v>
      </c>
      <c r="DB5025" s="81">
        <v>9129.7460702373883</v>
      </c>
      <c r="DC5025" s="81">
        <v>233.23007680796101</v>
      </c>
      <c r="DD5025" s="81">
        <v>8896.5159934294279</v>
      </c>
      <c r="DE5025" s="81">
        <v>0</v>
      </c>
      <c r="DF5025" s="81">
        <v>2.6002430136062435</v>
      </c>
      <c r="DG5025" s="81">
        <v>2.6002430136062435</v>
      </c>
      <c r="DH5025" s="81">
        <v>2.6002430136062435</v>
      </c>
      <c r="DI5025" s="81">
        <v>2.6002430136062435</v>
      </c>
      <c r="DJ5025" s="81">
        <v>3.4913455718461869E-6</v>
      </c>
      <c r="DL5025" s="81">
        <v>0</v>
      </c>
      <c r="DM5025" s="81">
        <v>9.0783469312781428E-6</v>
      </c>
      <c r="DN5025" s="81">
        <v>9.0783469312781428E-6</v>
      </c>
      <c r="DO5025" s="81">
        <v>0</v>
      </c>
      <c r="DP5025" s="81">
        <v>9.0783469312781428E-6</v>
      </c>
      <c r="DQ5025" s="81">
        <v>9.0783469312781428E-6</v>
      </c>
      <c r="DR5025" s="81">
        <v>0</v>
      </c>
      <c r="DS5025" s="81">
        <v>9.0783469312781428E-6</v>
      </c>
      <c r="DT5025" s="81">
        <v>9.0783469312781428E-6</v>
      </c>
      <c r="DU5025" s="81">
        <v>0</v>
      </c>
      <c r="DV5025" s="81">
        <v>9.0783469312781428E-6</v>
      </c>
      <c r="DW5025" s="81">
        <v>9.0783469312781428E-6</v>
      </c>
      <c r="GE5025" s="81" t="s">
        <v>449</v>
      </c>
      <c r="GF5025" s="81" t="s">
        <v>155</v>
      </c>
      <c r="GG5025" s="81" t="s">
        <v>489</v>
      </c>
      <c r="GH5025" s="81" t="s">
        <v>455</v>
      </c>
      <c r="GI5025" s="81">
        <v>2026</v>
      </c>
      <c r="GJ5025" s="81" t="s">
        <v>201</v>
      </c>
      <c r="GK5025" s="81">
        <v>428.60232122030328</v>
      </c>
      <c r="GL5025" s="81">
        <v>572.41742999999997</v>
      </c>
      <c r="GM5025" s="81">
        <v>2026</v>
      </c>
      <c r="GN5025" s="81" t="s">
        <v>173</v>
      </c>
      <c r="GO5025" s="81">
        <v>1.1148832299820636E-2</v>
      </c>
      <c r="GP5025" s="81">
        <v>10</v>
      </c>
      <c r="GQ5025" s="81">
        <v>0</v>
      </c>
      <c r="GR5025" s="81" t="s">
        <v>448</v>
      </c>
      <c r="GS5025" s="81">
        <v>1.1148832299820636E-2</v>
      </c>
      <c r="GT5025" s="81">
        <v>4.7784154025990171</v>
      </c>
      <c r="GU5025" s="81">
        <v>1.1148832299820636E-2</v>
      </c>
      <c r="GV5025" s="81">
        <v>4.7784154025990171</v>
      </c>
      <c r="GW5025" s="81">
        <v>1.1148832299820636E-2</v>
      </c>
      <c r="GX5025" s="81">
        <v>4.7784154025990171</v>
      </c>
      <c r="GY5025" s="81">
        <v>1.1148832299820636E-2</v>
      </c>
      <c r="GZ5025" s="81">
        <v>4.7784154025990171</v>
      </c>
    </row>
    <row r="5026" spans="98:208" x14ac:dyDescent="0.25">
      <c r="CT5026" s="81" t="s">
        <v>155</v>
      </c>
      <c r="CU5026" s="81" t="s">
        <v>486</v>
      </c>
      <c r="CV5026" s="81" t="s">
        <v>451</v>
      </c>
      <c r="CW5026" s="81">
        <v>2025</v>
      </c>
      <c r="CX5026" s="81">
        <v>0</v>
      </c>
      <c r="CY5026" s="81">
        <v>0</v>
      </c>
      <c r="CZ5026" s="81">
        <v>0</v>
      </c>
      <c r="DA5026" s="81">
        <v>0</v>
      </c>
      <c r="DB5026" s="81">
        <v>9129.7460702373883</v>
      </c>
      <c r="DC5026" s="81">
        <v>233.23007680796101</v>
      </c>
      <c r="DD5026" s="81">
        <v>8896.5159934294279</v>
      </c>
      <c r="DE5026" s="81">
        <v>0</v>
      </c>
      <c r="DF5026" s="81">
        <v>2.6002430136062435</v>
      </c>
      <c r="DG5026" s="81">
        <v>2.6002430136062435</v>
      </c>
      <c r="DH5026" s="81">
        <v>2.6002430136062435</v>
      </c>
      <c r="DI5026" s="81">
        <v>2.6002430136062435</v>
      </c>
      <c r="DJ5026" s="81">
        <v>3.4913455718461869E-6</v>
      </c>
      <c r="DL5026" s="81">
        <v>0</v>
      </c>
      <c r="DM5026" s="81">
        <v>9.0783469312781428E-6</v>
      </c>
      <c r="DN5026" s="81">
        <v>9.0783469312781428E-6</v>
      </c>
      <c r="DO5026" s="81">
        <v>0</v>
      </c>
      <c r="DP5026" s="81">
        <v>9.0783469312781428E-6</v>
      </c>
      <c r="DQ5026" s="81">
        <v>9.0783469312781428E-6</v>
      </c>
      <c r="DR5026" s="81">
        <v>0</v>
      </c>
      <c r="DS5026" s="81">
        <v>9.0783469312781428E-6</v>
      </c>
      <c r="DT5026" s="81">
        <v>9.0783469312781428E-6</v>
      </c>
      <c r="DU5026" s="81">
        <v>0</v>
      </c>
      <c r="DV5026" s="81">
        <v>9.0783469312781428E-6</v>
      </c>
      <c r="DW5026" s="81">
        <v>9.0783469312781428E-6</v>
      </c>
      <c r="GE5026" s="81" t="s">
        <v>449</v>
      </c>
      <c r="GF5026" s="81" t="s">
        <v>155</v>
      </c>
      <c r="GG5026" s="81" t="s">
        <v>489</v>
      </c>
      <c r="GH5026" s="81" t="s">
        <v>455</v>
      </c>
      <c r="GI5026" s="81">
        <v>2027</v>
      </c>
      <c r="GJ5026" s="81" t="s">
        <v>201</v>
      </c>
      <c r="GK5026" s="81">
        <v>428.60232122030328</v>
      </c>
      <c r="GL5026" s="81">
        <v>572.41742999999997</v>
      </c>
      <c r="GM5026" s="81">
        <v>2027</v>
      </c>
      <c r="GN5026" s="81" t="s">
        <v>173</v>
      </c>
      <c r="GO5026" s="81">
        <v>1.1148832299820636E-2</v>
      </c>
      <c r="GP5026" s="81">
        <v>10</v>
      </c>
      <c r="GQ5026" s="81">
        <v>0</v>
      </c>
      <c r="GR5026" s="81" t="s">
        <v>448</v>
      </c>
      <c r="GS5026" s="81">
        <v>1.1148832299820636E-2</v>
      </c>
      <c r="GT5026" s="81">
        <v>4.7784154025990171</v>
      </c>
      <c r="GU5026" s="81">
        <v>1.1148832299820636E-2</v>
      </c>
      <c r="GV5026" s="81">
        <v>4.7784154025990171</v>
      </c>
      <c r="GW5026" s="81">
        <v>1.1148832299820636E-2</v>
      </c>
      <c r="GX5026" s="81">
        <v>4.7784154025990171</v>
      </c>
      <c r="GY5026" s="81">
        <v>1.1148832299820636E-2</v>
      </c>
      <c r="GZ5026" s="81">
        <v>4.7784154025990171</v>
      </c>
    </row>
    <row r="5027" spans="98:208" x14ac:dyDescent="0.25">
      <c r="CT5027" s="81" t="s">
        <v>155</v>
      </c>
      <c r="CU5027" s="81" t="s">
        <v>486</v>
      </c>
      <c r="CV5027" s="81" t="s">
        <v>451</v>
      </c>
      <c r="CW5027" s="81">
        <v>2026</v>
      </c>
      <c r="CX5027" s="81">
        <v>0</v>
      </c>
      <c r="CY5027" s="81">
        <v>0</v>
      </c>
      <c r="CZ5027" s="81">
        <v>0</v>
      </c>
      <c r="DA5027" s="81">
        <v>0</v>
      </c>
      <c r="DB5027" s="81">
        <v>9129.7460702373883</v>
      </c>
      <c r="DC5027" s="81">
        <v>233.23007680796101</v>
      </c>
      <c r="DD5027" s="81">
        <v>8896.5159934294279</v>
      </c>
      <c r="DE5027" s="81">
        <v>0</v>
      </c>
      <c r="DF5027" s="81">
        <v>2.6002430136062435</v>
      </c>
      <c r="DG5027" s="81">
        <v>2.6002430136062435</v>
      </c>
      <c r="DH5027" s="81">
        <v>2.6002430136062435</v>
      </c>
      <c r="DI5027" s="81">
        <v>2.6002430136062435</v>
      </c>
      <c r="DJ5027" s="81">
        <v>3.4913455718461869E-6</v>
      </c>
      <c r="DL5027" s="81">
        <v>0</v>
      </c>
      <c r="DM5027" s="81">
        <v>9.0783469312781428E-6</v>
      </c>
      <c r="DN5027" s="81">
        <v>9.0783469312781428E-6</v>
      </c>
      <c r="DO5027" s="81">
        <v>0</v>
      </c>
      <c r="DP5027" s="81">
        <v>9.0783469312781428E-6</v>
      </c>
      <c r="DQ5027" s="81">
        <v>9.0783469312781428E-6</v>
      </c>
      <c r="DR5027" s="81">
        <v>0</v>
      </c>
      <c r="DS5027" s="81">
        <v>9.0783469312781428E-6</v>
      </c>
      <c r="DT5027" s="81">
        <v>9.0783469312781428E-6</v>
      </c>
      <c r="DU5027" s="81">
        <v>0</v>
      </c>
      <c r="DV5027" s="81">
        <v>9.0783469312781428E-6</v>
      </c>
      <c r="DW5027" s="81">
        <v>9.0783469312781428E-6</v>
      </c>
      <c r="GE5027" s="81" t="s">
        <v>449</v>
      </c>
      <c r="GF5027" s="81" t="s">
        <v>155</v>
      </c>
      <c r="GG5027" s="81" t="s">
        <v>489</v>
      </c>
      <c r="GH5027" s="81" t="s">
        <v>455</v>
      </c>
      <c r="GI5027" s="81">
        <v>2028</v>
      </c>
      <c r="GJ5027" s="81" t="s">
        <v>201</v>
      </c>
      <c r="GK5027" s="81">
        <v>453.26096055716738</v>
      </c>
      <c r="GL5027" s="81">
        <v>572.41742999999997</v>
      </c>
      <c r="GM5027" s="81">
        <v>2028</v>
      </c>
      <c r="GN5027" s="81" t="s">
        <v>173</v>
      </c>
      <c r="GO5027" s="81">
        <v>1.1148832299820636E-2</v>
      </c>
      <c r="GP5027" s="81">
        <v>10</v>
      </c>
      <c r="GQ5027" s="81">
        <v>0</v>
      </c>
      <c r="GR5027" s="81" t="s">
        <v>448</v>
      </c>
      <c r="GS5027" s="81">
        <v>1.1148832299820636E-2</v>
      </c>
      <c r="GT5027" s="81">
        <v>5.0533304373074754</v>
      </c>
      <c r="GU5027" s="81">
        <v>1.1148832299820636E-2</v>
      </c>
      <c r="GV5027" s="81">
        <v>5.0533304373074754</v>
      </c>
      <c r="GW5027" s="81">
        <v>1.1148832299820636E-2</v>
      </c>
      <c r="GX5027" s="81">
        <v>5.0533304373074754</v>
      </c>
      <c r="GY5027" s="81">
        <v>1.1148832299820636E-2</v>
      </c>
      <c r="GZ5027" s="81">
        <v>5.0533304373074754</v>
      </c>
    </row>
    <row r="5028" spans="98:208" x14ac:dyDescent="0.25">
      <c r="CT5028" s="81" t="s">
        <v>155</v>
      </c>
      <c r="CU5028" s="81" t="s">
        <v>486</v>
      </c>
      <c r="CV5028" s="81" t="s">
        <v>451</v>
      </c>
      <c r="CW5028" s="81">
        <v>2027</v>
      </c>
      <c r="CX5028" s="81">
        <v>0</v>
      </c>
      <c r="CY5028" s="81">
        <v>0</v>
      </c>
      <c r="CZ5028" s="81">
        <v>0</v>
      </c>
      <c r="DA5028" s="81">
        <v>0</v>
      </c>
      <c r="DB5028" s="81">
        <v>9129.7460702373883</v>
      </c>
      <c r="DC5028" s="81">
        <v>233.23007680796101</v>
      </c>
      <c r="DD5028" s="81">
        <v>8896.5159934294279</v>
      </c>
      <c r="DE5028" s="81">
        <v>0</v>
      </c>
      <c r="DF5028" s="81">
        <v>2.6002430136062435</v>
      </c>
      <c r="DG5028" s="81">
        <v>2.6002430136062435</v>
      </c>
      <c r="DH5028" s="81">
        <v>2.6002430136062435</v>
      </c>
      <c r="DI5028" s="81">
        <v>2.6002430136062435</v>
      </c>
      <c r="DJ5028" s="81">
        <v>3.4913455718461869E-6</v>
      </c>
      <c r="DL5028" s="81">
        <v>0</v>
      </c>
      <c r="DM5028" s="81">
        <v>9.0783469312781428E-6</v>
      </c>
      <c r="DN5028" s="81">
        <v>9.0783469312781428E-6</v>
      </c>
      <c r="DO5028" s="81">
        <v>0</v>
      </c>
      <c r="DP5028" s="81">
        <v>9.0783469312781428E-6</v>
      </c>
      <c r="DQ5028" s="81">
        <v>9.0783469312781428E-6</v>
      </c>
      <c r="DR5028" s="81">
        <v>0</v>
      </c>
      <c r="DS5028" s="81">
        <v>9.0783469312781428E-6</v>
      </c>
      <c r="DT5028" s="81">
        <v>9.0783469312781428E-6</v>
      </c>
      <c r="DU5028" s="81">
        <v>0</v>
      </c>
      <c r="DV5028" s="81">
        <v>9.0783469312781428E-6</v>
      </c>
      <c r="DW5028" s="81">
        <v>9.0783469312781428E-6</v>
      </c>
      <c r="GE5028" s="81" t="s">
        <v>449</v>
      </c>
      <c r="GF5028" s="81" t="s">
        <v>155</v>
      </c>
      <c r="GG5028" s="81" t="s">
        <v>489</v>
      </c>
      <c r="GH5028" s="81" t="s">
        <v>455</v>
      </c>
      <c r="GI5028" s="81">
        <v>2029</v>
      </c>
      <c r="GJ5028" s="81" t="s">
        <v>201</v>
      </c>
      <c r="GK5028" s="81">
        <v>453.26096055716738</v>
      </c>
      <c r="GL5028" s="81">
        <v>572.41742999999997</v>
      </c>
      <c r="GM5028" s="81">
        <v>2029</v>
      </c>
      <c r="GN5028" s="81" t="s">
        <v>173</v>
      </c>
      <c r="GO5028" s="81">
        <v>1.1148832299820636E-2</v>
      </c>
      <c r="GP5028" s="81">
        <v>10</v>
      </c>
      <c r="GQ5028" s="81">
        <v>0</v>
      </c>
      <c r="GR5028" s="81" t="s">
        <v>448</v>
      </c>
      <c r="GS5028" s="81">
        <v>1.1148832299820636E-2</v>
      </c>
      <c r="GT5028" s="81">
        <v>5.0533304373074754</v>
      </c>
      <c r="GU5028" s="81">
        <v>1.1148832299820636E-2</v>
      </c>
      <c r="GV5028" s="81">
        <v>5.0533304373074754</v>
      </c>
      <c r="GW5028" s="81">
        <v>1.1148832299820636E-2</v>
      </c>
      <c r="GX5028" s="81">
        <v>5.0533304373074754</v>
      </c>
      <c r="GY5028" s="81">
        <v>1.1148832299820636E-2</v>
      </c>
      <c r="GZ5028" s="81">
        <v>5.0533304373074754</v>
      </c>
    </row>
    <row r="5029" spans="98:208" x14ac:dyDescent="0.25">
      <c r="CT5029" s="81" t="s">
        <v>155</v>
      </c>
      <c r="CU5029" s="81" t="s">
        <v>486</v>
      </c>
      <c r="CV5029" s="81" t="s">
        <v>451</v>
      </c>
      <c r="CW5029" s="81">
        <v>2028</v>
      </c>
      <c r="CX5029" s="81">
        <v>0</v>
      </c>
      <c r="CY5029" s="81">
        <v>0</v>
      </c>
      <c r="CZ5029" s="81">
        <v>0</v>
      </c>
      <c r="DA5029" s="81">
        <v>0</v>
      </c>
      <c r="DB5029" s="81">
        <v>9534.9220877103362</v>
      </c>
      <c r="DC5029" s="81">
        <v>247.27299216497019</v>
      </c>
      <c r="DD5029" s="81">
        <v>9287.6490955453664</v>
      </c>
      <c r="DE5029" s="81">
        <v>0</v>
      </c>
      <c r="DF5029" s="81">
        <v>2.7568051219221146</v>
      </c>
      <c r="DG5029" s="81">
        <v>2.7568051219221146</v>
      </c>
      <c r="DH5029" s="81">
        <v>2.7568051219221146</v>
      </c>
      <c r="DI5029" s="81">
        <v>2.7568051219221146</v>
      </c>
      <c r="DJ5029" s="81">
        <v>3.4913455718461869E-6</v>
      </c>
      <c r="DL5029" s="81">
        <v>0</v>
      </c>
      <c r="DM5029" s="81">
        <v>9.6249593548656625E-6</v>
      </c>
      <c r="DN5029" s="81">
        <v>9.6249593548656625E-6</v>
      </c>
      <c r="DO5029" s="81">
        <v>0</v>
      </c>
      <c r="DP5029" s="81">
        <v>9.6249593548656625E-6</v>
      </c>
      <c r="DQ5029" s="81">
        <v>9.6249593548656625E-6</v>
      </c>
      <c r="DR5029" s="81">
        <v>0</v>
      </c>
      <c r="DS5029" s="81">
        <v>9.6249593548656625E-6</v>
      </c>
      <c r="DT5029" s="81">
        <v>9.6249593548656625E-6</v>
      </c>
      <c r="DU5029" s="81">
        <v>0</v>
      </c>
      <c r="DV5029" s="81">
        <v>9.6249593548656625E-6</v>
      </c>
      <c r="DW5029" s="81">
        <v>9.6249593548656625E-6</v>
      </c>
      <c r="GE5029" s="81" t="s">
        <v>449</v>
      </c>
      <c r="GF5029" s="81" t="s">
        <v>155</v>
      </c>
      <c r="GG5029" s="81" t="s">
        <v>489</v>
      </c>
      <c r="GH5029" s="81" t="s">
        <v>455</v>
      </c>
      <c r="GI5029" s="81">
        <v>2030</v>
      </c>
      <c r="GJ5029" s="81" t="s">
        <v>201</v>
      </c>
      <c r="GK5029" s="81">
        <v>453.26096055716738</v>
      </c>
      <c r="GL5029" s="81">
        <v>572.41742999999997</v>
      </c>
      <c r="GM5029" s="81">
        <v>2030</v>
      </c>
      <c r="GN5029" s="81" t="s">
        <v>173</v>
      </c>
      <c r="GO5029" s="81">
        <v>1.1148832299820636E-2</v>
      </c>
      <c r="GP5029" s="81">
        <v>10</v>
      </c>
      <c r="GQ5029" s="81">
        <v>0</v>
      </c>
      <c r="GR5029" s="81" t="s">
        <v>448</v>
      </c>
      <c r="GS5029" s="81">
        <v>0</v>
      </c>
      <c r="GT5029" s="81">
        <v>0</v>
      </c>
      <c r="GU5029" s="81">
        <v>1.1148832299820636E-2</v>
      </c>
      <c r="GV5029" s="81">
        <v>5.0533304373074754</v>
      </c>
      <c r="GW5029" s="81">
        <v>1.1148832299820636E-2</v>
      </c>
      <c r="GX5029" s="81">
        <v>5.0533304373074754</v>
      </c>
      <c r="GY5029" s="81">
        <v>1.1148832299820636E-2</v>
      </c>
      <c r="GZ5029" s="81">
        <v>5.0533304373074754</v>
      </c>
    </row>
    <row r="5030" spans="98:208" x14ac:dyDescent="0.25">
      <c r="CT5030" s="81" t="s">
        <v>155</v>
      </c>
      <c r="CU5030" s="81" t="s">
        <v>486</v>
      </c>
      <c r="CV5030" s="81" t="s">
        <v>451</v>
      </c>
      <c r="CW5030" s="81">
        <v>2029</v>
      </c>
      <c r="CX5030" s="81">
        <v>0</v>
      </c>
      <c r="CY5030" s="81">
        <v>0</v>
      </c>
      <c r="CZ5030" s="81">
        <v>0</v>
      </c>
      <c r="DA5030" s="81">
        <v>0</v>
      </c>
      <c r="DB5030" s="81">
        <v>9534.9220877103362</v>
      </c>
      <c r="DC5030" s="81">
        <v>247.27299216497019</v>
      </c>
      <c r="DD5030" s="81">
        <v>9287.6490955453664</v>
      </c>
      <c r="DE5030" s="81">
        <v>0</v>
      </c>
      <c r="DF5030" s="81">
        <v>2.7568051219221146</v>
      </c>
      <c r="DG5030" s="81">
        <v>2.7568051219221146</v>
      </c>
      <c r="DH5030" s="81">
        <v>2.7568051219221146</v>
      </c>
      <c r="DI5030" s="81">
        <v>2.7568051219221146</v>
      </c>
      <c r="DJ5030" s="81">
        <v>3.4913455718461869E-6</v>
      </c>
      <c r="DL5030" s="81">
        <v>0</v>
      </c>
      <c r="DM5030" s="81">
        <v>9.6249593548656625E-6</v>
      </c>
      <c r="DN5030" s="81">
        <v>9.6249593548656625E-6</v>
      </c>
      <c r="DO5030" s="81">
        <v>0</v>
      </c>
      <c r="DP5030" s="81">
        <v>9.6249593548656625E-6</v>
      </c>
      <c r="DQ5030" s="81">
        <v>9.6249593548656625E-6</v>
      </c>
      <c r="DR5030" s="81">
        <v>0</v>
      </c>
      <c r="DS5030" s="81">
        <v>9.6249593548656625E-6</v>
      </c>
      <c r="DT5030" s="81">
        <v>9.6249593548656625E-6</v>
      </c>
      <c r="DU5030" s="81">
        <v>0</v>
      </c>
      <c r="DV5030" s="81">
        <v>9.6249593548656625E-6</v>
      </c>
      <c r="DW5030" s="81">
        <v>9.6249593548656625E-6</v>
      </c>
      <c r="GE5030" s="81" t="s">
        <v>449</v>
      </c>
      <c r="GF5030" s="81" t="s">
        <v>155</v>
      </c>
      <c r="GG5030" s="81" t="s">
        <v>489</v>
      </c>
      <c r="GH5030" s="81" t="s">
        <v>455</v>
      </c>
      <c r="GI5030" s="81">
        <v>2031</v>
      </c>
      <c r="GJ5030" s="81" t="s">
        <v>201</v>
      </c>
      <c r="GK5030" s="81">
        <v>453.26096055716738</v>
      </c>
      <c r="GL5030" s="81">
        <v>572.41742999999997</v>
      </c>
      <c r="GM5030" s="81">
        <v>2031</v>
      </c>
      <c r="GN5030" s="81" t="s">
        <v>173</v>
      </c>
      <c r="GO5030" s="81">
        <v>1.1148832299820636E-2</v>
      </c>
      <c r="GP5030" s="81">
        <v>10</v>
      </c>
      <c r="GQ5030" s="81">
        <v>0</v>
      </c>
      <c r="GR5030" s="81" t="s">
        <v>448</v>
      </c>
      <c r="GS5030" s="81">
        <v>0</v>
      </c>
      <c r="GT5030" s="81">
        <v>0</v>
      </c>
      <c r="GU5030" s="81">
        <v>0</v>
      </c>
      <c r="GV5030" s="81">
        <v>0</v>
      </c>
      <c r="GW5030" s="81">
        <v>1.1148832299820636E-2</v>
      </c>
      <c r="GX5030" s="81">
        <v>5.0533304373074754</v>
      </c>
      <c r="GY5030" s="81">
        <v>1.1148832299820636E-2</v>
      </c>
      <c r="GZ5030" s="81">
        <v>5.0533304373074754</v>
      </c>
    </row>
    <row r="5031" spans="98:208" x14ac:dyDescent="0.25">
      <c r="CT5031" s="81" t="s">
        <v>155</v>
      </c>
      <c r="CU5031" s="81" t="s">
        <v>486</v>
      </c>
      <c r="CV5031" s="81" t="s">
        <v>451</v>
      </c>
      <c r="CW5031" s="81">
        <v>2030</v>
      </c>
      <c r="CX5031" s="81">
        <v>0</v>
      </c>
      <c r="CY5031" s="81">
        <v>0</v>
      </c>
      <c r="CZ5031" s="81">
        <v>0</v>
      </c>
      <c r="DA5031" s="81">
        <v>0</v>
      </c>
      <c r="DB5031" s="81">
        <v>9534.9220877103362</v>
      </c>
      <c r="DC5031" s="81">
        <v>247.27299216497019</v>
      </c>
      <c r="DD5031" s="81">
        <v>9287.6490955453664</v>
      </c>
      <c r="DE5031" s="81">
        <v>0</v>
      </c>
      <c r="DF5031" s="81">
        <v>0</v>
      </c>
      <c r="DG5031" s="81">
        <v>2.7568051219221146</v>
      </c>
      <c r="DH5031" s="81">
        <v>2.7568051219221146</v>
      </c>
      <c r="DI5031" s="81">
        <v>2.7568051219221146</v>
      </c>
      <c r="DJ5031" s="81">
        <v>3.4913455718461869E-6</v>
      </c>
      <c r="DL5031" s="81">
        <v>0</v>
      </c>
      <c r="DM5031" s="81">
        <v>0</v>
      </c>
      <c r="DN5031" s="81">
        <v>0</v>
      </c>
      <c r="DO5031" s="81">
        <v>0</v>
      </c>
      <c r="DP5031" s="81">
        <v>9.6249593548656625E-6</v>
      </c>
      <c r="DQ5031" s="81">
        <v>9.6249593548656625E-6</v>
      </c>
      <c r="DR5031" s="81">
        <v>0</v>
      </c>
      <c r="DS5031" s="81">
        <v>9.6249593548656625E-6</v>
      </c>
      <c r="DT5031" s="81">
        <v>9.6249593548656625E-6</v>
      </c>
      <c r="DU5031" s="81">
        <v>0</v>
      </c>
      <c r="DV5031" s="81">
        <v>9.6249593548656625E-6</v>
      </c>
      <c r="DW5031" s="81">
        <v>9.6249593548656625E-6</v>
      </c>
      <c r="GE5031" s="81" t="s">
        <v>449</v>
      </c>
      <c r="GF5031" s="81" t="s">
        <v>155</v>
      </c>
      <c r="GG5031" s="81" t="s">
        <v>489</v>
      </c>
      <c r="GH5031" s="81" t="s">
        <v>455</v>
      </c>
      <c r="GI5031" s="81">
        <v>2032</v>
      </c>
      <c r="GJ5031" s="81" t="s">
        <v>201</v>
      </c>
      <c r="GK5031" s="81">
        <v>453.26096055716738</v>
      </c>
      <c r="GL5031" s="81">
        <v>572.41742999999997</v>
      </c>
      <c r="GM5031" s="81">
        <v>2032</v>
      </c>
      <c r="GN5031" s="81" t="s">
        <v>173</v>
      </c>
      <c r="GO5031" s="81">
        <v>1.1148832299820636E-2</v>
      </c>
      <c r="GP5031" s="81">
        <v>10</v>
      </c>
      <c r="GQ5031" s="81">
        <v>0</v>
      </c>
      <c r="GR5031" s="81" t="s">
        <v>448</v>
      </c>
      <c r="GS5031" s="81">
        <v>0</v>
      </c>
      <c r="GT5031" s="81">
        <v>0</v>
      </c>
      <c r="GU5031" s="81">
        <v>0</v>
      </c>
      <c r="GV5031" s="81">
        <v>0</v>
      </c>
      <c r="GW5031" s="81">
        <v>0</v>
      </c>
      <c r="GX5031" s="81">
        <v>0</v>
      </c>
      <c r="GY5031" s="81">
        <v>1.1148832299820636E-2</v>
      </c>
      <c r="GZ5031" s="81">
        <v>5.0533304373074754</v>
      </c>
    </row>
    <row r="5032" spans="98:208" x14ac:dyDescent="0.25">
      <c r="CT5032" s="81" t="s">
        <v>155</v>
      </c>
      <c r="CU5032" s="81" t="s">
        <v>486</v>
      </c>
      <c r="CV5032" s="81" t="s">
        <v>451</v>
      </c>
      <c r="CW5032" s="81">
        <v>2031</v>
      </c>
      <c r="CX5032" s="81">
        <v>0</v>
      </c>
      <c r="CY5032" s="81">
        <v>0</v>
      </c>
      <c r="CZ5032" s="81">
        <v>0</v>
      </c>
      <c r="DA5032" s="81">
        <v>0</v>
      </c>
      <c r="DB5032" s="81">
        <v>9534.9220877103362</v>
      </c>
      <c r="DC5032" s="81">
        <v>247.27299216497019</v>
      </c>
      <c r="DD5032" s="81">
        <v>9287.6490955453664</v>
      </c>
      <c r="DE5032" s="81">
        <v>0</v>
      </c>
      <c r="DF5032" s="81">
        <v>0</v>
      </c>
      <c r="DG5032" s="81">
        <v>0</v>
      </c>
      <c r="DH5032" s="81">
        <v>2.7568051219221146</v>
      </c>
      <c r="DI5032" s="81">
        <v>2.7568051219221146</v>
      </c>
      <c r="DJ5032" s="81">
        <v>3.4913455718461869E-6</v>
      </c>
      <c r="DL5032" s="81">
        <v>0</v>
      </c>
      <c r="DM5032" s="81">
        <v>0</v>
      </c>
      <c r="DN5032" s="81">
        <v>0</v>
      </c>
      <c r="DO5032" s="81">
        <v>0</v>
      </c>
      <c r="DP5032" s="81">
        <v>0</v>
      </c>
      <c r="DQ5032" s="81">
        <v>0</v>
      </c>
      <c r="DR5032" s="81">
        <v>0</v>
      </c>
      <c r="DS5032" s="81">
        <v>9.6249593548656625E-6</v>
      </c>
      <c r="DT5032" s="81">
        <v>9.6249593548656625E-6</v>
      </c>
      <c r="DU5032" s="81">
        <v>0</v>
      </c>
      <c r="DV5032" s="81">
        <v>9.6249593548656625E-6</v>
      </c>
      <c r="DW5032" s="81">
        <v>9.6249593548656625E-6</v>
      </c>
      <c r="GE5032" s="81" t="s">
        <v>449</v>
      </c>
      <c r="GF5032" s="81" t="s">
        <v>155</v>
      </c>
      <c r="GG5032" s="81" t="s">
        <v>490</v>
      </c>
      <c r="GH5032" s="81" t="s">
        <v>457</v>
      </c>
      <c r="GI5032" s="81">
        <v>2021</v>
      </c>
      <c r="GJ5032" s="81" t="s">
        <v>201</v>
      </c>
      <c r="GK5032" s="81">
        <v>222.22942162790329</v>
      </c>
      <c r="GL5032" s="81">
        <v>334.86425300000002</v>
      </c>
      <c r="GM5032" s="81">
        <v>2021</v>
      </c>
      <c r="GN5032" s="81" t="s">
        <v>173</v>
      </c>
      <c r="GO5032" s="81">
        <v>1.1148832299820636E-2</v>
      </c>
      <c r="GP5032" s="81">
        <v>10</v>
      </c>
      <c r="GQ5032" s="81">
        <v>0</v>
      </c>
      <c r="GR5032" s="81" t="s">
        <v>448</v>
      </c>
      <c r="GS5032" s="81">
        <v>1.1148832299820636E-2</v>
      </c>
      <c r="GT5032" s="81">
        <v>2.4775985538156271</v>
      </c>
      <c r="GU5032" s="81">
        <v>1.1148832299820636E-2</v>
      </c>
      <c r="GV5032" s="81">
        <v>2.4775985538156271</v>
      </c>
      <c r="GW5032" s="81">
        <v>0</v>
      </c>
      <c r="GX5032" s="81">
        <v>0</v>
      </c>
      <c r="GY5032" s="81">
        <v>0</v>
      </c>
      <c r="GZ5032" s="81">
        <v>0</v>
      </c>
    </row>
    <row r="5033" spans="98:208" x14ac:dyDescent="0.25">
      <c r="CT5033" s="81" t="s">
        <v>155</v>
      </c>
      <c r="CU5033" s="81" t="s">
        <v>486</v>
      </c>
      <c r="CV5033" s="81" t="s">
        <v>451</v>
      </c>
      <c r="CW5033" s="81">
        <v>2032</v>
      </c>
      <c r="CX5033" s="81">
        <v>0</v>
      </c>
      <c r="CY5033" s="81">
        <v>0</v>
      </c>
      <c r="CZ5033" s="81">
        <v>0</v>
      </c>
      <c r="DA5033" s="81">
        <v>0</v>
      </c>
      <c r="DB5033" s="81">
        <v>9534.9220877103362</v>
      </c>
      <c r="DC5033" s="81">
        <v>247.27299216497019</v>
      </c>
      <c r="DD5033" s="81">
        <v>9287.6490955453664</v>
      </c>
      <c r="DE5033" s="81">
        <v>0</v>
      </c>
      <c r="DF5033" s="81">
        <v>0</v>
      </c>
      <c r="DG5033" s="81">
        <v>0</v>
      </c>
      <c r="DH5033" s="81">
        <v>0</v>
      </c>
      <c r="DI5033" s="81">
        <v>2.7568051219221146</v>
      </c>
      <c r="DJ5033" s="81">
        <v>3.4913455718461869E-6</v>
      </c>
      <c r="DL5033" s="81">
        <v>0</v>
      </c>
      <c r="DM5033" s="81">
        <v>0</v>
      </c>
      <c r="DN5033" s="81">
        <v>0</v>
      </c>
      <c r="DO5033" s="81">
        <v>0</v>
      </c>
      <c r="DP5033" s="81">
        <v>0</v>
      </c>
      <c r="DQ5033" s="81">
        <v>0</v>
      </c>
      <c r="DR5033" s="81">
        <v>0</v>
      </c>
      <c r="DS5033" s="81">
        <v>0</v>
      </c>
      <c r="DT5033" s="81">
        <v>0</v>
      </c>
      <c r="DU5033" s="81">
        <v>0</v>
      </c>
      <c r="DV5033" s="81">
        <v>9.6249593548656625E-6</v>
      </c>
      <c r="DW5033" s="81">
        <v>9.6249593548656625E-6</v>
      </c>
      <c r="GE5033" s="81" t="s">
        <v>449</v>
      </c>
      <c r="GF5033" s="81" t="s">
        <v>155</v>
      </c>
      <c r="GG5033" s="81" t="s">
        <v>490</v>
      </c>
      <c r="GH5033" s="81" t="s">
        <v>457</v>
      </c>
      <c r="GI5033" s="81">
        <v>2022</v>
      </c>
      <c r="GJ5033" s="81" t="s">
        <v>201</v>
      </c>
      <c r="GK5033" s="81">
        <v>222.22942162790329</v>
      </c>
      <c r="GL5033" s="81">
        <v>334.86425300000002</v>
      </c>
      <c r="GM5033" s="81">
        <v>2022</v>
      </c>
      <c r="GN5033" s="81" t="s">
        <v>173</v>
      </c>
      <c r="GO5033" s="81">
        <v>1.1148832299820636E-2</v>
      </c>
      <c r="GP5033" s="81">
        <v>10</v>
      </c>
      <c r="GQ5033" s="81">
        <v>0</v>
      </c>
      <c r="GR5033" s="81" t="s">
        <v>448</v>
      </c>
      <c r="GS5033" s="81">
        <v>1.1148832299820636E-2</v>
      </c>
      <c r="GT5033" s="81">
        <v>2.4775985538156271</v>
      </c>
      <c r="GU5033" s="81">
        <v>1.1148832299820636E-2</v>
      </c>
      <c r="GV5033" s="81">
        <v>2.4775985538156271</v>
      </c>
      <c r="GW5033" s="81">
        <v>1.1148832299820636E-2</v>
      </c>
      <c r="GX5033" s="81">
        <v>2.4775985538156271</v>
      </c>
      <c r="GY5033" s="81">
        <v>0</v>
      </c>
      <c r="GZ5033" s="81">
        <v>0</v>
      </c>
    </row>
    <row r="5034" spans="98:208" x14ac:dyDescent="0.25">
      <c r="CT5034" s="81" t="s">
        <v>155</v>
      </c>
      <c r="CU5034" s="81" t="s">
        <v>486</v>
      </c>
      <c r="CV5034" s="81" t="s">
        <v>452</v>
      </c>
      <c r="CW5034" s="81">
        <v>2020</v>
      </c>
      <c r="CX5034" s="81">
        <v>0</v>
      </c>
      <c r="CY5034" s="81">
        <v>0</v>
      </c>
      <c r="CZ5034" s="81">
        <v>0</v>
      </c>
      <c r="DA5034" s="81">
        <v>0</v>
      </c>
      <c r="DB5034" s="81">
        <v>5.2405583313016182</v>
      </c>
      <c r="DC5034" s="81">
        <v>0.69641821681222915</v>
      </c>
      <c r="DD5034" s="81">
        <v>2.941964152281054</v>
      </c>
      <c r="DE5034" s="81">
        <v>1.602175962208316</v>
      </c>
      <c r="DF5034" s="81">
        <v>7.7642499097796708E-3</v>
      </c>
      <c r="DG5034" s="81">
        <v>0</v>
      </c>
      <c r="DH5034" s="81">
        <v>0</v>
      </c>
      <c r="DI5034" s="81">
        <v>0</v>
      </c>
      <c r="DJ5034" s="81">
        <v>2.5502930418689919E-5</v>
      </c>
      <c r="DL5034" s="81">
        <v>0</v>
      </c>
      <c r="DM5034" s="81">
        <v>1.9801112520243043E-7</v>
      </c>
      <c r="DN5034" s="81">
        <v>1.9801112520243043E-7</v>
      </c>
      <c r="DO5034" s="81">
        <v>0</v>
      </c>
      <c r="DP5034" s="81">
        <v>0</v>
      </c>
      <c r="DQ5034" s="81">
        <v>0</v>
      </c>
      <c r="DR5034" s="81">
        <v>0</v>
      </c>
      <c r="DS5034" s="81">
        <v>0</v>
      </c>
      <c r="DT5034" s="81">
        <v>0</v>
      </c>
      <c r="DU5034" s="81">
        <v>0</v>
      </c>
      <c r="DV5034" s="81">
        <v>0</v>
      </c>
      <c r="DW5034" s="81">
        <v>0</v>
      </c>
      <c r="GE5034" s="81" t="s">
        <v>449</v>
      </c>
      <c r="GF5034" s="81" t="s">
        <v>155</v>
      </c>
      <c r="GG5034" s="81" t="s">
        <v>490</v>
      </c>
      <c r="GH5034" s="81" t="s">
        <v>457</v>
      </c>
      <c r="GI5034" s="81">
        <v>2023</v>
      </c>
      <c r="GJ5034" s="81" t="s">
        <v>201</v>
      </c>
      <c r="GK5034" s="81">
        <v>233.23007680801541</v>
      </c>
      <c r="GL5034" s="81">
        <v>334.86425300000002</v>
      </c>
      <c r="GM5034" s="81">
        <v>2023</v>
      </c>
      <c r="GN5034" s="81" t="s">
        <v>173</v>
      </c>
      <c r="GO5034" s="81">
        <v>1.1148832299820636E-2</v>
      </c>
      <c r="GP5034" s="81">
        <v>10</v>
      </c>
      <c r="GQ5034" s="81">
        <v>0</v>
      </c>
      <c r="GR5034" s="81" t="s">
        <v>448</v>
      </c>
      <c r="GS5034" s="81">
        <v>1.1148832299820636E-2</v>
      </c>
      <c r="GT5034" s="81">
        <v>2.6002430136068502</v>
      </c>
      <c r="GU5034" s="81">
        <v>1.1148832299820636E-2</v>
      </c>
      <c r="GV5034" s="81">
        <v>2.6002430136068502</v>
      </c>
      <c r="GW5034" s="81">
        <v>1.1148832299820636E-2</v>
      </c>
      <c r="GX5034" s="81">
        <v>2.6002430136068502</v>
      </c>
      <c r="GY5034" s="81">
        <v>1.1148832299820636E-2</v>
      </c>
      <c r="GZ5034" s="81">
        <v>2.6002430136068502</v>
      </c>
    </row>
    <row r="5035" spans="98:208" x14ac:dyDescent="0.25">
      <c r="CT5035" s="81" t="s">
        <v>155</v>
      </c>
      <c r="CU5035" s="81" t="s">
        <v>486</v>
      </c>
      <c r="CV5035" s="81" t="s">
        <v>452</v>
      </c>
      <c r="CW5035" s="81">
        <v>2021</v>
      </c>
      <c r="CX5035" s="81">
        <v>0</v>
      </c>
      <c r="CY5035" s="81">
        <v>0</v>
      </c>
      <c r="CZ5035" s="81">
        <v>0</v>
      </c>
      <c r="DA5035" s="81">
        <v>0</v>
      </c>
      <c r="DB5035" s="81">
        <v>5.2405583313016182</v>
      </c>
      <c r="DC5035" s="81">
        <v>0.69641821681222915</v>
      </c>
      <c r="DD5035" s="81">
        <v>2.941964152281054</v>
      </c>
      <c r="DE5035" s="81">
        <v>1.602175962208316</v>
      </c>
      <c r="DF5035" s="81">
        <v>7.7642499097796708E-3</v>
      </c>
      <c r="DG5035" s="81">
        <v>7.7642499097796708E-3</v>
      </c>
      <c r="DH5035" s="81">
        <v>0</v>
      </c>
      <c r="DI5035" s="81">
        <v>0</v>
      </c>
      <c r="DJ5035" s="81">
        <v>2.5502930418689919E-5</v>
      </c>
      <c r="DL5035" s="81">
        <v>0</v>
      </c>
      <c r="DM5035" s="81">
        <v>1.9801112520243043E-7</v>
      </c>
      <c r="DN5035" s="81">
        <v>1.9801112520243043E-7</v>
      </c>
      <c r="DO5035" s="81">
        <v>0</v>
      </c>
      <c r="DP5035" s="81">
        <v>1.9801112520243043E-7</v>
      </c>
      <c r="DQ5035" s="81">
        <v>1.9801112520243043E-7</v>
      </c>
      <c r="DR5035" s="81">
        <v>0</v>
      </c>
      <c r="DS5035" s="81">
        <v>0</v>
      </c>
      <c r="DT5035" s="81">
        <v>0</v>
      </c>
      <c r="DU5035" s="81">
        <v>0</v>
      </c>
      <c r="DV5035" s="81">
        <v>0</v>
      </c>
      <c r="DW5035" s="81">
        <v>0</v>
      </c>
      <c r="GE5035" s="81" t="s">
        <v>449</v>
      </c>
      <c r="GF5035" s="81" t="s">
        <v>155</v>
      </c>
      <c r="GG5035" s="81" t="s">
        <v>490</v>
      </c>
      <c r="GH5035" s="81" t="s">
        <v>457</v>
      </c>
      <c r="GI5035" s="81">
        <v>2024</v>
      </c>
      <c r="GJ5035" s="81" t="s">
        <v>201</v>
      </c>
      <c r="GK5035" s="81">
        <v>233.23007680801541</v>
      </c>
      <c r="GL5035" s="81">
        <v>334.86425300000002</v>
      </c>
      <c r="GM5035" s="81">
        <v>2024</v>
      </c>
      <c r="GN5035" s="81" t="s">
        <v>173</v>
      </c>
      <c r="GO5035" s="81">
        <v>1.1148832299820636E-2</v>
      </c>
      <c r="GP5035" s="81">
        <v>10</v>
      </c>
      <c r="GQ5035" s="81">
        <v>0</v>
      </c>
      <c r="GR5035" s="81" t="s">
        <v>448</v>
      </c>
      <c r="GS5035" s="81">
        <v>1.1148832299820636E-2</v>
      </c>
      <c r="GT5035" s="81">
        <v>2.6002430136068502</v>
      </c>
      <c r="GU5035" s="81">
        <v>1.1148832299820636E-2</v>
      </c>
      <c r="GV5035" s="81">
        <v>2.6002430136068502</v>
      </c>
      <c r="GW5035" s="81">
        <v>1.1148832299820636E-2</v>
      </c>
      <c r="GX5035" s="81">
        <v>2.6002430136068502</v>
      </c>
      <c r="GY5035" s="81">
        <v>1.1148832299820636E-2</v>
      </c>
      <c r="GZ5035" s="81">
        <v>2.6002430136068502</v>
      </c>
    </row>
    <row r="5036" spans="98:208" x14ac:dyDescent="0.25">
      <c r="CT5036" s="81" t="s">
        <v>155</v>
      </c>
      <c r="CU5036" s="81" t="s">
        <v>486</v>
      </c>
      <c r="CV5036" s="81" t="s">
        <v>452</v>
      </c>
      <c r="CW5036" s="81">
        <v>2022</v>
      </c>
      <c r="CX5036" s="81">
        <v>0</v>
      </c>
      <c r="CY5036" s="81">
        <v>0</v>
      </c>
      <c r="CZ5036" s="81">
        <v>0</v>
      </c>
      <c r="DA5036" s="81">
        <v>0</v>
      </c>
      <c r="DB5036" s="81">
        <v>5.2405583313016182</v>
      </c>
      <c r="DC5036" s="81">
        <v>0.69641821681222915</v>
      </c>
      <c r="DD5036" s="81">
        <v>2.941964152281054</v>
      </c>
      <c r="DE5036" s="81">
        <v>1.602175962208316</v>
      </c>
      <c r="DF5036" s="81">
        <v>7.7642499097796708E-3</v>
      </c>
      <c r="DG5036" s="81">
        <v>7.7642499097796708E-3</v>
      </c>
      <c r="DH5036" s="81">
        <v>7.7642499097796708E-3</v>
      </c>
      <c r="DI5036" s="81">
        <v>0</v>
      </c>
      <c r="DJ5036" s="81">
        <v>2.5502930418689919E-5</v>
      </c>
      <c r="DL5036" s="81">
        <v>0</v>
      </c>
      <c r="DM5036" s="81">
        <v>1.9801112520243043E-7</v>
      </c>
      <c r="DN5036" s="81">
        <v>1.9801112520243043E-7</v>
      </c>
      <c r="DO5036" s="81">
        <v>0</v>
      </c>
      <c r="DP5036" s="81">
        <v>1.9801112520243043E-7</v>
      </c>
      <c r="DQ5036" s="81">
        <v>1.9801112520243043E-7</v>
      </c>
      <c r="DR5036" s="81">
        <v>0</v>
      </c>
      <c r="DS5036" s="81">
        <v>1.9801112520243043E-7</v>
      </c>
      <c r="DT5036" s="81">
        <v>1.9801112520243043E-7</v>
      </c>
      <c r="DU5036" s="81">
        <v>0</v>
      </c>
      <c r="DV5036" s="81">
        <v>0</v>
      </c>
      <c r="DW5036" s="81">
        <v>0</v>
      </c>
      <c r="GE5036" s="81" t="s">
        <v>449</v>
      </c>
      <c r="GF5036" s="81" t="s">
        <v>155</v>
      </c>
      <c r="GG5036" s="81" t="s">
        <v>490</v>
      </c>
      <c r="GH5036" s="81" t="s">
        <v>457</v>
      </c>
      <c r="GI5036" s="81">
        <v>2025</v>
      </c>
      <c r="GJ5036" s="81" t="s">
        <v>201</v>
      </c>
      <c r="GK5036" s="81">
        <v>233.23007680801541</v>
      </c>
      <c r="GL5036" s="81">
        <v>334.86425300000002</v>
      </c>
      <c r="GM5036" s="81">
        <v>2025</v>
      </c>
      <c r="GN5036" s="81" t="s">
        <v>173</v>
      </c>
      <c r="GO5036" s="81">
        <v>1.1148832299820636E-2</v>
      </c>
      <c r="GP5036" s="81">
        <v>10</v>
      </c>
      <c r="GQ5036" s="81">
        <v>0</v>
      </c>
      <c r="GR5036" s="81" t="s">
        <v>448</v>
      </c>
      <c r="GS5036" s="81">
        <v>1.1148832299820636E-2</v>
      </c>
      <c r="GT5036" s="81">
        <v>2.6002430136068502</v>
      </c>
      <c r="GU5036" s="81">
        <v>1.1148832299820636E-2</v>
      </c>
      <c r="GV5036" s="81">
        <v>2.6002430136068502</v>
      </c>
      <c r="GW5036" s="81">
        <v>1.1148832299820636E-2</v>
      </c>
      <c r="GX5036" s="81">
        <v>2.6002430136068502</v>
      </c>
      <c r="GY5036" s="81">
        <v>1.1148832299820636E-2</v>
      </c>
      <c r="GZ5036" s="81">
        <v>2.6002430136068502</v>
      </c>
    </row>
    <row r="5037" spans="98:208" x14ac:dyDescent="0.25">
      <c r="CT5037" s="81" t="s">
        <v>155</v>
      </c>
      <c r="CU5037" s="81" t="s">
        <v>486</v>
      </c>
      <c r="CV5037" s="81" t="s">
        <v>452</v>
      </c>
      <c r="CW5037" s="81">
        <v>2023</v>
      </c>
      <c r="CX5037" s="81">
        <v>0</v>
      </c>
      <c r="CY5037" s="81">
        <v>0</v>
      </c>
      <c r="CZ5037" s="81">
        <v>0</v>
      </c>
      <c r="DA5037" s="81">
        <v>0</v>
      </c>
      <c r="DB5037" s="81">
        <v>5.4750346070078466</v>
      </c>
      <c r="DC5037" s="81">
        <v>0.71896016785821593</v>
      </c>
      <c r="DD5037" s="81">
        <v>3.0714971986151549</v>
      </c>
      <c r="DE5037" s="81">
        <v>1.6845772405344761</v>
      </c>
      <c r="DF5037" s="81">
        <v>8.015566341702144E-3</v>
      </c>
      <c r="DG5037" s="81">
        <v>8.015566341702144E-3</v>
      </c>
      <c r="DH5037" s="81">
        <v>8.015566341702144E-3</v>
      </c>
      <c r="DI5037" s="81">
        <v>8.015566341702144E-3</v>
      </c>
      <c r="DJ5037" s="81">
        <v>2.5502930418689919E-5</v>
      </c>
      <c r="DL5037" s="81">
        <v>0</v>
      </c>
      <c r="DM5037" s="81">
        <v>2.0442043067882268E-7</v>
      </c>
      <c r="DN5037" s="81">
        <v>2.0442043067882268E-7</v>
      </c>
      <c r="DO5037" s="81">
        <v>0</v>
      </c>
      <c r="DP5037" s="81">
        <v>2.0442043067882268E-7</v>
      </c>
      <c r="DQ5037" s="81">
        <v>2.0442043067882268E-7</v>
      </c>
      <c r="DR5037" s="81">
        <v>0</v>
      </c>
      <c r="DS5037" s="81">
        <v>2.0442043067882268E-7</v>
      </c>
      <c r="DT5037" s="81">
        <v>2.0442043067882268E-7</v>
      </c>
      <c r="DU5037" s="81">
        <v>0</v>
      </c>
      <c r="DV5037" s="81">
        <v>2.0442043067882268E-7</v>
      </c>
      <c r="DW5037" s="81">
        <v>2.0442043067882268E-7</v>
      </c>
      <c r="GE5037" s="81" t="s">
        <v>449</v>
      </c>
      <c r="GF5037" s="81" t="s">
        <v>155</v>
      </c>
      <c r="GG5037" s="81" t="s">
        <v>490</v>
      </c>
      <c r="GH5037" s="81" t="s">
        <v>457</v>
      </c>
      <c r="GI5037" s="81">
        <v>2026</v>
      </c>
      <c r="GJ5037" s="81" t="s">
        <v>201</v>
      </c>
      <c r="GK5037" s="81">
        <v>233.23007680801541</v>
      </c>
      <c r="GL5037" s="81">
        <v>334.86425300000002</v>
      </c>
      <c r="GM5037" s="81">
        <v>2026</v>
      </c>
      <c r="GN5037" s="81" t="s">
        <v>173</v>
      </c>
      <c r="GO5037" s="81">
        <v>1.1148832299820636E-2</v>
      </c>
      <c r="GP5037" s="81">
        <v>10</v>
      </c>
      <c r="GQ5037" s="81">
        <v>0</v>
      </c>
      <c r="GR5037" s="81" t="s">
        <v>448</v>
      </c>
      <c r="GS5037" s="81">
        <v>1.1148832299820636E-2</v>
      </c>
      <c r="GT5037" s="81">
        <v>2.6002430136068502</v>
      </c>
      <c r="GU5037" s="81">
        <v>1.1148832299820636E-2</v>
      </c>
      <c r="GV5037" s="81">
        <v>2.6002430136068502</v>
      </c>
      <c r="GW5037" s="81">
        <v>1.1148832299820636E-2</v>
      </c>
      <c r="GX5037" s="81">
        <v>2.6002430136068502</v>
      </c>
      <c r="GY5037" s="81">
        <v>1.1148832299820636E-2</v>
      </c>
      <c r="GZ5037" s="81">
        <v>2.6002430136068502</v>
      </c>
    </row>
    <row r="5038" spans="98:208" x14ac:dyDescent="0.25">
      <c r="CT5038" s="81" t="s">
        <v>155</v>
      </c>
      <c r="CU5038" s="81" t="s">
        <v>486</v>
      </c>
      <c r="CV5038" s="81" t="s">
        <v>452</v>
      </c>
      <c r="CW5038" s="81">
        <v>2024</v>
      </c>
      <c r="CX5038" s="81">
        <v>0</v>
      </c>
      <c r="CY5038" s="81">
        <v>0</v>
      </c>
      <c r="CZ5038" s="81">
        <v>0</v>
      </c>
      <c r="DA5038" s="81">
        <v>0</v>
      </c>
      <c r="DB5038" s="81">
        <v>5.4750346070078466</v>
      </c>
      <c r="DC5038" s="81">
        <v>0.71896016785821593</v>
      </c>
      <c r="DD5038" s="81">
        <v>3.0714971986151549</v>
      </c>
      <c r="DE5038" s="81">
        <v>1.6845772405344761</v>
      </c>
      <c r="DF5038" s="81">
        <v>8.015566341702144E-3</v>
      </c>
      <c r="DG5038" s="81">
        <v>8.015566341702144E-3</v>
      </c>
      <c r="DH5038" s="81">
        <v>8.015566341702144E-3</v>
      </c>
      <c r="DI5038" s="81">
        <v>8.015566341702144E-3</v>
      </c>
      <c r="DJ5038" s="81">
        <v>2.5502930418689919E-5</v>
      </c>
      <c r="DL5038" s="81">
        <v>0</v>
      </c>
      <c r="DM5038" s="81">
        <v>2.0442043067882268E-7</v>
      </c>
      <c r="DN5038" s="81">
        <v>2.0442043067882268E-7</v>
      </c>
      <c r="DO5038" s="81">
        <v>0</v>
      </c>
      <c r="DP5038" s="81">
        <v>2.0442043067882268E-7</v>
      </c>
      <c r="DQ5038" s="81">
        <v>2.0442043067882268E-7</v>
      </c>
      <c r="DR5038" s="81">
        <v>0</v>
      </c>
      <c r="DS5038" s="81">
        <v>2.0442043067882268E-7</v>
      </c>
      <c r="DT5038" s="81">
        <v>2.0442043067882268E-7</v>
      </c>
      <c r="DU5038" s="81">
        <v>0</v>
      </c>
      <c r="DV5038" s="81">
        <v>2.0442043067882268E-7</v>
      </c>
      <c r="DW5038" s="81">
        <v>2.0442043067882268E-7</v>
      </c>
      <c r="GE5038" s="81" t="s">
        <v>449</v>
      </c>
      <c r="GF5038" s="81" t="s">
        <v>155</v>
      </c>
      <c r="GG5038" s="81" t="s">
        <v>490</v>
      </c>
      <c r="GH5038" s="81" t="s">
        <v>457</v>
      </c>
      <c r="GI5038" s="81">
        <v>2027</v>
      </c>
      <c r="GJ5038" s="81" t="s">
        <v>201</v>
      </c>
      <c r="GK5038" s="81">
        <v>233.23007680801541</v>
      </c>
      <c r="GL5038" s="81">
        <v>334.86425300000002</v>
      </c>
      <c r="GM5038" s="81">
        <v>2027</v>
      </c>
      <c r="GN5038" s="81" t="s">
        <v>173</v>
      </c>
      <c r="GO5038" s="81">
        <v>1.1148832299820636E-2</v>
      </c>
      <c r="GP5038" s="81">
        <v>10</v>
      </c>
      <c r="GQ5038" s="81">
        <v>0</v>
      </c>
      <c r="GR5038" s="81" t="s">
        <v>448</v>
      </c>
      <c r="GS5038" s="81">
        <v>1.1148832299820636E-2</v>
      </c>
      <c r="GT5038" s="81">
        <v>2.6002430136068502</v>
      </c>
      <c r="GU5038" s="81">
        <v>1.1148832299820636E-2</v>
      </c>
      <c r="GV5038" s="81">
        <v>2.6002430136068502</v>
      </c>
      <c r="GW5038" s="81">
        <v>1.1148832299820636E-2</v>
      </c>
      <c r="GX5038" s="81">
        <v>2.6002430136068502</v>
      </c>
      <c r="GY5038" s="81">
        <v>1.1148832299820636E-2</v>
      </c>
      <c r="GZ5038" s="81">
        <v>2.6002430136068502</v>
      </c>
    </row>
    <row r="5039" spans="98:208" x14ac:dyDescent="0.25">
      <c r="CT5039" s="81" t="s">
        <v>155</v>
      </c>
      <c r="CU5039" s="81" t="s">
        <v>486</v>
      </c>
      <c r="CV5039" s="81" t="s">
        <v>452</v>
      </c>
      <c r="CW5039" s="81">
        <v>2025</v>
      </c>
      <c r="CX5039" s="81">
        <v>0</v>
      </c>
      <c r="CY5039" s="81">
        <v>0</v>
      </c>
      <c r="CZ5039" s="81">
        <v>0</v>
      </c>
      <c r="DA5039" s="81">
        <v>0</v>
      </c>
      <c r="DB5039" s="81">
        <v>5.4750346070078466</v>
      </c>
      <c r="DC5039" s="81">
        <v>0.71896016785821593</v>
      </c>
      <c r="DD5039" s="81">
        <v>3.0714971986151549</v>
      </c>
      <c r="DE5039" s="81">
        <v>1.6845772405344761</v>
      </c>
      <c r="DF5039" s="81">
        <v>8.015566341702144E-3</v>
      </c>
      <c r="DG5039" s="81">
        <v>8.015566341702144E-3</v>
      </c>
      <c r="DH5039" s="81">
        <v>8.015566341702144E-3</v>
      </c>
      <c r="DI5039" s="81">
        <v>8.015566341702144E-3</v>
      </c>
      <c r="DJ5039" s="81">
        <v>2.5502930418689919E-5</v>
      </c>
      <c r="DL5039" s="81">
        <v>0</v>
      </c>
      <c r="DM5039" s="81">
        <v>2.0442043067882268E-7</v>
      </c>
      <c r="DN5039" s="81">
        <v>2.0442043067882268E-7</v>
      </c>
      <c r="DO5039" s="81">
        <v>0</v>
      </c>
      <c r="DP5039" s="81">
        <v>2.0442043067882268E-7</v>
      </c>
      <c r="DQ5039" s="81">
        <v>2.0442043067882268E-7</v>
      </c>
      <c r="DR5039" s="81">
        <v>0</v>
      </c>
      <c r="DS5039" s="81">
        <v>2.0442043067882268E-7</v>
      </c>
      <c r="DT5039" s="81">
        <v>2.0442043067882268E-7</v>
      </c>
      <c r="DU5039" s="81">
        <v>0</v>
      </c>
      <c r="DV5039" s="81">
        <v>2.0442043067882268E-7</v>
      </c>
      <c r="DW5039" s="81">
        <v>2.0442043067882268E-7</v>
      </c>
      <c r="GE5039" s="81" t="s">
        <v>449</v>
      </c>
      <c r="GF5039" s="81" t="s">
        <v>155</v>
      </c>
      <c r="GG5039" s="81" t="s">
        <v>490</v>
      </c>
      <c r="GH5039" s="81" t="s">
        <v>457</v>
      </c>
      <c r="GI5039" s="81">
        <v>2028</v>
      </c>
      <c r="GJ5039" s="81" t="s">
        <v>201</v>
      </c>
      <c r="GK5039" s="81">
        <v>247.2729921650282</v>
      </c>
      <c r="GL5039" s="81">
        <v>334.86425300000002</v>
      </c>
      <c r="GM5039" s="81">
        <v>2028</v>
      </c>
      <c r="GN5039" s="81" t="s">
        <v>173</v>
      </c>
      <c r="GO5039" s="81">
        <v>1.1148832299820636E-2</v>
      </c>
      <c r="GP5039" s="81">
        <v>10</v>
      </c>
      <c r="GQ5039" s="81">
        <v>0</v>
      </c>
      <c r="GR5039" s="81" t="s">
        <v>448</v>
      </c>
      <c r="GS5039" s="81">
        <v>1.1148832299820636E-2</v>
      </c>
      <c r="GT5039" s="81">
        <v>2.7568051219227616</v>
      </c>
      <c r="GU5039" s="81">
        <v>1.1148832299820636E-2</v>
      </c>
      <c r="GV5039" s="81">
        <v>2.7568051219227616</v>
      </c>
      <c r="GW5039" s="81">
        <v>1.1148832299820636E-2</v>
      </c>
      <c r="GX5039" s="81">
        <v>2.7568051219227616</v>
      </c>
      <c r="GY5039" s="81">
        <v>1.1148832299820636E-2</v>
      </c>
      <c r="GZ5039" s="81">
        <v>2.7568051219227616</v>
      </c>
    </row>
    <row r="5040" spans="98:208" x14ac:dyDescent="0.25">
      <c r="CT5040" s="81" t="s">
        <v>155</v>
      </c>
      <c r="CU5040" s="81" t="s">
        <v>486</v>
      </c>
      <c r="CV5040" s="81" t="s">
        <v>452</v>
      </c>
      <c r="CW5040" s="81">
        <v>2026</v>
      </c>
      <c r="CX5040" s="81">
        <v>0</v>
      </c>
      <c r="CY5040" s="81">
        <v>0</v>
      </c>
      <c r="CZ5040" s="81">
        <v>0</v>
      </c>
      <c r="DA5040" s="81">
        <v>0</v>
      </c>
      <c r="DB5040" s="81">
        <v>5.4750346070078466</v>
      </c>
      <c r="DC5040" s="81">
        <v>0.71896016785821593</v>
      </c>
      <c r="DD5040" s="81">
        <v>3.0714971986151549</v>
      </c>
      <c r="DE5040" s="81">
        <v>1.6845772405344761</v>
      </c>
      <c r="DF5040" s="81">
        <v>8.015566341702144E-3</v>
      </c>
      <c r="DG5040" s="81">
        <v>8.015566341702144E-3</v>
      </c>
      <c r="DH5040" s="81">
        <v>8.015566341702144E-3</v>
      </c>
      <c r="DI5040" s="81">
        <v>8.015566341702144E-3</v>
      </c>
      <c r="DJ5040" s="81">
        <v>2.5502930418689919E-5</v>
      </c>
      <c r="DL5040" s="81">
        <v>0</v>
      </c>
      <c r="DM5040" s="81">
        <v>2.0442043067882268E-7</v>
      </c>
      <c r="DN5040" s="81">
        <v>2.0442043067882268E-7</v>
      </c>
      <c r="DO5040" s="81">
        <v>0</v>
      </c>
      <c r="DP5040" s="81">
        <v>2.0442043067882268E-7</v>
      </c>
      <c r="DQ5040" s="81">
        <v>2.0442043067882268E-7</v>
      </c>
      <c r="DR5040" s="81">
        <v>0</v>
      </c>
      <c r="DS5040" s="81">
        <v>2.0442043067882268E-7</v>
      </c>
      <c r="DT5040" s="81">
        <v>2.0442043067882268E-7</v>
      </c>
      <c r="DU5040" s="81">
        <v>0</v>
      </c>
      <c r="DV5040" s="81">
        <v>2.0442043067882268E-7</v>
      </c>
      <c r="DW5040" s="81">
        <v>2.0442043067882268E-7</v>
      </c>
      <c r="GE5040" s="81" t="s">
        <v>449</v>
      </c>
      <c r="GF5040" s="81" t="s">
        <v>155</v>
      </c>
      <c r="GG5040" s="81" t="s">
        <v>490</v>
      </c>
      <c r="GH5040" s="81" t="s">
        <v>457</v>
      </c>
      <c r="GI5040" s="81">
        <v>2029</v>
      </c>
      <c r="GJ5040" s="81" t="s">
        <v>201</v>
      </c>
      <c r="GK5040" s="81">
        <v>247.2729921650282</v>
      </c>
      <c r="GL5040" s="81">
        <v>334.86425300000002</v>
      </c>
      <c r="GM5040" s="81">
        <v>2029</v>
      </c>
      <c r="GN5040" s="81" t="s">
        <v>173</v>
      </c>
      <c r="GO5040" s="81">
        <v>1.1148832299820636E-2</v>
      </c>
      <c r="GP5040" s="81">
        <v>10</v>
      </c>
      <c r="GQ5040" s="81">
        <v>0</v>
      </c>
      <c r="GR5040" s="81" t="s">
        <v>448</v>
      </c>
      <c r="GS5040" s="81">
        <v>1.1148832299820636E-2</v>
      </c>
      <c r="GT5040" s="81">
        <v>2.7568051219227616</v>
      </c>
      <c r="GU5040" s="81">
        <v>1.1148832299820636E-2</v>
      </c>
      <c r="GV5040" s="81">
        <v>2.7568051219227616</v>
      </c>
      <c r="GW5040" s="81">
        <v>1.1148832299820636E-2</v>
      </c>
      <c r="GX5040" s="81">
        <v>2.7568051219227616</v>
      </c>
      <c r="GY5040" s="81">
        <v>1.1148832299820636E-2</v>
      </c>
      <c r="GZ5040" s="81">
        <v>2.7568051219227616</v>
      </c>
    </row>
    <row r="5041" spans="98:208" x14ac:dyDescent="0.25">
      <c r="CT5041" s="81" t="s">
        <v>155</v>
      </c>
      <c r="CU5041" s="81" t="s">
        <v>486</v>
      </c>
      <c r="CV5041" s="81" t="s">
        <v>452</v>
      </c>
      <c r="CW5041" s="81">
        <v>2027</v>
      </c>
      <c r="CX5041" s="81">
        <v>0</v>
      </c>
      <c r="CY5041" s="81">
        <v>0</v>
      </c>
      <c r="CZ5041" s="81">
        <v>0</v>
      </c>
      <c r="DA5041" s="81">
        <v>0</v>
      </c>
      <c r="DB5041" s="81">
        <v>5.4750346070078466</v>
      </c>
      <c r="DC5041" s="81">
        <v>0.71896016785821593</v>
      </c>
      <c r="DD5041" s="81">
        <v>3.0714971986151549</v>
      </c>
      <c r="DE5041" s="81">
        <v>1.6845772405344761</v>
      </c>
      <c r="DF5041" s="81">
        <v>8.015566341702144E-3</v>
      </c>
      <c r="DG5041" s="81">
        <v>8.015566341702144E-3</v>
      </c>
      <c r="DH5041" s="81">
        <v>8.015566341702144E-3</v>
      </c>
      <c r="DI5041" s="81">
        <v>8.015566341702144E-3</v>
      </c>
      <c r="DJ5041" s="81">
        <v>2.5502930418689919E-5</v>
      </c>
      <c r="DL5041" s="81">
        <v>0</v>
      </c>
      <c r="DM5041" s="81">
        <v>2.0442043067882268E-7</v>
      </c>
      <c r="DN5041" s="81">
        <v>2.0442043067882268E-7</v>
      </c>
      <c r="DO5041" s="81">
        <v>0</v>
      </c>
      <c r="DP5041" s="81">
        <v>2.0442043067882268E-7</v>
      </c>
      <c r="DQ5041" s="81">
        <v>2.0442043067882268E-7</v>
      </c>
      <c r="DR5041" s="81">
        <v>0</v>
      </c>
      <c r="DS5041" s="81">
        <v>2.0442043067882268E-7</v>
      </c>
      <c r="DT5041" s="81">
        <v>2.0442043067882268E-7</v>
      </c>
      <c r="DU5041" s="81">
        <v>0</v>
      </c>
      <c r="DV5041" s="81">
        <v>2.0442043067882268E-7</v>
      </c>
      <c r="DW5041" s="81">
        <v>2.0442043067882268E-7</v>
      </c>
      <c r="GE5041" s="81" t="s">
        <v>449</v>
      </c>
      <c r="GF5041" s="81" t="s">
        <v>155</v>
      </c>
      <c r="GG5041" s="81" t="s">
        <v>490</v>
      </c>
      <c r="GH5041" s="81" t="s">
        <v>457</v>
      </c>
      <c r="GI5041" s="81">
        <v>2030</v>
      </c>
      <c r="GJ5041" s="81" t="s">
        <v>201</v>
      </c>
      <c r="GK5041" s="81">
        <v>247.2729921650282</v>
      </c>
      <c r="GL5041" s="81">
        <v>334.86425300000002</v>
      </c>
      <c r="GM5041" s="81">
        <v>2030</v>
      </c>
      <c r="GN5041" s="81" t="s">
        <v>173</v>
      </c>
      <c r="GO5041" s="81">
        <v>1.1148832299820636E-2</v>
      </c>
      <c r="GP5041" s="81">
        <v>10</v>
      </c>
      <c r="GQ5041" s="81">
        <v>0</v>
      </c>
      <c r="GR5041" s="81" t="s">
        <v>448</v>
      </c>
      <c r="GS5041" s="81">
        <v>0</v>
      </c>
      <c r="GT5041" s="81">
        <v>0</v>
      </c>
      <c r="GU5041" s="81">
        <v>1.1148832299820636E-2</v>
      </c>
      <c r="GV5041" s="81">
        <v>2.7568051219227616</v>
      </c>
      <c r="GW5041" s="81">
        <v>1.1148832299820636E-2</v>
      </c>
      <c r="GX5041" s="81">
        <v>2.7568051219227616</v>
      </c>
      <c r="GY5041" s="81">
        <v>1.1148832299820636E-2</v>
      </c>
      <c r="GZ5041" s="81">
        <v>2.7568051219227616</v>
      </c>
    </row>
    <row r="5042" spans="98:208" x14ac:dyDescent="0.25">
      <c r="CT5042" s="81" t="s">
        <v>155</v>
      </c>
      <c r="CU5042" s="81" t="s">
        <v>486</v>
      </c>
      <c r="CV5042" s="81" t="s">
        <v>452</v>
      </c>
      <c r="CW5042" s="81">
        <v>2028</v>
      </c>
      <c r="CX5042" s="81">
        <v>0</v>
      </c>
      <c r="CY5042" s="81">
        <v>0</v>
      </c>
      <c r="CZ5042" s="81">
        <v>0</v>
      </c>
      <c r="DA5042" s="81">
        <v>0</v>
      </c>
      <c r="DB5042" s="81">
        <v>5.7770153400785391</v>
      </c>
      <c r="DC5042" s="81">
        <v>0.74733835430389817</v>
      </c>
      <c r="DD5042" s="81">
        <v>3.237951340101763</v>
      </c>
      <c r="DE5042" s="81">
        <v>1.791725645672859</v>
      </c>
      <c r="DF5042" s="81">
        <v>8.331949983358098E-3</v>
      </c>
      <c r="DG5042" s="81">
        <v>8.331949983358098E-3</v>
      </c>
      <c r="DH5042" s="81">
        <v>8.331949983358098E-3</v>
      </c>
      <c r="DI5042" s="81">
        <v>8.331949983358098E-3</v>
      </c>
      <c r="DJ5042" s="81">
        <v>2.5502930418689919E-5</v>
      </c>
      <c r="DL5042" s="81">
        <v>0</v>
      </c>
      <c r="DM5042" s="81">
        <v>2.124891406775862E-7</v>
      </c>
      <c r="DN5042" s="81">
        <v>2.124891406775862E-7</v>
      </c>
      <c r="DO5042" s="81">
        <v>0</v>
      </c>
      <c r="DP5042" s="81">
        <v>2.124891406775862E-7</v>
      </c>
      <c r="DQ5042" s="81">
        <v>2.124891406775862E-7</v>
      </c>
      <c r="DR5042" s="81">
        <v>0</v>
      </c>
      <c r="DS5042" s="81">
        <v>2.124891406775862E-7</v>
      </c>
      <c r="DT5042" s="81">
        <v>2.124891406775862E-7</v>
      </c>
      <c r="DU5042" s="81">
        <v>0</v>
      </c>
      <c r="DV5042" s="81">
        <v>2.124891406775862E-7</v>
      </c>
      <c r="DW5042" s="81">
        <v>2.124891406775862E-7</v>
      </c>
      <c r="GE5042" s="81" t="s">
        <v>449</v>
      </c>
      <c r="GF5042" s="81" t="s">
        <v>155</v>
      </c>
      <c r="GG5042" s="81" t="s">
        <v>490</v>
      </c>
      <c r="GH5042" s="81" t="s">
        <v>457</v>
      </c>
      <c r="GI5042" s="81">
        <v>2031</v>
      </c>
      <c r="GJ5042" s="81" t="s">
        <v>201</v>
      </c>
      <c r="GK5042" s="81">
        <v>247.2729921650282</v>
      </c>
      <c r="GL5042" s="81">
        <v>334.86425300000002</v>
      </c>
      <c r="GM5042" s="81">
        <v>2031</v>
      </c>
      <c r="GN5042" s="81" t="s">
        <v>173</v>
      </c>
      <c r="GO5042" s="81">
        <v>1.1148832299820636E-2</v>
      </c>
      <c r="GP5042" s="81">
        <v>10</v>
      </c>
      <c r="GQ5042" s="81">
        <v>0</v>
      </c>
      <c r="GR5042" s="81" t="s">
        <v>448</v>
      </c>
      <c r="GS5042" s="81">
        <v>0</v>
      </c>
      <c r="GT5042" s="81">
        <v>0</v>
      </c>
      <c r="GU5042" s="81">
        <v>0</v>
      </c>
      <c r="GV5042" s="81">
        <v>0</v>
      </c>
      <c r="GW5042" s="81">
        <v>1.1148832299820636E-2</v>
      </c>
      <c r="GX5042" s="81">
        <v>2.7568051219227616</v>
      </c>
      <c r="GY5042" s="81">
        <v>1.1148832299820636E-2</v>
      </c>
      <c r="GZ5042" s="81">
        <v>2.7568051219227616</v>
      </c>
    </row>
    <row r="5043" spans="98:208" x14ac:dyDescent="0.25">
      <c r="CT5043" s="81" t="s">
        <v>155</v>
      </c>
      <c r="CU5043" s="81" t="s">
        <v>486</v>
      </c>
      <c r="CV5043" s="81" t="s">
        <v>452</v>
      </c>
      <c r="CW5043" s="81">
        <v>2029</v>
      </c>
      <c r="CX5043" s="81">
        <v>0</v>
      </c>
      <c r="CY5043" s="81">
        <v>0</v>
      </c>
      <c r="CZ5043" s="81">
        <v>0</v>
      </c>
      <c r="DA5043" s="81">
        <v>0</v>
      </c>
      <c r="DB5043" s="81">
        <v>5.7770153400785391</v>
      </c>
      <c r="DC5043" s="81">
        <v>0.74733835430389817</v>
      </c>
      <c r="DD5043" s="81">
        <v>3.237951340101763</v>
      </c>
      <c r="DE5043" s="81">
        <v>1.791725645672859</v>
      </c>
      <c r="DF5043" s="81">
        <v>8.331949983358098E-3</v>
      </c>
      <c r="DG5043" s="81">
        <v>8.331949983358098E-3</v>
      </c>
      <c r="DH5043" s="81">
        <v>8.331949983358098E-3</v>
      </c>
      <c r="DI5043" s="81">
        <v>8.331949983358098E-3</v>
      </c>
      <c r="DJ5043" s="81">
        <v>2.5502930418689919E-5</v>
      </c>
      <c r="DL5043" s="81">
        <v>0</v>
      </c>
      <c r="DM5043" s="81">
        <v>2.124891406775862E-7</v>
      </c>
      <c r="DN5043" s="81">
        <v>2.124891406775862E-7</v>
      </c>
      <c r="DO5043" s="81">
        <v>0</v>
      </c>
      <c r="DP5043" s="81">
        <v>2.124891406775862E-7</v>
      </c>
      <c r="DQ5043" s="81">
        <v>2.124891406775862E-7</v>
      </c>
      <c r="DR5043" s="81">
        <v>0</v>
      </c>
      <c r="DS5043" s="81">
        <v>2.124891406775862E-7</v>
      </c>
      <c r="DT5043" s="81">
        <v>2.124891406775862E-7</v>
      </c>
      <c r="DU5043" s="81">
        <v>0</v>
      </c>
      <c r="DV5043" s="81">
        <v>2.124891406775862E-7</v>
      </c>
      <c r="DW5043" s="81">
        <v>2.124891406775862E-7</v>
      </c>
      <c r="GE5043" s="81" t="s">
        <v>449</v>
      </c>
      <c r="GF5043" s="81" t="s">
        <v>155</v>
      </c>
      <c r="GG5043" s="81" t="s">
        <v>490</v>
      </c>
      <c r="GH5043" s="81" t="s">
        <v>457</v>
      </c>
      <c r="GI5043" s="81">
        <v>2032</v>
      </c>
      <c r="GJ5043" s="81" t="s">
        <v>201</v>
      </c>
      <c r="GK5043" s="81">
        <v>247.2729921650282</v>
      </c>
      <c r="GL5043" s="81">
        <v>334.86425300000002</v>
      </c>
      <c r="GM5043" s="81">
        <v>2032</v>
      </c>
      <c r="GN5043" s="81" t="s">
        <v>173</v>
      </c>
      <c r="GO5043" s="81">
        <v>1.1148832299820636E-2</v>
      </c>
      <c r="GP5043" s="81">
        <v>10</v>
      </c>
      <c r="GQ5043" s="81">
        <v>0</v>
      </c>
      <c r="GR5043" s="81" t="s">
        <v>448</v>
      </c>
      <c r="GS5043" s="81">
        <v>0</v>
      </c>
      <c r="GT5043" s="81">
        <v>0</v>
      </c>
      <c r="GU5043" s="81">
        <v>0</v>
      </c>
      <c r="GV5043" s="81">
        <v>0</v>
      </c>
      <c r="GW5043" s="81">
        <v>0</v>
      </c>
      <c r="GX5043" s="81">
        <v>0</v>
      </c>
      <c r="GY5043" s="81">
        <v>1.1148832299820636E-2</v>
      </c>
      <c r="GZ5043" s="81">
        <v>2.7568051219227616</v>
      </c>
    </row>
    <row r="5044" spans="98:208" x14ac:dyDescent="0.25">
      <c r="CT5044" s="81" t="s">
        <v>155</v>
      </c>
      <c r="CU5044" s="81" t="s">
        <v>486</v>
      </c>
      <c r="CV5044" s="81" t="s">
        <v>452</v>
      </c>
      <c r="CW5044" s="81">
        <v>2030</v>
      </c>
      <c r="CX5044" s="81">
        <v>0</v>
      </c>
      <c r="CY5044" s="81">
        <v>0</v>
      </c>
      <c r="CZ5044" s="81">
        <v>0</v>
      </c>
      <c r="DA5044" s="81">
        <v>0</v>
      </c>
      <c r="DB5044" s="81">
        <v>5.7770153400785391</v>
      </c>
      <c r="DC5044" s="81">
        <v>0.74733835430389817</v>
      </c>
      <c r="DD5044" s="81">
        <v>3.237951340101763</v>
      </c>
      <c r="DE5044" s="81">
        <v>1.791725645672859</v>
      </c>
      <c r="DF5044" s="81">
        <v>0</v>
      </c>
      <c r="DG5044" s="81">
        <v>8.331949983358098E-3</v>
      </c>
      <c r="DH5044" s="81">
        <v>8.331949983358098E-3</v>
      </c>
      <c r="DI5044" s="81">
        <v>8.331949983358098E-3</v>
      </c>
      <c r="DJ5044" s="81">
        <v>2.5502930418689919E-5</v>
      </c>
      <c r="DL5044" s="81">
        <v>0</v>
      </c>
      <c r="DM5044" s="81">
        <v>0</v>
      </c>
      <c r="DN5044" s="81">
        <v>0</v>
      </c>
      <c r="DO5044" s="81">
        <v>0</v>
      </c>
      <c r="DP5044" s="81">
        <v>2.124891406775862E-7</v>
      </c>
      <c r="DQ5044" s="81">
        <v>2.124891406775862E-7</v>
      </c>
      <c r="DR5044" s="81">
        <v>0</v>
      </c>
      <c r="DS5044" s="81">
        <v>2.124891406775862E-7</v>
      </c>
      <c r="DT5044" s="81">
        <v>2.124891406775862E-7</v>
      </c>
      <c r="DU5044" s="81">
        <v>0</v>
      </c>
      <c r="DV5044" s="81">
        <v>2.124891406775862E-7</v>
      </c>
      <c r="DW5044" s="81">
        <v>2.124891406775862E-7</v>
      </c>
      <c r="GE5044" s="81" t="s">
        <v>449</v>
      </c>
      <c r="GF5044" s="81" t="s">
        <v>155</v>
      </c>
      <c r="GG5044" s="81" t="s">
        <v>490</v>
      </c>
      <c r="GH5044" s="81" t="s">
        <v>458</v>
      </c>
      <c r="GI5044" s="81">
        <v>2021</v>
      </c>
      <c r="GJ5044" s="81" t="s">
        <v>201</v>
      </c>
      <c r="GK5044" s="81">
        <v>222.22942162790281</v>
      </c>
      <c r="GL5044" s="81">
        <v>334.86425300000002</v>
      </c>
      <c r="GM5044" s="81">
        <v>2021</v>
      </c>
      <c r="GN5044" s="81" t="s">
        <v>173</v>
      </c>
      <c r="GO5044" s="81">
        <v>1.1148832299820636E-2</v>
      </c>
      <c r="GP5044" s="81">
        <v>10</v>
      </c>
      <c r="GQ5044" s="81">
        <v>0</v>
      </c>
      <c r="GR5044" s="81" t="s">
        <v>448</v>
      </c>
      <c r="GS5044" s="81">
        <v>1.1148832299820636E-2</v>
      </c>
      <c r="GT5044" s="81">
        <v>2.4775985538156213</v>
      </c>
      <c r="GU5044" s="81">
        <v>1.1148832299820636E-2</v>
      </c>
      <c r="GV5044" s="81">
        <v>2.4775985538156213</v>
      </c>
      <c r="GW5044" s="81">
        <v>0</v>
      </c>
      <c r="GX5044" s="81">
        <v>0</v>
      </c>
      <c r="GY5044" s="81">
        <v>0</v>
      </c>
      <c r="GZ5044" s="81">
        <v>0</v>
      </c>
    </row>
    <row r="5045" spans="98:208" x14ac:dyDescent="0.25">
      <c r="CT5045" s="81" t="s">
        <v>155</v>
      </c>
      <c r="CU5045" s="81" t="s">
        <v>486</v>
      </c>
      <c r="CV5045" s="81" t="s">
        <v>452</v>
      </c>
      <c r="CW5045" s="81">
        <v>2031</v>
      </c>
      <c r="CX5045" s="81">
        <v>0</v>
      </c>
      <c r="CY5045" s="81">
        <v>0</v>
      </c>
      <c r="CZ5045" s="81">
        <v>0</v>
      </c>
      <c r="DA5045" s="81">
        <v>0</v>
      </c>
      <c r="DB5045" s="81">
        <v>5.7770153400785391</v>
      </c>
      <c r="DC5045" s="81">
        <v>0.74733835430389817</v>
      </c>
      <c r="DD5045" s="81">
        <v>3.237951340101763</v>
      </c>
      <c r="DE5045" s="81">
        <v>1.791725645672859</v>
      </c>
      <c r="DF5045" s="81">
        <v>0</v>
      </c>
      <c r="DG5045" s="81">
        <v>0</v>
      </c>
      <c r="DH5045" s="81">
        <v>8.331949983358098E-3</v>
      </c>
      <c r="DI5045" s="81">
        <v>8.331949983358098E-3</v>
      </c>
      <c r="DJ5045" s="81">
        <v>2.5502930418689919E-5</v>
      </c>
      <c r="DL5045" s="81">
        <v>0</v>
      </c>
      <c r="DM5045" s="81">
        <v>0</v>
      </c>
      <c r="DN5045" s="81">
        <v>0</v>
      </c>
      <c r="DO5045" s="81">
        <v>0</v>
      </c>
      <c r="DP5045" s="81">
        <v>0</v>
      </c>
      <c r="DQ5045" s="81">
        <v>0</v>
      </c>
      <c r="DR5045" s="81">
        <v>0</v>
      </c>
      <c r="DS5045" s="81">
        <v>2.124891406775862E-7</v>
      </c>
      <c r="DT5045" s="81">
        <v>2.124891406775862E-7</v>
      </c>
      <c r="DU5045" s="81">
        <v>0</v>
      </c>
      <c r="DV5045" s="81">
        <v>2.124891406775862E-7</v>
      </c>
      <c r="DW5045" s="81">
        <v>2.124891406775862E-7</v>
      </c>
      <c r="GE5045" s="81" t="s">
        <v>449</v>
      </c>
      <c r="GF5045" s="81" t="s">
        <v>155</v>
      </c>
      <c r="GG5045" s="81" t="s">
        <v>490</v>
      </c>
      <c r="GH5045" s="81" t="s">
        <v>458</v>
      </c>
      <c r="GI5045" s="81">
        <v>2022</v>
      </c>
      <c r="GJ5045" s="81" t="s">
        <v>201</v>
      </c>
      <c r="GK5045" s="81">
        <v>222.22942162790281</v>
      </c>
      <c r="GL5045" s="81">
        <v>334.86425300000002</v>
      </c>
      <c r="GM5045" s="81">
        <v>2022</v>
      </c>
      <c r="GN5045" s="81" t="s">
        <v>173</v>
      </c>
      <c r="GO5045" s="81">
        <v>1.1148832299820636E-2</v>
      </c>
      <c r="GP5045" s="81">
        <v>10</v>
      </c>
      <c r="GQ5045" s="81">
        <v>0</v>
      </c>
      <c r="GR5045" s="81" t="s">
        <v>448</v>
      </c>
      <c r="GS5045" s="81">
        <v>1.1148832299820636E-2</v>
      </c>
      <c r="GT5045" s="81">
        <v>2.4775985538156213</v>
      </c>
      <c r="GU5045" s="81">
        <v>1.1148832299820636E-2</v>
      </c>
      <c r="GV5045" s="81">
        <v>2.4775985538156213</v>
      </c>
      <c r="GW5045" s="81">
        <v>1.1148832299820636E-2</v>
      </c>
      <c r="GX5045" s="81">
        <v>2.4775985538156213</v>
      </c>
      <c r="GY5045" s="81">
        <v>0</v>
      </c>
      <c r="GZ5045" s="81">
        <v>0</v>
      </c>
    </row>
    <row r="5046" spans="98:208" x14ac:dyDescent="0.25">
      <c r="CT5046" s="81" t="s">
        <v>155</v>
      </c>
      <c r="CU5046" s="81" t="s">
        <v>486</v>
      </c>
      <c r="CV5046" s="81" t="s">
        <v>452</v>
      </c>
      <c r="CW5046" s="81">
        <v>2032</v>
      </c>
      <c r="CX5046" s="81">
        <v>0</v>
      </c>
      <c r="CY5046" s="81">
        <v>0</v>
      </c>
      <c r="CZ5046" s="81">
        <v>0</v>
      </c>
      <c r="DA5046" s="81">
        <v>0</v>
      </c>
      <c r="DB5046" s="81">
        <v>5.7770153400785391</v>
      </c>
      <c r="DC5046" s="81">
        <v>0.74733835430389817</v>
      </c>
      <c r="DD5046" s="81">
        <v>3.237951340101763</v>
      </c>
      <c r="DE5046" s="81">
        <v>1.791725645672859</v>
      </c>
      <c r="DF5046" s="81">
        <v>0</v>
      </c>
      <c r="DG5046" s="81">
        <v>0</v>
      </c>
      <c r="DH5046" s="81">
        <v>0</v>
      </c>
      <c r="DI5046" s="81">
        <v>8.331949983358098E-3</v>
      </c>
      <c r="DJ5046" s="81">
        <v>2.5502930418689919E-5</v>
      </c>
      <c r="DL5046" s="81">
        <v>0</v>
      </c>
      <c r="DM5046" s="81">
        <v>0</v>
      </c>
      <c r="DN5046" s="81">
        <v>0</v>
      </c>
      <c r="DO5046" s="81">
        <v>0</v>
      </c>
      <c r="DP5046" s="81">
        <v>0</v>
      </c>
      <c r="DQ5046" s="81">
        <v>0</v>
      </c>
      <c r="DR5046" s="81">
        <v>0</v>
      </c>
      <c r="DS5046" s="81">
        <v>0</v>
      </c>
      <c r="DT5046" s="81">
        <v>0</v>
      </c>
      <c r="DU5046" s="81">
        <v>0</v>
      </c>
      <c r="DV5046" s="81">
        <v>2.124891406775862E-7</v>
      </c>
      <c r="DW5046" s="81">
        <v>2.124891406775862E-7</v>
      </c>
      <c r="GE5046" s="81" t="s">
        <v>449</v>
      </c>
      <c r="GF5046" s="81" t="s">
        <v>155</v>
      </c>
      <c r="GG5046" s="81" t="s">
        <v>490</v>
      </c>
      <c r="GH5046" s="81" t="s">
        <v>458</v>
      </c>
      <c r="GI5046" s="81">
        <v>2023</v>
      </c>
      <c r="GJ5046" s="81" t="s">
        <v>201</v>
      </c>
      <c r="GK5046" s="81">
        <v>233.23007680801459</v>
      </c>
      <c r="GL5046" s="81">
        <v>334.86425300000002</v>
      </c>
      <c r="GM5046" s="81">
        <v>2023</v>
      </c>
      <c r="GN5046" s="81" t="s">
        <v>173</v>
      </c>
      <c r="GO5046" s="81">
        <v>1.1148832299820636E-2</v>
      </c>
      <c r="GP5046" s="81">
        <v>10</v>
      </c>
      <c r="GQ5046" s="81">
        <v>0</v>
      </c>
      <c r="GR5046" s="81" t="s">
        <v>448</v>
      </c>
      <c r="GS5046" s="81">
        <v>1.1148832299820636E-2</v>
      </c>
      <c r="GT5046" s="81">
        <v>2.6002430136068408</v>
      </c>
      <c r="GU5046" s="81">
        <v>1.1148832299820636E-2</v>
      </c>
      <c r="GV5046" s="81">
        <v>2.6002430136068408</v>
      </c>
      <c r="GW5046" s="81">
        <v>1.1148832299820636E-2</v>
      </c>
      <c r="GX5046" s="81">
        <v>2.6002430136068408</v>
      </c>
      <c r="GY5046" s="81">
        <v>1.1148832299820636E-2</v>
      </c>
      <c r="GZ5046" s="81">
        <v>2.6002430136068408</v>
      </c>
    </row>
    <row r="5047" spans="98:208" x14ac:dyDescent="0.25">
      <c r="CT5047" s="81" t="s">
        <v>155</v>
      </c>
      <c r="CU5047" s="81" t="s">
        <v>486</v>
      </c>
      <c r="CV5047" s="81" t="s">
        <v>453</v>
      </c>
      <c r="CW5047" s="81">
        <v>2020</v>
      </c>
      <c r="CX5047" s="81">
        <v>0</v>
      </c>
      <c r="CY5047" s="81">
        <v>0</v>
      </c>
      <c r="CZ5047" s="81">
        <v>0</v>
      </c>
      <c r="DA5047" s="81">
        <v>0</v>
      </c>
      <c r="DB5047" s="81">
        <v>7.7900575334947916E-2</v>
      </c>
      <c r="DC5047" s="81">
        <v>3.6425060683953903E-2</v>
      </c>
      <c r="DD5047" s="81">
        <v>1.5808724525430799E-3</v>
      </c>
      <c r="DE5047" s="81">
        <v>3.989464219845E-2</v>
      </c>
      <c r="DF5047" s="81">
        <v>4.0609689307619204E-4</v>
      </c>
      <c r="DG5047" s="81">
        <v>0</v>
      </c>
      <c r="DH5047" s="81">
        <v>0</v>
      </c>
      <c r="DI5047" s="81">
        <v>0</v>
      </c>
      <c r="DJ5047" s="81">
        <v>5.1580524476608591E-4</v>
      </c>
      <c r="DL5047" s="81">
        <v>0</v>
      </c>
      <c r="DM5047" s="81">
        <v>2.0946690733191225E-7</v>
      </c>
      <c r="DN5047" s="81">
        <v>2.0946690733191225E-7</v>
      </c>
      <c r="DO5047" s="81">
        <v>0</v>
      </c>
      <c r="DP5047" s="81">
        <v>0</v>
      </c>
      <c r="DQ5047" s="81">
        <v>0</v>
      </c>
      <c r="DR5047" s="81">
        <v>0</v>
      </c>
      <c r="DS5047" s="81">
        <v>0</v>
      </c>
      <c r="DT5047" s="81">
        <v>0</v>
      </c>
      <c r="DU5047" s="81">
        <v>0</v>
      </c>
      <c r="DV5047" s="81">
        <v>0</v>
      </c>
      <c r="DW5047" s="81">
        <v>0</v>
      </c>
      <c r="GE5047" s="81" t="s">
        <v>449</v>
      </c>
      <c r="GF5047" s="81" t="s">
        <v>155</v>
      </c>
      <c r="GG5047" s="81" t="s">
        <v>490</v>
      </c>
      <c r="GH5047" s="81" t="s">
        <v>458</v>
      </c>
      <c r="GI5047" s="81">
        <v>2024</v>
      </c>
      <c r="GJ5047" s="81" t="s">
        <v>201</v>
      </c>
      <c r="GK5047" s="81">
        <v>233.23007680801459</v>
      </c>
      <c r="GL5047" s="81">
        <v>334.86425300000002</v>
      </c>
      <c r="GM5047" s="81">
        <v>2024</v>
      </c>
      <c r="GN5047" s="81" t="s">
        <v>173</v>
      </c>
      <c r="GO5047" s="81">
        <v>1.1148832299820636E-2</v>
      </c>
      <c r="GP5047" s="81">
        <v>10</v>
      </c>
      <c r="GQ5047" s="81">
        <v>0</v>
      </c>
      <c r="GR5047" s="81" t="s">
        <v>448</v>
      </c>
      <c r="GS5047" s="81">
        <v>1.1148832299820636E-2</v>
      </c>
      <c r="GT5047" s="81">
        <v>2.6002430136068408</v>
      </c>
      <c r="GU5047" s="81">
        <v>1.1148832299820636E-2</v>
      </c>
      <c r="GV5047" s="81">
        <v>2.6002430136068408</v>
      </c>
      <c r="GW5047" s="81">
        <v>1.1148832299820636E-2</v>
      </c>
      <c r="GX5047" s="81">
        <v>2.6002430136068408</v>
      </c>
      <c r="GY5047" s="81">
        <v>1.1148832299820636E-2</v>
      </c>
      <c r="GZ5047" s="81">
        <v>2.6002430136068408</v>
      </c>
    </row>
    <row r="5048" spans="98:208" x14ac:dyDescent="0.25">
      <c r="CT5048" s="81" t="s">
        <v>155</v>
      </c>
      <c r="CU5048" s="81" t="s">
        <v>486</v>
      </c>
      <c r="CV5048" s="81" t="s">
        <v>453</v>
      </c>
      <c r="CW5048" s="81">
        <v>2021</v>
      </c>
      <c r="CX5048" s="81">
        <v>0</v>
      </c>
      <c r="CY5048" s="81">
        <v>0</v>
      </c>
      <c r="CZ5048" s="81">
        <v>0</v>
      </c>
      <c r="DA5048" s="81">
        <v>0</v>
      </c>
      <c r="DB5048" s="81">
        <v>7.7900575334947916E-2</v>
      </c>
      <c r="DC5048" s="81">
        <v>3.6425060683953903E-2</v>
      </c>
      <c r="DD5048" s="81">
        <v>1.5808724525430799E-3</v>
      </c>
      <c r="DE5048" s="81">
        <v>3.989464219845E-2</v>
      </c>
      <c r="DF5048" s="81">
        <v>4.0609689307619204E-4</v>
      </c>
      <c r="DG5048" s="81">
        <v>4.0609689307619204E-4</v>
      </c>
      <c r="DH5048" s="81">
        <v>0</v>
      </c>
      <c r="DI5048" s="81">
        <v>0</v>
      </c>
      <c r="DJ5048" s="81">
        <v>5.1580524476608591E-4</v>
      </c>
      <c r="DL5048" s="81">
        <v>0</v>
      </c>
      <c r="DM5048" s="81">
        <v>2.0946690733191225E-7</v>
      </c>
      <c r="DN5048" s="81">
        <v>2.0946690733191225E-7</v>
      </c>
      <c r="DO5048" s="81">
        <v>0</v>
      </c>
      <c r="DP5048" s="81">
        <v>2.0946690733191225E-7</v>
      </c>
      <c r="DQ5048" s="81">
        <v>2.0946690733191225E-7</v>
      </c>
      <c r="DR5048" s="81">
        <v>0</v>
      </c>
      <c r="DS5048" s="81">
        <v>0</v>
      </c>
      <c r="DT5048" s="81">
        <v>0</v>
      </c>
      <c r="DU5048" s="81">
        <v>0</v>
      </c>
      <c r="DV5048" s="81">
        <v>0</v>
      </c>
      <c r="DW5048" s="81">
        <v>0</v>
      </c>
      <c r="GE5048" s="81" t="s">
        <v>449</v>
      </c>
      <c r="GF5048" s="81" t="s">
        <v>155</v>
      </c>
      <c r="GG5048" s="81" t="s">
        <v>490</v>
      </c>
      <c r="GH5048" s="81" t="s">
        <v>458</v>
      </c>
      <c r="GI5048" s="81">
        <v>2025</v>
      </c>
      <c r="GJ5048" s="81" t="s">
        <v>201</v>
      </c>
      <c r="GK5048" s="81">
        <v>233.23007680801459</v>
      </c>
      <c r="GL5048" s="81">
        <v>334.86425300000002</v>
      </c>
      <c r="GM5048" s="81">
        <v>2025</v>
      </c>
      <c r="GN5048" s="81" t="s">
        <v>173</v>
      </c>
      <c r="GO5048" s="81">
        <v>1.1148832299820636E-2</v>
      </c>
      <c r="GP5048" s="81">
        <v>10</v>
      </c>
      <c r="GQ5048" s="81">
        <v>0</v>
      </c>
      <c r="GR5048" s="81" t="s">
        <v>448</v>
      </c>
      <c r="GS5048" s="81">
        <v>1.1148832299820636E-2</v>
      </c>
      <c r="GT5048" s="81">
        <v>2.6002430136068408</v>
      </c>
      <c r="GU5048" s="81">
        <v>1.1148832299820636E-2</v>
      </c>
      <c r="GV5048" s="81">
        <v>2.6002430136068408</v>
      </c>
      <c r="GW5048" s="81">
        <v>1.1148832299820636E-2</v>
      </c>
      <c r="GX5048" s="81">
        <v>2.6002430136068408</v>
      </c>
      <c r="GY5048" s="81">
        <v>1.1148832299820636E-2</v>
      </c>
      <c r="GZ5048" s="81">
        <v>2.6002430136068408</v>
      </c>
    </row>
    <row r="5049" spans="98:208" x14ac:dyDescent="0.25">
      <c r="CT5049" s="81" t="s">
        <v>155</v>
      </c>
      <c r="CU5049" s="81" t="s">
        <v>486</v>
      </c>
      <c r="CV5049" s="81" t="s">
        <v>453</v>
      </c>
      <c r="CW5049" s="81">
        <v>2022</v>
      </c>
      <c r="CX5049" s="81">
        <v>0</v>
      </c>
      <c r="CY5049" s="81">
        <v>0</v>
      </c>
      <c r="CZ5049" s="81">
        <v>0</v>
      </c>
      <c r="DA5049" s="81">
        <v>0</v>
      </c>
      <c r="DB5049" s="81">
        <v>7.7900575334947916E-2</v>
      </c>
      <c r="DC5049" s="81">
        <v>3.6425060683953903E-2</v>
      </c>
      <c r="DD5049" s="81">
        <v>1.5808724525430799E-3</v>
      </c>
      <c r="DE5049" s="81">
        <v>3.989464219845E-2</v>
      </c>
      <c r="DF5049" s="81">
        <v>4.0609689307619204E-4</v>
      </c>
      <c r="DG5049" s="81">
        <v>4.0609689307619204E-4</v>
      </c>
      <c r="DH5049" s="81">
        <v>4.0609689307619204E-4</v>
      </c>
      <c r="DI5049" s="81">
        <v>0</v>
      </c>
      <c r="DJ5049" s="81">
        <v>5.1580524476608591E-4</v>
      </c>
      <c r="DL5049" s="81">
        <v>0</v>
      </c>
      <c r="DM5049" s="81">
        <v>2.0946690733191225E-7</v>
      </c>
      <c r="DN5049" s="81">
        <v>2.0946690733191225E-7</v>
      </c>
      <c r="DO5049" s="81">
        <v>0</v>
      </c>
      <c r="DP5049" s="81">
        <v>2.0946690733191225E-7</v>
      </c>
      <c r="DQ5049" s="81">
        <v>2.0946690733191225E-7</v>
      </c>
      <c r="DR5049" s="81">
        <v>0</v>
      </c>
      <c r="DS5049" s="81">
        <v>2.0946690733191225E-7</v>
      </c>
      <c r="DT5049" s="81">
        <v>2.0946690733191225E-7</v>
      </c>
      <c r="DU5049" s="81">
        <v>0</v>
      </c>
      <c r="DV5049" s="81">
        <v>0</v>
      </c>
      <c r="DW5049" s="81">
        <v>0</v>
      </c>
      <c r="GE5049" s="81" t="s">
        <v>449</v>
      </c>
      <c r="GF5049" s="81" t="s">
        <v>155</v>
      </c>
      <c r="GG5049" s="81" t="s">
        <v>490</v>
      </c>
      <c r="GH5049" s="81" t="s">
        <v>458</v>
      </c>
      <c r="GI5049" s="81">
        <v>2026</v>
      </c>
      <c r="GJ5049" s="81" t="s">
        <v>201</v>
      </c>
      <c r="GK5049" s="81">
        <v>233.23007680801459</v>
      </c>
      <c r="GL5049" s="81">
        <v>334.86425300000002</v>
      </c>
      <c r="GM5049" s="81">
        <v>2026</v>
      </c>
      <c r="GN5049" s="81" t="s">
        <v>173</v>
      </c>
      <c r="GO5049" s="81">
        <v>1.1148832299820636E-2</v>
      </c>
      <c r="GP5049" s="81">
        <v>10</v>
      </c>
      <c r="GQ5049" s="81">
        <v>0</v>
      </c>
      <c r="GR5049" s="81" t="s">
        <v>448</v>
      </c>
      <c r="GS5049" s="81">
        <v>1.1148832299820636E-2</v>
      </c>
      <c r="GT5049" s="81">
        <v>2.6002430136068408</v>
      </c>
      <c r="GU5049" s="81">
        <v>1.1148832299820636E-2</v>
      </c>
      <c r="GV5049" s="81">
        <v>2.6002430136068408</v>
      </c>
      <c r="GW5049" s="81">
        <v>1.1148832299820636E-2</v>
      </c>
      <c r="GX5049" s="81">
        <v>2.6002430136068408</v>
      </c>
      <c r="GY5049" s="81">
        <v>1.1148832299820636E-2</v>
      </c>
      <c r="GZ5049" s="81">
        <v>2.6002430136068408</v>
      </c>
    </row>
    <row r="5050" spans="98:208" x14ac:dyDescent="0.25">
      <c r="CT5050" s="81" t="s">
        <v>155</v>
      </c>
      <c r="CU5050" s="81" t="s">
        <v>486</v>
      </c>
      <c r="CV5050" s="81" t="s">
        <v>453</v>
      </c>
      <c r="CW5050" s="81">
        <v>2023</v>
      </c>
      <c r="CX5050" s="81">
        <v>0</v>
      </c>
      <c r="CY5050" s="81">
        <v>0</v>
      </c>
      <c r="CZ5050" s="81">
        <v>0</v>
      </c>
      <c r="DA5050" s="81">
        <v>0</v>
      </c>
      <c r="DB5050" s="81">
        <v>8.0408269036977273E-2</v>
      </c>
      <c r="DC5050" s="81">
        <v>3.7590224611389902E-2</v>
      </c>
      <c r="DD5050" s="81">
        <v>1.6314334115681639E-3</v>
      </c>
      <c r="DE5050" s="81">
        <v>4.1186611014017348E-2</v>
      </c>
      <c r="DF5050" s="81">
        <v>4.1908711030497637E-4</v>
      </c>
      <c r="DG5050" s="81">
        <v>4.1908711030497637E-4</v>
      </c>
      <c r="DH5050" s="81">
        <v>4.1908711030497637E-4</v>
      </c>
      <c r="DI5050" s="81">
        <v>4.1908711030497637E-4</v>
      </c>
      <c r="DJ5050" s="81">
        <v>5.1580524476608591E-4</v>
      </c>
      <c r="DL5050" s="81">
        <v>0</v>
      </c>
      <c r="DM5050" s="81">
        <v>2.1616732950916999E-7</v>
      </c>
      <c r="DN5050" s="81">
        <v>2.1616732950916999E-7</v>
      </c>
      <c r="DO5050" s="81">
        <v>0</v>
      </c>
      <c r="DP5050" s="81">
        <v>2.1616732950916999E-7</v>
      </c>
      <c r="DQ5050" s="81">
        <v>2.1616732950916999E-7</v>
      </c>
      <c r="DR5050" s="81">
        <v>0</v>
      </c>
      <c r="DS5050" s="81">
        <v>2.1616732950916999E-7</v>
      </c>
      <c r="DT5050" s="81">
        <v>2.1616732950916999E-7</v>
      </c>
      <c r="DU5050" s="81">
        <v>0</v>
      </c>
      <c r="DV5050" s="81">
        <v>2.1616732950916999E-7</v>
      </c>
      <c r="DW5050" s="81">
        <v>2.1616732950916999E-7</v>
      </c>
      <c r="GE5050" s="81" t="s">
        <v>449</v>
      </c>
      <c r="GF5050" s="81" t="s">
        <v>155</v>
      </c>
      <c r="GG5050" s="81" t="s">
        <v>490</v>
      </c>
      <c r="GH5050" s="81" t="s">
        <v>458</v>
      </c>
      <c r="GI5050" s="81">
        <v>2027</v>
      </c>
      <c r="GJ5050" s="81" t="s">
        <v>201</v>
      </c>
      <c r="GK5050" s="81">
        <v>233.23007680801459</v>
      </c>
      <c r="GL5050" s="81">
        <v>334.86425300000002</v>
      </c>
      <c r="GM5050" s="81">
        <v>2027</v>
      </c>
      <c r="GN5050" s="81" t="s">
        <v>173</v>
      </c>
      <c r="GO5050" s="81">
        <v>1.1148832299820636E-2</v>
      </c>
      <c r="GP5050" s="81">
        <v>10</v>
      </c>
      <c r="GQ5050" s="81">
        <v>0</v>
      </c>
      <c r="GR5050" s="81" t="s">
        <v>448</v>
      </c>
      <c r="GS5050" s="81">
        <v>1.1148832299820636E-2</v>
      </c>
      <c r="GT5050" s="81">
        <v>2.6002430136068408</v>
      </c>
      <c r="GU5050" s="81">
        <v>1.1148832299820636E-2</v>
      </c>
      <c r="GV5050" s="81">
        <v>2.6002430136068408</v>
      </c>
      <c r="GW5050" s="81">
        <v>1.1148832299820636E-2</v>
      </c>
      <c r="GX5050" s="81">
        <v>2.6002430136068408</v>
      </c>
      <c r="GY5050" s="81">
        <v>1.1148832299820636E-2</v>
      </c>
      <c r="GZ5050" s="81">
        <v>2.6002430136068408</v>
      </c>
    </row>
    <row r="5051" spans="98:208" x14ac:dyDescent="0.25">
      <c r="CT5051" s="81" t="s">
        <v>155</v>
      </c>
      <c r="CU5051" s="81" t="s">
        <v>486</v>
      </c>
      <c r="CV5051" s="81" t="s">
        <v>453</v>
      </c>
      <c r="CW5051" s="81">
        <v>2024</v>
      </c>
      <c r="CX5051" s="81">
        <v>0</v>
      </c>
      <c r="CY5051" s="81">
        <v>0</v>
      </c>
      <c r="CZ5051" s="81">
        <v>0</v>
      </c>
      <c r="DA5051" s="81">
        <v>0</v>
      </c>
      <c r="DB5051" s="81">
        <v>8.0408269036977273E-2</v>
      </c>
      <c r="DC5051" s="81">
        <v>3.7590224611389902E-2</v>
      </c>
      <c r="DD5051" s="81">
        <v>1.6314334115681639E-3</v>
      </c>
      <c r="DE5051" s="81">
        <v>4.1186611014017348E-2</v>
      </c>
      <c r="DF5051" s="81">
        <v>4.1908711030497637E-4</v>
      </c>
      <c r="DG5051" s="81">
        <v>4.1908711030497637E-4</v>
      </c>
      <c r="DH5051" s="81">
        <v>4.1908711030497637E-4</v>
      </c>
      <c r="DI5051" s="81">
        <v>4.1908711030497637E-4</v>
      </c>
      <c r="DJ5051" s="81">
        <v>5.1580524476608591E-4</v>
      </c>
      <c r="DL5051" s="81">
        <v>0</v>
      </c>
      <c r="DM5051" s="81">
        <v>2.1616732950916999E-7</v>
      </c>
      <c r="DN5051" s="81">
        <v>2.1616732950916999E-7</v>
      </c>
      <c r="DO5051" s="81">
        <v>0</v>
      </c>
      <c r="DP5051" s="81">
        <v>2.1616732950916999E-7</v>
      </c>
      <c r="DQ5051" s="81">
        <v>2.1616732950916999E-7</v>
      </c>
      <c r="DR5051" s="81">
        <v>0</v>
      </c>
      <c r="DS5051" s="81">
        <v>2.1616732950916999E-7</v>
      </c>
      <c r="DT5051" s="81">
        <v>2.1616732950916999E-7</v>
      </c>
      <c r="DU5051" s="81">
        <v>0</v>
      </c>
      <c r="DV5051" s="81">
        <v>2.1616732950916999E-7</v>
      </c>
      <c r="DW5051" s="81">
        <v>2.1616732950916999E-7</v>
      </c>
      <c r="GE5051" s="81" t="s">
        <v>449</v>
      </c>
      <c r="GF5051" s="81" t="s">
        <v>155</v>
      </c>
      <c r="GG5051" s="81" t="s">
        <v>490</v>
      </c>
      <c r="GH5051" s="81" t="s">
        <v>458</v>
      </c>
      <c r="GI5051" s="81">
        <v>2028</v>
      </c>
      <c r="GJ5051" s="81" t="s">
        <v>201</v>
      </c>
      <c r="GK5051" s="81">
        <v>247.27299216502749</v>
      </c>
      <c r="GL5051" s="81">
        <v>334.86425300000002</v>
      </c>
      <c r="GM5051" s="81">
        <v>2028</v>
      </c>
      <c r="GN5051" s="81" t="s">
        <v>173</v>
      </c>
      <c r="GO5051" s="81">
        <v>1.1148832299820636E-2</v>
      </c>
      <c r="GP5051" s="81">
        <v>10</v>
      </c>
      <c r="GQ5051" s="81">
        <v>0</v>
      </c>
      <c r="GR5051" s="81" t="s">
        <v>448</v>
      </c>
      <c r="GS5051" s="81">
        <v>1.1148832299820636E-2</v>
      </c>
      <c r="GT5051" s="81">
        <v>2.7568051219227536</v>
      </c>
      <c r="GU5051" s="81">
        <v>1.1148832299820636E-2</v>
      </c>
      <c r="GV5051" s="81">
        <v>2.7568051219227536</v>
      </c>
      <c r="GW5051" s="81">
        <v>1.1148832299820636E-2</v>
      </c>
      <c r="GX5051" s="81">
        <v>2.7568051219227536</v>
      </c>
      <c r="GY5051" s="81">
        <v>1.1148832299820636E-2</v>
      </c>
      <c r="GZ5051" s="81">
        <v>2.7568051219227536</v>
      </c>
    </row>
    <row r="5052" spans="98:208" x14ac:dyDescent="0.25">
      <c r="CT5052" s="81" t="s">
        <v>155</v>
      </c>
      <c r="CU5052" s="81" t="s">
        <v>486</v>
      </c>
      <c r="CV5052" s="81" t="s">
        <v>453</v>
      </c>
      <c r="CW5052" s="81">
        <v>2025</v>
      </c>
      <c r="CX5052" s="81">
        <v>0</v>
      </c>
      <c r="CY5052" s="81">
        <v>0</v>
      </c>
      <c r="CZ5052" s="81">
        <v>0</v>
      </c>
      <c r="DA5052" s="81">
        <v>0</v>
      </c>
      <c r="DB5052" s="81">
        <v>8.0408269036977273E-2</v>
      </c>
      <c r="DC5052" s="81">
        <v>3.7590224611389902E-2</v>
      </c>
      <c r="DD5052" s="81">
        <v>1.6314334115681639E-3</v>
      </c>
      <c r="DE5052" s="81">
        <v>4.1186611014017348E-2</v>
      </c>
      <c r="DF5052" s="81">
        <v>4.1908711030497637E-4</v>
      </c>
      <c r="DG5052" s="81">
        <v>4.1908711030497637E-4</v>
      </c>
      <c r="DH5052" s="81">
        <v>4.1908711030497637E-4</v>
      </c>
      <c r="DI5052" s="81">
        <v>4.1908711030497637E-4</v>
      </c>
      <c r="DJ5052" s="81">
        <v>5.1580524476608591E-4</v>
      </c>
      <c r="DL5052" s="81">
        <v>0</v>
      </c>
      <c r="DM5052" s="81">
        <v>2.1616732950916999E-7</v>
      </c>
      <c r="DN5052" s="81">
        <v>2.1616732950916999E-7</v>
      </c>
      <c r="DO5052" s="81">
        <v>0</v>
      </c>
      <c r="DP5052" s="81">
        <v>2.1616732950916999E-7</v>
      </c>
      <c r="DQ5052" s="81">
        <v>2.1616732950916999E-7</v>
      </c>
      <c r="DR5052" s="81">
        <v>0</v>
      </c>
      <c r="DS5052" s="81">
        <v>2.1616732950916999E-7</v>
      </c>
      <c r="DT5052" s="81">
        <v>2.1616732950916999E-7</v>
      </c>
      <c r="DU5052" s="81">
        <v>0</v>
      </c>
      <c r="DV5052" s="81">
        <v>2.1616732950916999E-7</v>
      </c>
      <c r="DW5052" s="81">
        <v>2.1616732950916999E-7</v>
      </c>
      <c r="GE5052" s="81" t="s">
        <v>449</v>
      </c>
      <c r="GF5052" s="81" t="s">
        <v>155</v>
      </c>
      <c r="GG5052" s="81" t="s">
        <v>490</v>
      </c>
      <c r="GH5052" s="81" t="s">
        <v>458</v>
      </c>
      <c r="GI5052" s="81">
        <v>2029</v>
      </c>
      <c r="GJ5052" s="81" t="s">
        <v>201</v>
      </c>
      <c r="GK5052" s="81">
        <v>247.27299216502749</v>
      </c>
      <c r="GL5052" s="81">
        <v>334.86425300000002</v>
      </c>
      <c r="GM5052" s="81">
        <v>2029</v>
      </c>
      <c r="GN5052" s="81" t="s">
        <v>173</v>
      </c>
      <c r="GO5052" s="81">
        <v>1.1148832299820636E-2</v>
      </c>
      <c r="GP5052" s="81">
        <v>10</v>
      </c>
      <c r="GQ5052" s="81">
        <v>0</v>
      </c>
      <c r="GR5052" s="81" t="s">
        <v>448</v>
      </c>
      <c r="GS5052" s="81">
        <v>1.1148832299820636E-2</v>
      </c>
      <c r="GT5052" s="81">
        <v>2.7568051219227536</v>
      </c>
      <c r="GU5052" s="81">
        <v>1.1148832299820636E-2</v>
      </c>
      <c r="GV5052" s="81">
        <v>2.7568051219227536</v>
      </c>
      <c r="GW5052" s="81">
        <v>1.1148832299820636E-2</v>
      </c>
      <c r="GX5052" s="81">
        <v>2.7568051219227536</v>
      </c>
      <c r="GY5052" s="81">
        <v>1.1148832299820636E-2</v>
      </c>
      <c r="GZ5052" s="81">
        <v>2.7568051219227536</v>
      </c>
    </row>
    <row r="5053" spans="98:208" x14ac:dyDescent="0.25">
      <c r="CT5053" s="81" t="s">
        <v>155</v>
      </c>
      <c r="CU5053" s="81" t="s">
        <v>486</v>
      </c>
      <c r="CV5053" s="81" t="s">
        <v>453</v>
      </c>
      <c r="CW5053" s="81">
        <v>2026</v>
      </c>
      <c r="CX5053" s="81">
        <v>0</v>
      </c>
      <c r="CY5053" s="81">
        <v>0</v>
      </c>
      <c r="CZ5053" s="81">
        <v>0</v>
      </c>
      <c r="DA5053" s="81">
        <v>0</v>
      </c>
      <c r="DB5053" s="81">
        <v>8.0408269036977273E-2</v>
      </c>
      <c r="DC5053" s="81">
        <v>3.7590224611389902E-2</v>
      </c>
      <c r="DD5053" s="81">
        <v>1.6314334115681639E-3</v>
      </c>
      <c r="DE5053" s="81">
        <v>4.1186611014017348E-2</v>
      </c>
      <c r="DF5053" s="81">
        <v>4.1908711030497637E-4</v>
      </c>
      <c r="DG5053" s="81">
        <v>4.1908711030497637E-4</v>
      </c>
      <c r="DH5053" s="81">
        <v>4.1908711030497637E-4</v>
      </c>
      <c r="DI5053" s="81">
        <v>4.1908711030497637E-4</v>
      </c>
      <c r="DJ5053" s="81">
        <v>5.1580524476608591E-4</v>
      </c>
      <c r="DL5053" s="81">
        <v>0</v>
      </c>
      <c r="DM5053" s="81">
        <v>2.1616732950916999E-7</v>
      </c>
      <c r="DN5053" s="81">
        <v>2.1616732950916999E-7</v>
      </c>
      <c r="DO5053" s="81">
        <v>0</v>
      </c>
      <c r="DP5053" s="81">
        <v>2.1616732950916999E-7</v>
      </c>
      <c r="DQ5053" s="81">
        <v>2.1616732950916999E-7</v>
      </c>
      <c r="DR5053" s="81">
        <v>0</v>
      </c>
      <c r="DS5053" s="81">
        <v>2.1616732950916999E-7</v>
      </c>
      <c r="DT5053" s="81">
        <v>2.1616732950916999E-7</v>
      </c>
      <c r="DU5053" s="81">
        <v>0</v>
      </c>
      <c r="DV5053" s="81">
        <v>2.1616732950916999E-7</v>
      </c>
      <c r="DW5053" s="81">
        <v>2.1616732950916999E-7</v>
      </c>
      <c r="GE5053" s="81" t="s">
        <v>449</v>
      </c>
      <c r="GF5053" s="81" t="s">
        <v>155</v>
      </c>
      <c r="GG5053" s="81" t="s">
        <v>490</v>
      </c>
      <c r="GH5053" s="81" t="s">
        <v>458</v>
      </c>
      <c r="GI5053" s="81">
        <v>2030</v>
      </c>
      <c r="GJ5053" s="81" t="s">
        <v>201</v>
      </c>
      <c r="GK5053" s="81">
        <v>247.27299216502749</v>
      </c>
      <c r="GL5053" s="81">
        <v>334.86425300000002</v>
      </c>
      <c r="GM5053" s="81">
        <v>2030</v>
      </c>
      <c r="GN5053" s="81" t="s">
        <v>173</v>
      </c>
      <c r="GO5053" s="81">
        <v>1.1148832299820636E-2</v>
      </c>
      <c r="GP5053" s="81">
        <v>10</v>
      </c>
      <c r="GQ5053" s="81">
        <v>0</v>
      </c>
      <c r="GR5053" s="81" t="s">
        <v>448</v>
      </c>
      <c r="GS5053" s="81">
        <v>0</v>
      </c>
      <c r="GT5053" s="81">
        <v>0</v>
      </c>
      <c r="GU5053" s="81">
        <v>1.1148832299820636E-2</v>
      </c>
      <c r="GV5053" s="81">
        <v>2.7568051219227536</v>
      </c>
      <c r="GW5053" s="81">
        <v>1.1148832299820636E-2</v>
      </c>
      <c r="GX5053" s="81">
        <v>2.7568051219227536</v>
      </c>
      <c r="GY5053" s="81">
        <v>1.1148832299820636E-2</v>
      </c>
      <c r="GZ5053" s="81">
        <v>2.7568051219227536</v>
      </c>
    </row>
    <row r="5054" spans="98:208" x14ac:dyDescent="0.25">
      <c r="CT5054" s="81" t="s">
        <v>155</v>
      </c>
      <c r="CU5054" s="81" t="s">
        <v>486</v>
      </c>
      <c r="CV5054" s="81" t="s">
        <v>453</v>
      </c>
      <c r="CW5054" s="81">
        <v>2027</v>
      </c>
      <c r="CX5054" s="81">
        <v>0</v>
      </c>
      <c r="CY5054" s="81">
        <v>0</v>
      </c>
      <c r="CZ5054" s="81">
        <v>0</v>
      </c>
      <c r="DA5054" s="81">
        <v>0</v>
      </c>
      <c r="DB5054" s="81">
        <v>8.0408269036977273E-2</v>
      </c>
      <c r="DC5054" s="81">
        <v>3.7590224611389902E-2</v>
      </c>
      <c r="DD5054" s="81">
        <v>1.6314334115681639E-3</v>
      </c>
      <c r="DE5054" s="81">
        <v>4.1186611014017348E-2</v>
      </c>
      <c r="DF5054" s="81">
        <v>4.1908711030497637E-4</v>
      </c>
      <c r="DG5054" s="81">
        <v>4.1908711030497637E-4</v>
      </c>
      <c r="DH5054" s="81">
        <v>4.1908711030497637E-4</v>
      </c>
      <c r="DI5054" s="81">
        <v>4.1908711030497637E-4</v>
      </c>
      <c r="DJ5054" s="81">
        <v>5.1580524476608591E-4</v>
      </c>
      <c r="DL5054" s="81">
        <v>0</v>
      </c>
      <c r="DM5054" s="81">
        <v>2.1616732950916999E-7</v>
      </c>
      <c r="DN5054" s="81">
        <v>2.1616732950916999E-7</v>
      </c>
      <c r="DO5054" s="81">
        <v>0</v>
      </c>
      <c r="DP5054" s="81">
        <v>2.1616732950916999E-7</v>
      </c>
      <c r="DQ5054" s="81">
        <v>2.1616732950916999E-7</v>
      </c>
      <c r="DR5054" s="81">
        <v>0</v>
      </c>
      <c r="DS5054" s="81">
        <v>2.1616732950916999E-7</v>
      </c>
      <c r="DT5054" s="81">
        <v>2.1616732950916999E-7</v>
      </c>
      <c r="DU5054" s="81">
        <v>0</v>
      </c>
      <c r="DV5054" s="81">
        <v>2.1616732950916999E-7</v>
      </c>
      <c r="DW5054" s="81">
        <v>2.1616732950916999E-7</v>
      </c>
      <c r="GE5054" s="81" t="s">
        <v>449</v>
      </c>
      <c r="GF5054" s="81" t="s">
        <v>155</v>
      </c>
      <c r="GG5054" s="81" t="s">
        <v>490</v>
      </c>
      <c r="GH5054" s="81" t="s">
        <v>458</v>
      </c>
      <c r="GI5054" s="81">
        <v>2031</v>
      </c>
      <c r="GJ5054" s="81" t="s">
        <v>201</v>
      </c>
      <c r="GK5054" s="81">
        <v>247.27299216502749</v>
      </c>
      <c r="GL5054" s="81">
        <v>334.86425300000002</v>
      </c>
      <c r="GM5054" s="81">
        <v>2031</v>
      </c>
      <c r="GN5054" s="81" t="s">
        <v>173</v>
      </c>
      <c r="GO5054" s="81">
        <v>1.1148832299820636E-2</v>
      </c>
      <c r="GP5054" s="81">
        <v>10</v>
      </c>
      <c r="GQ5054" s="81">
        <v>0</v>
      </c>
      <c r="GR5054" s="81" t="s">
        <v>448</v>
      </c>
      <c r="GS5054" s="81">
        <v>0</v>
      </c>
      <c r="GT5054" s="81">
        <v>0</v>
      </c>
      <c r="GU5054" s="81">
        <v>0</v>
      </c>
      <c r="GV5054" s="81">
        <v>0</v>
      </c>
      <c r="GW5054" s="81">
        <v>1.1148832299820636E-2</v>
      </c>
      <c r="GX5054" s="81">
        <v>2.7568051219227536</v>
      </c>
      <c r="GY5054" s="81">
        <v>1.1148832299820636E-2</v>
      </c>
      <c r="GZ5054" s="81">
        <v>2.7568051219227536</v>
      </c>
    </row>
    <row r="5055" spans="98:208" x14ac:dyDescent="0.25">
      <c r="CT5055" s="81" t="s">
        <v>155</v>
      </c>
      <c r="CU5055" s="81" t="s">
        <v>486</v>
      </c>
      <c r="CV5055" s="81" t="s">
        <v>453</v>
      </c>
      <c r="CW5055" s="81">
        <v>2028</v>
      </c>
      <c r="CX5055" s="81">
        <v>0</v>
      </c>
      <c r="CY5055" s="81">
        <v>0</v>
      </c>
      <c r="CZ5055" s="81">
        <v>0</v>
      </c>
      <c r="DA5055" s="81">
        <v>0</v>
      </c>
      <c r="DB5055" s="81">
        <v>8.360637774512894E-2</v>
      </c>
      <c r="DC5055" s="81">
        <v>3.9055083184885833E-2</v>
      </c>
      <c r="DD5055" s="81">
        <v>1.6949971741063261E-3</v>
      </c>
      <c r="DE5055" s="81">
        <v>4.2856297386136777E-2</v>
      </c>
      <c r="DF5055" s="81">
        <v>4.3541857288383696E-4</v>
      </c>
      <c r="DG5055" s="81">
        <v>4.3541857288383696E-4</v>
      </c>
      <c r="DH5055" s="81">
        <v>4.3541857288383696E-4</v>
      </c>
      <c r="DI5055" s="81">
        <v>4.3541857288383696E-4</v>
      </c>
      <c r="DJ5055" s="81">
        <v>5.1580524476608591E-4</v>
      </c>
      <c r="DL5055" s="81">
        <v>0</v>
      </c>
      <c r="DM5055" s="81">
        <v>2.2459118356204734E-7</v>
      </c>
      <c r="DN5055" s="81">
        <v>2.2459118356204734E-7</v>
      </c>
      <c r="DO5055" s="81">
        <v>0</v>
      </c>
      <c r="DP5055" s="81">
        <v>2.2459118356204734E-7</v>
      </c>
      <c r="DQ5055" s="81">
        <v>2.2459118356204734E-7</v>
      </c>
      <c r="DR5055" s="81">
        <v>0</v>
      </c>
      <c r="DS5055" s="81">
        <v>2.2459118356204734E-7</v>
      </c>
      <c r="DT5055" s="81">
        <v>2.2459118356204734E-7</v>
      </c>
      <c r="DU5055" s="81">
        <v>0</v>
      </c>
      <c r="DV5055" s="81">
        <v>2.2459118356204734E-7</v>
      </c>
      <c r="DW5055" s="81">
        <v>2.2459118356204734E-7</v>
      </c>
      <c r="GE5055" s="81" t="s">
        <v>449</v>
      </c>
      <c r="GF5055" s="81" t="s">
        <v>155</v>
      </c>
      <c r="GG5055" s="81" t="s">
        <v>490</v>
      </c>
      <c r="GH5055" s="81" t="s">
        <v>458</v>
      </c>
      <c r="GI5055" s="81">
        <v>2032</v>
      </c>
      <c r="GJ5055" s="81" t="s">
        <v>201</v>
      </c>
      <c r="GK5055" s="81">
        <v>247.27299216502749</v>
      </c>
      <c r="GL5055" s="81">
        <v>334.86425300000002</v>
      </c>
      <c r="GM5055" s="81">
        <v>2032</v>
      </c>
      <c r="GN5055" s="81" t="s">
        <v>173</v>
      </c>
      <c r="GO5055" s="81">
        <v>1.1148832299820636E-2</v>
      </c>
      <c r="GP5055" s="81">
        <v>10</v>
      </c>
      <c r="GQ5055" s="81">
        <v>0</v>
      </c>
      <c r="GR5055" s="81" t="s">
        <v>448</v>
      </c>
      <c r="GS5055" s="81">
        <v>0</v>
      </c>
      <c r="GT5055" s="81">
        <v>0</v>
      </c>
      <c r="GU5055" s="81">
        <v>0</v>
      </c>
      <c r="GV5055" s="81">
        <v>0</v>
      </c>
      <c r="GW5055" s="81">
        <v>0</v>
      </c>
      <c r="GX5055" s="81">
        <v>0</v>
      </c>
      <c r="GY5055" s="81">
        <v>1.1148832299820636E-2</v>
      </c>
      <c r="GZ5055" s="81">
        <v>2.7568051219227536</v>
      </c>
    </row>
    <row r="5056" spans="98:208" x14ac:dyDescent="0.25">
      <c r="CT5056" s="81" t="s">
        <v>155</v>
      </c>
      <c r="CU5056" s="81" t="s">
        <v>486</v>
      </c>
      <c r="CV5056" s="81" t="s">
        <v>453</v>
      </c>
      <c r="CW5056" s="81">
        <v>2029</v>
      </c>
      <c r="CX5056" s="81">
        <v>0</v>
      </c>
      <c r="CY5056" s="81">
        <v>0</v>
      </c>
      <c r="CZ5056" s="81">
        <v>0</v>
      </c>
      <c r="DA5056" s="81">
        <v>0</v>
      </c>
      <c r="DB5056" s="81">
        <v>8.360637774512894E-2</v>
      </c>
      <c r="DC5056" s="81">
        <v>3.9055083184885833E-2</v>
      </c>
      <c r="DD5056" s="81">
        <v>1.6949971741063261E-3</v>
      </c>
      <c r="DE5056" s="81">
        <v>4.2856297386136777E-2</v>
      </c>
      <c r="DF5056" s="81">
        <v>4.3541857288383696E-4</v>
      </c>
      <c r="DG5056" s="81">
        <v>4.3541857288383696E-4</v>
      </c>
      <c r="DH5056" s="81">
        <v>4.3541857288383696E-4</v>
      </c>
      <c r="DI5056" s="81">
        <v>4.3541857288383696E-4</v>
      </c>
      <c r="DJ5056" s="81">
        <v>5.1580524476608591E-4</v>
      </c>
      <c r="DL5056" s="81">
        <v>0</v>
      </c>
      <c r="DM5056" s="81">
        <v>2.2459118356204734E-7</v>
      </c>
      <c r="DN5056" s="81">
        <v>2.2459118356204734E-7</v>
      </c>
      <c r="DO5056" s="81">
        <v>0</v>
      </c>
      <c r="DP5056" s="81">
        <v>2.2459118356204734E-7</v>
      </c>
      <c r="DQ5056" s="81">
        <v>2.2459118356204734E-7</v>
      </c>
      <c r="DR5056" s="81">
        <v>0</v>
      </c>
      <c r="DS5056" s="81">
        <v>2.2459118356204734E-7</v>
      </c>
      <c r="DT5056" s="81">
        <v>2.2459118356204734E-7</v>
      </c>
      <c r="DU5056" s="81">
        <v>0</v>
      </c>
      <c r="DV5056" s="81">
        <v>2.2459118356204734E-7</v>
      </c>
      <c r="DW5056" s="81">
        <v>2.2459118356204734E-7</v>
      </c>
      <c r="GE5056" s="81" t="s">
        <v>449</v>
      </c>
      <c r="GF5056" s="81" t="s">
        <v>155</v>
      </c>
      <c r="GG5056" s="81" t="s">
        <v>490</v>
      </c>
      <c r="GH5056" s="81" t="s">
        <v>459</v>
      </c>
      <c r="GI5056" s="81">
        <v>2021</v>
      </c>
      <c r="GJ5056" s="81" t="s">
        <v>201</v>
      </c>
      <c r="GK5056" s="81">
        <v>0.69641821681223448</v>
      </c>
      <c r="GL5056" s="81">
        <v>334.86425300000002</v>
      </c>
      <c r="GM5056" s="81">
        <v>2021</v>
      </c>
      <c r="GN5056" s="81" t="s">
        <v>173</v>
      </c>
      <c r="GO5056" s="81">
        <v>1.1148832299820636E-2</v>
      </c>
      <c r="GP5056" s="81">
        <v>10</v>
      </c>
      <c r="GQ5056" s="81">
        <v>0</v>
      </c>
      <c r="GR5056" s="81" t="s">
        <v>448</v>
      </c>
      <c r="GS5056" s="81">
        <v>1.1148832299820636E-2</v>
      </c>
      <c r="GT5056" s="81">
        <v>7.7642499097797307E-3</v>
      </c>
      <c r="GU5056" s="81">
        <v>1.1148832299820636E-2</v>
      </c>
      <c r="GV5056" s="81">
        <v>7.7642499097797307E-3</v>
      </c>
      <c r="GW5056" s="81">
        <v>0</v>
      </c>
      <c r="GX5056" s="81">
        <v>0</v>
      </c>
      <c r="GY5056" s="81">
        <v>0</v>
      </c>
      <c r="GZ5056" s="81">
        <v>0</v>
      </c>
    </row>
    <row r="5057" spans="98:208" x14ac:dyDescent="0.25">
      <c r="CT5057" s="81" t="s">
        <v>155</v>
      </c>
      <c r="CU5057" s="81" t="s">
        <v>486</v>
      </c>
      <c r="CV5057" s="81" t="s">
        <v>453</v>
      </c>
      <c r="CW5057" s="81">
        <v>2030</v>
      </c>
      <c r="CX5057" s="81">
        <v>0</v>
      </c>
      <c r="CY5057" s="81">
        <v>0</v>
      </c>
      <c r="CZ5057" s="81">
        <v>0</v>
      </c>
      <c r="DA5057" s="81">
        <v>0</v>
      </c>
      <c r="DB5057" s="81">
        <v>8.360637774512894E-2</v>
      </c>
      <c r="DC5057" s="81">
        <v>3.9055083184885833E-2</v>
      </c>
      <c r="DD5057" s="81">
        <v>1.6949971741063261E-3</v>
      </c>
      <c r="DE5057" s="81">
        <v>4.2856297386136777E-2</v>
      </c>
      <c r="DF5057" s="81">
        <v>0</v>
      </c>
      <c r="DG5057" s="81">
        <v>4.3541857288383696E-4</v>
      </c>
      <c r="DH5057" s="81">
        <v>4.3541857288383696E-4</v>
      </c>
      <c r="DI5057" s="81">
        <v>4.3541857288383696E-4</v>
      </c>
      <c r="DJ5057" s="81">
        <v>5.1580524476608591E-4</v>
      </c>
      <c r="DL5057" s="81">
        <v>0</v>
      </c>
      <c r="DM5057" s="81">
        <v>0</v>
      </c>
      <c r="DN5057" s="81">
        <v>0</v>
      </c>
      <c r="DO5057" s="81">
        <v>0</v>
      </c>
      <c r="DP5057" s="81">
        <v>2.2459118356204734E-7</v>
      </c>
      <c r="DQ5057" s="81">
        <v>2.2459118356204734E-7</v>
      </c>
      <c r="DR5057" s="81">
        <v>0</v>
      </c>
      <c r="DS5057" s="81">
        <v>2.2459118356204734E-7</v>
      </c>
      <c r="DT5057" s="81">
        <v>2.2459118356204734E-7</v>
      </c>
      <c r="DU5057" s="81">
        <v>0</v>
      </c>
      <c r="DV5057" s="81">
        <v>2.2459118356204734E-7</v>
      </c>
      <c r="DW5057" s="81">
        <v>2.2459118356204734E-7</v>
      </c>
      <c r="GE5057" s="81" t="s">
        <v>449</v>
      </c>
      <c r="GF5057" s="81" t="s">
        <v>155</v>
      </c>
      <c r="GG5057" s="81" t="s">
        <v>490</v>
      </c>
      <c r="GH5057" s="81" t="s">
        <v>459</v>
      </c>
      <c r="GI5057" s="81">
        <v>2022</v>
      </c>
      <c r="GJ5057" s="81" t="s">
        <v>201</v>
      </c>
      <c r="GK5057" s="81">
        <v>0.69641821681223448</v>
      </c>
      <c r="GL5057" s="81">
        <v>334.86425300000002</v>
      </c>
      <c r="GM5057" s="81">
        <v>2022</v>
      </c>
      <c r="GN5057" s="81" t="s">
        <v>173</v>
      </c>
      <c r="GO5057" s="81">
        <v>1.1148832299820636E-2</v>
      </c>
      <c r="GP5057" s="81">
        <v>10</v>
      </c>
      <c r="GQ5057" s="81">
        <v>0</v>
      </c>
      <c r="GR5057" s="81" t="s">
        <v>448</v>
      </c>
      <c r="GS5057" s="81">
        <v>1.1148832299820636E-2</v>
      </c>
      <c r="GT5057" s="81">
        <v>7.7642499097797307E-3</v>
      </c>
      <c r="GU5057" s="81">
        <v>1.1148832299820636E-2</v>
      </c>
      <c r="GV5057" s="81">
        <v>7.7642499097797307E-3</v>
      </c>
      <c r="GW5057" s="81">
        <v>1.1148832299820636E-2</v>
      </c>
      <c r="GX5057" s="81">
        <v>7.7642499097797307E-3</v>
      </c>
      <c r="GY5057" s="81">
        <v>0</v>
      </c>
      <c r="GZ5057" s="81">
        <v>0</v>
      </c>
    </row>
    <row r="5058" spans="98:208" x14ac:dyDescent="0.25">
      <c r="CT5058" s="81" t="s">
        <v>155</v>
      </c>
      <c r="CU5058" s="81" t="s">
        <v>486</v>
      </c>
      <c r="CV5058" s="81" t="s">
        <v>453</v>
      </c>
      <c r="CW5058" s="81">
        <v>2031</v>
      </c>
      <c r="CX5058" s="81">
        <v>0</v>
      </c>
      <c r="CY5058" s="81">
        <v>0</v>
      </c>
      <c r="CZ5058" s="81">
        <v>0</v>
      </c>
      <c r="DA5058" s="81">
        <v>0</v>
      </c>
      <c r="DB5058" s="81">
        <v>8.360637774512894E-2</v>
      </c>
      <c r="DC5058" s="81">
        <v>3.9055083184885833E-2</v>
      </c>
      <c r="DD5058" s="81">
        <v>1.6949971741063261E-3</v>
      </c>
      <c r="DE5058" s="81">
        <v>4.2856297386136777E-2</v>
      </c>
      <c r="DF5058" s="81">
        <v>0</v>
      </c>
      <c r="DG5058" s="81">
        <v>0</v>
      </c>
      <c r="DH5058" s="81">
        <v>4.3541857288383696E-4</v>
      </c>
      <c r="DI5058" s="81">
        <v>4.3541857288383696E-4</v>
      </c>
      <c r="DJ5058" s="81">
        <v>5.1580524476608591E-4</v>
      </c>
      <c r="DL5058" s="81">
        <v>0</v>
      </c>
      <c r="DM5058" s="81">
        <v>0</v>
      </c>
      <c r="DN5058" s="81">
        <v>0</v>
      </c>
      <c r="DO5058" s="81">
        <v>0</v>
      </c>
      <c r="DP5058" s="81">
        <v>0</v>
      </c>
      <c r="DQ5058" s="81">
        <v>0</v>
      </c>
      <c r="DR5058" s="81">
        <v>0</v>
      </c>
      <c r="DS5058" s="81">
        <v>2.2459118356204734E-7</v>
      </c>
      <c r="DT5058" s="81">
        <v>2.2459118356204734E-7</v>
      </c>
      <c r="DU5058" s="81">
        <v>0</v>
      </c>
      <c r="DV5058" s="81">
        <v>2.2459118356204734E-7</v>
      </c>
      <c r="DW5058" s="81">
        <v>2.2459118356204734E-7</v>
      </c>
      <c r="GE5058" s="81" t="s">
        <v>449</v>
      </c>
      <c r="GF5058" s="81" t="s">
        <v>155</v>
      </c>
      <c r="GG5058" s="81" t="s">
        <v>490</v>
      </c>
      <c r="GH5058" s="81" t="s">
        <v>459</v>
      </c>
      <c r="GI5058" s="81">
        <v>2023</v>
      </c>
      <c r="GJ5058" s="81" t="s">
        <v>201</v>
      </c>
      <c r="GK5058" s="81">
        <v>0.71896016785823058</v>
      </c>
      <c r="GL5058" s="81">
        <v>334.86425300000002</v>
      </c>
      <c r="GM5058" s="81">
        <v>2023</v>
      </c>
      <c r="GN5058" s="81" t="s">
        <v>173</v>
      </c>
      <c r="GO5058" s="81">
        <v>1.1148832299820636E-2</v>
      </c>
      <c r="GP5058" s="81">
        <v>10</v>
      </c>
      <c r="GQ5058" s="81">
        <v>0</v>
      </c>
      <c r="GR5058" s="81" t="s">
        <v>448</v>
      </c>
      <c r="GS5058" s="81">
        <v>1.1148832299820636E-2</v>
      </c>
      <c r="GT5058" s="81">
        <v>8.0155663417023071E-3</v>
      </c>
      <c r="GU5058" s="81">
        <v>1.1148832299820636E-2</v>
      </c>
      <c r="GV5058" s="81">
        <v>8.0155663417023071E-3</v>
      </c>
      <c r="GW5058" s="81">
        <v>1.1148832299820636E-2</v>
      </c>
      <c r="GX5058" s="81">
        <v>8.0155663417023071E-3</v>
      </c>
      <c r="GY5058" s="81">
        <v>1.1148832299820636E-2</v>
      </c>
      <c r="GZ5058" s="81">
        <v>8.0155663417023071E-3</v>
      </c>
    </row>
    <row r="5059" spans="98:208" x14ac:dyDescent="0.25">
      <c r="CT5059" s="81" t="s">
        <v>155</v>
      </c>
      <c r="CU5059" s="81" t="s">
        <v>486</v>
      </c>
      <c r="CV5059" s="81" t="s">
        <v>453</v>
      </c>
      <c r="CW5059" s="81">
        <v>2032</v>
      </c>
      <c r="CX5059" s="81">
        <v>0</v>
      </c>
      <c r="CY5059" s="81">
        <v>0</v>
      </c>
      <c r="CZ5059" s="81">
        <v>0</v>
      </c>
      <c r="DA5059" s="81">
        <v>0</v>
      </c>
      <c r="DB5059" s="81">
        <v>8.360637774512894E-2</v>
      </c>
      <c r="DC5059" s="81">
        <v>3.9055083184885833E-2</v>
      </c>
      <c r="DD5059" s="81">
        <v>1.6949971741063261E-3</v>
      </c>
      <c r="DE5059" s="81">
        <v>4.2856297386136777E-2</v>
      </c>
      <c r="DF5059" s="81">
        <v>0</v>
      </c>
      <c r="DG5059" s="81">
        <v>0</v>
      </c>
      <c r="DH5059" s="81">
        <v>0</v>
      </c>
      <c r="DI5059" s="81">
        <v>4.3541857288383696E-4</v>
      </c>
      <c r="DJ5059" s="81">
        <v>5.1580524476608591E-4</v>
      </c>
      <c r="DL5059" s="81">
        <v>0</v>
      </c>
      <c r="DM5059" s="81">
        <v>0</v>
      </c>
      <c r="DN5059" s="81">
        <v>0</v>
      </c>
      <c r="DO5059" s="81">
        <v>0</v>
      </c>
      <c r="DP5059" s="81">
        <v>0</v>
      </c>
      <c r="DQ5059" s="81">
        <v>0</v>
      </c>
      <c r="DR5059" s="81">
        <v>0</v>
      </c>
      <c r="DS5059" s="81">
        <v>0</v>
      </c>
      <c r="DT5059" s="81">
        <v>0</v>
      </c>
      <c r="DU5059" s="81">
        <v>0</v>
      </c>
      <c r="DV5059" s="81">
        <v>2.2459118356204734E-7</v>
      </c>
      <c r="DW5059" s="81">
        <v>2.2459118356204734E-7</v>
      </c>
      <c r="GE5059" s="81" t="s">
        <v>449</v>
      </c>
      <c r="GF5059" s="81" t="s">
        <v>155</v>
      </c>
      <c r="GG5059" s="81" t="s">
        <v>490</v>
      </c>
      <c r="GH5059" s="81" t="s">
        <v>459</v>
      </c>
      <c r="GI5059" s="81">
        <v>2024</v>
      </c>
      <c r="GJ5059" s="81" t="s">
        <v>201</v>
      </c>
      <c r="GK5059" s="81">
        <v>0.71896016785823058</v>
      </c>
      <c r="GL5059" s="81">
        <v>334.86425300000002</v>
      </c>
      <c r="GM5059" s="81">
        <v>2024</v>
      </c>
      <c r="GN5059" s="81" t="s">
        <v>173</v>
      </c>
      <c r="GO5059" s="81">
        <v>1.1148832299820636E-2</v>
      </c>
      <c r="GP5059" s="81">
        <v>10</v>
      </c>
      <c r="GQ5059" s="81">
        <v>0</v>
      </c>
      <c r="GR5059" s="81" t="s">
        <v>448</v>
      </c>
      <c r="GS5059" s="81">
        <v>1.1148832299820636E-2</v>
      </c>
      <c r="GT5059" s="81">
        <v>8.0155663417023071E-3</v>
      </c>
      <c r="GU5059" s="81">
        <v>1.1148832299820636E-2</v>
      </c>
      <c r="GV5059" s="81">
        <v>8.0155663417023071E-3</v>
      </c>
      <c r="GW5059" s="81">
        <v>1.1148832299820636E-2</v>
      </c>
      <c r="GX5059" s="81">
        <v>8.0155663417023071E-3</v>
      </c>
      <c r="GY5059" s="81">
        <v>1.1148832299820636E-2</v>
      </c>
      <c r="GZ5059" s="81">
        <v>8.0155663417023071E-3</v>
      </c>
    </row>
    <row r="5060" spans="98:208" x14ac:dyDescent="0.25">
      <c r="CT5060" s="81" t="s">
        <v>155</v>
      </c>
      <c r="CU5060" s="81" t="s">
        <v>486</v>
      </c>
      <c r="CV5060" s="81" t="s">
        <v>454</v>
      </c>
      <c r="CW5060" s="81">
        <v>2020</v>
      </c>
      <c r="CX5060" s="81">
        <v>0</v>
      </c>
      <c r="CY5060" s="81">
        <v>0</v>
      </c>
      <c r="CZ5060" s="81">
        <v>0</v>
      </c>
      <c r="DA5060" s="81">
        <v>0</v>
      </c>
      <c r="DB5060" s="81">
        <v>21083.84282422363</v>
      </c>
      <c r="DC5060" s="81">
        <v>409.22373582044048</v>
      </c>
      <c r="DD5060" s="81">
        <v>13469.08781237768</v>
      </c>
      <c r="DE5060" s="81">
        <v>7205.5312760234356</v>
      </c>
      <c r="DF5060" s="81">
        <v>4.5623668037681941</v>
      </c>
      <c r="DG5060" s="81">
        <v>0</v>
      </c>
      <c r="DH5060" s="81">
        <v>0</v>
      </c>
      <c r="DI5060" s="81">
        <v>0</v>
      </c>
      <c r="DJ5060" s="81">
        <v>1.9897705893496741E-10</v>
      </c>
      <c r="DL5060" s="81">
        <v>0</v>
      </c>
      <c r="DM5060" s="81">
        <v>9.078063283963228E-10</v>
      </c>
      <c r="DN5060" s="81">
        <v>9.078063283963228E-10</v>
      </c>
      <c r="DO5060" s="81">
        <v>0</v>
      </c>
      <c r="DP5060" s="81">
        <v>0</v>
      </c>
      <c r="DQ5060" s="81">
        <v>0</v>
      </c>
      <c r="DR5060" s="81">
        <v>0</v>
      </c>
      <c r="DS5060" s="81">
        <v>0</v>
      </c>
      <c r="DT5060" s="81">
        <v>0</v>
      </c>
      <c r="DU5060" s="81">
        <v>0</v>
      </c>
      <c r="DV5060" s="81">
        <v>0</v>
      </c>
      <c r="DW5060" s="81">
        <v>0</v>
      </c>
      <c r="GE5060" s="81" t="s">
        <v>449</v>
      </c>
      <c r="GF5060" s="81" t="s">
        <v>155</v>
      </c>
      <c r="GG5060" s="81" t="s">
        <v>490</v>
      </c>
      <c r="GH5060" s="81" t="s">
        <v>459</v>
      </c>
      <c r="GI5060" s="81">
        <v>2025</v>
      </c>
      <c r="GJ5060" s="81" t="s">
        <v>201</v>
      </c>
      <c r="GK5060" s="81">
        <v>0.71896016785823058</v>
      </c>
      <c r="GL5060" s="81">
        <v>334.86425300000002</v>
      </c>
      <c r="GM5060" s="81">
        <v>2025</v>
      </c>
      <c r="GN5060" s="81" t="s">
        <v>173</v>
      </c>
      <c r="GO5060" s="81">
        <v>1.1148832299820636E-2</v>
      </c>
      <c r="GP5060" s="81">
        <v>10</v>
      </c>
      <c r="GQ5060" s="81">
        <v>0</v>
      </c>
      <c r="GR5060" s="81" t="s">
        <v>448</v>
      </c>
      <c r="GS5060" s="81">
        <v>1.1148832299820636E-2</v>
      </c>
      <c r="GT5060" s="81">
        <v>8.0155663417023071E-3</v>
      </c>
      <c r="GU5060" s="81">
        <v>1.1148832299820636E-2</v>
      </c>
      <c r="GV5060" s="81">
        <v>8.0155663417023071E-3</v>
      </c>
      <c r="GW5060" s="81">
        <v>1.1148832299820636E-2</v>
      </c>
      <c r="GX5060" s="81">
        <v>8.0155663417023071E-3</v>
      </c>
      <c r="GY5060" s="81">
        <v>1.1148832299820636E-2</v>
      </c>
      <c r="GZ5060" s="81">
        <v>8.0155663417023071E-3</v>
      </c>
    </row>
    <row r="5061" spans="98:208" x14ac:dyDescent="0.25">
      <c r="CT5061" s="81" t="s">
        <v>155</v>
      </c>
      <c r="CU5061" s="81" t="s">
        <v>486</v>
      </c>
      <c r="CV5061" s="81" t="s">
        <v>454</v>
      </c>
      <c r="CW5061" s="81">
        <v>2021</v>
      </c>
      <c r="CX5061" s="81">
        <v>0</v>
      </c>
      <c r="CY5061" s="81">
        <v>0</v>
      </c>
      <c r="CZ5061" s="81">
        <v>0</v>
      </c>
      <c r="DA5061" s="81">
        <v>0</v>
      </c>
      <c r="DB5061" s="81">
        <v>21083.84282422363</v>
      </c>
      <c r="DC5061" s="81">
        <v>409.22373582044048</v>
      </c>
      <c r="DD5061" s="81">
        <v>13469.08781237768</v>
      </c>
      <c r="DE5061" s="81">
        <v>7205.5312760234356</v>
      </c>
      <c r="DF5061" s="81">
        <v>4.5623668037681941</v>
      </c>
      <c r="DG5061" s="81">
        <v>4.5623668037681941</v>
      </c>
      <c r="DH5061" s="81">
        <v>0</v>
      </c>
      <c r="DI5061" s="81">
        <v>0</v>
      </c>
      <c r="DJ5061" s="81">
        <v>1.9897705893496741E-10</v>
      </c>
      <c r="DL5061" s="81">
        <v>0</v>
      </c>
      <c r="DM5061" s="81">
        <v>9.078063283963228E-10</v>
      </c>
      <c r="DN5061" s="81">
        <v>9.078063283963228E-10</v>
      </c>
      <c r="DO5061" s="81">
        <v>0</v>
      </c>
      <c r="DP5061" s="81">
        <v>9.078063283963228E-10</v>
      </c>
      <c r="DQ5061" s="81">
        <v>9.078063283963228E-10</v>
      </c>
      <c r="DR5061" s="81">
        <v>0</v>
      </c>
      <c r="DS5061" s="81">
        <v>0</v>
      </c>
      <c r="DT5061" s="81">
        <v>0</v>
      </c>
      <c r="DU5061" s="81">
        <v>0</v>
      </c>
      <c r="DV5061" s="81">
        <v>0</v>
      </c>
      <c r="DW5061" s="81">
        <v>0</v>
      </c>
      <c r="GE5061" s="81" t="s">
        <v>449</v>
      </c>
      <c r="GF5061" s="81" t="s">
        <v>155</v>
      </c>
      <c r="GG5061" s="81" t="s">
        <v>490</v>
      </c>
      <c r="GH5061" s="81" t="s">
        <v>459</v>
      </c>
      <c r="GI5061" s="81">
        <v>2026</v>
      </c>
      <c r="GJ5061" s="81" t="s">
        <v>201</v>
      </c>
      <c r="GK5061" s="81">
        <v>0.71896016785823058</v>
      </c>
      <c r="GL5061" s="81">
        <v>334.86425300000002</v>
      </c>
      <c r="GM5061" s="81">
        <v>2026</v>
      </c>
      <c r="GN5061" s="81" t="s">
        <v>173</v>
      </c>
      <c r="GO5061" s="81">
        <v>1.1148832299820636E-2</v>
      </c>
      <c r="GP5061" s="81">
        <v>10</v>
      </c>
      <c r="GQ5061" s="81">
        <v>0</v>
      </c>
      <c r="GR5061" s="81" t="s">
        <v>448</v>
      </c>
      <c r="GS5061" s="81">
        <v>1.1148832299820636E-2</v>
      </c>
      <c r="GT5061" s="81">
        <v>8.0155663417023071E-3</v>
      </c>
      <c r="GU5061" s="81">
        <v>1.1148832299820636E-2</v>
      </c>
      <c r="GV5061" s="81">
        <v>8.0155663417023071E-3</v>
      </c>
      <c r="GW5061" s="81">
        <v>1.1148832299820636E-2</v>
      </c>
      <c r="GX5061" s="81">
        <v>8.0155663417023071E-3</v>
      </c>
      <c r="GY5061" s="81">
        <v>1.1148832299820636E-2</v>
      </c>
      <c r="GZ5061" s="81">
        <v>8.0155663417023071E-3</v>
      </c>
    </row>
    <row r="5062" spans="98:208" x14ac:dyDescent="0.25">
      <c r="CT5062" s="81" t="s">
        <v>155</v>
      </c>
      <c r="CU5062" s="81" t="s">
        <v>486</v>
      </c>
      <c r="CV5062" s="81" t="s">
        <v>454</v>
      </c>
      <c r="CW5062" s="81">
        <v>2022</v>
      </c>
      <c r="CX5062" s="81">
        <v>0</v>
      </c>
      <c r="CY5062" s="81">
        <v>0</v>
      </c>
      <c r="CZ5062" s="81">
        <v>0</v>
      </c>
      <c r="DA5062" s="81">
        <v>0</v>
      </c>
      <c r="DB5062" s="81">
        <v>21083.84282422363</v>
      </c>
      <c r="DC5062" s="81">
        <v>409.22373582044048</v>
      </c>
      <c r="DD5062" s="81">
        <v>13469.08781237768</v>
      </c>
      <c r="DE5062" s="81">
        <v>7205.5312760234356</v>
      </c>
      <c r="DF5062" s="81">
        <v>4.5623668037681941</v>
      </c>
      <c r="DG5062" s="81">
        <v>4.5623668037681941</v>
      </c>
      <c r="DH5062" s="81">
        <v>4.5623668037681941</v>
      </c>
      <c r="DI5062" s="81">
        <v>0</v>
      </c>
      <c r="DJ5062" s="81">
        <v>1.9897705893496741E-10</v>
      </c>
      <c r="DL5062" s="81">
        <v>0</v>
      </c>
      <c r="DM5062" s="81">
        <v>9.078063283963228E-10</v>
      </c>
      <c r="DN5062" s="81">
        <v>9.078063283963228E-10</v>
      </c>
      <c r="DO5062" s="81">
        <v>0</v>
      </c>
      <c r="DP5062" s="81">
        <v>9.078063283963228E-10</v>
      </c>
      <c r="DQ5062" s="81">
        <v>9.078063283963228E-10</v>
      </c>
      <c r="DR5062" s="81">
        <v>0</v>
      </c>
      <c r="DS5062" s="81">
        <v>9.078063283963228E-10</v>
      </c>
      <c r="DT5062" s="81">
        <v>9.078063283963228E-10</v>
      </c>
      <c r="DU5062" s="81">
        <v>0</v>
      </c>
      <c r="DV5062" s="81">
        <v>0</v>
      </c>
      <c r="DW5062" s="81">
        <v>0</v>
      </c>
      <c r="GE5062" s="81" t="s">
        <v>449</v>
      </c>
      <c r="GF5062" s="81" t="s">
        <v>155</v>
      </c>
      <c r="GG5062" s="81" t="s">
        <v>490</v>
      </c>
      <c r="GH5062" s="81" t="s">
        <v>459</v>
      </c>
      <c r="GI5062" s="81">
        <v>2027</v>
      </c>
      <c r="GJ5062" s="81" t="s">
        <v>201</v>
      </c>
      <c r="GK5062" s="81">
        <v>0.71896016785823058</v>
      </c>
      <c r="GL5062" s="81">
        <v>334.86425300000002</v>
      </c>
      <c r="GM5062" s="81">
        <v>2027</v>
      </c>
      <c r="GN5062" s="81" t="s">
        <v>173</v>
      </c>
      <c r="GO5062" s="81">
        <v>1.1148832299820636E-2</v>
      </c>
      <c r="GP5062" s="81">
        <v>10</v>
      </c>
      <c r="GQ5062" s="81">
        <v>0</v>
      </c>
      <c r="GR5062" s="81" t="s">
        <v>448</v>
      </c>
      <c r="GS5062" s="81">
        <v>1.1148832299820636E-2</v>
      </c>
      <c r="GT5062" s="81">
        <v>8.0155663417023071E-3</v>
      </c>
      <c r="GU5062" s="81">
        <v>1.1148832299820636E-2</v>
      </c>
      <c r="GV5062" s="81">
        <v>8.0155663417023071E-3</v>
      </c>
      <c r="GW5062" s="81">
        <v>1.1148832299820636E-2</v>
      </c>
      <c r="GX5062" s="81">
        <v>8.0155663417023071E-3</v>
      </c>
      <c r="GY5062" s="81">
        <v>1.1148832299820636E-2</v>
      </c>
      <c r="GZ5062" s="81">
        <v>8.0155663417023071E-3</v>
      </c>
    </row>
    <row r="5063" spans="98:208" x14ac:dyDescent="0.25">
      <c r="CT5063" s="81" t="s">
        <v>155</v>
      </c>
      <c r="CU5063" s="81" t="s">
        <v>486</v>
      </c>
      <c r="CV5063" s="81" t="s">
        <v>454</v>
      </c>
      <c r="CW5063" s="81">
        <v>2023</v>
      </c>
      <c r="CX5063" s="81">
        <v>0</v>
      </c>
      <c r="CY5063" s="81">
        <v>0</v>
      </c>
      <c r="CZ5063" s="81">
        <v>0</v>
      </c>
      <c r="DA5063" s="81">
        <v>0</v>
      </c>
      <c r="DB5063" s="81">
        <v>21835.978114130179</v>
      </c>
      <c r="DC5063" s="81">
        <v>428.60232122030828</v>
      </c>
      <c r="DD5063" s="81">
        <v>13939.56097345524</v>
      </c>
      <c r="DE5063" s="81">
        <v>7467.8148194518353</v>
      </c>
      <c r="DF5063" s="81">
        <v>4.778415402599073</v>
      </c>
      <c r="DG5063" s="81">
        <v>4.778415402599073</v>
      </c>
      <c r="DH5063" s="81">
        <v>4.778415402599073</v>
      </c>
      <c r="DI5063" s="81">
        <v>4.778415402599073</v>
      </c>
      <c r="DJ5063" s="81">
        <v>1.9897705893496741E-10</v>
      </c>
      <c r="DL5063" s="81">
        <v>0</v>
      </c>
      <c r="DM5063" s="81">
        <v>9.5079504317871168E-10</v>
      </c>
      <c r="DN5063" s="81">
        <v>9.5079504317871168E-10</v>
      </c>
      <c r="DO5063" s="81">
        <v>0</v>
      </c>
      <c r="DP5063" s="81">
        <v>9.5079504317871168E-10</v>
      </c>
      <c r="DQ5063" s="81">
        <v>9.5079504317871168E-10</v>
      </c>
      <c r="DR5063" s="81">
        <v>0</v>
      </c>
      <c r="DS5063" s="81">
        <v>9.5079504317871168E-10</v>
      </c>
      <c r="DT5063" s="81">
        <v>9.5079504317871168E-10</v>
      </c>
      <c r="DU5063" s="81">
        <v>0</v>
      </c>
      <c r="DV5063" s="81">
        <v>9.5079504317871168E-10</v>
      </c>
      <c r="DW5063" s="81">
        <v>9.5079504317871168E-10</v>
      </c>
      <c r="GE5063" s="81" t="s">
        <v>449</v>
      </c>
      <c r="GF5063" s="81" t="s">
        <v>155</v>
      </c>
      <c r="GG5063" s="81" t="s">
        <v>490</v>
      </c>
      <c r="GH5063" s="81" t="s">
        <v>459</v>
      </c>
      <c r="GI5063" s="81">
        <v>2028</v>
      </c>
      <c r="GJ5063" s="81" t="s">
        <v>201</v>
      </c>
      <c r="GK5063" s="81">
        <v>0.7473383543039045</v>
      </c>
      <c r="GL5063" s="81">
        <v>334.86425300000002</v>
      </c>
      <c r="GM5063" s="81">
        <v>2028</v>
      </c>
      <c r="GN5063" s="81" t="s">
        <v>173</v>
      </c>
      <c r="GO5063" s="81">
        <v>1.1148832299820636E-2</v>
      </c>
      <c r="GP5063" s="81">
        <v>10</v>
      </c>
      <c r="GQ5063" s="81">
        <v>0</v>
      </c>
      <c r="GR5063" s="81" t="s">
        <v>448</v>
      </c>
      <c r="GS5063" s="81">
        <v>1.1148832299820636E-2</v>
      </c>
      <c r="GT5063" s="81">
        <v>8.3319499833581692E-3</v>
      </c>
      <c r="GU5063" s="81">
        <v>1.1148832299820636E-2</v>
      </c>
      <c r="GV5063" s="81">
        <v>8.3319499833581692E-3</v>
      </c>
      <c r="GW5063" s="81">
        <v>1.1148832299820636E-2</v>
      </c>
      <c r="GX5063" s="81">
        <v>8.3319499833581692E-3</v>
      </c>
      <c r="GY5063" s="81">
        <v>1.1148832299820636E-2</v>
      </c>
      <c r="GZ5063" s="81">
        <v>8.3319499833581692E-3</v>
      </c>
    </row>
    <row r="5064" spans="98:208" x14ac:dyDescent="0.25">
      <c r="CT5064" s="81" t="s">
        <v>155</v>
      </c>
      <c r="CU5064" s="81" t="s">
        <v>486</v>
      </c>
      <c r="CV5064" s="81" t="s">
        <v>454</v>
      </c>
      <c r="CW5064" s="81">
        <v>2024</v>
      </c>
      <c r="CX5064" s="81">
        <v>0</v>
      </c>
      <c r="CY5064" s="81">
        <v>0</v>
      </c>
      <c r="CZ5064" s="81">
        <v>0</v>
      </c>
      <c r="DA5064" s="81">
        <v>0</v>
      </c>
      <c r="DB5064" s="81">
        <v>21835.978114130179</v>
      </c>
      <c r="DC5064" s="81">
        <v>428.60232122030828</v>
      </c>
      <c r="DD5064" s="81">
        <v>13939.56097345524</v>
      </c>
      <c r="DE5064" s="81">
        <v>7467.8148194518353</v>
      </c>
      <c r="DF5064" s="81">
        <v>4.778415402599073</v>
      </c>
      <c r="DG5064" s="81">
        <v>4.778415402599073</v>
      </c>
      <c r="DH5064" s="81">
        <v>4.778415402599073</v>
      </c>
      <c r="DI5064" s="81">
        <v>4.778415402599073</v>
      </c>
      <c r="DJ5064" s="81">
        <v>1.9897705893496741E-10</v>
      </c>
      <c r="DL5064" s="81">
        <v>0</v>
      </c>
      <c r="DM5064" s="81">
        <v>9.5079504317871168E-10</v>
      </c>
      <c r="DN5064" s="81">
        <v>9.5079504317871168E-10</v>
      </c>
      <c r="DO5064" s="81">
        <v>0</v>
      </c>
      <c r="DP5064" s="81">
        <v>9.5079504317871168E-10</v>
      </c>
      <c r="DQ5064" s="81">
        <v>9.5079504317871168E-10</v>
      </c>
      <c r="DR5064" s="81">
        <v>0</v>
      </c>
      <c r="DS5064" s="81">
        <v>9.5079504317871168E-10</v>
      </c>
      <c r="DT5064" s="81">
        <v>9.5079504317871168E-10</v>
      </c>
      <c r="DU5064" s="81">
        <v>0</v>
      </c>
      <c r="DV5064" s="81">
        <v>9.5079504317871168E-10</v>
      </c>
      <c r="DW5064" s="81">
        <v>9.5079504317871168E-10</v>
      </c>
      <c r="GE5064" s="81" t="s">
        <v>449</v>
      </c>
      <c r="GF5064" s="81" t="s">
        <v>155</v>
      </c>
      <c r="GG5064" s="81" t="s">
        <v>490</v>
      </c>
      <c r="GH5064" s="81" t="s">
        <v>459</v>
      </c>
      <c r="GI5064" s="81">
        <v>2029</v>
      </c>
      <c r="GJ5064" s="81" t="s">
        <v>201</v>
      </c>
      <c r="GK5064" s="81">
        <v>0.7473383543039045</v>
      </c>
      <c r="GL5064" s="81">
        <v>334.86425300000002</v>
      </c>
      <c r="GM5064" s="81">
        <v>2029</v>
      </c>
      <c r="GN5064" s="81" t="s">
        <v>173</v>
      </c>
      <c r="GO5064" s="81">
        <v>1.1148832299820636E-2</v>
      </c>
      <c r="GP5064" s="81">
        <v>10</v>
      </c>
      <c r="GQ5064" s="81">
        <v>0</v>
      </c>
      <c r="GR5064" s="81" t="s">
        <v>448</v>
      </c>
      <c r="GS5064" s="81">
        <v>1.1148832299820636E-2</v>
      </c>
      <c r="GT5064" s="81">
        <v>8.3319499833581692E-3</v>
      </c>
      <c r="GU5064" s="81">
        <v>1.1148832299820636E-2</v>
      </c>
      <c r="GV5064" s="81">
        <v>8.3319499833581692E-3</v>
      </c>
      <c r="GW5064" s="81">
        <v>1.1148832299820636E-2</v>
      </c>
      <c r="GX5064" s="81">
        <v>8.3319499833581692E-3</v>
      </c>
      <c r="GY5064" s="81">
        <v>1.1148832299820636E-2</v>
      </c>
      <c r="GZ5064" s="81">
        <v>8.3319499833581692E-3</v>
      </c>
    </row>
    <row r="5065" spans="98:208" x14ac:dyDescent="0.25">
      <c r="CT5065" s="81" t="s">
        <v>155</v>
      </c>
      <c r="CU5065" s="81" t="s">
        <v>486</v>
      </c>
      <c r="CV5065" s="81" t="s">
        <v>454</v>
      </c>
      <c r="CW5065" s="81">
        <v>2025</v>
      </c>
      <c r="CX5065" s="81">
        <v>0</v>
      </c>
      <c r="CY5065" s="81">
        <v>0</v>
      </c>
      <c r="CZ5065" s="81">
        <v>0</v>
      </c>
      <c r="DA5065" s="81">
        <v>0</v>
      </c>
      <c r="DB5065" s="81">
        <v>21835.978114130179</v>
      </c>
      <c r="DC5065" s="81">
        <v>428.60232122030828</v>
      </c>
      <c r="DD5065" s="81">
        <v>13939.56097345524</v>
      </c>
      <c r="DE5065" s="81">
        <v>7467.8148194518353</v>
      </c>
      <c r="DF5065" s="81">
        <v>4.778415402599073</v>
      </c>
      <c r="DG5065" s="81">
        <v>4.778415402599073</v>
      </c>
      <c r="DH5065" s="81">
        <v>4.778415402599073</v>
      </c>
      <c r="DI5065" s="81">
        <v>4.778415402599073</v>
      </c>
      <c r="DJ5065" s="81">
        <v>1.9897705893496741E-10</v>
      </c>
      <c r="DL5065" s="81">
        <v>0</v>
      </c>
      <c r="DM5065" s="81">
        <v>9.5079504317871168E-10</v>
      </c>
      <c r="DN5065" s="81">
        <v>9.5079504317871168E-10</v>
      </c>
      <c r="DO5065" s="81">
        <v>0</v>
      </c>
      <c r="DP5065" s="81">
        <v>9.5079504317871168E-10</v>
      </c>
      <c r="DQ5065" s="81">
        <v>9.5079504317871168E-10</v>
      </c>
      <c r="DR5065" s="81">
        <v>0</v>
      </c>
      <c r="DS5065" s="81">
        <v>9.5079504317871168E-10</v>
      </c>
      <c r="DT5065" s="81">
        <v>9.5079504317871168E-10</v>
      </c>
      <c r="DU5065" s="81">
        <v>0</v>
      </c>
      <c r="DV5065" s="81">
        <v>9.5079504317871168E-10</v>
      </c>
      <c r="DW5065" s="81">
        <v>9.5079504317871168E-10</v>
      </c>
      <c r="GE5065" s="81" t="s">
        <v>449</v>
      </c>
      <c r="GF5065" s="81" t="s">
        <v>155</v>
      </c>
      <c r="GG5065" s="81" t="s">
        <v>490</v>
      </c>
      <c r="GH5065" s="81" t="s">
        <v>459</v>
      </c>
      <c r="GI5065" s="81">
        <v>2030</v>
      </c>
      <c r="GJ5065" s="81" t="s">
        <v>201</v>
      </c>
      <c r="GK5065" s="81">
        <v>0.7473383543039045</v>
      </c>
      <c r="GL5065" s="81">
        <v>334.86425300000002</v>
      </c>
      <c r="GM5065" s="81">
        <v>2030</v>
      </c>
      <c r="GN5065" s="81" t="s">
        <v>173</v>
      </c>
      <c r="GO5065" s="81">
        <v>1.1148832299820636E-2</v>
      </c>
      <c r="GP5065" s="81">
        <v>10</v>
      </c>
      <c r="GQ5065" s="81">
        <v>0</v>
      </c>
      <c r="GR5065" s="81" t="s">
        <v>448</v>
      </c>
      <c r="GS5065" s="81">
        <v>0</v>
      </c>
      <c r="GT5065" s="81">
        <v>0</v>
      </c>
      <c r="GU5065" s="81">
        <v>1.1148832299820636E-2</v>
      </c>
      <c r="GV5065" s="81">
        <v>8.3319499833581692E-3</v>
      </c>
      <c r="GW5065" s="81">
        <v>1.1148832299820636E-2</v>
      </c>
      <c r="GX5065" s="81">
        <v>8.3319499833581692E-3</v>
      </c>
      <c r="GY5065" s="81">
        <v>1.1148832299820636E-2</v>
      </c>
      <c r="GZ5065" s="81">
        <v>8.3319499833581692E-3</v>
      </c>
    </row>
    <row r="5066" spans="98:208" x14ac:dyDescent="0.25">
      <c r="CT5066" s="81" t="s">
        <v>155</v>
      </c>
      <c r="CU5066" s="81" t="s">
        <v>486</v>
      </c>
      <c r="CV5066" s="81" t="s">
        <v>454</v>
      </c>
      <c r="CW5066" s="81">
        <v>2026</v>
      </c>
      <c r="CX5066" s="81">
        <v>0</v>
      </c>
      <c r="CY5066" s="81">
        <v>0</v>
      </c>
      <c r="CZ5066" s="81">
        <v>0</v>
      </c>
      <c r="DA5066" s="81">
        <v>0</v>
      </c>
      <c r="DB5066" s="81">
        <v>21835.978114130179</v>
      </c>
      <c r="DC5066" s="81">
        <v>428.60232122030828</v>
      </c>
      <c r="DD5066" s="81">
        <v>13939.56097345524</v>
      </c>
      <c r="DE5066" s="81">
        <v>7467.8148194518353</v>
      </c>
      <c r="DF5066" s="81">
        <v>4.778415402599073</v>
      </c>
      <c r="DG5066" s="81">
        <v>4.778415402599073</v>
      </c>
      <c r="DH5066" s="81">
        <v>4.778415402599073</v>
      </c>
      <c r="DI5066" s="81">
        <v>4.778415402599073</v>
      </c>
      <c r="DJ5066" s="81">
        <v>1.9897705893496741E-10</v>
      </c>
      <c r="DL5066" s="81">
        <v>0</v>
      </c>
      <c r="DM5066" s="81">
        <v>9.5079504317871168E-10</v>
      </c>
      <c r="DN5066" s="81">
        <v>9.5079504317871168E-10</v>
      </c>
      <c r="DO5066" s="81">
        <v>0</v>
      </c>
      <c r="DP5066" s="81">
        <v>9.5079504317871168E-10</v>
      </c>
      <c r="DQ5066" s="81">
        <v>9.5079504317871168E-10</v>
      </c>
      <c r="DR5066" s="81">
        <v>0</v>
      </c>
      <c r="DS5066" s="81">
        <v>9.5079504317871168E-10</v>
      </c>
      <c r="DT5066" s="81">
        <v>9.5079504317871168E-10</v>
      </c>
      <c r="DU5066" s="81">
        <v>0</v>
      </c>
      <c r="DV5066" s="81">
        <v>9.5079504317871168E-10</v>
      </c>
      <c r="DW5066" s="81">
        <v>9.5079504317871168E-10</v>
      </c>
      <c r="GE5066" s="81" t="s">
        <v>449</v>
      </c>
      <c r="GF5066" s="81" t="s">
        <v>155</v>
      </c>
      <c r="GG5066" s="81" t="s">
        <v>490</v>
      </c>
      <c r="GH5066" s="81" t="s">
        <v>459</v>
      </c>
      <c r="GI5066" s="81">
        <v>2031</v>
      </c>
      <c r="GJ5066" s="81" t="s">
        <v>201</v>
      </c>
      <c r="GK5066" s="81">
        <v>0.7473383543039045</v>
      </c>
      <c r="GL5066" s="81">
        <v>334.86425300000002</v>
      </c>
      <c r="GM5066" s="81">
        <v>2031</v>
      </c>
      <c r="GN5066" s="81" t="s">
        <v>173</v>
      </c>
      <c r="GO5066" s="81">
        <v>1.1148832299820636E-2</v>
      </c>
      <c r="GP5066" s="81">
        <v>10</v>
      </c>
      <c r="GQ5066" s="81">
        <v>0</v>
      </c>
      <c r="GR5066" s="81" t="s">
        <v>448</v>
      </c>
      <c r="GS5066" s="81">
        <v>0</v>
      </c>
      <c r="GT5066" s="81">
        <v>0</v>
      </c>
      <c r="GU5066" s="81">
        <v>0</v>
      </c>
      <c r="GV5066" s="81">
        <v>0</v>
      </c>
      <c r="GW5066" s="81">
        <v>1.1148832299820636E-2</v>
      </c>
      <c r="GX5066" s="81">
        <v>8.3319499833581692E-3</v>
      </c>
      <c r="GY5066" s="81">
        <v>1.1148832299820636E-2</v>
      </c>
      <c r="GZ5066" s="81">
        <v>8.3319499833581692E-3</v>
      </c>
    </row>
    <row r="5067" spans="98:208" x14ac:dyDescent="0.25">
      <c r="CT5067" s="81" t="s">
        <v>155</v>
      </c>
      <c r="CU5067" s="81" t="s">
        <v>486</v>
      </c>
      <c r="CV5067" s="81" t="s">
        <v>454</v>
      </c>
      <c r="CW5067" s="81">
        <v>2027</v>
      </c>
      <c r="CX5067" s="81">
        <v>0</v>
      </c>
      <c r="CY5067" s="81">
        <v>0</v>
      </c>
      <c r="CZ5067" s="81">
        <v>0</v>
      </c>
      <c r="DA5067" s="81">
        <v>0</v>
      </c>
      <c r="DB5067" s="81">
        <v>21835.978114130179</v>
      </c>
      <c r="DC5067" s="81">
        <v>428.60232122030828</v>
      </c>
      <c r="DD5067" s="81">
        <v>13939.56097345524</v>
      </c>
      <c r="DE5067" s="81">
        <v>7467.8148194518353</v>
      </c>
      <c r="DF5067" s="81">
        <v>4.778415402599073</v>
      </c>
      <c r="DG5067" s="81">
        <v>4.778415402599073</v>
      </c>
      <c r="DH5067" s="81">
        <v>4.778415402599073</v>
      </c>
      <c r="DI5067" s="81">
        <v>4.778415402599073</v>
      </c>
      <c r="DJ5067" s="81">
        <v>1.9897705893496741E-10</v>
      </c>
      <c r="DL5067" s="81">
        <v>0</v>
      </c>
      <c r="DM5067" s="81">
        <v>9.5079504317871168E-10</v>
      </c>
      <c r="DN5067" s="81">
        <v>9.5079504317871168E-10</v>
      </c>
      <c r="DO5067" s="81">
        <v>0</v>
      </c>
      <c r="DP5067" s="81">
        <v>9.5079504317871168E-10</v>
      </c>
      <c r="DQ5067" s="81">
        <v>9.5079504317871168E-10</v>
      </c>
      <c r="DR5067" s="81">
        <v>0</v>
      </c>
      <c r="DS5067" s="81">
        <v>9.5079504317871168E-10</v>
      </c>
      <c r="DT5067" s="81">
        <v>9.5079504317871168E-10</v>
      </c>
      <c r="DU5067" s="81">
        <v>0</v>
      </c>
      <c r="DV5067" s="81">
        <v>9.5079504317871168E-10</v>
      </c>
      <c r="DW5067" s="81">
        <v>9.5079504317871168E-10</v>
      </c>
      <c r="GE5067" s="81" t="s">
        <v>449</v>
      </c>
      <c r="GF5067" s="81" t="s">
        <v>155</v>
      </c>
      <c r="GG5067" s="81" t="s">
        <v>490</v>
      </c>
      <c r="GH5067" s="81" t="s">
        <v>459</v>
      </c>
      <c r="GI5067" s="81">
        <v>2032</v>
      </c>
      <c r="GJ5067" s="81" t="s">
        <v>201</v>
      </c>
      <c r="GK5067" s="81">
        <v>0.7473383543039045</v>
      </c>
      <c r="GL5067" s="81">
        <v>334.86425300000002</v>
      </c>
      <c r="GM5067" s="81">
        <v>2032</v>
      </c>
      <c r="GN5067" s="81" t="s">
        <v>173</v>
      </c>
      <c r="GO5067" s="81">
        <v>1.1148832299820636E-2</v>
      </c>
      <c r="GP5067" s="81">
        <v>10</v>
      </c>
      <c r="GQ5067" s="81">
        <v>0</v>
      </c>
      <c r="GR5067" s="81" t="s">
        <v>448</v>
      </c>
      <c r="GS5067" s="81">
        <v>0</v>
      </c>
      <c r="GT5067" s="81">
        <v>0</v>
      </c>
      <c r="GU5067" s="81">
        <v>0</v>
      </c>
      <c r="GV5067" s="81">
        <v>0</v>
      </c>
      <c r="GW5067" s="81">
        <v>0</v>
      </c>
      <c r="GX5067" s="81">
        <v>0</v>
      </c>
      <c r="GY5067" s="81">
        <v>1.1148832299820636E-2</v>
      </c>
      <c r="GZ5067" s="81">
        <v>8.3319499833581692E-3</v>
      </c>
    </row>
    <row r="5068" spans="98:208" x14ac:dyDescent="0.25">
      <c r="CT5068" s="81" t="s">
        <v>155</v>
      </c>
      <c r="CU5068" s="81" t="s">
        <v>486</v>
      </c>
      <c r="CV5068" s="81" t="s">
        <v>454</v>
      </c>
      <c r="CW5068" s="81">
        <v>2028</v>
      </c>
      <c r="CX5068" s="81">
        <v>0</v>
      </c>
      <c r="CY5068" s="81">
        <v>0</v>
      </c>
      <c r="CZ5068" s="81">
        <v>0</v>
      </c>
      <c r="DA5068" s="81">
        <v>0</v>
      </c>
      <c r="DB5068" s="81">
        <v>22783.18702890625</v>
      </c>
      <c r="DC5068" s="81">
        <v>453.26096055717272</v>
      </c>
      <c r="DD5068" s="81">
        <v>14531.335685570049</v>
      </c>
      <c r="DE5068" s="81">
        <v>7798.5903827776056</v>
      </c>
      <c r="DF5068" s="81">
        <v>5.053330437307535</v>
      </c>
      <c r="DG5068" s="81">
        <v>5.053330437307535</v>
      </c>
      <c r="DH5068" s="81">
        <v>5.053330437307535</v>
      </c>
      <c r="DI5068" s="81">
        <v>5.053330437307535</v>
      </c>
      <c r="DJ5068" s="81">
        <v>1.9897705893496741E-10</v>
      </c>
      <c r="DL5068" s="81">
        <v>0</v>
      </c>
      <c r="DM5068" s="81">
        <v>1.0054968282420059E-9</v>
      </c>
      <c r="DN5068" s="81">
        <v>1.0054968282420059E-9</v>
      </c>
      <c r="DO5068" s="81">
        <v>0</v>
      </c>
      <c r="DP5068" s="81">
        <v>1.0054968282420059E-9</v>
      </c>
      <c r="DQ5068" s="81">
        <v>1.0054968282420059E-9</v>
      </c>
      <c r="DR5068" s="81">
        <v>0</v>
      </c>
      <c r="DS5068" s="81">
        <v>1.0054968282420059E-9</v>
      </c>
      <c r="DT5068" s="81">
        <v>1.0054968282420059E-9</v>
      </c>
      <c r="DU5068" s="81">
        <v>0</v>
      </c>
      <c r="DV5068" s="81">
        <v>1.0054968282420059E-9</v>
      </c>
      <c r="DW5068" s="81">
        <v>1.0054968282420059E-9</v>
      </c>
      <c r="GE5068" s="81" t="s">
        <v>449</v>
      </c>
      <c r="GF5068" s="81" t="s">
        <v>155</v>
      </c>
      <c r="GG5068" s="81" t="s">
        <v>490</v>
      </c>
      <c r="GH5068" s="81" t="s">
        <v>460</v>
      </c>
      <c r="GI5068" s="81">
        <v>2021</v>
      </c>
      <c r="GJ5068" s="81" t="s">
        <v>201</v>
      </c>
      <c r="GK5068" s="81">
        <v>3.6425060683954479E-2</v>
      </c>
      <c r="GL5068" s="81">
        <v>334.86425300000002</v>
      </c>
      <c r="GM5068" s="81">
        <v>2021</v>
      </c>
      <c r="GN5068" s="81" t="s">
        <v>173</v>
      </c>
      <c r="GO5068" s="81">
        <v>1.1148832299820636E-2</v>
      </c>
      <c r="GP5068" s="81">
        <v>10</v>
      </c>
      <c r="GQ5068" s="81">
        <v>0</v>
      </c>
      <c r="GR5068" s="81" t="s">
        <v>448</v>
      </c>
      <c r="GS5068" s="81">
        <v>1.1148832299820636E-2</v>
      </c>
      <c r="GT5068" s="81">
        <v>4.0609689307619844E-4</v>
      </c>
      <c r="GU5068" s="81">
        <v>1.1148832299820636E-2</v>
      </c>
      <c r="GV5068" s="81">
        <v>4.0609689307619844E-4</v>
      </c>
      <c r="GW5068" s="81">
        <v>0</v>
      </c>
      <c r="GX5068" s="81">
        <v>0</v>
      </c>
      <c r="GY5068" s="81">
        <v>0</v>
      </c>
      <c r="GZ5068" s="81">
        <v>0</v>
      </c>
    </row>
    <row r="5069" spans="98:208" x14ac:dyDescent="0.25">
      <c r="CT5069" s="81" t="s">
        <v>155</v>
      </c>
      <c r="CU5069" s="81" t="s">
        <v>486</v>
      </c>
      <c r="CV5069" s="81" t="s">
        <v>454</v>
      </c>
      <c r="CW5069" s="81">
        <v>2029</v>
      </c>
      <c r="CX5069" s="81">
        <v>0</v>
      </c>
      <c r="CY5069" s="81">
        <v>0</v>
      </c>
      <c r="CZ5069" s="81">
        <v>0</v>
      </c>
      <c r="DA5069" s="81">
        <v>0</v>
      </c>
      <c r="DB5069" s="81">
        <v>22783.18702890625</v>
      </c>
      <c r="DC5069" s="81">
        <v>453.26096055717272</v>
      </c>
      <c r="DD5069" s="81">
        <v>14531.335685570049</v>
      </c>
      <c r="DE5069" s="81">
        <v>7798.5903827776056</v>
      </c>
      <c r="DF5069" s="81">
        <v>5.053330437307535</v>
      </c>
      <c r="DG5069" s="81">
        <v>5.053330437307535</v>
      </c>
      <c r="DH5069" s="81">
        <v>5.053330437307535</v>
      </c>
      <c r="DI5069" s="81">
        <v>5.053330437307535</v>
      </c>
      <c r="DJ5069" s="81">
        <v>1.9897705893496741E-10</v>
      </c>
      <c r="DL5069" s="81">
        <v>0</v>
      </c>
      <c r="DM5069" s="81">
        <v>1.0054968282420059E-9</v>
      </c>
      <c r="DN5069" s="81">
        <v>1.0054968282420059E-9</v>
      </c>
      <c r="DO5069" s="81">
        <v>0</v>
      </c>
      <c r="DP5069" s="81">
        <v>1.0054968282420059E-9</v>
      </c>
      <c r="DQ5069" s="81">
        <v>1.0054968282420059E-9</v>
      </c>
      <c r="DR5069" s="81">
        <v>0</v>
      </c>
      <c r="DS5069" s="81">
        <v>1.0054968282420059E-9</v>
      </c>
      <c r="DT5069" s="81">
        <v>1.0054968282420059E-9</v>
      </c>
      <c r="DU5069" s="81">
        <v>0</v>
      </c>
      <c r="DV5069" s="81">
        <v>1.0054968282420059E-9</v>
      </c>
      <c r="DW5069" s="81">
        <v>1.0054968282420059E-9</v>
      </c>
      <c r="GE5069" s="81" t="s">
        <v>449</v>
      </c>
      <c r="GF5069" s="81" t="s">
        <v>155</v>
      </c>
      <c r="GG5069" s="81" t="s">
        <v>490</v>
      </c>
      <c r="GH5069" s="81" t="s">
        <v>460</v>
      </c>
      <c r="GI5069" s="81">
        <v>2022</v>
      </c>
      <c r="GJ5069" s="81" t="s">
        <v>201</v>
      </c>
      <c r="GK5069" s="81">
        <v>3.6425060683954479E-2</v>
      </c>
      <c r="GL5069" s="81">
        <v>334.86425300000002</v>
      </c>
      <c r="GM5069" s="81">
        <v>2022</v>
      </c>
      <c r="GN5069" s="81" t="s">
        <v>173</v>
      </c>
      <c r="GO5069" s="81">
        <v>1.1148832299820636E-2</v>
      </c>
      <c r="GP5069" s="81">
        <v>10</v>
      </c>
      <c r="GQ5069" s="81">
        <v>0</v>
      </c>
      <c r="GR5069" s="81" t="s">
        <v>448</v>
      </c>
      <c r="GS5069" s="81">
        <v>1.1148832299820636E-2</v>
      </c>
      <c r="GT5069" s="81">
        <v>4.0609689307619844E-4</v>
      </c>
      <c r="GU5069" s="81">
        <v>1.1148832299820636E-2</v>
      </c>
      <c r="GV5069" s="81">
        <v>4.0609689307619844E-4</v>
      </c>
      <c r="GW5069" s="81">
        <v>1.1148832299820636E-2</v>
      </c>
      <c r="GX5069" s="81">
        <v>4.0609689307619844E-4</v>
      </c>
      <c r="GY5069" s="81">
        <v>0</v>
      </c>
      <c r="GZ5069" s="81">
        <v>0</v>
      </c>
    </row>
    <row r="5070" spans="98:208" x14ac:dyDescent="0.25">
      <c r="CT5070" s="81" t="s">
        <v>155</v>
      </c>
      <c r="CU5070" s="81" t="s">
        <v>486</v>
      </c>
      <c r="CV5070" s="81" t="s">
        <v>454</v>
      </c>
      <c r="CW5070" s="81">
        <v>2030</v>
      </c>
      <c r="CX5070" s="81">
        <v>0</v>
      </c>
      <c r="CY5070" s="81">
        <v>0</v>
      </c>
      <c r="CZ5070" s="81">
        <v>0</v>
      </c>
      <c r="DA5070" s="81">
        <v>0</v>
      </c>
      <c r="DB5070" s="81">
        <v>22783.18702890625</v>
      </c>
      <c r="DC5070" s="81">
        <v>453.26096055717272</v>
      </c>
      <c r="DD5070" s="81">
        <v>14531.335685570049</v>
      </c>
      <c r="DE5070" s="81">
        <v>7798.5903827776056</v>
      </c>
      <c r="DF5070" s="81">
        <v>0</v>
      </c>
      <c r="DG5070" s="81">
        <v>5.053330437307535</v>
      </c>
      <c r="DH5070" s="81">
        <v>5.053330437307535</v>
      </c>
      <c r="DI5070" s="81">
        <v>5.053330437307535</v>
      </c>
      <c r="DJ5070" s="81">
        <v>1.9897705893496741E-10</v>
      </c>
      <c r="DL5070" s="81">
        <v>0</v>
      </c>
      <c r="DM5070" s="81">
        <v>0</v>
      </c>
      <c r="DN5070" s="81">
        <v>0</v>
      </c>
      <c r="DO5070" s="81">
        <v>0</v>
      </c>
      <c r="DP5070" s="81">
        <v>1.0054968282420059E-9</v>
      </c>
      <c r="DQ5070" s="81">
        <v>1.0054968282420059E-9</v>
      </c>
      <c r="DR5070" s="81">
        <v>0</v>
      </c>
      <c r="DS5070" s="81">
        <v>1.0054968282420059E-9</v>
      </c>
      <c r="DT5070" s="81">
        <v>1.0054968282420059E-9</v>
      </c>
      <c r="DU5070" s="81">
        <v>0</v>
      </c>
      <c r="DV5070" s="81">
        <v>1.0054968282420059E-9</v>
      </c>
      <c r="DW5070" s="81">
        <v>1.0054968282420059E-9</v>
      </c>
      <c r="GE5070" s="81" t="s">
        <v>449</v>
      </c>
      <c r="GF5070" s="81" t="s">
        <v>155</v>
      </c>
      <c r="GG5070" s="81" t="s">
        <v>490</v>
      </c>
      <c r="GH5070" s="81" t="s">
        <v>460</v>
      </c>
      <c r="GI5070" s="81">
        <v>2023</v>
      </c>
      <c r="GJ5070" s="81" t="s">
        <v>201</v>
      </c>
      <c r="GK5070" s="81">
        <v>3.7590224611390687E-2</v>
      </c>
      <c r="GL5070" s="81">
        <v>334.86425300000002</v>
      </c>
      <c r="GM5070" s="81">
        <v>2023</v>
      </c>
      <c r="GN5070" s="81" t="s">
        <v>173</v>
      </c>
      <c r="GO5070" s="81">
        <v>1.1148832299820636E-2</v>
      </c>
      <c r="GP5070" s="81">
        <v>10</v>
      </c>
      <c r="GQ5070" s="81">
        <v>0</v>
      </c>
      <c r="GR5070" s="81" t="s">
        <v>448</v>
      </c>
      <c r="GS5070" s="81">
        <v>1.1148832299820636E-2</v>
      </c>
      <c r="GT5070" s="81">
        <v>4.190871103049851E-4</v>
      </c>
      <c r="GU5070" s="81">
        <v>1.1148832299820636E-2</v>
      </c>
      <c r="GV5070" s="81">
        <v>4.190871103049851E-4</v>
      </c>
      <c r="GW5070" s="81">
        <v>1.1148832299820636E-2</v>
      </c>
      <c r="GX5070" s="81">
        <v>4.190871103049851E-4</v>
      </c>
      <c r="GY5070" s="81">
        <v>1.1148832299820636E-2</v>
      </c>
      <c r="GZ5070" s="81">
        <v>4.190871103049851E-4</v>
      </c>
    </row>
    <row r="5071" spans="98:208" x14ac:dyDescent="0.25">
      <c r="CT5071" s="81" t="s">
        <v>155</v>
      </c>
      <c r="CU5071" s="81" t="s">
        <v>486</v>
      </c>
      <c r="CV5071" s="81" t="s">
        <v>454</v>
      </c>
      <c r="CW5071" s="81">
        <v>2031</v>
      </c>
      <c r="CX5071" s="81">
        <v>0</v>
      </c>
      <c r="CY5071" s="81">
        <v>0</v>
      </c>
      <c r="CZ5071" s="81">
        <v>0</v>
      </c>
      <c r="DA5071" s="81">
        <v>0</v>
      </c>
      <c r="DB5071" s="81">
        <v>22783.18702890625</v>
      </c>
      <c r="DC5071" s="81">
        <v>453.26096055717272</v>
      </c>
      <c r="DD5071" s="81">
        <v>14531.335685570049</v>
      </c>
      <c r="DE5071" s="81">
        <v>7798.5903827776056</v>
      </c>
      <c r="DF5071" s="81">
        <v>0</v>
      </c>
      <c r="DG5071" s="81">
        <v>0</v>
      </c>
      <c r="DH5071" s="81">
        <v>5.053330437307535</v>
      </c>
      <c r="DI5071" s="81">
        <v>5.053330437307535</v>
      </c>
      <c r="DJ5071" s="81">
        <v>1.9897705893496741E-10</v>
      </c>
      <c r="DL5071" s="81">
        <v>0</v>
      </c>
      <c r="DM5071" s="81">
        <v>0</v>
      </c>
      <c r="DN5071" s="81">
        <v>0</v>
      </c>
      <c r="DO5071" s="81">
        <v>0</v>
      </c>
      <c r="DP5071" s="81">
        <v>0</v>
      </c>
      <c r="DQ5071" s="81">
        <v>0</v>
      </c>
      <c r="DR5071" s="81">
        <v>0</v>
      </c>
      <c r="DS5071" s="81">
        <v>1.0054968282420059E-9</v>
      </c>
      <c r="DT5071" s="81">
        <v>1.0054968282420059E-9</v>
      </c>
      <c r="DU5071" s="81">
        <v>0</v>
      </c>
      <c r="DV5071" s="81">
        <v>1.0054968282420059E-9</v>
      </c>
      <c r="DW5071" s="81">
        <v>1.0054968282420059E-9</v>
      </c>
      <c r="GE5071" s="81" t="s">
        <v>449</v>
      </c>
      <c r="GF5071" s="81" t="s">
        <v>155</v>
      </c>
      <c r="GG5071" s="81" t="s">
        <v>490</v>
      </c>
      <c r="GH5071" s="81" t="s">
        <v>460</v>
      </c>
      <c r="GI5071" s="81">
        <v>2024</v>
      </c>
      <c r="GJ5071" s="81" t="s">
        <v>201</v>
      </c>
      <c r="GK5071" s="81">
        <v>3.7590224611390687E-2</v>
      </c>
      <c r="GL5071" s="81">
        <v>334.86425300000002</v>
      </c>
      <c r="GM5071" s="81">
        <v>2024</v>
      </c>
      <c r="GN5071" s="81" t="s">
        <v>173</v>
      </c>
      <c r="GO5071" s="81">
        <v>1.1148832299820636E-2</v>
      </c>
      <c r="GP5071" s="81">
        <v>10</v>
      </c>
      <c r="GQ5071" s="81">
        <v>0</v>
      </c>
      <c r="GR5071" s="81" t="s">
        <v>448</v>
      </c>
      <c r="GS5071" s="81">
        <v>1.1148832299820636E-2</v>
      </c>
      <c r="GT5071" s="81">
        <v>4.190871103049851E-4</v>
      </c>
      <c r="GU5071" s="81">
        <v>1.1148832299820636E-2</v>
      </c>
      <c r="GV5071" s="81">
        <v>4.190871103049851E-4</v>
      </c>
      <c r="GW5071" s="81">
        <v>1.1148832299820636E-2</v>
      </c>
      <c r="GX5071" s="81">
        <v>4.190871103049851E-4</v>
      </c>
      <c r="GY5071" s="81">
        <v>1.1148832299820636E-2</v>
      </c>
      <c r="GZ5071" s="81">
        <v>4.190871103049851E-4</v>
      </c>
    </row>
    <row r="5072" spans="98:208" x14ac:dyDescent="0.25">
      <c r="CT5072" s="81" t="s">
        <v>155</v>
      </c>
      <c r="CU5072" s="81" t="s">
        <v>486</v>
      </c>
      <c r="CV5072" s="81" t="s">
        <v>454</v>
      </c>
      <c r="CW5072" s="81">
        <v>2032</v>
      </c>
      <c r="CX5072" s="81">
        <v>0</v>
      </c>
      <c r="CY5072" s="81">
        <v>0</v>
      </c>
      <c r="CZ5072" s="81">
        <v>0</v>
      </c>
      <c r="DA5072" s="81">
        <v>0</v>
      </c>
      <c r="DB5072" s="81">
        <v>22783.18702890625</v>
      </c>
      <c r="DC5072" s="81">
        <v>453.26096055717272</v>
      </c>
      <c r="DD5072" s="81">
        <v>14531.335685570049</v>
      </c>
      <c r="DE5072" s="81">
        <v>7798.5903827776056</v>
      </c>
      <c r="DF5072" s="81">
        <v>0</v>
      </c>
      <c r="DG5072" s="81">
        <v>0</v>
      </c>
      <c r="DH5072" s="81">
        <v>0</v>
      </c>
      <c r="DI5072" s="81">
        <v>5.053330437307535</v>
      </c>
      <c r="DJ5072" s="81">
        <v>1.9897705893496741E-10</v>
      </c>
      <c r="DL5072" s="81">
        <v>0</v>
      </c>
      <c r="DM5072" s="81">
        <v>0</v>
      </c>
      <c r="DN5072" s="81">
        <v>0</v>
      </c>
      <c r="DO5072" s="81">
        <v>0</v>
      </c>
      <c r="DP5072" s="81">
        <v>0</v>
      </c>
      <c r="DQ5072" s="81">
        <v>0</v>
      </c>
      <c r="DR5072" s="81">
        <v>0</v>
      </c>
      <c r="DS5072" s="81">
        <v>0</v>
      </c>
      <c r="DT5072" s="81">
        <v>0</v>
      </c>
      <c r="DU5072" s="81">
        <v>0</v>
      </c>
      <c r="DV5072" s="81">
        <v>1.0054968282420059E-9</v>
      </c>
      <c r="DW5072" s="81">
        <v>1.0054968282420059E-9</v>
      </c>
      <c r="GE5072" s="81" t="s">
        <v>449</v>
      </c>
      <c r="GF5072" s="81" t="s">
        <v>155</v>
      </c>
      <c r="GG5072" s="81" t="s">
        <v>490</v>
      </c>
      <c r="GH5072" s="81" t="s">
        <v>460</v>
      </c>
      <c r="GI5072" s="81">
        <v>2025</v>
      </c>
      <c r="GJ5072" s="81" t="s">
        <v>201</v>
      </c>
      <c r="GK5072" s="81">
        <v>3.7590224611390687E-2</v>
      </c>
      <c r="GL5072" s="81">
        <v>334.86425300000002</v>
      </c>
      <c r="GM5072" s="81">
        <v>2025</v>
      </c>
      <c r="GN5072" s="81" t="s">
        <v>173</v>
      </c>
      <c r="GO5072" s="81">
        <v>1.1148832299820636E-2</v>
      </c>
      <c r="GP5072" s="81">
        <v>10</v>
      </c>
      <c r="GQ5072" s="81">
        <v>0</v>
      </c>
      <c r="GR5072" s="81" t="s">
        <v>448</v>
      </c>
      <c r="GS5072" s="81">
        <v>1.1148832299820636E-2</v>
      </c>
      <c r="GT5072" s="81">
        <v>4.190871103049851E-4</v>
      </c>
      <c r="GU5072" s="81">
        <v>1.1148832299820636E-2</v>
      </c>
      <c r="GV5072" s="81">
        <v>4.190871103049851E-4</v>
      </c>
      <c r="GW5072" s="81">
        <v>1.1148832299820636E-2</v>
      </c>
      <c r="GX5072" s="81">
        <v>4.190871103049851E-4</v>
      </c>
      <c r="GY5072" s="81">
        <v>1.1148832299820636E-2</v>
      </c>
      <c r="GZ5072" s="81">
        <v>4.190871103049851E-4</v>
      </c>
    </row>
    <row r="5073" spans="98:208" x14ac:dyDescent="0.25">
      <c r="CT5073" s="81" t="s">
        <v>155</v>
      </c>
      <c r="CU5073" s="81" t="s">
        <v>486</v>
      </c>
      <c r="CV5073" s="81" t="s">
        <v>455</v>
      </c>
      <c r="CW5073" s="81">
        <v>2020</v>
      </c>
      <c r="CX5073" s="81">
        <v>0</v>
      </c>
      <c r="CY5073" s="81">
        <v>0</v>
      </c>
      <c r="CZ5073" s="81">
        <v>0</v>
      </c>
      <c r="DA5073" s="81">
        <v>0</v>
      </c>
      <c r="DB5073" s="81">
        <v>21083.842824224441</v>
      </c>
      <c r="DC5073" s="81">
        <v>409.22373582043338</v>
      </c>
      <c r="DD5073" s="81">
        <v>13469.087812378721</v>
      </c>
      <c r="DE5073" s="81">
        <v>7205.5312760252336</v>
      </c>
      <c r="DF5073" s="81">
        <v>4.5623668037681151</v>
      </c>
      <c r="DG5073" s="81">
        <v>0</v>
      </c>
      <c r="DH5073" s="81">
        <v>0</v>
      </c>
      <c r="DI5073" s="81">
        <v>0</v>
      </c>
      <c r="DJ5073" s="81">
        <v>8.5816388783742093E-9</v>
      </c>
      <c r="DL5073" s="81">
        <v>0</v>
      </c>
      <c r="DM5073" s="81">
        <v>3.9152584340620337E-8</v>
      </c>
      <c r="DN5073" s="81">
        <v>3.9152584340620337E-8</v>
      </c>
      <c r="DO5073" s="81">
        <v>0</v>
      </c>
      <c r="DP5073" s="81">
        <v>0</v>
      </c>
      <c r="DQ5073" s="81">
        <v>0</v>
      </c>
      <c r="DR5073" s="81">
        <v>0</v>
      </c>
      <c r="DS5073" s="81">
        <v>0</v>
      </c>
      <c r="DT5073" s="81">
        <v>0</v>
      </c>
      <c r="DU5073" s="81">
        <v>0</v>
      </c>
      <c r="DV5073" s="81">
        <v>0</v>
      </c>
      <c r="DW5073" s="81">
        <v>0</v>
      </c>
      <c r="GE5073" s="81" t="s">
        <v>449</v>
      </c>
      <c r="GF5073" s="81" t="s">
        <v>155</v>
      </c>
      <c r="GG5073" s="81" t="s">
        <v>490</v>
      </c>
      <c r="GH5073" s="81" t="s">
        <v>460</v>
      </c>
      <c r="GI5073" s="81">
        <v>2026</v>
      </c>
      <c r="GJ5073" s="81" t="s">
        <v>201</v>
      </c>
      <c r="GK5073" s="81">
        <v>3.7590224611390687E-2</v>
      </c>
      <c r="GL5073" s="81">
        <v>334.86425300000002</v>
      </c>
      <c r="GM5073" s="81">
        <v>2026</v>
      </c>
      <c r="GN5073" s="81" t="s">
        <v>173</v>
      </c>
      <c r="GO5073" s="81">
        <v>1.1148832299820636E-2</v>
      </c>
      <c r="GP5073" s="81">
        <v>10</v>
      </c>
      <c r="GQ5073" s="81">
        <v>0</v>
      </c>
      <c r="GR5073" s="81" t="s">
        <v>448</v>
      </c>
      <c r="GS5073" s="81">
        <v>1.1148832299820636E-2</v>
      </c>
      <c r="GT5073" s="81">
        <v>4.190871103049851E-4</v>
      </c>
      <c r="GU5073" s="81">
        <v>1.1148832299820636E-2</v>
      </c>
      <c r="GV5073" s="81">
        <v>4.190871103049851E-4</v>
      </c>
      <c r="GW5073" s="81">
        <v>1.1148832299820636E-2</v>
      </c>
      <c r="GX5073" s="81">
        <v>4.190871103049851E-4</v>
      </c>
      <c r="GY5073" s="81">
        <v>1.1148832299820636E-2</v>
      </c>
      <c r="GZ5073" s="81">
        <v>4.190871103049851E-4</v>
      </c>
    </row>
    <row r="5074" spans="98:208" x14ac:dyDescent="0.25">
      <c r="CT5074" s="81" t="s">
        <v>155</v>
      </c>
      <c r="CU5074" s="81" t="s">
        <v>486</v>
      </c>
      <c r="CV5074" s="81" t="s">
        <v>455</v>
      </c>
      <c r="CW5074" s="81">
        <v>2021</v>
      </c>
      <c r="CX5074" s="81">
        <v>0</v>
      </c>
      <c r="CY5074" s="81">
        <v>0</v>
      </c>
      <c r="CZ5074" s="81">
        <v>0</v>
      </c>
      <c r="DA5074" s="81">
        <v>0</v>
      </c>
      <c r="DB5074" s="81">
        <v>21083.842824224441</v>
      </c>
      <c r="DC5074" s="81">
        <v>409.22373582043338</v>
      </c>
      <c r="DD5074" s="81">
        <v>13469.087812378721</v>
      </c>
      <c r="DE5074" s="81">
        <v>7205.5312760252336</v>
      </c>
      <c r="DF5074" s="81">
        <v>4.5623668037681151</v>
      </c>
      <c r="DG5074" s="81">
        <v>4.5623668037681151</v>
      </c>
      <c r="DH5074" s="81">
        <v>0</v>
      </c>
      <c r="DI5074" s="81">
        <v>0</v>
      </c>
      <c r="DJ5074" s="81">
        <v>8.5816388783742093E-9</v>
      </c>
      <c r="DL5074" s="81">
        <v>0</v>
      </c>
      <c r="DM5074" s="81">
        <v>3.9152584340620337E-8</v>
      </c>
      <c r="DN5074" s="81">
        <v>3.9152584340620337E-8</v>
      </c>
      <c r="DO5074" s="81">
        <v>0</v>
      </c>
      <c r="DP5074" s="81">
        <v>3.9152584340620337E-8</v>
      </c>
      <c r="DQ5074" s="81">
        <v>3.9152584340620337E-8</v>
      </c>
      <c r="DR5074" s="81">
        <v>0</v>
      </c>
      <c r="DS5074" s="81">
        <v>0</v>
      </c>
      <c r="DT5074" s="81">
        <v>0</v>
      </c>
      <c r="DU5074" s="81">
        <v>0</v>
      </c>
      <c r="DV5074" s="81">
        <v>0</v>
      </c>
      <c r="DW5074" s="81">
        <v>0</v>
      </c>
      <c r="GE5074" s="81" t="s">
        <v>449</v>
      </c>
      <c r="GF5074" s="81" t="s">
        <v>155</v>
      </c>
      <c r="GG5074" s="81" t="s">
        <v>490</v>
      </c>
      <c r="GH5074" s="81" t="s">
        <v>460</v>
      </c>
      <c r="GI5074" s="81">
        <v>2027</v>
      </c>
      <c r="GJ5074" s="81" t="s">
        <v>201</v>
      </c>
      <c r="GK5074" s="81">
        <v>3.7590224611390687E-2</v>
      </c>
      <c r="GL5074" s="81">
        <v>334.86425300000002</v>
      </c>
      <c r="GM5074" s="81">
        <v>2027</v>
      </c>
      <c r="GN5074" s="81" t="s">
        <v>173</v>
      </c>
      <c r="GO5074" s="81">
        <v>1.1148832299820636E-2</v>
      </c>
      <c r="GP5074" s="81">
        <v>10</v>
      </c>
      <c r="GQ5074" s="81">
        <v>0</v>
      </c>
      <c r="GR5074" s="81" t="s">
        <v>448</v>
      </c>
      <c r="GS5074" s="81">
        <v>1.1148832299820636E-2</v>
      </c>
      <c r="GT5074" s="81">
        <v>4.190871103049851E-4</v>
      </c>
      <c r="GU5074" s="81">
        <v>1.1148832299820636E-2</v>
      </c>
      <c r="GV5074" s="81">
        <v>4.190871103049851E-4</v>
      </c>
      <c r="GW5074" s="81">
        <v>1.1148832299820636E-2</v>
      </c>
      <c r="GX5074" s="81">
        <v>4.190871103049851E-4</v>
      </c>
      <c r="GY5074" s="81">
        <v>1.1148832299820636E-2</v>
      </c>
      <c r="GZ5074" s="81">
        <v>4.190871103049851E-4</v>
      </c>
    </row>
    <row r="5075" spans="98:208" x14ac:dyDescent="0.25">
      <c r="CT5075" s="81" t="s">
        <v>155</v>
      </c>
      <c r="CU5075" s="81" t="s">
        <v>486</v>
      </c>
      <c r="CV5075" s="81" t="s">
        <v>455</v>
      </c>
      <c r="CW5075" s="81">
        <v>2022</v>
      </c>
      <c r="CX5075" s="81">
        <v>0</v>
      </c>
      <c r="CY5075" s="81">
        <v>0</v>
      </c>
      <c r="CZ5075" s="81">
        <v>0</v>
      </c>
      <c r="DA5075" s="81">
        <v>0</v>
      </c>
      <c r="DB5075" s="81">
        <v>21083.842824224441</v>
      </c>
      <c r="DC5075" s="81">
        <v>409.22373582043338</v>
      </c>
      <c r="DD5075" s="81">
        <v>13469.087812378721</v>
      </c>
      <c r="DE5075" s="81">
        <v>7205.5312760252336</v>
      </c>
      <c r="DF5075" s="81">
        <v>4.5623668037681151</v>
      </c>
      <c r="DG5075" s="81">
        <v>4.5623668037681151</v>
      </c>
      <c r="DH5075" s="81">
        <v>4.5623668037681151</v>
      </c>
      <c r="DI5075" s="81">
        <v>0</v>
      </c>
      <c r="DJ5075" s="81">
        <v>8.5816388783742093E-9</v>
      </c>
      <c r="DL5075" s="81">
        <v>0</v>
      </c>
      <c r="DM5075" s="81">
        <v>3.9152584340620337E-8</v>
      </c>
      <c r="DN5075" s="81">
        <v>3.9152584340620337E-8</v>
      </c>
      <c r="DO5075" s="81">
        <v>0</v>
      </c>
      <c r="DP5075" s="81">
        <v>3.9152584340620337E-8</v>
      </c>
      <c r="DQ5075" s="81">
        <v>3.9152584340620337E-8</v>
      </c>
      <c r="DR5075" s="81">
        <v>0</v>
      </c>
      <c r="DS5075" s="81">
        <v>3.9152584340620337E-8</v>
      </c>
      <c r="DT5075" s="81">
        <v>3.9152584340620337E-8</v>
      </c>
      <c r="DU5075" s="81">
        <v>0</v>
      </c>
      <c r="DV5075" s="81">
        <v>0</v>
      </c>
      <c r="DW5075" s="81">
        <v>0</v>
      </c>
      <c r="GE5075" s="81" t="s">
        <v>449</v>
      </c>
      <c r="GF5075" s="81" t="s">
        <v>155</v>
      </c>
      <c r="GG5075" s="81" t="s">
        <v>490</v>
      </c>
      <c r="GH5075" s="81" t="s">
        <v>460</v>
      </c>
      <c r="GI5075" s="81">
        <v>2028</v>
      </c>
      <c r="GJ5075" s="81" t="s">
        <v>201</v>
      </c>
      <c r="GK5075" s="81">
        <v>3.905508318488627E-2</v>
      </c>
      <c r="GL5075" s="81">
        <v>334.86425300000002</v>
      </c>
      <c r="GM5075" s="81">
        <v>2028</v>
      </c>
      <c r="GN5075" s="81" t="s">
        <v>173</v>
      </c>
      <c r="GO5075" s="81">
        <v>1.1148832299820636E-2</v>
      </c>
      <c r="GP5075" s="81">
        <v>10</v>
      </c>
      <c r="GQ5075" s="81">
        <v>0</v>
      </c>
      <c r="GR5075" s="81" t="s">
        <v>448</v>
      </c>
      <c r="GS5075" s="81">
        <v>1.1148832299820636E-2</v>
      </c>
      <c r="GT5075" s="81">
        <v>4.3541857288384184E-4</v>
      </c>
      <c r="GU5075" s="81">
        <v>1.1148832299820636E-2</v>
      </c>
      <c r="GV5075" s="81">
        <v>4.3541857288384184E-4</v>
      </c>
      <c r="GW5075" s="81">
        <v>1.1148832299820636E-2</v>
      </c>
      <c r="GX5075" s="81">
        <v>4.3541857288384184E-4</v>
      </c>
      <c r="GY5075" s="81">
        <v>1.1148832299820636E-2</v>
      </c>
      <c r="GZ5075" s="81">
        <v>4.3541857288384184E-4</v>
      </c>
    </row>
    <row r="5076" spans="98:208" x14ac:dyDescent="0.25">
      <c r="CT5076" s="81" t="s">
        <v>155</v>
      </c>
      <c r="CU5076" s="81" t="s">
        <v>486</v>
      </c>
      <c r="CV5076" s="81" t="s">
        <v>455</v>
      </c>
      <c r="CW5076" s="81">
        <v>2023</v>
      </c>
      <c r="CX5076" s="81">
        <v>0</v>
      </c>
      <c r="CY5076" s="81">
        <v>0</v>
      </c>
      <c r="CZ5076" s="81">
        <v>0</v>
      </c>
      <c r="DA5076" s="81">
        <v>0</v>
      </c>
      <c r="DB5076" s="81">
        <v>21835.978114130368</v>
      </c>
      <c r="DC5076" s="81">
        <v>428.6023212202989</v>
      </c>
      <c r="DD5076" s="81">
        <v>13939.56097345753</v>
      </c>
      <c r="DE5076" s="81">
        <v>7467.8148194525438</v>
      </c>
      <c r="DF5076" s="81">
        <v>4.7784154025989682</v>
      </c>
      <c r="DG5076" s="81">
        <v>4.7784154025989682</v>
      </c>
      <c r="DH5076" s="81">
        <v>4.7784154025989682</v>
      </c>
      <c r="DI5076" s="81">
        <v>4.7784154025989682</v>
      </c>
      <c r="DJ5076" s="81">
        <v>8.5816388783742093E-9</v>
      </c>
      <c r="DL5076" s="81">
        <v>0</v>
      </c>
      <c r="DM5076" s="81">
        <v>4.1006635395965454E-8</v>
      </c>
      <c r="DN5076" s="81">
        <v>4.1006635395965454E-8</v>
      </c>
      <c r="DO5076" s="81">
        <v>0</v>
      </c>
      <c r="DP5076" s="81">
        <v>4.1006635395965454E-8</v>
      </c>
      <c r="DQ5076" s="81">
        <v>4.1006635395965454E-8</v>
      </c>
      <c r="DR5076" s="81">
        <v>0</v>
      </c>
      <c r="DS5076" s="81">
        <v>4.1006635395965454E-8</v>
      </c>
      <c r="DT5076" s="81">
        <v>4.1006635395965454E-8</v>
      </c>
      <c r="DU5076" s="81">
        <v>0</v>
      </c>
      <c r="DV5076" s="81">
        <v>4.1006635395965454E-8</v>
      </c>
      <c r="DW5076" s="81">
        <v>4.1006635395965454E-8</v>
      </c>
      <c r="GE5076" s="81" t="s">
        <v>449</v>
      </c>
      <c r="GF5076" s="81" t="s">
        <v>155</v>
      </c>
      <c r="GG5076" s="81" t="s">
        <v>490</v>
      </c>
      <c r="GH5076" s="81" t="s">
        <v>460</v>
      </c>
      <c r="GI5076" s="81">
        <v>2029</v>
      </c>
      <c r="GJ5076" s="81" t="s">
        <v>201</v>
      </c>
      <c r="GK5076" s="81">
        <v>3.905508318488627E-2</v>
      </c>
      <c r="GL5076" s="81">
        <v>334.86425300000002</v>
      </c>
      <c r="GM5076" s="81">
        <v>2029</v>
      </c>
      <c r="GN5076" s="81" t="s">
        <v>173</v>
      </c>
      <c r="GO5076" s="81">
        <v>1.1148832299820636E-2</v>
      </c>
      <c r="GP5076" s="81">
        <v>10</v>
      </c>
      <c r="GQ5076" s="81">
        <v>0</v>
      </c>
      <c r="GR5076" s="81" t="s">
        <v>448</v>
      </c>
      <c r="GS5076" s="81">
        <v>1.1148832299820636E-2</v>
      </c>
      <c r="GT5076" s="81">
        <v>4.3541857288384184E-4</v>
      </c>
      <c r="GU5076" s="81">
        <v>1.1148832299820636E-2</v>
      </c>
      <c r="GV5076" s="81">
        <v>4.3541857288384184E-4</v>
      </c>
      <c r="GW5076" s="81">
        <v>1.1148832299820636E-2</v>
      </c>
      <c r="GX5076" s="81">
        <v>4.3541857288384184E-4</v>
      </c>
      <c r="GY5076" s="81">
        <v>1.1148832299820636E-2</v>
      </c>
      <c r="GZ5076" s="81">
        <v>4.3541857288384184E-4</v>
      </c>
    </row>
    <row r="5077" spans="98:208" x14ac:dyDescent="0.25">
      <c r="CT5077" s="81" t="s">
        <v>155</v>
      </c>
      <c r="CU5077" s="81" t="s">
        <v>486</v>
      </c>
      <c r="CV5077" s="81" t="s">
        <v>455</v>
      </c>
      <c r="CW5077" s="81">
        <v>2024</v>
      </c>
      <c r="CX5077" s="81">
        <v>0</v>
      </c>
      <c r="CY5077" s="81">
        <v>0</v>
      </c>
      <c r="CZ5077" s="81">
        <v>0</v>
      </c>
      <c r="DA5077" s="81">
        <v>0</v>
      </c>
      <c r="DB5077" s="81">
        <v>21835.978114130368</v>
      </c>
      <c r="DC5077" s="81">
        <v>428.6023212202989</v>
      </c>
      <c r="DD5077" s="81">
        <v>13939.56097345753</v>
      </c>
      <c r="DE5077" s="81">
        <v>7467.8148194525438</v>
      </c>
      <c r="DF5077" s="81">
        <v>4.7784154025989682</v>
      </c>
      <c r="DG5077" s="81">
        <v>4.7784154025989682</v>
      </c>
      <c r="DH5077" s="81">
        <v>4.7784154025989682</v>
      </c>
      <c r="DI5077" s="81">
        <v>4.7784154025989682</v>
      </c>
      <c r="DJ5077" s="81">
        <v>8.5816388783742093E-9</v>
      </c>
      <c r="DL5077" s="81">
        <v>0</v>
      </c>
      <c r="DM5077" s="81">
        <v>4.1006635395965454E-8</v>
      </c>
      <c r="DN5077" s="81">
        <v>4.1006635395965454E-8</v>
      </c>
      <c r="DO5077" s="81">
        <v>0</v>
      </c>
      <c r="DP5077" s="81">
        <v>4.1006635395965454E-8</v>
      </c>
      <c r="DQ5077" s="81">
        <v>4.1006635395965454E-8</v>
      </c>
      <c r="DR5077" s="81">
        <v>0</v>
      </c>
      <c r="DS5077" s="81">
        <v>4.1006635395965454E-8</v>
      </c>
      <c r="DT5077" s="81">
        <v>4.1006635395965454E-8</v>
      </c>
      <c r="DU5077" s="81">
        <v>0</v>
      </c>
      <c r="DV5077" s="81">
        <v>4.1006635395965454E-8</v>
      </c>
      <c r="DW5077" s="81">
        <v>4.1006635395965454E-8</v>
      </c>
      <c r="GE5077" s="81" t="s">
        <v>449</v>
      </c>
      <c r="GF5077" s="81" t="s">
        <v>155</v>
      </c>
      <c r="GG5077" s="81" t="s">
        <v>490</v>
      </c>
      <c r="GH5077" s="81" t="s">
        <v>460</v>
      </c>
      <c r="GI5077" s="81">
        <v>2030</v>
      </c>
      <c r="GJ5077" s="81" t="s">
        <v>201</v>
      </c>
      <c r="GK5077" s="81">
        <v>3.905508318488627E-2</v>
      </c>
      <c r="GL5077" s="81">
        <v>334.86425300000002</v>
      </c>
      <c r="GM5077" s="81">
        <v>2030</v>
      </c>
      <c r="GN5077" s="81" t="s">
        <v>173</v>
      </c>
      <c r="GO5077" s="81">
        <v>1.1148832299820636E-2</v>
      </c>
      <c r="GP5077" s="81">
        <v>10</v>
      </c>
      <c r="GQ5077" s="81">
        <v>0</v>
      </c>
      <c r="GR5077" s="81" t="s">
        <v>448</v>
      </c>
      <c r="GS5077" s="81">
        <v>0</v>
      </c>
      <c r="GT5077" s="81">
        <v>0</v>
      </c>
      <c r="GU5077" s="81">
        <v>1.1148832299820636E-2</v>
      </c>
      <c r="GV5077" s="81">
        <v>4.3541857288384184E-4</v>
      </c>
      <c r="GW5077" s="81">
        <v>1.1148832299820636E-2</v>
      </c>
      <c r="GX5077" s="81">
        <v>4.3541857288384184E-4</v>
      </c>
      <c r="GY5077" s="81">
        <v>1.1148832299820636E-2</v>
      </c>
      <c r="GZ5077" s="81">
        <v>4.3541857288384184E-4</v>
      </c>
    </row>
    <row r="5078" spans="98:208" x14ac:dyDescent="0.25">
      <c r="CT5078" s="81" t="s">
        <v>155</v>
      </c>
      <c r="CU5078" s="81" t="s">
        <v>486</v>
      </c>
      <c r="CV5078" s="81" t="s">
        <v>455</v>
      </c>
      <c r="CW5078" s="81">
        <v>2025</v>
      </c>
      <c r="CX5078" s="81">
        <v>0</v>
      </c>
      <c r="CY5078" s="81">
        <v>0</v>
      </c>
      <c r="CZ5078" s="81">
        <v>0</v>
      </c>
      <c r="DA5078" s="81">
        <v>0</v>
      </c>
      <c r="DB5078" s="81">
        <v>21835.978114130368</v>
      </c>
      <c r="DC5078" s="81">
        <v>428.6023212202989</v>
      </c>
      <c r="DD5078" s="81">
        <v>13939.56097345753</v>
      </c>
      <c r="DE5078" s="81">
        <v>7467.8148194525438</v>
      </c>
      <c r="DF5078" s="81">
        <v>4.7784154025989682</v>
      </c>
      <c r="DG5078" s="81">
        <v>4.7784154025989682</v>
      </c>
      <c r="DH5078" s="81">
        <v>4.7784154025989682</v>
      </c>
      <c r="DI5078" s="81">
        <v>4.7784154025989682</v>
      </c>
      <c r="DJ5078" s="81">
        <v>8.5816388783742093E-9</v>
      </c>
      <c r="DL5078" s="81">
        <v>0</v>
      </c>
      <c r="DM5078" s="81">
        <v>4.1006635395965454E-8</v>
      </c>
      <c r="DN5078" s="81">
        <v>4.1006635395965454E-8</v>
      </c>
      <c r="DO5078" s="81">
        <v>0</v>
      </c>
      <c r="DP5078" s="81">
        <v>4.1006635395965454E-8</v>
      </c>
      <c r="DQ5078" s="81">
        <v>4.1006635395965454E-8</v>
      </c>
      <c r="DR5078" s="81">
        <v>0</v>
      </c>
      <c r="DS5078" s="81">
        <v>4.1006635395965454E-8</v>
      </c>
      <c r="DT5078" s="81">
        <v>4.1006635395965454E-8</v>
      </c>
      <c r="DU5078" s="81">
        <v>0</v>
      </c>
      <c r="DV5078" s="81">
        <v>4.1006635395965454E-8</v>
      </c>
      <c r="DW5078" s="81">
        <v>4.1006635395965454E-8</v>
      </c>
      <c r="GE5078" s="81" t="s">
        <v>449</v>
      </c>
      <c r="GF5078" s="81" t="s">
        <v>155</v>
      </c>
      <c r="GG5078" s="81" t="s">
        <v>490</v>
      </c>
      <c r="GH5078" s="81" t="s">
        <v>460</v>
      </c>
      <c r="GI5078" s="81">
        <v>2031</v>
      </c>
      <c r="GJ5078" s="81" t="s">
        <v>201</v>
      </c>
      <c r="GK5078" s="81">
        <v>3.905508318488627E-2</v>
      </c>
      <c r="GL5078" s="81">
        <v>334.86425300000002</v>
      </c>
      <c r="GM5078" s="81">
        <v>2031</v>
      </c>
      <c r="GN5078" s="81" t="s">
        <v>173</v>
      </c>
      <c r="GO5078" s="81">
        <v>1.1148832299820636E-2</v>
      </c>
      <c r="GP5078" s="81">
        <v>10</v>
      </c>
      <c r="GQ5078" s="81">
        <v>0</v>
      </c>
      <c r="GR5078" s="81" t="s">
        <v>448</v>
      </c>
      <c r="GS5078" s="81">
        <v>0</v>
      </c>
      <c r="GT5078" s="81">
        <v>0</v>
      </c>
      <c r="GU5078" s="81">
        <v>0</v>
      </c>
      <c r="GV5078" s="81">
        <v>0</v>
      </c>
      <c r="GW5078" s="81">
        <v>1.1148832299820636E-2</v>
      </c>
      <c r="GX5078" s="81">
        <v>4.3541857288384184E-4</v>
      </c>
      <c r="GY5078" s="81">
        <v>1.1148832299820636E-2</v>
      </c>
      <c r="GZ5078" s="81">
        <v>4.3541857288384184E-4</v>
      </c>
    </row>
    <row r="5079" spans="98:208" x14ac:dyDescent="0.25">
      <c r="CT5079" s="81" t="s">
        <v>155</v>
      </c>
      <c r="CU5079" s="81" t="s">
        <v>486</v>
      </c>
      <c r="CV5079" s="81" t="s">
        <v>455</v>
      </c>
      <c r="CW5079" s="81">
        <v>2026</v>
      </c>
      <c r="CX5079" s="81">
        <v>0</v>
      </c>
      <c r="CY5079" s="81">
        <v>0</v>
      </c>
      <c r="CZ5079" s="81">
        <v>0</v>
      </c>
      <c r="DA5079" s="81">
        <v>0</v>
      </c>
      <c r="DB5079" s="81">
        <v>21835.978114130368</v>
      </c>
      <c r="DC5079" s="81">
        <v>428.6023212202989</v>
      </c>
      <c r="DD5079" s="81">
        <v>13939.56097345753</v>
      </c>
      <c r="DE5079" s="81">
        <v>7467.8148194525438</v>
      </c>
      <c r="DF5079" s="81">
        <v>4.7784154025989682</v>
      </c>
      <c r="DG5079" s="81">
        <v>4.7784154025989682</v>
      </c>
      <c r="DH5079" s="81">
        <v>4.7784154025989682</v>
      </c>
      <c r="DI5079" s="81">
        <v>4.7784154025989682</v>
      </c>
      <c r="DJ5079" s="81">
        <v>8.5816388783742093E-9</v>
      </c>
      <c r="DL5079" s="81">
        <v>0</v>
      </c>
      <c r="DM5079" s="81">
        <v>4.1006635395965454E-8</v>
      </c>
      <c r="DN5079" s="81">
        <v>4.1006635395965454E-8</v>
      </c>
      <c r="DO5079" s="81">
        <v>0</v>
      </c>
      <c r="DP5079" s="81">
        <v>4.1006635395965454E-8</v>
      </c>
      <c r="DQ5079" s="81">
        <v>4.1006635395965454E-8</v>
      </c>
      <c r="DR5079" s="81">
        <v>0</v>
      </c>
      <c r="DS5079" s="81">
        <v>4.1006635395965454E-8</v>
      </c>
      <c r="DT5079" s="81">
        <v>4.1006635395965454E-8</v>
      </c>
      <c r="DU5079" s="81">
        <v>0</v>
      </c>
      <c r="DV5079" s="81">
        <v>4.1006635395965454E-8</v>
      </c>
      <c r="DW5079" s="81">
        <v>4.1006635395965454E-8</v>
      </c>
      <c r="GE5079" s="81" t="s">
        <v>449</v>
      </c>
      <c r="GF5079" s="81" t="s">
        <v>155</v>
      </c>
      <c r="GG5079" s="81" t="s">
        <v>490</v>
      </c>
      <c r="GH5079" s="81" t="s">
        <v>460</v>
      </c>
      <c r="GI5079" s="81">
        <v>2032</v>
      </c>
      <c r="GJ5079" s="81" t="s">
        <v>201</v>
      </c>
      <c r="GK5079" s="81">
        <v>3.905508318488627E-2</v>
      </c>
      <c r="GL5079" s="81">
        <v>334.86425300000002</v>
      </c>
      <c r="GM5079" s="81">
        <v>2032</v>
      </c>
      <c r="GN5079" s="81" t="s">
        <v>173</v>
      </c>
      <c r="GO5079" s="81">
        <v>1.1148832299820636E-2</v>
      </c>
      <c r="GP5079" s="81">
        <v>10</v>
      </c>
      <c r="GQ5079" s="81">
        <v>0</v>
      </c>
      <c r="GR5079" s="81" t="s">
        <v>448</v>
      </c>
      <c r="GS5079" s="81">
        <v>0</v>
      </c>
      <c r="GT5079" s="81">
        <v>0</v>
      </c>
      <c r="GU5079" s="81">
        <v>0</v>
      </c>
      <c r="GV5079" s="81">
        <v>0</v>
      </c>
      <c r="GW5079" s="81">
        <v>0</v>
      </c>
      <c r="GX5079" s="81">
        <v>0</v>
      </c>
      <c r="GY5079" s="81">
        <v>1.1148832299820636E-2</v>
      </c>
      <c r="GZ5079" s="81">
        <v>4.3541857288384184E-4</v>
      </c>
    </row>
    <row r="5080" spans="98:208" x14ac:dyDescent="0.25">
      <c r="CT5080" s="81" t="s">
        <v>155</v>
      </c>
      <c r="CU5080" s="81" t="s">
        <v>486</v>
      </c>
      <c r="CV5080" s="81" t="s">
        <v>455</v>
      </c>
      <c r="CW5080" s="81">
        <v>2027</v>
      </c>
      <c r="CX5080" s="81">
        <v>0</v>
      </c>
      <c r="CY5080" s="81">
        <v>0</v>
      </c>
      <c r="CZ5080" s="81">
        <v>0</v>
      </c>
      <c r="DA5080" s="81">
        <v>0</v>
      </c>
      <c r="DB5080" s="81">
        <v>21835.978114130368</v>
      </c>
      <c r="DC5080" s="81">
        <v>428.6023212202989</v>
      </c>
      <c r="DD5080" s="81">
        <v>13939.56097345753</v>
      </c>
      <c r="DE5080" s="81">
        <v>7467.8148194525438</v>
      </c>
      <c r="DF5080" s="81">
        <v>4.7784154025989682</v>
      </c>
      <c r="DG5080" s="81">
        <v>4.7784154025989682</v>
      </c>
      <c r="DH5080" s="81">
        <v>4.7784154025989682</v>
      </c>
      <c r="DI5080" s="81">
        <v>4.7784154025989682</v>
      </c>
      <c r="DJ5080" s="81">
        <v>8.5816388783742093E-9</v>
      </c>
      <c r="DL5080" s="81">
        <v>0</v>
      </c>
      <c r="DM5080" s="81">
        <v>4.1006635395965454E-8</v>
      </c>
      <c r="DN5080" s="81">
        <v>4.1006635395965454E-8</v>
      </c>
      <c r="DO5080" s="81">
        <v>0</v>
      </c>
      <c r="DP5080" s="81">
        <v>4.1006635395965454E-8</v>
      </c>
      <c r="DQ5080" s="81">
        <v>4.1006635395965454E-8</v>
      </c>
      <c r="DR5080" s="81">
        <v>0</v>
      </c>
      <c r="DS5080" s="81">
        <v>4.1006635395965454E-8</v>
      </c>
      <c r="DT5080" s="81">
        <v>4.1006635395965454E-8</v>
      </c>
      <c r="DU5080" s="81">
        <v>0</v>
      </c>
      <c r="DV5080" s="81">
        <v>4.1006635395965454E-8</v>
      </c>
      <c r="DW5080" s="81">
        <v>4.1006635395965454E-8</v>
      </c>
      <c r="GE5080" s="81" t="s">
        <v>449</v>
      </c>
      <c r="GF5080" s="81" t="s">
        <v>155</v>
      </c>
      <c r="GG5080" s="81" t="s">
        <v>490</v>
      </c>
      <c r="GH5080" s="81" t="s">
        <v>461</v>
      </c>
      <c r="GI5080" s="81">
        <v>2021</v>
      </c>
      <c r="GJ5080" s="81" t="s">
        <v>201</v>
      </c>
      <c r="GK5080" s="81">
        <v>222.22942162783781</v>
      </c>
      <c r="GL5080" s="81">
        <v>334.86425300000002</v>
      </c>
      <c r="GM5080" s="81">
        <v>2021</v>
      </c>
      <c r="GN5080" s="81" t="s">
        <v>173</v>
      </c>
      <c r="GO5080" s="81">
        <v>1.1148832299820636E-2</v>
      </c>
      <c r="GP5080" s="81">
        <v>10</v>
      </c>
      <c r="GQ5080" s="81">
        <v>0</v>
      </c>
      <c r="GR5080" s="81" t="s">
        <v>448</v>
      </c>
      <c r="GS5080" s="81">
        <v>1.1148832299820636E-2</v>
      </c>
      <c r="GT5080" s="81">
        <v>2.477598553814897</v>
      </c>
      <c r="GU5080" s="81">
        <v>1.1148832299820636E-2</v>
      </c>
      <c r="GV5080" s="81">
        <v>2.477598553814897</v>
      </c>
      <c r="GW5080" s="81">
        <v>0</v>
      </c>
      <c r="GX5080" s="81">
        <v>0</v>
      </c>
      <c r="GY5080" s="81">
        <v>0</v>
      </c>
      <c r="GZ5080" s="81">
        <v>0</v>
      </c>
    </row>
    <row r="5081" spans="98:208" x14ac:dyDescent="0.25">
      <c r="CT5081" s="81" t="s">
        <v>155</v>
      </c>
      <c r="CU5081" s="81" t="s">
        <v>486</v>
      </c>
      <c r="CV5081" s="81" t="s">
        <v>455</v>
      </c>
      <c r="CW5081" s="81">
        <v>2028</v>
      </c>
      <c r="CX5081" s="81">
        <v>0</v>
      </c>
      <c r="CY5081" s="81">
        <v>0</v>
      </c>
      <c r="CZ5081" s="81">
        <v>0</v>
      </c>
      <c r="DA5081" s="81">
        <v>0</v>
      </c>
      <c r="DB5081" s="81">
        <v>22783.187028906901</v>
      </c>
      <c r="DC5081" s="81">
        <v>453.26096055714191</v>
      </c>
      <c r="DD5081" s="81">
        <v>14531.33568557209</v>
      </c>
      <c r="DE5081" s="81">
        <v>7798.5903827776174</v>
      </c>
      <c r="DF5081" s="81">
        <v>5.0533304373071912</v>
      </c>
      <c r="DG5081" s="81">
        <v>5.0533304373071912</v>
      </c>
      <c r="DH5081" s="81">
        <v>5.0533304373071912</v>
      </c>
      <c r="DI5081" s="81">
        <v>5.0533304373071912</v>
      </c>
      <c r="DJ5081" s="81">
        <v>8.5816388783742093E-9</v>
      </c>
      <c r="DL5081" s="81">
        <v>0</v>
      </c>
      <c r="DM5081" s="81">
        <v>4.3365856946067139E-8</v>
      </c>
      <c r="DN5081" s="81">
        <v>4.3365856946067139E-8</v>
      </c>
      <c r="DO5081" s="81">
        <v>0</v>
      </c>
      <c r="DP5081" s="81">
        <v>4.3365856946067139E-8</v>
      </c>
      <c r="DQ5081" s="81">
        <v>4.3365856946067139E-8</v>
      </c>
      <c r="DR5081" s="81">
        <v>0</v>
      </c>
      <c r="DS5081" s="81">
        <v>4.3365856946067139E-8</v>
      </c>
      <c r="DT5081" s="81">
        <v>4.3365856946067139E-8</v>
      </c>
      <c r="DU5081" s="81">
        <v>0</v>
      </c>
      <c r="DV5081" s="81">
        <v>4.3365856946067139E-8</v>
      </c>
      <c r="DW5081" s="81">
        <v>4.3365856946067139E-8</v>
      </c>
      <c r="GE5081" s="81" t="s">
        <v>449</v>
      </c>
      <c r="GF5081" s="81" t="s">
        <v>155</v>
      </c>
      <c r="GG5081" s="81" t="s">
        <v>490</v>
      </c>
      <c r="GH5081" s="81" t="s">
        <v>461</v>
      </c>
      <c r="GI5081" s="81">
        <v>2022</v>
      </c>
      <c r="GJ5081" s="81" t="s">
        <v>201</v>
      </c>
      <c r="GK5081" s="81">
        <v>222.22942162783781</v>
      </c>
      <c r="GL5081" s="81">
        <v>334.86425300000002</v>
      </c>
      <c r="GM5081" s="81">
        <v>2022</v>
      </c>
      <c r="GN5081" s="81" t="s">
        <v>173</v>
      </c>
      <c r="GO5081" s="81">
        <v>1.1148832299820636E-2</v>
      </c>
      <c r="GP5081" s="81">
        <v>10</v>
      </c>
      <c r="GQ5081" s="81">
        <v>0</v>
      </c>
      <c r="GR5081" s="81" t="s">
        <v>448</v>
      </c>
      <c r="GS5081" s="81">
        <v>1.1148832299820636E-2</v>
      </c>
      <c r="GT5081" s="81">
        <v>2.477598553814897</v>
      </c>
      <c r="GU5081" s="81">
        <v>1.1148832299820636E-2</v>
      </c>
      <c r="GV5081" s="81">
        <v>2.477598553814897</v>
      </c>
      <c r="GW5081" s="81">
        <v>1.1148832299820636E-2</v>
      </c>
      <c r="GX5081" s="81">
        <v>2.477598553814897</v>
      </c>
      <c r="GY5081" s="81">
        <v>0</v>
      </c>
      <c r="GZ5081" s="81">
        <v>0</v>
      </c>
    </row>
    <row r="5082" spans="98:208" x14ac:dyDescent="0.25">
      <c r="CT5082" s="81" t="s">
        <v>155</v>
      </c>
      <c r="CU5082" s="81" t="s">
        <v>486</v>
      </c>
      <c r="CV5082" s="81" t="s">
        <v>455</v>
      </c>
      <c r="CW5082" s="81">
        <v>2029</v>
      </c>
      <c r="CX5082" s="81">
        <v>0</v>
      </c>
      <c r="CY5082" s="81">
        <v>0</v>
      </c>
      <c r="CZ5082" s="81">
        <v>0</v>
      </c>
      <c r="DA5082" s="81">
        <v>0</v>
      </c>
      <c r="DB5082" s="81">
        <v>22783.187028906901</v>
      </c>
      <c r="DC5082" s="81">
        <v>453.26096055714191</v>
      </c>
      <c r="DD5082" s="81">
        <v>14531.33568557209</v>
      </c>
      <c r="DE5082" s="81">
        <v>7798.5903827776174</v>
      </c>
      <c r="DF5082" s="81">
        <v>5.0533304373071912</v>
      </c>
      <c r="DG5082" s="81">
        <v>5.0533304373071912</v>
      </c>
      <c r="DH5082" s="81">
        <v>5.0533304373071912</v>
      </c>
      <c r="DI5082" s="81">
        <v>5.0533304373071912</v>
      </c>
      <c r="DJ5082" s="81">
        <v>8.5816388783742093E-9</v>
      </c>
      <c r="DL5082" s="81">
        <v>0</v>
      </c>
      <c r="DM5082" s="81">
        <v>4.3365856946067139E-8</v>
      </c>
      <c r="DN5082" s="81">
        <v>4.3365856946067139E-8</v>
      </c>
      <c r="DO5082" s="81">
        <v>0</v>
      </c>
      <c r="DP5082" s="81">
        <v>4.3365856946067139E-8</v>
      </c>
      <c r="DQ5082" s="81">
        <v>4.3365856946067139E-8</v>
      </c>
      <c r="DR5082" s="81">
        <v>0</v>
      </c>
      <c r="DS5082" s="81">
        <v>4.3365856946067139E-8</v>
      </c>
      <c r="DT5082" s="81">
        <v>4.3365856946067139E-8</v>
      </c>
      <c r="DU5082" s="81">
        <v>0</v>
      </c>
      <c r="DV5082" s="81">
        <v>4.3365856946067139E-8</v>
      </c>
      <c r="DW5082" s="81">
        <v>4.3365856946067139E-8</v>
      </c>
      <c r="GE5082" s="81" t="s">
        <v>449</v>
      </c>
      <c r="GF5082" s="81" t="s">
        <v>155</v>
      </c>
      <c r="GG5082" s="81" t="s">
        <v>490</v>
      </c>
      <c r="GH5082" s="81" t="s">
        <v>461</v>
      </c>
      <c r="GI5082" s="81">
        <v>2023</v>
      </c>
      <c r="GJ5082" s="81" t="s">
        <v>201</v>
      </c>
      <c r="GK5082" s="81">
        <v>233.2300768079468</v>
      </c>
      <c r="GL5082" s="81">
        <v>334.86425300000002</v>
      </c>
      <c r="GM5082" s="81">
        <v>2023</v>
      </c>
      <c r="GN5082" s="81" t="s">
        <v>173</v>
      </c>
      <c r="GO5082" s="81">
        <v>1.1148832299820636E-2</v>
      </c>
      <c r="GP5082" s="81">
        <v>10</v>
      </c>
      <c r="GQ5082" s="81">
        <v>0</v>
      </c>
      <c r="GR5082" s="81" t="s">
        <v>448</v>
      </c>
      <c r="GS5082" s="81">
        <v>1.1148832299820636E-2</v>
      </c>
      <c r="GT5082" s="81">
        <v>2.600243013606085</v>
      </c>
      <c r="GU5082" s="81">
        <v>1.1148832299820636E-2</v>
      </c>
      <c r="GV5082" s="81">
        <v>2.600243013606085</v>
      </c>
      <c r="GW5082" s="81">
        <v>1.1148832299820636E-2</v>
      </c>
      <c r="GX5082" s="81">
        <v>2.600243013606085</v>
      </c>
      <c r="GY5082" s="81">
        <v>1.1148832299820636E-2</v>
      </c>
      <c r="GZ5082" s="81">
        <v>2.600243013606085</v>
      </c>
    </row>
    <row r="5083" spans="98:208" x14ac:dyDescent="0.25">
      <c r="CT5083" s="81" t="s">
        <v>155</v>
      </c>
      <c r="CU5083" s="81" t="s">
        <v>486</v>
      </c>
      <c r="CV5083" s="81" t="s">
        <v>455</v>
      </c>
      <c r="CW5083" s="81">
        <v>2030</v>
      </c>
      <c r="CX5083" s="81">
        <v>0</v>
      </c>
      <c r="CY5083" s="81">
        <v>0</v>
      </c>
      <c r="CZ5083" s="81">
        <v>0</v>
      </c>
      <c r="DA5083" s="81">
        <v>0</v>
      </c>
      <c r="DB5083" s="81">
        <v>22783.187028906901</v>
      </c>
      <c r="DC5083" s="81">
        <v>453.26096055714191</v>
      </c>
      <c r="DD5083" s="81">
        <v>14531.33568557209</v>
      </c>
      <c r="DE5083" s="81">
        <v>7798.5903827776174</v>
      </c>
      <c r="DF5083" s="81">
        <v>0</v>
      </c>
      <c r="DG5083" s="81">
        <v>5.0533304373071912</v>
      </c>
      <c r="DH5083" s="81">
        <v>5.0533304373071912</v>
      </c>
      <c r="DI5083" s="81">
        <v>5.0533304373071912</v>
      </c>
      <c r="DJ5083" s="81">
        <v>8.5816388783742093E-9</v>
      </c>
      <c r="DL5083" s="81">
        <v>0</v>
      </c>
      <c r="DM5083" s="81">
        <v>0</v>
      </c>
      <c r="DN5083" s="81">
        <v>0</v>
      </c>
      <c r="DO5083" s="81">
        <v>0</v>
      </c>
      <c r="DP5083" s="81">
        <v>4.3365856946067139E-8</v>
      </c>
      <c r="DQ5083" s="81">
        <v>4.3365856946067139E-8</v>
      </c>
      <c r="DR5083" s="81">
        <v>0</v>
      </c>
      <c r="DS5083" s="81">
        <v>4.3365856946067139E-8</v>
      </c>
      <c r="DT5083" s="81">
        <v>4.3365856946067139E-8</v>
      </c>
      <c r="DU5083" s="81">
        <v>0</v>
      </c>
      <c r="DV5083" s="81">
        <v>4.3365856946067139E-8</v>
      </c>
      <c r="DW5083" s="81">
        <v>4.3365856946067139E-8</v>
      </c>
      <c r="GE5083" s="81" t="s">
        <v>449</v>
      </c>
      <c r="GF5083" s="81" t="s">
        <v>155</v>
      </c>
      <c r="GG5083" s="81" t="s">
        <v>490</v>
      </c>
      <c r="GH5083" s="81" t="s">
        <v>461</v>
      </c>
      <c r="GI5083" s="81">
        <v>2024</v>
      </c>
      <c r="GJ5083" s="81" t="s">
        <v>201</v>
      </c>
      <c r="GK5083" s="81">
        <v>233.2300768079468</v>
      </c>
      <c r="GL5083" s="81">
        <v>334.86425300000002</v>
      </c>
      <c r="GM5083" s="81">
        <v>2024</v>
      </c>
      <c r="GN5083" s="81" t="s">
        <v>173</v>
      </c>
      <c r="GO5083" s="81">
        <v>1.1148832299820636E-2</v>
      </c>
      <c r="GP5083" s="81">
        <v>10</v>
      </c>
      <c r="GQ5083" s="81">
        <v>0</v>
      </c>
      <c r="GR5083" s="81" t="s">
        <v>448</v>
      </c>
      <c r="GS5083" s="81">
        <v>1.1148832299820636E-2</v>
      </c>
      <c r="GT5083" s="81">
        <v>2.600243013606085</v>
      </c>
      <c r="GU5083" s="81">
        <v>1.1148832299820636E-2</v>
      </c>
      <c r="GV5083" s="81">
        <v>2.600243013606085</v>
      </c>
      <c r="GW5083" s="81">
        <v>1.1148832299820636E-2</v>
      </c>
      <c r="GX5083" s="81">
        <v>2.600243013606085</v>
      </c>
      <c r="GY5083" s="81">
        <v>1.1148832299820636E-2</v>
      </c>
      <c r="GZ5083" s="81">
        <v>2.600243013606085</v>
      </c>
    </row>
    <row r="5084" spans="98:208" x14ac:dyDescent="0.25">
      <c r="CT5084" s="81" t="s">
        <v>155</v>
      </c>
      <c r="CU5084" s="81" t="s">
        <v>486</v>
      </c>
      <c r="CV5084" s="81" t="s">
        <v>455</v>
      </c>
      <c r="CW5084" s="81">
        <v>2031</v>
      </c>
      <c r="CX5084" s="81">
        <v>0</v>
      </c>
      <c r="CY5084" s="81">
        <v>0</v>
      </c>
      <c r="CZ5084" s="81">
        <v>0</v>
      </c>
      <c r="DA5084" s="81">
        <v>0</v>
      </c>
      <c r="DB5084" s="81">
        <v>22783.187028906901</v>
      </c>
      <c r="DC5084" s="81">
        <v>453.26096055714191</v>
      </c>
      <c r="DD5084" s="81">
        <v>14531.33568557209</v>
      </c>
      <c r="DE5084" s="81">
        <v>7798.5903827776174</v>
      </c>
      <c r="DF5084" s="81">
        <v>0</v>
      </c>
      <c r="DG5084" s="81">
        <v>0</v>
      </c>
      <c r="DH5084" s="81">
        <v>5.0533304373071912</v>
      </c>
      <c r="DI5084" s="81">
        <v>5.0533304373071912</v>
      </c>
      <c r="DJ5084" s="81">
        <v>8.5816388783742093E-9</v>
      </c>
      <c r="DL5084" s="81">
        <v>0</v>
      </c>
      <c r="DM5084" s="81">
        <v>0</v>
      </c>
      <c r="DN5084" s="81">
        <v>0</v>
      </c>
      <c r="DO5084" s="81">
        <v>0</v>
      </c>
      <c r="DP5084" s="81">
        <v>0</v>
      </c>
      <c r="DQ5084" s="81">
        <v>0</v>
      </c>
      <c r="DR5084" s="81">
        <v>0</v>
      </c>
      <c r="DS5084" s="81">
        <v>4.3365856946067139E-8</v>
      </c>
      <c r="DT5084" s="81">
        <v>4.3365856946067139E-8</v>
      </c>
      <c r="DU5084" s="81">
        <v>0</v>
      </c>
      <c r="DV5084" s="81">
        <v>4.3365856946067139E-8</v>
      </c>
      <c r="DW5084" s="81">
        <v>4.3365856946067139E-8</v>
      </c>
      <c r="GE5084" s="81" t="s">
        <v>449</v>
      </c>
      <c r="GF5084" s="81" t="s">
        <v>155</v>
      </c>
      <c r="GG5084" s="81" t="s">
        <v>490</v>
      </c>
      <c r="GH5084" s="81" t="s">
        <v>461</v>
      </c>
      <c r="GI5084" s="81">
        <v>2025</v>
      </c>
      <c r="GJ5084" s="81" t="s">
        <v>201</v>
      </c>
      <c r="GK5084" s="81">
        <v>233.2300768079468</v>
      </c>
      <c r="GL5084" s="81">
        <v>334.86425300000002</v>
      </c>
      <c r="GM5084" s="81">
        <v>2025</v>
      </c>
      <c r="GN5084" s="81" t="s">
        <v>173</v>
      </c>
      <c r="GO5084" s="81">
        <v>1.1148832299820636E-2</v>
      </c>
      <c r="GP5084" s="81">
        <v>10</v>
      </c>
      <c r="GQ5084" s="81">
        <v>0</v>
      </c>
      <c r="GR5084" s="81" t="s">
        <v>448</v>
      </c>
      <c r="GS5084" s="81">
        <v>1.1148832299820636E-2</v>
      </c>
      <c r="GT5084" s="81">
        <v>2.600243013606085</v>
      </c>
      <c r="GU5084" s="81">
        <v>1.1148832299820636E-2</v>
      </c>
      <c r="GV5084" s="81">
        <v>2.600243013606085</v>
      </c>
      <c r="GW5084" s="81">
        <v>1.1148832299820636E-2</v>
      </c>
      <c r="GX5084" s="81">
        <v>2.600243013606085</v>
      </c>
      <c r="GY5084" s="81">
        <v>1.1148832299820636E-2</v>
      </c>
      <c r="GZ5084" s="81">
        <v>2.600243013606085</v>
      </c>
    </row>
    <row r="5085" spans="98:208" x14ac:dyDescent="0.25">
      <c r="CT5085" s="81" t="s">
        <v>155</v>
      </c>
      <c r="CU5085" s="81" t="s">
        <v>486</v>
      </c>
      <c r="CV5085" s="81" t="s">
        <v>455</v>
      </c>
      <c r="CW5085" s="81">
        <v>2032</v>
      </c>
      <c r="CX5085" s="81">
        <v>0</v>
      </c>
      <c r="CY5085" s="81">
        <v>0</v>
      </c>
      <c r="CZ5085" s="81">
        <v>0</v>
      </c>
      <c r="DA5085" s="81">
        <v>0</v>
      </c>
      <c r="DB5085" s="81">
        <v>22783.187028906901</v>
      </c>
      <c r="DC5085" s="81">
        <v>453.26096055714191</v>
      </c>
      <c r="DD5085" s="81">
        <v>14531.33568557209</v>
      </c>
      <c r="DE5085" s="81">
        <v>7798.5903827776174</v>
      </c>
      <c r="DF5085" s="81">
        <v>0</v>
      </c>
      <c r="DG5085" s="81">
        <v>0</v>
      </c>
      <c r="DH5085" s="81">
        <v>0</v>
      </c>
      <c r="DI5085" s="81">
        <v>5.0533304373071912</v>
      </c>
      <c r="DJ5085" s="81">
        <v>8.5816388783742093E-9</v>
      </c>
      <c r="DL5085" s="81">
        <v>0</v>
      </c>
      <c r="DM5085" s="81">
        <v>0</v>
      </c>
      <c r="DN5085" s="81">
        <v>0</v>
      </c>
      <c r="DO5085" s="81">
        <v>0</v>
      </c>
      <c r="DP5085" s="81">
        <v>0</v>
      </c>
      <c r="DQ5085" s="81">
        <v>0</v>
      </c>
      <c r="DR5085" s="81">
        <v>0</v>
      </c>
      <c r="DS5085" s="81">
        <v>0</v>
      </c>
      <c r="DT5085" s="81">
        <v>0</v>
      </c>
      <c r="DU5085" s="81">
        <v>0</v>
      </c>
      <c r="DV5085" s="81">
        <v>4.3365856946067139E-8</v>
      </c>
      <c r="DW5085" s="81">
        <v>4.3365856946067139E-8</v>
      </c>
      <c r="GE5085" s="81" t="s">
        <v>449</v>
      </c>
      <c r="GF5085" s="81" t="s">
        <v>155</v>
      </c>
      <c r="GG5085" s="81" t="s">
        <v>490</v>
      </c>
      <c r="GH5085" s="81" t="s">
        <v>461</v>
      </c>
      <c r="GI5085" s="81">
        <v>2026</v>
      </c>
      <c r="GJ5085" s="81" t="s">
        <v>201</v>
      </c>
      <c r="GK5085" s="81">
        <v>233.2300768079468</v>
      </c>
      <c r="GL5085" s="81">
        <v>334.86425300000002</v>
      </c>
      <c r="GM5085" s="81">
        <v>2026</v>
      </c>
      <c r="GN5085" s="81" t="s">
        <v>173</v>
      </c>
      <c r="GO5085" s="81">
        <v>1.1148832299820636E-2</v>
      </c>
      <c r="GP5085" s="81">
        <v>10</v>
      </c>
      <c r="GQ5085" s="81">
        <v>0</v>
      </c>
      <c r="GR5085" s="81" t="s">
        <v>448</v>
      </c>
      <c r="GS5085" s="81">
        <v>1.1148832299820636E-2</v>
      </c>
      <c r="GT5085" s="81">
        <v>2.600243013606085</v>
      </c>
      <c r="GU5085" s="81">
        <v>1.1148832299820636E-2</v>
      </c>
      <c r="GV5085" s="81">
        <v>2.600243013606085</v>
      </c>
      <c r="GW5085" s="81">
        <v>1.1148832299820636E-2</v>
      </c>
      <c r="GX5085" s="81">
        <v>2.600243013606085</v>
      </c>
      <c r="GY5085" s="81">
        <v>1.1148832299820636E-2</v>
      </c>
      <c r="GZ5085" s="81">
        <v>2.600243013606085</v>
      </c>
    </row>
    <row r="5086" spans="98:208" x14ac:dyDescent="0.25">
      <c r="CT5086" s="81" t="s">
        <v>155</v>
      </c>
      <c r="CU5086" s="81" t="s">
        <v>487</v>
      </c>
      <c r="CV5086" s="81" t="s">
        <v>457</v>
      </c>
      <c r="CW5086" s="81">
        <v>2020</v>
      </c>
      <c r="CX5086" s="81">
        <v>0</v>
      </c>
      <c r="CY5086" s="81">
        <v>0</v>
      </c>
      <c r="CZ5086" s="81">
        <v>0</v>
      </c>
      <c r="DA5086" s="81">
        <v>0</v>
      </c>
      <c r="DB5086" s="81">
        <v>14146.13064133252</v>
      </c>
      <c r="DC5086" s="81">
        <v>222.22942162783019</v>
      </c>
      <c r="DD5086" s="81">
        <v>8585.7228092479454</v>
      </c>
      <c r="DE5086" s="81">
        <v>5338.1784104567432</v>
      </c>
      <c r="DF5086" s="81">
        <v>2.4775985538148118</v>
      </c>
      <c r="DG5086" s="81">
        <v>0</v>
      </c>
      <c r="DH5086" s="81">
        <v>0</v>
      </c>
      <c r="DI5086" s="81">
        <v>0</v>
      </c>
      <c r="DJ5086" s="81">
        <v>6.7725786718755957E-7</v>
      </c>
      <c r="DL5086" s="81">
        <v>0</v>
      </c>
      <c r="DM5086" s="81">
        <v>1.6779731123036015E-6</v>
      </c>
      <c r="DN5086" s="81">
        <v>1.6779731123036015E-6</v>
      </c>
      <c r="DO5086" s="81">
        <v>0</v>
      </c>
      <c r="DP5086" s="81">
        <v>0</v>
      </c>
      <c r="DQ5086" s="81">
        <v>0</v>
      </c>
      <c r="DR5086" s="81">
        <v>0</v>
      </c>
      <c r="DS5086" s="81">
        <v>0</v>
      </c>
      <c r="DT5086" s="81">
        <v>0</v>
      </c>
      <c r="DU5086" s="81">
        <v>0</v>
      </c>
      <c r="DV5086" s="81">
        <v>0</v>
      </c>
      <c r="DW5086" s="81">
        <v>0</v>
      </c>
      <c r="GE5086" s="81" t="s">
        <v>449</v>
      </c>
      <c r="GF5086" s="81" t="s">
        <v>155</v>
      </c>
      <c r="GG5086" s="81" t="s">
        <v>490</v>
      </c>
      <c r="GH5086" s="81" t="s">
        <v>461</v>
      </c>
      <c r="GI5086" s="81">
        <v>2027</v>
      </c>
      <c r="GJ5086" s="81" t="s">
        <v>201</v>
      </c>
      <c r="GK5086" s="81">
        <v>233.2300768079468</v>
      </c>
      <c r="GL5086" s="81">
        <v>334.86425300000002</v>
      </c>
      <c r="GM5086" s="81">
        <v>2027</v>
      </c>
      <c r="GN5086" s="81" t="s">
        <v>173</v>
      </c>
      <c r="GO5086" s="81">
        <v>1.1148832299820636E-2</v>
      </c>
      <c r="GP5086" s="81">
        <v>10</v>
      </c>
      <c r="GQ5086" s="81">
        <v>0</v>
      </c>
      <c r="GR5086" s="81" t="s">
        <v>448</v>
      </c>
      <c r="GS5086" s="81">
        <v>1.1148832299820636E-2</v>
      </c>
      <c r="GT5086" s="81">
        <v>2.600243013606085</v>
      </c>
      <c r="GU5086" s="81">
        <v>1.1148832299820636E-2</v>
      </c>
      <c r="GV5086" s="81">
        <v>2.600243013606085</v>
      </c>
      <c r="GW5086" s="81">
        <v>1.1148832299820636E-2</v>
      </c>
      <c r="GX5086" s="81">
        <v>2.600243013606085</v>
      </c>
      <c r="GY5086" s="81">
        <v>1.1148832299820636E-2</v>
      </c>
      <c r="GZ5086" s="81">
        <v>2.600243013606085</v>
      </c>
    </row>
    <row r="5087" spans="98:208" x14ac:dyDescent="0.25">
      <c r="CT5087" s="81" t="s">
        <v>155</v>
      </c>
      <c r="CU5087" s="81" t="s">
        <v>487</v>
      </c>
      <c r="CV5087" s="81" t="s">
        <v>457</v>
      </c>
      <c r="CW5087" s="81">
        <v>2021</v>
      </c>
      <c r="CX5087" s="81">
        <v>0</v>
      </c>
      <c r="CY5087" s="81">
        <v>0</v>
      </c>
      <c r="CZ5087" s="81">
        <v>0</v>
      </c>
      <c r="DA5087" s="81">
        <v>0</v>
      </c>
      <c r="DB5087" s="81">
        <v>14146.13064133252</v>
      </c>
      <c r="DC5087" s="81">
        <v>222.22942162783019</v>
      </c>
      <c r="DD5087" s="81">
        <v>8585.7228092479454</v>
      </c>
      <c r="DE5087" s="81">
        <v>5338.1784104567432</v>
      </c>
      <c r="DF5087" s="81">
        <v>2.4775985538148118</v>
      </c>
      <c r="DG5087" s="81">
        <v>2.4775985538148118</v>
      </c>
      <c r="DH5087" s="81">
        <v>0</v>
      </c>
      <c r="DI5087" s="81">
        <v>0</v>
      </c>
      <c r="DJ5087" s="81">
        <v>6.7725786718755957E-7</v>
      </c>
      <c r="DL5087" s="81">
        <v>0</v>
      </c>
      <c r="DM5087" s="81">
        <v>1.6779731123036015E-6</v>
      </c>
      <c r="DN5087" s="81">
        <v>1.6779731123036015E-6</v>
      </c>
      <c r="DO5087" s="81">
        <v>0</v>
      </c>
      <c r="DP5087" s="81">
        <v>1.6779731123036015E-6</v>
      </c>
      <c r="DQ5087" s="81">
        <v>1.6779731123036015E-6</v>
      </c>
      <c r="DR5087" s="81">
        <v>0</v>
      </c>
      <c r="DS5087" s="81">
        <v>0</v>
      </c>
      <c r="DT5087" s="81">
        <v>0</v>
      </c>
      <c r="DU5087" s="81">
        <v>0</v>
      </c>
      <c r="DV5087" s="81">
        <v>0</v>
      </c>
      <c r="DW5087" s="81">
        <v>0</v>
      </c>
      <c r="GE5087" s="81" t="s">
        <v>449</v>
      </c>
      <c r="GF5087" s="81" t="s">
        <v>155</v>
      </c>
      <c r="GG5087" s="81" t="s">
        <v>490</v>
      </c>
      <c r="GH5087" s="81" t="s">
        <v>461</v>
      </c>
      <c r="GI5087" s="81">
        <v>2028</v>
      </c>
      <c r="GJ5087" s="81" t="s">
        <v>201</v>
      </c>
      <c r="GK5087" s="81">
        <v>247.2729921649551</v>
      </c>
      <c r="GL5087" s="81">
        <v>334.86425300000002</v>
      </c>
      <c r="GM5087" s="81">
        <v>2028</v>
      </c>
      <c r="GN5087" s="81" t="s">
        <v>173</v>
      </c>
      <c r="GO5087" s="81">
        <v>1.1148832299820636E-2</v>
      </c>
      <c r="GP5087" s="81">
        <v>10</v>
      </c>
      <c r="GQ5087" s="81">
        <v>0</v>
      </c>
      <c r="GR5087" s="81" t="s">
        <v>448</v>
      </c>
      <c r="GS5087" s="81">
        <v>1.1148832299820636E-2</v>
      </c>
      <c r="GT5087" s="81">
        <v>2.7568051219219467</v>
      </c>
      <c r="GU5087" s="81">
        <v>1.1148832299820636E-2</v>
      </c>
      <c r="GV5087" s="81">
        <v>2.7568051219219467</v>
      </c>
      <c r="GW5087" s="81">
        <v>1.1148832299820636E-2</v>
      </c>
      <c r="GX5087" s="81">
        <v>2.7568051219219467</v>
      </c>
      <c r="GY5087" s="81">
        <v>1.1148832299820636E-2</v>
      </c>
      <c r="GZ5087" s="81">
        <v>2.7568051219219467</v>
      </c>
    </row>
    <row r="5088" spans="98:208" x14ac:dyDescent="0.25">
      <c r="CT5088" s="81" t="s">
        <v>155</v>
      </c>
      <c r="CU5088" s="81" t="s">
        <v>487</v>
      </c>
      <c r="CV5088" s="81" t="s">
        <v>457</v>
      </c>
      <c r="CW5088" s="81">
        <v>2022</v>
      </c>
      <c r="CX5088" s="81">
        <v>0</v>
      </c>
      <c r="CY5088" s="81">
        <v>0</v>
      </c>
      <c r="CZ5088" s="81">
        <v>0</v>
      </c>
      <c r="DA5088" s="81">
        <v>0</v>
      </c>
      <c r="DB5088" s="81">
        <v>14146.13064133252</v>
      </c>
      <c r="DC5088" s="81">
        <v>222.22942162783019</v>
      </c>
      <c r="DD5088" s="81">
        <v>8585.7228092479454</v>
      </c>
      <c r="DE5088" s="81">
        <v>5338.1784104567432</v>
      </c>
      <c r="DF5088" s="81">
        <v>2.4775985538148118</v>
      </c>
      <c r="DG5088" s="81">
        <v>2.4775985538148118</v>
      </c>
      <c r="DH5088" s="81">
        <v>2.4775985538148118</v>
      </c>
      <c r="DI5088" s="81">
        <v>0</v>
      </c>
      <c r="DJ5088" s="81">
        <v>6.7725786718755957E-7</v>
      </c>
      <c r="DL5088" s="81">
        <v>0</v>
      </c>
      <c r="DM5088" s="81">
        <v>1.6779731123036015E-6</v>
      </c>
      <c r="DN5088" s="81">
        <v>1.6779731123036015E-6</v>
      </c>
      <c r="DO5088" s="81">
        <v>0</v>
      </c>
      <c r="DP5088" s="81">
        <v>1.6779731123036015E-6</v>
      </c>
      <c r="DQ5088" s="81">
        <v>1.6779731123036015E-6</v>
      </c>
      <c r="DR5088" s="81">
        <v>0</v>
      </c>
      <c r="DS5088" s="81">
        <v>1.6779731123036015E-6</v>
      </c>
      <c r="DT5088" s="81">
        <v>1.6779731123036015E-6</v>
      </c>
      <c r="DU5088" s="81">
        <v>0</v>
      </c>
      <c r="DV5088" s="81">
        <v>0</v>
      </c>
      <c r="DW5088" s="81">
        <v>0</v>
      </c>
      <c r="GE5088" s="81" t="s">
        <v>449</v>
      </c>
      <c r="GF5088" s="81" t="s">
        <v>155</v>
      </c>
      <c r="GG5088" s="81" t="s">
        <v>490</v>
      </c>
      <c r="GH5088" s="81" t="s">
        <v>461</v>
      </c>
      <c r="GI5088" s="81">
        <v>2029</v>
      </c>
      <c r="GJ5088" s="81" t="s">
        <v>201</v>
      </c>
      <c r="GK5088" s="81">
        <v>247.2729921649551</v>
      </c>
      <c r="GL5088" s="81">
        <v>334.86425300000002</v>
      </c>
      <c r="GM5088" s="81">
        <v>2029</v>
      </c>
      <c r="GN5088" s="81" t="s">
        <v>173</v>
      </c>
      <c r="GO5088" s="81">
        <v>1.1148832299820636E-2</v>
      </c>
      <c r="GP5088" s="81">
        <v>10</v>
      </c>
      <c r="GQ5088" s="81">
        <v>0</v>
      </c>
      <c r="GR5088" s="81" t="s">
        <v>448</v>
      </c>
      <c r="GS5088" s="81">
        <v>1.1148832299820636E-2</v>
      </c>
      <c r="GT5088" s="81">
        <v>2.7568051219219467</v>
      </c>
      <c r="GU5088" s="81">
        <v>1.1148832299820636E-2</v>
      </c>
      <c r="GV5088" s="81">
        <v>2.7568051219219467</v>
      </c>
      <c r="GW5088" s="81">
        <v>1.1148832299820636E-2</v>
      </c>
      <c r="GX5088" s="81">
        <v>2.7568051219219467</v>
      </c>
      <c r="GY5088" s="81">
        <v>1.1148832299820636E-2</v>
      </c>
      <c r="GZ5088" s="81">
        <v>2.7568051219219467</v>
      </c>
    </row>
    <row r="5089" spans="98:208" x14ac:dyDescent="0.25">
      <c r="CT5089" s="81" t="s">
        <v>155</v>
      </c>
      <c r="CU5089" s="81" t="s">
        <v>487</v>
      </c>
      <c r="CV5089" s="81" t="s">
        <v>457</v>
      </c>
      <c r="CW5089" s="81">
        <v>2023</v>
      </c>
      <c r="CX5089" s="81">
        <v>0</v>
      </c>
      <c r="CY5089" s="81">
        <v>0</v>
      </c>
      <c r="CZ5089" s="81">
        <v>0</v>
      </c>
      <c r="DA5089" s="81">
        <v>0</v>
      </c>
      <c r="DB5089" s="81">
        <v>14664.63755643663</v>
      </c>
      <c r="DC5089" s="81">
        <v>233.23007680793799</v>
      </c>
      <c r="DD5089" s="81">
        <v>8896.5159934285948</v>
      </c>
      <c r="DE5089" s="81">
        <v>5534.891486200092</v>
      </c>
      <c r="DF5089" s="81">
        <v>2.6002430136059869</v>
      </c>
      <c r="DG5089" s="81">
        <v>2.6002430136059869</v>
      </c>
      <c r="DH5089" s="81">
        <v>2.6002430136059869</v>
      </c>
      <c r="DI5089" s="81">
        <v>2.6002430136059869</v>
      </c>
      <c r="DJ5089" s="81">
        <v>6.7725786718755957E-7</v>
      </c>
      <c r="DL5089" s="81">
        <v>0</v>
      </c>
      <c r="DM5089" s="81">
        <v>1.7610350375641431E-6</v>
      </c>
      <c r="DN5089" s="81">
        <v>1.7610350375641431E-6</v>
      </c>
      <c r="DO5089" s="81">
        <v>0</v>
      </c>
      <c r="DP5089" s="81">
        <v>1.7610350375641431E-6</v>
      </c>
      <c r="DQ5089" s="81">
        <v>1.7610350375641431E-6</v>
      </c>
      <c r="DR5089" s="81">
        <v>0</v>
      </c>
      <c r="DS5089" s="81">
        <v>1.7610350375641431E-6</v>
      </c>
      <c r="DT5089" s="81">
        <v>1.7610350375641431E-6</v>
      </c>
      <c r="DU5089" s="81">
        <v>0</v>
      </c>
      <c r="DV5089" s="81">
        <v>1.7610350375641431E-6</v>
      </c>
      <c r="DW5089" s="81">
        <v>1.7610350375641431E-6</v>
      </c>
      <c r="GE5089" s="81" t="s">
        <v>449</v>
      </c>
      <c r="GF5089" s="81" t="s">
        <v>155</v>
      </c>
      <c r="GG5089" s="81" t="s">
        <v>490</v>
      </c>
      <c r="GH5089" s="81" t="s">
        <v>461</v>
      </c>
      <c r="GI5089" s="81">
        <v>2030</v>
      </c>
      <c r="GJ5089" s="81" t="s">
        <v>201</v>
      </c>
      <c r="GK5089" s="81">
        <v>247.2729921649551</v>
      </c>
      <c r="GL5089" s="81">
        <v>334.86425300000002</v>
      </c>
      <c r="GM5089" s="81">
        <v>2030</v>
      </c>
      <c r="GN5089" s="81" t="s">
        <v>173</v>
      </c>
      <c r="GO5089" s="81">
        <v>1.1148832299820636E-2</v>
      </c>
      <c r="GP5089" s="81">
        <v>10</v>
      </c>
      <c r="GQ5089" s="81">
        <v>0</v>
      </c>
      <c r="GR5089" s="81" t="s">
        <v>448</v>
      </c>
      <c r="GS5089" s="81">
        <v>0</v>
      </c>
      <c r="GT5089" s="81">
        <v>0</v>
      </c>
      <c r="GU5089" s="81">
        <v>1.1148832299820636E-2</v>
      </c>
      <c r="GV5089" s="81">
        <v>2.7568051219219467</v>
      </c>
      <c r="GW5089" s="81">
        <v>1.1148832299820636E-2</v>
      </c>
      <c r="GX5089" s="81">
        <v>2.7568051219219467</v>
      </c>
      <c r="GY5089" s="81">
        <v>1.1148832299820636E-2</v>
      </c>
      <c r="GZ5089" s="81">
        <v>2.7568051219219467</v>
      </c>
    </row>
    <row r="5090" spans="98:208" x14ac:dyDescent="0.25">
      <c r="CT5090" s="81" t="s">
        <v>155</v>
      </c>
      <c r="CU5090" s="81" t="s">
        <v>487</v>
      </c>
      <c r="CV5090" s="81" t="s">
        <v>457</v>
      </c>
      <c r="CW5090" s="81">
        <v>2024</v>
      </c>
      <c r="CX5090" s="81">
        <v>0</v>
      </c>
      <c r="CY5090" s="81">
        <v>0</v>
      </c>
      <c r="CZ5090" s="81">
        <v>0</v>
      </c>
      <c r="DA5090" s="81">
        <v>0</v>
      </c>
      <c r="DB5090" s="81">
        <v>14664.63755643663</v>
      </c>
      <c r="DC5090" s="81">
        <v>233.23007680793799</v>
      </c>
      <c r="DD5090" s="81">
        <v>8896.5159934285948</v>
      </c>
      <c r="DE5090" s="81">
        <v>5534.891486200092</v>
      </c>
      <c r="DF5090" s="81">
        <v>2.6002430136059869</v>
      </c>
      <c r="DG5090" s="81">
        <v>2.6002430136059869</v>
      </c>
      <c r="DH5090" s="81">
        <v>2.6002430136059869</v>
      </c>
      <c r="DI5090" s="81">
        <v>2.6002430136059869</v>
      </c>
      <c r="DJ5090" s="81">
        <v>6.7725786718755957E-7</v>
      </c>
      <c r="DL5090" s="81">
        <v>0</v>
      </c>
      <c r="DM5090" s="81">
        <v>1.7610350375641431E-6</v>
      </c>
      <c r="DN5090" s="81">
        <v>1.7610350375641431E-6</v>
      </c>
      <c r="DO5090" s="81">
        <v>0</v>
      </c>
      <c r="DP5090" s="81">
        <v>1.7610350375641431E-6</v>
      </c>
      <c r="DQ5090" s="81">
        <v>1.7610350375641431E-6</v>
      </c>
      <c r="DR5090" s="81">
        <v>0</v>
      </c>
      <c r="DS5090" s="81">
        <v>1.7610350375641431E-6</v>
      </c>
      <c r="DT5090" s="81">
        <v>1.7610350375641431E-6</v>
      </c>
      <c r="DU5090" s="81">
        <v>0</v>
      </c>
      <c r="DV5090" s="81">
        <v>1.7610350375641431E-6</v>
      </c>
      <c r="DW5090" s="81">
        <v>1.7610350375641431E-6</v>
      </c>
      <c r="GE5090" s="81" t="s">
        <v>449</v>
      </c>
      <c r="GF5090" s="81" t="s">
        <v>155</v>
      </c>
      <c r="GG5090" s="81" t="s">
        <v>490</v>
      </c>
      <c r="GH5090" s="81" t="s">
        <v>461</v>
      </c>
      <c r="GI5090" s="81">
        <v>2031</v>
      </c>
      <c r="GJ5090" s="81" t="s">
        <v>201</v>
      </c>
      <c r="GK5090" s="81">
        <v>247.2729921649551</v>
      </c>
      <c r="GL5090" s="81">
        <v>334.86425300000002</v>
      </c>
      <c r="GM5090" s="81">
        <v>2031</v>
      </c>
      <c r="GN5090" s="81" t="s">
        <v>173</v>
      </c>
      <c r="GO5090" s="81">
        <v>1.1148832299820636E-2</v>
      </c>
      <c r="GP5090" s="81">
        <v>10</v>
      </c>
      <c r="GQ5090" s="81">
        <v>0</v>
      </c>
      <c r="GR5090" s="81" t="s">
        <v>448</v>
      </c>
      <c r="GS5090" s="81">
        <v>0</v>
      </c>
      <c r="GT5090" s="81">
        <v>0</v>
      </c>
      <c r="GU5090" s="81">
        <v>0</v>
      </c>
      <c r="GV5090" s="81">
        <v>0</v>
      </c>
      <c r="GW5090" s="81">
        <v>1.1148832299820636E-2</v>
      </c>
      <c r="GX5090" s="81">
        <v>2.7568051219219467</v>
      </c>
      <c r="GY5090" s="81">
        <v>1.1148832299820636E-2</v>
      </c>
      <c r="GZ5090" s="81">
        <v>2.7568051219219467</v>
      </c>
    </row>
    <row r="5091" spans="98:208" x14ac:dyDescent="0.25">
      <c r="CT5091" s="81" t="s">
        <v>155</v>
      </c>
      <c r="CU5091" s="81" t="s">
        <v>487</v>
      </c>
      <c r="CV5091" s="81" t="s">
        <v>457</v>
      </c>
      <c r="CW5091" s="81">
        <v>2025</v>
      </c>
      <c r="CX5091" s="81">
        <v>0</v>
      </c>
      <c r="CY5091" s="81">
        <v>0</v>
      </c>
      <c r="CZ5091" s="81">
        <v>0</v>
      </c>
      <c r="DA5091" s="81">
        <v>0</v>
      </c>
      <c r="DB5091" s="81">
        <v>14664.63755643663</v>
      </c>
      <c r="DC5091" s="81">
        <v>233.23007680793799</v>
      </c>
      <c r="DD5091" s="81">
        <v>8896.5159934285948</v>
      </c>
      <c r="DE5091" s="81">
        <v>5534.891486200092</v>
      </c>
      <c r="DF5091" s="81">
        <v>2.6002430136059869</v>
      </c>
      <c r="DG5091" s="81">
        <v>2.6002430136059869</v>
      </c>
      <c r="DH5091" s="81">
        <v>2.6002430136059869</v>
      </c>
      <c r="DI5091" s="81">
        <v>2.6002430136059869</v>
      </c>
      <c r="DJ5091" s="81">
        <v>6.7725786718755957E-7</v>
      </c>
      <c r="DL5091" s="81">
        <v>0</v>
      </c>
      <c r="DM5091" s="81">
        <v>1.7610350375641431E-6</v>
      </c>
      <c r="DN5091" s="81">
        <v>1.7610350375641431E-6</v>
      </c>
      <c r="DO5091" s="81">
        <v>0</v>
      </c>
      <c r="DP5091" s="81">
        <v>1.7610350375641431E-6</v>
      </c>
      <c r="DQ5091" s="81">
        <v>1.7610350375641431E-6</v>
      </c>
      <c r="DR5091" s="81">
        <v>0</v>
      </c>
      <c r="DS5091" s="81">
        <v>1.7610350375641431E-6</v>
      </c>
      <c r="DT5091" s="81">
        <v>1.7610350375641431E-6</v>
      </c>
      <c r="DU5091" s="81">
        <v>0</v>
      </c>
      <c r="DV5091" s="81">
        <v>1.7610350375641431E-6</v>
      </c>
      <c r="DW5091" s="81">
        <v>1.7610350375641431E-6</v>
      </c>
      <c r="GE5091" s="81" t="s">
        <v>449</v>
      </c>
      <c r="GF5091" s="81" t="s">
        <v>155</v>
      </c>
      <c r="GG5091" s="81" t="s">
        <v>490</v>
      </c>
      <c r="GH5091" s="81" t="s">
        <v>461</v>
      </c>
      <c r="GI5091" s="81">
        <v>2032</v>
      </c>
      <c r="GJ5091" s="81" t="s">
        <v>201</v>
      </c>
      <c r="GK5091" s="81">
        <v>247.2729921649551</v>
      </c>
      <c r="GL5091" s="81">
        <v>334.86425300000002</v>
      </c>
      <c r="GM5091" s="81">
        <v>2032</v>
      </c>
      <c r="GN5091" s="81" t="s">
        <v>173</v>
      </c>
      <c r="GO5091" s="81">
        <v>1.1148832299820636E-2</v>
      </c>
      <c r="GP5091" s="81">
        <v>10</v>
      </c>
      <c r="GQ5091" s="81">
        <v>0</v>
      </c>
      <c r="GR5091" s="81" t="s">
        <v>448</v>
      </c>
      <c r="GS5091" s="81">
        <v>0</v>
      </c>
      <c r="GT5091" s="81">
        <v>0</v>
      </c>
      <c r="GU5091" s="81">
        <v>0</v>
      </c>
      <c r="GV5091" s="81">
        <v>0</v>
      </c>
      <c r="GW5091" s="81">
        <v>0</v>
      </c>
      <c r="GX5091" s="81">
        <v>0</v>
      </c>
      <c r="GY5091" s="81">
        <v>1.1148832299820636E-2</v>
      </c>
      <c r="GZ5091" s="81">
        <v>2.7568051219219467</v>
      </c>
    </row>
    <row r="5092" spans="98:208" x14ac:dyDescent="0.25">
      <c r="CT5092" s="81" t="s">
        <v>155</v>
      </c>
      <c r="CU5092" s="81" t="s">
        <v>487</v>
      </c>
      <c r="CV5092" s="81" t="s">
        <v>457</v>
      </c>
      <c r="CW5092" s="81">
        <v>2026</v>
      </c>
      <c r="CX5092" s="81">
        <v>0</v>
      </c>
      <c r="CY5092" s="81">
        <v>0</v>
      </c>
      <c r="CZ5092" s="81">
        <v>0</v>
      </c>
      <c r="DA5092" s="81">
        <v>0</v>
      </c>
      <c r="DB5092" s="81">
        <v>14664.63755643663</v>
      </c>
      <c r="DC5092" s="81">
        <v>233.23007680793799</v>
      </c>
      <c r="DD5092" s="81">
        <v>8896.5159934285948</v>
      </c>
      <c r="DE5092" s="81">
        <v>5534.891486200092</v>
      </c>
      <c r="DF5092" s="81">
        <v>2.6002430136059869</v>
      </c>
      <c r="DG5092" s="81">
        <v>2.6002430136059869</v>
      </c>
      <c r="DH5092" s="81">
        <v>2.6002430136059869</v>
      </c>
      <c r="DI5092" s="81">
        <v>2.6002430136059869</v>
      </c>
      <c r="DJ5092" s="81">
        <v>6.7725786718755957E-7</v>
      </c>
      <c r="DL5092" s="81">
        <v>0</v>
      </c>
      <c r="DM5092" s="81">
        <v>1.7610350375641431E-6</v>
      </c>
      <c r="DN5092" s="81">
        <v>1.7610350375641431E-6</v>
      </c>
      <c r="DO5092" s="81">
        <v>0</v>
      </c>
      <c r="DP5092" s="81">
        <v>1.7610350375641431E-6</v>
      </c>
      <c r="DQ5092" s="81">
        <v>1.7610350375641431E-6</v>
      </c>
      <c r="DR5092" s="81">
        <v>0</v>
      </c>
      <c r="DS5092" s="81">
        <v>1.7610350375641431E-6</v>
      </c>
      <c r="DT5092" s="81">
        <v>1.7610350375641431E-6</v>
      </c>
      <c r="DU5092" s="81">
        <v>0</v>
      </c>
      <c r="DV5092" s="81">
        <v>1.7610350375641431E-6</v>
      </c>
      <c r="DW5092" s="81">
        <v>1.7610350375641431E-6</v>
      </c>
      <c r="GE5092" s="81" t="s">
        <v>449</v>
      </c>
      <c r="GF5092" s="81" t="s">
        <v>155</v>
      </c>
      <c r="GG5092" s="81" t="s">
        <v>490</v>
      </c>
      <c r="GH5092" s="81" t="s">
        <v>451</v>
      </c>
      <c r="GI5092" s="81">
        <v>2021</v>
      </c>
      <c r="GJ5092" s="81" t="s">
        <v>201</v>
      </c>
      <c r="GK5092" s="81">
        <v>222.22942162783789</v>
      </c>
      <c r="GL5092" s="81">
        <v>334.86425300000002</v>
      </c>
      <c r="GM5092" s="81">
        <v>2021</v>
      </c>
      <c r="GN5092" s="81" t="s">
        <v>173</v>
      </c>
      <c r="GO5092" s="81">
        <v>1.1148832299820636E-2</v>
      </c>
      <c r="GP5092" s="81">
        <v>10</v>
      </c>
      <c r="GQ5092" s="81">
        <v>0</v>
      </c>
      <c r="GR5092" s="81" t="s">
        <v>448</v>
      </c>
      <c r="GS5092" s="81">
        <v>1.1148832299820636E-2</v>
      </c>
      <c r="GT5092" s="81">
        <v>2.4775985538148979</v>
      </c>
      <c r="GU5092" s="81">
        <v>1.1148832299820636E-2</v>
      </c>
      <c r="GV5092" s="81">
        <v>2.4775985538148979</v>
      </c>
      <c r="GW5092" s="81">
        <v>0</v>
      </c>
      <c r="GX5092" s="81">
        <v>0</v>
      </c>
      <c r="GY5092" s="81">
        <v>0</v>
      </c>
      <c r="GZ5092" s="81">
        <v>0</v>
      </c>
    </row>
    <row r="5093" spans="98:208" x14ac:dyDescent="0.25">
      <c r="CT5093" s="81" t="s">
        <v>155</v>
      </c>
      <c r="CU5093" s="81" t="s">
        <v>487</v>
      </c>
      <c r="CV5093" s="81" t="s">
        <v>457</v>
      </c>
      <c r="CW5093" s="81">
        <v>2027</v>
      </c>
      <c r="CX5093" s="81">
        <v>0</v>
      </c>
      <c r="CY5093" s="81">
        <v>0</v>
      </c>
      <c r="CZ5093" s="81">
        <v>0</v>
      </c>
      <c r="DA5093" s="81">
        <v>0</v>
      </c>
      <c r="DB5093" s="81">
        <v>14664.63755643663</v>
      </c>
      <c r="DC5093" s="81">
        <v>233.23007680793799</v>
      </c>
      <c r="DD5093" s="81">
        <v>8896.5159934285948</v>
      </c>
      <c r="DE5093" s="81">
        <v>5534.891486200092</v>
      </c>
      <c r="DF5093" s="81">
        <v>2.6002430136059869</v>
      </c>
      <c r="DG5093" s="81">
        <v>2.6002430136059869</v>
      </c>
      <c r="DH5093" s="81">
        <v>2.6002430136059869</v>
      </c>
      <c r="DI5093" s="81">
        <v>2.6002430136059869</v>
      </c>
      <c r="DJ5093" s="81">
        <v>6.7725786718755957E-7</v>
      </c>
      <c r="DL5093" s="81">
        <v>0</v>
      </c>
      <c r="DM5093" s="81">
        <v>1.7610350375641431E-6</v>
      </c>
      <c r="DN5093" s="81">
        <v>1.7610350375641431E-6</v>
      </c>
      <c r="DO5093" s="81">
        <v>0</v>
      </c>
      <c r="DP5093" s="81">
        <v>1.7610350375641431E-6</v>
      </c>
      <c r="DQ5093" s="81">
        <v>1.7610350375641431E-6</v>
      </c>
      <c r="DR5093" s="81">
        <v>0</v>
      </c>
      <c r="DS5093" s="81">
        <v>1.7610350375641431E-6</v>
      </c>
      <c r="DT5093" s="81">
        <v>1.7610350375641431E-6</v>
      </c>
      <c r="DU5093" s="81">
        <v>0</v>
      </c>
      <c r="DV5093" s="81">
        <v>1.7610350375641431E-6</v>
      </c>
      <c r="DW5093" s="81">
        <v>1.7610350375641431E-6</v>
      </c>
      <c r="GE5093" s="81" t="s">
        <v>449</v>
      </c>
      <c r="GF5093" s="81" t="s">
        <v>155</v>
      </c>
      <c r="GG5093" s="81" t="s">
        <v>490</v>
      </c>
      <c r="GH5093" s="81" t="s">
        <v>451</v>
      </c>
      <c r="GI5093" s="81">
        <v>2022</v>
      </c>
      <c r="GJ5093" s="81" t="s">
        <v>201</v>
      </c>
      <c r="GK5093" s="81">
        <v>222.22942162783789</v>
      </c>
      <c r="GL5093" s="81">
        <v>334.86425300000002</v>
      </c>
      <c r="GM5093" s="81">
        <v>2022</v>
      </c>
      <c r="GN5093" s="81" t="s">
        <v>173</v>
      </c>
      <c r="GO5093" s="81">
        <v>1.1148832299820636E-2</v>
      </c>
      <c r="GP5093" s="81">
        <v>10</v>
      </c>
      <c r="GQ5093" s="81">
        <v>0</v>
      </c>
      <c r="GR5093" s="81" t="s">
        <v>448</v>
      </c>
      <c r="GS5093" s="81">
        <v>1.1148832299820636E-2</v>
      </c>
      <c r="GT5093" s="81">
        <v>2.4775985538148979</v>
      </c>
      <c r="GU5093" s="81">
        <v>1.1148832299820636E-2</v>
      </c>
      <c r="GV5093" s="81">
        <v>2.4775985538148979</v>
      </c>
      <c r="GW5093" s="81">
        <v>1.1148832299820636E-2</v>
      </c>
      <c r="GX5093" s="81">
        <v>2.4775985538148979</v>
      </c>
      <c r="GY5093" s="81">
        <v>0</v>
      </c>
      <c r="GZ5093" s="81">
        <v>0</v>
      </c>
    </row>
    <row r="5094" spans="98:208" x14ac:dyDescent="0.25">
      <c r="CT5094" s="81" t="s">
        <v>155</v>
      </c>
      <c r="CU5094" s="81" t="s">
        <v>487</v>
      </c>
      <c r="CV5094" s="81" t="s">
        <v>457</v>
      </c>
      <c r="CW5094" s="81">
        <v>2028</v>
      </c>
      <c r="CX5094" s="81">
        <v>0</v>
      </c>
      <c r="CY5094" s="81">
        <v>0</v>
      </c>
      <c r="CZ5094" s="81">
        <v>0</v>
      </c>
      <c r="DA5094" s="81">
        <v>0</v>
      </c>
      <c r="DB5094" s="81">
        <v>15317.99094281597</v>
      </c>
      <c r="DC5094" s="81">
        <v>247.27299216494541</v>
      </c>
      <c r="DD5094" s="81">
        <v>9287.6490955444933</v>
      </c>
      <c r="DE5094" s="81">
        <v>5783.068855106525</v>
      </c>
      <c r="DF5094" s="81">
        <v>2.7568051219218384</v>
      </c>
      <c r="DG5094" s="81">
        <v>2.7568051219218384</v>
      </c>
      <c r="DH5094" s="81">
        <v>2.7568051219218384</v>
      </c>
      <c r="DI5094" s="81">
        <v>2.7568051219218384</v>
      </c>
      <c r="DJ5094" s="81">
        <v>6.7725786718755957E-7</v>
      </c>
      <c r="DL5094" s="81">
        <v>0</v>
      </c>
      <c r="DM5094" s="81">
        <v>1.8670679571245244E-6</v>
      </c>
      <c r="DN5094" s="81">
        <v>1.8670679571245244E-6</v>
      </c>
      <c r="DO5094" s="81">
        <v>0</v>
      </c>
      <c r="DP5094" s="81">
        <v>1.8670679571245244E-6</v>
      </c>
      <c r="DQ5094" s="81">
        <v>1.8670679571245244E-6</v>
      </c>
      <c r="DR5094" s="81">
        <v>0</v>
      </c>
      <c r="DS5094" s="81">
        <v>1.8670679571245244E-6</v>
      </c>
      <c r="DT5094" s="81">
        <v>1.8670679571245244E-6</v>
      </c>
      <c r="DU5094" s="81">
        <v>0</v>
      </c>
      <c r="DV5094" s="81">
        <v>1.8670679571245244E-6</v>
      </c>
      <c r="DW5094" s="81">
        <v>1.8670679571245244E-6</v>
      </c>
      <c r="GE5094" s="81" t="s">
        <v>449</v>
      </c>
      <c r="GF5094" s="81" t="s">
        <v>155</v>
      </c>
      <c r="GG5094" s="81" t="s">
        <v>490</v>
      </c>
      <c r="GH5094" s="81" t="s">
        <v>451</v>
      </c>
      <c r="GI5094" s="81">
        <v>2023</v>
      </c>
      <c r="GJ5094" s="81" t="s">
        <v>201</v>
      </c>
      <c r="GK5094" s="81">
        <v>233.2300768079468</v>
      </c>
      <c r="GL5094" s="81">
        <v>334.86425300000002</v>
      </c>
      <c r="GM5094" s="81">
        <v>2023</v>
      </c>
      <c r="GN5094" s="81" t="s">
        <v>173</v>
      </c>
      <c r="GO5094" s="81">
        <v>1.1148832299820636E-2</v>
      </c>
      <c r="GP5094" s="81">
        <v>10</v>
      </c>
      <c r="GQ5094" s="81">
        <v>0</v>
      </c>
      <c r="GR5094" s="81" t="s">
        <v>448</v>
      </c>
      <c r="GS5094" s="81">
        <v>1.1148832299820636E-2</v>
      </c>
      <c r="GT5094" s="81">
        <v>2.600243013606085</v>
      </c>
      <c r="GU5094" s="81">
        <v>1.1148832299820636E-2</v>
      </c>
      <c r="GV5094" s="81">
        <v>2.600243013606085</v>
      </c>
      <c r="GW5094" s="81">
        <v>1.1148832299820636E-2</v>
      </c>
      <c r="GX5094" s="81">
        <v>2.600243013606085</v>
      </c>
      <c r="GY5094" s="81">
        <v>1.1148832299820636E-2</v>
      </c>
      <c r="GZ5094" s="81">
        <v>2.600243013606085</v>
      </c>
    </row>
    <row r="5095" spans="98:208" x14ac:dyDescent="0.25">
      <c r="CT5095" s="81" t="s">
        <v>155</v>
      </c>
      <c r="CU5095" s="81" t="s">
        <v>487</v>
      </c>
      <c r="CV5095" s="81" t="s">
        <v>457</v>
      </c>
      <c r="CW5095" s="81">
        <v>2029</v>
      </c>
      <c r="CX5095" s="81">
        <v>0</v>
      </c>
      <c r="CY5095" s="81">
        <v>0</v>
      </c>
      <c r="CZ5095" s="81">
        <v>0</v>
      </c>
      <c r="DA5095" s="81">
        <v>0</v>
      </c>
      <c r="DB5095" s="81">
        <v>15317.99094281597</v>
      </c>
      <c r="DC5095" s="81">
        <v>247.27299216494541</v>
      </c>
      <c r="DD5095" s="81">
        <v>9287.6490955444933</v>
      </c>
      <c r="DE5095" s="81">
        <v>5783.068855106525</v>
      </c>
      <c r="DF5095" s="81">
        <v>2.7568051219218384</v>
      </c>
      <c r="DG5095" s="81">
        <v>2.7568051219218384</v>
      </c>
      <c r="DH5095" s="81">
        <v>2.7568051219218384</v>
      </c>
      <c r="DI5095" s="81">
        <v>2.7568051219218384</v>
      </c>
      <c r="DJ5095" s="81">
        <v>6.7725786718755957E-7</v>
      </c>
      <c r="DL5095" s="81">
        <v>0</v>
      </c>
      <c r="DM5095" s="81">
        <v>1.8670679571245244E-6</v>
      </c>
      <c r="DN5095" s="81">
        <v>1.8670679571245244E-6</v>
      </c>
      <c r="DO5095" s="81">
        <v>0</v>
      </c>
      <c r="DP5095" s="81">
        <v>1.8670679571245244E-6</v>
      </c>
      <c r="DQ5095" s="81">
        <v>1.8670679571245244E-6</v>
      </c>
      <c r="DR5095" s="81">
        <v>0</v>
      </c>
      <c r="DS5095" s="81">
        <v>1.8670679571245244E-6</v>
      </c>
      <c r="DT5095" s="81">
        <v>1.8670679571245244E-6</v>
      </c>
      <c r="DU5095" s="81">
        <v>0</v>
      </c>
      <c r="DV5095" s="81">
        <v>1.8670679571245244E-6</v>
      </c>
      <c r="DW5095" s="81">
        <v>1.8670679571245244E-6</v>
      </c>
      <c r="GE5095" s="81" t="s">
        <v>449</v>
      </c>
      <c r="GF5095" s="81" t="s">
        <v>155</v>
      </c>
      <c r="GG5095" s="81" t="s">
        <v>490</v>
      </c>
      <c r="GH5095" s="81" t="s">
        <v>451</v>
      </c>
      <c r="GI5095" s="81">
        <v>2024</v>
      </c>
      <c r="GJ5095" s="81" t="s">
        <v>201</v>
      </c>
      <c r="GK5095" s="81">
        <v>233.2300768079468</v>
      </c>
      <c r="GL5095" s="81">
        <v>334.86425300000002</v>
      </c>
      <c r="GM5095" s="81">
        <v>2024</v>
      </c>
      <c r="GN5095" s="81" t="s">
        <v>173</v>
      </c>
      <c r="GO5095" s="81">
        <v>1.1148832299820636E-2</v>
      </c>
      <c r="GP5095" s="81">
        <v>10</v>
      </c>
      <c r="GQ5095" s="81">
        <v>0</v>
      </c>
      <c r="GR5095" s="81" t="s">
        <v>448</v>
      </c>
      <c r="GS5095" s="81">
        <v>1.1148832299820636E-2</v>
      </c>
      <c r="GT5095" s="81">
        <v>2.600243013606085</v>
      </c>
      <c r="GU5095" s="81">
        <v>1.1148832299820636E-2</v>
      </c>
      <c r="GV5095" s="81">
        <v>2.600243013606085</v>
      </c>
      <c r="GW5095" s="81">
        <v>1.1148832299820636E-2</v>
      </c>
      <c r="GX5095" s="81">
        <v>2.600243013606085</v>
      </c>
      <c r="GY5095" s="81">
        <v>1.1148832299820636E-2</v>
      </c>
      <c r="GZ5095" s="81">
        <v>2.600243013606085</v>
      </c>
    </row>
    <row r="5096" spans="98:208" x14ac:dyDescent="0.25">
      <c r="CT5096" s="81" t="s">
        <v>155</v>
      </c>
      <c r="CU5096" s="81" t="s">
        <v>487</v>
      </c>
      <c r="CV5096" s="81" t="s">
        <v>457</v>
      </c>
      <c r="CW5096" s="81">
        <v>2030</v>
      </c>
      <c r="CX5096" s="81">
        <v>0</v>
      </c>
      <c r="CY5096" s="81">
        <v>0</v>
      </c>
      <c r="CZ5096" s="81">
        <v>0</v>
      </c>
      <c r="DA5096" s="81">
        <v>0</v>
      </c>
      <c r="DB5096" s="81">
        <v>15317.99094281597</v>
      </c>
      <c r="DC5096" s="81">
        <v>247.27299216494541</v>
      </c>
      <c r="DD5096" s="81">
        <v>9287.6490955444933</v>
      </c>
      <c r="DE5096" s="81">
        <v>5783.068855106525</v>
      </c>
      <c r="DF5096" s="81">
        <v>0</v>
      </c>
      <c r="DG5096" s="81">
        <v>2.7568051219218384</v>
      </c>
      <c r="DH5096" s="81">
        <v>2.7568051219218384</v>
      </c>
      <c r="DI5096" s="81">
        <v>2.7568051219218384</v>
      </c>
      <c r="DJ5096" s="81">
        <v>6.7725786718755957E-7</v>
      </c>
      <c r="DL5096" s="81">
        <v>0</v>
      </c>
      <c r="DM5096" s="81">
        <v>0</v>
      </c>
      <c r="DN5096" s="81">
        <v>0</v>
      </c>
      <c r="DO5096" s="81">
        <v>0</v>
      </c>
      <c r="DP5096" s="81">
        <v>1.8670679571245244E-6</v>
      </c>
      <c r="DQ5096" s="81">
        <v>1.8670679571245244E-6</v>
      </c>
      <c r="DR5096" s="81">
        <v>0</v>
      </c>
      <c r="DS5096" s="81">
        <v>1.8670679571245244E-6</v>
      </c>
      <c r="DT5096" s="81">
        <v>1.8670679571245244E-6</v>
      </c>
      <c r="DU5096" s="81">
        <v>0</v>
      </c>
      <c r="DV5096" s="81">
        <v>1.8670679571245244E-6</v>
      </c>
      <c r="DW5096" s="81">
        <v>1.8670679571245244E-6</v>
      </c>
      <c r="GE5096" s="81" t="s">
        <v>449</v>
      </c>
      <c r="GF5096" s="81" t="s">
        <v>155</v>
      </c>
      <c r="GG5096" s="81" t="s">
        <v>490</v>
      </c>
      <c r="GH5096" s="81" t="s">
        <v>451</v>
      </c>
      <c r="GI5096" s="81">
        <v>2025</v>
      </c>
      <c r="GJ5096" s="81" t="s">
        <v>201</v>
      </c>
      <c r="GK5096" s="81">
        <v>233.2300768079468</v>
      </c>
      <c r="GL5096" s="81">
        <v>334.86425300000002</v>
      </c>
      <c r="GM5096" s="81">
        <v>2025</v>
      </c>
      <c r="GN5096" s="81" t="s">
        <v>173</v>
      </c>
      <c r="GO5096" s="81">
        <v>1.1148832299820636E-2</v>
      </c>
      <c r="GP5096" s="81">
        <v>10</v>
      </c>
      <c r="GQ5096" s="81">
        <v>0</v>
      </c>
      <c r="GR5096" s="81" t="s">
        <v>448</v>
      </c>
      <c r="GS5096" s="81">
        <v>1.1148832299820636E-2</v>
      </c>
      <c r="GT5096" s="81">
        <v>2.600243013606085</v>
      </c>
      <c r="GU5096" s="81">
        <v>1.1148832299820636E-2</v>
      </c>
      <c r="GV5096" s="81">
        <v>2.600243013606085</v>
      </c>
      <c r="GW5096" s="81">
        <v>1.1148832299820636E-2</v>
      </c>
      <c r="GX5096" s="81">
        <v>2.600243013606085</v>
      </c>
      <c r="GY5096" s="81">
        <v>1.1148832299820636E-2</v>
      </c>
      <c r="GZ5096" s="81">
        <v>2.600243013606085</v>
      </c>
    </row>
    <row r="5097" spans="98:208" x14ac:dyDescent="0.25">
      <c r="CT5097" s="81" t="s">
        <v>155</v>
      </c>
      <c r="CU5097" s="81" t="s">
        <v>487</v>
      </c>
      <c r="CV5097" s="81" t="s">
        <v>457</v>
      </c>
      <c r="CW5097" s="81">
        <v>2031</v>
      </c>
      <c r="CX5097" s="81">
        <v>0</v>
      </c>
      <c r="CY5097" s="81">
        <v>0</v>
      </c>
      <c r="CZ5097" s="81">
        <v>0</v>
      </c>
      <c r="DA5097" s="81">
        <v>0</v>
      </c>
      <c r="DB5097" s="81">
        <v>15317.99094281597</v>
      </c>
      <c r="DC5097" s="81">
        <v>247.27299216494541</v>
      </c>
      <c r="DD5097" s="81">
        <v>9287.6490955444933</v>
      </c>
      <c r="DE5097" s="81">
        <v>5783.068855106525</v>
      </c>
      <c r="DF5097" s="81">
        <v>0</v>
      </c>
      <c r="DG5097" s="81">
        <v>0</v>
      </c>
      <c r="DH5097" s="81">
        <v>2.7568051219218384</v>
      </c>
      <c r="DI5097" s="81">
        <v>2.7568051219218384</v>
      </c>
      <c r="DJ5097" s="81">
        <v>6.7725786718755957E-7</v>
      </c>
      <c r="DL5097" s="81">
        <v>0</v>
      </c>
      <c r="DM5097" s="81">
        <v>0</v>
      </c>
      <c r="DN5097" s="81">
        <v>0</v>
      </c>
      <c r="DO5097" s="81">
        <v>0</v>
      </c>
      <c r="DP5097" s="81">
        <v>0</v>
      </c>
      <c r="DQ5097" s="81">
        <v>0</v>
      </c>
      <c r="DR5097" s="81">
        <v>0</v>
      </c>
      <c r="DS5097" s="81">
        <v>1.8670679571245244E-6</v>
      </c>
      <c r="DT5097" s="81">
        <v>1.8670679571245244E-6</v>
      </c>
      <c r="DU5097" s="81">
        <v>0</v>
      </c>
      <c r="DV5097" s="81">
        <v>1.8670679571245244E-6</v>
      </c>
      <c r="DW5097" s="81">
        <v>1.8670679571245244E-6</v>
      </c>
      <c r="GE5097" s="81" t="s">
        <v>449</v>
      </c>
      <c r="GF5097" s="81" t="s">
        <v>155</v>
      </c>
      <c r="GG5097" s="81" t="s">
        <v>490</v>
      </c>
      <c r="GH5097" s="81" t="s">
        <v>451</v>
      </c>
      <c r="GI5097" s="81">
        <v>2026</v>
      </c>
      <c r="GJ5097" s="81" t="s">
        <v>201</v>
      </c>
      <c r="GK5097" s="81">
        <v>233.2300768079468</v>
      </c>
      <c r="GL5097" s="81">
        <v>334.86425300000002</v>
      </c>
      <c r="GM5097" s="81">
        <v>2026</v>
      </c>
      <c r="GN5097" s="81" t="s">
        <v>173</v>
      </c>
      <c r="GO5097" s="81">
        <v>1.1148832299820636E-2</v>
      </c>
      <c r="GP5097" s="81">
        <v>10</v>
      </c>
      <c r="GQ5097" s="81">
        <v>0</v>
      </c>
      <c r="GR5097" s="81" t="s">
        <v>448</v>
      </c>
      <c r="GS5097" s="81">
        <v>1.1148832299820636E-2</v>
      </c>
      <c r="GT5097" s="81">
        <v>2.600243013606085</v>
      </c>
      <c r="GU5097" s="81">
        <v>1.1148832299820636E-2</v>
      </c>
      <c r="GV5097" s="81">
        <v>2.600243013606085</v>
      </c>
      <c r="GW5097" s="81">
        <v>1.1148832299820636E-2</v>
      </c>
      <c r="GX5097" s="81">
        <v>2.600243013606085</v>
      </c>
      <c r="GY5097" s="81">
        <v>1.1148832299820636E-2</v>
      </c>
      <c r="GZ5097" s="81">
        <v>2.600243013606085</v>
      </c>
    </row>
    <row r="5098" spans="98:208" x14ac:dyDescent="0.25">
      <c r="CT5098" s="81" t="s">
        <v>155</v>
      </c>
      <c r="CU5098" s="81" t="s">
        <v>487</v>
      </c>
      <c r="CV5098" s="81" t="s">
        <v>457</v>
      </c>
      <c r="CW5098" s="81">
        <v>2032</v>
      </c>
      <c r="CX5098" s="81">
        <v>0</v>
      </c>
      <c r="CY5098" s="81">
        <v>0</v>
      </c>
      <c r="CZ5098" s="81">
        <v>0</v>
      </c>
      <c r="DA5098" s="81">
        <v>0</v>
      </c>
      <c r="DB5098" s="81">
        <v>15317.99094281597</v>
      </c>
      <c r="DC5098" s="81">
        <v>247.27299216494541</v>
      </c>
      <c r="DD5098" s="81">
        <v>9287.6490955444933</v>
      </c>
      <c r="DE5098" s="81">
        <v>5783.068855106525</v>
      </c>
      <c r="DF5098" s="81">
        <v>0</v>
      </c>
      <c r="DG5098" s="81">
        <v>0</v>
      </c>
      <c r="DH5098" s="81">
        <v>0</v>
      </c>
      <c r="DI5098" s="81">
        <v>2.7568051219218384</v>
      </c>
      <c r="DJ5098" s="81">
        <v>6.7725786718755957E-7</v>
      </c>
      <c r="DL5098" s="81">
        <v>0</v>
      </c>
      <c r="DM5098" s="81">
        <v>0</v>
      </c>
      <c r="DN5098" s="81">
        <v>0</v>
      </c>
      <c r="DO5098" s="81">
        <v>0</v>
      </c>
      <c r="DP5098" s="81">
        <v>0</v>
      </c>
      <c r="DQ5098" s="81">
        <v>0</v>
      </c>
      <c r="DR5098" s="81">
        <v>0</v>
      </c>
      <c r="DS5098" s="81">
        <v>0</v>
      </c>
      <c r="DT5098" s="81">
        <v>0</v>
      </c>
      <c r="DU5098" s="81">
        <v>0</v>
      </c>
      <c r="DV5098" s="81">
        <v>1.8670679571245244E-6</v>
      </c>
      <c r="DW5098" s="81">
        <v>1.8670679571245244E-6</v>
      </c>
      <c r="GE5098" s="81" t="s">
        <v>449</v>
      </c>
      <c r="GF5098" s="81" t="s">
        <v>155</v>
      </c>
      <c r="GG5098" s="81" t="s">
        <v>490</v>
      </c>
      <c r="GH5098" s="81" t="s">
        <v>451</v>
      </c>
      <c r="GI5098" s="81">
        <v>2027</v>
      </c>
      <c r="GJ5098" s="81" t="s">
        <v>201</v>
      </c>
      <c r="GK5098" s="81">
        <v>233.2300768079468</v>
      </c>
      <c r="GL5098" s="81">
        <v>334.86425300000002</v>
      </c>
      <c r="GM5098" s="81">
        <v>2027</v>
      </c>
      <c r="GN5098" s="81" t="s">
        <v>173</v>
      </c>
      <c r="GO5098" s="81">
        <v>1.1148832299820636E-2</v>
      </c>
      <c r="GP5098" s="81">
        <v>10</v>
      </c>
      <c r="GQ5098" s="81">
        <v>0</v>
      </c>
      <c r="GR5098" s="81" t="s">
        <v>448</v>
      </c>
      <c r="GS5098" s="81">
        <v>1.1148832299820636E-2</v>
      </c>
      <c r="GT5098" s="81">
        <v>2.600243013606085</v>
      </c>
      <c r="GU5098" s="81">
        <v>1.1148832299820636E-2</v>
      </c>
      <c r="GV5098" s="81">
        <v>2.600243013606085</v>
      </c>
      <c r="GW5098" s="81">
        <v>1.1148832299820636E-2</v>
      </c>
      <c r="GX5098" s="81">
        <v>2.600243013606085</v>
      </c>
      <c r="GY5098" s="81">
        <v>1.1148832299820636E-2</v>
      </c>
      <c r="GZ5098" s="81">
        <v>2.600243013606085</v>
      </c>
    </row>
    <row r="5099" spans="98:208" x14ac:dyDescent="0.25">
      <c r="CT5099" s="81" t="s">
        <v>155</v>
      </c>
      <c r="CU5099" s="81" t="s">
        <v>487</v>
      </c>
      <c r="CV5099" s="81" t="s">
        <v>458</v>
      </c>
      <c r="CW5099" s="81">
        <v>2020</v>
      </c>
      <c r="CX5099" s="81">
        <v>0</v>
      </c>
      <c r="CY5099" s="81">
        <v>0</v>
      </c>
      <c r="CZ5099" s="81">
        <v>0</v>
      </c>
      <c r="DA5099" s="81">
        <v>0</v>
      </c>
      <c r="DB5099" s="81">
        <v>8807.9522308757769</v>
      </c>
      <c r="DC5099" s="81">
        <v>222.22942162782991</v>
      </c>
      <c r="DD5099" s="81">
        <v>8585.7228092479472</v>
      </c>
      <c r="DE5099" s="81">
        <v>0</v>
      </c>
      <c r="DF5099" s="81">
        <v>2.4775985538148086</v>
      </c>
      <c r="DG5099" s="81">
        <v>0</v>
      </c>
      <c r="DH5099" s="81">
        <v>0</v>
      </c>
      <c r="DI5099" s="81">
        <v>0</v>
      </c>
      <c r="DJ5099" s="81">
        <v>7.9718926528637145E-7</v>
      </c>
      <c r="DL5099" s="81">
        <v>0</v>
      </c>
      <c r="DM5099" s="81">
        <v>1.9751149707902036E-6</v>
      </c>
      <c r="DN5099" s="81">
        <v>1.9751149707902036E-6</v>
      </c>
      <c r="DO5099" s="81">
        <v>0</v>
      </c>
      <c r="DP5099" s="81">
        <v>0</v>
      </c>
      <c r="DQ5099" s="81">
        <v>0</v>
      </c>
      <c r="DR5099" s="81">
        <v>0</v>
      </c>
      <c r="DS5099" s="81">
        <v>0</v>
      </c>
      <c r="DT5099" s="81">
        <v>0</v>
      </c>
      <c r="DU5099" s="81">
        <v>0</v>
      </c>
      <c r="DV5099" s="81">
        <v>0</v>
      </c>
      <c r="DW5099" s="81">
        <v>0</v>
      </c>
      <c r="GE5099" s="81" t="s">
        <v>449</v>
      </c>
      <c r="GF5099" s="81" t="s">
        <v>155</v>
      </c>
      <c r="GG5099" s="81" t="s">
        <v>490</v>
      </c>
      <c r="GH5099" s="81" t="s">
        <v>451</v>
      </c>
      <c r="GI5099" s="81">
        <v>2028</v>
      </c>
      <c r="GJ5099" s="81" t="s">
        <v>201</v>
      </c>
      <c r="GK5099" s="81">
        <v>247.27299216495521</v>
      </c>
      <c r="GL5099" s="81">
        <v>334.86425300000002</v>
      </c>
      <c r="GM5099" s="81">
        <v>2028</v>
      </c>
      <c r="GN5099" s="81" t="s">
        <v>173</v>
      </c>
      <c r="GO5099" s="81">
        <v>1.1148832299820636E-2</v>
      </c>
      <c r="GP5099" s="81">
        <v>10</v>
      </c>
      <c r="GQ5099" s="81">
        <v>0</v>
      </c>
      <c r="GR5099" s="81" t="s">
        <v>448</v>
      </c>
      <c r="GS5099" s="81">
        <v>1.1148832299820636E-2</v>
      </c>
      <c r="GT5099" s="81">
        <v>2.7568051219219476</v>
      </c>
      <c r="GU5099" s="81">
        <v>1.1148832299820636E-2</v>
      </c>
      <c r="GV5099" s="81">
        <v>2.7568051219219476</v>
      </c>
      <c r="GW5099" s="81">
        <v>1.1148832299820636E-2</v>
      </c>
      <c r="GX5099" s="81">
        <v>2.7568051219219476</v>
      </c>
      <c r="GY5099" s="81">
        <v>1.1148832299820636E-2</v>
      </c>
      <c r="GZ5099" s="81">
        <v>2.7568051219219476</v>
      </c>
    </row>
    <row r="5100" spans="98:208" x14ac:dyDescent="0.25">
      <c r="CT5100" s="81" t="s">
        <v>155</v>
      </c>
      <c r="CU5100" s="81" t="s">
        <v>487</v>
      </c>
      <c r="CV5100" s="81" t="s">
        <v>458</v>
      </c>
      <c r="CW5100" s="81">
        <v>2021</v>
      </c>
      <c r="CX5100" s="81">
        <v>0</v>
      </c>
      <c r="CY5100" s="81">
        <v>0</v>
      </c>
      <c r="CZ5100" s="81">
        <v>0</v>
      </c>
      <c r="DA5100" s="81">
        <v>0</v>
      </c>
      <c r="DB5100" s="81">
        <v>8807.9522308757769</v>
      </c>
      <c r="DC5100" s="81">
        <v>222.22942162782991</v>
      </c>
      <c r="DD5100" s="81">
        <v>8585.7228092479472</v>
      </c>
      <c r="DE5100" s="81">
        <v>0</v>
      </c>
      <c r="DF5100" s="81">
        <v>2.4775985538148086</v>
      </c>
      <c r="DG5100" s="81">
        <v>2.4775985538148086</v>
      </c>
      <c r="DH5100" s="81">
        <v>0</v>
      </c>
      <c r="DI5100" s="81">
        <v>0</v>
      </c>
      <c r="DJ5100" s="81">
        <v>7.9718926528637145E-7</v>
      </c>
      <c r="DL5100" s="81">
        <v>0</v>
      </c>
      <c r="DM5100" s="81">
        <v>1.9751149707902036E-6</v>
      </c>
      <c r="DN5100" s="81">
        <v>1.9751149707902036E-6</v>
      </c>
      <c r="DO5100" s="81">
        <v>0</v>
      </c>
      <c r="DP5100" s="81">
        <v>1.9751149707902036E-6</v>
      </c>
      <c r="DQ5100" s="81">
        <v>1.9751149707902036E-6</v>
      </c>
      <c r="DR5100" s="81">
        <v>0</v>
      </c>
      <c r="DS5100" s="81">
        <v>0</v>
      </c>
      <c r="DT5100" s="81">
        <v>0</v>
      </c>
      <c r="DU5100" s="81">
        <v>0</v>
      </c>
      <c r="DV5100" s="81">
        <v>0</v>
      </c>
      <c r="DW5100" s="81">
        <v>0</v>
      </c>
      <c r="GE5100" s="81" t="s">
        <v>449</v>
      </c>
      <c r="GF5100" s="81" t="s">
        <v>155</v>
      </c>
      <c r="GG5100" s="81" t="s">
        <v>490</v>
      </c>
      <c r="GH5100" s="81" t="s">
        <v>451</v>
      </c>
      <c r="GI5100" s="81">
        <v>2029</v>
      </c>
      <c r="GJ5100" s="81" t="s">
        <v>201</v>
      </c>
      <c r="GK5100" s="81">
        <v>247.27299216495521</v>
      </c>
      <c r="GL5100" s="81">
        <v>334.86425300000002</v>
      </c>
      <c r="GM5100" s="81">
        <v>2029</v>
      </c>
      <c r="GN5100" s="81" t="s">
        <v>173</v>
      </c>
      <c r="GO5100" s="81">
        <v>1.1148832299820636E-2</v>
      </c>
      <c r="GP5100" s="81">
        <v>10</v>
      </c>
      <c r="GQ5100" s="81">
        <v>0</v>
      </c>
      <c r="GR5100" s="81" t="s">
        <v>448</v>
      </c>
      <c r="GS5100" s="81">
        <v>1.1148832299820636E-2</v>
      </c>
      <c r="GT5100" s="81">
        <v>2.7568051219219476</v>
      </c>
      <c r="GU5100" s="81">
        <v>1.1148832299820636E-2</v>
      </c>
      <c r="GV5100" s="81">
        <v>2.7568051219219476</v>
      </c>
      <c r="GW5100" s="81">
        <v>1.1148832299820636E-2</v>
      </c>
      <c r="GX5100" s="81">
        <v>2.7568051219219476</v>
      </c>
      <c r="GY5100" s="81">
        <v>1.1148832299820636E-2</v>
      </c>
      <c r="GZ5100" s="81">
        <v>2.7568051219219476</v>
      </c>
    </row>
    <row r="5101" spans="98:208" x14ac:dyDescent="0.25">
      <c r="CT5101" s="81" t="s">
        <v>155</v>
      </c>
      <c r="CU5101" s="81" t="s">
        <v>487</v>
      </c>
      <c r="CV5101" s="81" t="s">
        <v>458</v>
      </c>
      <c r="CW5101" s="81">
        <v>2022</v>
      </c>
      <c r="CX5101" s="81">
        <v>0</v>
      </c>
      <c r="CY5101" s="81">
        <v>0</v>
      </c>
      <c r="CZ5101" s="81">
        <v>0</v>
      </c>
      <c r="DA5101" s="81">
        <v>0</v>
      </c>
      <c r="DB5101" s="81">
        <v>8807.9522308757769</v>
      </c>
      <c r="DC5101" s="81">
        <v>222.22942162782991</v>
      </c>
      <c r="DD5101" s="81">
        <v>8585.7228092479472</v>
      </c>
      <c r="DE5101" s="81">
        <v>0</v>
      </c>
      <c r="DF5101" s="81">
        <v>2.4775985538148086</v>
      </c>
      <c r="DG5101" s="81">
        <v>2.4775985538148086</v>
      </c>
      <c r="DH5101" s="81">
        <v>2.4775985538148086</v>
      </c>
      <c r="DI5101" s="81">
        <v>0</v>
      </c>
      <c r="DJ5101" s="81">
        <v>7.9718926528637145E-7</v>
      </c>
      <c r="DL5101" s="81">
        <v>0</v>
      </c>
      <c r="DM5101" s="81">
        <v>1.9751149707902036E-6</v>
      </c>
      <c r="DN5101" s="81">
        <v>1.9751149707902036E-6</v>
      </c>
      <c r="DO5101" s="81">
        <v>0</v>
      </c>
      <c r="DP5101" s="81">
        <v>1.9751149707902036E-6</v>
      </c>
      <c r="DQ5101" s="81">
        <v>1.9751149707902036E-6</v>
      </c>
      <c r="DR5101" s="81">
        <v>0</v>
      </c>
      <c r="DS5101" s="81">
        <v>1.9751149707902036E-6</v>
      </c>
      <c r="DT5101" s="81">
        <v>1.9751149707902036E-6</v>
      </c>
      <c r="DU5101" s="81">
        <v>0</v>
      </c>
      <c r="DV5101" s="81">
        <v>0</v>
      </c>
      <c r="DW5101" s="81">
        <v>0</v>
      </c>
      <c r="GE5101" s="81" t="s">
        <v>449</v>
      </c>
      <c r="GF5101" s="81" t="s">
        <v>155</v>
      </c>
      <c r="GG5101" s="81" t="s">
        <v>490</v>
      </c>
      <c r="GH5101" s="81" t="s">
        <v>451</v>
      </c>
      <c r="GI5101" s="81">
        <v>2030</v>
      </c>
      <c r="GJ5101" s="81" t="s">
        <v>201</v>
      </c>
      <c r="GK5101" s="81">
        <v>247.27299216495521</v>
      </c>
      <c r="GL5101" s="81">
        <v>334.86425300000002</v>
      </c>
      <c r="GM5101" s="81">
        <v>2030</v>
      </c>
      <c r="GN5101" s="81" t="s">
        <v>173</v>
      </c>
      <c r="GO5101" s="81">
        <v>1.1148832299820636E-2</v>
      </c>
      <c r="GP5101" s="81">
        <v>10</v>
      </c>
      <c r="GQ5101" s="81">
        <v>0</v>
      </c>
      <c r="GR5101" s="81" t="s">
        <v>448</v>
      </c>
      <c r="GS5101" s="81">
        <v>0</v>
      </c>
      <c r="GT5101" s="81">
        <v>0</v>
      </c>
      <c r="GU5101" s="81">
        <v>1.1148832299820636E-2</v>
      </c>
      <c r="GV5101" s="81">
        <v>2.7568051219219476</v>
      </c>
      <c r="GW5101" s="81">
        <v>1.1148832299820636E-2</v>
      </c>
      <c r="GX5101" s="81">
        <v>2.7568051219219476</v>
      </c>
      <c r="GY5101" s="81">
        <v>1.1148832299820636E-2</v>
      </c>
      <c r="GZ5101" s="81">
        <v>2.7568051219219476</v>
      </c>
    </row>
    <row r="5102" spans="98:208" x14ac:dyDescent="0.25">
      <c r="CT5102" s="81" t="s">
        <v>155</v>
      </c>
      <c r="CU5102" s="81" t="s">
        <v>487</v>
      </c>
      <c r="CV5102" s="81" t="s">
        <v>458</v>
      </c>
      <c r="CW5102" s="81">
        <v>2023</v>
      </c>
      <c r="CX5102" s="81">
        <v>0</v>
      </c>
      <c r="CY5102" s="81">
        <v>0</v>
      </c>
      <c r="CZ5102" s="81">
        <v>0</v>
      </c>
      <c r="DA5102" s="81">
        <v>0</v>
      </c>
      <c r="DB5102" s="81">
        <v>9129.746070236537</v>
      </c>
      <c r="DC5102" s="81">
        <v>233.23007680793819</v>
      </c>
      <c r="DD5102" s="81">
        <v>8896.5159934285966</v>
      </c>
      <c r="DE5102" s="81">
        <v>0</v>
      </c>
      <c r="DF5102" s="81">
        <v>2.6002430136059891</v>
      </c>
      <c r="DG5102" s="81">
        <v>2.6002430136059891</v>
      </c>
      <c r="DH5102" s="81">
        <v>2.6002430136059891</v>
      </c>
      <c r="DI5102" s="81">
        <v>2.6002430136059891</v>
      </c>
      <c r="DJ5102" s="81">
        <v>7.9718926528637145E-7</v>
      </c>
      <c r="DL5102" s="81">
        <v>0</v>
      </c>
      <c r="DM5102" s="81">
        <v>2.0728858175825789E-6</v>
      </c>
      <c r="DN5102" s="81">
        <v>2.0728858175825789E-6</v>
      </c>
      <c r="DO5102" s="81">
        <v>0</v>
      </c>
      <c r="DP5102" s="81">
        <v>2.0728858175825789E-6</v>
      </c>
      <c r="DQ5102" s="81">
        <v>2.0728858175825789E-6</v>
      </c>
      <c r="DR5102" s="81">
        <v>0</v>
      </c>
      <c r="DS5102" s="81">
        <v>2.0728858175825789E-6</v>
      </c>
      <c r="DT5102" s="81">
        <v>2.0728858175825789E-6</v>
      </c>
      <c r="DU5102" s="81">
        <v>0</v>
      </c>
      <c r="DV5102" s="81">
        <v>2.0728858175825789E-6</v>
      </c>
      <c r="DW5102" s="81">
        <v>2.0728858175825789E-6</v>
      </c>
      <c r="GE5102" s="81" t="s">
        <v>449</v>
      </c>
      <c r="GF5102" s="81" t="s">
        <v>155</v>
      </c>
      <c r="GG5102" s="81" t="s">
        <v>490</v>
      </c>
      <c r="GH5102" s="81" t="s">
        <v>451</v>
      </c>
      <c r="GI5102" s="81">
        <v>2031</v>
      </c>
      <c r="GJ5102" s="81" t="s">
        <v>201</v>
      </c>
      <c r="GK5102" s="81">
        <v>247.27299216495521</v>
      </c>
      <c r="GL5102" s="81">
        <v>334.86425300000002</v>
      </c>
      <c r="GM5102" s="81">
        <v>2031</v>
      </c>
      <c r="GN5102" s="81" t="s">
        <v>173</v>
      </c>
      <c r="GO5102" s="81">
        <v>1.1148832299820636E-2</v>
      </c>
      <c r="GP5102" s="81">
        <v>10</v>
      </c>
      <c r="GQ5102" s="81">
        <v>0</v>
      </c>
      <c r="GR5102" s="81" t="s">
        <v>448</v>
      </c>
      <c r="GS5102" s="81">
        <v>0</v>
      </c>
      <c r="GT5102" s="81">
        <v>0</v>
      </c>
      <c r="GU5102" s="81">
        <v>0</v>
      </c>
      <c r="GV5102" s="81">
        <v>0</v>
      </c>
      <c r="GW5102" s="81">
        <v>1.1148832299820636E-2</v>
      </c>
      <c r="GX5102" s="81">
        <v>2.7568051219219476</v>
      </c>
      <c r="GY5102" s="81">
        <v>1.1148832299820636E-2</v>
      </c>
      <c r="GZ5102" s="81">
        <v>2.7568051219219476</v>
      </c>
    </row>
    <row r="5103" spans="98:208" x14ac:dyDescent="0.25">
      <c r="CT5103" s="81" t="s">
        <v>155</v>
      </c>
      <c r="CU5103" s="81" t="s">
        <v>487</v>
      </c>
      <c r="CV5103" s="81" t="s">
        <v>458</v>
      </c>
      <c r="CW5103" s="81">
        <v>2024</v>
      </c>
      <c r="CX5103" s="81">
        <v>0</v>
      </c>
      <c r="CY5103" s="81">
        <v>0</v>
      </c>
      <c r="CZ5103" s="81">
        <v>0</v>
      </c>
      <c r="DA5103" s="81">
        <v>0</v>
      </c>
      <c r="DB5103" s="81">
        <v>9129.746070236537</v>
      </c>
      <c r="DC5103" s="81">
        <v>233.23007680793819</v>
      </c>
      <c r="DD5103" s="81">
        <v>8896.5159934285966</v>
      </c>
      <c r="DE5103" s="81">
        <v>0</v>
      </c>
      <c r="DF5103" s="81">
        <v>2.6002430136059891</v>
      </c>
      <c r="DG5103" s="81">
        <v>2.6002430136059891</v>
      </c>
      <c r="DH5103" s="81">
        <v>2.6002430136059891</v>
      </c>
      <c r="DI5103" s="81">
        <v>2.6002430136059891</v>
      </c>
      <c r="DJ5103" s="81">
        <v>7.9718926528637145E-7</v>
      </c>
      <c r="DL5103" s="81">
        <v>0</v>
      </c>
      <c r="DM5103" s="81">
        <v>2.0728858175825789E-6</v>
      </c>
      <c r="DN5103" s="81">
        <v>2.0728858175825789E-6</v>
      </c>
      <c r="DO5103" s="81">
        <v>0</v>
      </c>
      <c r="DP5103" s="81">
        <v>2.0728858175825789E-6</v>
      </c>
      <c r="DQ5103" s="81">
        <v>2.0728858175825789E-6</v>
      </c>
      <c r="DR5103" s="81">
        <v>0</v>
      </c>
      <c r="DS5103" s="81">
        <v>2.0728858175825789E-6</v>
      </c>
      <c r="DT5103" s="81">
        <v>2.0728858175825789E-6</v>
      </c>
      <c r="DU5103" s="81">
        <v>0</v>
      </c>
      <c r="DV5103" s="81">
        <v>2.0728858175825789E-6</v>
      </c>
      <c r="DW5103" s="81">
        <v>2.0728858175825789E-6</v>
      </c>
      <c r="GE5103" s="81" t="s">
        <v>449</v>
      </c>
      <c r="GF5103" s="81" t="s">
        <v>155</v>
      </c>
      <c r="GG5103" s="81" t="s">
        <v>490</v>
      </c>
      <c r="GH5103" s="81" t="s">
        <v>451</v>
      </c>
      <c r="GI5103" s="81">
        <v>2032</v>
      </c>
      <c r="GJ5103" s="81" t="s">
        <v>201</v>
      </c>
      <c r="GK5103" s="81">
        <v>247.27299216495521</v>
      </c>
      <c r="GL5103" s="81">
        <v>334.86425300000002</v>
      </c>
      <c r="GM5103" s="81">
        <v>2032</v>
      </c>
      <c r="GN5103" s="81" t="s">
        <v>173</v>
      </c>
      <c r="GO5103" s="81">
        <v>1.1148832299820636E-2</v>
      </c>
      <c r="GP5103" s="81">
        <v>10</v>
      </c>
      <c r="GQ5103" s="81">
        <v>0</v>
      </c>
      <c r="GR5103" s="81" t="s">
        <v>448</v>
      </c>
      <c r="GS5103" s="81">
        <v>0</v>
      </c>
      <c r="GT5103" s="81">
        <v>0</v>
      </c>
      <c r="GU5103" s="81">
        <v>0</v>
      </c>
      <c r="GV5103" s="81">
        <v>0</v>
      </c>
      <c r="GW5103" s="81">
        <v>0</v>
      </c>
      <c r="GX5103" s="81">
        <v>0</v>
      </c>
      <c r="GY5103" s="81">
        <v>1.1148832299820636E-2</v>
      </c>
      <c r="GZ5103" s="81">
        <v>2.7568051219219476</v>
      </c>
    </row>
    <row r="5104" spans="98:208" x14ac:dyDescent="0.25">
      <c r="CT5104" s="81" t="s">
        <v>155</v>
      </c>
      <c r="CU5104" s="81" t="s">
        <v>487</v>
      </c>
      <c r="CV5104" s="81" t="s">
        <v>458</v>
      </c>
      <c r="CW5104" s="81">
        <v>2025</v>
      </c>
      <c r="CX5104" s="81">
        <v>0</v>
      </c>
      <c r="CY5104" s="81">
        <v>0</v>
      </c>
      <c r="CZ5104" s="81">
        <v>0</v>
      </c>
      <c r="DA5104" s="81">
        <v>0</v>
      </c>
      <c r="DB5104" s="81">
        <v>9129.746070236537</v>
      </c>
      <c r="DC5104" s="81">
        <v>233.23007680793819</v>
      </c>
      <c r="DD5104" s="81">
        <v>8896.5159934285966</v>
      </c>
      <c r="DE5104" s="81">
        <v>0</v>
      </c>
      <c r="DF5104" s="81">
        <v>2.6002430136059891</v>
      </c>
      <c r="DG5104" s="81">
        <v>2.6002430136059891</v>
      </c>
      <c r="DH5104" s="81">
        <v>2.6002430136059891</v>
      </c>
      <c r="DI5104" s="81">
        <v>2.6002430136059891</v>
      </c>
      <c r="DJ5104" s="81">
        <v>7.9718926528637145E-7</v>
      </c>
      <c r="DL5104" s="81">
        <v>0</v>
      </c>
      <c r="DM5104" s="81">
        <v>2.0728858175825789E-6</v>
      </c>
      <c r="DN5104" s="81">
        <v>2.0728858175825789E-6</v>
      </c>
      <c r="DO5104" s="81">
        <v>0</v>
      </c>
      <c r="DP5104" s="81">
        <v>2.0728858175825789E-6</v>
      </c>
      <c r="DQ5104" s="81">
        <v>2.0728858175825789E-6</v>
      </c>
      <c r="DR5104" s="81">
        <v>0</v>
      </c>
      <c r="DS5104" s="81">
        <v>2.0728858175825789E-6</v>
      </c>
      <c r="DT5104" s="81">
        <v>2.0728858175825789E-6</v>
      </c>
      <c r="DU5104" s="81">
        <v>0</v>
      </c>
      <c r="DV5104" s="81">
        <v>2.0728858175825789E-6</v>
      </c>
      <c r="DW5104" s="81">
        <v>2.0728858175825789E-6</v>
      </c>
      <c r="GE5104" s="81" t="s">
        <v>449</v>
      </c>
      <c r="GF5104" s="81" t="s">
        <v>155</v>
      </c>
      <c r="GG5104" s="81" t="s">
        <v>490</v>
      </c>
      <c r="GH5104" s="81" t="s">
        <v>452</v>
      </c>
      <c r="GI5104" s="81">
        <v>2021</v>
      </c>
      <c r="GJ5104" s="81" t="s">
        <v>201</v>
      </c>
      <c r="GK5104" s="81">
        <v>0.69641821681223692</v>
      </c>
      <c r="GL5104" s="81">
        <v>334.86425300000002</v>
      </c>
      <c r="GM5104" s="81">
        <v>2021</v>
      </c>
      <c r="GN5104" s="81" t="s">
        <v>173</v>
      </c>
      <c r="GO5104" s="81">
        <v>1.1148832299820636E-2</v>
      </c>
      <c r="GP5104" s="81">
        <v>10</v>
      </c>
      <c r="GQ5104" s="81">
        <v>0</v>
      </c>
      <c r="GR5104" s="81" t="s">
        <v>448</v>
      </c>
      <c r="GS5104" s="81">
        <v>1.1148832299820636E-2</v>
      </c>
      <c r="GT5104" s="81">
        <v>7.7642499097797576E-3</v>
      </c>
      <c r="GU5104" s="81">
        <v>1.1148832299820636E-2</v>
      </c>
      <c r="GV5104" s="81">
        <v>7.7642499097797576E-3</v>
      </c>
      <c r="GW5104" s="81">
        <v>0</v>
      </c>
      <c r="GX5104" s="81">
        <v>0</v>
      </c>
      <c r="GY5104" s="81">
        <v>0</v>
      </c>
      <c r="GZ5104" s="81">
        <v>0</v>
      </c>
    </row>
    <row r="5105" spans="98:208" x14ac:dyDescent="0.25">
      <c r="CT5105" s="81" t="s">
        <v>155</v>
      </c>
      <c r="CU5105" s="81" t="s">
        <v>487</v>
      </c>
      <c r="CV5105" s="81" t="s">
        <v>458</v>
      </c>
      <c r="CW5105" s="81">
        <v>2026</v>
      </c>
      <c r="CX5105" s="81">
        <v>0</v>
      </c>
      <c r="CY5105" s="81">
        <v>0</v>
      </c>
      <c r="CZ5105" s="81">
        <v>0</v>
      </c>
      <c r="DA5105" s="81">
        <v>0</v>
      </c>
      <c r="DB5105" s="81">
        <v>9129.746070236537</v>
      </c>
      <c r="DC5105" s="81">
        <v>233.23007680793819</v>
      </c>
      <c r="DD5105" s="81">
        <v>8896.5159934285966</v>
      </c>
      <c r="DE5105" s="81">
        <v>0</v>
      </c>
      <c r="DF5105" s="81">
        <v>2.6002430136059891</v>
      </c>
      <c r="DG5105" s="81">
        <v>2.6002430136059891</v>
      </c>
      <c r="DH5105" s="81">
        <v>2.6002430136059891</v>
      </c>
      <c r="DI5105" s="81">
        <v>2.6002430136059891</v>
      </c>
      <c r="DJ5105" s="81">
        <v>7.9718926528637145E-7</v>
      </c>
      <c r="DL5105" s="81">
        <v>0</v>
      </c>
      <c r="DM5105" s="81">
        <v>2.0728858175825789E-6</v>
      </c>
      <c r="DN5105" s="81">
        <v>2.0728858175825789E-6</v>
      </c>
      <c r="DO5105" s="81">
        <v>0</v>
      </c>
      <c r="DP5105" s="81">
        <v>2.0728858175825789E-6</v>
      </c>
      <c r="DQ5105" s="81">
        <v>2.0728858175825789E-6</v>
      </c>
      <c r="DR5105" s="81">
        <v>0</v>
      </c>
      <c r="DS5105" s="81">
        <v>2.0728858175825789E-6</v>
      </c>
      <c r="DT5105" s="81">
        <v>2.0728858175825789E-6</v>
      </c>
      <c r="DU5105" s="81">
        <v>0</v>
      </c>
      <c r="DV5105" s="81">
        <v>2.0728858175825789E-6</v>
      </c>
      <c r="DW5105" s="81">
        <v>2.0728858175825789E-6</v>
      </c>
      <c r="GE5105" s="81" t="s">
        <v>449</v>
      </c>
      <c r="GF5105" s="81" t="s">
        <v>155</v>
      </c>
      <c r="GG5105" s="81" t="s">
        <v>490</v>
      </c>
      <c r="GH5105" s="81" t="s">
        <v>452</v>
      </c>
      <c r="GI5105" s="81">
        <v>2022</v>
      </c>
      <c r="GJ5105" s="81" t="s">
        <v>201</v>
      </c>
      <c r="GK5105" s="81">
        <v>0.69641821681223692</v>
      </c>
      <c r="GL5105" s="81">
        <v>334.86425300000002</v>
      </c>
      <c r="GM5105" s="81">
        <v>2022</v>
      </c>
      <c r="GN5105" s="81" t="s">
        <v>173</v>
      </c>
      <c r="GO5105" s="81">
        <v>1.1148832299820636E-2</v>
      </c>
      <c r="GP5105" s="81">
        <v>10</v>
      </c>
      <c r="GQ5105" s="81">
        <v>0</v>
      </c>
      <c r="GR5105" s="81" t="s">
        <v>448</v>
      </c>
      <c r="GS5105" s="81">
        <v>1.1148832299820636E-2</v>
      </c>
      <c r="GT5105" s="81">
        <v>7.7642499097797576E-3</v>
      </c>
      <c r="GU5105" s="81">
        <v>1.1148832299820636E-2</v>
      </c>
      <c r="GV5105" s="81">
        <v>7.7642499097797576E-3</v>
      </c>
      <c r="GW5105" s="81">
        <v>1.1148832299820636E-2</v>
      </c>
      <c r="GX5105" s="81">
        <v>7.7642499097797576E-3</v>
      </c>
      <c r="GY5105" s="81">
        <v>0</v>
      </c>
      <c r="GZ5105" s="81">
        <v>0</v>
      </c>
    </row>
    <row r="5106" spans="98:208" x14ac:dyDescent="0.25">
      <c r="CT5106" s="81" t="s">
        <v>155</v>
      </c>
      <c r="CU5106" s="81" t="s">
        <v>487</v>
      </c>
      <c r="CV5106" s="81" t="s">
        <v>458</v>
      </c>
      <c r="CW5106" s="81">
        <v>2027</v>
      </c>
      <c r="CX5106" s="81">
        <v>0</v>
      </c>
      <c r="CY5106" s="81">
        <v>0</v>
      </c>
      <c r="CZ5106" s="81">
        <v>0</v>
      </c>
      <c r="DA5106" s="81">
        <v>0</v>
      </c>
      <c r="DB5106" s="81">
        <v>9129.746070236537</v>
      </c>
      <c r="DC5106" s="81">
        <v>233.23007680793819</v>
      </c>
      <c r="DD5106" s="81">
        <v>8896.5159934285966</v>
      </c>
      <c r="DE5106" s="81">
        <v>0</v>
      </c>
      <c r="DF5106" s="81">
        <v>2.6002430136059891</v>
      </c>
      <c r="DG5106" s="81">
        <v>2.6002430136059891</v>
      </c>
      <c r="DH5106" s="81">
        <v>2.6002430136059891</v>
      </c>
      <c r="DI5106" s="81">
        <v>2.6002430136059891</v>
      </c>
      <c r="DJ5106" s="81">
        <v>7.9718926528637145E-7</v>
      </c>
      <c r="DL5106" s="81">
        <v>0</v>
      </c>
      <c r="DM5106" s="81">
        <v>2.0728858175825789E-6</v>
      </c>
      <c r="DN5106" s="81">
        <v>2.0728858175825789E-6</v>
      </c>
      <c r="DO5106" s="81">
        <v>0</v>
      </c>
      <c r="DP5106" s="81">
        <v>2.0728858175825789E-6</v>
      </c>
      <c r="DQ5106" s="81">
        <v>2.0728858175825789E-6</v>
      </c>
      <c r="DR5106" s="81">
        <v>0</v>
      </c>
      <c r="DS5106" s="81">
        <v>2.0728858175825789E-6</v>
      </c>
      <c r="DT5106" s="81">
        <v>2.0728858175825789E-6</v>
      </c>
      <c r="DU5106" s="81">
        <v>0</v>
      </c>
      <c r="DV5106" s="81">
        <v>2.0728858175825789E-6</v>
      </c>
      <c r="DW5106" s="81">
        <v>2.0728858175825789E-6</v>
      </c>
      <c r="GE5106" s="81" t="s">
        <v>449</v>
      </c>
      <c r="GF5106" s="81" t="s">
        <v>155</v>
      </c>
      <c r="GG5106" s="81" t="s">
        <v>490</v>
      </c>
      <c r="GH5106" s="81" t="s">
        <v>452</v>
      </c>
      <c r="GI5106" s="81">
        <v>2023</v>
      </c>
      <c r="GJ5106" s="81" t="s">
        <v>201</v>
      </c>
      <c r="GK5106" s="81">
        <v>0.71896016785821126</v>
      </c>
      <c r="GL5106" s="81">
        <v>334.86425300000002</v>
      </c>
      <c r="GM5106" s="81">
        <v>2023</v>
      </c>
      <c r="GN5106" s="81" t="s">
        <v>173</v>
      </c>
      <c r="GO5106" s="81">
        <v>1.1148832299820636E-2</v>
      </c>
      <c r="GP5106" s="81">
        <v>10</v>
      </c>
      <c r="GQ5106" s="81">
        <v>0</v>
      </c>
      <c r="GR5106" s="81" t="s">
        <v>448</v>
      </c>
      <c r="GS5106" s="81">
        <v>1.1148832299820636E-2</v>
      </c>
      <c r="GT5106" s="81">
        <v>8.015566341702092E-3</v>
      </c>
      <c r="GU5106" s="81">
        <v>1.1148832299820636E-2</v>
      </c>
      <c r="GV5106" s="81">
        <v>8.015566341702092E-3</v>
      </c>
      <c r="GW5106" s="81">
        <v>1.1148832299820636E-2</v>
      </c>
      <c r="GX5106" s="81">
        <v>8.015566341702092E-3</v>
      </c>
      <c r="GY5106" s="81">
        <v>1.1148832299820636E-2</v>
      </c>
      <c r="GZ5106" s="81">
        <v>8.015566341702092E-3</v>
      </c>
    </row>
    <row r="5107" spans="98:208" x14ac:dyDescent="0.25">
      <c r="CT5107" s="81" t="s">
        <v>155</v>
      </c>
      <c r="CU5107" s="81" t="s">
        <v>487</v>
      </c>
      <c r="CV5107" s="81" t="s">
        <v>458</v>
      </c>
      <c r="CW5107" s="81">
        <v>2028</v>
      </c>
      <c r="CX5107" s="81">
        <v>0</v>
      </c>
      <c r="CY5107" s="81">
        <v>0</v>
      </c>
      <c r="CZ5107" s="81">
        <v>0</v>
      </c>
      <c r="DA5107" s="81">
        <v>0</v>
      </c>
      <c r="DB5107" s="81">
        <v>9534.9220877094449</v>
      </c>
      <c r="DC5107" s="81">
        <v>247.27299216494691</v>
      </c>
      <c r="DD5107" s="81">
        <v>9287.649095544497</v>
      </c>
      <c r="DE5107" s="81">
        <v>0</v>
      </c>
      <c r="DF5107" s="81">
        <v>2.7568051219218552</v>
      </c>
      <c r="DG5107" s="81">
        <v>2.7568051219218552</v>
      </c>
      <c r="DH5107" s="81">
        <v>2.7568051219218552</v>
      </c>
      <c r="DI5107" s="81">
        <v>2.7568051219218552</v>
      </c>
      <c r="DJ5107" s="81">
        <v>7.9718926528637145E-7</v>
      </c>
      <c r="DL5107" s="81">
        <v>0</v>
      </c>
      <c r="DM5107" s="81">
        <v>2.1976954496825896E-6</v>
      </c>
      <c r="DN5107" s="81">
        <v>2.1976954496825896E-6</v>
      </c>
      <c r="DO5107" s="81">
        <v>0</v>
      </c>
      <c r="DP5107" s="81">
        <v>2.1976954496825896E-6</v>
      </c>
      <c r="DQ5107" s="81">
        <v>2.1976954496825896E-6</v>
      </c>
      <c r="DR5107" s="81">
        <v>0</v>
      </c>
      <c r="DS5107" s="81">
        <v>2.1976954496825896E-6</v>
      </c>
      <c r="DT5107" s="81">
        <v>2.1976954496825896E-6</v>
      </c>
      <c r="DU5107" s="81">
        <v>0</v>
      </c>
      <c r="DV5107" s="81">
        <v>2.1976954496825896E-6</v>
      </c>
      <c r="DW5107" s="81">
        <v>2.1976954496825896E-6</v>
      </c>
      <c r="GE5107" s="81" t="s">
        <v>449</v>
      </c>
      <c r="GF5107" s="81" t="s">
        <v>155</v>
      </c>
      <c r="GG5107" s="81" t="s">
        <v>490</v>
      </c>
      <c r="GH5107" s="81" t="s">
        <v>452</v>
      </c>
      <c r="GI5107" s="81">
        <v>2024</v>
      </c>
      <c r="GJ5107" s="81" t="s">
        <v>201</v>
      </c>
      <c r="GK5107" s="81">
        <v>0.71896016785821126</v>
      </c>
      <c r="GL5107" s="81">
        <v>334.86425300000002</v>
      </c>
      <c r="GM5107" s="81">
        <v>2024</v>
      </c>
      <c r="GN5107" s="81" t="s">
        <v>173</v>
      </c>
      <c r="GO5107" s="81">
        <v>1.1148832299820636E-2</v>
      </c>
      <c r="GP5107" s="81">
        <v>10</v>
      </c>
      <c r="GQ5107" s="81">
        <v>0</v>
      </c>
      <c r="GR5107" s="81" t="s">
        <v>448</v>
      </c>
      <c r="GS5107" s="81">
        <v>1.1148832299820636E-2</v>
      </c>
      <c r="GT5107" s="81">
        <v>8.015566341702092E-3</v>
      </c>
      <c r="GU5107" s="81">
        <v>1.1148832299820636E-2</v>
      </c>
      <c r="GV5107" s="81">
        <v>8.015566341702092E-3</v>
      </c>
      <c r="GW5107" s="81">
        <v>1.1148832299820636E-2</v>
      </c>
      <c r="GX5107" s="81">
        <v>8.015566341702092E-3</v>
      </c>
      <c r="GY5107" s="81">
        <v>1.1148832299820636E-2</v>
      </c>
      <c r="GZ5107" s="81">
        <v>8.015566341702092E-3</v>
      </c>
    </row>
    <row r="5108" spans="98:208" x14ac:dyDescent="0.25">
      <c r="CT5108" s="81" t="s">
        <v>155</v>
      </c>
      <c r="CU5108" s="81" t="s">
        <v>487</v>
      </c>
      <c r="CV5108" s="81" t="s">
        <v>458</v>
      </c>
      <c r="CW5108" s="81">
        <v>2029</v>
      </c>
      <c r="CX5108" s="81">
        <v>0</v>
      </c>
      <c r="CY5108" s="81">
        <v>0</v>
      </c>
      <c r="CZ5108" s="81">
        <v>0</v>
      </c>
      <c r="DA5108" s="81">
        <v>0</v>
      </c>
      <c r="DB5108" s="81">
        <v>9534.9220877094449</v>
      </c>
      <c r="DC5108" s="81">
        <v>247.27299216494691</v>
      </c>
      <c r="DD5108" s="81">
        <v>9287.649095544497</v>
      </c>
      <c r="DE5108" s="81">
        <v>0</v>
      </c>
      <c r="DF5108" s="81">
        <v>2.7568051219218552</v>
      </c>
      <c r="DG5108" s="81">
        <v>2.7568051219218552</v>
      </c>
      <c r="DH5108" s="81">
        <v>2.7568051219218552</v>
      </c>
      <c r="DI5108" s="81">
        <v>2.7568051219218552</v>
      </c>
      <c r="DJ5108" s="81">
        <v>7.9718926528637145E-7</v>
      </c>
      <c r="DL5108" s="81">
        <v>0</v>
      </c>
      <c r="DM5108" s="81">
        <v>2.1976954496825896E-6</v>
      </c>
      <c r="DN5108" s="81">
        <v>2.1976954496825896E-6</v>
      </c>
      <c r="DO5108" s="81">
        <v>0</v>
      </c>
      <c r="DP5108" s="81">
        <v>2.1976954496825896E-6</v>
      </c>
      <c r="DQ5108" s="81">
        <v>2.1976954496825896E-6</v>
      </c>
      <c r="DR5108" s="81">
        <v>0</v>
      </c>
      <c r="DS5108" s="81">
        <v>2.1976954496825896E-6</v>
      </c>
      <c r="DT5108" s="81">
        <v>2.1976954496825896E-6</v>
      </c>
      <c r="DU5108" s="81">
        <v>0</v>
      </c>
      <c r="DV5108" s="81">
        <v>2.1976954496825896E-6</v>
      </c>
      <c r="DW5108" s="81">
        <v>2.1976954496825896E-6</v>
      </c>
      <c r="GE5108" s="81" t="s">
        <v>449</v>
      </c>
      <c r="GF5108" s="81" t="s">
        <v>155</v>
      </c>
      <c r="GG5108" s="81" t="s">
        <v>490</v>
      </c>
      <c r="GH5108" s="81" t="s">
        <v>452</v>
      </c>
      <c r="GI5108" s="81">
        <v>2025</v>
      </c>
      <c r="GJ5108" s="81" t="s">
        <v>201</v>
      </c>
      <c r="GK5108" s="81">
        <v>0.71896016785821126</v>
      </c>
      <c r="GL5108" s="81">
        <v>334.86425300000002</v>
      </c>
      <c r="GM5108" s="81">
        <v>2025</v>
      </c>
      <c r="GN5108" s="81" t="s">
        <v>173</v>
      </c>
      <c r="GO5108" s="81">
        <v>1.1148832299820636E-2</v>
      </c>
      <c r="GP5108" s="81">
        <v>10</v>
      </c>
      <c r="GQ5108" s="81">
        <v>0</v>
      </c>
      <c r="GR5108" s="81" t="s">
        <v>448</v>
      </c>
      <c r="GS5108" s="81">
        <v>1.1148832299820636E-2</v>
      </c>
      <c r="GT5108" s="81">
        <v>8.015566341702092E-3</v>
      </c>
      <c r="GU5108" s="81">
        <v>1.1148832299820636E-2</v>
      </c>
      <c r="GV5108" s="81">
        <v>8.015566341702092E-3</v>
      </c>
      <c r="GW5108" s="81">
        <v>1.1148832299820636E-2</v>
      </c>
      <c r="GX5108" s="81">
        <v>8.015566341702092E-3</v>
      </c>
      <c r="GY5108" s="81">
        <v>1.1148832299820636E-2</v>
      </c>
      <c r="GZ5108" s="81">
        <v>8.015566341702092E-3</v>
      </c>
    </row>
    <row r="5109" spans="98:208" x14ac:dyDescent="0.25">
      <c r="CT5109" s="81" t="s">
        <v>155</v>
      </c>
      <c r="CU5109" s="81" t="s">
        <v>487</v>
      </c>
      <c r="CV5109" s="81" t="s">
        <v>458</v>
      </c>
      <c r="CW5109" s="81">
        <v>2030</v>
      </c>
      <c r="CX5109" s="81">
        <v>0</v>
      </c>
      <c r="CY5109" s="81">
        <v>0</v>
      </c>
      <c r="CZ5109" s="81">
        <v>0</v>
      </c>
      <c r="DA5109" s="81">
        <v>0</v>
      </c>
      <c r="DB5109" s="81">
        <v>9534.9220877094449</v>
      </c>
      <c r="DC5109" s="81">
        <v>247.27299216494691</v>
      </c>
      <c r="DD5109" s="81">
        <v>9287.649095544497</v>
      </c>
      <c r="DE5109" s="81">
        <v>0</v>
      </c>
      <c r="DF5109" s="81">
        <v>0</v>
      </c>
      <c r="DG5109" s="81">
        <v>2.7568051219218552</v>
      </c>
      <c r="DH5109" s="81">
        <v>2.7568051219218552</v>
      </c>
      <c r="DI5109" s="81">
        <v>2.7568051219218552</v>
      </c>
      <c r="DJ5109" s="81">
        <v>7.9718926528637145E-7</v>
      </c>
      <c r="DL5109" s="81">
        <v>0</v>
      </c>
      <c r="DM5109" s="81">
        <v>0</v>
      </c>
      <c r="DN5109" s="81">
        <v>0</v>
      </c>
      <c r="DO5109" s="81">
        <v>0</v>
      </c>
      <c r="DP5109" s="81">
        <v>2.1976954496825896E-6</v>
      </c>
      <c r="DQ5109" s="81">
        <v>2.1976954496825896E-6</v>
      </c>
      <c r="DR5109" s="81">
        <v>0</v>
      </c>
      <c r="DS5109" s="81">
        <v>2.1976954496825896E-6</v>
      </c>
      <c r="DT5109" s="81">
        <v>2.1976954496825896E-6</v>
      </c>
      <c r="DU5109" s="81">
        <v>0</v>
      </c>
      <c r="DV5109" s="81">
        <v>2.1976954496825896E-6</v>
      </c>
      <c r="DW5109" s="81">
        <v>2.1976954496825896E-6</v>
      </c>
      <c r="GE5109" s="81" t="s">
        <v>449</v>
      </c>
      <c r="GF5109" s="81" t="s">
        <v>155</v>
      </c>
      <c r="GG5109" s="81" t="s">
        <v>490</v>
      </c>
      <c r="GH5109" s="81" t="s">
        <v>452</v>
      </c>
      <c r="GI5109" s="81">
        <v>2026</v>
      </c>
      <c r="GJ5109" s="81" t="s">
        <v>201</v>
      </c>
      <c r="GK5109" s="81">
        <v>0.71896016785821126</v>
      </c>
      <c r="GL5109" s="81">
        <v>334.86425300000002</v>
      </c>
      <c r="GM5109" s="81">
        <v>2026</v>
      </c>
      <c r="GN5109" s="81" t="s">
        <v>173</v>
      </c>
      <c r="GO5109" s="81">
        <v>1.1148832299820636E-2</v>
      </c>
      <c r="GP5109" s="81">
        <v>10</v>
      </c>
      <c r="GQ5109" s="81">
        <v>0</v>
      </c>
      <c r="GR5109" s="81" t="s">
        <v>448</v>
      </c>
      <c r="GS5109" s="81">
        <v>1.1148832299820636E-2</v>
      </c>
      <c r="GT5109" s="81">
        <v>8.015566341702092E-3</v>
      </c>
      <c r="GU5109" s="81">
        <v>1.1148832299820636E-2</v>
      </c>
      <c r="GV5109" s="81">
        <v>8.015566341702092E-3</v>
      </c>
      <c r="GW5109" s="81">
        <v>1.1148832299820636E-2</v>
      </c>
      <c r="GX5109" s="81">
        <v>8.015566341702092E-3</v>
      </c>
      <c r="GY5109" s="81">
        <v>1.1148832299820636E-2</v>
      </c>
      <c r="GZ5109" s="81">
        <v>8.015566341702092E-3</v>
      </c>
    </row>
    <row r="5110" spans="98:208" x14ac:dyDescent="0.25">
      <c r="CT5110" s="81" t="s">
        <v>155</v>
      </c>
      <c r="CU5110" s="81" t="s">
        <v>487</v>
      </c>
      <c r="CV5110" s="81" t="s">
        <v>458</v>
      </c>
      <c r="CW5110" s="81">
        <v>2031</v>
      </c>
      <c r="CX5110" s="81">
        <v>0</v>
      </c>
      <c r="CY5110" s="81">
        <v>0</v>
      </c>
      <c r="CZ5110" s="81">
        <v>0</v>
      </c>
      <c r="DA5110" s="81">
        <v>0</v>
      </c>
      <c r="DB5110" s="81">
        <v>9534.9220877094449</v>
      </c>
      <c r="DC5110" s="81">
        <v>247.27299216494691</v>
      </c>
      <c r="DD5110" s="81">
        <v>9287.649095544497</v>
      </c>
      <c r="DE5110" s="81">
        <v>0</v>
      </c>
      <c r="DF5110" s="81">
        <v>0</v>
      </c>
      <c r="DG5110" s="81">
        <v>0</v>
      </c>
      <c r="DH5110" s="81">
        <v>2.7568051219218552</v>
      </c>
      <c r="DI5110" s="81">
        <v>2.7568051219218552</v>
      </c>
      <c r="DJ5110" s="81">
        <v>7.9718926528637145E-7</v>
      </c>
      <c r="DL5110" s="81">
        <v>0</v>
      </c>
      <c r="DM5110" s="81">
        <v>0</v>
      </c>
      <c r="DN5110" s="81">
        <v>0</v>
      </c>
      <c r="DO5110" s="81">
        <v>0</v>
      </c>
      <c r="DP5110" s="81">
        <v>0</v>
      </c>
      <c r="DQ5110" s="81">
        <v>0</v>
      </c>
      <c r="DR5110" s="81">
        <v>0</v>
      </c>
      <c r="DS5110" s="81">
        <v>2.1976954496825896E-6</v>
      </c>
      <c r="DT5110" s="81">
        <v>2.1976954496825896E-6</v>
      </c>
      <c r="DU5110" s="81">
        <v>0</v>
      </c>
      <c r="DV5110" s="81">
        <v>2.1976954496825896E-6</v>
      </c>
      <c r="DW5110" s="81">
        <v>2.1976954496825896E-6</v>
      </c>
      <c r="GE5110" s="81" t="s">
        <v>449</v>
      </c>
      <c r="GF5110" s="81" t="s">
        <v>155</v>
      </c>
      <c r="GG5110" s="81" t="s">
        <v>490</v>
      </c>
      <c r="GH5110" s="81" t="s">
        <v>452</v>
      </c>
      <c r="GI5110" s="81">
        <v>2027</v>
      </c>
      <c r="GJ5110" s="81" t="s">
        <v>201</v>
      </c>
      <c r="GK5110" s="81">
        <v>0.71896016785821126</v>
      </c>
      <c r="GL5110" s="81">
        <v>334.86425300000002</v>
      </c>
      <c r="GM5110" s="81">
        <v>2027</v>
      </c>
      <c r="GN5110" s="81" t="s">
        <v>173</v>
      </c>
      <c r="GO5110" s="81">
        <v>1.1148832299820636E-2</v>
      </c>
      <c r="GP5110" s="81">
        <v>10</v>
      </c>
      <c r="GQ5110" s="81">
        <v>0</v>
      </c>
      <c r="GR5110" s="81" t="s">
        <v>448</v>
      </c>
      <c r="GS5110" s="81">
        <v>1.1148832299820636E-2</v>
      </c>
      <c r="GT5110" s="81">
        <v>8.015566341702092E-3</v>
      </c>
      <c r="GU5110" s="81">
        <v>1.1148832299820636E-2</v>
      </c>
      <c r="GV5110" s="81">
        <v>8.015566341702092E-3</v>
      </c>
      <c r="GW5110" s="81">
        <v>1.1148832299820636E-2</v>
      </c>
      <c r="GX5110" s="81">
        <v>8.015566341702092E-3</v>
      </c>
      <c r="GY5110" s="81">
        <v>1.1148832299820636E-2</v>
      </c>
      <c r="GZ5110" s="81">
        <v>8.015566341702092E-3</v>
      </c>
    </row>
    <row r="5111" spans="98:208" x14ac:dyDescent="0.25">
      <c r="CT5111" s="81" t="s">
        <v>155</v>
      </c>
      <c r="CU5111" s="81" t="s">
        <v>487</v>
      </c>
      <c r="CV5111" s="81" t="s">
        <v>458</v>
      </c>
      <c r="CW5111" s="81">
        <v>2032</v>
      </c>
      <c r="CX5111" s="81">
        <v>0</v>
      </c>
      <c r="CY5111" s="81">
        <v>0</v>
      </c>
      <c r="CZ5111" s="81">
        <v>0</v>
      </c>
      <c r="DA5111" s="81">
        <v>0</v>
      </c>
      <c r="DB5111" s="81">
        <v>9534.9220877094449</v>
      </c>
      <c r="DC5111" s="81">
        <v>247.27299216494691</v>
      </c>
      <c r="DD5111" s="81">
        <v>9287.649095544497</v>
      </c>
      <c r="DE5111" s="81">
        <v>0</v>
      </c>
      <c r="DF5111" s="81">
        <v>0</v>
      </c>
      <c r="DG5111" s="81">
        <v>0</v>
      </c>
      <c r="DH5111" s="81">
        <v>0</v>
      </c>
      <c r="DI5111" s="81">
        <v>2.7568051219218552</v>
      </c>
      <c r="DJ5111" s="81">
        <v>7.9718926528637145E-7</v>
      </c>
      <c r="DL5111" s="81">
        <v>0</v>
      </c>
      <c r="DM5111" s="81">
        <v>0</v>
      </c>
      <c r="DN5111" s="81">
        <v>0</v>
      </c>
      <c r="DO5111" s="81">
        <v>0</v>
      </c>
      <c r="DP5111" s="81">
        <v>0</v>
      </c>
      <c r="DQ5111" s="81">
        <v>0</v>
      </c>
      <c r="DR5111" s="81">
        <v>0</v>
      </c>
      <c r="DS5111" s="81">
        <v>0</v>
      </c>
      <c r="DT5111" s="81">
        <v>0</v>
      </c>
      <c r="DU5111" s="81">
        <v>0</v>
      </c>
      <c r="DV5111" s="81">
        <v>2.1976954496825896E-6</v>
      </c>
      <c r="DW5111" s="81">
        <v>2.1976954496825896E-6</v>
      </c>
      <c r="GE5111" s="81" t="s">
        <v>449</v>
      </c>
      <c r="GF5111" s="81" t="s">
        <v>155</v>
      </c>
      <c r="GG5111" s="81" t="s">
        <v>490</v>
      </c>
      <c r="GH5111" s="81" t="s">
        <v>452</v>
      </c>
      <c r="GI5111" s="81">
        <v>2028</v>
      </c>
      <c r="GJ5111" s="81" t="s">
        <v>201</v>
      </c>
      <c r="GK5111" s="81">
        <v>0.74733835430388496</v>
      </c>
      <c r="GL5111" s="81">
        <v>334.86425300000002</v>
      </c>
      <c r="GM5111" s="81">
        <v>2028</v>
      </c>
      <c r="GN5111" s="81" t="s">
        <v>173</v>
      </c>
      <c r="GO5111" s="81">
        <v>1.1148832299820636E-2</v>
      </c>
      <c r="GP5111" s="81">
        <v>10</v>
      </c>
      <c r="GQ5111" s="81">
        <v>0</v>
      </c>
      <c r="GR5111" s="81" t="s">
        <v>448</v>
      </c>
      <c r="GS5111" s="81">
        <v>1.1148832299820636E-2</v>
      </c>
      <c r="GT5111" s="81">
        <v>8.3319499833579506E-3</v>
      </c>
      <c r="GU5111" s="81">
        <v>1.1148832299820636E-2</v>
      </c>
      <c r="GV5111" s="81">
        <v>8.3319499833579506E-3</v>
      </c>
      <c r="GW5111" s="81">
        <v>1.1148832299820636E-2</v>
      </c>
      <c r="GX5111" s="81">
        <v>8.3319499833579506E-3</v>
      </c>
      <c r="GY5111" s="81">
        <v>1.1148832299820636E-2</v>
      </c>
      <c r="GZ5111" s="81">
        <v>8.3319499833579506E-3</v>
      </c>
    </row>
    <row r="5112" spans="98:208" x14ac:dyDescent="0.25">
      <c r="CT5112" s="81" t="s">
        <v>155</v>
      </c>
      <c r="CU5112" s="81" t="s">
        <v>487</v>
      </c>
      <c r="CV5112" s="81" t="s">
        <v>459</v>
      </c>
      <c r="CW5112" s="81">
        <v>2020</v>
      </c>
      <c r="CX5112" s="81">
        <v>0</v>
      </c>
      <c r="CY5112" s="81">
        <v>0</v>
      </c>
      <c r="CZ5112" s="81">
        <v>0</v>
      </c>
      <c r="DA5112" s="81">
        <v>0</v>
      </c>
      <c r="DB5112" s="81">
        <v>5.2405583313016191</v>
      </c>
      <c r="DC5112" s="81">
        <v>0.69641821681224858</v>
      </c>
      <c r="DD5112" s="81">
        <v>2.9419641522811042</v>
      </c>
      <c r="DE5112" s="81">
        <v>1.6021759622082661</v>
      </c>
      <c r="DF5112" s="81">
        <v>7.7642499097798877E-3</v>
      </c>
      <c r="DG5112" s="81">
        <v>0</v>
      </c>
      <c r="DH5112" s="81">
        <v>0</v>
      </c>
      <c r="DI5112" s="81">
        <v>0</v>
      </c>
      <c r="DJ5112" s="81">
        <v>1.047422906398136E-5</v>
      </c>
      <c r="DL5112" s="81">
        <v>0</v>
      </c>
      <c r="DM5112" s="81">
        <v>8.1324532065031158E-8</v>
      </c>
      <c r="DN5112" s="81">
        <v>8.1324532065031158E-8</v>
      </c>
      <c r="DO5112" s="81">
        <v>0</v>
      </c>
      <c r="DP5112" s="81">
        <v>0</v>
      </c>
      <c r="DQ5112" s="81">
        <v>0</v>
      </c>
      <c r="DR5112" s="81">
        <v>0</v>
      </c>
      <c r="DS5112" s="81">
        <v>0</v>
      </c>
      <c r="DT5112" s="81">
        <v>0</v>
      </c>
      <c r="DU5112" s="81">
        <v>0</v>
      </c>
      <c r="DV5112" s="81">
        <v>0</v>
      </c>
      <c r="DW5112" s="81">
        <v>0</v>
      </c>
      <c r="GE5112" s="81" t="s">
        <v>449</v>
      </c>
      <c r="GF5112" s="81" t="s">
        <v>155</v>
      </c>
      <c r="GG5112" s="81" t="s">
        <v>490</v>
      </c>
      <c r="GH5112" s="81" t="s">
        <v>452</v>
      </c>
      <c r="GI5112" s="81">
        <v>2029</v>
      </c>
      <c r="GJ5112" s="81" t="s">
        <v>201</v>
      </c>
      <c r="GK5112" s="81">
        <v>0.74733835430388496</v>
      </c>
      <c r="GL5112" s="81">
        <v>334.86425300000002</v>
      </c>
      <c r="GM5112" s="81">
        <v>2029</v>
      </c>
      <c r="GN5112" s="81" t="s">
        <v>173</v>
      </c>
      <c r="GO5112" s="81">
        <v>1.1148832299820636E-2</v>
      </c>
      <c r="GP5112" s="81">
        <v>10</v>
      </c>
      <c r="GQ5112" s="81">
        <v>0</v>
      </c>
      <c r="GR5112" s="81" t="s">
        <v>448</v>
      </c>
      <c r="GS5112" s="81">
        <v>1.1148832299820636E-2</v>
      </c>
      <c r="GT5112" s="81">
        <v>8.3319499833579506E-3</v>
      </c>
      <c r="GU5112" s="81">
        <v>1.1148832299820636E-2</v>
      </c>
      <c r="GV5112" s="81">
        <v>8.3319499833579506E-3</v>
      </c>
      <c r="GW5112" s="81">
        <v>1.1148832299820636E-2</v>
      </c>
      <c r="GX5112" s="81">
        <v>8.3319499833579506E-3</v>
      </c>
      <c r="GY5112" s="81">
        <v>1.1148832299820636E-2</v>
      </c>
      <c r="GZ5112" s="81">
        <v>8.3319499833579506E-3</v>
      </c>
    </row>
    <row r="5113" spans="98:208" x14ac:dyDescent="0.25">
      <c r="CT5113" s="81" t="s">
        <v>155</v>
      </c>
      <c r="CU5113" s="81" t="s">
        <v>487</v>
      </c>
      <c r="CV5113" s="81" t="s">
        <v>459</v>
      </c>
      <c r="CW5113" s="81">
        <v>2021</v>
      </c>
      <c r="CX5113" s="81">
        <v>0</v>
      </c>
      <c r="CY5113" s="81">
        <v>0</v>
      </c>
      <c r="CZ5113" s="81">
        <v>0</v>
      </c>
      <c r="DA5113" s="81">
        <v>0</v>
      </c>
      <c r="DB5113" s="81">
        <v>5.2405583313016191</v>
      </c>
      <c r="DC5113" s="81">
        <v>0.69641821681224858</v>
      </c>
      <c r="DD5113" s="81">
        <v>2.9419641522811042</v>
      </c>
      <c r="DE5113" s="81">
        <v>1.6021759622082661</v>
      </c>
      <c r="DF5113" s="81">
        <v>7.7642499097798877E-3</v>
      </c>
      <c r="DG5113" s="81">
        <v>7.7642499097798877E-3</v>
      </c>
      <c r="DH5113" s="81">
        <v>0</v>
      </c>
      <c r="DI5113" s="81">
        <v>0</v>
      </c>
      <c r="DJ5113" s="81">
        <v>1.047422906398136E-5</v>
      </c>
      <c r="DL5113" s="81">
        <v>0</v>
      </c>
      <c r="DM5113" s="81">
        <v>8.1324532065031158E-8</v>
      </c>
      <c r="DN5113" s="81">
        <v>8.1324532065031158E-8</v>
      </c>
      <c r="DO5113" s="81">
        <v>0</v>
      </c>
      <c r="DP5113" s="81">
        <v>8.1324532065031158E-8</v>
      </c>
      <c r="DQ5113" s="81">
        <v>8.1324532065031158E-8</v>
      </c>
      <c r="DR5113" s="81">
        <v>0</v>
      </c>
      <c r="DS5113" s="81">
        <v>0</v>
      </c>
      <c r="DT5113" s="81">
        <v>0</v>
      </c>
      <c r="DU5113" s="81">
        <v>0</v>
      </c>
      <c r="DV5113" s="81">
        <v>0</v>
      </c>
      <c r="DW5113" s="81">
        <v>0</v>
      </c>
      <c r="GE5113" s="81" t="s">
        <v>449</v>
      </c>
      <c r="GF5113" s="81" t="s">
        <v>155</v>
      </c>
      <c r="GG5113" s="81" t="s">
        <v>490</v>
      </c>
      <c r="GH5113" s="81" t="s">
        <v>452</v>
      </c>
      <c r="GI5113" s="81">
        <v>2030</v>
      </c>
      <c r="GJ5113" s="81" t="s">
        <v>201</v>
      </c>
      <c r="GK5113" s="81">
        <v>0.74733835430388496</v>
      </c>
      <c r="GL5113" s="81">
        <v>334.86425300000002</v>
      </c>
      <c r="GM5113" s="81">
        <v>2030</v>
      </c>
      <c r="GN5113" s="81" t="s">
        <v>173</v>
      </c>
      <c r="GO5113" s="81">
        <v>1.1148832299820636E-2</v>
      </c>
      <c r="GP5113" s="81">
        <v>10</v>
      </c>
      <c r="GQ5113" s="81">
        <v>0</v>
      </c>
      <c r="GR5113" s="81" t="s">
        <v>448</v>
      </c>
      <c r="GS5113" s="81">
        <v>0</v>
      </c>
      <c r="GT5113" s="81">
        <v>0</v>
      </c>
      <c r="GU5113" s="81">
        <v>1.1148832299820636E-2</v>
      </c>
      <c r="GV5113" s="81">
        <v>8.3319499833579506E-3</v>
      </c>
      <c r="GW5113" s="81">
        <v>1.1148832299820636E-2</v>
      </c>
      <c r="GX5113" s="81">
        <v>8.3319499833579506E-3</v>
      </c>
      <c r="GY5113" s="81">
        <v>1.1148832299820636E-2</v>
      </c>
      <c r="GZ5113" s="81">
        <v>8.3319499833579506E-3</v>
      </c>
    </row>
    <row r="5114" spans="98:208" x14ac:dyDescent="0.25">
      <c r="CT5114" s="81" t="s">
        <v>155</v>
      </c>
      <c r="CU5114" s="81" t="s">
        <v>487</v>
      </c>
      <c r="CV5114" s="81" t="s">
        <v>459</v>
      </c>
      <c r="CW5114" s="81">
        <v>2022</v>
      </c>
      <c r="CX5114" s="81">
        <v>0</v>
      </c>
      <c r="CY5114" s="81">
        <v>0</v>
      </c>
      <c r="CZ5114" s="81">
        <v>0</v>
      </c>
      <c r="DA5114" s="81">
        <v>0</v>
      </c>
      <c r="DB5114" s="81">
        <v>5.2405583313016191</v>
      </c>
      <c r="DC5114" s="81">
        <v>0.69641821681224858</v>
      </c>
      <c r="DD5114" s="81">
        <v>2.9419641522811042</v>
      </c>
      <c r="DE5114" s="81">
        <v>1.6021759622082661</v>
      </c>
      <c r="DF5114" s="81">
        <v>7.7642499097798877E-3</v>
      </c>
      <c r="DG5114" s="81">
        <v>7.7642499097798877E-3</v>
      </c>
      <c r="DH5114" s="81">
        <v>7.7642499097798877E-3</v>
      </c>
      <c r="DI5114" s="81">
        <v>0</v>
      </c>
      <c r="DJ5114" s="81">
        <v>1.047422906398136E-5</v>
      </c>
      <c r="DL5114" s="81">
        <v>0</v>
      </c>
      <c r="DM5114" s="81">
        <v>8.1324532065031158E-8</v>
      </c>
      <c r="DN5114" s="81">
        <v>8.1324532065031158E-8</v>
      </c>
      <c r="DO5114" s="81">
        <v>0</v>
      </c>
      <c r="DP5114" s="81">
        <v>8.1324532065031158E-8</v>
      </c>
      <c r="DQ5114" s="81">
        <v>8.1324532065031158E-8</v>
      </c>
      <c r="DR5114" s="81">
        <v>0</v>
      </c>
      <c r="DS5114" s="81">
        <v>8.1324532065031158E-8</v>
      </c>
      <c r="DT5114" s="81">
        <v>8.1324532065031158E-8</v>
      </c>
      <c r="DU5114" s="81">
        <v>0</v>
      </c>
      <c r="DV5114" s="81">
        <v>0</v>
      </c>
      <c r="DW5114" s="81">
        <v>0</v>
      </c>
      <c r="GE5114" s="81" t="s">
        <v>449</v>
      </c>
      <c r="GF5114" s="81" t="s">
        <v>155</v>
      </c>
      <c r="GG5114" s="81" t="s">
        <v>490</v>
      </c>
      <c r="GH5114" s="81" t="s">
        <v>452</v>
      </c>
      <c r="GI5114" s="81">
        <v>2031</v>
      </c>
      <c r="GJ5114" s="81" t="s">
        <v>201</v>
      </c>
      <c r="GK5114" s="81">
        <v>0.74733835430388496</v>
      </c>
      <c r="GL5114" s="81">
        <v>334.86425300000002</v>
      </c>
      <c r="GM5114" s="81">
        <v>2031</v>
      </c>
      <c r="GN5114" s="81" t="s">
        <v>173</v>
      </c>
      <c r="GO5114" s="81">
        <v>1.1148832299820636E-2</v>
      </c>
      <c r="GP5114" s="81">
        <v>10</v>
      </c>
      <c r="GQ5114" s="81">
        <v>0</v>
      </c>
      <c r="GR5114" s="81" t="s">
        <v>448</v>
      </c>
      <c r="GS5114" s="81">
        <v>0</v>
      </c>
      <c r="GT5114" s="81">
        <v>0</v>
      </c>
      <c r="GU5114" s="81">
        <v>0</v>
      </c>
      <c r="GV5114" s="81">
        <v>0</v>
      </c>
      <c r="GW5114" s="81">
        <v>1.1148832299820636E-2</v>
      </c>
      <c r="GX5114" s="81">
        <v>8.3319499833579506E-3</v>
      </c>
      <c r="GY5114" s="81">
        <v>1.1148832299820636E-2</v>
      </c>
      <c r="GZ5114" s="81">
        <v>8.3319499833579506E-3</v>
      </c>
    </row>
    <row r="5115" spans="98:208" x14ac:dyDescent="0.25">
      <c r="CT5115" s="81" t="s">
        <v>155</v>
      </c>
      <c r="CU5115" s="81" t="s">
        <v>487</v>
      </c>
      <c r="CV5115" s="81" t="s">
        <v>459</v>
      </c>
      <c r="CW5115" s="81">
        <v>2023</v>
      </c>
      <c r="CX5115" s="81">
        <v>0</v>
      </c>
      <c r="CY5115" s="81">
        <v>0</v>
      </c>
      <c r="CZ5115" s="81">
        <v>0</v>
      </c>
      <c r="DA5115" s="81">
        <v>0</v>
      </c>
      <c r="DB5115" s="81">
        <v>5.4750346070078537</v>
      </c>
      <c r="DC5115" s="81">
        <v>0.71896016785816952</v>
      </c>
      <c r="DD5115" s="81">
        <v>3.0714971986151411</v>
      </c>
      <c r="DE5115" s="81">
        <v>1.684577240534437</v>
      </c>
      <c r="DF5115" s="81">
        <v>8.0155663417016271E-3</v>
      </c>
      <c r="DG5115" s="81">
        <v>8.0155663417016271E-3</v>
      </c>
      <c r="DH5115" s="81">
        <v>8.0155663417016271E-3</v>
      </c>
      <c r="DI5115" s="81">
        <v>8.0155663417016271E-3</v>
      </c>
      <c r="DJ5115" s="81">
        <v>1.047422906398136E-5</v>
      </c>
      <c r="DL5115" s="81">
        <v>0</v>
      </c>
      <c r="DM5115" s="81">
        <v>8.3956877940521925E-8</v>
      </c>
      <c r="DN5115" s="81">
        <v>8.3956877940521925E-8</v>
      </c>
      <c r="DO5115" s="81">
        <v>0</v>
      </c>
      <c r="DP5115" s="81">
        <v>8.3956877940521925E-8</v>
      </c>
      <c r="DQ5115" s="81">
        <v>8.3956877940521925E-8</v>
      </c>
      <c r="DR5115" s="81">
        <v>0</v>
      </c>
      <c r="DS5115" s="81">
        <v>8.3956877940521925E-8</v>
      </c>
      <c r="DT5115" s="81">
        <v>8.3956877940521925E-8</v>
      </c>
      <c r="DU5115" s="81">
        <v>0</v>
      </c>
      <c r="DV5115" s="81">
        <v>8.3956877940521925E-8</v>
      </c>
      <c r="DW5115" s="81">
        <v>8.3956877940521925E-8</v>
      </c>
      <c r="GE5115" s="81" t="s">
        <v>449</v>
      </c>
      <c r="GF5115" s="81" t="s">
        <v>155</v>
      </c>
      <c r="GG5115" s="81" t="s">
        <v>490</v>
      </c>
      <c r="GH5115" s="81" t="s">
        <v>452</v>
      </c>
      <c r="GI5115" s="81">
        <v>2032</v>
      </c>
      <c r="GJ5115" s="81" t="s">
        <v>201</v>
      </c>
      <c r="GK5115" s="81">
        <v>0.74733835430388496</v>
      </c>
      <c r="GL5115" s="81">
        <v>334.86425300000002</v>
      </c>
      <c r="GM5115" s="81">
        <v>2032</v>
      </c>
      <c r="GN5115" s="81" t="s">
        <v>173</v>
      </c>
      <c r="GO5115" s="81">
        <v>1.1148832299820636E-2</v>
      </c>
      <c r="GP5115" s="81">
        <v>10</v>
      </c>
      <c r="GQ5115" s="81">
        <v>0</v>
      </c>
      <c r="GR5115" s="81" t="s">
        <v>448</v>
      </c>
      <c r="GS5115" s="81">
        <v>0</v>
      </c>
      <c r="GT5115" s="81">
        <v>0</v>
      </c>
      <c r="GU5115" s="81">
        <v>0</v>
      </c>
      <c r="GV5115" s="81">
        <v>0</v>
      </c>
      <c r="GW5115" s="81">
        <v>0</v>
      </c>
      <c r="GX5115" s="81">
        <v>0</v>
      </c>
      <c r="GY5115" s="81">
        <v>1.1148832299820636E-2</v>
      </c>
      <c r="GZ5115" s="81">
        <v>8.3319499833579506E-3</v>
      </c>
    </row>
    <row r="5116" spans="98:208" x14ac:dyDescent="0.25">
      <c r="CT5116" s="81" t="s">
        <v>155</v>
      </c>
      <c r="CU5116" s="81" t="s">
        <v>487</v>
      </c>
      <c r="CV5116" s="81" t="s">
        <v>459</v>
      </c>
      <c r="CW5116" s="81">
        <v>2024</v>
      </c>
      <c r="CX5116" s="81">
        <v>0</v>
      </c>
      <c r="CY5116" s="81">
        <v>0</v>
      </c>
      <c r="CZ5116" s="81">
        <v>0</v>
      </c>
      <c r="DA5116" s="81">
        <v>0</v>
      </c>
      <c r="DB5116" s="81">
        <v>5.4750346070078537</v>
      </c>
      <c r="DC5116" s="81">
        <v>0.71896016785816952</v>
      </c>
      <c r="DD5116" s="81">
        <v>3.0714971986151411</v>
      </c>
      <c r="DE5116" s="81">
        <v>1.684577240534437</v>
      </c>
      <c r="DF5116" s="81">
        <v>8.0155663417016271E-3</v>
      </c>
      <c r="DG5116" s="81">
        <v>8.0155663417016271E-3</v>
      </c>
      <c r="DH5116" s="81">
        <v>8.0155663417016271E-3</v>
      </c>
      <c r="DI5116" s="81">
        <v>8.0155663417016271E-3</v>
      </c>
      <c r="DJ5116" s="81">
        <v>1.047422906398136E-5</v>
      </c>
      <c r="DL5116" s="81">
        <v>0</v>
      </c>
      <c r="DM5116" s="81">
        <v>8.3956877940521925E-8</v>
      </c>
      <c r="DN5116" s="81">
        <v>8.3956877940521925E-8</v>
      </c>
      <c r="DO5116" s="81">
        <v>0</v>
      </c>
      <c r="DP5116" s="81">
        <v>8.3956877940521925E-8</v>
      </c>
      <c r="DQ5116" s="81">
        <v>8.3956877940521925E-8</v>
      </c>
      <c r="DR5116" s="81">
        <v>0</v>
      </c>
      <c r="DS5116" s="81">
        <v>8.3956877940521925E-8</v>
      </c>
      <c r="DT5116" s="81">
        <v>8.3956877940521925E-8</v>
      </c>
      <c r="DU5116" s="81">
        <v>0</v>
      </c>
      <c r="DV5116" s="81">
        <v>8.3956877940521925E-8</v>
      </c>
      <c r="DW5116" s="81">
        <v>8.3956877940521925E-8</v>
      </c>
      <c r="GE5116" s="81" t="s">
        <v>449</v>
      </c>
      <c r="GF5116" s="81" t="s">
        <v>155</v>
      </c>
      <c r="GG5116" s="81" t="s">
        <v>490</v>
      </c>
      <c r="GH5116" s="81" t="s">
        <v>453</v>
      </c>
      <c r="GI5116" s="81">
        <v>2021</v>
      </c>
      <c r="GJ5116" s="81" t="s">
        <v>201</v>
      </c>
      <c r="GK5116" s="81">
        <v>3.642506068395443E-2</v>
      </c>
      <c r="GL5116" s="81">
        <v>334.86425300000002</v>
      </c>
      <c r="GM5116" s="81">
        <v>2021</v>
      </c>
      <c r="GN5116" s="81" t="s">
        <v>173</v>
      </c>
      <c r="GO5116" s="81">
        <v>1.1148832299820636E-2</v>
      </c>
      <c r="GP5116" s="81">
        <v>10</v>
      </c>
      <c r="GQ5116" s="81">
        <v>0</v>
      </c>
      <c r="GR5116" s="81" t="s">
        <v>448</v>
      </c>
      <c r="GS5116" s="81">
        <v>1.1148832299820636E-2</v>
      </c>
      <c r="GT5116" s="81">
        <v>4.060968930761979E-4</v>
      </c>
      <c r="GU5116" s="81">
        <v>1.1148832299820636E-2</v>
      </c>
      <c r="GV5116" s="81">
        <v>4.060968930761979E-4</v>
      </c>
      <c r="GW5116" s="81">
        <v>0</v>
      </c>
      <c r="GX5116" s="81">
        <v>0</v>
      </c>
      <c r="GY5116" s="81">
        <v>0</v>
      </c>
      <c r="GZ5116" s="81">
        <v>0</v>
      </c>
    </row>
    <row r="5117" spans="98:208" x14ac:dyDescent="0.25">
      <c r="CT5117" s="81" t="s">
        <v>155</v>
      </c>
      <c r="CU5117" s="81" t="s">
        <v>487</v>
      </c>
      <c r="CV5117" s="81" t="s">
        <v>459</v>
      </c>
      <c r="CW5117" s="81">
        <v>2025</v>
      </c>
      <c r="CX5117" s="81">
        <v>0</v>
      </c>
      <c r="CY5117" s="81">
        <v>0</v>
      </c>
      <c r="CZ5117" s="81">
        <v>0</v>
      </c>
      <c r="DA5117" s="81">
        <v>0</v>
      </c>
      <c r="DB5117" s="81">
        <v>5.4750346070078537</v>
      </c>
      <c r="DC5117" s="81">
        <v>0.71896016785816952</v>
      </c>
      <c r="DD5117" s="81">
        <v>3.0714971986151411</v>
      </c>
      <c r="DE5117" s="81">
        <v>1.684577240534437</v>
      </c>
      <c r="DF5117" s="81">
        <v>8.0155663417016271E-3</v>
      </c>
      <c r="DG5117" s="81">
        <v>8.0155663417016271E-3</v>
      </c>
      <c r="DH5117" s="81">
        <v>8.0155663417016271E-3</v>
      </c>
      <c r="DI5117" s="81">
        <v>8.0155663417016271E-3</v>
      </c>
      <c r="DJ5117" s="81">
        <v>1.047422906398136E-5</v>
      </c>
      <c r="DL5117" s="81">
        <v>0</v>
      </c>
      <c r="DM5117" s="81">
        <v>8.3956877940521925E-8</v>
      </c>
      <c r="DN5117" s="81">
        <v>8.3956877940521925E-8</v>
      </c>
      <c r="DO5117" s="81">
        <v>0</v>
      </c>
      <c r="DP5117" s="81">
        <v>8.3956877940521925E-8</v>
      </c>
      <c r="DQ5117" s="81">
        <v>8.3956877940521925E-8</v>
      </c>
      <c r="DR5117" s="81">
        <v>0</v>
      </c>
      <c r="DS5117" s="81">
        <v>8.3956877940521925E-8</v>
      </c>
      <c r="DT5117" s="81">
        <v>8.3956877940521925E-8</v>
      </c>
      <c r="DU5117" s="81">
        <v>0</v>
      </c>
      <c r="DV5117" s="81">
        <v>8.3956877940521925E-8</v>
      </c>
      <c r="DW5117" s="81">
        <v>8.3956877940521925E-8</v>
      </c>
      <c r="GE5117" s="81" t="s">
        <v>449</v>
      </c>
      <c r="GF5117" s="81" t="s">
        <v>155</v>
      </c>
      <c r="GG5117" s="81" t="s">
        <v>490</v>
      </c>
      <c r="GH5117" s="81" t="s">
        <v>453</v>
      </c>
      <c r="GI5117" s="81">
        <v>2022</v>
      </c>
      <c r="GJ5117" s="81" t="s">
        <v>201</v>
      </c>
      <c r="GK5117" s="81">
        <v>3.642506068395443E-2</v>
      </c>
      <c r="GL5117" s="81">
        <v>334.86425300000002</v>
      </c>
      <c r="GM5117" s="81">
        <v>2022</v>
      </c>
      <c r="GN5117" s="81" t="s">
        <v>173</v>
      </c>
      <c r="GO5117" s="81">
        <v>1.1148832299820636E-2</v>
      </c>
      <c r="GP5117" s="81">
        <v>10</v>
      </c>
      <c r="GQ5117" s="81">
        <v>0</v>
      </c>
      <c r="GR5117" s="81" t="s">
        <v>448</v>
      </c>
      <c r="GS5117" s="81">
        <v>1.1148832299820636E-2</v>
      </c>
      <c r="GT5117" s="81">
        <v>4.060968930761979E-4</v>
      </c>
      <c r="GU5117" s="81">
        <v>1.1148832299820636E-2</v>
      </c>
      <c r="GV5117" s="81">
        <v>4.060968930761979E-4</v>
      </c>
      <c r="GW5117" s="81">
        <v>1.1148832299820636E-2</v>
      </c>
      <c r="GX5117" s="81">
        <v>4.060968930761979E-4</v>
      </c>
      <c r="GY5117" s="81">
        <v>0</v>
      </c>
      <c r="GZ5117" s="81">
        <v>0</v>
      </c>
    </row>
    <row r="5118" spans="98:208" x14ac:dyDescent="0.25">
      <c r="CT5118" s="81" t="s">
        <v>155</v>
      </c>
      <c r="CU5118" s="81" t="s">
        <v>487</v>
      </c>
      <c r="CV5118" s="81" t="s">
        <v>459</v>
      </c>
      <c r="CW5118" s="81">
        <v>2026</v>
      </c>
      <c r="CX5118" s="81">
        <v>0</v>
      </c>
      <c r="CY5118" s="81">
        <v>0</v>
      </c>
      <c r="CZ5118" s="81">
        <v>0</v>
      </c>
      <c r="DA5118" s="81">
        <v>0</v>
      </c>
      <c r="DB5118" s="81">
        <v>5.4750346070078537</v>
      </c>
      <c r="DC5118" s="81">
        <v>0.71896016785816952</v>
      </c>
      <c r="DD5118" s="81">
        <v>3.0714971986151411</v>
      </c>
      <c r="DE5118" s="81">
        <v>1.684577240534437</v>
      </c>
      <c r="DF5118" s="81">
        <v>8.0155663417016271E-3</v>
      </c>
      <c r="DG5118" s="81">
        <v>8.0155663417016271E-3</v>
      </c>
      <c r="DH5118" s="81">
        <v>8.0155663417016271E-3</v>
      </c>
      <c r="DI5118" s="81">
        <v>8.0155663417016271E-3</v>
      </c>
      <c r="DJ5118" s="81">
        <v>1.047422906398136E-5</v>
      </c>
      <c r="DL5118" s="81">
        <v>0</v>
      </c>
      <c r="DM5118" s="81">
        <v>8.3956877940521925E-8</v>
      </c>
      <c r="DN5118" s="81">
        <v>8.3956877940521925E-8</v>
      </c>
      <c r="DO5118" s="81">
        <v>0</v>
      </c>
      <c r="DP5118" s="81">
        <v>8.3956877940521925E-8</v>
      </c>
      <c r="DQ5118" s="81">
        <v>8.3956877940521925E-8</v>
      </c>
      <c r="DR5118" s="81">
        <v>0</v>
      </c>
      <c r="DS5118" s="81">
        <v>8.3956877940521925E-8</v>
      </c>
      <c r="DT5118" s="81">
        <v>8.3956877940521925E-8</v>
      </c>
      <c r="DU5118" s="81">
        <v>0</v>
      </c>
      <c r="DV5118" s="81">
        <v>8.3956877940521925E-8</v>
      </c>
      <c r="DW5118" s="81">
        <v>8.3956877940521925E-8</v>
      </c>
      <c r="GE5118" s="81" t="s">
        <v>449</v>
      </c>
      <c r="GF5118" s="81" t="s">
        <v>155</v>
      </c>
      <c r="GG5118" s="81" t="s">
        <v>490</v>
      </c>
      <c r="GH5118" s="81" t="s">
        <v>453</v>
      </c>
      <c r="GI5118" s="81">
        <v>2023</v>
      </c>
      <c r="GJ5118" s="81" t="s">
        <v>201</v>
      </c>
      <c r="GK5118" s="81">
        <v>3.7590224611390458E-2</v>
      </c>
      <c r="GL5118" s="81">
        <v>334.86425300000002</v>
      </c>
      <c r="GM5118" s="81">
        <v>2023</v>
      </c>
      <c r="GN5118" s="81" t="s">
        <v>173</v>
      </c>
      <c r="GO5118" s="81">
        <v>1.1148832299820636E-2</v>
      </c>
      <c r="GP5118" s="81">
        <v>10</v>
      </c>
      <c r="GQ5118" s="81">
        <v>0</v>
      </c>
      <c r="GR5118" s="81" t="s">
        <v>448</v>
      </c>
      <c r="GS5118" s="81">
        <v>1.1148832299820636E-2</v>
      </c>
      <c r="GT5118" s="81">
        <v>4.1908711030498255E-4</v>
      </c>
      <c r="GU5118" s="81">
        <v>1.1148832299820636E-2</v>
      </c>
      <c r="GV5118" s="81">
        <v>4.1908711030498255E-4</v>
      </c>
      <c r="GW5118" s="81">
        <v>1.1148832299820636E-2</v>
      </c>
      <c r="GX5118" s="81">
        <v>4.1908711030498255E-4</v>
      </c>
      <c r="GY5118" s="81">
        <v>1.1148832299820636E-2</v>
      </c>
      <c r="GZ5118" s="81">
        <v>4.1908711030498255E-4</v>
      </c>
    </row>
    <row r="5119" spans="98:208" x14ac:dyDescent="0.25">
      <c r="CT5119" s="81" t="s">
        <v>155</v>
      </c>
      <c r="CU5119" s="81" t="s">
        <v>487</v>
      </c>
      <c r="CV5119" s="81" t="s">
        <v>459</v>
      </c>
      <c r="CW5119" s="81">
        <v>2027</v>
      </c>
      <c r="CX5119" s="81">
        <v>0</v>
      </c>
      <c r="CY5119" s="81">
        <v>0</v>
      </c>
      <c r="CZ5119" s="81">
        <v>0</v>
      </c>
      <c r="DA5119" s="81">
        <v>0</v>
      </c>
      <c r="DB5119" s="81">
        <v>5.4750346070078537</v>
      </c>
      <c r="DC5119" s="81">
        <v>0.71896016785816952</v>
      </c>
      <c r="DD5119" s="81">
        <v>3.0714971986151411</v>
      </c>
      <c r="DE5119" s="81">
        <v>1.684577240534437</v>
      </c>
      <c r="DF5119" s="81">
        <v>8.0155663417016271E-3</v>
      </c>
      <c r="DG5119" s="81">
        <v>8.0155663417016271E-3</v>
      </c>
      <c r="DH5119" s="81">
        <v>8.0155663417016271E-3</v>
      </c>
      <c r="DI5119" s="81">
        <v>8.0155663417016271E-3</v>
      </c>
      <c r="DJ5119" s="81">
        <v>1.047422906398136E-5</v>
      </c>
      <c r="DL5119" s="81">
        <v>0</v>
      </c>
      <c r="DM5119" s="81">
        <v>8.3956877940521925E-8</v>
      </c>
      <c r="DN5119" s="81">
        <v>8.3956877940521925E-8</v>
      </c>
      <c r="DO5119" s="81">
        <v>0</v>
      </c>
      <c r="DP5119" s="81">
        <v>8.3956877940521925E-8</v>
      </c>
      <c r="DQ5119" s="81">
        <v>8.3956877940521925E-8</v>
      </c>
      <c r="DR5119" s="81">
        <v>0</v>
      </c>
      <c r="DS5119" s="81">
        <v>8.3956877940521925E-8</v>
      </c>
      <c r="DT5119" s="81">
        <v>8.3956877940521925E-8</v>
      </c>
      <c r="DU5119" s="81">
        <v>0</v>
      </c>
      <c r="DV5119" s="81">
        <v>8.3956877940521925E-8</v>
      </c>
      <c r="DW5119" s="81">
        <v>8.3956877940521925E-8</v>
      </c>
      <c r="GE5119" s="81" t="s">
        <v>449</v>
      </c>
      <c r="GF5119" s="81" t="s">
        <v>155</v>
      </c>
      <c r="GG5119" s="81" t="s">
        <v>490</v>
      </c>
      <c r="GH5119" s="81" t="s">
        <v>453</v>
      </c>
      <c r="GI5119" s="81">
        <v>2024</v>
      </c>
      <c r="GJ5119" s="81" t="s">
        <v>201</v>
      </c>
      <c r="GK5119" s="81">
        <v>3.7590224611390458E-2</v>
      </c>
      <c r="GL5119" s="81">
        <v>334.86425300000002</v>
      </c>
      <c r="GM5119" s="81">
        <v>2024</v>
      </c>
      <c r="GN5119" s="81" t="s">
        <v>173</v>
      </c>
      <c r="GO5119" s="81">
        <v>1.1148832299820636E-2</v>
      </c>
      <c r="GP5119" s="81">
        <v>10</v>
      </c>
      <c r="GQ5119" s="81">
        <v>0</v>
      </c>
      <c r="GR5119" s="81" t="s">
        <v>448</v>
      </c>
      <c r="GS5119" s="81">
        <v>1.1148832299820636E-2</v>
      </c>
      <c r="GT5119" s="81">
        <v>4.1908711030498255E-4</v>
      </c>
      <c r="GU5119" s="81">
        <v>1.1148832299820636E-2</v>
      </c>
      <c r="GV5119" s="81">
        <v>4.1908711030498255E-4</v>
      </c>
      <c r="GW5119" s="81">
        <v>1.1148832299820636E-2</v>
      </c>
      <c r="GX5119" s="81">
        <v>4.1908711030498255E-4</v>
      </c>
      <c r="GY5119" s="81">
        <v>1.1148832299820636E-2</v>
      </c>
      <c r="GZ5119" s="81">
        <v>4.1908711030498255E-4</v>
      </c>
    </row>
    <row r="5120" spans="98:208" x14ac:dyDescent="0.25">
      <c r="CT5120" s="81" t="s">
        <v>155</v>
      </c>
      <c r="CU5120" s="81" t="s">
        <v>487</v>
      </c>
      <c r="CV5120" s="81" t="s">
        <v>459</v>
      </c>
      <c r="CW5120" s="81">
        <v>2028</v>
      </c>
      <c r="CX5120" s="81">
        <v>0</v>
      </c>
      <c r="CY5120" s="81">
        <v>0</v>
      </c>
      <c r="CZ5120" s="81">
        <v>0</v>
      </c>
      <c r="DA5120" s="81">
        <v>0</v>
      </c>
      <c r="DB5120" s="81">
        <v>5.7770153400786119</v>
      </c>
      <c r="DC5120" s="81">
        <v>0.74733835430384643</v>
      </c>
      <c r="DD5120" s="81">
        <v>3.2379513401017972</v>
      </c>
      <c r="DE5120" s="81">
        <v>1.791725645672863</v>
      </c>
      <c r="DF5120" s="81">
        <v>8.3319499833575221E-3</v>
      </c>
      <c r="DG5120" s="81">
        <v>8.3319499833575221E-3</v>
      </c>
      <c r="DH5120" s="81">
        <v>8.3319499833575221E-3</v>
      </c>
      <c r="DI5120" s="81">
        <v>8.3319499833575221E-3</v>
      </c>
      <c r="DJ5120" s="81">
        <v>1.047422906398136E-5</v>
      </c>
      <c r="DL5120" s="81">
        <v>0</v>
      </c>
      <c r="DM5120" s="81">
        <v>8.7270752675322363E-8</v>
      </c>
      <c r="DN5120" s="81">
        <v>8.7270752675322363E-8</v>
      </c>
      <c r="DO5120" s="81">
        <v>0</v>
      </c>
      <c r="DP5120" s="81">
        <v>8.7270752675322363E-8</v>
      </c>
      <c r="DQ5120" s="81">
        <v>8.7270752675322363E-8</v>
      </c>
      <c r="DR5120" s="81">
        <v>0</v>
      </c>
      <c r="DS5120" s="81">
        <v>8.7270752675322363E-8</v>
      </c>
      <c r="DT5120" s="81">
        <v>8.7270752675322363E-8</v>
      </c>
      <c r="DU5120" s="81">
        <v>0</v>
      </c>
      <c r="DV5120" s="81">
        <v>8.7270752675322363E-8</v>
      </c>
      <c r="DW5120" s="81">
        <v>8.7270752675322363E-8</v>
      </c>
      <c r="GE5120" s="81" t="s">
        <v>449</v>
      </c>
      <c r="GF5120" s="81" t="s">
        <v>155</v>
      </c>
      <c r="GG5120" s="81" t="s">
        <v>490</v>
      </c>
      <c r="GH5120" s="81" t="s">
        <v>453</v>
      </c>
      <c r="GI5120" s="81">
        <v>2025</v>
      </c>
      <c r="GJ5120" s="81" t="s">
        <v>201</v>
      </c>
      <c r="GK5120" s="81">
        <v>3.7590224611390458E-2</v>
      </c>
      <c r="GL5120" s="81">
        <v>334.86425300000002</v>
      </c>
      <c r="GM5120" s="81">
        <v>2025</v>
      </c>
      <c r="GN5120" s="81" t="s">
        <v>173</v>
      </c>
      <c r="GO5120" s="81">
        <v>1.1148832299820636E-2</v>
      </c>
      <c r="GP5120" s="81">
        <v>10</v>
      </c>
      <c r="GQ5120" s="81">
        <v>0</v>
      </c>
      <c r="GR5120" s="81" t="s">
        <v>448</v>
      </c>
      <c r="GS5120" s="81">
        <v>1.1148832299820636E-2</v>
      </c>
      <c r="GT5120" s="81">
        <v>4.1908711030498255E-4</v>
      </c>
      <c r="GU5120" s="81">
        <v>1.1148832299820636E-2</v>
      </c>
      <c r="GV5120" s="81">
        <v>4.1908711030498255E-4</v>
      </c>
      <c r="GW5120" s="81">
        <v>1.1148832299820636E-2</v>
      </c>
      <c r="GX5120" s="81">
        <v>4.1908711030498255E-4</v>
      </c>
      <c r="GY5120" s="81">
        <v>1.1148832299820636E-2</v>
      </c>
      <c r="GZ5120" s="81">
        <v>4.1908711030498255E-4</v>
      </c>
    </row>
    <row r="5121" spans="98:208" x14ac:dyDescent="0.25">
      <c r="CT5121" s="81" t="s">
        <v>155</v>
      </c>
      <c r="CU5121" s="81" t="s">
        <v>487</v>
      </c>
      <c r="CV5121" s="81" t="s">
        <v>459</v>
      </c>
      <c r="CW5121" s="81">
        <v>2029</v>
      </c>
      <c r="CX5121" s="81">
        <v>0</v>
      </c>
      <c r="CY5121" s="81">
        <v>0</v>
      </c>
      <c r="CZ5121" s="81">
        <v>0</v>
      </c>
      <c r="DA5121" s="81">
        <v>0</v>
      </c>
      <c r="DB5121" s="81">
        <v>5.7770153400786119</v>
      </c>
      <c r="DC5121" s="81">
        <v>0.74733835430384643</v>
      </c>
      <c r="DD5121" s="81">
        <v>3.2379513401017972</v>
      </c>
      <c r="DE5121" s="81">
        <v>1.791725645672863</v>
      </c>
      <c r="DF5121" s="81">
        <v>8.3319499833575221E-3</v>
      </c>
      <c r="DG5121" s="81">
        <v>8.3319499833575221E-3</v>
      </c>
      <c r="DH5121" s="81">
        <v>8.3319499833575221E-3</v>
      </c>
      <c r="DI5121" s="81">
        <v>8.3319499833575221E-3</v>
      </c>
      <c r="DJ5121" s="81">
        <v>1.047422906398136E-5</v>
      </c>
      <c r="DL5121" s="81">
        <v>0</v>
      </c>
      <c r="DM5121" s="81">
        <v>8.7270752675322363E-8</v>
      </c>
      <c r="DN5121" s="81">
        <v>8.7270752675322363E-8</v>
      </c>
      <c r="DO5121" s="81">
        <v>0</v>
      </c>
      <c r="DP5121" s="81">
        <v>8.7270752675322363E-8</v>
      </c>
      <c r="DQ5121" s="81">
        <v>8.7270752675322363E-8</v>
      </c>
      <c r="DR5121" s="81">
        <v>0</v>
      </c>
      <c r="DS5121" s="81">
        <v>8.7270752675322363E-8</v>
      </c>
      <c r="DT5121" s="81">
        <v>8.7270752675322363E-8</v>
      </c>
      <c r="DU5121" s="81">
        <v>0</v>
      </c>
      <c r="DV5121" s="81">
        <v>8.7270752675322363E-8</v>
      </c>
      <c r="DW5121" s="81">
        <v>8.7270752675322363E-8</v>
      </c>
      <c r="GE5121" s="81" t="s">
        <v>449</v>
      </c>
      <c r="GF5121" s="81" t="s">
        <v>155</v>
      </c>
      <c r="GG5121" s="81" t="s">
        <v>490</v>
      </c>
      <c r="GH5121" s="81" t="s">
        <v>453</v>
      </c>
      <c r="GI5121" s="81">
        <v>2026</v>
      </c>
      <c r="GJ5121" s="81" t="s">
        <v>201</v>
      </c>
      <c r="GK5121" s="81">
        <v>3.7590224611390458E-2</v>
      </c>
      <c r="GL5121" s="81">
        <v>334.86425300000002</v>
      </c>
      <c r="GM5121" s="81">
        <v>2026</v>
      </c>
      <c r="GN5121" s="81" t="s">
        <v>173</v>
      </c>
      <c r="GO5121" s="81">
        <v>1.1148832299820636E-2</v>
      </c>
      <c r="GP5121" s="81">
        <v>10</v>
      </c>
      <c r="GQ5121" s="81">
        <v>0</v>
      </c>
      <c r="GR5121" s="81" t="s">
        <v>448</v>
      </c>
      <c r="GS5121" s="81">
        <v>1.1148832299820636E-2</v>
      </c>
      <c r="GT5121" s="81">
        <v>4.1908711030498255E-4</v>
      </c>
      <c r="GU5121" s="81">
        <v>1.1148832299820636E-2</v>
      </c>
      <c r="GV5121" s="81">
        <v>4.1908711030498255E-4</v>
      </c>
      <c r="GW5121" s="81">
        <v>1.1148832299820636E-2</v>
      </c>
      <c r="GX5121" s="81">
        <v>4.1908711030498255E-4</v>
      </c>
      <c r="GY5121" s="81">
        <v>1.1148832299820636E-2</v>
      </c>
      <c r="GZ5121" s="81">
        <v>4.1908711030498255E-4</v>
      </c>
    </row>
    <row r="5122" spans="98:208" x14ac:dyDescent="0.25">
      <c r="CT5122" s="81" t="s">
        <v>155</v>
      </c>
      <c r="CU5122" s="81" t="s">
        <v>487</v>
      </c>
      <c r="CV5122" s="81" t="s">
        <v>459</v>
      </c>
      <c r="CW5122" s="81">
        <v>2030</v>
      </c>
      <c r="CX5122" s="81">
        <v>0</v>
      </c>
      <c r="CY5122" s="81">
        <v>0</v>
      </c>
      <c r="CZ5122" s="81">
        <v>0</v>
      </c>
      <c r="DA5122" s="81">
        <v>0</v>
      </c>
      <c r="DB5122" s="81">
        <v>5.7770153400786119</v>
      </c>
      <c r="DC5122" s="81">
        <v>0.74733835430384643</v>
      </c>
      <c r="DD5122" s="81">
        <v>3.2379513401017972</v>
      </c>
      <c r="DE5122" s="81">
        <v>1.791725645672863</v>
      </c>
      <c r="DF5122" s="81">
        <v>0</v>
      </c>
      <c r="DG5122" s="81">
        <v>8.3319499833575221E-3</v>
      </c>
      <c r="DH5122" s="81">
        <v>8.3319499833575221E-3</v>
      </c>
      <c r="DI5122" s="81">
        <v>8.3319499833575221E-3</v>
      </c>
      <c r="DJ5122" s="81">
        <v>1.047422906398136E-5</v>
      </c>
      <c r="DL5122" s="81">
        <v>0</v>
      </c>
      <c r="DM5122" s="81">
        <v>0</v>
      </c>
      <c r="DN5122" s="81">
        <v>0</v>
      </c>
      <c r="DO5122" s="81">
        <v>0</v>
      </c>
      <c r="DP5122" s="81">
        <v>8.7270752675322363E-8</v>
      </c>
      <c r="DQ5122" s="81">
        <v>8.7270752675322363E-8</v>
      </c>
      <c r="DR5122" s="81">
        <v>0</v>
      </c>
      <c r="DS5122" s="81">
        <v>8.7270752675322363E-8</v>
      </c>
      <c r="DT5122" s="81">
        <v>8.7270752675322363E-8</v>
      </c>
      <c r="DU5122" s="81">
        <v>0</v>
      </c>
      <c r="DV5122" s="81">
        <v>8.7270752675322363E-8</v>
      </c>
      <c r="DW5122" s="81">
        <v>8.7270752675322363E-8</v>
      </c>
      <c r="GE5122" s="81" t="s">
        <v>449</v>
      </c>
      <c r="GF5122" s="81" t="s">
        <v>155</v>
      </c>
      <c r="GG5122" s="81" t="s">
        <v>490</v>
      </c>
      <c r="GH5122" s="81" t="s">
        <v>453</v>
      </c>
      <c r="GI5122" s="81">
        <v>2027</v>
      </c>
      <c r="GJ5122" s="81" t="s">
        <v>201</v>
      </c>
      <c r="GK5122" s="81">
        <v>3.7590224611390458E-2</v>
      </c>
      <c r="GL5122" s="81">
        <v>334.86425300000002</v>
      </c>
      <c r="GM5122" s="81">
        <v>2027</v>
      </c>
      <c r="GN5122" s="81" t="s">
        <v>173</v>
      </c>
      <c r="GO5122" s="81">
        <v>1.1148832299820636E-2</v>
      </c>
      <c r="GP5122" s="81">
        <v>10</v>
      </c>
      <c r="GQ5122" s="81">
        <v>0</v>
      </c>
      <c r="GR5122" s="81" t="s">
        <v>448</v>
      </c>
      <c r="GS5122" s="81">
        <v>1.1148832299820636E-2</v>
      </c>
      <c r="GT5122" s="81">
        <v>4.1908711030498255E-4</v>
      </c>
      <c r="GU5122" s="81">
        <v>1.1148832299820636E-2</v>
      </c>
      <c r="GV5122" s="81">
        <v>4.1908711030498255E-4</v>
      </c>
      <c r="GW5122" s="81">
        <v>1.1148832299820636E-2</v>
      </c>
      <c r="GX5122" s="81">
        <v>4.1908711030498255E-4</v>
      </c>
      <c r="GY5122" s="81">
        <v>1.1148832299820636E-2</v>
      </c>
      <c r="GZ5122" s="81">
        <v>4.1908711030498255E-4</v>
      </c>
    </row>
    <row r="5123" spans="98:208" x14ac:dyDescent="0.25">
      <c r="CT5123" s="81" t="s">
        <v>155</v>
      </c>
      <c r="CU5123" s="81" t="s">
        <v>487</v>
      </c>
      <c r="CV5123" s="81" t="s">
        <v>459</v>
      </c>
      <c r="CW5123" s="81">
        <v>2031</v>
      </c>
      <c r="CX5123" s="81">
        <v>0</v>
      </c>
      <c r="CY5123" s="81">
        <v>0</v>
      </c>
      <c r="CZ5123" s="81">
        <v>0</v>
      </c>
      <c r="DA5123" s="81">
        <v>0</v>
      </c>
      <c r="DB5123" s="81">
        <v>5.7770153400786119</v>
      </c>
      <c r="DC5123" s="81">
        <v>0.74733835430384643</v>
      </c>
      <c r="DD5123" s="81">
        <v>3.2379513401017972</v>
      </c>
      <c r="DE5123" s="81">
        <v>1.791725645672863</v>
      </c>
      <c r="DF5123" s="81">
        <v>0</v>
      </c>
      <c r="DG5123" s="81">
        <v>0</v>
      </c>
      <c r="DH5123" s="81">
        <v>8.3319499833575221E-3</v>
      </c>
      <c r="DI5123" s="81">
        <v>8.3319499833575221E-3</v>
      </c>
      <c r="DJ5123" s="81">
        <v>1.047422906398136E-5</v>
      </c>
      <c r="DL5123" s="81">
        <v>0</v>
      </c>
      <c r="DM5123" s="81">
        <v>0</v>
      </c>
      <c r="DN5123" s="81">
        <v>0</v>
      </c>
      <c r="DO5123" s="81">
        <v>0</v>
      </c>
      <c r="DP5123" s="81">
        <v>0</v>
      </c>
      <c r="DQ5123" s="81">
        <v>0</v>
      </c>
      <c r="DR5123" s="81">
        <v>0</v>
      </c>
      <c r="DS5123" s="81">
        <v>8.7270752675322363E-8</v>
      </c>
      <c r="DT5123" s="81">
        <v>8.7270752675322363E-8</v>
      </c>
      <c r="DU5123" s="81">
        <v>0</v>
      </c>
      <c r="DV5123" s="81">
        <v>8.7270752675322363E-8</v>
      </c>
      <c r="DW5123" s="81">
        <v>8.7270752675322363E-8</v>
      </c>
      <c r="GE5123" s="81" t="s">
        <v>449</v>
      </c>
      <c r="GF5123" s="81" t="s">
        <v>155</v>
      </c>
      <c r="GG5123" s="81" t="s">
        <v>490</v>
      </c>
      <c r="GH5123" s="81" t="s">
        <v>453</v>
      </c>
      <c r="GI5123" s="81">
        <v>2028</v>
      </c>
      <c r="GJ5123" s="81" t="s">
        <v>201</v>
      </c>
      <c r="GK5123" s="81">
        <v>3.9055083184886243E-2</v>
      </c>
      <c r="GL5123" s="81">
        <v>334.86425300000002</v>
      </c>
      <c r="GM5123" s="81">
        <v>2028</v>
      </c>
      <c r="GN5123" s="81" t="s">
        <v>173</v>
      </c>
      <c r="GO5123" s="81">
        <v>1.1148832299820636E-2</v>
      </c>
      <c r="GP5123" s="81">
        <v>10</v>
      </c>
      <c r="GQ5123" s="81">
        <v>0</v>
      </c>
      <c r="GR5123" s="81" t="s">
        <v>448</v>
      </c>
      <c r="GS5123" s="81">
        <v>1.1148832299820636E-2</v>
      </c>
      <c r="GT5123" s="81">
        <v>4.3541857288384152E-4</v>
      </c>
      <c r="GU5123" s="81">
        <v>1.1148832299820636E-2</v>
      </c>
      <c r="GV5123" s="81">
        <v>4.3541857288384152E-4</v>
      </c>
      <c r="GW5123" s="81">
        <v>1.1148832299820636E-2</v>
      </c>
      <c r="GX5123" s="81">
        <v>4.3541857288384152E-4</v>
      </c>
      <c r="GY5123" s="81">
        <v>1.1148832299820636E-2</v>
      </c>
      <c r="GZ5123" s="81">
        <v>4.3541857288384152E-4</v>
      </c>
    </row>
    <row r="5124" spans="98:208" x14ac:dyDescent="0.25">
      <c r="CT5124" s="81" t="s">
        <v>155</v>
      </c>
      <c r="CU5124" s="81" t="s">
        <v>487</v>
      </c>
      <c r="CV5124" s="81" t="s">
        <v>459</v>
      </c>
      <c r="CW5124" s="81">
        <v>2032</v>
      </c>
      <c r="CX5124" s="81">
        <v>0</v>
      </c>
      <c r="CY5124" s="81">
        <v>0</v>
      </c>
      <c r="CZ5124" s="81">
        <v>0</v>
      </c>
      <c r="DA5124" s="81">
        <v>0</v>
      </c>
      <c r="DB5124" s="81">
        <v>5.7770153400786119</v>
      </c>
      <c r="DC5124" s="81">
        <v>0.74733835430384643</v>
      </c>
      <c r="DD5124" s="81">
        <v>3.2379513401017972</v>
      </c>
      <c r="DE5124" s="81">
        <v>1.791725645672863</v>
      </c>
      <c r="DF5124" s="81">
        <v>0</v>
      </c>
      <c r="DG5124" s="81">
        <v>0</v>
      </c>
      <c r="DH5124" s="81">
        <v>0</v>
      </c>
      <c r="DI5124" s="81">
        <v>8.3319499833575221E-3</v>
      </c>
      <c r="DJ5124" s="81">
        <v>1.047422906398136E-5</v>
      </c>
      <c r="DL5124" s="81">
        <v>0</v>
      </c>
      <c r="DM5124" s="81">
        <v>0</v>
      </c>
      <c r="DN5124" s="81">
        <v>0</v>
      </c>
      <c r="DO5124" s="81">
        <v>0</v>
      </c>
      <c r="DP5124" s="81">
        <v>0</v>
      </c>
      <c r="DQ5124" s="81">
        <v>0</v>
      </c>
      <c r="DR5124" s="81">
        <v>0</v>
      </c>
      <c r="DS5124" s="81">
        <v>0</v>
      </c>
      <c r="DT5124" s="81">
        <v>0</v>
      </c>
      <c r="DU5124" s="81">
        <v>0</v>
      </c>
      <c r="DV5124" s="81">
        <v>8.7270752675322363E-8</v>
      </c>
      <c r="DW5124" s="81">
        <v>8.7270752675322363E-8</v>
      </c>
      <c r="GE5124" s="81" t="s">
        <v>449</v>
      </c>
      <c r="GF5124" s="81" t="s">
        <v>155</v>
      </c>
      <c r="GG5124" s="81" t="s">
        <v>490</v>
      </c>
      <c r="GH5124" s="81" t="s">
        <v>453</v>
      </c>
      <c r="GI5124" s="81">
        <v>2029</v>
      </c>
      <c r="GJ5124" s="81" t="s">
        <v>201</v>
      </c>
      <c r="GK5124" s="81">
        <v>3.9055083184886243E-2</v>
      </c>
      <c r="GL5124" s="81">
        <v>334.86425300000002</v>
      </c>
      <c r="GM5124" s="81">
        <v>2029</v>
      </c>
      <c r="GN5124" s="81" t="s">
        <v>173</v>
      </c>
      <c r="GO5124" s="81">
        <v>1.1148832299820636E-2</v>
      </c>
      <c r="GP5124" s="81">
        <v>10</v>
      </c>
      <c r="GQ5124" s="81">
        <v>0</v>
      </c>
      <c r="GR5124" s="81" t="s">
        <v>448</v>
      </c>
      <c r="GS5124" s="81">
        <v>1.1148832299820636E-2</v>
      </c>
      <c r="GT5124" s="81">
        <v>4.3541857288384152E-4</v>
      </c>
      <c r="GU5124" s="81">
        <v>1.1148832299820636E-2</v>
      </c>
      <c r="GV5124" s="81">
        <v>4.3541857288384152E-4</v>
      </c>
      <c r="GW5124" s="81">
        <v>1.1148832299820636E-2</v>
      </c>
      <c r="GX5124" s="81">
        <v>4.3541857288384152E-4</v>
      </c>
      <c r="GY5124" s="81">
        <v>1.1148832299820636E-2</v>
      </c>
      <c r="GZ5124" s="81">
        <v>4.3541857288384152E-4</v>
      </c>
    </row>
    <row r="5125" spans="98:208" x14ac:dyDescent="0.25">
      <c r="CT5125" s="81" t="s">
        <v>155</v>
      </c>
      <c r="CU5125" s="81" t="s">
        <v>487</v>
      </c>
      <c r="CV5125" s="81" t="s">
        <v>460</v>
      </c>
      <c r="CW5125" s="81">
        <v>2020</v>
      </c>
      <c r="CX5125" s="81">
        <v>0</v>
      </c>
      <c r="CY5125" s="81">
        <v>0</v>
      </c>
      <c r="CZ5125" s="81">
        <v>0</v>
      </c>
      <c r="DA5125" s="81">
        <v>0</v>
      </c>
      <c r="DB5125" s="81">
        <v>7.7900575334948569E-2</v>
      </c>
      <c r="DC5125" s="81">
        <v>3.6425060683954229E-2</v>
      </c>
      <c r="DD5125" s="81">
        <v>1.5808724525430899E-3</v>
      </c>
      <c r="DE5125" s="81">
        <v>3.9894642198450403E-2</v>
      </c>
      <c r="DF5125" s="81">
        <v>4.0609689307619567E-4</v>
      </c>
      <c r="DG5125" s="81">
        <v>0</v>
      </c>
      <c r="DH5125" s="81">
        <v>0</v>
      </c>
      <c r="DI5125" s="81">
        <v>0</v>
      </c>
      <c r="DJ5125" s="81">
        <v>2.5988123987183E-3</v>
      </c>
      <c r="DL5125" s="81">
        <v>0</v>
      </c>
      <c r="DM5125" s="81">
        <v>1.055369640807397E-6</v>
      </c>
      <c r="DN5125" s="81">
        <v>1.055369640807397E-6</v>
      </c>
      <c r="DO5125" s="81">
        <v>0</v>
      </c>
      <c r="DP5125" s="81">
        <v>0</v>
      </c>
      <c r="DQ5125" s="81">
        <v>0</v>
      </c>
      <c r="DR5125" s="81">
        <v>0</v>
      </c>
      <c r="DS5125" s="81">
        <v>0</v>
      </c>
      <c r="DT5125" s="81">
        <v>0</v>
      </c>
      <c r="DU5125" s="81">
        <v>0</v>
      </c>
      <c r="DV5125" s="81">
        <v>0</v>
      </c>
      <c r="DW5125" s="81">
        <v>0</v>
      </c>
      <c r="GE5125" s="81" t="s">
        <v>449</v>
      </c>
      <c r="GF5125" s="81" t="s">
        <v>155</v>
      </c>
      <c r="GG5125" s="81" t="s">
        <v>490</v>
      </c>
      <c r="GH5125" s="81" t="s">
        <v>453</v>
      </c>
      <c r="GI5125" s="81">
        <v>2030</v>
      </c>
      <c r="GJ5125" s="81" t="s">
        <v>201</v>
      </c>
      <c r="GK5125" s="81">
        <v>3.9055083184886243E-2</v>
      </c>
      <c r="GL5125" s="81">
        <v>334.86425300000002</v>
      </c>
      <c r="GM5125" s="81">
        <v>2030</v>
      </c>
      <c r="GN5125" s="81" t="s">
        <v>173</v>
      </c>
      <c r="GO5125" s="81">
        <v>1.1148832299820636E-2</v>
      </c>
      <c r="GP5125" s="81">
        <v>10</v>
      </c>
      <c r="GQ5125" s="81">
        <v>0</v>
      </c>
      <c r="GR5125" s="81" t="s">
        <v>448</v>
      </c>
      <c r="GS5125" s="81">
        <v>0</v>
      </c>
      <c r="GT5125" s="81">
        <v>0</v>
      </c>
      <c r="GU5125" s="81">
        <v>1.1148832299820636E-2</v>
      </c>
      <c r="GV5125" s="81">
        <v>4.3541857288384152E-4</v>
      </c>
      <c r="GW5125" s="81">
        <v>1.1148832299820636E-2</v>
      </c>
      <c r="GX5125" s="81">
        <v>4.3541857288384152E-4</v>
      </c>
      <c r="GY5125" s="81">
        <v>1.1148832299820636E-2</v>
      </c>
      <c r="GZ5125" s="81">
        <v>4.3541857288384152E-4</v>
      </c>
    </row>
    <row r="5126" spans="98:208" x14ac:dyDescent="0.25">
      <c r="CT5126" s="81" t="s">
        <v>155</v>
      </c>
      <c r="CU5126" s="81" t="s">
        <v>487</v>
      </c>
      <c r="CV5126" s="81" t="s">
        <v>460</v>
      </c>
      <c r="CW5126" s="81">
        <v>2021</v>
      </c>
      <c r="CX5126" s="81">
        <v>0</v>
      </c>
      <c r="CY5126" s="81">
        <v>0</v>
      </c>
      <c r="CZ5126" s="81">
        <v>0</v>
      </c>
      <c r="DA5126" s="81">
        <v>0</v>
      </c>
      <c r="DB5126" s="81">
        <v>7.7900575334948569E-2</v>
      </c>
      <c r="DC5126" s="81">
        <v>3.6425060683954229E-2</v>
      </c>
      <c r="DD5126" s="81">
        <v>1.5808724525430899E-3</v>
      </c>
      <c r="DE5126" s="81">
        <v>3.9894642198450403E-2</v>
      </c>
      <c r="DF5126" s="81">
        <v>4.0609689307619567E-4</v>
      </c>
      <c r="DG5126" s="81">
        <v>4.0609689307619567E-4</v>
      </c>
      <c r="DH5126" s="81">
        <v>0</v>
      </c>
      <c r="DI5126" s="81">
        <v>0</v>
      </c>
      <c r="DJ5126" s="81">
        <v>2.5988123987183E-3</v>
      </c>
      <c r="DL5126" s="81">
        <v>0</v>
      </c>
      <c r="DM5126" s="81">
        <v>1.055369640807397E-6</v>
      </c>
      <c r="DN5126" s="81">
        <v>1.055369640807397E-6</v>
      </c>
      <c r="DO5126" s="81">
        <v>0</v>
      </c>
      <c r="DP5126" s="81">
        <v>1.055369640807397E-6</v>
      </c>
      <c r="DQ5126" s="81">
        <v>1.055369640807397E-6</v>
      </c>
      <c r="DR5126" s="81">
        <v>0</v>
      </c>
      <c r="DS5126" s="81">
        <v>0</v>
      </c>
      <c r="DT5126" s="81">
        <v>0</v>
      </c>
      <c r="DU5126" s="81">
        <v>0</v>
      </c>
      <c r="DV5126" s="81">
        <v>0</v>
      </c>
      <c r="DW5126" s="81">
        <v>0</v>
      </c>
      <c r="GE5126" s="81" t="s">
        <v>449</v>
      </c>
      <c r="GF5126" s="81" t="s">
        <v>155</v>
      </c>
      <c r="GG5126" s="81" t="s">
        <v>490</v>
      </c>
      <c r="GH5126" s="81" t="s">
        <v>453</v>
      </c>
      <c r="GI5126" s="81">
        <v>2031</v>
      </c>
      <c r="GJ5126" s="81" t="s">
        <v>201</v>
      </c>
      <c r="GK5126" s="81">
        <v>3.9055083184886243E-2</v>
      </c>
      <c r="GL5126" s="81">
        <v>334.86425300000002</v>
      </c>
      <c r="GM5126" s="81">
        <v>2031</v>
      </c>
      <c r="GN5126" s="81" t="s">
        <v>173</v>
      </c>
      <c r="GO5126" s="81">
        <v>1.1148832299820636E-2</v>
      </c>
      <c r="GP5126" s="81">
        <v>10</v>
      </c>
      <c r="GQ5126" s="81">
        <v>0</v>
      </c>
      <c r="GR5126" s="81" t="s">
        <v>448</v>
      </c>
      <c r="GS5126" s="81">
        <v>0</v>
      </c>
      <c r="GT5126" s="81">
        <v>0</v>
      </c>
      <c r="GU5126" s="81">
        <v>0</v>
      </c>
      <c r="GV5126" s="81">
        <v>0</v>
      </c>
      <c r="GW5126" s="81">
        <v>1.1148832299820636E-2</v>
      </c>
      <c r="GX5126" s="81">
        <v>4.3541857288384152E-4</v>
      </c>
      <c r="GY5126" s="81">
        <v>1.1148832299820636E-2</v>
      </c>
      <c r="GZ5126" s="81">
        <v>4.3541857288384152E-4</v>
      </c>
    </row>
    <row r="5127" spans="98:208" x14ac:dyDescent="0.25">
      <c r="CT5127" s="81" t="s">
        <v>155</v>
      </c>
      <c r="CU5127" s="81" t="s">
        <v>487</v>
      </c>
      <c r="CV5127" s="81" t="s">
        <v>460</v>
      </c>
      <c r="CW5127" s="81">
        <v>2022</v>
      </c>
      <c r="CX5127" s="81">
        <v>0</v>
      </c>
      <c r="CY5127" s="81">
        <v>0</v>
      </c>
      <c r="CZ5127" s="81">
        <v>0</v>
      </c>
      <c r="DA5127" s="81">
        <v>0</v>
      </c>
      <c r="DB5127" s="81">
        <v>7.7900575334948569E-2</v>
      </c>
      <c r="DC5127" s="81">
        <v>3.6425060683954229E-2</v>
      </c>
      <c r="DD5127" s="81">
        <v>1.5808724525430899E-3</v>
      </c>
      <c r="DE5127" s="81">
        <v>3.9894642198450403E-2</v>
      </c>
      <c r="DF5127" s="81">
        <v>4.0609689307619567E-4</v>
      </c>
      <c r="DG5127" s="81">
        <v>4.0609689307619567E-4</v>
      </c>
      <c r="DH5127" s="81">
        <v>4.0609689307619567E-4</v>
      </c>
      <c r="DI5127" s="81">
        <v>0</v>
      </c>
      <c r="DJ5127" s="81">
        <v>2.5988123987183E-3</v>
      </c>
      <c r="DL5127" s="81">
        <v>0</v>
      </c>
      <c r="DM5127" s="81">
        <v>1.055369640807397E-6</v>
      </c>
      <c r="DN5127" s="81">
        <v>1.055369640807397E-6</v>
      </c>
      <c r="DO5127" s="81">
        <v>0</v>
      </c>
      <c r="DP5127" s="81">
        <v>1.055369640807397E-6</v>
      </c>
      <c r="DQ5127" s="81">
        <v>1.055369640807397E-6</v>
      </c>
      <c r="DR5127" s="81">
        <v>0</v>
      </c>
      <c r="DS5127" s="81">
        <v>1.055369640807397E-6</v>
      </c>
      <c r="DT5127" s="81">
        <v>1.055369640807397E-6</v>
      </c>
      <c r="DU5127" s="81">
        <v>0</v>
      </c>
      <c r="DV5127" s="81">
        <v>0</v>
      </c>
      <c r="DW5127" s="81">
        <v>0</v>
      </c>
      <c r="GE5127" s="81" t="s">
        <v>449</v>
      </c>
      <c r="GF5127" s="81" t="s">
        <v>155</v>
      </c>
      <c r="GG5127" s="81" t="s">
        <v>490</v>
      </c>
      <c r="GH5127" s="81" t="s">
        <v>453</v>
      </c>
      <c r="GI5127" s="81">
        <v>2032</v>
      </c>
      <c r="GJ5127" s="81" t="s">
        <v>201</v>
      </c>
      <c r="GK5127" s="81">
        <v>3.9055083184886243E-2</v>
      </c>
      <c r="GL5127" s="81">
        <v>334.86425300000002</v>
      </c>
      <c r="GM5127" s="81">
        <v>2032</v>
      </c>
      <c r="GN5127" s="81" t="s">
        <v>173</v>
      </c>
      <c r="GO5127" s="81">
        <v>1.1148832299820636E-2</v>
      </c>
      <c r="GP5127" s="81">
        <v>10</v>
      </c>
      <c r="GQ5127" s="81">
        <v>0</v>
      </c>
      <c r="GR5127" s="81" t="s">
        <v>448</v>
      </c>
      <c r="GS5127" s="81">
        <v>0</v>
      </c>
      <c r="GT5127" s="81">
        <v>0</v>
      </c>
      <c r="GU5127" s="81">
        <v>0</v>
      </c>
      <c r="GV5127" s="81">
        <v>0</v>
      </c>
      <c r="GW5127" s="81">
        <v>0</v>
      </c>
      <c r="GX5127" s="81">
        <v>0</v>
      </c>
      <c r="GY5127" s="81">
        <v>1.1148832299820636E-2</v>
      </c>
      <c r="GZ5127" s="81">
        <v>4.3541857288384152E-4</v>
      </c>
    </row>
    <row r="5128" spans="98:208" x14ac:dyDescent="0.25">
      <c r="CT5128" s="81" t="s">
        <v>155</v>
      </c>
      <c r="CU5128" s="81" t="s">
        <v>487</v>
      </c>
      <c r="CV5128" s="81" t="s">
        <v>460</v>
      </c>
      <c r="CW5128" s="81">
        <v>2023</v>
      </c>
      <c r="CX5128" s="81">
        <v>0</v>
      </c>
      <c r="CY5128" s="81">
        <v>0</v>
      </c>
      <c r="CZ5128" s="81">
        <v>0</v>
      </c>
      <c r="DA5128" s="81">
        <v>0</v>
      </c>
      <c r="DB5128" s="81">
        <v>8.040826903697694E-2</v>
      </c>
      <c r="DC5128" s="81">
        <v>3.7590224611390749E-2</v>
      </c>
      <c r="DD5128" s="81">
        <v>1.631433411568561E-3</v>
      </c>
      <c r="DE5128" s="81">
        <v>4.1186611014017618E-2</v>
      </c>
      <c r="DF5128" s="81">
        <v>4.190871103049858E-4</v>
      </c>
      <c r="DG5128" s="81">
        <v>4.190871103049858E-4</v>
      </c>
      <c r="DH5128" s="81">
        <v>4.190871103049858E-4</v>
      </c>
      <c r="DI5128" s="81">
        <v>4.190871103049858E-4</v>
      </c>
      <c r="DJ5128" s="81">
        <v>2.5988123987183E-3</v>
      </c>
      <c r="DL5128" s="81">
        <v>0</v>
      </c>
      <c r="DM5128" s="81">
        <v>1.089128778403621E-6</v>
      </c>
      <c r="DN5128" s="81">
        <v>1.089128778403621E-6</v>
      </c>
      <c r="DO5128" s="81">
        <v>0</v>
      </c>
      <c r="DP5128" s="81">
        <v>1.089128778403621E-6</v>
      </c>
      <c r="DQ5128" s="81">
        <v>1.089128778403621E-6</v>
      </c>
      <c r="DR5128" s="81">
        <v>0</v>
      </c>
      <c r="DS5128" s="81">
        <v>1.089128778403621E-6</v>
      </c>
      <c r="DT5128" s="81">
        <v>1.089128778403621E-6</v>
      </c>
      <c r="DU5128" s="81">
        <v>0</v>
      </c>
      <c r="DV5128" s="81">
        <v>1.089128778403621E-6</v>
      </c>
      <c r="DW5128" s="81">
        <v>1.089128778403621E-6</v>
      </c>
      <c r="GE5128" s="81" t="s">
        <v>449</v>
      </c>
      <c r="GF5128" s="81" t="s">
        <v>155</v>
      </c>
      <c r="GG5128" s="81" t="s">
        <v>490</v>
      </c>
      <c r="GH5128" s="81" t="s">
        <v>454</v>
      </c>
      <c r="GI5128" s="81">
        <v>2021</v>
      </c>
      <c r="GJ5128" s="81" t="s">
        <v>201</v>
      </c>
      <c r="GK5128" s="81">
        <v>409.22373582044048</v>
      </c>
      <c r="GL5128" s="81">
        <v>334.86425300000002</v>
      </c>
      <c r="GM5128" s="81">
        <v>2021</v>
      </c>
      <c r="GN5128" s="81" t="s">
        <v>173</v>
      </c>
      <c r="GO5128" s="81">
        <v>1.1148832299820636E-2</v>
      </c>
      <c r="GP5128" s="81">
        <v>10</v>
      </c>
      <c r="GQ5128" s="81">
        <v>0</v>
      </c>
      <c r="GR5128" s="81" t="s">
        <v>448</v>
      </c>
      <c r="GS5128" s="81">
        <v>1.1148832299820636E-2</v>
      </c>
      <c r="GT5128" s="81">
        <v>4.5623668037681941</v>
      </c>
      <c r="GU5128" s="81">
        <v>1.1148832299820636E-2</v>
      </c>
      <c r="GV5128" s="81">
        <v>4.5623668037681941</v>
      </c>
      <c r="GW5128" s="81">
        <v>0</v>
      </c>
      <c r="GX5128" s="81">
        <v>0</v>
      </c>
      <c r="GY5128" s="81">
        <v>0</v>
      </c>
      <c r="GZ5128" s="81">
        <v>0</v>
      </c>
    </row>
    <row r="5129" spans="98:208" x14ac:dyDescent="0.25">
      <c r="CT5129" s="81" t="s">
        <v>155</v>
      </c>
      <c r="CU5129" s="81" t="s">
        <v>487</v>
      </c>
      <c r="CV5129" s="81" t="s">
        <v>460</v>
      </c>
      <c r="CW5129" s="81">
        <v>2024</v>
      </c>
      <c r="CX5129" s="81">
        <v>0</v>
      </c>
      <c r="CY5129" s="81">
        <v>0</v>
      </c>
      <c r="CZ5129" s="81">
        <v>0</v>
      </c>
      <c r="DA5129" s="81">
        <v>0</v>
      </c>
      <c r="DB5129" s="81">
        <v>8.040826903697694E-2</v>
      </c>
      <c r="DC5129" s="81">
        <v>3.7590224611390749E-2</v>
      </c>
      <c r="DD5129" s="81">
        <v>1.631433411568561E-3</v>
      </c>
      <c r="DE5129" s="81">
        <v>4.1186611014017618E-2</v>
      </c>
      <c r="DF5129" s="81">
        <v>4.190871103049858E-4</v>
      </c>
      <c r="DG5129" s="81">
        <v>4.190871103049858E-4</v>
      </c>
      <c r="DH5129" s="81">
        <v>4.190871103049858E-4</v>
      </c>
      <c r="DI5129" s="81">
        <v>4.190871103049858E-4</v>
      </c>
      <c r="DJ5129" s="81">
        <v>2.5988123987183E-3</v>
      </c>
      <c r="DL5129" s="81">
        <v>0</v>
      </c>
      <c r="DM5129" s="81">
        <v>1.089128778403621E-6</v>
      </c>
      <c r="DN5129" s="81">
        <v>1.089128778403621E-6</v>
      </c>
      <c r="DO5129" s="81">
        <v>0</v>
      </c>
      <c r="DP5129" s="81">
        <v>1.089128778403621E-6</v>
      </c>
      <c r="DQ5129" s="81">
        <v>1.089128778403621E-6</v>
      </c>
      <c r="DR5129" s="81">
        <v>0</v>
      </c>
      <c r="DS5129" s="81">
        <v>1.089128778403621E-6</v>
      </c>
      <c r="DT5129" s="81">
        <v>1.089128778403621E-6</v>
      </c>
      <c r="DU5129" s="81">
        <v>0</v>
      </c>
      <c r="DV5129" s="81">
        <v>1.089128778403621E-6</v>
      </c>
      <c r="DW5129" s="81">
        <v>1.089128778403621E-6</v>
      </c>
      <c r="GE5129" s="81" t="s">
        <v>449</v>
      </c>
      <c r="GF5129" s="81" t="s">
        <v>155</v>
      </c>
      <c r="GG5129" s="81" t="s">
        <v>490</v>
      </c>
      <c r="GH5129" s="81" t="s">
        <v>454</v>
      </c>
      <c r="GI5129" s="81">
        <v>2022</v>
      </c>
      <c r="GJ5129" s="81" t="s">
        <v>201</v>
      </c>
      <c r="GK5129" s="81">
        <v>409.22373582044048</v>
      </c>
      <c r="GL5129" s="81">
        <v>334.86425300000002</v>
      </c>
      <c r="GM5129" s="81">
        <v>2022</v>
      </c>
      <c r="GN5129" s="81" t="s">
        <v>173</v>
      </c>
      <c r="GO5129" s="81">
        <v>1.1148832299820636E-2</v>
      </c>
      <c r="GP5129" s="81">
        <v>10</v>
      </c>
      <c r="GQ5129" s="81">
        <v>0</v>
      </c>
      <c r="GR5129" s="81" t="s">
        <v>448</v>
      </c>
      <c r="GS5129" s="81">
        <v>1.1148832299820636E-2</v>
      </c>
      <c r="GT5129" s="81">
        <v>4.5623668037681941</v>
      </c>
      <c r="GU5129" s="81">
        <v>1.1148832299820636E-2</v>
      </c>
      <c r="GV5129" s="81">
        <v>4.5623668037681941</v>
      </c>
      <c r="GW5129" s="81">
        <v>1.1148832299820636E-2</v>
      </c>
      <c r="GX5129" s="81">
        <v>4.5623668037681941</v>
      </c>
      <c r="GY5129" s="81">
        <v>0</v>
      </c>
      <c r="GZ5129" s="81">
        <v>0</v>
      </c>
    </row>
    <row r="5130" spans="98:208" x14ac:dyDescent="0.25">
      <c r="CT5130" s="81" t="s">
        <v>155</v>
      </c>
      <c r="CU5130" s="81" t="s">
        <v>487</v>
      </c>
      <c r="CV5130" s="81" t="s">
        <v>460</v>
      </c>
      <c r="CW5130" s="81">
        <v>2025</v>
      </c>
      <c r="CX5130" s="81">
        <v>0</v>
      </c>
      <c r="CY5130" s="81">
        <v>0</v>
      </c>
      <c r="CZ5130" s="81">
        <v>0</v>
      </c>
      <c r="DA5130" s="81">
        <v>0</v>
      </c>
      <c r="DB5130" s="81">
        <v>8.040826903697694E-2</v>
      </c>
      <c r="DC5130" s="81">
        <v>3.7590224611390749E-2</v>
      </c>
      <c r="DD5130" s="81">
        <v>1.631433411568561E-3</v>
      </c>
      <c r="DE5130" s="81">
        <v>4.1186611014017618E-2</v>
      </c>
      <c r="DF5130" s="81">
        <v>4.190871103049858E-4</v>
      </c>
      <c r="DG5130" s="81">
        <v>4.190871103049858E-4</v>
      </c>
      <c r="DH5130" s="81">
        <v>4.190871103049858E-4</v>
      </c>
      <c r="DI5130" s="81">
        <v>4.190871103049858E-4</v>
      </c>
      <c r="DJ5130" s="81">
        <v>2.5988123987183E-3</v>
      </c>
      <c r="DL5130" s="81">
        <v>0</v>
      </c>
      <c r="DM5130" s="81">
        <v>1.089128778403621E-6</v>
      </c>
      <c r="DN5130" s="81">
        <v>1.089128778403621E-6</v>
      </c>
      <c r="DO5130" s="81">
        <v>0</v>
      </c>
      <c r="DP5130" s="81">
        <v>1.089128778403621E-6</v>
      </c>
      <c r="DQ5130" s="81">
        <v>1.089128778403621E-6</v>
      </c>
      <c r="DR5130" s="81">
        <v>0</v>
      </c>
      <c r="DS5130" s="81">
        <v>1.089128778403621E-6</v>
      </c>
      <c r="DT5130" s="81">
        <v>1.089128778403621E-6</v>
      </c>
      <c r="DU5130" s="81">
        <v>0</v>
      </c>
      <c r="DV5130" s="81">
        <v>1.089128778403621E-6</v>
      </c>
      <c r="DW5130" s="81">
        <v>1.089128778403621E-6</v>
      </c>
      <c r="GE5130" s="81" t="s">
        <v>449</v>
      </c>
      <c r="GF5130" s="81" t="s">
        <v>155</v>
      </c>
      <c r="GG5130" s="81" t="s">
        <v>490</v>
      </c>
      <c r="GH5130" s="81" t="s">
        <v>454</v>
      </c>
      <c r="GI5130" s="81">
        <v>2023</v>
      </c>
      <c r="GJ5130" s="81" t="s">
        <v>201</v>
      </c>
      <c r="GK5130" s="81">
        <v>428.60232122030828</v>
      </c>
      <c r="GL5130" s="81">
        <v>334.86425300000002</v>
      </c>
      <c r="GM5130" s="81">
        <v>2023</v>
      </c>
      <c r="GN5130" s="81" t="s">
        <v>173</v>
      </c>
      <c r="GO5130" s="81">
        <v>1.1148832299820636E-2</v>
      </c>
      <c r="GP5130" s="81">
        <v>10</v>
      </c>
      <c r="GQ5130" s="81">
        <v>0</v>
      </c>
      <c r="GR5130" s="81" t="s">
        <v>448</v>
      </c>
      <c r="GS5130" s="81">
        <v>1.1148832299820636E-2</v>
      </c>
      <c r="GT5130" s="81">
        <v>4.778415402599073</v>
      </c>
      <c r="GU5130" s="81">
        <v>1.1148832299820636E-2</v>
      </c>
      <c r="GV5130" s="81">
        <v>4.778415402599073</v>
      </c>
      <c r="GW5130" s="81">
        <v>1.1148832299820636E-2</v>
      </c>
      <c r="GX5130" s="81">
        <v>4.778415402599073</v>
      </c>
      <c r="GY5130" s="81">
        <v>1.1148832299820636E-2</v>
      </c>
      <c r="GZ5130" s="81">
        <v>4.778415402599073</v>
      </c>
    </row>
    <row r="5131" spans="98:208" x14ac:dyDescent="0.25">
      <c r="CT5131" s="81" t="s">
        <v>155</v>
      </c>
      <c r="CU5131" s="81" t="s">
        <v>487</v>
      </c>
      <c r="CV5131" s="81" t="s">
        <v>460</v>
      </c>
      <c r="CW5131" s="81">
        <v>2026</v>
      </c>
      <c r="CX5131" s="81">
        <v>0</v>
      </c>
      <c r="CY5131" s="81">
        <v>0</v>
      </c>
      <c r="CZ5131" s="81">
        <v>0</v>
      </c>
      <c r="DA5131" s="81">
        <v>0</v>
      </c>
      <c r="DB5131" s="81">
        <v>8.040826903697694E-2</v>
      </c>
      <c r="DC5131" s="81">
        <v>3.7590224611390749E-2</v>
      </c>
      <c r="DD5131" s="81">
        <v>1.631433411568561E-3</v>
      </c>
      <c r="DE5131" s="81">
        <v>4.1186611014017618E-2</v>
      </c>
      <c r="DF5131" s="81">
        <v>4.190871103049858E-4</v>
      </c>
      <c r="DG5131" s="81">
        <v>4.190871103049858E-4</v>
      </c>
      <c r="DH5131" s="81">
        <v>4.190871103049858E-4</v>
      </c>
      <c r="DI5131" s="81">
        <v>4.190871103049858E-4</v>
      </c>
      <c r="DJ5131" s="81">
        <v>2.5988123987183E-3</v>
      </c>
      <c r="DL5131" s="81">
        <v>0</v>
      </c>
      <c r="DM5131" s="81">
        <v>1.089128778403621E-6</v>
      </c>
      <c r="DN5131" s="81">
        <v>1.089128778403621E-6</v>
      </c>
      <c r="DO5131" s="81">
        <v>0</v>
      </c>
      <c r="DP5131" s="81">
        <v>1.089128778403621E-6</v>
      </c>
      <c r="DQ5131" s="81">
        <v>1.089128778403621E-6</v>
      </c>
      <c r="DR5131" s="81">
        <v>0</v>
      </c>
      <c r="DS5131" s="81">
        <v>1.089128778403621E-6</v>
      </c>
      <c r="DT5131" s="81">
        <v>1.089128778403621E-6</v>
      </c>
      <c r="DU5131" s="81">
        <v>0</v>
      </c>
      <c r="DV5131" s="81">
        <v>1.089128778403621E-6</v>
      </c>
      <c r="DW5131" s="81">
        <v>1.089128778403621E-6</v>
      </c>
      <c r="GE5131" s="81" t="s">
        <v>449</v>
      </c>
      <c r="GF5131" s="81" t="s">
        <v>155</v>
      </c>
      <c r="GG5131" s="81" t="s">
        <v>490</v>
      </c>
      <c r="GH5131" s="81" t="s">
        <v>454</v>
      </c>
      <c r="GI5131" s="81">
        <v>2024</v>
      </c>
      <c r="GJ5131" s="81" t="s">
        <v>201</v>
      </c>
      <c r="GK5131" s="81">
        <v>428.60232122030828</v>
      </c>
      <c r="GL5131" s="81">
        <v>334.86425300000002</v>
      </c>
      <c r="GM5131" s="81">
        <v>2024</v>
      </c>
      <c r="GN5131" s="81" t="s">
        <v>173</v>
      </c>
      <c r="GO5131" s="81">
        <v>1.1148832299820636E-2</v>
      </c>
      <c r="GP5131" s="81">
        <v>10</v>
      </c>
      <c r="GQ5131" s="81">
        <v>0</v>
      </c>
      <c r="GR5131" s="81" t="s">
        <v>448</v>
      </c>
      <c r="GS5131" s="81">
        <v>1.1148832299820636E-2</v>
      </c>
      <c r="GT5131" s="81">
        <v>4.778415402599073</v>
      </c>
      <c r="GU5131" s="81">
        <v>1.1148832299820636E-2</v>
      </c>
      <c r="GV5131" s="81">
        <v>4.778415402599073</v>
      </c>
      <c r="GW5131" s="81">
        <v>1.1148832299820636E-2</v>
      </c>
      <c r="GX5131" s="81">
        <v>4.778415402599073</v>
      </c>
      <c r="GY5131" s="81">
        <v>1.1148832299820636E-2</v>
      </c>
      <c r="GZ5131" s="81">
        <v>4.778415402599073</v>
      </c>
    </row>
    <row r="5132" spans="98:208" x14ac:dyDescent="0.25">
      <c r="CT5132" s="81" t="s">
        <v>155</v>
      </c>
      <c r="CU5132" s="81" t="s">
        <v>487</v>
      </c>
      <c r="CV5132" s="81" t="s">
        <v>460</v>
      </c>
      <c r="CW5132" s="81">
        <v>2027</v>
      </c>
      <c r="CX5132" s="81">
        <v>0</v>
      </c>
      <c r="CY5132" s="81">
        <v>0</v>
      </c>
      <c r="CZ5132" s="81">
        <v>0</v>
      </c>
      <c r="DA5132" s="81">
        <v>0</v>
      </c>
      <c r="DB5132" s="81">
        <v>8.040826903697694E-2</v>
      </c>
      <c r="DC5132" s="81">
        <v>3.7590224611390749E-2</v>
      </c>
      <c r="DD5132" s="81">
        <v>1.631433411568561E-3</v>
      </c>
      <c r="DE5132" s="81">
        <v>4.1186611014017618E-2</v>
      </c>
      <c r="DF5132" s="81">
        <v>4.190871103049858E-4</v>
      </c>
      <c r="DG5132" s="81">
        <v>4.190871103049858E-4</v>
      </c>
      <c r="DH5132" s="81">
        <v>4.190871103049858E-4</v>
      </c>
      <c r="DI5132" s="81">
        <v>4.190871103049858E-4</v>
      </c>
      <c r="DJ5132" s="81">
        <v>2.5988123987183E-3</v>
      </c>
      <c r="DL5132" s="81">
        <v>0</v>
      </c>
      <c r="DM5132" s="81">
        <v>1.089128778403621E-6</v>
      </c>
      <c r="DN5132" s="81">
        <v>1.089128778403621E-6</v>
      </c>
      <c r="DO5132" s="81">
        <v>0</v>
      </c>
      <c r="DP5132" s="81">
        <v>1.089128778403621E-6</v>
      </c>
      <c r="DQ5132" s="81">
        <v>1.089128778403621E-6</v>
      </c>
      <c r="DR5132" s="81">
        <v>0</v>
      </c>
      <c r="DS5132" s="81">
        <v>1.089128778403621E-6</v>
      </c>
      <c r="DT5132" s="81">
        <v>1.089128778403621E-6</v>
      </c>
      <c r="DU5132" s="81">
        <v>0</v>
      </c>
      <c r="DV5132" s="81">
        <v>1.089128778403621E-6</v>
      </c>
      <c r="DW5132" s="81">
        <v>1.089128778403621E-6</v>
      </c>
      <c r="GE5132" s="81" t="s">
        <v>449</v>
      </c>
      <c r="GF5132" s="81" t="s">
        <v>155</v>
      </c>
      <c r="GG5132" s="81" t="s">
        <v>490</v>
      </c>
      <c r="GH5132" s="81" t="s">
        <v>454</v>
      </c>
      <c r="GI5132" s="81">
        <v>2025</v>
      </c>
      <c r="GJ5132" s="81" t="s">
        <v>201</v>
      </c>
      <c r="GK5132" s="81">
        <v>428.60232122030828</v>
      </c>
      <c r="GL5132" s="81">
        <v>334.86425300000002</v>
      </c>
      <c r="GM5132" s="81">
        <v>2025</v>
      </c>
      <c r="GN5132" s="81" t="s">
        <v>173</v>
      </c>
      <c r="GO5132" s="81">
        <v>1.1148832299820636E-2</v>
      </c>
      <c r="GP5132" s="81">
        <v>10</v>
      </c>
      <c r="GQ5132" s="81">
        <v>0</v>
      </c>
      <c r="GR5132" s="81" t="s">
        <v>448</v>
      </c>
      <c r="GS5132" s="81">
        <v>1.1148832299820636E-2</v>
      </c>
      <c r="GT5132" s="81">
        <v>4.778415402599073</v>
      </c>
      <c r="GU5132" s="81">
        <v>1.1148832299820636E-2</v>
      </c>
      <c r="GV5132" s="81">
        <v>4.778415402599073</v>
      </c>
      <c r="GW5132" s="81">
        <v>1.1148832299820636E-2</v>
      </c>
      <c r="GX5132" s="81">
        <v>4.778415402599073</v>
      </c>
      <c r="GY5132" s="81">
        <v>1.1148832299820636E-2</v>
      </c>
      <c r="GZ5132" s="81">
        <v>4.778415402599073</v>
      </c>
    </row>
    <row r="5133" spans="98:208" x14ac:dyDescent="0.25">
      <c r="CT5133" s="81" t="s">
        <v>155</v>
      </c>
      <c r="CU5133" s="81" t="s">
        <v>487</v>
      </c>
      <c r="CV5133" s="81" t="s">
        <v>460</v>
      </c>
      <c r="CW5133" s="81">
        <v>2028</v>
      </c>
      <c r="CX5133" s="81">
        <v>0</v>
      </c>
      <c r="CY5133" s="81">
        <v>0</v>
      </c>
      <c r="CZ5133" s="81">
        <v>0</v>
      </c>
      <c r="DA5133" s="81">
        <v>0</v>
      </c>
      <c r="DB5133" s="81">
        <v>8.3606377745129398E-2</v>
      </c>
      <c r="DC5133" s="81">
        <v>3.9055083184886201E-2</v>
      </c>
      <c r="DD5133" s="81">
        <v>1.694997174106268E-3</v>
      </c>
      <c r="DE5133" s="81">
        <v>4.2856297386136923E-2</v>
      </c>
      <c r="DF5133" s="81">
        <v>4.3541857288384108E-4</v>
      </c>
      <c r="DG5133" s="81">
        <v>4.3541857288384108E-4</v>
      </c>
      <c r="DH5133" s="81">
        <v>4.3541857288384108E-4</v>
      </c>
      <c r="DI5133" s="81">
        <v>4.3541857288384108E-4</v>
      </c>
      <c r="DJ5133" s="81">
        <v>2.5988123987183E-3</v>
      </c>
      <c r="DL5133" s="81">
        <v>0</v>
      </c>
      <c r="DM5133" s="81">
        <v>1.131571185842754E-6</v>
      </c>
      <c r="DN5133" s="81">
        <v>1.131571185842754E-6</v>
      </c>
      <c r="DO5133" s="81">
        <v>0</v>
      </c>
      <c r="DP5133" s="81">
        <v>1.131571185842754E-6</v>
      </c>
      <c r="DQ5133" s="81">
        <v>1.131571185842754E-6</v>
      </c>
      <c r="DR5133" s="81">
        <v>0</v>
      </c>
      <c r="DS5133" s="81">
        <v>1.131571185842754E-6</v>
      </c>
      <c r="DT5133" s="81">
        <v>1.131571185842754E-6</v>
      </c>
      <c r="DU5133" s="81">
        <v>0</v>
      </c>
      <c r="DV5133" s="81">
        <v>1.131571185842754E-6</v>
      </c>
      <c r="DW5133" s="81">
        <v>1.131571185842754E-6</v>
      </c>
      <c r="GE5133" s="81" t="s">
        <v>449</v>
      </c>
      <c r="GF5133" s="81" t="s">
        <v>155</v>
      </c>
      <c r="GG5133" s="81" t="s">
        <v>490</v>
      </c>
      <c r="GH5133" s="81" t="s">
        <v>454</v>
      </c>
      <c r="GI5133" s="81">
        <v>2026</v>
      </c>
      <c r="GJ5133" s="81" t="s">
        <v>201</v>
      </c>
      <c r="GK5133" s="81">
        <v>428.60232122030828</v>
      </c>
      <c r="GL5133" s="81">
        <v>334.86425300000002</v>
      </c>
      <c r="GM5133" s="81">
        <v>2026</v>
      </c>
      <c r="GN5133" s="81" t="s">
        <v>173</v>
      </c>
      <c r="GO5133" s="81">
        <v>1.1148832299820636E-2</v>
      </c>
      <c r="GP5133" s="81">
        <v>10</v>
      </c>
      <c r="GQ5133" s="81">
        <v>0</v>
      </c>
      <c r="GR5133" s="81" t="s">
        <v>448</v>
      </c>
      <c r="GS5133" s="81">
        <v>1.1148832299820636E-2</v>
      </c>
      <c r="GT5133" s="81">
        <v>4.778415402599073</v>
      </c>
      <c r="GU5133" s="81">
        <v>1.1148832299820636E-2</v>
      </c>
      <c r="GV5133" s="81">
        <v>4.778415402599073</v>
      </c>
      <c r="GW5133" s="81">
        <v>1.1148832299820636E-2</v>
      </c>
      <c r="GX5133" s="81">
        <v>4.778415402599073</v>
      </c>
      <c r="GY5133" s="81">
        <v>1.1148832299820636E-2</v>
      </c>
      <c r="GZ5133" s="81">
        <v>4.778415402599073</v>
      </c>
    </row>
    <row r="5134" spans="98:208" x14ac:dyDescent="0.25">
      <c r="CT5134" s="81" t="s">
        <v>155</v>
      </c>
      <c r="CU5134" s="81" t="s">
        <v>487</v>
      </c>
      <c r="CV5134" s="81" t="s">
        <v>460</v>
      </c>
      <c r="CW5134" s="81">
        <v>2029</v>
      </c>
      <c r="CX5134" s="81">
        <v>0</v>
      </c>
      <c r="CY5134" s="81">
        <v>0</v>
      </c>
      <c r="CZ5134" s="81">
        <v>0</v>
      </c>
      <c r="DA5134" s="81">
        <v>0</v>
      </c>
      <c r="DB5134" s="81">
        <v>8.3606377745129398E-2</v>
      </c>
      <c r="DC5134" s="81">
        <v>3.9055083184886201E-2</v>
      </c>
      <c r="DD5134" s="81">
        <v>1.694997174106268E-3</v>
      </c>
      <c r="DE5134" s="81">
        <v>4.2856297386136923E-2</v>
      </c>
      <c r="DF5134" s="81">
        <v>4.3541857288384108E-4</v>
      </c>
      <c r="DG5134" s="81">
        <v>4.3541857288384108E-4</v>
      </c>
      <c r="DH5134" s="81">
        <v>4.3541857288384108E-4</v>
      </c>
      <c r="DI5134" s="81">
        <v>4.3541857288384108E-4</v>
      </c>
      <c r="DJ5134" s="81">
        <v>2.5988123987183E-3</v>
      </c>
      <c r="DL5134" s="81">
        <v>0</v>
      </c>
      <c r="DM5134" s="81">
        <v>1.131571185842754E-6</v>
      </c>
      <c r="DN5134" s="81">
        <v>1.131571185842754E-6</v>
      </c>
      <c r="DO5134" s="81">
        <v>0</v>
      </c>
      <c r="DP5134" s="81">
        <v>1.131571185842754E-6</v>
      </c>
      <c r="DQ5134" s="81">
        <v>1.131571185842754E-6</v>
      </c>
      <c r="DR5134" s="81">
        <v>0</v>
      </c>
      <c r="DS5134" s="81">
        <v>1.131571185842754E-6</v>
      </c>
      <c r="DT5134" s="81">
        <v>1.131571185842754E-6</v>
      </c>
      <c r="DU5134" s="81">
        <v>0</v>
      </c>
      <c r="DV5134" s="81">
        <v>1.131571185842754E-6</v>
      </c>
      <c r="DW5134" s="81">
        <v>1.131571185842754E-6</v>
      </c>
      <c r="GE5134" s="81" t="s">
        <v>449</v>
      </c>
      <c r="GF5134" s="81" t="s">
        <v>155</v>
      </c>
      <c r="GG5134" s="81" t="s">
        <v>490</v>
      </c>
      <c r="GH5134" s="81" t="s">
        <v>454</v>
      </c>
      <c r="GI5134" s="81">
        <v>2027</v>
      </c>
      <c r="GJ5134" s="81" t="s">
        <v>201</v>
      </c>
      <c r="GK5134" s="81">
        <v>428.60232122030828</v>
      </c>
      <c r="GL5134" s="81">
        <v>334.86425300000002</v>
      </c>
      <c r="GM5134" s="81">
        <v>2027</v>
      </c>
      <c r="GN5134" s="81" t="s">
        <v>173</v>
      </c>
      <c r="GO5134" s="81">
        <v>1.1148832299820636E-2</v>
      </c>
      <c r="GP5134" s="81">
        <v>10</v>
      </c>
      <c r="GQ5134" s="81">
        <v>0</v>
      </c>
      <c r="GR5134" s="81" t="s">
        <v>448</v>
      </c>
      <c r="GS5134" s="81">
        <v>1.1148832299820636E-2</v>
      </c>
      <c r="GT5134" s="81">
        <v>4.778415402599073</v>
      </c>
      <c r="GU5134" s="81">
        <v>1.1148832299820636E-2</v>
      </c>
      <c r="GV5134" s="81">
        <v>4.778415402599073</v>
      </c>
      <c r="GW5134" s="81">
        <v>1.1148832299820636E-2</v>
      </c>
      <c r="GX5134" s="81">
        <v>4.778415402599073</v>
      </c>
      <c r="GY5134" s="81">
        <v>1.1148832299820636E-2</v>
      </c>
      <c r="GZ5134" s="81">
        <v>4.778415402599073</v>
      </c>
    </row>
    <row r="5135" spans="98:208" x14ac:dyDescent="0.25">
      <c r="CT5135" s="81" t="s">
        <v>155</v>
      </c>
      <c r="CU5135" s="81" t="s">
        <v>487</v>
      </c>
      <c r="CV5135" s="81" t="s">
        <v>460</v>
      </c>
      <c r="CW5135" s="81">
        <v>2030</v>
      </c>
      <c r="CX5135" s="81">
        <v>0</v>
      </c>
      <c r="CY5135" s="81">
        <v>0</v>
      </c>
      <c r="CZ5135" s="81">
        <v>0</v>
      </c>
      <c r="DA5135" s="81">
        <v>0</v>
      </c>
      <c r="DB5135" s="81">
        <v>8.3606377745129398E-2</v>
      </c>
      <c r="DC5135" s="81">
        <v>3.9055083184886201E-2</v>
      </c>
      <c r="DD5135" s="81">
        <v>1.694997174106268E-3</v>
      </c>
      <c r="DE5135" s="81">
        <v>4.2856297386136923E-2</v>
      </c>
      <c r="DF5135" s="81">
        <v>0</v>
      </c>
      <c r="DG5135" s="81">
        <v>4.3541857288384108E-4</v>
      </c>
      <c r="DH5135" s="81">
        <v>4.3541857288384108E-4</v>
      </c>
      <c r="DI5135" s="81">
        <v>4.3541857288384108E-4</v>
      </c>
      <c r="DJ5135" s="81">
        <v>2.5988123987183E-3</v>
      </c>
      <c r="DL5135" s="81">
        <v>0</v>
      </c>
      <c r="DM5135" s="81">
        <v>0</v>
      </c>
      <c r="DN5135" s="81">
        <v>0</v>
      </c>
      <c r="DO5135" s="81">
        <v>0</v>
      </c>
      <c r="DP5135" s="81">
        <v>1.131571185842754E-6</v>
      </c>
      <c r="DQ5135" s="81">
        <v>1.131571185842754E-6</v>
      </c>
      <c r="DR5135" s="81">
        <v>0</v>
      </c>
      <c r="DS5135" s="81">
        <v>1.131571185842754E-6</v>
      </c>
      <c r="DT5135" s="81">
        <v>1.131571185842754E-6</v>
      </c>
      <c r="DU5135" s="81">
        <v>0</v>
      </c>
      <c r="DV5135" s="81">
        <v>1.131571185842754E-6</v>
      </c>
      <c r="DW5135" s="81">
        <v>1.131571185842754E-6</v>
      </c>
      <c r="GE5135" s="81" t="s">
        <v>449</v>
      </c>
      <c r="GF5135" s="81" t="s">
        <v>155</v>
      </c>
      <c r="GG5135" s="81" t="s">
        <v>490</v>
      </c>
      <c r="GH5135" s="81" t="s">
        <v>454</v>
      </c>
      <c r="GI5135" s="81">
        <v>2028</v>
      </c>
      <c r="GJ5135" s="81" t="s">
        <v>201</v>
      </c>
      <c r="GK5135" s="81">
        <v>453.26096055717272</v>
      </c>
      <c r="GL5135" s="81">
        <v>334.86425300000002</v>
      </c>
      <c r="GM5135" s="81">
        <v>2028</v>
      </c>
      <c r="GN5135" s="81" t="s">
        <v>173</v>
      </c>
      <c r="GO5135" s="81">
        <v>1.1148832299820636E-2</v>
      </c>
      <c r="GP5135" s="81">
        <v>10</v>
      </c>
      <c r="GQ5135" s="81">
        <v>0</v>
      </c>
      <c r="GR5135" s="81" t="s">
        <v>448</v>
      </c>
      <c r="GS5135" s="81">
        <v>1.1148832299820636E-2</v>
      </c>
      <c r="GT5135" s="81">
        <v>5.053330437307535</v>
      </c>
      <c r="GU5135" s="81">
        <v>1.1148832299820636E-2</v>
      </c>
      <c r="GV5135" s="81">
        <v>5.053330437307535</v>
      </c>
      <c r="GW5135" s="81">
        <v>1.1148832299820636E-2</v>
      </c>
      <c r="GX5135" s="81">
        <v>5.053330437307535</v>
      </c>
      <c r="GY5135" s="81">
        <v>1.1148832299820636E-2</v>
      </c>
      <c r="GZ5135" s="81">
        <v>5.053330437307535</v>
      </c>
    </row>
    <row r="5136" spans="98:208" x14ac:dyDescent="0.25">
      <c r="CT5136" s="81" t="s">
        <v>155</v>
      </c>
      <c r="CU5136" s="81" t="s">
        <v>487</v>
      </c>
      <c r="CV5136" s="81" t="s">
        <v>460</v>
      </c>
      <c r="CW5136" s="81">
        <v>2031</v>
      </c>
      <c r="CX5136" s="81">
        <v>0</v>
      </c>
      <c r="CY5136" s="81">
        <v>0</v>
      </c>
      <c r="CZ5136" s="81">
        <v>0</v>
      </c>
      <c r="DA5136" s="81">
        <v>0</v>
      </c>
      <c r="DB5136" s="81">
        <v>8.3606377745129398E-2</v>
      </c>
      <c r="DC5136" s="81">
        <v>3.9055083184886201E-2</v>
      </c>
      <c r="DD5136" s="81">
        <v>1.694997174106268E-3</v>
      </c>
      <c r="DE5136" s="81">
        <v>4.2856297386136923E-2</v>
      </c>
      <c r="DF5136" s="81">
        <v>0</v>
      </c>
      <c r="DG5136" s="81">
        <v>0</v>
      </c>
      <c r="DH5136" s="81">
        <v>4.3541857288384108E-4</v>
      </c>
      <c r="DI5136" s="81">
        <v>4.3541857288384108E-4</v>
      </c>
      <c r="DJ5136" s="81">
        <v>2.5988123987183E-3</v>
      </c>
      <c r="DL5136" s="81">
        <v>0</v>
      </c>
      <c r="DM5136" s="81">
        <v>0</v>
      </c>
      <c r="DN5136" s="81">
        <v>0</v>
      </c>
      <c r="DO5136" s="81">
        <v>0</v>
      </c>
      <c r="DP5136" s="81">
        <v>0</v>
      </c>
      <c r="DQ5136" s="81">
        <v>0</v>
      </c>
      <c r="DR5136" s="81">
        <v>0</v>
      </c>
      <c r="DS5136" s="81">
        <v>1.131571185842754E-6</v>
      </c>
      <c r="DT5136" s="81">
        <v>1.131571185842754E-6</v>
      </c>
      <c r="DU5136" s="81">
        <v>0</v>
      </c>
      <c r="DV5136" s="81">
        <v>1.131571185842754E-6</v>
      </c>
      <c r="DW5136" s="81">
        <v>1.131571185842754E-6</v>
      </c>
      <c r="GE5136" s="81" t="s">
        <v>449</v>
      </c>
      <c r="GF5136" s="81" t="s">
        <v>155</v>
      </c>
      <c r="GG5136" s="81" t="s">
        <v>490</v>
      </c>
      <c r="GH5136" s="81" t="s">
        <v>454</v>
      </c>
      <c r="GI5136" s="81">
        <v>2029</v>
      </c>
      <c r="GJ5136" s="81" t="s">
        <v>201</v>
      </c>
      <c r="GK5136" s="81">
        <v>453.26096055717272</v>
      </c>
      <c r="GL5136" s="81">
        <v>334.86425300000002</v>
      </c>
      <c r="GM5136" s="81">
        <v>2029</v>
      </c>
      <c r="GN5136" s="81" t="s">
        <v>173</v>
      </c>
      <c r="GO5136" s="81">
        <v>1.1148832299820636E-2</v>
      </c>
      <c r="GP5136" s="81">
        <v>10</v>
      </c>
      <c r="GQ5136" s="81">
        <v>0</v>
      </c>
      <c r="GR5136" s="81" t="s">
        <v>448</v>
      </c>
      <c r="GS5136" s="81">
        <v>1.1148832299820636E-2</v>
      </c>
      <c r="GT5136" s="81">
        <v>5.053330437307535</v>
      </c>
      <c r="GU5136" s="81">
        <v>1.1148832299820636E-2</v>
      </c>
      <c r="GV5136" s="81">
        <v>5.053330437307535</v>
      </c>
      <c r="GW5136" s="81">
        <v>1.1148832299820636E-2</v>
      </c>
      <c r="GX5136" s="81">
        <v>5.053330437307535</v>
      </c>
      <c r="GY5136" s="81">
        <v>1.1148832299820636E-2</v>
      </c>
      <c r="GZ5136" s="81">
        <v>5.053330437307535</v>
      </c>
    </row>
    <row r="5137" spans="98:208" x14ac:dyDescent="0.25">
      <c r="CT5137" s="81" t="s">
        <v>155</v>
      </c>
      <c r="CU5137" s="81" t="s">
        <v>487</v>
      </c>
      <c r="CV5137" s="81" t="s">
        <v>460</v>
      </c>
      <c r="CW5137" s="81">
        <v>2032</v>
      </c>
      <c r="CX5137" s="81">
        <v>0</v>
      </c>
      <c r="CY5137" s="81">
        <v>0</v>
      </c>
      <c r="CZ5137" s="81">
        <v>0</v>
      </c>
      <c r="DA5137" s="81">
        <v>0</v>
      </c>
      <c r="DB5137" s="81">
        <v>8.3606377745129398E-2</v>
      </c>
      <c r="DC5137" s="81">
        <v>3.9055083184886201E-2</v>
      </c>
      <c r="DD5137" s="81">
        <v>1.694997174106268E-3</v>
      </c>
      <c r="DE5137" s="81">
        <v>4.2856297386136923E-2</v>
      </c>
      <c r="DF5137" s="81">
        <v>0</v>
      </c>
      <c r="DG5137" s="81">
        <v>0</v>
      </c>
      <c r="DH5137" s="81">
        <v>0</v>
      </c>
      <c r="DI5137" s="81">
        <v>4.3541857288384108E-4</v>
      </c>
      <c r="DJ5137" s="81">
        <v>2.5988123987183E-3</v>
      </c>
      <c r="DL5137" s="81">
        <v>0</v>
      </c>
      <c r="DM5137" s="81">
        <v>0</v>
      </c>
      <c r="DN5137" s="81">
        <v>0</v>
      </c>
      <c r="DO5137" s="81">
        <v>0</v>
      </c>
      <c r="DP5137" s="81">
        <v>0</v>
      </c>
      <c r="DQ5137" s="81">
        <v>0</v>
      </c>
      <c r="DR5137" s="81">
        <v>0</v>
      </c>
      <c r="DS5137" s="81">
        <v>0</v>
      </c>
      <c r="DT5137" s="81">
        <v>0</v>
      </c>
      <c r="DU5137" s="81">
        <v>0</v>
      </c>
      <c r="DV5137" s="81">
        <v>1.131571185842754E-6</v>
      </c>
      <c r="DW5137" s="81">
        <v>1.131571185842754E-6</v>
      </c>
      <c r="GE5137" s="81" t="s">
        <v>449</v>
      </c>
      <c r="GF5137" s="81" t="s">
        <v>155</v>
      </c>
      <c r="GG5137" s="81" t="s">
        <v>490</v>
      </c>
      <c r="GH5137" s="81" t="s">
        <v>454</v>
      </c>
      <c r="GI5137" s="81">
        <v>2030</v>
      </c>
      <c r="GJ5137" s="81" t="s">
        <v>201</v>
      </c>
      <c r="GK5137" s="81">
        <v>453.26096055717272</v>
      </c>
      <c r="GL5137" s="81">
        <v>334.86425300000002</v>
      </c>
      <c r="GM5137" s="81">
        <v>2030</v>
      </c>
      <c r="GN5137" s="81" t="s">
        <v>173</v>
      </c>
      <c r="GO5137" s="81">
        <v>1.1148832299820636E-2</v>
      </c>
      <c r="GP5137" s="81">
        <v>10</v>
      </c>
      <c r="GQ5137" s="81">
        <v>0</v>
      </c>
      <c r="GR5137" s="81" t="s">
        <v>448</v>
      </c>
      <c r="GS5137" s="81">
        <v>0</v>
      </c>
      <c r="GT5137" s="81">
        <v>0</v>
      </c>
      <c r="GU5137" s="81">
        <v>1.1148832299820636E-2</v>
      </c>
      <c r="GV5137" s="81">
        <v>5.053330437307535</v>
      </c>
      <c r="GW5137" s="81">
        <v>1.1148832299820636E-2</v>
      </c>
      <c r="GX5137" s="81">
        <v>5.053330437307535</v>
      </c>
      <c r="GY5137" s="81">
        <v>1.1148832299820636E-2</v>
      </c>
      <c r="GZ5137" s="81">
        <v>5.053330437307535</v>
      </c>
    </row>
    <row r="5138" spans="98:208" x14ac:dyDescent="0.25">
      <c r="CT5138" s="81" t="s">
        <v>155</v>
      </c>
      <c r="CU5138" s="81" t="s">
        <v>487</v>
      </c>
      <c r="CV5138" s="81" t="s">
        <v>461</v>
      </c>
      <c r="CW5138" s="81">
        <v>2020</v>
      </c>
      <c r="CX5138" s="81">
        <v>0</v>
      </c>
      <c r="CY5138" s="81">
        <v>0</v>
      </c>
      <c r="CZ5138" s="81">
        <v>0</v>
      </c>
      <c r="DA5138" s="81">
        <v>0</v>
      </c>
      <c r="DB5138" s="81">
        <v>14146.13064133325</v>
      </c>
      <c r="DC5138" s="81">
        <v>222.2294216278421</v>
      </c>
      <c r="DD5138" s="81">
        <v>8585.7228092483892</v>
      </c>
      <c r="DE5138" s="81">
        <v>5338.1784104570224</v>
      </c>
      <c r="DF5138" s="81">
        <v>2.4775985538149445</v>
      </c>
      <c r="DG5138" s="81">
        <v>0</v>
      </c>
      <c r="DH5138" s="81">
        <v>0</v>
      </c>
      <c r="DI5138" s="81">
        <v>0</v>
      </c>
      <c r="DJ5138" s="81">
        <v>1.7494610932015669E-5</v>
      </c>
      <c r="DL5138" s="81">
        <v>0</v>
      </c>
      <c r="DM5138" s="81">
        <v>4.3344622744717139E-5</v>
      </c>
      <c r="DN5138" s="81">
        <v>4.3344622744717139E-5</v>
      </c>
      <c r="DO5138" s="81">
        <v>0</v>
      </c>
      <c r="DP5138" s="81">
        <v>0</v>
      </c>
      <c r="DQ5138" s="81">
        <v>0</v>
      </c>
      <c r="DR5138" s="81">
        <v>0</v>
      </c>
      <c r="DS5138" s="81">
        <v>0</v>
      </c>
      <c r="DT5138" s="81">
        <v>0</v>
      </c>
      <c r="DU5138" s="81">
        <v>0</v>
      </c>
      <c r="DV5138" s="81">
        <v>0</v>
      </c>
      <c r="DW5138" s="81">
        <v>0</v>
      </c>
      <c r="GE5138" s="81" t="s">
        <v>449</v>
      </c>
      <c r="GF5138" s="81" t="s">
        <v>155</v>
      </c>
      <c r="GG5138" s="81" t="s">
        <v>490</v>
      </c>
      <c r="GH5138" s="81" t="s">
        <v>454</v>
      </c>
      <c r="GI5138" s="81">
        <v>2031</v>
      </c>
      <c r="GJ5138" s="81" t="s">
        <v>201</v>
      </c>
      <c r="GK5138" s="81">
        <v>453.26096055717272</v>
      </c>
      <c r="GL5138" s="81">
        <v>334.86425300000002</v>
      </c>
      <c r="GM5138" s="81">
        <v>2031</v>
      </c>
      <c r="GN5138" s="81" t="s">
        <v>173</v>
      </c>
      <c r="GO5138" s="81">
        <v>1.1148832299820636E-2</v>
      </c>
      <c r="GP5138" s="81">
        <v>10</v>
      </c>
      <c r="GQ5138" s="81">
        <v>0</v>
      </c>
      <c r="GR5138" s="81" t="s">
        <v>448</v>
      </c>
      <c r="GS5138" s="81">
        <v>0</v>
      </c>
      <c r="GT5138" s="81">
        <v>0</v>
      </c>
      <c r="GU5138" s="81">
        <v>0</v>
      </c>
      <c r="GV5138" s="81">
        <v>0</v>
      </c>
      <c r="GW5138" s="81">
        <v>1.1148832299820636E-2</v>
      </c>
      <c r="GX5138" s="81">
        <v>5.053330437307535</v>
      </c>
      <c r="GY5138" s="81">
        <v>1.1148832299820636E-2</v>
      </c>
      <c r="GZ5138" s="81">
        <v>5.053330437307535</v>
      </c>
    </row>
    <row r="5139" spans="98:208" x14ac:dyDescent="0.25">
      <c r="CT5139" s="81" t="s">
        <v>155</v>
      </c>
      <c r="CU5139" s="81" t="s">
        <v>487</v>
      </c>
      <c r="CV5139" s="81" t="s">
        <v>461</v>
      </c>
      <c r="CW5139" s="81">
        <v>2021</v>
      </c>
      <c r="CX5139" s="81">
        <v>0</v>
      </c>
      <c r="CY5139" s="81">
        <v>0</v>
      </c>
      <c r="CZ5139" s="81">
        <v>0</v>
      </c>
      <c r="DA5139" s="81">
        <v>0</v>
      </c>
      <c r="DB5139" s="81">
        <v>14146.13064133325</v>
      </c>
      <c r="DC5139" s="81">
        <v>222.2294216278421</v>
      </c>
      <c r="DD5139" s="81">
        <v>8585.7228092483892</v>
      </c>
      <c r="DE5139" s="81">
        <v>5338.1784104570224</v>
      </c>
      <c r="DF5139" s="81">
        <v>2.4775985538149445</v>
      </c>
      <c r="DG5139" s="81">
        <v>2.4775985538149445</v>
      </c>
      <c r="DH5139" s="81">
        <v>0</v>
      </c>
      <c r="DI5139" s="81">
        <v>0</v>
      </c>
      <c r="DJ5139" s="81">
        <v>1.7494610932015669E-5</v>
      </c>
      <c r="DL5139" s="81">
        <v>0</v>
      </c>
      <c r="DM5139" s="81">
        <v>4.3344622744717139E-5</v>
      </c>
      <c r="DN5139" s="81">
        <v>4.3344622744717139E-5</v>
      </c>
      <c r="DO5139" s="81">
        <v>0</v>
      </c>
      <c r="DP5139" s="81">
        <v>4.3344622744717139E-5</v>
      </c>
      <c r="DQ5139" s="81">
        <v>4.3344622744717139E-5</v>
      </c>
      <c r="DR5139" s="81">
        <v>0</v>
      </c>
      <c r="DS5139" s="81">
        <v>0</v>
      </c>
      <c r="DT5139" s="81">
        <v>0</v>
      </c>
      <c r="DU5139" s="81">
        <v>0</v>
      </c>
      <c r="DV5139" s="81">
        <v>0</v>
      </c>
      <c r="DW5139" s="81">
        <v>0</v>
      </c>
      <c r="GE5139" s="81" t="s">
        <v>449</v>
      </c>
      <c r="GF5139" s="81" t="s">
        <v>155</v>
      </c>
      <c r="GG5139" s="81" t="s">
        <v>490</v>
      </c>
      <c r="GH5139" s="81" t="s">
        <v>454</v>
      </c>
      <c r="GI5139" s="81">
        <v>2032</v>
      </c>
      <c r="GJ5139" s="81" t="s">
        <v>201</v>
      </c>
      <c r="GK5139" s="81">
        <v>453.26096055717272</v>
      </c>
      <c r="GL5139" s="81">
        <v>334.86425300000002</v>
      </c>
      <c r="GM5139" s="81">
        <v>2032</v>
      </c>
      <c r="GN5139" s="81" t="s">
        <v>173</v>
      </c>
      <c r="GO5139" s="81">
        <v>1.1148832299820636E-2</v>
      </c>
      <c r="GP5139" s="81">
        <v>10</v>
      </c>
      <c r="GQ5139" s="81">
        <v>0</v>
      </c>
      <c r="GR5139" s="81" t="s">
        <v>448</v>
      </c>
      <c r="GS5139" s="81">
        <v>0</v>
      </c>
      <c r="GT5139" s="81">
        <v>0</v>
      </c>
      <c r="GU5139" s="81">
        <v>0</v>
      </c>
      <c r="GV5139" s="81">
        <v>0</v>
      </c>
      <c r="GW5139" s="81">
        <v>0</v>
      </c>
      <c r="GX5139" s="81">
        <v>0</v>
      </c>
      <c r="GY5139" s="81">
        <v>1.1148832299820636E-2</v>
      </c>
      <c r="GZ5139" s="81">
        <v>5.053330437307535</v>
      </c>
    </row>
    <row r="5140" spans="98:208" x14ac:dyDescent="0.25">
      <c r="CT5140" s="81" t="s">
        <v>155</v>
      </c>
      <c r="CU5140" s="81" t="s">
        <v>487</v>
      </c>
      <c r="CV5140" s="81" t="s">
        <v>461</v>
      </c>
      <c r="CW5140" s="81">
        <v>2022</v>
      </c>
      <c r="CX5140" s="81">
        <v>0</v>
      </c>
      <c r="CY5140" s="81">
        <v>0</v>
      </c>
      <c r="CZ5140" s="81">
        <v>0</v>
      </c>
      <c r="DA5140" s="81">
        <v>0</v>
      </c>
      <c r="DB5140" s="81">
        <v>14146.13064133325</v>
      </c>
      <c r="DC5140" s="81">
        <v>222.2294216278421</v>
      </c>
      <c r="DD5140" s="81">
        <v>8585.7228092483892</v>
      </c>
      <c r="DE5140" s="81">
        <v>5338.1784104570224</v>
      </c>
      <c r="DF5140" s="81">
        <v>2.4775985538149445</v>
      </c>
      <c r="DG5140" s="81">
        <v>2.4775985538149445</v>
      </c>
      <c r="DH5140" s="81">
        <v>2.4775985538149445</v>
      </c>
      <c r="DI5140" s="81">
        <v>0</v>
      </c>
      <c r="DJ5140" s="81">
        <v>1.7494610932015669E-5</v>
      </c>
      <c r="DL5140" s="81">
        <v>0</v>
      </c>
      <c r="DM5140" s="81">
        <v>4.3344622744717139E-5</v>
      </c>
      <c r="DN5140" s="81">
        <v>4.3344622744717139E-5</v>
      </c>
      <c r="DO5140" s="81">
        <v>0</v>
      </c>
      <c r="DP5140" s="81">
        <v>4.3344622744717139E-5</v>
      </c>
      <c r="DQ5140" s="81">
        <v>4.3344622744717139E-5</v>
      </c>
      <c r="DR5140" s="81">
        <v>0</v>
      </c>
      <c r="DS5140" s="81">
        <v>4.3344622744717139E-5</v>
      </c>
      <c r="DT5140" s="81">
        <v>4.3344622744717139E-5</v>
      </c>
      <c r="DU5140" s="81">
        <v>0</v>
      </c>
      <c r="DV5140" s="81">
        <v>0</v>
      </c>
      <c r="DW5140" s="81">
        <v>0</v>
      </c>
      <c r="GE5140" s="81" t="s">
        <v>449</v>
      </c>
      <c r="GF5140" s="81" t="s">
        <v>155</v>
      </c>
      <c r="GG5140" s="81" t="s">
        <v>490</v>
      </c>
      <c r="GH5140" s="81" t="s">
        <v>455</v>
      </c>
      <c r="GI5140" s="81">
        <v>2021</v>
      </c>
      <c r="GJ5140" s="81" t="s">
        <v>201</v>
      </c>
      <c r="GK5140" s="81">
        <v>409.22373582043451</v>
      </c>
      <c r="GL5140" s="81">
        <v>334.86425300000002</v>
      </c>
      <c r="GM5140" s="81">
        <v>2021</v>
      </c>
      <c r="GN5140" s="81" t="s">
        <v>173</v>
      </c>
      <c r="GO5140" s="81">
        <v>1.1148832299820636E-2</v>
      </c>
      <c r="GP5140" s="81">
        <v>10</v>
      </c>
      <c r="GQ5140" s="81">
        <v>0</v>
      </c>
      <c r="GR5140" s="81" t="s">
        <v>448</v>
      </c>
      <c r="GS5140" s="81">
        <v>1.1148832299820636E-2</v>
      </c>
      <c r="GT5140" s="81">
        <v>4.5623668037681275</v>
      </c>
      <c r="GU5140" s="81">
        <v>1.1148832299820636E-2</v>
      </c>
      <c r="GV5140" s="81">
        <v>4.5623668037681275</v>
      </c>
      <c r="GW5140" s="81">
        <v>0</v>
      </c>
      <c r="GX5140" s="81">
        <v>0</v>
      </c>
      <c r="GY5140" s="81">
        <v>0</v>
      </c>
      <c r="GZ5140" s="81">
        <v>0</v>
      </c>
    </row>
    <row r="5141" spans="98:208" x14ac:dyDescent="0.25">
      <c r="CT5141" s="81" t="s">
        <v>155</v>
      </c>
      <c r="CU5141" s="81" t="s">
        <v>487</v>
      </c>
      <c r="CV5141" s="81" t="s">
        <v>461</v>
      </c>
      <c r="CW5141" s="81">
        <v>2023</v>
      </c>
      <c r="CX5141" s="81">
        <v>0</v>
      </c>
      <c r="CY5141" s="81">
        <v>0</v>
      </c>
      <c r="CZ5141" s="81">
        <v>0</v>
      </c>
      <c r="DA5141" s="81">
        <v>0</v>
      </c>
      <c r="DB5141" s="81">
        <v>14664.63755643739</v>
      </c>
      <c r="DC5141" s="81">
        <v>233.23007680795129</v>
      </c>
      <c r="DD5141" s="81">
        <v>8896.515993429055</v>
      </c>
      <c r="DE5141" s="81">
        <v>5534.8914862003803</v>
      </c>
      <c r="DF5141" s="81">
        <v>2.6002430136061352</v>
      </c>
      <c r="DG5141" s="81">
        <v>2.6002430136061352</v>
      </c>
      <c r="DH5141" s="81">
        <v>2.6002430136061352</v>
      </c>
      <c r="DI5141" s="81">
        <v>2.6002430136061352</v>
      </c>
      <c r="DJ5141" s="81">
        <v>1.7494610932015669E-5</v>
      </c>
      <c r="DL5141" s="81">
        <v>0</v>
      </c>
      <c r="DM5141" s="81">
        <v>4.5490239851731263E-5</v>
      </c>
      <c r="DN5141" s="81">
        <v>4.5490239851731263E-5</v>
      </c>
      <c r="DO5141" s="81">
        <v>0</v>
      </c>
      <c r="DP5141" s="81">
        <v>4.5490239851731263E-5</v>
      </c>
      <c r="DQ5141" s="81">
        <v>4.5490239851731263E-5</v>
      </c>
      <c r="DR5141" s="81">
        <v>0</v>
      </c>
      <c r="DS5141" s="81">
        <v>4.5490239851731263E-5</v>
      </c>
      <c r="DT5141" s="81">
        <v>4.5490239851731263E-5</v>
      </c>
      <c r="DU5141" s="81">
        <v>0</v>
      </c>
      <c r="DV5141" s="81">
        <v>4.5490239851731263E-5</v>
      </c>
      <c r="DW5141" s="81">
        <v>4.5490239851731263E-5</v>
      </c>
      <c r="GE5141" s="81" t="s">
        <v>449</v>
      </c>
      <c r="GF5141" s="81" t="s">
        <v>155</v>
      </c>
      <c r="GG5141" s="81" t="s">
        <v>490</v>
      </c>
      <c r="GH5141" s="81" t="s">
        <v>455</v>
      </c>
      <c r="GI5141" s="81">
        <v>2022</v>
      </c>
      <c r="GJ5141" s="81" t="s">
        <v>201</v>
      </c>
      <c r="GK5141" s="81">
        <v>409.22373582043451</v>
      </c>
      <c r="GL5141" s="81">
        <v>334.86425300000002</v>
      </c>
      <c r="GM5141" s="81">
        <v>2022</v>
      </c>
      <c r="GN5141" s="81" t="s">
        <v>173</v>
      </c>
      <c r="GO5141" s="81">
        <v>1.1148832299820636E-2</v>
      </c>
      <c r="GP5141" s="81">
        <v>10</v>
      </c>
      <c r="GQ5141" s="81">
        <v>0</v>
      </c>
      <c r="GR5141" s="81" t="s">
        <v>448</v>
      </c>
      <c r="GS5141" s="81">
        <v>1.1148832299820636E-2</v>
      </c>
      <c r="GT5141" s="81">
        <v>4.5623668037681275</v>
      </c>
      <c r="GU5141" s="81">
        <v>1.1148832299820636E-2</v>
      </c>
      <c r="GV5141" s="81">
        <v>4.5623668037681275</v>
      </c>
      <c r="GW5141" s="81">
        <v>1.1148832299820636E-2</v>
      </c>
      <c r="GX5141" s="81">
        <v>4.5623668037681275</v>
      </c>
      <c r="GY5141" s="81">
        <v>0</v>
      </c>
      <c r="GZ5141" s="81">
        <v>0</v>
      </c>
    </row>
    <row r="5142" spans="98:208" x14ac:dyDescent="0.25">
      <c r="CT5142" s="81" t="s">
        <v>155</v>
      </c>
      <c r="CU5142" s="81" t="s">
        <v>487</v>
      </c>
      <c r="CV5142" s="81" t="s">
        <v>461</v>
      </c>
      <c r="CW5142" s="81">
        <v>2024</v>
      </c>
      <c r="CX5142" s="81">
        <v>0</v>
      </c>
      <c r="CY5142" s="81">
        <v>0</v>
      </c>
      <c r="CZ5142" s="81">
        <v>0</v>
      </c>
      <c r="DA5142" s="81">
        <v>0</v>
      </c>
      <c r="DB5142" s="81">
        <v>14664.63755643739</v>
      </c>
      <c r="DC5142" s="81">
        <v>233.23007680795129</v>
      </c>
      <c r="DD5142" s="81">
        <v>8896.515993429055</v>
      </c>
      <c r="DE5142" s="81">
        <v>5534.8914862003803</v>
      </c>
      <c r="DF5142" s="81">
        <v>2.6002430136061352</v>
      </c>
      <c r="DG5142" s="81">
        <v>2.6002430136061352</v>
      </c>
      <c r="DH5142" s="81">
        <v>2.6002430136061352</v>
      </c>
      <c r="DI5142" s="81">
        <v>2.6002430136061352</v>
      </c>
      <c r="DJ5142" s="81">
        <v>1.7494610932015669E-5</v>
      </c>
      <c r="DL5142" s="81">
        <v>0</v>
      </c>
      <c r="DM5142" s="81">
        <v>4.5490239851731263E-5</v>
      </c>
      <c r="DN5142" s="81">
        <v>4.5490239851731263E-5</v>
      </c>
      <c r="DO5142" s="81">
        <v>0</v>
      </c>
      <c r="DP5142" s="81">
        <v>4.5490239851731263E-5</v>
      </c>
      <c r="DQ5142" s="81">
        <v>4.5490239851731263E-5</v>
      </c>
      <c r="DR5142" s="81">
        <v>0</v>
      </c>
      <c r="DS5142" s="81">
        <v>4.5490239851731263E-5</v>
      </c>
      <c r="DT5142" s="81">
        <v>4.5490239851731263E-5</v>
      </c>
      <c r="DU5142" s="81">
        <v>0</v>
      </c>
      <c r="DV5142" s="81">
        <v>4.5490239851731263E-5</v>
      </c>
      <c r="DW5142" s="81">
        <v>4.5490239851731263E-5</v>
      </c>
      <c r="GE5142" s="81" t="s">
        <v>449</v>
      </c>
      <c r="GF5142" s="81" t="s">
        <v>155</v>
      </c>
      <c r="GG5142" s="81" t="s">
        <v>490</v>
      </c>
      <c r="GH5142" s="81" t="s">
        <v>455</v>
      </c>
      <c r="GI5142" s="81">
        <v>2023</v>
      </c>
      <c r="GJ5142" s="81" t="s">
        <v>201</v>
      </c>
      <c r="GK5142" s="81">
        <v>428.60232122029248</v>
      </c>
      <c r="GL5142" s="81">
        <v>334.86425300000002</v>
      </c>
      <c r="GM5142" s="81">
        <v>2023</v>
      </c>
      <c r="GN5142" s="81" t="s">
        <v>173</v>
      </c>
      <c r="GO5142" s="81">
        <v>1.1148832299820636E-2</v>
      </c>
      <c r="GP5142" s="81">
        <v>10</v>
      </c>
      <c r="GQ5142" s="81">
        <v>0</v>
      </c>
      <c r="GR5142" s="81" t="s">
        <v>448</v>
      </c>
      <c r="GS5142" s="81">
        <v>1.1148832299820636E-2</v>
      </c>
      <c r="GT5142" s="81">
        <v>4.7784154025988963</v>
      </c>
      <c r="GU5142" s="81">
        <v>1.1148832299820636E-2</v>
      </c>
      <c r="GV5142" s="81">
        <v>4.7784154025988963</v>
      </c>
      <c r="GW5142" s="81">
        <v>1.1148832299820636E-2</v>
      </c>
      <c r="GX5142" s="81">
        <v>4.7784154025988963</v>
      </c>
      <c r="GY5142" s="81">
        <v>1.1148832299820636E-2</v>
      </c>
      <c r="GZ5142" s="81">
        <v>4.7784154025988963</v>
      </c>
    </row>
    <row r="5143" spans="98:208" x14ac:dyDescent="0.25">
      <c r="CT5143" s="81" t="s">
        <v>155</v>
      </c>
      <c r="CU5143" s="81" t="s">
        <v>487</v>
      </c>
      <c r="CV5143" s="81" t="s">
        <v>461</v>
      </c>
      <c r="CW5143" s="81">
        <v>2025</v>
      </c>
      <c r="CX5143" s="81">
        <v>0</v>
      </c>
      <c r="CY5143" s="81">
        <v>0</v>
      </c>
      <c r="CZ5143" s="81">
        <v>0</v>
      </c>
      <c r="DA5143" s="81">
        <v>0</v>
      </c>
      <c r="DB5143" s="81">
        <v>14664.63755643739</v>
      </c>
      <c r="DC5143" s="81">
        <v>233.23007680795129</v>
      </c>
      <c r="DD5143" s="81">
        <v>8896.515993429055</v>
      </c>
      <c r="DE5143" s="81">
        <v>5534.8914862003803</v>
      </c>
      <c r="DF5143" s="81">
        <v>2.6002430136061352</v>
      </c>
      <c r="DG5143" s="81">
        <v>2.6002430136061352</v>
      </c>
      <c r="DH5143" s="81">
        <v>2.6002430136061352</v>
      </c>
      <c r="DI5143" s="81">
        <v>2.6002430136061352</v>
      </c>
      <c r="DJ5143" s="81">
        <v>1.7494610932015669E-5</v>
      </c>
      <c r="DL5143" s="81">
        <v>0</v>
      </c>
      <c r="DM5143" s="81">
        <v>4.5490239851731263E-5</v>
      </c>
      <c r="DN5143" s="81">
        <v>4.5490239851731263E-5</v>
      </c>
      <c r="DO5143" s="81">
        <v>0</v>
      </c>
      <c r="DP5143" s="81">
        <v>4.5490239851731263E-5</v>
      </c>
      <c r="DQ5143" s="81">
        <v>4.5490239851731263E-5</v>
      </c>
      <c r="DR5143" s="81">
        <v>0</v>
      </c>
      <c r="DS5143" s="81">
        <v>4.5490239851731263E-5</v>
      </c>
      <c r="DT5143" s="81">
        <v>4.5490239851731263E-5</v>
      </c>
      <c r="DU5143" s="81">
        <v>0</v>
      </c>
      <c r="DV5143" s="81">
        <v>4.5490239851731263E-5</v>
      </c>
      <c r="DW5143" s="81">
        <v>4.5490239851731263E-5</v>
      </c>
      <c r="GE5143" s="81" t="s">
        <v>449</v>
      </c>
      <c r="GF5143" s="81" t="s">
        <v>155</v>
      </c>
      <c r="GG5143" s="81" t="s">
        <v>490</v>
      </c>
      <c r="GH5143" s="81" t="s">
        <v>455</v>
      </c>
      <c r="GI5143" s="81">
        <v>2024</v>
      </c>
      <c r="GJ5143" s="81" t="s">
        <v>201</v>
      </c>
      <c r="GK5143" s="81">
        <v>428.60232122029248</v>
      </c>
      <c r="GL5143" s="81">
        <v>334.86425300000002</v>
      </c>
      <c r="GM5143" s="81">
        <v>2024</v>
      </c>
      <c r="GN5143" s="81" t="s">
        <v>173</v>
      </c>
      <c r="GO5143" s="81">
        <v>1.1148832299820636E-2</v>
      </c>
      <c r="GP5143" s="81">
        <v>10</v>
      </c>
      <c r="GQ5143" s="81">
        <v>0</v>
      </c>
      <c r="GR5143" s="81" t="s">
        <v>448</v>
      </c>
      <c r="GS5143" s="81">
        <v>1.1148832299820636E-2</v>
      </c>
      <c r="GT5143" s="81">
        <v>4.7784154025988963</v>
      </c>
      <c r="GU5143" s="81">
        <v>1.1148832299820636E-2</v>
      </c>
      <c r="GV5143" s="81">
        <v>4.7784154025988963</v>
      </c>
      <c r="GW5143" s="81">
        <v>1.1148832299820636E-2</v>
      </c>
      <c r="GX5143" s="81">
        <v>4.7784154025988963</v>
      </c>
      <c r="GY5143" s="81">
        <v>1.1148832299820636E-2</v>
      </c>
      <c r="GZ5143" s="81">
        <v>4.7784154025988963</v>
      </c>
    </row>
    <row r="5144" spans="98:208" x14ac:dyDescent="0.25">
      <c r="CT5144" s="81" t="s">
        <v>155</v>
      </c>
      <c r="CU5144" s="81" t="s">
        <v>487</v>
      </c>
      <c r="CV5144" s="81" t="s">
        <v>461</v>
      </c>
      <c r="CW5144" s="81">
        <v>2026</v>
      </c>
      <c r="CX5144" s="81">
        <v>0</v>
      </c>
      <c r="CY5144" s="81">
        <v>0</v>
      </c>
      <c r="CZ5144" s="81">
        <v>0</v>
      </c>
      <c r="DA5144" s="81">
        <v>0</v>
      </c>
      <c r="DB5144" s="81">
        <v>14664.63755643739</v>
      </c>
      <c r="DC5144" s="81">
        <v>233.23007680795129</v>
      </c>
      <c r="DD5144" s="81">
        <v>8896.515993429055</v>
      </c>
      <c r="DE5144" s="81">
        <v>5534.8914862003803</v>
      </c>
      <c r="DF5144" s="81">
        <v>2.6002430136061352</v>
      </c>
      <c r="DG5144" s="81">
        <v>2.6002430136061352</v>
      </c>
      <c r="DH5144" s="81">
        <v>2.6002430136061352</v>
      </c>
      <c r="DI5144" s="81">
        <v>2.6002430136061352</v>
      </c>
      <c r="DJ5144" s="81">
        <v>1.7494610932015669E-5</v>
      </c>
      <c r="DL5144" s="81">
        <v>0</v>
      </c>
      <c r="DM5144" s="81">
        <v>4.5490239851731263E-5</v>
      </c>
      <c r="DN5144" s="81">
        <v>4.5490239851731263E-5</v>
      </c>
      <c r="DO5144" s="81">
        <v>0</v>
      </c>
      <c r="DP5144" s="81">
        <v>4.5490239851731263E-5</v>
      </c>
      <c r="DQ5144" s="81">
        <v>4.5490239851731263E-5</v>
      </c>
      <c r="DR5144" s="81">
        <v>0</v>
      </c>
      <c r="DS5144" s="81">
        <v>4.5490239851731263E-5</v>
      </c>
      <c r="DT5144" s="81">
        <v>4.5490239851731263E-5</v>
      </c>
      <c r="DU5144" s="81">
        <v>0</v>
      </c>
      <c r="DV5144" s="81">
        <v>4.5490239851731263E-5</v>
      </c>
      <c r="DW5144" s="81">
        <v>4.5490239851731263E-5</v>
      </c>
      <c r="GE5144" s="81" t="s">
        <v>449</v>
      </c>
      <c r="GF5144" s="81" t="s">
        <v>155</v>
      </c>
      <c r="GG5144" s="81" t="s">
        <v>490</v>
      </c>
      <c r="GH5144" s="81" t="s">
        <v>455</v>
      </c>
      <c r="GI5144" s="81">
        <v>2025</v>
      </c>
      <c r="GJ5144" s="81" t="s">
        <v>201</v>
      </c>
      <c r="GK5144" s="81">
        <v>428.60232122029248</v>
      </c>
      <c r="GL5144" s="81">
        <v>334.86425300000002</v>
      </c>
      <c r="GM5144" s="81">
        <v>2025</v>
      </c>
      <c r="GN5144" s="81" t="s">
        <v>173</v>
      </c>
      <c r="GO5144" s="81">
        <v>1.1148832299820636E-2</v>
      </c>
      <c r="GP5144" s="81">
        <v>10</v>
      </c>
      <c r="GQ5144" s="81">
        <v>0</v>
      </c>
      <c r="GR5144" s="81" t="s">
        <v>448</v>
      </c>
      <c r="GS5144" s="81">
        <v>1.1148832299820636E-2</v>
      </c>
      <c r="GT5144" s="81">
        <v>4.7784154025988963</v>
      </c>
      <c r="GU5144" s="81">
        <v>1.1148832299820636E-2</v>
      </c>
      <c r="GV5144" s="81">
        <v>4.7784154025988963</v>
      </c>
      <c r="GW5144" s="81">
        <v>1.1148832299820636E-2</v>
      </c>
      <c r="GX5144" s="81">
        <v>4.7784154025988963</v>
      </c>
      <c r="GY5144" s="81">
        <v>1.1148832299820636E-2</v>
      </c>
      <c r="GZ5144" s="81">
        <v>4.7784154025988963</v>
      </c>
    </row>
    <row r="5145" spans="98:208" x14ac:dyDescent="0.25">
      <c r="CT5145" s="81" t="s">
        <v>155</v>
      </c>
      <c r="CU5145" s="81" t="s">
        <v>487</v>
      </c>
      <c r="CV5145" s="81" t="s">
        <v>461</v>
      </c>
      <c r="CW5145" s="81">
        <v>2027</v>
      </c>
      <c r="CX5145" s="81">
        <v>0</v>
      </c>
      <c r="CY5145" s="81">
        <v>0</v>
      </c>
      <c r="CZ5145" s="81">
        <v>0</v>
      </c>
      <c r="DA5145" s="81">
        <v>0</v>
      </c>
      <c r="DB5145" s="81">
        <v>14664.63755643739</v>
      </c>
      <c r="DC5145" s="81">
        <v>233.23007680795129</v>
      </c>
      <c r="DD5145" s="81">
        <v>8896.515993429055</v>
      </c>
      <c r="DE5145" s="81">
        <v>5534.8914862003803</v>
      </c>
      <c r="DF5145" s="81">
        <v>2.6002430136061352</v>
      </c>
      <c r="DG5145" s="81">
        <v>2.6002430136061352</v>
      </c>
      <c r="DH5145" s="81">
        <v>2.6002430136061352</v>
      </c>
      <c r="DI5145" s="81">
        <v>2.6002430136061352</v>
      </c>
      <c r="DJ5145" s="81">
        <v>1.7494610932015669E-5</v>
      </c>
      <c r="DL5145" s="81">
        <v>0</v>
      </c>
      <c r="DM5145" s="81">
        <v>4.5490239851731263E-5</v>
      </c>
      <c r="DN5145" s="81">
        <v>4.5490239851731263E-5</v>
      </c>
      <c r="DO5145" s="81">
        <v>0</v>
      </c>
      <c r="DP5145" s="81">
        <v>4.5490239851731263E-5</v>
      </c>
      <c r="DQ5145" s="81">
        <v>4.5490239851731263E-5</v>
      </c>
      <c r="DR5145" s="81">
        <v>0</v>
      </c>
      <c r="DS5145" s="81">
        <v>4.5490239851731263E-5</v>
      </c>
      <c r="DT5145" s="81">
        <v>4.5490239851731263E-5</v>
      </c>
      <c r="DU5145" s="81">
        <v>0</v>
      </c>
      <c r="DV5145" s="81">
        <v>4.5490239851731263E-5</v>
      </c>
      <c r="DW5145" s="81">
        <v>4.5490239851731263E-5</v>
      </c>
      <c r="GE5145" s="81" t="s">
        <v>449</v>
      </c>
      <c r="GF5145" s="81" t="s">
        <v>155</v>
      </c>
      <c r="GG5145" s="81" t="s">
        <v>490</v>
      </c>
      <c r="GH5145" s="81" t="s">
        <v>455</v>
      </c>
      <c r="GI5145" s="81">
        <v>2026</v>
      </c>
      <c r="GJ5145" s="81" t="s">
        <v>201</v>
      </c>
      <c r="GK5145" s="81">
        <v>428.60232122029248</v>
      </c>
      <c r="GL5145" s="81">
        <v>334.86425300000002</v>
      </c>
      <c r="GM5145" s="81">
        <v>2026</v>
      </c>
      <c r="GN5145" s="81" t="s">
        <v>173</v>
      </c>
      <c r="GO5145" s="81">
        <v>1.1148832299820636E-2</v>
      </c>
      <c r="GP5145" s="81">
        <v>10</v>
      </c>
      <c r="GQ5145" s="81">
        <v>0</v>
      </c>
      <c r="GR5145" s="81" t="s">
        <v>448</v>
      </c>
      <c r="GS5145" s="81">
        <v>1.1148832299820636E-2</v>
      </c>
      <c r="GT5145" s="81">
        <v>4.7784154025988963</v>
      </c>
      <c r="GU5145" s="81">
        <v>1.1148832299820636E-2</v>
      </c>
      <c r="GV5145" s="81">
        <v>4.7784154025988963</v>
      </c>
      <c r="GW5145" s="81">
        <v>1.1148832299820636E-2</v>
      </c>
      <c r="GX5145" s="81">
        <v>4.7784154025988963</v>
      </c>
      <c r="GY5145" s="81">
        <v>1.1148832299820636E-2</v>
      </c>
      <c r="GZ5145" s="81">
        <v>4.7784154025988963</v>
      </c>
    </row>
    <row r="5146" spans="98:208" x14ac:dyDescent="0.25">
      <c r="CT5146" s="81" t="s">
        <v>155</v>
      </c>
      <c r="CU5146" s="81" t="s">
        <v>487</v>
      </c>
      <c r="CV5146" s="81" t="s">
        <v>461</v>
      </c>
      <c r="CW5146" s="81">
        <v>2028</v>
      </c>
      <c r="CX5146" s="81">
        <v>0</v>
      </c>
      <c r="CY5146" s="81">
        <v>0</v>
      </c>
      <c r="CZ5146" s="81">
        <v>0</v>
      </c>
      <c r="DA5146" s="81">
        <v>0</v>
      </c>
      <c r="DB5146" s="81">
        <v>15317.990942816759</v>
      </c>
      <c r="DC5146" s="81">
        <v>247.27299216495979</v>
      </c>
      <c r="DD5146" s="81">
        <v>9287.6490955449754</v>
      </c>
      <c r="DE5146" s="81">
        <v>5783.0688551068242</v>
      </c>
      <c r="DF5146" s="81">
        <v>2.7568051219219987</v>
      </c>
      <c r="DG5146" s="81">
        <v>2.7568051219219987</v>
      </c>
      <c r="DH5146" s="81">
        <v>2.7568051219219987</v>
      </c>
      <c r="DI5146" s="81">
        <v>2.7568051219219987</v>
      </c>
      <c r="DJ5146" s="81">
        <v>1.7494610932015669E-5</v>
      </c>
      <c r="DL5146" s="81">
        <v>0</v>
      </c>
      <c r="DM5146" s="81">
        <v>4.8229233023413386E-5</v>
      </c>
      <c r="DN5146" s="81">
        <v>4.8229233023413386E-5</v>
      </c>
      <c r="DO5146" s="81">
        <v>0</v>
      </c>
      <c r="DP5146" s="81">
        <v>4.8229233023413386E-5</v>
      </c>
      <c r="DQ5146" s="81">
        <v>4.8229233023413386E-5</v>
      </c>
      <c r="DR5146" s="81">
        <v>0</v>
      </c>
      <c r="DS5146" s="81">
        <v>4.8229233023413386E-5</v>
      </c>
      <c r="DT5146" s="81">
        <v>4.8229233023413386E-5</v>
      </c>
      <c r="DU5146" s="81">
        <v>0</v>
      </c>
      <c r="DV5146" s="81">
        <v>4.8229233023413386E-5</v>
      </c>
      <c r="DW5146" s="81">
        <v>4.8229233023413386E-5</v>
      </c>
      <c r="GE5146" s="81" t="s">
        <v>449</v>
      </c>
      <c r="GF5146" s="81" t="s">
        <v>155</v>
      </c>
      <c r="GG5146" s="81" t="s">
        <v>490</v>
      </c>
      <c r="GH5146" s="81" t="s">
        <v>455</v>
      </c>
      <c r="GI5146" s="81">
        <v>2027</v>
      </c>
      <c r="GJ5146" s="81" t="s">
        <v>201</v>
      </c>
      <c r="GK5146" s="81">
        <v>428.60232122029248</v>
      </c>
      <c r="GL5146" s="81">
        <v>334.86425300000002</v>
      </c>
      <c r="GM5146" s="81">
        <v>2027</v>
      </c>
      <c r="GN5146" s="81" t="s">
        <v>173</v>
      </c>
      <c r="GO5146" s="81">
        <v>1.1148832299820636E-2</v>
      </c>
      <c r="GP5146" s="81">
        <v>10</v>
      </c>
      <c r="GQ5146" s="81">
        <v>0</v>
      </c>
      <c r="GR5146" s="81" t="s">
        <v>448</v>
      </c>
      <c r="GS5146" s="81">
        <v>1.1148832299820636E-2</v>
      </c>
      <c r="GT5146" s="81">
        <v>4.7784154025988963</v>
      </c>
      <c r="GU5146" s="81">
        <v>1.1148832299820636E-2</v>
      </c>
      <c r="GV5146" s="81">
        <v>4.7784154025988963</v>
      </c>
      <c r="GW5146" s="81">
        <v>1.1148832299820636E-2</v>
      </c>
      <c r="GX5146" s="81">
        <v>4.7784154025988963</v>
      </c>
      <c r="GY5146" s="81">
        <v>1.1148832299820636E-2</v>
      </c>
      <c r="GZ5146" s="81">
        <v>4.7784154025988963</v>
      </c>
    </row>
    <row r="5147" spans="98:208" x14ac:dyDescent="0.25">
      <c r="CT5147" s="81" t="s">
        <v>155</v>
      </c>
      <c r="CU5147" s="81" t="s">
        <v>487</v>
      </c>
      <c r="CV5147" s="81" t="s">
        <v>461</v>
      </c>
      <c r="CW5147" s="81">
        <v>2029</v>
      </c>
      <c r="CX5147" s="81">
        <v>0</v>
      </c>
      <c r="CY5147" s="81">
        <v>0</v>
      </c>
      <c r="CZ5147" s="81">
        <v>0</v>
      </c>
      <c r="DA5147" s="81">
        <v>0</v>
      </c>
      <c r="DB5147" s="81">
        <v>15317.990942816759</v>
      </c>
      <c r="DC5147" s="81">
        <v>247.27299216495979</v>
      </c>
      <c r="DD5147" s="81">
        <v>9287.6490955449754</v>
      </c>
      <c r="DE5147" s="81">
        <v>5783.0688551068242</v>
      </c>
      <c r="DF5147" s="81">
        <v>2.7568051219219987</v>
      </c>
      <c r="DG5147" s="81">
        <v>2.7568051219219987</v>
      </c>
      <c r="DH5147" s="81">
        <v>2.7568051219219987</v>
      </c>
      <c r="DI5147" s="81">
        <v>2.7568051219219987</v>
      </c>
      <c r="DJ5147" s="81">
        <v>1.7494610932015669E-5</v>
      </c>
      <c r="DL5147" s="81">
        <v>0</v>
      </c>
      <c r="DM5147" s="81">
        <v>4.8229233023413386E-5</v>
      </c>
      <c r="DN5147" s="81">
        <v>4.8229233023413386E-5</v>
      </c>
      <c r="DO5147" s="81">
        <v>0</v>
      </c>
      <c r="DP5147" s="81">
        <v>4.8229233023413386E-5</v>
      </c>
      <c r="DQ5147" s="81">
        <v>4.8229233023413386E-5</v>
      </c>
      <c r="DR5147" s="81">
        <v>0</v>
      </c>
      <c r="DS5147" s="81">
        <v>4.8229233023413386E-5</v>
      </c>
      <c r="DT5147" s="81">
        <v>4.8229233023413386E-5</v>
      </c>
      <c r="DU5147" s="81">
        <v>0</v>
      </c>
      <c r="DV5147" s="81">
        <v>4.8229233023413386E-5</v>
      </c>
      <c r="DW5147" s="81">
        <v>4.8229233023413386E-5</v>
      </c>
      <c r="GE5147" s="81" t="s">
        <v>449</v>
      </c>
      <c r="GF5147" s="81" t="s">
        <v>155</v>
      </c>
      <c r="GG5147" s="81" t="s">
        <v>490</v>
      </c>
      <c r="GH5147" s="81" t="s">
        <v>455</v>
      </c>
      <c r="GI5147" s="81">
        <v>2028</v>
      </c>
      <c r="GJ5147" s="81" t="s">
        <v>201</v>
      </c>
      <c r="GK5147" s="81">
        <v>453.26096055715942</v>
      </c>
      <c r="GL5147" s="81">
        <v>334.86425300000002</v>
      </c>
      <c r="GM5147" s="81">
        <v>2028</v>
      </c>
      <c r="GN5147" s="81" t="s">
        <v>173</v>
      </c>
      <c r="GO5147" s="81">
        <v>1.1148832299820636E-2</v>
      </c>
      <c r="GP5147" s="81">
        <v>10</v>
      </c>
      <c r="GQ5147" s="81">
        <v>0</v>
      </c>
      <c r="GR5147" s="81" t="s">
        <v>448</v>
      </c>
      <c r="GS5147" s="81">
        <v>1.1148832299820636E-2</v>
      </c>
      <c r="GT5147" s="81">
        <v>5.0533304373073866</v>
      </c>
      <c r="GU5147" s="81">
        <v>1.1148832299820636E-2</v>
      </c>
      <c r="GV5147" s="81">
        <v>5.0533304373073866</v>
      </c>
      <c r="GW5147" s="81">
        <v>1.1148832299820636E-2</v>
      </c>
      <c r="GX5147" s="81">
        <v>5.0533304373073866</v>
      </c>
      <c r="GY5147" s="81">
        <v>1.1148832299820636E-2</v>
      </c>
      <c r="GZ5147" s="81">
        <v>5.0533304373073866</v>
      </c>
    </row>
    <row r="5148" spans="98:208" x14ac:dyDescent="0.25">
      <c r="CT5148" s="81" t="s">
        <v>155</v>
      </c>
      <c r="CU5148" s="81" t="s">
        <v>487</v>
      </c>
      <c r="CV5148" s="81" t="s">
        <v>461</v>
      </c>
      <c r="CW5148" s="81">
        <v>2030</v>
      </c>
      <c r="CX5148" s="81">
        <v>0</v>
      </c>
      <c r="CY5148" s="81">
        <v>0</v>
      </c>
      <c r="CZ5148" s="81">
        <v>0</v>
      </c>
      <c r="DA5148" s="81">
        <v>0</v>
      </c>
      <c r="DB5148" s="81">
        <v>15317.990942816759</v>
      </c>
      <c r="DC5148" s="81">
        <v>247.27299216495979</v>
      </c>
      <c r="DD5148" s="81">
        <v>9287.6490955449754</v>
      </c>
      <c r="DE5148" s="81">
        <v>5783.0688551068242</v>
      </c>
      <c r="DF5148" s="81">
        <v>0</v>
      </c>
      <c r="DG5148" s="81">
        <v>2.7568051219219987</v>
      </c>
      <c r="DH5148" s="81">
        <v>2.7568051219219987</v>
      </c>
      <c r="DI5148" s="81">
        <v>2.7568051219219987</v>
      </c>
      <c r="DJ5148" s="81">
        <v>1.7494610932015669E-5</v>
      </c>
      <c r="DL5148" s="81">
        <v>0</v>
      </c>
      <c r="DM5148" s="81">
        <v>0</v>
      </c>
      <c r="DN5148" s="81">
        <v>0</v>
      </c>
      <c r="DO5148" s="81">
        <v>0</v>
      </c>
      <c r="DP5148" s="81">
        <v>4.8229233023413386E-5</v>
      </c>
      <c r="DQ5148" s="81">
        <v>4.8229233023413386E-5</v>
      </c>
      <c r="DR5148" s="81">
        <v>0</v>
      </c>
      <c r="DS5148" s="81">
        <v>4.8229233023413386E-5</v>
      </c>
      <c r="DT5148" s="81">
        <v>4.8229233023413386E-5</v>
      </c>
      <c r="DU5148" s="81">
        <v>0</v>
      </c>
      <c r="DV5148" s="81">
        <v>4.8229233023413386E-5</v>
      </c>
      <c r="DW5148" s="81">
        <v>4.8229233023413386E-5</v>
      </c>
      <c r="GE5148" s="81" t="s">
        <v>449</v>
      </c>
      <c r="GF5148" s="81" t="s">
        <v>155</v>
      </c>
      <c r="GG5148" s="81" t="s">
        <v>490</v>
      </c>
      <c r="GH5148" s="81" t="s">
        <v>455</v>
      </c>
      <c r="GI5148" s="81">
        <v>2029</v>
      </c>
      <c r="GJ5148" s="81" t="s">
        <v>201</v>
      </c>
      <c r="GK5148" s="81">
        <v>453.26096055715942</v>
      </c>
      <c r="GL5148" s="81">
        <v>334.86425300000002</v>
      </c>
      <c r="GM5148" s="81">
        <v>2029</v>
      </c>
      <c r="GN5148" s="81" t="s">
        <v>173</v>
      </c>
      <c r="GO5148" s="81">
        <v>1.1148832299820636E-2</v>
      </c>
      <c r="GP5148" s="81">
        <v>10</v>
      </c>
      <c r="GQ5148" s="81">
        <v>0</v>
      </c>
      <c r="GR5148" s="81" t="s">
        <v>448</v>
      </c>
      <c r="GS5148" s="81">
        <v>1.1148832299820636E-2</v>
      </c>
      <c r="GT5148" s="81">
        <v>5.0533304373073866</v>
      </c>
      <c r="GU5148" s="81">
        <v>1.1148832299820636E-2</v>
      </c>
      <c r="GV5148" s="81">
        <v>5.0533304373073866</v>
      </c>
      <c r="GW5148" s="81">
        <v>1.1148832299820636E-2</v>
      </c>
      <c r="GX5148" s="81">
        <v>5.0533304373073866</v>
      </c>
      <c r="GY5148" s="81">
        <v>1.1148832299820636E-2</v>
      </c>
      <c r="GZ5148" s="81">
        <v>5.0533304373073866</v>
      </c>
    </row>
    <row r="5149" spans="98:208" x14ac:dyDescent="0.25">
      <c r="CT5149" s="81" t="s">
        <v>155</v>
      </c>
      <c r="CU5149" s="81" t="s">
        <v>487</v>
      </c>
      <c r="CV5149" s="81" t="s">
        <v>461</v>
      </c>
      <c r="CW5149" s="81">
        <v>2031</v>
      </c>
      <c r="CX5149" s="81">
        <v>0</v>
      </c>
      <c r="CY5149" s="81">
        <v>0</v>
      </c>
      <c r="CZ5149" s="81">
        <v>0</v>
      </c>
      <c r="DA5149" s="81">
        <v>0</v>
      </c>
      <c r="DB5149" s="81">
        <v>15317.990942816759</v>
      </c>
      <c r="DC5149" s="81">
        <v>247.27299216495979</v>
      </c>
      <c r="DD5149" s="81">
        <v>9287.6490955449754</v>
      </c>
      <c r="DE5149" s="81">
        <v>5783.0688551068242</v>
      </c>
      <c r="DF5149" s="81">
        <v>0</v>
      </c>
      <c r="DG5149" s="81">
        <v>0</v>
      </c>
      <c r="DH5149" s="81">
        <v>2.7568051219219987</v>
      </c>
      <c r="DI5149" s="81">
        <v>2.7568051219219987</v>
      </c>
      <c r="DJ5149" s="81">
        <v>1.7494610932015669E-5</v>
      </c>
      <c r="DL5149" s="81">
        <v>0</v>
      </c>
      <c r="DM5149" s="81">
        <v>0</v>
      </c>
      <c r="DN5149" s="81">
        <v>0</v>
      </c>
      <c r="DO5149" s="81">
        <v>0</v>
      </c>
      <c r="DP5149" s="81">
        <v>0</v>
      </c>
      <c r="DQ5149" s="81">
        <v>0</v>
      </c>
      <c r="DR5149" s="81">
        <v>0</v>
      </c>
      <c r="DS5149" s="81">
        <v>4.8229233023413386E-5</v>
      </c>
      <c r="DT5149" s="81">
        <v>4.8229233023413386E-5</v>
      </c>
      <c r="DU5149" s="81">
        <v>0</v>
      </c>
      <c r="DV5149" s="81">
        <v>4.8229233023413386E-5</v>
      </c>
      <c r="DW5149" s="81">
        <v>4.8229233023413386E-5</v>
      </c>
      <c r="GE5149" s="81" t="s">
        <v>449</v>
      </c>
      <c r="GF5149" s="81" t="s">
        <v>155</v>
      </c>
      <c r="GG5149" s="81" t="s">
        <v>490</v>
      </c>
      <c r="GH5149" s="81" t="s">
        <v>455</v>
      </c>
      <c r="GI5149" s="81">
        <v>2030</v>
      </c>
      <c r="GJ5149" s="81" t="s">
        <v>201</v>
      </c>
      <c r="GK5149" s="81">
        <v>453.26096055715942</v>
      </c>
      <c r="GL5149" s="81">
        <v>334.86425300000002</v>
      </c>
      <c r="GM5149" s="81">
        <v>2030</v>
      </c>
      <c r="GN5149" s="81" t="s">
        <v>173</v>
      </c>
      <c r="GO5149" s="81">
        <v>1.1148832299820636E-2</v>
      </c>
      <c r="GP5149" s="81">
        <v>10</v>
      </c>
      <c r="GQ5149" s="81">
        <v>0</v>
      </c>
      <c r="GR5149" s="81" t="s">
        <v>448</v>
      </c>
      <c r="GS5149" s="81">
        <v>0</v>
      </c>
      <c r="GT5149" s="81">
        <v>0</v>
      </c>
      <c r="GU5149" s="81">
        <v>1.1148832299820636E-2</v>
      </c>
      <c r="GV5149" s="81">
        <v>5.0533304373073866</v>
      </c>
      <c r="GW5149" s="81">
        <v>1.1148832299820636E-2</v>
      </c>
      <c r="GX5149" s="81">
        <v>5.0533304373073866</v>
      </c>
      <c r="GY5149" s="81">
        <v>1.1148832299820636E-2</v>
      </c>
      <c r="GZ5149" s="81">
        <v>5.0533304373073866</v>
      </c>
    </row>
    <row r="5150" spans="98:208" x14ac:dyDescent="0.25">
      <c r="CT5150" s="81" t="s">
        <v>155</v>
      </c>
      <c r="CU5150" s="81" t="s">
        <v>487</v>
      </c>
      <c r="CV5150" s="81" t="s">
        <v>461</v>
      </c>
      <c r="CW5150" s="81">
        <v>2032</v>
      </c>
      <c r="CX5150" s="81">
        <v>0</v>
      </c>
      <c r="CY5150" s="81">
        <v>0</v>
      </c>
      <c r="CZ5150" s="81">
        <v>0</v>
      </c>
      <c r="DA5150" s="81">
        <v>0</v>
      </c>
      <c r="DB5150" s="81">
        <v>15317.990942816759</v>
      </c>
      <c r="DC5150" s="81">
        <v>247.27299216495979</v>
      </c>
      <c r="DD5150" s="81">
        <v>9287.6490955449754</v>
      </c>
      <c r="DE5150" s="81">
        <v>5783.0688551068242</v>
      </c>
      <c r="DF5150" s="81">
        <v>0</v>
      </c>
      <c r="DG5150" s="81">
        <v>0</v>
      </c>
      <c r="DH5150" s="81">
        <v>0</v>
      </c>
      <c r="DI5150" s="81">
        <v>2.7568051219219987</v>
      </c>
      <c r="DJ5150" s="81">
        <v>1.7494610932015669E-5</v>
      </c>
      <c r="DL5150" s="81">
        <v>0</v>
      </c>
      <c r="DM5150" s="81">
        <v>0</v>
      </c>
      <c r="DN5150" s="81">
        <v>0</v>
      </c>
      <c r="DO5150" s="81">
        <v>0</v>
      </c>
      <c r="DP5150" s="81">
        <v>0</v>
      </c>
      <c r="DQ5150" s="81">
        <v>0</v>
      </c>
      <c r="DR5150" s="81">
        <v>0</v>
      </c>
      <c r="DS5150" s="81">
        <v>0</v>
      </c>
      <c r="DT5150" s="81">
        <v>0</v>
      </c>
      <c r="DU5150" s="81">
        <v>0</v>
      </c>
      <c r="DV5150" s="81">
        <v>4.8229233023413386E-5</v>
      </c>
      <c r="DW5150" s="81">
        <v>4.8229233023413386E-5</v>
      </c>
      <c r="GE5150" s="81" t="s">
        <v>449</v>
      </c>
      <c r="GF5150" s="81" t="s">
        <v>155</v>
      </c>
      <c r="GG5150" s="81" t="s">
        <v>490</v>
      </c>
      <c r="GH5150" s="81" t="s">
        <v>455</v>
      </c>
      <c r="GI5150" s="81">
        <v>2031</v>
      </c>
      <c r="GJ5150" s="81" t="s">
        <v>201</v>
      </c>
      <c r="GK5150" s="81">
        <v>453.26096055715942</v>
      </c>
      <c r="GL5150" s="81">
        <v>334.86425300000002</v>
      </c>
      <c r="GM5150" s="81">
        <v>2031</v>
      </c>
      <c r="GN5150" s="81" t="s">
        <v>173</v>
      </c>
      <c r="GO5150" s="81">
        <v>1.1148832299820636E-2</v>
      </c>
      <c r="GP5150" s="81">
        <v>10</v>
      </c>
      <c r="GQ5150" s="81">
        <v>0</v>
      </c>
      <c r="GR5150" s="81" t="s">
        <v>448</v>
      </c>
      <c r="GS5150" s="81">
        <v>0</v>
      </c>
      <c r="GT5150" s="81">
        <v>0</v>
      </c>
      <c r="GU5150" s="81">
        <v>0</v>
      </c>
      <c r="GV5150" s="81">
        <v>0</v>
      </c>
      <c r="GW5150" s="81">
        <v>1.1148832299820636E-2</v>
      </c>
      <c r="GX5150" s="81">
        <v>5.0533304373073866</v>
      </c>
      <c r="GY5150" s="81">
        <v>1.1148832299820636E-2</v>
      </c>
      <c r="GZ5150" s="81">
        <v>5.0533304373073866</v>
      </c>
    </row>
    <row r="5151" spans="98:208" x14ac:dyDescent="0.25">
      <c r="CT5151" s="81" t="s">
        <v>155</v>
      </c>
      <c r="CU5151" s="81" t="s">
        <v>487</v>
      </c>
      <c r="CV5151" s="81" t="s">
        <v>451</v>
      </c>
      <c r="CW5151" s="81">
        <v>2020</v>
      </c>
      <c r="CX5151" s="81">
        <v>0</v>
      </c>
      <c r="CY5151" s="81">
        <v>0</v>
      </c>
      <c r="CZ5151" s="81">
        <v>0</v>
      </c>
      <c r="DA5151" s="81">
        <v>0</v>
      </c>
      <c r="DB5151" s="81">
        <v>8807.9522308765318</v>
      </c>
      <c r="DC5151" s="81">
        <v>222.2294216278494</v>
      </c>
      <c r="DD5151" s="81">
        <v>8585.7228092486803</v>
      </c>
      <c r="DE5151" s="81">
        <v>0</v>
      </c>
      <c r="DF5151" s="81">
        <v>2.4775985538150262</v>
      </c>
      <c r="DG5151" s="81">
        <v>0</v>
      </c>
      <c r="DH5151" s="81">
        <v>0</v>
      </c>
      <c r="DI5151" s="81">
        <v>0</v>
      </c>
      <c r="DJ5151" s="81">
        <v>2.6268801076707609E-6</v>
      </c>
      <c r="DL5151" s="81">
        <v>0</v>
      </c>
      <c r="DM5151" s="81">
        <v>6.5083543558105376E-6</v>
      </c>
      <c r="DN5151" s="81">
        <v>6.5083543558105376E-6</v>
      </c>
      <c r="DO5151" s="81">
        <v>0</v>
      </c>
      <c r="DP5151" s="81">
        <v>0</v>
      </c>
      <c r="DQ5151" s="81">
        <v>0</v>
      </c>
      <c r="DR5151" s="81">
        <v>0</v>
      </c>
      <c r="DS5151" s="81">
        <v>0</v>
      </c>
      <c r="DT5151" s="81">
        <v>0</v>
      </c>
      <c r="DU5151" s="81">
        <v>0</v>
      </c>
      <c r="DV5151" s="81">
        <v>0</v>
      </c>
      <c r="DW5151" s="81">
        <v>0</v>
      </c>
      <c r="GE5151" s="81" t="s">
        <v>449</v>
      </c>
      <c r="GF5151" s="81" t="s">
        <v>155</v>
      </c>
      <c r="GG5151" s="81" t="s">
        <v>490</v>
      </c>
      <c r="GH5151" s="81" t="s">
        <v>455</v>
      </c>
      <c r="GI5151" s="81">
        <v>2032</v>
      </c>
      <c r="GJ5151" s="81" t="s">
        <v>201</v>
      </c>
      <c r="GK5151" s="81">
        <v>453.26096055715942</v>
      </c>
      <c r="GL5151" s="81">
        <v>334.86425300000002</v>
      </c>
      <c r="GM5151" s="81">
        <v>2032</v>
      </c>
      <c r="GN5151" s="81" t="s">
        <v>173</v>
      </c>
      <c r="GO5151" s="81">
        <v>1.1148832299820636E-2</v>
      </c>
      <c r="GP5151" s="81">
        <v>10</v>
      </c>
      <c r="GQ5151" s="81">
        <v>0</v>
      </c>
      <c r="GR5151" s="81" t="s">
        <v>448</v>
      </c>
      <c r="GS5151" s="81">
        <v>0</v>
      </c>
      <c r="GT5151" s="81">
        <v>0</v>
      </c>
      <c r="GU5151" s="81">
        <v>0</v>
      </c>
      <c r="GV5151" s="81">
        <v>0</v>
      </c>
      <c r="GW5151" s="81">
        <v>0</v>
      </c>
      <c r="GX5151" s="81">
        <v>0</v>
      </c>
      <c r="GY5151" s="81">
        <v>1.1148832299820636E-2</v>
      </c>
      <c r="GZ5151" s="81">
        <v>5.0533304373073866</v>
      </c>
    </row>
    <row r="5152" spans="98:208" x14ac:dyDescent="0.25">
      <c r="CT5152" s="81" t="s">
        <v>155</v>
      </c>
      <c r="CU5152" s="81" t="s">
        <v>487</v>
      </c>
      <c r="CV5152" s="81" t="s">
        <v>451</v>
      </c>
      <c r="CW5152" s="81">
        <v>2021</v>
      </c>
      <c r="CX5152" s="81">
        <v>0</v>
      </c>
      <c r="CY5152" s="81">
        <v>0</v>
      </c>
      <c r="CZ5152" s="81">
        <v>0</v>
      </c>
      <c r="DA5152" s="81">
        <v>0</v>
      </c>
      <c r="DB5152" s="81">
        <v>8807.9522308765318</v>
      </c>
      <c r="DC5152" s="81">
        <v>222.2294216278494</v>
      </c>
      <c r="DD5152" s="81">
        <v>8585.7228092486803</v>
      </c>
      <c r="DE5152" s="81">
        <v>0</v>
      </c>
      <c r="DF5152" s="81">
        <v>2.4775985538150262</v>
      </c>
      <c r="DG5152" s="81">
        <v>2.4775985538150262</v>
      </c>
      <c r="DH5152" s="81">
        <v>0</v>
      </c>
      <c r="DI5152" s="81">
        <v>0</v>
      </c>
      <c r="DJ5152" s="81">
        <v>2.6268801076707609E-6</v>
      </c>
      <c r="DL5152" s="81">
        <v>0</v>
      </c>
      <c r="DM5152" s="81">
        <v>6.5083543558105376E-6</v>
      </c>
      <c r="DN5152" s="81">
        <v>6.5083543558105376E-6</v>
      </c>
      <c r="DO5152" s="81">
        <v>0</v>
      </c>
      <c r="DP5152" s="81">
        <v>6.5083543558105376E-6</v>
      </c>
      <c r="DQ5152" s="81">
        <v>6.5083543558105376E-6</v>
      </c>
      <c r="DR5152" s="81">
        <v>0</v>
      </c>
      <c r="DS5152" s="81">
        <v>0</v>
      </c>
      <c r="DT5152" s="81">
        <v>0</v>
      </c>
      <c r="DU5152" s="81">
        <v>0</v>
      </c>
      <c r="DV5152" s="81">
        <v>0</v>
      </c>
      <c r="DW5152" s="81">
        <v>0</v>
      </c>
      <c r="GE5152" s="81" t="s">
        <v>449</v>
      </c>
      <c r="GF5152" s="81" t="s">
        <v>155</v>
      </c>
      <c r="GG5152" s="81" t="s">
        <v>491</v>
      </c>
      <c r="GH5152" s="81" t="s">
        <v>457</v>
      </c>
      <c r="GI5152" s="81">
        <v>2021</v>
      </c>
      <c r="GJ5152" s="81" t="s">
        <v>201</v>
      </c>
      <c r="GK5152" s="81">
        <v>222.22942162783011</v>
      </c>
      <c r="GL5152" s="81">
        <v>248.68309399999899</v>
      </c>
      <c r="GM5152" s="81">
        <v>2021</v>
      </c>
      <c r="GN5152" s="81" t="s">
        <v>173</v>
      </c>
      <c r="GO5152" s="81">
        <v>1.1148832299820636E-2</v>
      </c>
      <c r="GP5152" s="81">
        <v>10</v>
      </c>
      <c r="GQ5152" s="81">
        <v>0</v>
      </c>
      <c r="GR5152" s="81" t="s">
        <v>448</v>
      </c>
      <c r="GS5152" s="81">
        <v>1.1148832299820636E-2</v>
      </c>
      <c r="GT5152" s="81">
        <v>2.4775985538148109</v>
      </c>
      <c r="GU5152" s="81">
        <v>1.1148832299820636E-2</v>
      </c>
      <c r="GV5152" s="81">
        <v>2.4775985538148109</v>
      </c>
      <c r="GW5152" s="81">
        <v>0</v>
      </c>
      <c r="GX5152" s="81">
        <v>0</v>
      </c>
      <c r="GY5152" s="81">
        <v>0</v>
      </c>
      <c r="GZ5152" s="81">
        <v>0</v>
      </c>
    </row>
    <row r="5153" spans="98:208" x14ac:dyDescent="0.25">
      <c r="CT5153" s="81" t="s">
        <v>155</v>
      </c>
      <c r="CU5153" s="81" t="s">
        <v>487</v>
      </c>
      <c r="CV5153" s="81" t="s">
        <v>451</v>
      </c>
      <c r="CW5153" s="81">
        <v>2022</v>
      </c>
      <c r="CX5153" s="81">
        <v>0</v>
      </c>
      <c r="CY5153" s="81">
        <v>0</v>
      </c>
      <c r="CZ5153" s="81">
        <v>0</v>
      </c>
      <c r="DA5153" s="81">
        <v>0</v>
      </c>
      <c r="DB5153" s="81">
        <v>8807.9522308765318</v>
      </c>
      <c r="DC5153" s="81">
        <v>222.2294216278494</v>
      </c>
      <c r="DD5153" s="81">
        <v>8585.7228092486803</v>
      </c>
      <c r="DE5153" s="81">
        <v>0</v>
      </c>
      <c r="DF5153" s="81">
        <v>2.4775985538150262</v>
      </c>
      <c r="DG5153" s="81">
        <v>2.4775985538150262</v>
      </c>
      <c r="DH5153" s="81">
        <v>2.4775985538150262</v>
      </c>
      <c r="DI5153" s="81">
        <v>0</v>
      </c>
      <c r="DJ5153" s="81">
        <v>2.6268801076707609E-6</v>
      </c>
      <c r="DL5153" s="81">
        <v>0</v>
      </c>
      <c r="DM5153" s="81">
        <v>6.5083543558105376E-6</v>
      </c>
      <c r="DN5153" s="81">
        <v>6.5083543558105376E-6</v>
      </c>
      <c r="DO5153" s="81">
        <v>0</v>
      </c>
      <c r="DP5153" s="81">
        <v>6.5083543558105376E-6</v>
      </c>
      <c r="DQ5153" s="81">
        <v>6.5083543558105376E-6</v>
      </c>
      <c r="DR5153" s="81">
        <v>0</v>
      </c>
      <c r="DS5153" s="81">
        <v>6.5083543558105376E-6</v>
      </c>
      <c r="DT5153" s="81">
        <v>6.5083543558105376E-6</v>
      </c>
      <c r="DU5153" s="81">
        <v>0</v>
      </c>
      <c r="DV5153" s="81">
        <v>0</v>
      </c>
      <c r="DW5153" s="81">
        <v>0</v>
      </c>
      <c r="GE5153" s="81" t="s">
        <v>449</v>
      </c>
      <c r="GF5153" s="81" t="s">
        <v>155</v>
      </c>
      <c r="GG5153" s="81" t="s">
        <v>491</v>
      </c>
      <c r="GH5153" s="81" t="s">
        <v>457</v>
      </c>
      <c r="GI5153" s="81">
        <v>2022</v>
      </c>
      <c r="GJ5153" s="81" t="s">
        <v>201</v>
      </c>
      <c r="GK5153" s="81">
        <v>222.22942162783011</v>
      </c>
      <c r="GL5153" s="81">
        <v>248.68309399999899</v>
      </c>
      <c r="GM5153" s="81">
        <v>2022</v>
      </c>
      <c r="GN5153" s="81" t="s">
        <v>173</v>
      </c>
      <c r="GO5153" s="81">
        <v>1.1148832299820636E-2</v>
      </c>
      <c r="GP5153" s="81">
        <v>10</v>
      </c>
      <c r="GQ5153" s="81">
        <v>0</v>
      </c>
      <c r="GR5153" s="81" t="s">
        <v>448</v>
      </c>
      <c r="GS5153" s="81">
        <v>1.1148832299820636E-2</v>
      </c>
      <c r="GT5153" s="81">
        <v>2.4775985538148109</v>
      </c>
      <c r="GU5153" s="81">
        <v>1.1148832299820636E-2</v>
      </c>
      <c r="GV5153" s="81">
        <v>2.4775985538148109</v>
      </c>
      <c r="GW5153" s="81">
        <v>1.1148832299820636E-2</v>
      </c>
      <c r="GX5153" s="81">
        <v>2.4775985538148109</v>
      </c>
      <c r="GY5153" s="81">
        <v>0</v>
      </c>
      <c r="GZ5153" s="81">
        <v>0</v>
      </c>
    </row>
    <row r="5154" spans="98:208" x14ac:dyDescent="0.25">
      <c r="CT5154" s="81" t="s">
        <v>155</v>
      </c>
      <c r="CU5154" s="81" t="s">
        <v>487</v>
      </c>
      <c r="CV5154" s="81" t="s">
        <v>451</v>
      </c>
      <c r="CW5154" s="81">
        <v>2023</v>
      </c>
      <c r="CX5154" s="81">
        <v>0</v>
      </c>
      <c r="CY5154" s="81">
        <v>0</v>
      </c>
      <c r="CZ5154" s="81">
        <v>0</v>
      </c>
      <c r="DA5154" s="81">
        <v>0</v>
      </c>
      <c r="DB5154" s="81">
        <v>9129.7460702373155</v>
      </c>
      <c r="DC5154" s="81">
        <v>233.2300768079588</v>
      </c>
      <c r="DD5154" s="81">
        <v>8896.515993429357</v>
      </c>
      <c r="DE5154" s="81">
        <v>0</v>
      </c>
      <c r="DF5154" s="81">
        <v>2.6002430136062187</v>
      </c>
      <c r="DG5154" s="81">
        <v>2.6002430136062187</v>
      </c>
      <c r="DH5154" s="81">
        <v>2.6002430136062187</v>
      </c>
      <c r="DI5154" s="81">
        <v>2.6002430136062187</v>
      </c>
      <c r="DJ5154" s="81">
        <v>2.6268801076707609E-6</v>
      </c>
      <c r="DL5154" s="81">
        <v>0</v>
      </c>
      <c r="DM5154" s="81">
        <v>6.8305266475520477E-6</v>
      </c>
      <c r="DN5154" s="81">
        <v>6.8305266475520477E-6</v>
      </c>
      <c r="DO5154" s="81">
        <v>0</v>
      </c>
      <c r="DP5154" s="81">
        <v>6.8305266475520477E-6</v>
      </c>
      <c r="DQ5154" s="81">
        <v>6.8305266475520477E-6</v>
      </c>
      <c r="DR5154" s="81">
        <v>0</v>
      </c>
      <c r="DS5154" s="81">
        <v>6.8305266475520477E-6</v>
      </c>
      <c r="DT5154" s="81">
        <v>6.8305266475520477E-6</v>
      </c>
      <c r="DU5154" s="81">
        <v>0</v>
      </c>
      <c r="DV5154" s="81">
        <v>6.8305266475520477E-6</v>
      </c>
      <c r="DW5154" s="81">
        <v>6.8305266475520477E-6</v>
      </c>
      <c r="GE5154" s="81" t="s">
        <v>449</v>
      </c>
      <c r="GF5154" s="81" t="s">
        <v>155</v>
      </c>
      <c r="GG5154" s="81" t="s">
        <v>491</v>
      </c>
      <c r="GH5154" s="81" t="s">
        <v>457</v>
      </c>
      <c r="GI5154" s="81">
        <v>2023</v>
      </c>
      <c r="GJ5154" s="81" t="s">
        <v>201</v>
      </c>
      <c r="GK5154" s="81">
        <v>233.23007680793839</v>
      </c>
      <c r="GL5154" s="81">
        <v>248.68309399999899</v>
      </c>
      <c r="GM5154" s="81">
        <v>2023</v>
      </c>
      <c r="GN5154" s="81" t="s">
        <v>173</v>
      </c>
      <c r="GO5154" s="81">
        <v>1.1148832299820636E-2</v>
      </c>
      <c r="GP5154" s="81">
        <v>10</v>
      </c>
      <c r="GQ5154" s="81">
        <v>0</v>
      </c>
      <c r="GR5154" s="81" t="s">
        <v>448</v>
      </c>
      <c r="GS5154" s="81">
        <v>1.1148832299820636E-2</v>
      </c>
      <c r="GT5154" s="81">
        <v>2.6002430136059913</v>
      </c>
      <c r="GU5154" s="81">
        <v>1.1148832299820636E-2</v>
      </c>
      <c r="GV5154" s="81">
        <v>2.6002430136059913</v>
      </c>
      <c r="GW5154" s="81">
        <v>1.1148832299820636E-2</v>
      </c>
      <c r="GX5154" s="81">
        <v>2.6002430136059913</v>
      </c>
      <c r="GY5154" s="81">
        <v>1.1148832299820636E-2</v>
      </c>
      <c r="GZ5154" s="81">
        <v>2.6002430136059913</v>
      </c>
    </row>
    <row r="5155" spans="98:208" x14ac:dyDescent="0.25">
      <c r="CT5155" s="81" t="s">
        <v>155</v>
      </c>
      <c r="CU5155" s="81" t="s">
        <v>487</v>
      </c>
      <c r="CV5155" s="81" t="s">
        <v>451</v>
      </c>
      <c r="CW5155" s="81">
        <v>2024</v>
      </c>
      <c r="CX5155" s="81">
        <v>0</v>
      </c>
      <c r="CY5155" s="81">
        <v>0</v>
      </c>
      <c r="CZ5155" s="81">
        <v>0</v>
      </c>
      <c r="DA5155" s="81">
        <v>0</v>
      </c>
      <c r="DB5155" s="81">
        <v>9129.7460702373155</v>
      </c>
      <c r="DC5155" s="81">
        <v>233.2300768079588</v>
      </c>
      <c r="DD5155" s="81">
        <v>8896.515993429357</v>
      </c>
      <c r="DE5155" s="81">
        <v>0</v>
      </c>
      <c r="DF5155" s="81">
        <v>2.6002430136062187</v>
      </c>
      <c r="DG5155" s="81">
        <v>2.6002430136062187</v>
      </c>
      <c r="DH5155" s="81">
        <v>2.6002430136062187</v>
      </c>
      <c r="DI5155" s="81">
        <v>2.6002430136062187</v>
      </c>
      <c r="DJ5155" s="81">
        <v>2.6268801076707609E-6</v>
      </c>
      <c r="DL5155" s="81">
        <v>0</v>
      </c>
      <c r="DM5155" s="81">
        <v>6.8305266475520477E-6</v>
      </c>
      <c r="DN5155" s="81">
        <v>6.8305266475520477E-6</v>
      </c>
      <c r="DO5155" s="81">
        <v>0</v>
      </c>
      <c r="DP5155" s="81">
        <v>6.8305266475520477E-6</v>
      </c>
      <c r="DQ5155" s="81">
        <v>6.8305266475520477E-6</v>
      </c>
      <c r="DR5155" s="81">
        <v>0</v>
      </c>
      <c r="DS5155" s="81">
        <v>6.8305266475520477E-6</v>
      </c>
      <c r="DT5155" s="81">
        <v>6.8305266475520477E-6</v>
      </c>
      <c r="DU5155" s="81">
        <v>0</v>
      </c>
      <c r="DV5155" s="81">
        <v>6.8305266475520477E-6</v>
      </c>
      <c r="DW5155" s="81">
        <v>6.8305266475520477E-6</v>
      </c>
      <c r="GE5155" s="81" t="s">
        <v>449</v>
      </c>
      <c r="GF5155" s="81" t="s">
        <v>155</v>
      </c>
      <c r="GG5155" s="81" t="s">
        <v>491</v>
      </c>
      <c r="GH5155" s="81" t="s">
        <v>457</v>
      </c>
      <c r="GI5155" s="81">
        <v>2024</v>
      </c>
      <c r="GJ5155" s="81" t="s">
        <v>201</v>
      </c>
      <c r="GK5155" s="81">
        <v>233.23007680793839</v>
      </c>
      <c r="GL5155" s="81">
        <v>248.68309399999899</v>
      </c>
      <c r="GM5155" s="81">
        <v>2024</v>
      </c>
      <c r="GN5155" s="81" t="s">
        <v>173</v>
      </c>
      <c r="GO5155" s="81">
        <v>1.1148832299820636E-2</v>
      </c>
      <c r="GP5155" s="81">
        <v>10</v>
      </c>
      <c r="GQ5155" s="81">
        <v>0</v>
      </c>
      <c r="GR5155" s="81" t="s">
        <v>448</v>
      </c>
      <c r="GS5155" s="81">
        <v>1.1148832299820636E-2</v>
      </c>
      <c r="GT5155" s="81">
        <v>2.6002430136059913</v>
      </c>
      <c r="GU5155" s="81">
        <v>1.1148832299820636E-2</v>
      </c>
      <c r="GV5155" s="81">
        <v>2.6002430136059913</v>
      </c>
      <c r="GW5155" s="81">
        <v>1.1148832299820636E-2</v>
      </c>
      <c r="GX5155" s="81">
        <v>2.6002430136059913</v>
      </c>
      <c r="GY5155" s="81">
        <v>1.1148832299820636E-2</v>
      </c>
      <c r="GZ5155" s="81">
        <v>2.6002430136059913</v>
      </c>
    </row>
    <row r="5156" spans="98:208" x14ac:dyDescent="0.25">
      <c r="CT5156" s="81" t="s">
        <v>155</v>
      </c>
      <c r="CU5156" s="81" t="s">
        <v>487</v>
      </c>
      <c r="CV5156" s="81" t="s">
        <v>451</v>
      </c>
      <c r="CW5156" s="81">
        <v>2025</v>
      </c>
      <c r="CX5156" s="81">
        <v>0</v>
      </c>
      <c r="CY5156" s="81">
        <v>0</v>
      </c>
      <c r="CZ5156" s="81">
        <v>0</v>
      </c>
      <c r="DA5156" s="81">
        <v>0</v>
      </c>
      <c r="DB5156" s="81">
        <v>9129.7460702373155</v>
      </c>
      <c r="DC5156" s="81">
        <v>233.2300768079588</v>
      </c>
      <c r="DD5156" s="81">
        <v>8896.515993429357</v>
      </c>
      <c r="DE5156" s="81">
        <v>0</v>
      </c>
      <c r="DF5156" s="81">
        <v>2.6002430136062187</v>
      </c>
      <c r="DG5156" s="81">
        <v>2.6002430136062187</v>
      </c>
      <c r="DH5156" s="81">
        <v>2.6002430136062187</v>
      </c>
      <c r="DI5156" s="81">
        <v>2.6002430136062187</v>
      </c>
      <c r="DJ5156" s="81">
        <v>2.6268801076707609E-6</v>
      </c>
      <c r="DL5156" s="81">
        <v>0</v>
      </c>
      <c r="DM5156" s="81">
        <v>6.8305266475520477E-6</v>
      </c>
      <c r="DN5156" s="81">
        <v>6.8305266475520477E-6</v>
      </c>
      <c r="DO5156" s="81">
        <v>0</v>
      </c>
      <c r="DP5156" s="81">
        <v>6.8305266475520477E-6</v>
      </c>
      <c r="DQ5156" s="81">
        <v>6.8305266475520477E-6</v>
      </c>
      <c r="DR5156" s="81">
        <v>0</v>
      </c>
      <c r="DS5156" s="81">
        <v>6.8305266475520477E-6</v>
      </c>
      <c r="DT5156" s="81">
        <v>6.8305266475520477E-6</v>
      </c>
      <c r="DU5156" s="81">
        <v>0</v>
      </c>
      <c r="DV5156" s="81">
        <v>6.8305266475520477E-6</v>
      </c>
      <c r="DW5156" s="81">
        <v>6.8305266475520477E-6</v>
      </c>
      <c r="GE5156" s="81" t="s">
        <v>449</v>
      </c>
      <c r="GF5156" s="81" t="s">
        <v>155</v>
      </c>
      <c r="GG5156" s="81" t="s">
        <v>491</v>
      </c>
      <c r="GH5156" s="81" t="s">
        <v>457</v>
      </c>
      <c r="GI5156" s="81">
        <v>2025</v>
      </c>
      <c r="GJ5156" s="81" t="s">
        <v>201</v>
      </c>
      <c r="GK5156" s="81">
        <v>233.23007680793839</v>
      </c>
      <c r="GL5156" s="81">
        <v>248.68309399999899</v>
      </c>
      <c r="GM5156" s="81">
        <v>2025</v>
      </c>
      <c r="GN5156" s="81" t="s">
        <v>173</v>
      </c>
      <c r="GO5156" s="81">
        <v>1.1148832299820636E-2</v>
      </c>
      <c r="GP5156" s="81">
        <v>10</v>
      </c>
      <c r="GQ5156" s="81">
        <v>0</v>
      </c>
      <c r="GR5156" s="81" t="s">
        <v>448</v>
      </c>
      <c r="GS5156" s="81">
        <v>1.1148832299820636E-2</v>
      </c>
      <c r="GT5156" s="81">
        <v>2.6002430136059913</v>
      </c>
      <c r="GU5156" s="81">
        <v>1.1148832299820636E-2</v>
      </c>
      <c r="GV5156" s="81">
        <v>2.6002430136059913</v>
      </c>
      <c r="GW5156" s="81">
        <v>1.1148832299820636E-2</v>
      </c>
      <c r="GX5156" s="81">
        <v>2.6002430136059913</v>
      </c>
      <c r="GY5156" s="81">
        <v>1.1148832299820636E-2</v>
      </c>
      <c r="GZ5156" s="81">
        <v>2.6002430136059913</v>
      </c>
    </row>
    <row r="5157" spans="98:208" x14ac:dyDescent="0.25">
      <c r="CT5157" s="81" t="s">
        <v>155</v>
      </c>
      <c r="CU5157" s="81" t="s">
        <v>487</v>
      </c>
      <c r="CV5157" s="81" t="s">
        <v>451</v>
      </c>
      <c r="CW5157" s="81">
        <v>2026</v>
      </c>
      <c r="CX5157" s="81">
        <v>0</v>
      </c>
      <c r="CY5157" s="81">
        <v>0</v>
      </c>
      <c r="CZ5157" s="81">
        <v>0</v>
      </c>
      <c r="DA5157" s="81">
        <v>0</v>
      </c>
      <c r="DB5157" s="81">
        <v>9129.7460702373155</v>
      </c>
      <c r="DC5157" s="81">
        <v>233.2300768079588</v>
      </c>
      <c r="DD5157" s="81">
        <v>8896.515993429357</v>
      </c>
      <c r="DE5157" s="81">
        <v>0</v>
      </c>
      <c r="DF5157" s="81">
        <v>2.6002430136062187</v>
      </c>
      <c r="DG5157" s="81">
        <v>2.6002430136062187</v>
      </c>
      <c r="DH5157" s="81">
        <v>2.6002430136062187</v>
      </c>
      <c r="DI5157" s="81">
        <v>2.6002430136062187</v>
      </c>
      <c r="DJ5157" s="81">
        <v>2.6268801076707609E-6</v>
      </c>
      <c r="DL5157" s="81">
        <v>0</v>
      </c>
      <c r="DM5157" s="81">
        <v>6.8305266475520477E-6</v>
      </c>
      <c r="DN5157" s="81">
        <v>6.8305266475520477E-6</v>
      </c>
      <c r="DO5157" s="81">
        <v>0</v>
      </c>
      <c r="DP5157" s="81">
        <v>6.8305266475520477E-6</v>
      </c>
      <c r="DQ5157" s="81">
        <v>6.8305266475520477E-6</v>
      </c>
      <c r="DR5157" s="81">
        <v>0</v>
      </c>
      <c r="DS5157" s="81">
        <v>6.8305266475520477E-6</v>
      </c>
      <c r="DT5157" s="81">
        <v>6.8305266475520477E-6</v>
      </c>
      <c r="DU5157" s="81">
        <v>0</v>
      </c>
      <c r="DV5157" s="81">
        <v>6.8305266475520477E-6</v>
      </c>
      <c r="DW5157" s="81">
        <v>6.8305266475520477E-6</v>
      </c>
      <c r="GE5157" s="81" t="s">
        <v>449</v>
      </c>
      <c r="GF5157" s="81" t="s">
        <v>155</v>
      </c>
      <c r="GG5157" s="81" t="s">
        <v>491</v>
      </c>
      <c r="GH5157" s="81" t="s">
        <v>457</v>
      </c>
      <c r="GI5157" s="81">
        <v>2026</v>
      </c>
      <c r="GJ5157" s="81" t="s">
        <v>201</v>
      </c>
      <c r="GK5157" s="81">
        <v>233.23007680793839</v>
      </c>
      <c r="GL5157" s="81">
        <v>248.68309399999899</v>
      </c>
      <c r="GM5157" s="81">
        <v>2026</v>
      </c>
      <c r="GN5157" s="81" t="s">
        <v>173</v>
      </c>
      <c r="GO5157" s="81">
        <v>1.1148832299820636E-2</v>
      </c>
      <c r="GP5157" s="81">
        <v>10</v>
      </c>
      <c r="GQ5157" s="81">
        <v>0</v>
      </c>
      <c r="GR5157" s="81" t="s">
        <v>448</v>
      </c>
      <c r="GS5157" s="81">
        <v>1.1148832299820636E-2</v>
      </c>
      <c r="GT5157" s="81">
        <v>2.6002430136059913</v>
      </c>
      <c r="GU5157" s="81">
        <v>1.1148832299820636E-2</v>
      </c>
      <c r="GV5157" s="81">
        <v>2.6002430136059913</v>
      </c>
      <c r="GW5157" s="81">
        <v>1.1148832299820636E-2</v>
      </c>
      <c r="GX5157" s="81">
        <v>2.6002430136059913</v>
      </c>
      <c r="GY5157" s="81">
        <v>1.1148832299820636E-2</v>
      </c>
      <c r="GZ5157" s="81">
        <v>2.6002430136059913</v>
      </c>
    </row>
    <row r="5158" spans="98:208" x14ac:dyDescent="0.25">
      <c r="CT5158" s="81" t="s">
        <v>155</v>
      </c>
      <c r="CU5158" s="81" t="s">
        <v>487</v>
      </c>
      <c r="CV5158" s="81" t="s">
        <v>451</v>
      </c>
      <c r="CW5158" s="81">
        <v>2027</v>
      </c>
      <c r="CX5158" s="81">
        <v>0</v>
      </c>
      <c r="CY5158" s="81">
        <v>0</v>
      </c>
      <c r="CZ5158" s="81">
        <v>0</v>
      </c>
      <c r="DA5158" s="81">
        <v>0</v>
      </c>
      <c r="DB5158" s="81">
        <v>9129.7460702373155</v>
      </c>
      <c r="DC5158" s="81">
        <v>233.2300768079588</v>
      </c>
      <c r="DD5158" s="81">
        <v>8896.515993429357</v>
      </c>
      <c r="DE5158" s="81">
        <v>0</v>
      </c>
      <c r="DF5158" s="81">
        <v>2.6002430136062187</v>
      </c>
      <c r="DG5158" s="81">
        <v>2.6002430136062187</v>
      </c>
      <c r="DH5158" s="81">
        <v>2.6002430136062187</v>
      </c>
      <c r="DI5158" s="81">
        <v>2.6002430136062187</v>
      </c>
      <c r="DJ5158" s="81">
        <v>2.6268801076707609E-6</v>
      </c>
      <c r="DL5158" s="81">
        <v>0</v>
      </c>
      <c r="DM5158" s="81">
        <v>6.8305266475520477E-6</v>
      </c>
      <c r="DN5158" s="81">
        <v>6.8305266475520477E-6</v>
      </c>
      <c r="DO5158" s="81">
        <v>0</v>
      </c>
      <c r="DP5158" s="81">
        <v>6.8305266475520477E-6</v>
      </c>
      <c r="DQ5158" s="81">
        <v>6.8305266475520477E-6</v>
      </c>
      <c r="DR5158" s="81">
        <v>0</v>
      </c>
      <c r="DS5158" s="81">
        <v>6.8305266475520477E-6</v>
      </c>
      <c r="DT5158" s="81">
        <v>6.8305266475520477E-6</v>
      </c>
      <c r="DU5158" s="81">
        <v>0</v>
      </c>
      <c r="DV5158" s="81">
        <v>6.8305266475520477E-6</v>
      </c>
      <c r="DW5158" s="81">
        <v>6.8305266475520477E-6</v>
      </c>
      <c r="GE5158" s="81" t="s">
        <v>449</v>
      </c>
      <c r="GF5158" s="81" t="s">
        <v>155</v>
      </c>
      <c r="GG5158" s="81" t="s">
        <v>491</v>
      </c>
      <c r="GH5158" s="81" t="s">
        <v>457</v>
      </c>
      <c r="GI5158" s="81">
        <v>2027</v>
      </c>
      <c r="GJ5158" s="81" t="s">
        <v>201</v>
      </c>
      <c r="GK5158" s="81">
        <v>233.23007680793839</v>
      </c>
      <c r="GL5158" s="81">
        <v>248.68309399999899</v>
      </c>
      <c r="GM5158" s="81">
        <v>2027</v>
      </c>
      <c r="GN5158" s="81" t="s">
        <v>173</v>
      </c>
      <c r="GO5158" s="81">
        <v>1.1148832299820636E-2</v>
      </c>
      <c r="GP5158" s="81">
        <v>10</v>
      </c>
      <c r="GQ5158" s="81">
        <v>0</v>
      </c>
      <c r="GR5158" s="81" t="s">
        <v>448</v>
      </c>
      <c r="GS5158" s="81">
        <v>1.1148832299820636E-2</v>
      </c>
      <c r="GT5158" s="81">
        <v>2.6002430136059913</v>
      </c>
      <c r="GU5158" s="81">
        <v>1.1148832299820636E-2</v>
      </c>
      <c r="GV5158" s="81">
        <v>2.6002430136059913</v>
      </c>
      <c r="GW5158" s="81">
        <v>1.1148832299820636E-2</v>
      </c>
      <c r="GX5158" s="81">
        <v>2.6002430136059913</v>
      </c>
      <c r="GY5158" s="81">
        <v>1.1148832299820636E-2</v>
      </c>
      <c r="GZ5158" s="81">
        <v>2.6002430136059913</v>
      </c>
    </row>
    <row r="5159" spans="98:208" x14ac:dyDescent="0.25">
      <c r="CT5159" s="81" t="s">
        <v>155</v>
      </c>
      <c r="CU5159" s="81" t="s">
        <v>487</v>
      </c>
      <c r="CV5159" s="81" t="s">
        <v>451</v>
      </c>
      <c r="CW5159" s="81">
        <v>2028</v>
      </c>
      <c r="CX5159" s="81">
        <v>0</v>
      </c>
      <c r="CY5159" s="81">
        <v>0</v>
      </c>
      <c r="CZ5159" s="81">
        <v>0</v>
      </c>
      <c r="DA5159" s="81">
        <v>0</v>
      </c>
      <c r="DB5159" s="81">
        <v>9534.922087710258</v>
      </c>
      <c r="DC5159" s="81">
        <v>247.27299216496789</v>
      </c>
      <c r="DD5159" s="81">
        <v>9287.6490955452882</v>
      </c>
      <c r="DE5159" s="81">
        <v>0</v>
      </c>
      <c r="DF5159" s="81">
        <v>2.7568051219220893</v>
      </c>
      <c r="DG5159" s="81">
        <v>2.7568051219220893</v>
      </c>
      <c r="DH5159" s="81">
        <v>2.7568051219220893</v>
      </c>
      <c r="DI5159" s="81">
        <v>2.7568051219220893</v>
      </c>
      <c r="DJ5159" s="81">
        <v>2.6268801076707609E-6</v>
      </c>
      <c r="DL5159" s="81">
        <v>0</v>
      </c>
      <c r="DM5159" s="81">
        <v>7.2417965355020031E-6</v>
      </c>
      <c r="DN5159" s="81">
        <v>7.2417965355020031E-6</v>
      </c>
      <c r="DO5159" s="81">
        <v>0</v>
      </c>
      <c r="DP5159" s="81">
        <v>7.2417965355020031E-6</v>
      </c>
      <c r="DQ5159" s="81">
        <v>7.2417965355020031E-6</v>
      </c>
      <c r="DR5159" s="81">
        <v>0</v>
      </c>
      <c r="DS5159" s="81">
        <v>7.2417965355020031E-6</v>
      </c>
      <c r="DT5159" s="81">
        <v>7.2417965355020031E-6</v>
      </c>
      <c r="DU5159" s="81">
        <v>0</v>
      </c>
      <c r="DV5159" s="81">
        <v>7.2417965355020031E-6</v>
      </c>
      <c r="DW5159" s="81">
        <v>7.2417965355020031E-6</v>
      </c>
      <c r="GE5159" s="81" t="s">
        <v>449</v>
      </c>
      <c r="GF5159" s="81" t="s">
        <v>155</v>
      </c>
      <c r="GG5159" s="81" t="s">
        <v>491</v>
      </c>
      <c r="GH5159" s="81" t="s">
        <v>457</v>
      </c>
      <c r="GI5159" s="81">
        <v>2028</v>
      </c>
      <c r="GJ5159" s="81" t="s">
        <v>201</v>
      </c>
      <c r="GK5159" s="81">
        <v>247.272992164946</v>
      </c>
      <c r="GL5159" s="81">
        <v>248.68309399999899</v>
      </c>
      <c r="GM5159" s="81">
        <v>2028</v>
      </c>
      <c r="GN5159" s="81" t="s">
        <v>173</v>
      </c>
      <c r="GO5159" s="81">
        <v>1.1148832299820636E-2</v>
      </c>
      <c r="GP5159" s="81">
        <v>10</v>
      </c>
      <c r="GQ5159" s="81">
        <v>0</v>
      </c>
      <c r="GR5159" s="81" t="s">
        <v>448</v>
      </c>
      <c r="GS5159" s="81">
        <v>1.1148832299820636E-2</v>
      </c>
      <c r="GT5159" s="81">
        <v>2.756805121921845</v>
      </c>
      <c r="GU5159" s="81">
        <v>1.1148832299820636E-2</v>
      </c>
      <c r="GV5159" s="81">
        <v>2.756805121921845</v>
      </c>
      <c r="GW5159" s="81">
        <v>1.1148832299820636E-2</v>
      </c>
      <c r="GX5159" s="81">
        <v>2.756805121921845</v>
      </c>
      <c r="GY5159" s="81">
        <v>1.1148832299820636E-2</v>
      </c>
      <c r="GZ5159" s="81">
        <v>2.756805121921845</v>
      </c>
    </row>
    <row r="5160" spans="98:208" x14ac:dyDescent="0.25">
      <c r="CT5160" s="81" t="s">
        <v>155</v>
      </c>
      <c r="CU5160" s="81" t="s">
        <v>487</v>
      </c>
      <c r="CV5160" s="81" t="s">
        <v>451</v>
      </c>
      <c r="CW5160" s="81">
        <v>2029</v>
      </c>
      <c r="CX5160" s="81">
        <v>0</v>
      </c>
      <c r="CY5160" s="81">
        <v>0</v>
      </c>
      <c r="CZ5160" s="81">
        <v>0</v>
      </c>
      <c r="DA5160" s="81">
        <v>0</v>
      </c>
      <c r="DB5160" s="81">
        <v>9534.922087710258</v>
      </c>
      <c r="DC5160" s="81">
        <v>247.27299216496789</v>
      </c>
      <c r="DD5160" s="81">
        <v>9287.6490955452882</v>
      </c>
      <c r="DE5160" s="81">
        <v>0</v>
      </c>
      <c r="DF5160" s="81">
        <v>2.7568051219220893</v>
      </c>
      <c r="DG5160" s="81">
        <v>2.7568051219220893</v>
      </c>
      <c r="DH5160" s="81">
        <v>2.7568051219220893</v>
      </c>
      <c r="DI5160" s="81">
        <v>2.7568051219220893</v>
      </c>
      <c r="DJ5160" s="81">
        <v>2.6268801076707609E-6</v>
      </c>
      <c r="DL5160" s="81">
        <v>0</v>
      </c>
      <c r="DM5160" s="81">
        <v>7.2417965355020031E-6</v>
      </c>
      <c r="DN5160" s="81">
        <v>7.2417965355020031E-6</v>
      </c>
      <c r="DO5160" s="81">
        <v>0</v>
      </c>
      <c r="DP5160" s="81">
        <v>7.2417965355020031E-6</v>
      </c>
      <c r="DQ5160" s="81">
        <v>7.2417965355020031E-6</v>
      </c>
      <c r="DR5160" s="81">
        <v>0</v>
      </c>
      <c r="DS5160" s="81">
        <v>7.2417965355020031E-6</v>
      </c>
      <c r="DT5160" s="81">
        <v>7.2417965355020031E-6</v>
      </c>
      <c r="DU5160" s="81">
        <v>0</v>
      </c>
      <c r="DV5160" s="81">
        <v>7.2417965355020031E-6</v>
      </c>
      <c r="DW5160" s="81">
        <v>7.2417965355020031E-6</v>
      </c>
      <c r="GE5160" s="81" t="s">
        <v>449</v>
      </c>
      <c r="GF5160" s="81" t="s">
        <v>155</v>
      </c>
      <c r="GG5160" s="81" t="s">
        <v>491</v>
      </c>
      <c r="GH5160" s="81" t="s">
        <v>457</v>
      </c>
      <c r="GI5160" s="81">
        <v>2029</v>
      </c>
      <c r="GJ5160" s="81" t="s">
        <v>201</v>
      </c>
      <c r="GK5160" s="81">
        <v>247.272992164946</v>
      </c>
      <c r="GL5160" s="81">
        <v>248.68309399999899</v>
      </c>
      <c r="GM5160" s="81">
        <v>2029</v>
      </c>
      <c r="GN5160" s="81" t="s">
        <v>173</v>
      </c>
      <c r="GO5160" s="81">
        <v>1.1148832299820636E-2</v>
      </c>
      <c r="GP5160" s="81">
        <v>10</v>
      </c>
      <c r="GQ5160" s="81">
        <v>0</v>
      </c>
      <c r="GR5160" s="81" t="s">
        <v>448</v>
      </c>
      <c r="GS5160" s="81">
        <v>1.1148832299820636E-2</v>
      </c>
      <c r="GT5160" s="81">
        <v>2.756805121921845</v>
      </c>
      <c r="GU5160" s="81">
        <v>1.1148832299820636E-2</v>
      </c>
      <c r="GV5160" s="81">
        <v>2.756805121921845</v>
      </c>
      <c r="GW5160" s="81">
        <v>1.1148832299820636E-2</v>
      </c>
      <c r="GX5160" s="81">
        <v>2.756805121921845</v>
      </c>
      <c r="GY5160" s="81">
        <v>1.1148832299820636E-2</v>
      </c>
      <c r="GZ5160" s="81">
        <v>2.756805121921845</v>
      </c>
    </row>
    <row r="5161" spans="98:208" x14ac:dyDescent="0.25">
      <c r="CT5161" s="81" t="s">
        <v>155</v>
      </c>
      <c r="CU5161" s="81" t="s">
        <v>487</v>
      </c>
      <c r="CV5161" s="81" t="s">
        <v>451</v>
      </c>
      <c r="CW5161" s="81">
        <v>2030</v>
      </c>
      <c r="CX5161" s="81">
        <v>0</v>
      </c>
      <c r="CY5161" s="81">
        <v>0</v>
      </c>
      <c r="CZ5161" s="81">
        <v>0</v>
      </c>
      <c r="DA5161" s="81">
        <v>0</v>
      </c>
      <c r="DB5161" s="81">
        <v>9534.922087710258</v>
      </c>
      <c r="DC5161" s="81">
        <v>247.27299216496789</v>
      </c>
      <c r="DD5161" s="81">
        <v>9287.6490955452882</v>
      </c>
      <c r="DE5161" s="81">
        <v>0</v>
      </c>
      <c r="DF5161" s="81">
        <v>0</v>
      </c>
      <c r="DG5161" s="81">
        <v>2.7568051219220893</v>
      </c>
      <c r="DH5161" s="81">
        <v>2.7568051219220893</v>
      </c>
      <c r="DI5161" s="81">
        <v>2.7568051219220893</v>
      </c>
      <c r="DJ5161" s="81">
        <v>2.6268801076707609E-6</v>
      </c>
      <c r="DL5161" s="81">
        <v>0</v>
      </c>
      <c r="DM5161" s="81">
        <v>0</v>
      </c>
      <c r="DN5161" s="81">
        <v>0</v>
      </c>
      <c r="DO5161" s="81">
        <v>0</v>
      </c>
      <c r="DP5161" s="81">
        <v>7.2417965355020031E-6</v>
      </c>
      <c r="DQ5161" s="81">
        <v>7.2417965355020031E-6</v>
      </c>
      <c r="DR5161" s="81">
        <v>0</v>
      </c>
      <c r="DS5161" s="81">
        <v>7.2417965355020031E-6</v>
      </c>
      <c r="DT5161" s="81">
        <v>7.2417965355020031E-6</v>
      </c>
      <c r="DU5161" s="81">
        <v>0</v>
      </c>
      <c r="DV5161" s="81">
        <v>7.2417965355020031E-6</v>
      </c>
      <c r="DW5161" s="81">
        <v>7.2417965355020031E-6</v>
      </c>
      <c r="GE5161" s="81" t="s">
        <v>449</v>
      </c>
      <c r="GF5161" s="81" t="s">
        <v>155</v>
      </c>
      <c r="GG5161" s="81" t="s">
        <v>491</v>
      </c>
      <c r="GH5161" s="81" t="s">
        <v>457</v>
      </c>
      <c r="GI5161" s="81">
        <v>2030</v>
      </c>
      <c r="GJ5161" s="81" t="s">
        <v>201</v>
      </c>
      <c r="GK5161" s="81">
        <v>247.272992164946</v>
      </c>
      <c r="GL5161" s="81">
        <v>248.68309399999899</v>
      </c>
      <c r="GM5161" s="81">
        <v>2030</v>
      </c>
      <c r="GN5161" s="81" t="s">
        <v>173</v>
      </c>
      <c r="GO5161" s="81">
        <v>1.1148832299820636E-2</v>
      </c>
      <c r="GP5161" s="81">
        <v>10</v>
      </c>
      <c r="GQ5161" s="81">
        <v>0</v>
      </c>
      <c r="GR5161" s="81" t="s">
        <v>448</v>
      </c>
      <c r="GS5161" s="81">
        <v>0</v>
      </c>
      <c r="GT5161" s="81">
        <v>0</v>
      </c>
      <c r="GU5161" s="81">
        <v>1.1148832299820636E-2</v>
      </c>
      <c r="GV5161" s="81">
        <v>2.756805121921845</v>
      </c>
      <c r="GW5161" s="81">
        <v>1.1148832299820636E-2</v>
      </c>
      <c r="GX5161" s="81">
        <v>2.756805121921845</v>
      </c>
      <c r="GY5161" s="81">
        <v>1.1148832299820636E-2</v>
      </c>
      <c r="GZ5161" s="81">
        <v>2.756805121921845</v>
      </c>
    </row>
    <row r="5162" spans="98:208" x14ac:dyDescent="0.25">
      <c r="CT5162" s="81" t="s">
        <v>155</v>
      </c>
      <c r="CU5162" s="81" t="s">
        <v>487</v>
      </c>
      <c r="CV5162" s="81" t="s">
        <v>451</v>
      </c>
      <c r="CW5162" s="81">
        <v>2031</v>
      </c>
      <c r="CX5162" s="81">
        <v>0</v>
      </c>
      <c r="CY5162" s="81">
        <v>0</v>
      </c>
      <c r="CZ5162" s="81">
        <v>0</v>
      </c>
      <c r="DA5162" s="81">
        <v>0</v>
      </c>
      <c r="DB5162" s="81">
        <v>9534.922087710258</v>
      </c>
      <c r="DC5162" s="81">
        <v>247.27299216496789</v>
      </c>
      <c r="DD5162" s="81">
        <v>9287.6490955452882</v>
      </c>
      <c r="DE5162" s="81">
        <v>0</v>
      </c>
      <c r="DF5162" s="81">
        <v>0</v>
      </c>
      <c r="DG5162" s="81">
        <v>0</v>
      </c>
      <c r="DH5162" s="81">
        <v>2.7568051219220893</v>
      </c>
      <c r="DI5162" s="81">
        <v>2.7568051219220893</v>
      </c>
      <c r="DJ5162" s="81">
        <v>2.6268801076707609E-6</v>
      </c>
      <c r="DL5162" s="81">
        <v>0</v>
      </c>
      <c r="DM5162" s="81">
        <v>0</v>
      </c>
      <c r="DN5162" s="81">
        <v>0</v>
      </c>
      <c r="DO5162" s="81">
        <v>0</v>
      </c>
      <c r="DP5162" s="81">
        <v>0</v>
      </c>
      <c r="DQ5162" s="81">
        <v>0</v>
      </c>
      <c r="DR5162" s="81">
        <v>0</v>
      </c>
      <c r="DS5162" s="81">
        <v>7.2417965355020031E-6</v>
      </c>
      <c r="DT5162" s="81">
        <v>7.2417965355020031E-6</v>
      </c>
      <c r="DU5162" s="81">
        <v>0</v>
      </c>
      <c r="DV5162" s="81">
        <v>7.2417965355020031E-6</v>
      </c>
      <c r="DW5162" s="81">
        <v>7.2417965355020031E-6</v>
      </c>
      <c r="GE5162" s="81" t="s">
        <v>449</v>
      </c>
      <c r="GF5162" s="81" t="s">
        <v>155</v>
      </c>
      <c r="GG5162" s="81" t="s">
        <v>491</v>
      </c>
      <c r="GH5162" s="81" t="s">
        <v>457</v>
      </c>
      <c r="GI5162" s="81">
        <v>2031</v>
      </c>
      <c r="GJ5162" s="81" t="s">
        <v>201</v>
      </c>
      <c r="GK5162" s="81">
        <v>247.272992164946</v>
      </c>
      <c r="GL5162" s="81">
        <v>248.68309399999899</v>
      </c>
      <c r="GM5162" s="81">
        <v>2031</v>
      </c>
      <c r="GN5162" s="81" t="s">
        <v>173</v>
      </c>
      <c r="GO5162" s="81">
        <v>1.1148832299820636E-2</v>
      </c>
      <c r="GP5162" s="81">
        <v>10</v>
      </c>
      <c r="GQ5162" s="81">
        <v>0</v>
      </c>
      <c r="GR5162" s="81" t="s">
        <v>448</v>
      </c>
      <c r="GS5162" s="81">
        <v>0</v>
      </c>
      <c r="GT5162" s="81">
        <v>0</v>
      </c>
      <c r="GU5162" s="81">
        <v>0</v>
      </c>
      <c r="GV5162" s="81">
        <v>0</v>
      </c>
      <c r="GW5162" s="81">
        <v>1.1148832299820636E-2</v>
      </c>
      <c r="GX5162" s="81">
        <v>2.756805121921845</v>
      </c>
      <c r="GY5162" s="81">
        <v>1.1148832299820636E-2</v>
      </c>
      <c r="GZ5162" s="81">
        <v>2.756805121921845</v>
      </c>
    </row>
    <row r="5163" spans="98:208" x14ac:dyDescent="0.25">
      <c r="CT5163" s="81" t="s">
        <v>155</v>
      </c>
      <c r="CU5163" s="81" t="s">
        <v>487</v>
      </c>
      <c r="CV5163" s="81" t="s">
        <v>451</v>
      </c>
      <c r="CW5163" s="81">
        <v>2032</v>
      </c>
      <c r="CX5163" s="81">
        <v>0</v>
      </c>
      <c r="CY5163" s="81">
        <v>0</v>
      </c>
      <c r="CZ5163" s="81">
        <v>0</v>
      </c>
      <c r="DA5163" s="81">
        <v>0</v>
      </c>
      <c r="DB5163" s="81">
        <v>9534.922087710258</v>
      </c>
      <c r="DC5163" s="81">
        <v>247.27299216496789</v>
      </c>
      <c r="DD5163" s="81">
        <v>9287.6490955452882</v>
      </c>
      <c r="DE5163" s="81">
        <v>0</v>
      </c>
      <c r="DF5163" s="81">
        <v>0</v>
      </c>
      <c r="DG5163" s="81">
        <v>0</v>
      </c>
      <c r="DH5163" s="81">
        <v>0</v>
      </c>
      <c r="DI5163" s="81">
        <v>2.7568051219220893</v>
      </c>
      <c r="DJ5163" s="81">
        <v>2.6268801076707609E-6</v>
      </c>
      <c r="DL5163" s="81">
        <v>0</v>
      </c>
      <c r="DM5163" s="81">
        <v>0</v>
      </c>
      <c r="DN5163" s="81">
        <v>0</v>
      </c>
      <c r="DO5163" s="81">
        <v>0</v>
      </c>
      <c r="DP5163" s="81">
        <v>0</v>
      </c>
      <c r="DQ5163" s="81">
        <v>0</v>
      </c>
      <c r="DR5163" s="81">
        <v>0</v>
      </c>
      <c r="DS5163" s="81">
        <v>0</v>
      </c>
      <c r="DT5163" s="81">
        <v>0</v>
      </c>
      <c r="DU5163" s="81">
        <v>0</v>
      </c>
      <c r="DV5163" s="81">
        <v>7.2417965355020031E-6</v>
      </c>
      <c r="DW5163" s="81">
        <v>7.2417965355020031E-6</v>
      </c>
      <c r="GE5163" s="81" t="s">
        <v>449</v>
      </c>
      <c r="GF5163" s="81" t="s">
        <v>155</v>
      </c>
      <c r="GG5163" s="81" t="s">
        <v>491</v>
      </c>
      <c r="GH5163" s="81" t="s">
        <v>457</v>
      </c>
      <c r="GI5163" s="81">
        <v>2032</v>
      </c>
      <c r="GJ5163" s="81" t="s">
        <v>201</v>
      </c>
      <c r="GK5163" s="81">
        <v>247.272992164946</v>
      </c>
      <c r="GL5163" s="81">
        <v>248.68309399999899</v>
      </c>
      <c r="GM5163" s="81">
        <v>2032</v>
      </c>
      <c r="GN5163" s="81" t="s">
        <v>173</v>
      </c>
      <c r="GO5163" s="81">
        <v>1.1148832299820636E-2</v>
      </c>
      <c r="GP5163" s="81">
        <v>10</v>
      </c>
      <c r="GQ5163" s="81">
        <v>0</v>
      </c>
      <c r="GR5163" s="81" t="s">
        <v>448</v>
      </c>
      <c r="GS5163" s="81">
        <v>0</v>
      </c>
      <c r="GT5163" s="81">
        <v>0</v>
      </c>
      <c r="GU5163" s="81">
        <v>0</v>
      </c>
      <c r="GV5163" s="81">
        <v>0</v>
      </c>
      <c r="GW5163" s="81">
        <v>0</v>
      </c>
      <c r="GX5163" s="81">
        <v>0</v>
      </c>
      <c r="GY5163" s="81">
        <v>1.1148832299820636E-2</v>
      </c>
      <c r="GZ5163" s="81">
        <v>2.756805121921845</v>
      </c>
    </row>
    <row r="5164" spans="98:208" x14ac:dyDescent="0.25">
      <c r="CT5164" s="81" t="s">
        <v>155</v>
      </c>
      <c r="CU5164" s="81" t="s">
        <v>487</v>
      </c>
      <c r="CV5164" s="81" t="s">
        <v>452</v>
      </c>
      <c r="CW5164" s="81">
        <v>2020</v>
      </c>
      <c r="CX5164" s="81">
        <v>0</v>
      </c>
      <c r="CY5164" s="81">
        <v>0</v>
      </c>
      <c r="CZ5164" s="81">
        <v>0</v>
      </c>
      <c r="DA5164" s="81">
        <v>0</v>
      </c>
      <c r="DB5164" s="81">
        <v>5.2405583313016253</v>
      </c>
      <c r="DC5164" s="81">
        <v>0.69641821681224458</v>
      </c>
      <c r="DD5164" s="81">
        <v>2.941964152281034</v>
      </c>
      <c r="DE5164" s="81">
        <v>1.6021759622082921</v>
      </c>
      <c r="DF5164" s="81">
        <v>7.7642499097798435E-3</v>
      </c>
      <c r="DG5164" s="81">
        <v>0</v>
      </c>
      <c r="DH5164" s="81">
        <v>0</v>
      </c>
      <c r="DI5164" s="81">
        <v>0</v>
      </c>
      <c r="DJ5164" s="81">
        <v>2.0262270174512289E-5</v>
      </c>
      <c r="DL5164" s="81">
        <v>0</v>
      </c>
      <c r="DM5164" s="81">
        <v>1.5732132937439186E-7</v>
      </c>
      <c r="DN5164" s="81">
        <v>1.5732132937439186E-7</v>
      </c>
      <c r="DO5164" s="81">
        <v>0</v>
      </c>
      <c r="DP5164" s="81">
        <v>0</v>
      </c>
      <c r="DQ5164" s="81">
        <v>0</v>
      </c>
      <c r="DR5164" s="81">
        <v>0</v>
      </c>
      <c r="DS5164" s="81">
        <v>0</v>
      </c>
      <c r="DT5164" s="81">
        <v>0</v>
      </c>
      <c r="DU5164" s="81">
        <v>0</v>
      </c>
      <c r="DV5164" s="81">
        <v>0</v>
      </c>
      <c r="DW5164" s="81">
        <v>0</v>
      </c>
      <c r="GE5164" s="81" t="s">
        <v>449</v>
      </c>
      <c r="GF5164" s="81" t="s">
        <v>155</v>
      </c>
      <c r="GG5164" s="81" t="s">
        <v>491</v>
      </c>
      <c r="GH5164" s="81" t="s">
        <v>458</v>
      </c>
      <c r="GI5164" s="81">
        <v>2021</v>
      </c>
      <c r="GJ5164" s="81" t="s">
        <v>201</v>
      </c>
      <c r="GK5164" s="81">
        <v>222.229421628003</v>
      </c>
      <c r="GL5164" s="81">
        <v>248.68309399999899</v>
      </c>
      <c r="GM5164" s="81">
        <v>2021</v>
      </c>
      <c r="GN5164" s="81" t="s">
        <v>173</v>
      </c>
      <c r="GO5164" s="81">
        <v>1.1148832299820636E-2</v>
      </c>
      <c r="GP5164" s="81">
        <v>10</v>
      </c>
      <c r="GQ5164" s="81">
        <v>0</v>
      </c>
      <c r="GR5164" s="81" t="s">
        <v>448</v>
      </c>
      <c r="GS5164" s="81">
        <v>1.1148832299820636E-2</v>
      </c>
      <c r="GT5164" s="81">
        <v>2.4775985538167387</v>
      </c>
      <c r="GU5164" s="81">
        <v>1.1148832299820636E-2</v>
      </c>
      <c r="GV5164" s="81">
        <v>2.4775985538167387</v>
      </c>
      <c r="GW5164" s="81">
        <v>0</v>
      </c>
      <c r="GX5164" s="81">
        <v>0</v>
      </c>
      <c r="GY5164" s="81">
        <v>0</v>
      </c>
      <c r="GZ5164" s="81">
        <v>0</v>
      </c>
    </row>
    <row r="5165" spans="98:208" x14ac:dyDescent="0.25">
      <c r="CT5165" s="81" t="s">
        <v>155</v>
      </c>
      <c r="CU5165" s="81" t="s">
        <v>487</v>
      </c>
      <c r="CV5165" s="81" t="s">
        <v>452</v>
      </c>
      <c r="CW5165" s="81">
        <v>2021</v>
      </c>
      <c r="CX5165" s="81">
        <v>0</v>
      </c>
      <c r="CY5165" s="81">
        <v>0</v>
      </c>
      <c r="CZ5165" s="81">
        <v>0</v>
      </c>
      <c r="DA5165" s="81">
        <v>0</v>
      </c>
      <c r="DB5165" s="81">
        <v>5.2405583313016253</v>
      </c>
      <c r="DC5165" s="81">
        <v>0.69641821681224458</v>
      </c>
      <c r="DD5165" s="81">
        <v>2.941964152281034</v>
      </c>
      <c r="DE5165" s="81">
        <v>1.6021759622082921</v>
      </c>
      <c r="DF5165" s="81">
        <v>7.7642499097798435E-3</v>
      </c>
      <c r="DG5165" s="81">
        <v>7.7642499097798435E-3</v>
      </c>
      <c r="DH5165" s="81">
        <v>0</v>
      </c>
      <c r="DI5165" s="81">
        <v>0</v>
      </c>
      <c r="DJ5165" s="81">
        <v>2.0262270174512289E-5</v>
      </c>
      <c r="DL5165" s="81">
        <v>0</v>
      </c>
      <c r="DM5165" s="81">
        <v>1.5732132937439186E-7</v>
      </c>
      <c r="DN5165" s="81">
        <v>1.5732132937439186E-7</v>
      </c>
      <c r="DO5165" s="81">
        <v>0</v>
      </c>
      <c r="DP5165" s="81">
        <v>1.5732132937439186E-7</v>
      </c>
      <c r="DQ5165" s="81">
        <v>1.5732132937439186E-7</v>
      </c>
      <c r="DR5165" s="81">
        <v>0</v>
      </c>
      <c r="DS5165" s="81">
        <v>0</v>
      </c>
      <c r="DT5165" s="81">
        <v>0</v>
      </c>
      <c r="DU5165" s="81">
        <v>0</v>
      </c>
      <c r="DV5165" s="81">
        <v>0</v>
      </c>
      <c r="DW5165" s="81">
        <v>0</v>
      </c>
      <c r="GE5165" s="81" t="s">
        <v>449</v>
      </c>
      <c r="GF5165" s="81" t="s">
        <v>155</v>
      </c>
      <c r="GG5165" s="81" t="s">
        <v>491</v>
      </c>
      <c r="GH5165" s="81" t="s">
        <v>458</v>
      </c>
      <c r="GI5165" s="81">
        <v>2022</v>
      </c>
      <c r="GJ5165" s="81" t="s">
        <v>201</v>
      </c>
      <c r="GK5165" s="81">
        <v>222.229421628003</v>
      </c>
      <c r="GL5165" s="81">
        <v>248.68309399999899</v>
      </c>
      <c r="GM5165" s="81">
        <v>2022</v>
      </c>
      <c r="GN5165" s="81" t="s">
        <v>173</v>
      </c>
      <c r="GO5165" s="81">
        <v>1.1148832299820636E-2</v>
      </c>
      <c r="GP5165" s="81">
        <v>10</v>
      </c>
      <c r="GQ5165" s="81">
        <v>0</v>
      </c>
      <c r="GR5165" s="81" t="s">
        <v>448</v>
      </c>
      <c r="GS5165" s="81">
        <v>1.1148832299820636E-2</v>
      </c>
      <c r="GT5165" s="81">
        <v>2.4775985538167387</v>
      </c>
      <c r="GU5165" s="81">
        <v>1.1148832299820636E-2</v>
      </c>
      <c r="GV5165" s="81">
        <v>2.4775985538167387</v>
      </c>
      <c r="GW5165" s="81">
        <v>1.1148832299820636E-2</v>
      </c>
      <c r="GX5165" s="81">
        <v>2.4775985538167387</v>
      </c>
      <c r="GY5165" s="81">
        <v>0</v>
      </c>
      <c r="GZ5165" s="81">
        <v>0</v>
      </c>
    </row>
    <row r="5166" spans="98:208" x14ac:dyDescent="0.25">
      <c r="CT5166" s="81" t="s">
        <v>155</v>
      </c>
      <c r="CU5166" s="81" t="s">
        <v>487</v>
      </c>
      <c r="CV5166" s="81" t="s">
        <v>452</v>
      </c>
      <c r="CW5166" s="81">
        <v>2022</v>
      </c>
      <c r="CX5166" s="81">
        <v>0</v>
      </c>
      <c r="CY5166" s="81">
        <v>0</v>
      </c>
      <c r="CZ5166" s="81">
        <v>0</v>
      </c>
      <c r="DA5166" s="81">
        <v>0</v>
      </c>
      <c r="DB5166" s="81">
        <v>5.2405583313016253</v>
      </c>
      <c r="DC5166" s="81">
        <v>0.69641821681224458</v>
      </c>
      <c r="DD5166" s="81">
        <v>2.941964152281034</v>
      </c>
      <c r="DE5166" s="81">
        <v>1.6021759622082921</v>
      </c>
      <c r="DF5166" s="81">
        <v>7.7642499097798435E-3</v>
      </c>
      <c r="DG5166" s="81">
        <v>7.7642499097798435E-3</v>
      </c>
      <c r="DH5166" s="81">
        <v>7.7642499097798435E-3</v>
      </c>
      <c r="DI5166" s="81">
        <v>0</v>
      </c>
      <c r="DJ5166" s="81">
        <v>2.0262270174512289E-5</v>
      </c>
      <c r="DL5166" s="81">
        <v>0</v>
      </c>
      <c r="DM5166" s="81">
        <v>1.5732132937439186E-7</v>
      </c>
      <c r="DN5166" s="81">
        <v>1.5732132937439186E-7</v>
      </c>
      <c r="DO5166" s="81">
        <v>0</v>
      </c>
      <c r="DP5166" s="81">
        <v>1.5732132937439186E-7</v>
      </c>
      <c r="DQ5166" s="81">
        <v>1.5732132937439186E-7</v>
      </c>
      <c r="DR5166" s="81">
        <v>0</v>
      </c>
      <c r="DS5166" s="81">
        <v>1.5732132937439186E-7</v>
      </c>
      <c r="DT5166" s="81">
        <v>1.5732132937439186E-7</v>
      </c>
      <c r="DU5166" s="81">
        <v>0</v>
      </c>
      <c r="DV5166" s="81">
        <v>0</v>
      </c>
      <c r="DW5166" s="81">
        <v>0</v>
      </c>
      <c r="GE5166" s="81" t="s">
        <v>449</v>
      </c>
      <c r="GF5166" s="81" t="s">
        <v>155</v>
      </c>
      <c r="GG5166" s="81" t="s">
        <v>491</v>
      </c>
      <c r="GH5166" s="81" t="s">
        <v>458</v>
      </c>
      <c r="GI5166" s="81">
        <v>2023</v>
      </c>
      <c r="GJ5166" s="81" t="s">
        <v>201</v>
      </c>
      <c r="GK5166" s="81">
        <v>233.2300768081206</v>
      </c>
      <c r="GL5166" s="81">
        <v>248.68309399999899</v>
      </c>
      <c r="GM5166" s="81">
        <v>2023</v>
      </c>
      <c r="GN5166" s="81" t="s">
        <v>173</v>
      </c>
      <c r="GO5166" s="81">
        <v>1.1148832299820636E-2</v>
      </c>
      <c r="GP5166" s="81">
        <v>10</v>
      </c>
      <c r="GQ5166" s="81">
        <v>0</v>
      </c>
      <c r="GR5166" s="81" t="s">
        <v>448</v>
      </c>
      <c r="GS5166" s="81">
        <v>1.1148832299820636E-2</v>
      </c>
      <c r="GT5166" s="81">
        <v>2.600243013608023</v>
      </c>
      <c r="GU5166" s="81">
        <v>1.1148832299820636E-2</v>
      </c>
      <c r="GV5166" s="81">
        <v>2.600243013608023</v>
      </c>
      <c r="GW5166" s="81">
        <v>1.1148832299820636E-2</v>
      </c>
      <c r="GX5166" s="81">
        <v>2.600243013608023</v>
      </c>
      <c r="GY5166" s="81">
        <v>1.1148832299820636E-2</v>
      </c>
      <c r="GZ5166" s="81">
        <v>2.600243013608023</v>
      </c>
    </row>
    <row r="5167" spans="98:208" x14ac:dyDescent="0.25">
      <c r="CT5167" s="81" t="s">
        <v>155</v>
      </c>
      <c r="CU5167" s="81" t="s">
        <v>487</v>
      </c>
      <c r="CV5167" s="81" t="s">
        <v>452</v>
      </c>
      <c r="CW5167" s="81">
        <v>2023</v>
      </c>
      <c r="CX5167" s="81">
        <v>0</v>
      </c>
      <c r="CY5167" s="81">
        <v>0</v>
      </c>
      <c r="CZ5167" s="81">
        <v>0</v>
      </c>
      <c r="DA5167" s="81">
        <v>0</v>
      </c>
      <c r="DB5167" s="81">
        <v>5.4750346070078546</v>
      </c>
      <c r="DC5167" s="81">
        <v>0.7189601678582187</v>
      </c>
      <c r="DD5167" s="81">
        <v>3.0714971986151229</v>
      </c>
      <c r="DE5167" s="81">
        <v>1.684577240534459</v>
      </c>
      <c r="DF5167" s="81">
        <v>8.0155663417021752E-3</v>
      </c>
      <c r="DG5167" s="81">
        <v>8.0155663417021752E-3</v>
      </c>
      <c r="DH5167" s="81">
        <v>8.0155663417021752E-3</v>
      </c>
      <c r="DI5167" s="81">
        <v>8.0155663417021752E-3</v>
      </c>
      <c r="DJ5167" s="81">
        <v>2.0262270174512289E-5</v>
      </c>
      <c r="DL5167" s="81">
        <v>0</v>
      </c>
      <c r="DM5167" s="81">
        <v>1.6241357081729657E-7</v>
      </c>
      <c r="DN5167" s="81">
        <v>1.6241357081729657E-7</v>
      </c>
      <c r="DO5167" s="81">
        <v>0</v>
      </c>
      <c r="DP5167" s="81">
        <v>1.6241357081729657E-7</v>
      </c>
      <c r="DQ5167" s="81">
        <v>1.6241357081729657E-7</v>
      </c>
      <c r="DR5167" s="81">
        <v>0</v>
      </c>
      <c r="DS5167" s="81">
        <v>1.6241357081729657E-7</v>
      </c>
      <c r="DT5167" s="81">
        <v>1.6241357081729657E-7</v>
      </c>
      <c r="DU5167" s="81">
        <v>0</v>
      </c>
      <c r="DV5167" s="81">
        <v>1.6241357081729657E-7</v>
      </c>
      <c r="DW5167" s="81">
        <v>1.6241357081729657E-7</v>
      </c>
      <c r="GE5167" s="81" t="s">
        <v>449</v>
      </c>
      <c r="GF5167" s="81" t="s">
        <v>155</v>
      </c>
      <c r="GG5167" s="81" t="s">
        <v>491</v>
      </c>
      <c r="GH5167" s="81" t="s">
        <v>458</v>
      </c>
      <c r="GI5167" s="81">
        <v>2024</v>
      </c>
      <c r="GJ5167" s="81" t="s">
        <v>201</v>
      </c>
      <c r="GK5167" s="81">
        <v>233.2300768081206</v>
      </c>
      <c r="GL5167" s="81">
        <v>248.68309399999899</v>
      </c>
      <c r="GM5167" s="81">
        <v>2024</v>
      </c>
      <c r="GN5167" s="81" t="s">
        <v>173</v>
      </c>
      <c r="GO5167" s="81">
        <v>1.1148832299820636E-2</v>
      </c>
      <c r="GP5167" s="81">
        <v>10</v>
      </c>
      <c r="GQ5167" s="81">
        <v>0</v>
      </c>
      <c r="GR5167" s="81" t="s">
        <v>448</v>
      </c>
      <c r="GS5167" s="81">
        <v>1.1148832299820636E-2</v>
      </c>
      <c r="GT5167" s="81">
        <v>2.600243013608023</v>
      </c>
      <c r="GU5167" s="81">
        <v>1.1148832299820636E-2</v>
      </c>
      <c r="GV5167" s="81">
        <v>2.600243013608023</v>
      </c>
      <c r="GW5167" s="81">
        <v>1.1148832299820636E-2</v>
      </c>
      <c r="GX5167" s="81">
        <v>2.600243013608023</v>
      </c>
      <c r="GY5167" s="81">
        <v>1.1148832299820636E-2</v>
      </c>
      <c r="GZ5167" s="81">
        <v>2.600243013608023</v>
      </c>
    </row>
    <row r="5168" spans="98:208" x14ac:dyDescent="0.25">
      <c r="CT5168" s="81" t="s">
        <v>155</v>
      </c>
      <c r="CU5168" s="81" t="s">
        <v>487</v>
      </c>
      <c r="CV5168" s="81" t="s">
        <v>452</v>
      </c>
      <c r="CW5168" s="81">
        <v>2024</v>
      </c>
      <c r="CX5168" s="81">
        <v>0</v>
      </c>
      <c r="CY5168" s="81">
        <v>0</v>
      </c>
      <c r="CZ5168" s="81">
        <v>0</v>
      </c>
      <c r="DA5168" s="81">
        <v>0</v>
      </c>
      <c r="DB5168" s="81">
        <v>5.4750346070078546</v>
      </c>
      <c r="DC5168" s="81">
        <v>0.7189601678582187</v>
      </c>
      <c r="DD5168" s="81">
        <v>3.0714971986151229</v>
      </c>
      <c r="DE5168" s="81">
        <v>1.684577240534459</v>
      </c>
      <c r="DF5168" s="81">
        <v>8.0155663417021752E-3</v>
      </c>
      <c r="DG5168" s="81">
        <v>8.0155663417021752E-3</v>
      </c>
      <c r="DH5168" s="81">
        <v>8.0155663417021752E-3</v>
      </c>
      <c r="DI5168" s="81">
        <v>8.0155663417021752E-3</v>
      </c>
      <c r="DJ5168" s="81">
        <v>2.0262270174512289E-5</v>
      </c>
      <c r="DL5168" s="81">
        <v>0</v>
      </c>
      <c r="DM5168" s="81">
        <v>1.6241357081729657E-7</v>
      </c>
      <c r="DN5168" s="81">
        <v>1.6241357081729657E-7</v>
      </c>
      <c r="DO5168" s="81">
        <v>0</v>
      </c>
      <c r="DP5168" s="81">
        <v>1.6241357081729657E-7</v>
      </c>
      <c r="DQ5168" s="81">
        <v>1.6241357081729657E-7</v>
      </c>
      <c r="DR5168" s="81">
        <v>0</v>
      </c>
      <c r="DS5168" s="81">
        <v>1.6241357081729657E-7</v>
      </c>
      <c r="DT5168" s="81">
        <v>1.6241357081729657E-7</v>
      </c>
      <c r="DU5168" s="81">
        <v>0</v>
      </c>
      <c r="DV5168" s="81">
        <v>1.6241357081729657E-7</v>
      </c>
      <c r="DW5168" s="81">
        <v>1.6241357081729657E-7</v>
      </c>
      <c r="GE5168" s="81" t="s">
        <v>449</v>
      </c>
      <c r="GF5168" s="81" t="s">
        <v>155</v>
      </c>
      <c r="GG5168" s="81" t="s">
        <v>491</v>
      </c>
      <c r="GH5168" s="81" t="s">
        <v>458</v>
      </c>
      <c r="GI5168" s="81">
        <v>2025</v>
      </c>
      <c r="GJ5168" s="81" t="s">
        <v>201</v>
      </c>
      <c r="GK5168" s="81">
        <v>233.2300768081206</v>
      </c>
      <c r="GL5168" s="81">
        <v>248.68309399999899</v>
      </c>
      <c r="GM5168" s="81">
        <v>2025</v>
      </c>
      <c r="GN5168" s="81" t="s">
        <v>173</v>
      </c>
      <c r="GO5168" s="81">
        <v>1.1148832299820636E-2</v>
      </c>
      <c r="GP5168" s="81">
        <v>10</v>
      </c>
      <c r="GQ5168" s="81">
        <v>0</v>
      </c>
      <c r="GR5168" s="81" t="s">
        <v>448</v>
      </c>
      <c r="GS5168" s="81">
        <v>1.1148832299820636E-2</v>
      </c>
      <c r="GT5168" s="81">
        <v>2.600243013608023</v>
      </c>
      <c r="GU5168" s="81">
        <v>1.1148832299820636E-2</v>
      </c>
      <c r="GV5168" s="81">
        <v>2.600243013608023</v>
      </c>
      <c r="GW5168" s="81">
        <v>1.1148832299820636E-2</v>
      </c>
      <c r="GX5168" s="81">
        <v>2.600243013608023</v>
      </c>
      <c r="GY5168" s="81">
        <v>1.1148832299820636E-2</v>
      </c>
      <c r="GZ5168" s="81">
        <v>2.600243013608023</v>
      </c>
    </row>
    <row r="5169" spans="98:208" x14ac:dyDescent="0.25">
      <c r="CT5169" s="81" t="s">
        <v>155</v>
      </c>
      <c r="CU5169" s="81" t="s">
        <v>487</v>
      </c>
      <c r="CV5169" s="81" t="s">
        <v>452</v>
      </c>
      <c r="CW5169" s="81">
        <v>2025</v>
      </c>
      <c r="CX5169" s="81">
        <v>0</v>
      </c>
      <c r="CY5169" s="81">
        <v>0</v>
      </c>
      <c r="CZ5169" s="81">
        <v>0</v>
      </c>
      <c r="DA5169" s="81">
        <v>0</v>
      </c>
      <c r="DB5169" s="81">
        <v>5.4750346070078546</v>
      </c>
      <c r="DC5169" s="81">
        <v>0.7189601678582187</v>
      </c>
      <c r="DD5169" s="81">
        <v>3.0714971986151229</v>
      </c>
      <c r="DE5169" s="81">
        <v>1.684577240534459</v>
      </c>
      <c r="DF5169" s="81">
        <v>8.0155663417021752E-3</v>
      </c>
      <c r="DG5169" s="81">
        <v>8.0155663417021752E-3</v>
      </c>
      <c r="DH5169" s="81">
        <v>8.0155663417021752E-3</v>
      </c>
      <c r="DI5169" s="81">
        <v>8.0155663417021752E-3</v>
      </c>
      <c r="DJ5169" s="81">
        <v>2.0262270174512289E-5</v>
      </c>
      <c r="DL5169" s="81">
        <v>0</v>
      </c>
      <c r="DM5169" s="81">
        <v>1.6241357081729657E-7</v>
      </c>
      <c r="DN5169" s="81">
        <v>1.6241357081729657E-7</v>
      </c>
      <c r="DO5169" s="81">
        <v>0</v>
      </c>
      <c r="DP5169" s="81">
        <v>1.6241357081729657E-7</v>
      </c>
      <c r="DQ5169" s="81">
        <v>1.6241357081729657E-7</v>
      </c>
      <c r="DR5169" s="81">
        <v>0</v>
      </c>
      <c r="DS5169" s="81">
        <v>1.6241357081729657E-7</v>
      </c>
      <c r="DT5169" s="81">
        <v>1.6241357081729657E-7</v>
      </c>
      <c r="DU5169" s="81">
        <v>0</v>
      </c>
      <c r="DV5169" s="81">
        <v>1.6241357081729657E-7</v>
      </c>
      <c r="DW5169" s="81">
        <v>1.6241357081729657E-7</v>
      </c>
      <c r="GE5169" s="81" t="s">
        <v>449</v>
      </c>
      <c r="GF5169" s="81" t="s">
        <v>155</v>
      </c>
      <c r="GG5169" s="81" t="s">
        <v>491</v>
      </c>
      <c r="GH5169" s="81" t="s">
        <v>458</v>
      </c>
      <c r="GI5169" s="81">
        <v>2026</v>
      </c>
      <c r="GJ5169" s="81" t="s">
        <v>201</v>
      </c>
      <c r="GK5169" s="81">
        <v>233.2300768081206</v>
      </c>
      <c r="GL5169" s="81">
        <v>248.68309399999899</v>
      </c>
      <c r="GM5169" s="81">
        <v>2026</v>
      </c>
      <c r="GN5169" s="81" t="s">
        <v>173</v>
      </c>
      <c r="GO5169" s="81">
        <v>1.1148832299820636E-2</v>
      </c>
      <c r="GP5169" s="81">
        <v>10</v>
      </c>
      <c r="GQ5169" s="81">
        <v>0</v>
      </c>
      <c r="GR5169" s="81" t="s">
        <v>448</v>
      </c>
      <c r="GS5169" s="81">
        <v>1.1148832299820636E-2</v>
      </c>
      <c r="GT5169" s="81">
        <v>2.600243013608023</v>
      </c>
      <c r="GU5169" s="81">
        <v>1.1148832299820636E-2</v>
      </c>
      <c r="GV5169" s="81">
        <v>2.600243013608023</v>
      </c>
      <c r="GW5169" s="81">
        <v>1.1148832299820636E-2</v>
      </c>
      <c r="GX5169" s="81">
        <v>2.600243013608023</v>
      </c>
      <c r="GY5169" s="81">
        <v>1.1148832299820636E-2</v>
      </c>
      <c r="GZ5169" s="81">
        <v>2.600243013608023</v>
      </c>
    </row>
    <row r="5170" spans="98:208" x14ac:dyDescent="0.25">
      <c r="CT5170" s="81" t="s">
        <v>155</v>
      </c>
      <c r="CU5170" s="81" t="s">
        <v>487</v>
      </c>
      <c r="CV5170" s="81" t="s">
        <v>452</v>
      </c>
      <c r="CW5170" s="81">
        <v>2026</v>
      </c>
      <c r="CX5170" s="81">
        <v>0</v>
      </c>
      <c r="CY5170" s="81">
        <v>0</v>
      </c>
      <c r="CZ5170" s="81">
        <v>0</v>
      </c>
      <c r="DA5170" s="81">
        <v>0</v>
      </c>
      <c r="DB5170" s="81">
        <v>5.4750346070078546</v>
      </c>
      <c r="DC5170" s="81">
        <v>0.7189601678582187</v>
      </c>
      <c r="DD5170" s="81">
        <v>3.0714971986151229</v>
      </c>
      <c r="DE5170" s="81">
        <v>1.684577240534459</v>
      </c>
      <c r="DF5170" s="81">
        <v>8.0155663417021752E-3</v>
      </c>
      <c r="DG5170" s="81">
        <v>8.0155663417021752E-3</v>
      </c>
      <c r="DH5170" s="81">
        <v>8.0155663417021752E-3</v>
      </c>
      <c r="DI5170" s="81">
        <v>8.0155663417021752E-3</v>
      </c>
      <c r="DJ5170" s="81">
        <v>2.0262270174512289E-5</v>
      </c>
      <c r="DL5170" s="81">
        <v>0</v>
      </c>
      <c r="DM5170" s="81">
        <v>1.6241357081729657E-7</v>
      </c>
      <c r="DN5170" s="81">
        <v>1.6241357081729657E-7</v>
      </c>
      <c r="DO5170" s="81">
        <v>0</v>
      </c>
      <c r="DP5170" s="81">
        <v>1.6241357081729657E-7</v>
      </c>
      <c r="DQ5170" s="81">
        <v>1.6241357081729657E-7</v>
      </c>
      <c r="DR5170" s="81">
        <v>0</v>
      </c>
      <c r="DS5170" s="81">
        <v>1.6241357081729657E-7</v>
      </c>
      <c r="DT5170" s="81">
        <v>1.6241357081729657E-7</v>
      </c>
      <c r="DU5170" s="81">
        <v>0</v>
      </c>
      <c r="DV5170" s="81">
        <v>1.6241357081729657E-7</v>
      </c>
      <c r="DW5170" s="81">
        <v>1.6241357081729657E-7</v>
      </c>
      <c r="GE5170" s="81" t="s">
        <v>449</v>
      </c>
      <c r="GF5170" s="81" t="s">
        <v>155</v>
      </c>
      <c r="GG5170" s="81" t="s">
        <v>491</v>
      </c>
      <c r="GH5170" s="81" t="s">
        <v>458</v>
      </c>
      <c r="GI5170" s="81">
        <v>2027</v>
      </c>
      <c r="GJ5170" s="81" t="s">
        <v>201</v>
      </c>
      <c r="GK5170" s="81">
        <v>233.2300768081206</v>
      </c>
      <c r="GL5170" s="81">
        <v>248.68309399999899</v>
      </c>
      <c r="GM5170" s="81">
        <v>2027</v>
      </c>
      <c r="GN5170" s="81" t="s">
        <v>173</v>
      </c>
      <c r="GO5170" s="81">
        <v>1.1148832299820636E-2</v>
      </c>
      <c r="GP5170" s="81">
        <v>10</v>
      </c>
      <c r="GQ5170" s="81">
        <v>0</v>
      </c>
      <c r="GR5170" s="81" t="s">
        <v>448</v>
      </c>
      <c r="GS5170" s="81">
        <v>1.1148832299820636E-2</v>
      </c>
      <c r="GT5170" s="81">
        <v>2.600243013608023</v>
      </c>
      <c r="GU5170" s="81">
        <v>1.1148832299820636E-2</v>
      </c>
      <c r="GV5170" s="81">
        <v>2.600243013608023</v>
      </c>
      <c r="GW5170" s="81">
        <v>1.1148832299820636E-2</v>
      </c>
      <c r="GX5170" s="81">
        <v>2.600243013608023</v>
      </c>
      <c r="GY5170" s="81">
        <v>1.1148832299820636E-2</v>
      </c>
      <c r="GZ5170" s="81">
        <v>2.600243013608023</v>
      </c>
    </row>
    <row r="5171" spans="98:208" x14ac:dyDescent="0.25">
      <c r="CT5171" s="81" t="s">
        <v>155</v>
      </c>
      <c r="CU5171" s="81" t="s">
        <v>487</v>
      </c>
      <c r="CV5171" s="81" t="s">
        <v>452</v>
      </c>
      <c r="CW5171" s="81">
        <v>2027</v>
      </c>
      <c r="CX5171" s="81">
        <v>0</v>
      </c>
      <c r="CY5171" s="81">
        <v>0</v>
      </c>
      <c r="CZ5171" s="81">
        <v>0</v>
      </c>
      <c r="DA5171" s="81">
        <v>0</v>
      </c>
      <c r="DB5171" s="81">
        <v>5.4750346070078546</v>
      </c>
      <c r="DC5171" s="81">
        <v>0.7189601678582187</v>
      </c>
      <c r="DD5171" s="81">
        <v>3.0714971986151229</v>
      </c>
      <c r="DE5171" s="81">
        <v>1.684577240534459</v>
      </c>
      <c r="DF5171" s="81">
        <v>8.0155663417021752E-3</v>
      </c>
      <c r="DG5171" s="81">
        <v>8.0155663417021752E-3</v>
      </c>
      <c r="DH5171" s="81">
        <v>8.0155663417021752E-3</v>
      </c>
      <c r="DI5171" s="81">
        <v>8.0155663417021752E-3</v>
      </c>
      <c r="DJ5171" s="81">
        <v>2.0262270174512289E-5</v>
      </c>
      <c r="DL5171" s="81">
        <v>0</v>
      </c>
      <c r="DM5171" s="81">
        <v>1.6241357081729657E-7</v>
      </c>
      <c r="DN5171" s="81">
        <v>1.6241357081729657E-7</v>
      </c>
      <c r="DO5171" s="81">
        <v>0</v>
      </c>
      <c r="DP5171" s="81">
        <v>1.6241357081729657E-7</v>
      </c>
      <c r="DQ5171" s="81">
        <v>1.6241357081729657E-7</v>
      </c>
      <c r="DR5171" s="81">
        <v>0</v>
      </c>
      <c r="DS5171" s="81">
        <v>1.6241357081729657E-7</v>
      </c>
      <c r="DT5171" s="81">
        <v>1.6241357081729657E-7</v>
      </c>
      <c r="DU5171" s="81">
        <v>0</v>
      </c>
      <c r="DV5171" s="81">
        <v>1.6241357081729657E-7</v>
      </c>
      <c r="DW5171" s="81">
        <v>1.6241357081729657E-7</v>
      </c>
      <c r="GE5171" s="81" t="s">
        <v>449</v>
      </c>
      <c r="GF5171" s="81" t="s">
        <v>155</v>
      </c>
      <c r="GG5171" s="81" t="s">
        <v>491</v>
      </c>
      <c r="GH5171" s="81" t="s">
        <v>458</v>
      </c>
      <c r="GI5171" s="81">
        <v>2028</v>
      </c>
      <c r="GJ5171" s="81" t="s">
        <v>201</v>
      </c>
      <c r="GK5171" s="81">
        <v>247.2729921651385</v>
      </c>
      <c r="GL5171" s="81">
        <v>248.68309399999899</v>
      </c>
      <c r="GM5171" s="81">
        <v>2028</v>
      </c>
      <c r="GN5171" s="81" t="s">
        <v>173</v>
      </c>
      <c r="GO5171" s="81">
        <v>1.1148832299820636E-2</v>
      </c>
      <c r="GP5171" s="81">
        <v>10</v>
      </c>
      <c r="GQ5171" s="81">
        <v>0</v>
      </c>
      <c r="GR5171" s="81" t="s">
        <v>448</v>
      </c>
      <c r="GS5171" s="81">
        <v>1.1148832299820636E-2</v>
      </c>
      <c r="GT5171" s="81">
        <v>2.7568051219239913</v>
      </c>
      <c r="GU5171" s="81">
        <v>1.1148832299820636E-2</v>
      </c>
      <c r="GV5171" s="81">
        <v>2.7568051219239913</v>
      </c>
      <c r="GW5171" s="81">
        <v>1.1148832299820636E-2</v>
      </c>
      <c r="GX5171" s="81">
        <v>2.7568051219239913</v>
      </c>
      <c r="GY5171" s="81">
        <v>1.1148832299820636E-2</v>
      </c>
      <c r="GZ5171" s="81">
        <v>2.7568051219239913</v>
      </c>
    </row>
    <row r="5172" spans="98:208" x14ac:dyDescent="0.25">
      <c r="CT5172" s="81" t="s">
        <v>155</v>
      </c>
      <c r="CU5172" s="81" t="s">
        <v>487</v>
      </c>
      <c r="CV5172" s="81" t="s">
        <v>452</v>
      </c>
      <c r="CW5172" s="81">
        <v>2028</v>
      </c>
      <c r="CX5172" s="81">
        <v>0</v>
      </c>
      <c r="CY5172" s="81">
        <v>0</v>
      </c>
      <c r="CZ5172" s="81">
        <v>0</v>
      </c>
      <c r="DA5172" s="81">
        <v>0</v>
      </c>
      <c r="DB5172" s="81">
        <v>5.7770153400785356</v>
      </c>
      <c r="DC5172" s="81">
        <v>0.74733835430386664</v>
      </c>
      <c r="DD5172" s="81">
        <v>3.237951340101743</v>
      </c>
      <c r="DE5172" s="81">
        <v>1.7917256456728721</v>
      </c>
      <c r="DF5172" s="81">
        <v>8.3319499833577476E-3</v>
      </c>
      <c r="DG5172" s="81">
        <v>8.3319499833577476E-3</v>
      </c>
      <c r="DH5172" s="81">
        <v>8.3319499833577476E-3</v>
      </c>
      <c r="DI5172" s="81">
        <v>8.3319499833577476E-3</v>
      </c>
      <c r="DJ5172" s="81">
        <v>2.0262270174512289E-5</v>
      </c>
      <c r="DL5172" s="81">
        <v>0</v>
      </c>
      <c r="DM5172" s="81">
        <v>1.6882422164331786E-7</v>
      </c>
      <c r="DN5172" s="81">
        <v>1.6882422164331786E-7</v>
      </c>
      <c r="DO5172" s="81">
        <v>0</v>
      </c>
      <c r="DP5172" s="81">
        <v>1.6882422164331786E-7</v>
      </c>
      <c r="DQ5172" s="81">
        <v>1.6882422164331786E-7</v>
      </c>
      <c r="DR5172" s="81">
        <v>0</v>
      </c>
      <c r="DS5172" s="81">
        <v>1.6882422164331786E-7</v>
      </c>
      <c r="DT5172" s="81">
        <v>1.6882422164331786E-7</v>
      </c>
      <c r="DU5172" s="81">
        <v>0</v>
      </c>
      <c r="DV5172" s="81">
        <v>1.6882422164331786E-7</v>
      </c>
      <c r="DW5172" s="81">
        <v>1.6882422164331786E-7</v>
      </c>
      <c r="GE5172" s="81" t="s">
        <v>449</v>
      </c>
      <c r="GF5172" s="81" t="s">
        <v>155</v>
      </c>
      <c r="GG5172" s="81" t="s">
        <v>491</v>
      </c>
      <c r="GH5172" s="81" t="s">
        <v>458</v>
      </c>
      <c r="GI5172" s="81">
        <v>2029</v>
      </c>
      <c r="GJ5172" s="81" t="s">
        <v>201</v>
      </c>
      <c r="GK5172" s="81">
        <v>247.2729921651385</v>
      </c>
      <c r="GL5172" s="81">
        <v>248.68309399999899</v>
      </c>
      <c r="GM5172" s="81">
        <v>2029</v>
      </c>
      <c r="GN5172" s="81" t="s">
        <v>173</v>
      </c>
      <c r="GO5172" s="81">
        <v>1.1148832299820636E-2</v>
      </c>
      <c r="GP5172" s="81">
        <v>10</v>
      </c>
      <c r="GQ5172" s="81">
        <v>0</v>
      </c>
      <c r="GR5172" s="81" t="s">
        <v>448</v>
      </c>
      <c r="GS5172" s="81">
        <v>1.1148832299820636E-2</v>
      </c>
      <c r="GT5172" s="81">
        <v>2.7568051219239913</v>
      </c>
      <c r="GU5172" s="81">
        <v>1.1148832299820636E-2</v>
      </c>
      <c r="GV5172" s="81">
        <v>2.7568051219239913</v>
      </c>
      <c r="GW5172" s="81">
        <v>1.1148832299820636E-2</v>
      </c>
      <c r="GX5172" s="81">
        <v>2.7568051219239913</v>
      </c>
      <c r="GY5172" s="81">
        <v>1.1148832299820636E-2</v>
      </c>
      <c r="GZ5172" s="81">
        <v>2.7568051219239913</v>
      </c>
    </row>
    <row r="5173" spans="98:208" x14ac:dyDescent="0.25">
      <c r="CT5173" s="81" t="s">
        <v>155</v>
      </c>
      <c r="CU5173" s="81" t="s">
        <v>487</v>
      </c>
      <c r="CV5173" s="81" t="s">
        <v>452</v>
      </c>
      <c r="CW5173" s="81">
        <v>2029</v>
      </c>
      <c r="CX5173" s="81">
        <v>0</v>
      </c>
      <c r="CY5173" s="81">
        <v>0</v>
      </c>
      <c r="CZ5173" s="81">
        <v>0</v>
      </c>
      <c r="DA5173" s="81">
        <v>0</v>
      </c>
      <c r="DB5173" s="81">
        <v>5.7770153400785356</v>
      </c>
      <c r="DC5173" s="81">
        <v>0.74733835430386664</v>
      </c>
      <c r="DD5173" s="81">
        <v>3.237951340101743</v>
      </c>
      <c r="DE5173" s="81">
        <v>1.7917256456728721</v>
      </c>
      <c r="DF5173" s="81">
        <v>8.3319499833577476E-3</v>
      </c>
      <c r="DG5173" s="81">
        <v>8.3319499833577476E-3</v>
      </c>
      <c r="DH5173" s="81">
        <v>8.3319499833577476E-3</v>
      </c>
      <c r="DI5173" s="81">
        <v>8.3319499833577476E-3</v>
      </c>
      <c r="DJ5173" s="81">
        <v>2.0262270174512289E-5</v>
      </c>
      <c r="DL5173" s="81">
        <v>0</v>
      </c>
      <c r="DM5173" s="81">
        <v>1.6882422164331786E-7</v>
      </c>
      <c r="DN5173" s="81">
        <v>1.6882422164331786E-7</v>
      </c>
      <c r="DO5173" s="81">
        <v>0</v>
      </c>
      <c r="DP5173" s="81">
        <v>1.6882422164331786E-7</v>
      </c>
      <c r="DQ5173" s="81">
        <v>1.6882422164331786E-7</v>
      </c>
      <c r="DR5173" s="81">
        <v>0</v>
      </c>
      <c r="DS5173" s="81">
        <v>1.6882422164331786E-7</v>
      </c>
      <c r="DT5173" s="81">
        <v>1.6882422164331786E-7</v>
      </c>
      <c r="DU5173" s="81">
        <v>0</v>
      </c>
      <c r="DV5173" s="81">
        <v>1.6882422164331786E-7</v>
      </c>
      <c r="DW5173" s="81">
        <v>1.6882422164331786E-7</v>
      </c>
      <c r="GE5173" s="81" t="s">
        <v>449</v>
      </c>
      <c r="GF5173" s="81" t="s">
        <v>155</v>
      </c>
      <c r="GG5173" s="81" t="s">
        <v>491</v>
      </c>
      <c r="GH5173" s="81" t="s">
        <v>458</v>
      </c>
      <c r="GI5173" s="81">
        <v>2030</v>
      </c>
      <c r="GJ5173" s="81" t="s">
        <v>201</v>
      </c>
      <c r="GK5173" s="81">
        <v>247.2729921651385</v>
      </c>
      <c r="GL5173" s="81">
        <v>248.68309399999899</v>
      </c>
      <c r="GM5173" s="81">
        <v>2030</v>
      </c>
      <c r="GN5173" s="81" t="s">
        <v>173</v>
      </c>
      <c r="GO5173" s="81">
        <v>1.1148832299820636E-2</v>
      </c>
      <c r="GP5173" s="81">
        <v>10</v>
      </c>
      <c r="GQ5173" s="81">
        <v>0</v>
      </c>
      <c r="GR5173" s="81" t="s">
        <v>448</v>
      </c>
      <c r="GS5173" s="81">
        <v>0</v>
      </c>
      <c r="GT5173" s="81">
        <v>0</v>
      </c>
      <c r="GU5173" s="81">
        <v>1.1148832299820636E-2</v>
      </c>
      <c r="GV5173" s="81">
        <v>2.7568051219239913</v>
      </c>
      <c r="GW5173" s="81">
        <v>1.1148832299820636E-2</v>
      </c>
      <c r="GX5173" s="81">
        <v>2.7568051219239913</v>
      </c>
      <c r="GY5173" s="81">
        <v>1.1148832299820636E-2</v>
      </c>
      <c r="GZ5173" s="81">
        <v>2.7568051219239913</v>
      </c>
    </row>
    <row r="5174" spans="98:208" x14ac:dyDescent="0.25">
      <c r="CT5174" s="81" t="s">
        <v>155</v>
      </c>
      <c r="CU5174" s="81" t="s">
        <v>487</v>
      </c>
      <c r="CV5174" s="81" t="s">
        <v>452</v>
      </c>
      <c r="CW5174" s="81">
        <v>2030</v>
      </c>
      <c r="CX5174" s="81">
        <v>0</v>
      </c>
      <c r="CY5174" s="81">
        <v>0</v>
      </c>
      <c r="CZ5174" s="81">
        <v>0</v>
      </c>
      <c r="DA5174" s="81">
        <v>0</v>
      </c>
      <c r="DB5174" s="81">
        <v>5.7770153400785356</v>
      </c>
      <c r="DC5174" s="81">
        <v>0.74733835430386664</v>
      </c>
      <c r="DD5174" s="81">
        <v>3.237951340101743</v>
      </c>
      <c r="DE5174" s="81">
        <v>1.7917256456728721</v>
      </c>
      <c r="DF5174" s="81">
        <v>0</v>
      </c>
      <c r="DG5174" s="81">
        <v>8.3319499833577476E-3</v>
      </c>
      <c r="DH5174" s="81">
        <v>8.3319499833577476E-3</v>
      </c>
      <c r="DI5174" s="81">
        <v>8.3319499833577476E-3</v>
      </c>
      <c r="DJ5174" s="81">
        <v>2.0262270174512289E-5</v>
      </c>
      <c r="DL5174" s="81">
        <v>0</v>
      </c>
      <c r="DM5174" s="81">
        <v>0</v>
      </c>
      <c r="DN5174" s="81">
        <v>0</v>
      </c>
      <c r="DO5174" s="81">
        <v>0</v>
      </c>
      <c r="DP5174" s="81">
        <v>1.6882422164331786E-7</v>
      </c>
      <c r="DQ5174" s="81">
        <v>1.6882422164331786E-7</v>
      </c>
      <c r="DR5174" s="81">
        <v>0</v>
      </c>
      <c r="DS5174" s="81">
        <v>1.6882422164331786E-7</v>
      </c>
      <c r="DT5174" s="81">
        <v>1.6882422164331786E-7</v>
      </c>
      <c r="DU5174" s="81">
        <v>0</v>
      </c>
      <c r="DV5174" s="81">
        <v>1.6882422164331786E-7</v>
      </c>
      <c r="DW5174" s="81">
        <v>1.6882422164331786E-7</v>
      </c>
      <c r="GE5174" s="81" t="s">
        <v>449</v>
      </c>
      <c r="GF5174" s="81" t="s">
        <v>155</v>
      </c>
      <c r="GG5174" s="81" t="s">
        <v>491</v>
      </c>
      <c r="GH5174" s="81" t="s">
        <v>458</v>
      </c>
      <c r="GI5174" s="81">
        <v>2031</v>
      </c>
      <c r="GJ5174" s="81" t="s">
        <v>201</v>
      </c>
      <c r="GK5174" s="81">
        <v>247.2729921651385</v>
      </c>
      <c r="GL5174" s="81">
        <v>248.68309399999899</v>
      </c>
      <c r="GM5174" s="81">
        <v>2031</v>
      </c>
      <c r="GN5174" s="81" t="s">
        <v>173</v>
      </c>
      <c r="GO5174" s="81">
        <v>1.1148832299820636E-2</v>
      </c>
      <c r="GP5174" s="81">
        <v>10</v>
      </c>
      <c r="GQ5174" s="81">
        <v>0</v>
      </c>
      <c r="GR5174" s="81" t="s">
        <v>448</v>
      </c>
      <c r="GS5174" s="81">
        <v>0</v>
      </c>
      <c r="GT5174" s="81">
        <v>0</v>
      </c>
      <c r="GU5174" s="81">
        <v>0</v>
      </c>
      <c r="GV5174" s="81">
        <v>0</v>
      </c>
      <c r="GW5174" s="81">
        <v>1.1148832299820636E-2</v>
      </c>
      <c r="GX5174" s="81">
        <v>2.7568051219239913</v>
      </c>
      <c r="GY5174" s="81">
        <v>1.1148832299820636E-2</v>
      </c>
      <c r="GZ5174" s="81">
        <v>2.7568051219239913</v>
      </c>
    </row>
    <row r="5175" spans="98:208" x14ac:dyDescent="0.25">
      <c r="CT5175" s="81" t="s">
        <v>155</v>
      </c>
      <c r="CU5175" s="81" t="s">
        <v>487</v>
      </c>
      <c r="CV5175" s="81" t="s">
        <v>452</v>
      </c>
      <c r="CW5175" s="81">
        <v>2031</v>
      </c>
      <c r="CX5175" s="81">
        <v>0</v>
      </c>
      <c r="CY5175" s="81">
        <v>0</v>
      </c>
      <c r="CZ5175" s="81">
        <v>0</v>
      </c>
      <c r="DA5175" s="81">
        <v>0</v>
      </c>
      <c r="DB5175" s="81">
        <v>5.7770153400785356</v>
      </c>
      <c r="DC5175" s="81">
        <v>0.74733835430386664</v>
      </c>
      <c r="DD5175" s="81">
        <v>3.237951340101743</v>
      </c>
      <c r="DE5175" s="81">
        <v>1.7917256456728721</v>
      </c>
      <c r="DF5175" s="81">
        <v>0</v>
      </c>
      <c r="DG5175" s="81">
        <v>0</v>
      </c>
      <c r="DH5175" s="81">
        <v>8.3319499833577476E-3</v>
      </c>
      <c r="DI5175" s="81">
        <v>8.3319499833577476E-3</v>
      </c>
      <c r="DJ5175" s="81">
        <v>2.0262270174512289E-5</v>
      </c>
      <c r="DL5175" s="81">
        <v>0</v>
      </c>
      <c r="DM5175" s="81">
        <v>0</v>
      </c>
      <c r="DN5175" s="81">
        <v>0</v>
      </c>
      <c r="DO5175" s="81">
        <v>0</v>
      </c>
      <c r="DP5175" s="81">
        <v>0</v>
      </c>
      <c r="DQ5175" s="81">
        <v>0</v>
      </c>
      <c r="DR5175" s="81">
        <v>0</v>
      </c>
      <c r="DS5175" s="81">
        <v>1.6882422164331786E-7</v>
      </c>
      <c r="DT5175" s="81">
        <v>1.6882422164331786E-7</v>
      </c>
      <c r="DU5175" s="81">
        <v>0</v>
      </c>
      <c r="DV5175" s="81">
        <v>1.6882422164331786E-7</v>
      </c>
      <c r="DW5175" s="81">
        <v>1.6882422164331786E-7</v>
      </c>
      <c r="GE5175" s="81" t="s">
        <v>449</v>
      </c>
      <c r="GF5175" s="81" t="s">
        <v>155</v>
      </c>
      <c r="GG5175" s="81" t="s">
        <v>491</v>
      </c>
      <c r="GH5175" s="81" t="s">
        <v>458</v>
      </c>
      <c r="GI5175" s="81">
        <v>2032</v>
      </c>
      <c r="GJ5175" s="81" t="s">
        <v>201</v>
      </c>
      <c r="GK5175" s="81">
        <v>247.2729921651385</v>
      </c>
      <c r="GL5175" s="81">
        <v>248.68309399999899</v>
      </c>
      <c r="GM5175" s="81">
        <v>2032</v>
      </c>
      <c r="GN5175" s="81" t="s">
        <v>173</v>
      </c>
      <c r="GO5175" s="81">
        <v>1.1148832299820636E-2</v>
      </c>
      <c r="GP5175" s="81">
        <v>10</v>
      </c>
      <c r="GQ5175" s="81">
        <v>0</v>
      </c>
      <c r="GR5175" s="81" t="s">
        <v>448</v>
      </c>
      <c r="GS5175" s="81">
        <v>0</v>
      </c>
      <c r="GT5175" s="81">
        <v>0</v>
      </c>
      <c r="GU5175" s="81">
        <v>0</v>
      </c>
      <c r="GV5175" s="81">
        <v>0</v>
      </c>
      <c r="GW5175" s="81">
        <v>0</v>
      </c>
      <c r="GX5175" s="81">
        <v>0</v>
      </c>
      <c r="GY5175" s="81">
        <v>1.1148832299820636E-2</v>
      </c>
      <c r="GZ5175" s="81">
        <v>2.7568051219239913</v>
      </c>
    </row>
    <row r="5176" spans="98:208" x14ac:dyDescent="0.25">
      <c r="CT5176" s="81" t="s">
        <v>155</v>
      </c>
      <c r="CU5176" s="81" t="s">
        <v>487</v>
      </c>
      <c r="CV5176" s="81" t="s">
        <v>452</v>
      </c>
      <c r="CW5176" s="81">
        <v>2032</v>
      </c>
      <c r="CX5176" s="81">
        <v>0</v>
      </c>
      <c r="CY5176" s="81">
        <v>0</v>
      </c>
      <c r="CZ5176" s="81">
        <v>0</v>
      </c>
      <c r="DA5176" s="81">
        <v>0</v>
      </c>
      <c r="DB5176" s="81">
        <v>5.7770153400785356</v>
      </c>
      <c r="DC5176" s="81">
        <v>0.74733835430386664</v>
      </c>
      <c r="DD5176" s="81">
        <v>3.237951340101743</v>
      </c>
      <c r="DE5176" s="81">
        <v>1.7917256456728721</v>
      </c>
      <c r="DF5176" s="81">
        <v>0</v>
      </c>
      <c r="DG5176" s="81">
        <v>0</v>
      </c>
      <c r="DH5176" s="81">
        <v>0</v>
      </c>
      <c r="DI5176" s="81">
        <v>8.3319499833577476E-3</v>
      </c>
      <c r="DJ5176" s="81">
        <v>2.0262270174512289E-5</v>
      </c>
      <c r="DL5176" s="81">
        <v>0</v>
      </c>
      <c r="DM5176" s="81">
        <v>0</v>
      </c>
      <c r="DN5176" s="81">
        <v>0</v>
      </c>
      <c r="DO5176" s="81">
        <v>0</v>
      </c>
      <c r="DP5176" s="81">
        <v>0</v>
      </c>
      <c r="DQ5176" s="81">
        <v>0</v>
      </c>
      <c r="DR5176" s="81">
        <v>0</v>
      </c>
      <c r="DS5176" s="81">
        <v>0</v>
      </c>
      <c r="DT5176" s="81">
        <v>0</v>
      </c>
      <c r="DU5176" s="81">
        <v>0</v>
      </c>
      <c r="DV5176" s="81">
        <v>1.6882422164331786E-7</v>
      </c>
      <c r="DW5176" s="81">
        <v>1.6882422164331786E-7</v>
      </c>
      <c r="GE5176" s="81" t="s">
        <v>449</v>
      </c>
      <c r="GF5176" s="81" t="s">
        <v>155</v>
      </c>
      <c r="GG5176" s="81" t="s">
        <v>491</v>
      </c>
      <c r="GH5176" s="81" t="s">
        <v>459</v>
      </c>
      <c r="GI5176" s="81">
        <v>2021</v>
      </c>
      <c r="GJ5176" s="81" t="s">
        <v>201</v>
      </c>
      <c r="GK5176" s="81">
        <v>0.69641821681220573</v>
      </c>
      <c r="GL5176" s="81">
        <v>248.68309399999899</v>
      </c>
      <c r="GM5176" s="81">
        <v>2021</v>
      </c>
      <c r="GN5176" s="81" t="s">
        <v>173</v>
      </c>
      <c r="GO5176" s="81">
        <v>1.1148832299820636E-2</v>
      </c>
      <c r="GP5176" s="81">
        <v>10</v>
      </c>
      <c r="GQ5176" s="81">
        <v>0</v>
      </c>
      <c r="GR5176" s="81" t="s">
        <v>448</v>
      </c>
      <c r="GS5176" s="81">
        <v>1.1148832299820636E-2</v>
      </c>
      <c r="GT5176" s="81">
        <v>7.7642499097794098E-3</v>
      </c>
      <c r="GU5176" s="81">
        <v>1.1148832299820636E-2</v>
      </c>
      <c r="GV5176" s="81">
        <v>7.7642499097794098E-3</v>
      </c>
      <c r="GW5176" s="81">
        <v>0</v>
      </c>
      <c r="GX5176" s="81">
        <v>0</v>
      </c>
      <c r="GY5176" s="81">
        <v>0</v>
      </c>
      <c r="GZ5176" s="81">
        <v>0</v>
      </c>
    </row>
    <row r="5177" spans="98:208" x14ac:dyDescent="0.25">
      <c r="CT5177" s="81" t="s">
        <v>155</v>
      </c>
      <c r="CU5177" s="81" t="s">
        <v>487</v>
      </c>
      <c r="CV5177" s="81" t="s">
        <v>453</v>
      </c>
      <c r="CW5177" s="81">
        <v>2020</v>
      </c>
      <c r="CX5177" s="81">
        <v>0</v>
      </c>
      <c r="CY5177" s="81">
        <v>0</v>
      </c>
      <c r="CZ5177" s="81">
        <v>0</v>
      </c>
      <c r="DA5177" s="81">
        <v>0</v>
      </c>
      <c r="DB5177" s="81">
        <v>7.7900575334946306E-2</v>
      </c>
      <c r="DC5177" s="81">
        <v>3.6425060683952112E-2</v>
      </c>
      <c r="DD5177" s="81">
        <v>1.580872452543272E-3</v>
      </c>
      <c r="DE5177" s="81">
        <v>3.9894642198449459E-2</v>
      </c>
      <c r="DF5177" s="81">
        <v>4.0609689307617204E-4</v>
      </c>
      <c r="DG5177" s="81">
        <v>0</v>
      </c>
      <c r="DH5177" s="81">
        <v>0</v>
      </c>
      <c r="DI5177" s="81">
        <v>0</v>
      </c>
      <c r="DJ5177" s="81">
        <v>3.8391191727446452E-4</v>
      </c>
      <c r="DL5177" s="81">
        <v>0</v>
      </c>
      <c r="DM5177" s="81">
        <v>1.5590543682007643E-7</v>
      </c>
      <c r="DN5177" s="81">
        <v>1.5590543682007643E-7</v>
      </c>
      <c r="DO5177" s="81">
        <v>0</v>
      </c>
      <c r="DP5177" s="81">
        <v>0</v>
      </c>
      <c r="DQ5177" s="81">
        <v>0</v>
      </c>
      <c r="DR5177" s="81">
        <v>0</v>
      </c>
      <c r="DS5177" s="81">
        <v>0</v>
      </c>
      <c r="DT5177" s="81">
        <v>0</v>
      </c>
      <c r="DU5177" s="81">
        <v>0</v>
      </c>
      <c r="DV5177" s="81">
        <v>0</v>
      </c>
      <c r="DW5177" s="81">
        <v>0</v>
      </c>
      <c r="GE5177" s="81" t="s">
        <v>449</v>
      </c>
      <c r="GF5177" s="81" t="s">
        <v>155</v>
      </c>
      <c r="GG5177" s="81" t="s">
        <v>491</v>
      </c>
      <c r="GH5177" s="81" t="s">
        <v>459</v>
      </c>
      <c r="GI5177" s="81">
        <v>2022</v>
      </c>
      <c r="GJ5177" s="81" t="s">
        <v>201</v>
      </c>
      <c r="GK5177" s="81">
        <v>0.69641821681220573</v>
      </c>
      <c r="GL5177" s="81">
        <v>248.68309399999899</v>
      </c>
      <c r="GM5177" s="81">
        <v>2022</v>
      </c>
      <c r="GN5177" s="81" t="s">
        <v>173</v>
      </c>
      <c r="GO5177" s="81">
        <v>1.1148832299820636E-2</v>
      </c>
      <c r="GP5177" s="81">
        <v>10</v>
      </c>
      <c r="GQ5177" s="81">
        <v>0</v>
      </c>
      <c r="GR5177" s="81" t="s">
        <v>448</v>
      </c>
      <c r="GS5177" s="81">
        <v>1.1148832299820636E-2</v>
      </c>
      <c r="GT5177" s="81">
        <v>7.7642499097794098E-3</v>
      </c>
      <c r="GU5177" s="81">
        <v>1.1148832299820636E-2</v>
      </c>
      <c r="GV5177" s="81">
        <v>7.7642499097794098E-3</v>
      </c>
      <c r="GW5177" s="81">
        <v>1.1148832299820636E-2</v>
      </c>
      <c r="GX5177" s="81">
        <v>7.7642499097794098E-3</v>
      </c>
      <c r="GY5177" s="81">
        <v>0</v>
      </c>
      <c r="GZ5177" s="81">
        <v>0</v>
      </c>
    </row>
    <row r="5178" spans="98:208" x14ac:dyDescent="0.25">
      <c r="CT5178" s="81" t="s">
        <v>155</v>
      </c>
      <c r="CU5178" s="81" t="s">
        <v>487</v>
      </c>
      <c r="CV5178" s="81" t="s">
        <v>453</v>
      </c>
      <c r="CW5178" s="81">
        <v>2021</v>
      </c>
      <c r="CX5178" s="81">
        <v>0</v>
      </c>
      <c r="CY5178" s="81">
        <v>0</v>
      </c>
      <c r="CZ5178" s="81">
        <v>0</v>
      </c>
      <c r="DA5178" s="81">
        <v>0</v>
      </c>
      <c r="DB5178" s="81">
        <v>7.7900575334946306E-2</v>
      </c>
      <c r="DC5178" s="81">
        <v>3.6425060683952112E-2</v>
      </c>
      <c r="DD5178" s="81">
        <v>1.580872452543272E-3</v>
      </c>
      <c r="DE5178" s="81">
        <v>3.9894642198449459E-2</v>
      </c>
      <c r="DF5178" s="81">
        <v>4.0609689307617204E-4</v>
      </c>
      <c r="DG5178" s="81">
        <v>4.0609689307617204E-4</v>
      </c>
      <c r="DH5178" s="81">
        <v>0</v>
      </c>
      <c r="DI5178" s="81">
        <v>0</v>
      </c>
      <c r="DJ5178" s="81">
        <v>3.8391191727446452E-4</v>
      </c>
      <c r="DL5178" s="81">
        <v>0</v>
      </c>
      <c r="DM5178" s="81">
        <v>1.5590543682007643E-7</v>
      </c>
      <c r="DN5178" s="81">
        <v>1.5590543682007643E-7</v>
      </c>
      <c r="DO5178" s="81">
        <v>0</v>
      </c>
      <c r="DP5178" s="81">
        <v>1.5590543682007643E-7</v>
      </c>
      <c r="DQ5178" s="81">
        <v>1.5590543682007643E-7</v>
      </c>
      <c r="DR5178" s="81">
        <v>0</v>
      </c>
      <c r="DS5178" s="81">
        <v>0</v>
      </c>
      <c r="DT5178" s="81">
        <v>0</v>
      </c>
      <c r="DU5178" s="81">
        <v>0</v>
      </c>
      <c r="DV5178" s="81">
        <v>0</v>
      </c>
      <c r="DW5178" s="81">
        <v>0</v>
      </c>
      <c r="GE5178" s="81" t="s">
        <v>449</v>
      </c>
      <c r="GF5178" s="81" t="s">
        <v>155</v>
      </c>
      <c r="GG5178" s="81" t="s">
        <v>491</v>
      </c>
      <c r="GH5178" s="81" t="s">
        <v>459</v>
      </c>
      <c r="GI5178" s="81">
        <v>2023</v>
      </c>
      <c r="GJ5178" s="81" t="s">
        <v>201</v>
      </c>
      <c r="GK5178" s="81">
        <v>0.71896016785819405</v>
      </c>
      <c r="GL5178" s="81">
        <v>248.68309399999899</v>
      </c>
      <c r="GM5178" s="81">
        <v>2023</v>
      </c>
      <c r="GN5178" s="81" t="s">
        <v>173</v>
      </c>
      <c r="GO5178" s="81">
        <v>1.1148832299820636E-2</v>
      </c>
      <c r="GP5178" s="81">
        <v>10</v>
      </c>
      <c r="GQ5178" s="81">
        <v>0</v>
      </c>
      <c r="GR5178" s="81" t="s">
        <v>448</v>
      </c>
      <c r="GS5178" s="81">
        <v>1.1148832299820636E-2</v>
      </c>
      <c r="GT5178" s="81">
        <v>8.0155663417018994E-3</v>
      </c>
      <c r="GU5178" s="81">
        <v>1.1148832299820636E-2</v>
      </c>
      <c r="GV5178" s="81">
        <v>8.0155663417018994E-3</v>
      </c>
      <c r="GW5178" s="81">
        <v>1.1148832299820636E-2</v>
      </c>
      <c r="GX5178" s="81">
        <v>8.0155663417018994E-3</v>
      </c>
      <c r="GY5178" s="81">
        <v>1.1148832299820636E-2</v>
      </c>
      <c r="GZ5178" s="81">
        <v>8.0155663417018994E-3</v>
      </c>
    </row>
    <row r="5179" spans="98:208" x14ac:dyDescent="0.25">
      <c r="CT5179" s="81" t="s">
        <v>155</v>
      </c>
      <c r="CU5179" s="81" t="s">
        <v>487</v>
      </c>
      <c r="CV5179" s="81" t="s">
        <v>453</v>
      </c>
      <c r="CW5179" s="81">
        <v>2022</v>
      </c>
      <c r="CX5179" s="81">
        <v>0</v>
      </c>
      <c r="CY5179" s="81">
        <v>0</v>
      </c>
      <c r="CZ5179" s="81">
        <v>0</v>
      </c>
      <c r="DA5179" s="81">
        <v>0</v>
      </c>
      <c r="DB5179" s="81">
        <v>7.7900575334946306E-2</v>
      </c>
      <c r="DC5179" s="81">
        <v>3.6425060683952112E-2</v>
      </c>
      <c r="DD5179" s="81">
        <v>1.580872452543272E-3</v>
      </c>
      <c r="DE5179" s="81">
        <v>3.9894642198449459E-2</v>
      </c>
      <c r="DF5179" s="81">
        <v>4.0609689307617204E-4</v>
      </c>
      <c r="DG5179" s="81">
        <v>4.0609689307617204E-4</v>
      </c>
      <c r="DH5179" s="81">
        <v>4.0609689307617204E-4</v>
      </c>
      <c r="DI5179" s="81">
        <v>0</v>
      </c>
      <c r="DJ5179" s="81">
        <v>3.8391191727446452E-4</v>
      </c>
      <c r="DL5179" s="81">
        <v>0</v>
      </c>
      <c r="DM5179" s="81">
        <v>1.5590543682007643E-7</v>
      </c>
      <c r="DN5179" s="81">
        <v>1.5590543682007643E-7</v>
      </c>
      <c r="DO5179" s="81">
        <v>0</v>
      </c>
      <c r="DP5179" s="81">
        <v>1.5590543682007643E-7</v>
      </c>
      <c r="DQ5179" s="81">
        <v>1.5590543682007643E-7</v>
      </c>
      <c r="DR5179" s="81">
        <v>0</v>
      </c>
      <c r="DS5179" s="81">
        <v>1.5590543682007643E-7</v>
      </c>
      <c r="DT5179" s="81">
        <v>1.5590543682007643E-7</v>
      </c>
      <c r="DU5179" s="81">
        <v>0</v>
      </c>
      <c r="DV5179" s="81">
        <v>0</v>
      </c>
      <c r="DW5179" s="81">
        <v>0</v>
      </c>
      <c r="GE5179" s="81" t="s">
        <v>449</v>
      </c>
      <c r="GF5179" s="81" t="s">
        <v>155</v>
      </c>
      <c r="GG5179" s="81" t="s">
        <v>491</v>
      </c>
      <c r="GH5179" s="81" t="s">
        <v>459</v>
      </c>
      <c r="GI5179" s="81">
        <v>2024</v>
      </c>
      <c r="GJ5179" s="81" t="s">
        <v>201</v>
      </c>
      <c r="GK5179" s="81">
        <v>0.71896016785819405</v>
      </c>
      <c r="GL5179" s="81">
        <v>248.68309399999899</v>
      </c>
      <c r="GM5179" s="81">
        <v>2024</v>
      </c>
      <c r="GN5179" s="81" t="s">
        <v>173</v>
      </c>
      <c r="GO5179" s="81">
        <v>1.1148832299820636E-2</v>
      </c>
      <c r="GP5179" s="81">
        <v>10</v>
      </c>
      <c r="GQ5179" s="81">
        <v>0</v>
      </c>
      <c r="GR5179" s="81" t="s">
        <v>448</v>
      </c>
      <c r="GS5179" s="81">
        <v>1.1148832299820636E-2</v>
      </c>
      <c r="GT5179" s="81">
        <v>8.0155663417018994E-3</v>
      </c>
      <c r="GU5179" s="81">
        <v>1.1148832299820636E-2</v>
      </c>
      <c r="GV5179" s="81">
        <v>8.0155663417018994E-3</v>
      </c>
      <c r="GW5179" s="81">
        <v>1.1148832299820636E-2</v>
      </c>
      <c r="GX5179" s="81">
        <v>8.0155663417018994E-3</v>
      </c>
      <c r="GY5179" s="81">
        <v>1.1148832299820636E-2</v>
      </c>
      <c r="GZ5179" s="81">
        <v>8.0155663417018994E-3</v>
      </c>
    </row>
    <row r="5180" spans="98:208" x14ac:dyDescent="0.25">
      <c r="CT5180" s="81" t="s">
        <v>155</v>
      </c>
      <c r="CU5180" s="81" t="s">
        <v>487</v>
      </c>
      <c r="CV5180" s="81" t="s">
        <v>453</v>
      </c>
      <c r="CW5180" s="81">
        <v>2023</v>
      </c>
      <c r="CX5180" s="81">
        <v>0</v>
      </c>
      <c r="CY5180" s="81">
        <v>0</v>
      </c>
      <c r="CZ5180" s="81">
        <v>0</v>
      </c>
      <c r="DA5180" s="81">
        <v>0</v>
      </c>
      <c r="DB5180" s="81">
        <v>8.040826903697694E-2</v>
      </c>
      <c r="DC5180" s="81">
        <v>3.759022461139034E-2</v>
      </c>
      <c r="DD5180" s="81">
        <v>1.631433411568747E-3</v>
      </c>
      <c r="DE5180" s="81">
        <v>4.1186611014015662E-2</v>
      </c>
      <c r="DF5180" s="81">
        <v>4.1908711030498125E-4</v>
      </c>
      <c r="DG5180" s="81">
        <v>4.1908711030498125E-4</v>
      </c>
      <c r="DH5180" s="81">
        <v>4.1908711030498125E-4</v>
      </c>
      <c r="DI5180" s="81">
        <v>4.1908711030498125E-4</v>
      </c>
      <c r="DJ5180" s="81">
        <v>3.8391191727446452E-4</v>
      </c>
      <c r="DL5180" s="81">
        <v>0</v>
      </c>
      <c r="DM5180" s="81">
        <v>1.6089253602220036E-7</v>
      </c>
      <c r="DN5180" s="81">
        <v>1.6089253602220036E-7</v>
      </c>
      <c r="DO5180" s="81">
        <v>0</v>
      </c>
      <c r="DP5180" s="81">
        <v>1.6089253602220036E-7</v>
      </c>
      <c r="DQ5180" s="81">
        <v>1.6089253602220036E-7</v>
      </c>
      <c r="DR5180" s="81">
        <v>0</v>
      </c>
      <c r="DS5180" s="81">
        <v>1.6089253602220036E-7</v>
      </c>
      <c r="DT5180" s="81">
        <v>1.6089253602220036E-7</v>
      </c>
      <c r="DU5180" s="81">
        <v>0</v>
      </c>
      <c r="DV5180" s="81">
        <v>1.6089253602220036E-7</v>
      </c>
      <c r="DW5180" s="81">
        <v>1.6089253602220036E-7</v>
      </c>
      <c r="GE5180" s="81" t="s">
        <v>449</v>
      </c>
      <c r="GF5180" s="81" t="s">
        <v>155</v>
      </c>
      <c r="GG5180" s="81" t="s">
        <v>491</v>
      </c>
      <c r="GH5180" s="81" t="s">
        <v>459</v>
      </c>
      <c r="GI5180" s="81">
        <v>2025</v>
      </c>
      <c r="GJ5180" s="81" t="s">
        <v>201</v>
      </c>
      <c r="GK5180" s="81">
        <v>0.71896016785819405</v>
      </c>
      <c r="GL5180" s="81">
        <v>248.68309399999899</v>
      </c>
      <c r="GM5180" s="81">
        <v>2025</v>
      </c>
      <c r="GN5180" s="81" t="s">
        <v>173</v>
      </c>
      <c r="GO5180" s="81">
        <v>1.1148832299820636E-2</v>
      </c>
      <c r="GP5180" s="81">
        <v>10</v>
      </c>
      <c r="GQ5180" s="81">
        <v>0</v>
      </c>
      <c r="GR5180" s="81" t="s">
        <v>448</v>
      </c>
      <c r="GS5180" s="81">
        <v>1.1148832299820636E-2</v>
      </c>
      <c r="GT5180" s="81">
        <v>8.0155663417018994E-3</v>
      </c>
      <c r="GU5180" s="81">
        <v>1.1148832299820636E-2</v>
      </c>
      <c r="GV5180" s="81">
        <v>8.0155663417018994E-3</v>
      </c>
      <c r="GW5180" s="81">
        <v>1.1148832299820636E-2</v>
      </c>
      <c r="GX5180" s="81">
        <v>8.0155663417018994E-3</v>
      </c>
      <c r="GY5180" s="81">
        <v>1.1148832299820636E-2</v>
      </c>
      <c r="GZ5180" s="81">
        <v>8.0155663417018994E-3</v>
      </c>
    </row>
    <row r="5181" spans="98:208" x14ac:dyDescent="0.25">
      <c r="CT5181" s="81" t="s">
        <v>155</v>
      </c>
      <c r="CU5181" s="81" t="s">
        <v>487</v>
      </c>
      <c r="CV5181" s="81" t="s">
        <v>453</v>
      </c>
      <c r="CW5181" s="81">
        <v>2024</v>
      </c>
      <c r="CX5181" s="81">
        <v>0</v>
      </c>
      <c r="CY5181" s="81">
        <v>0</v>
      </c>
      <c r="CZ5181" s="81">
        <v>0</v>
      </c>
      <c r="DA5181" s="81">
        <v>0</v>
      </c>
      <c r="DB5181" s="81">
        <v>8.040826903697694E-2</v>
      </c>
      <c r="DC5181" s="81">
        <v>3.759022461139034E-2</v>
      </c>
      <c r="DD5181" s="81">
        <v>1.631433411568747E-3</v>
      </c>
      <c r="DE5181" s="81">
        <v>4.1186611014015662E-2</v>
      </c>
      <c r="DF5181" s="81">
        <v>4.1908711030498125E-4</v>
      </c>
      <c r="DG5181" s="81">
        <v>4.1908711030498125E-4</v>
      </c>
      <c r="DH5181" s="81">
        <v>4.1908711030498125E-4</v>
      </c>
      <c r="DI5181" s="81">
        <v>4.1908711030498125E-4</v>
      </c>
      <c r="DJ5181" s="81">
        <v>3.8391191727446452E-4</v>
      </c>
      <c r="DL5181" s="81">
        <v>0</v>
      </c>
      <c r="DM5181" s="81">
        <v>1.6089253602220036E-7</v>
      </c>
      <c r="DN5181" s="81">
        <v>1.6089253602220036E-7</v>
      </c>
      <c r="DO5181" s="81">
        <v>0</v>
      </c>
      <c r="DP5181" s="81">
        <v>1.6089253602220036E-7</v>
      </c>
      <c r="DQ5181" s="81">
        <v>1.6089253602220036E-7</v>
      </c>
      <c r="DR5181" s="81">
        <v>0</v>
      </c>
      <c r="DS5181" s="81">
        <v>1.6089253602220036E-7</v>
      </c>
      <c r="DT5181" s="81">
        <v>1.6089253602220036E-7</v>
      </c>
      <c r="DU5181" s="81">
        <v>0</v>
      </c>
      <c r="DV5181" s="81">
        <v>1.6089253602220036E-7</v>
      </c>
      <c r="DW5181" s="81">
        <v>1.6089253602220036E-7</v>
      </c>
      <c r="GE5181" s="81" t="s">
        <v>449</v>
      </c>
      <c r="GF5181" s="81" t="s">
        <v>155</v>
      </c>
      <c r="GG5181" s="81" t="s">
        <v>491</v>
      </c>
      <c r="GH5181" s="81" t="s">
        <v>459</v>
      </c>
      <c r="GI5181" s="81">
        <v>2026</v>
      </c>
      <c r="GJ5181" s="81" t="s">
        <v>201</v>
      </c>
      <c r="GK5181" s="81">
        <v>0.71896016785819405</v>
      </c>
      <c r="GL5181" s="81">
        <v>248.68309399999899</v>
      </c>
      <c r="GM5181" s="81">
        <v>2026</v>
      </c>
      <c r="GN5181" s="81" t="s">
        <v>173</v>
      </c>
      <c r="GO5181" s="81">
        <v>1.1148832299820636E-2</v>
      </c>
      <c r="GP5181" s="81">
        <v>10</v>
      </c>
      <c r="GQ5181" s="81">
        <v>0</v>
      </c>
      <c r="GR5181" s="81" t="s">
        <v>448</v>
      </c>
      <c r="GS5181" s="81">
        <v>1.1148832299820636E-2</v>
      </c>
      <c r="GT5181" s="81">
        <v>8.0155663417018994E-3</v>
      </c>
      <c r="GU5181" s="81">
        <v>1.1148832299820636E-2</v>
      </c>
      <c r="GV5181" s="81">
        <v>8.0155663417018994E-3</v>
      </c>
      <c r="GW5181" s="81">
        <v>1.1148832299820636E-2</v>
      </c>
      <c r="GX5181" s="81">
        <v>8.0155663417018994E-3</v>
      </c>
      <c r="GY5181" s="81">
        <v>1.1148832299820636E-2</v>
      </c>
      <c r="GZ5181" s="81">
        <v>8.0155663417018994E-3</v>
      </c>
    </row>
    <row r="5182" spans="98:208" x14ac:dyDescent="0.25">
      <c r="CT5182" s="81" t="s">
        <v>155</v>
      </c>
      <c r="CU5182" s="81" t="s">
        <v>487</v>
      </c>
      <c r="CV5182" s="81" t="s">
        <v>453</v>
      </c>
      <c r="CW5182" s="81">
        <v>2025</v>
      </c>
      <c r="CX5182" s="81">
        <v>0</v>
      </c>
      <c r="CY5182" s="81">
        <v>0</v>
      </c>
      <c r="CZ5182" s="81">
        <v>0</v>
      </c>
      <c r="DA5182" s="81">
        <v>0</v>
      </c>
      <c r="DB5182" s="81">
        <v>8.040826903697694E-2</v>
      </c>
      <c r="DC5182" s="81">
        <v>3.759022461139034E-2</v>
      </c>
      <c r="DD5182" s="81">
        <v>1.631433411568747E-3</v>
      </c>
      <c r="DE5182" s="81">
        <v>4.1186611014015662E-2</v>
      </c>
      <c r="DF5182" s="81">
        <v>4.1908711030498125E-4</v>
      </c>
      <c r="DG5182" s="81">
        <v>4.1908711030498125E-4</v>
      </c>
      <c r="DH5182" s="81">
        <v>4.1908711030498125E-4</v>
      </c>
      <c r="DI5182" s="81">
        <v>4.1908711030498125E-4</v>
      </c>
      <c r="DJ5182" s="81">
        <v>3.8391191727446452E-4</v>
      </c>
      <c r="DL5182" s="81">
        <v>0</v>
      </c>
      <c r="DM5182" s="81">
        <v>1.6089253602220036E-7</v>
      </c>
      <c r="DN5182" s="81">
        <v>1.6089253602220036E-7</v>
      </c>
      <c r="DO5182" s="81">
        <v>0</v>
      </c>
      <c r="DP5182" s="81">
        <v>1.6089253602220036E-7</v>
      </c>
      <c r="DQ5182" s="81">
        <v>1.6089253602220036E-7</v>
      </c>
      <c r="DR5182" s="81">
        <v>0</v>
      </c>
      <c r="DS5182" s="81">
        <v>1.6089253602220036E-7</v>
      </c>
      <c r="DT5182" s="81">
        <v>1.6089253602220036E-7</v>
      </c>
      <c r="DU5182" s="81">
        <v>0</v>
      </c>
      <c r="DV5182" s="81">
        <v>1.6089253602220036E-7</v>
      </c>
      <c r="DW5182" s="81">
        <v>1.6089253602220036E-7</v>
      </c>
      <c r="GE5182" s="81" t="s">
        <v>449</v>
      </c>
      <c r="GF5182" s="81" t="s">
        <v>155</v>
      </c>
      <c r="GG5182" s="81" t="s">
        <v>491</v>
      </c>
      <c r="GH5182" s="81" t="s">
        <v>459</v>
      </c>
      <c r="GI5182" s="81">
        <v>2027</v>
      </c>
      <c r="GJ5182" s="81" t="s">
        <v>201</v>
      </c>
      <c r="GK5182" s="81">
        <v>0.71896016785819405</v>
      </c>
      <c r="GL5182" s="81">
        <v>248.68309399999899</v>
      </c>
      <c r="GM5182" s="81">
        <v>2027</v>
      </c>
      <c r="GN5182" s="81" t="s">
        <v>173</v>
      </c>
      <c r="GO5182" s="81">
        <v>1.1148832299820636E-2</v>
      </c>
      <c r="GP5182" s="81">
        <v>10</v>
      </c>
      <c r="GQ5182" s="81">
        <v>0</v>
      </c>
      <c r="GR5182" s="81" t="s">
        <v>448</v>
      </c>
      <c r="GS5182" s="81">
        <v>1.1148832299820636E-2</v>
      </c>
      <c r="GT5182" s="81">
        <v>8.0155663417018994E-3</v>
      </c>
      <c r="GU5182" s="81">
        <v>1.1148832299820636E-2</v>
      </c>
      <c r="GV5182" s="81">
        <v>8.0155663417018994E-3</v>
      </c>
      <c r="GW5182" s="81">
        <v>1.1148832299820636E-2</v>
      </c>
      <c r="GX5182" s="81">
        <v>8.0155663417018994E-3</v>
      </c>
      <c r="GY5182" s="81">
        <v>1.1148832299820636E-2</v>
      </c>
      <c r="GZ5182" s="81">
        <v>8.0155663417018994E-3</v>
      </c>
    </row>
    <row r="5183" spans="98:208" x14ac:dyDescent="0.25">
      <c r="CT5183" s="81" t="s">
        <v>155</v>
      </c>
      <c r="CU5183" s="81" t="s">
        <v>487</v>
      </c>
      <c r="CV5183" s="81" t="s">
        <v>453</v>
      </c>
      <c r="CW5183" s="81">
        <v>2026</v>
      </c>
      <c r="CX5183" s="81">
        <v>0</v>
      </c>
      <c r="CY5183" s="81">
        <v>0</v>
      </c>
      <c r="CZ5183" s="81">
        <v>0</v>
      </c>
      <c r="DA5183" s="81">
        <v>0</v>
      </c>
      <c r="DB5183" s="81">
        <v>8.040826903697694E-2</v>
      </c>
      <c r="DC5183" s="81">
        <v>3.759022461139034E-2</v>
      </c>
      <c r="DD5183" s="81">
        <v>1.631433411568747E-3</v>
      </c>
      <c r="DE5183" s="81">
        <v>4.1186611014015662E-2</v>
      </c>
      <c r="DF5183" s="81">
        <v>4.1908711030498125E-4</v>
      </c>
      <c r="DG5183" s="81">
        <v>4.1908711030498125E-4</v>
      </c>
      <c r="DH5183" s="81">
        <v>4.1908711030498125E-4</v>
      </c>
      <c r="DI5183" s="81">
        <v>4.1908711030498125E-4</v>
      </c>
      <c r="DJ5183" s="81">
        <v>3.8391191727446452E-4</v>
      </c>
      <c r="DL5183" s="81">
        <v>0</v>
      </c>
      <c r="DM5183" s="81">
        <v>1.6089253602220036E-7</v>
      </c>
      <c r="DN5183" s="81">
        <v>1.6089253602220036E-7</v>
      </c>
      <c r="DO5183" s="81">
        <v>0</v>
      </c>
      <c r="DP5183" s="81">
        <v>1.6089253602220036E-7</v>
      </c>
      <c r="DQ5183" s="81">
        <v>1.6089253602220036E-7</v>
      </c>
      <c r="DR5183" s="81">
        <v>0</v>
      </c>
      <c r="DS5183" s="81">
        <v>1.6089253602220036E-7</v>
      </c>
      <c r="DT5183" s="81">
        <v>1.6089253602220036E-7</v>
      </c>
      <c r="DU5183" s="81">
        <v>0</v>
      </c>
      <c r="DV5183" s="81">
        <v>1.6089253602220036E-7</v>
      </c>
      <c r="DW5183" s="81">
        <v>1.6089253602220036E-7</v>
      </c>
      <c r="GE5183" s="81" t="s">
        <v>449</v>
      </c>
      <c r="GF5183" s="81" t="s">
        <v>155</v>
      </c>
      <c r="GG5183" s="81" t="s">
        <v>491</v>
      </c>
      <c r="GH5183" s="81" t="s">
        <v>459</v>
      </c>
      <c r="GI5183" s="81">
        <v>2028</v>
      </c>
      <c r="GJ5183" s="81" t="s">
        <v>201</v>
      </c>
      <c r="GK5183" s="81">
        <v>0.74733835430387396</v>
      </c>
      <c r="GL5183" s="81">
        <v>248.68309399999899</v>
      </c>
      <c r="GM5183" s="81">
        <v>2028</v>
      </c>
      <c r="GN5183" s="81" t="s">
        <v>173</v>
      </c>
      <c r="GO5183" s="81">
        <v>1.1148832299820636E-2</v>
      </c>
      <c r="GP5183" s="81">
        <v>10</v>
      </c>
      <c r="GQ5183" s="81">
        <v>0</v>
      </c>
      <c r="GR5183" s="81" t="s">
        <v>448</v>
      </c>
      <c r="GS5183" s="81">
        <v>1.1148832299820636E-2</v>
      </c>
      <c r="GT5183" s="81">
        <v>8.3319499833578291E-3</v>
      </c>
      <c r="GU5183" s="81">
        <v>1.1148832299820636E-2</v>
      </c>
      <c r="GV5183" s="81">
        <v>8.3319499833578291E-3</v>
      </c>
      <c r="GW5183" s="81">
        <v>1.1148832299820636E-2</v>
      </c>
      <c r="GX5183" s="81">
        <v>8.3319499833578291E-3</v>
      </c>
      <c r="GY5183" s="81">
        <v>1.1148832299820636E-2</v>
      </c>
      <c r="GZ5183" s="81">
        <v>8.3319499833578291E-3</v>
      </c>
    </row>
    <row r="5184" spans="98:208" x14ac:dyDescent="0.25">
      <c r="CT5184" s="81" t="s">
        <v>155</v>
      </c>
      <c r="CU5184" s="81" t="s">
        <v>487</v>
      </c>
      <c r="CV5184" s="81" t="s">
        <v>453</v>
      </c>
      <c r="CW5184" s="81">
        <v>2027</v>
      </c>
      <c r="CX5184" s="81">
        <v>0</v>
      </c>
      <c r="CY5184" s="81">
        <v>0</v>
      </c>
      <c r="CZ5184" s="81">
        <v>0</v>
      </c>
      <c r="DA5184" s="81">
        <v>0</v>
      </c>
      <c r="DB5184" s="81">
        <v>8.040826903697694E-2</v>
      </c>
      <c r="DC5184" s="81">
        <v>3.759022461139034E-2</v>
      </c>
      <c r="DD5184" s="81">
        <v>1.631433411568747E-3</v>
      </c>
      <c r="DE5184" s="81">
        <v>4.1186611014015662E-2</v>
      </c>
      <c r="DF5184" s="81">
        <v>4.1908711030498125E-4</v>
      </c>
      <c r="DG5184" s="81">
        <v>4.1908711030498125E-4</v>
      </c>
      <c r="DH5184" s="81">
        <v>4.1908711030498125E-4</v>
      </c>
      <c r="DI5184" s="81">
        <v>4.1908711030498125E-4</v>
      </c>
      <c r="DJ5184" s="81">
        <v>3.8391191727446452E-4</v>
      </c>
      <c r="DL5184" s="81">
        <v>0</v>
      </c>
      <c r="DM5184" s="81">
        <v>1.6089253602220036E-7</v>
      </c>
      <c r="DN5184" s="81">
        <v>1.6089253602220036E-7</v>
      </c>
      <c r="DO5184" s="81">
        <v>0</v>
      </c>
      <c r="DP5184" s="81">
        <v>1.6089253602220036E-7</v>
      </c>
      <c r="DQ5184" s="81">
        <v>1.6089253602220036E-7</v>
      </c>
      <c r="DR5184" s="81">
        <v>0</v>
      </c>
      <c r="DS5184" s="81">
        <v>1.6089253602220036E-7</v>
      </c>
      <c r="DT5184" s="81">
        <v>1.6089253602220036E-7</v>
      </c>
      <c r="DU5184" s="81">
        <v>0</v>
      </c>
      <c r="DV5184" s="81">
        <v>1.6089253602220036E-7</v>
      </c>
      <c r="DW5184" s="81">
        <v>1.6089253602220036E-7</v>
      </c>
      <c r="GE5184" s="81" t="s">
        <v>449</v>
      </c>
      <c r="GF5184" s="81" t="s">
        <v>155</v>
      </c>
      <c r="GG5184" s="81" t="s">
        <v>491</v>
      </c>
      <c r="GH5184" s="81" t="s">
        <v>459</v>
      </c>
      <c r="GI5184" s="81">
        <v>2029</v>
      </c>
      <c r="GJ5184" s="81" t="s">
        <v>201</v>
      </c>
      <c r="GK5184" s="81">
        <v>0.74733835430387396</v>
      </c>
      <c r="GL5184" s="81">
        <v>248.68309399999899</v>
      </c>
      <c r="GM5184" s="81">
        <v>2029</v>
      </c>
      <c r="GN5184" s="81" t="s">
        <v>173</v>
      </c>
      <c r="GO5184" s="81">
        <v>1.1148832299820636E-2</v>
      </c>
      <c r="GP5184" s="81">
        <v>10</v>
      </c>
      <c r="GQ5184" s="81">
        <v>0</v>
      </c>
      <c r="GR5184" s="81" t="s">
        <v>448</v>
      </c>
      <c r="GS5184" s="81">
        <v>1.1148832299820636E-2</v>
      </c>
      <c r="GT5184" s="81">
        <v>8.3319499833578291E-3</v>
      </c>
      <c r="GU5184" s="81">
        <v>1.1148832299820636E-2</v>
      </c>
      <c r="GV5184" s="81">
        <v>8.3319499833578291E-3</v>
      </c>
      <c r="GW5184" s="81">
        <v>1.1148832299820636E-2</v>
      </c>
      <c r="GX5184" s="81">
        <v>8.3319499833578291E-3</v>
      </c>
      <c r="GY5184" s="81">
        <v>1.1148832299820636E-2</v>
      </c>
      <c r="GZ5184" s="81">
        <v>8.3319499833578291E-3</v>
      </c>
    </row>
    <row r="5185" spans="98:208" x14ac:dyDescent="0.25">
      <c r="CT5185" s="81" t="s">
        <v>155</v>
      </c>
      <c r="CU5185" s="81" t="s">
        <v>487</v>
      </c>
      <c r="CV5185" s="81" t="s">
        <v>453</v>
      </c>
      <c r="CW5185" s="81">
        <v>2028</v>
      </c>
      <c r="CX5185" s="81">
        <v>0</v>
      </c>
      <c r="CY5185" s="81">
        <v>0</v>
      </c>
      <c r="CZ5185" s="81">
        <v>0</v>
      </c>
      <c r="DA5185" s="81">
        <v>0</v>
      </c>
      <c r="DB5185" s="81">
        <v>8.3606377745128801E-2</v>
      </c>
      <c r="DC5185" s="81">
        <v>3.9055083184885563E-2</v>
      </c>
      <c r="DD5185" s="81">
        <v>1.694997174106459E-3</v>
      </c>
      <c r="DE5185" s="81">
        <v>4.2856297386136263E-2</v>
      </c>
      <c r="DF5185" s="81">
        <v>4.3541857288383398E-4</v>
      </c>
      <c r="DG5185" s="81">
        <v>4.3541857288383398E-4</v>
      </c>
      <c r="DH5185" s="81">
        <v>4.3541857288383398E-4</v>
      </c>
      <c r="DI5185" s="81">
        <v>4.3541857288383398E-4</v>
      </c>
      <c r="DJ5185" s="81">
        <v>3.8391191727446452E-4</v>
      </c>
      <c r="DL5185" s="81">
        <v>0</v>
      </c>
      <c r="DM5185" s="81">
        <v>1.6716237913274388E-7</v>
      </c>
      <c r="DN5185" s="81">
        <v>1.6716237913274388E-7</v>
      </c>
      <c r="DO5185" s="81">
        <v>0</v>
      </c>
      <c r="DP5185" s="81">
        <v>1.6716237913274388E-7</v>
      </c>
      <c r="DQ5185" s="81">
        <v>1.6716237913274388E-7</v>
      </c>
      <c r="DR5185" s="81">
        <v>0</v>
      </c>
      <c r="DS5185" s="81">
        <v>1.6716237913274388E-7</v>
      </c>
      <c r="DT5185" s="81">
        <v>1.6716237913274388E-7</v>
      </c>
      <c r="DU5185" s="81">
        <v>0</v>
      </c>
      <c r="DV5185" s="81">
        <v>1.6716237913274388E-7</v>
      </c>
      <c r="DW5185" s="81">
        <v>1.6716237913274388E-7</v>
      </c>
      <c r="GE5185" s="81" t="s">
        <v>449</v>
      </c>
      <c r="GF5185" s="81" t="s">
        <v>155</v>
      </c>
      <c r="GG5185" s="81" t="s">
        <v>491</v>
      </c>
      <c r="GH5185" s="81" t="s">
        <v>459</v>
      </c>
      <c r="GI5185" s="81">
        <v>2030</v>
      </c>
      <c r="GJ5185" s="81" t="s">
        <v>201</v>
      </c>
      <c r="GK5185" s="81">
        <v>0.74733835430387396</v>
      </c>
      <c r="GL5185" s="81">
        <v>248.68309399999899</v>
      </c>
      <c r="GM5185" s="81">
        <v>2030</v>
      </c>
      <c r="GN5185" s="81" t="s">
        <v>173</v>
      </c>
      <c r="GO5185" s="81">
        <v>1.1148832299820636E-2</v>
      </c>
      <c r="GP5185" s="81">
        <v>10</v>
      </c>
      <c r="GQ5185" s="81">
        <v>0</v>
      </c>
      <c r="GR5185" s="81" t="s">
        <v>448</v>
      </c>
      <c r="GS5185" s="81">
        <v>0</v>
      </c>
      <c r="GT5185" s="81">
        <v>0</v>
      </c>
      <c r="GU5185" s="81">
        <v>1.1148832299820636E-2</v>
      </c>
      <c r="GV5185" s="81">
        <v>8.3319499833578291E-3</v>
      </c>
      <c r="GW5185" s="81">
        <v>1.1148832299820636E-2</v>
      </c>
      <c r="GX5185" s="81">
        <v>8.3319499833578291E-3</v>
      </c>
      <c r="GY5185" s="81">
        <v>1.1148832299820636E-2</v>
      </c>
      <c r="GZ5185" s="81">
        <v>8.3319499833578291E-3</v>
      </c>
    </row>
    <row r="5186" spans="98:208" x14ac:dyDescent="0.25">
      <c r="CT5186" s="81" t="s">
        <v>155</v>
      </c>
      <c r="CU5186" s="81" t="s">
        <v>487</v>
      </c>
      <c r="CV5186" s="81" t="s">
        <v>453</v>
      </c>
      <c r="CW5186" s="81">
        <v>2029</v>
      </c>
      <c r="CX5186" s="81">
        <v>0</v>
      </c>
      <c r="CY5186" s="81">
        <v>0</v>
      </c>
      <c r="CZ5186" s="81">
        <v>0</v>
      </c>
      <c r="DA5186" s="81">
        <v>0</v>
      </c>
      <c r="DB5186" s="81">
        <v>8.3606377745128801E-2</v>
      </c>
      <c r="DC5186" s="81">
        <v>3.9055083184885563E-2</v>
      </c>
      <c r="DD5186" s="81">
        <v>1.694997174106459E-3</v>
      </c>
      <c r="DE5186" s="81">
        <v>4.2856297386136263E-2</v>
      </c>
      <c r="DF5186" s="81">
        <v>4.3541857288383398E-4</v>
      </c>
      <c r="DG5186" s="81">
        <v>4.3541857288383398E-4</v>
      </c>
      <c r="DH5186" s="81">
        <v>4.3541857288383398E-4</v>
      </c>
      <c r="DI5186" s="81">
        <v>4.3541857288383398E-4</v>
      </c>
      <c r="DJ5186" s="81">
        <v>3.8391191727446452E-4</v>
      </c>
      <c r="DL5186" s="81">
        <v>0</v>
      </c>
      <c r="DM5186" s="81">
        <v>1.6716237913274388E-7</v>
      </c>
      <c r="DN5186" s="81">
        <v>1.6716237913274388E-7</v>
      </c>
      <c r="DO5186" s="81">
        <v>0</v>
      </c>
      <c r="DP5186" s="81">
        <v>1.6716237913274388E-7</v>
      </c>
      <c r="DQ5186" s="81">
        <v>1.6716237913274388E-7</v>
      </c>
      <c r="DR5186" s="81">
        <v>0</v>
      </c>
      <c r="DS5186" s="81">
        <v>1.6716237913274388E-7</v>
      </c>
      <c r="DT5186" s="81">
        <v>1.6716237913274388E-7</v>
      </c>
      <c r="DU5186" s="81">
        <v>0</v>
      </c>
      <c r="DV5186" s="81">
        <v>1.6716237913274388E-7</v>
      </c>
      <c r="DW5186" s="81">
        <v>1.6716237913274388E-7</v>
      </c>
      <c r="GE5186" s="81" t="s">
        <v>449</v>
      </c>
      <c r="GF5186" s="81" t="s">
        <v>155</v>
      </c>
      <c r="GG5186" s="81" t="s">
        <v>491</v>
      </c>
      <c r="GH5186" s="81" t="s">
        <v>459</v>
      </c>
      <c r="GI5186" s="81">
        <v>2031</v>
      </c>
      <c r="GJ5186" s="81" t="s">
        <v>201</v>
      </c>
      <c r="GK5186" s="81">
        <v>0.74733835430387396</v>
      </c>
      <c r="GL5186" s="81">
        <v>248.68309399999899</v>
      </c>
      <c r="GM5186" s="81">
        <v>2031</v>
      </c>
      <c r="GN5186" s="81" t="s">
        <v>173</v>
      </c>
      <c r="GO5186" s="81">
        <v>1.1148832299820636E-2</v>
      </c>
      <c r="GP5186" s="81">
        <v>10</v>
      </c>
      <c r="GQ5186" s="81">
        <v>0</v>
      </c>
      <c r="GR5186" s="81" t="s">
        <v>448</v>
      </c>
      <c r="GS5186" s="81">
        <v>0</v>
      </c>
      <c r="GT5186" s="81">
        <v>0</v>
      </c>
      <c r="GU5186" s="81">
        <v>0</v>
      </c>
      <c r="GV5186" s="81">
        <v>0</v>
      </c>
      <c r="GW5186" s="81">
        <v>1.1148832299820636E-2</v>
      </c>
      <c r="GX5186" s="81">
        <v>8.3319499833578291E-3</v>
      </c>
      <c r="GY5186" s="81">
        <v>1.1148832299820636E-2</v>
      </c>
      <c r="GZ5186" s="81">
        <v>8.3319499833578291E-3</v>
      </c>
    </row>
    <row r="5187" spans="98:208" x14ac:dyDescent="0.25">
      <c r="CT5187" s="81" t="s">
        <v>155</v>
      </c>
      <c r="CU5187" s="81" t="s">
        <v>487</v>
      </c>
      <c r="CV5187" s="81" t="s">
        <v>453</v>
      </c>
      <c r="CW5187" s="81">
        <v>2030</v>
      </c>
      <c r="CX5187" s="81">
        <v>0</v>
      </c>
      <c r="CY5187" s="81">
        <v>0</v>
      </c>
      <c r="CZ5187" s="81">
        <v>0</v>
      </c>
      <c r="DA5187" s="81">
        <v>0</v>
      </c>
      <c r="DB5187" s="81">
        <v>8.3606377745128801E-2</v>
      </c>
      <c r="DC5187" s="81">
        <v>3.9055083184885563E-2</v>
      </c>
      <c r="DD5187" s="81">
        <v>1.694997174106459E-3</v>
      </c>
      <c r="DE5187" s="81">
        <v>4.2856297386136263E-2</v>
      </c>
      <c r="DF5187" s="81">
        <v>0</v>
      </c>
      <c r="DG5187" s="81">
        <v>4.3541857288383398E-4</v>
      </c>
      <c r="DH5187" s="81">
        <v>4.3541857288383398E-4</v>
      </c>
      <c r="DI5187" s="81">
        <v>4.3541857288383398E-4</v>
      </c>
      <c r="DJ5187" s="81">
        <v>3.8391191727446452E-4</v>
      </c>
      <c r="DL5187" s="81">
        <v>0</v>
      </c>
      <c r="DM5187" s="81">
        <v>0</v>
      </c>
      <c r="DN5187" s="81">
        <v>0</v>
      </c>
      <c r="DO5187" s="81">
        <v>0</v>
      </c>
      <c r="DP5187" s="81">
        <v>1.6716237913274388E-7</v>
      </c>
      <c r="DQ5187" s="81">
        <v>1.6716237913274388E-7</v>
      </c>
      <c r="DR5187" s="81">
        <v>0</v>
      </c>
      <c r="DS5187" s="81">
        <v>1.6716237913274388E-7</v>
      </c>
      <c r="DT5187" s="81">
        <v>1.6716237913274388E-7</v>
      </c>
      <c r="DU5187" s="81">
        <v>0</v>
      </c>
      <c r="DV5187" s="81">
        <v>1.6716237913274388E-7</v>
      </c>
      <c r="DW5187" s="81">
        <v>1.6716237913274388E-7</v>
      </c>
      <c r="GE5187" s="81" t="s">
        <v>449</v>
      </c>
      <c r="GF5187" s="81" t="s">
        <v>155</v>
      </c>
      <c r="GG5187" s="81" t="s">
        <v>491</v>
      </c>
      <c r="GH5187" s="81" t="s">
        <v>459</v>
      </c>
      <c r="GI5187" s="81">
        <v>2032</v>
      </c>
      <c r="GJ5187" s="81" t="s">
        <v>201</v>
      </c>
      <c r="GK5187" s="81">
        <v>0.74733835430387396</v>
      </c>
      <c r="GL5187" s="81">
        <v>248.68309399999899</v>
      </c>
      <c r="GM5187" s="81">
        <v>2032</v>
      </c>
      <c r="GN5187" s="81" t="s">
        <v>173</v>
      </c>
      <c r="GO5187" s="81">
        <v>1.1148832299820636E-2</v>
      </c>
      <c r="GP5187" s="81">
        <v>10</v>
      </c>
      <c r="GQ5187" s="81">
        <v>0</v>
      </c>
      <c r="GR5187" s="81" t="s">
        <v>448</v>
      </c>
      <c r="GS5187" s="81">
        <v>0</v>
      </c>
      <c r="GT5187" s="81">
        <v>0</v>
      </c>
      <c r="GU5187" s="81">
        <v>0</v>
      </c>
      <c r="GV5187" s="81">
        <v>0</v>
      </c>
      <c r="GW5187" s="81">
        <v>0</v>
      </c>
      <c r="GX5187" s="81">
        <v>0</v>
      </c>
      <c r="GY5187" s="81">
        <v>1.1148832299820636E-2</v>
      </c>
      <c r="GZ5187" s="81">
        <v>8.3319499833578291E-3</v>
      </c>
    </row>
    <row r="5188" spans="98:208" x14ac:dyDescent="0.25">
      <c r="CT5188" s="81" t="s">
        <v>155</v>
      </c>
      <c r="CU5188" s="81" t="s">
        <v>487</v>
      </c>
      <c r="CV5188" s="81" t="s">
        <v>453</v>
      </c>
      <c r="CW5188" s="81">
        <v>2031</v>
      </c>
      <c r="CX5188" s="81">
        <v>0</v>
      </c>
      <c r="CY5188" s="81">
        <v>0</v>
      </c>
      <c r="CZ5188" s="81">
        <v>0</v>
      </c>
      <c r="DA5188" s="81">
        <v>0</v>
      </c>
      <c r="DB5188" s="81">
        <v>8.3606377745128801E-2</v>
      </c>
      <c r="DC5188" s="81">
        <v>3.9055083184885563E-2</v>
      </c>
      <c r="DD5188" s="81">
        <v>1.694997174106459E-3</v>
      </c>
      <c r="DE5188" s="81">
        <v>4.2856297386136263E-2</v>
      </c>
      <c r="DF5188" s="81">
        <v>0</v>
      </c>
      <c r="DG5188" s="81">
        <v>0</v>
      </c>
      <c r="DH5188" s="81">
        <v>4.3541857288383398E-4</v>
      </c>
      <c r="DI5188" s="81">
        <v>4.3541857288383398E-4</v>
      </c>
      <c r="DJ5188" s="81">
        <v>3.8391191727446452E-4</v>
      </c>
      <c r="DL5188" s="81">
        <v>0</v>
      </c>
      <c r="DM5188" s="81">
        <v>0</v>
      </c>
      <c r="DN5188" s="81">
        <v>0</v>
      </c>
      <c r="DO5188" s="81">
        <v>0</v>
      </c>
      <c r="DP5188" s="81">
        <v>0</v>
      </c>
      <c r="DQ5188" s="81">
        <v>0</v>
      </c>
      <c r="DR5188" s="81">
        <v>0</v>
      </c>
      <c r="DS5188" s="81">
        <v>1.6716237913274388E-7</v>
      </c>
      <c r="DT5188" s="81">
        <v>1.6716237913274388E-7</v>
      </c>
      <c r="DU5188" s="81">
        <v>0</v>
      </c>
      <c r="DV5188" s="81">
        <v>1.6716237913274388E-7</v>
      </c>
      <c r="DW5188" s="81">
        <v>1.6716237913274388E-7</v>
      </c>
      <c r="GE5188" s="81" t="s">
        <v>449</v>
      </c>
      <c r="GF5188" s="81" t="s">
        <v>155</v>
      </c>
      <c r="GG5188" s="81" t="s">
        <v>491</v>
      </c>
      <c r="GH5188" s="81" t="s">
        <v>460</v>
      </c>
      <c r="GI5188" s="81">
        <v>2021</v>
      </c>
      <c r="GJ5188" s="81" t="s">
        <v>201</v>
      </c>
      <c r="GK5188" s="81">
        <v>3.6425060683954472E-2</v>
      </c>
      <c r="GL5188" s="81">
        <v>248.68309399999899</v>
      </c>
      <c r="GM5188" s="81">
        <v>2021</v>
      </c>
      <c r="GN5188" s="81" t="s">
        <v>173</v>
      </c>
      <c r="GO5188" s="81">
        <v>1.1148832299820636E-2</v>
      </c>
      <c r="GP5188" s="81">
        <v>10</v>
      </c>
      <c r="GQ5188" s="81">
        <v>0</v>
      </c>
      <c r="GR5188" s="81" t="s">
        <v>448</v>
      </c>
      <c r="GS5188" s="81">
        <v>1.1148832299820636E-2</v>
      </c>
      <c r="GT5188" s="81">
        <v>4.0609689307619838E-4</v>
      </c>
      <c r="GU5188" s="81">
        <v>1.1148832299820636E-2</v>
      </c>
      <c r="GV5188" s="81">
        <v>4.0609689307619838E-4</v>
      </c>
      <c r="GW5188" s="81">
        <v>0</v>
      </c>
      <c r="GX5188" s="81">
        <v>0</v>
      </c>
      <c r="GY5188" s="81">
        <v>0</v>
      </c>
      <c r="GZ5188" s="81">
        <v>0</v>
      </c>
    </row>
    <row r="5189" spans="98:208" x14ac:dyDescent="0.25">
      <c r="CT5189" s="81" t="s">
        <v>155</v>
      </c>
      <c r="CU5189" s="81" t="s">
        <v>487</v>
      </c>
      <c r="CV5189" s="81" t="s">
        <v>453</v>
      </c>
      <c r="CW5189" s="81">
        <v>2032</v>
      </c>
      <c r="CX5189" s="81">
        <v>0</v>
      </c>
      <c r="CY5189" s="81">
        <v>0</v>
      </c>
      <c r="CZ5189" s="81">
        <v>0</v>
      </c>
      <c r="DA5189" s="81">
        <v>0</v>
      </c>
      <c r="DB5189" s="81">
        <v>8.3606377745128801E-2</v>
      </c>
      <c r="DC5189" s="81">
        <v>3.9055083184885563E-2</v>
      </c>
      <c r="DD5189" s="81">
        <v>1.694997174106459E-3</v>
      </c>
      <c r="DE5189" s="81">
        <v>4.2856297386136263E-2</v>
      </c>
      <c r="DF5189" s="81">
        <v>0</v>
      </c>
      <c r="DG5189" s="81">
        <v>0</v>
      </c>
      <c r="DH5189" s="81">
        <v>0</v>
      </c>
      <c r="DI5189" s="81">
        <v>4.3541857288383398E-4</v>
      </c>
      <c r="DJ5189" s="81">
        <v>3.8391191727446452E-4</v>
      </c>
      <c r="DL5189" s="81">
        <v>0</v>
      </c>
      <c r="DM5189" s="81">
        <v>0</v>
      </c>
      <c r="DN5189" s="81">
        <v>0</v>
      </c>
      <c r="DO5189" s="81">
        <v>0</v>
      </c>
      <c r="DP5189" s="81">
        <v>0</v>
      </c>
      <c r="DQ5189" s="81">
        <v>0</v>
      </c>
      <c r="DR5189" s="81">
        <v>0</v>
      </c>
      <c r="DS5189" s="81">
        <v>0</v>
      </c>
      <c r="DT5189" s="81">
        <v>0</v>
      </c>
      <c r="DU5189" s="81">
        <v>0</v>
      </c>
      <c r="DV5189" s="81">
        <v>1.6716237913274388E-7</v>
      </c>
      <c r="DW5189" s="81">
        <v>1.6716237913274388E-7</v>
      </c>
      <c r="GE5189" s="81" t="s">
        <v>449</v>
      </c>
      <c r="GF5189" s="81" t="s">
        <v>155</v>
      </c>
      <c r="GG5189" s="81" t="s">
        <v>491</v>
      </c>
      <c r="GH5189" s="81" t="s">
        <v>460</v>
      </c>
      <c r="GI5189" s="81">
        <v>2022</v>
      </c>
      <c r="GJ5189" s="81" t="s">
        <v>201</v>
      </c>
      <c r="GK5189" s="81">
        <v>3.6425060683954472E-2</v>
      </c>
      <c r="GL5189" s="81">
        <v>248.68309399999899</v>
      </c>
      <c r="GM5189" s="81">
        <v>2022</v>
      </c>
      <c r="GN5189" s="81" t="s">
        <v>173</v>
      </c>
      <c r="GO5189" s="81">
        <v>1.1148832299820636E-2</v>
      </c>
      <c r="GP5189" s="81">
        <v>10</v>
      </c>
      <c r="GQ5189" s="81">
        <v>0</v>
      </c>
      <c r="GR5189" s="81" t="s">
        <v>448</v>
      </c>
      <c r="GS5189" s="81">
        <v>1.1148832299820636E-2</v>
      </c>
      <c r="GT5189" s="81">
        <v>4.0609689307619838E-4</v>
      </c>
      <c r="GU5189" s="81">
        <v>1.1148832299820636E-2</v>
      </c>
      <c r="GV5189" s="81">
        <v>4.0609689307619838E-4</v>
      </c>
      <c r="GW5189" s="81">
        <v>1.1148832299820636E-2</v>
      </c>
      <c r="GX5189" s="81">
        <v>4.0609689307619838E-4</v>
      </c>
      <c r="GY5189" s="81">
        <v>0</v>
      </c>
      <c r="GZ5189" s="81">
        <v>0</v>
      </c>
    </row>
    <row r="5190" spans="98:208" x14ac:dyDescent="0.25">
      <c r="CT5190" s="81" t="s">
        <v>155</v>
      </c>
      <c r="CU5190" s="81" t="s">
        <v>488</v>
      </c>
      <c r="CV5190" s="81" t="s">
        <v>457</v>
      </c>
      <c r="CW5190" s="81">
        <v>2020</v>
      </c>
      <c r="CX5190" s="81">
        <v>0</v>
      </c>
      <c r="CY5190" s="81">
        <v>0</v>
      </c>
      <c r="CZ5190" s="81">
        <v>0</v>
      </c>
      <c r="DA5190" s="81">
        <v>0</v>
      </c>
      <c r="DB5190" s="81">
        <v>14146.130641334201</v>
      </c>
      <c r="DC5190" s="81">
        <v>222.22942162785679</v>
      </c>
      <c r="DD5190" s="81">
        <v>8585.7228092489622</v>
      </c>
      <c r="DE5190" s="81">
        <v>5338.1784104573771</v>
      </c>
      <c r="DF5190" s="81">
        <v>2.4775985538151084</v>
      </c>
      <c r="DG5190" s="81">
        <v>0</v>
      </c>
      <c r="DH5190" s="81">
        <v>0</v>
      </c>
      <c r="DI5190" s="81">
        <v>0</v>
      </c>
      <c r="DJ5190" s="81">
        <v>8.8970498305398713E-7</v>
      </c>
      <c r="DL5190" s="81">
        <v>0</v>
      </c>
      <c r="DM5190" s="81">
        <v>2.2043317793366541E-6</v>
      </c>
      <c r="DN5190" s="81">
        <v>2.2043317793366541E-6</v>
      </c>
      <c r="DO5190" s="81">
        <v>0</v>
      </c>
      <c r="DP5190" s="81">
        <v>0</v>
      </c>
      <c r="DQ5190" s="81">
        <v>0</v>
      </c>
      <c r="DR5190" s="81">
        <v>0</v>
      </c>
      <c r="DS5190" s="81">
        <v>0</v>
      </c>
      <c r="DT5190" s="81">
        <v>0</v>
      </c>
      <c r="DU5190" s="81">
        <v>0</v>
      </c>
      <c r="DV5190" s="81">
        <v>0</v>
      </c>
      <c r="DW5190" s="81">
        <v>0</v>
      </c>
      <c r="GE5190" s="81" t="s">
        <v>449</v>
      </c>
      <c r="GF5190" s="81" t="s">
        <v>155</v>
      </c>
      <c r="GG5190" s="81" t="s">
        <v>491</v>
      </c>
      <c r="GH5190" s="81" t="s">
        <v>460</v>
      </c>
      <c r="GI5190" s="81">
        <v>2023</v>
      </c>
      <c r="GJ5190" s="81" t="s">
        <v>201</v>
      </c>
      <c r="GK5190" s="81">
        <v>3.7590224611390749E-2</v>
      </c>
      <c r="GL5190" s="81">
        <v>248.68309399999899</v>
      </c>
      <c r="GM5190" s="81">
        <v>2023</v>
      </c>
      <c r="GN5190" s="81" t="s">
        <v>173</v>
      </c>
      <c r="GO5190" s="81">
        <v>1.1148832299820636E-2</v>
      </c>
      <c r="GP5190" s="81">
        <v>10</v>
      </c>
      <c r="GQ5190" s="81">
        <v>0</v>
      </c>
      <c r="GR5190" s="81" t="s">
        <v>448</v>
      </c>
      <c r="GS5190" s="81">
        <v>1.1148832299820636E-2</v>
      </c>
      <c r="GT5190" s="81">
        <v>4.190871103049858E-4</v>
      </c>
      <c r="GU5190" s="81">
        <v>1.1148832299820636E-2</v>
      </c>
      <c r="GV5190" s="81">
        <v>4.190871103049858E-4</v>
      </c>
      <c r="GW5190" s="81">
        <v>1.1148832299820636E-2</v>
      </c>
      <c r="GX5190" s="81">
        <v>4.190871103049858E-4</v>
      </c>
      <c r="GY5190" s="81">
        <v>1.1148832299820636E-2</v>
      </c>
      <c r="GZ5190" s="81">
        <v>4.190871103049858E-4</v>
      </c>
    </row>
    <row r="5191" spans="98:208" x14ac:dyDescent="0.25">
      <c r="CT5191" s="81" t="s">
        <v>155</v>
      </c>
      <c r="CU5191" s="81" t="s">
        <v>488</v>
      </c>
      <c r="CV5191" s="81" t="s">
        <v>457</v>
      </c>
      <c r="CW5191" s="81">
        <v>2021</v>
      </c>
      <c r="CX5191" s="81">
        <v>0</v>
      </c>
      <c r="CY5191" s="81">
        <v>0</v>
      </c>
      <c r="CZ5191" s="81">
        <v>0</v>
      </c>
      <c r="DA5191" s="81">
        <v>0</v>
      </c>
      <c r="DB5191" s="81">
        <v>14146.130641334201</v>
      </c>
      <c r="DC5191" s="81">
        <v>222.22942162785679</v>
      </c>
      <c r="DD5191" s="81">
        <v>8585.7228092489622</v>
      </c>
      <c r="DE5191" s="81">
        <v>5338.1784104573771</v>
      </c>
      <c r="DF5191" s="81">
        <v>2.4775985538151084</v>
      </c>
      <c r="DG5191" s="81">
        <v>2.4775985538151084</v>
      </c>
      <c r="DH5191" s="81">
        <v>0</v>
      </c>
      <c r="DI5191" s="81">
        <v>0</v>
      </c>
      <c r="DJ5191" s="81">
        <v>8.8970498305398713E-7</v>
      </c>
      <c r="DL5191" s="81">
        <v>0</v>
      </c>
      <c r="DM5191" s="81">
        <v>2.2043317793366541E-6</v>
      </c>
      <c r="DN5191" s="81">
        <v>2.2043317793366541E-6</v>
      </c>
      <c r="DO5191" s="81">
        <v>0</v>
      </c>
      <c r="DP5191" s="81">
        <v>2.2043317793366541E-6</v>
      </c>
      <c r="DQ5191" s="81">
        <v>2.2043317793366541E-6</v>
      </c>
      <c r="DR5191" s="81">
        <v>0</v>
      </c>
      <c r="DS5191" s="81">
        <v>0</v>
      </c>
      <c r="DT5191" s="81">
        <v>0</v>
      </c>
      <c r="DU5191" s="81">
        <v>0</v>
      </c>
      <c r="DV5191" s="81">
        <v>0</v>
      </c>
      <c r="DW5191" s="81">
        <v>0</v>
      </c>
      <c r="GE5191" s="81" t="s">
        <v>449</v>
      </c>
      <c r="GF5191" s="81" t="s">
        <v>155</v>
      </c>
      <c r="GG5191" s="81" t="s">
        <v>491</v>
      </c>
      <c r="GH5191" s="81" t="s">
        <v>460</v>
      </c>
      <c r="GI5191" s="81">
        <v>2024</v>
      </c>
      <c r="GJ5191" s="81" t="s">
        <v>201</v>
      </c>
      <c r="GK5191" s="81">
        <v>3.7590224611390749E-2</v>
      </c>
      <c r="GL5191" s="81">
        <v>248.68309399999899</v>
      </c>
      <c r="GM5191" s="81">
        <v>2024</v>
      </c>
      <c r="GN5191" s="81" t="s">
        <v>173</v>
      </c>
      <c r="GO5191" s="81">
        <v>1.1148832299820636E-2</v>
      </c>
      <c r="GP5191" s="81">
        <v>10</v>
      </c>
      <c r="GQ5191" s="81">
        <v>0</v>
      </c>
      <c r="GR5191" s="81" t="s">
        <v>448</v>
      </c>
      <c r="GS5191" s="81">
        <v>1.1148832299820636E-2</v>
      </c>
      <c r="GT5191" s="81">
        <v>4.190871103049858E-4</v>
      </c>
      <c r="GU5191" s="81">
        <v>1.1148832299820636E-2</v>
      </c>
      <c r="GV5191" s="81">
        <v>4.190871103049858E-4</v>
      </c>
      <c r="GW5191" s="81">
        <v>1.1148832299820636E-2</v>
      </c>
      <c r="GX5191" s="81">
        <v>4.190871103049858E-4</v>
      </c>
      <c r="GY5191" s="81">
        <v>1.1148832299820636E-2</v>
      </c>
      <c r="GZ5191" s="81">
        <v>4.190871103049858E-4</v>
      </c>
    </row>
    <row r="5192" spans="98:208" x14ac:dyDescent="0.25">
      <c r="CT5192" s="81" t="s">
        <v>155</v>
      </c>
      <c r="CU5192" s="81" t="s">
        <v>488</v>
      </c>
      <c r="CV5192" s="81" t="s">
        <v>457</v>
      </c>
      <c r="CW5192" s="81">
        <v>2022</v>
      </c>
      <c r="CX5192" s="81">
        <v>0</v>
      </c>
      <c r="CY5192" s="81">
        <v>0</v>
      </c>
      <c r="CZ5192" s="81">
        <v>0</v>
      </c>
      <c r="DA5192" s="81">
        <v>0</v>
      </c>
      <c r="DB5192" s="81">
        <v>14146.130641334201</v>
      </c>
      <c r="DC5192" s="81">
        <v>222.22942162785679</v>
      </c>
      <c r="DD5192" s="81">
        <v>8585.7228092489622</v>
      </c>
      <c r="DE5192" s="81">
        <v>5338.1784104573771</v>
      </c>
      <c r="DF5192" s="81">
        <v>2.4775985538151084</v>
      </c>
      <c r="DG5192" s="81">
        <v>2.4775985538151084</v>
      </c>
      <c r="DH5192" s="81">
        <v>2.4775985538151084</v>
      </c>
      <c r="DI5192" s="81">
        <v>0</v>
      </c>
      <c r="DJ5192" s="81">
        <v>8.8970498305398713E-7</v>
      </c>
      <c r="DL5192" s="81">
        <v>0</v>
      </c>
      <c r="DM5192" s="81">
        <v>2.2043317793366541E-6</v>
      </c>
      <c r="DN5192" s="81">
        <v>2.2043317793366541E-6</v>
      </c>
      <c r="DO5192" s="81">
        <v>0</v>
      </c>
      <c r="DP5192" s="81">
        <v>2.2043317793366541E-6</v>
      </c>
      <c r="DQ5192" s="81">
        <v>2.2043317793366541E-6</v>
      </c>
      <c r="DR5192" s="81">
        <v>0</v>
      </c>
      <c r="DS5192" s="81">
        <v>2.2043317793366541E-6</v>
      </c>
      <c r="DT5192" s="81">
        <v>2.2043317793366541E-6</v>
      </c>
      <c r="DU5192" s="81">
        <v>0</v>
      </c>
      <c r="DV5192" s="81">
        <v>0</v>
      </c>
      <c r="DW5192" s="81">
        <v>0</v>
      </c>
      <c r="GE5192" s="81" t="s">
        <v>449</v>
      </c>
      <c r="GF5192" s="81" t="s">
        <v>155</v>
      </c>
      <c r="GG5192" s="81" t="s">
        <v>491</v>
      </c>
      <c r="GH5192" s="81" t="s">
        <v>460</v>
      </c>
      <c r="GI5192" s="81">
        <v>2025</v>
      </c>
      <c r="GJ5192" s="81" t="s">
        <v>201</v>
      </c>
      <c r="GK5192" s="81">
        <v>3.7590224611390749E-2</v>
      </c>
      <c r="GL5192" s="81">
        <v>248.68309399999899</v>
      </c>
      <c r="GM5192" s="81">
        <v>2025</v>
      </c>
      <c r="GN5192" s="81" t="s">
        <v>173</v>
      </c>
      <c r="GO5192" s="81">
        <v>1.1148832299820636E-2</v>
      </c>
      <c r="GP5192" s="81">
        <v>10</v>
      </c>
      <c r="GQ5192" s="81">
        <v>0</v>
      </c>
      <c r="GR5192" s="81" t="s">
        <v>448</v>
      </c>
      <c r="GS5192" s="81">
        <v>1.1148832299820636E-2</v>
      </c>
      <c r="GT5192" s="81">
        <v>4.190871103049858E-4</v>
      </c>
      <c r="GU5192" s="81">
        <v>1.1148832299820636E-2</v>
      </c>
      <c r="GV5192" s="81">
        <v>4.190871103049858E-4</v>
      </c>
      <c r="GW5192" s="81">
        <v>1.1148832299820636E-2</v>
      </c>
      <c r="GX5192" s="81">
        <v>4.190871103049858E-4</v>
      </c>
      <c r="GY5192" s="81">
        <v>1.1148832299820636E-2</v>
      </c>
      <c r="GZ5192" s="81">
        <v>4.190871103049858E-4</v>
      </c>
    </row>
    <row r="5193" spans="98:208" x14ac:dyDescent="0.25">
      <c r="CT5193" s="81" t="s">
        <v>155</v>
      </c>
      <c r="CU5193" s="81" t="s">
        <v>488</v>
      </c>
      <c r="CV5193" s="81" t="s">
        <v>457</v>
      </c>
      <c r="CW5193" s="81">
        <v>2023</v>
      </c>
      <c r="CX5193" s="81">
        <v>0</v>
      </c>
      <c r="CY5193" s="81">
        <v>0</v>
      </c>
      <c r="CZ5193" s="81">
        <v>0</v>
      </c>
      <c r="DA5193" s="81">
        <v>0</v>
      </c>
      <c r="DB5193" s="81">
        <v>14664.63755643836</v>
      </c>
      <c r="DC5193" s="81">
        <v>233.23007680796681</v>
      </c>
      <c r="DD5193" s="81">
        <v>8896.515993429648</v>
      </c>
      <c r="DE5193" s="81">
        <v>5534.8914862007487</v>
      </c>
      <c r="DF5193" s="81">
        <v>2.6002430136063084</v>
      </c>
      <c r="DG5193" s="81">
        <v>2.6002430136063084</v>
      </c>
      <c r="DH5193" s="81">
        <v>2.6002430136063084</v>
      </c>
      <c r="DI5193" s="81">
        <v>2.6002430136063084</v>
      </c>
      <c r="DJ5193" s="81">
        <v>8.8970498305398713E-7</v>
      </c>
      <c r="DL5193" s="81">
        <v>0</v>
      </c>
      <c r="DM5193" s="81">
        <v>2.3134491663568491E-6</v>
      </c>
      <c r="DN5193" s="81">
        <v>2.3134491663568491E-6</v>
      </c>
      <c r="DO5193" s="81">
        <v>0</v>
      </c>
      <c r="DP5193" s="81">
        <v>2.3134491663568491E-6</v>
      </c>
      <c r="DQ5193" s="81">
        <v>2.3134491663568491E-6</v>
      </c>
      <c r="DR5193" s="81">
        <v>0</v>
      </c>
      <c r="DS5193" s="81">
        <v>2.3134491663568491E-6</v>
      </c>
      <c r="DT5193" s="81">
        <v>2.3134491663568491E-6</v>
      </c>
      <c r="DU5193" s="81">
        <v>0</v>
      </c>
      <c r="DV5193" s="81">
        <v>2.3134491663568491E-6</v>
      </c>
      <c r="DW5193" s="81">
        <v>2.3134491663568491E-6</v>
      </c>
      <c r="GE5193" s="81" t="s">
        <v>449</v>
      </c>
      <c r="GF5193" s="81" t="s">
        <v>155</v>
      </c>
      <c r="GG5193" s="81" t="s">
        <v>491</v>
      </c>
      <c r="GH5193" s="81" t="s">
        <v>460</v>
      </c>
      <c r="GI5193" s="81">
        <v>2026</v>
      </c>
      <c r="GJ5193" s="81" t="s">
        <v>201</v>
      </c>
      <c r="GK5193" s="81">
        <v>3.7590224611390749E-2</v>
      </c>
      <c r="GL5193" s="81">
        <v>248.68309399999899</v>
      </c>
      <c r="GM5193" s="81">
        <v>2026</v>
      </c>
      <c r="GN5193" s="81" t="s">
        <v>173</v>
      </c>
      <c r="GO5193" s="81">
        <v>1.1148832299820636E-2</v>
      </c>
      <c r="GP5193" s="81">
        <v>10</v>
      </c>
      <c r="GQ5193" s="81">
        <v>0</v>
      </c>
      <c r="GR5193" s="81" t="s">
        <v>448</v>
      </c>
      <c r="GS5193" s="81">
        <v>1.1148832299820636E-2</v>
      </c>
      <c r="GT5193" s="81">
        <v>4.190871103049858E-4</v>
      </c>
      <c r="GU5193" s="81">
        <v>1.1148832299820636E-2</v>
      </c>
      <c r="GV5193" s="81">
        <v>4.190871103049858E-4</v>
      </c>
      <c r="GW5193" s="81">
        <v>1.1148832299820636E-2</v>
      </c>
      <c r="GX5193" s="81">
        <v>4.190871103049858E-4</v>
      </c>
      <c r="GY5193" s="81">
        <v>1.1148832299820636E-2</v>
      </c>
      <c r="GZ5193" s="81">
        <v>4.190871103049858E-4</v>
      </c>
    </row>
    <row r="5194" spans="98:208" x14ac:dyDescent="0.25">
      <c r="CT5194" s="81" t="s">
        <v>155</v>
      </c>
      <c r="CU5194" s="81" t="s">
        <v>488</v>
      </c>
      <c r="CV5194" s="81" t="s">
        <v>457</v>
      </c>
      <c r="CW5194" s="81">
        <v>2024</v>
      </c>
      <c r="CX5194" s="81">
        <v>0</v>
      </c>
      <c r="CY5194" s="81">
        <v>0</v>
      </c>
      <c r="CZ5194" s="81">
        <v>0</v>
      </c>
      <c r="DA5194" s="81">
        <v>0</v>
      </c>
      <c r="DB5194" s="81">
        <v>14664.63755643836</v>
      </c>
      <c r="DC5194" s="81">
        <v>233.23007680796681</v>
      </c>
      <c r="DD5194" s="81">
        <v>8896.515993429648</v>
      </c>
      <c r="DE5194" s="81">
        <v>5534.8914862007487</v>
      </c>
      <c r="DF5194" s="81">
        <v>2.6002430136063084</v>
      </c>
      <c r="DG5194" s="81">
        <v>2.6002430136063084</v>
      </c>
      <c r="DH5194" s="81">
        <v>2.6002430136063084</v>
      </c>
      <c r="DI5194" s="81">
        <v>2.6002430136063084</v>
      </c>
      <c r="DJ5194" s="81">
        <v>8.8970498305398713E-7</v>
      </c>
      <c r="DL5194" s="81">
        <v>0</v>
      </c>
      <c r="DM5194" s="81">
        <v>2.3134491663568491E-6</v>
      </c>
      <c r="DN5194" s="81">
        <v>2.3134491663568491E-6</v>
      </c>
      <c r="DO5194" s="81">
        <v>0</v>
      </c>
      <c r="DP5194" s="81">
        <v>2.3134491663568491E-6</v>
      </c>
      <c r="DQ5194" s="81">
        <v>2.3134491663568491E-6</v>
      </c>
      <c r="DR5194" s="81">
        <v>0</v>
      </c>
      <c r="DS5194" s="81">
        <v>2.3134491663568491E-6</v>
      </c>
      <c r="DT5194" s="81">
        <v>2.3134491663568491E-6</v>
      </c>
      <c r="DU5194" s="81">
        <v>0</v>
      </c>
      <c r="DV5194" s="81">
        <v>2.3134491663568491E-6</v>
      </c>
      <c r="DW5194" s="81">
        <v>2.3134491663568491E-6</v>
      </c>
      <c r="GE5194" s="81" t="s">
        <v>449</v>
      </c>
      <c r="GF5194" s="81" t="s">
        <v>155</v>
      </c>
      <c r="GG5194" s="81" t="s">
        <v>491</v>
      </c>
      <c r="GH5194" s="81" t="s">
        <v>460</v>
      </c>
      <c r="GI5194" s="81">
        <v>2027</v>
      </c>
      <c r="GJ5194" s="81" t="s">
        <v>201</v>
      </c>
      <c r="GK5194" s="81">
        <v>3.7590224611390749E-2</v>
      </c>
      <c r="GL5194" s="81">
        <v>248.68309399999899</v>
      </c>
      <c r="GM5194" s="81">
        <v>2027</v>
      </c>
      <c r="GN5194" s="81" t="s">
        <v>173</v>
      </c>
      <c r="GO5194" s="81">
        <v>1.1148832299820636E-2</v>
      </c>
      <c r="GP5194" s="81">
        <v>10</v>
      </c>
      <c r="GQ5194" s="81">
        <v>0</v>
      </c>
      <c r="GR5194" s="81" t="s">
        <v>448</v>
      </c>
      <c r="GS5194" s="81">
        <v>1.1148832299820636E-2</v>
      </c>
      <c r="GT5194" s="81">
        <v>4.190871103049858E-4</v>
      </c>
      <c r="GU5194" s="81">
        <v>1.1148832299820636E-2</v>
      </c>
      <c r="GV5194" s="81">
        <v>4.190871103049858E-4</v>
      </c>
      <c r="GW5194" s="81">
        <v>1.1148832299820636E-2</v>
      </c>
      <c r="GX5194" s="81">
        <v>4.190871103049858E-4</v>
      </c>
      <c r="GY5194" s="81">
        <v>1.1148832299820636E-2</v>
      </c>
      <c r="GZ5194" s="81">
        <v>4.190871103049858E-4</v>
      </c>
    </row>
    <row r="5195" spans="98:208" x14ac:dyDescent="0.25">
      <c r="CT5195" s="81" t="s">
        <v>155</v>
      </c>
      <c r="CU5195" s="81" t="s">
        <v>488</v>
      </c>
      <c r="CV5195" s="81" t="s">
        <v>457</v>
      </c>
      <c r="CW5195" s="81">
        <v>2025</v>
      </c>
      <c r="CX5195" s="81">
        <v>0</v>
      </c>
      <c r="CY5195" s="81">
        <v>0</v>
      </c>
      <c r="CZ5195" s="81">
        <v>0</v>
      </c>
      <c r="DA5195" s="81">
        <v>0</v>
      </c>
      <c r="DB5195" s="81">
        <v>14664.63755643836</v>
      </c>
      <c r="DC5195" s="81">
        <v>233.23007680796681</v>
      </c>
      <c r="DD5195" s="81">
        <v>8896.515993429648</v>
      </c>
      <c r="DE5195" s="81">
        <v>5534.8914862007487</v>
      </c>
      <c r="DF5195" s="81">
        <v>2.6002430136063084</v>
      </c>
      <c r="DG5195" s="81">
        <v>2.6002430136063084</v>
      </c>
      <c r="DH5195" s="81">
        <v>2.6002430136063084</v>
      </c>
      <c r="DI5195" s="81">
        <v>2.6002430136063084</v>
      </c>
      <c r="DJ5195" s="81">
        <v>8.8970498305398713E-7</v>
      </c>
      <c r="DL5195" s="81">
        <v>0</v>
      </c>
      <c r="DM5195" s="81">
        <v>2.3134491663568491E-6</v>
      </c>
      <c r="DN5195" s="81">
        <v>2.3134491663568491E-6</v>
      </c>
      <c r="DO5195" s="81">
        <v>0</v>
      </c>
      <c r="DP5195" s="81">
        <v>2.3134491663568491E-6</v>
      </c>
      <c r="DQ5195" s="81">
        <v>2.3134491663568491E-6</v>
      </c>
      <c r="DR5195" s="81">
        <v>0</v>
      </c>
      <c r="DS5195" s="81">
        <v>2.3134491663568491E-6</v>
      </c>
      <c r="DT5195" s="81">
        <v>2.3134491663568491E-6</v>
      </c>
      <c r="DU5195" s="81">
        <v>0</v>
      </c>
      <c r="DV5195" s="81">
        <v>2.3134491663568491E-6</v>
      </c>
      <c r="DW5195" s="81">
        <v>2.3134491663568491E-6</v>
      </c>
      <c r="GE5195" s="81" t="s">
        <v>449</v>
      </c>
      <c r="GF5195" s="81" t="s">
        <v>155</v>
      </c>
      <c r="GG5195" s="81" t="s">
        <v>491</v>
      </c>
      <c r="GH5195" s="81" t="s">
        <v>460</v>
      </c>
      <c r="GI5195" s="81">
        <v>2028</v>
      </c>
      <c r="GJ5195" s="81" t="s">
        <v>201</v>
      </c>
      <c r="GK5195" s="81">
        <v>3.9055083184886208E-2</v>
      </c>
      <c r="GL5195" s="81">
        <v>248.68309399999899</v>
      </c>
      <c r="GM5195" s="81">
        <v>2028</v>
      </c>
      <c r="GN5195" s="81" t="s">
        <v>173</v>
      </c>
      <c r="GO5195" s="81">
        <v>1.1148832299820636E-2</v>
      </c>
      <c r="GP5195" s="81">
        <v>10</v>
      </c>
      <c r="GQ5195" s="81">
        <v>0</v>
      </c>
      <c r="GR5195" s="81" t="s">
        <v>448</v>
      </c>
      <c r="GS5195" s="81">
        <v>1.1148832299820636E-2</v>
      </c>
      <c r="GT5195" s="81">
        <v>4.3541857288384114E-4</v>
      </c>
      <c r="GU5195" s="81">
        <v>1.1148832299820636E-2</v>
      </c>
      <c r="GV5195" s="81">
        <v>4.3541857288384114E-4</v>
      </c>
      <c r="GW5195" s="81">
        <v>1.1148832299820636E-2</v>
      </c>
      <c r="GX5195" s="81">
        <v>4.3541857288384114E-4</v>
      </c>
      <c r="GY5195" s="81">
        <v>1.1148832299820636E-2</v>
      </c>
      <c r="GZ5195" s="81">
        <v>4.3541857288384114E-4</v>
      </c>
    </row>
    <row r="5196" spans="98:208" x14ac:dyDescent="0.25">
      <c r="CT5196" s="81" t="s">
        <v>155</v>
      </c>
      <c r="CU5196" s="81" t="s">
        <v>488</v>
      </c>
      <c r="CV5196" s="81" t="s">
        <v>457</v>
      </c>
      <c r="CW5196" s="81">
        <v>2026</v>
      </c>
      <c r="CX5196" s="81">
        <v>0</v>
      </c>
      <c r="CY5196" s="81">
        <v>0</v>
      </c>
      <c r="CZ5196" s="81">
        <v>0</v>
      </c>
      <c r="DA5196" s="81">
        <v>0</v>
      </c>
      <c r="DB5196" s="81">
        <v>14664.63755643836</v>
      </c>
      <c r="DC5196" s="81">
        <v>233.23007680796681</v>
      </c>
      <c r="DD5196" s="81">
        <v>8896.515993429648</v>
      </c>
      <c r="DE5196" s="81">
        <v>5534.8914862007487</v>
      </c>
      <c r="DF5196" s="81">
        <v>2.6002430136063084</v>
      </c>
      <c r="DG5196" s="81">
        <v>2.6002430136063084</v>
      </c>
      <c r="DH5196" s="81">
        <v>2.6002430136063084</v>
      </c>
      <c r="DI5196" s="81">
        <v>2.6002430136063084</v>
      </c>
      <c r="DJ5196" s="81">
        <v>8.8970498305398713E-7</v>
      </c>
      <c r="DL5196" s="81">
        <v>0</v>
      </c>
      <c r="DM5196" s="81">
        <v>2.3134491663568491E-6</v>
      </c>
      <c r="DN5196" s="81">
        <v>2.3134491663568491E-6</v>
      </c>
      <c r="DO5196" s="81">
        <v>0</v>
      </c>
      <c r="DP5196" s="81">
        <v>2.3134491663568491E-6</v>
      </c>
      <c r="DQ5196" s="81">
        <v>2.3134491663568491E-6</v>
      </c>
      <c r="DR5196" s="81">
        <v>0</v>
      </c>
      <c r="DS5196" s="81">
        <v>2.3134491663568491E-6</v>
      </c>
      <c r="DT5196" s="81">
        <v>2.3134491663568491E-6</v>
      </c>
      <c r="DU5196" s="81">
        <v>0</v>
      </c>
      <c r="DV5196" s="81">
        <v>2.3134491663568491E-6</v>
      </c>
      <c r="DW5196" s="81">
        <v>2.3134491663568491E-6</v>
      </c>
      <c r="GE5196" s="81" t="s">
        <v>449</v>
      </c>
      <c r="GF5196" s="81" t="s">
        <v>155</v>
      </c>
      <c r="GG5196" s="81" t="s">
        <v>491</v>
      </c>
      <c r="GH5196" s="81" t="s">
        <v>460</v>
      </c>
      <c r="GI5196" s="81">
        <v>2029</v>
      </c>
      <c r="GJ5196" s="81" t="s">
        <v>201</v>
      </c>
      <c r="GK5196" s="81">
        <v>3.9055083184886208E-2</v>
      </c>
      <c r="GL5196" s="81">
        <v>248.68309399999899</v>
      </c>
      <c r="GM5196" s="81">
        <v>2029</v>
      </c>
      <c r="GN5196" s="81" t="s">
        <v>173</v>
      </c>
      <c r="GO5196" s="81">
        <v>1.1148832299820636E-2</v>
      </c>
      <c r="GP5196" s="81">
        <v>10</v>
      </c>
      <c r="GQ5196" s="81">
        <v>0</v>
      </c>
      <c r="GR5196" s="81" t="s">
        <v>448</v>
      </c>
      <c r="GS5196" s="81">
        <v>1.1148832299820636E-2</v>
      </c>
      <c r="GT5196" s="81">
        <v>4.3541857288384114E-4</v>
      </c>
      <c r="GU5196" s="81">
        <v>1.1148832299820636E-2</v>
      </c>
      <c r="GV5196" s="81">
        <v>4.3541857288384114E-4</v>
      </c>
      <c r="GW5196" s="81">
        <v>1.1148832299820636E-2</v>
      </c>
      <c r="GX5196" s="81">
        <v>4.3541857288384114E-4</v>
      </c>
      <c r="GY5196" s="81">
        <v>1.1148832299820636E-2</v>
      </c>
      <c r="GZ5196" s="81">
        <v>4.3541857288384114E-4</v>
      </c>
    </row>
    <row r="5197" spans="98:208" x14ac:dyDescent="0.25">
      <c r="CT5197" s="81" t="s">
        <v>155</v>
      </c>
      <c r="CU5197" s="81" t="s">
        <v>488</v>
      </c>
      <c r="CV5197" s="81" t="s">
        <v>457</v>
      </c>
      <c r="CW5197" s="81">
        <v>2027</v>
      </c>
      <c r="CX5197" s="81">
        <v>0</v>
      </c>
      <c r="CY5197" s="81">
        <v>0</v>
      </c>
      <c r="CZ5197" s="81">
        <v>0</v>
      </c>
      <c r="DA5197" s="81">
        <v>0</v>
      </c>
      <c r="DB5197" s="81">
        <v>14664.63755643836</v>
      </c>
      <c r="DC5197" s="81">
        <v>233.23007680796681</v>
      </c>
      <c r="DD5197" s="81">
        <v>8896.515993429648</v>
      </c>
      <c r="DE5197" s="81">
        <v>5534.8914862007487</v>
      </c>
      <c r="DF5197" s="81">
        <v>2.6002430136063084</v>
      </c>
      <c r="DG5197" s="81">
        <v>2.6002430136063084</v>
      </c>
      <c r="DH5197" s="81">
        <v>2.6002430136063084</v>
      </c>
      <c r="DI5197" s="81">
        <v>2.6002430136063084</v>
      </c>
      <c r="DJ5197" s="81">
        <v>8.8970498305398713E-7</v>
      </c>
      <c r="DL5197" s="81">
        <v>0</v>
      </c>
      <c r="DM5197" s="81">
        <v>2.3134491663568491E-6</v>
      </c>
      <c r="DN5197" s="81">
        <v>2.3134491663568491E-6</v>
      </c>
      <c r="DO5197" s="81">
        <v>0</v>
      </c>
      <c r="DP5197" s="81">
        <v>2.3134491663568491E-6</v>
      </c>
      <c r="DQ5197" s="81">
        <v>2.3134491663568491E-6</v>
      </c>
      <c r="DR5197" s="81">
        <v>0</v>
      </c>
      <c r="DS5197" s="81">
        <v>2.3134491663568491E-6</v>
      </c>
      <c r="DT5197" s="81">
        <v>2.3134491663568491E-6</v>
      </c>
      <c r="DU5197" s="81">
        <v>0</v>
      </c>
      <c r="DV5197" s="81">
        <v>2.3134491663568491E-6</v>
      </c>
      <c r="DW5197" s="81">
        <v>2.3134491663568491E-6</v>
      </c>
      <c r="GE5197" s="81" t="s">
        <v>449</v>
      </c>
      <c r="GF5197" s="81" t="s">
        <v>155</v>
      </c>
      <c r="GG5197" s="81" t="s">
        <v>491</v>
      </c>
      <c r="GH5197" s="81" t="s">
        <v>460</v>
      </c>
      <c r="GI5197" s="81">
        <v>2030</v>
      </c>
      <c r="GJ5197" s="81" t="s">
        <v>201</v>
      </c>
      <c r="GK5197" s="81">
        <v>3.9055083184886208E-2</v>
      </c>
      <c r="GL5197" s="81">
        <v>248.68309399999899</v>
      </c>
      <c r="GM5197" s="81">
        <v>2030</v>
      </c>
      <c r="GN5197" s="81" t="s">
        <v>173</v>
      </c>
      <c r="GO5197" s="81">
        <v>1.1148832299820636E-2</v>
      </c>
      <c r="GP5197" s="81">
        <v>10</v>
      </c>
      <c r="GQ5197" s="81">
        <v>0</v>
      </c>
      <c r="GR5197" s="81" t="s">
        <v>448</v>
      </c>
      <c r="GS5197" s="81">
        <v>0</v>
      </c>
      <c r="GT5197" s="81">
        <v>0</v>
      </c>
      <c r="GU5197" s="81">
        <v>1.1148832299820636E-2</v>
      </c>
      <c r="GV5197" s="81">
        <v>4.3541857288384114E-4</v>
      </c>
      <c r="GW5197" s="81">
        <v>1.1148832299820636E-2</v>
      </c>
      <c r="GX5197" s="81">
        <v>4.3541857288384114E-4</v>
      </c>
      <c r="GY5197" s="81">
        <v>1.1148832299820636E-2</v>
      </c>
      <c r="GZ5197" s="81">
        <v>4.3541857288384114E-4</v>
      </c>
    </row>
    <row r="5198" spans="98:208" x14ac:dyDescent="0.25">
      <c r="CT5198" s="81" t="s">
        <v>155</v>
      </c>
      <c r="CU5198" s="81" t="s">
        <v>488</v>
      </c>
      <c r="CV5198" s="81" t="s">
        <v>457</v>
      </c>
      <c r="CW5198" s="81">
        <v>2028</v>
      </c>
      <c r="CX5198" s="81">
        <v>0</v>
      </c>
      <c r="CY5198" s="81">
        <v>0</v>
      </c>
      <c r="CZ5198" s="81">
        <v>0</v>
      </c>
      <c r="DA5198" s="81">
        <v>0</v>
      </c>
      <c r="DB5198" s="81">
        <v>15317.99094281778</v>
      </c>
      <c r="DC5198" s="81">
        <v>247.27299216497619</v>
      </c>
      <c r="DD5198" s="81">
        <v>9287.6490955455956</v>
      </c>
      <c r="DE5198" s="81">
        <v>5783.0688551072108</v>
      </c>
      <c r="DF5198" s="81">
        <v>2.7568051219221816</v>
      </c>
      <c r="DG5198" s="81">
        <v>2.7568051219221816</v>
      </c>
      <c r="DH5198" s="81">
        <v>2.7568051219221816</v>
      </c>
      <c r="DI5198" s="81">
        <v>2.7568051219221816</v>
      </c>
      <c r="DJ5198" s="81">
        <v>8.8970498305398713E-7</v>
      </c>
      <c r="DL5198" s="81">
        <v>0</v>
      </c>
      <c r="DM5198" s="81">
        <v>2.4527432542829194E-6</v>
      </c>
      <c r="DN5198" s="81">
        <v>2.4527432542829194E-6</v>
      </c>
      <c r="DO5198" s="81">
        <v>0</v>
      </c>
      <c r="DP5198" s="81">
        <v>2.4527432542829194E-6</v>
      </c>
      <c r="DQ5198" s="81">
        <v>2.4527432542829194E-6</v>
      </c>
      <c r="DR5198" s="81">
        <v>0</v>
      </c>
      <c r="DS5198" s="81">
        <v>2.4527432542829194E-6</v>
      </c>
      <c r="DT5198" s="81">
        <v>2.4527432542829194E-6</v>
      </c>
      <c r="DU5198" s="81">
        <v>0</v>
      </c>
      <c r="DV5198" s="81">
        <v>2.4527432542829194E-6</v>
      </c>
      <c r="DW5198" s="81">
        <v>2.4527432542829194E-6</v>
      </c>
      <c r="GE5198" s="81" t="s">
        <v>449</v>
      </c>
      <c r="GF5198" s="81" t="s">
        <v>155</v>
      </c>
      <c r="GG5198" s="81" t="s">
        <v>491</v>
      </c>
      <c r="GH5198" s="81" t="s">
        <v>460</v>
      </c>
      <c r="GI5198" s="81">
        <v>2031</v>
      </c>
      <c r="GJ5198" s="81" t="s">
        <v>201</v>
      </c>
      <c r="GK5198" s="81">
        <v>3.9055083184886208E-2</v>
      </c>
      <c r="GL5198" s="81">
        <v>248.68309399999899</v>
      </c>
      <c r="GM5198" s="81">
        <v>2031</v>
      </c>
      <c r="GN5198" s="81" t="s">
        <v>173</v>
      </c>
      <c r="GO5198" s="81">
        <v>1.1148832299820636E-2</v>
      </c>
      <c r="GP5198" s="81">
        <v>10</v>
      </c>
      <c r="GQ5198" s="81">
        <v>0</v>
      </c>
      <c r="GR5198" s="81" t="s">
        <v>448</v>
      </c>
      <c r="GS5198" s="81">
        <v>0</v>
      </c>
      <c r="GT5198" s="81">
        <v>0</v>
      </c>
      <c r="GU5198" s="81">
        <v>0</v>
      </c>
      <c r="GV5198" s="81">
        <v>0</v>
      </c>
      <c r="GW5198" s="81">
        <v>1.1148832299820636E-2</v>
      </c>
      <c r="GX5198" s="81">
        <v>4.3541857288384114E-4</v>
      </c>
      <c r="GY5198" s="81">
        <v>1.1148832299820636E-2</v>
      </c>
      <c r="GZ5198" s="81">
        <v>4.3541857288384114E-4</v>
      </c>
    </row>
    <row r="5199" spans="98:208" x14ac:dyDescent="0.25">
      <c r="CT5199" s="81" t="s">
        <v>155</v>
      </c>
      <c r="CU5199" s="81" t="s">
        <v>488</v>
      </c>
      <c r="CV5199" s="81" t="s">
        <v>457</v>
      </c>
      <c r="CW5199" s="81">
        <v>2029</v>
      </c>
      <c r="CX5199" s="81">
        <v>0</v>
      </c>
      <c r="CY5199" s="81">
        <v>0</v>
      </c>
      <c r="CZ5199" s="81">
        <v>0</v>
      </c>
      <c r="DA5199" s="81">
        <v>0</v>
      </c>
      <c r="DB5199" s="81">
        <v>15317.99094281778</v>
      </c>
      <c r="DC5199" s="81">
        <v>247.27299216497619</v>
      </c>
      <c r="DD5199" s="81">
        <v>9287.6490955455956</v>
      </c>
      <c r="DE5199" s="81">
        <v>5783.0688551072108</v>
      </c>
      <c r="DF5199" s="81">
        <v>2.7568051219221816</v>
      </c>
      <c r="DG5199" s="81">
        <v>2.7568051219221816</v>
      </c>
      <c r="DH5199" s="81">
        <v>2.7568051219221816</v>
      </c>
      <c r="DI5199" s="81">
        <v>2.7568051219221816</v>
      </c>
      <c r="DJ5199" s="81">
        <v>8.8970498305398713E-7</v>
      </c>
      <c r="DL5199" s="81">
        <v>0</v>
      </c>
      <c r="DM5199" s="81">
        <v>2.4527432542829194E-6</v>
      </c>
      <c r="DN5199" s="81">
        <v>2.4527432542829194E-6</v>
      </c>
      <c r="DO5199" s="81">
        <v>0</v>
      </c>
      <c r="DP5199" s="81">
        <v>2.4527432542829194E-6</v>
      </c>
      <c r="DQ5199" s="81">
        <v>2.4527432542829194E-6</v>
      </c>
      <c r="DR5199" s="81">
        <v>0</v>
      </c>
      <c r="DS5199" s="81">
        <v>2.4527432542829194E-6</v>
      </c>
      <c r="DT5199" s="81">
        <v>2.4527432542829194E-6</v>
      </c>
      <c r="DU5199" s="81">
        <v>0</v>
      </c>
      <c r="DV5199" s="81">
        <v>2.4527432542829194E-6</v>
      </c>
      <c r="DW5199" s="81">
        <v>2.4527432542829194E-6</v>
      </c>
      <c r="GE5199" s="81" t="s">
        <v>449</v>
      </c>
      <c r="GF5199" s="81" t="s">
        <v>155</v>
      </c>
      <c r="GG5199" s="81" t="s">
        <v>491</v>
      </c>
      <c r="GH5199" s="81" t="s">
        <v>460</v>
      </c>
      <c r="GI5199" s="81">
        <v>2032</v>
      </c>
      <c r="GJ5199" s="81" t="s">
        <v>201</v>
      </c>
      <c r="GK5199" s="81">
        <v>3.9055083184886208E-2</v>
      </c>
      <c r="GL5199" s="81">
        <v>248.68309399999899</v>
      </c>
      <c r="GM5199" s="81">
        <v>2032</v>
      </c>
      <c r="GN5199" s="81" t="s">
        <v>173</v>
      </c>
      <c r="GO5199" s="81">
        <v>1.1148832299820636E-2</v>
      </c>
      <c r="GP5199" s="81">
        <v>10</v>
      </c>
      <c r="GQ5199" s="81">
        <v>0</v>
      </c>
      <c r="GR5199" s="81" t="s">
        <v>448</v>
      </c>
      <c r="GS5199" s="81">
        <v>0</v>
      </c>
      <c r="GT5199" s="81">
        <v>0</v>
      </c>
      <c r="GU5199" s="81">
        <v>0</v>
      </c>
      <c r="GV5199" s="81">
        <v>0</v>
      </c>
      <c r="GW5199" s="81">
        <v>0</v>
      </c>
      <c r="GX5199" s="81">
        <v>0</v>
      </c>
      <c r="GY5199" s="81">
        <v>1.1148832299820636E-2</v>
      </c>
      <c r="GZ5199" s="81">
        <v>4.3541857288384114E-4</v>
      </c>
    </row>
    <row r="5200" spans="98:208" x14ac:dyDescent="0.25">
      <c r="CT5200" s="81" t="s">
        <v>155</v>
      </c>
      <c r="CU5200" s="81" t="s">
        <v>488</v>
      </c>
      <c r="CV5200" s="81" t="s">
        <v>457</v>
      </c>
      <c r="CW5200" s="81">
        <v>2030</v>
      </c>
      <c r="CX5200" s="81">
        <v>0</v>
      </c>
      <c r="CY5200" s="81">
        <v>0</v>
      </c>
      <c r="CZ5200" s="81">
        <v>0</v>
      </c>
      <c r="DA5200" s="81">
        <v>0</v>
      </c>
      <c r="DB5200" s="81">
        <v>15317.99094281778</v>
      </c>
      <c r="DC5200" s="81">
        <v>247.27299216497619</v>
      </c>
      <c r="DD5200" s="81">
        <v>9287.6490955455956</v>
      </c>
      <c r="DE5200" s="81">
        <v>5783.0688551072108</v>
      </c>
      <c r="DF5200" s="81">
        <v>0</v>
      </c>
      <c r="DG5200" s="81">
        <v>2.7568051219221816</v>
      </c>
      <c r="DH5200" s="81">
        <v>2.7568051219221816</v>
      </c>
      <c r="DI5200" s="81">
        <v>2.7568051219221816</v>
      </c>
      <c r="DJ5200" s="81">
        <v>8.8970498305398713E-7</v>
      </c>
      <c r="DL5200" s="81">
        <v>0</v>
      </c>
      <c r="DM5200" s="81">
        <v>0</v>
      </c>
      <c r="DN5200" s="81">
        <v>0</v>
      </c>
      <c r="DO5200" s="81">
        <v>0</v>
      </c>
      <c r="DP5200" s="81">
        <v>2.4527432542829194E-6</v>
      </c>
      <c r="DQ5200" s="81">
        <v>2.4527432542829194E-6</v>
      </c>
      <c r="DR5200" s="81">
        <v>0</v>
      </c>
      <c r="DS5200" s="81">
        <v>2.4527432542829194E-6</v>
      </c>
      <c r="DT5200" s="81">
        <v>2.4527432542829194E-6</v>
      </c>
      <c r="DU5200" s="81">
        <v>0</v>
      </c>
      <c r="DV5200" s="81">
        <v>2.4527432542829194E-6</v>
      </c>
      <c r="DW5200" s="81">
        <v>2.4527432542829194E-6</v>
      </c>
      <c r="GE5200" s="81" t="s">
        <v>449</v>
      </c>
      <c r="GF5200" s="81" t="s">
        <v>155</v>
      </c>
      <c r="GG5200" s="81" t="s">
        <v>491</v>
      </c>
      <c r="GH5200" s="81" t="s">
        <v>461</v>
      </c>
      <c r="GI5200" s="81">
        <v>2021</v>
      </c>
      <c r="GJ5200" s="81" t="s">
        <v>201</v>
      </c>
      <c r="GK5200" s="81">
        <v>222.22942162783971</v>
      </c>
      <c r="GL5200" s="81">
        <v>248.68309399999899</v>
      </c>
      <c r="GM5200" s="81">
        <v>2021</v>
      </c>
      <c r="GN5200" s="81" t="s">
        <v>173</v>
      </c>
      <c r="GO5200" s="81">
        <v>1.1148832299820636E-2</v>
      </c>
      <c r="GP5200" s="81">
        <v>10</v>
      </c>
      <c r="GQ5200" s="81">
        <v>0</v>
      </c>
      <c r="GR5200" s="81" t="s">
        <v>448</v>
      </c>
      <c r="GS5200" s="81">
        <v>1.1148832299820636E-2</v>
      </c>
      <c r="GT5200" s="81">
        <v>2.4775985538149179</v>
      </c>
      <c r="GU5200" s="81">
        <v>1.1148832299820636E-2</v>
      </c>
      <c r="GV5200" s="81">
        <v>2.4775985538149179</v>
      </c>
      <c r="GW5200" s="81">
        <v>0</v>
      </c>
      <c r="GX5200" s="81">
        <v>0</v>
      </c>
      <c r="GY5200" s="81">
        <v>0</v>
      </c>
      <c r="GZ5200" s="81">
        <v>0</v>
      </c>
    </row>
    <row r="5201" spans="98:208" x14ac:dyDescent="0.25">
      <c r="CT5201" s="81" t="s">
        <v>155</v>
      </c>
      <c r="CU5201" s="81" t="s">
        <v>488</v>
      </c>
      <c r="CV5201" s="81" t="s">
        <v>457</v>
      </c>
      <c r="CW5201" s="81">
        <v>2031</v>
      </c>
      <c r="CX5201" s="81">
        <v>0</v>
      </c>
      <c r="CY5201" s="81">
        <v>0</v>
      </c>
      <c r="CZ5201" s="81">
        <v>0</v>
      </c>
      <c r="DA5201" s="81">
        <v>0</v>
      </c>
      <c r="DB5201" s="81">
        <v>15317.99094281778</v>
      </c>
      <c r="DC5201" s="81">
        <v>247.27299216497619</v>
      </c>
      <c r="DD5201" s="81">
        <v>9287.6490955455956</v>
      </c>
      <c r="DE5201" s="81">
        <v>5783.0688551072108</v>
      </c>
      <c r="DF5201" s="81">
        <v>0</v>
      </c>
      <c r="DG5201" s="81">
        <v>0</v>
      </c>
      <c r="DH5201" s="81">
        <v>2.7568051219221816</v>
      </c>
      <c r="DI5201" s="81">
        <v>2.7568051219221816</v>
      </c>
      <c r="DJ5201" s="81">
        <v>8.8970498305398713E-7</v>
      </c>
      <c r="DL5201" s="81">
        <v>0</v>
      </c>
      <c r="DM5201" s="81">
        <v>0</v>
      </c>
      <c r="DN5201" s="81">
        <v>0</v>
      </c>
      <c r="DO5201" s="81">
        <v>0</v>
      </c>
      <c r="DP5201" s="81">
        <v>0</v>
      </c>
      <c r="DQ5201" s="81">
        <v>0</v>
      </c>
      <c r="DR5201" s="81">
        <v>0</v>
      </c>
      <c r="DS5201" s="81">
        <v>2.4527432542829194E-6</v>
      </c>
      <c r="DT5201" s="81">
        <v>2.4527432542829194E-6</v>
      </c>
      <c r="DU5201" s="81">
        <v>0</v>
      </c>
      <c r="DV5201" s="81">
        <v>2.4527432542829194E-6</v>
      </c>
      <c r="DW5201" s="81">
        <v>2.4527432542829194E-6</v>
      </c>
      <c r="GE5201" s="81" t="s">
        <v>449</v>
      </c>
      <c r="GF5201" s="81" t="s">
        <v>155</v>
      </c>
      <c r="GG5201" s="81" t="s">
        <v>491</v>
      </c>
      <c r="GH5201" s="81" t="s">
        <v>461</v>
      </c>
      <c r="GI5201" s="81">
        <v>2022</v>
      </c>
      <c r="GJ5201" s="81" t="s">
        <v>201</v>
      </c>
      <c r="GK5201" s="81">
        <v>222.22942162783971</v>
      </c>
      <c r="GL5201" s="81">
        <v>248.68309399999899</v>
      </c>
      <c r="GM5201" s="81">
        <v>2022</v>
      </c>
      <c r="GN5201" s="81" t="s">
        <v>173</v>
      </c>
      <c r="GO5201" s="81">
        <v>1.1148832299820636E-2</v>
      </c>
      <c r="GP5201" s="81">
        <v>10</v>
      </c>
      <c r="GQ5201" s="81">
        <v>0</v>
      </c>
      <c r="GR5201" s="81" t="s">
        <v>448</v>
      </c>
      <c r="GS5201" s="81">
        <v>1.1148832299820636E-2</v>
      </c>
      <c r="GT5201" s="81">
        <v>2.4775985538149179</v>
      </c>
      <c r="GU5201" s="81">
        <v>1.1148832299820636E-2</v>
      </c>
      <c r="GV5201" s="81">
        <v>2.4775985538149179</v>
      </c>
      <c r="GW5201" s="81">
        <v>1.1148832299820636E-2</v>
      </c>
      <c r="GX5201" s="81">
        <v>2.4775985538149179</v>
      </c>
      <c r="GY5201" s="81">
        <v>0</v>
      </c>
      <c r="GZ5201" s="81">
        <v>0</v>
      </c>
    </row>
    <row r="5202" spans="98:208" x14ac:dyDescent="0.25">
      <c r="CT5202" s="81" t="s">
        <v>155</v>
      </c>
      <c r="CU5202" s="81" t="s">
        <v>488</v>
      </c>
      <c r="CV5202" s="81" t="s">
        <v>457</v>
      </c>
      <c r="CW5202" s="81">
        <v>2032</v>
      </c>
      <c r="CX5202" s="81">
        <v>0</v>
      </c>
      <c r="CY5202" s="81">
        <v>0</v>
      </c>
      <c r="CZ5202" s="81">
        <v>0</v>
      </c>
      <c r="DA5202" s="81">
        <v>0</v>
      </c>
      <c r="DB5202" s="81">
        <v>15317.99094281778</v>
      </c>
      <c r="DC5202" s="81">
        <v>247.27299216497619</v>
      </c>
      <c r="DD5202" s="81">
        <v>9287.6490955455956</v>
      </c>
      <c r="DE5202" s="81">
        <v>5783.0688551072108</v>
      </c>
      <c r="DF5202" s="81">
        <v>0</v>
      </c>
      <c r="DG5202" s="81">
        <v>0</v>
      </c>
      <c r="DH5202" s="81">
        <v>0</v>
      </c>
      <c r="DI5202" s="81">
        <v>2.7568051219221816</v>
      </c>
      <c r="DJ5202" s="81">
        <v>8.8970498305398713E-7</v>
      </c>
      <c r="DL5202" s="81">
        <v>0</v>
      </c>
      <c r="DM5202" s="81">
        <v>0</v>
      </c>
      <c r="DN5202" s="81">
        <v>0</v>
      </c>
      <c r="DO5202" s="81">
        <v>0</v>
      </c>
      <c r="DP5202" s="81">
        <v>0</v>
      </c>
      <c r="DQ5202" s="81">
        <v>0</v>
      </c>
      <c r="DR5202" s="81">
        <v>0</v>
      </c>
      <c r="DS5202" s="81">
        <v>0</v>
      </c>
      <c r="DT5202" s="81">
        <v>0</v>
      </c>
      <c r="DU5202" s="81">
        <v>0</v>
      </c>
      <c r="DV5202" s="81">
        <v>2.4527432542829194E-6</v>
      </c>
      <c r="DW5202" s="81">
        <v>2.4527432542829194E-6</v>
      </c>
      <c r="GE5202" s="81" t="s">
        <v>449</v>
      </c>
      <c r="GF5202" s="81" t="s">
        <v>155</v>
      </c>
      <c r="GG5202" s="81" t="s">
        <v>491</v>
      </c>
      <c r="GH5202" s="81" t="s">
        <v>461</v>
      </c>
      <c r="GI5202" s="81">
        <v>2023</v>
      </c>
      <c r="GJ5202" s="81" t="s">
        <v>201</v>
      </c>
      <c r="GK5202" s="81">
        <v>233.23007680794879</v>
      </c>
      <c r="GL5202" s="81">
        <v>248.68309399999899</v>
      </c>
      <c r="GM5202" s="81">
        <v>2023</v>
      </c>
      <c r="GN5202" s="81" t="s">
        <v>173</v>
      </c>
      <c r="GO5202" s="81">
        <v>1.1148832299820636E-2</v>
      </c>
      <c r="GP5202" s="81">
        <v>10</v>
      </c>
      <c r="GQ5202" s="81">
        <v>0</v>
      </c>
      <c r="GR5202" s="81" t="s">
        <v>448</v>
      </c>
      <c r="GS5202" s="81">
        <v>1.1148832299820636E-2</v>
      </c>
      <c r="GT5202" s="81">
        <v>2.6002430136061072</v>
      </c>
      <c r="GU5202" s="81">
        <v>1.1148832299820636E-2</v>
      </c>
      <c r="GV5202" s="81">
        <v>2.6002430136061072</v>
      </c>
      <c r="GW5202" s="81">
        <v>1.1148832299820636E-2</v>
      </c>
      <c r="GX5202" s="81">
        <v>2.6002430136061072</v>
      </c>
      <c r="GY5202" s="81">
        <v>1.1148832299820636E-2</v>
      </c>
      <c r="GZ5202" s="81">
        <v>2.6002430136061072</v>
      </c>
    </row>
    <row r="5203" spans="98:208" x14ac:dyDescent="0.25">
      <c r="CT5203" s="81" t="s">
        <v>155</v>
      </c>
      <c r="CU5203" s="81" t="s">
        <v>488</v>
      </c>
      <c r="CV5203" s="81" t="s">
        <v>458</v>
      </c>
      <c r="CW5203" s="81">
        <v>2020</v>
      </c>
      <c r="CX5203" s="81">
        <v>0</v>
      </c>
      <c r="CY5203" s="81">
        <v>0</v>
      </c>
      <c r="CZ5203" s="81">
        <v>0</v>
      </c>
      <c r="DA5203" s="81">
        <v>0</v>
      </c>
      <c r="DB5203" s="81">
        <v>8807.9522308768846</v>
      </c>
      <c r="DC5203" s="81">
        <v>222.2294216278585</v>
      </c>
      <c r="DD5203" s="81">
        <v>8585.7228092490259</v>
      </c>
      <c r="DE5203" s="81">
        <v>0</v>
      </c>
      <c r="DF5203" s="81">
        <v>2.4775985538151275</v>
      </c>
      <c r="DG5203" s="81">
        <v>0</v>
      </c>
      <c r="DH5203" s="81">
        <v>0</v>
      </c>
      <c r="DI5203" s="81">
        <v>0</v>
      </c>
      <c r="DJ5203" s="81">
        <v>1.0394352619961E-6</v>
      </c>
      <c r="DL5203" s="81">
        <v>0</v>
      </c>
      <c r="DM5203" s="81">
        <v>2.5753033019059857E-6</v>
      </c>
      <c r="DN5203" s="81">
        <v>2.5753033019059857E-6</v>
      </c>
      <c r="DO5203" s="81">
        <v>0</v>
      </c>
      <c r="DP5203" s="81">
        <v>0</v>
      </c>
      <c r="DQ5203" s="81">
        <v>0</v>
      </c>
      <c r="DR5203" s="81">
        <v>0</v>
      </c>
      <c r="DS5203" s="81">
        <v>0</v>
      </c>
      <c r="DT5203" s="81">
        <v>0</v>
      </c>
      <c r="DU5203" s="81">
        <v>0</v>
      </c>
      <c r="DV5203" s="81">
        <v>0</v>
      </c>
      <c r="DW5203" s="81">
        <v>0</v>
      </c>
      <c r="GE5203" s="81" t="s">
        <v>449</v>
      </c>
      <c r="GF5203" s="81" t="s">
        <v>155</v>
      </c>
      <c r="GG5203" s="81" t="s">
        <v>491</v>
      </c>
      <c r="GH5203" s="81" t="s">
        <v>461</v>
      </c>
      <c r="GI5203" s="81">
        <v>2024</v>
      </c>
      <c r="GJ5203" s="81" t="s">
        <v>201</v>
      </c>
      <c r="GK5203" s="81">
        <v>233.23007680794879</v>
      </c>
      <c r="GL5203" s="81">
        <v>248.68309399999899</v>
      </c>
      <c r="GM5203" s="81">
        <v>2024</v>
      </c>
      <c r="GN5203" s="81" t="s">
        <v>173</v>
      </c>
      <c r="GO5203" s="81">
        <v>1.1148832299820636E-2</v>
      </c>
      <c r="GP5203" s="81">
        <v>10</v>
      </c>
      <c r="GQ5203" s="81">
        <v>0</v>
      </c>
      <c r="GR5203" s="81" t="s">
        <v>448</v>
      </c>
      <c r="GS5203" s="81">
        <v>1.1148832299820636E-2</v>
      </c>
      <c r="GT5203" s="81">
        <v>2.6002430136061072</v>
      </c>
      <c r="GU5203" s="81">
        <v>1.1148832299820636E-2</v>
      </c>
      <c r="GV5203" s="81">
        <v>2.6002430136061072</v>
      </c>
      <c r="GW5203" s="81">
        <v>1.1148832299820636E-2</v>
      </c>
      <c r="GX5203" s="81">
        <v>2.6002430136061072</v>
      </c>
      <c r="GY5203" s="81">
        <v>1.1148832299820636E-2</v>
      </c>
      <c r="GZ5203" s="81">
        <v>2.6002430136061072</v>
      </c>
    </row>
    <row r="5204" spans="98:208" x14ac:dyDescent="0.25">
      <c r="CT5204" s="81" t="s">
        <v>155</v>
      </c>
      <c r="CU5204" s="81" t="s">
        <v>488</v>
      </c>
      <c r="CV5204" s="81" t="s">
        <v>458</v>
      </c>
      <c r="CW5204" s="81">
        <v>2021</v>
      </c>
      <c r="CX5204" s="81">
        <v>0</v>
      </c>
      <c r="CY5204" s="81">
        <v>0</v>
      </c>
      <c r="CZ5204" s="81">
        <v>0</v>
      </c>
      <c r="DA5204" s="81">
        <v>0</v>
      </c>
      <c r="DB5204" s="81">
        <v>8807.9522308768846</v>
      </c>
      <c r="DC5204" s="81">
        <v>222.2294216278585</v>
      </c>
      <c r="DD5204" s="81">
        <v>8585.7228092490259</v>
      </c>
      <c r="DE5204" s="81">
        <v>0</v>
      </c>
      <c r="DF5204" s="81">
        <v>2.4775985538151275</v>
      </c>
      <c r="DG5204" s="81">
        <v>2.4775985538151275</v>
      </c>
      <c r="DH5204" s="81">
        <v>0</v>
      </c>
      <c r="DI5204" s="81">
        <v>0</v>
      </c>
      <c r="DJ5204" s="81">
        <v>1.0394352619961E-6</v>
      </c>
      <c r="DL5204" s="81">
        <v>0</v>
      </c>
      <c r="DM5204" s="81">
        <v>2.5753033019059857E-6</v>
      </c>
      <c r="DN5204" s="81">
        <v>2.5753033019059857E-6</v>
      </c>
      <c r="DO5204" s="81">
        <v>0</v>
      </c>
      <c r="DP5204" s="81">
        <v>2.5753033019059857E-6</v>
      </c>
      <c r="DQ5204" s="81">
        <v>2.5753033019059857E-6</v>
      </c>
      <c r="DR5204" s="81">
        <v>0</v>
      </c>
      <c r="DS5204" s="81">
        <v>0</v>
      </c>
      <c r="DT5204" s="81">
        <v>0</v>
      </c>
      <c r="DU5204" s="81">
        <v>0</v>
      </c>
      <c r="DV5204" s="81">
        <v>0</v>
      </c>
      <c r="DW5204" s="81">
        <v>0</v>
      </c>
      <c r="GE5204" s="81" t="s">
        <v>449</v>
      </c>
      <c r="GF5204" s="81" t="s">
        <v>155</v>
      </c>
      <c r="GG5204" s="81" t="s">
        <v>491</v>
      </c>
      <c r="GH5204" s="81" t="s">
        <v>461</v>
      </c>
      <c r="GI5204" s="81">
        <v>2025</v>
      </c>
      <c r="GJ5204" s="81" t="s">
        <v>201</v>
      </c>
      <c r="GK5204" s="81">
        <v>233.23007680794879</v>
      </c>
      <c r="GL5204" s="81">
        <v>248.68309399999899</v>
      </c>
      <c r="GM5204" s="81">
        <v>2025</v>
      </c>
      <c r="GN5204" s="81" t="s">
        <v>173</v>
      </c>
      <c r="GO5204" s="81">
        <v>1.1148832299820636E-2</v>
      </c>
      <c r="GP5204" s="81">
        <v>10</v>
      </c>
      <c r="GQ5204" s="81">
        <v>0</v>
      </c>
      <c r="GR5204" s="81" t="s">
        <v>448</v>
      </c>
      <c r="GS5204" s="81">
        <v>1.1148832299820636E-2</v>
      </c>
      <c r="GT5204" s="81">
        <v>2.6002430136061072</v>
      </c>
      <c r="GU5204" s="81">
        <v>1.1148832299820636E-2</v>
      </c>
      <c r="GV5204" s="81">
        <v>2.6002430136061072</v>
      </c>
      <c r="GW5204" s="81">
        <v>1.1148832299820636E-2</v>
      </c>
      <c r="GX5204" s="81">
        <v>2.6002430136061072</v>
      </c>
      <c r="GY5204" s="81">
        <v>1.1148832299820636E-2</v>
      </c>
      <c r="GZ5204" s="81">
        <v>2.6002430136061072</v>
      </c>
    </row>
    <row r="5205" spans="98:208" x14ac:dyDescent="0.25">
      <c r="CT5205" s="81" t="s">
        <v>155</v>
      </c>
      <c r="CU5205" s="81" t="s">
        <v>488</v>
      </c>
      <c r="CV5205" s="81" t="s">
        <v>458</v>
      </c>
      <c r="CW5205" s="81">
        <v>2022</v>
      </c>
      <c r="CX5205" s="81">
        <v>0</v>
      </c>
      <c r="CY5205" s="81">
        <v>0</v>
      </c>
      <c r="CZ5205" s="81">
        <v>0</v>
      </c>
      <c r="DA5205" s="81">
        <v>0</v>
      </c>
      <c r="DB5205" s="81">
        <v>8807.9522308768846</v>
      </c>
      <c r="DC5205" s="81">
        <v>222.2294216278585</v>
      </c>
      <c r="DD5205" s="81">
        <v>8585.7228092490259</v>
      </c>
      <c r="DE5205" s="81">
        <v>0</v>
      </c>
      <c r="DF5205" s="81">
        <v>2.4775985538151275</v>
      </c>
      <c r="DG5205" s="81">
        <v>2.4775985538151275</v>
      </c>
      <c r="DH5205" s="81">
        <v>2.4775985538151275</v>
      </c>
      <c r="DI5205" s="81">
        <v>0</v>
      </c>
      <c r="DJ5205" s="81">
        <v>1.0394352619961E-6</v>
      </c>
      <c r="DL5205" s="81">
        <v>0</v>
      </c>
      <c r="DM5205" s="81">
        <v>2.5753033019059857E-6</v>
      </c>
      <c r="DN5205" s="81">
        <v>2.5753033019059857E-6</v>
      </c>
      <c r="DO5205" s="81">
        <v>0</v>
      </c>
      <c r="DP5205" s="81">
        <v>2.5753033019059857E-6</v>
      </c>
      <c r="DQ5205" s="81">
        <v>2.5753033019059857E-6</v>
      </c>
      <c r="DR5205" s="81">
        <v>0</v>
      </c>
      <c r="DS5205" s="81">
        <v>2.5753033019059857E-6</v>
      </c>
      <c r="DT5205" s="81">
        <v>2.5753033019059857E-6</v>
      </c>
      <c r="DU5205" s="81">
        <v>0</v>
      </c>
      <c r="DV5205" s="81">
        <v>0</v>
      </c>
      <c r="DW5205" s="81">
        <v>0</v>
      </c>
      <c r="GE5205" s="81" t="s">
        <v>449</v>
      </c>
      <c r="GF5205" s="81" t="s">
        <v>155</v>
      </c>
      <c r="GG5205" s="81" t="s">
        <v>491</v>
      </c>
      <c r="GH5205" s="81" t="s">
        <v>461</v>
      </c>
      <c r="GI5205" s="81">
        <v>2026</v>
      </c>
      <c r="GJ5205" s="81" t="s">
        <v>201</v>
      </c>
      <c r="GK5205" s="81">
        <v>233.23007680794879</v>
      </c>
      <c r="GL5205" s="81">
        <v>248.68309399999899</v>
      </c>
      <c r="GM5205" s="81">
        <v>2026</v>
      </c>
      <c r="GN5205" s="81" t="s">
        <v>173</v>
      </c>
      <c r="GO5205" s="81">
        <v>1.1148832299820636E-2</v>
      </c>
      <c r="GP5205" s="81">
        <v>10</v>
      </c>
      <c r="GQ5205" s="81">
        <v>0</v>
      </c>
      <c r="GR5205" s="81" t="s">
        <v>448</v>
      </c>
      <c r="GS5205" s="81">
        <v>1.1148832299820636E-2</v>
      </c>
      <c r="GT5205" s="81">
        <v>2.6002430136061072</v>
      </c>
      <c r="GU5205" s="81">
        <v>1.1148832299820636E-2</v>
      </c>
      <c r="GV5205" s="81">
        <v>2.6002430136061072</v>
      </c>
      <c r="GW5205" s="81">
        <v>1.1148832299820636E-2</v>
      </c>
      <c r="GX5205" s="81">
        <v>2.6002430136061072</v>
      </c>
      <c r="GY5205" s="81">
        <v>1.1148832299820636E-2</v>
      </c>
      <c r="GZ5205" s="81">
        <v>2.6002430136061072</v>
      </c>
    </row>
    <row r="5206" spans="98:208" x14ac:dyDescent="0.25">
      <c r="CT5206" s="81" t="s">
        <v>155</v>
      </c>
      <c r="CU5206" s="81" t="s">
        <v>488</v>
      </c>
      <c r="CV5206" s="81" t="s">
        <v>458</v>
      </c>
      <c r="CW5206" s="81">
        <v>2023</v>
      </c>
      <c r="CX5206" s="81">
        <v>0</v>
      </c>
      <c r="CY5206" s="81">
        <v>0</v>
      </c>
      <c r="CZ5206" s="81">
        <v>0</v>
      </c>
      <c r="DA5206" s="81">
        <v>0</v>
      </c>
      <c r="DB5206" s="81">
        <v>9129.7460702376829</v>
      </c>
      <c r="DC5206" s="81">
        <v>233.2300768079686</v>
      </c>
      <c r="DD5206" s="81">
        <v>8896.5159934297153</v>
      </c>
      <c r="DE5206" s="81">
        <v>0</v>
      </c>
      <c r="DF5206" s="81">
        <v>2.6002430136063284</v>
      </c>
      <c r="DG5206" s="81">
        <v>2.6002430136063284</v>
      </c>
      <c r="DH5206" s="81">
        <v>2.6002430136063284</v>
      </c>
      <c r="DI5206" s="81">
        <v>2.6002430136063284</v>
      </c>
      <c r="DJ5206" s="81">
        <v>1.0394352619961E-6</v>
      </c>
      <c r="DL5206" s="81">
        <v>0</v>
      </c>
      <c r="DM5206" s="81">
        <v>2.7027842781014226E-6</v>
      </c>
      <c r="DN5206" s="81">
        <v>2.7027842781014226E-6</v>
      </c>
      <c r="DO5206" s="81">
        <v>0</v>
      </c>
      <c r="DP5206" s="81">
        <v>2.7027842781014226E-6</v>
      </c>
      <c r="DQ5206" s="81">
        <v>2.7027842781014226E-6</v>
      </c>
      <c r="DR5206" s="81">
        <v>0</v>
      </c>
      <c r="DS5206" s="81">
        <v>2.7027842781014226E-6</v>
      </c>
      <c r="DT5206" s="81">
        <v>2.7027842781014226E-6</v>
      </c>
      <c r="DU5206" s="81">
        <v>0</v>
      </c>
      <c r="DV5206" s="81">
        <v>2.7027842781014226E-6</v>
      </c>
      <c r="DW5206" s="81">
        <v>2.7027842781014226E-6</v>
      </c>
      <c r="GE5206" s="81" t="s">
        <v>449</v>
      </c>
      <c r="GF5206" s="81" t="s">
        <v>155</v>
      </c>
      <c r="GG5206" s="81" t="s">
        <v>491</v>
      </c>
      <c r="GH5206" s="81" t="s">
        <v>461</v>
      </c>
      <c r="GI5206" s="81">
        <v>2027</v>
      </c>
      <c r="GJ5206" s="81" t="s">
        <v>201</v>
      </c>
      <c r="GK5206" s="81">
        <v>233.23007680794879</v>
      </c>
      <c r="GL5206" s="81">
        <v>248.68309399999899</v>
      </c>
      <c r="GM5206" s="81">
        <v>2027</v>
      </c>
      <c r="GN5206" s="81" t="s">
        <v>173</v>
      </c>
      <c r="GO5206" s="81">
        <v>1.1148832299820636E-2</v>
      </c>
      <c r="GP5206" s="81">
        <v>10</v>
      </c>
      <c r="GQ5206" s="81">
        <v>0</v>
      </c>
      <c r="GR5206" s="81" t="s">
        <v>448</v>
      </c>
      <c r="GS5206" s="81">
        <v>1.1148832299820636E-2</v>
      </c>
      <c r="GT5206" s="81">
        <v>2.6002430136061072</v>
      </c>
      <c r="GU5206" s="81">
        <v>1.1148832299820636E-2</v>
      </c>
      <c r="GV5206" s="81">
        <v>2.6002430136061072</v>
      </c>
      <c r="GW5206" s="81">
        <v>1.1148832299820636E-2</v>
      </c>
      <c r="GX5206" s="81">
        <v>2.6002430136061072</v>
      </c>
      <c r="GY5206" s="81">
        <v>1.1148832299820636E-2</v>
      </c>
      <c r="GZ5206" s="81">
        <v>2.6002430136061072</v>
      </c>
    </row>
    <row r="5207" spans="98:208" x14ac:dyDescent="0.25">
      <c r="CT5207" s="81" t="s">
        <v>155</v>
      </c>
      <c r="CU5207" s="81" t="s">
        <v>488</v>
      </c>
      <c r="CV5207" s="81" t="s">
        <v>458</v>
      </c>
      <c r="CW5207" s="81">
        <v>2024</v>
      </c>
      <c r="CX5207" s="81">
        <v>0</v>
      </c>
      <c r="CY5207" s="81">
        <v>0</v>
      </c>
      <c r="CZ5207" s="81">
        <v>0</v>
      </c>
      <c r="DA5207" s="81">
        <v>0</v>
      </c>
      <c r="DB5207" s="81">
        <v>9129.7460702376829</v>
      </c>
      <c r="DC5207" s="81">
        <v>233.2300768079686</v>
      </c>
      <c r="DD5207" s="81">
        <v>8896.5159934297153</v>
      </c>
      <c r="DE5207" s="81">
        <v>0</v>
      </c>
      <c r="DF5207" s="81">
        <v>2.6002430136063284</v>
      </c>
      <c r="DG5207" s="81">
        <v>2.6002430136063284</v>
      </c>
      <c r="DH5207" s="81">
        <v>2.6002430136063284</v>
      </c>
      <c r="DI5207" s="81">
        <v>2.6002430136063284</v>
      </c>
      <c r="DJ5207" s="81">
        <v>1.0394352619961E-6</v>
      </c>
      <c r="DL5207" s="81">
        <v>0</v>
      </c>
      <c r="DM5207" s="81">
        <v>2.7027842781014226E-6</v>
      </c>
      <c r="DN5207" s="81">
        <v>2.7027842781014226E-6</v>
      </c>
      <c r="DO5207" s="81">
        <v>0</v>
      </c>
      <c r="DP5207" s="81">
        <v>2.7027842781014226E-6</v>
      </c>
      <c r="DQ5207" s="81">
        <v>2.7027842781014226E-6</v>
      </c>
      <c r="DR5207" s="81">
        <v>0</v>
      </c>
      <c r="DS5207" s="81">
        <v>2.7027842781014226E-6</v>
      </c>
      <c r="DT5207" s="81">
        <v>2.7027842781014226E-6</v>
      </c>
      <c r="DU5207" s="81">
        <v>0</v>
      </c>
      <c r="DV5207" s="81">
        <v>2.7027842781014226E-6</v>
      </c>
      <c r="DW5207" s="81">
        <v>2.7027842781014226E-6</v>
      </c>
      <c r="GE5207" s="81" t="s">
        <v>449</v>
      </c>
      <c r="GF5207" s="81" t="s">
        <v>155</v>
      </c>
      <c r="GG5207" s="81" t="s">
        <v>491</v>
      </c>
      <c r="GH5207" s="81" t="s">
        <v>461</v>
      </c>
      <c r="GI5207" s="81">
        <v>2028</v>
      </c>
      <c r="GJ5207" s="81" t="s">
        <v>201</v>
      </c>
      <c r="GK5207" s="81">
        <v>247.27299216495709</v>
      </c>
      <c r="GL5207" s="81">
        <v>248.68309399999899</v>
      </c>
      <c r="GM5207" s="81">
        <v>2028</v>
      </c>
      <c r="GN5207" s="81" t="s">
        <v>173</v>
      </c>
      <c r="GO5207" s="81">
        <v>1.1148832299820636E-2</v>
      </c>
      <c r="GP5207" s="81">
        <v>10</v>
      </c>
      <c r="GQ5207" s="81">
        <v>0</v>
      </c>
      <c r="GR5207" s="81" t="s">
        <v>448</v>
      </c>
      <c r="GS5207" s="81">
        <v>1.1148832299820636E-2</v>
      </c>
      <c r="GT5207" s="81">
        <v>2.7568051219219689</v>
      </c>
      <c r="GU5207" s="81">
        <v>1.1148832299820636E-2</v>
      </c>
      <c r="GV5207" s="81">
        <v>2.7568051219219689</v>
      </c>
      <c r="GW5207" s="81">
        <v>1.1148832299820636E-2</v>
      </c>
      <c r="GX5207" s="81">
        <v>2.7568051219219689</v>
      </c>
      <c r="GY5207" s="81">
        <v>1.1148832299820636E-2</v>
      </c>
      <c r="GZ5207" s="81">
        <v>2.7568051219219689</v>
      </c>
    </row>
    <row r="5208" spans="98:208" x14ac:dyDescent="0.25">
      <c r="CT5208" s="81" t="s">
        <v>155</v>
      </c>
      <c r="CU5208" s="81" t="s">
        <v>488</v>
      </c>
      <c r="CV5208" s="81" t="s">
        <v>458</v>
      </c>
      <c r="CW5208" s="81">
        <v>2025</v>
      </c>
      <c r="CX5208" s="81">
        <v>0</v>
      </c>
      <c r="CY5208" s="81">
        <v>0</v>
      </c>
      <c r="CZ5208" s="81">
        <v>0</v>
      </c>
      <c r="DA5208" s="81">
        <v>0</v>
      </c>
      <c r="DB5208" s="81">
        <v>9129.7460702376829</v>
      </c>
      <c r="DC5208" s="81">
        <v>233.2300768079686</v>
      </c>
      <c r="DD5208" s="81">
        <v>8896.5159934297153</v>
      </c>
      <c r="DE5208" s="81">
        <v>0</v>
      </c>
      <c r="DF5208" s="81">
        <v>2.6002430136063284</v>
      </c>
      <c r="DG5208" s="81">
        <v>2.6002430136063284</v>
      </c>
      <c r="DH5208" s="81">
        <v>2.6002430136063284</v>
      </c>
      <c r="DI5208" s="81">
        <v>2.6002430136063284</v>
      </c>
      <c r="DJ5208" s="81">
        <v>1.0394352619961E-6</v>
      </c>
      <c r="DL5208" s="81">
        <v>0</v>
      </c>
      <c r="DM5208" s="81">
        <v>2.7027842781014226E-6</v>
      </c>
      <c r="DN5208" s="81">
        <v>2.7027842781014226E-6</v>
      </c>
      <c r="DO5208" s="81">
        <v>0</v>
      </c>
      <c r="DP5208" s="81">
        <v>2.7027842781014226E-6</v>
      </c>
      <c r="DQ5208" s="81">
        <v>2.7027842781014226E-6</v>
      </c>
      <c r="DR5208" s="81">
        <v>0</v>
      </c>
      <c r="DS5208" s="81">
        <v>2.7027842781014226E-6</v>
      </c>
      <c r="DT5208" s="81">
        <v>2.7027842781014226E-6</v>
      </c>
      <c r="DU5208" s="81">
        <v>0</v>
      </c>
      <c r="DV5208" s="81">
        <v>2.7027842781014226E-6</v>
      </c>
      <c r="DW5208" s="81">
        <v>2.7027842781014226E-6</v>
      </c>
      <c r="GE5208" s="81" t="s">
        <v>449</v>
      </c>
      <c r="GF5208" s="81" t="s">
        <v>155</v>
      </c>
      <c r="GG5208" s="81" t="s">
        <v>491</v>
      </c>
      <c r="GH5208" s="81" t="s">
        <v>461</v>
      </c>
      <c r="GI5208" s="81">
        <v>2029</v>
      </c>
      <c r="GJ5208" s="81" t="s">
        <v>201</v>
      </c>
      <c r="GK5208" s="81">
        <v>247.27299216495709</v>
      </c>
      <c r="GL5208" s="81">
        <v>248.68309399999899</v>
      </c>
      <c r="GM5208" s="81">
        <v>2029</v>
      </c>
      <c r="GN5208" s="81" t="s">
        <v>173</v>
      </c>
      <c r="GO5208" s="81">
        <v>1.1148832299820636E-2</v>
      </c>
      <c r="GP5208" s="81">
        <v>10</v>
      </c>
      <c r="GQ5208" s="81">
        <v>0</v>
      </c>
      <c r="GR5208" s="81" t="s">
        <v>448</v>
      </c>
      <c r="GS5208" s="81">
        <v>1.1148832299820636E-2</v>
      </c>
      <c r="GT5208" s="81">
        <v>2.7568051219219689</v>
      </c>
      <c r="GU5208" s="81">
        <v>1.1148832299820636E-2</v>
      </c>
      <c r="GV5208" s="81">
        <v>2.7568051219219689</v>
      </c>
      <c r="GW5208" s="81">
        <v>1.1148832299820636E-2</v>
      </c>
      <c r="GX5208" s="81">
        <v>2.7568051219219689</v>
      </c>
      <c r="GY5208" s="81">
        <v>1.1148832299820636E-2</v>
      </c>
      <c r="GZ5208" s="81">
        <v>2.7568051219219689</v>
      </c>
    </row>
    <row r="5209" spans="98:208" x14ac:dyDescent="0.25">
      <c r="CT5209" s="81" t="s">
        <v>155</v>
      </c>
      <c r="CU5209" s="81" t="s">
        <v>488</v>
      </c>
      <c r="CV5209" s="81" t="s">
        <v>458</v>
      </c>
      <c r="CW5209" s="81">
        <v>2026</v>
      </c>
      <c r="CX5209" s="81">
        <v>0</v>
      </c>
      <c r="CY5209" s="81">
        <v>0</v>
      </c>
      <c r="CZ5209" s="81">
        <v>0</v>
      </c>
      <c r="DA5209" s="81">
        <v>0</v>
      </c>
      <c r="DB5209" s="81">
        <v>9129.7460702376829</v>
      </c>
      <c r="DC5209" s="81">
        <v>233.2300768079686</v>
      </c>
      <c r="DD5209" s="81">
        <v>8896.5159934297153</v>
      </c>
      <c r="DE5209" s="81">
        <v>0</v>
      </c>
      <c r="DF5209" s="81">
        <v>2.6002430136063284</v>
      </c>
      <c r="DG5209" s="81">
        <v>2.6002430136063284</v>
      </c>
      <c r="DH5209" s="81">
        <v>2.6002430136063284</v>
      </c>
      <c r="DI5209" s="81">
        <v>2.6002430136063284</v>
      </c>
      <c r="DJ5209" s="81">
        <v>1.0394352619961E-6</v>
      </c>
      <c r="DL5209" s="81">
        <v>0</v>
      </c>
      <c r="DM5209" s="81">
        <v>2.7027842781014226E-6</v>
      </c>
      <c r="DN5209" s="81">
        <v>2.7027842781014226E-6</v>
      </c>
      <c r="DO5209" s="81">
        <v>0</v>
      </c>
      <c r="DP5209" s="81">
        <v>2.7027842781014226E-6</v>
      </c>
      <c r="DQ5209" s="81">
        <v>2.7027842781014226E-6</v>
      </c>
      <c r="DR5209" s="81">
        <v>0</v>
      </c>
      <c r="DS5209" s="81">
        <v>2.7027842781014226E-6</v>
      </c>
      <c r="DT5209" s="81">
        <v>2.7027842781014226E-6</v>
      </c>
      <c r="DU5209" s="81">
        <v>0</v>
      </c>
      <c r="DV5209" s="81">
        <v>2.7027842781014226E-6</v>
      </c>
      <c r="DW5209" s="81">
        <v>2.7027842781014226E-6</v>
      </c>
      <c r="GE5209" s="81" t="s">
        <v>449</v>
      </c>
      <c r="GF5209" s="81" t="s">
        <v>155</v>
      </c>
      <c r="GG5209" s="81" t="s">
        <v>491</v>
      </c>
      <c r="GH5209" s="81" t="s">
        <v>461</v>
      </c>
      <c r="GI5209" s="81">
        <v>2030</v>
      </c>
      <c r="GJ5209" s="81" t="s">
        <v>201</v>
      </c>
      <c r="GK5209" s="81">
        <v>247.27299216495709</v>
      </c>
      <c r="GL5209" s="81">
        <v>248.68309399999899</v>
      </c>
      <c r="GM5209" s="81">
        <v>2030</v>
      </c>
      <c r="GN5209" s="81" t="s">
        <v>173</v>
      </c>
      <c r="GO5209" s="81">
        <v>1.1148832299820636E-2</v>
      </c>
      <c r="GP5209" s="81">
        <v>10</v>
      </c>
      <c r="GQ5209" s="81">
        <v>0</v>
      </c>
      <c r="GR5209" s="81" t="s">
        <v>448</v>
      </c>
      <c r="GS5209" s="81">
        <v>0</v>
      </c>
      <c r="GT5209" s="81">
        <v>0</v>
      </c>
      <c r="GU5209" s="81">
        <v>1.1148832299820636E-2</v>
      </c>
      <c r="GV5209" s="81">
        <v>2.7568051219219689</v>
      </c>
      <c r="GW5209" s="81">
        <v>1.1148832299820636E-2</v>
      </c>
      <c r="GX5209" s="81">
        <v>2.7568051219219689</v>
      </c>
      <c r="GY5209" s="81">
        <v>1.1148832299820636E-2</v>
      </c>
      <c r="GZ5209" s="81">
        <v>2.7568051219219689</v>
      </c>
    </row>
    <row r="5210" spans="98:208" x14ac:dyDescent="0.25">
      <c r="CT5210" s="81" t="s">
        <v>155</v>
      </c>
      <c r="CU5210" s="81" t="s">
        <v>488</v>
      </c>
      <c r="CV5210" s="81" t="s">
        <v>458</v>
      </c>
      <c r="CW5210" s="81">
        <v>2027</v>
      </c>
      <c r="CX5210" s="81">
        <v>0</v>
      </c>
      <c r="CY5210" s="81">
        <v>0</v>
      </c>
      <c r="CZ5210" s="81">
        <v>0</v>
      </c>
      <c r="DA5210" s="81">
        <v>0</v>
      </c>
      <c r="DB5210" s="81">
        <v>9129.7460702376829</v>
      </c>
      <c r="DC5210" s="81">
        <v>233.2300768079686</v>
      </c>
      <c r="DD5210" s="81">
        <v>8896.5159934297153</v>
      </c>
      <c r="DE5210" s="81">
        <v>0</v>
      </c>
      <c r="DF5210" s="81">
        <v>2.6002430136063284</v>
      </c>
      <c r="DG5210" s="81">
        <v>2.6002430136063284</v>
      </c>
      <c r="DH5210" s="81">
        <v>2.6002430136063284</v>
      </c>
      <c r="DI5210" s="81">
        <v>2.6002430136063284</v>
      </c>
      <c r="DJ5210" s="81">
        <v>1.0394352619961E-6</v>
      </c>
      <c r="DL5210" s="81">
        <v>0</v>
      </c>
      <c r="DM5210" s="81">
        <v>2.7027842781014226E-6</v>
      </c>
      <c r="DN5210" s="81">
        <v>2.7027842781014226E-6</v>
      </c>
      <c r="DO5210" s="81">
        <v>0</v>
      </c>
      <c r="DP5210" s="81">
        <v>2.7027842781014226E-6</v>
      </c>
      <c r="DQ5210" s="81">
        <v>2.7027842781014226E-6</v>
      </c>
      <c r="DR5210" s="81">
        <v>0</v>
      </c>
      <c r="DS5210" s="81">
        <v>2.7027842781014226E-6</v>
      </c>
      <c r="DT5210" s="81">
        <v>2.7027842781014226E-6</v>
      </c>
      <c r="DU5210" s="81">
        <v>0</v>
      </c>
      <c r="DV5210" s="81">
        <v>2.7027842781014226E-6</v>
      </c>
      <c r="DW5210" s="81">
        <v>2.7027842781014226E-6</v>
      </c>
      <c r="GE5210" s="81" t="s">
        <v>449</v>
      </c>
      <c r="GF5210" s="81" t="s">
        <v>155</v>
      </c>
      <c r="GG5210" s="81" t="s">
        <v>491</v>
      </c>
      <c r="GH5210" s="81" t="s">
        <v>461</v>
      </c>
      <c r="GI5210" s="81">
        <v>2031</v>
      </c>
      <c r="GJ5210" s="81" t="s">
        <v>201</v>
      </c>
      <c r="GK5210" s="81">
        <v>247.27299216495709</v>
      </c>
      <c r="GL5210" s="81">
        <v>248.68309399999899</v>
      </c>
      <c r="GM5210" s="81">
        <v>2031</v>
      </c>
      <c r="GN5210" s="81" t="s">
        <v>173</v>
      </c>
      <c r="GO5210" s="81">
        <v>1.1148832299820636E-2</v>
      </c>
      <c r="GP5210" s="81">
        <v>10</v>
      </c>
      <c r="GQ5210" s="81">
        <v>0</v>
      </c>
      <c r="GR5210" s="81" t="s">
        <v>448</v>
      </c>
      <c r="GS5210" s="81">
        <v>0</v>
      </c>
      <c r="GT5210" s="81">
        <v>0</v>
      </c>
      <c r="GU5210" s="81">
        <v>0</v>
      </c>
      <c r="GV5210" s="81">
        <v>0</v>
      </c>
      <c r="GW5210" s="81">
        <v>1.1148832299820636E-2</v>
      </c>
      <c r="GX5210" s="81">
        <v>2.7568051219219689</v>
      </c>
      <c r="GY5210" s="81">
        <v>1.1148832299820636E-2</v>
      </c>
      <c r="GZ5210" s="81">
        <v>2.7568051219219689</v>
      </c>
    </row>
    <row r="5211" spans="98:208" x14ac:dyDescent="0.25">
      <c r="CT5211" s="81" t="s">
        <v>155</v>
      </c>
      <c r="CU5211" s="81" t="s">
        <v>488</v>
      </c>
      <c r="CV5211" s="81" t="s">
        <v>458</v>
      </c>
      <c r="CW5211" s="81">
        <v>2028</v>
      </c>
      <c r="CX5211" s="81">
        <v>0</v>
      </c>
      <c r="CY5211" s="81">
        <v>0</v>
      </c>
      <c r="CZ5211" s="81">
        <v>0</v>
      </c>
      <c r="DA5211" s="81">
        <v>0</v>
      </c>
      <c r="DB5211" s="81">
        <v>9534.9220877106418</v>
      </c>
      <c r="DC5211" s="81">
        <v>247.27299216497809</v>
      </c>
      <c r="DD5211" s="81">
        <v>9287.6490955456629</v>
      </c>
      <c r="DE5211" s="81">
        <v>0</v>
      </c>
      <c r="DF5211" s="81">
        <v>2.756805121922203</v>
      </c>
      <c r="DG5211" s="81">
        <v>2.756805121922203</v>
      </c>
      <c r="DH5211" s="81">
        <v>2.756805121922203</v>
      </c>
      <c r="DI5211" s="81">
        <v>2.756805121922203</v>
      </c>
      <c r="DJ5211" s="81">
        <v>1.0394352619961E-6</v>
      </c>
      <c r="DL5211" s="81">
        <v>0</v>
      </c>
      <c r="DM5211" s="81">
        <v>2.8655204541773956E-6</v>
      </c>
      <c r="DN5211" s="81">
        <v>2.8655204541773956E-6</v>
      </c>
      <c r="DO5211" s="81">
        <v>0</v>
      </c>
      <c r="DP5211" s="81">
        <v>2.8655204541773956E-6</v>
      </c>
      <c r="DQ5211" s="81">
        <v>2.8655204541773956E-6</v>
      </c>
      <c r="DR5211" s="81">
        <v>0</v>
      </c>
      <c r="DS5211" s="81">
        <v>2.8655204541773956E-6</v>
      </c>
      <c r="DT5211" s="81">
        <v>2.8655204541773956E-6</v>
      </c>
      <c r="DU5211" s="81">
        <v>0</v>
      </c>
      <c r="DV5211" s="81">
        <v>2.8655204541773956E-6</v>
      </c>
      <c r="DW5211" s="81">
        <v>2.8655204541773956E-6</v>
      </c>
      <c r="GE5211" s="81" t="s">
        <v>449</v>
      </c>
      <c r="GF5211" s="81" t="s">
        <v>155</v>
      </c>
      <c r="GG5211" s="81" t="s">
        <v>491</v>
      </c>
      <c r="GH5211" s="81" t="s">
        <v>461</v>
      </c>
      <c r="GI5211" s="81">
        <v>2032</v>
      </c>
      <c r="GJ5211" s="81" t="s">
        <v>201</v>
      </c>
      <c r="GK5211" s="81">
        <v>247.27299216495709</v>
      </c>
      <c r="GL5211" s="81">
        <v>248.68309399999899</v>
      </c>
      <c r="GM5211" s="81">
        <v>2032</v>
      </c>
      <c r="GN5211" s="81" t="s">
        <v>173</v>
      </c>
      <c r="GO5211" s="81">
        <v>1.1148832299820636E-2</v>
      </c>
      <c r="GP5211" s="81">
        <v>10</v>
      </c>
      <c r="GQ5211" s="81">
        <v>0</v>
      </c>
      <c r="GR5211" s="81" t="s">
        <v>448</v>
      </c>
      <c r="GS5211" s="81">
        <v>0</v>
      </c>
      <c r="GT5211" s="81">
        <v>0</v>
      </c>
      <c r="GU5211" s="81">
        <v>0</v>
      </c>
      <c r="GV5211" s="81">
        <v>0</v>
      </c>
      <c r="GW5211" s="81">
        <v>0</v>
      </c>
      <c r="GX5211" s="81">
        <v>0</v>
      </c>
      <c r="GY5211" s="81">
        <v>1.1148832299820636E-2</v>
      </c>
      <c r="GZ5211" s="81">
        <v>2.7568051219219689</v>
      </c>
    </row>
    <row r="5212" spans="98:208" x14ac:dyDescent="0.25">
      <c r="CT5212" s="81" t="s">
        <v>155</v>
      </c>
      <c r="CU5212" s="81" t="s">
        <v>488</v>
      </c>
      <c r="CV5212" s="81" t="s">
        <v>458</v>
      </c>
      <c r="CW5212" s="81">
        <v>2029</v>
      </c>
      <c r="CX5212" s="81">
        <v>0</v>
      </c>
      <c r="CY5212" s="81">
        <v>0</v>
      </c>
      <c r="CZ5212" s="81">
        <v>0</v>
      </c>
      <c r="DA5212" s="81">
        <v>0</v>
      </c>
      <c r="DB5212" s="81">
        <v>9534.9220877106418</v>
      </c>
      <c r="DC5212" s="81">
        <v>247.27299216497809</v>
      </c>
      <c r="DD5212" s="81">
        <v>9287.6490955456629</v>
      </c>
      <c r="DE5212" s="81">
        <v>0</v>
      </c>
      <c r="DF5212" s="81">
        <v>2.756805121922203</v>
      </c>
      <c r="DG5212" s="81">
        <v>2.756805121922203</v>
      </c>
      <c r="DH5212" s="81">
        <v>2.756805121922203</v>
      </c>
      <c r="DI5212" s="81">
        <v>2.756805121922203</v>
      </c>
      <c r="DJ5212" s="81">
        <v>1.0394352619961E-6</v>
      </c>
      <c r="DL5212" s="81">
        <v>0</v>
      </c>
      <c r="DM5212" s="81">
        <v>2.8655204541773956E-6</v>
      </c>
      <c r="DN5212" s="81">
        <v>2.8655204541773956E-6</v>
      </c>
      <c r="DO5212" s="81">
        <v>0</v>
      </c>
      <c r="DP5212" s="81">
        <v>2.8655204541773956E-6</v>
      </c>
      <c r="DQ5212" s="81">
        <v>2.8655204541773956E-6</v>
      </c>
      <c r="DR5212" s="81">
        <v>0</v>
      </c>
      <c r="DS5212" s="81">
        <v>2.8655204541773956E-6</v>
      </c>
      <c r="DT5212" s="81">
        <v>2.8655204541773956E-6</v>
      </c>
      <c r="DU5212" s="81">
        <v>0</v>
      </c>
      <c r="DV5212" s="81">
        <v>2.8655204541773956E-6</v>
      </c>
      <c r="DW5212" s="81">
        <v>2.8655204541773956E-6</v>
      </c>
      <c r="GE5212" s="81" t="s">
        <v>449</v>
      </c>
      <c r="GF5212" s="81" t="s">
        <v>155</v>
      </c>
      <c r="GG5212" s="81" t="s">
        <v>491</v>
      </c>
      <c r="GH5212" s="81" t="s">
        <v>451</v>
      </c>
      <c r="GI5212" s="81">
        <v>2021</v>
      </c>
      <c r="GJ5212" s="81" t="s">
        <v>201</v>
      </c>
      <c r="GK5212" s="81">
        <v>222.22942162787871</v>
      </c>
      <c r="GL5212" s="81">
        <v>248.68309399999899</v>
      </c>
      <c r="GM5212" s="81">
        <v>2021</v>
      </c>
      <c r="GN5212" s="81" t="s">
        <v>173</v>
      </c>
      <c r="GO5212" s="81">
        <v>1.1148832299820636E-2</v>
      </c>
      <c r="GP5212" s="81">
        <v>10</v>
      </c>
      <c r="GQ5212" s="81">
        <v>0</v>
      </c>
      <c r="GR5212" s="81" t="s">
        <v>448</v>
      </c>
      <c r="GS5212" s="81">
        <v>1.1148832299820636E-2</v>
      </c>
      <c r="GT5212" s="81">
        <v>2.4775985538153527</v>
      </c>
      <c r="GU5212" s="81">
        <v>1.1148832299820636E-2</v>
      </c>
      <c r="GV5212" s="81">
        <v>2.4775985538153527</v>
      </c>
      <c r="GW5212" s="81">
        <v>0</v>
      </c>
      <c r="GX5212" s="81">
        <v>0</v>
      </c>
      <c r="GY5212" s="81">
        <v>0</v>
      </c>
      <c r="GZ5212" s="81">
        <v>0</v>
      </c>
    </row>
    <row r="5213" spans="98:208" x14ac:dyDescent="0.25">
      <c r="CT5213" s="81" t="s">
        <v>155</v>
      </c>
      <c r="CU5213" s="81" t="s">
        <v>488</v>
      </c>
      <c r="CV5213" s="81" t="s">
        <v>458</v>
      </c>
      <c r="CW5213" s="81">
        <v>2030</v>
      </c>
      <c r="CX5213" s="81">
        <v>0</v>
      </c>
      <c r="CY5213" s="81">
        <v>0</v>
      </c>
      <c r="CZ5213" s="81">
        <v>0</v>
      </c>
      <c r="DA5213" s="81">
        <v>0</v>
      </c>
      <c r="DB5213" s="81">
        <v>9534.9220877106418</v>
      </c>
      <c r="DC5213" s="81">
        <v>247.27299216497809</v>
      </c>
      <c r="DD5213" s="81">
        <v>9287.6490955456629</v>
      </c>
      <c r="DE5213" s="81">
        <v>0</v>
      </c>
      <c r="DF5213" s="81">
        <v>0</v>
      </c>
      <c r="DG5213" s="81">
        <v>2.756805121922203</v>
      </c>
      <c r="DH5213" s="81">
        <v>2.756805121922203</v>
      </c>
      <c r="DI5213" s="81">
        <v>2.756805121922203</v>
      </c>
      <c r="DJ5213" s="81">
        <v>1.0394352619961E-6</v>
      </c>
      <c r="DL5213" s="81">
        <v>0</v>
      </c>
      <c r="DM5213" s="81">
        <v>0</v>
      </c>
      <c r="DN5213" s="81">
        <v>0</v>
      </c>
      <c r="DO5213" s="81">
        <v>0</v>
      </c>
      <c r="DP5213" s="81">
        <v>2.8655204541773956E-6</v>
      </c>
      <c r="DQ5213" s="81">
        <v>2.8655204541773956E-6</v>
      </c>
      <c r="DR5213" s="81">
        <v>0</v>
      </c>
      <c r="DS5213" s="81">
        <v>2.8655204541773956E-6</v>
      </c>
      <c r="DT5213" s="81">
        <v>2.8655204541773956E-6</v>
      </c>
      <c r="DU5213" s="81">
        <v>0</v>
      </c>
      <c r="DV5213" s="81">
        <v>2.8655204541773956E-6</v>
      </c>
      <c r="DW5213" s="81">
        <v>2.8655204541773956E-6</v>
      </c>
      <c r="GE5213" s="81" t="s">
        <v>449</v>
      </c>
      <c r="GF5213" s="81" t="s">
        <v>155</v>
      </c>
      <c r="GG5213" s="81" t="s">
        <v>491</v>
      </c>
      <c r="GH5213" s="81" t="s">
        <v>451</v>
      </c>
      <c r="GI5213" s="81">
        <v>2022</v>
      </c>
      <c r="GJ5213" s="81" t="s">
        <v>201</v>
      </c>
      <c r="GK5213" s="81">
        <v>222.22942162787871</v>
      </c>
      <c r="GL5213" s="81">
        <v>248.68309399999899</v>
      </c>
      <c r="GM5213" s="81">
        <v>2022</v>
      </c>
      <c r="GN5213" s="81" t="s">
        <v>173</v>
      </c>
      <c r="GO5213" s="81">
        <v>1.1148832299820636E-2</v>
      </c>
      <c r="GP5213" s="81">
        <v>10</v>
      </c>
      <c r="GQ5213" s="81">
        <v>0</v>
      </c>
      <c r="GR5213" s="81" t="s">
        <v>448</v>
      </c>
      <c r="GS5213" s="81">
        <v>1.1148832299820636E-2</v>
      </c>
      <c r="GT5213" s="81">
        <v>2.4775985538153527</v>
      </c>
      <c r="GU5213" s="81">
        <v>1.1148832299820636E-2</v>
      </c>
      <c r="GV5213" s="81">
        <v>2.4775985538153527</v>
      </c>
      <c r="GW5213" s="81">
        <v>1.1148832299820636E-2</v>
      </c>
      <c r="GX5213" s="81">
        <v>2.4775985538153527</v>
      </c>
      <c r="GY5213" s="81">
        <v>0</v>
      </c>
      <c r="GZ5213" s="81">
        <v>0</v>
      </c>
    </row>
    <row r="5214" spans="98:208" x14ac:dyDescent="0.25">
      <c r="CT5214" s="81" t="s">
        <v>155</v>
      </c>
      <c r="CU5214" s="81" t="s">
        <v>488</v>
      </c>
      <c r="CV5214" s="81" t="s">
        <v>458</v>
      </c>
      <c r="CW5214" s="81">
        <v>2031</v>
      </c>
      <c r="CX5214" s="81">
        <v>0</v>
      </c>
      <c r="CY5214" s="81">
        <v>0</v>
      </c>
      <c r="CZ5214" s="81">
        <v>0</v>
      </c>
      <c r="DA5214" s="81">
        <v>0</v>
      </c>
      <c r="DB5214" s="81">
        <v>9534.9220877106418</v>
      </c>
      <c r="DC5214" s="81">
        <v>247.27299216497809</v>
      </c>
      <c r="DD5214" s="81">
        <v>9287.6490955456629</v>
      </c>
      <c r="DE5214" s="81">
        <v>0</v>
      </c>
      <c r="DF5214" s="81">
        <v>0</v>
      </c>
      <c r="DG5214" s="81">
        <v>0</v>
      </c>
      <c r="DH5214" s="81">
        <v>2.756805121922203</v>
      </c>
      <c r="DI5214" s="81">
        <v>2.756805121922203</v>
      </c>
      <c r="DJ5214" s="81">
        <v>1.0394352619961E-6</v>
      </c>
      <c r="DL5214" s="81">
        <v>0</v>
      </c>
      <c r="DM5214" s="81">
        <v>0</v>
      </c>
      <c r="DN5214" s="81">
        <v>0</v>
      </c>
      <c r="DO5214" s="81">
        <v>0</v>
      </c>
      <c r="DP5214" s="81">
        <v>0</v>
      </c>
      <c r="DQ5214" s="81">
        <v>0</v>
      </c>
      <c r="DR5214" s="81">
        <v>0</v>
      </c>
      <c r="DS5214" s="81">
        <v>2.8655204541773956E-6</v>
      </c>
      <c r="DT5214" s="81">
        <v>2.8655204541773956E-6</v>
      </c>
      <c r="DU5214" s="81">
        <v>0</v>
      </c>
      <c r="DV5214" s="81">
        <v>2.8655204541773956E-6</v>
      </c>
      <c r="DW5214" s="81">
        <v>2.8655204541773956E-6</v>
      </c>
      <c r="GE5214" s="81" t="s">
        <v>449</v>
      </c>
      <c r="GF5214" s="81" t="s">
        <v>155</v>
      </c>
      <c r="GG5214" s="81" t="s">
        <v>491</v>
      </c>
      <c r="GH5214" s="81" t="s">
        <v>451</v>
      </c>
      <c r="GI5214" s="81">
        <v>2023</v>
      </c>
      <c r="GJ5214" s="81" t="s">
        <v>201</v>
      </c>
      <c r="GK5214" s="81">
        <v>233.23007680798969</v>
      </c>
      <c r="GL5214" s="81">
        <v>248.68309399999899</v>
      </c>
      <c r="GM5214" s="81">
        <v>2023</v>
      </c>
      <c r="GN5214" s="81" t="s">
        <v>173</v>
      </c>
      <c r="GO5214" s="81">
        <v>1.1148832299820636E-2</v>
      </c>
      <c r="GP5214" s="81">
        <v>10</v>
      </c>
      <c r="GQ5214" s="81">
        <v>0</v>
      </c>
      <c r="GR5214" s="81" t="s">
        <v>448</v>
      </c>
      <c r="GS5214" s="81">
        <v>1.1148832299820636E-2</v>
      </c>
      <c r="GT5214" s="81">
        <v>2.6002430136065633</v>
      </c>
      <c r="GU5214" s="81">
        <v>1.1148832299820636E-2</v>
      </c>
      <c r="GV5214" s="81">
        <v>2.6002430136065633</v>
      </c>
      <c r="GW5214" s="81">
        <v>1.1148832299820636E-2</v>
      </c>
      <c r="GX5214" s="81">
        <v>2.6002430136065633</v>
      </c>
      <c r="GY5214" s="81">
        <v>1.1148832299820636E-2</v>
      </c>
      <c r="GZ5214" s="81">
        <v>2.6002430136065633</v>
      </c>
    </row>
    <row r="5215" spans="98:208" x14ac:dyDescent="0.25">
      <c r="CT5215" s="81" t="s">
        <v>155</v>
      </c>
      <c r="CU5215" s="81" t="s">
        <v>488</v>
      </c>
      <c r="CV5215" s="81" t="s">
        <v>458</v>
      </c>
      <c r="CW5215" s="81">
        <v>2032</v>
      </c>
      <c r="CX5215" s="81">
        <v>0</v>
      </c>
      <c r="CY5215" s="81">
        <v>0</v>
      </c>
      <c r="CZ5215" s="81">
        <v>0</v>
      </c>
      <c r="DA5215" s="81">
        <v>0</v>
      </c>
      <c r="DB5215" s="81">
        <v>9534.9220877106418</v>
      </c>
      <c r="DC5215" s="81">
        <v>247.27299216497809</v>
      </c>
      <c r="DD5215" s="81">
        <v>9287.6490955456629</v>
      </c>
      <c r="DE5215" s="81">
        <v>0</v>
      </c>
      <c r="DF5215" s="81">
        <v>0</v>
      </c>
      <c r="DG5215" s="81">
        <v>0</v>
      </c>
      <c r="DH5215" s="81">
        <v>0</v>
      </c>
      <c r="DI5215" s="81">
        <v>2.756805121922203</v>
      </c>
      <c r="DJ5215" s="81">
        <v>1.0394352619961E-6</v>
      </c>
      <c r="DL5215" s="81">
        <v>0</v>
      </c>
      <c r="DM5215" s="81">
        <v>0</v>
      </c>
      <c r="DN5215" s="81">
        <v>0</v>
      </c>
      <c r="DO5215" s="81">
        <v>0</v>
      </c>
      <c r="DP5215" s="81">
        <v>0</v>
      </c>
      <c r="DQ5215" s="81">
        <v>0</v>
      </c>
      <c r="DR5215" s="81">
        <v>0</v>
      </c>
      <c r="DS5215" s="81">
        <v>0</v>
      </c>
      <c r="DT5215" s="81">
        <v>0</v>
      </c>
      <c r="DU5215" s="81">
        <v>0</v>
      </c>
      <c r="DV5215" s="81">
        <v>2.8655204541773956E-6</v>
      </c>
      <c r="DW5215" s="81">
        <v>2.8655204541773956E-6</v>
      </c>
      <c r="GE5215" s="81" t="s">
        <v>449</v>
      </c>
      <c r="GF5215" s="81" t="s">
        <v>155</v>
      </c>
      <c r="GG5215" s="81" t="s">
        <v>491</v>
      </c>
      <c r="GH5215" s="81" t="s">
        <v>451</v>
      </c>
      <c r="GI5215" s="81">
        <v>2024</v>
      </c>
      <c r="GJ5215" s="81" t="s">
        <v>201</v>
      </c>
      <c r="GK5215" s="81">
        <v>233.23007680798969</v>
      </c>
      <c r="GL5215" s="81">
        <v>248.68309399999899</v>
      </c>
      <c r="GM5215" s="81">
        <v>2024</v>
      </c>
      <c r="GN5215" s="81" t="s">
        <v>173</v>
      </c>
      <c r="GO5215" s="81">
        <v>1.1148832299820636E-2</v>
      </c>
      <c r="GP5215" s="81">
        <v>10</v>
      </c>
      <c r="GQ5215" s="81">
        <v>0</v>
      </c>
      <c r="GR5215" s="81" t="s">
        <v>448</v>
      </c>
      <c r="GS5215" s="81">
        <v>1.1148832299820636E-2</v>
      </c>
      <c r="GT5215" s="81">
        <v>2.6002430136065633</v>
      </c>
      <c r="GU5215" s="81">
        <v>1.1148832299820636E-2</v>
      </c>
      <c r="GV5215" s="81">
        <v>2.6002430136065633</v>
      </c>
      <c r="GW5215" s="81">
        <v>1.1148832299820636E-2</v>
      </c>
      <c r="GX5215" s="81">
        <v>2.6002430136065633</v>
      </c>
      <c r="GY5215" s="81">
        <v>1.1148832299820636E-2</v>
      </c>
      <c r="GZ5215" s="81">
        <v>2.6002430136065633</v>
      </c>
    </row>
    <row r="5216" spans="98:208" x14ac:dyDescent="0.25">
      <c r="CT5216" s="81" t="s">
        <v>155</v>
      </c>
      <c r="CU5216" s="81" t="s">
        <v>488</v>
      </c>
      <c r="CV5216" s="81" t="s">
        <v>459</v>
      </c>
      <c r="CW5216" s="81">
        <v>2020</v>
      </c>
      <c r="CX5216" s="81">
        <v>0</v>
      </c>
      <c r="CY5216" s="81">
        <v>0</v>
      </c>
      <c r="CZ5216" s="81">
        <v>0</v>
      </c>
      <c r="DA5216" s="81">
        <v>0</v>
      </c>
      <c r="DB5216" s="81">
        <v>5.2405583313015702</v>
      </c>
      <c r="DC5216" s="81">
        <v>0.6964182168122357</v>
      </c>
      <c r="DD5216" s="81">
        <v>2.9419641522810371</v>
      </c>
      <c r="DE5216" s="81">
        <v>1.6021759622082981</v>
      </c>
      <c r="DF5216" s="81">
        <v>7.7642499097797446E-3</v>
      </c>
      <c r="DG5216" s="81">
        <v>0</v>
      </c>
      <c r="DH5216" s="81">
        <v>0</v>
      </c>
      <c r="DI5216" s="81">
        <v>0</v>
      </c>
      <c r="DJ5216" s="81">
        <v>2.1606755677763409E-5</v>
      </c>
      <c r="DL5216" s="81">
        <v>0</v>
      </c>
      <c r="DM5216" s="81">
        <v>1.6776025082170753E-7</v>
      </c>
      <c r="DN5216" s="81">
        <v>1.6776025082170753E-7</v>
      </c>
      <c r="DO5216" s="81">
        <v>0</v>
      </c>
      <c r="DP5216" s="81">
        <v>0</v>
      </c>
      <c r="DQ5216" s="81">
        <v>0</v>
      </c>
      <c r="DR5216" s="81">
        <v>0</v>
      </c>
      <c r="DS5216" s="81">
        <v>0</v>
      </c>
      <c r="DT5216" s="81">
        <v>0</v>
      </c>
      <c r="DU5216" s="81">
        <v>0</v>
      </c>
      <c r="DV5216" s="81">
        <v>0</v>
      </c>
      <c r="DW5216" s="81">
        <v>0</v>
      </c>
      <c r="GE5216" s="81" t="s">
        <v>449</v>
      </c>
      <c r="GF5216" s="81" t="s">
        <v>155</v>
      </c>
      <c r="GG5216" s="81" t="s">
        <v>491</v>
      </c>
      <c r="GH5216" s="81" t="s">
        <v>451</v>
      </c>
      <c r="GI5216" s="81">
        <v>2025</v>
      </c>
      <c r="GJ5216" s="81" t="s">
        <v>201</v>
      </c>
      <c r="GK5216" s="81">
        <v>233.23007680798969</v>
      </c>
      <c r="GL5216" s="81">
        <v>248.68309399999899</v>
      </c>
      <c r="GM5216" s="81">
        <v>2025</v>
      </c>
      <c r="GN5216" s="81" t="s">
        <v>173</v>
      </c>
      <c r="GO5216" s="81">
        <v>1.1148832299820636E-2</v>
      </c>
      <c r="GP5216" s="81">
        <v>10</v>
      </c>
      <c r="GQ5216" s="81">
        <v>0</v>
      </c>
      <c r="GR5216" s="81" t="s">
        <v>448</v>
      </c>
      <c r="GS5216" s="81">
        <v>1.1148832299820636E-2</v>
      </c>
      <c r="GT5216" s="81">
        <v>2.6002430136065633</v>
      </c>
      <c r="GU5216" s="81">
        <v>1.1148832299820636E-2</v>
      </c>
      <c r="GV5216" s="81">
        <v>2.6002430136065633</v>
      </c>
      <c r="GW5216" s="81">
        <v>1.1148832299820636E-2</v>
      </c>
      <c r="GX5216" s="81">
        <v>2.6002430136065633</v>
      </c>
      <c r="GY5216" s="81">
        <v>1.1148832299820636E-2</v>
      </c>
      <c r="GZ5216" s="81">
        <v>2.6002430136065633</v>
      </c>
    </row>
    <row r="5217" spans="98:208" x14ac:dyDescent="0.25">
      <c r="CT5217" s="81" t="s">
        <v>155</v>
      </c>
      <c r="CU5217" s="81" t="s">
        <v>488</v>
      </c>
      <c r="CV5217" s="81" t="s">
        <v>459</v>
      </c>
      <c r="CW5217" s="81">
        <v>2021</v>
      </c>
      <c r="CX5217" s="81">
        <v>0</v>
      </c>
      <c r="CY5217" s="81">
        <v>0</v>
      </c>
      <c r="CZ5217" s="81">
        <v>0</v>
      </c>
      <c r="DA5217" s="81">
        <v>0</v>
      </c>
      <c r="DB5217" s="81">
        <v>5.2405583313015702</v>
      </c>
      <c r="DC5217" s="81">
        <v>0.6964182168122357</v>
      </c>
      <c r="DD5217" s="81">
        <v>2.9419641522810371</v>
      </c>
      <c r="DE5217" s="81">
        <v>1.6021759622082981</v>
      </c>
      <c r="DF5217" s="81">
        <v>7.7642499097797446E-3</v>
      </c>
      <c r="DG5217" s="81">
        <v>7.7642499097797446E-3</v>
      </c>
      <c r="DH5217" s="81">
        <v>0</v>
      </c>
      <c r="DI5217" s="81">
        <v>0</v>
      </c>
      <c r="DJ5217" s="81">
        <v>2.1606755677763409E-5</v>
      </c>
      <c r="DL5217" s="81">
        <v>0</v>
      </c>
      <c r="DM5217" s="81">
        <v>1.6776025082170753E-7</v>
      </c>
      <c r="DN5217" s="81">
        <v>1.6776025082170753E-7</v>
      </c>
      <c r="DO5217" s="81">
        <v>0</v>
      </c>
      <c r="DP5217" s="81">
        <v>1.6776025082170753E-7</v>
      </c>
      <c r="DQ5217" s="81">
        <v>1.6776025082170753E-7</v>
      </c>
      <c r="DR5217" s="81">
        <v>0</v>
      </c>
      <c r="DS5217" s="81">
        <v>0</v>
      </c>
      <c r="DT5217" s="81">
        <v>0</v>
      </c>
      <c r="DU5217" s="81">
        <v>0</v>
      </c>
      <c r="DV5217" s="81">
        <v>0</v>
      </c>
      <c r="DW5217" s="81">
        <v>0</v>
      </c>
      <c r="GE5217" s="81" t="s">
        <v>449</v>
      </c>
      <c r="GF5217" s="81" t="s">
        <v>155</v>
      </c>
      <c r="GG5217" s="81" t="s">
        <v>491</v>
      </c>
      <c r="GH5217" s="81" t="s">
        <v>451</v>
      </c>
      <c r="GI5217" s="81">
        <v>2026</v>
      </c>
      <c r="GJ5217" s="81" t="s">
        <v>201</v>
      </c>
      <c r="GK5217" s="81">
        <v>233.23007680798969</v>
      </c>
      <c r="GL5217" s="81">
        <v>248.68309399999899</v>
      </c>
      <c r="GM5217" s="81">
        <v>2026</v>
      </c>
      <c r="GN5217" s="81" t="s">
        <v>173</v>
      </c>
      <c r="GO5217" s="81">
        <v>1.1148832299820636E-2</v>
      </c>
      <c r="GP5217" s="81">
        <v>10</v>
      </c>
      <c r="GQ5217" s="81">
        <v>0</v>
      </c>
      <c r="GR5217" s="81" t="s">
        <v>448</v>
      </c>
      <c r="GS5217" s="81">
        <v>1.1148832299820636E-2</v>
      </c>
      <c r="GT5217" s="81">
        <v>2.6002430136065633</v>
      </c>
      <c r="GU5217" s="81">
        <v>1.1148832299820636E-2</v>
      </c>
      <c r="GV5217" s="81">
        <v>2.6002430136065633</v>
      </c>
      <c r="GW5217" s="81">
        <v>1.1148832299820636E-2</v>
      </c>
      <c r="GX5217" s="81">
        <v>2.6002430136065633</v>
      </c>
      <c r="GY5217" s="81">
        <v>1.1148832299820636E-2</v>
      </c>
      <c r="GZ5217" s="81">
        <v>2.6002430136065633</v>
      </c>
    </row>
    <row r="5218" spans="98:208" x14ac:dyDescent="0.25">
      <c r="CT5218" s="81" t="s">
        <v>155</v>
      </c>
      <c r="CU5218" s="81" t="s">
        <v>488</v>
      </c>
      <c r="CV5218" s="81" t="s">
        <v>459</v>
      </c>
      <c r="CW5218" s="81">
        <v>2022</v>
      </c>
      <c r="CX5218" s="81">
        <v>0</v>
      </c>
      <c r="CY5218" s="81">
        <v>0</v>
      </c>
      <c r="CZ5218" s="81">
        <v>0</v>
      </c>
      <c r="DA5218" s="81">
        <v>0</v>
      </c>
      <c r="DB5218" s="81">
        <v>5.2405583313015702</v>
      </c>
      <c r="DC5218" s="81">
        <v>0.6964182168122357</v>
      </c>
      <c r="DD5218" s="81">
        <v>2.9419641522810371</v>
      </c>
      <c r="DE5218" s="81">
        <v>1.6021759622082981</v>
      </c>
      <c r="DF5218" s="81">
        <v>7.7642499097797446E-3</v>
      </c>
      <c r="DG5218" s="81">
        <v>7.7642499097797446E-3</v>
      </c>
      <c r="DH5218" s="81">
        <v>7.7642499097797446E-3</v>
      </c>
      <c r="DI5218" s="81">
        <v>0</v>
      </c>
      <c r="DJ5218" s="81">
        <v>2.1606755677763409E-5</v>
      </c>
      <c r="DL5218" s="81">
        <v>0</v>
      </c>
      <c r="DM5218" s="81">
        <v>1.6776025082170753E-7</v>
      </c>
      <c r="DN5218" s="81">
        <v>1.6776025082170753E-7</v>
      </c>
      <c r="DO5218" s="81">
        <v>0</v>
      </c>
      <c r="DP5218" s="81">
        <v>1.6776025082170753E-7</v>
      </c>
      <c r="DQ5218" s="81">
        <v>1.6776025082170753E-7</v>
      </c>
      <c r="DR5218" s="81">
        <v>0</v>
      </c>
      <c r="DS5218" s="81">
        <v>1.6776025082170753E-7</v>
      </c>
      <c r="DT5218" s="81">
        <v>1.6776025082170753E-7</v>
      </c>
      <c r="DU5218" s="81">
        <v>0</v>
      </c>
      <c r="DV5218" s="81">
        <v>0</v>
      </c>
      <c r="DW5218" s="81">
        <v>0</v>
      </c>
      <c r="GE5218" s="81" t="s">
        <v>449</v>
      </c>
      <c r="GF5218" s="81" t="s">
        <v>155</v>
      </c>
      <c r="GG5218" s="81" t="s">
        <v>491</v>
      </c>
      <c r="GH5218" s="81" t="s">
        <v>451</v>
      </c>
      <c r="GI5218" s="81">
        <v>2027</v>
      </c>
      <c r="GJ5218" s="81" t="s">
        <v>201</v>
      </c>
      <c r="GK5218" s="81">
        <v>233.23007680798969</v>
      </c>
      <c r="GL5218" s="81">
        <v>248.68309399999899</v>
      </c>
      <c r="GM5218" s="81">
        <v>2027</v>
      </c>
      <c r="GN5218" s="81" t="s">
        <v>173</v>
      </c>
      <c r="GO5218" s="81">
        <v>1.1148832299820636E-2</v>
      </c>
      <c r="GP5218" s="81">
        <v>10</v>
      </c>
      <c r="GQ5218" s="81">
        <v>0</v>
      </c>
      <c r="GR5218" s="81" t="s">
        <v>448</v>
      </c>
      <c r="GS5218" s="81">
        <v>1.1148832299820636E-2</v>
      </c>
      <c r="GT5218" s="81">
        <v>2.6002430136065633</v>
      </c>
      <c r="GU5218" s="81">
        <v>1.1148832299820636E-2</v>
      </c>
      <c r="GV5218" s="81">
        <v>2.6002430136065633</v>
      </c>
      <c r="GW5218" s="81">
        <v>1.1148832299820636E-2</v>
      </c>
      <c r="GX5218" s="81">
        <v>2.6002430136065633</v>
      </c>
      <c r="GY5218" s="81">
        <v>1.1148832299820636E-2</v>
      </c>
      <c r="GZ5218" s="81">
        <v>2.6002430136065633</v>
      </c>
    </row>
    <row r="5219" spans="98:208" x14ac:dyDescent="0.25">
      <c r="CT5219" s="81" t="s">
        <v>155</v>
      </c>
      <c r="CU5219" s="81" t="s">
        <v>488</v>
      </c>
      <c r="CV5219" s="81" t="s">
        <v>459</v>
      </c>
      <c r="CW5219" s="81">
        <v>2023</v>
      </c>
      <c r="CX5219" s="81">
        <v>0</v>
      </c>
      <c r="CY5219" s="81">
        <v>0</v>
      </c>
      <c r="CZ5219" s="81">
        <v>0</v>
      </c>
      <c r="DA5219" s="81">
        <v>0</v>
      </c>
      <c r="DB5219" s="81">
        <v>5.4750346070078049</v>
      </c>
      <c r="DC5219" s="81">
        <v>0.71896016785821648</v>
      </c>
      <c r="DD5219" s="81">
        <v>3.0714971986151238</v>
      </c>
      <c r="DE5219" s="81">
        <v>1.684577240534457</v>
      </c>
      <c r="DF5219" s="81">
        <v>8.015566341702151E-3</v>
      </c>
      <c r="DG5219" s="81">
        <v>8.015566341702151E-3</v>
      </c>
      <c r="DH5219" s="81">
        <v>8.015566341702151E-3</v>
      </c>
      <c r="DI5219" s="81">
        <v>8.015566341702151E-3</v>
      </c>
      <c r="DJ5219" s="81">
        <v>2.1606755677763409E-5</v>
      </c>
      <c r="DL5219" s="81">
        <v>0</v>
      </c>
      <c r="DM5219" s="81">
        <v>1.7319038356406223E-7</v>
      </c>
      <c r="DN5219" s="81">
        <v>1.7319038356406223E-7</v>
      </c>
      <c r="DO5219" s="81">
        <v>0</v>
      </c>
      <c r="DP5219" s="81">
        <v>1.7319038356406223E-7</v>
      </c>
      <c r="DQ5219" s="81">
        <v>1.7319038356406223E-7</v>
      </c>
      <c r="DR5219" s="81">
        <v>0</v>
      </c>
      <c r="DS5219" s="81">
        <v>1.7319038356406223E-7</v>
      </c>
      <c r="DT5219" s="81">
        <v>1.7319038356406223E-7</v>
      </c>
      <c r="DU5219" s="81">
        <v>0</v>
      </c>
      <c r="DV5219" s="81">
        <v>1.7319038356406223E-7</v>
      </c>
      <c r="DW5219" s="81">
        <v>1.7319038356406223E-7</v>
      </c>
      <c r="GE5219" s="81" t="s">
        <v>449</v>
      </c>
      <c r="GF5219" s="81" t="s">
        <v>155</v>
      </c>
      <c r="GG5219" s="81" t="s">
        <v>491</v>
      </c>
      <c r="GH5219" s="81" t="s">
        <v>451</v>
      </c>
      <c r="GI5219" s="81">
        <v>2028</v>
      </c>
      <c r="GJ5219" s="81" t="s">
        <v>201</v>
      </c>
      <c r="GK5219" s="81">
        <v>247.27299216500049</v>
      </c>
      <c r="GL5219" s="81">
        <v>248.68309399999899</v>
      </c>
      <c r="GM5219" s="81">
        <v>2028</v>
      </c>
      <c r="GN5219" s="81" t="s">
        <v>173</v>
      </c>
      <c r="GO5219" s="81">
        <v>1.1148832299820636E-2</v>
      </c>
      <c r="GP5219" s="81">
        <v>10</v>
      </c>
      <c r="GQ5219" s="81">
        <v>0</v>
      </c>
      <c r="GR5219" s="81" t="s">
        <v>448</v>
      </c>
      <c r="GS5219" s="81">
        <v>1.1148832299820636E-2</v>
      </c>
      <c r="GT5219" s="81">
        <v>2.7568051219224525</v>
      </c>
      <c r="GU5219" s="81">
        <v>1.1148832299820636E-2</v>
      </c>
      <c r="GV5219" s="81">
        <v>2.7568051219224525</v>
      </c>
      <c r="GW5219" s="81">
        <v>1.1148832299820636E-2</v>
      </c>
      <c r="GX5219" s="81">
        <v>2.7568051219224525</v>
      </c>
      <c r="GY5219" s="81">
        <v>1.1148832299820636E-2</v>
      </c>
      <c r="GZ5219" s="81">
        <v>2.7568051219224525</v>
      </c>
    </row>
    <row r="5220" spans="98:208" x14ac:dyDescent="0.25">
      <c r="CT5220" s="81" t="s">
        <v>155</v>
      </c>
      <c r="CU5220" s="81" t="s">
        <v>488</v>
      </c>
      <c r="CV5220" s="81" t="s">
        <v>459</v>
      </c>
      <c r="CW5220" s="81">
        <v>2024</v>
      </c>
      <c r="CX5220" s="81">
        <v>0</v>
      </c>
      <c r="CY5220" s="81">
        <v>0</v>
      </c>
      <c r="CZ5220" s="81">
        <v>0</v>
      </c>
      <c r="DA5220" s="81">
        <v>0</v>
      </c>
      <c r="DB5220" s="81">
        <v>5.4750346070078049</v>
      </c>
      <c r="DC5220" s="81">
        <v>0.71896016785821648</v>
      </c>
      <c r="DD5220" s="81">
        <v>3.0714971986151238</v>
      </c>
      <c r="DE5220" s="81">
        <v>1.684577240534457</v>
      </c>
      <c r="DF5220" s="81">
        <v>8.015566341702151E-3</v>
      </c>
      <c r="DG5220" s="81">
        <v>8.015566341702151E-3</v>
      </c>
      <c r="DH5220" s="81">
        <v>8.015566341702151E-3</v>
      </c>
      <c r="DI5220" s="81">
        <v>8.015566341702151E-3</v>
      </c>
      <c r="DJ5220" s="81">
        <v>2.1606755677763409E-5</v>
      </c>
      <c r="DL5220" s="81">
        <v>0</v>
      </c>
      <c r="DM5220" s="81">
        <v>1.7319038356406223E-7</v>
      </c>
      <c r="DN5220" s="81">
        <v>1.7319038356406223E-7</v>
      </c>
      <c r="DO5220" s="81">
        <v>0</v>
      </c>
      <c r="DP5220" s="81">
        <v>1.7319038356406223E-7</v>
      </c>
      <c r="DQ5220" s="81">
        <v>1.7319038356406223E-7</v>
      </c>
      <c r="DR5220" s="81">
        <v>0</v>
      </c>
      <c r="DS5220" s="81">
        <v>1.7319038356406223E-7</v>
      </c>
      <c r="DT5220" s="81">
        <v>1.7319038356406223E-7</v>
      </c>
      <c r="DU5220" s="81">
        <v>0</v>
      </c>
      <c r="DV5220" s="81">
        <v>1.7319038356406223E-7</v>
      </c>
      <c r="DW5220" s="81">
        <v>1.7319038356406223E-7</v>
      </c>
      <c r="GE5220" s="81" t="s">
        <v>449</v>
      </c>
      <c r="GF5220" s="81" t="s">
        <v>155</v>
      </c>
      <c r="GG5220" s="81" t="s">
        <v>491</v>
      </c>
      <c r="GH5220" s="81" t="s">
        <v>451</v>
      </c>
      <c r="GI5220" s="81">
        <v>2029</v>
      </c>
      <c r="GJ5220" s="81" t="s">
        <v>201</v>
      </c>
      <c r="GK5220" s="81">
        <v>247.27299216500049</v>
      </c>
      <c r="GL5220" s="81">
        <v>248.68309399999899</v>
      </c>
      <c r="GM5220" s="81">
        <v>2029</v>
      </c>
      <c r="GN5220" s="81" t="s">
        <v>173</v>
      </c>
      <c r="GO5220" s="81">
        <v>1.1148832299820636E-2</v>
      </c>
      <c r="GP5220" s="81">
        <v>10</v>
      </c>
      <c r="GQ5220" s="81">
        <v>0</v>
      </c>
      <c r="GR5220" s="81" t="s">
        <v>448</v>
      </c>
      <c r="GS5220" s="81">
        <v>1.1148832299820636E-2</v>
      </c>
      <c r="GT5220" s="81">
        <v>2.7568051219224525</v>
      </c>
      <c r="GU5220" s="81">
        <v>1.1148832299820636E-2</v>
      </c>
      <c r="GV5220" s="81">
        <v>2.7568051219224525</v>
      </c>
      <c r="GW5220" s="81">
        <v>1.1148832299820636E-2</v>
      </c>
      <c r="GX5220" s="81">
        <v>2.7568051219224525</v>
      </c>
      <c r="GY5220" s="81">
        <v>1.1148832299820636E-2</v>
      </c>
      <c r="GZ5220" s="81">
        <v>2.7568051219224525</v>
      </c>
    </row>
    <row r="5221" spans="98:208" x14ac:dyDescent="0.25">
      <c r="CT5221" s="81" t="s">
        <v>155</v>
      </c>
      <c r="CU5221" s="81" t="s">
        <v>488</v>
      </c>
      <c r="CV5221" s="81" t="s">
        <v>459</v>
      </c>
      <c r="CW5221" s="81">
        <v>2025</v>
      </c>
      <c r="CX5221" s="81">
        <v>0</v>
      </c>
      <c r="CY5221" s="81">
        <v>0</v>
      </c>
      <c r="CZ5221" s="81">
        <v>0</v>
      </c>
      <c r="DA5221" s="81">
        <v>0</v>
      </c>
      <c r="DB5221" s="81">
        <v>5.4750346070078049</v>
      </c>
      <c r="DC5221" s="81">
        <v>0.71896016785821648</v>
      </c>
      <c r="DD5221" s="81">
        <v>3.0714971986151238</v>
      </c>
      <c r="DE5221" s="81">
        <v>1.684577240534457</v>
      </c>
      <c r="DF5221" s="81">
        <v>8.015566341702151E-3</v>
      </c>
      <c r="DG5221" s="81">
        <v>8.015566341702151E-3</v>
      </c>
      <c r="DH5221" s="81">
        <v>8.015566341702151E-3</v>
      </c>
      <c r="DI5221" s="81">
        <v>8.015566341702151E-3</v>
      </c>
      <c r="DJ5221" s="81">
        <v>2.1606755677763409E-5</v>
      </c>
      <c r="DL5221" s="81">
        <v>0</v>
      </c>
      <c r="DM5221" s="81">
        <v>1.7319038356406223E-7</v>
      </c>
      <c r="DN5221" s="81">
        <v>1.7319038356406223E-7</v>
      </c>
      <c r="DO5221" s="81">
        <v>0</v>
      </c>
      <c r="DP5221" s="81">
        <v>1.7319038356406223E-7</v>
      </c>
      <c r="DQ5221" s="81">
        <v>1.7319038356406223E-7</v>
      </c>
      <c r="DR5221" s="81">
        <v>0</v>
      </c>
      <c r="DS5221" s="81">
        <v>1.7319038356406223E-7</v>
      </c>
      <c r="DT5221" s="81">
        <v>1.7319038356406223E-7</v>
      </c>
      <c r="DU5221" s="81">
        <v>0</v>
      </c>
      <c r="DV5221" s="81">
        <v>1.7319038356406223E-7</v>
      </c>
      <c r="DW5221" s="81">
        <v>1.7319038356406223E-7</v>
      </c>
      <c r="GE5221" s="81" t="s">
        <v>449</v>
      </c>
      <c r="GF5221" s="81" t="s">
        <v>155</v>
      </c>
      <c r="GG5221" s="81" t="s">
        <v>491</v>
      </c>
      <c r="GH5221" s="81" t="s">
        <v>451</v>
      </c>
      <c r="GI5221" s="81">
        <v>2030</v>
      </c>
      <c r="GJ5221" s="81" t="s">
        <v>201</v>
      </c>
      <c r="GK5221" s="81">
        <v>247.27299216500049</v>
      </c>
      <c r="GL5221" s="81">
        <v>248.68309399999899</v>
      </c>
      <c r="GM5221" s="81">
        <v>2030</v>
      </c>
      <c r="GN5221" s="81" t="s">
        <v>173</v>
      </c>
      <c r="GO5221" s="81">
        <v>1.1148832299820636E-2</v>
      </c>
      <c r="GP5221" s="81">
        <v>10</v>
      </c>
      <c r="GQ5221" s="81">
        <v>0</v>
      </c>
      <c r="GR5221" s="81" t="s">
        <v>448</v>
      </c>
      <c r="GS5221" s="81">
        <v>0</v>
      </c>
      <c r="GT5221" s="81">
        <v>0</v>
      </c>
      <c r="GU5221" s="81">
        <v>1.1148832299820636E-2</v>
      </c>
      <c r="GV5221" s="81">
        <v>2.7568051219224525</v>
      </c>
      <c r="GW5221" s="81">
        <v>1.1148832299820636E-2</v>
      </c>
      <c r="GX5221" s="81">
        <v>2.7568051219224525</v>
      </c>
      <c r="GY5221" s="81">
        <v>1.1148832299820636E-2</v>
      </c>
      <c r="GZ5221" s="81">
        <v>2.7568051219224525</v>
      </c>
    </row>
    <row r="5222" spans="98:208" x14ac:dyDescent="0.25">
      <c r="CT5222" s="81" t="s">
        <v>155</v>
      </c>
      <c r="CU5222" s="81" t="s">
        <v>488</v>
      </c>
      <c r="CV5222" s="81" t="s">
        <v>459</v>
      </c>
      <c r="CW5222" s="81">
        <v>2026</v>
      </c>
      <c r="CX5222" s="81">
        <v>0</v>
      </c>
      <c r="CY5222" s="81">
        <v>0</v>
      </c>
      <c r="CZ5222" s="81">
        <v>0</v>
      </c>
      <c r="DA5222" s="81">
        <v>0</v>
      </c>
      <c r="DB5222" s="81">
        <v>5.4750346070078049</v>
      </c>
      <c r="DC5222" s="81">
        <v>0.71896016785821648</v>
      </c>
      <c r="DD5222" s="81">
        <v>3.0714971986151238</v>
      </c>
      <c r="DE5222" s="81">
        <v>1.684577240534457</v>
      </c>
      <c r="DF5222" s="81">
        <v>8.015566341702151E-3</v>
      </c>
      <c r="DG5222" s="81">
        <v>8.015566341702151E-3</v>
      </c>
      <c r="DH5222" s="81">
        <v>8.015566341702151E-3</v>
      </c>
      <c r="DI5222" s="81">
        <v>8.015566341702151E-3</v>
      </c>
      <c r="DJ5222" s="81">
        <v>2.1606755677763409E-5</v>
      </c>
      <c r="DL5222" s="81">
        <v>0</v>
      </c>
      <c r="DM5222" s="81">
        <v>1.7319038356406223E-7</v>
      </c>
      <c r="DN5222" s="81">
        <v>1.7319038356406223E-7</v>
      </c>
      <c r="DO5222" s="81">
        <v>0</v>
      </c>
      <c r="DP5222" s="81">
        <v>1.7319038356406223E-7</v>
      </c>
      <c r="DQ5222" s="81">
        <v>1.7319038356406223E-7</v>
      </c>
      <c r="DR5222" s="81">
        <v>0</v>
      </c>
      <c r="DS5222" s="81">
        <v>1.7319038356406223E-7</v>
      </c>
      <c r="DT5222" s="81">
        <v>1.7319038356406223E-7</v>
      </c>
      <c r="DU5222" s="81">
        <v>0</v>
      </c>
      <c r="DV5222" s="81">
        <v>1.7319038356406223E-7</v>
      </c>
      <c r="DW5222" s="81">
        <v>1.7319038356406223E-7</v>
      </c>
      <c r="GE5222" s="81" t="s">
        <v>449</v>
      </c>
      <c r="GF5222" s="81" t="s">
        <v>155</v>
      </c>
      <c r="GG5222" s="81" t="s">
        <v>491</v>
      </c>
      <c r="GH5222" s="81" t="s">
        <v>451</v>
      </c>
      <c r="GI5222" s="81">
        <v>2031</v>
      </c>
      <c r="GJ5222" s="81" t="s">
        <v>201</v>
      </c>
      <c r="GK5222" s="81">
        <v>247.27299216500049</v>
      </c>
      <c r="GL5222" s="81">
        <v>248.68309399999899</v>
      </c>
      <c r="GM5222" s="81">
        <v>2031</v>
      </c>
      <c r="GN5222" s="81" t="s">
        <v>173</v>
      </c>
      <c r="GO5222" s="81">
        <v>1.1148832299820636E-2</v>
      </c>
      <c r="GP5222" s="81">
        <v>10</v>
      </c>
      <c r="GQ5222" s="81">
        <v>0</v>
      </c>
      <c r="GR5222" s="81" t="s">
        <v>448</v>
      </c>
      <c r="GS5222" s="81">
        <v>0</v>
      </c>
      <c r="GT5222" s="81">
        <v>0</v>
      </c>
      <c r="GU5222" s="81">
        <v>0</v>
      </c>
      <c r="GV5222" s="81">
        <v>0</v>
      </c>
      <c r="GW5222" s="81">
        <v>1.1148832299820636E-2</v>
      </c>
      <c r="GX5222" s="81">
        <v>2.7568051219224525</v>
      </c>
      <c r="GY5222" s="81">
        <v>1.1148832299820636E-2</v>
      </c>
      <c r="GZ5222" s="81">
        <v>2.7568051219224525</v>
      </c>
    </row>
    <row r="5223" spans="98:208" x14ac:dyDescent="0.25">
      <c r="CT5223" s="81" t="s">
        <v>155</v>
      </c>
      <c r="CU5223" s="81" t="s">
        <v>488</v>
      </c>
      <c r="CV5223" s="81" t="s">
        <v>459</v>
      </c>
      <c r="CW5223" s="81">
        <v>2027</v>
      </c>
      <c r="CX5223" s="81">
        <v>0</v>
      </c>
      <c r="CY5223" s="81">
        <v>0</v>
      </c>
      <c r="CZ5223" s="81">
        <v>0</v>
      </c>
      <c r="DA5223" s="81">
        <v>0</v>
      </c>
      <c r="DB5223" s="81">
        <v>5.4750346070078049</v>
      </c>
      <c r="DC5223" s="81">
        <v>0.71896016785821648</v>
      </c>
      <c r="DD5223" s="81">
        <v>3.0714971986151238</v>
      </c>
      <c r="DE5223" s="81">
        <v>1.684577240534457</v>
      </c>
      <c r="DF5223" s="81">
        <v>8.015566341702151E-3</v>
      </c>
      <c r="DG5223" s="81">
        <v>8.015566341702151E-3</v>
      </c>
      <c r="DH5223" s="81">
        <v>8.015566341702151E-3</v>
      </c>
      <c r="DI5223" s="81">
        <v>8.015566341702151E-3</v>
      </c>
      <c r="DJ5223" s="81">
        <v>2.1606755677763409E-5</v>
      </c>
      <c r="DL5223" s="81">
        <v>0</v>
      </c>
      <c r="DM5223" s="81">
        <v>1.7319038356406223E-7</v>
      </c>
      <c r="DN5223" s="81">
        <v>1.7319038356406223E-7</v>
      </c>
      <c r="DO5223" s="81">
        <v>0</v>
      </c>
      <c r="DP5223" s="81">
        <v>1.7319038356406223E-7</v>
      </c>
      <c r="DQ5223" s="81">
        <v>1.7319038356406223E-7</v>
      </c>
      <c r="DR5223" s="81">
        <v>0</v>
      </c>
      <c r="DS5223" s="81">
        <v>1.7319038356406223E-7</v>
      </c>
      <c r="DT5223" s="81">
        <v>1.7319038356406223E-7</v>
      </c>
      <c r="DU5223" s="81">
        <v>0</v>
      </c>
      <c r="DV5223" s="81">
        <v>1.7319038356406223E-7</v>
      </c>
      <c r="DW5223" s="81">
        <v>1.7319038356406223E-7</v>
      </c>
      <c r="GE5223" s="81" t="s">
        <v>449</v>
      </c>
      <c r="GF5223" s="81" t="s">
        <v>155</v>
      </c>
      <c r="GG5223" s="81" t="s">
        <v>491</v>
      </c>
      <c r="GH5223" s="81" t="s">
        <v>451</v>
      </c>
      <c r="GI5223" s="81">
        <v>2032</v>
      </c>
      <c r="GJ5223" s="81" t="s">
        <v>201</v>
      </c>
      <c r="GK5223" s="81">
        <v>247.27299216500049</v>
      </c>
      <c r="GL5223" s="81">
        <v>248.68309399999899</v>
      </c>
      <c r="GM5223" s="81">
        <v>2032</v>
      </c>
      <c r="GN5223" s="81" t="s">
        <v>173</v>
      </c>
      <c r="GO5223" s="81">
        <v>1.1148832299820636E-2</v>
      </c>
      <c r="GP5223" s="81">
        <v>10</v>
      </c>
      <c r="GQ5223" s="81">
        <v>0</v>
      </c>
      <c r="GR5223" s="81" t="s">
        <v>448</v>
      </c>
      <c r="GS5223" s="81">
        <v>0</v>
      </c>
      <c r="GT5223" s="81">
        <v>0</v>
      </c>
      <c r="GU5223" s="81">
        <v>0</v>
      </c>
      <c r="GV5223" s="81">
        <v>0</v>
      </c>
      <c r="GW5223" s="81">
        <v>0</v>
      </c>
      <c r="GX5223" s="81">
        <v>0</v>
      </c>
      <c r="GY5223" s="81">
        <v>1.1148832299820636E-2</v>
      </c>
      <c r="GZ5223" s="81">
        <v>2.7568051219224525</v>
      </c>
    </row>
    <row r="5224" spans="98:208" x14ac:dyDescent="0.25">
      <c r="CT5224" s="81" t="s">
        <v>155</v>
      </c>
      <c r="CU5224" s="81" t="s">
        <v>488</v>
      </c>
      <c r="CV5224" s="81" t="s">
        <v>459</v>
      </c>
      <c r="CW5224" s="81">
        <v>2028</v>
      </c>
      <c r="CX5224" s="81">
        <v>0</v>
      </c>
      <c r="CY5224" s="81">
        <v>0</v>
      </c>
      <c r="CZ5224" s="81">
        <v>0</v>
      </c>
      <c r="DA5224" s="81">
        <v>0</v>
      </c>
      <c r="DB5224" s="81">
        <v>5.7770153400784938</v>
      </c>
      <c r="DC5224" s="81">
        <v>0.7473383543038904</v>
      </c>
      <c r="DD5224" s="81">
        <v>3.2379513401017448</v>
      </c>
      <c r="DE5224" s="81">
        <v>1.791725645672851</v>
      </c>
      <c r="DF5224" s="81">
        <v>8.3319499833580113E-3</v>
      </c>
      <c r="DG5224" s="81">
        <v>8.3319499833580113E-3</v>
      </c>
      <c r="DH5224" s="81">
        <v>8.3319499833580113E-3</v>
      </c>
      <c r="DI5224" s="81">
        <v>8.3319499833580113E-3</v>
      </c>
      <c r="DJ5224" s="81">
        <v>2.1606755677763409E-5</v>
      </c>
      <c r="DL5224" s="81">
        <v>0</v>
      </c>
      <c r="DM5224" s="81">
        <v>1.8002640760976146E-7</v>
      </c>
      <c r="DN5224" s="81">
        <v>1.8002640760976146E-7</v>
      </c>
      <c r="DO5224" s="81">
        <v>0</v>
      </c>
      <c r="DP5224" s="81">
        <v>1.8002640760976146E-7</v>
      </c>
      <c r="DQ5224" s="81">
        <v>1.8002640760976146E-7</v>
      </c>
      <c r="DR5224" s="81">
        <v>0</v>
      </c>
      <c r="DS5224" s="81">
        <v>1.8002640760976146E-7</v>
      </c>
      <c r="DT5224" s="81">
        <v>1.8002640760976146E-7</v>
      </c>
      <c r="DU5224" s="81">
        <v>0</v>
      </c>
      <c r="DV5224" s="81">
        <v>1.8002640760976146E-7</v>
      </c>
      <c r="DW5224" s="81">
        <v>1.8002640760976146E-7</v>
      </c>
      <c r="GE5224" s="81" t="s">
        <v>449</v>
      </c>
      <c r="GF5224" s="81" t="s">
        <v>155</v>
      </c>
      <c r="GG5224" s="81" t="s">
        <v>491</v>
      </c>
      <c r="GH5224" s="81" t="s">
        <v>452</v>
      </c>
      <c r="GI5224" s="81">
        <v>2021</v>
      </c>
      <c r="GJ5224" s="81" t="s">
        <v>201</v>
      </c>
      <c r="GK5224" s="81">
        <v>0.69641821681222249</v>
      </c>
      <c r="GL5224" s="81">
        <v>248.68309399999899</v>
      </c>
      <c r="GM5224" s="81">
        <v>2021</v>
      </c>
      <c r="GN5224" s="81" t="s">
        <v>173</v>
      </c>
      <c r="GO5224" s="81">
        <v>1.1148832299820636E-2</v>
      </c>
      <c r="GP5224" s="81">
        <v>10</v>
      </c>
      <c r="GQ5224" s="81">
        <v>0</v>
      </c>
      <c r="GR5224" s="81" t="s">
        <v>448</v>
      </c>
      <c r="GS5224" s="81">
        <v>1.1148832299820636E-2</v>
      </c>
      <c r="GT5224" s="81">
        <v>7.7642499097795971E-3</v>
      </c>
      <c r="GU5224" s="81">
        <v>1.1148832299820636E-2</v>
      </c>
      <c r="GV5224" s="81">
        <v>7.7642499097795971E-3</v>
      </c>
      <c r="GW5224" s="81">
        <v>0</v>
      </c>
      <c r="GX5224" s="81">
        <v>0</v>
      </c>
      <c r="GY5224" s="81">
        <v>0</v>
      </c>
      <c r="GZ5224" s="81">
        <v>0</v>
      </c>
    </row>
    <row r="5225" spans="98:208" x14ac:dyDescent="0.25">
      <c r="CT5225" s="81" t="s">
        <v>155</v>
      </c>
      <c r="CU5225" s="81" t="s">
        <v>488</v>
      </c>
      <c r="CV5225" s="81" t="s">
        <v>459</v>
      </c>
      <c r="CW5225" s="81">
        <v>2029</v>
      </c>
      <c r="CX5225" s="81">
        <v>0</v>
      </c>
      <c r="CY5225" s="81">
        <v>0</v>
      </c>
      <c r="CZ5225" s="81">
        <v>0</v>
      </c>
      <c r="DA5225" s="81">
        <v>0</v>
      </c>
      <c r="DB5225" s="81">
        <v>5.7770153400784938</v>
      </c>
      <c r="DC5225" s="81">
        <v>0.7473383543038904</v>
      </c>
      <c r="DD5225" s="81">
        <v>3.2379513401017448</v>
      </c>
      <c r="DE5225" s="81">
        <v>1.791725645672851</v>
      </c>
      <c r="DF5225" s="81">
        <v>8.3319499833580113E-3</v>
      </c>
      <c r="DG5225" s="81">
        <v>8.3319499833580113E-3</v>
      </c>
      <c r="DH5225" s="81">
        <v>8.3319499833580113E-3</v>
      </c>
      <c r="DI5225" s="81">
        <v>8.3319499833580113E-3</v>
      </c>
      <c r="DJ5225" s="81">
        <v>2.1606755677763409E-5</v>
      </c>
      <c r="DL5225" s="81">
        <v>0</v>
      </c>
      <c r="DM5225" s="81">
        <v>1.8002640760976146E-7</v>
      </c>
      <c r="DN5225" s="81">
        <v>1.8002640760976146E-7</v>
      </c>
      <c r="DO5225" s="81">
        <v>0</v>
      </c>
      <c r="DP5225" s="81">
        <v>1.8002640760976146E-7</v>
      </c>
      <c r="DQ5225" s="81">
        <v>1.8002640760976146E-7</v>
      </c>
      <c r="DR5225" s="81">
        <v>0</v>
      </c>
      <c r="DS5225" s="81">
        <v>1.8002640760976146E-7</v>
      </c>
      <c r="DT5225" s="81">
        <v>1.8002640760976146E-7</v>
      </c>
      <c r="DU5225" s="81">
        <v>0</v>
      </c>
      <c r="DV5225" s="81">
        <v>1.8002640760976146E-7</v>
      </c>
      <c r="DW5225" s="81">
        <v>1.8002640760976146E-7</v>
      </c>
      <c r="GE5225" s="81" t="s">
        <v>449</v>
      </c>
      <c r="GF5225" s="81" t="s">
        <v>155</v>
      </c>
      <c r="GG5225" s="81" t="s">
        <v>491</v>
      </c>
      <c r="GH5225" s="81" t="s">
        <v>452</v>
      </c>
      <c r="GI5225" s="81">
        <v>2022</v>
      </c>
      <c r="GJ5225" s="81" t="s">
        <v>201</v>
      </c>
      <c r="GK5225" s="81">
        <v>0.69641821681222249</v>
      </c>
      <c r="GL5225" s="81">
        <v>248.68309399999899</v>
      </c>
      <c r="GM5225" s="81">
        <v>2022</v>
      </c>
      <c r="GN5225" s="81" t="s">
        <v>173</v>
      </c>
      <c r="GO5225" s="81">
        <v>1.1148832299820636E-2</v>
      </c>
      <c r="GP5225" s="81">
        <v>10</v>
      </c>
      <c r="GQ5225" s="81">
        <v>0</v>
      </c>
      <c r="GR5225" s="81" t="s">
        <v>448</v>
      </c>
      <c r="GS5225" s="81">
        <v>1.1148832299820636E-2</v>
      </c>
      <c r="GT5225" s="81">
        <v>7.7642499097795971E-3</v>
      </c>
      <c r="GU5225" s="81">
        <v>1.1148832299820636E-2</v>
      </c>
      <c r="GV5225" s="81">
        <v>7.7642499097795971E-3</v>
      </c>
      <c r="GW5225" s="81">
        <v>1.1148832299820636E-2</v>
      </c>
      <c r="GX5225" s="81">
        <v>7.7642499097795971E-3</v>
      </c>
      <c r="GY5225" s="81">
        <v>0</v>
      </c>
      <c r="GZ5225" s="81">
        <v>0</v>
      </c>
    </row>
    <row r="5226" spans="98:208" x14ac:dyDescent="0.25">
      <c r="CT5226" s="81" t="s">
        <v>155</v>
      </c>
      <c r="CU5226" s="81" t="s">
        <v>488</v>
      </c>
      <c r="CV5226" s="81" t="s">
        <v>459</v>
      </c>
      <c r="CW5226" s="81">
        <v>2030</v>
      </c>
      <c r="CX5226" s="81">
        <v>0</v>
      </c>
      <c r="CY5226" s="81">
        <v>0</v>
      </c>
      <c r="CZ5226" s="81">
        <v>0</v>
      </c>
      <c r="DA5226" s="81">
        <v>0</v>
      </c>
      <c r="DB5226" s="81">
        <v>5.7770153400784938</v>
      </c>
      <c r="DC5226" s="81">
        <v>0.7473383543038904</v>
      </c>
      <c r="DD5226" s="81">
        <v>3.2379513401017448</v>
      </c>
      <c r="DE5226" s="81">
        <v>1.791725645672851</v>
      </c>
      <c r="DF5226" s="81">
        <v>0</v>
      </c>
      <c r="DG5226" s="81">
        <v>8.3319499833580113E-3</v>
      </c>
      <c r="DH5226" s="81">
        <v>8.3319499833580113E-3</v>
      </c>
      <c r="DI5226" s="81">
        <v>8.3319499833580113E-3</v>
      </c>
      <c r="DJ5226" s="81">
        <v>2.1606755677763409E-5</v>
      </c>
      <c r="DL5226" s="81">
        <v>0</v>
      </c>
      <c r="DM5226" s="81">
        <v>0</v>
      </c>
      <c r="DN5226" s="81">
        <v>0</v>
      </c>
      <c r="DO5226" s="81">
        <v>0</v>
      </c>
      <c r="DP5226" s="81">
        <v>1.8002640760976146E-7</v>
      </c>
      <c r="DQ5226" s="81">
        <v>1.8002640760976146E-7</v>
      </c>
      <c r="DR5226" s="81">
        <v>0</v>
      </c>
      <c r="DS5226" s="81">
        <v>1.8002640760976146E-7</v>
      </c>
      <c r="DT5226" s="81">
        <v>1.8002640760976146E-7</v>
      </c>
      <c r="DU5226" s="81">
        <v>0</v>
      </c>
      <c r="DV5226" s="81">
        <v>1.8002640760976146E-7</v>
      </c>
      <c r="DW5226" s="81">
        <v>1.8002640760976146E-7</v>
      </c>
      <c r="GE5226" s="81" t="s">
        <v>449</v>
      </c>
      <c r="GF5226" s="81" t="s">
        <v>155</v>
      </c>
      <c r="GG5226" s="81" t="s">
        <v>491</v>
      </c>
      <c r="GH5226" s="81" t="s">
        <v>452</v>
      </c>
      <c r="GI5226" s="81">
        <v>2023</v>
      </c>
      <c r="GJ5226" s="81" t="s">
        <v>201</v>
      </c>
      <c r="GK5226" s="81">
        <v>0.71896016785820482</v>
      </c>
      <c r="GL5226" s="81">
        <v>248.68309399999899</v>
      </c>
      <c r="GM5226" s="81">
        <v>2023</v>
      </c>
      <c r="GN5226" s="81" t="s">
        <v>173</v>
      </c>
      <c r="GO5226" s="81">
        <v>1.1148832299820636E-2</v>
      </c>
      <c r="GP5226" s="81">
        <v>10</v>
      </c>
      <c r="GQ5226" s="81">
        <v>0</v>
      </c>
      <c r="GR5226" s="81" t="s">
        <v>448</v>
      </c>
      <c r="GS5226" s="81">
        <v>1.1148832299820636E-2</v>
      </c>
      <c r="GT5226" s="81">
        <v>8.0155663417020209E-3</v>
      </c>
      <c r="GU5226" s="81">
        <v>1.1148832299820636E-2</v>
      </c>
      <c r="GV5226" s="81">
        <v>8.0155663417020209E-3</v>
      </c>
      <c r="GW5226" s="81">
        <v>1.1148832299820636E-2</v>
      </c>
      <c r="GX5226" s="81">
        <v>8.0155663417020209E-3</v>
      </c>
      <c r="GY5226" s="81">
        <v>1.1148832299820636E-2</v>
      </c>
      <c r="GZ5226" s="81">
        <v>8.0155663417020209E-3</v>
      </c>
    </row>
    <row r="5227" spans="98:208" x14ac:dyDescent="0.25">
      <c r="CT5227" s="81" t="s">
        <v>155</v>
      </c>
      <c r="CU5227" s="81" t="s">
        <v>488</v>
      </c>
      <c r="CV5227" s="81" t="s">
        <v>459</v>
      </c>
      <c r="CW5227" s="81">
        <v>2031</v>
      </c>
      <c r="CX5227" s="81">
        <v>0</v>
      </c>
      <c r="CY5227" s="81">
        <v>0</v>
      </c>
      <c r="CZ5227" s="81">
        <v>0</v>
      </c>
      <c r="DA5227" s="81">
        <v>0</v>
      </c>
      <c r="DB5227" s="81">
        <v>5.7770153400784938</v>
      </c>
      <c r="DC5227" s="81">
        <v>0.7473383543038904</v>
      </c>
      <c r="DD5227" s="81">
        <v>3.2379513401017448</v>
      </c>
      <c r="DE5227" s="81">
        <v>1.791725645672851</v>
      </c>
      <c r="DF5227" s="81">
        <v>0</v>
      </c>
      <c r="DG5227" s="81">
        <v>0</v>
      </c>
      <c r="DH5227" s="81">
        <v>8.3319499833580113E-3</v>
      </c>
      <c r="DI5227" s="81">
        <v>8.3319499833580113E-3</v>
      </c>
      <c r="DJ5227" s="81">
        <v>2.1606755677763409E-5</v>
      </c>
      <c r="DL5227" s="81">
        <v>0</v>
      </c>
      <c r="DM5227" s="81">
        <v>0</v>
      </c>
      <c r="DN5227" s="81">
        <v>0</v>
      </c>
      <c r="DO5227" s="81">
        <v>0</v>
      </c>
      <c r="DP5227" s="81">
        <v>0</v>
      </c>
      <c r="DQ5227" s="81">
        <v>0</v>
      </c>
      <c r="DR5227" s="81">
        <v>0</v>
      </c>
      <c r="DS5227" s="81">
        <v>1.8002640760976146E-7</v>
      </c>
      <c r="DT5227" s="81">
        <v>1.8002640760976146E-7</v>
      </c>
      <c r="DU5227" s="81">
        <v>0</v>
      </c>
      <c r="DV5227" s="81">
        <v>1.8002640760976146E-7</v>
      </c>
      <c r="DW5227" s="81">
        <v>1.8002640760976146E-7</v>
      </c>
      <c r="GE5227" s="81" t="s">
        <v>449</v>
      </c>
      <c r="GF5227" s="81" t="s">
        <v>155</v>
      </c>
      <c r="GG5227" s="81" t="s">
        <v>491</v>
      </c>
      <c r="GH5227" s="81" t="s">
        <v>452</v>
      </c>
      <c r="GI5227" s="81">
        <v>2024</v>
      </c>
      <c r="GJ5227" s="81" t="s">
        <v>201</v>
      </c>
      <c r="GK5227" s="81">
        <v>0.71896016785820482</v>
      </c>
      <c r="GL5227" s="81">
        <v>248.68309399999899</v>
      </c>
      <c r="GM5227" s="81">
        <v>2024</v>
      </c>
      <c r="GN5227" s="81" t="s">
        <v>173</v>
      </c>
      <c r="GO5227" s="81">
        <v>1.1148832299820636E-2</v>
      </c>
      <c r="GP5227" s="81">
        <v>10</v>
      </c>
      <c r="GQ5227" s="81">
        <v>0</v>
      </c>
      <c r="GR5227" s="81" t="s">
        <v>448</v>
      </c>
      <c r="GS5227" s="81">
        <v>1.1148832299820636E-2</v>
      </c>
      <c r="GT5227" s="81">
        <v>8.0155663417020209E-3</v>
      </c>
      <c r="GU5227" s="81">
        <v>1.1148832299820636E-2</v>
      </c>
      <c r="GV5227" s="81">
        <v>8.0155663417020209E-3</v>
      </c>
      <c r="GW5227" s="81">
        <v>1.1148832299820636E-2</v>
      </c>
      <c r="GX5227" s="81">
        <v>8.0155663417020209E-3</v>
      </c>
      <c r="GY5227" s="81">
        <v>1.1148832299820636E-2</v>
      </c>
      <c r="GZ5227" s="81">
        <v>8.0155663417020209E-3</v>
      </c>
    </row>
    <row r="5228" spans="98:208" x14ac:dyDescent="0.25">
      <c r="CT5228" s="81" t="s">
        <v>155</v>
      </c>
      <c r="CU5228" s="81" t="s">
        <v>488</v>
      </c>
      <c r="CV5228" s="81" t="s">
        <v>459</v>
      </c>
      <c r="CW5228" s="81">
        <v>2032</v>
      </c>
      <c r="CX5228" s="81">
        <v>0</v>
      </c>
      <c r="CY5228" s="81">
        <v>0</v>
      </c>
      <c r="CZ5228" s="81">
        <v>0</v>
      </c>
      <c r="DA5228" s="81">
        <v>0</v>
      </c>
      <c r="DB5228" s="81">
        <v>5.7770153400784938</v>
      </c>
      <c r="DC5228" s="81">
        <v>0.7473383543038904</v>
      </c>
      <c r="DD5228" s="81">
        <v>3.2379513401017448</v>
      </c>
      <c r="DE5228" s="81">
        <v>1.791725645672851</v>
      </c>
      <c r="DF5228" s="81">
        <v>0</v>
      </c>
      <c r="DG5228" s="81">
        <v>0</v>
      </c>
      <c r="DH5228" s="81">
        <v>0</v>
      </c>
      <c r="DI5228" s="81">
        <v>8.3319499833580113E-3</v>
      </c>
      <c r="DJ5228" s="81">
        <v>2.1606755677763409E-5</v>
      </c>
      <c r="DL5228" s="81">
        <v>0</v>
      </c>
      <c r="DM5228" s="81">
        <v>0</v>
      </c>
      <c r="DN5228" s="81">
        <v>0</v>
      </c>
      <c r="DO5228" s="81">
        <v>0</v>
      </c>
      <c r="DP5228" s="81">
        <v>0</v>
      </c>
      <c r="DQ5228" s="81">
        <v>0</v>
      </c>
      <c r="DR5228" s="81">
        <v>0</v>
      </c>
      <c r="DS5228" s="81">
        <v>0</v>
      </c>
      <c r="DT5228" s="81">
        <v>0</v>
      </c>
      <c r="DU5228" s="81">
        <v>0</v>
      </c>
      <c r="DV5228" s="81">
        <v>1.8002640760976146E-7</v>
      </c>
      <c r="DW5228" s="81">
        <v>1.8002640760976146E-7</v>
      </c>
      <c r="GE5228" s="81" t="s">
        <v>449</v>
      </c>
      <c r="GF5228" s="81" t="s">
        <v>155</v>
      </c>
      <c r="GG5228" s="81" t="s">
        <v>491</v>
      </c>
      <c r="GH5228" s="81" t="s">
        <v>452</v>
      </c>
      <c r="GI5228" s="81">
        <v>2025</v>
      </c>
      <c r="GJ5228" s="81" t="s">
        <v>201</v>
      </c>
      <c r="GK5228" s="81">
        <v>0.71896016785820482</v>
      </c>
      <c r="GL5228" s="81">
        <v>248.68309399999899</v>
      </c>
      <c r="GM5228" s="81">
        <v>2025</v>
      </c>
      <c r="GN5228" s="81" t="s">
        <v>173</v>
      </c>
      <c r="GO5228" s="81">
        <v>1.1148832299820636E-2</v>
      </c>
      <c r="GP5228" s="81">
        <v>10</v>
      </c>
      <c r="GQ5228" s="81">
        <v>0</v>
      </c>
      <c r="GR5228" s="81" t="s">
        <v>448</v>
      </c>
      <c r="GS5228" s="81">
        <v>1.1148832299820636E-2</v>
      </c>
      <c r="GT5228" s="81">
        <v>8.0155663417020209E-3</v>
      </c>
      <c r="GU5228" s="81">
        <v>1.1148832299820636E-2</v>
      </c>
      <c r="GV5228" s="81">
        <v>8.0155663417020209E-3</v>
      </c>
      <c r="GW5228" s="81">
        <v>1.1148832299820636E-2</v>
      </c>
      <c r="GX5228" s="81">
        <v>8.0155663417020209E-3</v>
      </c>
      <c r="GY5228" s="81">
        <v>1.1148832299820636E-2</v>
      </c>
      <c r="GZ5228" s="81">
        <v>8.0155663417020209E-3</v>
      </c>
    </row>
    <row r="5229" spans="98:208" x14ac:dyDescent="0.25">
      <c r="CT5229" s="81" t="s">
        <v>155</v>
      </c>
      <c r="CU5229" s="81" t="s">
        <v>488</v>
      </c>
      <c r="CV5229" s="81" t="s">
        <v>460</v>
      </c>
      <c r="CW5229" s="81">
        <v>2020</v>
      </c>
      <c r="CX5229" s="81">
        <v>0</v>
      </c>
      <c r="CY5229" s="81">
        <v>0</v>
      </c>
      <c r="CZ5229" s="81">
        <v>0</v>
      </c>
      <c r="DA5229" s="81">
        <v>0</v>
      </c>
      <c r="DB5229" s="81">
        <v>7.7900575334948527E-2</v>
      </c>
      <c r="DC5229" s="81">
        <v>3.6425060683954513E-2</v>
      </c>
      <c r="DD5229" s="81">
        <v>1.580872452543254E-3</v>
      </c>
      <c r="DE5229" s="81">
        <v>3.9894642198450743E-2</v>
      </c>
      <c r="DF5229" s="81">
        <v>4.0609689307619882E-4</v>
      </c>
      <c r="DG5229" s="81">
        <v>0</v>
      </c>
      <c r="DH5229" s="81">
        <v>0</v>
      </c>
      <c r="DI5229" s="81">
        <v>0</v>
      </c>
      <c r="DJ5229" s="81">
        <v>7.9466660864369754E-3</v>
      </c>
      <c r="DL5229" s="81">
        <v>0</v>
      </c>
      <c r="DM5229" s="81">
        <v>3.2271164080160519E-6</v>
      </c>
      <c r="DN5229" s="81">
        <v>3.2271164080160519E-6</v>
      </c>
      <c r="DO5229" s="81">
        <v>0</v>
      </c>
      <c r="DP5229" s="81">
        <v>0</v>
      </c>
      <c r="DQ5229" s="81">
        <v>0</v>
      </c>
      <c r="DR5229" s="81">
        <v>0</v>
      </c>
      <c r="DS5229" s="81">
        <v>0</v>
      </c>
      <c r="DT5229" s="81">
        <v>0</v>
      </c>
      <c r="DU5229" s="81">
        <v>0</v>
      </c>
      <c r="DV5229" s="81">
        <v>0</v>
      </c>
      <c r="DW5229" s="81">
        <v>0</v>
      </c>
      <c r="GE5229" s="81" t="s">
        <v>449</v>
      </c>
      <c r="GF5229" s="81" t="s">
        <v>155</v>
      </c>
      <c r="GG5229" s="81" t="s">
        <v>491</v>
      </c>
      <c r="GH5229" s="81" t="s">
        <v>452</v>
      </c>
      <c r="GI5229" s="81">
        <v>2026</v>
      </c>
      <c r="GJ5229" s="81" t="s">
        <v>201</v>
      </c>
      <c r="GK5229" s="81">
        <v>0.71896016785820482</v>
      </c>
      <c r="GL5229" s="81">
        <v>248.68309399999899</v>
      </c>
      <c r="GM5229" s="81">
        <v>2026</v>
      </c>
      <c r="GN5229" s="81" t="s">
        <v>173</v>
      </c>
      <c r="GO5229" s="81">
        <v>1.1148832299820636E-2</v>
      </c>
      <c r="GP5229" s="81">
        <v>10</v>
      </c>
      <c r="GQ5229" s="81">
        <v>0</v>
      </c>
      <c r="GR5229" s="81" t="s">
        <v>448</v>
      </c>
      <c r="GS5229" s="81">
        <v>1.1148832299820636E-2</v>
      </c>
      <c r="GT5229" s="81">
        <v>8.0155663417020209E-3</v>
      </c>
      <c r="GU5229" s="81">
        <v>1.1148832299820636E-2</v>
      </c>
      <c r="GV5229" s="81">
        <v>8.0155663417020209E-3</v>
      </c>
      <c r="GW5229" s="81">
        <v>1.1148832299820636E-2</v>
      </c>
      <c r="GX5229" s="81">
        <v>8.0155663417020209E-3</v>
      </c>
      <c r="GY5229" s="81">
        <v>1.1148832299820636E-2</v>
      </c>
      <c r="GZ5229" s="81">
        <v>8.0155663417020209E-3</v>
      </c>
    </row>
    <row r="5230" spans="98:208" x14ac:dyDescent="0.25">
      <c r="CT5230" s="81" t="s">
        <v>155</v>
      </c>
      <c r="CU5230" s="81" t="s">
        <v>488</v>
      </c>
      <c r="CV5230" s="81" t="s">
        <v>460</v>
      </c>
      <c r="CW5230" s="81">
        <v>2021</v>
      </c>
      <c r="CX5230" s="81">
        <v>0</v>
      </c>
      <c r="CY5230" s="81">
        <v>0</v>
      </c>
      <c r="CZ5230" s="81">
        <v>0</v>
      </c>
      <c r="DA5230" s="81">
        <v>0</v>
      </c>
      <c r="DB5230" s="81">
        <v>7.7900575334948527E-2</v>
      </c>
      <c r="DC5230" s="81">
        <v>3.6425060683954513E-2</v>
      </c>
      <c r="DD5230" s="81">
        <v>1.580872452543254E-3</v>
      </c>
      <c r="DE5230" s="81">
        <v>3.9894642198450743E-2</v>
      </c>
      <c r="DF5230" s="81">
        <v>4.0609689307619882E-4</v>
      </c>
      <c r="DG5230" s="81">
        <v>4.0609689307619882E-4</v>
      </c>
      <c r="DH5230" s="81">
        <v>0</v>
      </c>
      <c r="DI5230" s="81">
        <v>0</v>
      </c>
      <c r="DJ5230" s="81">
        <v>7.9466660864369754E-3</v>
      </c>
      <c r="DL5230" s="81">
        <v>0</v>
      </c>
      <c r="DM5230" s="81">
        <v>3.2271164080160519E-6</v>
      </c>
      <c r="DN5230" s="81">
        <v>3.2271164080160519E-6</v>
      </c>
      <c r="DO5230" s="81">
        <v>0</v>
      </c>
      <c r="DP5230" s="81">
        <v>3.2271164080160519E-6</v>
      </c>
      <c r="DQ5230" s="81">
        <v>3.2271164080160519E-6</v>
      </c>
      <c r="DR5230" s="81">
        <v>0</v>
      </c>
      <c r="DS5230" s="81">
        <v>0</v>
      </c>
      <c r="DT5230" s="81">
        <v>0</v>
      </c>
      <c r="DU5230" s="81">
        <v>0</v>
      </c>
      <c r="DV5230" s="81">
        <v>0</v>
      </c>
      <c r="DW5230" s="81">
        <v>0</v>
      </c>
      <c r="GE5230" s="81" t="s">
        <v>449</v>
      </c>
      <c r="GF5230" s="81" t="s">
        <v>155</v>
      </c>
      <c r="GG5230" s="81" t="s">
        <v>491</v>
      </c>
      <c r="GH5230" s="81" t="s">
        <v>452</v>
      </c>
      <c r="GI5230" s="81">
        <v>2027</v>
      </c>
      <c r="GJ5230" s="81" t="s">
        <v>201</v>
      </c>
      <c r="GK5230" s="81">
        <v>0.71896016785820482</v>
      </c>
      <c r="GL5230" s="81">
        <v>248.68309399999899</v>
      </c>
      <c r="GM5230" s="81">
        <v>2027</v>
      </c>
      <c r="GN5230" s="81" t="s">
        <v>173</v>
      </c>
      <c r="GO5230" s="81">
        <v>1.1148832299820636E-2</v>
      </c>
      <c r="GP5230" s="81">
        <v>10</v>
      </c>
      <c r="GQ5230" s="81">
        <v>0</v>
      </c>
      <c r="GR5230" s="81" t="s">
        <v>448</v>
      </c>
      <c r="GS5230" s="81">
        <v>1.1148832299820636E-2</v>
      </c>
      <c r="GT5230" s="81">
        <v>8.0155663417020209E-3</v>
      </c>
      <c r="GU5230" s="81">
        <v>1.1148832299820636E-2</v>
      </c>
      <c r="GV5230" s="81">
        <v>8.0155663417020209E-3</v>
      </c>
      <c r="GW5230" s="81">
        <v>1.1148832299820636E-2</v>
      </c>
      <c r="GX5230" s="81">
        <v>8.0155663417020209E-3</v>
      </c>
      <c r="GY5230" s="81">
        <v>1.1148832299820636E-2</v>
      </c>
      <c r="GZ5230" s="81">
        <v>8.0155663417020209E-3</v>
      </c>
    </row>
    <row r="5231" spans="98:208" x14ac:dyDescent="0.25">
      <c r="CT5231" s="81" t="s">
        <v>155</v>
      </c>
      <c r="CU5231" s="81" t="s">
        <v>488</v>
      </c>
      <c r="CV5231" s="81" t="s">
        <v>460</v>
      </c>
      <c r="CW5231" s="81">
        <v>2022</v>
      </c>
      <c r="CX5231" s="81">
        <v>0</v>
      </c>
      <c r="CY5231" s="81">
        <v>0</v>
      </c>
      <c r="CZ5231" s="81">
        <v>0</v>
      </c>
      <c r="DA5231" s="81">
        <v>0</v>
      </c>
      <c r="DB5231" s="81">
        <v>7.7900575334948527E-2</v>
      </c>
      <c r="DC5231" s="81">
        <v>3.6425060683954513E-2</v>
      </c>
      <c r="DD5231" s="81">
        <v>1.580872452543254E-3</v>
      </c>
      <c r="DE5231" s="81">
        <v>3.9894642198450743E-2</v>
      </c>
      <c r="DF5231" s="81">
        <v>4.0609689307619882E-4</v>
      </c>
      <c r="DG5231" s="81">
        <v>4.0609689307619882E-4</v>
      </c>
      <c r="DH5231" s="81">
        <v>4.0609689307619882E-4</v>
      </c>
      <c r="DI5231" s="81">
        <v>0</v>
      </c>
      <c r="DJ5231" s="81">
        <v>7.9466660864369754E-3</v>
      </c>
      <c r="DL5231" s="81">
        <v>0</v>
      </c>
      <c r="DM5231" s="81">
        <v>3.2271164080160519E-6</v>
      </c>
      <c r="DN5231" s="81">
        <v>3.2271164080160519E-6</v>
      </c>
      <c r="DO5231" s="81">
        <v>0</v>
      </c>
      <c r="DP5231" s="81">
        <v>3.2271164080160519E-6</v>
      </c>
      <c r="DQ5231" s="81">
        <v>3.2271164080160519E-6</v>
      </c>
      <c r="DR5231" s="81">
        <v>0</v>
      </c>
      <c r="DS5231" s="81">
        <v>3.2271164080160519E-6</v>
      </c>
      <c r="DT5231" s="81">
        <v>3.2271164080160519E-6</v>
      </c>
      <c r="DU5231" s="81">
        <v>0</v>
      </c>
      <c r="DV5231" s="81">
        <v>0</v>
      </c>
      <c r="DW5231" s="81">
        <v>0</v>
      </c>
      <c r="GE5231" s="81" t="s">
        <v>449</v>
      </c>
      <c r="GF5231" s="81" t="s">
        <v>155</v>
      </c>
      <c r="GG5231" s="81" t="s">
        <v>491</v>
      </c>
      <c r="GH5231" s="81" t="s">
        <v>452</v>
      </c>
      <c r="GI5231" s="81">
        <v>2028</v>
      </c>
      <c r="GJ5231" s="81" t="s">
        <v>201</v>
      </c>
      <c r="GK5231" s="81">
        <v>0.74733835430388407</v>
      </c>
      <c r="GL5231" s="81">
        <v>248.68309399999899</v>
      </c>
      <c r="GM5231" s="81">
        <v>2028</v>
      </c>
      <c r="GN5231" s="81" t="s">
        <v>173</v>
      </c>
      <c r="GO5231" s="81">
        <v>1.1148832299820636E-2</v>
      </c>
      <c r="GP5231" s="81">
        <v>10</v>
      </c>
      <c r="GQ5231" s="81">
        <v>0</v>
      </c>
      <c r="GR5231" s="81" t="s">
        <v>448</v>
      </c>
      <c r="GS5231" s="81">
        <v>1.1148832299820636E-2</v>
      </c>
      <c r="GT5231" s="81">
        <v>8.3319499833579419E-3</v>
      </c>
      <c r="GU5231" s="81">
        <v>1.1148832299820636E-2</v>
      </c>
      <c r="GV5231" s="81">
        <v>8.3319499833579419E-3</v>
      </c>
      <c r="GW5231" s="81">
        <v>1.1148832299820636E-2</v>
      </c>
      <c r="GX5231" s="81">
        <v>8.3319499833579419E-3</v>
      </c>
      <c r="GY5231" s="81">
        <v>1.1148832299820636E-2</v>
      </c>
      <c r="GZ5231" s="81">
        <v>8.3319499833579419E-3</v>
      </c>
    </row>
    <row r="5232" spans="98:208" x14ac:dyDescent="0.25">
      <c r="CT5232" s="81" t="s">
        <v>155</v>
      </c>
      <c r="CU5232" s="81" t="s">
        <v>488</v>
      </c>
      <c r="CV5232" s="81" t="s">
        <v>460</v>
      </c>
      <c r="CW5232" s="81">
        <v>2023</v>
      </c>
      <c r="CX5232" s="81">
        <v>0</v>
      </c>
      <c r="CY5232" s="81">
        <v>0</v>
      </c>
      <c r="CZ5232" s="81">
        <v>0</v>
      </c>
      <c r="DA5232" s="81">
        <v>0</v>
      </c>
      <c r="DB5232" s="81">
        <v>8.0408269036977259E-2</v>
      </c>
      <c r="DC5232" s="81">
        <v>3.7590224611390749E-2</v>
      </c>
      <c r="DD5232" s="81">
        <v>1.631433411568742E-3</v>
      </c>
      <c r="DE5232" s="81">
        <v>4.1186611014017743E-2</v>
      </c>
      <c r="DF5232" s="81">
        <v>4.190871103049858E-4</v>
      </c>
      <c r="DG5232" s="81">
        <v>4.190871103049858E-4</v>
      </c>
      <c r="DH5232" s="81">
        <v>4.190871103049858E-4</v>
      </c>
      <c r="DI5232" s="81">
        <v>4.190871103049858E-4</v>
      </c>
      <c r="DJ5232" s="81">
        <v>7.9466660864369754E-3</v>
      </c>
      <c r="DL5232" s="81">
        <v>0</v>
      </c>
      <c r="DM5232" s="81">
        <v>3.3303453267235025E-6</v>
      </c>
      <c r="DN5232" s="81">
        <v>3.3303453267235025E-6</v>
      </c>
      <c r="DO5232" s="81">
        <v>0</v>
      </c>
      <c r="DP5232" s="81">
        <v>3.3303453267235025E-6</v>
      </c>
      <c r="DQ5232" s="81">
        <v>3.3303453267235025E-6</v>
      </c>
      <c r="DR5232" s="81">
        <v>0</v>
      </c>
      <c r="DS5232" s="81">
        <v>3.3303453267235025E-6</v>
      </c>
      <c r="DT5232" s="81">
        <v>3.3303453267235025E-6</v>
      </c>
      <c r="DU5232" s="81">
        <v>0</v>
      </c>
      <c r="DV5232" s="81">
        <v>3.3303453267235025E-6</v>
      </c>
      <c r="DW5232" s="81">
        <v>3.3303453267235025E-6</v>
      </c>
      <c r="GE5232" s="81" t="s">
        <v>449</v>
      </c>
      <c r="GF5232" s="81" t="s">
        <v>155</v>
      </c>
      <c r="GG5232" s="81" t="s">
        <v>491</v>
      </c>
      <c r="GH5232" s="81" t="s">
        <v>452</v>
      </c>
      <c r="GI5232" s="81">
        <v>2029</v>
      </c>
      <c r="GJ5232" s="81" t="s">
        <v>201</v>
      </c>
      <c r="GK5232" s="81">
        <v>0.74733835430388407</v>
      </c>
      <c r="GL5232" s="81">
        <v>248.68309399999899</v>
      </c>
      <c r="GM5232" s="81">
        <v>2029</v>
      </c>
      <c r="GN5232" s="81" t="s">
        <v>173</v>
      </c>
      <c r="GO5232" s="81">
        <v>1.1148832299820636E-2</v>
      </c>
      <c r="GP5232" s="81">
        <v>10</v>
      </c>
      <c r="GQ5232" s="81">
        <v>0</v>
      </c>
      <c r="GR5232" s="81" t="s">
        <v>448</v>
      </c>
      <c r="GS5232" s="81">
        <v>1.1148832299820636E-2</v>
      </c>
      <c r="GT5232" s="81">
        <v>8.3319499833579419E-3</v>
      </c>
      <c r="GU5232" s="81">
        <v>1.1148832299820636E-2</v>
      </c>
      <c r="GV5232" s="81">
        <v>8.3319499833579419E-3</v>
      </c>
      <c r="GW5232" s="81">
        <v>1.1148832299820636E-2</v>
      </c>
      <c r="GX5232" s="81">
        <v>8.3319499833579419E-3</v>
      </c>
      <c r="GY5232" s="81">
        <v>1.1148832299820636E-2</v>
      </c>
      <c r="GZ5232" s="81">
        <v>8.3319499833579419E-3</v>
      </c>
    </row>
    <row r="5233" spans="98:208" x14ac:dyDescent="0.25">
      <c r="CT5233" s="81" t="s">
        <v>155</v>
      </c>
      <c r="CU5233" s="81" t="s">
        <v>488</v>
      </c>
      <c r="CV5233" s="81" t="s">
        <v>460</v>
      </c>
      <c r="CW5233" s="81">
        <v>2024</v>
      </c>
      <c r="CX5233" s="81">
        <v>0</v>
      </c>
      <c r="CY5233" s="81">
        <v>0</v>
      </c>
      <c r="CZ5233" s="81">
        <v>0</v>
      </c>
      <c r="DA5233" s="81">
        <v>0</v>
      </c>
      <c r="DB5233" s="81">
        <v>8.0408269036977259E-2</v>
      </c>
      <c r="DC5233" s="81">
        <v>3.7590224611390749E-2</v>
      </c>
      <c r="DD5233" s="81">
        <v>1.631433411568742E-3</v>
      </c>
      <c r="DE5233" s="81">
        <v>4.1186611014017743E-2</v>
      </c>
      <c r="DF5233" s="81">
        <v>4.190871103049858E-4</v>
      </c>
      <c r="DG5233" s="81">
        <v>4.190871103049858E-4</v>
      </c>
      <c r="DH5233" s="81">
        <v>4.190871103049858E-4</v>
      </c>
      <c r="DI5233" s="81">
        <v>4.190871103049858E-4</v>
      </c>
      <c r="DJ5233" s="81">
        <v>7.9466660864369754E-3</v>
      </c>
      <c r="DL5233" s="81">
        <v>0</v>
      </c>
      <c r="DM5233" s="81">
        <v>3.3303453267235025E-6</v>
      </c>
      <c r="DN5233" s="81">
        <v>3.3303453267235025E-6</v>
      </c>
      <c r="DO5233" s="81">
        <v>0</v>
      </c>
      <c r="DP5233" s="81">
        <v>3.3303453267235025E-6</v>
      </c>
      <c r="DQ5233" s="81">
        <v>3.3303453267235025E-6</v>
      </c>
      <c r="DR5233" s="81">
        <v>0</v>
      </c>
      <c r="DS5233" s="81">
        <v>3.3303453267235025E-6</v>
      </c>
      <c r="DT5233" s="81">
        <v>3.3303453267235025E-6</v>
      </c>
      <c r="DU5233" s="81">
        <v>0</v>
      </c>
      <c r="DV5233" s="81">
        <v>3.3303453267235025E-6</v>
      </c>
      <c r="DW5233" s="81">
        <v>3.3303453267235025E-6</v>
      </c>
      <c r="GE5233" s="81" t="s">
        <v>449</v>
      </c>
      <c r="GF5233" s="81" t="s">
        <v>155</v>
      </c>
      <c r="GG5233" s="81" t="s">
        <v>491</v>
      </c>
      <c r="GH5233" s="81" t="s">
        <v>452</v>
      </c>
      <c r="GI5233" s="81">
        <v>2030</v>
      </c>
      <c r="GJ5233" s="81" t="s">
        <v>201</v>
      </c>
      <c r="GK5233" s="81">
        <v>0.74733835430388407</v>
      </c>
      <c r="GL5233" s="81">
        <v>248.68309399999899</v>
      </c>
      <c r="GM5233" s="81">
        <v>2030</v>
      </c>
      <c r="GN5233" s="81" t="s">
        <v>173</v>
      </c>
      <c r="GO5233" s="81">
        <v>1.1148832299820636E-2</v>
      </c>
      <c r="GP5233" s="81">
        <v>10</v>
      </c>
      <c r="GQ5233" s="81">
        <v>0</v>
      </c>
      <c r="GR5233" s="81" t="s">
        <v>448</v>
      </c>
      <c r="GS5233" s="81">
        <v>0</v>
      </c>
      <c r="GT5233" s="81">
        <v>0</v>
      </c>
      <c r="GU5233" s="81">
        <v>1.1148832299820636E-2</v>
      </c>
      <c r="GV5233" s="81">
        <v>8.3319499833579419E-3</v>
      </c>
      <c r="GW5233" s="81">
        <v>1.1148832299820636E-2</v>
      </c>
      <c r="GX5233" s="81">
        <v>8.3319499833579419E-3</v>
      </c>
      <c r="GY5233" s="81">
        <v>1.1148832299820636E-2</v>
      </c>
      <c r="GZ5233" s="81">
        <v>8.3319499833579419E-3</v>
      </c>
    </row>
    <row r="5234" spans="98:208" x14ac:dyDescent="0.25">
      <c r="CT5234" s="81" t="s">
        <v>155</v>
      </c>
      <c r="CU5234" s="81" t="s">
        <v>488</v>
      </c>
      <c r="CV5234" s="81" t="s">
        <v>460</v>
      </c>
      <c r="CW5234" s="81">
        <v>2025</v>
      </c>
      <c r="CX5234" s="81">
        <v>0</v>
      </c>
      <c r="CY5234" s="81">
        <v>0</v>
      </c>
      <c r="CZ5234" s="81">
        <v>0</v>
      </c>
      <c r="DA5234" s="81">
        <v>0</v>
      </c>
      <c r="DB5234" s="81">
        <v>8.0408269036977259E-2</v>
      </c>
      <c r="DC5234" s="81">
        <v>3.7590224611390749E-2</v>
      </c>
      <c r="DD5234" s="81">
        <v>1.631433411568742E-3</v>
      </c>
      <c r="DE5234" s="81">
        <v>4.1186611014017743E-2</v>
      </c>
      <c r="DF5234" s="81">
        <v>4.190871103049858E-4</v>
      </c>
      <c r="DG5234" s="81">
        <v>4.190871103049858E-4</v>
      </c>
      <c r="DH5234" s="81">
        <v>4.190871103049858E-4</v>
      </c>
      <c r="DI5234" s="81">
        <v>4.190871103049858E-4</v>
      </c>
      <c r="DJ5234" s="81">
        <v>7.9466660864369754E-3</v>
      </c>
      <c r="DL5234" s="81">
        <v>0</v>
      </c>
      <c r="DM5234" s="81">
        <v>3.3303453267235025E-6</v>
      </c>
      <c r="DN5234" s="81">
        <v>3.3303453267235025E-6</v>
      </c>
      <c r="DO5234" s="81">
        <v>0</v>
      </c>
      <c r="DP5234" s="81">
        <v>3.3303453267235025E-6</v>
      </c>
      <c r="DQ5234" s="81">
        <v>3.3303453267235025E-6</v>
      </c>
      <c r="DR5234" s="81">
        <v>0</v>
      </c>
      <c r="DS5234" s="81">
        <v>3.3303453267235025E-6</v>
      </c>
      <c r="DT5234" s="81">
        <v>3.3303453267235025E-6</v>
      </c>
      <c r="DU5234" s="81">
        <v>0</v>
      </c>
      <c r="DV5234" s="81">
        <v>3.3303453267235025E-6</v>
      </c>
      <c r="DW5234" s="81">
        <v>3.3303453267235025E-6</v>
      </c>
      <c r="GE5234" s="81" t="s">
        <v>449</v>
      </c>
      <c r="GF5234" s="81" t="s">
        <v>155</v>
      </c>
      <c r="GG5234" s="81" t="s">
        <v>491</v>
      </c>
      <c r="GH5234" s="81" t="s">
        <v>452</v>
      </c>
      <c r="GI5234" s="81">
        <v>2031</v>
      </c>
      <c r="GJ5234" s="81" t="s">
        <v>201</v>
      </c>
      <c r="GK5234" s="81">
        <v>0.74733835430388407</v>
      </c>
      <c r="GL5234" s="81">
        <v>248.68309399999899</v>
      </c>
      <c r="GM5234" s="81">
        <v>2031</v>
      </c>
      <c r="GN5234" s="81" t="s">
        <v>173</v>
      </c>
      <c r="GO5234" s="81">
        <v>1.1148832299820636E-2</v>
      </c>
      <c r="GP5234" s="81">
        <v>10</v>
      </c>
      <c r="GQ5234" s="81">
        <v>0</v>
      </c>
      <c r="GR5234" s="81" t="s">
        <v>448</v>
      </c>
      <c r="GS5234" s="81">
        <v>0</v>
      </c>
      <c r="GT5234" s="81">
        <v>0</v>
      </c>
      <c r="GU5234" s="81">
        <v>0</v>
      </c>
      <c r="GV5234" s="81">
        <v>0</v>
      </c>
      <c r="GW5234" s="81">
        <v>1.1148832299820636E-2</v>
      </c>
      <c r="GX5234" s="81">
        <v>8.3319499833579419E-3</v>
      </c>
      <c r="GY5234" s="81">
        <v>1.1148832299820636E-2</v>
      </c>
      <c r="GZ5234" s="81">
        <v>8.3319499833579419E-3</v>
      </c>
    </row>
    <row r="5235" spans="98:208" x14ac:dyDescent="0.25">
      <c r="CT5235" s="81" t="s">
        <v>155</v>
      </c>
      <c r="CU5235" s="81" t="s">
        <v>488</v>
      </c>
      <c r="CV5235" s="81" t="s">
        <v>460</v>
      </c>
      <c r="CW5235" s="81">
        <v>2026</v>
      </c>
      <c r="CX5235" s="81">
        <v>0</v>
      </c>
      <c r="CY5235" s="81">
        <v>0</v>
      </c>
      <c r="CZ5235" s="81">
        <v>0</v>
      </c>
      <c r="DA5235" s="81">
        <v>0</v>
      </c>
      <c r="DB5235" s="81">
        <v>8.0408269036977259E-2</v>
      </c>
      <c r="DC5235" s="81">
        <v>3.7590224611390749E-2</v>
      </c>
      <c r="DD5235" s="81">
        <v>1.631433411568742E-3</v>
      </c>
      <c r="DE5235" s="81">
        <v>4.1186611014017743E-2</v>
      </c>
      <c r="DF5235" s="81">
        <v>4.190871103049858E-4</v>
      </c>
      <c r="DG5235" s="81">
        <v>4.190871103049858E-4</v>
      </c>
      <c r="DH5235" s="81">
        <v>4.190871103049858E-4</v>
      </c>
      <c r="DI5235" s="81">
        <v>4.190871103049858E-4</v>
      </c>
      <c r="DJ5235" s="81">
        <v>7.9466660864369754E-3</v>
      </c>
      <c r="DL5235" s="81">
        <v>0</v>
      </c>
      <c r="DM5235" s="81">
        <v>3.3303453267235025E-6</v>
      </c>
      <c r="DN5235" s="81">
        <v>3.3303453267235025E-6</v>
      </c>
      <c r="DO5235" s="81">
        <v>0</v>
      </c>
      <c r="DP5235" s="81">
        <v>3.3303453267235025E-6</v>
      </c>
      <c r="DQ5235" s="81">
        <v>3.3303453267235025E-6</v>
      </c>
      <c r="DR5235" s="81">
        <v>0</v>
      </c>
      <c r="DS5235" s="81">
        <v>3.3303453267235025E-6</v>
      </c>
      <c r="DT5235" s="81">
        <v>3.3303453267235025E-6</v>
      </c>
      <c r="DU5235" s="81">
        <v>0</v>
      </c>
      <c r="DV5235" s="81">
        <v>3.3303453267235025E-6</v>
      </c>
      <c r="DW5235" s="81">
        <v>3.3303453267235025E-6</v>
      </c>
      <c r="GE5235" s="81" t="s">
        <v>449</v>
      </c>
      <c r="GF5235" s="81" t="s">
        <v>155</v>
      </c>
      <c r="GG5235" s="81" t="s">
        <v>491</v>
      </c>
      <c r="GH5235" s="81" t="s">
        <v>452</v>
      </c>
      <c r="GI5235" s="81">
        <v>2032</v>
      </c>
      <c r="GJ5235" s="81" t="s">
        <v>201</v>
      </c>
      <c r="GK5235" s="81">
        <v>0.74733835430388407</v>
      </c>
      <c r="GL5235" s="81">
        <v>248.68309399999899</v>
      </c>
      <c r="GM5235" s="81">
        <v>2032</v>
      </c>
      <c r="GN5235" s="81" t="s">
        <v>173</v>
      </c>
      <c r="GO5235" s="81">
        <v>1.1148832299820636E-2</v>
      </c>
      <c r="GP5235" s="81">
        <v>10</v>
      </c>
      <c r="GQ5235" s="81">
        <v>0</v>
      </c>
      <c r="GR5235" s="81" t="s">
        <v>448</v>
      </c>
      <c r="GS5235" s="81">
        <v>0</v>
      </c>
      <c r="GT5235" s="81">
        <v>0</v>
      </c>
      <c r="GU5235" s="81">
        <v>0</v>
      </c>
      <c r="GV5235" s="81">
        <v>0</v>
      </c>
      <c r="GW5235" s="81">
        <v>0</v>
      </c>
      <c r="GX5235" s="81">
        <v>0</v>
      </c>
      <c r="GY5235" s="81">
        <v>1.1148832299820636E-2</v>
      </c>
      <c r="GZ5235" s="81">
        <v>8.3319499833579419E-3</v>
      </c>
    </row>
    <row r="5236" spans="98:208" x14ac:dyDescent="0.25">
      <c r="CT5236" s="81" t="s">
        <v>155</v>
      </c>
      <c r="CU5236" s="81" t="s">
        <v>488</v>
      </c>
      <c r="CV5236" s="81" t="s">
        <v>460</v>
      </c>
      <c r="CW5236" s="81">
        <v>2027</v>
      </c>
      <c r="CX5236" s="81">
        <v>0</v>
      </c>
      <c r="CY5236" s="81">
        <v>0</v>
      </c>
      <c r="CZ5236" s="81">
        <v>0</v>
      </c>
      <c r="DA5236" s="81">
        <v>0</v>
      </c>
      <c r="DB5236" s="81">
        <v>8.0408269036977259E-2</v>
      </c>
      <c r="DC5236" s="81">
        <v>3.7590224611390749E-2</v>
      </c>
      <c r="DD5236" s="81">
        <v>1.631433411568742E-3</v>
      </c>
      <c r="DE5236" s="81">
        <v>4.1186611014017743E-2</v>
      </c>
      <c r="DF5236" s="81">
        <v>4.190871103049858E-4</v>
      </c>
      <c r="DG5236" s="81">
        <v>4.190871103049858E-4</v>
      </c>
      <c r="DH5236" s="81">
        <v>4.190871103049858E-4</v>
      </c>
      <c r="DI5236" s="81">
        <v>4.190871103049858E-4</v>
      </c>
      <c r="DJ5236" s="81">
        <v>7.9466660864369754E-3</v>
      </c>
      <c r="DL5236" s="81">
        <v>0</v>
      </c>
      <c r="DM5236" s="81">
        <v>3.3303453267235025E-6</v>
      </c>
      <c r="DN5236" s="81">
        <v>3.3303453267235025E-6</v>
      </c>
      <c r="DO5236" s="81">
        <v>0</v>
      </c>
      <c r="DP5236" s="81">
        <v>3.3303453267235025E-6</v>
      </c>
      <c r="DQ5236" s="81">
        <v>3.3303453267235025E-6</v>
      </c>
      <c r="DR5236" s="81">
        <v>0</v>
      </c>
      <c r="DS5236" s="81">
        <v>3.3303453267235025E-6</v>
      </c>
      <c r="DT5236" s="81">
        <v>3.3303453267235025E-6</v>
      </c>
      <c r="DU5236" s="81">
        <v>0</v>
      </c>
      <c r="DV5236" s="81">
        <v>3.3303453267235025E-6</v>
      </c>
      <c r="DW5236" s="81">
        <v>3.3303453267235025E-6</v>
      </c>
      <c r="GE5236" s="81" t="s">
        <v>449</v>
      </c>
      <c r="GF5236" s="81" t="s">
        <v>155</v>
      </c>
      <c r="GG5236" s="81" t="s">
        <v>491</v>
      </c>
      <c r="GH5236" s="81" t="s">
        <v>453</v>
      </c>
      <c r="GI5236" s="81">
        <v>2021</v>
      </c>
      <c r="GJ5236" s="81" t="s">
        <v>201</v>
      </c>
      <c r="GK5236" s="81">
        <v>3.6425060683954291E-2</v>
      </c>
      <c r="GL5236" s="81">
        <v>248.68309399999899</v>
      </c>
      <c r="GM5236" s="81">
        <v>2021</v>
      </c>
      <c r="GN5236" s="81" t="s">
        <v>173</v>
      </c>
      <c r="GO5236" s="81">
        <v>1.1148832299820636E-2</v>
      </c>
      <c r="GP5236" s="81">
        <v>10</v>
      </c>
      <c r="GQ5236" s="81">
        <v>0</v>
      </c>
      <c r="GR5236" s="81" t="s">
        <v>448</v>
      </c>
      <c r="GS5236" s="81">
        <v>1.1148832299820636E-2</v>
      </c>
      <c r="GT5236" s="81">
        <v>4.0609689307619638E-4</v>
      </c>
      <c r="GU5236" s="81">
        <v>1.1148832299820636E-2</v>
      </c>
      <c r="GV5236" s="81">
        <v>4.0609689307619638E-4</v>
      </c>
      <c r="GW5236" s="81">
        <v>0</v>
      </c>
      <c r="GX5236" s="81">
        <v>0</v>
      </c>
      <c r="GY5236" s="81">
        <v>0</v>
      </c>
      <c r="GZ5236" s="81">
        <v>0</v>
      </c>
    </row>
    <row r="5237" spans="98:208" x14ac:dyDescent="0.25">
      <c r="CT5237" s="81" t="s">
        <v>155</v>
      </c>
      <c r="CU5237" s="81" t="s">
        <v>488</v>
      </c>
      <c r="CV5237" s="81" t="s">
        <v>460</v>
      </c>
      <c r="CW5237" s="81">
        <v>2028</v>
      </c>
      <c r="CX5237" s="81">
        <v>0</v>
      </c>
      <c r="CY5237" s="81">
        <v>0</v>
      </c>
      <c r="CZ5237" s="81">
        <v>0</v>
      </c>
      <c r="DA5237" s="81">
        <v>0</v>
      </c>
      <c r="DB5237" s="81">
        <v>8.3606377745129662E-2</v>
      </c>
      <c r="DC5237" s="81">
        <v>3.9055083184886277E-2</v>
      </c>
      <c r="DD5237" s="81">
        <v>1.694997174106448E-3</v>
      </c>
      <c r="DE5237" s="81">
        <v>4.2856297386136923E-2</v>
      </c>
      <c r="DF5237" s="81">
        <v>4.3541857288384195E-4</v>
      </c>
      <c r="DG5237" s="81">
        <v>4.3541857288384195E-4</v>
      </c>
      <c r="DH5237" s="81">
        <v>4.3541857288384195E-4</v>
      </c>
      <c r="DI5237" s="81">
        <v>4.3541857288384195E-4</v>
      </c>
      <c r="DJ5237" s="81">
        <v>7.9466660864369754E-3</v>
      </c>
      <c r="DL5237" s="81">
        <v>0</v>
      </c>
      <c r="DM5237" s="81">
        <v>3.4601260065408134E-6</v>
      </c>
      <c r="DN5237" s="81">
        <v>3.4601260065408134E-6</v>
      </c>
      <c r="DO5237" s="81">
        <v>0</v>
      </c>
      <c r="DP5237" s="81">
        <v>3.4601260065408134E-6</v>
      </c>
      <c r="DQ5237" s="81">
        <v>3.4601260065408134E-6</v>
      </c>
      <c r="DR5237" s="81">
        <v>0</v>
      </c>
      <c r="DS5237" s="81">
        <v>3.4601260065408134E-6</v>
      </c>
      <c r="DT5237" s="81">
        <v>3.4601260065408134E-6</v>
      </c>
      <c r="DU5237" s="81">
        <v>0</v>
      </c>
      <c r="DV5237" s="81">
        <v>3.4601260065408134E-6</v>
      </c>
      <c r="DW5237" s="81">
        <v>3.4601260065408134E-6</v>
      </c>
      <c r="GE5237" s="81" t="s">
        <v>449</v>
      </c>
      <c r="GF5237" s="81" t="s">
        <v>155</v>
      </c>
      <c r="GG5237" s="81" t="s">
        <v>491</v>
      </c>
      <c r="GH5237" s="81" t="s">
        <v>453</v>
      </c>
      <c r="GI5237" s="81">
        <v>2022</v>
      </c>
      <c r="GJ5237" s="81" t="s">
        <v>201</v>
      </c>
      <c r="GK5237" s="81">
        <v>3.6425060683954291E-2</v>
      </c>
      <c r="GL5237" s="81">
        <v>248.68309399999899</v>
      </c>
      <c r="GM5237" s="81">
        <v>2022</v>
      </c>
      <c r="GN5237" s="81" t="s">
        <v>173</v>
      </c>
      <c r="GO5237" s="81">
        <v>1.1148832299820636E-2</v>
      </c>
      <c r="GP5237" s="81">
        <v>10</v>
      </c>
      <c r="GQ5237" s="81">
        <v>0</v>
      </c>
      <c r="GR5237" s="81" t="s">
        <v>448</v>
      </c>
      <c r="GS5237" s="81">
        <v>1.1148832299820636E-2</v>
      </c>
      <c r="GT5237" s="81">
        <v>4.0609689307619638E-4</v>
      </c>
      <c r="GU5237" s="81">
        <v>1.1148832299820636E-2</v>
      </c>
      <c r="GV5237" s="81">
        <v>4.0609689307619638E-4</v>
      </c>
      <c r="GW5237" s="81">
        <v>1.1148832299820636E-2</v>
      </c>
      <c r="GX5237" s="81">
        <v>4.0609689307619638E-4</v>
      </c>
      <c r="GY5237" s="81">
        <v>0</v>
      </c>
      <c r="GZ5237" s="81">
        <v>0</v>
      </c>
    </row>
    <row r="5238" spans="98:208" x14ac:dyDescent="0.25">
      <c r="CT5238" s="81" t="s">
        <v>155</v>
      </c>
      <c r="CU5238" s="81" t="s">
        <v>488</v>
      </c>
      <c r="CV5238" s="81" t="s">
        <v>460</v>
      </c>
      <c r="CW5238" s="81">
        <v>2029</v>
      </c>
      <c r="CX5238" s="81">
        <v>0</v>
      </c>
      <c r="CY5238" s="81">
        <v>0</v>
      </c>
      <c r="CZ5238" s="81">
        <v>0</v>
      </c>
      <c r="DA5238" s="81">
        <v>0</v>
      </c>
      <c r="DB5238" s="81">
        <v>8.3606377745129662E-2</v>
      </c>
      <c r="DC5238" s="81">
        <v>3.9055083184886277E-2</v>
      </c>
      <c r="DD5238" s="81">
        <v>1.694997174106448E-3</v>
      </c>
      <c r="DE5238" s="81">
        <v>4.2856297386136923E-2</v>
      </c>
      <c r="DF5238" s="81">
        <v>4.3541857288384195E-4</v>
      </c>
      <c r="DG5238" s="81">
        <v>4.3541857288384195E-4</v>
      </c>
      <c r="DH5238" s="81">
        <v>4.3541857288384195E-4</v>
      </c>
      <c r="DI5238" s="81">
        <v>4.3541857288384195E-4</v>
      </c>
      <c r="DJ5238" s="81">
        <v>7.9466660864369754E-3</v>
      </c>
      <c r="DL5238" s="81">
        <v>0</v>
      </c>
      <c r="DM5238" s="81">
        <v>3.4601260065408134E-6</v>
      </c>
      <c r="DN5238" s="81">
        <v>3.4601260065408134E-6</v>
      </c>
      <c r="DO5238" s="81">
        <v>0</v>
      </c>
      <c r="DP5238" s="81">
        <v>3.4601260065408134E-6</v>
      </c>
      <c r="DQ5238" s="81">
        <v>3.4601260065408134E-6</v>
      </c>
      <c r="DR5238" s="81">
        <v>0</v>
      </c>
      <c r="DS5238" s="81">
        <v>3.4601260065408134E-6</v>
      </c>
      <c r="DT5238" s="81">
        <v>3.4601260065408134E-6</v>
      </c>
      <c r="DU5238" s="81">
        <v>0</v>
      </c>
      <c r="DV5238" s="81">
        <v>3.4601260065408134E-6</v>
      </c>
      <c r="DW5238" s="81">
        <v>3.4601260065408134E-6</v>
      </c>
      <c r="GE5238" s="81" t="s">
        <v>449</v>
      </c>
      <c r="GF5238" s="81" t="s">
        <v>155</v>
      </c>
      <c r="GG5238" s="81" t="s">
        <v>491</v>
      </c>
      <c r="GH5238" s="81" t="s">
        <v>453</v>
      </c>
      <c r="GI5238" s="81">
        <v>2023</v>
      </c>
      <c r="GJ5238" s="81" t="s">
        <v>201</v>
      </c>
      <c r="GK5238" s="81">
        <v>3.7590224611390118E-2</v>
      </c>
      <c r="GL5238" s="81">
        <v>248.68309399999899</v>
      </c>
      <c r="GM5238" s="81">
        <v>2023</v>
      </c>
      <c r="GN5238" s="81" t="s">
        <v>173</v>
      </c>
      <c r="GO5238" s="81">
        <v>1.1148832299820636E-2</v>
      </c>
      <c r="GP5238" s="81">
        <v>10</v>
      </c>
      <c r="GQ5238" s="81">
        <v>0</v>
      </c>
      <c r="GR5238" s="81" t="s">
        <v>448</v>
      </c>
      <c r="GS5238" s="81">
        <v>1.1148832299820636E-2</v>
      </c>
      <c r="GT5238" s="81">
        <v>4.1908711030497875E-4</v>
      </c>
      <c r="GU5238" s="81">
        <v>1.1148832299820636E-2</v>
      </c>
      <c r="GV5238" s="81">
        <v>4.1908711030497875E-4</v>
      </c>
      <c r="GW5238" s="81">
        <v>1.1148832299820636E-2</v>
      </c>
      <c r="GX5238" s="81">
        <v>4.1908711030497875E-4</v>
      </c>
      <c r="GY5238" s="81">
        <v>1.1148832299820636E-2</v>
      </c>
      <c r="GZ5238" s="81">
        <v>4.1908711030497875E-4</v>
      </c>
    </row>
    <row r="5239" spans="98:208" x14ac:dyDescent="0.25">
      <c r="CT5239" s="81" t="s">
        <v>155</v>
      </c>
      <c r="CU5239" s="81" t="s">
        <v>488</v>
      </c>
      <c r="CV5239" s="81" t="s">
        <v>460</v>
      </c>
      <c r="CW5239" s="81">
        <v>2030</v>
      </c>
      <c r="CX5239" s="81">
        <v>0</v>
      </c>
      <c r="CY5239" s="81">
        <v>0</v>
      </c>
      <c r="CZ5239" s="81">
        <v>0</v>
      </c>
      <c r="DA5239" s="81">
        <v>0</v>
      </c>
      <c r="DB5239" s="81">
        <v>8.3606377745129662E-2</v>
      </c>
      <c r="DC5239" s="81">
        <v>3.9055083184886277E-2</v>
      </c>
      <c r="DD5239" s="81">
        <v>1.694997174106448E-3</v>
      </c>
      <c r="DE5239" s="81">
        <v>4.2856297386136923E-2</v>
      </c>
      <c r="DF5239" s="81">
        <v>0</v>
      </c>
      <c r="DG5239" s="81">
        <v>4.3541857288384195E-4</v>
      </c>
      <c r="DH5239" s="81">
        <v>4.3541857288384195E-4</v>
      </c>
      <c r="DI5239" s="81">
        <v>4.3541857288384195E-4</v>
      </c>
      <c r="DJ5239" s="81">
        <v>7.9466660864369754E-3</v>
      </c>
      <c r="DL5239" s="81">
        <v>0</v>
      </c>
      <c r="DM5239" s="81">
        <v>0</v>
      </c>
      <c r="DN5239" s="81">
        <v>0</v>
      </c>
      <c r="DO5239" s="81">
        <v>0</v>
      </c>
      <c r="DP5239" s="81">
        <v>3.4601260065408134E-6</v>
      </c>
      <c r="DQ5239" s="81">
        <v>3.4601260065408134E-6</v>
      </c>
      <c r="DR5239" s="81">
        <v>0</v>
      </c>
      <c r="DS5239" s="81">
        <v>3.4601260065408134E-6</v>
      </c>
      <c r="DT5239" s="81">
        <v>3.4601260065408134E-6</v>
      </c>
      <c r="DU5239" s="81">
        <v>0</v>
      </c>
      <c r="DV5239" s="81">
        <v>3.4601260065408134E-6</v>
      </c>
      <c r="DW5239" s="81">
        <v>3.4601260065408134E-6</v>
      </c>
      <c r="GE5239" s="81" t="s">
        <v>449</v>
      </c>
      <c r="GF5239" s="81" t="s">
        <v>155</v>
      </c>
      <c r="GG5239" s="81" t="s">
        <v>491</v>
      </c>
      <c r="GH5239" s="81" t="s">
        <v>453</v>
      </c>
      <c r="GI5239" s="81">
        <v>2024</v>
      </c>
      <c r="GJ5239" s="81" t="s">
        <v>201</v>
      </c>
      <c r="GK5239" s="81">
        <v>3.7590224611390118E-2</v>
      </c>
      <c r="GL5239" s="81">
        <v>248.68309399999899</v>
      </c>
      <c r="GM5239" s="81">
        <v>2024</v>
      </c>
      <c r="GN5239" s="81" t="s">
        <v>173</v>
      </c>
      <c r="GO5239" s="81">
        <v>1.1148832299820636E-2</v>
      </c>
      <c r="GP5239" s="81">
        <v>10</v>
      </c>
      <c r="GQ5239" s="81">
        <v>0</v>
      </c>
      <c r="GR5239" s="81" t="s">
        <v>448</v>
      </c>
      <c r="GS5239" s="81">
        <v>1.1148832299820636E-2</v>
      </c>
      <c r="GT5239" s="81">
        <v>4.1908711030497875E-4</v>
      </c>
      <c r="GU5239" s="81">
        <v>1.1148832299820636E-2</v>
      </c>
      <c r="GV5239" s="81">
        <v>4.1908711030497875E-4</v>
      </c>
      <c r="GW5239" s="81">
        <v>1.1148832299820636E-2</v>
      </c>
      <c r="GX5239" s="81">
        <v>4.1908711030497875E-4</v>
      </c>
      <c r="GY5239" s="81">
        <v>1.1148832299820636E-2</v>
      </c>
      <c r="GZ5239" s="81">
        <v>4.1908711030497875E-4</v>
      </c>
    </row>
    <row r="5240" spans="98:208" x14ac:dyDescent="0.25">
      <c r="CT5240" s="81" t="s">
        <v>155</v>
      </c>
      <c r="CU5240" s="81" t="s">
        <v>488</v>
      </c>
      <c r="CV5240" s="81" t="s">
        <v>460</v>
      </c>
      <c r="CW5240" s="81">
        <v>2031</v>
      </c>
      <c r="CX5240" s="81">
        <v>0</v>
      </c>
      <c r="CY5240" s="81">
        <v>0</v>
      </c>
      <c r="CZ5240" s="81">
        <v>0</v>
      </c>
      <c r="DA5240" s="81">
        <v>0</v>
      </c>
      <c r="DB5240" s="81">
        <v>8.3606377745129662E-2</v>
      </c>
      <c r="DC5240" s="81">
        <v>3.9055083184886277E-2</v>
      </c>
      <c r="DD5240" s="81">
        <v>1.694997174106448E-3</v>
      </c>
      <c r="DE5240" s="81">
        <v>4.2856297386136923E-2</v>
      </c>
      <c r="DF5240" s="81">
        <v>0</v>
      </c>
      <c r="DG5240" s="81">
        <v>0</v>
      </c>
      <c r="DH5240" s="81">
        <v>4.3541857288384195E-4</v>
      </c>
      <c r="DI5240" s="81">
        <v>4.3541857288384195E-4</v>
      </c>
      <c r="DJ5240" s="81">
        <v>7.9466660864369754E-3</v>
      </c>
      <c r="DL5240" s="81">
        <v>0</v>
      </c>
      <c r="DM5240" s="81">
        <v>0</v>
      </c>
      <c r="DN5240" s="81">
        <v>0</v>
      </c>
      <c r="DO5240" s="81">
        <v>0</v>
      </c>
      <c r="DP5240" s="81">
        <v>0</v>
      </c>
      <c r="DQ5240" s="81">
        <v>0</v>
      </c>
      <c r="DR5240" s="81">
        <v>0</v>
      </c>
      <c r="DS5240" s="81">
        <v>3.4601260065408134E-6</v>
      </c>
      <c r="DT5240" s="81">
        <v>3.4601260065408134E-6</v>
      </c>
      <c r="DU5240" s="81">
        <v>0</v>
      </c>
      <c r="DV5240" s="81">
        <v>3.4601260065408134E-6</v>
      </c>
      <c r="DW5240" s="81">
        <v>3.4601260065408134E-6</v>
      </c>
      <c r="GE5240" s="81" t="s">
        <v>449</v>
      </c>
      <c r="GF5240" s="81" t="s">
        <v>155</v>
      </c>
      <c r="GG5240" s="81" t="s">
        <v>491</v>
      </c>
      <c r="GH5240" s="81" t="s">
        <v>453</v>
      </c>
      <c r="GI5240" s="81">
        <v>2025</v>
      </c>
      <c r="GJ5240" s="81" t="s">
        <v>201</v>
      </c>
      <c r="GK5240" s="81">
        <v>3.7590224611390118E-2</v>
      </c>
      <c r="GL5240" s="81">
        <v>248.68309399999899</v>
      </c>
      <c r="GM5240" s="81">
        <v>2025</v>
      </c>
      <c r="GN5240" s="81" t="s">
        <v>173</v>
      </c>
      <c r="GO5240" s="81">
        <v>1.1148832299820636E-2</v>
      </c>
      <c r="GP5240" s="81">
        <v>10</v>
      </c>
      <c r="GQ5240" s="81">
        <v>0</v>
      </c>
      <c r="GR5240" s="81" t="s">
        <v>448</v>
      </c>
      <c r="GS5240" s="81">
        <v>1.1148832299820636E-2</v>
      </c>
      <c r="GT5240" s="81">
        <v>4.1908711030497875E-4</v>
      </c>
      <c r="GU5240" s="81">
        <v>1.1148832299820636E-2</v>
      </c>
      <c r="GV5240" s="81">
        <v>4.1908711030497875E-4</v>
      </c>
      <c r="GW5240" s="81">
        <v>1.1148832299820636E-2</v>
      </c>
      <c r="GX5240" s="81">
        <v>4.1908711030497875E-4</v>
      </c>
      <c r="GY5240" s="81">
        <v>1.1148832299820636E-2</v>
      </c>
      <c r="GZ5240" s="81">
        <v>4.1908711030497875E-4</v>
      </c>
    </row>
    <row r="5241" spans="98:208" x14ac:dyDescent="0.25">
      <c r="CT5241" s="81" t="s">
        <v>155</v>
      </c>
      <c r="CU5241" s="81" t="s">
        <v>488</v>
      </c>
      <c r="CV5241" s="81" t="s">
        <v>460</v>
      </c>
      <c r="CW5241" s="81">
        <v>2032</v>
      </c>
      <c r="CX5241" s="81">
        <v>0</v>
      </c>
      <c r="CY5241" s="81">
        <v>0</v>
      </c>
      <c r="CZ5241" s="81">
        <v>0</v>
      </c>
      <c r="DA5241" s="81">
        <v>0</v>
      </c>
      <c r="DB5241" s="81">
        <v>8.3606377745129662E-2</v>
      </c>
      <c r="DC5241" s="81">
        <v>3.9055083184886277E-2</v>
      </c>
      <c r="DD5241" s="81">
        <v>1.694997174106448E-3</v>
      </c>
      <c r="DE5241" s="81">
        <v>4.2856297386136923E-2</v>
      </c>
      <c r="DF5241" s="81">
        <v>0</v>
      </c>
      <c r="DG5241" s="81">
        <v>0</v>
      </c>
      <c r="DH5241" s="81">
        <v>0</v>
      </c>
      <c r="DI5241" s="81">
        <v>4.3541857288384195E-4</v>
      </c>
      <c r="DJ5241" s="81">
        <v>7.9466660864369754E-3</v>
      </c>
      <c r="DL5241" s="81">
        <v>0</v>
      </c>
      <c r="DM5241" s="81">
        <v>0</v>
      </c>
      <c r="DN5241" s="81">
        <v>0</v>
      </c>
      <c r="DO5241" s="81">
        <v>0</v>
      </c>
      <c r="DP5241" s="81">
        <v>0</v>
      </c>
      <c r="DQ5241" s="81">
        <v>0</v>
      </c>
      <c r="DR5241" s="81">
        <v>0</v>
      </c>
      <c r="DS5241" s="81">
        <v>0</v>
      </c>
      <c r="DT5241" s="81">
        <v>0</v>
      </c>
      <c r="DU5241" s="81">
        <v>0</v>
      </c>
      <c r="DV5241" s="81">
        <v>3.4601260065408134E-6</v>
      </c>
      <c r="DW5241" s="81">
        <v>3.4601260065408134E-6</v>
      </c>
      <c r="GE5241" s="81" t="s">
        <v>449</v>
      </c>
      <c r="GF5241" s="81" t="s">
        <v>155</v>
      </c>
      <c r="GG5241" s="81" t="s">
        <v>491</v>
      </c>
      <c r="GH5241" s="81" t="s">
        <v>453</v>
      </c>
      <c r="GI5241" s="81">
        <v>2026</v>
      </c>
      <c r="GJ5241" s="81" t="s">
        <v>201</v>
      </c>
      <c r="GK5241" s="81">
        <v>3.7590224611390118E-2</v>
      </c>
      <c r="GL5241" s="81">
        <v>248.68309399999899</v>
      </c>
      <c r="GM5241" s="81">
        <v>2026</v>
      </c>
      <c r="GN5241" s="81" t="s">
        <v>173</v>
      </c>
      <c r="GO5241" s="81">
        <v>1.1148832299820636E-2</v>
      </c>
      <c r="GP5241" s="81">
        <v>10</v>
      </c>
      <c r="GQ5241" s="81">
        <v>0</v>
      </c>
      <c r="GR5241" s="81" t="s">
        <v>448</v>
      </c>
      <c r="GS5241" s="81">
        <v>1.1148832299820636E-2</v>
      </c>
      <c r="GT5241" s="81">
        <v>4.1908711030497875E-4</v>
      </c>
      <c r="GU5241" s="81">
        <v>1.1148832299820636E-2</v>
      </c>
      <c r="GV5241" s="81">
        <v>4.1908711030497875E-4</v>
      </c>
      <c r="GW5241" s="81">
        <v>1.1148832299820636E-2</v>
      </c>
      <c r="GX5241" s="81">
        <v>4.1908711030497875E-4</v>
      </c>
      <c r="GY5241" s="81">
        <v>1.1148832299820636E-2</v>
      </c>
      <c r="GZ5241" s="81">
        <v>4.1908711030497875E-4</v>
      </c>
    </row>
    <row r="5242" spans="98:208" x14ac:dyDescent="0.25">
      <c r="CT5242" s="81" t="s">
        <v>155</v>
      </c>
      <c r="CU5242" s="81" t="s">
        <v>488</v>
      </c>
      <c r="CV5242" s="81" t="s">
        <v>461</v>
      </c>
      <c r="CW5242" s="81">
        <v>2020</v>
      </c>
      <c r="CX5242" s="81">
        <v>0</v>
      </c>
      <c r="CY5242" s="81">
        <v>0</v>
      </c>
      <c r="CZ5242" s="81">
        <v>0</v>
      </c>
      <c r="DA5242" s="81">
        <v>0</v>
      </c>
      <c r="DB5242" s="81">
        <v>14146.13064133262</v>
      </c>
      <c r="DC5242" s="81">
        <v>222.22942162783221</v>
      </c>
      <c r="DD5242" s="81">
        <v>8585.7228092480073</v>
      </c>
      <c r="DE5242" s="81">
        <v>5338.1784104567832</v>
      </c>
      <c r="DF5242" s="81">
        <v>2.4775985538148344</v>
      </c>
      <c r="DG5242" s="81">
        <v>0</v>
      </c>
      <c r="DH5242" s="81">
        <v>0</v>
      </c>
      <c r="DI5242" s="81">
        <v>0</v>
      </c>
      <c r="DJ5242" s="81">
        <v>1.8271848404471359E-5</v>
      </c>
      <c r="DL5242" s="81">
        <v>0</v>
      </c>
      <c r="DM5242" s="81">
        <v>4.5270305182442128E-5</v>
      </c>
      <c r="DN5242" s="81">
        <v>4.5270305182442128E-5</v>
      </c>
      <c r="DO5242" s="81">
        <v>0</v>
      </c>
      <c r="DP5242" s="81">
        <v>0</v>
      </c>
      <c r="DQ5242" s="81">
        <v>0</v>
      </c>
      <c r="DR5242" s="81">
        <v>0</v>
      </c>
      <c r="DS5242" s="81">
        <v>0</v>
      </c>
      <c r="DT5242" s="81">
        <v>0</v>
      </c>
      <c r="DU5242" s="81">
        <v>0</v>
      </c>
      <c r="DV5242" s="81">
        <v>0</v>
      </c>
      <c r="DW5242" s="81">
        <v>0</v>
      </c>
      <c r="GE5242" s="81" t="s">
        <v>449</v>
      </c>
      <c r="GF5242" s="81" t="s">
        <v>155</v>
      </c>
      <c r="GG5242" s="81" t="s">
        <v>491</v>
      </c>
      <c r="GH5242" s="81" t="s">
        <v>453</v>
      </c>
      <c r="GI5242" s="81">
        <v>2027</v>
      </c>
      <c r="GJ5242" s="81" t="s">
        <v>201</v>
      </c>
      <c r="GK5242" s="81">
        <v>3.7590224611390118E-2</v>
      </c>
      <c r="GL5242" s="81">
        <v>248.68309399999899</v>
      </c>
      <c r="GM5242" s="81">
        <v>2027</v>
      </c>
      <c r="GN5242" s="81" t="s">
        <v>173</v>
      </c>
      <c r="GO5242" s="81">
        <v>1.1148832299820636E-2</v>
      </c>
      <c r="GP5242" s="81">
        <v>10</v>
      </c>
      <c r="GQ5242" s="81">
        <v>0</v>
      </c>
      <c r="GR5242" s="81" t="s">
        <v>448</v>
      </c>
      <c r="GS5242" s="81">
        <v>1.1148832299820636E-2</v>
      </c>
      <c r="GT5242" s="81">
        <v>4.1908711030497875E-4</v>
      </c>
      <c r="GU5242" s="81">
        <v>1.1148832299820636E-2</v>
      </c>
      <c r="GV5242" s="81">
        <v>4.1908711030497875E-4</v>
      </c>
      <c r="GW5242" s="81">
        <v>1.1148832299820636E-2</v>
      </c>
      <c r="GX5242" s="81">
        <v>4.1908711030497875E-4</v>
      </c>
      <c r="GY5242" s="81">
        <v>1.1148832299820636E-2</v>
      </c>
      <c r="GZ5242" s="81">
        <v>4.1908711030497875E-4</v>
      </c>
    </row>
    <row r="5243" spans="98:208" x14ac:dyDescent="0.25">
      <c r="CT5243" s="81" t="s">
        <v>155</v>
      </c>
      <c r="CU5243" s="81" t="s">
        <v>488</v>
      </c>
      <c r="CV5243" s="81" t="s">
        <v>461</v>
      </c>
      <c r="CW5243" s="81">
        <v>2021</v>
      </c>
      <c r="CX5243" s="81">
        <v>0</v>
      </c>
      <c r="CY5243" s="81">
        <v>0</v>
      </c>
      <c r="CZ5243" s="81">
        <v>0</v>
      </c>
      <c r="DA5243" s="81">
        <v>0</v>
      </c>
      <c r="DB5243" s="81">
        <v>14146.13064133262</v>
      </c>
      <c r="DC5243" s="81">
        <v>222.22942162783221</v>
      </c>
      <c r="DD5243" s="81">
        <v>8585.7228092480073</v>
      </c>
      <c r="DE5243" s="81">
        <v>5338.1784104567832</v>
      </c>
      <c r="DF5243" s="81">
        <v>2.4775985538148344</v>
      </c>
      <c r="DG5243" s="81">
        <v>2.4775985538148344</v>
      </c>
      <c r="DH5243" s="81">
        <v>0</v>
      </c>
      <c r="DI5243" s="81">
        <v>0</v>
      </c>
      <c r="DJ5243" s="81">
        <v>1.8271848404471359E-5</v>
      </c>
      <c r="DL5243" s="81">
        <v>0</v>
      </c>
      <c r="DM5243" s="81">
        <v>4.5270305182442128E-5</v>
      </c>
      <c r="DN5243" s="81">
        <v>4.5270305182442128E-5</v>
      </c>
      <c r="DO5243" s="81">
        <v>0</v>
      </c>
      <c r="DP5243" s="81">
        <v>4.5270305182442128E-5</v>
      </c>
      <c r="DQ5243" s="81">
        <v>4.5270305182442128E-5</v>
      </c>
      <c r="DR5243" s="81">
        <v>0</v>
      </c>
      <c r="DS5243" s="81">
        <v>0</v>
      </c>
      <c r="DT5243" s="81">
        <v>0</v>
      </c>
      <c r="DU5243" s="81">
        <v>0</v>
      </c>
      <c r="DV5243" s="81">
        <v>0</v>
      </c>
      <c r="DW5243" s="81">
        <v>0</v>
      </c>
      <c r="GE5243" s="81" t="s">
        <v>449</v>
      </c>
      <c r="GF5243" s="81" t="s">
        <v>155</v>
      </c>
      <c r="GG5243" s="81" t="s">
        <v>491</v>
      </c>
      <c r="GH5243" s="81" t="s">
        <v>453</v>
      </c>
      <c r="GI5243" s="81">
        <v>2028</v>
      </c>
      <c r="GJ5243" s="81" t="s">
        <v>201</v>
      </c>
      <c r="GK5243" s="81">
        <v>3.9055083184886243E-2</v>
      </c>
      <c r="GL5243" s="81">
        <v>248.68309399999899</v>
      </c>
      <c r="GM5243" s="81">
        <v>2028</v>
      </c>
      <c r="GN5243" s="81" t="s">
        <v>173</v>
      </c>
      <c r="GO5243" s="81">
        <v>1.1148832299820636E-2</v>
      </c>
      <c r="GP5243" s="81">
        <v>10</v>
      </c>
      <c r="GQ5243" s="81">
        <v>0</v>
      </c>
      <c r="GR5243" s="81" t="s">
        <v>448</v>
      </c>
      <c r="GS5243" s="81">
        <v>1.1148832299820636E-2</v>
      </c>
      <c r="GT5243" s="81">
        <v>4.3541857288384152E-4</v>
      </c>
      <c r="GU5243" s="81">
        <v>1.1148832299820636E-2</v>
      </c>
      <c r="GV5243" s="81">
        <v>4.3541857288384152E-4</v>
      </c>
      <c r="GW5243" s="81">
        <v>1.1148832299820636E-2</v>
      </c>
      <c r="GX5243" s="81">
        <v>4.3541857288384152E-4</v>
      </c>
      <c r="GY5243" s="81">
        <v>1.1148832299820636E-2</v>
      </c>
      <c r="GZ5243" s="81">
        <v>4.3541857288384152E-4</v>
      </c>
    </row>
    <row r="5244" spans="98:208" x14ac:dyDescent="0.25">
      <c r="CT5244" s="81" t="s">
        <v>155</v>
      </c>
      <c r="CU5244" s="81" t="s">
        <v>488</v>
      </c>
      <c r="CV5244" s="81" t="s">
        <v>461</v>
      </c>
      <c r="CW5244" s="81">
        <v>2022</v>
      </c>
      <c r="CX5244" s="81">
        <v>0</v>
      </c>
      <c r="CY5244" s="81">
        <v>0</v>
      </c>
      <c r="CZ5244" s="81">
        <v>0</v>
      </c>
      <c r="DA5244" s="81">
        <v>0</v>
      </c>
      <c r="DB5244" s="81">
        <v>14146.13064133262</v>
      </c>
      <c r="DC5244" s="81">
        <v>222.22942162783221</v>
      </c>
      <c r="DD5244" s="81">
        <v>8585.7228092480073</v>
      </c>
      <c r="DE5244" s="81">
        <v>5338.1784104567832</v>
      </c>
      <c r="DF5244" s="81">
        <v>2.4775985538148344</v>
      </c>
      <c r="DG5244" s="81">
        <v>2.4775985538148344</v>
      </c>
      <c r="DH5244" s="81">
        <v>2.4775985538148344</v>
      </c>
      <c r="DI5244" s="81">
        <v>0</v>
      </c>
      <c r="DJ5244" s="81">
        <v>1.8271848404471359E-5</v>
      </c>
      <c r="DL5244" s="81">
        <v>0</v>
      </c>
      <c r="DM5244" s="81">
        <v>4.5270305182442128E-5</v>
      </c>
      <c r="DN5244" s="81">
        <v>4.5270305182442128E-5</v>
      </c>
      <c r="DO5244" s="81">
        <v>0</v>
      </c>
      <c r="DP5244" s="81">
        <v>4.5270305182442128E-5</v>
      </c>
      <c r="DQ5244" s="81">
        <v>4.5270305182442128E-5</v>
      </c>
      <c r="DR5244" s="81">
        <v>0</v>
      </c>
      <c r="DS5244" s="81">
        <v>4.5270305182442128E-5</v>
      </c>
      <c r="DT5244" s="81">
        <v>4.5270305182442128E-5</v>
      </c>
      <c r="DU5244" s="81">
        <v>0</v>
      </c>
      <c r="DV5244" s="81">
        <v>0</v>
      </c>
      <c r="DW5244" s="81">
        <v>0</v>
      </c>
      <c r="GE5244" s="81" t="s">
        <v>449</v>
      </c>
      <c r="GF5244" s="81" t="s">
        <v>155</v>
      </c>
      <c r="GG5244" s="81" t="s">
        <v>491</v>
      </c>
      <c r="GH5244" s="81" t="s">
        <v>453</v>
      </c>
      <c r="GI5244" s="81">
        <v>2029</v>
      </c>
      <c r="GJ5244" s="81" t="s">
        <v>201</v>
      </c>
      <c r="GK5244" s="81">
        <v>3.9055083184886243E-2</v>
      </c>
      <c r="GL5244" s="81">
        <v>248.68309399999899</v>
      </c>
      <c r="GM5244" s="81">
        <v>2029</v>
      </c>
      <c r="GN5244" s="81" t="s">
        <v>173</v>
      </c>
      <c r="GO5244" s="81">
        <v>1.1148832299820636E-2</v>
      </c>
      <c r="GP5244" s="81">
        <v>10</v>
      </c>
      <c r="GQ5244" s="81">
        <v>0</v>
      </c>
      <c r="GR5244" s="81" t="s">
        <v>448</v>
      </c>
      <c r="GS5244" s="81">
        <v>1.1148832299820636E-2</v>
      </c>
      <c r="GT5244" s="81">
        <v>4.3541857288384152E-4</v>
      </c>
      <c r="GU5244" s="81">
        <v>1.1148832299820636E-2</v>
      </c>
      <c r="GV5244" s="81">
        <v>4.3541857288384152E-4</v>
      </c>
      <c r="GW5244" s="81">
        <v>1.1148832299820636E-2</v>
      </c>
      <c r="GX5244" s="81">
        <v>4.3541857288384152E-4</v>
      </c>
      <c r="GY5244" s="81">
        <v>1.1148832299820636E-2</v>
      </c>
      <c r="GZ5244" s="81">
        <v>4.3541857288384152E-4</v>
      </c>
    </row>
    <row r="5245" spans="98:208" x14ac:dyDescent="0.25">
      <c r="CT5245" s="81" t="s">
        <v>155</v>
      </c>
      <c r="CU5245" s="81" t="s">
        <v>488</v>
      </c>
      <c r="CV5245" s="81" t="s">
        <v>461</v>
      </c>
      <c r="CW5245" s="81">
        <v>2023</v>
      </c>
      <c r="CX5245" s="81">
        <v>0</v>
      </c>
      <c r="CY5245" s="81">
        <v>0</v>
      </c>
      <c r="CZ5245" s="81">
        <v>0</v>
      </c>
      <c r="DA5245" s="81">
        <v>0</v>
      </c>
      <c r="DB5245" s="81">
        <v>14664.63755643673</v>
      </c>
      <c r="DC5245" s="81">
        <v>233.23007680794089</v>
      </c>
      <c r="DD5245" s="81">
        <v>8896.5159934286603</v>
      </c>
      <c r="DE5245" s="81">
        <v>5534.8914862001329</v>
      </c>
      <c r="DF5245" s="81">
        <v>2.6002430136060193</v>
      </c>
      <c r="DG5245" s="81">
        <v>2.6002430136060193</v>
      </c>
      <c r="DH5245" s="81">
        <v>2.6002430136060193</v>
      </c>
      <c r="DI5245" s="81">
        <v>2.6002430136060193</v>
      </c>
      <c r="DJ5245" s="81">
        <v>1.8271848404471359E-5</v>
      </c>
      <c r="DL5245" s="81">
        <v>0</v>
      </c>
      <c r="DM5245" s="81">
        <v>4.7511246159394944E-5</v>
      </c>
      <c r="DN5245" s="81">
        <v>4.7511246159394944E-5</v>
      </c>
      <c r="DO5245" s="81">
        <v>0</v>
      </c>
      <c r="DP5245" s="81">
        <v>4.7511246159394944E-5</v>
      </c>
      <c r="DQ5245" s="81">
        <v>4.7511246159394944E-5</v>
      </c>
      <c r="DR5245" s="81">
        <v>0</v>
      </c>
      <c r="DS5245" s="81">
        <v>4.7511246159394944E-5</v>
      </c>
      <c r="DT5245" s="81">
        <v>4.7511246159394944E-5</v>
      </c>
      <c r="DU5245" s="81">
        <v>0</v>
      </c>
      <c r="DV5245" s="81">
        <v>4.7511246159394944E-5</v>
      </c>
      <c r="DW5245" s="81">
        <v>4.7511246159394944E-5</v>
      </c>
      <c r="GE5245" s="81" t="s">
        <v>449</v>
      </c>
      <c r="GF5245" s="81" t="s">
        <v>155</v>
      </c>
      <c r="GG5245" s="81" t="s">
        <v>491</v>
      </c>
      <c r="GH5245" s="81" t="s">
        <v>453</v>
      </c>
      <c r="GI5245" s="81">
        <v>2030</v>
      </c>
      <c r="GJ5245" s="81" t="s">
        <v>201</v>
      </c>
      <c r="GK5245" s="81">
        <v>3.9055083184886243E-2</v>
      </c>
      <c r="GL5245" s="81">
        <v>248.68309399999899</v>
      </c>
      <c r="GM5245" s="81">
        <v>2030</v>
      </c>
      <c r="GN5245" s="81" t="s">
        <v>173</v>
      </c>
      <c r="GO5245" s="81">
        <v>1.1148832299820636E-2</v>
      </c>
      <c r="GP5245" s="81">
        <v>10</v>
      </c>
      <c r="GQ5245" s="81">
        <v>0</v>
      </c>
      <c r="GR5245" s="81" t="s">
        <v>448</v>
      </c>
      <c r="GS5245" s="81">
        <v>0</v>
      </c>
      <c r="GT5245" s="81">
        <v>0</v>
      </c>
      <c r="GU5245" s="81">
        <v>1.1148832299820636E-2</v>
      </c>
      <c r="GV5245" s="81">
        <v>4.3541857288384152E-4</v>
      </c>
      <c r="GW5245" s="81">
        <v>1.1148832299820636E-2</v>
      </c>
      <c r="GX5245" s="81">
        <v>4.3541857288384152E-4</v>
      </c>
      <c r="GY5245" s="81">
        <v>1.1148832299820636E-2</v>
      </c>
      <c r="GZ5245" s="81">
        <v>4.3541857288384152E-4</v>
      </c>
    </row>
    <row r="5246" spans="98:208" x14ac:dyDescent="0.25">
      <c r="CT5246" s="81" t="s">
        <v>155</v>
      </c>
      <c r="CU5246" s="81" t="s">
        <v>488</v>
      </c>
      <c r="CV5246" s="81" t="s">
        <v>461</v>
      </c>
      <c r="CW5246" s="81">
        <v>2024</v>
      </c>
      <c r="CX5246" s="81">
        <v>0</v>
      </c>
      <c r="CY5246" s="81">
        <v>0</v>
      </c>
      <c r="CZ5246" s="81">
        <v>0</v>
      </c>
      <c r="DA5246" s="81">
        <v>0</v>
      </c>
      <c r="DB5246" s="81">
        <v>14664.63755643673</v>
      </c>
      <c r="DC5246" s="81">
        <v>233.23007680794089</v>
      </c>
      <c r="DD5246" s="81">
        <v>8896.5159934286603</v>
      </c>
      <c r="DE5246" s="81">
        <v>5534.8914862001329</v>
      </c>
      <c r="DF5246" s="81">
        <v>2.6002430136060193</v>
      </c>
      <c r="DG5246" s="81">
        <v>2.6002430136060193</v>
      </c>
      <c r="DH5246" s="81">
        <v>2.6002430136060193</v>
      </c>
      <c r="DI5246" s="81">
        <v>2.6002430136060193</v>
      </c>
      <c r="DJ5246" s="81">
        <v>1.8271848404471359E-5</v>
      </c>
      <c r="DL5246" s="81">
        <v>0</v>
      </c>
      <c r="DM5246" s="81">
        <v>4.7511246159394944E-5</v>
      </c>
      <c r="DN5246" s="81">
        <v>4.7511246159394944E-5</v>
      </c>
      <c r="DO5246" s="81">
        <v>0</v>
      </c>
      <c r="DP5246" s="81">
        <v>4.7511246159394944E-5</v>
      </c>
      <c r="DQ5246" s="81">
        <v>4.7511246159394944E-5</v>
      </c>
      <c r="DR5246" s="81">
        <v>0</v>
      </c>
      <c r="DS5246" s="81">
        <v>4.7511246159394944E-5</v>
      </c>
      <c r="DT5246" s="81">
        <v>4.7511246159394944E-5</v>
      </c>
      <c r="DU5246" s="81">
        <v>0</v>
      </c>
      <c r="DV5246" s="81">
        <v>4.7511246159394944E-5</v>
      </c>
      <c r="DW5246" s="81">
        <v>4.7511246159394944E-5</v>
      </c>
      <c r="GE5246" s="81" t="s">
        <v>449</v>
      </c>
      <c r="GF5246" s="81" t="s">
        <v>155</v>
      </c>
      <c r="GG5246" s="81" t="s">
        <v>491</v>
      </c>
      <c r="GH5246" s="81" t="s">
        <v>453</v>
      </c>
      <c r="GI5246" s="81">
        <v>2031</v>
      </c>
      <c r="GJ5246" s="81" t="s">
        <v>201</v>
      </c>
      <c r="GK5246" s="81">
        <v>3.9055083184886243E-2</v>
      </c>
      <c r="GL5246" s="81">
        <v>248.68309399999899</v>
      </c>
      <c r="GM5246" s="81">
        <v>2031</v>
      </c>
      <c r="GN5246" s="81" t="s">
        <v>173</v>
      </c>
      <c r="GO5246" s="81">
        <v>1.1148832299820636E-2</v>
      </c>
      <c r="GP5246" s="81">
        <v>10</v>
      </c>
      <c r="GQ5246" s="81">
        <v>0</v>
      </c>
      <c r="GR5246" s="81" t="s">
        <v>448</v>
      </c>
      <c r="GS5246" s="81">
        <v>0</v>
      </c>
      <c r="GT5246" s="81">
        <v>0</v>
      </c>
      <c r="GU5246" s="81">
        <v>0</v>
      </c>
      <c r="GV5246" s="81">
        <v>0</v>
      </c>
      <c r="GW5246" s="81">
        <v>1.1148832299820636E-2</v>
      </c>
      <c r="GX5246" s="81">
        <v>4.3541857288384152E-4</v>
      </c>
      <c r="GY5246" s="81">
        <v>1.1148832299820636E-2</v>
      </c>
      <c r="GZ5246" s="81">
        <v>4.3541857288384152E-4</v>
      </c>
    </row>
    <row r="5247" spans="98:208" x14ac:dyDescent="0.25">
      <c r="CT5247" s="81" t="s">
        <v>155</v>
      </c>
      <c r="CU5247" s="81" t="s">
        <v>488</v>
      </c>
      <c r="CV5247" s="81" t="s">
        <v>461</v>
      </c>
      <c r="CW5247" s="81">
        <v>2025</v>
      </c>
      <c r="CX5247" s="81">
        <v>0</v>
      </c>
      <c r="CY5247" s="81">
        <v>0</v>
      </c>
      <c r="CZ5247" s="81">
        <v>0</v>
      </c>
      <c r="DA5247" s="81">
        <v>0</v>
      </c>
      <c r="DB5247" s="81">
        <v>14664.63755643673</v>
      </c>
      <c r="DC5247" s="81">
        <v>233.23007680794089</v>
      </c>
      <c r="DD5247" s="81">
        <v>8896.5159934286603</v>
      </c>
      <c r="DE5247" s="81">
        <v>5534.8914862001329</v>
      </c>
      <c r="DF5247" s="81">
        <v>2.6002430136060193</v>
      </c>
      <c r="DG5247" s="81">
        <v>2.6002430136060193</v>
      </c>
      <c r="DH5247" s="81">
        <v>2.6002430136060193</v>
      </c>
      <c r="DI5247" s="81">
        <v>2.6002430136060193</v>
      </c>
      <c r="DJ5247" s="81">
        <v>1.8271848404471359E-5</v>
      </c>
      <c r="DL5247" s="81">
        <v>0</v>
      </c>
      <c r="DM5247" s="81">
        <v>4.7511246159394944E-5</v>
      </c>
      <c r="DN5247" s="81">
        <v>4.7511246159394944E-5</v>
      </c>
      <c r="DO5247" s="81">
        <v>0</v>
      </c>
      <c r="DP5247" s="81">
        <v>4.7511246159394944E-5</v>
      </c>
      <c r="DQ5247" s="81">
        <v>4.7511246159394944E-5</v>
      </c>
      <c r="DR5247" s="81">
        <v>0</v>
      </c>
      <c r="DS5247" s="81">
        <v>4.7511246159394944E-5</v>
      </c>
      <c r="DT5247" s="81">
        <v>4.7511246159394944E-5</v>
      </c>
      <c r="DU5247" s="81">
        <v>0</v>
      </c>
      <c r="DV5247" s="81">
        <v>4.7511246159394944E-5</v>
      </c>
      <c r="DW5247" s="81">
        <v>4.7511246159394944E-5</v>
      </c>
      <c r="GE5247" s="81" t="s">
        <v>449</v>
      </c>
      <c r="GF5247" s="81" t="s">
        <v>155</v>
      </c>
      <c r="GG5247" s="81" t="s">
        <v>491</v>
      </c>
      <c r="GH5247" s="81" t="s">
        <v>453</v>
      </c>
      <c r="GI5247" s="81">
        <v>2032</v>
      </c>
      <c r="GJ5247" s="81" t="s">
        <v>201</v>
      </c>
      <c r="GK5247" s="81">
        <v>3.9055083184886243E-2</v>
      </c>
      <c r="GL5247" s="81">
        <v>248.68309399999899</v>
      </c>
      <c r="GM5247" s="81">
        <v>2032</v>
      </c>
      <c r="GN5247" s="81" t="s">
        <v>173</v>
      </c>
      <c r="GO5247" s="81">
        <v>1.1148832299820636E-2</v>
      </c>
      <c r="GP5247" s="81">
        <v>10</v>
      </c>
      <c r="GQ5247" s="81">
        <v>0</v>
      </c>
      <c r="GR5247" s="81" t="s">
        <v>448</v>
      </c>
      <c r="GS5247" s="81">
        <v>0</v>
      </c>
      <c r="GT5247" s="81">
        <v>0</v>
      </c>
      <c r="GU5247" s="81">
        <v>0</v>
      </c>
      <c r="GV5247" s="81">
        <v>0</v>
      </c>
      <c r="GW5247" s="81">
        <v>0</v>
      </c>
      <c r="GX5247" s="81">
        <v>0</v>
      </c>
      <c r="GY5247" s="81">
        <v>1.1148832299820636E-2</v>
      </c>
      <c r="GZ5247" s="81">
        <v>4.3541857288384152E-4</v>
      </c>
    </row>
    <row r="5248" spans="98:208" x14ac:dyDescent="0.25">
      <c r="CT5248" s="81" t="s">
        <v>155</v>
      </c>
      <c r="CU5248" s="81" t="s">
        <v>488</v>
      </c>
      <c r="CV5248" s="81" t="s">
        <v>461</v>
      </c>
      <c r="CW5248" s="81">
        <v>2026</v>
      </c>
      <c r="CX5248" s="81">
        <v>0</v>
      </c>
      <c r="CY5248" s="81">
        <v>0</v>
      </c>
      <c r="CZ5248" s="81">
        <v>0</v>
      </c>
      <c r="DA5248" s="81">
        <v>0</v>
      </c>
      <c r="DB5248" s="81">
        <v>14664.63755643673</v>
      </c>
      <c r="DC5248" s="81">
        <v>233.23007680794089</v>
      </c>
      <c r="DD5248" s="81">
        <v>8896.5159934286603</v>
      </c>
      <c r="DE5248" s="81">
        <v>5534.8914862001329</v>
      </c>
      <c r="DF5248" s="81">
        <v>2.6002430136060193</v>
      </c>
      <c r="DG5248" s="81">
        <v>2.6002430136060193</v>
      </c>
      <c r="DH5248" s="81">
        <v>2.6002430136060193</v>
      </c>
      <c r="DI5248" s="81">
        <v>2.6002430136060193</v>
      </c>
      <c r="DJ5248" s="81">
        <v>1.8271848404471359E-5</v>
      </c>
      <c r="DL5248" s="81">
        <v>0</v>
      </c>
      <c r="DM5248" s="81">
        <v>4.7511246159394944E-5</v>
      </c>
      <c r="DN5248" s="81">
        <v>4.7511246159394944E-5</v>
      </c>
      <c r="DO5248" s="81">
        <v>0</v>
      </c>
      <c r="DP5248" s="81">
        <v>4.7511246159394944E-5</v>
      </c>
      <c r="DQ5248" s="81">
        <v>4.7511246159394944E-5</v>
      </c>
      <c r="DR5248" s="81">
        <v>0</v>
      </c>
      <c r="DS5248" s="81">
        <v>4.7511246159394944E-5</v>
      </c>
      <c r="DT5248" s="81">
        <v>4.7511246159394944E-5</v>
      </c>
      <c r="DU5248" s="81">
        <v>0</v>
      </c>
      <c r="DV5248" s="81">
        <v>4.7511246159394944E-5</v>
      </c>
      <c r="DW5248" s="81">
        <v>4.7511246159394944E-5</v>
      </c>
      <c r="GE5248" s="81" t="s">
        <v>449</v>
      </c>
      <c r="GF5248" s="81" t="s">
        <v>155</v>
      </c>
      <c r="GG5248" s="81" t="s">
        <v>491</v>
      </c>
      <c r="GH5248" s="81" t="s">
        <v>454</v>
      </c>
      <c r="GI5248" s="81">
        <v>2021</v>
      </c>
      <c r="GJ5248" s="81" t="s">
        <v>201</v>
      </c>
      <c r="GK5248" s="81">
        <v>409.22373582044048</v>
      </c>
      <c r="GL5248" s="81">
        <v>248.68309399999899</v>
      </c>
      <c r="GM5248" s="81">
        <v>2021</v>
      </c>
      <c r="GN5248" s="81" t="s">
        <v>173</v>
      </c>
      <c r="GO5248" s="81">
        <v>1.1148832299820636E-2</v>
      </c>
      <c r="GP5248" s="81">
        <v>10</v>
      </c>
      <c r="GQ5248" s="81">
        <v>0</v>
      </c>
      <c r="GR5248" s="81" t="s">
        <v>448</v>
      </c>
      <c r="GS5248" s="81">
        <v>1.1148832299820636E-2</v>
      </c>
      <c r="GT5248" s="81">
        <v>4.5623668037681941</v>
      </c>
      <c r="GU5248" s="81">
        <v>1.1148832299820636E-2</v>
      </c>
      <c r="GV5248" s="81">
        <v>4.5623668037681941</v>
      </c>
      <c r="GW5248" s="81">
        <v>0</v>
      </c>
      <c r="GX5248" s="81">
        <v>0</v>
      </c>
      <c r="GY5248" s="81">
        <v>0</v>
      </c>
      <c r="GZ5248" s="81">
        <v>0</v>
      </c>
    </row>
    <row r="5249" spans="98:208" x14ac:dyDescent="0.25">
      <c r="CT5249" s="81" t="s">
        <v>155</v>
      </c>
      <c r="CU5249" s="81" t="s">
        <v>488</v>
      </c>
      <c r="CV5249" s="81" t="s">
        <v>461</v>
      </c>
      <c r="CW5249" s="81">
        <v>2027</v>
      </c>
      <c r="CX5249" s="81">
        <v>0</v>
      </c>
      <c r="CY5249" s="81">
        <v>0</v>
      </c>
      <c r="CZ5249" s="81">
        <v>0</v>
      </c>
      <c r="DA5249" s="81">
        <v>0</v>
      </c>
      <c r="DB5249" s="81">
        <v>14664.63755643673</v>
      </c>
      <c r="DC5249" s="81">
        <v>233.23007680794089</v>
      </c>
      <c r="DD5249" s="81">
        <v>8896.5159934286603</v>
      </c>
      <c r="DE5249" s="81">
        <v>5534.8914862001329</v>
      </c>
      <c r="DF5249" s="81">
        <v>2.6002430136060193</v>
      </c>
      <c r="DG5249" s="81">
        <v>2.6002430136060193</v>
      </c>
      <c r="DH5249" s="81">
        <v>2.6002430136060193</v>
      </c>
      <c r="DI5249" s="81">
        <v>2.6002430136060193</v>
      </c>
      <c r="DJ5249" s="81">
        <v>1.8271848404471359E-5</v>
      </c>
      <c r="DL5249" s="81">
        <v>0</v>
      </c>
      <c r="DM5249" s="81">
        <v>4.7511246159394944E-5</v>
      </c>
      <c r="DN5249" s="81">
        <v>4.7511246159394944E-5</v>
      </c>
      <c r="DO5249" s="81">
        <v>0</v>
      </c>
      <c r="DP5249" s="81">
        <v>4.7511246159394944E-5</v>
      </c>
      <c r="DQ5249" s="81">
        <v>4.7511246159394944E-5</v>
      </c>
      <c r="DR5249" s="81">
        <v>0</v>
      </c>
      <c r="DS5249" s="81">
        <v>4.7511246159394944E-5</v>
      </c>
      <c r="DT5249" s="81">
        <v>4.7511246159394944E-5</v>
      </c>
      <c r="DU5249" s="81">
        <v>0</v>
      </c>
      <c r="DV5249" s="81">
        <v>4.7511246159394944E-5</v>
      </c>
      <c r="DW5249" s="81">
        <v>4.7511246159394944E-5</v>
      </c>
      <c r="GE5249" s="81" t="s">
        <v>449</v>
      </c>
      <c r="GF5249" s="81" t="s">
        <v>155</v>
      </c>
      <c r="GG5249" s="81" t="s">
        <v>491</v>
      </c>
      <c r="GH5249" s="81" t="s">
        <v>454</v>
      </c>
      <c r="GI5249" s="81">
        <v>2022</v>
      </c>
      <c r="GJ5249" s="81" t="s">
        <v>201</v>
      </c>
      <c r="GK5249" s="81">
        <v>409.22373582044048</v>
      </c>
      <c r="GL5249" s="81">
        <v>248.68309399999899</v>
      </c>
      <c r="GM5249" s="81">
        <v>2022</v>
      </c>
      <c r="GN5249" s="81" t="s">
        <v>173</v>
      </c>
      <c r="GO5249" s="81">
        <v>1.1148832299820636E-2</v>
      </c>
      <c r="GP5249" s="81">
        <v>10</v>
      </c>
      <c r="GQ5249" s="81">
        <v>0</v>
      </c>
      <c r="GR5249" s="81" t="s">
        <v>448</v>
      </c>
      <c r="GS5249" s="81">
        <v>1.1148832299820636E-2</v>
      </c>
      <c r="GT5249" s="81">
        <v>4.5623668037681941</v>
      </c>
      <c r="GU5249" s="81">
        <v>1.1148832299820636E-2</v>
      </c>
      <c r="GV5249" s="81">
        <v>4.5623668037681941</v>
      </c>
      <c r="GW5249" s="81">
        <v>1.1148832299820636E-2</v>
      </c>
      <c r="GX5249" s="81">
        <v>4.5623668037681941</v>
      </c>
      <c r="GY5249" s="81">
        <v>0</v>
      </c>
      <c r="GZ5249" s="81">
        <v>0</v>
      </c>
    </row>
    <row r="5250" spans="98:208" x14ac:dyDescent="0.25">
      <c r="CT5250" s="81" t="s">
        <v>155</v>
      </c>
      <c r="CU5250" s="81" t="s">
        <v>488</v>
      </c>
      <c r="CV5250" s="81" t="s">
        <v>461</v>
      </c>
      <c r="CW5250" s="81">
        <v>2028</v>
      </c>
      <c r="CX5250" s="81">
        <v>0</v>
      </c>
      <c r="CY5250" s="81">
        <v>0</v>
      </c>
      <c r="CZ5250" s="81">
        <v>0</v>
      </c>
      <c r="DA5250" s="81">
        <v>0</v>
      </c>
      <c r="DB5250" s="81">
        <v>15317.99094281607</v>
      </c>
      <c r="DC5250" s="81">
        <v>247.27299216494879</v>
      </c>
      <c r="DD5250" s="81">
        <v>9287.6490955445624</v>
      </c>
      <c r="DE5250" s="81">
        <v>5783.0688551065668</v>
      </c>
      <c r="DF5250" s="81">
        <v>2.7568051219218761</v>
      </c>
      <c r="DG5250" s="81">
        <v>2.7568051219218761</v>
      </c>
      <c r="DH5250" s="81">
        <v>2.7568051219218761</v>
      </c>
      <c r="DI5250" s="81">
        <v>2.7568051219218761</v>
      </c>
      <c r="DJ5250" s="81">
        <v>1.8271848404471359E-5</v>
      </c>
      <c r="DL5250" s="81">
        <v>0</v>
      </c>
      <c r="DM5250" s="81">
        <v>5.0371925268426706E-5</v>
      </c>
      <c r="DN5250" s="81">
        <v>5.0371925268426706E-5</v>
      </c>
      <c r="DO5250" s="81">
        <v>0</v>
      </c>
      <c r="DP5250" s="81">
        <v>5.0371925268426706E-5</v>
      </c>
      <c r="DQ5250" s="81">
        <v>5.0371925268426706E-5</v>
      </c>
      <c r="DR5250" s="81">
        <v>0</v>
      </c>
      <c r="DS5250" s="81">
        <v>5.0371925268426706E-5</v>
      </c>
      <c r="DT5250" s="81">
        <v>5.0371925268426706E-5</v>
      </c>
      <c r="DU5250" s="81">
        <v>0</v>
      </c>
      <c r="DV5250" s="81">
        <v>5.0371925268426706E-5</v>
      </c>
      <c r="DW5250" s="81">
        <v>5.0371925268426706E-5</v>
      </c>
      <c r="GE5250" s="81" t="s">
        <v>449</v>
      </c>
      <c r="GF5250" s="81" t="s">
        <v>155</v>
      </c>
      <c r="GG5250" s="81" t="s">
        <v>491</v>
      </c>
      <c r="GH5250" s="81" t="s">
        <v>454</v>
      </c>
      <c r="GI5250" s="81">
        <v>2023</v>
      </c>
      <c r="GJ5250" s="81" t="s">
        <v>201</v>
      </c>
      <c r="GK5250" s="81">
        <v>428.60232122030828</v>
      </c>
      <c r="GL5250" s="81">
        <v>248.68309399999899</v>
      </c>
      <c r="GM5250" s="81">
        <v>2023</v>
      </c>
      <c r="GN5250" s="81" t="s">
        <v>173</v>
      </c>
      <c r="GO5250" s="81">
        <v>1.1148832299820636E-2</v>
      </c>
      <c r="GP5250" s="81">
        <v>10</v>
      </c>
      <c r="GQ5250" s="81">
        <v>0</v>
      </c>
      <c r="GR5250" s="81" t="s">
        <v>448</v>
      </c>
      <c r="GS5250" s="81">
        <v>1.1148832299820636E-2</v>
      </c>
      <c r="GT5250" s="81">
        <v>4.778415402599073</v>
      </c>
      <c r="GU5250" s="81">
        <v>1.1148832299820636E-2</v>
      </c>
      <c r="GV5250" s="81">
        <v>4.778415402599073</v>
      </c>
      <c r="GW5250" s="81">
        <v>1.1148832299820636E-2</v>
      </c>
      <c r="GX5250" s="81">
        <v>4.778415402599073</v>
      </c>
      <c r="GY5250" s="81">
        <v>1.1148832299820636E-2</v>
      </c>
      <c r="GZ5250" s="81">
        <v>4.778415402599073</v>
      </c>
    </row>
    <row r="5251" spans="98:208" x14ac:dyDescent="0.25">
      <c r="CT5251" s="81" t="s">
        <v>155</v>
      </c>
      <c r="CU5251" s="81" t="s">
        <v>488</v>
      </c>
      <c r="CV5251" s="81" t="s">
        <v>461</v>
      </c>
      <c r="CW5251" s="81">
        <v>2029</v>
      </c>
      <c r="CX5251" s="81">
        <v>0</v>
      </c>
      <c r="CY5251" s="81">
        <v>0</v>
      </c>
      <c r="CZ5251" s="81">
        <v>0</v>
      </c>
      <c r="DA5251" s="81">
        <v>0</v>
      </c>
      <c r="DB5251" s="81">
        <v>15317.99094281607</v>
      </c>
      <c r="DC5251" s="81">
        <v>247.27299216494879</v>
      </c>
      <c r="DD5251" s="81">
        <v>9287.6490955445624</v>
      </c>
      <c r="DE5251" s="81">
        <v>5783.0688551065668</v>
      </c>
      <c r="DF5251" s="81">
        <v>2.7568051219218761</v>
      </c>
      <c r="DG5251" s="81">
        <v>2.7568051219218761</v>
      </c>
      <c r="DH5251" s="81">
        <v>2.7568051219218761</v>
      </c>
      <c r="DI5251" s="81">
        <v>2.7568051219218761</v>
      </c>
      <c r="DJ5251" s="81">
        <v>1.8271848404471359E-5</v>
      </c>
      <c r="DL5251" s="81">
        <v>0</v>
      </c>
      <c r="DM5251" s="81">
        <v>5.0371925268426706E-5</v>
      </c>
      <c r="DN5251" s="81">
        <v>5.0371925268426706E-5</v>
      </c>
      <c r="DO5251" s="81">
        <v>0</v>
      </c>
      <c r="DP5251" s="81">
        <v>5.0371925268426706E-5</v>
      </c>
      <c r="DQ5251" s="81">
        <v>5.0371925268426706E-5</v>
      </c>
      <c r="DR5251" s="81">
        <v>0</v>
      </c>
      <c r="DS5251" s="81">
        <v>5.0371925268426706E-5</v>
      </c>
      <c r="DT5251" s="81">
        <v>5.0371925268426706E-5</v>
      </c>
      <c r="DU5251" s="81">
        <v>0</v>
      </c>
      <c r="DV5251" s="81">
        <v>5.0371925268426706E-5</v>
      </c>
      <c r="DW5251" s="81">
        <v>5.0371925268426706E-5</v>
      </c>
      <c r="GE5251" s="81" t="s">
        <v>449</v>
      </c>
      <c r="GF5251" s="81" t="s">
        <v>155</v>
      </c>
      <c r="GG5251" s="81" t="s">
        <v>491</v>
      </c>
      <c r="GH5251" s="81" t="s">
        <v>454</v>
      </c>
      <c r="GI5251" s="81">
        <v>2024</v>
      </c>
      <c r="GJ5251" s="81" t="s">
        <v>201</v>
      </c>
      <c r="GK5251" s="81">
        <v>428.60232122030828</v>
      </c>
      <c r="GL5251" s="81">
        <v>248.68309399999899</v>
      </c>
      <c r="GM5251" s="81">
        <v>2024</v>
      </c>
      <c r="GN5251" s="81" t="s">
        <v>173</v>
      </c>
      <c r="GO5251" s="81">
        <v>1.1148832299820636E-2</v>
      </c>
      <c r="GP5251" s="81">
        <v>10</v>
      </c>
      <c r="GQ5251" s="81">
        <v>0</v>
      </c>
      <c r="GR5251" s="81" t="s">
        <v>448</v>
      </c>
      <c r="GS5251" s="81">
        <v>1.1148832299820636E-2</v>
      </c>
      <c r="GT5251" s="81">
        <v>4.778415402599073</v>
      </c>
      <c r="GU5251" s="81">
        <v>1.1148832299820636E-2</v>
      </c>
      <c r="GV5251" s="81">
        <v>4.778415402599073</v>
      </c>
      <c r="GW5251" s="81">
        <v>1.1148832299820636E-2</v>
      </c>
      <c r="GX5251" s="81">
        <v>4.778415402599073</v>
      </c>
      <c r="GY5251" s="81">
        <v>1.1148832299820636E-2</v>
      </c>
      <c r="GZ5251" s="81">
        <v>4.778415402599073</v>
      </c>
    </row>
    <row r="5252" spans="98:208" x14ac:dyDescent="0.25">
      <c r="CT5252" s="81" t="s">
        <v>155</v>
      </c>
      <c r="CU5252" s="81" t="s">
        <v>488</v>
      </c>
      <c r="CV5252" s="81" t="s">
        <v>461</v>
      </c>
      <c r="CW5252" s="81">
        <v>2030</v>
      </c>
      <c r="CX5252" s="81">
        <v>0</v>
      </c>
      <c r="CY5252" s="81">
        <v>0</v>
      </c>
      <c r="CZ5252" s="81">
        <v>0</v>
      </c>
      <c r="DA5252" s="81">
        <v>0</v>
      </c>
      <c r="DB5252" s="81">
        <v>15317.99094281607</v>
      </c>
      <c r="DC5252" s="81">
        <v>247.27299216494879</v>
      </c>
      <c r="DD5252" s="81">
        <v>9287.6490955445624</v>
      </c>
      <c r="DE5252" s="81">
        <v>5783.0688551065668</v>
      </c>
      <c r="DF5252" s="81">
        <v>0</v>
      </c>
      <c r="DG5252" s="81">
        <v>2.7568051219218761</v>
      </c>
      <c r="DH5252" s="81">
        <v>2.7568051219218761</v>
      </c>
      <c r="DI5252" s="81">
        <v>2.7568051219218761</v>
      </c>
      <c r="DJ5252" s="81">
        <v>1.8271848404471359E-5</v>
      </c>
      <c r="DL5252" s="81">
        <v>0</v>
      </c>
      <c r="DM5252" s="81">
        <v>0</v>
      </c>
      <c r="DN5252" s="81">
        <v>0</v>
      </c>
      <c r="DO5252" s="81">
        <v>0</v>
      </c>
      <c r="DP5252" s="81">
        <v>5.0371925268426706E-5</v>
      </c>
      <c r="DQ5252" s="81">
        <v>5.0371925268426706E-5</v>
      </c>
      <c r="DR5252" s="81">
        <v>0</v>
      </c>
      <c r="DS5252" s="81">
        <v>5.0371925268426706E-5</v>
      </c>
      <c r="DT5252" s="81">
        <v>5.0371925268426706E-5</v>
      </c>
      <c r="DU5252" s="81">
        <v>0</v>
      </c>
      <c r="DV5252" s="81">
        <v>5.0371925268426706E-5</v>
      </c>
      <c r="DW5252" s="81">
        <v>5.0371925268426706E-5</v>
      </c>
      <c r="GE5252" s="81" t="s">
        <v>449</v>
      </c>
      <c r="GF5252" s="81" t="s">
        <v>155</v>
      </c>
      <c r="GG5252" s="81" t="s">
        <v>491</v>
      </c>
      <c r="GH5252" s="81" t="s">
        <v>454</v>
      </c>
      <c r="GI5252" s="81">
        <v>2025</v>
      </c>
      <c r="GJ5252" s="81" t="s">
        <v>201</v>
      </c>
      <c r="GK5252" s="81">
        <v>428.60232122030828</v>
      </c>
      <c r="GL5252" s="81">
        <v>248.68309399999899</v>
      </c>
      <c r="GM5252" s="81">
        <v>2025</v>
      </c>
      <c r="GN5252" s="81" t="s">
        <v>173</v>
      </c>
      <c r="GO5252" s="81">
        <v>1.1148832299820636E-2</v>
      </c>
      <c r="GP5252" s="81">
        <v>10</v>
      </c>
      <c r="GQ5252" s="81">
        <v>0</v>
      </c>
      <c r="GR5252" s="81" t="s">
        <v>448</v>
      </c>
      <c r="GS5252" s="81">
        <v>1.1148832299820636E-2</v>
      </c>
      <c r="GT5252" s="81">
        <v>4.778415402599073</v>
      </c>
      <c r="GU5252" s="81">
        <v>1.1148832299820636E-2</v>
      </c>
      <c r="GV5252" s="81">
        <v>4.778415402599073</v>
      </c>
      <c r="GW5252" s="81">
        <v>1.1148832299820636E-2</v>
      </c>
      <c r="GX5252" s="81">
        <v>4.778415402599073</v>
      </c>
      <c r="GY5252" s="81">
        <v>1.1148832299820636E-2</v>
      </c>
      <c r="GZ5252" s="81">
        <v>4.778415402599073</v>
      </c>
    </row>
    <row r="5253" spans="98:208" x14ac:dyDescent="0.25">
      <c r="CT5253" s="81" t="s">
        <v>155</v>
      </c>
      <c r="CU5253" s="81" t="s">
        <v>488</v>
      </c>
      <c r="CV5253" s="81" t="s">
        <v>461</v>
      </c>
      <c r="CW5253" s="81">
        <v>2031</v>
      </c>
      <c r="CX5253" s="81">
        <v>0</v>
      </c>
      <c r="CY5253" s="81">
        <v>0</v>
      </c>
      <c r="CZ5253" s="81">
        <v>0</v>
      </c>
      <c r="DA5253" s="81">
        <v>0</v>
      </c>
      <c r="DB5253" s="81">
        <v>15317.99094281607</v>
      </c>
      <c r="DC5253" s="81">
        <v>247.27299216494879</v>
      </c>
      <c r="DD5253" s="81">
        <v>9287.6490955445624</v>
      </c>
      <c r="DE5253" s="81">
        <v>5783.0688551065668</v>
      </c>
      <c r="DF5253" s="81">
        <v>0</v>
      </c>
      <c r="DG5253" s="81">
        <v>0</v>
      </c>
      <c r="DH5253" s="81">
        <v>2.7568051219218761</v>
      </c>
      <c r="DI5253" s="81">
        <v>2.7568051219218761</v>
      </c>
      <c r="DJ5253" s="81">
        <v>1.8271848404471359E-5</v>
      </c>
      <c r="DL5253" s="81">
        <v>0</v>
      </c>
      <c r="DM5253" s="81">
        <v>0</v>
      </c>
      <c r="DN5253" s="81">
        <v>0</v>
      </c>
      <c r="DO5253" s="81">
        <v>0</v>
      </c>
      <c r="DP5253" s="81">
        <v>0</v>
      </c>
      <c r="DQ5253" s="81">
        <v>0</v>
      </c>
      <c r="DR5253" s="81">
        <v>0</v>
      </c>
      <c r="DS5253" s="81">
        <v>5.0371925268426706E-5</v>
      </c>
      <c r="DT5253" s="81">
        <v>5.0371925268426706E-5</v>
      </c>
      <c r="DU5253" s="81">
        <v>0</v>
      </c>
      <c r="DV5253" s="81">
        <v>5.0371925268426706E-5</v>
      </c>
      <c r="DW5253" s="81">
        <v>5.0371925268426706E-5</v>
      </c>
      <c r="GE5253" s="81" t="s">
        <v>449</v>
      </c>
      <c r="GF5253" s="81" t="s">
        <v>155</v>
      </c>
      <c r="GG5253" s="81" t="s">
        <v>491</v>
      </c>
      <c r="GH5253" s="81" t="s">
        <v>454</v>
      </c>
      <c r="GI5253" s="81">
        <v>2026</v>
      </c>
      <c r="GJ5253" s="81" t="s">
        <v>201</v>
      </c>
      <c r="GK5253" s="81">
        <v>428.60232122030828</v>
      </c>
      <c r="GL5253" s="81">
        <v>248.68309399999899</v>
      </c>
      <c r="GM5253" s="81">
        <v>2026</v>
      </c>
      <c r="GN5253" s="81" t="s">
        <v>173</v>
      </c>
      <c r="GO5253" s="81">
        <v>1.1148832299820636E-2</v>
      </c>
      <c r="GP5253" s="81">
        <v>10</v>
      </c>
      <c r="GQ5253" s="81">
        <v>0</v>
      </c>
      <c r="GR5253" s="81" t="s">
        <v>448</v>
      </c>
      <c r="GS5253" s="81">
        <v>1.1148832299820636E-2</v>
      </c>
      <c r="GT5253" s="81">
        <v>4.778415402599073</v>
      </c>
      <c r="GU5253" s="81">
        <v>1.1148832299820636E-2</v>
      </c>
      <c r="GV5253" s="81">
        <v>4.778415402599073</v>
      </c>
      <c r="GW5253" s="81">
        <v>1.1148832299820636E-2</v>
      </c>
      <c r="GX5253" s="81">
        <v>4.778415402599073</v>
      </c>
      <c r="GY5253" s="81">
        <v>1.1148832299820636E-2</v>
      </c>
      <c r="GZ5253" s="81">
        <v>4.778415402599073</v>
      </c>
    </row>
    <row r="5254" spans="98:208" x14ac:dyDescent="0.25">
      <c r="CT5254" s="81" t="s">
        <v>155</v>
      </c>
      <c r="CU5254" s="81" t="s">
        <v>488</v>
      </c>
      <c r="CV5254" s="81" t="s">
        <v>461</v>
      </c>
      <c r="CW5254" s="81">
        <v>2032</v>
      </c>
      <c r="CX5254" s="81">
        <v>0</v>
      </c>
      <c r="CY5254" s="81">
        <v>0</v>
      </c>
      <c r="CZ5254" s="81">
        <v>0</v>
      </c>
      <c r="DA5254" s="81">
        <v>0</v>
      </c>
      <c r="DB5254" s="81">
        <v>15317.99094281607</v>
      </c>
      <c r="DC5254" s="81">
        <v>247.27299216494879</v>
      </c>
      <c r="DD5254" s="81">
        <v>9287.6490955445624</v>
      </c>
      <c r="DE5254" s="81">
        <v>5783.0688551065668</v>
      </c>
      <c r="DF5254" s="81">
        <v>0</v>
      </c>
      <c r="DG5254" s="81">
        <v>0</v>
      </c>
      <c r="DH5254" s="81">
        <v>0</v>
      </c>
      <c r="DI5254" s="81">
        <v>2.7568051219218761</v>
      </c>
      <c r="DJ5254" s="81">
        <v>1.8271848404471359E-5</v>
      </c>
      <c r="DL5254" s="81">
        <v>0</v>
      </c>
      <c r="DM5254" s="81">
        <v>0</v>
      </c>
      <c r="DN5254" s="81">
        <v>0</v>
      </c>
      <c r="DO5254" s="81">
        <v>0</v>
      </c>
      <c r="DP5254" s="81">
        <v>0</v>
      </c>
      <c r="DQ5254" s="81">
        <v>0</v>
      </c>
      <c r="DR5254" s="81">
        <v>0</v>
      </c>
      <c r="DS5254" s="81">
        <v>0</v>
      </c>
      <c r="DT5254" s="81">
        <v>0</v>
      </c>
      <c r="DU5254" s="81">
        <v>0</v>
      </c>
      <c r="DV5254" s="81">
        <v>5.0371925268426706E-5</v>
      </c>
      <c r="DW5254" s="81">
        <v>5.0371925268426706E-5</v>
      </c>
      <c r="GE5254" s="81" t="s">
        <v>449</v>
      </c>
      <c r="GF5254" s="81" t="s">
        <v>155</v>
      </c>
      <c r="GG5254" s="81" t="s">
        <v>491</v>
      </c>
      <c r="GH5254" s="81" t="s">
        <v>454</v>
      </c>
      <c r="GI5254" s="81">
        <v>2027</v>
      </c>
      <c r="GJ5254" s="81" t="s">
        <v>201</v>
      </c>
      <c r="GK5254" s="81">
        <v>428.60232122030828</v>
      </c>
      <c r="GL5254" s="81">
        <v>248.68309399999899</v>
      </c>
      <c r="GM5254" s="81">
        <v>2027</v>
      </c>
      <c r="GN5254" s="81" t="s">
        <v>173</v>
      </c>
      <c r="GO5254" s="81">
        <v>1.1148832299820636E-2</v>
      </c>
      <c r="GP5254" s="81">
        <v>10</v>
      </c>
      <c r="GQ5254" s="81">
        <v>0</v>
      </c>
      <c r="GR5254" s="81" t="s">
        <v>448</v>
      </c>
      <c r="GS5254" s="81">
        <v>1.1148832299820636E-2</v>
      </c>
      <c r="GT5254" s="81">
        <v>4.778415402599073</v>
      </c>
      <c r="GU5254" s="81">
        <v>1.1148832299820636E-2</v>
      </c>
      <c r="GV5254" s="81">
        <v>4.778415402599073</v>
      </c>
      <c r="GW5254" s="81">
        <v>1.1148832299820636E-2</v>
      </c>
      <c r="GX5254" s="81">
        <v>4.778415402599073</v>
      </c>
      <c r="GY5254" s="81">
        <v>1.1148832299820636E-2</v>
      </c>
      <c r="GZ5254" s="81">
        <v>4.778415402599073</v>
      </c>
    </row>
    <row r="5255" spans="98:208" x14ac:dyDescent="0.25">
      <c r="CT5255" s="81" t="s">
        <v>155</v>
      </c>
      <c r="CU5255" s="81" t="s">
        <v>488</v>
      </c>
      <c r="CV5255" s="81" t="s">
        <v>451</v>
      </c>
      <c r="CW5255" s="81">
        <v>2020</v>
      </c>
      <c r="CX5255" s="81">
        <v>0</v>
      </c>
      <c r="CY5255" s="81">
        <v>0</v>
      </c>
      <c r="CZ5255" s="81">
        <v>0</v>
      </c>
      <c r="DA5255" s="81">
        <v>0</v>
      </c>
      <c r="DB5255" s="81">
        <v>8807.952230876137</v>
      </c>
      <c r="DC5255" s="81">
        <v>222.22942162783971</v>
      </c>
      <c r="DD5255" s="81">
        <v>8585.7228092482965</v>
      </c>
      <c r="DE5255" s="81">
        <v>0</v>
      </c>
      <c r="DF5255" s="81">
        <v>2.4775985538149179</v>
      </c>
      <c r="DG5255" s="81">
        <v>0</v>
      </c>
      <c r="DH5255" s="81">
        <v>0</v>
      </c>
      <c r="DI5255" s="81">
        <v>0</v>
      </c>
      <c r="DJ5255" s="81">
        <v>2.8608588648400139E-6</v>
      </c>
      <c r="DL5255" s="81">
        <v>0</v>
      </c>
      <c r="DM5255" s="81">
        <v>7.0880597861962063E-6</v>
      </c>
      <c r="DN5255" s="81">
        <v>7.0880597861962063E-6</v>
      </c>
      <c r="DO5255" s="81">
        <v>0</v>
      </c>
      <c r="DP5255" s="81">
        <v>0</v>
      </c>
      <c r="DQ5255" s="81">
        <v>0</v>
      </c>
      <c r="DR5255" s="81">
        <v>0</v>
      </c>
      <c r="DS5255" s="81">
        <v>0</v>
      </c>
      <c r="DT5255" s="81">
        <v>0</v>
      </c>
      <c r="DU5255" s="81">
        <v>0</v>
      </c>
      <c r="DV5255" s="81">
        <v>0</v>
      </c>
      <c r="DW5255" s="81">
        <v>0</v>
      </c>
      <c r="GE5255" s="81" t="s">
        <v>449</v>
      </c>
      <c r="GF5255" s="81" t="s">
        <v>155</v>
      </c>
      <c r="GG5255" s="81" t="s">
        <v>491</v>
      </c>
      <c r="GH5255" s="81" t="s">
        <v>454</v>
      </c>
      <c r="GI5255" s="81">
        <v>2028</v>
      </c>
      <c r="GJ5255" s="81" t="s">
        <v>201</v>
      </c>
      <c r="GK5255" s="81">
        <v>453.26096055717272</v>
      </c>
      <c r="GL5255" s="81">
        <v>248.68309399999899</v>
      </c>
      <c r="GM5255" s="81">
        <v>2028</v>
      </c>
      <c r="GN5255" s="81" t="s">
        <v>173</v>
      </c>
      <c r="GO5255" s="81">
        <v>1.1148832299820636E-2</v>
      </c>
      <c r="GP5255" s="81">
        <v>10</v>
      </c>
      <c r="GQ5255" s="81">
        <v>0</v>
      </c>
      <c r="GR5255" s="81" t="s">
        <v>448</v>
      </c>
      <c r="GS5255" s="81">
        <v>1.1148832299820636E-2</v>
      </c>
      <c r="GT5255" s="81">
        <v>5.053330437307535</v>
      </c>
      <c r="GU5255" s="81">
        <v>1.1148832299820636E-2</v>
      </c>
      <c r="GV5255" s="81">
        <v>5.053330437307535</v>
      </c>
      <c r="GW5255" s="81">
        <v>1.1148832299820636E-2</v>
      </c>
      <c r="GX5255" s="81">
        <v>5.053330437307535</v>
      </c>
      <c r="GY5255" s="81">
        <v>1.1148832299820636E-2</v>
      </c>
      <c r="GZ5255" s="81">
        <v>5.053330437307535</v>
      </c>
    </row>
    <row r="5256" spans="98:208" x14ac:dyDescent="0.25">
      <c r="CT5256" s="81" t="s">
        <v>155</v>
      </c>
      <c r="CU5256" s="81" t="s">
        <v>488</v>
      </c>
      <c r="CV5256" s="81" t="s">
        <v>451</v>
      </c>
      <c r="CW5256" s="81">
        <v>2021</v>
      </c>
      <c r="CX5256" s="81">
        <v>0</v>
      </c>
      <c r="CY5256" s="81">
        <v>0</v>
      </c>
      <c r="CZ5256" s="81">
        <v>0</v>
      </c>
      <c r="DA5256" s="81">
        <v>0</v>
      </c>
      <c r="DB5256" s="81">
        <v>8807.952230876137</v>
      </c>
      <c r="DC5256" s="81">
        <v>222.22942162783971</v>
      </c>
      <c r="DD5256" s="81">
        <v>8585.7228092482965</v>
      </c>
      <c r="DE5256" s="81">
        <v>0</v>
      </c>
      <c r="DF5256" s="81">
        <v>2.4775985538149179</v>
      </c>
      <c r="DG5256" s="81">
        <v>2.4775985538149179</v>
      </c>
      <c r="DH5256" s="81">
        <v>0</v>
      </c>
      <c r="DI5256" s="81">
        <v>0</v>
      </c>
      <c r="DJ5256" s="81">
        <v>2.8608588648400139E-6</v>
      </c>
      <c r="DL5256" s="81">
        <v>0</v>
      </c>
      <c r="DM5256" s="81">
        <v>7.0880597861962063E-6</v>
      </c>
      <c r="DN5256" s="81">
        <v>7.0880597861962063E-6</v>
      </c>
      <c r="DO5256" s="81">
        <v>0</v>
      </c>
      <c r="DP5256" s="81">
        <v>7.0880597861962063E-6</v>
      </c>
      <c r="DQ5256" s="81">
        <v>7.0880597861962063E-6</v>
      </c>
      <c r="DR5256" s="81">
        <v>0</v>
      </c>
      <c r="DS5256" s="81">
        <v>0</v>
      </c>
      <c r="DT5256" s="81">
        <v>0</v>
      </c>
      <c r="DU5256" s="81">
        <v>0</v>
      </c>
      <c r="DV5256" s="81">
        <v>0</v>
      </c>
      <c r="DW5256" s="81">
        <v>0</v>
      </c>
      <c r="GE5256" s="81" t="s">
        <v>449</v>
      </c>
      <c r="GF5256" s="81" t="s">
        <v>155</v>
      </c>
      <c r="GG5256" s="81" t="s">
        <v>491</v>
      </c>
      <c r="GH5256" s="81" t="s">
        <v>454</v>
      </c>
      <c r="GI5256" s="81">
        <v>2029</v>
      </c>
      <c r="GJ5256" s="81" t="s">
        <v>201</v>
      </c>
      <c r="GK5256" s="81">
        <v>453.26096055717272</v>
      </c>
      <c r="GL5256" s="81">
        <v>248.68309399999899</v>
      </c>
      <c r="GM5256" s="81">
        <v>2029</v>
      </c>
      <c r="GN5256" s="81" t="s">
        <v>173</v>
      </c>
      <c r="GO5256" s="81">
        <v>1.1148832299820636E-2</v>
      </c>
      <c r="GP5256" s="81">
        <v>10</v>
      </c>
      <c r="GQ5256" s="81">
        <v>0</v>
      </c>
      <c r="GR5256" s="81" t="s">
        <v>448</v>
      </c>
      <c r="GS5256" s="81">
        <v>1.1148832299820636E-2</v>
      </c>
      <c r="GT5256" s="81">
        <v>5.053330437307535</v>
      </c>
      <c r="GU5256" s="81">
        <v>1.1148832299820636E-2</v>
      </c>
      <c r="GV5256" s="81">
        <v>5.053330437307535</v>
      </c>
      <c r="GW5256" s="81">
        <v>1.1148832299820636E-2</v>
      </c>
      <c r="GX5256" s="81">
        <v>5.053330437307535</v>
      </c>
      <c r="GY5256" s="81">
        <v>1.1148832299820636E-2</v>
      </c>
      <c r="GZ5256" s="81">
        <v>5.053330437307535</v>
      </c>
    </row>
    <row r="5257" spans="98:208" x14ac:dyDescent="0.25">
      <c r="CT5257" s="81" t="s">
        <v>155</v>
      </c>
      <c r="CU5257" s="81" t="s">
        <v>488</v>
      </c>
      <c r="CV5257" s="81" t="s">
        <v>451</v>
      </c>
      <c r="CW5257" s="81">
        <v>2022</v>
      </c>
      <c r="CX5257" s="81">
        <v>0</v>
      </c>
      <c r="CY5257" s="81">
        <v>0</v>
      </c>
      <c r="CZ5257" s="81">
        <v>0</v>
      </c>
      <c r="DA5257" s="81">
        <v>0</v>
      </c>
      <c r="DB5257" s="81">
        <v>8807.952230876137</v>
      </c>
      <c r="DC5257" s="81">
        <v>222.22942162783971</v>
      </c>
      <c r="DD5257" s="81">
        <v>8585.7228092482965</v>
      </c>
      <c r="DE5257" s="81">
        <v>0</v>
      </c>
      <c r="DF5257" s="81">
        <v>2.4775985538149179</v>
      </c>
      <c r="DG5257" s="81">
        <v>2.4775985538149179</v>
      </c>
      <c r="DH5257" s="81">
        <v>2.4775985538149179</v>
      </c>
      <c r="DI5257" s="81">
        <v>0</v>
      </c>
      <c r="DJ5257" s="81">
        <v>2.8608588648400139E-6</v>
      </c>
      <c r="DL5257" s="81">
        <v>0</v>
      </c>
      <c r="DM5257" s="81">
        <v>7.0880597861962063E-6</v>
      </c>
      <c r="DN5257" s="81">
        <v>7.0880597861962063E-6</v>
      </c>
      <c r="DO5257" s="81">
        <v>0</v>
      </c>
      <c r="DP5257" s="81">
        <v>7.0880597861962063E-6</v>
      </c>
      <c r="DQ5257" s="81">
        <v>7.0880597861962063E-6</v>
      </c>
      <c r="DR5257" s="81">
        <v>0</v>
      </c>
      <c r="DS5257" s="81">
        <v>7.0880597861962063E-6</v>
      </c>
      <c r="DT5257" s="81">
        <v>7.0880597861962063E-6</v>
      </c>
      <c r="DU5257" s="81">
        <v>0</v>
      </c>
      <c r="DV5257" s="81">
        <v>0</v>
      </c>
      <c r="DW5257" s="81">
        <v>0</v>
      </c>
      <c r="GE5257" s="81" t="s">
        <v>449</v>
      </c>
      <c r="GF5257" s="81" t="s">
        <v>155</v>
      </c>
      <c r="GG5257" s="81" t="s">
        <v>491</v>
      </c>
      <c r="GH5257" s="81" t="s">
        <v>454</v>
      </c>
      <c r="GI5257" s="81">
        <v>2030</v>
      </c>
      <c r="GJ5257" s="81" t="s">
        <v>201</v>
      </c>
      <c r="GK5257" s="81">
        <v>453.26096055717272</v>
      </c>
      <c r="GL5257" s="81">
        <v>248.68309399999899</v>
      </c>
      <c r="GM5257" s="81">
        <v>2030</v>
      </c>
      <c r="GN5257" s="81" t="s">
        <v>173</v>
      </c>
      <c r="GO5257" s="81">
        <v>1.1148832299820636E-2</v>
      </c>
      <c r="GP5257" s="81">
        <v>10</v>
      </c>
      <c r="GQ5257" s="81">
        <v>0</v>
      </c>
      <c r="GR5257" s="81" t="s">
        <v>448</v>
      </c>
      <c r="GS5257" s="81">
        <v>0</v>
      </c>
      <c r="GT5257" s="81">
        <v>0</v>
      </c>
      <c r="GU5257" s="81">
        <v>1.1148832299820636E-2</v>
      </c>
      <c r="GV5257" s="81">
        <v>5.053330437307535</v>
      </c>
      <c r="GW5257" s="81">
        <v>1.1148832299820636E-2</v>
      </c>
      <c r="GX5257" s="81">
        <v>5.053330437307535</v>
      </c>
      <c r="GY5257" s="81">
        <v>1.1148832299820636E-2</v>
      </c>
      <c r="GZ5257" s="81">
        <v>5.053330437307535</v>
      </c>
    </row>
    <row r="5258" spans="98:208" x14ac:dyDescent="0.25">
      <c r="CT5258" s="81" t="s">
        <v>155</v>
      </c>
      <c r="CU5258" s="81" t="s">
        <v>488</v>
      </c>
      <c r="CV5258" s="81" t="s">
        <v>451</v>
      </c>
      <c r="CW5258" s="81">
        <v>2023</v>
      </c>
      <c r="CX5258" s="81">
        <v>0</v>
      </c>
      <c r="CY5258" s="81">
        <v>0</v>
      </c>
      <c r="CZ5258" s="81">
        <v>0</v>
      </c>
      <c r="DA5258" s="81">
        <v>0</v>
      </c>
      <c r="DB5258" s="81">
        <v>9129.7460702369099</v>
      </c>
      <c r="DC5258" s="81">
        <v>233.23007680794871</v>
      </c>
      <c r="DD5258" s="81">
        <v>8896.5159934289586</v>
      </c>
      <c r="DE5258" s="81">
        <v>0</v>
      </c>
      <c r="DF5258" s="81">
        <v>2.6002430136061063</v>
      </c>
      <c r="DG5258" s="81">
        <v>2.6002430136061063</v>
      </c>
      <c r="DH5258" s="81">
        <v>2.6002430136061063</v>
      </c>
      <c r="DI5258" s="81">
        <v>2.6002430136061063</v>
      </c>
      <c r="DJ5258" s="81">
        <v>2.8608588648400139E-6</v>
      </c>
      <c r="DL5258" s="81">
        <v>0</v>
      </c>
      <c r="DM5258" s="81">
        <v>7.4389282762133419E-6</v>
      </c>
      <c r="DN5258" s="81">
        <v>7.4389282762133419E-6</v>
      </c>
      <c r="DO5258" s="81">
        <v>0</v>
      </c>
      <c r="DP5258" s="81">
        <v>7.4389282762133419E-6</v>
      </c>
      <c r="DQ5258" s="81">
        <v>7.4389282762133419E-6</v>
      </c>
      <c r="DR5258" s="81">
        <v>0</v>
      </c>
      <c r="DS5258" s="81">
        <v>7.4389282762133419E-6</v>
      </c>
      <c r="DT5258" s="81">
        <v>7.4389282762133419E-6</v>
      </c>
      <c r="DU5258" s="81">
        <v>0</v>
      </c>
      <c r="DV5258" s="81">
        <v>7.4389282762133419E-6</v>
      </c>
      <c r="DW5258" s="81">
        <v>7.4389282762133419E-6</v>
      </c>
      <c r="GE5258" s="81" t="s">
        <v>449</v>
      </c>
      <c r="GF5258" s="81" t="s">
        <v>155</v>
      </c>
      <c r="GG5258" s="81" t="s">
        <v>491</v>
      </c>
      <c r="GH5258" s="81" t="s">
        <v>454</v>
      </c>
      <c r="GI5258" s="81">
        <v>2031</v>
      </c>
      <c r="GJ5258" s="81" t="s">
        <v>201</v>
      </c>
      <c r="GK5258" s="81">
        <v>453.26096055717272</v>
      </c>
      <c r="GL5258" s="81">
        <v>248.68309399999899</v>
      </c>
      <c r="GM5258" s="81">
        <v>2031</v>
      </c>
      <c r="GN5258" s="81" t="s">
        <v>173</v>
      </c>
      <c r="GO5258" s="81">
        <v>1.1148832299820636E-2</v>
      </c>
      <c r="GP5258" s="81">
        <v>10</v>
      </c>
      <c r="GQ5258" s="81">
        <v>0</v>
      </c>
      <c r="GR5258" s="81" t="s">
        <v>448</v>
      </c>
      <c r="GS5258" s="81">
        <v>0</v>
      </c>
      <c r="GT5258" s="81">
        <v>0</v>
      </c>
      <c r="GU5258" s="81">
        <v>0</v>
      </c>
      <c r="GV5258" s="81">
        <v>0</v>
      </c>
      <c r="GW5258" s="81">
        <v>1.1148832299820636E-2</v>
      </c>
      <c r="GX5258" s="81">
        <v>5.053330437307535</v>
      </c>
      <c r="GY5258" s="81">
        <v>1.1148832299820636E-2</v>
      </c>
      <c r="GZ5258" s="81">
        <v>5.053330437307535</v>
      </c>
    </row>
    <row r="5259" spans="98:208" x14ac:dyDescent="0.25">
      <c r="CT5259" s="81" t="s">
        <v>155</v>
      </c>
      <c r="CU5259" s="81" t="s">
        <v>488</v>
      </c>
      <c r="CV5259" s="81" t="s">
        <v>451</v>
      </c>
      <c r="CW5259" s="81">
        <v>2024</v>
      </c>
      <c r="CX5259" s="81">
        <v>0</v>
      </c>
      <c r="CY5259" s="81">
        <v>0</v>
      </c>
      <c r="CZ5259" s="81">
        <v>0</v>
      </c>
      <c r="DA5259" s="81">
        <v>0</v>
      </c>
      <c r="DB5259" s="81">
        <v>9129.7460702369099</v>
      </c>
      <c r="DC5259" s="81">
        <v>233.23007680794871</v>
      </c>
      <c r="DD5259" s="81">
        <v>8896.5159934289586</v>
      </c>
      <c r="DE5259" s="81">
        <v>0</v>
      </c>
      <c r="DF5259" s="81">
        <v>2.6002430136061063</v>
      </c>
      <c r="DG5259" s="81">
        <v>2.6002430136061063</v>
      </c>
      <c r="DH5259" s="81">
        <v>2.6002430136061063</v>
      </c>
      <c r="DI5259" s="81">
        <v>2.6002430136061063</v>
      </c>
      <c r="DJ5259" s="81">
        <v>2.8608588648400139E-6</v>
      </c>
      <c r="DL5259" s="81">
        <v>0</v>
      </c>
      <c r="DM5259" s="81">
        <v>7.4389282762133419E-6</v>
      </c>
      <c r="DN5259" s="81">
        <v>7.4389282762133419E-6</v>
      </c>
      <c r="DO5259" s="81">
        <v>0</v>
      </c>
      <c r="DP5259" s="81">
        <v>7.4389282762133419E-6</v>
      </c>
      <c r="DQ5259" s="81">
        <v>7.4389282762133419E-6</v>
      </c>
      <c r="DR5259" s="81">
        <v>0</v>
      </c>
      <c r="DS5259" s="81">
        <v>7.4389282762133419E-6</v>
      </c>
      <c r="DT5259" s="81">
        <v>7.4389282762133419E-6</v>
      </c>
      <c r="DU5259" s="81">
        <v>0</v>
      </c>
      <c r="DV5259" s="81">
        <v>7.4389282762133419E-6</v>
      </c>
      <c r="DW5259" s="81">
        <v>7.4389282762133419E-6</v>
      </c>
      <c r="GE5259" s="81" t="s">
        <v>449</v>
      </c>
      <c r="GF5259" s="81" t="s">
        <v>155</v>
      </c>
      <c r="GG5259" s="81" t="s">
        <v>491</v>
      </c>
      <c r="GH5259" s="81" t="s">
        <v>454</v>
      </c>
      <c r="GI5259" s="81">
        <v>2032</v>
      </c>
      <c r="GJ5259" s="81" t="s">
        <v>201</v>
      </c>
      <c r="GK5259" s="81">
        <v>453.26096055717272</v>
      </c>
      <c r="GL5259" s="81">
        <v>248.68309399999899</v>
      </c>
      <c r="GM5259" s="81">
        <v>2032</v>
      </c>
      <c r="GN5259" s="81" t="s">
        <v>173</v>
      </c>
      <c r="GO5259" s="81">
        <v>1.1148832299820636E-2</v>
      </c>
      <c r="GP5259" s="81">
        <v>10</v>
      </c>
      <c r="GQ5259" s="81">
        <v>0</v>
      </c>
      <c r="GR5259" s="81" t="s">
        <v>448</v>
      </c>
      <c r="GS5259" s="81">
        <v>0</v>
      </c>
      <c r="GT5259" s="81">
        <v>0</v>
      </c>
      <c r="GU5259" s="81">
        <v>0</v>
      </c>
      <c r="GV5259" s="81">
        <v>0</v>
      </c>
      <c r="GW5259" s="81">
        <v>0</v>
      </c>
      <c r="GX5259" s="81">
        <v>0</v>
      </c>
      <c r="GY5259" s="81">
        <v>1.1148832299820636E-2</v>
      </c>
      <c r="GZ5259" s="81">
        <v>5.053330437307535</v>
      </c>
    </row>
    <row r="5260" spans="98:208" x14ac:dyDescent="0.25">
      <c r="CT5260" s="81" t="s">
        <v>155</v>
      </c>
      <c r="CU5260" s="81" t="s">
        <v>488</v>
      </c>
      <c r="CV5260" s="81" t="s">
        <v>451</v>
      </c>
      <c r="CW5260" s="81">
        <v>2025</v>
      </c>
      <c r="CX5260" s="81">
        <v>0</v>
      </c>
      <c r="CY5260" s="81">
        <v>0</v>
      </c>
      <c r="CZ5260" s="81">
        <v>0</v>
      </c>
      <c r="DA5260" s="81">
        <v>0</v>
      </c>
      <c r="DB5260" s="81">
        <v>9129.7460702369099</v>
      </c>
      <c r="DC5260" s="81">
        <v>233.23007680794871</v>
      </c>
      <c r="DD5260" s="81">
        <v>8896.5159934289586</v>
      </c>
      <c r="DE5260" s="81">
        <v>0</v>
      </c>
      <c r="DF5260" s="81">
        <v>2.6002430136061063</v>
      </c>
      <c r="DG5260" s="81">
        <v>2.6002430136061063</v>
      </c>
      <c r="DH5260" s="81">
        <v>2.6002430136061063</v>
      </c>
      <c r="DI5260" s="81">
        <v>2.6002430136061063</v>
      </c>
      <c r="DJ5260" s="81">
        <v>2.8608588648400139E-6</v>
      </c>
      <c r="DL5260" s="81">
        <v>0</v>
      </c>
      <c r="DM5260" s="81">
        <v>7.4389282762133419E-6</v>
      </c>
      <c r="DN5260" s="81">
        <v>7.4389282762133419E-6</v>
      </c>
      <c r="DO5260" s="81">
        <v>0</v>
      </c>
      <c r="DP5260" s="81">
        <v>7.4389282762133419E-6</v>
      </c>
      <c r="DQ5260" s="81">
        <v>7.4389282762133419E-6</v>
      </c>
      <c r="DR5260" s="81">
        <v>0</v>
      </c>
      <c r="DS5260" s="81">
        <v>7.4389282762133419E-6</v>
      </c>
      <c r="DT5260" s="81">
        <v>7.4389282762133419E-6</v>
      </c>
      <c r="DU5260" s="81">
        <v>0</v>
      </c>
      <c r="DV5260" s="81">
        <v>7.4389282762133419E-6</v>
      </c>
      <c r="DW5260" s="81">
        <v>7.4389282762133419E-6</v>
      </c>
      <c r="GE5260" s="81" t="s">
        <v>449</v>
      </c>
      <c r="GF5260" s="81" t="s">
        <v>155</v>
      </c>
      <c r="GG5260" s="81" t="s">
        <v>491</v>
      </c>
      <c r="GH5260" s="81" t="s">
        <v>455</v>
      </c>
      <c r="GI5260" s="81">
        <v>2021</v>
      </c>
      <c r="GJ5260" s="81" t="s">
        <v>201</v>
      </c>
      <c r="GK5260" s="81">
        <v>409.22373582041428</v>
      </c>
      <c r="GL5260" s="81">
        <v>248.68309399999899</v>
      </c>
      <c r="GM5260" s="81">
        <v>2021</v>
      </c>
      <c r="GN5260" s="81" t="s">
        <v>173</v>
      </c>
      <c r="GO5260" s="81">
        <v>1.1148832299820636E-2</v>
      </c>
      <c r="GP5260" s="81">
        <v>10</v>
      </c>
      <c r="GQ5260" s="81">
        <v>0</v>
      </c>
      <c r="GR5260" s="81" t="s">
        <v>448</v>
      </c>
      <c r="GS5260" s="81">
        <v>1.1148832299820636E-2</v>
      </c>
      <c r="GT5260" s="81">
        <v>4.5623668037679019</v>
      </c>
      <c r="GU5260" s="81">
        <v>1.1148832299820636E-2</v>
      </c>
      <c r="GV5260" s="81">
        <v>4.5623668037679019</v>
      </c>
      <c r="GW5260" s="81">
        <v>0</v>
      </c>
      <c r="GX5260" s="81">
        <v>0</v>
      </c>
      <c r="GY5260" s="81">
        <v>0</v>
      </c>
      <c r="GZ5260" s="81">
        <v>0</v>
      </c>
    </row>
    <row r="5261" spans="98:208" x14ac:dyDescent="0.25">
      <c r="CT5261" s="81" t="s">
        <v>155</v>
      </c>
      <c r="CU5261" s="81" t="s">
        <v>488</v>
      </c>
      <c r="CV5261" s="81" t="s">
        <v>451</v>
      </c>
      <c r="CW5261" s="81">
        <v>2026</v>
      </c>
      <c r="CX5261" s="81">
        <v>0</v>
      </c>
      <c r="CY5261" s="81">
        <v>0</v>
      </c>
      <c r="CZ5261" s="81">
        <v>0</v>
      </c>
      <c r="DA5261" s="81">
        <v>0</v>
      </c>
      <c r="DB5261" s="81">
        <v>9129.7460702369099</v>
      </c>
      <c r="DC5261" s="81">
        <v>233.23007680794871</v>
      </c>
      <c r="DD5261" s="81">
        <v>8896.5159934289586</v>
      </c>
      <c r="DE5261" s="81">
        <v>0</v>
      </c>
      <c r="DF5261" s="81">
        <v>2.6002430136061063</v>
      </c>
      <c r="DG5261" s="81">
        <v>2.6002430136061063</v>
      </c>
      <c r="DH5261" s="81">
        <v>2.6002430136061063</v>
      </c>
      <c r="DI5261" s="81">
        <v>2.6002430136061063</v>
      </c>
      <c r="DJ5261" s="81">
        <v>2.8608588648400139E-6</v>
      </c>
      <c r="DL5261" s="81">
        <v>0</v>
      </c>
      <c r="DM5261" s="81">
        <v>7.4389282762133419E-6</v>
      </c>
      <c r="DN5261" s="81">
        <v>7.4389282762133419E-6</v>
      </c>
      <c r="DO5261" s="81">
        <v>0</v>
      </c>
      <c r="DP5261" s="81">
        <v>7.4389282762133419E-6</v>
      </c>
      <c r="DQ5261" s="81">
        <v>7.4389282762133419E-6</v>
      </c>
      <c r="DR5261" s="81">
        <v>0</v>
      </c>
      <c r="DS5261" s="81">
        <v>7.4389282762133419E-6</v>
      </c>
      <c r="DT5261" s="81">
        <v>7.4389282762133419E-6</v>
      </c>
      <c r="DU5261" s="81">
        <v>0</v>
      </c>
      <c r="DV5261" s="81">
        <v>7.4389282762133419E-6</v>
      </c>
      <c r="DW5261" s="81">
        <v>7.4389282762133419E-6</v>
      </c>
      <c r="GE5261" s="81" t="s">
        <v>449</v>
      </c>
      <c r="GF5261" s="81" t="s">
        <v>155</v>
      </c>
      <c r="GG5261" s="81" t="s">
        <v>491</v>
      </c>
      <c r="GH5261" s="81" t="s">
        <v>455</v>
      </c>
      <c r="GI5261" s="81">
        <v>2022</v>
      </c>
      <c r="GJ5261" s="81" t="s">
        <v>201</v>
      </c>
      <c r="GK5261" s="81">
        <v>409.22373582041428</v>
      </c>
      <c r="GL5261" s="81">
        <v>248.68309399999899</v>
      </c>
      <c r="GM5261" s="81">
        <v>2022</v>
      </c>
      <c r="GN5261" s="81" t="s">
        <v>173</v>
      </c>
      <c r="GO5261" s="81">
        <v>1.1148832299820636E-2</v>
      </c>
      <c r="GP5261" s="81">
        <v>10</v>
      </c>
      <c r="GQ5261" s="81">
        <v>0</v>
      </c>
      <c r="GR5261" s="81" t="s">
        <v>448</v>
      </c>
      <c r="GS5261" s="81">
        <v>1.1148832299820636E-2</v>
      </c>
      <c r="GT5261" s="81">
        <v>4.5623668037679019</v>
      </c>
      <c r="GU5261" s="81">
        <v>1.1148832299820636E-2</v>
      </c>
      <c r="GV5261" s="81">
        <v>4.5623668037679019</v>
      </c>
      <c r="GW5261" s="81">
        <v>1.1148832299820636E-2</v>
      </c>
      <c r="GX5261" s="81">
        <v>4.5623668037679019</v>
      </c>
      <c r="GY5261" s="81">
        <v>0</v>
      </c>
      <c r="GZ5261" s="81">
        <v>0</v>
      </c>
    </row>
    <row r="5262" spans="98:208" x14ac:dyDescent="0.25">
      <c r="CT5262" s="81" t="s">
        <v>155</v>
      </c>
      <c r="CU5262" s="81" t="s">
        <v>488</v>
      </c>
      <c r="CV5262" s="81" t="s">
        <v>451</v>
      </c>
      <c r="CW5262" s="81">
        <v>2027</v>
      </c>
      <c r="CX5262" s="81">
        <v>0</v>
      </c>
      <c r="CY5262" s="81">
        <v>0</v>
      </c>
      <c r="CZ5262" s="81">
        <v>0</v>
      </c>
      <c r="DA5262" s="81">
        <v>0</v>
      </c>
      <c r="DB5262" s="81">
        <v>9129.7460702369099</v>
      </c>
      <c r="DC5262" s="81">
        <v>233.23007680794871</v>
      </c>
      <c r="DD5262" s="81">
        <v>8896.5159934289586</v>
      </c>
      <c r="DE5262" s="81">
        <v>0</v>
      </c>
      <c r="DF5262" s="81">
        <v>2.6002430136061063</v>
      </c>
      <c r="DG5262" s="81">
        <v>2.6002430136061063</v>
      </c>
      <c r="DH5262" s="81">
        <v>2.6002430136061063</v>
      </c>
      <c r="DI5262" s="81">
        <v>2.6002430136061063</v>
      </c>
      <c r="DJ5262" s="81">
        <v>2.8608588648400139E-6</v>
      </c>
      <c r="DL5262" s="81">
        <v>0</v>
      </c>
      <c r="DM5262" s="81">
        <v>7.4389282762133419E-6</v>
      </c>
      <c r="DN5262" s="81">
        <v>7.4389282762133419E-6</v>
      </c>
      <c r="DO5262" s="81">
        <v>0</v>
      </c>
      <c r="DP5262" s="81">
        <v>7.4389282762133419E-6</v>
      </c>
      <c r="DQ5262" s="81">
        <v>7.4389282762133419E-6</v>
      </c>
      <c r="DR5262" s="81">
        <v>0</v>
      </c>
      <c r="DS5262" s="81">
        <v>7.4389282762133419E-6</v>
      </c>
      <c r="DT5262" s="81">
        <v>7.4389282762133419E-6</v>
      </c>
      <c r="DU5262" s="81">
        <v>0</v>
      </c>
      <c r="DV5262" s="81">
        <v>7.4389282762133419E-6</v>
      </c>
      <c r="DW5262" s="81">
        <v>7.4389282762133419E-6</v>
      </c>
      <c r="GE5262" s="81" t="s">
        <v>449</v>
      </c>
      <c r="GF5262" s="81" t="s">
        <v>155</v>
      </c>
      <c r="GG5262" s="81" t="s">
        <v>491</v>
      </c>
      <c r="GH5262" s="81" t="s">
        <v>455</v>
      </c>
      <c r="GI5262" s="81">
        <v>2023</v>
      </c>
      <c r="GJ5262" s="81" t="s">
        <v>201</v>
      </c>
      <c r="GK5262" s="81">
        <v>428.60232122028953</v>
      </c>
      <c r="GL5262" s="81">
        <v>248.68309399999899</v>
      </c>
      <c r="GM5262" s="81">
        <v>2023</v>
      </c>
      <c r="GN5262" s="81" t="s">
        <v>173</v>
      </c>
      <c r="GO5262" s="81">
        <v>1.1148832299820636E-2</v>
      </c>
      <c r="GP5262" s="81">
        <v>10</v>
      </c>
      <c r="GQ5262" s="81">
        <v>0</v>
      </c>
      <c r="GR5262" s="81" t="s">
        <v>448</v>
      </c>
      <c r="GS5262" s="81">
        <v>1.1148832299820636E-2</v>
      </c>
      <c r="GT5262" s="81">
        <v>4.7784154025988634</v>
      </c>
      <c r="GU5262" s="81">
        <v>1.1148832299820636E-2</v>
      </c>
      <c r="GV5262" s="81">
        <v>4.7784154025988634</v>
      </c>
      <c r="GW5262" s="81">
        <v>1.1148832299820636E-2</v>
      </c>
      <c r="GX5262" s="81">
        <v>4.7784154025988634</v>
      </c>
      <c r="GY5262" s="81">
        <v>1.1148832299820636E-2</v>
      </c>
      <c r="GZ5262" s="81">
        <v>4.7784154025988634</v>
      </c>
    </row>
    <row r="5263" spans="98:208" x14ac:dyDescent="0.25">
      <c r="CT5263" s="81" t="s">
        <v>155</v>
      </c>
      <c r="CU5263" s="81" t="s">
        <v>488</v>
      </c>
      <c r="CV5263" s="81" t="s">
        <v>451</v>
      </c>
      <c r="CW5263" s="81">
        <v>2028</v>
      </c>
      <c r="CX5263" s="81">
        <v>0</v>
      </c>
      <c r="CY5263" s="81">
        <v>0</v>
      </c>
      <c r="CZ5263" s="81">
        <v>0</v>
      </c>
      <c r="DA5263" s="81">
        <v>0</v>
      </c>
      <c r="DB5263" s="81">
        <v>9534.9220877098342</v>
      </c>
      <c r="DC5263" s="81">
        <v>247.27299216495709</v>
      </c>
      <c r="DD5263" s="81">
        <v>9287.6490955448753</v>
      </c>
      <c r="DE5263" s="81">
        <v>0</v>
      </c>
      <c r="DF5263" s="81">
        <v>2.7568051219219689</v>
      </c>
      <c r="DG5263" s="81">
        <v>2.7568051219219689</v>
      </c>
      <c r="DH5263" s="81">
        <v>2.7568051219219689</v>
      </c>
      <c r="DI5263" s="81">
        <v>2.7568051219219689</v>
      </c>
      <c r="DJ5263" s="81">
        <v>2.8608588648400139E-6</v>
      </c>
      <c r="DL5263" s="81">
        <v>0</v>
      </c>
      <c r="DM5263" s="81">
        <v>7.8868303716868198E-6</v>
      </c>
      <c r="DN5263" s="81">
        <v>7.8868303716868198E-6</v>
      </c>
      <c r="DO5263" s="81">
        <v>0</v>
      </c>
      <c r="DP5263" s="81">
        <v>7.8868303716868198E-6</v>
      </c>
      <c r="DQ5263" s="81">
        <v>7.8868303716868198E-6</v>
      </c>
      <c r="DR5263" s="81">
        <v>0</v>
      </c>
      <c r="DS5263" s="81">
        <v>7.8868303716868198E-6</v>
      </c>
      <c r="DT5263" s="81">
        <v>7.8868303716868198E-6</v>
      </c>
      <c r="DU5263" s="81">
        <v>0</v>
      </c>
      <c r="DV5263" s="81">
        <v>7.8868303716868198E-6</v>
      </c>
      <c r="DW5263" s="81">
        <v>7.8868303716868198E-6</v>
      </c>
      <c r="GE5263" s="81" t="s">
        <v>449</v>
      </c>
      <c r="GF5263" s="81" t="s">
        <v>155</v>
      </c>
      <c r="GG5263" s="81" t="s">
        <v>491</v>
      </c>
      <c r="GH5263" s="81" t="s">
        <v>455</v>
      </c>
      <c r="GI5263" s="81">
        <v>2024</v>
      </c>
      <c r="GJ5263" s="81" t="s">
        <v>201</v>
      </c>
      <c r="GK5263" s="81">
        <v>428.60232122028953</v>
      </c>
      <c r="GL5263" s="81">
        <v>248.68309399999899</v>
      </c>
      <c r="GM5263" s="81">
        <v>2024</v>
      </c>
      <c r="GN5263" s="81" t="s">
        <v>173</v>
      </c>
      <c r="GO5263" s="81">
        <v>1.1148832299820636E-2</v>
      </c>
      <c r="GP5263" s="81">
        <v>10</v>
      </c>
      <c r="GQ5263" s="81">
        <v>0</v>
      </c>
      <c r="GR5263" s="81" t="s">
        <v>448</v>
      </c>
      <c r="GS5263" s="81">
        <v>1.1148832299820636E-2</v>
      </c>
      <c r="GT5263" s="81">
        <v>4.7784154025988634</v>
      </c>
      <c r="GU5263" s="81">
        <v>1.1148832299820636E-2</v>
      </c>
      <c r="GV5263" s="81">
        <v>4.7784154025988634</v>
      </c>
      <c r="GW5263" s="81">
        <v>1.1148832299820636E-2</v>
      </c>
      <c r="GX5263" s="81">
        <v>4.7784154025988634</v>
      </c>
      <c r="GY5263" s="81">
        <v>1.1148832299820636E-2</v>
      </c>
      <c r="GZ5263" s="81">
        <v>4.7784154025988634</v>
      </c>
    </row>
    <row r="5264" spans="98:208" x14ac:dyDescent="0.25">
      <c r="CT5264" s="81" t="s">
        <v>155</v>
      </c>
      <c r="CU5264" s="81" t="s">
        <v>488</v>
      </c>
      <c r="CV5264" s="81" t="s">
        <v>451</v>
      </c>
      <c r="CW5264" s="81">
        <v>2029</v>
      </c>
      <c r="CX5264" s="81">
        <v>0</v>
      </c>
      <c r="CY5264" s="81">
        <v>0</v>
      </c>
      <c r="CZ5264" s="81">
        <v>0</v>
      </c>
      <c r="DA5264" s="81">
        <v>0</v>
      </c>
      <c r="DB5264" s="81">
        <v>9534.9220877098342</v>
      </c>
      <c r="DC5264" s="81">
        <v>247.27299216495709</v>
      </c>
      <c r="DD5264" s="81">
        <v>9287.6490955448753</v>
      </c>
      <c r="DE5264" s="81">
        <v>0</v>
      </c>
      <c r="DF5264" s="81">
        <v>2.7568051219219689</v>
      </c>
      <c r="DG5264" s="81">
        <v>2.7568051219219689</v>
      </c>
      <c r="DH5264" s="81">
        <v>2.7568051219219689</v>
      </c>
      <c r="DI5264" s="81">
        <v>2.7568051219219689</v>
      </c>
      <c r="DJ5264" s="81">
        <v>2.8608588648400139E-6</v>
      </c>
      <c r="DL5264" s="81">
        <v>0</v>
      </c>
      <c r="DM5264" s="81">
        <v>7.8868303716868198E-6</v>
      </c>
      <c r="DN5264" s="81">
        <v>7.8868303716868198E-6</v>
      </c>
      <c r="DO5264" s="81">
        <v>0</v>
      </c>
      <c r="DP5264" s="81">
        <v>7.8868303716868198E-6</v>
      </c>
      <c r="DQ5264" s="81">
        <v>7.8868303716868198E-6</v>
      </c>
      <c r="DR5264" s="81">
        <v>0</v>
      </c>
      <c r="DS5264" s="81">
        <v>7.8868303716868198E-6</v>
      </c>
      <c r="DT5264" s="81">
        <v>7.8868303716868198E-6</v>
      </c>
      <c r="DU5264" s="81">
        <v>0</v>
      </c>
      <c r="DV5264" s="81">
        <v>7.8868303716868198E-6</v>
      </c>
      <c r="DW5264" s="81">
        <v>7.8868303716868198E-6</v>
      </c>
      <c r="GE5264" s="81" t="s">
        <v>449</v>
      </c>
      <c r="GF5264" s="81" t="s">
        <v>155</v>
      </c>
      <c r="GG5264" s="81" t="s">
        <v>491</v>
      </c>
      <c r="GH5264" s="81" t="s">
        <v>455</v>
      </c>
      <c r="GI5264" s="81">
        <v>2025</v>
      </c>
      <c r="GJ5264" s="81" t="s">
        <v>201</v>
      </c>
      <c r="GK5264" s="81">
        <v>428.60232122028953</v>
      </c>
      <c r="GL5264" s="81">
        <v>248.68309399999899</v>
      </c>
      <c r="GM5264" s="81">
        <v>2025</v>
      </c>
      <c r="GN5264" s="81" t="s">
        <v>173</v>
      </c>
      <c r="GO5264" s="81">
        <v>1.1148832299820636E-2</v>
      </c>
      <c r="GP5264" s="81">
        <v>10</v>
      </c>
      <c r="GQ5264" s="81">
        <v>0</v>
      </c>
      <c r="GR5264" s="81" t="s">
        <v>448</v>
      </c>
      <c r="GS5264" s="81">
        <v>1.1148832299820636E-2</v>
      </c>
      <c r="GT5264" s="81">
        <v>4.7784154025988634</v>
      </c>
      <c r="GU5264" s="81">
        <v>1.1148832299820636E-2</v>
      </c>
      <c r="GV5264" s="81">
        <v>4.7784154025988634</v>
      </c>
      <c r="GW5264" s="81">
        <v>1.1148832299820636E-2</v>
      </c>
      <c r="GX5264" s="81">
        <v>4.7784154025988634</v>
      </c>
      <c r="GY5264" s="81">
        <v>1.1148832299820636E-2</v>
      </c>
      <c r="GZ5264" s="81">
        <v>4.7784154025988634</v>
      </c>
    </row>
    <row r="5265" spans="98:208" x14ac:dyDescent="0.25">
      <c r="CT5265" s="81" t="s">
        <v>155</v>
      </c>
      <c r="CU5265" s="81" t="s">
        <v>488</v>
      </c>
      <c r="CV5265" s="81" t="s">
        <v>451</v>
      </c>
      <c r="CW5265" s="81">
        <v>2030</v>
      </c>
      <c r="CX5265" s="81">
        <v>0</v>
      </c>
      <c r="CY5265" s="81">
        <v>0</v>
      </c>
      <c r="CZ5265" s="81">
        <v>0</v>
      </c>
      <c r="DA5265" s="81">
        <v>0</v>
      </c>
      <c r="DB5265" s="81">
        <v>9534.9220877098342</v>
      </c>
      <c r="DC5265" s="81">
        <v>247.27299216495709</v>
      </c>
      <c r="DD5265" s="81">
        <v>9287.6490955448753</v>
      </c>
      <c r="DE5265" s="81">
        <v>0</v>
      </c>
      <c r="DF5265" s="81">
        <v>0</v>
      </c>
      <c r="DG5265" s="81">
        <v>2.7568051219219689</v>
      </c>
      <c r="DH5265" s="81">
        <v>2.7568051219219689</v>
      </c>
      <c r="DI5265" s="81">
        <v>2.7568051219219689</v>
      </c>
      <c r="DJ5265" s="81">
        <v>2.8608588648400139E-6</v>
      </c>
      <c r="DL5265" s="81">
        <v>0</v>
      </c>
      <c r="DM5265" s="81">
        <v>0</v>
      </c>
      <c r="DN5265" s="81">
        <v>0</v>
      </c>
      <c r="DO5265" s="81">
        <v>0</v>
      </c>
      <c r="DP5265" s="81">
        <v>7.8868303716868198E-6</v>
      </c>
      <c r="DQ5265" s="81">
        <v>7.8868303716868198E-6</v>
      </c>
      <c r="DR5265" s="81">
        <v>0</v>
      </c>
      <c r="DS5265" s="81">
        <v>7.8868303716868198E-6</v>
      </c>
      <c r="DT5265" s="81">
        <v>7.8868303716868198E-6</v>
      </c>
      <c r="DU5265" s="81">
        <v>0</v>
      </c>
      <c r="DV5265" s="81">
        <v>7.8868303716868198E-6</v>
      </c>
      <c r="DW5265" s="81">
        <v>7.8868303716868198E-6</v>
      </c>
      <c r="GE5265" s="81" t="s">
        <v>449</v>
      </c>
      <c r="GF5265" s="81" t="s">
        <v>155</v>
      </c>
      <c r="GG5265" s="81" t="s">
        <v>491</v>
      </c>
      <c r="GH5265" s="81" t="s">
        <v>455</v>
      </c>
      <c r="GI5265" s="81">
        <v>2026</v>
      </c>
      <c r="GJ5265" s="81" t="s">
        <v>201</v>
      </c>
      <c r="GK5265" s="81">
        <v>428.60232122028953</v>
      </c>
      <c r="GL5265" s="81">
        <v>248.68309399999899</v>
      </c>
      <c r="GM5265" s="81">
        <v>2026</v>
      </c>
      <c r="GN5265" s="81" t="s">
        <v>173</v>
      </c>
      <c r="GO5265" s="81">
        <v>1.1148832299820636E-2</v>
      </c>
      <c r="GP5265" s="81">
        <v>10</v>
      </c>
      <c r="GQ5265" s="81">
        <v>0</v>
      </c>
      <c r="GR5265" s="81" t="s">
        <v>448</v>
      </c>
      <c r="GS5265" s="81">
        <v>1.1148832299820636E-2</v>
      </c>
      <c r="GT5265" s="81">
        <v>4.7784154025988634</v>
      </c>
      <c r="GU5265" s="81">
        <v>1.1148832299820636E-2</v>
      </c>
      <c r="GV5265" s="81">
        <v>4.7784154025988634</v>
      </c>
      <c r="GW5265" s="81">
        <v>1.1148832299820636E-2</v>
      </c>
      <c r="GX5265" s="81">
        <v>4.7784154025988634</v>
      </c>
      <c r="GY5265" s="81">
        <v>1.1148832299820636E-2</v>
      </c>
      <c r="GZ5265" s="81">
        <v>4.7784154025988634</v>
      </c>
    </row>
    <row r="5266" spans="98:208" x14ac:dyDescent="0.25">
      <c r="CT5266" s="81" t="s">
        <v>155</v>
      </c>
      <c r="CU5266" s="81" t="s">
        <v>488</v>
      </c>
      <c r="CV5266" s="81" t="s">
        <v>451</v>
      </c>
      <c r="CW5266" s="81">
        <v>2031</v>
      </c>
      <c r="CX5266" s="81">
        <v>0</v>
      </c>
      <c r="CY5266" s="81">
        <v>0</v>
      </c>
      <c r="CZ5266" s="81">
        <v>0</v>
      </c>
      <c r="DA5266" s="81">
        <v>0</v>
      </c>
      <c r="DB5266" s="81">
        <v>9534.9220877098342</v>
      </c>
      <c r="DC5266" s="81">
        <v>247.27299216495709</v>
      </c>
      <c r="DD5266" s="81">
        <v>9287.6490955448753</v>
      </c>
      <c r="DE5266" s="81">
        <v>0</v>
      </c>
      <c r="DF5266" s="81">
        <v>0</v>
      </c>
      <c r="DG5266" s="81">
        <v>0</v>
      </c>
      <c r="DH5266" s="81">
        <v>2.7568051219219689</v>
      </c>
      <c r="DI5266" s="81">
        <v>2.7568051219219689</v>
      </c>
      <c r="DJ5266" s="81">
        <v>2.8608588648400139E-6</v>
      </c>
      <c r="DL5266" s="81">
        <v>0</v>
      </c>
      <c r="DM5266" s="81">
        <v>0</v>
      </c>
      <c r="DN5266" s="81">
        <v>0</v>
      </c>
      <c r="DO5266" s="81">
        <v>0</v>
      </c>
      <c r="DP5266" s="81">
        <v>0</v>
      </c>
      <c r="DQ5266" s="81">
        <v>0</v>
      </c>
      <c r="DR5266" s="81">
        <v>0</v>
      </c>
      <c r="DS5266" s="81">
        <v>7.8868303716868198E-6</v>
      </c>
      <c r="DT5266" s="81">
        <v>7.8868303716868198E-6</v>
      </c>
      <c r="DU5266" s="81">
        <v>0</v>
      </c>
      <c r="DV5266" s="81">
        <v>7.8868303716868198E-6</v>
      </c>
      <c r="DW5266" s="81">
        <v>7.8868303716868198E-6</v>
      </c>
      <c r="GE5266" s="81" t="s">
        <v>449</v>
      </c>
      <c r="GF5266" s="81" t="s">
        <v>155</v>
      </c>
      <c r="GG5266" s="81" t="s">
        <v>491</v>
      </c>
      <c r="GH5266" s="81" t="s">
        <v>455</v>
      </c>
      <c r="GI5266" s="81">
        <v>2027</v>
      </c>
      <c r="GJ5266" s="81" t="s">
        <v>201</v>
      </c>
      <c r="GK5266" s="81">
        <v>428.60232122028953</v>
      </c>
      <c r="GL5266" s="81">
        <v>248.68309399999899</v>
      </c>
      <c r="GM5266" s="81">
        <v>2027</v>
      </c>
      <c r="GN5266" s="81" t="s">
        <v>173</v>
      </c>
      <c r="GO5266" s="81">
        <v>1.1148832299820636E-2</v>
      </c>
      <c r="GP5266" s="81">
        <v>10</v>
      </c>
      <c r="GQ5266" s="81">
        <v>0</v>
      </c>
      <c r="GR5266" s="81" t="s">
        <v>448</v>
      </c>
      <c r="GS5266" s="81">
        <v>1.1148832299820636E-2</v>
      </c>
      <c r="GT5266" s="81">
        <v>4.7784154025988634</v>
      </c>
      <c r="GU5266" s="81">
        <v>1.1148832299820636E-2</v>
      </c>
      <c r="GV5266" s="81">
        <v>4.7784154025988634</v>
      </c>
      <c r="GW5266" s="81">
        <v>1.1148832299820636E-2</v>
      </c>
      <c r="GX5266" s="81">
        <v>4.7784154025988634</v>
      </c>
      <c r="GY5266" s="81">
        <v>1.1148832299820636E-2</v>
      </c>
      <c r="GZ5266" s="81">
        <v>4.7784154025988634</v>
      </c>
    </row>
    <row r="5267" spans="98:208" x14ac:dyDescent="0.25">
      <c r="CT5267" s="81" t="s">
        <v>155</v>
      </c>
      <c r="CU5267" s="81" t="s">
        <v>488</v>
      </c>
      <c r="CV5267" s="81" t="s">
        <v>451</v>
      </c>
      <c r="CW5267" s="81">
        <v>2032</v>
      </c>
      <c r="CX5267" s="81">
        <v>0</v>
      </c>
      <c r="CY5267" s="81">
        <v>0</v>
      </c>
      <c r="CZ5267" s="81">
        <v>0</v>
      </c>
      <c r="DA5267" s="81">
        <v>0</v>
      </c>
      <c r="DB5267" s="81">
        <v>9534.9220877098342</v>
      </c>
      <c r="DC5267" s="81">
        <v>247.27299216495709</v>
      </c>
      <c r="DD5267" s="81">
        <v>9287.6490955448753</v>
      </c>
      <c r="DE5267" s="81">
        <v>0</v>
      </c>
      <c r="DF5267" s="81">
        <v>0</v>
      </c>
      <c r="DG5267" s="81">
        <v>0</v>
      </c>
      <c r="DH5267" s="81">
        <v>0</v>
      </c>
      <c r="DI5267" s="81">
        <v>2.7568051219219689</v>
      </c>
      <c r="DJ5267" s="81">
        <v>2.8608588648400139E-6</v>
      </c>
      <c r="DL5267" s="81">
        <v>0</v>
      </c>
      <c r="DM5267" s="81">
        <v>0</v>
      </c>
      <c r="DN5267" s="81">
        <v>0</v>
      </c>
      <c r="DO5267" s="81">
        <v>0</v>
      </c>
      <c r="DP5267" s="81">
        <v>0</v>
      </c>
      <c r="DQ5267" s="81">
        <v>0</v>
      </c>
      <c r="DR5267" s="81">
        <v>0</v>
      </c>
      <c r="DS5267" s="81">
        <v>0</v>
      </c>
      <c r="DT5267" s="81">
        <v>0</v>
      </c>
      <c r="DU5267" s="81">
        <v>0</v>
      </c>
      <c r="DV5267" s="81">
        <v>7.8868303716868198E-6</v>
      </c>
      <c r="DW5267" s="81">
        <v>7.8868303716868198E-6</v>
      </c>
      <c r="GE5267" s="81" t="s">
        <v>449</v>
      </c>
      <c r="GF5267" s="81" t="s">
        <v>155</v>
      </c>
      <c r="GG5267" s="81" t="s">
        <v>491</v>
      </c>
      <c r="GH5267" s="81" t="s">
        <v>455</v>
      </c>
      <c r="GI5267" s="81">
        <v>2028</v>
      </c>
      <c r="GJ5267" s="81" t="s">
        <v>201</v>
      </c>
      <c r="GK5267" s="81">
        <v>453.26096055717068</v>
      </c>
      <c r="GL5267" s="81">
        <v>248.68309399999899</v>
      </c>
      <c r="GM5267" s="81">
        <v>2028</v>
      </c>
      <c r="GN5267" s="81" t="s">
        <v>173</v>
      </c>
      <c r="GO5267" s="81">
        <v>1.1148832299820636E-2</v>
      </c>
      <c r="GP5267" s="81">
        <v>10</v>
      </c>
      <c r="GQ5267" s="81">
        <v>0</v>
      </c>
      <c r="GR5267" s="81" t="s">
        <v>448</v>
      </c>
      <c r="GS5267" s="81">
        <v>1.1148832299820636E-2</v>
      </c>
      <c r="GT5267" s="81">
        <v>5.0533304373075119</v>
      </c>
      <c r="GU5267" s="81">
        <v>1.1148832299820636E-2</v>
      </c>
      <c r="GV5267" s="81">
        <v>5.0533304373075119</v>
      </c>
      <c r="GW5267" s="81">
        <v>1.1148832299820636E-2</v>
      </c>
      <c r="GX5267" s="81">
        <v>5.0533304373075119</v>
      </c>
      <c r="GY5267" s="81">
        <v>1.1148832299820636E-2</v>
      </c>
      <c r="GZ5267" s="81">
        <v>5.0533304373075119</v>
      </c>
    </row>
    <row r="5268" spans="98:208" x14ac:dyDescent="0.25">
      <c r="CT5268" s="81" t="s">
        <v>155</v>
      </c>
      <c r="CU5268" s="81" t="s">
        <v>488</v>
      </c>
      <c r="CV5268" s="81" t="s">
        <v>452</v>
      </c>
      <c r="CW5268" s="81">
        <v>2020</v>
      </c>
      <c r="CX5268" s="81">
        <v>0</v>
      </c>
      <c r="CY5268" s="81">
        <v>0</v>
      </c>
      <c r="CZ5268" s="81">
        <v>0</v>
      </c>
      <c r="DA5268" s="81">
        <v>0</v>
      </c>
      <c r="DB5268" s="81">
        <v>5.2405583313015534</v>
      </c>
      <c r="DC5268" s="81">
        <v>0.69641821681223326</v>
      </c>
      <c r="DD5268" s="81">
        <v>2.941964152281026</v>
      </c>
      <c r="DE5268" s="81">
        <v>1.6021759622082941</v>
      </c>
      <c r="DF5268" s="81">
        <v>7.7642499097797168E-3</v>
      </c>
      <c r="DG5268" s="81">
        <v>0</v>
      </c>
      <c r="DH5268" s="81">
        <v>0</v>
      </c>
      <c r="DI5268" s="81">
        <v>0</v>
      </c>
      <c r="DJ5268" s="81">
        <v>3.8557038012513198E-5</v>
      </c>
      <c r="DL5268" s="81">
        <v>0</v>
      </c>
      <c r="DM5268" s="81">
        <v>2.9936647891002869E-7</v>
      </c>
      <c r="DN5268" s="81">
        <v>2.9936647891002869E-7</v>
      </c>
      <c r="DO5268" s="81">
        <v>0</v>
      </c>
      <c r="DP5268" s="81">
        <v>0</v>
      </c>
      <c r="DQ5268" s="81">
        <v>0</v>
      </c>
      <c r="DR5268" s="81">
        <v>0</v>
      </c>
      <c r="DS5268" s="81">
        <v>0</v>
      </c>
      <c r="DT5268" s="81">
        <v>0</v>
      </c>
      <c r="DU5268" s="81">
        <v>0</v>
      </c>
      <c r="DV5268" s="81">
        <v>0</v>
      </c>
      <c r="DW5268" s="81">
        <v>0</v>
      </c>
      <c r="GE5268" s="81" t="s">
        <v>449</v>
      </c>
      <c r="GF5268" s="81" t="s">
        <v>155</v>
      </c>
      <c r="GG5268" s="81" t="s">
        <v>491</v>
      </c>
      <c r="GH5268" s="81" t="s">
        <v>455</v>
      </c>
      <c r="GI5268" s="81">
        <v>2029</v>
      </c>
      <c r="GJ5268" s="81" t="s">
        <v>201</v>
      </c>
      <c r="GK5268" s="81">
        <v>453.26096055717068</v>
      </c>
      <c r="GL5268" s="81">
        <v>248.68309399999899</v>
      </c>
      <c r="GM5268" s="81">
        <v>2029</v>
      </c>
      <c r="GN5268" s="81" t="s">
        <v>173</v>
      </c>
      <c r="GO5268" s="81">
        <v>1.1148832299820636E-2</v>
      </c>
      <c r="GP5268" s="81">
        <v>10</v>
      </c>
      <c r="GQ5268" s="81">
        <v>0</v>
      </c>
      <c r="GR5268" s="81" t="s">
        <v>448</v>
      </c>
      <c r="GS5268" s="81">
        <v>1.1148832299820636E-2</v>
      </c>
      <c r="GT5268" s="81">
        <v>5.0533304373075119</v>
      </c>
      <c r="GU5268" s="81">
        <v>1.1148832299820636E-2</v>
      </c>
      <c r="GV5268" s="81">
        <v>5.0533304373075119</v>
      </c>
      <c r="GW5268" s="81">
        <v>1.1148832299820636E-2</v>
      </c>
      <c r="GX5268" s="81">
        <v>5.0533304373075119</v>
      </c>
      <c r="GY5268" s="81">
        <v>1.1148832299820636E-2</v>
      </c>
      <c r="GZ5268" s="81">
        <v>5.0533304373075119</v>
      </c>
    </row>
    <row r="5269" spans="98:208" x14ac:dyDescent="0.25">
      <c r="CT5269" s="81" t="s">
        <v>155</v>
      </c>
      <c r="CU5269" s="81" t="s">
        <v>488</v>
      </c>
      <c r="CV5269" s="81" t="s">
        <v>452</v>
      </c>
      <c r="CW5269" s="81">
        <v>2021</v>
      </c>
      <c r="CX5269" s="81">
        <v>0</v>
      </c>
      <c r="CY5269" s="81">
        <v>0</v>
      </c>
      <c r="CZ5269" s="81">
        <v>0</v>
      </c>
      <c r="DA5269" s="81">
        <v>0</v>
      </c>
      <c r="DB5269" s="81">
        <v>5.2405583313015534</v>
      </c>
      <c r="DC5269" s="81">
        <v>0.69641821681223326</v>
      </c>
      <c r="DD5269" s="81">
        <v>2.941964152281026</v>
      </c>
      <c r="DE5269" s="81">
        <v>1.6021759622082941</v>
      </c>
      <c r="DF5269" s="81">
        <v>7.7642499097797168E-3</v>
      </c>
      <c r="DG5269" s="81">
        <v>7.7642499097797168E-3</v>
      </c>
      <c r="DH5269" s="81">
        <v>0</v>
      </c>
      <c r="DI5269" s="81">
        <v>0</v>
      </c>
      <c r="DJ5269" s="81">
        <v>3.8557038012513198E-5</v>
      </c>
      <c r="DL5269" s="81">
        <v>0</v>
      </c>
      <c r="DM5269" s="81">
        <v>2.9936647891002869E-7</v>
      </c>
      <c r="DN5269" s="81">
        <v>2.9936647891002869E-7</v>
      </c>
      <c r="DO5269" s="81">
        <v>0</v>
      </c>
      <c r="DP5269" s="81">
        <v>2.9936647891002869E-7</v>
      </c>
      <c r="DQ5269" s="81">
        <v>2.9936647891002869E-7</v>
      </c>
      <c r="DR5269" s="81">
        <v>0</v>
      </c>
      <c r="DS5269" s="81">
        <v>0</v>
      </c>
      <c r="DT5269" s="81">
        <v>0</v>
      </c>
      <c r="DU5269" s="81">
        <v>0</v>
      </c>
      <c r="DV5269" s="81">
        <v>0</v>
      </c>
      <c r="DW5269" s="81">
        <v>0</v>
      </c>
      <c r="GE5269" s="81" t="s">
        <v>449</v>
      </c>
      <c r="GF5269" s="81" t="s">
        <v>155</v>
      </c>
      <c r="GG5269" s="81" t="s">
        <v>491</v>
      </c>
      <c r="GH5269" s="81" t="s">
        <v>455</v>
      </c>
      <c r="GI5269" s="81">
        <v>2030</v>
      </c>
      <c r="GJ5269" s="81" t="s">
        <v>201</v>
      </c>
      <c r="GK5269" s="81">
        <v>453.26096055717068</v>
      </c>
      <c r="GL5269" s="81">
        <v>248.68309399999899</v>
      </c>
      <c r="GM5269" s="81">
        <v>2030</v>
      </c>
      <c r="GN5269" s="81" t="s">
        <v>173</v>
      </c>
      <c r="GO5269" s="81">
        <v>1.1148832299820636E-2</v>
      </c>
      <c r="GP5269" s="81">
        <v>10</v>
      </c>
      <c r="GQ5269" s="81">
        <v>0</v>
      </c>
      <c r="GR5269" s="81" t="s">
        <v>448</v>
      </c>
      <c r="GS5269" s="81">
        <v>0</v>
      </c>
      <c r="GT5269" s="81">
        <v>0</v>
      </c>
      <c r="GU5269" s="81">
        <v>1.1148832299820636E-2</v>
      </c>
      <c r="GV5269" s="81">
        <v>5.0533304373075119</v>
      </c>
      <c r="GW5269" s="81">
        <v>1.1148832299820636E-2</v>
      </c>
      <c r="GX5269" s="81">
        <v>5.0533304373075119</v>
      </c>
      <c r="GY5269" s="81">
        <v>1.1148832299820636E-2</v>
      </c>
      <c r="GZ5269" s="81">
        <v>5.0533304373075119</v>
      </c>
    </row>
    <row r="5270" spans="98:208" x14ac:dyDescent="0.25">
      <c r="CT5270" s="81" t="s">
        <v>155</v>
      </c>
      <c r="CU5270" s="81" t="s">
        <v>488</v>
      </c>
      <c r="CV5270" s="81" t="s">
        <v>452</v>
      </c>
      <c r="CW5270" s="81">
        <v>2022</v>
      </c>
      <c r="CX5270" s="81">
        <v>0</v>
      </c>
      <c r="CY5270" s="81">
        <v>0</v>
      </c>
      <c r="CZ5270" s="81">
        <v>0</v>
      </c>
      <c r="DA5270" s="81">
        <v>0</v>
      </c>
      <c r="DB5270" s="81">
        <v>5.2405583313015534</v>
      </c>
      <c r="DC5270" s="81">
        <v>0.69641821681223326</v>
      </c>
      <c r="DD5270" s="81">
        <v>2.941964152281026</v>
      </c>
      <c r="DE5270" s="81">
        <v>1.6021759622082941</v>
      </c>
      <c r="DF5270" s="81">
        <v>7.7642499097797168E-3</v>
      </c>
      <c r="DG5270" s="81">
        <v>7.7642499097797168E-3</v>
      </c>
      <c r="DH5270" s="81">
        <v>7.7642499097797168E-3</v>
      </c>
      <c r="DI5270" s="81">
        <v>0</v>
      </c>
      <c r="DJ5270" s="81">
        <v>3.8557038012513198E-5</v>
      </c>
      <c r="DL5270" s="81">
        <v>0</v>
      </c>
      <c r="DM5270" s="81">
        <v>2.9936647891002869E-7</v>
      </c>
      <c r="DN5270" s="81">
        <v>2.9936647891002869E-7</v>
      </c>
      <c r="DO5270" s="81">
        <v>0</v>
      </c>
      <c r="DP5270" s="81">
        <v>2.9936647891002869E-7</v>
      </c>
      <c r="DQ5270" s="81">
        <v>2.9936647891002869E-7</v>
      </c>
      <c r="DR5270" s="81">
        <v>0</v>
      </c>
      <c r="DS5270" s="81">
        <v>2.9936647891002869E-7</v>
      </c>
      <c r="DT5270" s="81">
        <v>2.9936647891002869E-7</v>
      </c>
      <c r="DU5270" s="81">
        <v>0</v>
      </c>
      <c r="DV5270" s="81">
        <v>0</v>
      </c>
      <c r="DW5270" s="81">
        <v>0</v>
      </c>
      <c r="GE5270" s="81" t="s">
        <v>449</v>
      </c>
      <c r="GF5270" s="81" t="s">
        <v>155</v>
      </c>
      <c r="GG5270" s="81" t="s">
        <v>491</v>
      </c>
      <c r="GH5270" s="81" t="s">
        <v>455</v>
      </c>
      <c r="GI5270" s="81">
        <v>2031</v>
      </c>
      <c r="GJ5270" s="81" t="s">
        <v>201</v>
      </c>
      <c r="GK5270" s="81">
        <v>453.26096055717068</v>
      </c>
      <c r="GL5270" s="81">
        <v>248.68309399999899</v>
      </c>
      <c r="GM5270" s="81">
        <v>2031</v>
      </c>
      <c r="GN5270" s="81" t="s">
        <v>173</v>
      </c>
      <c r="GO5270" s="81">
        <v>1.1148832299820636E-2</v>
      </c>
      <c r="GP5270" s="81">
        <v>10</v>
      </c>
      <c r="GQ5270" s="81">
        <v>0</v>
      </c>
      <c r="GR5270" s="81" t="s">
        <v>448</v>
      </c>
      <c r="GS5270" s="81">
        <v>0</v>
      </c>
      <c r="GT5270" s="81">
        <v>0</v>
      </c>
      <c r="GU5270" s="81">
        <v>0</v>
      </c>
      <c r="GV5270" s="81">
        <v>0</v>
      </c>
      <c r="GW5270" s="81">
        <v>1.1148832299820636E-2</v>
      </c>
      <c r="GX5270" s="81">
        <v>5.0533304373075119</v>
      </c>
      <c r="GY5270" s="81">
        <v>1.1148832299820636E-2</v>
      </c>
      <c r="GZ5270" s="81">
        <v>5.0533304373075119</v>
      </c>
    </row>
    <row r="5271" spans="98:208" x14ac:dyDescent="0.25">
      <c r="CT5271" s="81" t="s">
        <v>155</v>
      </c>
      <c r="CU5271" s="81" t="s">
        <v>488</v>
      </c>
      <c r="CV5271" s="81" t="s">
        <v>452</v>
      </c>
      <c r="CW5271" s="81">
        <v>2023</v>
      </c>
      <c r="CX5271" s="81">
        <v>0</v>
      </c>
      <c r="CY5271" s="81">
        <v>0</v>
      </c>
      <c r="CZ5271" s="81">
        <v>0</v>
      </c>
      <c r="DA5271" s="81">
        <v>0</v>
      </c>
      <c r="DB5271" s="81">
        <v>5.4750346070077809</v>
      </c>
      <c r="DC5271" s="81">
        <v>0.71896016785821348</v>
      </c>
      <c r="DD5271" s="81">
        <v>3.0714971986151109</v>
      </c>
      <c r="DE5271" s="81">
        <v>1.684577240534453</v>
      </c>
      <c r="DF5271" s="81">
        <v>8.0155663417021163E-3</v>
      </c>
      <c r="DG5271" s="81">
        <v>8.0155663417021163E-3</v>
      </c>
      <c r="DH5271" s="81">
        <v>8.0155663417021163E-3</v>
      </c>
      <c r="DI5271" s="81">
        <v>8.0155663417021163E-3</v>
      </c>
      <c r="DJ5271" s="81">
        <v>3.8557038012513198E-5</v>
      </c>
      <c r="DL5271" s="81">
        <v>0</v>
      </c>
      <c r="DM5271" s="81">
        <v>3.0905649612882983E-7</v>
      </c>
      <c r="DN5271" s="81">
        <v>3.0905649612882983E-7</v>
      </c>
      <c r="DO5271" s="81">
        <v>0</v>
      </c>
      <c r="DP5271" s="81">
        <v>3.0905649612882983E-7</v>
      </c>
      <c r="DQ5271" s="81">
        <v>3.0905649612882983E-7</v>
      </c>
      <c r="DR5271" s="81">
        <v>0</v>
      </c>
      <c r="DS5271" s="81">
        <v>3.0905649612882983E-7</v>
      </c>
      <c r="DT5271" s="81">
        <v>3.0905649612882983E-7</v>
      </c>
      <c r="DU5271" s="81">
        <v>0</v>
      </c>
      <c r="DV5271" s="81">
        <v>3.0905649612882983E-7</v>
      </c>
      <c r="DW5271" s="81">
        <v>3.0905649612882983E-7</v>
      </c>
      <c r="GE5271" s="81" t="s">
        <v>449</v>
      </c>
      <c r="GF5271" s="81" t="s">
        <v>155</v>
      </c>
      <c r="GG5271" s="81" t="s">
        <v>491</v>
      </c>
      <c r="GH5271" s="81" t="s">
        <v>455</v>
      </c>
      <c r="GI5271" s="81">
        <v>2032</v>
      </c>
      <c r="GJ5271" s="81" t="s">
        <v>201</v>
      </c>
      <c r="GK5271" s="81">
        <v>453.26096055717068</v>
      </c>
      <c r="GL5271" s="81">
        <v>248.68309399999899</v>
      </c>
      <c r="GM5271" s="81">
        <v>2032</v>
      </c>
      <c r="GN5271" s="81" t="s">
        <v>173</v>
      </c>
      <c r="GO5271" s="81">
        <v>1.1148832299820636E-2</v>
      </c>
      <c r="GP5271" s="81">
        <v>10</v>
      </c>
      <c r="GQ5271" s="81">
        <v>0</v>
      </c>
      <c r="GR5271" s="81" t="s">
        <v>448</v>
      </c>
      <c r="GS5271" s="81">
        <v>0</v>
      </c>
      <c r="GT5271" s="81">
        <v>0</v>
      </c>
      <c r="GU5271" s="81">
        <v>0</v>
      </c>
      <c r="GV5271" s="81">
        <v>0</v>
      </c>
      <c r="GW5271" s="81">
        <v>0</v>
      </c>
      <c r="GX5271" s="81">
        <v>0</v>
      </c>
      <c r="GY5271" s="81">
        <v>1.1148832299820636E-2</v>
      </c>
      <c r="GZ5271" s="81">
        <v>5.0533304373075119</v>
      </c>
    </row>
    <row r="5272" spans="98:208" x14ac:dyDescent="0.25">
      <c r="CT5272" s="81" t="s">
        <v>155</v>
      </c>
      <c r="CU5272" s="81" t="s">
        <v>488</v>
      </c>
      <c r="CV5272" s="81" t="s">
        <v>452</v>
      </c>
      <c r="CW5272" s="81">
        <v>2024</v>
      </c>
      <c r="CX5272" s="81">
        <v>0</v>
      </c>
      <c r="CY5272" s="81">
        <v>0</v>
      </c>
      <c r="CZ5272" s="81">
        <v>0</v>
      </c>
      <c r="DA5272" s="81">
        <v>0</v>
      </c>
      <c r="DB5272" s="81">
        <v>5.4750346070077809</v>
      </c>
      <c r="DC5272" s="81">
        <v>0.71896016785821348</v>
      </c>
      <c r="DD5272" s="81">
        <v>3.0714971986151109</v>
      </c>
      <c r="DE5272" s="81">
        <v>1.684577240534453</v>
      </c>
      <c r="DF5272" s="81">
        <v>8.0155663417021163E-3</v>
      </c>
      <c r="DG5272" s="81">
        <v>8.0155663417021163E-3</v>
      </c>
      <c r="DH5272" s="81">
        <v>8.0155663417021163E-3</v>
      </c>
      <c r="DI5272" s="81">
        <v>8.0155663417021163E-3</v>
      </c>
      <c r="DJ5272" s="81">
        <v>3.8557038012513198E-5</v>
      </c>
      <c r="DL5272" s="81">
        <v>0</v>
      </c>
      <c r="DM5272" s="81">
        <v>3.0905649612882983E-7</v>
      </c>
      <c r="DN5272" s="81">
        <v>3.0905649612882983E-7</v>
      </c>
      <c r="DO5272" s="81">
        <v>0</v>
      </c>
      <c r="DP5272" s="81">
        <v>3.0905649612882983E-7</v>
      </c>
      <c r="DQ5272" s="81">
        <v>3.0905649612882983E-7</v>
      </c>
      <c r="DR5272" s="81">
        <v>0</v>
      </c>
      <c r="DS5272" s="81">
        <v>3.0905649612882983E-7</v>
      </c>
      <c r="DT5272" s="81">
        <v>3.0905649612882983E-7</v>
      </c>
      <c r="DU5272" s="81">
        <v>0</v>
      </c>
      <c r="DV5272" s="81">
        <v>3.0905649612882983E-7</v>
      </c>
      <c r="DW5272" s="81">
        <v>3.0905649612882983E-7</v>
      </c>
      <c r="GE5272" s="81" t="s">
        <v>449</v>
      </c>
      <c r="GF5272" s="81" t="s">
        <v>155</v>
      </c>
      <c r="GG5272" s="81" t="s">
        <v>492</v>
      </c>
      <c r="GH5272" s="81" t="s">
        <v>457</v>
      </c>
      <c r="GI5272" s="81">
        <v>2021</v>
      </c>
      <c r="GJ5272" s="81" t="s">
        <v>201</v>
      </c>
      <c r="GK5272" s="81">
        <v>222.22942162782729</v>
      </c>
      <c r="GL5272" s="81">
        <v>73.245042999999995</v>
      </c>
      <c r="GM5272" s="81">
        <v>2021</v>
      </c>
      <c r="GN5272" s="81" t="s">
        <v>173</v>
      </c>
      <c r="GO5272" s="81">
        <v>1.1148832299820636E-2</v>
      </c>
      <c r="GP5272" s="81">
        <v>10</v>
      </c>
      <c r="GQ5272" s="81">
        <v>0</v>
      </c>
      <c r="GR5272" s="81" t="s">
        <v>448</v>
      </c>
      <c r="GS5272" s="81">
        <v>1.1148832299820636E-2</v>
      </c>
      <c r="GT5272" s="81">
        <v>2.4775985538147798</v>
      </c>
      <c r="GU5272" s="81">
        <v>1.1148832299820636E-2</v>
      </c>
      <c r="GV5272" s="81">
        <v>2.4775985538147798</v>
      </c>
      <c r="GW5272" s="81">
        <v>0</v>
      </c>
      <c r="GX5272" s="81">
        <v>0</v>
      </c>
      <c r="GY5272" s="81">
        <v>0</v>
      </c>
      <c r="GZ5272" s="81">
        <v>0</v>
      </c>
    </row>
    <row r="5273" spans="98:208" x14ac:dyDescent="0.25">
      <c r="CT5273" s="81" t="s">
        <v>155</v>
      </c>
      <c r="CU5273" s="81" t="s">
        <v>488</v>
      </c>
      <c r="CV5273" s="81" t="s">
        <v>452</v>
      </c>
      <c r="CW5273" s="81">
        <v>2025</v>
      </c>
      <c r="CX5273" s="81">
        <v>0</v>
      </c>
      <c r="CY5273" s="81">
        <v>0</v>
      </c>
      <c r="CZ5273" s="81">
        <v>0</v>
      </c>
      <c r="DA5273" s="81">
        <v>0</v>
      </c>
      <c r="DB5273" s="81">
        <v>5.4750346070077809</v>
      </c>
      <c r="DC5273" s="81">
        <v>0.71896016785821348</v>
      </c>
      <c r="DD5273" s="81">
        <v>3.0714971986151109</v>
      </c>
      <c r="DE5273" s="81">
        <v>1.684577240534453</v>
      </c>
      <c r="DF5273" s="81">
        <v>8.0155663417021163E-3</v>
      </c>
      <c r="DG5273" s="81">
        <v>8.0155663417021163E-3</v>
      </c>
      <c r="DH5273" s="81">
        <v>8.0155663417021163E-3</v>
      </c>
      <c r="DI5273" s="81">
        <v>8.0155663417021163E-3</v>
      </c>
      <c r="DJ5273" s="81">
        <v>3.8557038012513198E-5</v>
      </c>
      <c r="DL5273" s="81">
        <v>0</v>
      </c>
      <c r="DM5273" s="81">
        <v>3.0905649612882983E-7</v>
      </c>
      <c r="DN5273" s="81">
        <v>3.0905649612882983E-7</v>
      </c>
      <c r="DO5273" s="81">
        <v>0</v>
      </c>
      <c r="DP5273" s="81">
        <v>3.0905649612882983E-7</v>
      </c>
      <c r="DQ5273" s="81">
        <v>3.0905649612882983E-7</v>
      </c>
      <c r="DR5273" s="81">
        <v>0</v>
      </c>
      <c r="DS5273" s="81">
        <v>3.0905649612882983E-7</v>
      </c>
      <c r="DT5273" s="81">
        <v>3.0905649612882983E-7</v>
      </c>
      <c r="DU5273" s="81">
        <v>0</v>
      </c>
      <c r="DV5273" s="81">
        <v>3.0905649612882983E-7</v>
      </c>
      <c r="DW5273" s="81">
        <v>3.0905649612882983E-7</v>
      </c>
      <c r="GE5273" s="81" t="s">
        <v>449</v>
      </c>
      <c r="GF5273" s="81" t="s">
        <v>155</v>
      </c>
      <c r="GG5273" s="81" t="s">
        <v>492</v>
      </c>
      <c r="GH5273" s="81" t="s">
        <v>457</v>
      </c>
      <c r="GI5273" s="81">
        <v>2022</v>
      </c>
      <c r="GJ5273" s="81" t="s">
        <v>201</v>
      </c>
      <c r="GK5273" s="81">
        <v>222.22942162782729</v>
      </c>
      <c r="GL5273" s="81">
        <v>73.245042999999995</v>
      </c>
      <c r="GM5273" s="81">
        <v>2022</v>
      </c>
      <c r="GN5273" s="81" t="s">
        <v>173</v>
      </c>
      <c r="GO5273" s="81">
        <v>1.1148832299820636E-2</v>
      </c>
      <c r="GP5273" s="81">
        <v>10</v>
      </c>
      <c r="GQ5273" s="81">
        <v>0</v>
      </c>
      <c r="GR5273" s="81" t="s">
        <v>448</v>
      </c>
      <c r="GS5273" s="81">
        <v>1.1148832299820636E-2</v>
      </c>
      <c r="GT5273" s="81">
        <v>2.4775985538147798</v>
      </c>
      <c r="GU5273" s="81">
        <v>1.1148832299820636E-2</v>
      </c>
      <c r="GV5273" s="81">
        <v>2.4775985538147798</v>
      </c>
      <c r="GW5273" s="81">
        <v>1.1148832299820636E-2</v>
      </c>
      <c r="GX5273" s="81">
        <v>2.4775985538147798</v>
      </c>
      <c r="GY5273" s="81">
        <v>0</v>
      </c>
      <c r="GZ5273" s="81">
        <v>0</v>
      </c>
    </row>
    <row r="5274" spans="98:208" x14ac:dyDescent="0.25">
      <c r="CT5274" s="81" t="s">
        <v>155</v>
      </c>
      <c r="CU5274" s="81" t="s">
        <v>488</v>
      </c>
      <c r="CV5274" s="81" t="s">
        <v>452</v>
      </c>
      <c r="CW5274" s="81">
        <v>2026</v>
      </c>
      <c r="CX5274" s="81">
        <v>0</v>
      </c>
      <c r="CY5274" s="81">
        <v>0</v>
      </c>
      <c r="CZ5274" s="81">
        <v>0</v>
      </c>
      <c r="DA5274" s="81">
        <v>0</v>
      </c>
      <c r="DB5274" s="81">
        <v>5.4750346070077809</v>
      </c>
      <c r="DC5274" s="81">
        <v>0.71896016785821348</v>
      </c>
      <c r="DD5274" s="81">
        <v>3.0714971986151109</v>
      </c>
      <c r="DE5274" s="81">
        <v>1.684577240534453</v>
      </c>
      <c r="DF5274" s="81">
        <v>8.0155663417021163E-3</v>
      </c>
      <c r="DG5274" s="81">
        <v>8.0155663417021163E-3</v>
      </c>
      <c r="DH5274" s="81">
        <v>8.0155663417021163E-3</v>
      </c>
      <c r="DI5274" s="81">
        <v>8.0155663417021163E-3</v>
      </c>
      <c r="DJ5274" s="81">
        <v>3.8557038012513198E-5</v>
      </c>
      <c r="DL5274" s="81">
        <v>0</v>
      </c>
      <c r="DM5274" s="81">
        <v>3.0905649612882983E-7</v>
      </c>
      <c r="DN5274" s="81">
        <v>3.0905649612882983E-7</v>
      </c>
      <c r="DO5274" s="81">
        <v>0</v>
      </c>
      <c r="DP5274" s="81">
        <v>3.0905649612882983E-7</v>
      </c>
      <c r="DQ5274" s="81">
        <v>3.0905649612882983E-7</v>
      </c>
      <c r="DR5274" s="81">
        <v>0</v>
      </c>
      <c r="DS5274" s="81">
        <v>3.0905649612882983E-7</v>
      </c>
      <c r="DT5274" s="81">
        <v>3.0905649612882983E-7</v>
      </c>
      <c r="DU5274" s="81">
        <v>0</v>
      </c>
      <c r="DV5274" s="81">
        <v>3.0905649612882983E-7</v>
      </c>
      <c r="DW5274" s="81">
        <v>3.0905649612882983E-7</v>
      </c>
      <c r="GE5274" s="81" t="s">
        <v>449</v>
      </c>
      <c r="GF5274" s="81" t="s">
        <v>155</v>
      </c>
      <c r="GG5274" s="81" t="s">
        <v>492</v>
      </c>
      <c r="GH5274" s="81" t="s">
        <v>457</v>
      </c>
      <c r="GI5274" s="81">
        <v>2023</v>
      </c>
      <c r="GJ5274" s="81" t="s">
        <v>201</v>
      </c>
      <c r="GK5274" s="81">
        <v>233.2300768079335</v>
      </c>
      <c r="GL5274" s="81">
        <v>73.245042999999995</v>
      </c>
      <c r="GM5274" s="81">
        <v>2023</v>
      </c>
      <c r="GN5274" s="81" t="s">
        <v>173</v>
      </c>
      <c r="GO5274" s="81">
        <v>1.1148832299820636E-2</v>
      </c>
      <c r="GP5274" s="81">
        <v>10</v>
      </c>
      <c r="GQ5274" s="81">
        <v>0</v>
      </c>
      <c r="GR5274" s="81" t="s">
        <v>448</v>
      </c>
      <c r="GS5274" s="81">
        <v>1.1148832299820636E-2</v>
      </c>
      <c r="GT5274" s="81">
        <v>2.6002430136059367</v>
      </c>
      <c r="GU5274" s="81">
        <v>1.1148832299820636E-2</v>
      </c>
      <c r="GV5274" s="81">
        <v>2.6002430136059367</v>
      </c>
      <c r="GW5274" s="81">
        <v>1.1148832299820636E-2</v>
      </c>
      <c r="GX5274" s="81">
        <v>2.6002430136059367</v>
      </c>
      <c r="GY5274" s="81">
        <v>1.1148832299820636E-2</v>
      </c>
      <c r="GZ5274" s="81">
        <v>2.6002430136059367</v>
      </c>
    </row>
    <row r="5275" spans="98:208" x14ac:dyDescent="0.25">
      <c r="CT5275" s="81" t="s">
        <v>155</v>
      </c>
      <c r="CU5275" s="81" t="s">
        <v>488</v>
      </c>
      <c r="CV5275" s="81" t="s">
        <v>452</v>
      </c>
      <c r="CW5275" s="81">
        <v>2027</v>
      </c>
      <c r="CX5275" s="81">
        <v>0</v>
      </c>
      <c r="CY5275" s="81">
        <v>0</v>
      </c>
      <c r="CZ5275" s="81">
        <v>0</v>
      </c>
      <c r="DA5275" s="81">
        <v>0</v>
      </c>
      <c r="DB5275" s="81">
        <v>5.4750346070077809</v>
      </c>
      <c r="DC5275" s="81">
        <v>0.71896016785821348</v>
      </c>
      <c r="DD5275" s="81">
        <v>3.0714971986151109</v>
      </c>
      <c r="DE5275" s="81">
        <v>1.684577240534453</v>
      </c>
      <c r="DF5275" s="81">
        <v>8.0155663417021163E-3</v>
      </c>
      <c r="DG5275" s="81">
        <v>8.0155663417021163E-3</v>
      </c>
      <c r="DH5275" s="81">
        <v>8.0155663417021163E-3</v>
      </c>
      <c r="DI5275" s="81">
        <v>8.0155663417021163E-3</v>
      </c>
      <c r="DJ5275" s="81">
        <v>3.8557038012513198E-5</v>
      </c>
      <c r="DL5275" s="81">
        <v>0</v>
      </c>
      <c r="DM5275" s="81">
        <v>3.0905649612882983E-7</v>
      </c>
      <c r="DN5275" s="81">
        <v>3.0905649612882983E-7</v>
      </c>
      <c r="DO5275" s="81">
        <v>0</v>
      </c>
      <c r="DP5275" s="81">
        <v>3.0905649612882983E-7</v>
      </c>
      <c r="DQ5275" s="81">
        <v>3.0905649612882983E-7</v>
      </c>
      <c r="DR5275" s="81">
        <v>0</v>
      </c>
      <c r="DS5275" s="81">
        <v>3.0905649612882983E-7</v>
      </c>
      <c r="DT5275" s="81">
        <v>3.0905649612882983E-7</v>
      </c>
      <c r="DU5275" s="81">
        <v>0</v>
      </c>
      <c r="DV5275" s="81">
        <v>3.0905649612882983E-7</v>
      </c>
      <c r="DW5275" s="81">
        <v>3.0905649612882983E-7</v>
      </c>
      <c r="GE5275" s="81" t="s">
        <v>449</v>
      </c>
      <c r="GF5275" s="81" t="s">
        <v>155</v>
      </c>
      <c r="GG5275" s="81" t="s">
        <v>492</v>
      </c>
      <c r="GH5275" s="81" t="s">
        <v>457</v>
      </c>
      <c r="GI5275" s="81">
        <v>2024</v>
      </c>
      <c r="GJ5275" s="81" t="s">
        <v>201</v>
      </c>
      <c r="GK5275" s="81">
        <v>233.2300768079335</v>
      </c>
      <c r="GL5275" s="81">
        <v>73.245042999999995</v>
      </c>
      <c r="GM5275" s="81">
        <v>2024</v>
      </c>
      <c r="GN5275" s="81" t="s">
        <v>173</v>
      </c>
      <c r="GO5275" s="81">
        <v>1.1148832299820636E-2</v>
      </c>
      <c r="GP5275" s="81">
        <v>10</v>
      </c>
      <c r="GQ5275" s="81">
        <v>0</v>
      </c>
      <c r="GR5275" s="81" t="s">
        <v>448</v>
      </c>
      <c r="GS5275" s="81">
        <v>1.1148832299820636E-2</v>
      </c>
      <c r="GT5275" s="81">
        <v>2.6002430136059367</v>
      </c>
      <c r="GU5275" s="81">
        <v>1.1148832299820636E-2</v>
      </c>
      <c r="GV5275" s="81">
        <v>2.6002430136059367</v>
      </c>
      <c r="GW5275" s="81">
        <v>1.1148832299820636E-2</v>
      </c>
      <c r="GX5275" s="81">
        <v>2.6002430136059367</v>
      </c>
      <c r="GY5275" s="81">
        <v>1.1148832299820636E-2</v>
      </c>
      <c r="GZ5275" s="81">
        <v>2.6002430136059367</v>
      </c>
    </row>
    <row r="5276" spans="98:208" x14ac:dyDescent="0.25">
      <c r="CT5276" s="81" t="s">
        <v>155</v>
      </c>
      <c r="CU5276" s="81" t="s">
        <v>488</v>
      </c>
      <c r="CV5276" s="81" t="s">
        <v>452</v>
      </c>
      <c r="CW5276" s="81">
        <v>2028</v>
      </c>
      <c r="CX5276" s="81">
        <v>0</v>
      </c>
      <c r="CY5276" s="81">
        <v>0</v>
      </c>
      <c r="CZ5276" s="81">
        <v>0</v>
      </c>
      <c r="DA5276" s="81">
        <v>0</v>
      </c>
      <c r="DB5276" s="81">
        <v>5.7770153400784778</v>
      </c>
      <c r="DC5276" s="81">
        <v>0.74733835430389206</v>
      </c>
      <c r="DD5276" s="81">
        <v>3.2379513401017301</v>
      </c>
      <c r="DE5276" s="81">
        <v>1.7917256456728481</v>
      </c>
      <c r="DF5276" s="81">
        <v>8.3319499833580304E-3</v>
      </c>
      <c r="DG5276" s="81">
        <v>8.3319499833580304E-3</v>
      </c>
      <c r="DH5276" s="81">
        <v>8.3319499833580304E-3</v>
      </c>
      <c r="DI5276" s="81">
        <v>8.3319499833580304E-3</v>
      </c>
      <c r="DJ5276" s="81">
        <v>3.8557038012513198E-5</v>
      </c>
      <c r="DL5276" s="81">
        <v>0</v>
      </c>
      <c r="DM5276" s="81">
        <v>3.2125531222669428E-7</v>
      </c>
      <c r="DN5276" s="81">
        <v>3.2125531222669428E-7</v>
      </c>
      <c r="DO5276" s="81">
        <v>0</v>
      </c>
      <c r="DP5276" s="81">
        <v>3.2125531222669428E-7</v>
      </c>
      <c r="DQ5276" s="81">
        <v>3.2125531222669428E-7</v>
      </c>
      <c r="DR5276" s="81">
        <v>0</v>
      </c>
      <c r="DS5276" s="81">
        <v>3.2125531222669428E-7</v>
      </c>
      <c r="DT5276" s="81">
        <v>3.2125531222669428E-7</v>
      </c>
      <c r="DU5276" s="81">
        <v>0</v>
      </c>
      <c r="DV5276" s="81">
        <v>3.2125531222669428E-7</v>
      </c>
      <c r="DW5276" s="81">
        <v>3.2125531222669428E-7</v>
      </c>
      <c r="GE5276" s="81" t="s">
        <v>449</v>
      </c>
      <c r="GF5276" s="81" t="s">
        <v>155</v>
      </c>
      <c r="GG5276" s="81" t="s">
        <v>492</v>
      </c>
      <c r="GH5276" s="81" t="s">
        <v>457</v>
      </c>
      <c r="GI5276" s="81">
        <v>2025</v>
      </c>
      <c r="GJ5276" s="81" t="s">
        <v>201</v>
      </c>
      <c r="GK5276" s="81">
        <v>233.2300768079335</v>
      </c>
      <c r="GL5276" s="81">
        <v>73.245042999999995</v>
      </c>
      <c r="GM5276" s="81">
        <v>2025</v>
      </c>
      <c r="GN5276" s="81" t="s">
        <v>173</v>
      </c>
      <c r="GO5276" s="81">
        <v>1.1148832299820636E-2</v>
      </c>
      <c r="GP5276" s="81">
        <v>10</v>
      </c>
      <c r="GQ5276" s="81">
        <v>0</v>
      </c>
      <c r="GR5276" s="81" t="s">
        <v>448</v>
      </c>
      <c r="GS5276" s="81">
        <v>1.1148832299820636E-2</v>
      </c>
      <c r="GT5276" s="81">
        <v>2.6002430136059367</v>
      </c>
      <c r="GU5276" s="81">
        <v>1.1148832299820636E-2</v>
      </c>
      <c r="GV5276" s="81">
        <v>2.6002430136059367</v>
      </c>
      <c r="GW5276" s="81">
        <v>1.1148832299820636E-2</v>
      </c>
      <c r="GX5276" s="81">
        <v>2.6002430136059367</v>
      </c>
      <c r="GY5276" s="81">
        <v>1.1148832299820636E-2</v>
      </c>
      <c r="GZ5276" s="81">
        <v>2.6002430136059367</v>
      </c>
    </row>
    <row r="5277" spans="98:208" x14ac:dyDescent="0.25">
      <c r="CT5277" s="81" t="s">
        <v>155</v>
      </c>
      <c r="CU5277" s="81" t="s">
        <v>488</v>
      </c>
      <c r="CV5277" s="81" t="s">
        <v>452</v>
      </c>
      <c r="CW5277" s="81">
        <v>2029</v>
      </c>
      <c r="CX5277" s="81">
        <v>0</v>
      </c>
      <c r="CY5277" s="81">
        <v>0</v>
      </c>
      <c r="CZ5277" s="81">
        <v>0</v>
      </c>
      <c r="DA5277" s="81">
        <v>0</v>
      </c>
      <c r="DB5277" s="81">
        <v>5.7770153400784778</v>
      </c>
      <c r="DC5277" s="81">
        <v>0.74733835430389206</v>
      </c>
      <c r="DD5277" s="81">
        <v>3.2379513401017301</v>
      </c>
      <c r="DE5277" s="81">
        <v>1.7917256456728481</v>
      </c>
      <c r="DF5277" s="81">
        <v>8.3319499833580304E-3</v>
      </c>
      <c r="DG5277" s="81">
        <v>8.3319499833580304E-3</v>
      </c>
      <c r="DH5277" s="81">
        <v>8.3319499833580304E-3</v>
      </c>
      <c r="DI5277" s="81">
        <v>8.3319499833580304E-3</v>
      </c>
      <c r="DJ5277" s="81">
        <v>3.8557038012513198E-5</v>
      </c>
      <c r="DL5277" s="81">
        <v>0</v>
      </c>
      <c r="DM5277" s="81">
        <v>3.2125531222669428E-7</v>
      </c>
      <c r="DN5277" s="81">
        <v>3.2125531222669428E-7</v>
      </c>
      <c r="DO5277" s="81">
        <v>0</v>
      </c>
      <c r="DP5277" s="81">
        <v>3.2125531222669428E-7</v>
      </c>
      <c r="DQ5277" s="81">
        <v>3.2125531222669428E-7</v>
      </c>
      <c r="DR5277" s="81">
        <v>0</v>
      </c>
      <c r="DS5277" s="81">
        <v>3.2125531222669428E-7</v>
      </c>
      <c r="DT5277" s="81">
        <v>3.2125531222669428E-7</v>
      </c>
      <c r="DU5277" s="81">
        <v>0</v>
      </c>
      <c r="DV5277" s="81">
        <v>3.2125531222669428E-7</v>
      </c>
      <c r="DW5277" s="81">
        <v>3.2125531222669428E-7</v>
      </c>
      <c r="GE5277" s="81" t="s">
        <v>449</v>
      </c>
      <c r="GF5277" s="81" t="s">
        <v>155</v>
      </c>
      <c r="GG5277" s="81" t="s">
        <v>492</v>
      </c>
      <c r="GH5277" s="81" t="s">
        <v>457</v>
      </c>
      <c r="GI5277" s="81">
        <v>2026</v>
      </c>
      <c r="GJ5277" s="81" t="s">
        <v>201</v>
      </c>
      <c r="GK5277" s="81">
        <v>233.2300768079335</v>
      </c>
      <c r="GL5277" s="81">
        <v>73.245042999999995</v>
      </c>
      <c r="GM5277" s="81">
        <v>2026</v>
      </c>
      <c r="GN5277" s="81" t="s">
        <v>173</v>
      </c>
      <c r="GO5277" s="81">
        <v>1.1148832299820636E-2</v>
      </c>
      <c r="GP5277" s="81">
        <v>10</v>
      </c>
      <c r="GQ5277" s="81">
        <v>0</v>
      </c>
      <c r="GR5277" s="81" t="s">
        <v>448</v>
      </c>
      <c r="GS5277" s="81">
        <v>1.1148832299820636E-2</v>
      </c>
      <c r="GT5277" s="81">
        <v>2.6002430136059367</v>
      </c>
      <c r="GU5277" s="81">
        <v>1.1148832299820636E-2</v>
      </c>
      <c r="GV5277" s="81">
        <v>2.6002430136059367</v>
      </c>
      <c r="GW5277" s="81">
        <v>1.1148832299820636E-2</v>
      </c>
      <c r="GX5277" s="81">
        <v>2.6002430136059367</v>
      </c>
      <c r="GY5277" s="81">
        <v>1.1148832299820636E-2</v>
      </c>
      <c r="GZ5277" s="81">
        <v>2.6002430136059367</v>
      </c>
    </row>
    <row r="5278" spans="98:208" x14ac:dyDescent="0.25">
      <c r="CT5278" s="81" t="s">
        <v>155</v>
      </c>
      <c r="CU5278" s="81" t="s">
        <v>488</v>
      </c>
      <c r="CV5278" s="81" t="s">
        <v>452</v>
      </c>
      <c r="CW5278" s="81">
        <v>2030</v>
      </c>
      <c r="CX5278" s="81">
        <v>0</v>
      </c>
      <c r="CY5278" s="81">
        <v>0</v>
      </c>
      <c r="CZ5278" s="81">
        <v>0</v>
      </c>
      <c r="DA5278" s="81">
        <v>0</v>
      </c>
      <c r="DB5278" s="81">
        <v>5.7770153400784778</v>
      </c>
      <c r="DC5278" s="81">
        <v>0.74733835430389206</v>
      </c>
      <c r="DD5278" s="81">
        <v>3.2379513401017301</v>
      </c>
      <c r="DE5278" s="81">
        <v>1.7917256456728481</v>
      </c>
      <c r="DF5278" s="81">
        <v>0</v>
      </c>
      <c r="DG5278" s="81">
        <v>8.3319499833580304E-3</v>
      </c>
      <c r="DH5278" s="81">
        <v>8.3319499833580304E-3</v>
      </c>
      <c r="DI5278" s="81">
        <v>8.3319499833580304E-3</v>
      </c>
      <c r="DJ5278" s="81">
        <v>3.8557038012513198E-5</v>
      </c>
      <c r="DL5278" s="81">
        <v>0</v>
      </c>
      <c r="DM5278" s="81">
        <v>0</v>
      </c>
      <c r="DN5278" s="81">
        <v>0</v>
      </c>
      <c r="DO5278" s="81">
        <v>0</v>
      </c>
      <c r="DP5278" s="81">
        <v>3.2125531222669428E-7</v>
      </c>
      <c r="DQ5278" s="81">
        <v>3.2125531222669428E-7</v>
      </c>
      <c r="DR5278" s="81">
        <v>0</v>
      </c>
      <c r="DS5278" s="81">
        <v>3.2125531222669428E-7</v>
      </c>
      <c r="DT5278" s="81">
        <v>3.2125531222669428E-7</v>
      </c>
      <c r="DU5278" s="81">
        <v>0</v>
      </c>
      <c r="DV5278" s="81">
        <v>3.2125531222669428E-7</v>
      </c>
      <c r="DW5278" s="81">
        <v>3.2125531222669428E-7</v>
      </c>
      <c r="GE5278" s="81" t="s">
        <v>449</v>
      </c>
      <c r="GF5278" s="81" t="s">
        <v>155</v>
      </c>
      <c r="GG5278" s="81" t="s">
        <v>492</v>
      </c>
      <c r="GH5278" s="81" t="s">
        <v>457</v>
      </c>
      <c r="GI5278" s="81">
        <v>2027</v>
      </c>
      <c r="GJ5278" s="81" t="s">
        <v>201</v>
      </c>
      <c r="GK5278" s="81">
        <v>233.2300768079335</v>
      </c>
      <c r="GL5278" s="81">
        <v>73.245042999999995</v>
      </c>
      <c r="GM5278" s="81">
        <v>2027</v>
      </c>
      <c r="GN5278" s="81" t="s">
        <v>173</v>
      </c>
      <c r="GO5278" s="81">
        <v>1.1148832299820636E-2</v>
      </c>
      <c r="GP5278" s="81">
        <v>10</v>
      </c>
      <c r="GQ5278" s="81">
        <v>0</v>
      </c>
      <c r="GR5278" s="81" t="s">
        <v>448</v>
      </c>
      <c r="GS5278" s="81">
        <v>1.1148832299820636E-2</v>
      </c>
      <c r="GT5278" s="81">
        <v>2.6002430136059367</v>
      </c>
      <c r="GU5278" s="81">
        <v>1.1148832299820636E-2</v>
      </c>
      <c r="GV5278" s="81">
        <v>2.6002430136059367</v>
      </c>
      <c r="GW5278" s="81">
        <v>1.1148832299820636E-2</v>
      </c>
      <c r="GX5278" s="81">
        <v>2.6002430136059367</v>
      </c>
      <c r="GY5278" s="81">
        <v>1.1148832299820636E-2</v>
      </c>
      <c r="GZ5278" s="81">
        <v>2.6002430136059367</v>
      </c>
    </row>
    <row r="5279" spans="98:208" x14ac:dyDescent="0.25">
      <c r="CT5279" s="81" t="s">
        <v>155</v>
      </c>
      <c r="CU5279" s="81" t="s">
        <v>488</v>
      </c>
      <c r="CV5279" s="81" t="s">
        <v>452</v>
      </c>
      <c r="CW5279" s="81">
        <v>2031</v>
      </c>
      <c r="CX5279" s="81">
        <v>0</v>
      </c>
      <c r="CY5279" s="81">
        <v>0</v>
      </c>
      <c r="CZ5279" s="81">
        <v>0</v>
      </c>
      <c r="DA5279" s="81">
        <v>0</v>
      </c>
      <c r="DB5279" s="81">
        <v>5.7770153400784778</v>
      </c>
      <c r="DC5279" s="81">
        <v>0.74733835430389206</v>
      </c>
      <c r="DD5279" s="81">
        <v>3.2379513401017301</v>
      </c>
      <c r="DE5279" s="81">
        <v>1.7917256456728481</v>
      </c>
      <c r="DF5279" s="81">
        <v>0</v>
      </c>
      <c r="DG5279" s="81">
        <v>0</v>
      </c>
      <c r="DH5279" s="81">
        <v>8.3319499833580304E-3</v>
      </c>
      <c r="DI5279" s="81">
        <v>8.3319499833580304E-3</v>
      </c>
      <c r="DJ5279" s="81">
        <v>3.8557038012513198E-5</v>
      </c>
      <c r="DL5279" s="81">
        <v>0</v>
      </c>
      <c r="DM5279" s="81">
        <v>0</v>
      </c>
      <c r="DN5279" s="81">
        <v>0</v>
      </c>
      <c r="DO5279" s="81">
        <v>0</v>
      </c>
      <c r="DP5279" s="81">
        <v>0</v>
      </c>
      <c r="DQ5279" s="81">
        <v>0</v>
      </c>
      <c r="DR5279" s="81">
        <v>0</v>
      </c>
      <c r="DS5279" s="81">
        <v>3.2125531222669428E-7</v>
      </c>
      <c r="DT5279" s="81">
        <v>3.2125531222669428E-7</v>
      </c>
      <c r="DU5279" s="81">
        <v>0</v>
      </c>
      <c r="DV5279" s="81">
        <v>3.2125531222669428E-7</v>
      </c>
      <c r="DW5279" s="81">
        <v>3.2125531222669428E-7</v>
      </c>
      <c r="GE5279" s="81" t="s">
        <v>449</v>
      </c>
      <c r="GF5279" s="81" t="s">
        <v>155</v>
      </c>
      <c r="GG5279" s="81" t="s">
        <v>492</v>
      </c>
      <c r="GH5279" s="81" t="s">
        <v>457</v>
      </c>
      <c r="GI5279" s="81">
        <v>2028</v>
      </c>
      <c r="GJ5279" s="81" t="s">
        <v>201</v>
      </c>
      <c r="GK5279" s="81">
        <v>247.2729921649433</v>
      </c>
      <c r="GL5279" s="81">
        <v>73.245042999999995</v>
      </c>
      <c r="GM5279" s="81">
        <v>2028</v>
      </c>
      <c r="GN5279" s="81" t="s">
        <v>173</v>
      </c>
      <c r="GO5279" s="81">
        <v>1.1148832299820636E-2</v>
      </c>
      <c r="GP5279" s="81">
        <v>10</v>
      </c>
      <c r="GQ5279" s="81">
        <v>0</v>
      </c>
      <c r="GR5279" s="81" t="s">
        <v>448</v>
      </c>
      <c r="GS5279" s="81">
        <v>1.1148832299820636E-2</v>
      </c>
      <c r="GT5279" s="81">
        <v>2.7568051219218148</v>
      </c>
      <c r="GU5279" s="81">
        <v>1.1148832299820636E-2</v>
      </c>
      <c r="GV5279" s="81">
        <v>2.7568051219218148</v>
      </c>
      <c r="GW5279" s="81">
        <v>1.1148832299820636E-2</v>
      </c>
      <c r="GX5279" s="81">
        <v>2.7568051219218148</v>
      </c>
      <c r="GY5279" s="81">
        <v>1.1148832299820636E-2</v>
      </c>
      <c r="GZ5279" s="81">
        <v>2.7568051219218148</v>
      </c>
    </row>
    <row r="5280" spans="98:208" x14ac:dyDescent="0.25">
      <c r="CT5280" s="81" t="s">
        <v>155</v>
      </c>
      <c r="CU5280" s="81" t="s">
        <v>488</v>
      </c>
      <c r="CV5280" s="81" t="s">
        <v>452</v>
      </c>
      <c r="CW5280" s="81">
        <v>2032</v>
      </c>
      <c r="CX5280" s="81">
        <v>0</v>
      </c>
      <c r="CY5280" s="81">
        <v>0</v>
      </c>
      <c r="CZ5280" s="81">
        <v>0</v>
      </c>
      <c r="DA5280" s="81">
        <v>0</v>
      </c>
      <c r="DB5280" s="81">
        <v>5.7770153400784778</v>
      </c>
      <c r="DC5280" s="81">
        <v>0.74733835430389206</v>
      </c>
      <c r="DD5280" s="81">
        <v>3.2379513401017301</v>
      </c>
      <c r="DE5280" s="81">
        <v>1.7917256456728481</v>
      </c>
      <c r="DF5280" s="81">
        <v>0</v>
      </c>
      <c r="DG5280" s="81">
        <v>0</v>
      </c>
      <c r="DH5280" s="81">
        <v>0</v>
      </c>
      <c r="DI5280" s="81">
        <v>8.3319499833580304E-3</v>
      </c>
      <c r="DJ5280" s="81">
        <v>3.8557038012513198E-5</v>
      </c>
      <c r="DL5280" s="81">
        <v>0</v>
      </c>
      <c r="DM5280" s="81">
        <v>0</v>
      </c>
      <c r="DN5280" s="81">
        <v>0</v>
      </c>
      <c r="DO5280" s="81">
        <v>0</v>
      </c>
      <c r="DP5280" s="81">
        <v>0</v>
      </c>
      <c r="DQ5280" s="81">
        <v>0</v>
      </c>
      <c r="DR5280" s="81">
        <v>0</v>
      </c>
      <c r="DS5280" s="81">
        <v>0</v>
      </c>
      <c r="DT5280" s="81">
        <v>0</v>
      </c>
      <c r="DU5280" s="81">
        <v>0</v>
      </c>
      <c r="DV5280" s="81">
        <v>3.2125531222669428E-7</v>
      </c>
      <c r="DW5280" s="81">
        <v>3.2125531222669428E-7</v>
      </c>
      <c r="GE5280" s="81" t="s">
        <v>449</v>
      </c>
      <c r="GF5280" s="81" t="s">
        <v>155</v>
      </c>
      <c r="GG5280" s="81" t="s">
        <v>492</v>
      </c>
      <c r="GH5280" s="81" t="s">
        <v>457</v>
      </c>
      <c r="GI5280" s="81">
        <v>2029</v>
      </c>
      <c r="GJ5280" s="81" t="s">
        <v>201</v>
      </c>
      <c r="GK5280" s="81">
        <v>247.2729921649433</v>
      </c>
      <c r="GL5280" s="81">
        <v>73.245042999999995</v>
      </c>
      <c r="GM5280" s="81">
        <v>2029</v>
      </c>
      <c r="GN5280" s="81" t="s">
        <v>173</v>
      </c>
      <c r="GO5280" s="81">
        <v>1.1148832299820636E-2</v>
      </c>
      <c r="GP5280" s="81">
        <v>10</v>
      </c>
      <c r="GQ5280" s="81">
        <v>0</v>
      </c>
      <c r="GR5280" s="81" t="s">
        <v>448</v>
      </c>
      <c r="GS5280" s="81">
        <v>1.1148832299820636E-2</v>
      </c>
      <c r="GT5280" s="81">
        <v>2.7568051219218148</v>
      </c>
      <c r="GU5280" s="81">
        <v>1.1148832299820636E-2</v>
      </c>
      <c r="GV5280" s="81">
        <v>2.7568051219218148</v>
      </c>
      <c r="GW5280" s="81">
        <v>1.1148832299820636E-2</v>
      </c>
      <c r="GX5280" s="81">
        <v>2.7568051219218148</v>
      </c>
      <c r="GY5280" s="81">
        <v>1.1148832299820636E-2</v>
      </c>
      <c r="GZ5280" s="81">
        <v>2.7568051219218148</v>
      </c>
    </row>
    <row r="5281" spans="98:208" x14ac:dyDescent="0.25">
      <c r="CT5281" s="81" t="s">
        <v>155</v>
      </c>
      <c r="CU5281" s="81" t="s">
        <v>488</v>
      </c>
      <c r="CV5281" s="81" t="s">
        <v>453</v>
      </c>
      <c r="CW5281" s="81">
        <v>2020</v>
      </c>
      <c r="CX5281" s="81">
        <v>0</v>
      </c>
      <c r="CY5281" s="81">
        <v>0</v>
      </c>
      <c r="CZ5281" s="81">
        <v>0</v>
      </c>
      <c r="DA5281" s="81">
        <v>0</v>
      </c>
      <c r="DB5281" s="81">
        <v>7.7900575334948458E-2</v>
      </c>
      <c r="DC5281" s="81">
        <v>3.6425060683954458E-2</v>
      </c>
      <c r="DD5281" s="81">
        <v>1.58087245254323E-3</v>
      </c>
      <c r="DE5281" s="81">
        <v>3.9894642198450639E-2</v>
      </c>
      <c r="DF5281" s="81">
        <v>4.0609689307619822E-4</v>
      </c>
      <c r="DG5281" s="81">
        <v>0</v>
      </c>
      <c r="DH5281" s="81">
        <v>0</v>
      </c>
      <c r="DI5281" s="81">
        <v>0</v>
      </c>
      <c r="DJ5281" s="81">
        <v>1.1208387876465069E-3</v>
      </c>
      <c r="DL5281" s="81">
        <v>0</v>
      </c>
      <c r="DM5281" s="81">
        <v>4.5516914930253915E-7</v>
      </c>
      <c r="DN5281" s="81">
        <v>4.5516914930253915E-7</v>
      </c>
      <c r="DO5281" s="81">
        <v>0</v>
      </c>
      <c r="DP5281" s="81">
        <v>0</v>
      </c>
      <c r="DQ5281" s="81">
        <v>0</v>
      </c>
      <c r="DR5281" s="81">
        <v>0</v>
      </c>
      <c r="DS5281" s="81">
        <v>0</v>
      </c>
      <c r="DT5281" s="81">
        <v>0</v>
      </c>
      <c r="DU5281" s="81">
        <v>0</v>
      </c>
      <c r="DV5281" s="81">
        <v>0</v>
      </c>
      <c r="DW5281" s="81">
        <v>0</v>
      </c>
      <c r="GE5281" s="81" t="s">
        <v>449</v>
      </c>
      <c r="GF5281" s="81" t="s">
        <v>155</v>
      </c>
      <c r="GG5281" s="81" t="s">
        <v>492</v>
      </c>
      <c r="GH5281" s="81" t="s">
        <v>457</v>
      </c>
      <c r="GI5281" s="81">
        <v>2030</v>
      </c>
      <c r="GJ5281" s="81" t="s">
        <v>201</v>
      </c>
      <c r="GK5281" s="81">
        <v>247.2729921649433</v>
      </c>
      <c r="GL5281" s="81">
        <v>73.245042999999995</v>
      </c>
      <c r="GM5281" s="81">
        <v>2030</v>
      </c>
      <c r="GN5281" s="81" t="s">
        <v>173</v>
      </c>
      <c r="GO5281" s="81">
        <v>1.1148832299820636E-2</v>
      </c>
      <c r="GP5281" s="81">
        <v>10</v>
      </c>
      <c r="GQ5281" s="81">
        <v>0</v>
      </c>
      <c r="GR5281" s="81" t="s">
        <v>448</v>
      </c>
      <c r="GS5281" s="81">
        <v>0</v>
      </c>
      <c r="GT5281" s="81">
        <v>0</v>
      </c>
      <c r="GU5281" s="81">
        <v>1.1148832299820636E-2</v>
      </c>
      <c r="GV5281" s="81">
        <v>2.7568051219218148</v>
      </c>
      <c r="GW5281" s="81">
        <v>1.1148832299820636E-2</v>
      </c>
      <c r="GX5281" s="81">
        <v>2.7568051219218148</v>
      </c>
      <c r="GY5281" s="81">
        <v>1.1148832299820636E-2</v>
      </c>
      <c r="GZ5281" s="81">
        <v>2.7568051219218148</v>
      </c>
    </row>
    <row r="5282" spans="98:208" x14ac:dyDescent="0.25">
      <c r="CT5282" s="81" t="s">
        <v>155</v>
      </c>
      <c r="CU5282" s="81" t="s">
        <v>488</v>
      </c>
      <c r="CV5282" s="81" t="s">
        <v>453</v>
      </c>
      <c r="CW5282" s="81">
        <v>2021</v>
      </c>
      <c r="CX5282" s="81">
        <v>0</v>
      </c>
      <c r="CY5282" s="81">
        <v>0</v>
      </c>
      <c r="CZ5282" s="81">
        <v>0</v>
      </c>
      <c r="DA5282" s="81">
        <v>0</v>
      </c>
      <c r="DB5282" s="81">
        <v>7.7900575334948458E-2</v>
      </c>
      <c r="DC5282" s="81">
        <v>3.6425060683954458E-2</v>
      </c>
      <c r="DD5282" s="81">
        <v>1.58087245254323E-3</v>
      </c>
      <c r="DE5282" s="81">
        <v>3.9894642198450639E-2</v>
      </c>
      <c r="DF5282" s="81">
        <v>4.0609689307619822E-4</v>
      </c>
      <c r="DG5282" s="81">
        <v>4.0609689307619822E-4</v>
      </c>
      <c r="DH5282" s="81">
        <v>0</v>
      </c>
      <c r="DI5282" s="81">
        <v>0</v>
      </c>
      <c r="DJ5282" s="81">
        <v>1.1208387876465069E-3</v>
      </c>
      <c r="DL5282" s="81">
        <v>0</v>
      </c>
      <c r="DM5282" s="81">
        <v>4.5516914930253915E-7</v>
      </c>
      <c r="DN5282" s="81">
        <v>4.5516914930253915E-7</v>
      </c>
      <c r="DO5282" s="81">
        <v>0</v>
      </c>
      <c r="DP5282" s="81">
        <v>4.5516914930253915E-7</v>
      </c>
      <c r="DQ5282" s="81">
        <v>4.5516914930253915E-7</v>
      </c>
      <c r="DR5282" s="81">
        <v>0</v>
      </c>
      <c r="DS5282" s="81">
        <v>0</v>
      </c>
      <c r="DT5282" s="81">
        <v>0</v>
      </c>
      <c r="DU5282" s="81">
        <v>0</v>
      </c>
      <c r="DV5282" s="81">
        <v>0</v>
      </c>
      <c r="DW5282" s="81">
        <v>0</v>
      </c>
      <c r="GE5282" s="81" t="s">
        <v>449</v>
      </c>
      <c r="GF5282" s="81" t="s">
        <v>155</v>
      </c>
      <c r="GG5282" s="81" t="s">
        <v>492</v>
      </c>
      <c r="GH5282" s="81" t="s">
        <v>457</v>
      </c>
      <c r="GI5282" s="81">
        <v>2031</v>
      </c>
      <c r="GJ5282" s="81" t="s">
        <v>201</v>
      </c>
      <c r="GK5282" s="81">
        <v>247.2729921649433</v>
      </c>
      <c r="GL5282" s="81">
        <v>73.245042999999995</v>
      </c>
      <c r="GM5282" s="81">
        <v>2031</v>
      </c>
      <c r="GN5282" s="81" t="s">
        <v>173</v>
      </c>
      <c r="GO5282" s="81">
        <v>1.1148832299820636E-2</v>
      </c>
      <c r="GP5282" s="81">
        <v>10</v>
      </c>
      <c r="GQ5282" s="81">
        <v>0</v>
      </c>
      <c r="GR5282" s="81" t="s">
        <v>448</v>
      </c>
      <c r="GS5282" s="81">
        <v>0</v>
      </c>
      <c r="GT5282" s="81">
        <v>0</v>
      </c>
      <c r="GU5282" s="81">
        <v>0</v>
      </c>
      <c r="GV5282" s="81">
        <v>0</v>
      </c>
      <c r="GW5282" s="81">
        <v>1.1148832299820636E-2</v>
      </c>
      <c r="GX5282" s="81">
        <v>2.7568051219218148</v>
      </c>
      <c r="GY5282" s="81">
        <v>1.1148832299820636E-2</v>
      </c>
      <c r="GZ5282" s="81">
        <v>2.7568051219218148</v>
      </c>
    </row>
    <row r="5283" spans="98:208" x14ac:dyDescent="0.25">
      <c r="CT5283" s="81" t="s">
        <v>155</v>
      </c>
      <c r="CU5283" s="81" t="s">
        <v>488</v>
      </c>
      <c r="CV5283" s="81" t="s">
        <v>453</v>
      </c>
      <c r="CW5283" s="81">
        <v>2022</v>
      </c>
      <c r="CX5283" s="81">
        <v>0</v>
      </c>
      <c r="CY5283" s="81">
        <v>0</v>
      </c>
      <c r="CZ5283" s="81">
        <v>0</v>
      </c>
      <c r="DA5283" s="81">
        <v>0</v>
      </c>
      <c r="DB5283" s="81">
        <v>7.7900575334948458E-2</v>
      </c>
      <c r="DC5283" s="81">
        <v>3.6425060683954458E-2</v>
      </c>
      <c r="DD5283" s="81">
        <v>1.58087245254323E-3</v>
      </c>
      <c r="DE5283" s="81">
        <v>3.9894642198450639E-2</v>
      </c>
      <c r="DF5283" s="81">
        <v>4.0609689307619822E-4</v>
      </c>
      <c r="DG5283" s="81">
        <v>4.0609689307619822E-4</v>
      </c>
      <c r="DH5283" s="81">
        <v>4.0609689307619822E-4</v>
      </c>
      <c r="DI5283" s="81">
        <v>0</v>
      </c>
      <c r="DJ5283" s="81">
        <v>1.1208387876465069E-3</v>
      </c>
      <c r="DL5283" s="81">
        <v>0</v>
      </c>
      <c r="DM5283" s="81">
        <v>4.5516914930253915E-7</v>
      </c>
      <c r="DN5283" s="81">
        <v>4.5516914930253915E-7</v>
      </c>
      <c r="DO5283" s="81">
        <v>0</v>
      </c>
      <c r="DP5283" s="81">
        <v>4.5516914930253915E-7</v>
      </c>
      <c r="DQ5283" s="81">
        <v>4.5516914930253915E-7</v>
      </c>
      <c r="DR5283" s="81">
        <v>0</v>
      </c>
      <c r="DS5283" s="81">
        <v>4.5516914930253915E-7</v>
      </c>
      <c r="DT5283" s="81">
        <v>4.5516914930253915E-7</v>
      </c>
      <c r="DU5283" s="81">
        <v>0</v>
      </c>
      <c r="DV5283" s="81">
        <v>0</v>
      </c>
      <c r="DW5283" s="81">
        <v>0</v>
      </c>
      <c r="GE5283" s="81" t="s">
        <v>449</v>
      </c>
      <c r="GF5283" s="81" t="s">
        <v>155</v>
      </c>
      <c r="GG5283" s="81" t="s">
        <v>492</v>
      </c>
      <c r="GH5283" s="81" t="s">
        <v>457</v>
      </c>
      <c r="GI5283" s="81">
        <v>2032</v>
      </c>
      <c r="GJ5283" s="81" t="s">
        <v>201</v>
      </c>
      <c r="GK5283" s="81">
        <v>247.2729921649433</v>
      </c>
      <c r="GL5283" s="81">
        <v>73.245042999999995</v>
      </c>
      <c r="GM5283" s="81">
        <v>2032</v>
      </c>
      <c r="GN5283" s="81" t="s">
        <v>173</v>
      </c>
      <c r="GO5283" s="81">
        <v>1.1148832299820636E-2</v>
      </c>
      <c r="GP5283" s="81">
        <v>10</v>
      </c>
      <c r="GQ5283" s="81">
        <v>0</v>
      </c>
      <c r="GR5283" s="81" t="s">
        <v>448</v>
      </c>
      <c r="GS5283" s="81">
        <v>0</v>
      </c>
      <c r="GT5283" s="81">
        <v>0</v>
      </c>
      <c r="GU5283" s="81">
        <v>0</v>
      </c>
      <c r="GV5283" s="81">
        <v>0</v>
      </c>
      <c r="GW5283" s="81">
        <v>0</v>
      </c>
      <c r="GX5283" s="81">
        <v>0</v>
      </c>
      <c r="GY5283" s="81">
        <v>1.1148832299820636E-2</v>
      </c>
      <c r="GZ5283" s="81">
        <v>2.7568051219218148</v>
      </c>
    </row>
    <row r="5284" spans="98:208" x14ac:dyDescent="0.25">
      <c r="CT5284" s="81" t="s">
        <v>155</v>
      </c>
      <c r="CU5284" s="81" t="s">
        <v>488</v>
      </c>
      <c r="CV5284" s="81" t="s">
        <v>453</v>
      </c>
      <c r="CW5284" s="81">
        <v>2023</v>
      </c>
      <c r="CX5284" s="81">
        <v>0</v>
      </c>
      <c r="CY5284" s="81">
        <v>0</v>
      </c>
      <c r="CZ5284" s="81">
        <v>0</v>
      </c>
      <c r="DA5284" s="81">
        <v>0</v>
      </c>
      <c r="DB5284" s="81">
        <v>8.0408269036977106E-2</v>
      </c>
      <c r="DC5284" s="81">
        <v>3.7590224611390617E-2</v>
      </c>
      <c r="DD5284" s="81">
        <v>1.6314334115687221E-3</v>
      </c>
      <c r="DE5284" s="81">
        <v>4.1186611014017618E-2</v>
      </c>
      <c r="DF5284" s="81">
        <v>4.1908711030498434E-4</v>
      </c>
      <c r="DG5284" s="81">
        <v>4.1908711030498434E-4</v>
      </c>
      <c r="DH5284" s="81">
        <v>4.1908711030498434E-4</v>
      </c>
      <c r="DI5284" s="81">
        <v>4.1908711030498434E-4</v>
      </c>
      <c r="DJ5284" s="81">
        <v>1.1208387876465069E-3</v>
      </c>
      <c r="DL5284" s="81">
        <v>0</v>
      </c>
      <c r="DM5284" s="81">
        <v>4.6972908863251654E-7</v>
      </c>
      <c r="DN5284" s="81">
        <v>4.6972908863251654E-7</v>
      </c>
      <c r="DO5284" s="81">
        <v>0</v>
      </c>
      <c r="DP5284" s="81">
        <v>4.6972908863251654E-7</v>
      </c>
      <c r="DQ5284" s="81">
        <v>4.6972908863251654E-7</v>
      </c>
      <c r="DR5284" s="81">
        <v>0</v>
      </c>
      <c r="DS5284" s="81">
        <v>4.6972908863251654E-7</v>
      </c>
      <c r="DT5284" s="81">
        <v>4.6972908863251654E-7</v>
      </c>
      <c r="DU5284" s="81">
        <v>0</v>
      </c>
      <c r="DV5284" s="81">
        <v>4.6972908863251654E-7</v>
      </c>
      <c r="DW5284" s="81">
        <v>4.6972908863251654E-7</v>
      </c>
      <c r="GE5284" s="81" t="s">
        <v>449</v>
      </c>
      <c r="GF5284" s="81" t="s">
        <v>155</v>
      </c>
      <c r="GG5284" s="81" t="s">
        <v>492</v>
      </c>
      <c r="GH5284" s="81" t="s">
        <v>458</v>
      </c>
      <c r="GI5284" s="81">
        <v>2021</v>
      </c>
      <c r="GJ5284" s="81" t="s">
        <v>201</v>
      </c>
      <c r="GK5284" s="81">
        <v>222.2294216278282</v>
      </c>
      <c r="GL5284" s="81">
        <v>73.245042999999995</v>
      </c>
      <c r="GM5284" s="81">
        <v>2021</v>
      </c>
      <c r="GN5284" s="81" t="s">
        <v>173</v>
      </c>
      <c r="GO5284" s="81">
        <v>1.1148832299820636E-2</v>
      </c>
      <c r="GP5284" s="81">
        <v>10</v>
      </c>
      <c r="GQ5284" s="81">
        <v>0</v>
      </c>
      <c r="GR5284" s="81" t="s">
        <v>448</v>
      </c>
      <c r="GS5284" s="81">
        <v>1.1148832299820636E-2</v>
      </c>
      <c r="GT5284" s="81">
        <v>2.4775985538147896</v>
      </c>
      <c r="GU5284" s="81">
        <v>1.1148832299820636E-2</v>
      </c>
      <c r="GV5284" s="81">
        <v>2.4775985538147896</v>
      </c>
      <c r="GW5284" s="81">
        <v>0</v>
      </c>
      <c r="GX5284" s="81">
        <v>0</v>
      </c>
      <c r="GY5284" s="81">
        <v>0</v>
      </c>
      <c r="GZ5284" s="81">
        <v>0</v>
      </c>
    </row>
    <row r="5285" spans="98:208" x14ac:dyDescent="0.25">
      <c r="CT5285" s="81" t="s">
        <v>155</v>
      </c>
      <c r="CU5285" s="81" t="s">
        <v>488</v>
      </c>
      <c r="CV5285" s="81" t="s">
        <v>453</v>
      </c>
      <c r="CW5285" s="81">
        <v>2024</v>
      </c>
      <c r="CX5285" s="81">
        <v>0</v>
      </c>
      <c r="CY5285" s="81">
        <v>0</v>
      </c>
      <c r="CZ5285" s="81">
        <v>0</v>
      </c>
      <c r="DA5285" s="81">
        <v>0</v>
      </c>
      <c r="DB5285" s="81">
        <v>8.0408269036977106E-2</v>
      </c>
      <c r="DC5285" s="81">
        <v>3.7590224611390617E-2</v>
      </c>
      <c r="DD5285" s="81">
        <v>1.6314334115687221E-3</v>
      </c>
      <c r="DE5285" s="81">
        <v>4.1186611014017618E-2</v>
      </c>
      <c r="DF5285" s="81">
        <v>4.1908711030498434E-4</v>
      </c>
      <c r="DG5285" s="81">
        <v>4.1908711030498434E-4</v>
      </c>
      <c r="DH5285" s="81">
        <v>4.1908711030498434E-4</v>
      </c>
      <c r="DI5285" s="81">
        <v>4.1908711030498434E-4</v>
      </c>
      <c r="DJ5285" s="81">
        <v>1.1208387876465069E-3</v>
      </c>
      <c r="DL5285" s="81">
        <v>0</v>
      </c>
      <c r="DM5285" s="81">
        <v>4.6972908863251654E-7</v>
      </c>
      <c r="DN5285" s="81">
        <v>4.6972908863251654E-7</v>
      </c>
      <c r="DO5285" s="81">
        <v>0</v>
      </c>
      <c r="DP5285" s="81">
        <v>4.6972908863251654E-7</v>
      </c>
      <c r="DQ5285" s="81">
        <v>4.6972908863251654E-7</v>
      </c>
      <c r="DR5285" s="81">
        <v>0</v>
      </c>
      <c r="DS5285" s="81">
        <v>4.6972908863251654E-7</v>
      </c>
      <c r="DT5285" s="81">
        <v>4.6972908863251654E-7</v>
      </c>
      <c r="DU5285" s="81">
        <v>0</v>
      </c>
      <c r="DV5285" s="81">
        <v>4.6972908863251654E-7</v>
      </c>
      <c r="DW5285" s="81">
        <v>4.6972908863251654E-7</v>
      </c>
      <c r="GE5285" s="81" t="s">
        <v>449</v>
      </c>
      <c r="GF5285" s="81" t="s">
        <v>155</v>
      </c>
      <c r="GG5285" s="81" t="s">
        <v>492</v>
      </c>
      <c r="GH5285" s="81" t="s">
        <v>458</v>
      </c>
      <c r="GI5285" s="81">
        <v>2022</v>
      </c>
      <c r="GJ5285" s="81" t="s">
        <v>201</v>
      </c>
      <c r="GK5285" s="81">
        <v>222.2294216278282</v>
      </c>
      <c r="GL5285" s="81">
        <v>73.245042999999995</v>
      </c>
      <c r="GM5285" s="81">
        <v>2022</v>
      </c>
      <c r="GN5285" s="81" t="s">
        <v>173</v>
      </c>
      <c r="GO5285" s="81">
        <v>1.1148832299820636E-2</v>
      </c>
      <c r="GP5285" s="81">
        <v>10</v>
      </c>
      <c r="GQ5285" s="81">
        <v>0</v>
      </c>
      <c r="GR5285" s="81" t="s">
        <v>448</v>
      </c>
      <c r="GS5285" s="81">
        <v>1.1148832299820636E-2</v>
      </c>
      <c r="GT5285" s="81">
        <v>2.4775985538147896</v>
      </c>
      <c r="GU5285" s="81">
        <v>1.1148832299820636E-2</v>
      </c>
      <c r="GV5285" s="81">
        <v>2.4775985538147896</v>
      </c>
      <c r="GW5285" s="81">
        <v>1.1148832299820636E-2</v>
      </c>
      <c r="GX5285" s="81">
        <v>2.4775985538147896</v>
      </c>
      <c r="GY5285" s="81">
        <v>0</v>
      </c>
      <c r="GZ5285" s="81">
        <v>0</v>
      </c>
    </row>
    <row r="5286" spans="98:208" x14ac:dyDescent="0.25">
      <c r="CT5286" s="81" t="s">
        <v>155</v>
      </c>
      <c r="CU5286" s="81" t="s">
        <v>488</v>
      </c>
      <c r="CV5286" s="81" t="s">
        <v>453</v>
      </c>
      <c r="CW5286" s="81">
        <v>2025</v>
      </c>
      <c r="CX5286" s="81">
        <v>0</v>
      </c>
      <c r="CY5286" s="81">
        <v>0</v>
      </c>
      <c r="CZ5286" s="81">
        <v>0</v>
      </c>
      <c r="DA5286" s="81">
        <v>0</v>
      </c>
      <c r="DB5286" s="81">
        <v>8.0408269036977106E-2</v>
      </c>
      <c r="DC5286" s="81">
        <v>3.7590224611390617E-2</v>
      </c>
      <c r="DD5286" s="81">
        <v>1.6314334115687221E-3</v>
      </c>
      <c r="DE5286" s="81">
        <v>4.1186611014017618E-2</v>
      </c>
      <c r="DF5286" s="81">
        <v>4.1908711030498434E-4</v>
      </c>
      <c r="DG5286" s="81">
        <v>4.1908711030498434E-4</v>
      </c>
      <c r="DH5286" s="81">
        <v>4.1908711030498434E-4</v>
      </c>
      <c r="DI5286" s="81">
        <v>4.1908711030498434E-4</v>
      </c>
      <c r="DJ5286" s="81">
        <v>1.1208387876465069E-3</v>
      </c>
      <c r="DL5286" s="81">
        <v>0</v>
      </c>
      <c r="DM5286" s="81">
        <v>4.6972908863251654E-7</v>
      </c>
      <c r="DN5286" s="81">
        <v>4.6972908863251654E-7</v>
      </c>
      <c r="DO5286" s="81">
        <v>0</v>
      </c>
      <c r="DP5286" s="81">
        <v>4.6972908863251654E-7</v>
      </c>
      <c r="DQ5286" s="81">
        <v>4.6972908863251654E-7</v>
      </c>
      <c r="DR5286" s="81">
        <v>0</v>
      </c>
      <c r="DS5286" s="81">
        <v>4.6972908863251654E-7</v>
      </c>
      <c r="DT5286" s="81">
        <v>4.6972908863251654E-7</v>
      </c>
      <c r="DU5286" s="81">
        <v>0</v>
      </c>
      <c r="DV5286" s="81">
        <v>4.6972908863251654E-7</v>
      </c>
      <c r="DW5286" s="81">
        <v>4.6972908863251654E-7</v>
      </c>
      <c r="GE5286" s="81" t="s">
        <v>449</v>
      </c>
      <c r="GF5286" s="81" t="s">
        <v>155</v>
      </c>
      <c r="GG5286" s="81" t="s">
        <v>492</v>
      </c>
      <c r="GH5286" s="81" t="s">
        <v>458</v>
      </c>
      <c r="GI5286" s="81">
        <v>2023</v>
      </c>
      <c r="GJ5286" s="81" t="s">
        <v>201</v>
      </c>
      <c r="GK5286" s="81">
        <v>233.23007680793921</v>
      </c>
      <c r="GL5286" s="81">
        <v>73.245042999999995</v>
      </c>
      <c r="GM5286" s="81">
        <v>2023</v>
      </c>
      <c r="GN5286" s="81" t="s">
        <v>173</v>
      </c>
      <c r="GO5286" s="81">
        <v>1.1148832299820636E-2</v>
      </c>
      <c r="GP5286" s="81">
        <v>10</v>
      </c>
      <c r="GQ5286" s="81">
        <v>0</v>
      </c>
      <c r="GR5286" s="81" t="s">
        <v>448</v>
      </c>
      <c r="GS5286" s="81">
        <v>1.1148832299820636E-2</v>
      </c>
      <c r="GT5286" s="81">
        <v>2.6002430136060006</v>
      </c>
      <c r="GU5286" s="81">
        <v>1.1148832299820636E-2</v>
      </c>
      <c r="GV5286" s="81">
        <v>2.6002430136060006</v>
      </c>
      <c r="GW5286" s="81">
        <v>1.1148832299820636E-2</v>
      </c>
      <c r="GX5286" s="81">
        <v>2.6002430136060006</v>
      </c>
      <c r="GY5286" s="81">
        <v>1.1148832299820636E-2</v>
      </c>
      <c r="GZ5286" s="81">
        <v>2.6002430136060006</v>
      </c>
    </row>
    <row r="5287" spans="98:208" x14ac:dyDescent="0.25">
      <c r="CT5287" s="81" t="s">
        <v>155</v>
      </c>
      <c r="CU5287" s="81" t="s">
        <v>488</v>
      </c>
      <c r="CV5287" s="81" t="s">
        <v>453</v>
      </c>
      <c r="CW5287" s="81">
        <v>2026</v>
      </c>
      <c r="CX5287" s="81">
        <v>0</v>
      </c>
      <c r="CY5287" s="81">
        <v>0</v>
      </c>
      <c r="CZ5287" s="81">
        <v>0</v>
      </c>
      <c r="DA5287" s="81">
        <v>0</v>
      </c>
      <c r="DB5287" s="81">
        <v>8.0408269036977106E-2</v>
      </c>
      <c r="DC5287" s="81">
        <v>3.7590224611390617E-2</v>
      </c>
      <c r="DD5287" s="81">
        <v>1.6314334115687221E-3</v>
      </c>
      <c r="DE5287" s="81">
        <v>4.1186611014017618E-2</v>
      </c>
      <c r="DF5287" s="81">
        <v>4.1908711030498434E-4</v>
      </c>
      <c r="DG5287" s="81">
        <v>4.1908711030498434E-4</v>
      </c>
      <c r="DH5287" s="81">
        <v>4.1908711030498434E-4</v>
      </c>
      <c r="DI5287" s="81">
        <v>4.1908711030498434E-4</v>
      </c>
      <c r="DJ5287" s="81">
        <v>1.1208387876465069E-3</v>
      </c>
      <c r="DL5287" s="81">
        <v>0</v>
      </c>
      <c r="DM5287" s="81">
        <v>4.6972908863251654E-7</v>
      </c>
      <c r="DN5287" s="81">
        <v>4.6972908863251654E-7</v>
      </c>
      <c r="DO5287" s="81">
        <v>0</v>
      </c>
      <c r="DP5287" s="81">
        <v>4.6972908863251654E-7</v>
      </c>
      <c r="DQ5287" s="81">
        <v>4.6972908863251654E-7</v>
      </c>
      <c r="DR5287" s="81">
        <v>0</v>
      </c>
      <c r="DS5287" s="81">
        <v>4.6972908863251654E-7</v>
      </c>
      <c r="DT5287" s="81">
        <v>4.6972908863251654E-7</v>
      </c>
      <c r="DU5287" s="81">
        <v>0</v>
      </c>
      <c r="DV5287" s="81">
        <v>4.6972908863251654E-7</v>
      </c>
      <c r="DW5287" s="81">
        <v>4.6972908863251654E-7</v>
      </c>
      <c r="GE5287" s="81" t="s">
        <v>449</v>
      </c>
      <c r="GF5287" s="81" t="s">
        <v>155</v>
      </c>
      <c r="GG5287" s="81" t="s">
        <v>492</v>
      </c>
      <c r="GH5287" s="81" t="s">
        <v>458</v>
      </c>
      <c r="GI5287" s="81">
        <v>2024</v>
      </c>
      <c r="GJ5287" s="81" t="s">
        <v>201</v>
      </c>
      <c r="GK5287" s="81">
        <v>233.23007680793921</v>
      </c>
      <c r="GL5287" s="81">
        <v>73.245042999999995</v>
      </c>
      <c r="GM5287" s="81">
        <v>2024</v>
      </c>
      <c r="GN5287" s="81" t="s">
        <v>173</v>
      </c>
      <c r="GO5287" s="81">
        <v>1.1148832299820636E-2</v>
      </c>
      <c r="GP5287" s="81">
        <v>10</v>
      </c>
      <c r="GQ5287" s="81">
        <v>0</v>
      </c>
      <c r="GR5287" s="81" t="s">
        <v>448</v>
      </c>
      <c r="GS5287" s="81">
        <v>1.1148832299820636E-2</v>
      </c>
      <c r="GT5287" s="81">
        <v>2.6002430136060006</v>
      </c>
      <c r="GU5287" s="81">
        <v>1.1148832299820636E-2</v>
      </c>
      <c r="GV5287" s="81">
        <v>2.6002430136060006</v>
      </c>
      <c r="GW5287" s="81">
        <v>1.1148832299820636E-2</v>
      </c>
      <c r="GX5287" s="81">
        <v>2.6002430136060006</v>
      </c>
      <c r="GY5287" s="81">
        <v>1.1148832299820636E-2</v>
      </c>
      <c r="GZ5287" s="81">
        <v>2.6002430136060006</v>
      </c>
    </row>
    <row r="5288" spans="98:208" x14ac:dyDescent="0.25">
      <c r="CT5288" s="81" t="s">
        <v>155</v>
      </c>
      <c r="CU5288" s="81" t="s">
        <v>488</v>
      </c>
      <c r="CV5288" s="81" t="s">
        <v>453</v>
      </c>
      <c r="CW5288" s="81">
        <v>2027</v>
      </c>
      <c r="CX5288" s="81">
        <v>0</v>
      </c>
      <c r="CY5288" s="81">
        <v>0</v>
      </c>
      <c r="CZ5288" s="81">
        <v>0</v>
      </c>
      <c r="DA5288" s="81">
        <v>0</v>
      </c>
      <c r="DB5288" s="81">
        <v>8.0408269036977106E-2</v>
      </c>
      <c r="DC5288" s="81">
        <v>3.7590224611390617E-2</v>
      </c>
      <c r="DD5288" s="81">
        <v>1.6314334115687221E-3</v>
      </c>
      <c r="DE5288" s="81">
        <v>4.1186611014017618E-2</v>
      </c>
      <c r="DF5288" s="81">
        <v>4.1908711030498434E-4</v>
      </c>
      <c r="DG5288" s="81">
        <v>4.1908711030498434E-4</v>
      </c>
      <c r="DH5288" s="81">
        <v>4.1908711030498434E-4</v>
      </c>
      <c r="DI5288" s="81">
        <v>4.1908711030498434E-4</v>
      </c>
      <c r="DJ5288" s="81">
        <v>1.1208387876465069E-3</v>
      </c>
      <c r="DL5288" s="81">
        <v>0</v>
      </c>
      <c r="DM5288" s="81">
        <v>4.6972908863251654E-7</v>
      </c>
      <c r="DN5288" s="81">
        <v>4.6972908863251654E-7</v>
      </c>
      <c r="DO5288" s="81">
        <v>0</v>
      </c>
      <c r="DP5288" s="81">
        <v>4.6972908863251654E-7</v>
      </c>
      <c r="DQ5288" s="81">
        <v>4.6972908863251654E-7</v>
      </c>
      <c r="DR5288" s="81">
        <v>0</v>
      </c>
      <c r="DS5288" s="81">
        <v>4.6972908863251654E-7</v>
      </c>
      <c r="DT5288" s="81">
        <v>4.6972908863251654E-7</v>
      </c>
      <c r="DU5288" s="81">
        <v>0</v>
      </c>
      <c r="DV5288" s="81">
        <v>4.6972908863251654E-7</v>
      </c>
      <c r="DW5288" s="81">
        <v>4.6972908863251654E-7</v>
      </c>
      <c r="GE5288" s="81" t="s">
        <v>449</v>
      </c>
      <c r="GF5288" s="81" t="s">
        <v>155</v>
      </c>
      <c r="GG5288" s="81" t="s">
        <v>492</v>
      </c>
      <c r="GH5288" s="81" t="s">
        <v>458</v>
      </c>
      <c r="GI5288" s="81">
        <v>2025</v>
      </c>
      <c r="GJ5288" s="81" t="s">
        <v>201</v>
      </c>
      <c r="GK5288" s="81">
        <v>233.23007680793921</v>
      </c>
      <c r="GL5288" s="81">
        <v>73.245042999999995</v>
      </c>
      <c r="GM5288" s="81">
        <v>2025</v>
      </c>
      <c r="GN5288" s="81" t="s">
        <v>173</v>
      </c>
      <c r="GO5288" s="81">
        <v>1.1148832299820636E-2</v>
      </c>
      <c r="GP5288" s="81">
        <v>10</v>
      </c>
      <c r="GQ5288" s="81">
        <v>0</v>
      </c>
      <c r="GR5288" s="81" t="s">
        <v>448</v>
      </c>
      <c r="GS5288" s="81">
        <v>1.1148832299820636E-2</v>
      </c>
      <c r="GT5288" s="81">
        <v>2.6002430136060006</v>
      </c>
      <c r="GU5288" s="81">
        <v>1.1148832299820636E-2</v>
      </c>
      <c r="GV5288" s="81">
        <v>2.6002430136060006</v>
      </c>
      <c r="GW5288" s="81">
        <v>1.1148832299820636E-2</v>
      </c>
      <c r="GX5288" s="81">
        <v>2.6002430136060006</v>
      </c>
      <c r="GY5288" s="81">
        <v>1.1148832299820636E-2</v>
      </c>
      <c r="GZ5288" s="81">
        <v>2.6002430136060006</v>
      </c>
    </row>
    <row r="5289" spans="98:208" x14ac:dyDescent="0.25">
      <c r="CT5289" s="81" t="s">
        <v>155</v>
      </c>
      <c r="CU5289" s="81" t="s">
        <v>488</v>
      </c>
      <c r="CV5289" s="81" t="s">
        <v>453</v>
      </c>
      <c r="CW5289" s="81">
        <v>2028</v>
      </c>
      <c r="CX5289" s="81">
        <v>0</v>
      </c>
      <c r="CY5289" s="81">
        <v>0</v>
      </c>
      <c r="CZ5289" s="81">
        <v>0</v>
      </c>
      <c r="DA5289" s="81">
        <v>0</v>
      </c>
      <c r="DB5289" s="81">
        <v>8.3606377745129634E-2</v>
      </c>
      <c r="DC5289" s="81">
        <v>3.9055083184886173E-2</v>
      </c>
      <c r="DD5289" s="81">
        <v>1.694997174106371E-3</v>
      </c>
      <c r="DE5289" s="81">
        <v>4.2856297386136832E-2</v>
      </c>
      <c r="DF5289" s="81">
        <v>4.3541857288384076E-4</v>
      </c>
      <c r="DG5289" s="81">
        <v>4.3541857288384076E-4</v>
      </c>
      <c r="DH5289" s="81">
        <v>4.3541857288384076E-4</v>
      </c>
      <c r="DI5289" s="81">
        <v>4.3541857288384076E-4</v>
      </c>
      <c r="DJ5289" s="81">
        <v>1.1208387876465069E-3</v>
      </c>
      <c r="DL5289" s="81">
        <v>0</v>
      </c>
      <c r="DM5289" s="81">
        <v>4.8803402534989629E-7</v>
      </c>
      <c r="DN5289" s="81">
        <v>4.8803402534989629E-7</v>
      </c>
      <c r="DO5289" s="81">
        <v>0</v>
      </c>
      <c r="DP5289" s="81">
        <v>4.8803402534989629E-7</v>
      </c>
      <c r="DQ5289" s="81">
        <v>4.8803402534989629E-7</v>
      </c>
      <c r="DR5289" s="81">
        <v>0</v>
      </c>
      <c r="DS5289" s="81">
        <v>4.8803402534989629E-7</v>
      </c>
      <c r="DT5289" s="81">
        <v>4.8803402534989629E-7</v>
      </c>
      <c r="DU5289" s="81">
        <v>0</v>
      </c>
      <c r="DV5289" s="81">
        <v>4.8803402534989629E-7</v>
      </c>
      <c r="DW5289" s="81">
        <v>4.8803402534989629E-7</v>
      </c>
      <c r="GE5289" s="81" t="s">
        <v>449</v>
      </c>
      <c r="GF5289" s="81" t="s">
        <v>155</v>
      </c>
      <c r="GG5289" s="81" t="s">
        <v>492</v>
      </c>
      <c r="GH5289" s="81" t="s">
        <v>458</v>
      </c>
      <c r="GI5289" s="81">
        <v>2026</v>
      </c>
      <c r="GJ5289" s="81" t="s">
        <v>201</v>
      </c>
      <c r="GK5289" s="81">
        <v>233.23007680793921</v>
      </c>
      <c r="GL5289" s="81">
        <v>73.245042999999995</v>
      </c>
      <c r="GM5289" s="81">
        <v>2026</v>
      </c>
      <c r="GN5289" s="81" t="s">
        <v>173</v>
      </c>
      <c r="GO5289" s="81">
        <v>1.1148832299820636E-2</v>
      </c>
      <c r="GP5289" s="81">
        <v>10</v>
      </c>
      <c r="GQ5289" s="81">
        <v>0</v>
      </c>
      <c r="GR5289" s="81" t="s">
        <v>448</v>
      </c>
      <c r="GS5289" s="81">
        <v>1.1148832299820636E-2</v>
      </c>
      <c r="GT5289" s="81">
        <v>2.6002430136060006</v>
      </c>
      <c r="GU5289" s="81">
        <v>1.1148832299820636E-2</v>
      </c>
      <c r="GV5289" s="81">
        <v>2.6002430136060006</v>
      </c>
      <c r="GW5289" s="81">
        <v>1.1148832299820636E-2</v>
      </c>
      <c r="GX5289" s="81">
        <v>2.6002430136060006</v>
      </c>
      <c r="GY5289" s="81">
        <v>1.1148832299820636E-2</v>
      </c>
      <c r="GZ5289" s="81">
        <v>2.6002430136060006</v>
      </c>
    </row>
    <row r="5290" spans="98:208" x14ac:dyDescent="0.25">
      <c r="CT5290" s="81" t="s">
        <v>155</v>
      </c>
      <c r="CU5290" s="81" t="s">
        <v>488</v>
      </c>
      <c r="CV5290" s="81" t="s">
        <v>453</v>
      </c>
      <c r="CW5290" s="81">
        <v>2029</v>
      </c>
      <c r="CX5290" s="81">
        <v>0</v>
      </c>
      <c r="CY5290" s="81">
        <v>0</v>
      </c>
      <c r="CZ5290" s="81">
        <v>0</v>
      </c>
      <c r="DA5290" s="81">
        <v>0</v>
      </c>
      <c r="DB5290" s="81">
        <v>8.3606377745129634E-2</v>
      </c>
      <c r="DC5290" s="81">
        <v>3.9055083184886173E-2</v>
      </c>
      <c r="DD5290" s="81">
        <v>1.694997174106371E-3</v>
      </c>
      <c r="DE5290" s="81">
        <v>4.2856297386136832E-2</v>
      </c>
      <c r="DF5290" s="81">
        <v>4.3541857288384076E-4</v>
      </c>
      <c r="DG5290" s="81">
        <v>4.3541857288384076E-4</v>
      </c>
      <c r="DH5290" s="81">
        <v>4.3541857288384076E-4</v>
      </c>
      <c r="DI5290" s="81">
        <v>4.3541857288384076E-4</v>
      </c>
      <c r="DJ5290" s="81">
        <v>1.1208387876465069E-3</v>
      </c>
      <c r="DL5290" s="81">
        <v>0</v>
      </c>
      <c r="DM5290" s="81">
        <v>4.8803402534989629E-7</v>
      </c>
      <c r="DN5290" s="81">
        <v>4.8803402534989629E-7</v>
      </c>
      <c r="DO5290" s="81">
        <v>0</v>
      </c>
      <c r="DP5290" s="81">
        <v>4.8803402534989629E-7</v>
      </c>
      <c r="DQ5290" s="81">
        <v>4.8803402534989629E-7</v>
      </c>
      <c r="DR5290" s="81">
        <v>0</v>
      </c>
      <c r="DS5290" s="81">
        <v>4.8803402534989629E-7</v>
      </c>
      <c r="DT5290" s="81">
        <v>4.8803402534989629E-7</v>
      </c>
      <c r="DU5290" s="81">
        <v>0</v>
      </c>
      <c r="DV5290" s="81">
        <v>4.8803402534989629E-7</v>
      </c>
      <c r="DW5290" s="81">
        <v>4.8803402534989629E-7</v>
      </c>
      <c r="GE5290" s="81" t="s">
        <v>449</v>
      </c>
      <c r="GF5290" s="81" t="s">
        <v>155</v>
      </c>
      <c r="GG5290" s="81" t="s">
        <v>492</v>
      </c>
      <c r="GH5290" s="81" t="s">
        <v>458</v>
      </c>
      <c r="GI5290" s="81">
        <v>2027</v>
      </c>
      <c r="GJ5290" s="81" t="s">
        <v>201</v>
      </c>
      <c r="GK5290" s="81">
        <v>233.23007680793921</v>
      </c>
      <c r="GL5290" s="81">
        <v>73.245042999999995</v>
      </c>
      <c r="GM5290" s="81">
        <v>2027</v>
      </c>
      <c r="GN5290" s="81" t="s">
        <v>173</v>
      </c>
      <c r="GO5290" s="81">
        <v>1.1148832299820636E-2</v>
      </c>
      <c r="GP5290" s="81">
        <v>10</v>
      </c>
      <c r="GQ5290" s="81">
        <v>0</v>
      </c>
      <c r="GR5290" s="81" t="s">
        <v>448</v>
      </c>
      <c r="GS5290" s="81">
        <v>1.1148832299820636E-2</v>
      </c>
      <c r="GT5290" s="81">
        <v>2.6002430136060006</v>
      </c>
      <c r="GU5290" s="81">
        <v>1.1148832299820636E-2</v>
      </c>
      <c r="GV5290" s="81">
        <v>2.6002430136060006</v>
      </c>
      <c r="GW5290" s="81">
        <v>1.1148832299820636E-2</v>
      </c>
      <c r="GX5290" s="81">
        <v>2.6002430136060006</v>
      </c>
      <c r="GY5290" s="81">
        <v>1.1148832299820636E-2</v>
      </c>
      <c r="GZ5290" s="81">
        <v>2.6002430136060006</v>
      </c>
    </row>
    <row r="5291" spans="98:208" x14ac:dyDescent="0.25">
      <c r="CT5291" s="81" t="s">
        <v>155</v>
      </c>
      <c r="CU5291" s="81" t="s">
        <v>488</v>
      </c>
      <c r="CV5291" s="81" t="s">
        <v>453</v>
      </c>
      <c r="CW5291" s="81">
        <v>2030</v>
      </c>
      <c r="CX5291" s="81">
        <v>0</v>
      </c>
      <c r="CY5291" s="81">
        <v>0</v>
      </c>
      <c r="CZ5291" s="81">
        <v>0</v>
      </c>
      <c r="DA5291" s="81">
        <v>0</v>
      </c>
      <c r="DB5291" s="81">
        <v>8.3606377745129634E-2</v>
      </c>
      <c r="DC5291" s="81">
        <v>3.9055083184886173E-2</v>
      </c>
      <c r="DD5291" s="81">
        <v>1.694997174106371E-3</v>
      </c>
      <c r="DE5291" s="81">
        <v>4.2856297386136832E-2</v>
      </c>
      <c r="DF5291" s="81">
        <v>0</v>
      </c>
      <c r="DG5291" s="81">
        <v>4.3541857288384076E-4</v>
      </c>
      <c r="DH5291" s="81">
        <v>4.3541857288384076E-4</v>
      </c>
      <c r="DI5291" s="81">
        <v>4.3541857288384076E-4</v>
      </c>
      <c r="DJ5291" s="81">
        <v>1.1208387876465069E-3</v>
      </c>
      <c r="DL5291" s="81">
        <v>0</v>
      </c>
      <c r="DM5291" s="81">
        <v>0</v>
      </c>
      <c r="DN5291" s="81">
        <v>0</v>
      </c>
      <c r="DO5291" s="81">
        <v>0</v>
      </c>
      <c r="DP5291" s="81">
        <v>4.8803402534989629E-7</v>
      </c>
      <c r="DQ5291" s="81">
        <v>4.8803402534989629E-7</v>
      </c>
      <c r="DR5291" s="81">
        <v>0</v>
      </c>
      <c r="DS5291" s="81">
        <v>4.8803402534989629E-7</v>
      </c>
      <c r="DT5291" s="81">
        <v>4.8803402534989629E-7</v>
      </c>
      <c r="DU5291" s="81">
        <v>0</v>
      </c>
      <c r="DV5291" s="81">
        <v>4.8803402534989629E-7</v>
      </c>
      <c r="DW5291" s="81">
        <v>4.8803402534989629E-7</v>
      </c>
      <c r="GE5291" s="81" t="s">
        <v>449</v>
      </c>
      <c r="GF5291" s="81" t="s">
        <v>155</v>
      </c>
      <c r="GG5291" s="81" t="s">
        <v>492</v>
      </c>
      <c r="GH5291" s="81" t="s">
        <v>458</v>
      </c>
      <c r="GI5291" s="81">
        <v>2028</v>
      </c>
      <c r="GJ5291" s="81" t="s">
        <v>201</v>
      </c>
      <c r="GK5291" s="81">
        <v>247.2729921649445</v>
      </c>
      <c r="GL5291" s="81">
        <v>73.245042999999995</v>
      </c>
      <c r="GM5291" s="81">
        <v>2028</v>
      </c>
      <c r="GN5291" s="81" t="s">
        <v>173</v>
      </c>
      <c r="GO5291" s="81">
        <v>1.1148832299820636E-2</v>
      </c>
      <c r="GP5291" s="81">
        <v>10</v>
      </c>
      <c r="GQ5291" s="81">
        <v>0</v>
      </c>
      <c r="GR5291" s="81" t="s">
        <v>448</v>
      </c>
      <c r="GS5291" s="81">
        <v>1.1148832299820636E-2</v>
      </c>
      <c r="GT5291" s="81">
        <v>2.7568051219218281</v>
      </c>
      <c r="GU5291" s="81">
        <v>1.1148832299820636E-2</v>
      </c>
      <c r="GV5291" s="81">
        <v>2.7568051219218281</v>
      </c>
      <c r="GW5291" s="81">
        <v>1.1148832299820636E-2</v>
      </c>
      <c r="GX5291" s="81">
        <v>2.7568051219218281</v>
      </c>
      <c r="GY5291" s="81">
        <v>1.1148832299820636E-2</v>
      </c>
      <c r="GZ5291" s="81">
        <v>2.7568051219218281</v>
      </c>
    </row>
    <row r="5292" spans="98:208" x14ac:dyDescent="0.25">
      <c r="CT5292" s="81" t="s">
        <v>155</v>
      </c>
      <c r="CU5292" s="81" t="s">
        <v>488</v>
      </c>
      <c r="CV5292" s="81" t="s">
        <v>453</v>
      </c>
      <c r="CW5292" s="81">
        <v>2031</v>
      </c>
      <c r="CX5292" s="81">
        <v>0</v>
      </c>
      <c r="CY5292" s="81">
        <v>0</v>
      </c>
      <c r="CZ5292" s="81">
        <v>0</v>
      </c>
      <c r="DA5292" s="81">
        <v>0</v>
      </c>
      <c r="DB5292" s="81">
        <v>8.3606377745129634E-2</v>
      </c>
      <c r="DC5292" s="81">
        <v>3.9055083184886173E-2</v>
      </c>
      <c r="DD5292" s="81">
        <v>1.694997174106371E-3</v>
      </c>
      <c r="DE5292" s="81">
        <v>4.2856297386136832E-2</v>
      </c>
      <c r="DF5292" s="81">
        <v>0</v>
      </c>
      <c r="DG5292" s="81">
        <v>0</v>
      </c>
      <c r="DH5292" s="81">
        <v>4.3541857288384076E-4</v>
      </c>
      <c r="DI5292" s="81">
        <v>4.3541857288384076E-4</v>
      </c>
      <c r="DJ5292" s="81">
        <v>1.1208387876465069E-3</v>
      </c>
      <c r="DL5292" s="81">
        <v>0</v>
      </c>
      <c r="DM5292" s="81">
        <v>0</v>
      </c>
      <c r="DN5292" s="81">
        <v>0</v>
      </c>
      <c r="DO5292" s="81">
        <v>0</v>
      </c>
      <c r="DP5292" s="81">
        <v>0</v>
      </c>
      <c r="DQ5292" s="81">
        <v>0</v>
      </c>
      <c r="DR5292" s="81">
        <v>0</v>
      </c>
      <c r="DS5292" s="81">
        <v>4.8803402534989629E-7</v>
      </c>
      <c r="DT5292" s="81">
        <v>4.8803402534989629E-7</v>
      </c>
      <c r="DU5292" s="81">
        <v>0</v>
      </c>
      <c r="DV5292" s="81">
        <v>4.8803402534989629E-7</v>
      </c>
      <c r="DW5292" s="81">
        <v>4.8803402534989629E-7</v>
      </c>
      <c r="GE5292" s="81" t="s">
        <v>449</v>
      </c>
      <c r="GF5292" s="81" t="s">
        <v>155</v>
      </c>
      <c r="GG5292" s="81" t="s">
        <v>492</v>
      </c>
      <c r="GH5292" s="81" t="s">
        <v>458</v>
      </c>
      <c r="GI5292" s="81">
        <v>2029</v>
      </c>
      <c r="GJ5292" s="81" t="s">
        <v>201</v>
      </c>
      <c r="GK5292" s="81">
        <v>247.2729921649445</v>
      </c>
      <c r="GL5292" s="81">
        <v>73.245042999999995</v>
      </c>
      <c r="GM5292" s="81">
        <v>2029</v>
      </c>
      <c r="GN5292" s="81" t="s">
        <v>173</v>
      </c>
      <c r="GO5292" s="81">
        <v>1.1148832299820636E-2</v>
      </c>
      <c r="GP5292" s="81">
        <v>10</v>
      </c>
      <c r="GQ5292" s="81">
        <v>0</v>
      </c>
      <c r="GR5292" s="81" t="s">
        <v>448</v>
      </c>
      <c r="GS5292" s="81">
        <v>1.1148832299820636E-2</v>
      </c>
      <c r="GT5292" s="81">
        <v>2.7568051219218281</v>
      </c>
      <c r="GU5292" s="81">
        <v>1.1148832299820636E-2</v>
      </c>
      <c r="GV5292" s="81">
        <v>2.7568051219218281</v>
      </c>
      <c r="GW5292" s="81">
        <v>1.1148832299820636E-2</v>
      </c>
      <c r="GX5292" s="81">
        <v>2.7568051219218281</v>
      </c>
      <c r="GY5292" s="81">
        <v>1.1148832299820636E-2</v>
      </c>
      <c r="GZ5292" s="81">
        <v>2.7568051219218281</v>
      </c>
    </row>
    <row r="5293" spans="98:208" x14ac:dyDescent="0.25">
      <c r="CT5293" s="81" t="s">
        <v>155</v>
      </c>
      <c r="CU5293" s="81" t="s">
        <v>488</v>
      </c>
      <c r="CV5293" s="81" t="s">
        <v>453</v>
      </c>
      <c r="CW5293" s="81">
        <v>2032</v>
      </c>
      <c r="CX5293" s="81">
        <v>0</v>
      </c>
      <c r="CY5293" s="81">
        <v>0</v>
      </c>
      <c r="CZ5293" s="81">
        <v>0</v>
      </c>
      <c r="DA5293" s="81">
        <v>0</v>
      </c>
      <c r="DB5293" s="81">
        <v>8.3606377745129634E-2</v>
      </c>
      <c r="DC5293" s="81">
        <v>3.9055083184886173E-2</v>
      </c>
      <c r="DD5293" s="81">
        <v>1.694997174106371E-3</v>
      </c>
      <c r="DE5293" s="81">
        <v>4.2856297386136832E-2</v>
      </c>
      <c r="DF5293" s="81">
        <v>0</v>
      </c>
      <c r="DG5293" s="81">
        <v>0</v>
      </c>
      <c r="DH5293" s="81">
        <v>0</v>
      </c>
      <c r="DI5293" s="81">
        <v>4.3541857288384076E-4</v>
      </c>
      <c r="DJ5293" s="81">
        <v>1.1208387876465069E-3</v>
      </c>
      <c r="DL5293" s="81">
        <v>0</v>
      </c>
      <c r="DM5293" s="81">
        <v>0</v>
      </c>
      <c r="DN5293" s="81">
        <v>0</v>
      </c>
      <c r="DO5293" s="81">
        <v>0</v>
      </c>
      <c r="DP5293" s="81">
        <v>0</v>
      </c>
      <c r="DQ5293" s="81">
        <v>0</v>
      </c>
      <c r="DR5293" s="81">
        <v>0</v>
      </c>
      <c r="DS5293" s="81">
        <v>0</v>
      </c>
      <c r="DT5293" s="81">
        <v>0</v>
      </c>
      <c r="DU5293" s="81">
        <v>0</v>
      </c>
      <c r="DV5293" s="81">
        <v>4.8803402534989629E-7</v>
      </c>
      <c r="DW5293" s="81">
        <v>4.8803402534989629E-7</v>
      </c>
      <c r="GE5293" s="81" t="s">
        <v>449</v>
      </c>
      <c r="GF5293" s="81" t="s">
        <v>155</v>
      </c>
      <c r="GG5293" s="81" t="s">
        <v>492</v>
      </c>
      <c r="GH5293" s="81" t="s">
        <v>458</v>
      </c>
      <c r="GI5293" s="81">
        <v>2030</v>
      </c>
      <c r="GJ5293" s="81" t="s">
        <v>201</v>
      </c>
      <c r="GK5293" s="81">
        <v>247.2729921649445</v>
      </c>
      <c r="GL5293" s="81">
        <v>73.245042999999995</v>
      </c>
      <c r="GM5293" s="81">
        <v>2030</v>
      </c>
      <c r="GN5293" s="81" t="s">
        <v>173</v>
      </c>
      <c r="GO5293" s="81">
        <v>1.1148832299820636E-2</v>
      </c>
      <c r="GP5293" s="81">
        <v>10</v>
      </c>
      <c r="GQ5293" s="81">
        <v>0</v>
      </c>
      <c r="GR5293" s="81" t="s">
        <v>448</v>
      </c>
      <c r="GS5293" s="81">
        <v>0</v>
      </c>
      <c r="GT5293" s="81">
        <v>0</v>
      </c>
      <c r="GU5293" s="81">
        <v>1.1148832299820636E-2</v>
      </c>
      <c r="GV5293" s="81">
        <v>2.7568051219218281</v>
      </c>
      <c r="GW5293" s="81">
        <v>1.1148832299820636E-2</v>
      </c>
      <c r="GX5293" s="81">
        <v>2.7568051219218281</v>
      </c>
      <c r="GY5293" s="81">
        <v>1.1148832299820636E-2</v>
      </c>
      <c r="GZ5293" s="81">
        <v>2.7568051219218281</v>
      </c>
    </row>
    <row r="5294" spans="98:208" x14ac:dyDescent="0.25">
      <c r="CT5294" s="81" t="s">
        <v>155</v>
      </c>
      <c r="CU5294" s="81" t="s">
        <v>488</v>
      </c>
      <c r="CV5294" s="81" t="s">
        <v>454</v>
      </c>
      <c r="CW5294" s="81">
        <v>2020</v>
      </c>
      <c r="CX5294" s="81">
        <v>0</v>
      </c>
      <c r="CY5294" s="81">
        <v>0</v>
      </c>
      <c r="CZ5294" s="81">
        <v>0</v>
      </c>
      <c r="DA5294" s="81">
        <v>0</v>
      </c>
      <c r="DB5294" s="81">
        <v>21083.842824224459</v>
      </c>
      <c r="DC5294" s="81">
        <v>409.22373582029871</v>
      </c>
      <c r="DD5294" s="81">
        <v>13469.08781237865</v>
      </c>
      <c r="DE5294" s="81">
        <v>7205.5312760252518</v>
      </c>
      <c r="DF5294" s="81">
        <v>4.5623668037666132</v>
      </c>
      <c r="DG5294" s="81">
        <v>0</v>
      </c>
      <c r="DH5294" s="81">
        <v>0</v>
      </c>
      <c r="DI5294" s="81">
        <v>0</v>
      </c>
      <c r="DJ5294" s="81">
        <v>5.9729913721648625E-10</v>
      </c>
      <c r="DL5294" s="81">
        <v>0</v>
      </c>
      <c r="DM5294" s="81">
        <v>2.7250977555549361E-9</v>
      </c>
      <c r="DN5294" s="81">
        <v>2.7250977555549361E-9</v>
      </c>
      <c r="DO5294" s="81">
        <v>0</v>
      </c>
      <c r="DP5294" s="81">
        <v>0</v>
      </c>
      <c r="DQ5294" s="81">
        <v>0</v>
      </c>
      <c r="DR5294" s="81">
        <v>0</v>
      </c>
      <c r="DS5294" s="81">
        <v>0</v>
      </c>
      <c r="DT5294" s="81">
        <v>0</v>
      </c>
      <c r="DU5294" s="81">
        <v>0</v>
      </c>
      <c r="DV5294" s="81">
        <v>0</v>
      </c>
      <c r="DW5294" s="81">
        <v>0</v>
      </c>
      <c r="GE5294" s="81" t="s">
        <v>449</v>
      </c>
      <c r="GF5294" s="81" t="s">
        <v>155</v>
      </c>
      <c r="GG5294" s="81" t="s">
        <v>492</v>
      </c>
      <c r="GH5294" s="81" t="s">
        <v>458</v>
      </c>
      <c r="GI5294" s="81">
        <v>2031</v>
      </c>
      <c r="GJ5294" s="81" t="s">
        <v>201</v>
      </c>
      <c r="GK5294" s="81">
        <v>247.2729921649445</v>
      </c>
      <c r="GL5294" s="81">
        <v>73.245042999999995</v>
      </c>
      <c r="GM5294" s="81">
        <v>2031</v>
      </c>
      <c r="GN5294" s="81" t="s">
        <v>173</v>
      </c>
      <c r="GO5294" s="81">
        <v>1.1148832299820636E-2</v>
      </c>
      <c r="GP5294" s="81">
        <v>10</v>
      </c>
      <c r="GQ5294" s="81">
        <v>0</v>
      </c>
      <c r="GR5294" s="81" t="s">
        <v>448</v>
      </c>
      <c r="GS5294" s="81">
        <v>0</v>
      </c>
      <c r="GT5294" s="81">
        <v>0</v>
      </c>
      <c r="GU5294" s="81">
        <v>0</v>
      </c>
      <c r="GV5294" s="81">
        <v>0</v>
      </c>
      <c r="GW5294" s="81">
        <v>1.1148832299820636E-2</v>
      </c>
      <c r="GX5294" s="81">
        <v>2.7568051219218281</v>
      </c>
      <c r="GY5294" s="81">
        <v>1.1148832299820636E-2</v>
      </c>
      <c r="GZ5294" s="81">
        <v>2.7568051219218281</v>
      </c>
    </row>
    <row r="5295" spans="98:208" x14ac:dyDescent="0.25">
      <c r="CT5295" s="81" t="s">
        <v>155</v>
      </c>
      <c r="CU5295" s="81" t="s">
        <v>488</v>
      </c>
      <c r="CV5295" s="81" t="s">
        <v>454</v>
      </c>
      <c r="CW5295" s="81">
        <v>2021</v>
      </c>
      <c r="CX5295" s="81">
        <v>0</v>
      </c>
      <c r="CY5295" s="81">
        <v>0</v>
      </c>
      <c r="CZ5295" s="81">
        <v>0</v>
      </c>
      <c r="DA5295" s="81">
        <v>0</v>
      </c>
      <c r="DB5295" s="81">
        <v>21083.842824224459</v>
      </c>
      <c r="DC5295" s="81">
        <v>409.22373582029871</v>
      </c>
      <c r="DD5295" s="81">
        <v>13469.08781237865</v>
      </c>
      <c r="DE5295" s="81">
        <v>7205.5312760252518</v>
      </c>
      <c r="DF5295" s="81">
        <v>4.5623668037666132</v>
      </c>
      <c r="DG5295" s="81">
        <v>4.5623668037666132</v>
      </c>
      <c r="DH5295" s="81">
        <v>0</v>
      </c>
      <c r="DI5295" s="81">
        <v>0</v>
      </c>
      <c r="DJ5295" s="81">
        <v>5.9729913721648625E-10</v>
      </c>
      <c r="DL5295" s="81">
        <v>0</v>
      </c>
      <c r="DM5295" s="81">
        <v>2.7250977555549361E-9</v>
      </c>
      <c r="DN5295" s="81">
        <v>2.7250977555549361E-9</v>
      </c>
      <c r="DO5295" s="81">
        <v>0</v>
      </c>
      <c r="DP5295" s="81">
        <v>2.7250977555549361E-9</v>
      </c>
      <c r="DQ5295" s="81">
        <v>2.7250977555549361E-9</v>
      </c>
      <c r="DR5295" s="81">
        <v>0</v>
      </c>
      <c r="DS5295" s="81">
        <v>0</v>
      </c>
      <c r="DT5295" s="81">
        <v>0</v>
      </c>
      <c r="DU5295" s="81">
        <v>0</v>
      </c>
      <c r="DV5295" s="81">
        <v>0</v>
      </c>
      <c r="DW5295" s="81">
        <v>0</v>
      </c>
      <c r="GE5295" s="81" t="s">
        <v>449</v>
      </c>
      <c r="GF5295" s="81" t="s">
        <v>155</v>
      </c>
      <c r="GG5295" s="81" t="s">
        <v>492</v>
      </c>
      <c r="GH5295" s="81" t="s">
        <v>458</v>
      </c>
      <c r="GI5295" s="81">
        <v>2032</v>
      </c>
      <c r="GJ5295" s="81" t="s">
        <v>201</v>
      </c>
      <c r="GK5295" s="81">
        <v>247.2729921649445</v>
      </c>
      <c r="GL5295" s="81">
        <v>73.245042999999995</v>
      </c>
      <c r="GM5295" s="81">
        <v>2032</v>
      </c>
      <c r="GN5295" s="81" t="s">
        <v>173</v>
      </c>
      <c r="GO5295" s="81">
        <v>1.1148832299820636E-2</v>
      </c>
      <c r="GP5295" s="81">
        <v>10</v>
      </c>
      <c r="GQ5295" s="81">
        <v>0</v>
      </c>
      <c r="GR5295" s="81" t="s">
        <v>448</v>
      </c>
      <c r="GS5295" s="81">
        <v>0</v>
      </c>
      <c r="GT5295" s="81">
        <v>0</v>
      </c>
      <c r="GU5295" s="81">
        <v>0</v>
      </c>
      <c r="GV5295" s="81">
        <v>0</v>
      </c>
      <c r="GW5295" s="81">
        <v>0</v>
      </c>
      <c r="GX5295" s="81">
        <v>0</v>
      </c>
      <c r="GY5295" s="81">
        <v>1.1148832299820636E-2</v>
      </c>
      <c r="GZ5295" s="81">
        <v>2.7568051219218281</v>
      </c>
    </row>
    <row r="5296" spans="98:208" x14ac:dyDescent="0.25">
      <c r="CT5296" s="81" t="s">
        <v>155</v>
      </c>
      <c r="CU5296" s="81" t="s">
        <v>488</v>
      </c>
      <c r="CV5296" s="81" t="s">
        <v>454</v>
      </c>
      <c r="CW5296" s="81">
        <v>2022</v>
      </c>
      <c r="CX5296" s="81">
        <v>0</v>
      </c>
      <c r="CY5296" s="81">
        <v>0</v>
      </c>
      <c r="CZ5296" s="81">
        <v>0</v>
      </c>
      <c r="DA5296" s="81">
        <v>0</v>
      </c>
      <c r="DB5296" s="81">
        <v>21083.842824224459</v>
      </c>
      <c r="DC5296" s="81">
        <v>409.22373582029871</v>
      </c>
      <c r="DD5296" s="81">
        <v>13469.08781237865</v>
      </c>
      <c r="DE5296" s="81">
        <v>7205.5312760252518</v>
      </c>
      <c r="DF5296" s="81">
        <v>4.5623668037666132</v>
      </c>
      <c r="DG5296" s="81">
        <v>4.5623668037666132</v>
      </c>
      <c r="DH5296" s="81">
        <v>4.5623668037666132</v>
      </c>
      <c r="DI5296" s="81">
        <v>0</v>
      </c>
      <c r="DJ5296" s="81">
        <v>5.9729913721648625E-10</v>
      </c>
      <c r="DL5296" s="81">
        <v>0</v>
      </c>
      <c r="DM5296" s="81">
        <v>2.7250977555549361E-9</v>
      </c>
      <c r="DN5296" s="81">
        <v>2.7250977555549361E-9</v>
      </c>
      <c r="DO5296" s="81">
        <v>0</v>
      </c>
      <c r="DP5296" s="81">
        <v>2.7250977555549361E-9</v>
      </c>
      <c r="DQ5296" s="81">
        <v>2.7250977555549361E-9</v>
      </c>
      <c r="DR5296" s="81">
        <v>0</v>
      </c>
      <c r="DS5296" s="81">
        <v>2.7250977555549361E-9</v>
      </c>
      <c r="DT5296" s="81">
        <v>2.7250977555549361E-9</v>
      </c>
      <c r="DU5296" s="81">
        <v>0</v>
      </c>
      <c r="DV5296" s="81">
        <v>0</v>
      </c>
      <c r="DW5296" s="81">
        <v>0</v>
      </c>
      <c r="GE5296" s="81" t="s">
        <v>449</v>
      </c>
      <c r="GF5296" s="81" t="s">
        <v>155</v>
      </c>
      <c r="GG5296" s="81" t="s">
        <v>492</v>
      </c>
      <c r="GH5296" s="81" t="s">
        <v>459</v>
      </c>
      <c r="GI5296" s="81">
        <v>2021</v>
      </c>
      <c r="GJ5296" s="81" t="s">
        <v>201</v>
      </c>
      <c r="GK5296" s="81">
        <v>0.69641821681224059</v>
      </c>
      <c r="GL5296" s="81">
        <v>73.245042999999995</v>
      </c>
      <c r="GM5296" s="81">
        <v>2021</v>
      </c>
      <c r="GN5296" s="81" t="s">
        <v>173</v>
      </c>
      <c r="GO5296" s="81">
        <v>1.1148832299820636E-2</v>
      </c>
      <c r="GP5296" s="81">
        <v>10</v>
      </c>
      <c r="GQ5296" s="81">
        <v>0</v>
      </c>
      <c r="GR5296" s="81" t="s">
        <v>448</v>
      </c>
      <c r="GS5296" s="81">
        <v>1.1148832299820636E-2</v>
      </c>
      <c r="GT5296" s="81">
        <v>7.7642499097797983E-3</v>
      </c>
      <c r="GU5296" s="81">
        <v>1.1148832299820636E-2</v>
      </c>
      <c r="GV5296" s="81">
        <v>7.7642499097797983E-3</v>
      </c>
      <c r="GW5296" s="81">
        <v>0</v>
      </c>
      <c r="GX5296" s="81">
        <v>0</v>
      </c>
      <c r="GY5296" s="81">
        <v>0</v>
      </c>
      <c r="GZ5296" s="81">
        <v>0</v>
      </c>
    </row>
    <row r="5297" spans="98:208" x14ac:dyDescent="0.25">
      <c r="CT5297" s="81" t="s">
        <v>155</v>
      </c>
      <c r="CU5297" s="81" t="s">
        <v>488</v>
      </c>
      <c r="CV5297" s="81" t="s">
        <v>454</v>
      </c>
      <c r="CW5297" s="81">
        <v>2023</v>
      </c>
      <c r="CX5297" s="81">
        <v>0</v>
      </c>
      <c r="CY5297" s="81">
        <v>0</v>
      </c>
      <c r="CZ5297" s="81">
        <v>0</v>
      </c>
      <c r="DA5297" s="81">
        <v>0</v>
      </c>
      <c r="DB5297" s="81">
        <v>21835.978114130281</v>
      </c>
      <c r="DC5297" s="81">
        <v>428.60232122028998</v>
      </c>
      <c r="DD5297" s="81">
        <v>13939.560973457341</v>
      </c>
      <c r="DE5297" s="81">
        <v>7467.814819452391</v>
      </c>
      <c r="DF5297" s="81">
        <v>4.7784154025988688</v>
      </c>
      <c r="DG5297" s="81">
        <v>4.7784154025988688</v>
      </c>
      <c r="DH5297" s="81">
        <v>4.7784154025988688</v>
      </c>
      <c r="DI5297" s="81">
        <v>4.7784154025988688</v>
      </c>
      <c r="DJ5297" s="81">
        <v>5.9729913721648625E-10</v>
      </c>
      <c r="DL5297" s="81">
        <v>0</v>
      </c>
      <c r="DM5297" s="81">
        <v>2.8541433972342733E-9</v>
      </c>
      <c r="DN5297" s="81">
        <v>2.8541433972342733E-9</v>
      </c>
      <c r="DO5297" s="81">
        <v>0</v>
      </c>
      <c r="DP5297" s="81">
        <v>2.8541433972342733E-9</v>
      </c>
      <c r="DQ5297" s="81">
        <v>2.8541433972342733E-9</v>
      </c>
      <c r="DR5297" s="81">
        <v>0</v>
      </c>
      <c r="DS5297" s="81">
        <v>2.8541433972342733E-9</v>
      </c>
      <c r="DT5297" s="81">
        <v>2.8541433972342733E-9</v>
      </c>
      <c r="DU5297" s="81">
        <v>0</v>
      </c>
      <c r="DV5297" s="81">
        <v>2.8541433972342733E-9</v>
      </c>
      <c r="DW5297" s="81">
        <v>2.8541433972342733E-9</v>
      </c>
      <c r="GE5297" s="81" t="s">
        <v>449</v>
      </c>
      <c r="GF5297" s="81" t="s">
        <v>155</v>
      </c>
      <c r="GG5297" s="81" t="s">
        <v>492</v>
      </c>
      <c r="GH5297" s="81" t="s">
        <v>459</v>
      </c>
      <c r="GI5297" s="81">
        <v>2022</v>
      </c>
      <c r="GJ5297" s="81" t="s">
        <v>201</v>
      </c>
      <c r="GK5297" s="81">
        <v>0.69641821681224059</v>
      </c>
      <c r="GL5297" s="81">
        <v>73.245042999999995</v>
      </c>
      <c r="GM5297" s="81">
        <v>2022</v>
      </c>
      <c r="GN5297" s="81" t="s">
        <v>173</v>
      </c>
      <c r="GO5297" s="81">
        <v>1.1148832299820636E-2</v>
      </c>
      <c r="GP5297" s="81">
        <v>10</v>
      </c>
      <c r="GQ5297" s="81">
        <v>0</v>
      </c>
      <c r="GR5297" s="81" t="s">
        <v>448</v>
      </c>
      <c r="GS5297" s="81">
        <v>1.1148832299820636E-2</v>
      </c>
      <c r="GT5297" s="81">
        <v>7.7642499097797983E-3</v>
      </c>
      <c r="GU5297" s="81">
        <v>1.1148832299820636E-2</v>
      </c>
      <c r="GV5297" s="81">
        <v>7.7642499097797983E-3</v>
      </c>
      <c r="GW5297" s="81">
        <v>1.1148832299820636E-2</v>
      </c>
      <c r="GX5297" s="81">
        <v>7.7642499097797983E-3</v>
      </c>
      <c r="GY5297" s="81">
        <v>0</v>
      </c>
      <c r="GZ5297" s="81">
        <v>0</v>
      </c>
    </row>
    <row r="5298" spans="98:208" x14ac:dyDescent="0.25">
      <c r="CT5298" s="81" t="s">
        <v>155</v>
      </c>
      <c r="CU5298" s="81" t="s">
        <v>488</v>
      </c>
      <c r="CV5298" s="81" t="s">
        <v>454</v>
      </c>
      <c r="CW5298" s="81">
        <v>2024</v>
      </c>
      <c r="CX5298" s="81">
        <v>0</v>
      </c>
      <c r="CY5298" s="81">
        <v>0</v>
      </c>
      <c r="CZ5298" s="81">
        <v>0</v>
      </c>
      <c r="DA5298" s="81">
        <v>0</v>
      </c>
      <c r="DB5298" s="81">
        <v>21835.978114130281</v>
      </c>
      <c r="DC5298" s="81">
        <v>428.60232122028998</v>
      </c>
      <c r="DD5298" s="81">
        <v>13939.560973457341</v>
      </c>
      <c r="DE5298" s="81">
        <v>7467.814819452391</v>
      </c>
      <c r="DF5298" s="81">
        <v>4.7784154025988688</v>
      </c>
      <c r="DG5298" s="81">
        <v>4.7784154025988688</v>
      </c>
      <c r="DH5298" s="81">
        <v>4.7784154025988688</v>
      </c>
      <c r="DI5298" s="81">
        <v>4.7784154025988688</v>
      </c>
      <c r="DJ5298" s="81">
        <v>5.9729913721648625E-10</v>
      </c>
      <c r="DL5298" s="81">
        <v>0</v>
      </c>
      <c r="DM5298" s="81">
        <v>2.8541433972342733E-9</v>
      </c>
      <c r="DN5298" s="81">
        <v>2.8541433972342733E-9</v>
      </c>
      <c r="DO5298" s="81">
        <v>0</v>
      </c>
      <c r="DP5298" s="81">
        <v>2.8541433972342733E-9</v>
      </c>
      <c r="DQ5298" s="81">
        <v>2.8541433972342733E-9</v>
      </c>
      <c r="DR5298" s="81">
        <v>0</v>
      </c>
      <c r="DS5298" s="81">
        <v>2.8541433972342733E-9</v>
      </c>
      <c r="DT5298" s="81">
        <v>2.8541433972342733E-9</v>
      </c>
      <c r="DU5298" s="81">
        <v>0</v>
      </c>
      <c r="DV5298" s="81">
        <v>2.8541433972342733E-9</v>
      </c>
      <c r="DW5298" s="81">
        <v>2.8541433972342733E-9</v>
      </c>
      <c r="GE5298" s="81" t="s">
        <v>449</v>
      </c>
      <c r="GF5298" s="81" t="s">
        <v>155</v>
      </c>
      <c r="GG5298" s="81" t="s">
        <v>492</v>
      </c>
      <c r="GH5298" s="81" t="s">
        <v>459</v>
      </c>
      <c r="GI5298" s="81">
        <v>2023</v>
      </c>
      <c r="GJ5298" s="81" t="s">
        <v>201</v>
      </c>
      <c r="GK5298" s="81">
        <v>0.71896016785813277</v>
      </c>
      <c r="GL5298" s="81">
        <v>73.245042999999995</v>
      </c>
      <c r="GM5298" s="81">
        <v>2023</v>
      </c>
      <c r="GN5298" s="81" t="s">
        <v>173</v>
      </c>
      <c r="GO5298" s="81">
        <v>1.1148832299820636E-2</v>
      </c>
      <c r="GP5298" s="81">
        <v>10</v>
      </c>
      <c r="GQ5298" s="81">
        <v>0</v>
      </c>
      <c r="GR5298" s="81" t="s">
        <v>448</v>
      </c>
      <c r="GS5298" s="81">
        <v>1.1148832299820636E-2</v>
      </c>
      <c r="GT5298" s="81">
        <v>8.0155663417012177E-3</v>
      </c>
      <c r="GU5298" s="81">
        <v>1.1148832299820636E-2</v>
      </c>
      <c r="GV5298" s="81">
        <v>8.0155663417012177E-3</v>
      </c>
      <c r="GW5298" s="81">
        <v>1.1148832299820636E-2</v>
      </c>
      <c r="GX5298" s="81">
        <v>8.0155663417012177E-3</v>
      </c>
      <c r="GY5298" s="81">
        <v>1.1148832299820636E-2</v>
      </c>
      <c r="GZ5298" s="81">
        <v>8.0155663417012177E-3</v>
      </c>
    </row>
    <row r="5299" spans="98:208" x14ac:dyDescent="0.25">
      <c r="CT5299" s="81" t="s">
        <v>155</v>
      </c>
      <c r="CU5299" s="81" t="s">
        <v>488</v>
      </c>
      <c r="CV5299" s="81" t="s">
        <v>454</v>
      </c>
      <c r="CW5299" s="81">
        <v>2025</v>
      </c>
      <c r="CX5299" s="81">
        <v>0</v>
      </c>
      <c r="CY5299" s="81">
        <v>0</v>
      </c>
      <c r="CZ5299" s="81">
        <v>0</v>
      </c>
      <c r="DA5299" s="81">
        <v>0</v>
      </c>
      <c r="DB5299" s="81">
        <v>21835.978114130281</v>
      </c>
      <c r="DC5299" s="81">
        <v>428.60232122028998</v>
      </c>
      <c r="DD5299" s="81">
        <v>13939.560973457341</v>
      </c>
      <c r="DE5299" s="81">
        <v>7467.814819452391</v>
      </c>
      <c r="DF5299" s="81">
        <v>4.7784154025988688</v>
      </c>
      <c r="DG5299" s="81">
        <v>4.7784154025988688</v>
      </c>
      <c r="DH5299" s="81">
        <v>4.7784154025988688</v>
      </c>
      <c r="DI5299" s="81">
        <v>4.7784154025988688</v>
      </c>
      <c r="DJ5299" s="81">
        <v>5.9729913721648625E-10</v>
      </c>
      <c r="DL5299" s="81">
        <v>0</v>
      </c>
      <c r="DM5299" s="81">
        <v>2.8541433972342733E-9</v>
      </c>
      <c r="DN5299" s="81">
        <v>2.8541433972342733E-9</v>
      </c>
      <c r="DO5299" s="81">
        <v>0</v>
      </c>
      <c r="DP5299" s="81">
        <v>2.8541433972342733E-9</v>
      </c>
      <c r="DQ5299" s="81">
        <v>2.8541433972342733E-9</v>
      </c>
      <c r="DR5299" s="81">
        <v>0</v>
      </c>
      <c r="DS5299" s="81">
        <v>2.8541433972342733E-9</v>
      </c>
      <c r="DT5299" s="81">
        <v>2.8541433972342733E-9</v>
      </c>
      <c r="DU5299" s="81">
        <v>0</v>
      </c>
      <c r="DV5299" s="81">
        <v>2.8541433972342733E-9</v>
      </c>
      <c r="DW5299" s="81">
        <v>2.8541433972342733E-9</v>
      </c>
      <c r="GE5299" s="81" t="s">
        <v>449</v>
      </c>
      <c r="GF5299" s="81" t="s">
        <v>155</v>
      </c>
      <c r="GG5299" s="81" t="s">
        <v>492</v>
      </c>
      <c r="GH5299" s="81" t="s">
        <v>459</v>
      </c>
      <c r="GI5299" s="81">
        <v>2024</v>
      </c>
      <c r="GJ5299" s="81" t="s">
        <v>201</v>
      </c>
      <c r="GK5299" s="81">
        <v>0.71896016785813277</v>
      </c>
      <c r="GL5299" s="81">
        <v>73.245042999999995</v>
      </c>
      <c r="GM5299" s="81">
        <v>2024</v>
      </c>
      <c r="GN5299" s="81" t="s">
        <v>173</v>
      </c>
      <c r="GO5299" s="81">
        <v>1.1148832299820636E-2</v>
      </c>
      <c r="GP5299" s="81">
        <v>10</v>
      </c>
      <c r="GQ5299" s="81">
        <v>0</v>
      </c>
      <c r="GR5299" s="81" t="s">
        <v>448</v>
      </c>
      <c r="GS5299" s="81">
        <v>1.1148832299820636E-2</v>
      </c>
      <c r="GT5299" s="81">
        <v>8.0155663417012177E-3</v>
      </c>
      <c r="GU5299" s="81">
        <v>1.1148832299820636E-2</v>
      </c>
      <c r="GV5299" s="81">
        <v>8.0155663417012177E-3</v>
      </c>
      <c r="GW5299" s="81">
        <v>1.1148832299820636E-2</v>
      </c>
      <c r="GX5299" s="81">
        <v>8.0155663417012177E-3</v>
      </c>
      <c r="GY5299" s="81">
        <v>1.1148832299820636E-2</v>
      </c>
      <c r="GZ5299" s="81">
        <v>8.0155663417012177E-3</v>
      </c>
    </row>
    <row r="5300" spans="98:208" x14ac:dyDescent="0.25">
      <c r="CT5300" s="81" t="s">
        <v>155</v>
      </c>
      <c r="CU5300" s="81" t="s">
        <v>488</v>
      </c>
      <c r="CV5300" s="81" t="s">
        <v>454</v>
      </c>
      <c r="CW5300" s="81">
        <v>2026</v>
      </c>
      <c r="CX5300" s="81">
        <v>0</v>
      </c>
      <c r="CY5300" s="81">
        <v>0</v>
      </c>
      <c r="CZ5300" s="81">
        <v>0</v>
      </c>
      <c r="DA5300" s="81">
        <v>0</v>
      </c>
      <c r="DB5300" s="81">
        <v>21835.978114130281</v>
      </c>
      <c r="DC5300" s="81">
        <v>428.60232122028998</v>
      </c>
      <c r="DD5300" s="81">
        <v>13939.560973457341</v>
      </c>
      <c r="DE5300" s="81">
        <v>7467.814819452391</v>
      </c>
      <c r="DF5300" s="81">
        <v>4.7784154025988688</v>
      </c>
      <c r="DG5300" s="81">
        <v>4.7784154025988688</v>
      </c>
      <c r="DH5300" s="81">
        <v>4.7784154025988688</v>
      </c>
      <c r="DI5300" s="81">
        <v>4.7784154025988688</v>
      </c>
      <c r="DJ5300" s="81">
        <v>5.9729913721648625E-10</v>
      </c>
      <c r="DL5300" s="81">
        <v>0</v>
      </c>
      <c r="DM5300" s="81">
        <v>2.8541433972342733E-9</v>
      </c>
      <c r="DN5300" s="81">
        <v>2.8541433972342733E-9</v>
      </c>
      <c r="DO5300" s="81">
        <v>0</v>
      </c>
      <c r="DP5300" s="81">
        <v>2.8541433972342733E-9</v>
      </c>
      <c r="DQ5300" s="81">
        <v>2.8541433972342733E-9</v>
      </c>
      <c r="DR5300" s="81">
        <v>0</v>
      </c>
      <c r="DS5300" s="81">
        <v>2.8541433972342733E-9</v>
      </c>
      <c r="DT5300" s="81">
        <v>2.8541433972342733E-9</v>
      </c>
      <c r="DU5300" s="81">
        <v>0</v>
      </c>
      <c r="DV5300" s="81">
        <v>2.8541433972342733E-9</v>
      </c>
      <c r="DW5300" s="81">
        <v>2.8541433972342733E-9</v>
      </c>
      <c r="GE5300" s="81" t="s">
        <v>449</v>
      </c>
      <c r="GF5300" s="81" t="s">
        <v>155</v>
      </c>
      <c r="GG5300" s="81" t="s">
        <v>492</v>
      </c>
      <c r="GH5300" s="81" t="s">
        <v>459</v>
      </c>
      <c r="GI5300" s="81">
        <v>2025</v>
      </c>
      <c r="GJ5300" s="81" t="s">
        <v>201</v>
      </c>
      <c r="GK5300" s="81">
        <v>0.71896016785813277</v>
      </c>
      <c r="GL5300" s="81">
        <v>73.245042999999995</v>
      </c>
      <c r="GM5300" s="81">
        <v>2025</v>
      </c>
      <c r="GN5300" s="81" t="s">
        <v>173</v>
      </c>
      <c r="GO5300" s="81">
        <v>1.1148832299820636E-2</v>
      </c>
      <c r="GP5300" s="81">
        <v>10</v>
      </c>
      <c r="GQ5300" s="81">
        <v>0</v>
      </c>
      <c r="GR5300" s="81" t="s">
        <v>448</v>
      </c>
      <c r="GS5300" s="81">
        <v>1.1148832299820636E-2</v>
      </c>
      <c r="GT5300" s="81">
        <v>8.0155663417012177E-3</v>
      </c>
      <c r="GU5300" s="81">
        <v>1.1148832299820636E-2</v>
      </c>
      <c r="GV5300" s="81">
        <v>8.0155663417012177E-3</v>
      </c>
      <c r="GW5300" s="81">
        <v>1.1148832299820636E-2</v>
      </c>
      <c r="GX5300" s="81">
        <v>8.0155663417012177E-3</v>
      </c>
      <c r="GY5300" s="81">
        <v>1.1148832299820636E-2</v>
      </c>
      <c r="GZ5300" s="81">
        <v>8.0155663417012177E-3</v>
      </c>
    </row>
    <row r="5301" spans="98:208" x14ac:dyDescent="0.25">
      <c r="CT5301" s="81" t="s">
        <v>155</v>
      </c>
      <c r="CU5301" s="81" t="s">
        <v>488</v>
      </c>
      <c r="CV5301" s="81" t="s">
        <v>454</v>
      </c>
      <c r="CW5301" s="81">
        <v>2027</v>
      </c>
      <c r="CX5301" s="81">
        <v>0</v>
      </c>
      <c r="CY5301" s="81">
        <v>0</v>
      </c>
      <c r="CZ5301" s="81">
        <v>0</v>
      </c>
      <c r="DA5301" s="81">
        <v>0</v>
      </c>
      <c r="DB5301" s="81">
        <v>21835.978114130281</v>
      </c>
      <c r="DC5301" s="81">
        <v>428.60232122028998</v>
      </c>
      <c r="DD5301" s="81">
        <v>13939.560973457341</v>
      </c>
      <c r="DE5301" s="81">
        <v>7467.814819452391</v>
      </c>
      <c r="DF5301" s="81">
        <v>4.7784154025988688</v>
      </c>
      <c r="DG5301" s="81">
        <v>4.7784154025988688</v>
      </c>
      <c r="DH5301" s="81">
        <v>4.7784154025988688</v>
      </c>
      <c r="DI5301" s="81">
        <v>4.7784154025988688</v>
      </c>
      <c r="DJ5301" s="81">
        <v>5.9729913721648625E-10</v>
      </c>
      <c r="DL5301" s="81">
        <v>0</v>
      </c>
      <c r="DM5301" s="81">
        <v>2.8541433972342733E-9</v>
      </c>
      <c r="DN5301" s="81">
        <v>2.8541433972342733E-9</v>
      </c>
      <c r="DO5301" s="81">
        <v>0</v>
      </c>
      <c r="DP5301" s="81">
        <v>2.8541433972342733E-9</v>
      </c>
      <c r="DQ5301" s="81">
        <v>2.8541433972342733E-9</v>
      </c>
      <c r="DR5301" s="81">
        <v>0</v>
      </c>
      <c r="DS5301" s="81">
        <v>2.8541433972342733E-9</v>
      </c>
      <c r="DT5301" s="81">
        <v>2.8541433972342733E-9</v>
      </c>
      <c r="DU5301" s="81">
        <v>0</v>
      </c>
      <c r="DV5301" s="81">
        <v>2.8541433972342733E-9</v>
      </c>
      <c r="DW5301" s="81">
        <v>2.8541433972342733E-9</v>
      </c>
      <c r="GE5301" s="81" t="s">
        <v>449</v>
      </c>
      <c r="GF5301" s="81" t="s">
        <v>155</v>
      </c>
      <c r="GG5301" s="81" t="s">
        <v>492</v>
      </c>
      <c r="GH5301" s="81" t="s">
        <v>459</v>
      </c>
      <c r="GI5301" s="81">
        <v>2026</v>
      </c>
      <c r="GJ5301" s="81" t="s">
        <v>201</v>
      </c>
      <c r="GK5301" s="81">
        <v>0.71896016785813277</v>
      </c>
      <c r="GL5301" s="81">
        <v>73.245042999999995</v>
      </c>
      <c r="GM5301" s="81">
        <v>2026</v>
      </c>
      <c r="GN5301" s="81" t="s">
        <v>173</v>
      </c>
      <c r="GO5301" s="81">
        <v>1.1148832299820636E-2</v>
      </c>
      <c r="GP5301" s="81">
        <v>10</v>
      </c>
      <c r="GQ5301" s="81">
        <v>0</v>
      </c>
      <c r="GR5301" s="81" t="s">
        <v>448</v>
      </c>
      <c r="GS5301" s="81">
        <v>1.1148832299820636E-2</v>
      </c>
      <c r="GT5301" s="81">
        <v>8.0155663417012177E-3</v>
      </c>
      <c r="GU5301" s="81">
        <v>1.1148832299820636E-2</v>
      </c>
      <c r="GV5301" s="81">
        <v>8.0155663417012177E-3</v>
      </c>
      <c r="GW5301" s="81">
        <v>1.1148832299820636E-2</v>
      </c>
      <c r="GX5301" s="81">
        <v>8.0155663417012177E-3</v>
      </c>
      <c r="GY5301" s="81">
        <v>1.1148832299820636E-2</v>
      </c>
      <c r="GZ5301" s="81">
        <v>8.0155663417012177E-3</v>
      </c>
    </row>
    <row r="5302" spans="98:208" x14ac:dyDescent="0.25">
      <c r="CT5302" s="81" t="s">
        <v>155</v>
      </c>
      <c r="CU5302" s="81" t="s">
        <v>488</v>
      </c>
      <c r="CV5302" s="81" t="s">
        <v>454</v>
      </c>
      <c r="CW5302" s="81">
        <v>2028</v>
      </c>
      <c r="CX5302" s="81">
        <v>0</v>
      </c>
      <c r="CY5302" s="81">
        <v>0</v>
      </c>
      <c r="CZ5302" s="81">
        <v>0</v>
      </c>
      <c r="DA5302" s="81">
        <v>0</v>
      </c>
      <c r="DB5302" s="81">
        <v>22783.187028906821</v>
      </c>
      <c r="DC5302" s="81">
        <v>453.26096055694421</v>
      </c>
      <c r="DD5302" s="81">
        <v>14531.335685572019</v>
      </c>
      <c r="DE5302" s="81">
        <v>7798.5903827775956</v>
      </c>
      <c r="DF5302" s="81">
        <v>5.0533304373049868</v>
      </c>
      <c r="DG5302" s="81">
        <v>5.0533304373049868</v>
      </c>
      <c r="DH5302" s="81">
        <v>5.0533304373049868</v>
      </c>
      <c r="DI5302" s="81">
        <v>5.0533304373049868</v>
      </c>
      <c r="DJ5302" s="81">
        <v>5.9729913721648625E-10</v>
      </c>
      <c r="DL5302" s="81">
        <v>0</v>
      </c>
      <c r="DM5302" s="81">
        <v>3.0183499102720777E-9</v>
      </c>
      <c r="DN5302" s="81">
        <v>3.0183499102720777E-9</v>
      </c>
      <c r="DO5302" s="81">
        <v>0</v>
      </c>
      <c r="DP5302" s="81">
        <v>3.0183499102720777E-9</v>
      </c>
      <c r="DQ5302" s="81">
        <v>3.0183499102720777E-9</v>
      </c>
      <c r="DR5302" s="81">
        <v>0</v>
      </c>
      <c r="DS5302" s="81">
        <v>3.0183499102720777E-9</v>
      </c>
      <c r="DT5302" s="81">
        <v>3.0183499102720777E-9</v>
      </c>
      <c r="DU5302" s="81">
        <v>0</v>
      </c>
      <c r="DV5302" s="81">
        <v>3.0183499102720777E-9</v>
      </c>
      <c r="DW5302" s="81">
        <v>3.0183499102720777E-9</v>
      </c>
      <c r="GE5302" s="81" t="s">
        <v>449</v>
      </c>
      <c r="GF5302" s="81" t="s">
        <v>155</v>
      </c>
      <c r="GG5302" s="81" t="s">
        <v>492</v>
      </c>
      <c r="GH5302" s="81" t="s">
        <v>459</v>
      </c>
      <c r="GI5302" s="81">
        <v>2027</v>
      </c>
      <c r="GJ5302" s="81" t="s">
        <v>201</v>
      </c>
      <c r="GK5302" s="81">
        <v>0.71896016785813277</v>
      </c>
      <c r="GL5302" s="81">
        <v>73.245042999999995</v>
      </c>
      <c r="GM5302" s="81">
        <v>2027</v>
      </c>
      <c r="GN5302" s="81" t="s">
        <v>173</v>
      </c>
      <c r="GO5302" s="81">
        <v>1.1148832299820636E-2</v>
      </c>
      <c r="GP5302" s="81">
        <v>10</v>
      </c>
      <c r="GQ5302" s="81">
        <v>0</v>
      </c>
      <c r="GR5302" s="81" t="s">
        <v>448</v>
      </c>
      <c r="GS5302" s="81">
        <v>1.1148832299820636E-2</v>
      </c>
      <c r="GT5302" s="81">
        <v>8.0155663417012177E-3</v>
      </c>
      <c r="GU5302" s="81">
        <v>1.1148832299820636E-2</v>
      </c>
      <c r="GV5302" s="81">
        <v>8.0155663417012177E-3</v>
      </c>
      <c r="GW5302" s="81">
        <v>1.1148832299820636E-2</v>
      </c>
      <c r="GX5302" s="81">
        <v>8.0155663417012177E-3</v>
      </c>
      <c r="GY5302" s="81">
        <v>1.1148832299820636E-2</v>
      </c>
      <c r="GZ5302" s="81">
        <v>8.0155663417012177E-3</v>
      </c>
    </row>
    <row r="5303" spans="98:208" x14ac:dyDescent="0.25">
      <c r="CT5303" s="81" t="s">
        <v>155</v>
      </c>
      <c r="CU5303" s="81" t="s">
        <v>488</v>
      </c>
      <c r="CV5303" s="81" t="s">
        <v>454</v>
      </c>
      <c r="CW5303" s="81">
        <v>2029</v>
      </c>
      <c r="CX5303" s="81">
        <v>0</v>
      </c>
      <c r="CY5303" s="81">
        <v>0</v>
      </c>
      <c r="CZ5303" s="81">
        <v>0</v>
      </c>
      <c r="DA5303" s="81">
        <v>0</v>
      </c>
      <c r="DB5303" s="81">
        <v>22783.187028906821</v>
      </c>
      <c r="DC5303" s="81">
        <v>453.26096055694421</v>
      </c>
      <c r="DD5303" s="81">
        <v>14531.335685572019</v>
      </c>
      <c r="DE5303" s="81">
        <v>7798.5903827775956</v>
      </c>
      <c r="DF5303" s="81">
        <v>5.0533304373049868</v>
      </c>
      <c r="DG5303" s="81">
        <v>5.0533304373049868</v>
      </c>
      <c r="DH5303" s="81">
        <v>5.0533304373049868</v>
      </c>
      <c r="DI5303" s="81">
        <v>5.0533304373049868</v>
      </c>
      <c r="DJ5303" s="81">
        <v>5.9729913721648625E-10</v>
      </c>
      <c r="DL5303" s="81">
        <v>0</v>
      </c>
      <c r="DM5303" s="81">
        <v>3.0183499102720777E-9</v>
      </c>
      <c r="DN5303" s="81">
        <v>3.0183499102720777E-9</v>
      </c>
      <c r="DO5303" s="81">
        <v>0</v>
      </c>
      <c r="DP5303" s="81">
        <v>3.0183499102720777E-9</v>
      </c>
      <c r="DQ5303" s="81">
        <v>3.0183499102720777E-9</v>
      </c>
      <c r="DR5303" s="81">
        <v>0</v>
      </c>
      <c r="DS5303" s="81">
        <v>3.0183499102720777E-9</v>
      </c>
      <c r="DT5303" s="81">
        <v>3.0183499102720777E-9</v>
      </c>
      <c r="DU5303" s="81">
        <v>0</v>
      </c>
      <c r="DV5303" s="81">
        <v>3.0183499102720777E-9</v>
      </c>
      <c r="DW5303" s="81">
        <v>3.0183499102720777E-9</v>
      </c>
      <c r="GE5303" s="81" t="s">
        <v>449</v>
      </c>
      <c r="GF5303" s="81" t="s">
        <v>155</v>
      </c>
      <c r="GG5303" s="81" t="s">
        <v>492</v>
      </c>
      <c r="GH5303" s="81" t="s">
        <v>459</v>
      </c>
      <c r="GI5303" s="81">
        <v>2028</v>
      </c>
      <c r="GJ5303" s="81" t="s">
        <v>201</v>
      </c>
      <c r="GK5303" s="81">
        <v>0.74733835430384798</v>
      </c>
      <c r="GL5303" s="81">
        <v>73.245042999999995</v>
      </c>
      <c r="GM5303" s="81">
        <v>2028</v>
      </c>
      <c r="GN5303" s="81" t="s">
        <v>173</v>
      </c>
      <c r="GO5303" s="81">
        <v>1.1148832299820636E-2</v>
      </c>
      <c r="GP5303" s="81">
        <v>10</v>
      </c>
      <c r="GQ5303" s="81">
        <v>0</v>
      </c>
      <c r="GR5303" s="81" t="s">
        <v>448</v>
      </c>
      <c r="GS5303" s="81">
        <v>1.1148832299820636E-2</v>
      </c>
      <c r="GT5303" s="81">
        <v>8.3319499833575394E-3</v>
      </c>
      <c r="GU5303" s="81">
        <v>1.1148832299820636E-2</v>
      </c>
      <c r="GV5303" s="81">
        <v>8.3319499833575394E-3</v>
      </c>
      <c r="GW5303" s="81">
        <v>1.1148832299820636E-2</v>
      </c>
      <c r="GX5303" s="81">
        <v>8.3319499833575394E-3</v>
      </c>
      <c r="GY5303" s="81">
        <v>1.1148832299820636E-2</v>
      </c>
      <c r="GZ5303" s="81">
        <v>8.3319499833575394E-3</v>
      </c>
    </row>
    <row r="5304" spans="98:208" x14ac:dyDescent="0.25">
      <c r="CT5304" s="81" t="s">
        <v>155</v>
      </c>
      <c r="CU5304" s="81" t="s">
        <v>488</v>
      </c>
      <c r="CV5304" s="81" t="s">
        <v>454</v>
      </c>
      <c r="CW5304" s="81">
        <v>2030</v>
      </c>
      <c r="CX5304" s="81">
        <v>0</v>
      </c>
      <c r="CY5304" s="81">
        <v>0</v>
      </c>
      <c r="CZ5304" s="81">
        <v>0</v>
      </c>
      <c r="DA5304" s="81">
        <v>0</v>
      </c>
      <c r="DB5304" s="81">
        <v>22783.187028906821</v>
      </c>
      <c r="DC5304" s="81">
        <v>453.26096055694421</v>
      </c>
      <c r="DD5304" s="81">
        <v>14531.335685572019</v>
      </c>
      <c r="DE5304" s="81">
        <v>7798.5903827775956</v>
      </c>
      <c r="DF5304" s="81">
        <v>0</v>
      </c>
      <c r="DG5304" s="81">
        <v>5.0533304373049868</v>
      </c>
      <c r="DH5304" s="81">
        <v>5.0533304373049868</v>
      </c>
      <c r="DI5304" s="81">
        <v>5.0533304373049868</v>
      </c>
      <c r="DJ5304" s="81">
        <v>5.9729913721648625E-10</v>
      </c>
      <c r="DL5304" s="81">
        <v>0</v>
      </c>
      <c r="DM5304" s="81">
        <v>0</v>
      </c>
      <c r="DN5304" s="81">
        <v>0</v>
      </c>
      <c r="DO5304" s="81">
        <v>0</v>
      </c>
      <c r="DP5304" s="81">
        <v>3.0183499102720777E-9</v>
      </c>
      <c r="DQ5304" s="81">
        <v>3.0183499102720777E-9</v>
      </c>
      <c r="DR5304" s="81">
        <v>0</v>
      </c>
      <c r="DS5304" s="81">
        <v>3.0183499102720777E-9</v>
      </c>
      <c r="DT5304" s="81">
        <v>3.0183499102720777E-9</v>
      </c>
      <c r="DU5304" s="81">
        <v>0</v>
      </c>
      <c r="DV5304" s="81">
        <v>3.0183499102720777E-9</v>
      </c>
      <c r="DW5304" s="81">
        <v>3.0183499102720777E-9</v>
      </c>
      <c r="GE5304" s="81" t="s">
        <v>449</v>
      </c>
      <c r="GF5304" s="81" t="s">
        <v>155</v>
      </c>
      <c r="GG5304" s="81" t="s">
        <v>492</v>
      </c>
      <c r="GH5304" s="81" t="s">
        <v>459</v>
      </c>
      <c r="GI5304" s="81">
        <v>2029</v>
      </c>
      <c r="GJ5304" s="81" t="s">
        <v>201</v>
      </c>
      <c r="GK5304" s="81">
        <v>0.74733835430384798</v>
      </c>
      <c r="GL5304" s="81">
        <v>73.245042999999995</v>
      </c>
      <c r="GM5304" s="81">
        <v>2029</v>
      </c>
      <c r="GN5304" s="81" t="s">
        <v>173</v>
      </c>
      <c r="GO5304" s="81">
        <v>1.1148832299820636E-2</v>
      </c>
      <c r="GP5304" s="81">
        <v>10</v>
      </c>
      <c r="GQ5304" s="81">
        <v>0</v>
      </c>
      <c r="GR5304" s="81" t="s">
        <v>448</v>
      </c>
      <c r="GS5304" s="81">
        <v>1.1148832299820636E-2</v>
      </c>
      <c r="GT5304" s="81">
        <v>8.3319499833575394E-3</v>
      </c>
      <c r="GU5304" s="81">
        <v>1.1148832299820636E-2</v>
      </c>
      <c r="GV5304" s="81">
        <v>8.3319499833575394E-3</v>
      </c>
      <c r="GW5304" s="81">
        <v>1.1148832299820636E-2</v>
      </c>
      <c r="GX5304" s="81">
        <v>8.3319499833575394E-3</v>
      </c>
      <c r="GY5304" s="81">
        <v>1.1148832299820636E-2</v>
      </c>
      <c r="GZ5304" s="81">
        <v>8.3319499833575394E-3</v>
      </c>
    </row>
    <row r="5305" spans="98:208" x14ac:dyDescent="0.25">
      <c r="CT5305" s="81" t="s">
        <v>155</v>
      </c>
      <c r="CU5305" s="81" t="s">
        <v>488</v>
      </c>
      <c r="CV5305" s="81" t="s">
        <v>454</v>
      </c>
      <c r="CW5305" s="81">
        <v>2031</v>
      </c>
      <c r="CX5305" s="81">
        <v>0</v>
      </c>
      <c r="CY5305" s="81">
        <v>0</v>
      </c>
      <c r="CZ5305" s="81">
        <v>0</v>
      </c>
      <c r="DA5305" s="81">
        <v>0</v>
      </c>
      <c r="DB5305" s="81">
        <v>22783.187028906821</v>
      </c>
      <c r="DC5305" s="81">
        <v>453.26096055694421</v>
      </c>
      <c r="DD5305" s="81">
        <v>14531.335685572019</v>
      </c>
      <c r="DE5305" s="81">
        <v>7798.5903827775956</v>
      </c>
      <c r="DF5305" s="81">
        <v>0</v>
      </c>
      <c r="DG5305" s="81">
        <v>0</v>
      </c>
      <c r="DH5305" s="81">
        <v>5.0533304373049868</v>
      </c>
      <c r="DI5305" s="81">
        <v>5.0533304373049868</v>
      </c>
      <c r="DJ5305" s="81">
        <v>5.9729913721648625E-10</v>
      </c>
      <c r="DL5305" s="81">
        <v>0</v>
      </c>
      <c r="DM5305" s="81">
        <v>0</v>
      </c>
      <c r="DN5305" s="81">
        <v>0</v>
      </c>
      <c r="DO5305" s="81">
        <v>0</v>
      </c>
      <c r="DP5305" s="81">
        <v>0</v>
      </c>
      <c r="DQ5305" s="81">
        <v>0</v>
      </c>
      <c r="DR5305" s="81">
        <v>0</v>
      </c>
      <c r="DS5305" s="81">
        <v>3.0183499102720777E-9</v>
      </c>
      <c r="DT5305" s="81">
        <v>3.0183499102720777E-9</v>
      </c>
      <c r="DU5305" s="81">
        <v>0</v>
      </c>
      <c r="DV5305" s="81">
        <v>3.0183499102720777E-9</v>
      </c>
      <c r="DW5305" s="81">
        <v>3.0183499102720777E-9</v>
      </c>
      <c r="GE5305" s="81" t="s">
        <v>449</v>
      </c>
      <c r="GF5305" s="81" t="s">
        <v>155</v>
      </c>
      <c r="GG5305" s="81" t="s">
        <v>492</v>
      </c>
      <c r="GH5305" s="81" t="s">
        <v>459</v>
      </c>
      <c r="GI5305" s="81">
        <v>2030</v>
      </c>
      <c r="GJ5305" s="81" t="s">
        <v>201</v>
      </c>
      <c r="GK5305" s="81">
        <v>0.74733835430384798</v>
      </c>
      <c r="GL5305" s="81">
        <v>73.245042999999995</v>
      </c>
      <c r="GM5305" s="81">
        <v>2030</v>
      </c>
      <c r="GN5305" s="81" t="s">
        <v>173</v>
      </c>
      <c r="GO5305" s="81">
        <v>1.1148832299820636E-2</v>
      </c>
      <c r="GP5305" s="81">
        <v>10</v>
      </c>
      <c r="GQ5305" s="81">
        <v>0</v>
      </c>
      <c r="GR5305" s="81" t="s">
        <v>448</v>
      </c>
      <c r="GS5305" s="81">
        <v>0</v>
      </c>
      <c r="GT5305" s="81">
        <v>0</v>
      </c>
      <c r="GU5305" s="81">
        <v>1.1148832299820636E-2</v>
      </c>
      <c r="GV5305" s="81">
        <v>8.3319499833575394E-3</v>
      </c>
      <c r="GW5305" s="81">
        <v>1.1148832299820636E-2</v>
      </c>
      <c r="GX5305" s="81">
        <v>8.3319499833575394E-3</v>
      </c>
      <c r="GY5305" s="81">
        <v>1.1148832299820636E-2</v>
      </c>
      <c r="GZ5305" s="81">
        <v>8.3319499833575394E-3</v>
      </c>
    </row>
    <row r="5306" spans="98:208" x14ac:dyDescent="0.25">
      <c r="CT5306" s="81" t="s">
        <v>155</v>
      </c>
      <c r="CU5306" s="81" t="s">
        <v>488</v>
      </c>
      <c r="CV5306" s="81" t="s">
        <v>454</v>
      </c>
      <c r="CW5306" s="81">
        <v>2032</v>
      </c>
      <c r="CX5306" s="81">
        <v>0</v>
      </c>
      <c r="CY5306" s="81">
        <v>0</v>
      </c>
      <c r="CZ5306" s="81">
        <v>0</v>
      </c>
      <c r="DA5306" s="81">
        <v>0</v>
      </c>
      <c r="DB5306" s="81">
        <v>22783.187028906821</v>
      </c>
      <c r="DC5306" s="81">
        <v>453.26096055694421</v>
      </c>
      <c r="DD5306" s="81">
        <v>14531.335685572019</v>
      </c>
      <c r="DE5306" s="81">
        <v>7798.5903827775956</v>
      </c>
      <c r="DF5306" s="81">
        <v>0</v>
      </c>
      <c r="DG5306" s="81">
        <v>0</v>
      </c>
      <c r="DH5306" s="81">
        <v>0</v>
      </c>
      <c r="DI5306" s="81">
        <v>5.0533304373049868</v>
      </c>
      <c r="DJ5306" s="81">
        <v>5.9729913721648625E-10</v>
      </c>
      <c r="DL5306" s="81">
        <v>0</v>
      </c>
      <c r="DM5306" s="81">
        <v>0</v>
      </c>
      <c r="DN5306" s="81">
        <v>0</v>
      </c>
      <c r="DO5306" s="81">
        <v>0</v>
      </c>
      <c r="DP5306" s="81">
        <v>0</v>
      </c>
      <c r="DQ5306" s="81">
        <v>0</v>
      </c>
      <c r="DR5306" s="81">
        <v>0</v>
      </c>
      <c r="DS5306" s="81">
        <v>0</v>
      </c>
      <c r="DT5306" s="81">
        <v>0</v>
      </c>
      <c r="DU5306" s="81">
        <v>0</v>
      </c>
      <c r="DV5306" s="81">
        <v>3.0183499102720777E-9</v>
      </c>
      <c r="DW5306" s="81">
        <v>3.0183499102720777E-9</v>
      </c>
      <c r="GE5306" s="81" t="s">
        <v>449</v>
      </c>
      <c r="GF5306" s="81" t="s">
        <v>155</v>
      </c>
      <c r="GG5306" s="81" t="s">
        <v>492</v>
      </c>
      <c r="GH5306" s="81" t="s">
        <v>459</v>
      </c>
      <c r="GI5306" s="81">
        <v>2031</v>
      </c>
      <c r="GJ5306" s="81" t="s">
        <v>201</v>
      </c>
      <c r="GK5306" s="81">
        <v>0.74733835430384798</v>
      </c>
      <c r="GL5306" s="81">
        <v>73.245042999999995</v>
      </c>
      <c r="GM5306" s="81">
        <v>2031</v>
      </c>
      <c r="GN5306" s="81" t="s">
        <v>173</v>
      </c>
      <c r="GO5306" s="81">
        <v>1.1148832299820636E-2</v>
      </c>
      <c r="GP5306" s="81">
        <v>10</v>
      </c>
      <c r="GQ5306" s="81">
        <v>0</v>
      </c>
      <c r="GR5306" s="81" t="s">
        <v>448</v>
      </c>
      <c r="GS5306" s="81">
        <v>0</v>
      </c>
      <c r="GT5306" s="81">
        <v>0</v>
      </c>
      <c r="GU5306" s="81">
        <v>0</v>
      </c>
      <c r="GV5306" s="81">
        <v>0</v>
      </c>
      <c r="GW5306" s="81">
        <v>1.1148832299820636E-2</v>
      </c>
      <c r="GX5306" s="81">
        <v>8.3319499833575394E-3</v>
      </c>
      <c r="GY5306" s="81">
        <v>1.1148832299820636E-2</v>
      </c>
      <c r="GZ5306" s="81">
        <v>8.3319499833575394E-3</v>
      </c>
    </row>
    <row r="5307" spans="98:208" x14ac:dyDescent="0.25">
      <c r="CT5307" s="81" t="s">
        <v>155</v>
      </c>
      <c r="CU5307" s="81" t="s">
        <v>488</v>
      </c>
      <c r="CV5307" s="81" t="s">
        <v>455</v>
      </c>
      <c r="CW5307" s="81">
        <v>2020</v>
      </c>
      <c r="CX5307" s="81">
        <v>0</v>
      </c>
      <c r="CY5307" s="81">
        <v>0</v>
      </c>
      <c r="CZ5307" s="81">
        <v>0</v>
      </c>
      <c r="DA5307" s="81">
        <v>0</v>
      </c>
      <c r="DB5307" s="81">
        <v>21083.842824224459</v>
      </c>
      <c r="DC5307" s="81">
        <v>409.22373582043878</v>
      </c>
      <c r="DD5307" s="81">
        <v>13469.087812378741</v>
      </c>
      <c r="DE5307" s="81">
        <v>7205.53127602528</v>
      </c>
      <c r="DF5307" s="81">
        <v>4.5623668037681746</v>
      </c>
      <c r="DG5307" s="81">
        <v>0</v>
      </c>
      <c r="DH5307" s="81">
        <v>0</v>
      </c>
      <c r="DI5307" s="81">
        <v>0</v>
      </c>
      <c r="DJ5307" s="81">
        <v>2.5760786320757E-8</v>
      </c>
      <c r="DL5307" s="81">
        <v>0</v>
      </c>
      <c r="DM5307" s="81">
        <v>1.1753015634878704E-7</v>
      </c>
      <c r="DN5307" s="81">
        <v>1.1753015634878704E-7</v>
      </c>
      <c r="DO5307" s="81">
        <v>0</v>
      </c>
      <c r="DP5307" s="81">
        <v>0</v>
      </c>
      <c r="DQ5307" s="81">
        <v>0</v>
      </c>
      <c r="DR5307" s="81">
        <v>0</v>
      </c>
      <c r="DS5307" s="81">
        <v>0</v>
      </c>
      <c r="DT5307" s="81">
        <v>0</v>
      </c>
      <c r="DU5307" s="81">
        <v>0</v>
      </c>
      <c r="DV5307" s="81">
        <v>0</v>
      </c>
      <c r="DW5307" s="81">
        <v>0</v>
      </c>
      <c r="GE5307" s="81" t="s">
        <v>449</v>
      </c>
      <c r="GF5307" s="81" t="s">
        <v>155</v>
      </c>
      <c r="GG5307" s="81" t="s">
        <v>492</v>
      </c>
      <c r="GH5307" s="81" t="s">
        <v>459</v>
      </c>
      <c r="GI5307" s="81">
        <v>2032</v>
      </c>
      <c r="GJ5307" s="81" t="s">
        <v>201</v>
      </c>
      <c r="GK5307" s="81">
        <v>0.74733835430384798</v>
      </c>
      <c r="GL5307" s="81">
        <v>73.245042999999995</v>
      </c>
      <c r="GM5307" s="81">
        <v>2032</v>
      </c>
      <c r="GN5307" s="81" t="s">
        <v>173</v>
      </c>
      <c r="GO5307" s="81">
        <v>1.1148832299820636E-2</v>
      </c>
      <c r="GP5307" s="81">
        <v>10</v>
      </c>
      <c r="GQ5307" s="81">
        <v>0</v>
      </c>
      <c r="GR5307" s="81" t="s">
        <v>448</v>
      </c>
      <c r="GS5307" s="81">
        <v>0</v>
      </c>
      <c r="GT5307" s="81">
        <v>0</v>
      </c>
      <c r="GU5307" s="81">
        <v>0</v>
      </c>
      <c r="GV5307" s="81">
        <v>0</v>
      </c>
      <c r="GW5307" s="81">
        <v>0</v>
      </c>
      <c r="GX5307" s="81">
        <v>0</v>
      </c>
      <c r="GY5307" s="81">
        <v>1.1148832299820636E-2</v>
      </c>
      <c r="GZ5307" s="81">
        <v>8.3319499833575394E-3</v>
      </c>
    </row>
    <row r="5308" spans="98:208" x14ac:dyDescent="0.25">
      <c r="CT5308" s="81" t="s">
        <v>155</v>
      </c>
      <c r="CU5308" s="81" t="s">
        <v>488</v>
      </c>
      <c r="CV5308" s="81" t="s">
        <v>455</v>
      </c>
      <c r="CW5308" s="81">
        <v>2021</v>
      </c>
      <c r="CX5308" s="81">
        <v>0</v>
      </c>
      <c r="CY5308" s="81">
        <v>0</v>
      </c>
      <c r="CZ5308" s="81">
        <v>0</v>
      </c>
      <c r="DA5308" s="81">
        <v>0</v>
      </c>
      <c r="DB5308" s="81">
        <v>21083.842824224459</v>
      </c>
      <c r="DC5308" s="81">
        <v>409.22373582043878</v>
      </c>
      <c r="DD5308" s="81">
        <v>13469.087812378741</v>
      </c>
      <c r="DE5308" s="81">
        <v>7205.53127602528</v>
      </c>
      <c r="DF5308" s="81">
        <v>4.5623668037681746</v>
      </c>
      <c r="DG5308" s="81">
        <v>4.5623668037681746</v>
      </c>
      <c r="DH5308" s="81">
        <v>0</v>
      </c>
      <c r="DI5308" s="81">
        <v>0</v>
      </c>
      <c r="DJ5308" s="81">
        <v>2.5760786320757E-8</v>
      </c>
      <c r="DL5308" s="81">
        <v>0</v>
      </c>
      <c r="DM5308" s="81">
        <v>1.1753015634878704E-7</v>
      </c>
      <c r="DN5308" s="81">
        <v>1.1753015634878704E-7</v>
      </c>
      <c r="DO5308" s="81">
        <v>0</v>
      </c>
      <c r="DP5308" s="81">
        <v>1.1753015634878704E-7</v>
      </c>
      <c r="DQ5308" s="81">
        <v>1.1753015634878704E-7</v>
      </c>
      <c r="DR5308" s="81">
        <v>0</v>
      </c>
      <c r="DS5308" s="81">
        <v>0</v>
      </c>
      <c r="DT5308" s="81">
        <v>0</v>
      </c>
      <c r="DU5308" s="81">
        <v>0</v>
      </c>
      <c r="DV5308" s="81">
        <v>0</v>
      </c>
      <c r="DW5308" s="81">
        <v>0</v>
      </c>
      <c r="GE5308" s="81" t="s">
        <v>449</v>
      </c>
      <c r="GF5308" s="81" t="s">
        <v>155</v>
      </c>
      <c r="GG5308" s="81" t="s">
        <v>492</v>
      </c>
      <c r="GH5308" s="81" t="s">
        <v>460</v>
      </c>
      <c r="GI5308" s="81">
        <v>2021</v>
      </c>
      <c r="GJ5308" s="81" t="s">
        <v>201</v>
      </c>
      <c r="GK5308" s="81">
        <v>3.642506068395425E-2</v>
      </c>
      <c r="GL5308" s="81">
        <v>73.245042999999995</v>
      </c>
      <c r="GM5308" s="81">
        <v>2021</v>
      </c>
      <c r="GN5308" s="81" t="s">
        <v>173</v>
      </c>
      <c r="GO5308" s="81">
        <v>1.1148832299820636E-2</v>
      </c>
      <c r="GP5308" s="81">
        <v>10</v>
      </c>
      <c r="GQ5308" s="81">
        <v>0</v>
      </c>
      <c r="GR5308" s="81" t="s">
        <v>448</v>
      </c>
      <c r="GS5308" s="81">
        <v>1.1148832299820636E-2</v>
      </c>
      <c r="GT5308" s="81">
        <v>4.0609689307619589E-4</v>
      </c>
      <c r="GU5308" s="81">
        <v>1.1148832299820636E-2</v>
      </c>
      <c r="GV5308" s="81">
        <v>4.0609689307619589E-4</v>
      </c>
      <c r="GW5308" s="81">
        <v>0</v>
      </c>
      <c r="GX5308" s="81">
        <v>0</v>
      </c>
      <c r="GY5308" s="81">
        <v>0</v>
      </c>
      <c r="GZ5308" s="81">
        <v>0</v>
      </c>
    </row>
    <row r="5309" spans="98:208" x14ac:dyDescent="0.25">
      <c r="CT5309" s="81" t="s">
        <v>155</v>
      </c>
      <c r="CU5309" s="81" t="s">
        <v>488</v>
      </c>
      <c r="CV5309" s="81" t="s">
        <v>455</v>
      </c>
      <c r="CW5309" s="81">
        <v>2022</v>
      </c>
      <c r="CX5309" s="81">
        <v>0</v>
      </c>
      <c r="CY5309" s="81">
        <v>0</v>
      </c>
      <c r="CZ5309" s="81">
        <v>0</v>
      </c>
      <c r="DA5309" s="81">
        <v>0</v>
      </c>
      <c r="DB5309" s="81">
        <v>21083.842824224459</v>
      </c>
      <c r="DC5309" s="81">
        <v>409.22373582043878</v>
      </c>
      <c r="DD5309" s="81">
        <v>13469.087812378741</v>
      </c>
      <c r="DE5309" s="81">
        <v>7205.53127602528</v>
      </c>
      <c r="DF5309" s="81">
        <v>4.5623668037681746</v>
      </c>
      <c r="DG5309" s="81">
        <v>4.5623668037681746</v>
      </c>
      <c r="DH5309" s="81">
        <v>4.5623668037681746</v>
      </c>
      <c r="DI5309" s="81">
        <v>0</v>
      </c>
      <c r="DJ5309" s="81">
        <v>2.5760786320757E-8</v>
      </c>
      <c r="DL5309" s="81">
        <v>0</v>
      </c>
      <c r="DM5309" s="81">
        <v>1.1753015634878704E-7</v>
      </c>
      <c r="DN5309" s="81">
        <v>1.1753015634878704E-7</v>
      </c>
      <c r="DO5309" s="81">
        <v>0</v>
      </c>
      <c r="DP5309" s="81">
        <v>1.1753015634878704E-7</v>
      </c>
      <c r="DQ5309" s="81">
        <v>1.1753015634878704E-7</v>
      </c>
      <c r="DR5309" s="81">
        <v>0</v>
      </c>
      <c r="DS5309" s="81">
        <v>1.1753015634878704E-7</v>
      </c>
      <c r="DT5309" s="81">
        <v>1.1753015634878704E-7</v>
      </c>
      <c r="DU5309" s="81">
        <v>0</v>
      </c>
      <c r="DV5309" s="81">
        <v>0</v>
      </c>
      <c r="DW5309" s="81">
        <v>0</v>
      </c>
      <c r="GE5309" s="81" t="s">
        <v>449</v>
      </c>
      <c r="GF5309" s="81" t="s">
        <v>155</v>
      </c>
      <c r="GG5309" s="81" t="s">
        <v>492</v>
      </c>
      <c r="GH5309" s="81" t="s">
        <v>460</v>
      </c>
      <c r="GI5309" s="81">
        <v>2022</v>
      </c>
      <c r="GJ5309" s="81" t="s">
        <v>201</v>
      </c>
      <c r="GK5309" s="81">
        <v>3.642506068395425E-2</v>
      </c>
      <c r="GL5309" s="81">
        <v>73.245042999999995</v>
      </c>
      <c r="GM5309" s="81">
        <v>2022</v>
      </c>
      <c r="GN5309" s="81" t="s">
        <v>173</v>
      </c>
      <c r="GO5309" s="81">
        <v>1.1148832299820636E-2</v>
      </c>
      <c r="GP5309" s="81">
        <v>10</v>
      </c>
      <c r="GQ5309" s="81">
        <v>0</v>
      </c>
      <c r="GR5309" s="81" t="s">
        <v>448</v>
      </c>
      <c r="GS5309" s="81">
        <v>1.1148832299820636E-2</v>
      </c>
      <c r="GT5309" s="81">
        <v>4.0609689307619589E-4</v>
      </c>
      <c r="GU5309" s="81">
        <v>1.1148832299820636E-2</v>
      </c>
      <c r="GV5309" s="81">
        <v>4.0609689307619589E-4</v>
      </c>
      <c r="GW5309" s="81">
        <v>1.1148832299820636E-2</v>
      </c>
      <c r="GX5309" s="81">
        <v>4.0609689307619589E-4</v>
      </c>
      <c r="GY5309" s="81">
        <v>0</v>
      </c>
      <c r="GZ5309" s="81">
        <v>0</v>
      </c>
    </row>
    <row r="5310" spans="98:208" x14ac:dyDescent="0.25">
      <c r="CT5310" s="81" t="s">
        <v>155</v>
      </c>
      <c r="CU5310" s="81" t="s">
        <v>488</v>
      </c>
      <c r="CV5310" s="81" t="s">
        <v>455</v>
      </c>
      <c r="CW5310" s="81">
        <v>2023</v>
      </c>
      <c r="CX5310" s="81">
        <v>0</v>
      </c>
      <c r="CY5310" s="81">
        <v>0</v>
      </c>
      <c r="CZ5310" s="81">
        <v>0</v>
      </c>
      <c r="DA5310" s="81">
        <v>0</v>
      </c>
      <c r="DB5310" s="81">
        <v>21835.978114130419</v>
      </c>
      <c r="DC5310" s="81">
        <v>428.60232122030601</v>
      </c>
      <c r="DD5310" s="81">
        <v>13939.560973457559</v>
      </c>
      <c r="DE5310" s="81">
        <v>7467.8148194525511</v>
      </c>
      <c r="DF5310" s="81">
        <v>4.7784154025990473</v>
      </c>
      <c r="DG5310" s="81">
        <v>4.7784154025990473</v>
      </c>
      <c r="DH5310" s="81">
        <v>4.7784154025990473</v>
      </c>
      <c r="DI5310" s="81">
        <v>4.7784154025990473</v>
      </c>
      <c r="DJ5310" s="81">
        <v>2.5760786320757E-8</v>
      </c>
      <c r="DL5310" s="81">
        <v>0</v>
      </c>
      <c r="DM5310" s="81">
        <v>1.230957381381681E-7</v>
      </c>
      <c r="DN5310" s="81">
        <v>1.230957381381681E-7</v>
      </c>
      <c r="DO5310" s="81">
        <v>0</v>
      </c>
      <c r="DP5310" s="81">
        <v>1.230957381381681E-7</v>
      </c>
      <c r="DQ5310" s="81">
        <v>1.230957381381681E-7</v>
      </c>
      <c r="DR5310" s="81">
        <v>0</v>
      </c>
      <c r="DS5310" s="81">
        <v>1.230957381381681E-7</v>
      </c>
      <c r="DT5310" s="81">
        <v>1.230957381381681E-7</v>
      </c>
      <c r="DU5310" s="81">
        <v>0</v>
      </c>
      <c r="DV5310" s="81">
        <v>1.230957381381681E-7</v>
      </c>
      <c r="DW5310" s="81">
        <v>1.230957381381681E-7</v>
      </c>
      <c r="GE5310" s="81" t="s">
        <v>449</v>
      </c>
      <c r="GF5310" s="81" t="s">
        <v>155</v>
      </c>
      <c r="GG5310" s="81" t="s">
        <v>492</v>
      </c>
      <c r="GH5310" s="81" t="s">
        <v>460</v>
      </c>
      <c r="GI5310" s="81">
        <v>2023</v>
      </c>
      <c r="GJ5310" s="81" t="s">
        <v>201</v>
      </c>
      <c r="GK5310" s="81">
        <v>3.7590224611390548E-2</v>
      </c>
      <c r="GL5310" s="81">
        <v>73.245042999999995</v>
      </c>
      <c r="GM5310" s="81">
        <v>2023</v>
      </c>
      <c r="GN5310" s="81" t="s">
        <v>173</v>
      </c>
      <c r="GO5310" s="81">
        <v>1.1148832299820636E-2</v>
      </c>
      <c r="GP5310" s="81">
        <v>10</v>
      </c>
      <c r="GQ5310" s="81">
        <v>0</v>
      </c>
      <c r="GR5310" s="81" t="s">
        <v>448</v>
      </c>
      <c r="GS5310" s="81">
        <v>1.1148832299820636E-2</v>
      </c>
      <c r="GT5310" s="81">
        <v>4.1908711030498358E-4</v>
      </c>
      <c r="GU5310" s="81">
        <v>1.1148832299820636E-2</v>
      </c>
      <c r="GV5310" s="81">
        <v>4.1908711030498358E-4</v>
      </c>
      <c r="GW5310" s="81">
        <v>1.1148832299820636E-2</v>
      </c>
      <c r="GX5310" s="81">
        <v>4.1908711030498358E-4</v>
      </c>
      <c r="GY5310" s="81">
        <v>1.1148832299820636E-2</v>
      </c>
      <c r="GZ5310" s="81">
        <v>4.1908711030498358E-4</v>
      </c>
    </row>
    <row r="5311" spans="98:208" x14ac:dyDescent="0.25">
      <c r="CT5311" s="81" t="s">
        <v>155</v>
      </c>
      <c r="CU5311" s="81" t="s">
        <v>488</v>
      </c>
      <c r="CV5311" s="81" t="s">
        <v>455</v>
      </c>
      <c r="CW5311" s="81">
        <v>2024</v>
      </c>
      <c r="CX5311" s="81">
        <v>0</v>
      </c>
      <c r="CY5311" s="81">
        <v>0</v>
      </c>
      <c r="CZ5311" s="81">
        <v>0</v>
      </c>
      <c r="DA5311" s="81">
        <v>0</v>
      </c>
      <c r="DB5311" s="81">
        <v>21835.978114130419</v>
      </c>
      <c r="DC5311" s="81">
        <v>428.60232122030601</v>
      </c>
      <c r="DD5311" s="81">
        <v>13939.560973457559</v>
      </c>
      <c r="DE5311" s="81">
        <v>7467.8148194525511</v>
      </c>
      <c r="DF5311" s="81">
        <v>4.7784154025990473</v>
      </c>
      <c r="DG5311" s="81">
        <v>4.7784154025990473</v>
      </c>
      <c r="DH5311" s="81">
        <v>4.7784154025990473</v>
      </c>
      <c r="DI5311" s="81">
        <v>4.7784154025990473</v>
      </c>
      <c r="DJ5311" s="81">
        <v>2.5760786320757E-8</v>
      </c>
      <c r="DL5311" s="81">
        <v>0</v>
      </c>
      <c r="DM5311" s="81">
        <v>1.230957381381681E-7</v>
      </c>
      <c r="DN5311" s="81">
        <v>1.230957381381681E-7</v>
      </c>
      <c r="DO5311" s="81">
        <v>0</v>
      </c>
      <c r="DP5311" s="81">
        <v>1.230957381381681E-7</v>
      </c>
      <c r="DQ5311" s="81">
        <v>1.230957381381681E-7</v>
      </c>
      <c r="DR5311" s="81">
        <v>0</v>
      </c>
      <c r="DS5311" s="81">
        <v>1.230957381381681E-7</v>
      </c>
      <c r="DT5311" s="81">
        <v>1.230957381381681E-7</v>
      </c>
      <c r="DU5311" s="81">
        <v>0</v>
      </c>
      <c r="DV5311" s="81">
        <v>1.230957381381681E-7</v>
      </c>
      <c r="DW5311" s="81">
        <v>1.230957381381681E-7</v>
      </c>
      <c r="GE5311" s="81" t="s">
        <v>449</v>
      </c>
      <c r="GF5311" s="81" t="s">
        <v>155</v>
      </c>
      <c r="GG5311" s="81" t="s">
        <v>492</v>
      </c>
      <c r="GH5311" s="81" t="s">
        <v>460</v>
      </c>
      <c r="GI5311" s="81">
        <v>2024</v>
      </c>
      <c r="GJ5311" s="81" t="s">
        <v>201</v>
      </c>
      <c r="GK5311" s="81">
        <v>3.7590224611390548E-2</v>
      </c>
      <c r="GL5311" s="81">
        <v>73.245042999999995</v>
      </c>
      <c r="GM5311" s="81">
        <v>2024</v>
      </c>
      <c r="GN5311" s="81" t="s">
        <v>173</v>
      </c>
      <c r="GO5311" s="81">
        <v>1.1148832299820636E-2</v>
      </c>
      <c r="GP5311" s="81">
        <v>10</v>
      </c>
      <c r="GQ5311" s="81">
        <v>0</v>
      </c>
      <c r="GR5311" s="81" t="s">
        <v>448</v>
      </c>
      <c r="GS5311" s="81">
        <v>1.1148832299820636E-2</v>
      </c>
      <c r="GT5311" s="81">
        <v>4.1908711030498358E-4</v>
      </c>
      <c r="GU5311" s="81">
        <v>1.1148832299820636E-2</v>
      </c>
      <c r="GV5311" s="81">
        <v>4.1908711030498358E-4</v>
      </c>
      <c r="GW5311" s="81">
        <v>1.1148832299820636E-2</v>
      </c>
      <c r="GX5311" s="81">
        <v>4.1908711030498358E-4</v>
      </c>
      <c r="GY5311" s="81">
        <v>1.1148832299820636E-2</v>
      </c>
      <c r="GZ5311" s="81">
        <v>4.1908711030498358E-4</v>
      </c>
    </row>
    <row r="5312" spans="98:208" x14ac:dyDescent="0.25">
      <c r="CT5312" s="81" t="s">
        <v>155</v>
      </c>
      <c r="CU5312" s="81" t="s">
        <v>488</v>
      </c>
      <c r="CV5312" s="81" t="s">
        <v>455</v>
      </c>
      <c r="CW5312" s="81">
        <v>2025</v>
      </c>
      <c r="CX5312" s="81">
        <v>0</v>
      </c>
      <c r="CY5312" s="81">
        <v>0</v>
      </c>
      <c r="CZ5312" s="81">
        <v>0</v>
      </c>
      <c r="DA5312" s="81">
        <v>0</v>
      </c>
      <c r="DB5312" s="81">
        <v>21835.978114130419</v>
      </c>
      <c r="DC5312" s="81">
        <v>428.60232122030601</v>
      </c>
      <c r="DD5312" s="81">
        <v>13939.560973457559</v>
      </c>
      <c r="DE5312" s="81">
        <v>7467.8148194525511</v>
      </c>
      <c r="DF5312" s="81">
        <v>4.7784154025990473</v>
      </c>
      <c r="DG5312" s="81">
        <v>4.7784154025990473</v>
      </c>
      <c r="DH5312" s="81">
        <v>4.7784154025990473</v>
      </c>
      <c r="DI5312" s="81">
        <v>4.7784154025990473</v>
      </c>
      <c r="DJ5312" s="81">
        <v>2.5760786320757E-8</v>
      </c>
      <c r="DL5312" s="81">
        <v>0</v>
      </c>
      <c r="DM5312" s="81">
        <v>1.230957381381681E-7</v>
      </c>
      <c r="DN5312" s="81">
        <v>1.230957381381681E-7</v>
      </c>
      <c r="DO5312" s="81">
        <v>0</v>
      </c>
      <c r="DP5312" s="81">
        <v>1.230957381381681E-7</v>
      </c>
      <c r="DQ5312" s="81">
        <v>1.230957381381681E-7</v>
      </c>
      <c r="DR5312" s="81">
        <v>0</v>
      </c>
      <c r="DS5312" s="81">
        <v>1.230957381381681E-7</v>
      </c>
      <c r="DT5312" s="81">
        <v>1.230957381381681E-7</v>
      </c>
      <c r="DU5312" s="81">
        <v>0</v>
      </c>
      <c r="DV5312" s="81">
        <v>1.230957381381681E-7</v>
      </c>
      <c r="DW5312" s="81">
        <v>1.230957381381681E-7</v>
      </c>
      <c r="GE5312" s="81" t="s">
        <v>449</v>
      </c>
      <c r="GF5312" s="81" t="s">
        <v>155</v>
      </c>
      <c r="GG5312" s="81" t="s">
        <v>492</v>
      </c>
      <c r="GH5312" s="81" t="s">
        <v>460</v>
      </c>
      <c r="GI5312" s="81">
        <v>2025</v>
      </c>
      <c r="GJ5312" s="81" t="s">
        <v>201</v>
      </c>
      <c r="GK5312" s="81">
        <v>3.7590224611390548E-2</v>
      </c>
      <c r="GL5312" s="81">
        <v>73.245042999999995</v>
      </c>
      <c r="GM5312" s="81">
        <v>2025</v>
      </c>
      <c r="GN5312" s="81" t="s">
        <v>173</v>
      </c>
      <c r="GO5312" s="81">
        <v>1.1148832299820636E-2</v>
      </c>
      <c r="GP5312" s="81">
        <v>10</v>
      </c>
      <c r="GQ5312" s="81">
        <v>0</v>
      </c>
      <c r="GR5312" s="81" t="s">
        <v>448</v>
      </c>
      <c r="GS5312" s="81">
        <v>1.1148832299820636E-2</v>
      </c>
      <c r="GT5312" s="81">
        <v>4.1908711030498358E-4</v>
      </c>
      <c r="GU5312" s="81">
        <v>1.1148832299820636E-2</v>
      </c>
      <c r="GV5312" s="81">
        <v>4.1908711030498358E-4</v>
      </c>
      <c r="GW5312" s="81">
        <v>1.1148832299820636E-2</v>
      </c>
      <c r="GX5312" s="81">
        <v>4.1908711030498358E-4</v>
      </c>
      <c r="GY5312" s="81">
        <v>1.1148832299820636E-2</v>
      </c>
      <c r="GZ5312" s="81">
        <v>4.1908711030498358E-4</v>
      </c>
    </row>
    <row r="5313" spans="98:208" x14ac:dyDescent="0.25">
      <c r="CT5313" s="81" t="s">
        <v>155</v>
      </c>
      <c r="CU5313" s="81" t="s">
        <v>488</v>
      </c>
      <c r="CV5313" s="81" t="s">
        <v>455</v>
      </c>
      <c r="CW5313" s="81">
        <v>2026</v>
      </c>
      <c r="CX5313" s="81">
        <v>0</v>
      </c>
      <c r="CY5313" s="81">
        <v>0</v>
      </c>
      <c r="CZ5313" s="81">
        <v>0</v>
      </c>
      <c r="DA5313" s="81">
        <v>0</v>
      </c>
      <c r="DB5313" s="81">
        <v>21835.978114130419</v>
      </c>
      <c r="DC5313" s="81">
        <v>428.60232122030601</v>
      </c>
      <c r="DD5313" s="81">
        <v>13939.560973457559</v>
      </c>
      <c r="DE5313" s="81">
        <v>7467.8148194525511</v>
      </c>
      <c r="DF5313" s="81">
        <v>4.7784154025990473</v>
      </c>
      <c r="DG5313" s="81">
        <v>4.7784154025990473</v>
      </c>
      <c r="DH5313" s="81">
        <v>4.7784154025990473</v>
      </c>
      <c r="DI5313" s="81">
        <v>4.7784154025990473</v>
      </c>
      <c r="DJ5313" s="81">
        <v>2.5760786320757E-8</v>
      </c>
      <c r="DL5313" s="81">
        <v>0</v>
      </c>
      <c r="DM5313" s="81">
        <v>1.230957381381681E-7</v>
      </c>
      <c r="DN5313" s="81">
        <v>1.230957381381681E-7</v>
      </c>
      <c r="DO5313" s="81">
        <v>0</v>
      </c>
      <c r="DP5313" s="81">
        <v>1.230957381381681E-7</v>
      </c>
      <c r="DQ5313" s="81">
        <v>1.230957381381681E-7</v>
      </c>
      <c r="DR5313" s="81">
        <v>0</v>
      </c>
      <c r="DS5313" s="81">
        <v>1.230957381381681E-7</v>
      </c>
      <c r="DT5313" s="81">
        <v>1.230957381381681E-7</v>
      </c>
      <c r="DU5313" s="81">
        <v>0</v>
      </c>
      <c r="DV5313" s="81">
        <v>1.230957381381681E-7</v>
      </c>
      <c r="DW5313" s="81">
        <v>1.230957381381681E-7</v>
      </c>
      <c r="GE5313" s="81" t="s">
        <v>449</v>
      </c>
      <c r="GF5313" s="81" t="s">
        <v>155</v>
      </c>
      <c r="GG5313" s="81" t="s">
        <v>492</v>
      </c>
      <c r="GH5313" s="81" t="s">
        <v>460</v>
      </c>
      <c r="GI5313" s="81">
        <v>2026</v>
      </c>
      <c r="GJ5313" s="81" t="s">
        <v>201</v>
      </c>
      <c r="GK5313" s="81">
        <v>3.7590224611390548E-2</v>
      </c>
      <c r="GL5313" s="81">
        <v>73.245042999999995</v>
      </c>
      <c r="GM5313" s="81">
        <v>2026</v>
      </c>
      <c r="GN5313" s="81" t="s">
        <v>173</v>
      </c>
      <c r="GO5313" s="81">
        <v>1.1148832299820636E-2</v>
      </c>
      <c r="GP5313" s="81">
        <v>10</v>
      </c>
      <c r="GQ5313" s="81">
        <v>0</v>
      </c>
      <c r="GR5313" s="81" t="s">
        <v>448</v>
      </c>
      <c r="GS5313" s="81">
        <v>1.1148832299820636E-2</v>
      </c>
      <c r="GT5313" s="81">
        <v>4.1908711030498358E-4</v>
      </c>
      <c r="GU5313" s="81">
        <v>1.1148832299820636E-2</v>
      </c>
      <c r="GV5313" s="81">
        <v>4.1908711030498358E-4</v>
      </c>
      <c r="GW5313" s="81">
        <v>1.1148832299820636E-2</v>
      </c>
      <c r="GX5313" s="81">
        <v>4.1908711030498358E-4</v>
      </c>
      <c r="GY5313" s="81">
        <v>1.1148832299820636E-2</v>
      </c>
      <c r="GZ5313" s="81">
        <v>4.1908711030498358E-4</v>
      </c>
    </row>
    <row r="5314" spans="98:208" x14ac:dyDescent="0.25">
      <c r="CT5314" s="81" t="s">
        <v>155</v>
      </c>
      <c r="CU5314" s="81" t="s">
        <v>488</v>
      </c>
      <c r="CV5314" s="81" t="s">
        <v>455</v>
      </c>
      <c r="CW5314" s="81">
        <v>2027</v>
      </c>
      <c r="CX5314" s="81">
        <v>0</v>
      </c>
      <c r="CY5314" s="81">
        <v>0</v>
      </c>
      <c r="CZ5314" s="81">
        <v>0</v>
      </c>
      <c r="DA5314" s="81">
        <v>0</v>
      </c>
      <c r="DB5314" s="81">
        <v>21835.978114130419</v>
      </c>
      <c r="DC5314" s="81">
        <v>428.60232122030601</v>
      </c>
      <c r="DD5314" s="81">
        <v>13939.560973457559</v>
      </c>
      <c r="DE5314" s="81">
        <v>7467.8148194525511</v>
      </c>
      <c r="DF5314" s="81">
        <v>4.7784154025990473</v>
      </c>
      <c r="DG5314" s="81">
        <v>4.7784154025990473</v>
      </c>
      <c r="DH5314" s="81">
        <v>4.7784154025990473</v>
      </c>
      <c r="DI5314" s="81">
        <v>4.7784154025990473</v>
      </c>
      <c r="DJ5314" s="81">
        <v>2.5760786320757E-8</v>
      </c>
      <c r="DL5314" s="81">
        <v>0</v>
      </c>
      <c r="DM5314" s="81">
        <v>1.230957381381681E-7</v>
      </c>
      <c r="DN5314" s="81">
        <v>1.230957381381681E-7</v>
      </c>
      <c r="DO5314" s="81">
        <v>0</v>
      </c>
      <c r="DP5314" s="81">
        <v>1.230957381381681E-7</v>
      </c>
      <c r="DQ5314" s="81">
        <v>1.230957381381681E-7</v>
      </c>
      <c r="DR5314" s="81">
        <v>0</v>
      </c>
      <c r="DS5314" s="81">
        <v>1.230957381381681E-7</v>
      </c>
      <c r="DT5314" s="81">
        <v>1.230957381381681E-7</v>
      </c>
      <c r="DU5314" s="81">
        <v>0</v>
      </c>
      <c r="DV5314" s="81">
        <v>1.230957381381681E-7</v>
      </c>
      <c r="DW5314" s="81">
        <v>1.230957381381681E-7</v>
      </c>
      <c r="GE5314" s="81" t="s">
        <v>449</v>
      </c>
      <c r="GF5314" s="81" t="s">
        <v>155</v>
      </c>
      <c r="GG5314" s="81" t="s">
        <v>492</v>
      </c>
      <c r="GH5314" s="81" t="s">
        <v>460</v>
      </c>
      <c r="GI5314" s="81">
        <v>2027</v>
      </c>
      <c r="GJ5314" s="81" t="s">
        <v>201</v>
      </c>
      <c r="GK5314" s="81">
        <v>3.7590224611390548E-2</v>
      </c>
      <c r="GL5314" s="81">
        <v>73.245042999999995</v>
      </c>
      <c r="GM5314" s="81">
        <v>2027</v>
      </c>
      <c r="GN5314" s="81" t="s">
        <v>173</v>
      </c>
      <c r="GO5314" s="81">
        <v>1.1148832299820636E-2</v>
      </c>
      <c r="GP5314" s="81">
        <v>10</v>
      </c>
      <c r="GQ5314" s="81">
        <v>0</v>
      </c>
      <c r="GR5314" s="81" t="s">
        <v>448</v>
      </c>
      <c r="GS5314" s="81">
        <v>1.1148832299820636E-2</v>
      </c>
      <c r="GT5314" s="81">
        <v>4.1908711030498358E-4</v>
      </c>
      <c r="GU5314" s="81">
        <v>1.1148832299820636E-2</v>
      </c>
      <c r="GV5314" s="81">
        <v>4.1908711030498358E-4</v>
      </c>
      <c r="GW5314" s="81">
        <v>1.1148832299820636E-2</v>
      </c>
      <c r="GX5314" s="81">
        <v>4.1908711030498358E-4</v>
      </c>
      <c r="GY5314" s="81">
        <v>1.1148832299820636E-2</v>
      </c>
      <c r="GZ5314" s="81">
        <v>4.1908711030498358E-4</v>
      </c>
    </row>
    <row r="5315" spans="98:208" x14ac:dyDescent="0.25">
      <c r="CT5315" s="81" t="s">
        <v>155</v>
      </c>
      <c r="CU5315" s="81" t="s">
        <v>488</v>
      </c>
      <c r="CV5315" s="81" t="s">
        <v>455</v>
      </c>
      <c r="CW5315" s="81">
        <v>2028</v>
      </c>
      <c r="CX5315" s="81">
        <v>0</v>
      </c>
      <c r="CY5315" s="81">
        <v>0</v>
      </c>
      <c r="CZ5315" s="81">
        <v>0</v>
      </c>
      <c r="DA5315" s="81">
        <v>0</v>
      </c>
      <c r="DB5315" s="81">
        <v>22783.187028906919</v>
      </c>
      <c r="DC5315" s="81">
        <v>453.26096055717051</v>
      </c>
      <c r="DD5315" s="81">
        <v>14531.33568557209</v>
      </c>
      <c r="DE5315" s="81">
        <v>7798.5903827776574</v>
      </c>
      <c r="DF5315" s="81">
        <v>5.0533304373075101</v>
      </c>
      <c r="DG5315" s="81">
        <v>5.0533304373075101</v>
      </c>
      <c r="DH5315" s="81">
        <v>5.0533304373075101</v>
      </c>
      <c r="DI5315" s="81">
        <v>5.0533304373075101</v>
      </c>
      <c r="DJ5315" s="81">
        <v>2.5760786320757E-8</v>
      </c>
      <c r="DL5315" s="81">
        <v>0</v>
      </c>
      <c r="DM5315" s="81">
        <v>1.301777656036563E-7</v>
      </c>
      <c r="DN5315" s="81">
        <v>1.301777656036563E-7</v>
      </c>
      <c r="DO5315" s="81">
        <v>0</v>
      </c>
      <c r="DP5315" s="81">
        <v>1.301777656036563E-7</v>
      </c>
      <c r="DQ5315" s="81">
        <v>1.301777656036563E-7</v>
      </c>
      <c r="DR5315" s="81">
        <v>0</v>
      </c>
      <c r="DS5315" s="81">
        <v>1.301777656036563E-7</v>
      </c>
      <c r="DT5315" s="81">
        <v>1.301777656036563E-7</v>
      </c>
      <c r="DU5315" s="81">
        <v>0</v>
      </c>
      <c r="DV5315" s="81">
        <v>1.301777656036563E-7</v>
      </c>
      <c r="DW5315" s="81">
        <v>1.301777656036563E-7</v>
      </c>
      <c r="GE5315" s="81" t="s">
        <v>449</v>
      </c>
      <c r="GF5315" s="81" t="s">
        <v>155</v>
      </c>
      <c r="GG5315" s="81" t="s">
        <v>492</v>
      </c>
      <c r="GH5315" s="81" t="s">
        <v>460</v>
      </c>
      <c r="GI5315" s="81">
        <v>2028</v>
      </c>
      <c r="GJ5315" s="81" t="s">
        <v>201</v>
      </c>
      <c r="GK5315" s="81">
        <v>3.9055083184886118E-2</v>
      </c>
      <c r="GL5315" s="81">
        <v>73.245042999999995</v>
      </c>
      <c r="GM5315" s="81">
        <v>2028</v>
      </c>
      <c r="GN5315" s="81" t="s">
        <v>173</v>
      </c>
      <c r="GO5315" s="81">
        <v>1.1148832299820636E-2</v>
      </c>
      <c r="GP5315" s="81">
        <v>10</v>
      </c>
      <c r="GQ5315" s="81">
        <v>0</v>
      </c>
      <c r="GR5315" s="81" t="s">
        <v>448</v>
      </c>
      <c r="GS5315" s="81">
        <v>1.1148832299820636E-2</v>
      </c>
      <c r="GT5315" s="81">
        <v>4.3541857288384016E-4</v>
      </c>
      <c r="GU5315" s="81">
        <v>1.1148832299820636E-2</v>
      </c>
      <c r="GV5315" s="81">
        <v>4.3541857288384016E-4</v>
      </c>
      <c r="GW5315" s="81">
        <v>1.1148832299820636E-2</v>
      </c>
      <c r="GX5315" s="81">
        <v>4.3541857288384016E-4</v>
      </c>
      <c r="GY5315" s="81">
        <v>1.1148832299820636E-2</v>
      </c>
      <c r="GZ5315" s="81">
        <v>4.3541857288384016E-4</v>
      </c>
    </row>
    <row r="5316" spans="98:208" x14ac:dyDescent="0.25">
      <c r="CT5316" s="81" t="s">
        <v>155</v>
      </c>
      <c r="CU5316" s="81" t="s">
        <v>488</v>
      </c>
      <c r="CV5316" s="81" t="s">
        <v>455</v>
      </c>
      <c r="CW5316" s="81">
        <v>2029</v>
      </c>
      <c r="CX5316" s="81">
        <v>0</v>
      </c>
      <c r="CY5316" s="81">
        <v>0</v>
      </c>
      <c r="CZ5316" s="81">
        <v>0</v>
      </c>
      <c r="DA5316" s="81">
        <v>0</v>
      </c>
      <c r="DB5316" s="81">
        <v>22783.187028906919</v>
      </c>
      <c r="DC5316" s="81">
        <v>453.26096055717051</v>
      </c>
      <c r="DD5316" s="81">
        <v>14531.33568557209</v>
      </c>
      <c r="DE5316" s="81">
        <v>7798.5903827776574</v>
      </c>
      <c r="DF5316" s="81">
        <v>5.0533304373075101</v>
      </c>
      <c r="DG5316" s="81">
        <v>5.0533304373075101</v>
      </c>
      <c r="DH5316" s="81">
        <v>5.0533304373075101</v>
      </c>
      <c r="DI5316" s="81">
        <v>5.0533304373075101</v>
      </c>
      <c r="DJ5316" s="81">
        <v>2.5760786320757E-8</v>
      </c>
      <c r="DL5316" s="81">
        <v>0</v>
      </c>
      <c r="DM5316" s="81">
        <v>1.301777656036563E-7</v>
      </c>
      <c r="DN5316" s="81">
        <v>1.301777656036563E-7</v>
      </c>
      <c r="DO5316" s="81">
        <v>0</v>
      </c>
      <c r="DP5316" s="81">
        <v>1.301777656036563E-7</v>
      </c>
      <c r="DQ5316" s="81">
        <v>1.301777656036563E-7</v>
      </c>
      <c r="DR5316" s="81">
        <v>0</v>
      </c>
      <c r="DS5316" s="81">
        <v>1.301777656036563E-7</v>
      </c>
      <c r="DT5316" s="81">
        <v>1.301777656036563E-7</v>
      </c>
      <c r="DU5316" s="81">
        <v>0</v>
      </c>
      <c r="DV5316" s="81">
        <v>1.301777656036563E-7</v>
      </c>
      <c r="DW5316" s="81">
        <v>1.301777656036563E-7</v>
      </c>
      <c r="GE5316" s="81" t="s">
        <v>449</v>
      </c>
      <c r="GF5316" s="81" t="s">
        <v>155</v>
      </c>
      <c r="GG5316" s="81" t="s">
        <v>492</v>
      </c>
      <c r="GH5316" s="81" t="s">
        <v>460</v>
      </c>
      <c r="GI5316" s="81">
        <v>2029</v>
      </c>
      <c r="GJ5316" s="81" t="s">
        <v>201</v>
      </c>
      <c r="GK5316" s="81">
        <v>3.9055083184886118E-2</v>
      </c>
      <c r="GL5316" s="81">
        <v>73.245042999999995</v>
      </c>
      <c r="GM5316" s="81">
        <v>2029</v>
      </c>
      <c r="GN5316" s="81" t="s">
        <v>173</v>
      </c>
      <c r="GO5316" s="81">
        <v>1.1148832299820636E-2</v>
      </c>
      <c r="GP5316" s="81">
        <v>10</v>
      </c>
      <c r="GQ5316" s="81">
        <v>0</v>
      </c>
      <c r="GR5316" s="81" t="s">
        <v>448</v>
      </c>
      <c r="GS5316" s="81">
        <v>1.1148832299820636E-2</v>
      </c>
      <c r="GT5316" s="81">
        <v>4.3541857288384016E-4</v>
      </c>
      <c r="GU5316" s="81">
        <v>1.1148832299820636E-2</v>
      </c>
      <c r="GV5316" s="81">
        <v>4.3541857288384016E-4</v>
      </c>
      <c r="GW5316" s="81">
        <v>1.1148832299820636E-2</v>
      </c>
      <c r="GX5316" s="81">
        <v>4.3541857288384016E-4</v>
      </c>
      <c r="GY5316" s="81">
        <v>1.1148832299820636E-2</v>
      </c>
      <c r="GZ5316" s="81">
        <v>4.3541857288384016E-4</v>
      </c>
    </row>
    <row r="5317" spans="98:208" x14ac:dyDescent="0.25">
      <c r="CT5317" s="81" t="s">
        <v>155</v>
      </c>
      <c r="CU5317" s="81" t="s">
        <v>488</v>
      </c>
      <c r="CV5317" s="81" t="s">
        <v>455</v>
      </c>
      <c r="CW5317" s="81">
        <v>2030</v>
      </c>
      <c r="CX5317" s="81">
        <v>0</v>
      </c>
      <c r="CY5317" s="81">
        <v>0</v>
      </c>
      <c r="CZ5317" s="81">
        <v>0</v>
      </c>
      <c r="DA5317" s="81">
        <v>0</v>
      </c>
      <c r="DB5317" s="81">
        <v>22783.187028906919</v>
      </c>
      <c r="DC5317" s="81">
        <v>453.26096055717051</v>
      </c>
      <c r="DD5317" s="81">
        <v>14531.33568557209</v>
      </c>
      <c r="DE5317" s="81">
        <v>7798.5903827776574</v>
      </c>
      <c r="DF5317" s="81">
        <v>0</v>
      </c>
      <c r="DG5317" s="81">
        <v>5.0533304373075101</v>
      </c>
      <c r="DH5317" s="81">
        <v>5.0533304373075101</v>
      </c>
      <c r="DI5317" s="81">
        <v>5.0533304373075101</v>
      </c>
      <c r="DJ5317" s="81">
        <v>2.5760786320757E-8</v>
      </c>
      <c r="DL5317" s="81">
        <v>0</v>
      </c>
      <c r="DM5317" s="81">
        <v>0</v>
      </c>
      <c r="DN5317" s="81">
        <v>0</v>
      </c>
      <c r="DO5317" s="81">
        <v>0</v>
      </c>
      <c r="DP5317" s="81">
        <v>1.301777656036563E-7</v>
      </c>
      <c r="DQ5317" s="81">
        <v>1.301777656036563E-7</v>
      </c>
      <c r="DR5317" s="81">
        <v>0</v>
      </c>
      <c r="DS5317" s="81">
        <v>1.301777656036563E-7</v>
      </c>
      <c r="DT5317" s="81">
        <v>1.301777656036563E-7</v>
      </c>
      <c r="DU5317" s="81">
        <v>0</v>
      </c>
      <c r="DV5317" s="81">
        <v>1.301777656036563E-7</v>
      </c>
      <c r="DW5317" s="81">
        <v>1.301777656036563E-7</v>
      </c>
      <c r="GE5317" s="81" t="s">
        <v>449</v>
      </c>
      <c r="GF5317" s="81" t="s">
        <v>155</v>
      </c>
      <c r="GG5317" s="81" t="s">
        <v>492</v>
      </c>
      <c r="GH5317" s="81" t="s">
        <v>460</v>
      </c>
      <c r="GI5317" s="81">
        <v>2030</v>
      </c>
      <c r="GJ5317" s="81" t="s">
        <v>201</v>
      </c>
      <c r="GK5317" s="81">
        <v>3.9055083184886118E-2</v>
      </c>
      <c r="GL5317" s="81">
        <v>73.245042999999995</v>
      </c>
      <c r="GM5317" s="81">
        <v>2030</v>
      </c>
      <c r="GN5317" s="81" t="s">
        <v>173</v>
      </c>
      <c r="GO5317" s="81">
        <v>1.1148832299820636E-2</v>
      </c>
      <c r="GP5317" s="81">
        <v>10</v>
      </c>
      <c r="GQ5317" s="81">
        <v>0</v>
      </c>
      <c r="GR5317" s="81" t="s">
        <v>448</v>
      </c>
      <c r="GS5317" s="81">
        <v>0</v>
      </c>
      <c r="GT5317" s="81">
        <v>0</v>
      </c>
      <c r="GU5317" s="81">
        <v>1.1148832299820636E-2</v>
      </c>
      <c r="GV5317" s="81">
        <v>4.3541857288384016E-4</v>
      </c>
      <c r="GW5317" s="81">
        <v>1.1148832299820636E-2</v>
      </c>
      <c r="GX5317" s="81">
        <v>4.3541857288384016E-4</v>
      </c>
      <c r="GY5317" s="81">
        <v>1.1148832299820636E-2</v>
      </c>
      <c r="GZ5317" s="81">
        <v>4.3541857288384016E-4</v>
      </c>
    </row>
    <row r="5318" spans="98:208" x14ac:dyDescent="0.25">
      <c r="CT5318" s="81" t="s">
        <v>155</v>
      </c>
      <c r="CU5318" s="81" t="s">
        <v>488</v>
      </c>
      <c r="CV5318" s="81" t="s">
        <v>455</v>
      </c>
      <c r="CW5318" s="81">
        <v>2031</v>
      </c>
      <c r="CX5318" s="81">
        <v>0</v>
      </c>
      <c r="CY5318" s="81">
        <v>0</v>
      </c>
      <c r="CZ5318" s="81">
        <v>0</v>
      </c>
      <c r="DA5318" s="81">
        <v>0</v>
      </c>
      <c r="DB5318" s="81">
        <v>22783.187028906919</v>
      </c>
      <c r="DC5318" s="81">
        <v>453.26096055717051</v>
      </c>
      <c r="DD5318" s="81">
        <v>14531.33568557209</v>
      </c>
      <c r="DE5318" s="81">
        <v>7798.5903827776574</v>
      </c>
      <c r="DF5318" s="81">
        <v>0</v>
      </c>
      <c r="DG5318" s="81">
        <v>0</v>
      </c>
      <c r="DH5318" s="81">
        <v>5.0533304373075101</v>
      </c>
      <c r="DI5318" s="81">
        <v>5.0533304373075101</v>
      </c>
      <c r="DJ5318" s="81">
        <v>2.5760786320757E-8</v>
      </c>
      <c r="DL5318" s="81">
        <v>0</v>
      </c>
      <c r="DM5318" s="81">
        <v>0</v>
      </c>
      <c r="DN5318" s="81">
        <v>0</v>
      </c>
      <c r="DO5318" s="81">
        <v>0</v>
      </c>
      <c r="DP5318" s="81">
        <v>0</v>
      </c>
      <c r="DQ5318" s="81">
        <v>0</v>
      </c>
      <c r="DR5318" s="81">
        <v>0</v>
      </c>
      <c r="DS5318" s="81">
        <v>1.301777656036563E-7</v>
      </c>
      <c r="DT5318" s="81">
        <v>1.301777656036563E-7</v>
      </c>
      <c r="DU5318" s="81">
        <v>0</v>
      </c>
      <c r="DV5318" s="81">
        <v>1.301777656036563E-7</v>
      </c>
      <c r="DW5318" s="81">
        <v>1.301777656036563E-7</v>
      </c>
      <c r="GE5318" s="81" t="s">
        <v>449</v>
      </c>
      <c r="GF5318" s="81" t="s">
        <v>155</v>
      </c>
      <c r="GG5318" s="81" t="s">
        <v>492</v>
      </c>
      <c r="GH5318" s="81" t="s">
        <v>460</v>
      </c>
      <c r="GI5318" s="81">
        <v>2031</v>
      </c>
      <c r="GJ5318" s="81" t="s">
        <v>201</v>
      </c>
      <c r="GK5318" s="81">
        <v>3.9055083184886118E-2</v>
      </c>
      <c r="GL5318" s="81">
        <v>73.245042999999995</v>
      </c>
      <c r="GM5318" s="81">
        <v>2031</v>
      </c>
      <c r="GN5318" s="81" t="s">
        <v>173</v>
      </c>
      <c r="GO5318" s="81">
        <v>1.1148832299820636E-2</v>
      </c>
      <c r="GP5318" s="81">
        <v>10</v>
      </c>
      <c r="GQ5318" s="81">
        <v>0</v>
      </c>
      <c r="GR5318" s="81" t="s">
        <v>448</v>
      </c>
      <c r="GS5318" s="81">
        <v>0</v>
      </c>
      <c r="GT5318" s="81">
        <v>0</v>
      </c>
      <c r="GU5318" s="81">
        <v>0</v>
      </c>
      <c r="GV5318" s="81">
        <v>0</v>
      </c>
      <c r="GW5318" s="81">
        <v>1.1148832299820636E-2</v>
      </c>
      <c r="GX5318" s="81">
        <v>4.3541857288384016E-4</v>
      </c>
      <c r="GY5318" s="81">
        <v>1.1148832299820636E-2</v>
      </c>
      <c r="GZ5318" s="81">
        <v>4.3541857288384016E-4</v>
      </c>
    </row>
    <row r="5319" spans="98:208" x14ac:dyDescent="0.25">
      <c r="CT5319" s="81" t="s">
        <v>155</v>
      </c>
      <c r="CU5319" s="81" t="s">
        <v>488</v>
      </c>
      <c r="CV5319" s="81" t="s">
        <v>455</v>
      </c>
      <c r="CW5319" s="81">
        <v>2032</v>
      </c>
      <c r="CX5319" s="81">
        <v>0</v>
      </c>
      <c r="CY5319" s="81">
        <v>0</v>
      </c>
      <c r="CZ5319" s="81">
        <v>0</v>
      </c>
      <c r="DA5319" s="81">
        <v>0</v>
      </c>
      <c r="DB5319" s="81">
        <v>22783.187028906919</v>
      </c>
      <c r="DC5319" s="81">
        <v>453.26096055717051</v>
      </c>
      <c r="DD5319" s="81">
        <v>14531.33568557209</v>
      </c>
      <c r="DE5319" s="81">
        <v>7798.5903827776574</v>
      </c>
      <c r="DF5319" s="81">
        <v>0</v>
      </c>
      <c r="DG5319" s="81">
        <v>0</v>
      </c>
      <c r="DH5319" s="81">
        <v>0</v>
      </c>
      <c r="DI5319" s="81">
        <v>5.0533304373075101</v>
      </c>
      <c r="DJ5319" s="81">
        <v>2.5760786320757E-8</v>
      </c>
      <c r="DL5319" s="81">
        <v>0</v>
      </c>
      <c r="DM5319" s="81">
        <v>0</v>
      </c>
      <c r="DN5319" s="81">
        <v>0</v>
      </c>
      <c r="DO5319" s="81">
        <v>0</v>
      </c>
      <c r="DP5319" s="81">
        <v>0</v>
      </c>
      <c r="DQ5319" s="81">
        <v>0</v>
      </c>
      <c r="DR5319" s="81">
        <v>0</v>
      </c>
      <c r="DS5319" s="81">
        <v>0</v>
      </c>
      <c r="DT5319" s="81">
        <v>0</v>
      </c>
      <c r="DU5319" s="81">
        <v>0</v>
      </c>
      <c r="DV5319" s="81">
        <v>1.301777656036563E-7</v>
      </c>
      <c r="DW5319" s="81">
        <v>1.301777656036563E-7</v>
      </c>
      <c r="GE5319" s="81" t="s">
        <v>449</v>
      </c>
      <c r="GF5319" s="81" t="s">
        <v>155</v>
      </c>
      <c r="GG5319" s="81" t="s">
        <v>492</v>
      </c>
      <c r="GH5319" s="81" t="s">
        <v>460</v>
      </c>
      <c r="GI5319" s="81">
        <v>2032</v>
      </c>
      <c r="GJ5319" s="81" t="s">
        <v>201</v>
      </c>
      <c r="GK5319" s="81">
        <v>3.9055083184886118E-2</v>
      </c>
      <c r="GL5319" s="81">
        <v>73.245042999999995</v>
      </c>
      <c r="GM5319" s="81">
        <v>2032</v>
      </c>
      <c r="GN5319" s="81" t="s">
        <v>173</v>
      </c>
      <c r="GO5319" s="81">
        <v>1.1148832299820636E-2</v>
      </c>
      <c r="GP5319" s="81">
        <v>10</v>
      </c>
      <c r="GQ5319" s="81">
        <v>0</v>
      </c>
      <c r="GR5319" s="81" t="s">
        <v>448</v>
      </c>
      <c r="GS5319" s="81">
        <v>0</v>
      </c>
      <c r="GT5319" s="81">
        <v>0</v>
      </c>
      <c r="GU5319" s="81">
        <v>0</v>
      </c>
      <c r="GV5319" s="81">
        <v>0</v>
      </c>
      <c r="GW5319" s="81">
        <v>0</v>
      </c>
      <c r="GX5319" s="81">
        <v>0</v>
      </c>
      <c r="GY5319" s="81">
        <v>1.1148832299820636E-2</v>
      </c>
      <c r="GZ5319" s="81">
        <v>4.3541857288384016E-4</v>
      </c>
    </row>
    <row r="5320" spans="98:208" x14ac:dyDescent="0.25">
      <c r="CT5320" s="81" t="s">
        <v>155</v>
      </c>
      <c r="CU5320" s="81" t="s">
        <v>489</v>
      </c>
      <c r="CV5320" s="81" t="s">
        <v>457</v>
      </c>
      <c r="CW5320" s="81">
        <v>2020</v>
      </c>
      <c r="CX5320" s="81">
        <v>0</v>
      </c>
      <c r="CY5320" s="81">
        <v>0</v>
      </c>
      <c r="CZ5320" s="81">
        <v>0</v>
      </c>
      <c r="DA5320" s="81">
        <v>0</v>
      </c>
      <c r="DB5320" s="81">
        <v>14146.130641336171</v>
      </c>
      <c r="DC5320" s="81">
        <v>222.2294216278878</v>
      </c>
      <c r="DD5320" s="81">
        <v>8585.7228092501591</v>
      </c>
      <c r="DE5320" s="81">
        <v>5338.1784104581229</v>
      </c>
      <c r="DF5320" s="81">
        <v>2.4775985538154544</v>
      </c>
      <c r="DG5320" s="81">
        <v>0</v>
      </c>
      <c r="DH5320" s="81">
        <v>0</v>
      </c>
      <c r="DI5320" s="81">
        <v>0</v>
      </c>
      <c r="DJ5320" s="81">
        <v>4.6392891971720709E-7</v>
      </c>
      <c r="DL5320" s="81">
        <v>0</v>
      </c>
      <c r="DM5320" s="81">
        <v>1.1494296205645183E-6</v>
      </c>
      <c r="DN5320" s="81">
        <v>1.1494296205645183E-6</v>
      </c>
      <c r="DO5320" s="81">
        <v>0</v>
      </c>
      <c r="DP5320" s="81">
        <v>0</v>
      </c>
      <c r="DQ5320" s="81">
        <v>0</v>
      </c>
      <c r="DR5320" s="81">
        <v>0</v>
      </c>
      <c r="DS5320" s="81">
        <v>0</v>
      </c>
      <c r="DT5320" s="81">
        <v>0</v>
      </c>
      <c r="DU5320" s="81">
        <v>0</v>
      </c>
      <c r="DV5320" s="81">
        <v>0</v>
      </c>
      <c r="DW5320" s="81">
        <v>0</v>
      </c>
      <c r="GE5320" s="81" t="s">
        <v>449</v>
      </c>
      <c r="GF5320" s="81" t="s">
        <v>155</v>
      </c>
      <c r="GG5320" s="81" t="s">
        <v>492</v>
      </c>
      <c r="GH5320" s="81" t="s">
        <v>461</v>
      </c>
      <c r="GI5320" s="81">
        <v>2021</v>
      </c>
      <c r="GJ5320" s="81" t="s">
        <v>201</v>
      </c>
      <c r="GK5320" s="81">
        <v>222.22942162783909</v>
      </c>
      <c r="GL5320" s="81">
        <v>73.245042999999995</v>
      </c>
      <c r="GM5320" s="81">
        <v>2021</v>
      </c>
      <c r="GN5320" s="81" t="s">
        <v>173</v>
      </c>
      <c r="GO5320" s="81">
        <v>1.1148832299820636E-2</v>
      </c>
      <c r="GP5320" s="81">
        <v>10</v>
      </c>
      <c r="GQ5320" s="81">
        <v>0</v>
      </c>
      <c r="GR5320" s="81" t="s">
        <v>448</v>
      </c>
      <c r="GS5320" s="81">
        <v>1.1148832299820636E-2</v>
      </c>
      <c r="GT5320" s="81">
        <v>2.4775985538149112</v>
      </c>
      <c r="GU5320" s="81">
        <v>1.1148832299820636E-2</v>
      </c>
      <c r="GV5320" s="81">
        <v>2.4775985538149112</v>
      </c>
      <c r="GW5320" s="81">
        <v>0</v>
      </c>
      <c r="GX5320" s="81">
        <v>0</v>
      </c>
      <c r="GY5320" s="81">
        <v>0</v>
      </c>
      <c r="GZ5320" s="81">
        <v>0</v>
      </c>
    </row>
    <row r="5321" spans="98:208" x14ac:dyDescent="0.25">
      <c r="CT5321" s="81" t="s">
        <v>155</v>
      </c>
      <c r="CU5321" s="81" t="s">
        <v>489</v>
      </c>
      <c r="CV5321" s="81" t="s">
        <v>457</v>
      </c>
      <c r="CW5321" s="81">
        <v>2021</v>
      </c>
      <c r="CX5321" s="81">
        <v>0</v>
      </c>
      <c r="CY5321" s="81">
        <v>0</v>
      </c>
      <c r="CZ5321" s="81">
        <v>0</v>
      </c>
      <c r="DA5321" s="81">
        <v>0</v>
      </c>
      <c r="DB5321" s="81">
        <v>14146.130641336171</v>
      </c>
      <c r="DC5321" s="81">
        <v>222.2294216278878</v>
      </c>
      <c r="DD5321" s="81">
        <v>8585.7228092501591</v>
      </c>
      <c r="DE5321" s="81">
        <v>5338.1784104581229</v>
      </c>
      <c r="DF5321" s="81">
        <v>2.4775985538154544</v>
      </c>
      <c r="DG5321" s="81">
        <v>2.4775985538154544</v>
      </c>
      <c r="DH5321" s="81">
        <v>0</v>
      </c>
      <c r="DI5321" s="81">
        <v>0</v>
      </c>
      <c r="DJ5321" s="81">
        <v>4.6392891971720709E-7</v>
      </c>
      <c r="DL5321" s="81">
        <v>0</v>
      </c>
      <c r="DM5321" s="81">
        <v>1.1494296205645183E-6</v>
      </c>
      <c r="DN5321" s="81">
        <v>1.1494296205645183E-6</v>
      </c>
      <c r="DO5321" s="81">
        <v>0</v>
      </c>
      <c r="DP5321" s="81">
        <v>1.1494296205645183E-6</v>
      </c>
      <c r="DQ5321" s="81">
        <v>1.1494296205645183E-6</v>
      </c>
      <c r="DR5321" s="81">
        <v>0</v>
      </c>
      <c r="DS5321" s="81">
        <v>0</v>
      </c>
      <c r="DT5321" s="81">
        <v>0</v>
      </c>
      <c r="DU5321" s="81">
        <v>0</v>
      </c>
      <c r="DV5321" s="81">
        <v>0</v>
      </c>
      <c r="DW5321" s="81">
        <v>0</v>
      </c>
      <c r="GE5321" s="81" t="s">
        <v>449</v>
      </c>
      <c r="GF5321" s="81" t="s">
        <v>155</v>
      </c>
      <c r="GG5321" s="81" t="s">
        <v>492</v>
      </c>
      <c r="GH5321" s="81" t="s">
        <v>461</v>
      </c>
      <c r="GI5321" s="81">
        <v>2022</v>
      </c>
      <c r="GJ5321" s="81" t="s">
        <v>201</v>
      </c>
      <c r="GK5321" s="81">
        <v>222.22942162783909</v>
      </c>
      <c r="GL5321" s="81">
        <v>73.245042999999995</v>
      </c>
      <c r="GM5321" s="81">
        <v>2022</v>
      </c>
      <c r="GN5321" s="81" t="s">
        <v>173</v>
      </c>
      <c r="GO5321" s="81">
        <v>1.1148832299820636E-2</v>
      </c>
      <c r="GP5321" s="81">
        <v>10</v>
      </c>
      <c r="GQ5321" s="81">
        <v>0</v>
      </c>
      <c r="GR5321" s="81" t="s">
        <v>448</v>
      </c>
      <c r="GS5321" s="81">
        <v>1.1148832299820636E-2</v>
      </c>
      <c r="GT5321" s="81">
        <v>2.4775985538149112</v>
      </c>
      <c r="GU5321" s="81">
        <v>1.1148832299820636E-2</v>
      </c>
      <c r="GV5321" s="81">
        <v>2.4775985538149112</v>
      </c>
      <c r="GW5321" s="81">
        <v>1.1148832299820636E-2</v>
      </c>
      <c r="GX5321" s="81">
        <v>2.4775985538149112</v>
      </c>
      <c r="GY5321" s="81">
        <v>0</v>
      </c>
      <c r="GZ5321" s="81">
        <v>0</v>
      </c>
    </row>
    <row r="5322" spans="98:208" x14ac:dyDescent="0.25">
      <c r="CT5322" s="81" t="s">
        <v>155</v>
      </c>
      <c r="CU5322" s="81" t="s">
        <v>489</v>
      </c>
      <c r="CV5322" s="81" t="s">
        <v>457</v>
      </c>
      <c r="CW5322" s="81">
        <v>2022</v>
      </c>
      <c r="CX5322" s="81">
        <v>0</v>
      </c>
      <c r="CY5322" s="81">
        <v>0</v>
      </c>
      <c r="CZ5322" s="81">
        <v>0</v>
      </c>
      <c r="DA5322" s="81">
        <v>0</v>
      </c>
      <c r="DB5322" s="81">
        <v>14146.130641336171</v>
      </c>
      <c r="DC5322" s="81">
        <v>222.2294216278878</v>
      </c>
      <c r="DD5322" s="81">
        <v>8585.7228092501591</v>
      </c>
      <c r="DE5322" s="81">
        <v>5338.1784104581229</v>
      </c>
      <c r="DF5322" s="81">
        <v>2.4775985538154544</v>
      </c>
      <c r="DG5322" s="81">
        <v>2.4775985538154544</v>
      </c>
      <c r="DH5322" s="81">
        <v>2.4775985538154544</v>
      </c>
      <c r="DI5322" s="81">
        <v>0</v>
      </c>
      <c r="DJ5322" s="81">
        <v>4.6392891971720709E-7</v>
      </c>
      <c r="DL5322" s="81">
        <v>0</v>
      </c>
      <c r="DM5322" s="81">
        <v>1.1494296205645183E-6</v>
      </c>
      <c r="DN5322" s="81">
        <v>1.1494296205645183E-6</v>
      </c>
      <c r="DO5322" s="81">
        <v>0</v>
      </c>
      <c r="DP5322" s="81">
        <v>1.1494296205645183E-6</v>
      </c>
      <c r="DQ5322" s="81">
        <v>1.1494296205645183E-6</v>
      </c>
      <c r="DR5322" s="81">
        <v>0</v>
      </c>
      <c r="DS5322" s="81">
        <v>1.1494296205645183E-6</v>
      </c>
      <c r="DT5322" s="81">
        <v>1.1494296205645183E-6</v>
      </c>
      <c r="DU5322" s="81">
        <v>0</v>
      </c>
      <c r="DV5322" s="81">
        <v>0</v>
      </c>
      <c r="DW5322" s="81">
        <v>0</v>
      </c>
      <c r="GE5322" s="81" t="s">
        <v>449</v>
      </c>
      <c r="GF5322" s="81" t="s">
        <v>155</v>
      </c>
      <c r="GG5322" s="81" t="s">
        <v>492</v>
      </c>
      <c r="GH5322" s="81" t="s">
        <v>461</v>
      </c>
      <c r="GI5322" s="81">
        <v>2023</v>
      </c>
      <c r="GJ5322" s="81" t="s">
        <v>201</v>
      </c>
      <c r="GK5322" s="81">
        <v>233.23007680794811</v>
      </c>
      <c r="GL5322" s="81">
        <v>73.245042999999995</v>
      </c>
      <c r="GM5322" s="81">
        <v>2023</v>
      </c>
      <c r="GN5322" s="81" t="s">
        <v>173</v>
      </c>
      <c r="GO5322" s="81">
        <v>1.1148832299820636E-2</v>
      </c>
      <c r="GP5322" s="81">
        <v>10</v>
      </c>
      <c r="GQ5322" s="81">
        <v>0</v>
      </c>
      <c r="GR5322" s="81" t="s">
        <v>448</v>
      </c>
      <c r="GS5322" s="81">
        <v>1.1148832299820636E-2</v>
      </c>
      <c r="GT5322" s="81">
        <v>2.6002430136060997</v>
      </c>
      <c r="GU5322" s="81">
        <v>1.1148832299820636E-2</v>
      </c>
      <c r="GV5322" s="81">
        <v>2.6002430136060997</v>
      </c>
      <c r="GW5322" s="81">
        <v>1.1148832299820636E-2</v>
      </c>
      <c r="GX5322" s="81">
        <v>2.6002430136060997</v>
      </c>
      <c r="GY5322" s="81">
        <v>1.1148832299820636E-2</v>
      </c>
      <c r="GZ5322" s="81">
        <v>2.6002430136060997</v>
      </c>
    </row>
    <row r="5323" spans="98:208" x14ac:dyDescent="0.25">
      <c r="CT5323" s="81" t="s">
        <v>155</v>
      </c>
      <c r="CU5323" s="81" t="s">
        <v>489</v>
      </c>
      <c r="CV5323" s="81" t="s">
        <v>457</v>
      </c>
      <c r="CW5323" s="81">
        <v>2023</v>
      </c>
      <c r="CX5323" s="81">
        <v>0</v>
      </c>
      <c r="CY5323" s="81">
        <v>0</v>
      </c>
      <c r="CZ5323" s="81">
        <v>0</v>
      </c>
      <c r="DA5323" s="81">
        <v>0</v>
      </c>
      <c r="DB5323" s="81">
        <v>14664.63755644041</v>
      </c>
      <c r="DC5323" s="81">
        <v>233.2300768079991</v>
      </c>
      <c r="DD5323" s="81">
        <v>8896.5159934308886</v>
      </c>
      <c r="DE5323" s="81">
        <v>5534.8914862015199</v>
      </c>
      <c r="DF5323" s="81">
        <v>2.6002430136066681</v>
      </c>
      <c r="DG5323" s="81">
        <v>2.6002430136066681</v>
      </c>
      <c r="DH5323" s="81">
        <v>2.6002430136066681</v>
      </c>
      <c r="DI5323" s="81">
        <v>2.6002430136066681</v>
      </c>
      <c r="DJ5323" s="81">
        <v>4.6392891971720709E-7</v>
      </c>
      <c r="DL5323" s="81">
        <v>0</v>
      </c>
      <c r="DM5323" s="81">
        <v>1.2063279323047566E-6</v>
      </c>
      <c r="DN5323" s="81">
        <v>1.2063279323047566E-6</v>
      </c>
      <c r="DO5323" s="81">
        <v>0</v>
      </c>
      <c r="DP5323" s="81">
        <v>1.2063279323047566E-6</v>
      </c>
      <c r="DQ5323" s="81">
        <v>1.2063279323047566E-6</v>
      </c>
      <c r="DR5323" s="81">
        <v>0</v>
      </c>
      <c r="DS5323" s="81">
        <v>1.2063279323047566E-6</v>
      </c>
      <c r="DT5323" s="81">
        <v>1.2063279323047566E-6</v>
      </c>
      <c r="DU5323" s="81">
        <v>0</v>
      </c>
      <c r="DV5323" s="81">
        <v>1.2063279323047566E-6</v>
      </c>
      <c r="DW5323" s="81">
        <v>1.2063279323047566E-6</v>
      </c>
      <c r="GE5323" s="81" t="s">
        <v>449</v>
      </c>
      <c r="GF5323" s="81" t="s">
        <v>155</v>
      </c>
      <c r="GG5323" s="81" t="s">
        <v>492</v>
      </c>
      <c r="GH5323" s="81" t="s">
        <v>461</v>
      </c>
      <c r="GI5323" s="81">
        <v>2024</v>
      </c>
      <c r="GJ5323" s="81" t="s">
        <v>201</v>
      </c>
      <c r="GK5323" s="81">
        <v>233.23007680794811</v>
      </c>
      <c r="GL5323" s="81">
        <v>73.245042999999995</v>
      </c>
      <c r="GM5323" s="81">
        <v>2024</v>
      </c>
      <c r="GN5323" s="81" t="s">
        <v>173</v>
      </c>
      <c r="GO5323" s="81">
        <v>1.1148832299820636E-2</v>
      </c>
      <c r="GP5323" s="81">
        <v>10</v>
      </c>
      <c r="GQ5323" s="81">
        <v>0</v>
      </c>
      <c r="GR5323" s="81" t="s">
        <v>448</v>
      </c>
      <c r="GS5323" s="81">
        <v>1.1148832299820636E-2</v>
      </c>
      <c r="GT5323" s="81">
        <v>2.6002430136060997</v>
      </c>
      <c r="GU5323" s="81">
        <v>1.1148832299820636E-2</v>
      </c>
      <c r="GV5323" s="81">
        <v>2.6002430136060997</v>
      </c>
      <c r="GW5323" s="81">
        <v>1.1148832299820636E-2</v>
      </c>
      <c r="GX5323" s="81">
        <v>2.6002430136060997</v>
      </c>
      <c r="GY5323" s="81">
        <v>1.1148832299820636E-2</v>
      </c>
      <c r="GZ5323" s="81">
        <v>2.6002430136060997</v>
      </c>
    </row>
    <row r="5324" spans="98:208" x14ac:dyDescent="0.25">
      <c r="CT5324" s="81" t="s">
        <v>155</v>
      </c>
      <c r="CU5324" s="81" t="s">
        <v>489</v>
      </c>
      <c r="CV5324" s="81" t="s">
        <v>457</v>
      </c>
      <c r="CW5324" s="81">
        <v>2024</v>
      </c>
      <c r="CX5324" s="81">
        <v>0</v>
      </c>
      <c r="CY5324" s="81">
        <v>0</v>
      </c>
      <c r="CZ5324" s="81">
        <v>0</v>
      </c>
      <c r="DA5324" s="81">
        <v>0</v>
      </c>
      <c r="DB5324" s="81">
        <v>14664.63755644041</v>
      </c>
      <c r="DC5324" s="81">
        <v>233.2300768079991</v>
      </c>
      <c r="DD5324" s="81">
        <v>8896.5159934308886</v>
      </c>
      <c r="DE5324" s="81">
        <v>5534.8914862015199</v>
      </c>
      <c r="DF5324" s="81">
        <v>2.6002430136066681</v>
      </c>
      <c r="DG5324" s="81">
        <v>2.6002430136066681</v>
      </c>
      <c r="DH5324" s="81">
        <v>2.6002430136066681</v>
      </c>
      <c r="DI5324" s="81">
        <v>2.6002430136066681</v>
      </c>
      <c r="DJ5324" s="81">
        <v>4.6392891971720709E-7</v>
      </c>
      <c r="DL5324" s="81">
        <v>0</v>
      </c>
      <c r="DM5324" s="81">
        <v>1.2063279323047566E-6</v>
      </c>
      <c r="DN5324" s="81">
        <v>1.2063279323047566E-6</v>
      </c>
      <c r="DO5324" s="81">
        <v>0</v>
      </c>
      <c r="DP5324" s="81">
        <v>1.2063279323047566E-6</v>
      </c>
      <c r="DQ5324" s="81">
        <v>1.2063279323047566E-6</v>
      </c>
      <c r="DR5324" s="81">
        <v>0</v>
      </c>
      <c r="DS5324" s="81">
        <v>1.2063279323047566E-6</v>
      </c>
      <c r="DT5324" s="81">
        <v>1.2063279323047566E-6</v>
      </c>
      <c r="DU5324" s="81">
        <v>0</v>
      </c>
      <c r="DV5324" s="81">
        <v>1.2063279323047566E-6</v>
      </c>
      <c r="DW5324" s="81">
        <v>1.2063279323047566E-6</v>
      </c>
      <c r="GE5324" s="81" t="s">
        <v>449</v>
      </c>
      <c r="GF5324" s="81" t="s">
        <v>155</v>
      </c>
      <c r="GG5324" s="81" t="s">
        <v>492</v>
      </c>
      <c r="GH5324" s="81" t="s">
        <v>461</v>
      </c>
      <c r="GI5324" s="81">
        <v>2025</v>
      </c>
      <c r="GJ5324" s="81" t="s">
        <v>201</v>
      </c>
      <c r="GK5324" s="81">
        <v>233.23007680794811</v>
      </c>
      <c r="GL5324" s="81">
        <v>73.245042999999995</v>
      </c>
      <c r="GM5324" s="81">
        <v>2025</v>
      </c>
      <c r="GN5324" s="81" t="s">
        <v>173</v>
      </c>
      <c r="GO5324" s="81">
        <v>1.1148832299820636E-2</v>
      </c>
      <c r="GP5324" s="81">
        <v>10</v>
      </c>
      <c r="GQ5324" s="81">
        <v>0</v>
      </c>
      <c r="GR5324" s="81" t="s">
        <v>448</v>
      </c>
      <c r="GS5324" s="81">
        <v>1.1148832299820636E-2</v>
      </c>
      <c r="GT5324" s="81">
        <v>2.6002430136060997</v>
      </c>
      <c r="GU5324" s="81">
        <v>1.1148832299820636E-2</v>
      </c>
      <c r="GV5324" s="81">
        <v>2.6002430136060997</v>
      </c>
      <c r="GW5324" s="81">
        <v>1.1148832299820636E-2</v>
      </c>
      <c r="GX5324" s="81">
        <v>2.6002430136060997</v>
      </c>
      <c r="GY5324" s="81">
        <v>1.1148832299820636E-2</v>
      </c>
      <c r="GZ5324" s="81">
        <v>2.6002430136060997</v>
      </c>
    </row>
    <row r="5325" spans="98:208" x14ac:dyDescent="0.25">
      <c r="CT5325" s="81" t="s">
        <v>155</v>
      </c>
      <c r="CU5325" s="81" t="s">
        <v>489</v>
      </c>
      <c r="CV5325" s="81" t="s">
        <v>457</v>
      </c>
      <c r="CW5325" s="81">
        <v>2025</v>
      </c>
      <c r="CX5325" s="81">
        <v>0</v>
      </c>
      <c r="CY5325" s="81">
        <v>0</v>
      </c>
      <c r="CZ5325" s="81">
        <v>0</v>
      </c>
      <c r="DA5325" s="81">
        <v>0</v>
      </c>
      <c r="DB5325" s="81">
        <v>14664.63755644041</v>
      </c>
      <c r="DC5325" s="81">
        <v>233.2300768079991</v>
      </c>
      <c r="DD5325" s="81">
        <v>8896.5159934308886</v>
      </c>
      <c r="DE5325" s="81">
        <v>5534.8914862015199</v>
      </c>
      <c r="DF5325" s="81">
        <v>2.6002430136066681</v>
      </c>
      <c r="DG5325" s="81">
        <v>2.6002430136066681</v>
      </c>
      <c r="DH5325" s="81">
        <v>2.6002430136066681</v>
      </c>
      <c r="DI5325" s="81">
        <v>2.6002430136066681</v>
      </c>
      <c r="DJ5325" s="81">
        <v>4.6392891971720709E-7</v>
      </c>
      <c r="DL5325" s="81">
        <v>0</v>
      </c>
      <c r="DM5325" s="81">
        <v>1.2063279323047566E-6</v>
      </c>
      <c r="DN5325" s="81">
        <v>1.2063279323047566E-6</v>
      </c>
      <c r="DO5325" s="81">
        <v>0</v>
      </c>
      <c r="DP5325" s="81">
        <v>1.2063279323047566E-6</v>
      </c>
      <c r="DQ5325" s="81">
        <v>1.2063279323047566E-6</v>
      </c>
      <c r="DR5325" s="81">
        <v>0</v>
      </c>
      <c r="DS5325" s="81">
        <v>1.2063279323047566E-6</v>
      </c>
      <c r="DT5325" s="81">
        <v>1.2063279323047566E-6</v>
      </c>
      <c r="DU5325" s="81">
        <v>0</v>
      </c>
      <c r="DV5325" s="81">
        <v>1.2063279323047566E-6</v>
      </c>
      <c r="DW5325" s="81">
        <v>1.2063279323047566E-6</v>
      </c>
      <c r="GE5325" s="81" t="s">
        <v>449</v>
      </c>
      <c r="GF5325" s="81" t="s">
        <v>155</v>
      </c>
      <c r="GG5325" s="81" t="s">
        <v>492</v>
      </c>
      <c r="GH5325" s="81" t="s">
        <v>461</v>
      </c>
      <c r="GI5325" s="81">
        <v>2026</v>
      </c>
      <c r="GJ5325" s="81" t="s">
        <v>201</v>
      </c>
      <c r="GK5325" s="81">
        <v>233.23007680794811</v>
      </c>
      <c r="GL5325" s="81">
        <v>73.245042999999995</v>
      </c>
      <c r="GM5325" s="81">
        <v>2026</v>
      </c>
      <c r="GN5325" s="81" t="s">
        <v>173</v>
      </c>
      <c r="GO5325" s="81">
        <v>1.1148832299820636E-2</v>
      </c>
      <c r="GP5325" s="81">
        <v>10</v>
      </c>
      <c r="GQ5325" s="81">
        <v>0</v>
      </c>
      <c r="GR5325" s="81" t="s">
        <v>448</v>
      </c>
      <c r="GS5325" s="81">
        <v>1.1148832299820636E-2</v>
      </c>
      <c r="GT5325" s="81">
        <v>2.6002430136060997</v>
      </c>
      <c r="GU5325" s="81">
        <v>1.1148832299820636E-2</v>
      </c>
      <c r="GV5325" s="81">
        <v>2.6002430136060997</v>
      </c>
      <c r="GW5325" s="81">
        <v>1.1148832299820636E-2</v>
      </c>
      <c r="GX5325" s="81">
        <v>2.6002430136060997</v>
      </c>
      <c r="GY5325" s="81">
        <v>1.1148832299820636E-2</v>
      </c>
      <c r="GZ5325" s="81">
        <v>2.6002430136060997</v>
      </c>
    </row>
    <row r="5326" spans="98:208" x14ac:dyDescent="0.25">
      <c r="CT5326" s="81" t="s">
        <v>155</v>
      </c>
      <c r="CU5326" s="81" t="s">
        <v>489</v>
      </c>
      <c r="CV5326" s="81" t="s">
        <v>457</v>
      </c>
      <c r="CW5326" s="81">
        <v>2026</v>
      </c>
      <c r="CX5326" s="81">
        <v>0</v>
      </c>
      <c r="CY5326" s="81">
        <v>0</v>
      </c>
      <c r="CZ5326" s="81">
        <v>0</v>
      </c>
      <c r="DA5326" s="81">
        <v>0</v>
      </c>
      <c r="DB5326" s="81">
        <v>14664.63755644041</v>
      </c>
      <c r="DC5326" s="81">
        <v>233.2300768079991</v>
      </c>
      <c r="DD5326" s="81">
        <v>8896.5159934308886</v>
      </c>
      <c r="DE5326" s="81">
        <v>5534.8914862015199</v>
      </c>
      <c r="DF5326" s="81">
        <v>2.6002430136066681</v>
      </c>
      <c r="DG5326" s="81">
        <v>2.6002430136066681</v>
      </c>
      <c r="DH5326" s="81">
        <v>2.6002430136066681</v>
      </c>
      <c r="DI5326" s="81">
        <v>2.6002430136066681</v>
      </c>
      <c r="DJ5326" s="81">
        <v>4.6392891971720709E-7</v>
      </c>
      <c r="DL5326" s="81">
        <v>0</v>
      </c>
      <c r="DM5326" s="81">
        <v>1.2063279323047566E-6</v>
      </c>
      <c r="DN5326" s="81">
        <v>1.2063279323047566E-6</v>
      </c>
      <c r="DO5326" s="81">
        <v>0</v>
      </c>
      <c r="DP5326" s="81">
        <v>1.2063279323047566E-6</v>
      </c>
      <c r="DQ5326" s="81">
        <v>1.2063279323047566E-6</v>
      </c>
      <c r="DR5326" s="81">
        <v>0</v>
      </c>
      <c r="DS5326" s="81">
        <v>1.2063279323047566E-6</v>
      </c>
      <c r="DT5326" s="81">
        <v>1.2063279323047566E-6</v>
      </c>
      <c r="DU5326" s="81">
        <v>0</v>
      </c>
      <c r="DV5326" s="81">
        <v>1.2063279323047566E-6</v>
      </c>
      <c r="DW5326" s="81">
        <v>1.2063279323047566E-6</v>
      </c>
      <c r="GE5326" s="81" t="s">
        <v>449</v>
      </c>
      <c r="GF5326" s="81" t="s">
        <v>155</v>
      </c>
      <c r="GG5326" s="81" t="s">
        <v>492</v>
      </c>
      <c r="GH5326" s="81" t="s">
        <v>461</v>
      </c>
      <c r="GI5326" s="81">
        <v>2027</v>
      </c>
      <c r="GJ5326" s="81" t="s">
        <v>201</v>
      </c>
      <c r="GK5326" s="81">
        <v>233.23007680794811</v>
      </c>
      <c r="GL5326" s="81">
        <v>73.245042999999995</v>
      </c>
      <c r="GM5326" s="81">
        <v>2027</v>
      </c>
      <c r="GN5326" s="81" t="s">
        <v>173</v>
      </c>
      <c r="GO5326" s="81">
        <v>1.1148832299820636E-2</v>
      </c>
      <c r="GP5326" s="81">
        <v>10</v>
      </c>
      <c r="GQ5326" s="81">
        <v>0</v>
      </c>
      <c r="GR5326" s="81" t="s">
        <v>448</v>
      </c>
      <c r="GS5326" s="81">
        <v>1.1148832299820636E-2</v>
      </c>
      <c r="GT5326" s="81">
        <v>2.6002430136060997</v>
      </c>
      <c r="GU5326" s="81">
        <v>1.1148832299820636E-2</v>
      </c>
      <c r="GV5326" s="81">
        <v>2.6002430136060997</v>
      </c>
      <c r="GW5326" s="81">
        <v>1.1148832299820636E-2</v>
      </c>
      <c r="GX5326" s="81">
        <v>2.6002430136060997</v>
      </c>
      <c r="GY5326" s="81">
        <v>1.1148832299820636E-2</v>
      </c>
      <c r="GZ5326" s="81">
        <v>2.6002430136060997</v>
      </c>
    </row>
    <row r="5327" spans="98:208" x14ac:dyDescent="0.25">
      <c r="CT5327" s="81" t="s">
        <v>155</v>
      </c>
      <c r="CU5327" s="81" t="s">
        <v>489</v>
      </c>
      <c r="CV5327" s="81" t="s">
        <v>457</v>
      </c>
      <c r="CW5327" s="81">
        <v>2027</v>
      </c>
      <c r="CX5327" s="81">
        <v>0</v>
      </c>
      <c r="CY5327" s="81">
        <v>0</v>
      </c>
      <c r="CZ5327" s="81">
        <v>0</v>
      </c>
      <c r="DA5327" s="81">
        <v>0</v>
      </c>
      <c r="DB5327" s="81">
        <v>14664.63755644041</v>
      </c>
      <c r="DC5327" s="81">
        <v>233.2300768079991</v>
      </c>
      <c r="DD5327" s="81">
        <v>8896.5159934308886</v>
      </c>
      <c r="DE5327" s="81">
        <v>5534.8914862015199</v>
      </c>
      <c r="DF5327" s="81">
        <v>2.6002430136066681</v>
      </c>
      <c r="DG5327" s="81">
        <v>2.6002430136066681</v>
      </c>
      <c r="DH5327" s="81">
        <v>2.6002430136066681</v>
      </c>
      <c r="DI5327" s="81">
        <v>2.6002430136066681</v>
      </c>
      <c r="DJ5327" s="81">
        <v>4.6392891971720709E-7</v>
      </c>
      <c r="DL5327" s="81">
        <v>0</v>
      </c>
      <c r="DM5327" s="81">
        <v>1.2063279323047566E-6</v>
      </c>
      <c r="DN5327" s="81">
        <v>1.2063279323047566E-6</v>
      </c>
      <c r="DO5327" s="81">
        <v>0</v>
      </c>
      <c r="DP5327" s="81">
        <v>1.2063279323047566E-6</v>
      </c>
      <c r="DQ5327" s="81">
        <v>1.2063279323047566E-6</v>
      </c>
      <c r="DR5327" s="81">
        <v>0</v>
      </c>
      <c r="DS5327" s="81">
        <v>1.2063279323047566E-6</v>
      </c>
      <c r="DT5327" s="81">
        <v>1.2063279323047566E-6</v>
      </c>
      <c r="DU5327" s="81">
        <v>0</v>
      </c>
      <c r="DV5327" s="81">
        <v>1.2063279323047566E-6</v>
      </c>
      <c r="DW5327" s="81">
        <v>1.2063279323047566E-6</v>
      </c>
      <c r="GE5327" s="81" t="s">
        <v>449</v>
      </c>
      <c r="GF5327" s="81" t="s">
        <v>155</v>
      </c>
      <c r="GG5327" s="81" t="s">
        <v>492</v>
      </c>
      <c r="GH5327" s="81" t="s">
        <v>461</v>
      </c>
      <c r="GI5327" s="81">
        <v>2028</v>
      </c>
      <c r="GJ5327" s="81" t="s">
        <v>201</v>
      </c>
      <c r="GK5327" s="81">
        <v>247.27299216495649</v>
      </c>
      <c r="GL5327" s="81">
        <v>73.245042999999995</v>
      </c>
      <c r="GM5327" s="81">
        <v>2028</v>
      </c>
      <c r="GN5327" s="81" t="s">
        <v>173</v>
      </c>
      <c r="GO5327" s="81">
        <v>1.1148832299820636E-2</v>
      </c>
      <c r="GP5327" s="81">
        <v>10</v>
      </c>
      <c r="GQ5327" s="81">
        <v>0</v>
      </c>
      <c r="GR5327" s="81" t="s">
        <v>448</v>
      </c>
      <c r="GS5327" s="81">
        <v>1.1148832299820636E-2</v>
      </c>
      <c r="GT5327" s="81">
        <v>2.7568051219219623</v>
      </c>
      <c r="GU5327" s="81">
        <v>1.1148832299820636E-2</v>
      </c>
      <c r="GV5327" s="81">
        <v>2.7568051219219623</v>
      </c>
      <c r="GW5327" s="81">
        <v>1.1148832299820636E-2</v>
      </c>
      <c r="GX5327" s="81">
        <v>2.7568051219219623</v>
      </c>
      <c r="GY5327" s="81">
        <v>1.1148832299820636E-2</v>
      </c>
      <c r="GZ5327" s="81">
        <v>2.7568051219219623</v>
      </c>
    </row>
    <row r="5328" spans="98:208" x14ac:dyDescent="0.25">
      <c r="CT5328" s="81" t="s">
        <v>155</v>
      </c>
      <c r="CU5328" s="81" t="s">
        <v>489</v>
      </c>
      <c r="CV5328" s="81" t="s">
        <v>457</v>
      </c>
      <c r="CW5328" s="81">
        <v>2028</v>
      </c>
      <c r="CX5328" s="81">
        <v>0</v>
      </c>
      <c r="CY5328" s="81">
        <v>0</v>
      </c>
      <c r="CZ5328" s="81">
        <v>0</v>
      </c>
      <c r="DA5328" s="81">
        <v>0</v>
      </c>
      <c r="DB5328" s="81">
        <v>15317.990942819921</v>
      </c>
      <c r="DC5328" s="81">
        <v>247.27299216501061</v>
      </c>
      <c r="DD5328" s="81">
        <v>9287.6490955468889</v>
      </c>
      <c r="DE5328" s="81">
        <v>5783.0688551080166</v>
      </c>
      <c r="DF5328" s="81">
        <v>2.7568051219225653</v>
      </c>
      <c r="DG5328" s="81">
        <v>2.7568051219225653</v>
      </c>
      <c r="DH5328" s="81">
        <v>2.7568051219225653</v>
      </c>
      <c r="DI5328" s="81">
        <v>2.7568051219225653</v>
      </c>
      <c r="DJ5328" s="81">
        <v>4.6392891971720709E-7</v>
      </c>
      <c r="DL5328" s="81">
        <v>0</v>
      </c>
      <c r="DM5328" s="81">
        <v>1.2789616220843991E-6</v>
      </c>
      <c r="DN5328" s="81">
        <v>1.2789616220843991E-6</v>
      </c>
      <c r="DO5328" s="81">
        <v>0</v>
      </c>
      <c r="DP5328" s="81">
        <v>1.2789616220843991E-6</v>
      </c>
      <c r="DQ5328" s="81">
        <v>1.2789616220843991E-6</v>
      </c>
      <c r="DR5328" s="81">
        <v>0</v>
      </c>
      <c r="DS5328" s="81">
        <v>1.2789616220843991E-6</v>
      </c>
      <c r="DT5328" s="81">
        <v>1.2789616220843991E-6</v>
      </c>
      <c r="DU5328" s="81">
        <v>0</v>
      </c>
      <c r="DV5328" s="81">
        <v>1.2789616220843991E-6</v>
      </c>
      <c r="DW5328" s="81">
        <v>1.2789616220843991E-6</v>
      </c>
      <c r="GE5328" s="81" t="s">
        <v>449</v>
      </c>
      <c r="GF5328" s="81" t="s">
        <v>155</v>
      </c>
      <c r="GG5328" s="81" t="s">
        <v>492</v>
      </c>
      <c r="GH5328" s="81" t="s">
        <v>461</v>
      </c>
      <c r="GI5328" s="81">
        <v>2029</v>
      </c>
      <c r="GJ5328" s="81" t="s">
        <v>201</v>
      </c>
      <c r="GK5328" s="81">
        <v>247.27299216495649</v>
      </c>
      <c r="GL5328" s="81">
        <v>73.245042999999995</v>
      </c>
      <c r="GM5328" s="81">
        <v>2029</v>
      </c>
      <c r="GN5328" s="81" t="s">
        <v>173</v>
      </c>
      <c r="GO5328" s="81">
        <v>1.1148832299820636E-2</v>
      </c>
      <c r="GP5328" s="81">
        <v>10</v>
      </c>
      <c r="GQ5328" s="81">
        <v>0</v>
      </c>
      <c r="GR5328" s="81" t="s">
        <v>448</v>
      </c>
      <c r="GS5328" s="81">
        <v>1.1148832299820636E-2</v>
      </c>
      <c r="GT5328" s="81">
        <v>2.7568051219219623</v>
      </c>
      <c r="GU5328" s="81">
        <v>1.1148832299820636E-2</v>
      </c>
      <c r="GV5328" s="81">
        <v>2.7568051219219623</v>
      </c>
      <c r="GW5328" s="81">
        <v>1.1148832299820636E-2</v>
      </c>
      <c r="GX5328" s="81">
        <v>2.7568051219219623</v>
      </c>
      <c r="GY5328" s="81">
        <v>1.1148832299820636E-2</v>
      </c>
      <c r="GZ5328" s="81">
        <v>2.7568051219219623</v>
      </c>
    </row>
    <row r="5329" spans="98:208" x14ac:dyDescent="0.25">
      <c r="CT5329" s="81" t="s">
        <v>155</v>
      </c>
      <c r="CU5329" s="81" t="s">
        <v>489</v>
      </c>
      <c r="CV5329" s="81" t="s">
        <v>457</v>
      </c>
      <c r="CW5329" s="81">
        <v>2029</v>
      </c>
      <c r="CX5329" s="81">
        <v>0</v>
      </c>
      <c r="CY5329" s="81">
        <v>0</v>
      </c>
      <c r="CZ5329" s="81">
        <v>0</v>
      </c>
      <c r="DA5329" s="81">
        <v>0</v>
      </c>
      <c r="DB5329" s="81">
        <v>15317.990942819921</v>
      </c>
      <c r="DC5329" s="81">
        <v>247.27299216501061</v>
      </c>
      <c r="DD5329" s="81">
        <v>9287.6490955468889</v>
      </c>
      <c r="DE5329" s="81">
        <v>5783.0688551080166</v>
      </c>
      <c r="DF5329" s="81">
        <v>2.7568051219225653</v>
      </c>
      <c r="DG5329" s="81">
        <v>2.7568051219225653</v>
      </c>
      <c r="DH5329" s="81">
        <v>2.7568051219225653</v>
      </c>
      <c r="DI5329" s="81">
        <v>2.7568051219225653</v>
      </c>
      <c r="DJ5329" s="81">
        <v>4.6392891971720709E-7</v>
      </c>
      <c r="DL5329" s="81">
        <v>0</v>
      </c>
      <c r="DM5329" s="81">
        <v>1.2789616220843991E-6</v>
      </c>
      <c r="DN5329" s="81">
        <v>1.2789616220843991E-6</v>
      </c>
      <c r="DO5329" s="81">
        <v>0</v>
      </c>
      <c r="DP5329" s="81">
        <v>1.2789616220843991E-6</v>
      </c>
      <c r="DQ5329" s="81">
        <v>1.2789616220843991E-6</v>
      </c>
      <c r="DR5329" s="81">
        <v>0</v>
      </c>
      <c r="DS5329" s="81">
        <v>1.2789616220843991E-6</v>
      </c>
      <c r="DT5329" s="81">
        <v>1.2789616220843991E-6</v>
      </c>
      <c r="DU5329" s="81">
        <v>0</v>
      </c>
      <c r="DV5329" s="81">
        <v>1.2789616220843991E-6</v>
      </c>
      <c r="DW5329" s="81">
        <v>1.2789616220843991E-6</v>
      </c>
      <c r="GE5329" s="81" t="s">
        <v>449</v>
      </c>
      <c r="GF5329" s="81" t="s">
        <v>155</v>
      </c>
      <c r="GG5329" s="81" t="s">
        <v>492</v>
      </c>
      <c r="GH5329" s="81" t="s">
        <v>461</v>
      </c>
      <c r="GI5329" s="81">
        <v>2030</v>
      </c>
      <c r="GJ5329" s="81" t="s">
        <v>201</v>
      </c>
      <c r="GK5329" s="81">
        <v>247.27299216495649</v>
      </c>
      <c r="GL5329" s="81">
        <v>73.245042999999995</v>
      </c>
      <c r="GM5329" s="81">
        <v>2030</v>
      </c>
      <c r="GN5329" s="81" t="s">
        <v>173</v>
      </c>
      <c r="GO5329" s="81">
        <v>1.1148832299820636E-2</v>
      </c>
      <c r="GP5329" s="81">
        <v>10</v>
      </c>
      <c r="GQ5329" s="81">
        <v>0</v>
      </c>
      <c r="GR5329" s="81" t="s">
        <v>448</v>
      </c>
      <c r="GS5329" s="81">
        <v>0</v>
      </c>
      <c r="GT5329" s="81">
        <v>0</v>
      </c>
      <c r="GU5329" s="81">
        <v>1.1148832299820636E-2</v>
      </c>
      <c r="GV5329" s="81">
        <v>2.7568051219219623</v>
      </c>
      <c r="GW5329" s="81">
        <v>1.1148832299820636E-2</v>
      </c>
      <c r="GX5329" s="81">
        <v>2.7568051219219623</v>
      </c>
      <c r="GY5329" s="81">
        <v>1.1148832299820636E-2</v>
      </c>
      <c r="GZ5329" s="81">
        <v>2.7568051219219623</v>
      </c>
    </row>
    <row r="5330" spans="98:208" x14ac:dyDescent="0.25">
      <c r="CT5330" s="81" t="s">
        <v>155</v>
      </c>
      <c r="CU5330" s="81" t="s">
        <v>489</v>
      </c>
      <c r="CV5330" s="81" t="s">
        <v>457</v>
      </c>
      <c r="CW5330" s="81">
        <v>2030</v>
      </c>
      <c r="CX5330" s="81">
        <v>0</v>
      </c>
      <c r="CY5330" s="81">
        <v>0</v>
      </c>
      <c r="CZ5330" s="81">
        <v>0</v>
      </c>
      <c r="DA5330" s="81">
        <v>0</v>
      </c>
      <c r="DB5330" s="81">
        <v>15317.990942819921</v>
      </c>
      <c r="DC5330" s="81">
        <v>247.27299216501061</v>
      </c>
      <c r="DD5330" s="81">
        <v>9287.6490955468889</v>
      </c>
      <c r="DE5330" s="81">
        <v>5783.0688551080166</v>
      </c>
      <c r="DF5330" s="81">
        <v>0</v>
      </c>
      <c r="DG5330" s="81">
        <v>2.7568051219225653</v>
      </c>
      <c r="DH5330" s="81">
        <v>2.7568051219225653</v>
      </c>
      <c r="DI5330" s="81">
        <v>2.7568051219225653</v>
      </c>
      <c r="DJ5330" s="81">
        <v>4.6392891971720709E-7</v>
      </c>
      <c r="DL5330" s="81">
        <v>0</v>
      </c>
      <c r="DM5330" s="81">
        <v>0</v>
      </c>
      <c r="DN5330" s="81">
        <v>0</v>
      </c>
      <c r="DO5330" s="81">
        <v>0</v>
      </c>
      <c r="DP5330" s="81">
        <v>1.2789616220843991E-6</v>
      </c>
      <c r="DQ5330" s="81">
        <v>1.2789616220843991E-6</v>
      </c>
      <c r="DR5330" s="81">
        <v>0</v>
      </c>
      <c r="DS5330" s="81">
        <v>1.2789616220843991E-6</v>
      </c>
      <c r="DT5330" s="81">
        <v>1.2789616220843991E-6</v>
      </c>
      <c r="DU5330" s="81">
        <v>0</v>
      </c>
      <c r="DV5330" s="81">
        <v>1.2789616220843991E-6</v>
      </c>
      <c r="DW5330" s="81">
        <v>1.2789616220843991E-6</v>
      </c>
      <c r="GE5330" s="81" t="s">
        <v>449</v>
      </c>
      <c r="GF5330" s="81" t="s">
        <v>155</v>
      </c>
      <c r="GG5330" s="81" t="s">
        <v>492</v>
      </c>
      <c r="GH5330" s="81" t="s">
        <v>461</v>
      </c>
      <c r="GI5330" s="81">
        <v>2031</v>
      </c>
      <c r="GJ5330" s="81" t="s">
        <v>201</v>
      </c>
      <c r="GK5330" s="81">
        <v>247.27299216495649</v>
      </c>
      <c r="GL5330" s="81">
        <v>73.245042999999995</v>
      </c>
      <c r="GM5330" s="81">
        <v>2031</v>
      </c>
      <c r="GN5330" s="81" t="s">
        <v>173</v>
      </c>
      <c r="GO5330" s="81">
        <v>1.1148832299820636E-2</v>
      </c>
      <c r="GP5330" s="81">
        <v>10</v>
      </c>
      <c r="GQ5330" s="81">
        <v>0</v>
      </c>
      <c r="GR5330" s="81" t="s">
        <v>448</v>
      </c>
      <c r="GS5330" s="81">
        <v>0</v>
      </c>
      <c r="GT5330" s="81">
        <v>0</v>
      </c>
      <c r="GU5330" s="81">
        <v>0</v>
      </c>
      <c r="GV5330" s="81">
        <v>0</v>
      </c>
      <c r="GW5330" s="81">
        <v>1.1148832299820636E-2</v>
      </c>
      <c r="GX5330" s="81">
        <v>2.7568051219219623</v>
      </c>
      <c r="GY5330" s="81">
        <v>1.1148832299820636E-2</v>
      </c>
      <c r="GZ5330" s="81">
        <v>2.7568051219219623</v>
      </c>
    </row>
    <row r="5331" spans="98:208" x14ac:dyDescent="0.25">
      <c r="CT5331" s="81" t="s">
        <v>155</v>
      </c>
      <c r="CU5331" s="81" t="s">
        <v>489</v>
      </c>
      <c r="CV5331" s="81" t="s">
        <v>457</v>
      </c>
      <c r="CW5331" s="81">
        <v>2031</v>
      </c>
      <c r="CX5331" s="81">
        <v>0</v>
      </c>
      <c r="CY5331" s="81">
        <v>0</v>
      </c>
      <c r="CZ5331" s="81">
        <v>0</v>
      </c>
      <c r="DA5331" s="81">
        <v>0</v>
      </c>
      <c r="DB5331" s="81">
        <v>15317.990942819921</v>
      </c>
      <c r="DC5331" s="81">
        <v>247.27299216501061</v>
      </c>
      <c r="DD5331" s="81">
        <v>9287.6490955468889</v>
      </c>
      <c r="DE5331" s="81">
        <v>5783.0688551080166</v>
      </c>
      <c r="DF5331" s="81">
        <v>0</v>
      </c>
      <c r="DG5331" s="81">
        <v>0</v>
      </c>
      <c r="DH5331" s="81">
        <v>2.7568051219225653</v>
      </c>
      <c r="DI5331" s="81">
        <v>2.7568051219225653</v>
      </c>
      <c r="DJ5331" s="81">
        <v>4.6392891971720709E-7</v>
      </c>
      <c r="DL5331" s="81">
        <v>0</v>
      </c>
      <c r="DM5331" s="81">
        <v>0</v>
      </c>
      <c r="DN5331" s="81">
        <v>0</v>
      </c>
      <c r="DO5331" s="81">
        <v>0</v>
      </c>
      <c r="DP5331" s="81">
        <v>0</v>
      </c>
      <c r="DQ5331" s="81">
        <v>0</v>
      </c>
      <c r="DR5331" s="81">
        <v>0</v>
      </c>
      <c r="DS5331" s="81">
        <v>1.2789616220843991E-6</v>
      </c>
      <c r="DT5331" s="81">
        <v>1.2789616220843991E-6</v>
      </c>
      <c r="DU5331" s="81">
        <v>0</v>
      </c>
      <c r="DV5331" s="81">
        <v>1.2789616220843991E-6</v>
      </c>
      <c r="DW5331" s="81">
        <v>1.2789616220843991E-6</v>
      </c>
      <c r="GE5331" s="81" t="s">
        <v>449</v>
      </c>
      <c r="GF5331" s="81" t="s">
        <v>155</v>
      </c>
      <c r="GG5331" s="81" t="s">
        <v>492</v>
      </c>
      <c r="GH5331" s="81" t="s">
        <v>461</v>
      </c>
      <c r="GI5331" s="81">
        <v>2032</v>
      </c>
      <c r="GJ5331" s="81" t="s">
        <v>201</v>
      </c>
      <c r="GK5331" s="81">
        <v>247.27299216495649</v>
      </c>
      <c r="GL5331" s="81">
        <v>73.245042999999995</v>
      </c>
      <c r="GM5331" s="81">
        <v>2032</v>
      </c>
      <c r="GN5331" s="81" t="s">
        <v>173</v>
      </c>
      <c r="GO5331" s="81">
        <v>1.1148832299820636E-2</v>
      </c>
      <c r="GP5331" s="81">
        <v>10</v>
      </c>
      <c r="GQ5331" s="81">
        <v>0</v>
      </c>
      <c r="GR5331" s="81" t="s">
        <v>448</v>
      </c>
      <c r="GS5331" s="81">
        <v>0</v>
      </c>
      <c r="GT5331" s="81">
        <v>0</v>
      </c>
      <c r="GU5331" s="81">
        <v>0</v>
      </c>
      <c r="GV5331" s="81">
        <v>0</v>
      </c>
      <c r="GW5331" s="81">
        <v>0</v>
      </c>
      <c r="GX5331" s="81">
        <v>0</v>
      </c>
      <c r="GY5331" s="81">
        <v>1.1148832299820636E-2</v>
      </c>
      <c r="GZ5331" s="81">
        <v>2.7568051219219623</v>
      </c>
    </row>
    <row r="5332" spans="98:208" x14ac:dyDescent="0.25">
      <c r="CT5332" s="81" t="s">
        <v>155</v>
      </c>
      <c r="CU5332" s="81" t="s">
        <v>489</v>
      </c>
      <c r="CV5332" s="81" t="s">
        <v>457</v>
      </c>
      <c r="CW5332" s="81">
        <v>2032</v>
      </c>
      <c r="CX5332" s="81">
        <v>0</v>
      </c>
      <c r="CY5332" s="81">
        <v>0</v>
      </c>
      <c r="CZ5332" s="81">
        <v>0</v>
      </c>
      <c r="DA5332" s="81">
        <v>0</v>
      </c>
      <c r="DB5332" s="81">
        <v>15317.990942819921</v>
      </c>
      <c r="DC5332" s="81">
        <v>247.27299216501061</v>
      </c>
      <c r="DD5332" s="81">
        <v>9287.6490955468889</v>
      </c>
      <c r="DE5332" s="81">
        <v>5783.0688551080166</v>
      </c>
      <c r="DF5332" s="81">
        <v>0</v>
      </c>
      <c r="DG5332" s="81">
        <v>0</v>
      </c>
      <c r="DH5332" s="81">
        <v>0</v>
      </c>
      <c r="DI5332" s="81">
        <v>2.7568051219225653</v>
      </c>
      <c r="DJ5332" s="81">
        <v>4.6392891971720709E-7</v>
      </c>
      <c r="DL5332" s="81">
        <v>0</v>
      </c>
      <c r="DM5332" s="81">
        <v>0</v>
      </c>
      <c r="DN5332" s="81">
        <v>0</v>
      </c>
      <c r="DO5332" s="81">
        <v>0</v>
      </c>
      <c r="DP5332" s="81">
        <v>0</v>
      </c>
      <c r="DQ5332" s="81">
        <v>0</v>
      </c>
      <c r="DR5332" s="81">
        <v>0</v>
      </c>
      <c r="DS5332" s="81">
        <v>0</v>
      </c>
      <c r="DT5332" s="81">
        <v>0</v>
      </c>
      <c r="DU5332" s="81">
        <v>0</v>
      </c>
      <c r="DV5332" s="81">
        <v>1.2789616220843991E-6</v>
      </c>
      <c r="DW5332" s="81">
        <v>1.2789616220843991E-6</v>
      </c>
      <c r="GE5332" s="81" t="s">
        <v>449</v>
      </c>
      <c r="GF5332" s="81" t="s">
        <v>155</v>
      </c>
      <c r="GG5332" s="81" t="s">
        <v>492</v>
      </c>
      <c r="GH5332" s="81" t="s">
        <v>451</v>
      </c>
      <c r="GI5332" s="81">
        <v>2021</v>
      </c>
      <c r="GJ5332" s="81" t="s">
        <v>201</v>
      </c>
      <c r="GK5332" s="81">
        <v>222.22942162782931</v>
      </c>
      <c r="GL5332" s="81">
        <v>73.245042999999995</v>
      </c>
      <c r="GM5332" s="81">
        <v>2021</v>
      </c>
      <c r="GN5332" s="81" t="s">
        <v>173</v>
      </c>
      <c r="GO5332" s="81">
        <v>1.1148832299820636E-2</v>
      </c>
      <c r="GP5332" s="81">
        <v>10</v>
      </c>
      <c r="GQ5332" s="81">
        <v>0</v>
      </c>
      <c r="GR5332" s="81" t="s">
        <v>448</v>
      </c>
      <c r="GS5332" s="81">
        <v>1.1148832299820636E-2</v>
      </c>
      <c r="GT5332" s="81">
        <v>2.477598553814802</v>
      </c>
      <c r="GU5332" s="81">
        <v>1.1148832299820636E-2</v>
      </c>
      <c r="GV5332" s="81">
        <v>2.477598553814802</v>
      </c>
      <c r="GW5332" s="81">
        <v>0</v>
      </c>
      <c r="GX5332" s="81">
        <v>0</v>
      </c>
      <c r="GY5332" s="81">
        <v>0</v>
      </c>
      <c r="GZ5332" s="81">
        <v>0</v>
      </c>
    </row>
    <row r="5333" spans="98:208" x14ac:dyDescent="0.25">
      <c r="CT5333" s="81" t="s">
        <v>155</v>
      </c>
      <c r="CU5333" s="81" t="s">
        <v>489</v>
      </c>
      <c r="CV5333" s="81" t="s">
        <v>458</v>
      </c>
      <c r="CW5333" s="81">
        <v>2020</v>
      </c>
      <c r="CX5333" s="81">
        <v>0</v>
      </c>
      <c r="CY5333" s="81">
        <v>0</v>
      </c>
      <c r="CZ5333" s="81">
        <v>0</v>
      </c>
      <c r="DA5333" s="81">
        <v>0</v>
      </c>
      <c r="DB5333" s="81">
        <v>8807.9522308761843</v>
      </c>
      <c r="DC5333" s="81">
        <v>222.22942162784091</v>
      </c>
      <c r="DD5333" s="81">
        <v>8585.7228092483438</v>
      </c>
      <c r="DE5333" s="81">
        <v>0</v>
      </c>
      <c r="DF5333" s="81">
        <v>2.4775985538149312</v>
      </c>
      <c r="DG5333" s="81">
        <v>0</v>
      </c>
      <c r="DH5333" s="81">
        <v>0</v>
      </c>
      <c r="DI5333" s="81">
        <v>0</v>
      </c>
      <c r="DJ5333" s="81">
        <v>5.8408512330311124E-7</v>
      </c>
      <c r="DL5333" s="81">
        <v>0</v>
      </c>
      <c r="DM5333" s="81">
        <v>1.4471284568006043E-6</v>
      </c>
      <c r="DN5333" s="81">
        <v>1.4471284568006043E-6</v>
      </c>
      <c r="DO5333" s="81">
        <v>0</v>
      </c>
      <c r="DP5333" s="81">
        <v>0</v>
      </c>
      <c r="DQ5333" s="81">
        <v>0</v>
      </c>
      <c r="DR5333" s="81">
        <v>0</v>
      </c>
      <c r="DS5333" s="81">
        <v>0</v>
      </c>
      <c r="DT5333" s="81">
        <v>0</v>
      </c>
      <c r="DU5333" s="81">
        <v>0</v>
      </c>
      <c r="DV5333" s="81">
        <v>0</v>
      </c>
      <c r="DW5333" s="81">
        <v>0</v>
      </c>
      <c r="GE5333" s="81" t="s">
        <v>449</v>
      </c>
      <c r="GF5333" s="81" t="s">
        <v>155</v>
      </c>
      <c r="GG5333" s="81" t="s">
        <v>492</v>
      </c>
      <c r="GH5333" s="81" t="s">
        <v>451</v>
      </c>
      <c r="GI5333" s="81">
        <v>2022</v>
      </c>
      <c r="GJ5333" s="81" t="s">
        <v>201</v>
      </c>
      <c r="GK5333" s="81">
        <v>222.22942162782931</v>
      </c>
      <c r="GL5333" s="81">
        <v>73.245042999999995</v>
      </c>
      <c r="GM5333" s="81">
        <v>2022</v>
      </c>
      <c r="GN5333" s="81" t="s">
        <v>173</v>
      </c>
      <c r="GO5333" s="81">
        <v>1.1148832299820636E-2</v>
      </c>
      <c r="GP5333" s="81">
        <v>10</v>
      </c>
      <c r="GQ5333" s="81">
        <v>0</v>
      </c>
      <c r="GR5333" s="81" t="s">
        <v>448</v>
      </c>
      <c r="GS5333" s="81">
        <v>1.1148832299820636E-2</v>
      </c>
      <c r="GT5333" s="81">
        <v>2.477598553814802</v>
      </c>
      <c r="GU5333" s="81">
        <v>1.1148832299820636E-2</v>
      </c>
      <c r="GV5333" s="81">
        <v>2.477598553814802</v>
      </c>
      <c r="GW5333" s="81">
        <v>1.1148832299820636E-2</v>
      </c>
      <c r="GX5333" s="81">
        <v>2.477598553814802</v>
      </c>
      <c r="GY5333" s="81">
        <v>0</v>
      </c>
      <c r="GZ5333" s="81">
        <v>0</v>
      </c>
    </row>
    <row r="5334" spans="98:208" x14ac:dyDescent="0.25">
      <c r="CT5334" s="81" t="s">
        <v>155</v>
      </c>
      <c r="CU5334" s="81" t="s">
        <v>489</v>
      </c>
      <c r="CV5334" s="81" t="s">
        <v>458</v>
      </c>
      <c r="CW5334" s="81">
        <v>2021</v>
      </c>
      <c r="CX5334" s="81">
        <v>0</v>
      </c>
      <c r="CY5334" s="81">
        <v>0</v>
      </c>
      <c r="CZ5334" s="81">
        <v>0</v>
      </c>
      <c r="DA5334" s="81">
        <v>0</v>
      </c>
      <c r="DB5334" s="81">
        <v>8807.9522308761843</v>
      </c>
      <c r="DC5334" s="81">
        <v>222.22942162784091</v>
      </c>
      <c r="DD5334" s="81">
        <v>8585.7228092483438</v>
      </c>
      <c r="DE5334" s="81">
        <v>0</v>
      </c>
      <c r="DF5334" s="81">
        <v>2.4775985538149312</v>
      </c>
      <c r="DG5334" s="81">
        <v>2.4775985538149312</v>
      </c>
      <c r="DH5334" s="81">
        <v>0</v>
      </c>
      <c r="DI5334" s="81">
        <v>0</v>
      </c>
      <c r="DJ5334" s="81">
        <v>5.8408512330311124E-7</v>
      </c>
      <c r="DL5334" s="81">
        <v>0</v>
      </c>
      <c r="DM5334" s="81">
        <v>1.4471284568006043E-6</v>
      </c>
      <c r="DN5334" s="81">
        <v>1.4471284568006043E-6</v>
      </c>
      <c r="DO5334" s="81">
        <v>0</v>
      </c>
      <c r="DP5334" s="81">
        <v>1.4471284568006043E-6</v>
      </c>
      <c r="DQ5334" s="81">
        <v>1.4471284568006043E-6</v>
      </c>
      <c r="DR5334" s="81">
        <v>0</v>
      </c>
      <c r="DS5334" s="81">
        <v>0</v>
      </c>
      <c r="DT5334" s="81">
        <v>0</v>
      </c>
      <c r="DU5334" s="81">
        <v>0</v>
      </c>
      <c r="DV5334" s="81">
        <v>0</v>
      </c>
      <c r="DW5334" s="81">
        <v>0</v>
      </c>
      <c r="GE5334" s="81" t="s">
        <v>449</v>
      </c>
      <c r="GF5334" s="81" t="s">
        <v>155</v>
      </c>
      <c r="GG5334" s="81" t="s">
        <v>492</v>
      </c>
      <c r="GH5334" s="81" t="s">
        <v>451</v>
      </c>
      <c r="GI5334" s="81">
        <v>2023</v>
      </c>
      <c r="GJ5334" s="81" t="s">
        <v>201</v>
      </c>
      <c r="GK5334" s="81">
        <v>233.23007680793839</v>
      </c>
      <c r="GL5334" s="81">
        <v>73.245042999999995</v>
      </c>
      <c r="GM5334" s="81">
        <v>2023</v>
      </c>
      <c r="GN5334" s="81" t="s">
        <v>173</v>
      </c>
      <c r="GO5334" s="81">
        <v>1.1148832299820636E-2</v>
      </c>
      <c r="GP5334" s="81">
        <v>10</v>
      </c>
      <c r="GQ5334" s="81">
        <v>0</v>
      </c>
      <c r="GR5334" s="81" t="s">
        <v>448</v>
      </c>
      <c r="GS5334" s="81">
        <v>1.1148832299820636E-2</v>
      </c>
      <c r="GT5334" s="81">
        <v>2.6002430136059913</v>
      </c>
      <c r="GU5334" s="81">
        <v>1.1148832299820636E-2</v>
      </c>
      <c r="GV5334" s="81">
        <v>2.6002430136059913</v>
      </c>
      <c r="GW5334" s="81">
        <v>1.1148832299820636E-2</v>
      </c>
      <c r="GX5334" s="81">
        <v>2.6002430136059913</v>
      </c>
      <c r="GY5334" s="81">
        <v>1.1148832299820636E-2</v>
      </c>
      <c r="GZ5334" s="81">
        <v>2.6002430136059913</v>
      </c>
    </row>
    <row r="5335" spans="98:208" x14ac:dyDescent="0.25">
      <c r="CT5335" s="81" t="s">
        <v>155</v>
      </c>
      <c r="CU5335" s="81" t="s">
        <v>489</v>
      </c>
      <c r="CV5335" s="81" t="s">
        <v>458</v>
      </c>
      <c r="CW5335" s="81">
        <v>2022</v>
      </c>
      <c r="CX5335" s="81">
        <v>0</v>
      </c>
      <c r="CY5335" s="81">
        <v>0</v>
      </c>
      <c r="CZ5335" s="81">
        <v>0</v>
      </c>
      <c r="DA5335" s="81">
        <v>0</v>
      </c>
      <c r="DB5335" s="81">
        <v>8807.9522308761843</v>
      </c>
      <c r="DC5335" s="81">
        <v>222.22942162784091</v>
      </c>
      <c r="DD5335" s="81">
        <v>8585.7228092483438</v>
      </c>
      <c r="DE5335" s="81">
        <v>0</v>
      </c>
      <c r="DF5335" s="81">
        <v>2.4775985538149312</v>
      </c>
      <c r="DG5335" s="81">
        <v>2.4775985538149312</v>
      </c>
      <c r="DH5335" s="81">
        <v>2.4775985538149312</v>
      </c>
      <c r="DI5335" s="81">
        <v>0</v>
      </c>
      <c r="DJ5335" s="81">
        <v>5.8408512330311124E-7</v>
      </c>
      <c r="DL5335" s="81">
        <v>0</v>
      </c>
      <c r="DM5335" s="81">
        <v>1.4471284568006043E-6</v>
      </c>
      <c r="DN5335" s="81">
        <v>1.4471284568006043E-6</v>
      </c>
      <c r="DO5335" s="81">
        <v>0</v>
      </c>
      <c r="DP5335" s="81">
        <v>1.4471284568006043E-6</v>
      </c>
      <c r="DQ5335" s="81">
        <v>1.4471284568006043E-6</v>
      </c>
      <c r="DR5335" s="81">
        <v>0</v>
      </c>
      <c r="DS5335" s="81">
        <v>1.4471284568006043E-6</v>
      </c>
      <c r="DT5335" s="81">
        <v>1.4471284568006043E-6</v>
      </c>
      <c r="DU5335" s="81">
        <v>0</v>
      </c>
      <c r="DV5335" s="81">
        <v>0</v>
      </c>
      <c r="DW5335" s="81">
        <v>0</v>
      </c>
      <c r="GE5335" s="81" t="s">
        <v>449</v>
      </c>
      <c r="GF5335" s="81" t="s">
        <v>155</v>
      </c>
      <c r="GG5335" s="81" t="s">
        <v>492</v>
      </c>
      <c r="GH5335" s="81" t="s">
        <v>451</v>
      </c>
      <c r="GI5335" s="81">
        <v>2024</v>
      </c>
      <c r="GJ5335" s="81" t="s">
        <v>201</v>
      </c>
      <c r="GK5335" s="81">
        <v>233.23007680793839</v>
      </c>
      <c r="GL5335" s="81">
        <v>73.245042999999995</v>
      </c>
      <c r="GM5335" s="81">
        <v>2024</v>
      </c>
      <c r="GN5335" s="81" t="s">
        <v>173</v>
      </c>
      <c r="GO5335" s="81">
        <v>1.1148832299820636E-2</v>
      </c>
      <c r="GP5335" s="81">
        <v>10</v>
      </c>
      <c r="GQ5335" s="81">
        <v>0</v>
      </c>
      <c r="GR5335" s="81" t="s">
        <v>448</v>
      </c>
      <c r="GS5335" s="81">
        <v>1.1148832299820636E-2</v>
      </c>
      <c r="GT5335" s="81">
        <v>2.6002430136059913</v>
      </c>
      <c r="GU5335" s="81">
        <v>1.1148832299820636E-2</v>
      </c>
      <c r="GV5335" s="81">
        <v>2.6002430136059913</v>
      </c>
      <c r="GW5335" s="81">
        <v>1.1148832299820636E-2</v>
      </c>
      <c r="GX5335" s="81">
        <v>2.6002430136059913</v>
      </c>
      <c r="GY5335" s="81">
        <v>1.1148832299820636E-2</v>
      </c>
      <c r="GZ5335" s="81">
        <v>2.6002430136059913</v>
      </c>
    </row>
    <row r="5336" spans="98:208" x14ac:dyDescent="0.25">
      <c r="CT5336" s="81" t="s">
        <v>155</v>
      </c>
      <c r="CU5336" s="81" t="s">
        <v>489</v>
      </c>
      <c r="CV5336" s="81" t="s">
        <v>458</v>
      </c>
      <c r="CW5336" s="81">
        <v>2023</v>
      </c>
      <c r="CX5336" s="81">
        <v>0</v>
      </c>
      <c r="CY5336" s="81">
        <v>0</v>
      </c>
      <c r="CZ5336" s="81">
        <v>0</v>
      </c>
      <c r="DA5336" s="81">
        <v>0</v>
      </c>
      <c r="DB5336" s="81">
        <v>9129.746070236959</v>
      </c>
      <c r="DC5336" s="81">
        <v>233.23007680794981</v>
      </c>
      <c r="DD5336" s="81">
        <v>8896.5159934290077</v>
      </c>
      <c r="DE5336" s="81">
        <v>0</v>
      </c>
      <c r="DF5336" s="81">
        <v>2.6002430136061188</v>
      </c>
      <c r="DG5336" s="81">
        <v>2.6002430136061188</v>
      </c>
      <c r="DH5336" s="81">
        <v>2.6002430136061188</v>
      </c>
      <c r="DI5336" s="81">
        <v>2.6002430136061188</v>
      </c>
      <c r="DJ5336" s="81">
        <v>5.8408512330311124E-7</v>
      </c>
      <c r="DL5336" s="81">
        <v>0</v>
      </c>
      <c r="DM5336" s="81">
        <v>1.5187632612201835E-6</v>
      </c>
      <c r="DN5336" s="81">
        <v>1.5187632612201835E-6</v>
      </c>
      <c r="DO5336" s="81">
        <v>0</v>
      </c>
      <c r="DP5336" s="81">
        <v>1.5187632612201835E-6</v>
      </c>
      <c r="DQ5336" s="81">
        <v>1.5187632612201835E-6</v>
      </c>
      <c r="DR5336" s="81">
        <v>0</v>
      </c>
      <c r="DS5336" s="81">
        <v>1.5187632612201835E-6</v>
      </c>
      <c r="DT5336" s="81">
        <v>1.5187632612201835E-6</v>
      </c>
      <c r="DU5336" s="81">
        <v>0</v>
      </c>
      <c r="DV5336" s="81">
        <v>1.5187632612201835E-6</v>
      </c>
      <c r="DW5336" s="81">
        <v>1.5187632612201835E-6</v>
      </c>
      <c r="GE5336" s="81" t="s">
        <v>449</v>
      </c>
      <c r="GF5336" s="81" t="s">
        <v>155</v>
      </c>
      <c r="GG5336" s="81" t="s">
        <v>492</v>
      </c>
      <c r="GH5336" s="81" t="s">
        <v>451</v>
      </c>
      <c r="GI5336" s="81">
        <v>2025</v>
      </c>
      <c r="GJ5336" s="81" t="s">
        <v>201</v>
      </c>
      <c r="GK5336" s="81">
        <v>233.23007680793839</v>
      </c>
      <c r="GL5336" s="81">
        <v>73.245042999999995</v>
      </c>
      <c r="GM5336" s="81">
        <v>2025</v>
      </c>
      <c r="GN5336" s="81" t="s">
        <v>173</v>
      </c>
      <c r="GO5336" s="81">
        <v>1.1148832299820636E-2</v>
      </c>
      <c r="GP5336" s="81">
        <v>10</v>
      </c>
      <c r="GQ5336" s="81">
        <v>0</v>
      </c>
      <c r="GR5336" s="81" t="s">
        <v>448</v>
      </c>
      <c r="GS5336" s="81">
        <v>1.1148832299820636E-2</v>
      </c>
      <c r="GT5336" s="81">
        <v>2.6002430136059913</v>
      </c>
      <c r="GU5336" s="81">
        <v>1.1148832299820636E-2</v>
      </c>
      <c r="GV5336" s="81">
        <v>2.6002430136059913</v>
      </c>
      <c r="GW5336" s="81">
        <v>1.1148832299820636E-2</v>
      </c>
      <c r="GX5336" s="81">
        <v>2.6002430136059913</v>
      </c>
      <c r="GY5336" s="81">
        <v>1.1148832299820636E-2</v>
      </c>
      <c r="GZ5336" s="81">
        <v>2.6002430136059913</v>
      </c>
    </row>
    <row r="5337" spans="98:208" x14ac:dyDescent="0.25">
      <c r="CT5337" s="81" t="s">
        <v>155</v>
      </c>
      <c r="CU5337" s="81" t="s">
        <v>489</v>
      </c>
      <c r="CV5337" s="81" t="s">
        <v>458</v>
      </c>
      <c r="CW5337" s="81">
        <v>2024</v>
      </c>
      <c r="CX5337" s="81">
        <v>0</v>
      </c>
      <c r="CY5337" s="81">
        <v>0</v>
      </c>
      <c r="CZ5337" s="81">
        <v>0</v>
      </c>
      <c r="DA5337" s="81">
        <v>0</v>
      </c>
      <c r="DB5337" s="81">
        <v>9129.746070236959</v>
      </c>
      <c r="DC5337" s="81">
        <v>233.23007680794981</v>
      </c>
      <c r="DD5337" s="81">
        <v>8896.5159934290077</v>
      </c>
      <c r="DE5337" s="81">
        <v>0</v>
      </c>
      <c r="DF5337" s="81">
        <v>2.6002430136061188</v>
      </c>
      <c r="DG5337" s="81">
        <v>2.6002430136061188</v>
      </c>
      <c r="DH5337" s="81">
        <v>2.6002430136061188</v>
      </c>
      <c r="DI5337" s="81">
        <v>2.6002430136061188</v>
      </c>
      <c r="DJ5337" s="81">
        <v>5.8408512330311124E-7</v>
      </c>
      <c r="DL5337" s="81">
        <v>0</v>
      </c>
      <c r="DM5337" s="81">
        <v>1.5187632612201835E-6</v>
      </c>
      <c r="DN5337" s="81">
        <v>1.5187632612201835E-6</v>
      </c>
      <c r="DO5337" s="81">
        <v>0</v>
      </c>
      <c r="DP5337" s="81">
        <v>1.5187632612201835E-6</v>
      </c>
      <c r="DQ5337" s="81">
        <v>1.5187632612201835E-6</v>
      </c>
      <c r="DR5337" s="81">
        <v>0</v>
      </c>
      <c r="DS5337" s="81">
        <v>1.5187632612201835E-6</v>
      </c>
      <c r="DT5337" s="81">
        <v>1.5187632612201835E-6</v>
      </c>
      <c r="DU5337" s="81">
        <v>0</v>
      </c>
      <c r="DV5337" s="81">
        <v>1.5187632612201835E-6</v>
      </c>
      <c r="DW5337" s="81">
        <v>1.5187632612201835E-6</v>
      </c>
      <c r="GE5337" s="81" t="s">
        <v>449</v>
      </c>
      <c r="GF5337" s="81" t="s">
        <v>155</v>
      </c>
      <c r="GG5337" s="81" t="s">
        <v>492</v>
      </c>
      <c r="GH5337" s="81" t="s">
        <v>451</v>
      </c>
      <c r="GI5337" s="81">
        <v>2026</v>
      </c>
      <c r="GJ5337" s="81" t="s">
        <v>201</v>
      </c>
      <c r="GK5337" s="81">
        <v>233.23007680793839</v>
      </c>
      <c r="GL5337" s="81">
        <v>73.245042999999995</v>
      </c>
      <c r="GM5337" s="81">
        <v>2026</v>
      </c>
      <c r="GN5337" s="81" t="s">
        <v>173</v>
      </c>
      <c r="GO5337" s="81">
        <v>1.1148832299820636E-2</v>
      </c>
      <c r="GP5337" s="81">
        <v>10</v>
      </c>
      <c r="GQ5337" s="81">
        <v>0</v>
      </c>
      <c r="GR5337" s="81" t="s">
        <v>448</v>
      </c>
      <c r="GS5337" s="81">
        <v>1.1148832299820636E-2</v>
      </c>
      <c r="GT5337" s="81">
        <v>2.6002430136059913</v>
      </c>
      <c r="GU5337" s="81">
        <v>1.1148832299820636E-2</v>
      </c>
      <c r="GV5337" s="81">
        <v>2.6002430136059913</v>
      </c>
      <c r="GW5337" s="81">
        <v>1.1148832299820636E-2</v>
      </c>
      <c r="GX5337" s="81">
        <v>2.6002430136059913</v>
      </c>
      <c r="GY5337" s="81">
        <v>1.1148832299820636E-2</v>
      </c>
      <c r="GZ5337" s="81">
        <v>2.6002430136059913</v>
      </c>
    </row>
    <row r="5338" spans="98:208" x14ac:dyDescent="0.25">
      <c r="CT5338" s="81" t="s">
        <v>155</v>
      </c>
      <c r="CU5338" s="81" t="s">
        <v>489</v>
      </c>
      <c r="CV5338" s="81" t="s">
        <v>458</v>
      </c>
      <c r="CW5338" s="81">
        <v>2025</v>
      </c>
      <c r="CX5338" s="81">
        <v>0</v>
      </c>
      <c r="CY5338" s="81">
        <v>0</v>
      </c>
      <c r="CZ5338" s="81">
        <v>0</v>
      </c>
      <c r="DA5338" s="81">
        <v>0</v>
      </c>
      <c r="DB5338" s="81">
        <v>9129.746070236959</v>
      </c>
      <c r="DC5338" s="81">
        <v>233.23007680794981</v>
      </c>
      <c r="DD5338" s="81">
        <v>8896.5159934290077</v>
      </c>
      <c r="DE5338" s="81">
        <v>0</v>
      </c>
      <c r="DF5338" s="81">
        <v>2.6002430136061188</v>
      </c>
      <c r="DG5338" s="81">
        <v>2.6002430136061188</v>
      </c>
      <c r="DH5338" s="81">
        <v>2.6002430136061188</v>
      </c>
      <c r="DI5338" s="81">
        <v>2.6002430136061188</v>
      </c>
      <c r="DJ5338" s="81">
        <v>5.8408512330311124E-7</v>
      </c>
      <c r="DL5338" s="81">
        <v>0</v>
      </c>
      <c r="DM5338" s="81">
        <v>1.5187632612201835E-6</v>
      </c>
      <c r="DN5338" s="81">
        <v>1.5187632612201835E-6</v>
      </c>
      <c r="DO5338" s="81">
        <v>0</v>
      </c>
      <c r="DP5338" s="81">
        <v>1.5187632612201835E-6</v>
      </c>
      <c r="DQ5338" s="81">
        <v>1.5187632612201835E-6</v>
      </c>
      <c r="DR5338" s="81">
        <v>0</v>
      </c>
      <c r="DS5338" s="81">
        <v>1.5187632612201835E-6</v>
      </c>
      <c r="DT5338" s="81">
        <v>1.5187632612201835E-6</v>
      </c>
      <c r="DU5338" s="81">
        <v>0</v>
      </c>
      <c r="DV5338" s="81">
        <v>1.5187632612201835E-6</v>
      </c>
      <c r="DW5338" s="81">
        <v>1.5187632612201835E-6</v>
      </c>
      <c r="GE5338" s="81" t="s">
        <v>449</v>
      </c>
      <c r="GF5338" s="81" t="s">
        <v>155</v>
      </c>
      <c r="GG5338" s="81" t="s">
        <v>492</v>
      </c>
      <c r="GH5338" s="81" t="s">
        <v>451</v>
      </c>
      <c r="GI5338" s="81">
        <v>2027</v>
      </c>
      <c r="GJ5338" s="81" t="s">
        <v>201</v>
      </c>
      <c r="GK5338" s="81">
        <v>233.23007680793839</v>
      </c>
      <c r="GL5338" s="81">
        <v>73.245042999999995</v>
      </c>
      <c r="GM5338" s="81">
        <v>2027</v>
      </c>
      <c r="GN5338" s="81" t="s">
        <v>173</v>
      </c>
      <c r="GO5338" s="81">
        <v>1.1148832299820636E-2</v>
      </c>
      <c r="GP5338" s="81">
        <v>10</v>
      </c>
      <c r="GQ5338" s="81">
        <v>0</v>
      </c>
      <c r="GR5338" s="81" t="s">
        <v>448</v>
      </c>
      <c r="GS5338" s="81">
        <v>1.1148832299820636E-2</v>
      </c>
      <c r="GT5338" s="81">
        <v>2.6002430136059913</v>
      </c>
      <c r="GU5338" s="81">
        <v>1.1148832299820636E-2</v>
      </c>
      <c r="GV5338" s="81">
        <v>2.6002430136059913</v>
      </c>
      <c r="GW5338" s="81">
        <v>1.1148832299820636E-2</v>
      </c>
      <c r="GX5338" s="81">
        <v>2.6002430136059913</v>
      </c>
      <c r="GY5338" s="81">
        <v>1.1148832299820636E-2</v>
      </c>
      <c r="GZ5338" s="81">
        <v>2.6002430136059913</v>
      </c>
    </row>
    <row r="5339" spans="98:208" x14ac:dyDescent="0.25">
      <c r="CT5339" s="81" t="s">
        <v>155</v>
      </c>
      <c r="CU5339" s="81" t="s">
        <v>489</v>
      </c>
      <c r="CV5339" s="81" t="s">
        <v>458</v>
      </c>
      <c r="CW5339" s="81">
        <v>2026</v>
      </c>
      <c r="CX5339" s="81">
        <v>0</v>
      </c>
      <c r="CY5339" s="81">
        <v>0</v>
      </c>
      <c r="CZ5339" s="81">
        <v>0</v>
      </c>
      <c r="DA5339" s="81">
        <v>0</v>
      </c>
      <c r="DB5339" s="81">
        <v>9129.746070236959</v>
      </c>
      <c r="DC5339" s="81">
        <v>233.23007680794981</v>
      </c>
      <c r="DD5339" s="81">
        <v>8896.5159934290077</v>
      </c>
      <c r="DE5339" s="81">
        <v>0</v>
      </c>
      <c r="DF5339" s="81">
        <v>2.6002430136061188</v>
      </c>
      <c r="DG5339" s="81">
        <v>2.6002430136061188</v>
      </c>
      <c r="DH5339" s="81">
        <v>2.6002430136061188</v>
      </c>
      <c r="DI5339" s="81">
        <v>2.6002430136061188</v>
      </c>
      <c r="DJ5339" s="81">
        <v>5.8408512330311124E-7</v>
      </c>
      <c r="DL5339" s="81">
        <v>0</v>
      </c>
      <c r="DM5339" s="81">
        <v>1.5187632612201835E-6</v>
      </c>
      <c r="DN5339" s="81">
        <v>1.5187632612201835E-6</v>
      </c>
      <c r="DO5339" s="81">
        <v>0</v>
      </c>
      <c r="DP5339" s="81">
        <v>1.5187632612201835E-6</v>
      </c>
      <c r="DQ5339" s="81">
        <v>1.5187632612201835E-6</v>
      </c>
      <c r="DR5339" s="81">
        <v>0</v>
      </c>
      <c r="DS5339" s="81">
        <v>1.5187632612201835E-6</v>
      </c>
      <c r="DT5339" s="81">
        <v>1.5187632612201835E-6</v>
      </c>
      <c r="DU5339" s="81">
        <v>0</v>
      </c>
      <c r="DV5339" s="81">
        <v>1.5187632612201835E-6</v>
      </c>
      <c r="DW5339" s="81">
        <v>1.5187632612201835E-6</v>
      </c>
      <c r="GE5339" s="81" t="s">
        <v>449</v>
      </c>
      <c r="GF5339" s="81" t="s">
        <v>155</v>
      </c>
      <c r="GG5339" s="81" t="s">
        <v>492</v>
      </c>
      <c r="GH5339" s="81" t="s">
        <v>451</v>
      </c>
      <c r="GI5339" s="81">
        <v>2028</v>
      </c>
      <c r="GJ5339" s="81" t="s">
        <v>201</v>
      </c>
      <c r="GK5339" s="81">
        <v>247.272992164946</v>
      </c>
      <c r="GL5339" s="81">
        <v>73.245042999999995</v>
      </c>
      <c r="GM5339" s="81">
        <v>2028</v>
      </c>
      <c r="GN5339" s="81" t="s">
        <v>173</v>
      </c>
      <c r="GO5339" s="81">
        <v>1.1148832299820636E-2</v>
      </c>
      <c r="GP5339" s="81">
        <v>10</v>
      </c>
      <c r="GQ5339" s="81">
        <v>0</v>
      </c>
      <c r="GR5339" s="81" t="s">
        <v>448</v>
      </c>
      <c r="GS5339" s="81">
        <v>1.1148832299820636E-2</v>
      </c>
      <c r="GT5339" s="81">
        <v>2.756805121921845</v>
      </c>
      <c r="GU5339" s="81">
        <v>1.1148832299820636E-2</v>
      </c>
      <c r="GV5339" s="81">
        <v>2.756805121921845</v>
      </c>
      <c r="GW5339" s="81">
        <v>1.1148832299820636E-2</v>
      </c>
      <c r="GX5339" s="81">
        <v>2.756805121921845</v>
      </c>
      <c r="GY5339" s="81">
        <v>1.1148832299820636E-2</v>
      </c>
      <c r="GZ5339" s="81">
        <v>2.756805121921845</v>
      </c>
    </row>
    <row r="5340" spans="98:208" x14ac:dyDescent="0.25">
      <c r="CT5340" s="81" t="s">
        <v>155</v>
      </c>
      <c r="CU5340" s="81" t="s">
        <v>489</v>
      </c>
      <c r="CV5340" s="81" t="s">
        <v>458</v>
      </c>
      <c r="CW5340" s="81">
        <v>2027</v>
      </c>
      <c r="CX5340" s="81">
        <v>0</v>
      </c>
      <c r="CY5340" s="81">
        <v>0</v>
      </c>
      <c r="CZ5340" s="81">
        <v>0</v>
      </c>
      <c r="DA5340" s="81">
        <v>0</v>
      </c>
      <c r="DB5340" s="81">
        <v>9129.746070236959</v>
      </c>
      <c r="DC5340" s="81">
        <v>233.23007680794981</v>
      </c>
      <c r="DD5340" s="81">
        <v>8896.5159934290077</v>
      </c>
      <c r="DE5340" s="81">
        <v>0</v>
      </c>
      <c r="DF5340" s="81">
        <v>2.6002430136061188</v>
      </c>
      <c r="DG5340" s="81">
        <v>2.6002430136061188</v>
      </c>
      <c r="DH5340" s="81">
        <v>2.6002430136061188</v>
      </c>
      <c r="DI5340" s="81">
        <v>2.6002430136061188</v>
      </c>
      <c r="DJ5340" s="81">
        <v>5.8408512330311124E-7</v>
      </c>
      <c r="DL5340" s="81">
        <v>0</v>
      </c>
      <c r="DM5340" s="81">
        <v>1.5187632612201835E-6</v>
      </c>
      <c r="DN5340" s="81">
        <v>1.5187632612201835E-6</v>
      </c>
      <c r="DO5340" s="81">
        <v>0</v>
      </c>
      <c r="DP5340" s="81">
        <v>1.5187632612201835E-6</v>
      </c>
      <c r="DQ5340" s="81">
        <v>1.5187632612201835E-6</v>
      </c>
      <c r="DR5340" s="81">
        <v>0</v>
      </c>
      <c r="DS5340" s="81">
        <v>1.5187632612201835E-6</v>
      </c>
      <c r="DT5340" s="81">
        <v>1.5187632612201835E-6</v>
      </c>
      <c r="DU5340" s="81">
        <v>0</v>
      </c>
      <c r="DV5340" s="81">
        <v>1.5187632612201835E-6</v>
      </c>
      <c r="DW5340" s="81">
        <v>1.5187632612201835E-6</v>
      </c>
      <c r="GE5340" s="81" t="s">
        <v>449</v>
      </c>
      <c r="GF5340" s="81" t="s">
        <v>155</v>
      </c>
      <c r="GG5340" s="81" t="s">
        <v>492</v>
      </c>
      <c r="GH5340" s="81" t="s">
        <v>451</v>
      </c>
      <c r="GI5340" s="81">
        <v>2029</v>
      </c>
      <c r="GJ5340" s="81" t="s">
        <v>201</v>
      </c>
      <c r="GK5340" s="81">
        <v>247.272992164946</v>
      </c>
      <c r="GL5340" s="81">
        <v>73.245042999999995</v>
      </c>
      <c r="GM5340" s="81">
        <v>2029</v>
      </c>
      <c r="GN5340" s="81" t="s">
        <v>173</v>
      </c>
      <c r="GO5340" s="81">
        <v>1.1148832299820636E-2</v>
      </c>
      <c r="GP5340" s="81">
        <v>10</v>
      </c>
      <c r="GQ5340" s="81">
        <v>0</v>
      </c>
      <c r="GR5340" s="81" t="s">
        <v>448</v>
      </c>
      <c r="GS5340" s="81">
        <v>1.1148832299820636E-2</v>
      </c>
      <c r="GT5340" s="81">
        <v>2.756805121921845</v>
      </c>
      <c r="GU5340" s="81">
        <v>1.1148832299820636E-2</v>
      </c>
      <c r="GV5340" s="81">
        <v>2.756805121921845</v>
      </c>
      <c r="GW5340" s="81">
        <v>1.1148832299820636E-2</v>
      </c>
      <c r="GX5340" s="81">
        <v>2.756805121921845</v>
      </c>
      <c r="GY5340" s="81">
        <v>1.1148832299820636E-2</v>
      </c>
      <c r="GZ5340" s="81">
        <v>2.756805121921845</v>
      </c>
    </row>
    <row r="5341" spans="98:208" x14ac:dyDescent="0.25">
      <c r="CT5341" s="81" t="s">
        <v>155</v>
      </c>
      <c r="CU5341" s="81" t="s">
        <v>489</v>
      </c>
      <c r="CV5341" s="81" t="s">
        <v>458</v>
      </c>
      <c r="CW5341" s="81">
        <v>2028</v>
      </c>
      <c r="CX5341" s="81">
        <v>0</v>
      </c>
      <c r="CY5341" s="81">
        <v>0</v>
      </c>
      <c r="CZ5341" s="81">
        <v>0</v>
      </c>
      <c r="DA5341" s="81">
        <v>0</v>
      </c>
      <c r="DB5341" s="81">
        <v>9534.9220877098851</v>
      </c>
      <c r="DC5341" s="81">
        <v>247.27299216495831</v>
      </c>
      <c r="DD5341" s="81">
        <v>9287.6490955449262</v>
      </c>
      <c r="DE5341" s="81">
        <v>0</v>
      </c>
      <c r="DF5341" s="81">
        <v>2.7568051219219822</v>
      </c>
      <c r="DG5341" s="81">
        <v>2.7568051219219822</v>
      </c>
      <c r="DH5341" s="81">
        <v>2.7568051219219822</v>
      </c>
      <c r="DI5341" s="81">
        <v>2.7568051219219822</v>
      </c>
      <c r="DJ5341" s="81">
        <v>5.8408512330311124E-7</v>
      </c>
      <c r="DL5341" s="81">
        <v>0</v>
      </c>
      <c r="DM5341" s="81">
        <v>1.6102088595604496E-6</v>
      </c>
      <c r="DN5341" s="81">
        <v>1.6102088595604496E-6</v>
      </c>
      <c r="DO5341" s="81">
        <v>0</v>
      </c>
      <c r="DP5341" s="81">
        <v>1.6102088595604496E-6</v>
      </c>
      <c r="DQ5341" s="81">
        <v>1.6102088595604496E-6</v>
      </c>
      <c r="DR5341" s="81">
        <v>0</v>
      </c>
      <c r="DS5341" s="81">
        <v>1.6102088595604496E-6</v>
      </c>
      <c r="DT5341" s="81">
        <v>1.6102088595604496E-6</v>
      </c>
      <c r="DU5341" s="81">
        <v>0</v>
      </c>
      <c r="DV5341" s="81">
        <v>1.6102088595604496E-6</v>
      </c>
      <c r="DW5341" s="81">
        <v>1.6102088595604496E-6</v>
      </c>
      <c r="GE5341" s="81" t="s">
        <v>449</v>
      </c>
      <c r="GF5341" s="81" t="s">
        <v>155</v>
      </c>
      <c r="GG5341" s="81" t="s">
        <v>492</v>
      </c>
      <c r="GH5341" s="81" t="s">
        <v>451</v>
      </c>
      <c r="GI5341" s="81">
        <v>2030</v>
      </c>
      <c r="GJ5341" s="81" t="s">
        <v>201</v>
      </c>
      <c r="GK5341" s="81">
        <v>247.272992164946</v>
      </c>
      <c r="GL5341" s="81">
        <v>73.245042999999995</v>
      </c>
      <c r="GM5341" s="81">
        <v>2030</v>
      </c>
      <c r="GN5341" s="81" t="s">
        <v>173</v>
      </c>
      <c r="GO5341" s="81">
        <v>1.1148832299820636E-2</v>
      </c>
      <c r="GP5341" s="81">
        <v>10</v>
      </c>
      <c r="GQ5341" s="81">
        <v>0</v>
      </c>
      <c r="GR5341" s="81" t="s">
        <v>448</v>
      </c>
      <c r="GS5341" s="81">
        <v>0</v>
      </c>
      <c r="GT5341" s="81">
        <v>0</v>
      </c>
      <c r="GU5341" s="81">
        <v>1.1148832299820636E-2</v>
      </c>
      <c r="GV5341" s="81">
        <v>2.756805121921845</v>
      </c>
      <c r="GW5341" s="81">
        <v>1.1148832299820636E-2</v>
      </c>
      <c r="GX5341" s="81">
        <v>2.756805121921845</v>
      </c>
      <c r="GY5341" s="81">
        <v>1.1148832299820636E-2</v>
      </c>
      <c r="GZ5341" s="81">
        <v>2.756805121921845</v>
      </c>
    </row>
    <row r="5342" spans="98:208" x14ac:dyDescent="0.25">
      <c r="CT5342" s="81" t="s">
        <v>155</v>
      </c>
      <c r="CU5342" s="81" t="s">
        <v>489</v>
      </c>
      <c r="CV5342" s="81" t="s">
        <v>458</v>
      </c>
      <c r="CW5342" s="81">
        <v>2029</v>
      </c>
      <c r="CX5342" s="81">
        <v>0</v>
      </c>
      <c r="CY5342" s="81">
        <v>0</v>
      </c>
      <c r="CZ5342" s="81">
        <v>0</v>
      </c>
      <c r="DA5342" s="81">
        <v>0</v>
      </c>
      <c r="DB5342" s="81">
        <v>9534.9220877098851</v>
      </c>
      <c r="DC5342" s="81">
        <v>247.27299216495831</v>
      </c>
      <c r="DD5342" s="81">
        <v>9287.6490955449262</v>
      </c>
      <c r="DE5342" s="81">
        <v>0</v>
      </c>
      <c r="DF5342" s="81">
        <v>2.7568051219219822</v>
      </c>
      <c r="DG5342" s="81">
        <v>2.7568051219219822</v>
      </c>
      <c r="DH5342" s="81">
        <v>2.7568051219219822</v>
      </c>
      <c r="DI5342" s="81">
        <v>2.7568051219219822</v>
      </c>
      <c r="DJ5342" s="81">
        <v>5.8408512330311124E-7</v>
      </c>
      <c r="DL5342" s="81">
        <v>0</v>
      </c>
      <c r="DM5342" s="81">
        <v>1.6102088595604496E-6</v>
      </c>
      <c r="DN5342" s="81">
        <v>1.6102088595604496E-6</v>
      </c>
      <c r="DO5342" s="81">
        <v>0</v>
      </c>
      <c r="DP5342" s="81">
        <v>1.6102088595604496E-6</v>
      </c>
      <c r="DQ5342" s="81">
        <v>1.6102088595604496E-6</v>
      </c>
      <c r="DR5342" s="81">
        <v>0</v>
      </c>
      <c r="DS5342" s="81">
        <v>1.6102088595604496E-6</v>
      </c>
      <c r="DT5342" s="81">
        <v>1.6102088595604496E-6</v>
      </c>
      <c r="DU5342" s="81">
        <v>0</v>
      </c>
      <c r="DV5342" s="81">
        <v>1.6102088595604496E-6</v>
      </c>
      <c r="DW5342" s="81">
        <v>1.6102088595604496E-6</v>
      </c>
      <c r="GE5342" s="81" t="s">
        <v>449</v>
      </c>
      <c r="GF5342" s="81" t="s">
        <v>155</v>
      </c>
      <c r="GG5342" s="81" t="s">
        <v>492</v>
      </c>
      <c r="GH5342" s="81" t="s">
        <v>451</v>
      </c>
      <c r="GI5342" s="81">
        <v>2031</v>
      </c>
      <c r="GJ5342" s="81" t="s">
        <v>201</v>
      </c>
      <c r="GK5342" s="81">
        <v>247.272992164946</v>
      </c>
      <c r="GL5342" s="81">
        <v>73.245042999999995</v>
      </c>
      <c r="GM5342" s="81">
        <v>2031</v>
      </c>
      <c r="GN5342" s="81" t="s">
        <v>173</v>
      </c>
      <c r="GO5342" s="81">
        <v>1.1148832299820636E-2</v>
      </c>
      <c r="GP5342" s="81">
        <v>10</v>
      </c>
      <c r="GQ5342" s="81">
        <v>0</v>
      </c>
      <c r="GR5342" s="81" t="s">
        <v>448</v>
      </c>
      <c r="GS5342" s="81">
        <v>0</v>
      </c>
      <c r="GT5342" s="81">
        <v>0</v>
      </c>
      <c r="GU5342" s="81">
        <v>0</v>
      </c>
      <c r="GV5342" s="81">
        <v>0</v>
      </c>
      <c r="GW5342" s="81">
        <v>1.1148832299820636E-2</v>
      </c>
      <c r="GX5342" s="81">
        <v>2.756805121921845</v>
      </c>
      <c r="GY5342" s="81">
        <v>1.1148832299820636E-2</v>
      </c>
      <c r="GZ5342" s="81">
        <v>2.756805121921845</v>
      </c>
    </row>
    <row r="5343" spans="98:208" x14ac:dyDescent="0.25">
      <c r="CT5343" s="81" t="s">
        <v>155</v>
      </c>
      <c r="CU5343" s="81" t="s">
        <v>489</v>
      </c>
      <c r="CV5343" s="81" t="s">
        <v>458</v>
      </c>
      <c r="CW5343" s="81">
        <v>2030</v>
      </c>
      <c r="CX5343" s="81">
        <v>0</v>
      </c>
      <c r="CY5343" s="81">
        <v>0</v>
      </c>
      <c r="CZ5343" s="81">
        <v>0</v>
      </c>
      <c r="DA5343" s="81">
        <v>0</v>
      </c>
      <c r="DB5343" s="81">
        <v>9534.9220877098851</v>
      </c>
      <c r="DC5343" s="81">
        <v>247.27299216495831</v>
      </c>
      <c r="DD5343" s="81">
        <v>9287.6490955449262</v>
      </c>
      <c r="DE5343" s="81">
        <v>0</v>
      </c>
      <c r="DF5343" s="81">
        <v>0</v>
      </c>
      <c r="DG5343" s="81">
        <v>2.7568051219219822</v>
      </c>
      <c r="DH5343" s="81">
        <v>2.7568051219219822</v>
      </c>
      <c r="DI5343" s="81">
        <v>2.7568051219219822</v>
      </c>
      <c r="DJ5343" s="81">
        <v>5.8408512330311124E-7</v>
      </c>
      <c r="DL5343" s="81">
        <v>0</v>
      </c>
      <c r="DM5343" s="81">
        <v>0</v>
      </c>
      <c r="DN5343" s="81">
        <v>0</v>
      </c>
      <c r="DO5343" s="81">
        <v>0</v>
      </c>
      <c r="DP5343" s="81">
        <v>1.6102088595604496E-6</v>
      </c>
      <c r="DQ5343" s="81">
        <v>1.6102088595604496E-6</v>
      </c>
      <c r="DR5343" s="81">
        <v>0</v>
      </c>
      <c r="DS5343" s="81">
        <v>1.6102088595604496E-6</v>
      </c>
      <c r="DT5343" s="81">
        <v>1.6102088595604496E-6</v>
      </c>
      <c r="DU5343" s="81">
        <v>0</v>
      </c>
      <c r="DV5343" s="81">
        <v>1.6102088595604496E-6</v>
      </c>
      <c r="DW5343" s="81">
        <v>1.6102088595604496E-6</v>
      </c>
      <c r="GE5343" s="81" t="s">
        <v>449</v>
      </c>
      <c r="GF5343" s="81" t="s">
        <v>155</v>
      </c>
      <c r="GG5343" s="81" t="s">
        <v>492</v>
      </c>
      <c r="GH5343" s="81" t="s">
        <v>451</v>
      </c>
      <c r="GI5343" s="81">
        <v>2032</v>
      </c>
      <c r="GJ5343" s="81" t="s">
        <v>201</v>
      </c>
      <c r="GK5343" s="81">
        <v>247.272992164946</v>
      </c>
      <c r="GL5343" s="81">
        <v>73.245042999999995</v>
      </c>
      <c r="GM5343" s="81">
        <v>2032</v>
      </c>
      <c r="GN5343" s="81" t="s">
        <v>173</v>
      </c>
      <c r="GO5343" s="81">
        <v>1.1148832299820636E-2</v>
      </c>
      <c r="GP5343" s="81">
        <v>10</v>
      </c>
      <c r="GQ5343" s="81">
        <v>0</v>
      </c>
      <c r="GR5343" s="81" t="s">
        <v>448</v>
      </c>
      <c r="GS5343" s="81">
        <v>0</v>
      </c>
      <c r="GT5343" s="81">
        <v>0</v>
      </c>
      <c r="GU5343" s="81">
        <v>0</v>
      </c>
      <c r="GV5343" s="81">
        <v>0</v>
      </c>
      <c r="GW5343" s="81">
        <v>0</v>
      </c>
      <c r="GX5343" s="81">
        <v>0</v>
      </c>
      <c r="GY5343" s="81">
        <v>1.1148832299820636E-2</v>
      </c>
      <c r="GZ5343" s="81">
        <v>2.756805121921845</v>
      </c>
    </row>
    <row r="5344" spans="98:208" x14ac:dyDescent="0.25">
      <c r="CT5344" s="81" t="s">
        <v>155</v>
      </c>
      <c r="CU5344" s="81" t="s">
        <v>489</v>
      </c>
      <c r="CV5344" s="81" t="s">
        <v>458</v>
      </c>
      <c r="CW5344" s="81">
        <v>2031</v>
      </c>
      <c r="CX5344" s="81">
        <v>0</v>
      </c>
      <c r="CY5344" s="81">
        <v>0</v>
      </c>
      <c r="CZ5344" s="81">
        <v>0</v>
      </c>
      <c r="DA5344" s="81">
        <v>0</v>
      </c>
      <c r="DB5344" s="81">
        <v>9534.9220877098851</v>
      </c>
      <c r="DC5344" s="81">
        <v>247.27299216495831</v>
      </c>
      <c r="DD5344" s="81">
        <v>9287.6490955449262</v>
      </c>
      <c r="DE5344" s="81">
        <v>0</v>
      </c>
      <c r="DF5344" s="81">
        <v>0</v>
      </c>
      <c r="DG5344" s="81">
        <v>0</v>
      </c>
      <c r="DH5344" s="81">
        <v>2.7568051219219822</v>
      </c>
      <c r="DI5344" s="81">
        <v>2.7568051219219822</v>
      </c>
      <c r="DJ5344" s="81">
        <v>5.8408512330311124E-7</v>
      </c>
      <c r="DL5344" s="81">
        <v>0</v>
      </c>
      <c r="DM5344" s="81">
        <v>0</v>
      </c>
      <c r="DN5344" s="81">
        <v>0</v>
      </c>
      <c r="DO5344" s="81">
        <v>0</v>
      </c>
      <c r="DP5344" s="81">
        <v>0</v>
      </c>
      <c r="DQ5344" s="81">
        <v>0</v>
      </c>
      <c r="DR5344" s="81">
        <v>0</v>
      </c>
      <c r="DS5344" s="81">
        <v>1.6102088595604496E-6</v>
      </c>
      <c r="DT5344" s="81">
        <v>1.6102088595604496E-6</v>
      </c>
      <c r="DU5344" s="81">
        <v>0</v>
      </c>
      <c r="DV5344" s="81">
        <v>1.6102088595604496E-6</v>
      </c>
      <c r="DW5344" s="81">
        <v>1.6102088595604496E-6</v>
      </c>
      <c r="GE5344" s="81" t="s">
        <v>449</v>
      </c>
      <c r="GF5344" s="81" t="s">
        <v>155</v>
      </c>
      <c r="GG5344" s="81" t="s">
        <v>492</v>
      </c>
      <c r="GH5344" s="81" t="s">
        <v>452</v>
      </c>
      <c r="GI5344" s="81">
        <v>2021</v>
      </c>
      <c r="GJ5344" s="81" t="s">
        <v>201</v>
      </c>
      <c r="GK5344" s="81">
        <v>0.69641821681223315</v>
      </c>
      <c r="GL5344" s="81">
        <v>73.245042999999995</v>
      </c>
      <c r="GM5344" s="81">
        <v>2021</v>
      </c>
      <c r="GN5344" s="81" t="s">
        <v>173</v>
      </c>
      <c r="GO5344" s="81">
        <v>1.1148832299820636E-2</v>
      </c>
      <c r="GP5344" s="81">
        <v>10</v>
      </c>
      <c r="GQ5344" s="81">
        <v>0</v>
      </c>
      <c r="GR5344" s="81" t="s">
        <v>448</v>
      </c>
      <c r="GS5344" s="81">
        <v>1.1148832299820636E-2</v>
      </c>
      <c r="GT5344" s="81">
        <v>7.7642499097797159E-3</v>
      </c>
      <c r="GU5344" s="81">
        <v>1.1148832299820636E-2</v>
      </c>
      <c r="GV5344" s="81">
        <v>7.7642499097797159E-3</v>
      </c>
      <c r="GW5344" s="81">
        <v>0</v>
      </c>
      <c r="GX5344" s="81">
        <v>0</v>
      </c>
      <c r="GY5344" s="81">
        <v>0</v>
      </c>
      <c r="GZ5344" s="81">
        <v>0</v>
      </c>
    </row>
    <row r="5345" spans="98:208" x14ac:dyDescent="0.25">
      <c r="CT5345" s="81" t="s">
        <v>155</v>
      </c>
      <c r="CU5345" s="81" t="s">
        <v>489</v>
      </c>
      <c r="CV5345" s="81" t="s">
        <v>458</v>
      </c>
      <c r="CW5345" s="81">
        <v>2032</v>
      </c>
      <c r="CX5345" s="81">
        <v>0</v>
      </c>
      <c r="CY5345" s="81">
        <v>0</v>
      </c>
      <c r="CZ5345" s="81">
        <v>0</v>
      </c>
      <c r="DA5345" s="81">
        <v>0</v>
      </c>
      <c r="DB5345" s="81">
        <v>9534.9220877098851</v>
      </c>
      <c r="DC5345" s="81">
        <v>247.27299216495831</v>
      </c>
      <c r="DD5345" s="81">
        <v>9287.6490955449262</v>
      </c>
      <c r="DE5345" s="81">
        <v>0</v>
      </c>
      <c r="DF5345" s="81">
        <v>0</v>
      </c>
      <c r="DG5345" s="81">
        <v>0</v>
      </c>
      <c r="DH5345" s="81">
        <v>0</v>
      </c>
      <c r="DI5345" s="81">
        <v>2.7568051219219822</v>
      </c>
      <c r="DJ5345" s="81">
        <v>5.8408512330311124E-7</v>
      </c>
      <c r="DL5345" s="81">
        <v>0</v>
      </c>
      <c r="DM5345" s="81">
        <v>0</v>
      </c>
      <c r="DN5345" s="81">
        <v>0</v>
      </c>
      <c r="DO5345" s="81">
        <v>0</v>
      </c>
      <c r="DP5345" s="81">
        <v>0</v>
      </c>
      <c r="DQ5345" s="81">
        <v>0</v>
      </c>
      <c r="DR5345" s="81">
        <v>0</v>
      </c>
      <c r="DS5345" s="81">
        <v>0</v>
      </c>
      <c r="DT5345" s="81">
        <v>0</v>
      </c>
      <c r="DU5345" s="81">
        <v>0</v>
      </c>
      <c r="DV5345" s="81">
        <v>1.6102088595604496E-6</v>
      </c>
      <c r="DW5345" s="81">
        <v>1.6102088595604496E-6</v>
      </c>
      <c r="GE5345" s="81" t="s">
        <v>449</v>
      </c>
      <c r="GF5345" s="81" t="s">
        <v>155</v>
      </c>
      <c r="GG5345" s="81" t="s">
        <v>492</v>
      </c>
      <c r="GH5345" s="81" t="s">
        <v>452</v>
      </c>
      <c r="GI5345" s="81">
        <v>2022</v>
      </c>
      <c r="GJ5345" s="81" t="s">
        <v>201</v>
      </c>
      <c r="GK5345" s="81">
        <v>0.69641821681223315</v>
      </c>
      <c r="GL5345" s="81">
        <v>73.245042999999995</v>
      </c>
      <c r="GM5345" s="81">
        <v>2022</v>
      </c>
      <c r="GN5345" s="81" t="s">
        <v>173</v>
      </c>
      <c r="GO5345" s="81">
        <v>1.1148832299820636E-2</v>
      </c>
      <c r="GP5345" s="81">
        <v>10</v>
      </c>
      <c r="GQ5345" s="81">
        <v>0</v>
      </c>
      <c r="GR5345" s="81" t="s">
        <v>448</v>
      </c>
      <c r="GS5345" s="81">
        <v>1.1148832299820636E-2</v>
      </c>
      <c r="GT5345" s="81">
        <v>7.7642499097797159E-3</v>
      </c>
      <c r="GU5345" s="81">
        <v>1.1148832299820636E-2</v>
      </c>
      <c r="GV5345" s="81">
        <v>7.7642499097797159E-3</v>
      </c>
      <c r="GW5345" s="81">
        <v>1.1148832299820636E-2</v>
      </c>
      <c r="GX5345" s="81">
        <v>7.7642499097797159E-3</v>
      </c>
      <c r="GY5345" s="81">
        <v>0</v>
      </c>
      <c r="GZ5345" s="81">
        <v>0</v>
      </c>
    </row>
    <row r="5346" spans="98:208" x14ac:dyDescent="0.25">
      <c r="CT5346" s="81" t="s">
        <v>155</v>
      </c>
      <c r="CU5346" s="81" t="s">
        <v>489</v>
      </c>
      <c r="CV5346" s="81" t="s">
        <v>459</v>
      </c>
      <c r="CW5346" s="81">
        <v>2020</v>
      </c>
      <c r="CX5346" s="81">
        <v>0</v>
      </c>
      <c r="CY5346" s="81">
        <v>0</v>
      </c>
      <c r="CZ5346" s="81">
        <v>0</v>
      </c>
      <c r="DA5346" s="81">
        <v>0</v>
      </c>
      <c r="DB5346" s="81">
        <v>5.2405583313015853</v>
      </c>
      <c r="DC5346" s="81">
        <v>0.69641821681222693</v>
      </c>
      <c r="DD5346" s="81">
        <v>2.9419641522810411</v>
      </c>
      <c r="DE5346" s="81">
        <v>1.6021759622083049</v>
      </c>
      <c r="DF5346" s="81">
        <v>7.7642499097796466E-3</v>
      </c>
      <c r="DG5346" s="81">
        <v>0</v>
      </c>
      <c r="DH5346" s="81">
        <v>0</v>
      </c>
      <c r="DI5346" s="81">
        <v>0</v>
      </c>
      <c r="DJ5346" s="81">
        <v>1.407514088639946E-5</v>
      </c>
      <c r="DL5346" s="81">
        <v>0</v>
      </c>
      <c r="DM5346" s="81">
        <v>1.0928291135736282E-7</v>
      </c>
      <c r="DN5346" s="81">
        <v>1.0928291135736282E-7</v>
      </c>
      <c r="DO5346" s="81">
        <v>0</v>
      </c>
      <c r="DP5346" s="81">
        <v>0</v>
      </c>
      <c r="DQ5346" s="81">
        <v>0</v>
      </c>
      <c r="DR5346" s="81">
        <v>0</v>
      </c>
      <c r="DS5346" s="81">
        <v>0</v>
      </c>
      <c r="DT5346" s="81">
        <v>0</v>
      </c>
      <c r="DU5346" s="81">
        <v>0</v>
      </c>
      <c r="DV5346" s="81">
        <v>0</v>
      </c>
      <c r="DW5346" s="81">
        <v>0</v>
      </c>
      <c r="GE5346" s="81" t="s">
        <v>449</v>
      </c>
      <c r="GF5346" s="81" t="s">
        <v>155</v>
      </c>
      <c r="GG5346" s="81" t="s">
        <v>492</v>
      </c>
      <c r="GH5346" s="81" t="s">
        <v>452</v>
      </c>
      <c r="GI5346" s="81">
        <v>2023</v>
      </c>
      <c r="GJ5346" s="81" t="s">
        <v>201</v>
      </c>
      <c r="GK5346" s="81">
        <v>0.71896016785817307</v>
      </c>
      <c r="GL5346" s="81">
        <v>73.245042999999995</v>
      </c>
      <c r="GM5346" s="81">
        <v>2023</v>
      </c>
      <c r="GN5346" s="81" t="s">
        <v>173</v>
      </c>
      <c r="GO5346" s="81">
        <v>1.1148832299820636E-2</v>
      </c>
      <c r="GP5346" s="81">
        <v>10</v>
      </c>
      <c r="GQ5346" s="81">
        <v>0</v>
      </c>
      <c r="GR5346" s="81" t="s">
        <v>448</v>
      </c>
      <c r="GS5346" s="81">
        <v>1.1148832299820636E-2</v>
      </c>
      <c r="GT5346" s="81">
        <v>8.015566341701667E-3</v>
      </c>
      <c r="GU5346" s="81">
        <v>1.1148832299820636E-2</v>
      </c>
      <c r="GV5346" s="81">
        <v>8.015566341701667E-3</v>
      </c>
      <c r="GW5346" s="81">
        <v>1.1148832299820636E-2</v>
      </c>
      <c r="GX5346" s="81">
        <v>8.015566341701667E-3</v>
      </c>
      <c r="GY5346" s="81">
        <v>1.1148832299820636E-2</v>
      </c>
      <c r="GZ5346" s="81">
        <v>8.015566341701667E-3</v>
      </c>
    </row>
    <row r="5347" spans="98:208" x14ac:dyDescent="0.25">
      <c r="CT5347" s="81" t="s">
        <v>155</v>
      </c>
      <c r="CU5347" s="81" t="s">
        <v>489</v>
      </c>
      <c r="CV5347" s="81" t="s">
        <v>459</v>
      </c>
      <c r="CW5347" s="81">
        <v>2021</v>
      </c>
      <c r="CX5347" s="81">
        <v>0</v>
      </c>
      <c r="CY5347" s="81">
        <v>0</v>
      </c>
      <c r="CZ5347" s="81">
        <v>0</v>
      </c>
      <c r="DA5347" s="81">
        <v>0</v>
      </c>
      <c r="DB5347" s="81">
        <v>5.2405583313015853</v>
      </c>
      <c r="DC5347" s="81">
        <v>0.69641821681222693</v>
      </c>
      <c r="DD5347" s="81">
        <v>2.9419641522810411</v>
      </c>
      <c r="DE5347" s="81">
        <v>1.6021759622083049</v>
      </c>
      <c r="DF5347" s="81">
        <v>7.7642499097796466E-3</v>
      </c>
      <c r="DG5347" s="81">
        <v>7.7642499097796466E-3</v>
      </c>
      <c r="DH5347" s="81">
        <v>0</v>
      </c>
      <c r="DI5347" s="81">
        <v>0</v>
      </c>
      <c r="DJ5347" s="81">
        <v>1.407514088639946E-5</v>
      </c>
      <c r="DL5347" s="81">
        <v>0</v>
      </c>
      <c r="DM5347" s="81">
        <v>1.0928291135736282E-7</v>
      </c>
      <c r="DN5347" s="81">
        <v>1.0928291135736282E-7</v>
      </c>
      <c r="DO5347" s="81">
        <v>0</v>
      </c>
      <c r="DP5347" s="81">
        <v>1.0928291135736282E-7</v>
      </c>
      <c r="DQ5347" s="81">
        <v>1.0928291135736282E-7</v>
      </c>
      <c r="DR5347" s="81">
        <v>0</v>
      </c>
      <c r="DS5347" s="81">
        <v>0</v>
      </c>
      <c r="DT5347" s="81">
        <v>0</v>
      </c>
      <c r="DU5347" s="81">
        <v>0</v>
      </c>
      <c r="DV5347" s="81">
        <v>0</v>
      </c>
      <c r="DW5347" s="81">
        <v>0</v>
      </c>
      <c r="GE5347" s="81" t="s">
        <v>449</v>
      </c>
      <c r="GF5347" s="81" t="s">
        <v>155</v>
      </c>
      <c r="GG5347" s="81" t="s">
        <v>492</v>
      </c>
      <c r="GH5347" s="81" t="s">
        <v>452</v>
      </c>
      <c r="GI5347" s="81">
        <v>2024</v>
      </c>
      <c r="GJ5347" s="81" t="s">
        <v>201</v>
      </c>
      <c r="GK5347" s="81">
        <v>0.71896016785817307</v>
      </c>
      <c r="GL5347" s="81">
        <v>73.245042999999995</v>
      </c>
      <c r="GM5347" s="81">
        <v>2024</v>
      </c>
      <c r="GN5347" s="81" t="s">
        <v>173</v>
      </c>
      <c r="GO5347" s="81">
        <v>1.1148832299820636E-2</v>
      </c>
      <c r="GP5347" s="81">
        <v>10</v>
      </c>
      <c r="GQ5347" s="81">
        <v>0</v>
      </c>
      <c r="GR5347" s="81" t="s">
        <v>448</v>
      </c>
      <c r="GS5347" s="81">
        <v>1.1148832299820636E-2</v>
      </c>
      <c r="GT5347" s="81">
        <v>8.015566341701667E-3</v>
      </c>
      <c r="GU5347" s="81">
        <v>1.1148832299820636E-2</v>
      </c>
      <c r="GV5347" s="81">
        <v>8.015566341701667E-3</v>
      </c>
      <c r="GW5347" s="81">
        <v>1.1148832299820636E-2</v>
      </c>
      <c r="GX5347" s="81">
        <v>8.015566341701667E-3</v>
      </c>
      <c r="GY5347" s="81">
        <v>1.1148832299820636E-2</v>
      </c>
      <c r="GZ5347" s="81">
        <v>8.015566341701667E-3</v>
      </c>
    </row>
    <row r="5348" spans="98:208" x14ac:dyDescent="0.25">
      <c r="CT5348" s="81" t="s">
        <v>155</v>
      </c>
      <c r="CU5348" s="81" t="s">
        <v>489</v>
      </c>
      <c r="CV5348" s="81" t="s">
        <v>459</v>
      </c>
      <c r="CW5348" s="81">
        <v>2022</v>
      </c>
      <c r="CX5348" s="81">
        <v>0</v>
      </c>
      <c r="CY5348" s="81">
        <v>0</v>
      </c>
      <c r="CZ5348" s="81">
        <v>0</v>
      </c>
      <c r="DA5348" s="81">
        <v>0</v>
      </c>
      <c r="DB5348" s="81">
        <v>5.2405583313015853</v>
      </c>
      <c r="DC5348" s="81">
        <v>0.69641821681222693</v>
      </c>
      <c r="DD5348" s="81">
        <v>2.9419641522810411</v>
      </c>
      <c r="DE5348" s="81">
        <v>1.6021759622083049</v>
      </c>
      <c r="DF5348" s="81">
        <v>7.7642499097796466E-3</v>
      </c>
      <c r="DG5348" s="81">
        <v>7.7642499097796466E-3</v>
      </c>
      <c r="DH5348" s="81">
        <v>7.7642499097796466E-3</v>
      </c>
      <c r="DI5348" s="81">
        <v>0</v>
      </c>
      <c r="DJ5348" s="81">
        <v>1.407514088639946E-5</v>
      </c>
      <c r="DL5348" s="81">
        <v>0</v>
      </c>
      <c r="DM5348" s="81">
        <v>1.0928291135736282E-7</v>
      </c>
      <c r="DN5348" s="81">
        <v>1.0928291135736282E-7</v>
      </c>
      <c r="DO5348" s="81">
        <v>0</v>
      </c>
      <c r="DP5348" s="81">
        <v>1.0928291135736282E-7</v>
      </c>
      <c r="DQ5348" s="81">
        <v>1.0928291135736282E-7</v>
      </c>
      <c r="DR5348" s="81">
        <v>0</v>
      </c>
      <c r="DS5348" s="81">
        <v>1.0928291135736282E-7</v>
      </c>
      <c r="DT5348" s="81">
        <v>1.0928291135736282E-7</v>
      </c>
      <c r="DU5348" s="81">
        <v>0</v>
      </c>
      <c r="DV5348" s="81">
        <v>0</v>
      </c>
      <c r="DW5348" s="81">
        <v>0</v>
      </c>
      <c r="GE5348" s="81" t="s">
        <v>449</v>
      </c>
      <c r="GF5348" s="81" t="s">
        <v>155</v>
      </c>
      <c r="GG5348" s="81" t="s">
        <v>492</v>
      </c>
      <c r="GH5348" s="81" t="s">
        <v>452</v>
      </c>
      <c r="GI5348" s="81">
        <v>2025</v>
      </c>
      <c r="GJ5348" s="81" t="s">
        <v>201</v>
      </c>
      <c r="GK5348" s="81">
        <v>0.71896016785817307</v>
      </c>
      <c r="GL5348" s="81">
        <v>73.245042999999995</v>
      </c>
      <c r="GM5348" s="81">
        <v>2025</v>
      </c>
      <c r="GN5348" s="81" t="s">
        <v>173</v>
      </c>
      <c r="GO5348" s="81">
        <v>1.1148832299820636E-2</v>
      </c>
      <c r="GP5348" s="81">
        <v>10</v>
      </c>
      <c r="GQ5348" s="81">
        <v>0</v>
      </c>
      <c r="GR5348" s="81" t="s">
        <v>448</v>
      </c>
      <c r="GS5348" s="81">
        <v>1.1148832299820636E-2</v>
      </c>
      <c r="GT5348" s="81">
        <v>8.015566341701667E-3</v>
      </c>
      <c r="GU5348" s="81">
        <v>1.1148832299820636E-2</v>
      </c>
      <c r="GV5348" s="81">
        <v>8.015566341701667E-3</v>
      </c>
      <c r="GW5348" s="81">
        <v>1.1148832299820636E-2</v>
      </c>
      <c r="GX5348" s="81">
        <v>8.015566341701667E-3</v>
      </c>
      <c r="GY5348" s="81">
        <v>1.1148832299820636E-2</v>
      </c>
      <c r="GZ5348" s="81">
        <v>8.015566341701667E-3</v>
      </c>
    </row>
    <row r="5349" spans="98:208" x14ac:dyDescent="0.25">
      <c r="CT5349" s="81" t="s">
        <v>155</v>
      </c>
      <c r="CU5349" s="81" t="s">
        <v>489</v>
      </c>
      <c r="CV5349" s="81" t="s">
        <v>459</v>
      </c>
      <c r="CW5349" s="81">
        <v>2023</v>
      </c>
      <c r="CX5349" s="81">
        <v>0</v>
      </c>
      <c r="CY5349" s="81">
        <v>0</v>
      </c>
      <c r="CZ5349" s="81">
        <v>0</v>
      </c>
      <c r="DA5349" s="81">
        <v>0</v>
      </c>
      <c r="DB5349" s="81">
        <v>5.4750346070078084</v>
      </c>
      <c r="DC5349" s="81">
        <v>0.7189601678582197</v>
      </c>
      <c r="DD5349" s="81">
        <v>3.0714971986151238</v>
      </c>
      <c r="DE5349" s="81">
        <v>1.6845772405344519</v>
      </c>
      <c r="DF5349" s="81">
        <v>8.0155663417021857E-3</v>
      </c>
      <c r="DG5349" s="81">
        <v>8.0155663417021857E-3</v>
      </c>
      <c r="DH5349" s="81">
        <v>8.0155663417021857E-3</v>
      </c>
      <c r="DI5349" s="81">
        <v>8.0155663417021857E-3</v>
      </c>
      <c r="DJ5349" s="81">
        <v>1.407514088639946E-5</v>
      </c>
      <c r="DL5349" s="81">
        <v>0</v>
      </c>
      <c r="DM5349" s="81">
        <v>1.1282022554373979E-7</v>
      </c>
      <c r="DN5349" s="81">
        <v>1.1282022554373979E-7</v>
      </c>
      <c r="DO5349" s="81">
        <v>0</v>
      </c>
      <c r="DP5349" s="81">
        <v>1.1282022554373979E-7</v>
      </c>
      <c r="DQ5349" s="81">
        <v>1.1282022554373979E-7</v>
      </c>
      <c r="DR5349" s="81">
        <v>0</v>
      </c>
      <c r="DS5349" s="81">
        <v>1.1282022554373979E-7</v>
      </c>
      <c r="DT5349" s="81">
        <v>1.1282022554373979E-7</v>
      </c>
      <c r="DU5349" s="81">
        <v>0</v>
      </c>
      <c r="DV5349" s="81">
        <v>1.1282022554373979E-7</v>
      </c>
      <c r="DW5349" s="81">
        <v>1.1282022554373979E-7</v>
      </c>
      <c r="GE5349" s="81" t="s">
        <v>449</v>
      </c>
      <c r="GF5349" s="81" t="s">
        <v>155</v>
      </c>
      <c r="GG5349" s="81" t="s">
        <v>492</v>
      </c>
      <c r="GH5349" s="81" t="s">
        <v>452</v>
      </c>
      <c r="GI5349" s="81">
        <v>2026</v>
      </c>
      <c r="GJ5349" s="81" t="s">
        <v>201</v>
      </c>
      <c r="GK5349" s="81">
        <v>0.71896016785817307</v>
      </c>
      <c r="GL5349" s="81">
        <v>73.245042999999995</v>
      </c>
      <c r="GM5349" s="81">
        <v>2026</v>
      </c>
      <c r="GN5349" s="81" t="s">
        <v>173</v>
      </c>
      <c r="GO5349" s="81">
        <v>1.1148832299820636E-2</v>
      </c>
      <c r="GP5349" s="81">
        <v>10</v>
      </c>
      <c r="GQ5349" s="81">
        <v>0</v>
      </c>
      <c r="GR5349" s="81" t="s">
        <v>448</v>
      </c>
      <c r="GS5349" s="81">
        <v>1.1148832299820636E-2</v>
      </c>
      <c r="GT5349" s="81">
        <v>8.015566341701667E-3</v>
      </c>
      <c r="GU5349" s="81">
        <v>1.1148832299820636E-2</v>
      </c>
      <c r="GV5349" s="81">
        <v>8.015566341701667E-3</v>
      </c>
      <c r="GW5349" s="81">
        <v>1.1148832299820636E-2</v>
      </c>
      <c r="GX5349" s="81">
        <v>8.015566341701667E-3</v>
      </c>
      <c r="GY5349" s="81">
        <v>1.1148832299820636E-2</v>
      </c>
      <c r="GZ5349" s="81">
        <v>8.015566341701667E-3</v>
      </c>
    </row>
    <row r="5350" spans="98:208" x14ac:dyDescent="0.25">
      <c r="CT5350" s="81" t="s">
        <v>155</v>
      </c>
      <c r="CU5350" s="81" t="s">
        <v>489</v>
      </c>
      <c r="CV5350" s="81" t="s">
        <v>459</v>
      </c>
      <c r="CW5350" s="81">
        <v>2024</v>
      </c>
      <c r="CX5350" s="81">
        <v>0</v>
      </c>
      <c r="CY5350" s="81">
        <v>0</v>
      </c>
      <c r="CZ5350" s="81">
        <v>0</v>
      </c>
      <c r="DA5350" s="81">
        <v>0</v>
      </c>
      <c r="DB5350" s="81">
        <v>5.4750346070078084</v>
      </c>
      <c r="DC5350" s="81">
        <v>0.7189601678582197</v>
      </c>
      <c r="DD5350" s="81">
        <v>3.0714971986151238</v>
      </c>
      <c r="DE5350" s="81">
        <v>1.6845772405344519</v>
      </c>
      <c r="DF5350" s="81">
        <v>8.0155663417021857E-3</v>
      </c>
      <c r="DG5350" s="81">
        <v>8.0155663417021857E-3</v>
      </c>
      <c r="DH5350" s="81">
        <v>8.0155663417021857E-3</v>
      </c>
      <c r="DI5350" s="81">
        <v>8.0155663417021857E-3</v>
      </c>
      <c r="DJ5350" s="81">
        <v>1.407514088639946E-5</v>
      </c>
      <c r="DL5350" s="81">
        <v>0</v>
      </c>
      <c r="DM5350" s="81">
        <v>1.1282022554373979E-7</v>
      </c>
      <c r="DN5350" s="81">
        <v>1.1282022554373979E-7</v>
      </c>
      <c r="DO5350" s="81">
        <v>0</v>
      </c>
      <c r="DP5350" s="81">
        <v>1.1282022554373979E-7</v>
      </c>
      <c r="DQ5350" s="81">
        <v>1.1282022554373979E-7</v>
      </c>
      <c r="DR5350" s="81">
        <v>0</v>
      </c>
      <c r="DS5350" s="81">
        <v>1.1282022554373979E-7</v>
      </c>
      <c r="DT5350" s="81">
        <v>1.1282022554373979E-7</v>
      </c>
      <c r="DU5350" s="81">
        <v>0</v>
      </c>
      <c r="DV5350" s="81">
        <v>1.1282022554373979E-7</v>
      </c>
      <c r="DW5350" s="81">
        <v>1.1282022554373979E-7</v>
      </c>
      <c r="GE5350" s="81" t="s">
        <v>449</v>
      </c>
      <c r="GF5350" s="81" t="s">
        <v>155</v>
      </c>
      <c r="GG5350" s="81" t="s">
        <v>492</v>
      </c>
      <c r="GH5350" s="81" t="s">
        <v>452</v>
      </c>
      <c r="GI5350" s="81">
        <v>2027</v>
      </c>
      <c r="GJ5350" s="81" t="s">
        <v>201</v>
      </c>
      <c r="GK5350" s="81">
        <v>0.71896016785817307</v>
      </c>
      <c r="GL5350" s="81">
        <v>73.245042999999995</v>
      </c>
      <c r="GM5350" s="81">
        <v>2027</v>
      </c>
      <c r="GN5350" s="81" t="s">
        <v>173</v>
      </c>
      <c r="GO5350" s="81">
        <v>1.1148832299820636E-2</v>
      </c>
      <c r="GP5350" s="81">
        <v>10</v>
      </c>
      <c r="GQ5350" s="81">
        <v>0</v>
      </c>
      <c r="GR5350" s="81" t="s">
        <v>448</v>
      </c>
      <c r="GS5350" s="81">
        <v>1.1148832299820636E-2</v>
      </c>
      <c r="GT5350" s="81">
        <v>8.015566341701667E-3</v>
      </c>
      <c r="GU5350" s="81">
        <v>1.1148832299820636E-2</v>
      </c>
      <c r="GV5350" s="81">
        <v>8.015566341701667E-3</v>
      </c>
      <c r="GW5350" s="81">
        <v>1.1148832299820636E-2</v>
      </c>
      <c r="GX5350" s="81">
        <v>8.015566341701667E-3</v>
      </c>
      <c r="GY5350" s="81">
        <v>1.1148832299820636E-2</v>
      </c>
      <c r="GZ5350" s="81">
        <v>8.015566341701667E-3</v>
      </c>
    </row>
    <row r="5351" spans="98:208" x14ac:dyDescent="0.25">
      <c r="CT5351" s="81" t="s">
        <v>155</v>
      </c>
      <c r="CU5351" s="81" t="s">
        <v>489</v>
      </c>
      <c r="CV5351" s="81" t="s">
        <v>459</v>
      </c>
      <c r="CW5351" s="81">
        <v>2025</v>
      </c>
      <c r="CX5351" s="81">
        <v>0</v>
      </c>
      <c r="CY5351" s="81">
        <v>0</v>
      </c>
      <c r="CZ5351" s="81">
        <v>0</v>
      </c>
      <c r="DA5351" s="81">
        <v>0</v>
      </c>
      <c r="DB5351" s="81">
        <v>5.4750346070078084</v>
      </c>
      <c r="DC5351" s="81">
        <v>0.7189601678582197</v>
      </c>
      <c r="DD5351" s="81">
        <v>3.0714971986151238</v>
      </c>
      <c r="DE5351" s="81">
        <v>1.6845772405344519</v>
      </c>
      <c r="DF5351" s="81">
        <v>8.0155663417021857E-3</v>
      </c>
      <c r="DG5351" s="81">
        <v>8.0155663417021857E-3</v>
      </c>
      <c r="DH5351" s="81">
        <v>8.0155663417021857E-3</v>
      </c>
      <c r="DI5351" s="81">
        <v>8.0155663417021857E-3</v>
      </c>
      <c r="DJ5351" s="81">
        <v>1.407514088639946E-5</v>
      </c>
      <c r="DL5351" s="81">
        <v>0</v>
      </c>
      <c r="DM5351" s="81">
        <v>1.1282022554373979E-7</v>
      </c>
      <c r="DN5351" s="81">
        <v>1.1282022554373979E-7</v>
      </c>
      <c r="DO5351" s="81">
        <v>0</v>
      </c>
      <c r="DP5351" s="81">
        <v>1.1282022554373979E-7</v>
      </c>
      <c r="DQ5351" s="81">
        <v>1.1282022554373979E-7</v>
      </c>
      <c r="DR5351" s="81">
        <v>0</v>
      </c>
      <c r="DS5351" s="81">
        <v>1.1282022554373979E-7</v>
      </c>
      <c r="DT5351" s="81">
        <v>1.1282022554373979E-7</v>
      </c>
      <c r="DU5351" s="81">
        <v>0</v>
      </c>
      <c r="DV5351" s="81">
        <v>1.1282022554373979E-7</v>
      </c>
      <c r="DW5351" s="81">
        <v>1.1282022554373979E-7</v>
      </c>
      <c r="GE5351" s="81" t="s">
        <v>449</v>
      </c>
      <c r="GF5351" s="81" t="s">
        <v>155</v>
      </c>
      <c r="GG5351" s="81" t="s">
        <v>492</v>
      </c>
      <c r="GH5351" s="81" t="s">
        <v>452</v>
      </c>
      <c r="GI5351" s="81">
        <v>2028</v>
      </c>
      <c r="GJ5351" s="81" t="s">
        <v>201</v>
      </c>
      <c r="GK5351" s="81">
        <v>0.74733835430386364</v>
      </c>
      <c r="GL5351" s="81">
        <v>73.245042999999995</v>
      </c>
      <c r="GM5351" s="81">
        <v>2028</v>
      </c>
      <c r="GN5351" s="81" t="s">
        <v>173</v>
      </c>
      <c r="GO5351" s="81">
        <v>1.1148832299820636E-2</v>
      </c>
      <c r="GP5351" s="81">
        <v>10</v>
      </c>
      <c r="GQ5351" s="81">
        <v>0</v>
      </c>
      <c r="GR5351" s="81" t="s">
        <v>448</v>
      </c>
      <c r="GS5351" s="81">
        <v>1.1148832299820636E-2</v>
      </c>
      <c r="GT5351" s="81">
        <v>8.3319499833577129E-3</v>
      </c>
      <c r="GU5351" s="81">
        <v>1.1148832299820636E-2</v>
      </c>
      <c r="GV5351" s="81">
        <v>8.3319499833577129E-3</v>
      </c>
      <c r="GW5351" s="81">
        <v>1.1148832299820636E-2</v>
      </c>
      <c r="GX5351" s="81">
        <v>8.3319499833577129E-3</v>
      </c>
      <c r="GY5351" s="81">
        <v>1.1148832299820636E-2</v>
      </c>
      <c r="GZ5351" s="81">
        <v>8.3319499833577129E-3</v>
      </c>
    </row>
    <row r="5352" spans="98:208" x14ac:dyDescent="0.25">
      <c r="CT5352" s="81" t="s">
        <v>155</v>
      </c>
      <c r="CU5352" s="81" t="s">
        <v>489</v>
      </c>
      <c r="CV5352" s="81" t="s">
        <v>459</v>
      </c>
      <c r="CW5352" s="81">
        <v>2026</v>
      </c>
      <c r="CX5352" s="81">
        <v>0</v>
      </c>
      <c r="CY5352" s="81">
        <v>0</v>
      </c>
      <c r="CZ5352" s="81">
        <v>0</v>
      </c>
      <c r="DA5352" s="81">
        <v>0</v>
      </c>
      <c r="DB5352" s="81">
        <v>5.4750346070078084</v>
      </c>
      <c r="DC5352" s="81">
        <v>0.7189601678582197</v>
      </c>
      <c r="DD5352" s="81">
        <v>3.0714971986151238</v>
      </c>
      <c r="DE5352" s="81">
        <v>1.6845772405344519</v>
      </c>
      <c r="DF5352" s="81">
        <v>8.0155663417021857E-3</v>
      </c>
      <c r="DG5352" s="81">
        <v>8.0155663417021857E-3</v>
      </c>
      <c r="DH5352" s="81">
        <v>8.0155663417021857E-3</v>
      </c>
      <c r="DI5352" s="81">
        <v>8.0155663417021857E-3</v>
      </c>
      <c r="DJ5352" s="81">
        <v>1.407514088639946E-5</v>
      </c>
      <c r="DL5352" s="81">
        <v>0</v>
      </c>
      <c r="DM5352" s="81">
        <v>1.1282022554373979E-7</v>
      </c>
      <c r="DN5352" s="81">
        <v>1.1282022554373979E-7</v>
      </c>
      <c r="DO5352" s="81">
        <v>0</v>
      </c>
      <c r="DP5352" s="81">
        <v>1.1282022554373979E-7</v>
      </c>
      <c r="DQ5352" s="81">
        <v>1.1282022554373979E-7</v>
      </c>
      <c r="DR5352" s="81">
        <v>0</v>
      </c>
      <c r="DS5352" s="81">
        <v>1.1282022554373979E-7</v>
      </c>
      <c r="DT5352" s="81">
        <v>1.1282022554373979E-7</v>
      </c>
      <c r="DU5352" s="81">
        <v>0</v>
      </c>
      <c r="DV5352" s="81">
        <v>1.1282022554373979E-7</v>
      </c>
      <c r="DW5352" s="81">
        <v>1.1282022554373979E-7</v>
      </c>
      <c r="GE5352" s="81" t="s">
        <v>449</v>
      </c>
      <c r="GF5352" s="81" t="s">
        <v>155</v>
      </c>
      <c r="GG5352" s="81" t="s">
        <v>492</v>
      </c>
      <c r="GH5352" s="81" t="s">
        <v>452</v>
      </c>
      <c r="GI5352" s="81">
        <v>2029</v>
      </c>
      <c r="GJ5352" s="81" t="s">
        <v>201</v>
      </c>
      <c r="GK5352" s="81">
        <v>0.74733835430386364</v>
      </c>
      <c r="GL5352" s="81">
        <v>73.245042999999995</v>
      </c>
      <c r="GM5352" s="81">
        <v>2029</v>
      </c>
      <c r="GN5352" s="81" t="s">
        <v>173</v>
      </c>
      <c r="GO5352" s="81">
        <v>1.1148832299820636E-2</v>
      </c>
      <c r="GP5352" s="81">
        <v>10</v>
      </c>
      <c r="GQ5352" s="81">
        <v>0</v>
      </c>
      <c r="GR5352" s="81" t="s">
        <v>448</v>
      </c>
      <c r="GS5352" s="81">
        <v>1.1148832299820636E-2</v>
      </c>
      <c r="GT5352" s="81">
        <v>8.3319499833577129E-3</v>
      </c>
      <c r="GU5352" s="81">
        <v>1.1148832299820636E-2</v>
      </c>
      <c r="GV5352" s="81">
        <v>8.3319499833577129E-3</v>
      </c>
      <c r="GW5352" s="81">
        <v>1.1148832299820636E-2</v>
      </c>
      <c r="GX5352" s="81">
        <v>8.3319499833577129E-3</v>
      </c>
      <c r="GY5352" s="81">
        <v>1.1148832299820636E-2</v>
      </c>
      <c r="GZ5352" s="81">
        <v>8.3319499833577129E-3</v>
      </c>
    </row>
    <row r="5353" spans="98:208" x14ac:dyDescent="0.25">
      <c r="CT5353" s="81" t="s">
        <v>155</v>
      </c>
      <c r="CU5353" s="81" t="s">
        <v>489</v>
      </c>
      <c r="CV5353" s="81" t="s">
        <v>459</v>
      </c>
      <c r="CW5353" s="81">
        <v>2027</v>
      </c>
      <c r="CX5353" s="81">
        <v>0</v>
      </c>
      <c r="CY5353" s="81">
        <v>0</v>
      </c>
      <c r="CZ5353" s="81">
        <v>0</v>
      </c>
      <c r="DA5353" s="81">
        <v>0</v>
      </c>
      <c r="DB5353" s="81">
        <v>5.4750346070078084</v>
      </c>
      <c r="DC5353" s="81">
        <v>0.7189601678582197</v>
      </c>
      <c r="DD5353" s="81">
        <v>3.0714971986151238</v>
      </c>
      <c r="DE5353" s="81">
        <v>1.6845772405344519</v>
      </c>
      <c r="DF5353" s="81">
        <v>8.0155663417021857E-3</v>
      </c>
      <c r="DG5353" s="81">
        <v>8.0155663417021857E-3</v>
      </c>
      <c r="DH5353" s="81">
        <v>8.0155663417021857E-3</v>
      </c>
      <c r="DI5353" s="81">
        <v>8.0155663417021857E-3</v>
      </c>
      <c r="DJ5353" s="81">
        <v>1.407514088639946E-5</v>
      </c>
      <c r="DL5353" s="81">
        <v>0</v>
      </c>
      <c r="DM5353" s="81">
        <v>1.1282022554373979E-7</v>
      </c>
      <c r="DN5353" s="81">
        <v>1.1282022554373979E-7</v>
      </c>
      <c r="DO5353" s="81">
        <v>0</v>
      </c>
      <c r="DP5353" s="81">
        <v>1.1282022554373979E-7</v>
      </c>
      <c r="DQ5353" s="81">
        <v>1.1282022554373979E-7</v>
      </c>
      <c r="DR5353" s="81">
        <v>0</v>
      </c>
      <c r="DS5353" s="81">
        <v>1.1282022554373979E-7</v>
      </c>
      <c r="DT5353" s="81">
        <v>1.1282022554373979E-7</v>
      </c>
      <c r="DU5353" s="81">
        <v>0</v>
      </c>
      <c r="DV5353" s="81">
        <v>1.1282022554373979E-7</v>
      </c>
      <c r="DW5353" s="81">
        <v>1.1282022554373979E-7</v>
      </c>
      <c r="GE5353" s="81" t="s">
        <v>449</v>
      </c>
      <c r="GF5353" s="81" t="s">
        <v>155</v>
      </c>
      <c r="GG5353" s="81" t="s">
        <v>492</v>
      </c>
      <c r="GH5353" s="81" t="s">
        <v>452</v>
      </c>
      <c r="GI5353" s="81">
        <v>2030</v>
      </c>
      <c r="GJ5353" s="81" t="s">
        <v>201</v>
      </c>
      <c r="GK5353" s="81">
        <v>0.74733835430386364</v>
      </c>
      <c r="GL5353" s="81">
        <v>73.245042999999995</v>
      </c>
      <c r="GM5353" s="81">
        <v>2030</v>
      </c>
      <c r="GN5353" s="81" t="s">
        <v>173</v>
      </c>
      <c r="GO5353" s="81">
        <v>1.1148832299820636E-2</v>
      </c>
      <c r="GP5353" s="81">
        <v>10</v>
      </c>
      <c r="GQ5353" s="81">
        <v>0</v>
      </c>
      <c r="GR5353" s="81" t="s">
        <v>448</v>
      </c>
      <c r="GS5353" s="81">
        <v>0</v>
      </c>
      <c r="GT5353" s="81">
        <v>0</v>
      </c>
      <c r="GU5353" s="81">
        <v>1.1148832299820636E-2</v>
      </c>
      <c r="GV5353" s="81">
        <v>8.3319499833577129E-3</v>
      </c>
      <c r="GW5353" s="81">
        <v>1.1148832299820636E-2</v>
      </c>
      <c r="GX5353" s="81">
        <v>8.3319499833577129E-3</v>
      </c>
      <c r="GY5353" s="81">
        <v>1.1148832299820636E-2</v>
      </c>
      <c r="GZ5353" s="81">
        <v>8.3319499833577129E-3</v>
      </c>
    </row>
    <row r="5354" spans="98:208" x14ac:dyDescent="0.25">
      <c r="CT5354" s="81" t="s">
        <v>155</v>
      </c>
      <c r="CU5354" s="81" t="s">
        <v>489</v>
      </c>
      <c r="CV5354" s="81" t="s">
        <v>459</v>
      </c>
      <c r="CW5354" s="81">
        <v>2028</v>
      </c>
      <c r="CX5354" s="81">
        <v>0</v>
      </c>
      <c r="CY5354" s="81">
        <v>0</v>
      </c>
      <c r="CZ5354" s="81">
        <v>0</v>
      </c>
      <c r="DA5354" s="81">
        <v>0</v>
      </c>
      <c r="DB5354" s="81">
        <v>5.7770153400785018</v>
      </c>
      <c r="DC5354" s="81">
        <v>0.74733835430389051</v>
      </c>
      <c r="DD5354" s="81">
        <v>3.2379513401017448</v>
      </c>
      <c r="DE5354" s="81">
        <v>1.791725645672853</v>
      </c>
      <c r="DF5354" s="81">
        <v>8.331949983358013E-3</v>
      </c>
      <c r="DG5354" s="81">
        <v>8.331949983358013E-3</v>
      </c>
      <c r="DH5354" s="81">
        <v>8.331949983358013E-3</v>
      </c>
      <c r="DI5354" s="81">
        <v>8.331949983358013E-3</v>
      </c>
      <c r="DJ5354" s="81">
        <v>1.407514088639946E-5</v>
      </c>
      <c r="DL5354" s="81">
        <v>0</v>
      </c>
      <c r="DM5354" s="81">
        <v>1.1727336987419767E-7</v>
      </c>
      <c r="DN5354" s="81">
        <v>1.1727336987419767E-7</v>
      </c>
      <c r="DO5354" s="81">
        <v>0</v>
      </c>
      <c r="DP5354" s="81">
        <v>1.1727336987419767E-7</v>
      </c>
      <c r="DQ5354" s="81">
        <v>1.1727336987419767E-7</v>
      </c>
      <c r="DR5354" s="81">
        <v>0</v>
      </c>
      <c r="DS5354" s="81">
        <v>1.1727336987419767E-7</v>
      </c>
      <c r="DT5354" s="81">
        <v>1.1727336987419767E-7</v>
      </c>
      <c r="DU5354" s="81">
        <v>0</v>
      </c>
      <c r="DV5354" s="81">
        <v>1.1727336987419767E-7</v>
      </c>
      <c r="DW5354" s="81">
        <v>1.1727336987419767E-7</v>
      </c>
      <c r="GE5354" s="81" t="s">
        <v>449</v>
      </c>
      <c r="GF5354" s="81" t="s">
        <v>155</v>
      </c>
      <c r="GG5354" s="81" t="s">
        <v>492</v>
      </c>
      <c r="GH5354" s="81" t="s">
        <v>452</v>
      </c>
      <c r="GI5354" s="81">
        <v>2031</v>
      </c>
      <c r="GJ5354" s="81" t="s">
        <v>201</v>
      </c>
      <c r="GK5354" s="81">
        <v>0.74733835430386364</v>
      </c>
      <c r="GL5354" s="81">
        <v>73.245042999999995</v>
      </c>
      <c r="GM5354" s="81">
        <v>2031</v>
      </c>
      <c r="GN5354" s="81" t="s">
        <v>173</v>
      </c>
      <c r="GO5354" s="81">
        <v>1.1148832299820636E-2</v>
      </c>
      <c r="GP5354" s="81">
        <v>10</v>
      </c>
      <c r="GQ5354" s="81">
        <v>0</v>
      </c>
      <c r="GR5354" s="81" t="s">
        <v>448</v>
      </c>
      <c r="GS5354" s="81">
        <v>0</v>
      </c>
      <c r="GT5354" s="81">
        <v>0</v>
      </c>
      <c r="GU5354" s="81">
        <v>0</v>
      </c>
      <c r="GV5354" s="81">
        <v>0</v>
      </c>
      <c r="GW5354" s="81">
        <v>1.1148832299820636E-2</v>
      </c>
      <c r="GX5354" s="81">
        <v>8.3319499833577129E-3</v>
      </c>
      <c r="GY5354" s="81">
        <v>1.1148832299820636E-2</v>
      </c>
      <c r="GZ5354" s="81">
        <v>8.3319499833577129E-3</v>
      </c>
    </row>
    <row r="5355" spans="98:208" x14ac:dyDescent="0.25">
      <c r="CT5355" s="81" t="s">
        <v>155</v>
      </c>
      <c r="CU5355" s="81" t="s">
        <v>489</v>
      </c>
      <c r="CV5355" s="81" t="s">
        <v>459</v>
      </c>
      <c r="CW5355" s="81">
        <v>2029</v>
      </c>
      <c r="CX5355" s="81">
        <v>0</v>
      </c>
      <c r="CY5355" s="81">
        <v>0</v>
      </c>
      <c r="CZ5355" s="81">
        <v>0</v>
      </c>
      <c r="DA5355" s="81">
        <v>0</v>
      </c>
      <c r="DB5355" s="81">
        <v>5.7770153400785018</v>
      </c>
      <c r="DC5355" s="81">
        <v>0.74733835430389051</v>
      </c>
      <c r="DD5355" s="81">
        <v>3.2379513401017448</v>
      </c>
      <c r="DE5355" s="81">
        <v>1.791725645672853</v>
      </c>
      <c r="DF5355" s="81">
        <v>8.331949983358013E-3</v>
      </c>
      <c r="DG5355" s="81">
        <v>8.331949983358013E-3</v>
      </c>
      <c r="DH5355" s="81">
        <v>8.331949983358013E-3</v>
      </c>
      <c r="DI5355" s="81">
        <v>8.331949983358013E-3</v>
      </c>
      <c r="DJ5355" s="81">
        <v>1.407514088639946E-5</v>
      </c>
      <c r="DL5355" s="81">
        <v>0</v>
      </c>
      <c r="DM5355" s="81">
        <v>1.1727336987419767E-7</v>
      </c>
      <c r="DN5355" s="81">
        <v>1.1727336987419767E-7</v>
      </c>
      <c r="DO5355" s="81">
        <v>0</v>
      </c>
      <c r="DP5355" s="81">
        <v>1.1727336987419767E-7</v>
      </c>
      <c r="DQ5355" s="81">
        <v>1.1727336987419767E-7</v>
      </c>
      <c r="DR5355" s="81">
        <v>0</v>
      </c>
      <c r="DS5355" s="81">
        <v>1.1727336987419767E-7</v>
      </c>
      <c r="DT5355" s="81">
        <v>1.1727336987419767E-7</v>
      </c>
      <c r="DU5355" s="81">
        <v>0</v>
      </c>
      <c r="DV5355" s="81">
        <v>1.1727336987419767E-7</v>
      </c>
      <c r="DW5355" s="81">
        <v>1.1727336987419767E-7</v>
      </c>
      <c r="GE5355" s="81" t="s">
        <v>449</v>
      </c>
      <c r="GF5355" s="81" t="s">
        <v>155</v>
      </c>
      <c r="GG5355" s="81" t="s">
        <v>492</v>
      </c>
      <c r="GH5355" s="81" t="s">
        <v>452</v>
      </c>
      <c r="GI5355" s="81">
        <v>2032</v>
      </c>
      <c r="GJ5355" s="81" t="s">
        <v>201</v>
      </c>
      <c r="GK5355" s="81">
        <v>0.74733835430386364</v>
      </c>
      <c r="GL5355" s="81">
        <v>73.245042999999995</v>
      </c>
      <c r="GM5355" s="81">
        <v>2032</v>
      </c>
      <c r="GN5355" s="81" t="s">
        <v>173</v>
      </c>
      <c r="GO5355" s="81">
        <v>1.1148832299820636E-2</v>
      </c>
      <c r="GP5355" s="81">
        <v>10</v>
      </c>
      <c r="GQ5355" s="81">
        <v>0</v>
      </c>
      <c r="GR5355" s="81" t="s">
        <v>448</v>
      </c>
      <c r="GS5355" s="81">
        <v>0</v>
      </c>
      <c r="GT5355" s="81">
        <v>0</v>
      </c>
      <c r="GU5355" s="81">
        <v>0</v>
      </c>
      <c r="GV5355" s="81">
        <v>0</v>
      </c>
      <c r="GW5355" s="81">
        <v>0</v>
      </c>
      <c r="GX5355" s="81">
        <v>0</v>
      </c>
      <c r="GY5355" s="81">
        <v>1.1148832299820636E-2</v>
      </c>
      <c r="GZ5355" s="81">
        <v>8.3319499833577129E-3</v>
      </c>
    </row>
    <row r="5356" spans="98:208" x14ac:dyDescent="0.25">
      <c r="CT5356" s="81" t="s">
        <v>155</v>
      </c>
      <c r="CU5356" s="81" t="s">
        <v>489</v>
      </c>
      <c r="CV5356" s="81" t="s">
        <v>459</v>
      </c>
      <c r="CW5356" s="81">
        <v>2030</v>
      </c>
      <c r="CX5356" s="81">
        <v>0</v>
      </c>
      <c r="CY5356" s="81">
        <v>0</v>
      </c>
      <c r="CZ5356" s="81">
        <v>0</v>
      </c>
      <c r="DA5356" s="81">
        <v>0</v>
      </c>
      <c r="DB5356" s="81">
        <v>5.7770153400785018</v>
      </c>
      <c r="DC5356" s="81">
        <v>0.74733835430389051</v>
      </c>
      <c r="DD5356" s="81">
        <v>3.2379513401017448</v>
      </c>
      <c r="DE5356" s="81">
        <v>1.791725645672853</v>
      </c>
      <c r="DF5356" s="81">
        <v>0</v>
      </c>
      <c r="DG5356" s="81">
        <v>8.331949983358013E-3</v>
      </c>
      <c r="DH5356" s="81">
        <v>8.331949983358013E-3</v>
      </c>
      <c r="DI5356" s="81">
        <v>8.331949983358013E-3</v>
      </c>
      <c r="DJ5356" s="81">
        <v>1.407514088639946E-5</v>
      </c>
      <c r="DL5356" s="81">
        <v>0</v>
      </c>
      <c r="DM5356" s="81">
        <v>0</v>
      </c>
      <c r="DN5356" s="81">
        <v>0</v>
      </c>
      <c r="DO5356" s="81">
        <v>0</v>
      </c>
      <c r="DP5356" s="81">
        <v>1.1727336987419767E-7</v>
      </c>
      <c r="DQ5356" s="81">
        <v>1.1727336987419767E-7</v>
      </c>
      <c r="DR5356" s="81">
        <v>0</v>
      </c>
      <c r="DS5356" s="81">
        <v>1.1727336987419767E-7</v>
      </c>
      <c r="DT5356" s="81">
        <v>1.1727336987419767E-7</v>
      </c>
      <c r="DU5356" s="81">
        <v>0</v>
      </c>
      <c r="DV5356" s="81">
        <v>1.1727336987419767E-7</v>
      </c>
      <c r="DW5356" s="81">
        <v>1.1727336987419767E-7</v>
      </c>
      <c r="GE5356" s="81" t="s">
        <v>449</v>
      </c>
      <c r="GF5356" s="81" t="s">
        <v>155</v>
      </c>
      <c r="GG5356" s="81" t="s">
        <v>492</v>
      </c>
      <c r="GH5356" s="81" t="s">
        <v>453</v>
      </c>
      <c r="GI5356" s="81">
        <v>2021</v>
      </c>
      <c r="GJ5356" s="81" t="s">
        <v>201</v>
      </c>
      <c r="GK5356" s="81">
        <v>3.6425060683953972E-2</v>
      </c>
      <c r="GL5356" s="81">
        <v>73.245042999999995</v>
      </c>
      <c r="GM5356" s="81">
        <v>2021</v>
      </c>
      <c r="GN5356" s="81" t="s">
        <v>173</v>
      </c>
      <c r="GO5356" s="81">
        <v>1.1148832299820636E-2</v>
      </c>
      <c r="GP5356" s="81">
        <v>10</v>
      </c>
      <c r="GQ5356" s="81">
        <v>0</v>
      </c>
      <c r="GR5356" s="81" t="s">
        <v>448</v>
      </c>
      <c r="GS5356" s="81">
        <v>1.1148832299820636E-2</v>
      </c>
      <c r="GT5356" s="81">
        <v>4.060968930761928E-4</v>
      </c>
      <c r="GU5356" s="81">
        <v>1.1148832299820636E-2</v>
      </c>
      <c r="GV5356" s="81">
        <v>4.060968930761928E-4</v>
      </c>
      <c r="GW5356" s="81">
        <v>0</v>
      </c>
      <c r="GX5356" s="81">
        <v>0</v>
      </c>
      <c r="GY5356" s="81">
        <v>0</v>
      </c>
      <c r="GZ5356" s="81">
        <v>0</v>
      </c>
    </row>
    <row r="5357" spans="98:208" x14ac:dyDescent="0.25">
      <c r="CT5357" s="81" t="s">
        <v>155</v>
      </c>
      <c r="CU5357" s="81" t="s">
        <v>489</v>
      </c>
      <c r="CV5357" s="81" t="s">
        <v>459</v>
      </c>
      <c r="CW5357" s="81">
        <v>2031</v>
      </c>
      <c r="CX5357" s="81">
        <v>0</v>
      </c>
      <c r="CY5357" s="81">
        <v>0</v>
      </c>
      <c r="CZ5357" s="81">
        <v>0</v>
      </c>
      <c r="DA5357" s="81">
        <v>0</v>
      </c>
      <c r="DB5357" s="81">
        <v>5.7770153400785018</v>
      </c>
      <c r="DC5357" s="81">
        <v>0.74733835430389051</v>
      </c>
      <c r="DD5357" s="81">
        <v>3.2379513401017448</v>
      </c>
      <c r="DE5357" s="81">
        <v>1.791725645672853</v>
      </c>
      <c r="DF5357" s="81">
        <v>0</v>
      </c>
      <c r="DG5357" s="81">
        <v>0</v>
      </c>
      <c r="DH5357" s="81">
        <v>8.331949983358013E-3</v>
      </c>
      <c r="DI5357" s="81">
        <v>8.331949983358013E-3</v>
      </c>
      <c r="DJ5357" s="81">
        <v>1.407514088639946E-5</v>
      </c>
      <c r="DL5357" s="81">
        <v>0</v>
      </c>
      <c r="DM5357" s="81">
        <v>0</v>
      </c>
      <c r="DN5357" s="81">
        <v>0</v>
      </c>
      <c r="DO5357" s="81">
        <v>0</v>
      </c>
      <c r="DP5357" s="81">
        <v>0</v>
      </c>
      <c r="DQ5357" s="81">
        <v>0</v>
      </c>
      <c r="DR5357" s="81">
        <v>0</v>
      </c>
      <c r="DS5357" s="81">
        <v>1.1727336987419767E-7</v>
      </c>
      <c r="DT5357" s="81">
        <v>1.1727336987419767E-7</v>
      </c>
      <c r="DU5357" s="81">
        <v>0</v>
      </c>
      <c r="DV5357" s="81">
        <v>1.1727336987419767E-7</v>
      </c>
      <c r="DW5357" s="81">
        <v>1.1727336987419767E-7</v>
      </c>
      <c r="GE5357" s="81" t="s">
        <v>449</v>
      </c>
      <c r="GF5357" s="81" t="s">
        <v>155</v>
      </c>
      <c r="GG5357" s="81" t="s">
        <v>492</v>
      </c>
      <c r="GH5357" s="81" t="s">
        <v>453</v>
      </c>
      <c r="GI5357" s="81">
        <v>2022</v>
      </c>
      <c r="GJ5357" s="81" t="s">
        <v>201</v>
      </c>
      <c r="GK5357" s="81">
        <v>3.6425060683953972E-2</v>
      </c>
      <c r="GL5357" s="81">
        <v>73.245042999999995</v>
      </c>
      <c r="GM5357" s="81">
        <v>2022</v>
      </c>
      <c r="GN5357" s="81" t="s">
        <v>173</v>
      </c>
      <c r="GO5357" s="81">
        <v>1.1148832299820636E-2</v>
      </c>
      <c r="GP5357" s="81">
        <v>10</v>
      </c>
      <c r="GQ5357" s="81">
        <v>0</v>
      </c>
      <c r="GR5357" s="81" t="s">
        <v>448</v>
      </c>
      <c r="GS5357" s="81">
        <v>1.1148832299820636E-2</v>
      </c>
      <c r="GT5357" s="81">
        <v>4.060968930761928E-4</v>
      </c>
      <c r="GU5357" s="81">
        <v>1.1148832299820636E-2</v>
      </c>
      <c r="GV5357" s="81">
        <v>4.060968930761928E-4</v>
      </c>
      <c r="GW5357" s="81">
        <v>1.1148832299820636E-2</v>
      </c>
      <c r="GX5357" s="81">
        <v>4.060968930761928E-4</v>
      </c>
      <c r="GY5357" s="81">
        <v>0</v>
      </c>
      <c r="GZ5357" s="81">
        <v>0</v>
      </c>
    </row>
    <row r="5358" spans="98:208" x14ac:dyDescent="0.25">
      <c r="CT5358" s="81" t="s">
        <v>155</v>
      </c>
      <c r="CU5358" s="81" t="s">
        <v>489</v>
      </c>
      <c r="CV5358" s="81" t="s">
        <v>459</v>
      </c>
      <c r="CW5358" s="81">
        <v>2032</v>
      </c>
      <c r="CX5358" s="81">
        <v>0</v>
      </c>
      <c r="CY5358" s="81">
        <v>0</v>
      </c>
      <c r="CZ5358" s="81">
        <v>0</v>
      </c>
      <c r="DA5358" s="81">
        <v>0</v>
      </c>
      <c r="DB5358" s="81">
        <v>5.7770153400785018</v>
      </c>
      <c r="DC5358" s="81">
        <v>0.74733835430389051</v>
      </c>
      <c r="DD5358" s="81">
        <v>3.2379513401017448</v>
      </c>
      <c r="DE5358" s="81">
        <v>1.791725645672853</v>
      </c>
      <c r="DF5358" s="81">
        <v>0</v>
      </c>
      <c r="DG5358" s="81">
        <v>0</v>
      </c>
      <c r="DH5358" s="81">
        <v>0</v>
      </c>
      <c r="DI5358" s="81">
        <v>8.331949983358013E-3</v>
      </c>
      <c r="DJ5358" s="81">
        <v>1.407514088639946E-5</v>
      </c>
      <c r="DL5358" s="81">
        <v>0</v>
      </c>
      <c r="DM5358" s="81">
        <v>0</v>
      </c>
      <c r="DN5358" s="81">
        <v>0</v>
      </c>
      <c r="DO5358" s="81">
        <v>0</v>
      </c>
      <c r="DP5358" s="81">
        <v>0</v>
      </c>
      <c r="DQ5358" s="81">
        <v>0</v>
      </c>
      <c r="DR5358" s="81">
        <v>0</v>
      </c>
      <c r="DS5358" s="81">
        <v>0</v>
      </c>
      <c r="DT5358" s="81">
        <v>0</v>
      </c>
      <c r="DU5358" s="81">
        <v>0</v>
      </c>
      <c r="DV5358" s="81">
        <v>1.1727336987419767E-7</v>
      </c>
      <c r="DW5358" s="81">
        <v>1.1727336987419767E-7</v>
      </c>
      <c r="GE5358" s="81" t="s">
        <v>449</v>
      </c>
      <c r="GF5358" s="81" t="s">
        <v>155</v>
      </c>
      <c r="GG5358" s="81" t="s">
        <v>492</v>
      </c>
      <c r="GH5358" s="81" t="s">
        <v>453</v>
      </c>
      <c r="GI5358" s="81">
        <v>2023</v>
      </c>
      <c r="GJ5358" s="81" t="s">
        <v>201</v>
      </c>
      <c r="GK5358" s="81">
        <v>3.7590224611388973E-2</v>
      </c>
      <c r="GL5358" s="81">
        <v>73.245042999999995</v>
      </c>
      <c r="GM5358" s="81">
        <v>2023</v>
      </c>
      <c r="GN5358" s="81" t="s">
        <v>173</v>
      </c>
      <c r="GO5358" s="81">
        <v>1.1148832299820636E-2</v>
      </c>
      <c r="GP5358" s="81">
        <v>10</v>
      </c>
      <c r="GQ5358" s="81">
        <v>0</v>
      </c>
      <c r="GR5358" s="81" t="s">
        <v>448</v>
      </c>
      <c r="GS5358" s="81">
        <v>1.1148832299820636E-2</v>
      </c>
      <c r="GT5358" s="81">
        <v>4.1908711030496602E-4</v>
      </c>
      <c r="GU5358" s="81">
        <v>1.1148832299820636E-2</v>
      </c>
      <c r="GV5358" s="81">
        <v>4.1908711030496602E-4</v>
      </c>
      <c r="GW5358" s="81">
        <v>1.1148832299820636E-2</v>
      </c>
      <c r="GX5358" s="81">
        <v>4.1908711030496602E-4</v>
      </c>
      <c r="GY5358" s="81">
        <v>1.1148832299820636E-2</v>
      </c>
      <c r="GZ5358" s="81">
        <v>4.1908711030496602E-4</v>
      </c>
    </row>
    <row r="5359" spans="98:208" x14ac:dyDescent="0.25">
      <c r="CT5359" s="81" t="s">
        <v>155</v>
      </c>
      <c r="CU5359" s="81" t="s">
        <v>489</v>
      </c>
      <c r="CV5359" s="81" t="s">
        <v>460</v>
      </c>
      <c r="CW5359" s="81">
        <v>2020</v>
      </c>
      <c r="CX5359" s="81">
        <v>0</v>
      </c>
      <c r="CY5359" s="81">
        <v>0</v>
      </c>
      <c r="CZ5359" s="81">
        <v>0</v>
      </c>
      <c r="DA5359" s="81">
        <v>0</v>
      </c>
      <c r="DB5359" s="81">
        <v>7.7900575334948541E-2</v>
      </c>
      <c r="DC5359" s="81">
        <v>3.6425060683954499E-2</v>
      </c>
      <c r="DD5359" s="81">
        <v>1.58087245254324E-3</v>
      </c>
      <c r="DE5359" s="81">
        <v>3.9894642198450757E-2</v>
      </c>
      <c r="DF5359" s="81">
        <v>4.0609689307619866E-4</v>
      </c>
      <c r="DG5359" s="81">
        <v>0</v>
      </c>
      <c r="DH5359" s="81">
        <v>0</v>
      </c>
      <c r="DI5359" s="81">
        <v>0</v>
      </c>
      <c r="DJ5359" s="81">
        <v>5.7252589950654116E-3</v>
      </c>
      <c r="DL5359" s="81">
        <v>0</v>
      </c>
      <c r="DM5359" s="81">
        <v>2.3250098899526232E-6</v>
      </c>
      <c r="DN5359" s="81">
        <v>2.3250098899526232E-6</v>
      </c>
      <c r="DO5359" s="81">
        <v>0</v>
      </c>
      <c r="DP5359" s="81">
        <v>0</v>
      </c>
      <c r="DQ5359" s="81">
        <v>0</v>
      </c>
      <c r="DR5359" s="81">
        <v>0</v>
      </c>
      <c r="DS5359" s="81">
        <v>0</v>
      </c>
      <c r="DT5359" s="81">
        <v>0</v>
      </c>
      <c r="DU5359" s="81">
        <v>0</v>
      </c>
      <c r="DV5359" s="81">
        <v>0</v>
      </c>
      <c r="DW5359" s="81">
        <v>0</v>
      </c>
      <c r="GE5359" s="81" t="s">
        <v>449</v>
      </c>
      <c r="GF5359" s="81" t="s">
        <v>155</v>
      </c>
      <c r="GG5359" s="81" t="s">
        <v>492</v>
      </c>
      <c r="GH5359" s="81" t="s">
        <v>453</v>
      </c>
      <c r="GI5359" s="81">
        <v>2024</v>
      </c>
      <c r="GJ5359" s="81" t="s">
        <v>201</v>
      </c>
      <c r="GK5359" s="81">
        <v>3.7590224611388973E-2</v>
      </c>
      <c r="GL5359" s="81">
        <v>73.245042999999995</v>
      </c>
      <c r="GM5359" s="81">
        <v>2024</v>
      </c>
      <c r="GN5359" s="81" t="s">
        <v>173</v>
      </c>
      <c r="GO5359" s="81">
        <v>1.1148832299820636E-2</v>
      </c>
      <c r="GP5359" s="81">
        <v>10</v>
      </c>
      <c r="GQ5359" s="81">
        <v>0</v>
      </c>
      <c r="GR5359" s="81" t="s">
        <v>448</v>
      </c>
      <c r="GS5359" s="81">
        <v>1.1148832299820636E-2</v>
      </c>
      <c r="GT5359" s="81">
        <v>4.1908711030496602E-4</v>
      </c>
      <c r="GU5359" s="81">
        <v>1.1148832299820636E-2</v>
      </c>
      <c r="GV5359" s="81">
        <v>4.1908711030496602E-4</v>
      </c>
      <c r="GW5359" s="81">
        <v>1.1148832299820636E-2</v>
      </c>
      <c r="GX5359" s="81">
        <v>4.1908711030496602E-4</v>
      </c>
      <c r="GY5359" s="81">
        <v>1.1148832299820636E-2</v>
      </c>
      <c r="GZ5359" s="81">
        <v>4.1908711030496602E-4</v>
      </c>
    </row>
    <row r="5360" spans="98:208" x14ac:dyDescent="0.25">
      <c r="CT5360" s="81" t="s">
        <v>155</v>
      </c>
      <c r="CU5360" s="81" t="s">
        <v>489</v>
      </c>
      <c r="CV5360" s="81" t="s">
        <v>460</v>
      </c>
      <c r="CW5360" s="81">
        <v>2021</v>
      </c>
      <c r="CX5360" s="81">
        <v>0</v>
      </c>
      <c r="CY5360" s="81">
        <v>0</v>
      </c>
      <c r="CZ5360" s="81">
        <v>0</v>
      </c>
      <c r="DA5360" s="81">
        <v>0</v>
      </c>
      <c r="DB5360" s="81">
        <v>7.7900575334948541E-2</v>
      </c>
      <c r="DC5360" s="81">
        <v>3.6425060683954499E-2</v>
      </c>
      <c r="DD5360" s="81">
        <v>1.58087245254324E-3</v>
      </c>
      <c r="DE5360" s="81">
        <v>3.9894642198450757E-2</v>
      </c>
      <c r="DF5360" s="81">
        <v>4.0609689307619866E-4</v>
      </c>
      <c r="DG5360" s="81">
        <v>4.0609689307619866E-4</v>
      </c>
      <c r="DH5360" s="81">
        <v>0</v>
      </c>
      <c r="DI5360" s="81">
        <v>0</v>
      </c>
      <c r="DJ5360" s="81">
        <v>5.7252589950654116E-3</v>
      </c>
      <c r="DL5360" s="81">
        <v>0</v>
      </c>
      <c r="DM5360" s="81">
        <v>2.3250098899526232E-6</v>
      </c>
      <c r="DN5360" s="81">
        <v>2.3250098899526232E-6</v>
      </c>
      <c r="DO5360" s="81">
        <v>0</v>
      </c>
      <c r="DP5360" s="81">
        <v>2.3250098899526232E-6</v>
      </c>
      <c r="DQ5360" s="81">
        <v>2.3250098899526232E-6</v>
      </c>
      <c r="DR5360" s="81">
        <v>0</v>
      </c>
      <c r="DS5360" s="81">
        <v>0</v>
      </c>
      <c r="DT5360" s="81">
        <v>0</v>
      </c>
      <c r="DU5360" s="81">
        <v>0</v>
      </c>
      <c r="DV5360" s="81">
        <v>0</v>
      </c>
      <c r="DW5360" s="81">
        <v>0</v>
      </c>
      <c r="GE5360" s="81" t="s">
        <v>449</v>
      </c>
      <c r="GF5360" s="81" t="s">
        <v>155</v>
      </c>
      <c r="GG5360" s="81" t="s">
        <v>492</v>
      </c>
      <c r="GH5360" s="81" t="s">
        <v>453</v>
      </c>
      <c r="GI5360" s="81">
        <v>2025</v>
      </c>
      <c r="GJ5360" s="81" t="s">
        <v>201</v>
      </c>
      <c r="GK5360" s="81">
        <v>3.7590224611388973E-2</v>
      </c>
      <c r="GL5360" s="81">
        <v>73.245042999999995</v>
      </c>
      <c r="GM5360" s="81">
        <v>2025</v>
      </c>
      <c r="GN5360" s="81" t="s">
        <v>173</v>
      </c>
      <c r="GO5360" s="81">
        <v>1.1148832299820636E-2</v>
      </c>
      <c r="GP5360" s="81">
        <v>10</v>
      </c>
      <c r="GQ5360" s="81">
        <v>0</v>
      </c>
      <c r="GR5360" s="81" t="s">
        <v>448</v>
      </c>
      <c r="GS5360" s="81">
        <v>1.1148832299820636E-2</v>
      </c>
      <c r="GT5360" s="81">
        <v>4.1908711030496602E-4</v>
      </c>
      <c r="GU5360" s="81">
        <v>1.1148832299820636E-2</v>
      </c>
      <c r="GV5360" s="81">
        <v>4.1908711030496602E-4</v>
      </c>
      <c r="GW5360" s="81">
        <v>1.1148832299820636E-2</v>
      </c>
      <c r="GX5360" s="81">
        <v>4.1908711030496602E-4</v>
      </c>
      <c r="GY5360" s="81">
        <v>1.1148832299820636E-2</v>
      </c>
      <c r="GZ5360" s="81">
        <v>4.1908711030496602E-4</v>
      </c>
    </row>
    <row r="5361" spans="98:208" x14ac:dyDescent="0.25">
      <c r="CT5361" s="81" t="s">
        <v>155</v>
      </c>
      <c r="CU5361" s="81" t="s">
        <v>489</v>
      </c>
      <c r="CV5361" s="81" t="s">
        <v>460</v>
      </c>
      <c r="CW5361" s="81">
        <v>2022</v>
      </c>
      <c r="CX5361" s="81">
        <v>0</v>
      </c>
      <c r="CY5361" s="81">
        <v>0</v>
      </c>
      <c r="CZ5361" s="81">
        <v>0</v>
      </c>
      <c r="DA5361" s="81">
        <v>0</v>
      </c>
      <c r="DB5361" s="81">
        <v>7.7900575334948541E-2</v>
      </c>
      <c r="DC5361" s="81">
        <v>3.6425060683954499E-2</v>
      </c>
      <c r="DD5361" s="81">
        <v>1.58087245254324E-3</v>
      </c>
      <c r="DE5361" s="81">
        <v>3.9894642198450757E-2</v>
      </c>
      <c r="DF5361" s="81">
        <v>4.0609689307619866E-4</v>
      </c>
      <c r="DG5361" s="81">
        <v>4.0609689307619866E-4</v>
      </c>
      <c r="DH5361" s="81">
        <v>4.0609689307619866E-4</v>
      </c>
      <c r="DI5361" s="81">
        <v>0</v>
      </c>
      <c r="DJ5361" s="81">
        <v>5.7252589950654116E-3</v>
      </c>
      <c r="DL5361" s="81">
        <v>0</v>
      </c>
      <c r="DM5361" s="81">
        <v>2.3250098899526232E-6</v>
      </c>
      <c r="DN5361" s="81">
        <v>2.3250098899526232E-6</v>
      </c>
      <c r="DO5361" s="81">
        <v>0</v>
      </c>
      <c r="DP5361" s="81">
        <v>2.3250098899526232E-6</v>
      </c>
      <c r="DQ5361" s="81">
        <v>2.3250098899526232E-6</v>
      </c>
      <c r="DR5361" s="81">
        <v>0</v>
      </c>
      <c r="DS5361" s="81">
        <v>2.3250098899526232E-6</v>
      </c>
      <c r="DT5361" s="81">
        <v>2.3250098899526232E-6</v>
      </c>
      <c r="DU5361" s="81">
        <v>0</v>
      </c>
      <c r="DV5361" s="81">
        <v>0</v>
      </c>
      <c r="DW5361" s="81">
        <v>0</v>
      </c>
      <c r="GE5361" s="81" t="s">
        <v>449</v>
      </c>
      <c r="GF5361" s="81" t="s">
        <v>155</v>
      </c>
      <c r="GG5361" s="81" t="s">
        <v>492</v>
      </c>
      <c r="GH5361" s="81" t="s">
        <v>453</v>
      </c>
      <c r="GI5361" s="81">
        <v>2026</v>
      </c>
      <c r="GJ5361" s="81" t="s">
        <v>201</v>
      </c>
      <c r="GK5361" s="81">
        <v>3.7590224611388973E-2</v>
      </c>
      <c r="GL5361" s="81">
        <v>73.245042999999995</v>
      </c>
      <c r="GM5361" s="81">
        <v>2026</v>
      </c>
      <c r="GN5361" s="81" t="s">
        <v>173</v>
      </c>
      <c r="GO5361" s="81">
        <v>1.1148832299820636E-2</v>
      </c>
      <c r="GP5361" s="81">
        <v>10</v>
      </c>
      <c r="GQ5361" s="81">
        <v>0</v>
      </c>
      <c r="GR5361" s="81" t="s">
        <v>448</v>
      </c>
      <c r="GS5361" s="81">
        <v>1.1148832299820636E-2</v>
      </c>
      <c r="GT5361" s="81">
        <v>4.1908711030496602E-4</v>
      </c>
      <c r="GU5361" s="81">
        <v>1.1148832299820636E-2</v>
      </c>
      <c r="GV5361" s="81">
        <v>4.1908711030496602E-4</v>
      </c>
      <c r="GW5361" s="81">
        <v>1.1148832299820636E-2</v>
      </c>
      <c r="GX5361" s="81">
        <v>4.1908711030496602E-4</v>
      </c>
      <c r="GY5361" s="81">
        <v>1.1148832299820636E-2</v>
      </c>
      <c r="GZ5361" s="81">
        <v>4.1908711030496602E-4</v>
      </c>
    </row>
    <row r="5362" spans="98:208" x14ac:dyDescent="0.25">
      <c r="CT5362" s="81" t="s">
        <v>155</v>
      </c>
      <c r="CU5362" s="81" t="s">
        <v>489</v>
      </c>
      <c r="CV5362" s="81" t="s">
        <v>460</v>
      </c>
      <c r="CW5362" s="81">
        <v>2023</v>
      </c>
      <c r="CX5362" s="81">
        <v>0</v>
      </c>
      <c r="CY5362" s="81">
        <v>0</v>
      </c>
      <c r="CZ5362" s="81">
        <v>0</v>
      </c>
      <c r="DA5362" s="81">
        <v>0</v>
      </c>
      <c r="DB5362" s="81">
        <v>8.0408269036977273E-2</v>
      </c>
      <c r="DC5362" s="81">
        <v>3.7590224611390763E-2</v>
      </c>
      <c r="DD5362" s="81">
        <v>1.6314334115687221E-3</v>
      </c>
      <c r="DE5362" s="81">
        <v>4.118661101401775E-2</v>
      </c>
      <c r="DF5362" s="81">
        <v>4.1908711030498596E-4</v>
      </c>
      <c r="DG5362" s="81">
        <v>4.1908711030498596E-4</v>
      </c>
      <c r="DH5362" s="81">
        <v>4.1908711030498596E-4</v>
      </c>
      <c r="DI5362" s="81">
        <v>4.1908711030498596E-4</v>
      </c>
      <c r="DJ5362" s="81">
        <v>5.7252589950654116E-3</v>
      </c>
      <c r="DL5362" s="81">
        <v>0</v>
      </c>
      <c r="DM5362" s="81">
        <v>2.3993822479895911E-6</v>
      </c>
      <c r="DN5362" s="81">
        <v>2.3993822479895911E-6</v>
      </c>
      <c r="DO5362" s="81">
        <v>0</v>
      </c>
      <c r="DP5362" s="81">
        <v>2.3993822479895911E-6</v>
      </c>
      <c r="DQ5362" s="81">
        <v>2.3993822479895911E-6</v>
      </c>
      <c r="DR5362" s="81">
        <v>0</v>
      </c>
      <c r="DS5362" s="81">
        <v>2.3993822479895911E-6</v>
      </c>
      <c r="DT5362" s="81">
        <v>2.3993822479895911E-6</v>
      </c>
      <c r="DU5362" s="81">
        <v>0</v>
      </c>
      <c r="DV5362" s="81">
        <v>2.3993822479895911E-6</v>
      </c>
      <c r="DW5362" s="81">
        <v>2.3993822479895911E-6</v>
      </c>
      <c r="GE5362" s="81" t="s">
        <v>449</v>
      </c>
      <c r="GF5362" s="81" t="s">
        <v>155</v>
      </c>
      <c r="GG5362" s="81" t="s">
        <v>492</v>
      </c>
      <c r="GH5362" s="81" t="s">
        <v>453</v>
      </c>
      <c r="GI5362" s="81">
        <v>2027</v>
      </c>
      <c r="GJ5362" s="81" t="s">
        <v>201</v>
      </c>
      <c r="GK5362" s="81">
        <v>3.7590224611388973E-2</v>
      </c>
      <c r="GL5362" s="81">
        <v>73.245042999999995</v>
      </c>
      <c r="GM5362" s="81">
        <v>2027</v>
      </c>
      <c r="GN5362" s="81" t="s">
        <v>173</v>
      </c>
      <c r="GO5362" s="81">
        <v>1.1148832299820636E-2</v>
      </c>
      <c r="GP5362" s="81">
        <v>10</v>
      </c>
      <c r="GQ5362" s="81">
        <v>0</v>
      </c>
      <c r="GR5362" s="81" t="s">
        <v>448</v>
      </c>
      <c r="GS5362" s="81">
        <v>1.1148832299820636E-2</v>
      </c>
      <c r="GT5362" s="81">
        <v>4.1908711030496602E-4</v>
      </c>
      <c r="GU5362" s="81">
        <v>1.1148832299820636E-2</v>
      </c>
      <c r="GV5362" s="81">
        <v>4.1908711030496602E-4</v>
      </c>
      <c r="GW5362" s="81">
        <v>1.1148832299820636E-2</v>
      </c>
      <c r="GX5362" s="81">
        <v>4.1908711030496602E-4</v>
      </c>
      <c r="GY5362" s="81">
        <v>1.1148832299820636E-2</v>
      </c>
      <c r="GZ5362" s="81">
        <v>4.1908711030496602E-4</v>
      </c>
    </row>
    <row r="5363" spans="98:208" x14ac:dyDescent="0.25">
      <c r="CT5363" s="81" t="s">
        <v>155</v>
      </c>
      <c r="CU5363" s="81" t="s">
        <v>489</v>
      </c>
      <c r="CV5363" s="81" t="s">
        <v>460</v>
      </c>
      <c r="CW5363" s="81">
        <v>2024</v>
      </c>
      <c r="CX5363" s="81">
        <v>0</v>
      </c>
      <c r="CY5363" s="81">
        <v>0</v>
      </c>
      <c r="CZ5363" s="81">
        <v>0</v>
      </c>
      <c r="DA5363" s="81">
        <v>0</v>
      </c>
      <c r="DB5363" s="81">
        <v>8.0408269036977273E-2</v>
      </c>
      <c r="DC5363" s="81">
        <v>3.7590224611390763E-2</v>
      </c>
      <c r="DD5363" s="81">
        <v>1.6314334115687221E-3</v>
      </c>
      <c r="DE5363" s="81">
        <v>4.118661101401775E-2</v>
      </c>
      <c r="DF5363" s="81">
        <v>4.1908711030498596E-4</v>
      </c>
      <c r="DG5363" s="81">
        <v>4.1908711030498596E-4</v>
      </c>
      <c r="DH5363" s="81">
        <v>4.1908711030498596E-4</v>
      </c>
      <c r="DI5363" s="81">
        <v>4.1908711030498596E-4</v>
      </c>
      <c r="DJ5363" s="81">
        <v>5.7252589950654116E-3</v>
      </c>
      <c r="DL5363" s="81">
        <v>0</v>
      </c>
      <c r="DM5363" s="81">
        <v>2.3993822479895911E-6</v>
      </c>
      <c r="DN5363" s="81">
        <v>2.3993822479895911E-6</v>
      </c>
      <c r="DO5363" s="81">
        <v>0</v>
      </c>
      <c r="DP5363" s="81">
        <v>2.3993822479895911E-6</v>
      </c>
      <c r="DQ5363" s="81">
        <v>2.3993822479895911E-6</v>
      </c>
      <c r="DR5363" s="81">
        <v>0</v>
      </c>
      <c r="DS5363" s="81">
        <v>2.3993822479895911E-6</v>
      </c>
      <c r="DT5363" s="81">
        <v>2.3993822479895911E-6</v>
      </c>
      <c r="DU5363" s="81">
        <v>0</v>
      </c>
      <c r="DV5363" s="81">
        <v>2.3993822479895911E-6</v>
      </c>
      <c r="DW5363" s="81">
        <v>2.3993822479895911E-6</v>
      </c>
      <c r="GE5363" s="81" t="s">
        <v>449</v>
      </c>
      <c r="GF5363" s="81" t="s">
        <v>155</v>
      </c>
      <c r="GG5363" s="81" t="s">
        <v>492</v>
      </c>
      <c r="GH5363" s="81" t="s">
        <v>453</v>
      </c>
      <c r="GI5363" s="81">
        <v>2028</v>
      </c>
      <c r="GJ5363" s="81" t="s">
        <v>201</v>
      </c>
      <c r="GK5363" s="81">
        <v>3.9055083184885618E-2</v>
      </c>
      <c r="GL5363" s="81">
        <v>73.245042999999995</v>
      </c>
      <c r="GM5363" s="81">
        <v>2028</v>
      </c>
      <c r="GN5363" s="81" t="s">
        <v>173</v>
      </c>
      <c r="GO5363" s="81">
        <v>1.1148832299820636E-2</v>
      </c>
      <c r="GP5363" s="81">
        <v>10</v>
      </c>
      <c r="GQ5363" s="81">
        <v>0</v>
      </c>
      <c r="GR5363" s="81" t="s">
        <v>448</v>
      </c>
      <c r="GS5363" s="81">
        <v>1.1148832299820636E-2</v>
      </c>
      <c r="GT5363" s="81">
        <v>4.3541857288383458E-4</v>
      </c>
      <c r="GU5363" s="81">
        <v>1.1148832299820636E-2</v>
      </c>
      <c r="GV5363" s="81">
        <v>4.3541857288383458E-4</v>
      </c>
      <c r="GW5363" s="81">
        <v>1.1148832299820636E-2</v>
      </c>
      <c r="GX5363" s="81">
        <v>4.3541857288383458E-4</v>
      </c>
      <c r="GY5363" s="81">
        <v>1.1148832299820636E-2</v>
      </c>
      <c r="GZ5363" s="81">
        <v>4.3541857288383458E-4</v>
      </c>
    </row>
    <row r="5364" spans="98:208" x14ac:dyDescent="0.25">
      <c r="CT5364" s="81" t="s">
        <v>155</v>
      </c>
      <c r="CU5364" s="81" t="s">
        <v>489</v>
      </c>
      <c r="CV5364" s="81" t="s">
        <v>460</v>
      </c>
      <c r="CW5364" s="81">
        <v>2025</v>
      </c>
      <c r="CX5364" s="81">
        <v>0</v>
      </c>
      <c r="CY5364" s="81">
        <v>0</v>
      </c>
      <c r="CZ5364" s="81">
        <v>0</v>
      </c>
      <c r="DA5364" s="81">
        <v>0</v>
      </c>
      <c r="DB5364" s="81">
        <v>8.0408269036977273E-2</v>
      </c>
      <c r="DC5364" s="81">
        <v>3.7590224611390763E-2</v>
      </c>
      <c r="DD5364" s="81">
        <v>1.6314334115687221E-3</v>
      </c>
      <c r="DE5364" s="81">
        <v>4.118661101401775E-2</v>
      </c>
      <c r="DF5364" s="81">
        <v>4.1908711030498596E-4</v>
      </c>
      <c r="DG5364" s="81">
        <v>4.1908711030498596E-4</v>
      </c>
      <c r="DH5364" s="81">
        <v>4.1908711030498596E-4</v>
      </c>
      <c r="DI5364" s="81">
        <v>4.1908711030498596E-4</v>
      </c>
      <c r="DJ5364" s="81">
        <v>5.7252589950654116E-3</v>
      </c>
      <c r="DL5364" s="81">
        <v>0</v>
      </c>
      <c r="DM5364" s="81">
        <v>2.3993822479895911E-6</v>
      </c>
      <c r="DN5364" s="81">
        <v>2.3993822479895911E-6</v>
      </c>
      <c r="DO5364" s="81">
        <v>0</v>
      </c>
      <c r="DP5364" s="81">
        <v>2.3993822479895911E-6</v>
      </c>
      <c r="DQ5364" s="81">
        <v>2.3993822479895911E-6</v>
      </c>
      <c r="DR5364" s="81">
        <v>0</v>
      </c>
      <c r="DS5364" s="81">
        <v>2.3993822479895911E-6</v>
      </c>
      <c r="DT5364" s="81">
        <v>2.3993822479895911E-6</v>
      </c>
      <c r="DU5364" s="81">
        <v>0</v>
      </c>
      <c r="DV5364" s="81">
        <v>2.3993822479895911E-6</v>
      </c>
      <c r="DW5364" s="81">
        <v>2.3993822479895911E-6</v>
      </c>
      <c r="GE5364" s="81" t="s">
        <v>449</v>
      </c>
      <c r="GF5364" s="81" t="s">
        <v>155</v>
      </c>
      <c r="GG5364" s="81" t="s">
        <v>492</v>
      </c>
      <c r="GH5364" s="81" t="s">
        <v>453</v>
      </c>
      <c r="GI5364" s="81">
        <v>2029</v>
      </c>
      <c r="GJ5364" s="81" t="s">
        <v>201</v>
      </c>
      <c r="GK5364" s="81">
        <v>3.9055083184885618E-2</v>
      </c>
      <c r="GL5364" s="81">
        <v>73.245042999999995</v>
      </c>
      <c r="GM5364" s="81">
        <v>2029</v>
      </c>
      <c r="GN5364" s="81" t="s">
        <v>173</v>
      </c>
      <c r="GO5364" s="81">
        <v>1.1148832299820636E-2</v>
      </c>
      <c r="GP5364" s="81">
        <v>10</v>
      </c>
      <c r="GQ5364" s="81">
        <v>0</v>
      </c>
      <c r="GR5364" s="81" t="s">
        <v>448</v>
      </c>
      <c r="GS5364" s="81">
        <v>1.1148832299820636E-2</v>
      </c>
      <c r="GT5364" s="81">
        <v>4.3541857288383458E-4</v>
      </c>
      <c r="GU5364" s="81">
        <v>1.1148832299820636E-2</v>
      </c>
      <c r="GV5364" s="81">
        <v>4.3541857288383458E-4</v>
      </c>
      <c r="GW5364" s="81">
        <v>1.1148832299820636E-2</v>
      </c>
      <c r="GX5364" s="81">
        <v>4.3541857288383458E-4</v>
      </c>
      <c r="GY5364" s="81">
        <v>1.1148832299820636E-2</v>
      </c>
      <c r="GZ5364" s="81">
        <v>4.3541857288383458E-4</v>
      </c>
    </row>
    <row r="5365" spans="98:208" x14ac:dyDescent="0.25">
      <c r="CT5365" s="81" t="s">
        <v>155</v>
      </c>
      <c r="CU5365" s="81" t="s">
        <v>489</v>
      </c>
      <c r="CV5365" s="81" t="s">
        <v>460</v>
      </c>
      <c r="CW5365" s="81">
        <v>2026</v>
      </c>
      <c r="CX5365" s="81">
        <v>0</v>
      </c>
      <c r="CY5365" s="81">
        <v>0</v>
      </c>
      <c r="CZ5365" s="81">
        <v>0</v>
      </c>
      <c r="DA5365" s="81">
        <v>0</v>
      </c>
      <c r="DB5365" s="81">
        <v>8.0408269036977273E-2</v>
      </c>
      <c r="DC5365" s="81">
        <v>3.7590224611390763E-2</v>
      </c>
      <c r="DD5365" s="81">
        <v>1.6314334115687221E-3</v>
      </c>
      <c r="DE5365" s="81">
        <v>4.118661101401775E-2</v>
      </c>
      <c r="DF5365" s="81">
        <v>4.1908711030498596E-4</v>
      </c>
      <c r="DG5365" s="81">
        <v>4.1908711030498596E-4</v>
      </c>
      <c r="DH5365" s="81">
        <v>4.1908711030498596E-4</v>
      </c>
      <c r="DI5365" s="81">
        <v>4.1908711030498596E-4</v>
      </c>
      <c r="DJ5365" s="81">
        <v>5.7252589950654116E-3</v>
      </c>
      <c r="DL5365" s="81">
        <v>0</v>
      </c>
      <c r="DM5365" s="81">
        <v>2.3993822479895911E-6</v>
      </c>
      <c r="DN5365" s="81">
        <v>2.3993822479895911E-6</v>
      </c>
      <c r="DO5365" s="81">
        <v>0</v>
      </c>
      <c r="DP5365" s="81">
        <v>2.3993822479895911E-6</v>
      </c>
      <c r="DQ5365" s="81">
        <v>2.3993822479895911E-6</v>
      </c>
      <c r="DR5365" s="81">
        <v>0</v>
      </c>
      <c r="DS5365" s="81">
        <v>2.3993822479895911E-6</v>
      </c>
      <c r="DT5365" s="81">
        <v>2.3993822479895911E-6</v>
      </c>
      <c r="DU5365" s="81">
        <v>0</v>
      </c>
      <c r="DV5365" s="81">
        <v>2.3993822479895911E-6</v>
      </c>
      <c r="DW5365" s="81">
        <v>2.3993822479895911E-6</v>
      </c>
      <c r="GE5365" s="81" t="s">
        <v>449</v>
      </c>
      <c r="GF5365" s="81" t="s">
        <v>155</v>
      </c>
      <c r="GG5365" s="81" t="s">
        <v>492</v>
      </c>
      <c r="GH5365" s="81" t="s">
        <v>453</v>
      </c>
      <c r="GI5365" s="81">
        <v>2030</v>
      </c>
      <c r="GJ5365" s="81" t="s">
        <v>201</v>
      </c>
      <c r="GK5365" s="81">
        <v>3.9055083184885618E-2</v>
      </c>
      <c r="GL5365" s="81">
        <v>73.245042999999995</v>
      </c>
      <c r="GM5365" s="81">
        <v>2030</v>
      </c>
      <c r="GN5365" s="81" t="s">
        <v>173</v>
      </c>
      <c r="GO5365" s="81">
        <v>1.1148832299820636E-2</v>
      </c>
      <c r="GP5365" s="81">
        <v>10</v>
      </c>
      <c r="GQ5365" s="81">
        <v>0</v>
      </c>
      <c r="GR5365" s="81" t="s">
        <v>448</v>
      </c>
      <c r="GS5365" s="81">
        <v>0</v>
      </c>
      <c r="GT5365" s="81">
        <v>0</v>
      </c>
      <c r="GU5365" s="81">
        <v>1.1148832299820636E-2</v>
      </c>
      <c r="GV5365" s="81">
        <v>4.3541857288383458E-4</v>
      </c>
      <c r="GW5365" s="81">
        <v>1.1148832299820636E-2</v>
      </c>
      <c r="GX5365" s="81">
        <v>4.3541857288383458E-4</v>
      </c>
      <c r="GY5365" s="81">
        <v>1.1148832299820636E-2</v>
      </c>
      <c r="GZ5365" s="81">
        <v>4.3541857288383458E-4</v>
      </c>
    </row>
    <row r="5366" spans="98:208" x14ac:dyDescent="0.25">
      <c r="CT5366" s="81" t="s">
        <v>155</v>
      </c>
      <c r="CU5366" s="81" t="s">
        <v>489</v>
      </c>
      <c r="CV5366" s="81" t="s">
        <v>460</v>
      </c>
      <c r="CW5366" s="81">
        <v>2027</v>
      </c>
      <c r="CX5366" s="81">
        <v>0</v>
      </c>
      <c r="CY5366" s="81">
        <v>0</v>
      </c>
      <c r="CZ5366" s="81">
        <v>0</v>
      </c>
      <c r="DA5366" s="81">
        <v>0</v>
      </c>
      <c r="DB5366" s="81">
        <v>8.0408269036977273E-2</v>
      </c>
      <c r="DC5366" s="81">
        <v>3.7590224611390763E-2</v>
      </c>
      <c r="DD5366" s="81">
        <v>1.6314334115687221E-3</v>
      </c>
      <c r="DE5366" s="81">
        <v>4.118661101401775E-2</v>
      </c>
      <c r="DF5366" s="81">
        <v>4.1908711030498596E-4</v>
      </c>
      <c r="DG5366" s="81">
        <v>4.1908711030498596E-4</v>
      </c>
      <c r="DH5366" s="81">
        <v>4.1908711030498596E-4</v>
      </c>
      <c r="DI5366" s="81">
        <v>4.1908711030498596E-4</v>
      </c>
      <c r="DJ5366" s="81">
        <v>5.7252589950654116E-3</v>
      </c>
      <c r="DL5366" s="81">
        <v>0</v>
      </c>
      <c r="DM5366" s="81">
        <v>2.3993822479895911E-6</v>
      </c>
      <c r="DN5366" s="81">
        <v>2.3993822479895911E-6</v>
      </c>
      <c r="DO5366" s="81">
        <v>0</v>
      </c>
      <c r="DP5366" s="81">
        <v>2.3993822479895911E-6</v>
      </c>
      <c r="DQ5366" s="81">
        <v>2.3993822479895911E-6</v>
      </c>
      <c r="DR5366" s="81">
        <v>0</v>
      </c>
      <c r="DS5366" s="81">
        <v>2.3993822479895911E-6</v>
      </c>
      <c r="DT5366" s="81">
        <v>2.3993822479895911E-6</v>
      </c>
      <c r="DU5366" s="81">
        <v>0</v>
      </c>
      <c r="DV5366" s="81">
        <v>2.3993822479895911E-6</v>
      </c>
      <c r="DW5366" s="81">
        <v>2.3993822479895911E-6</v>
      </c>
      <c r="GE5366" s="81" t="s">
        <v>449</v>
      </c>
      <c r="GF5366" s="81" t="s">
        <v>155</v>
      </c>
      <c r="GG5366" s="81" t="s">
        <v>492</v>
      </c>
      <c r="GH5366" s="81" t="s">
        <v>453</v>
      </c>
      <c r="GI5366" s="81">
        <v>2031</v>
      </c>
      <c r="GJ5366" s="81" t="s">
        <v>201</v>
      </c>
      <c r="GK5366" s="81">
        <v>3.9055083184885618E-2</v>
      </c>
      <c r="GL5366" s="81">
        <v>73.245042999999995</v>
      </c>
      <c r="GM5366" s="81">
        <v>2031</v>
      </c>
      <c r="GN5366" s="81" t="s">
        <v>173</v>
      </c>
      <c r="GO5366" s="81">
        <v>1.1148832299820636E-2</v>
      </c>
      <c r="GP5366" s="81">
        <v>10</v>
      </c>
      <c r="GQ5366" s="81">
        <v>0</v>
      </c>
      <c r="GR5366" s="81" t="s">
        <v>448</v>
      </c>
      <c r="GS5366" s="81">
        <v>0</v>
      </c>
      <c r="GT5366" s="81">
        <v>0</v>
      </c>
      <c r="GU5366" s="81">
        <v>0</v>
      </c>
      <c r="GV5366" s="81">
        <v>0</v>
      </c>
      <c r="GW5366" s="81">
        <v>1.1148832299820636E-2</v>
      </c>
      <c r="GX5366" s="81">
        <v>4.3541857288383458E-4</v>
      </c>
      <c r="GY5366" s="81">
        <v>1.1148832299820636E-2</v>
      </c>
      <c r="GZ5366" s="81">
        <v>4.3541857288383458E-4</v>
      </c>
    </row>
    <row r="5367" spans="98:208" x14ac:dyDescent="0.25">
      <c r="CT5367" s="81" t="s">
        <v>155</v>
      </c>
      <c r="CU5367" s="81" t="s">
        <v>489</v>
      </c>
      <c r="CV5367" s="81" t="s">
        <v>460</v>
      </c>
      <c r="CW5367" s="81">
        <v>2028</v>
      </c>
      <c r="CX5367" s="81">
        <v>0</v>
      </c>
      <c r="CY5367" s="81">
        <v>0</v>
      </c>
      <c r="CZ5367" s="81">
        <v>0</v>
      </c>
      <c r="DA5367" s="81">
        <v>0</v>
      </c>
      <c r="DB5367" s="81">
        <v>8.3606377745129676E-2</v>
      </c>
      <c r="DC5367" s="81">
        <v>3.9055083184886298E-2</v>
      </c>
      <c r="DD5367" s="81">
        <v>1.694997174106451E-3</v>
      </c>
      <c r="DE5367" s="81">
        <v>4.2856297386136888E-2</v>
      </c>
      <c r="DF5367" s="81">
        <v>4.3541857288384217E-4</v>
      </c>
      <c r="DG5367" s="81">
        <v>4.3541857288384217E-4</v>
      </c>
      <c r="DH5367" s="81">
        <v>4.3541857288384217E-4</v>
      </c>
      <c r="DI5367" s="81">
        <v>4.3541857288384217E-4</v>
      </c>
      <c r="DJ5367" s="81">
        <v>5.7252589950654116E-3</v>
      </c>
      <c r="DL5367" s="81">
        <v>0</v>
      </c>
      <c r="DM5367" s="81">
        <v>2.4928841010217617E-6</v>
      </c>
      <c r="DN5367" s="81">
        <v>2.4928841010217617E-6</v>
      </c>
      <c r="DO5367" s="81">
        <v>0</v>
      </c>
      <c r="DP5367" s="81">
        <v>2.4928841010217617E-6</v>
      </c>
      <c r="DQ5367" s="81">
        <v>2.4928841010217617E-6</v>
      </c>
      <c r="DR5367" s="81">
        <v>0</v>
      </c>
      <c r="DS5367" s="81">
        <v>2.4928841010217617E-6</v>
      </c>
      <c r="DT5367" s="81">
        <v>2.4928841010217617E-6</v>
      </c>
      <c r="DU5367" s="81">
        <v>0</v>
      </c>
      <c r="DV5367" s="81">
        <v>2.4928841010217617E-6</v>
      </c>
      <c r="DW5367" s="81">
        <v>2.4928841010217617E-6</v>
      </c>
      <c r="GE5367" s="81" t="s">
        <v>449</v>
      </c>
      <c r="GF5367" s="81" t="s">
        <v>155</v>
      </c>
      <c r="GG5367" s="81" t="s">
        <v>492</v>
      </c>
      <c r="GH5367" s="81" t="s">
        <v>453</v>
      </c>
      <c r="GI5367" s="81">
        <v>2032</v>
      </c>
      <c r="GJ5367" s="81" t="s">
        <v>201</v>
      </c>
      <c r="GK5367" s="81">
        <v>3.9055083184885618E-2</v>
      </c>
      <c r="GL5367" s="81">
        <v>73.245042999999995</v>
      </c>
      <c r="GM5367" s="81">
        <v>2032</v>
      </c>
      <c r="GN5367" s="81" t="s">
        <v>173</v>
      </c>
      <c r="GO5367" s="81">
        <v>1.1148832299820636E-2</v>
      </c>
      <c r="GP5367" s="81">
        <v>10</v>
      </c>
      <c r="GQ5367" s="81">
        <v>0</v>
      </c>
      <c r="GR5367" s="81" t="s">
        <v>448</v>
      </c>
      <c r="GS5367" s="81">
        <v>0</v>
      </c>
      <c r="GT5367" s="81">
        <v>0</v>
      </c>
      <c r="GU5367" s="81">
        <v>0</v>
      </c>
      <c r="GV5367" s="81">
        <v>0</v>
      </c>
      <c r="GW5367" s="81">
        <v>0</v>
      </c>
      <c r="GX5367" s="81">
        <v>0</v>
      </c>
      <c r="GY5367" s="81">
        <v>1.1148832299820636E-2</v>
      </c>
      <c r="GZ5367" s="81">
        <v>4.3541857288383458E-4</v>
      </c>
    </row>
    <row r="5368" spans="98:208" x14ac:dyDescent="0.25">
      <c r="CT5368" s="81" t="s">
        <v>155</v>
      </c>
      <c r="CU5368" s="81" t="s">
        <v>489</v>
      </c>
      <c r="CV5368" s="81" t="s">
        <v>460</v>
      </c>
      <c r="CW5368" s="81">
        <v>2029</v>
      </c>
      <c r="CX5368" s="81">
        <v>0</v>
      </c>
      <c r="CY5368" s="81">
        <v>0</v>
      </c>
      <c r="CZ5368" s="81">
        <v>0</v>
      </c>
      <c r="DA5368" s="81">
        <v>0</v>
      </c>
      <c r="DB5368" s="81">
        <v>8.3606377745129676E-2</v>
      </c>
      <c r="DC5368" s="81">
        <v>3.9055083184886298E-2</v>
      </c>
      <c r="DD5368" s="81">
        <v>1.694997174106451E-3</v>
      </c>
      <c r="DE5368" s="81">
        <v>4.2856297386136888E-2</v>
      </c>
      <c r="DF5368" s="81">
        <v>4.3541857288384217E-4</v>
      </c>
      <c r="DG5368" s="81">
        <v>4.3541857288384217E-4</v>
      </c>
      <c r="DH5368" s="81">
        <v>4.3541857288384217E-4</v>
      </c>
      <c r="DI5368" s="81">
        <v>4.3541857288384217E-4</v>
      </c>
      <c r="DJ5368" s="81">
        <v>5.7252589950654116E-3</v>
      </c>
      <c r="DL5368" s="81">
        <v>0</v>
      </c>
      <c r="DM5368" s="81">
        <v>2.4928841010217617E-6</v>
      </c>
      <c r="DN5368" s="81">
        <v>2.4928841010217617E-6</v>
      </c>
      <c r="DO5368" s="81">
        <v>0</v>
      </c>
      <c r="DP5368" s="81">
        <v>2.4928841010217617E-6</v>
      </c>
      <c r="DQ5368" s="81">
        <v>2.4928841010217617E-6</v>
      </c>
      <c r="DR5368" s="81">
        <v>0</v>
      </c>
      <c r="DS5368" s="81">
        <v>2.4928841010217617E-6</v>
      </c>
      <c r="DT5368" s="81">
        <v>2.4928841010217617E-6</v>
      </c>
      <c r="DU5368" s="81">
        <v>0</v>
      </c>
      <c r="DV5368" s="81">
        <v>2.4928841010217617E-6</v>
      </c>
      <c r="DW5368" s="81">
        <v>2.4928841010217617E-6</v>
      </c>
      <c r="GE5368" s="81" t="s">
        <v>449</v>
      </c>
      <c r="GF5368" s="81" t="s">
        <v>155</v>
      </c>
      <c r="GG5368" s="81" t="s">
        <v>492</v>
      </c>
      <c r="GH5368" s="81" t="s">
        <v>454</v>
      </c>
      <c r="GI5368" s="81">
        <v>2021</v>
      </c>
      <c r="GJ5368" s="81" t="s">
        <v>201</v>
      </c>
      <c r="GK5368" s="81">
        <v>409.2237358204406</v>
      </c>
      <c r="GL5368" s="81">
        <v>73.245042999999995</v>
      </c>
      <c r="GM5368" s="81">
        <v>2021</v>
      </c>
      <c r="GN5368" s="81" t="s">
        <v>173</v>
      </c>
      <c r="GO5368" s="81">
        <v>1.1148832299820636E-2</v>
      </c>
      <c r="GP5368" s="81">
        <v>10</v>
      </c>
      <c r="GQ5368" s="81">
        <v>0</v>
      </c>
      <c r="GR5368" s="81" t="s">
        <v>448</v>
      </c>
      <c r="GS5368" s="81">
        <v>1.1148832299820636E-2</v>
      </c>
      <c r="GT5368" s="81">
        <v>4.562366803768195</v>
      </c>
      <c r="GU5368" s="81">
        <v>1.1148832299820636E-2</v>
      </c>
      <c r="GV5368" s="81">
        <v>4.562366803768195</v>
      </c>
      <c r="GW5368" s="81">
        <v>0</v>
      </c>
      <c r="GX5368" s="81">
        <v>0</v>
      </c>
      <c r="GY5368" s="81">
        <v>0</v>
      </c>
      <c r="GZ5368" s="81">
        <v>0</v>
      </c>
    </row>
    <row r="5369" spans="98:208" x14ac:dyDescent="0.25">
      <c r="CT5369" s="81" t="s">
        <v>155</v>
      </c>
      <c r="CU5369" s="81" t="s">
        <v>489</v>
      </c>
      <c r="CV5369" s="81" t="s">
        <v>460</v>
      </c>
      <c r="CW5369" s="81">
        <v>2030</v>
      </c>
      <c r="CX5369" s="81">
        <v>0</v>
      </c>
      <c r="CY5369" s="81">
        <v>0</v>
      </c>
      <c r="CZ5369" s="81">
        <v>0</v>
      </c>
      <c r="DA5369" s="81">
        <v>0</v>
      </c>
      <c r="DB5369" s="81">
        <v>8.3606377745129676E-2</v>
      </c>
      <c r="DC5369" s="81">
        <v>3.9055083184886298E-2</v>
      </c>
      <c r="DD5369" s="81">
        <v>1.694997174106451E-3</v>
      </c>
      <c r="DE5369" s="81">
        <v>4.2856297386136888E-2</v>
      </c>
      <c r="DF5369" s="81">
        <v>0</v>
      </c>
      <c r="DG5369" s="81">
        <v>4.3541857288384217E-4</v>
      </c>
      <c r="DH5369" s="81">
        <v>4.3541857288384217E-4</v>
      </c>
      <c r="DI5369" s="81">
        <v>4.3541857288384217E-4</v>
      </c>
      <c r="DJ5369" s="81">
        <v>5.7252589950654116E-3</v>
      </c>
      <c r="DL5369" s="81">
        <v>0</v>
      </c>
      <c r="DM5369" s="81">
        <v>0</v>
      </c>
      <c r="DN5369" s="81">
        <v>0</v>
      </c>
      <c r="DO5369" s="81">
        <v>0</v>
      </c>
      <c r="DP5369" s="81">
        <v>2.4928841010217617E-6</v>
      </c>
      <c r="DQ5369" s="81">
        <v>2.4928841010217617E-6</v>
      </c>
      <c r="DR5369" s="81">
        <v>0</v>
      </c>
      <c r="DS5369" s="81">
        <v>2.4928841010217617E-6</v>
      </c>
      <c r="DT5369" s="81">
        <v>2.4928841010217617E-6</v>
      </c>
      <c r="DU5369" s="81">
        <v>0</v>
      </c>
      <c r="DV5369" s="81">
        <v>2.4928841010217617E-6</v>
      </c>
      <c r="DW5369" s="81">
        <v>2.4928841010217617E-6</v>
      </c>
      <c r="GE5369" s="81" t="s">
        <v>449</v>
      </c>
      <c r="GF5369" s="81" t="s">
        <v>155</v>
      </c>
      <c r="GG5369" s="81" t="s">
        <v>492</v>
      </c>
      <c r="GH5369" s="81" t="s">
        <v>454</v>
      </c>
      <c r="GI5369" s="81">
        <v>2022</v>
      </c>
      <c r="GJ5369" s="81" t="s">
        <v>201</v>
      </c>
      <c r="GK5369" s="81">
        <v>409.2237358204406</v>
      </c>
      <c r="GL5369" s="81">
        <v>73.245042999999995</v>
      </c>
      <c r="GM5369" s="81">
        <v>2022</v>
      </c>
      <c r="GN5369" s="81" t="s">
        <v>173</v>
      </c>
      <c r="GO5369" s="81">
        <v>1.1148832299820636E-2</v>
      </c>
      <c r="GP5369" s="81">
        <v>10</v>
      </c>
      <c r="GQ5369" s="81">
        <v>0</v>
      </c>
      <c r="GR5369" s="81" t="s">
        <v>448</v>
      </c>
      <c r="GS5369" s="81">
        <v>1.1148832299820636E-2</v>
      </c>
      <c r="GT5369" s="81">
        <v>4.562366803768195</v>
      </c>
      <c r="GU5369" s="81">
        <v>1.1148832299820636E-2</v>
      </c>
      <c r="GV5369" s="81">
        <v>4.562366803768195</v>
      </c>
      <c r="GW5369" s="81">
        <v>1.1148832299820636E-2</v>
      </c>
      <c r="GX5369" s="81">
        <v>4.562366803768195</v>
      </c>
      <c r="GY5369" s="81">
        <v>0</v>
      </c>
      <c r="GZ5369" s="81">
        <v>0</v>
      </c>
    </row>
    <row r="5370" spans="98:208" x14ac:dyDescent="0.25">
      <c r="CT5370" s="81" t="s">
        <v>155</v>
      </c>
      <c r="CU5370" s="81" t="s">
        <v>489</v>
      </c>
      <c r="CV5370" s="81" t="s">
        <v>460</v>
      </c>
      <c r="CW5370" s="81">
        <v>2031</v>
      </c>
      <c r="CX5370" s="81">
        <v>0</v>
      </c>
      <c r="CY5370" s="81">
        <v>0</v>
      </c>
      <c r="CZ5370" s="81">
        <v>0</v>
      </c>
      <c r="DA5370" s="81">
        <v>0</v>
      </c>
      <c r="DB5370" s="81">
        <v>8.3606377745129676E-2</v>
      </c>
      <c r="DC5370" s="81">
        <v>3.9055083184886298E-2</v>
      </c>
      <c r="DD5370" s="81">
        <v>1.694997174106451E-3</v>
      </c>
      <c r="DE5370" s="81">
        <v>4.2856297386136888E-2</v>
      </c>
      <c r="DF5370" s="81">
        <v>0</v>
      </c>
      <c r="DG5370" s="81">
        <v>0</v>
      </c>
      <c r="DH5370" s="81">
        <v>4.3541857288384217E-4</v>
      </c>
      <c r="DI5370" s="81">
        <v>4.3541857288384217E-4</v>
      </c>
      <c r="DJ5370" s="81">
        <v>5.7252589950654116E-3</v>
      </c>
      <c r="DL5370" s="81">
        <v>0</v>
      </c>
      <c r="DM5370" s="81">
        <v>0</v>
      </c>
      <c r="DN5370" s="81">
        <v>0</v>
      </c>
      <c r="DO5370" s="81">
        <v>0</v>
      </c>
      <c r="DP5370" s="81">
        <v>0</v>
      </c>
      <c r="DQ5370" s="81">
        <v>0</v>
      </c>
      <c r="DR5370" s="81">
        <v>0</v>
      </c>
      <c r="DS5370" s="81">
        <v>2.4928841010217617E-6</v>
      </c>
      <c r="DT5370" s="81">
        <v>2.4928841010217617E-6</v>
      </c>
      <c r="DU5370" s="81">
        <v>0</v>
      </c>
      <c r="DV5370" s="81">
        <v>2.4928841010217617E-6</v>
      </c>
      <c r="DW5370" s="81">
        <v>2.4928841010217617E-6</v>
      </c>
      <c r="GE5370" s="81" t="s">
        <v>449</v>
      </c>
      <c r="GF5370" s="81" t="s">
        <v>155</v>
      </c>
      <c r="GG5370" s="81" t="s">
        <v>492</v>
      </c>
      <c r="GH5370" s="81" t="s">
        <v>454</v>
      </c>
      <c r="GI5370" s="81">
        <v>2023</v>
      </c>
      <c r="GJ5370" s="81" t="s">
        <v>201</v>
      </c>
      <c r="GK5370" s="81">
        <v>428.60232122030828</v>
      </c>
      <c r="GL5370" s="81">
        <v>73.245042999999995</v>
      </c>
      <c r="GM5370" s="81">
        <v>2023</v>
      </c>
      <c r="GN5370" s="81" t="s">
        <v>173</v>
      </c>
      <c r="GO5370" s="81">
        <v>1.1148832299820636E-2</v>
      </c>
      <c r="GP5370" s="81">
        <v>10</v>
      </c>
      <c r="GQ5370" s="81">
        <v>0</v>
      </c>
      <c r="GR5370" s="81" t="s">
        <v>448</v>
      </c>
      <c r="GS5370" s="81">
        <v>1.1148832299820636E-2</v>
      </c>
      <c r="GT5370" s="81">
        <v>4.778415402599073</v>
      </c>
      <c r="GU5370" s="81">
        <v>1.1148832299820636E-2</v>
      </c>
      <c r="GV5370" s="81">
        <v>4.778415402599073</v>
      </c>
      <c r="GW5370" s="81">
        <v>1.1148832299820636E-2</v>
      </c>
      <c r="GX5370" s="81">
        <v>4.778415402599073</v>
      </c>
      <c r="GY5370" s="81">
        <v>1.1148832299820636E-2</v>
      </c>
      <c r="GZ5370" s="81">
        <v>4.778415402599073</v>
      </c>
    </row>
    <row r="5371" spans="98:208" x14ac:dyDescent="0.25">
      <c r="CT5371" s="81" t="s">
        <v>155</v>
      </c>
      <c r="CU5371" s="81" t="s">
        <v>489</v>
      </c>
      <c r="CV5371" s="81" t="s">
        <v>460</v>
      </c>
      <c r="CW5371" s="81">
        <v>2032</v>
      </c>
      <c r="CX5371" s="81">
        <v>0</v>
      </c>
      <c r="CY5371" s="81">
        <v>0</v>
      </c>
      <c r="CZ5371" s="81">
        <v>0</v>
      </c>
      <c r="DA5371" s="81">
        <v>0</v>
      </c>
      <c r="DB5371" s="81">
        <v>8.3606377745129676E-2</v>
      </c>
      <c r="DC5371" s="81">
        <v>3.9055083184886298E-2</v>
      </c>
      <c r="DD5371" s="81">
        <v>1.694997174106451E-3</v>
      </c>
      <c r="DE5371" s="81">
        <v>4.2856297386136888E-2</v>
      </c>
      <c r="DF5371" s="81">
        <v>0</v>
      </c>
      <c r="DG5371" s="81">
        <v>0</v>
      </c>
      <c r="DH5371" s="81">
        <v>0</v>
      </c>
      <c r="DI5371" s="81">
        <v>4.3541857288384217E-4</v>
      </c>
      <c r="DJ5371" s="81">
        <v>5.7252589950654116E-3</v>
      </c>
      <c r="DL5371" s="81">
        <v>0</v>
      </c>
      <c r="DM5371" s="81">
        <v>0</v>
      </c>
      <c r="DN5371" s="81">
        <v>0</v>
      </c>
      <c r="DO5371" s="81">
        <v>0</v>
      </c>
      <c r="DP5371" s="81">
        <v>0</v>
      </c>
      <c r="DQ5371" s="81">
        <v>0</v>
      </c>
      <c r="DR5371" s="81">
        <v>0</v>
      </c>
      <c r="DS5371" s="81">
        <v>0</v>
      </c>
      <c r="DT5371" s="81">
        <v>0</v>
      </c>
      <c r="DU5371" s="81">
        <v>0</v>
      </c>
      <c r="DV5371" s="81">
        <v>2.4928841010217617E-6</v>
      </c>
      <c r="DW5371" s="81">
        <v>2.4928841010217617E-6</v>
      </c>
      <c r="GE5371" s="81" t="s">
        <v>449</v>
      </c>
      <c r="GF5371" s="81" t="s">
        <v>155</v>
      </c>
      <c r="GG5371" s="81" t="s">
        <v>492</v>
      </c>
      <c r="GH5371" s="81" t="s">
        <v>454</v>
      </c>
      <c r="GI5371" s="81">
        <v>2024</v>
      </c>
      <c r="GJ5371" s="81" t="s">
        <v>201</v>
      </c>
      <c r="GK5371" s="81">
        <v>428.60232122030828</v>
      </c>
      <c r="GL5371" s="81">
        <v>73.245042999999995</v>
      </c>
      <c r="GM5371" s="81">
        <v>2024</v>
      </c>
      <c r="GN5371" s="81" t="s">
        <v>173</v>
      </c>
      <c r="GO5371" s="81">
        <v>1.1148832299820636E-2</v>
      </c>
      <c r="GP5371" s="81">
        <v>10</v>
      </c>
      <c r="GQ5371" s="81">
        <v>0</v>
      </c>
      <c r="GR5371" s="81" t="s">
        <v>448</v>
      </c>
      <c r="GS5371" s="81">
        <v>1.1148832299820636E-2</v>
      </c>
      <c r="GT5371" s="81">
        <v>4.778415402599073</v>
      </c>
      <c r="GU5371" s="81">
        <v>1.1148832299820636E-2</v>
      </c>
      <c r="GV5371" s="81">
        <v>4.778415402599073</v>
      </c>
      <c r="GW5371" s="81">
        <v>1.1148832299820636E-2</v>
      </c>
      <c r="GX5371" s="81">
        <v>4.778415402599073</v>
      </c>
      <c r="GY5371" s="81">
        <v>1.1148832299820636E-2</v>
      </c>
      <c r="GZ5371" s="81">
        <v>4.778415402599073</v>
      </c>
    </row>
    <row r="5372" spans="98:208" x14ac:dyDescent="0.25">
      <c r="CT5372" s="81" t="s">
        <v>155</v>
      </c>
      <c r="CU5372" s="81" t="s">
        <v>489</v>
      </c>
      <c r="CV5372" s="81" t="s">
        <v>461</v>
      </c>
      <c r="CW5372" s="81">
        <v>2020</v>
      </c>
      <c r="CX5372" s="81">
        <v>0</v>
      </c>
      <c r="CY5372" s="81">
        <v>0</v>
      </c>
      <c r="CZ5372" s="81">
        <v>0</v>
      </c>
      <c r="DA5372" s="81">
        <v>0</v>
      </c>
      <c r="DB5372" s="81">
        <v>14146.130641332529</v>
      </c>
      <c r="DC5372" s="81">
        <v>222.2294216278307</v>
      </c>
      <c r="DD5372" s="81">
        <v>8585.7228092479509</v>
      </c>
      <c r="DE5372" s="81">
        <v>5338.1784104567478</v>
      </c>
      <c r="DF5372" s="81">
        <v>2.4775985538148175</v>
      </c>
      <c r="DG5372" s="81">
        <v>0</v>
      </c>
      <c r="DH5372" s="81">
        <v>0</v>
      </c>
      <c r="DI5372" s="81">
        <v>0</v>
      </c>
      <c r="DJ5372" s="81">
        <v>1.1742308386517159E-5</v>
      </c>
      <c r="DL5372" s="81">
        <v>0</v>
      </c>
      <c r="DM5372" s="81">
        <v>2.9092726276882519E-5</v>
      </c>
      <c r="DN5372" s="81">
        <v>2.9092726276882519E-5</v>
      </c>
      <c r="DO5372" s="81">
        <v>0</v>
      </c>
      <c r="DP5372" s="81">
        <v>0</v>
      </c>
      <c r="DQ5372" s="81">
        <v>0</v>
      </c>
      <c r="DR5372" s="81">
        <v>0</v>
      </c>
      <c r="DS5372" s="81">
        <v>0</v>
      </c>
      <c r="DT5372" s="81">
        <v>0</v>
      </c>
      <c r="DU5372" s="81">
        <v>0</v>
      </c>
      <c r="DV5372" s="81">
        <v>0</v>
      </c>
      <c r="DW5372" s="81">
        <v>0</v>
      </c>
      <c r="GE5372" s="81" t="s">
        <v>449</v>
      </c>
      <c r="GF5372" s="81" t="s">
        <v>155</v>
      </c>
      <c r="GG5372" s="81" t="s">
        <v>492</v>
      </c>
      <c r="GH5372" s="81" t="s">
        <v>454</v>
      </c>
      <c r="GI5372" s="81">
        <v>2025</v>
      </c>
      <c r="GJ5372" s="81" t="s">
        <v>201</v>
      </c>
      <c r="GK5372" s="81">
        <v>428.60232122030828</v>
      </c>
      <c r="GL5372" s="81">
        <v>73.245042999999995</v>
      </c>
      <c r="GM5372" s="81">
        <v>2025</v>
      </c>
      <c r="GN5372" s="81" t="s">
        <v>173</v>
      </c>
      <c r="GO5372" s="81">
        <v>1.1148832299820636E-2</v>
      </c>
      <c r="GP5372" s="81">
        <v>10</v>
      </c>
      <c r="GQ5372" s="81">
        <v>0</v>
      </c>
      <c r="GR5372" s="81" t="s">
        <v>448</v>
      </c>
      <c r="GS5372" s="81">
        <v>1.1148832299820636E-2</v>
      </c>
      <c r="GT5372" s="81">
        <v>4.778415402599073</v>
      </c>
      <c r="GU5372" s="81">
        <v>1.1148832299820636E-2</v>
      </c>
      <c r="GV5372" s="81">
        <v>4.778415402599073</v>
      </c>
      <c r="GW5372" s="81">
        <v>1.1148832299820636E-2</v>
      </c>
      <c r="GX5372" s="81">
        <v>4.778415402599073</v>
      </c>
      <c r="GY5372" s="81">
        <v>1.1148832299820636E-2</v>
      </c>
      <c r="GZ5372" s="81">
        <v>4.778415402599073</v>
      </c>
    </row>
    <row r="5373" spans="98:208" x14ac:dyDescent="0.25">
      <c r="CT5373" s="81" t="s">
        <v>155</v>
      </c>
      <c r="CU5373" s="81" t="s">
        <v>489</v>
      </c>
      <c r="CV5373" s="81" t="s">
        <v>461</v>
      </c>
      <c r="CW5373" s="81">
        <v>2021</v>
      </c>
      <c r="CX5373" s="81">
        <v>0</v>
      </c>
      <c r="CY5373" s="81">
        <v>0</v>
      </c>
      <c r="CZ5373" s="81">
        <v>0</v>
      </c>
      <c r="DA5373" s="81">
        <v>0</v>
      </c>
      <c r="DB5373" s="81">
        <v>14146.130641332529</v>
      </c>
      <c r="DC5373" s="81">
        <v>222.2294216278307</v>
      </c>
      <c r="DD5373" s="81">
        <v>8585.7228092479509</v>
      </c>
      <c r="DE5373" s="81">
        <v>5338.1784104567478</v>
      </c>
      <c r="DF5373" s="81">
        <v>2.4775985538148175</v>
      </c>
      <c r="DG5373" s="81">
        <v>2.4775985538148175</v>
      </c>
      <c r="DH5373" s="81">
        <v>0</v>
      </c>
      <c r="DI5373" s="81">
        <v>0</v>
      </c>
      <c r="DJ5373" s="81">
        <v>1.1742308386517159E-5</v>
      </c>
      <c r="DL5373" s="81">
        <v>0</v>
      </c>
      <c r="DM5373" s="81">
        <v>2.9092726276882519E-5</v>
      </c>
      <c r="DN5373" s="81">
        <v>2.9092726276882519E-5</v>
      </c>
      <c r="DO5373" s="81">
        <v>0</v>
      </c>
      <c r="DP5373" s="81">
        <v>2.9092726276882519E-5</v>
      </c>
      <c r="DQ5373" s="81">
        <v>2.9092726276882519E-5</v>
      </c>
      <c r="DR5373" s="81">
        <v>0</v>
      </c>
      <c r="DS5373" s="81">
        <v>0</v>
      </c>
      <c r="DT5373" s="81">
        <v>0</v>
      </c>
      <c r="DU5373" s="81">
        <v>0</v>
      </c>
      <c r="DV5373" s="81">
        <v>0</v>
      </c>
      <c r="DW5373" s="81">
        <v>0</v>
      </c>
      <c r="GE5373" s="81" t="s">
        <v>449</v>
      </c>
      <c r="GF5373" s="81" t="s">
        <v>155</v>
      </c>
      <c r="GG5373" s="81" t="s">
        <v>492</v>
      </c>
      <c r="GH5373" s="81" t="s">
        <v>454</v>
      </c>
      <c r="GI5373" s="81">
        <v>2026</v>
      </c>
      <c r="GJ5373" s="81" t="s">
        <v>201</v>
      </c>
      <c r="GK5373" s="81">
        <v>428.60232122030828</v>
      </c>
      <c r="GL5373" s="81">
        <v>73.245042999999995</v>
      </c>
      <c r="GM5373" s="81">
        <v>2026</v>
      </c>
      <c r="GN5373" s="81" t="s">
        <v>173</v>
      </c>
      <c r="GO5373" s="81">
        <v>1.1148832299820636E-2</v>
      </c>
      <c r="GP5373" s="81">
        <v>10</v>
      </c>
      <c r="GQ5373" s="81">
        <v>0</v>
      </c>
      <c r="GR5373" s="81" t="s">
        <v>448</v>
      </c>
      <c r="GS5373" s="81">
        <v>1.1148832299820636E-2</v>
      </c>
      <c r="GT5373" s="81">
        <v>4.778415402599073</v>
      </c>
      <c r="GU5373" s="81">
        <v>1.1148832299820636E-2</v>
      </c>
      <c r="GV5373" s="81">
        <v>4.778415402599073</v>
      </c>
      <c r="GW5373" s="81">
        <v>1.1148832299820636E-2</v>
      </c>
      <c r="GX5373" s="81">
        <v>4.778415402599073</v>
      </c>
      <c r="GY5373" s="81">
        <v>1.1148832299820636E-2</v>
      </c>
      <c r="GZ5373" s="81">
        <v>4.778415402599073</v>
      </c>
    </row>
    <row r="5374" spans="98:208" x14ac:dyDescent="0.25">
      <c r="CT5374" s="81" t="s">
        <v>155</v>
      </c>
      <c r="CU5374" s="81" t="s">
        <v>489</v>
      </c>
      <c r="CV5374" s="81" t="s">
        <v>461</v>
      </c>
      <c r="CW5374" s="81">
        <v>2022</v>
      </c>
      <c r="CX5374" s="81">
        <v>0</v>
      </c>
      <c r="CY5374" s="81">
        <v>0</v>
      </c>
      <c r="CZ5374" s="81">
        <v>0</v>
      </c>
      <c r="DA5374" s="81">
        <v>0</v>
      </c>
      <c r="DB5374" s="81">
        <v>14146.130641332529</v>
      </c>
      <c r="DC5374" s="81">
        <v>222.2294216278307</v>
      </c>
      <c r="DD5374" s="81">
        <v>8585.7228092479509</v>
      </c>
      <c r="DE5374" s="81">
        <v>5338.1784104567478</v>
      </c>
      <c r="DF5374" s="81">
        <v>2.4775985538148175</v>
      </c>
      <c r="DG5374" s="81">
        <v>2.4775985538148175</v>
      </c>
      <c r="DH5374" s="81">
        <v>2.4775985538148175</v>
      </c>
      <c r="DI5374" s="81">
        <v>0</v>
      </c>
      <c r="DJ5374" s="81">
        <v>1.1742308386517159E-5</v>
      </c>
      <c r="DL5374" s="81">
        <v>0</v>
      </c>
      <c r="DM5374" s="81">
        <v>2.9092726276882519E-5</v>
      </c>
      <c r="DN5374" s="81">
        <v>2.9092726276882519E-5</v>
      </c>
      <c r="DO5374" s="81">
        <v>0</v>
      </c>
      <c r="DP5374" s="81">
        <v>2.9092726276882519E-5</v>
      </c>
      <c r="DQ5374" s="81">
        <v>2.9092726276882519E-5</v>
      </c>
      <c r="DR5374" s="81">
        <v>0</v>
      </c>
      <c r="DS5374" s="81">
        <v>2.9092726276882519E-5</v>
      </c>
      <c r="DT5374" s="81">
        <v>2.9092726276882519E-5</v>
      </c>
      <c r="DU5374" s="81">
        <v>0</v>
      </c>
      <c r="DV5374" s="81">
        <v>0</v>
      </c>
      <c r="DW5374" s="81">
        <v>0</v>
      </c>
      <c r="GE5374" s="81" t="s">
        <v>449</v>
      </c>
      <c r="GF5374" s="81" t="s">
        <v>155</v>
      </c>
      <c r="GG5374" s="81" t="s">
        <v>492</v>
      </c>
      <c r="GH5374" s="81" t="s">
        <v>454</v>
      </c>
      <c r="GI5374" s="81">
        <v>2027</v>
      </c>
      <c r="GJ5374" s="81" t="s">
        <v>201</v>
      </c>
      <c r="GK5374" s="81">
        <v>428.60232122030828</v>
      </c>
      <c r="GL5374" s="81">
        <v>73.245042999999995</v>
      </c>
      <c r="GM5374" s="81">
        <v>2027</v>
      </c>
      <c r="GN5374" s="81" t="s">
        <v>173</v>
      </c>
      <c r="GO5374" s="81">
        <v>1.1148832299820636E-2</v>
      </c>
      <c r="GP5374" s="81">
        <v>10</v>
      </c>
      <c r="GQ5374" s="81">
        <v>0</v>
      </c>
      <c r="GR5374" s="81" t="s">
        <v>448</v>
      </c>
      <c r="GS5374" s="81">
        <v>1.1148832299820636E-2</v>
      </c>
      <c r="GT5374" s="81">
        <v>4.778415402599073</v>
      </c>
      <c r="GU5374" s="81">
        <v>1.1148832299820636E-2</v>
      </c>
      <c r="GV5374" s="81">
        <v>4.778415402599073</v>
      </c>
      <c r="GW5374" s="81">
        <v>1.1148832299820636E-2</v>
      </c>
      <c r="GX5374" s="81">
        <v>4.778415402599073</v>
      </c>
      <c r="GY5374" s="81">
        <v>1.1148832299820636E-2</v>
      </c>
      <c r="GZ5374" s="81">
        <v>4.778415402599073</v>
      </c>
    </row>
    <row r="5375" spans="98:208" x14ac:dyDescent="0.25">
      <c r="CT5375" s="81" t="s">
        <v>155</v>
      </c>
      <c r="CU5375" s="81" t="s">
        <v>489</v>
      </c>
      <c r="CV5375" s="81" t="s">
        <v>461</v>
      </c>
      <c r="CW5375" s="81">
        <v>2023</v>
      </c>
      <c r="CX5375" s="81">
        <v>0</v>
      </c>
      <c r="CY5375" s="81">
        <v>0</v>
      </c>
      <c r="CZ5375" s="81">
        <v>0</v>
      </c>
      <c r="DA5375" s="81">
        <v>0</v>
      </c>
      <c r="DB5375" s="81">
        <v>14664.637556436641</v>
      </c>
      <c r="DC5375" s="81">
        <v>233.2300768079393</v>
      </c>
      <c r="DD5375" s="81">
        <v>8896.5159934286003</v>
      </c>
      <c r="DE5375" s="81">
        <v>5534.8914862000966</v>
      </c>
      <c r="DF5375" s="81">
        <v>2.6002430136060015</v>
      </c>
      <c r="DG5375" s="81">
        <v>2.6002430136060015</v>
      </c>
      <c r="DH5375" s="81">
        <v>2.6002430136060015</v>
      </c>
      <c r="DI5375" s="81">
        <v>2.6002430136060015</v>
      </c>
      <c r="DJ5375" s="81">
        <v>1.1742308386517159E-5</v>
      </c>
      <c r="DL5375" s="81">
        <v>0</v>
      </c>
      <c r="DM5375" s="81">
        <v>3.0532855345648407E-5</v>
      </c>
      <c r="DN5375" s="81">
        <v>3.0532855345648407E-5</v>
      </c>
      <c r="DO5375" s="81">
        <v>0</v>
      </c>
      <c r="DP5375" s="81">
        <v>3.0532855345648407E-5</v>
      </c>
      <c r="DQ5375" s="81">
        <v>3.0532855345648407E-5</v>
      </c>
      <c r="DR5375" s="81">
        <v>0</v>
      </c>
      <c r="DS5375" s="81">
        <v>3.0532855345648407E-5</v>
      </c>
      <c r="DT5375" s="81">
        <v>3.0532855345648407E-5</v>
      </c>
      <c r="DU5375" s="81">
        <v>0</v>
      </c>
      <c r="DV5375" s="81">
        <v>3.0532855345648407E-5</v>
      </c>
      <c r="DW5375" s="81">
        <v>3.0532855345648407E-5</v>
      </c>
      <c r="GE5375" s="81" t="s">
        <v>449</v>
      </c>
      <c r="GF5375" s="81" t="s">
        <v>155</v>
      </c>
      <c r="GG5375" s="81" t="s">
        <v>492</v>
      </c>
      <c r="GH5375" s="81" t="s">
        <v>454</v>
      </c>
      <c r="GI5375" s="81">
        <v>2028</v>
      </c>
      <c r="GJ5375" s="81" t="s">
        <v>201</v>
      </c>
      <c r="GK5375" s="81">
        <v>453.26096055717272</v>
      </c>
      <c r="GL5375" s="81">
        <v>73.245042999999995</v>
      </c>
      <c r="GM5375" s="81">
        <v>2028</v>
      </c>
      <c r="GN5375" s="81" t="s">
        <v>173</v>
      </c>
      <c r="GO5375" s="81">
        <v>1.1148832299820636E-2</v>
      </c>
      <c r="GP5375" s="81">
        <v>10</v>
      </c>
      <c r="GQ5375" s="81">
        <v>0</v>
      </c>
      <c r="GR5375" s="81" t="s">
        <v>448</v>
      </c>
      <c r="GS5375" s="81">
        <v>1.1148832299820636E-2</v>
      </c>
      <c r="GT5375" s="81">
        <v>5.053330437307535</v>
      </c>
      <c r="GU5375" s="81">
        <v>1.1148832299820636E-2</v>
      </c>
      <c r="GV5375" s="81">
        <v>5.053330437307535</v>
      </c>
      <c r="GW5375" s="81">
        <v>1.1148832299820636E-2</v>
      </c>
      <c r="GX5375" s="81">
        <v>5.053330437307535</v>
      </c>
      <c r="GY5375" s="81">
        <v>1.1148832299820636E-2</v>
      </c>
      <c r="GZ5375" s="81">
        <v>5.053330437307535</v>
      </c>
    </row>
    <row r="5376" spans="98:208" x14ac:dyDescent="0.25">
      <c r="CT5376" s="81" t="s">
        <v>155</v>
      </c>
      <c r="CU5376" s="81" t="s">
        <v>489</v>
      </c>
      <c r="CV5376" s="81" t="s">
        <v>461</v>
      </c>
      <c r="CW5376" s="81">
        <v>2024</v>
      </c>
      <c r="CX5376" s="81">
        <v>0</v>
      </c>
      <c r="CY5376" s="81">
        <v>0</v>
      </c>
      <c r="CZ5376" s="81">
        <v>0</v>
      </c>
      <c r="DA5376" s="81">
        <v>0</v>
      </c>
      <c r="DB5376" s="81">
        <v>14664.637556436641</v>
      </c>
      <c r="DC5376" s="81">
        <v>233.2300768079393</v>
      </c>
      <c r="DD5376" s="81">
        <v>8896.5159934286003</v>
      </c>
      <c r="DE5376" s="81">
        <v>5534.8914862000966</v>
      </c>
      <c r="DF5376" s="81">
        <v>2.6002430136060015</v>
      </c>
      <c r="DG5376" s="81">
        <v>2.6002430136060015</v>
      </c>
      <c r="DH5376" s="81">
        <v>2.6002430136060015</v>
      </c>
      <c r="DI5376" s="81">
        <v>2.6002430136060015</v>
      </c>
      <c r="DJ5376" s="81">
        <v>1.1742308386517159E-5</v>
      </c>
      <c r="DL5376" s="81">
        <v>0</v>
      </c>
      <c r="DM5376" s="81">
        <v>3.0532855345648407E-5</v>
      </c>
      <c r="DN5376" s="81">
        <v>3.0532855345648407E-5</v>
      </c>
      <c r="DO5376" s="81">
        <v>0</v>
      </c>
      <c r="DP5376" s="81">
        <v>3.0532855345648407E-5</v>
      </c>
      <c r="DQ5376" s="81">
        <v>3.0532855345648407E-5</v>
      </c>
      <c r="DR5376" s="81">
        <v>0</v>
      </c>
      <c r="DS5376" s="81">
        <v>3.0532855345648407E-5</v>
      </c>
      <c r="DT5376" s="81">
        <v>3.0532855345648407E-5</v>
      </c>
      <c r="DU5376" s="81">
        <v>0</v>
      </c>
      <c r="DV5376" s="81">
        <v>3.0532855345648407E-5</v>
      </c>
      <c r="DW5376" s="81">
        <v>3.0532855345648407E-5</v>
      </c>
      <c r="GE5376" s="81" t="s">
        <v>449</v>
      </c>
      <c r="GF5376" s="81" t="s">
        <v>155</v>
      </c>
      <c r="GG5376" s="81" t="s">
        <v>492</v>
      </c>
      <c r="GH5376" s="81" t="s">
        <v>454</v>
      </c>
      <c r="GI5376" s="81">
        <v>2029</v>
      </c>
      <c r="GJ5376" s="81" t="s">
        <v>201</v>
      </c>
      <c r="GK5376" s="81">
        <v>453.26096055717272</v>
      </c>
      <c r="GL5376" s="81">
        <v>73.245042999999995</v>
      </c>
      <c r="GM5376" s="81">
        <v>2029</v>
      </c>
      <c r="GN5376" s="81" t="s">
        <v>173</v>
      </c>
      <c r="GO5376" s="81">
        <v>1.1148832299820636E-2</v>
      </c>
      <c r="GP5376" s="81">
        <v>10</v>
      </c>
      <c r="GQ5376" s="81">
        <v>0</v>
      </c>
      <c r="GR5376" s="81" t="s">
        <v>448</v>
      </c>
      <c r="GS5376" s="81">
        <v>1.1148832299820636E-2</v>
      </c>
      <c r="GT5376" s="81">
        <v>5.053330437307535</v>
      </c>
      <c r="GU5376" s="81">
        <v>1.1148832299820636E-2</v>
      </c>
      <c r="GV5376" s="81">
        <v>5.053330437307535</v>
      </c>
      <c r="GW5376" s="81">
        <v>1.1148832299820636E-2</v>
      </c>
      <c r="GX5376" s="81">
        <v>5.053330437307535</v>
      </c>
      <c r="GY5376" s="81">
        <v>1.1148832299820636E-2</v>
      </c>
      <c r="GZ5376" s="81">
        <v>5.053330437307535</v>
      </c>
    </row>
    <row r="5377" spans="98:208" x14ac:dyDescent="0.25">
      <c r="CT5377" s="81" t="s">
        <v>155</v>
      </c>
      <c r="CU5377" s="81" t="s">
        <v>489</v>
      </c>
      <c r="CV5377" s="81" t="s">
        <v>461</v>
      </c>
      <c r="CW5377" s="81">
        <v>2025</v>
      </c>
      <c r="CX5377" s="81">
        <v>0</v>
      </c>
      <c r="CY5377" s="81">
        <v>0</v>
      </c>
      <c r="CZ5377" s="81">
        <v>0</v>
      </c>
      <c r="DA5377" s="81">
        <v>0</v>
      </c>
      <c r="DB5377" s="81">
        <v>14664.637556436641</v>
      </c>
      <c r="DC5377" s="81">
        <v>233.2300768079393</v>
      </c>
      <c r="DD5377" s="81">
        <v>8896.5159934286003</v>
      </c>
      <c r="DE5377" s="81">
        <v>5534.8914862000966</v>
      </c>
      <c r="DF5377" s="81">
        <v>2.6002430136060015</v>
      </c>
      <c r="DG5377" s="81">
        <v>2.6002430136060015</v>
      </c>
      <c r="DH5377" s="81">
        <v>2.6002430136060015</v>
      </c>
      <c r="DI5377" s="81">
        <v>2.6002430136060015</v>
      </c>
      <c r="DJ5377" s="81">
        <v>1.1742308386517159E-5</v>
      </c>
      <c r="DL5377" s="81">
        <v>0</v>
      </c>
      <c r="DM5377" s="81">
        <v>3.0532855345648407E-5</v>
      </c>
      <c r="DN5377" s="81">
        <v>3.0532855345648407E-5</v>
      </c>
      <c r="DO5377" s="81">
        <v>0</v>
      </c>
      <c r="DP5377" s="81">
        <v>3.0532855345648407E-5</v>
      </c>
      <c r="DQ5377" s="81">
        <v>3.0532855345648407E-5</v>
      </c>
      <c r="DR5377" s="81">
        <v>0</v>
      </c>
      <c r="DS5377" s="81">
        <v>3.0532855345648407E-5</v>
      </c>
      <c r="DT5377" s="81">
        <v>3.0532855345648407E-5</v>
      </c>
      <c r="DU5377" s="81">
        <v>0</v>
      </c>
      <c r="DV5377" s="81">
        <v>3.0532855345648407E-5</v>
      </c>
      <c r="DW5377" s="81">
        <v>3.0532855345648407E-5</v>
      </c>
      <c r="GE5377" s="81" t="s">
        <v>449</v>
      </c>
      <c r="GF5377" s="81" t="s">
        <v>155</v>
      </c>
      <c r="GG5377" s="81" t="s">
        <v>492</v>
      </c>
      <c r="GH5377" s="81" t="s">
        <v>454</v>
      </c>
      <c r="GI5377" s="81">
        <v>2030</v>
      </c>
      <c r="GJ5377" s="81" t="s">
        <v>201</v>
      </c>
      <c r="GK5377" s="81">
        <v>453.26096055717272</v>
      </c>
      <c r="GL5377" s="81">
        <v>73.245042999999995</v>
      </c>
      <c r="GM5377" s="81">
        <v>2030</v>
      </c>
      <c r="GN5377" s="81" t="s">
        <v>173</v>
      </c>
      <c r="GO5377" s="81">
        <v>1.1148832299820636E-2</v>
      </c>
      <c r="GP5377" s="81">
        <v>10</v>
      </c>
      <c r="GQ5377" s="81">
        <v>0</v>
      </c>
      <c r="GR5377" s="81" t="s">
        <v>448</v>
      </c>
      <c r="GS5377" s="81">
        <v>0</v>
      </c>
      <c r="GT5377" s="81">
        <v>0</v>
      </c>
      <c r="GU5377" s="81">
        <v>1.1148832299820636E-2</v>
      </c>
      <c r="GV5377" s="81">
        <v>5.053330437307535</v>
      </c>
      <c r="GW5377" s="81">
        <v>1.1148832299820636E-2</v>
      </c>
      <c r="GX5377" s="81">
        <v>5.053330437307535</v>
      </c>
      <c r="GY5377" s="81">
        <v>1.1148832299820636E-2</v>
      </c>
      <c r="GZ5377" s="81">
        <v>5.053330437307535</v>
      </c>
    </row>
    <row r="5378" spans="98:208" x14ac:dyDescent="0.25">
      <c r="CT5378" s="81" t="s">
        <v>155</v>
      </c>
      <c r="CU5378" s="81" t="s">
        <v>489</v>
      </c>
      <c r="CV5378" s="81" t="s">
        <v>461</v>
      </c>
      <c r="CW5378" s="81">
        <v>2026</v>
      </c>
      <c r="CX5378" s="81">
        <v>0</v>
      </c>
      <c r="CY5378" s="81">
        <v>0</v>
      </c>
      <c r="CZ5378" s="81">
        <v>0</v>
      </c>
      <c r="DA5378" s="81">
        <v>0</v>
      </c>
      <c r="DB5378" s="81">
        <v>14664.637556436641</v>
      </c>
      <c r="DC5378" s="81">
        <v>233.2300768079393</v>
      </c>
      <c r="DD5378" s="81">
        <v>8896.5159934286003</v>
      </c>
      <c r="DE5378" s="81">
        <v>5534.8914862000966</v>
      </c>
      <c r="DF5378" s="81">
        <v>2.6002430136060015</v>
      </c>
      <c r="DG5378" s="81">
        <v>2.6002430136060015</v>
      </c>
      <c r="DH5378" s="81">
        <v>2.6002430136060015</v>
      </c>
      <c r="DI5378" s="81">
        <v>2.6002430136060015</v>
      </c>
      <c r="DJ5378" s="81">
        <v>1.1742308386517159E-5</v>
      </c>
      <c r="DL5378" s="81">
        <v>0</v>
      </c>
      <c r="DM5378" s="81">
        <v>3.0532855345648407E-5</v>
      </c>
      <c r="DN5378" s="81">
        <v>3.0532855345648407E-5</v>
      </c>
      <c r="DO5378" s="81">
        <v>0</v>
      </c>
      <c r="DP5378" s="81">
        <v>3.0532855345648407E-5</v>
      </c>
      <c r="DQ5378" s="81">
        <v>3.0532855345648407E-5</v>
      </c>
      <c r="DR5378" s="81">
        <v>0</v>
      </c>
      <c r="DS5378" s="81">
        <v>3.0532855345648407E-5</v>
      </c>
      <c r="DT5378" s="81">
        <v>3.0532855345648407E-5</v>
      </c>
      <c r="DU5378" s="81">
        <v>0</v>
      </c>
      <c r="DV5378" s="81">
        <v>3.0532855345648407E-5</v>
      </c>
      <c r="DW5378" s="81">
        <v>3.0532855345648407E-5</v>
      </c>
      <c r="GE5378" s="81" t="s">
        <v>449</v>
      </c>
      <c r="GF5378" s="81" t="s">
        <v>155</v>
      </c>
      <c r="GG5378" s="81" t="s">
        <v>492</v>
      </c>
      <c r="GH5378" s="81" t="s">
        <v>454</v>
      </c>
      <c r="GI5378" s="81">
        <v>2031</v>
      </c>
      <c r="GJ5378" s="81" t="s">
        <v>201</v>
      </c>
      <c r="GK5378" s="81">
        <v>453.26096055717272</v>
      </c>
      <c r="GL5378" s="81">
        <v>73.245042999999995</v>
      </c>
      <c r="GM5378" s="81">
        <v>2031</v>
      </c>
      <c r="GN5378" s="81" t="s">
        <v>173</v>
      </c>
      <c r="GO5378" s="81">
        <v>1.1148832299820636E-2</v>
      </c>
      <c r="GP5378" s="81">
        <v>10</v>
      </c>
      <c r="GQ5378" s="81">
        <v>0</v>
      </c>
      <c r="GR5378" s="81" t="s">
        <v>448</v>
      </c>
      <c r="GS5378" s="81">
        <v>0</v>
      </c>
      <c r="GT5378" s="81">
        <v>0</v>
      </c>
      <c r="GU5378" s="81">
        <v>0</v>
      </c>
      <c r="GV5378" s="81">
        <v>0</v>
      </c>
      <c r="GW5378" s="81">
        <v>1.1148832299820636E-2</v>
      </c>
      <c r="GX5378" s="81">
        <v>5.053330437307535</v>
      </c>
      <c r="GY5378" s="81">
        <v>1.1148832299820636E-2</v>
      </c>
      <c r="GZ5378" s="81">
        <v>5.053330437307535</v>
      </c>
    </row>
    <row r="5379" spans="98:208" x14ac:dyDescent="0.25">
      <c r="CT5379" s="81" t="s">
        <v>155</v>
      </c>
      <c r="CU5379" s="81" t="s">
        <v>489</v>
      </c>
      <c r="CV5379" s="81" t="s">
        <v>461</v>
      </c>
      <c r="CW5379" s="81">
        <v>2027</v>
      </c>
      <c r="CX5379" s="81">
        <v>0</v>
      </c>
      <c r="CY5379" s="81">
        <v>0</v>
      </c>
      <c r="CZ5379" s="81">
        <v>0</v>
      </c>
      <c r="DA5379" s="81">
        <v>0</v>
      </c>
      <c r="DB5379" s="81">
        <v>14664.637556436641</v>
      </c>
      <c r="DC5379" s="81">
        <v>233.2300768079393</v>
      </c>
      <c r="DD5379" s="81">
        <v>8896.5159934286003</v>
      </c>
      <c r="DE5379" s="81">
        <v>5534.8914862000966</v>
      </c>
      <c r="DF5379" s="81">
        <v>2.6002430136060015</v>
      </c>
      <c r="DG5379" s="81">
        <v>2.6002430136060015</v>
      </c>
      <c r="DH5379" s="81">
        <v>2.6002430136060015</v>
      </c>
      <c r="DI5379" s="81">
        <v>2.6002430136060015</v>
      </c>
      <c r="DJ5379" s="81">
        <v>1.1742308386517159E-5</v>
      </c>
      <c r="DL5379" s="81">
        <v>0</v>
      </c>
      <c r="DM5379" s="81">
        <v>3.0532855345648407E-5</v>
      </c>
      <c r="DN5379" s="81">
        <v>3.0532855345648407E-5</v>
      </c>
      <c r="DO5379" s="81">
        <v>0</v>
      </c>
      <c r="DP5379" s="81">
        <v>3.0532855345648407E-5</v>
      </c>
      <c r="DQ5379" s="81">
        <v>3.0532855345648407E-5</v>
      </c>
      <c r="DR5379" s="81">
        <v>0</v>
      </c>
      <c r="DS5379" s="81">
        <v>3.0532855345648407E-5</v>
      </c>
      <c r="DT5379" s="81">
        <v>3.0532855345648407E-5</v>
      </c>
      <c r="DU5379" s="81">
        <v>0</v>
      </c>
      <c r="DV5379" s="81">
        <v>3.0532855345648407E-5</v>
      </c>
      <c r="DW5379" s="81">
        <v>3.0532855345648407E-5</v>
      </c>
      <c r="GE5379" s="81" t="s">
        <v>449</v>
      </c>
      <c r="GF5379" s="81" t="s">
        <v>155</v>
      </c>
      <c r="GG5379" s="81" t="s">
        <v>492</v>
      </c>
      <c r="GH5379" s="81" t="s">
        <v>454</v>
      </c>
      <c r="GI5379" s="81">
        <v>2032</v>
      </c>
      <c r="GJ5379" s="81" t="s">
        <v>201</v>
      </c>
      <c r="GK5379" s="81">
        <v>453.26096055717272</v>
      </c>
      <c r="GL5379" s="81">
        <v>73.245042999999995</v>
      </c>
      <c r="GM5379" s="81">
        <v>2032</v>
      </c>
      <c r="GN5379" s="81" t="s">
        <v>173</v>
      </c>
      <c r="GO5379" s="81">
        <v>1.1148832299820636E-2</v>
      </c>
      <c r="GP5379" s="81">
        <v>10</v>
      </c>
      <c r="GQ5379" s="81">
        <v>0</v>
      </c>
      <c r="GR5379" s="81" t="s">
        <v>448</v>
      </c>
      <c r="GS5379" s="81">
        <v>0</v>
      </c>
      <c r="GT5379" s="81">
        <v>0</v>
      </c>
      <c r="GU5379" s="81">
        <v>0</v>
      </c>
      <c r="GV5379" s="81">
        <v>0</v>
      </c>
      <c r="GW5379" s="81">
        <v>0</v>
      </c>
      <c r="GX5379" s="81">
        <v>0</v>
      </c>
      <c r="GY5379" s="81">
        <v>1.1148832299820636E-2</v>
      </c>
      <c r="GZ5379" s="81">
        <v>5.053330437307535</v>
      </c>
    </row>
    <row r="5380" spans="98:208" x14ac:dyDescent="0.25">
      <c r="CT5380" s="81" t="s">
        <v>155</v>
      </c>
      <c r="CU5380" s="81" t="s">
        <v>489</v>
      </c>
      <c r="CV5380" s="81" t="s">
        <v>461</v>
      </c>
      <c r="CW5380" s="81">
        <v>2028</v>
      </c>
      <c r="CX5380" s="81">
        <v>0</v>
      </c>
      <c r="CY5380" s="81">
        <v>0</v>
      </c>
      <c r="CZ5380" s="81">
        <v>0</v>
      </c>
      <c r="DA5380" s="81">
        <v>0</v>
      </c>
      <c r="DB5380" s="81">
        <v>15317.990942815981</v>
      </c>
      <c r="DC5380" s="81">
        <v>247.2729921649472</v>
      </c>
      <c r="DD5380" s="81">
        <v>9287.6490955445006</v>
      </c>
      <c r="DE5380" s="81">
        <v>5783.0688551065286</v>
      </c>
      <c r="DF5380" s="81">
        <v>2.7568051219218583</v>
      </c>
      <c r="DG5380" s="81">
        <v>2.7568051219218583</v>
      </c>
      <c r="DH5380" s="81">
        <v>2.7568051219218583</v>
      </c>
      <c r="DI5380" s="81">
        <v>2.7568051219218583</v>
      </c>
      <c r="DJ5380" s="81">
        <v>1.1742308386517159E-5</v>
      </c>
      <c r="DL5380" s="81">
        <v>0</v>
      </c>
      <c r="DM5380" s="81">
        <v>3.2371255903136496E-5</v>
      </c>
      <c r="DN5380" s="81">
        <v>3.2371255903136496E-5</v>
      </c>
      <c r="DO5380" s="81">
        <v>0</v>
      </c>
      <c r="DP5380" s="81">
        <v>3.2371255903136496E-5</v>
      </c>
      <c r="DQ5380" s="81">
        <v>3.2371255903136496E-5</v>
      </c>
      <c r="DR5380" s="81">
        <v>0</v>
      </c>
      <c r="DS5380" s="81">
        <v>3.2371255903136496E-5</v>
      </c>
      <c r="DT5380" s="81">
        <v>3.2371255903136496E-5</v>
      </c>
      <c r="DU5380" s="81">
        <v>0</v>
      </c>
      <c r="DV5380" s="81">
        <v>3.2371255903136496E-5</v>
      </c>
      <c r="DW5380" s="81">
        <v>3.2371255903136496E-5</v>
      </c>
      <c r="GE5380" s="81" t="s">
        <v>449</v>
      </c>
      <c r="GF5380" s="81" t="s">
        <v>155</v>
      </c>
      <c r="GG5380" s="81" t="s">
        <v>492</v>
      </c>
      <c r="GH5380" s="81" t="s">
        <v>455</v>
      </c>
      <c r="GI5380" s="81">
        <v>2021</v>
      </c>
      <c r="GJ5380" s="81" t="s">
        <v>201</v>
      </c>
      <c r="GK5380" s="81">
        <v>409.22373582043713</v>
      </c>
      <c r="GL5380" s="81">
        <v>73.245042999999995</v>
      </c>
      <c r="GM5380" s="81">
        <v>2021</v>
      </c>
      <c r="GN5380" s="81" t="s">
        <v>173</v>
      </c>
      <c r="GO5380" s="81">
        <v>1.1148832299820636E-2</v>
      </c>
      <c r="GP5380" s="81">
        <v>10</v>
      </c>
      <c r="GQ5380" s="81">
        <v>0</v>
      </c>
      <c r="GR5380" s="81" t="s">
        <v>448</v>
      </c>
      <c r="GS5380" s="81">
        <v>1.1148832299820636E-2</v>
      </c>
      <c r="GT5380" s="81">
        <v>4.5623668037681568</v>
      </c>
      <c r="GU5380" s="81">
        <v>1.1148832299820636E-2</v>
      </c>
      <c r="GV5380" s="81">
        <v>4.5623668037681568</v>
      </c>
      <c r="GW5380" s="81">
        <v>0</v>
      </c>
      <c r="GX5380" s="81">
        <v>0</v>
      </c>
      <c r="GY5380" s="81">
        <v>0</v>
      </c>
      <c r="GZ5380" s="81">
        <v>0</v>
      </c>
    </row>
    <row r="5381" spans="98:208" x14ac:dyDescent="0.25">
      <c r="CT5381" s="81" t="s">
        <v>155</v>
      </c>
      <c r="CU5381" s="81" t="s">
        <v>489</v>
      </c>
      <c r="CV5381" s="81" t="s">
        <v>461</v>
      </c>
      <c r="CW5381" s="81">
        <v>2029</v>
      </c>
      <c r="CX5381" s="81">
        <v>0</v>
      </c>
      <c r="CY5381" s="81">
        <v>0</v>
      </c>
      <c r="CZ5381" s="81">
        <v>0</v>
      </c>
      <c r="DA5381" s="81">
        <v>0</v>
      </c>
      <c r="DB5381" s="81">
        <v>15317.990942815981</v>
      </c>
      <c r="DC5381" s="81">
        <v>247.2729921649472</v>
      </c>
      <c r="DD5381" s="81">
        <v>9287.6490955445006</v>
      </c>
      <c r="DE5381" s="81">
        <v>5783.0688551065286</v>
      </c>
      <c r="DF5381" s="81">
        <v>2.7568051219218583</v>
      </c>
      <c r="DG5381" s="81">
        <v>2.7568051219218583</v>
      </c>
      <c r="DH5381" s="81">
        <v>2.7568051219218583</v>
      </c>
      <c r="DI5381" s="81">
        <v>2.7568051219218583</v>
      </c>
      <c r="DJ5381" s="81">
        <v>1.1742308386517159E-5</v>
      </c>
      <c r="DL5381" s="81">
        <v>0</v>
      </c>
      <c r="DM5381" s="81">
        <v>3.2371255903136496E-5</v>
      </c>
      <c r="DN5381" s="81">
        <v>3.2371255903136496E-5</v>
      </c>
      <c r="DO5381" s="81">
        <v>0</v>
      </c>
      <c r="DP5381" s="81">
        <v>3.2371255903136496E-5</v>
      </c>
      <c r="DQ5381" s="81">
        <v>3.2371255903136496E-5</v>
      </c>
      <c r="DR5381" s="81">
        <v>0</v>
      </c>
      <c r="DS5381" s="81">
        <v>3.2371255903136496E-5</v>
      </c>
      <c r="DT5381" s="81">
        <v>3.2371255903136496E-5</v>
      </c>
      <c r="DU5381" s="81">
        <v>0</v>
      </c>
      <c r="DV5381" s="81">
        <v>3.2371255903136496E-5</v>
      </c>
      <c r="DW5381" s="81">
        <v>3.2371255903136496E-5</v>
      </c>
      <c r="GE5381" s="81" t="s">
        <v>449</v>
      </c>
      <c r="GF5381" s="81" t="s">
        <v>155</v>
      </c>
      <c r="GG5381" s="81" t="s">
        <v>492</v>
      </c>
      <c r="GH5381" s="81" t="s">
        <v>455</v>
      </c>
      <c r="GI5381" s="81">
        <v>2022</v>
      </c>
      <c r="GJ5381" s="81" t="s">
        <v>201</v>
      </c>
      <c r="GK5381" s="81">
        <v>409.22373582043713</v>
      </c>
      <c r="GL5381" s="81">
        <v>73.245042999999995</v>
      </c>
      <c r="GM5381" s="81">
        <v>2022</v>
      </c>
      <c r="GN5381" s="81" t="s">
        <v>173</v>
      </c>
      <c r="GO5381" s="81">
        <v>1.1148832299820636E-2</v>
      </c>
      <c r="GP5381" s="81">
        <v>10</v>
      </c>
      <c r="GQ5381" s="81">
        <v>0</v>
      </c>
      <c r="GR5381" s="81" t="s">
        <v>448</v>
      </c>
      <c r="GS5381" s="81">
        <v>1.1148832299820636E-2</v>
      </c>
      <c r="GT5381" s="81">
        <v>4.5623668037681568</v>
      </c>
      <c r="GU5381" s="81">
        <v>1.1148832299820636E-2</v>
      </c>
      <c r="GV5381" s="81">
        <v>4.5623668037681568</v>
      </c>
      <c r="GW5381" s="81">
        <v>1.1148832299820636E-2</v>
      </c>
      <c r="GX5381" s="81">
        <v>4.5623668037681568</v>
      </c>
      <c r="GY5381" s="81">
        <v>0</v>
      </c>
      <c r="GZ5381" s="81">
        <v>0</v>
      </c>
    </row>
    <row r="5382" spans="98:208" x14ac:dyDescent="0.25">
      <c r="CT5382" s="81" t="s">
        <v>155</v>
      </c>
      <c r="CU5382" s="81" t="s">
        <v>489</v>
      </c>
      <c r="CV5382" s="81" t="s">
        <v>461</v>
      </c>
      <c r="CW5382" s="81">
        <v>2030</v>
      </c>
      <c r="CX5382" s="81">
        <v>0</v>
      </c>
      <c r="CY5382" s="81">
        <v>0</v>
      </c>
      <c r="CZ5382" s="81">
        <v>0</v>
      </c>
      <c r="DA5382" s="81">
        <v>0</v>
      </c>
      <c r="DB5382" s="81">
        <v>15317.990942815981</v>
      </c>
      <c r="DC5382" s="81">
        <v>247.2729921649472</v>
      </c>
      <c r="DD5382" s="81">
        <v>9287.6490955445006</v>
      </c>
      <c r="DE5382" s="81">
        <v>5783.0688551065286</v>
      </c>
      <c r="DF5382" s="81">
        <v>0</v>
      </c>
      <c r="DG5382" s="81">
        <v>2.7568051219218583</v>
      </c>
      <c r="DH5382" s="81">
        <v>2.7568051219218583</v>
      </c>
      <c r="DI5382" s="81">
        <v>2.7568051219218583</v>
      </c>
      <c r="DJ5382" s="81">
        <v>1.1742308386517159E-5</v>
      </c>
      <c r="DL5382" s="81">
        <v>0</v>
      </c>
      <c r="DM5382" s="81">
        <v>0</v>
      </c>
      <c r="DN5382" s="81">
        <v>0</v>
      </c>
      <c r="DO5382" s="81">
        <v>0</v>
      </c>
      <c r="DP5382" s="81">
        <v>3.2371255903136496E-5</v>
      </c>
      <c r="DQ5382" s="81">
        <v>3.2371255903136496E-5</v>
      </c>
      <c r="DR5382" s="81">
        <v>0</v>
      </c>
      <c r="DS5382" s="81">
        <v>3.2371255903136496E-5</v>
      </c>
      <c r="DT5382" s="81">
        <v>3.2371255903136496E-5</v>
      </c>
      <c r="DU5382" s="81">
        <v>0</v>
      </c>
      <c r="DV5382" s="81">
        <v>3.2371255903136496E-5</v>
      </c>
      <c r="DW5382" s="81">
        <v>3.2371255903136496E-5</v>
      </c>
      <c r="GE5382" s="81" t="s">
        <v>449</v>
      </c>
      <c r="GF5382" s="81" t="s">
        <v>155</v>
      </c>
      <c r="GG5382" s="81" t="s">
        <v>492</v>
      </c>
      <c r="GH5382" s="81" t="s">
        <v>455</v>
      </c>
      <c r="GI5382" s="81">
        <v>2023</v>
      </c>
      <c r="GJ5382" s="81" t="s">
        <v>201</v>
      </c>
      <c r="GK5382" s="81">
        <v>428.60232122025229</v>
      </c>
      <c r="GL5382" s="81">
        <v>73.245042999999995</v>
      </c>
      <c r="GM5382" s="81">
        <v>2023</v>
      </c>
      <c r="GN5382" s="81" t="s">
        <v>173</v>
      </c>
      <c r="GO5382" s="81">
        <v>1.1148832299820636E-2</v>
      </c>
      <c r="GP5382" s="81">
        <v>10</v>
      </c>
      <c r="GQ5382" s="81">
        <v>0</v>
      </c>
      <c r="GR5382" s="81" t="s">
        <v>448</v>
      </c>
      <c r="GS5382" s="81">
        <v>1.1148832299820636E-2</v>
      </c>
      <c r="GT5382" s="81">
        <v>4.7784154025984487</v>
      </c>
      <c r="GU5382" s="81">
        <v>1.1148832299820636E-2</v>
      </c>
      <c r="GV5382" s="81">
        <v>4.7784154025984487</v>
      </c>
      <c r="GW5382" s="81">
        <v>1.1148832299820636E-2</v>
      </c>
      <c r="GX5382" s="81">
        <v>4.7784154025984487</v>
      </c>
      <c r="GY5382" s="81">
        <v>1.1148832299820636E-2</v>
      </c>
      <c r="GZ5382" s="81">
        <v>4.7784154025984487</v>
      </c>
    </row>
    <row r="5383" spans="98:208" x14ac:dyDescent="0.25">
      <c r="CT5383" s="81" t="s">
        <v>155</v>
      </c>
      <c r="CU5383" s="81" t="s">
        <v>489</v>
      </c>
      <c r="CV5383" s="81" t="s">
        <v>461</v>
      </c>
      <c r="CW5383" s="81">
        <v>2031</v>
      </c>
      <c r="CX5383" s="81">
        <v>0</v>
      </c>
      <c r="CY5383" s="81">
        <v>0</v>
      </c>
      <c r="CZ5383" s="81">
        <v>0</v>
      </c>
      <c r="DA5383" s="81">
        <v>0</v>
      </c>
      <c r="DB5383" s="81">
        <v>15317.990942815981</v>
      </c>
      <c r="DC5383" s="81">
        <v>247.2729921649472</v>
      </c>
      <c r="DD5383" s="81">
        <v>9287.6490955445006</v>
      </c>
      <c r="DE5383" s="81">
        <v>5783.0688551065286</v>
      </c>
      <c r="DF5383" s="81">
        <v>0</v>
      </c>
      <c r="DG5383" s="81">
        <v>0</v>
      </c>
      <c r="DH5383" s="81">
        <v>2.7568051219218583</v>
      </c>
      <c r="DI5383" s="81">
        <v>2.7568051219218583</v>
      </c>
      <c r="DJ5383" s="81">
        <v>1.1742308386517159E-5</v>
      </c>
      <c r="DL5383" s="81">
        <v>0</v>
      </c>
      <c r="DM5383" s="81">
        <v>0</v>
      </c>
      <c r="DN5383" s="81">
        <v>0</v>
      </c>
      <c r="DO5383" s="81">
        <v>0</v>
      </c>
      <c r="DP5383" s="81">
        <v>0</v>
      </c>
      <c r="DQ5383" s="81">
        <v>0</v>
      </c>
      <c r="DR5383" s="81">
        <v>0</v>
      </c>
      <c r="DS5383" s="81">
        <v>3.2371255903136496E-5</v>
      </c>
      <c r="DT5383" s="81">
        <v>3.2371255903136496E-5</v>
      </c>
      <c r="DU5383" s="81">
        <v>0</v>
      </c>
      <c r="DV5383" s="81">
        <v>3.2371255903136496E-5</v>
      </c>
      <c r="DW5383" s="81">
        <v>3.2371255903136496E-5</v>
      </c>
      <c r="GE5383" s="81" t="s">
        <v>449</v>
      </c>
      <c r="GF5383" s="81" t="s">
        <v>155</v>
      </c>
      <c r="GG5383" s="81" t="s">
        <v>492</v>
      </c>
      <c r="GH5383" s="81" t="s">
        <v>455</v>
      </c>
      <c r="GI5383" s="81">
        <v>2024</v>
      </c>
      <c r="GJ5383" s="81" t="s">
        <v>201</v>
      </c>
      <c r="GK5383" s="81">
        <v>428.60232122025229</v>
      </c>
      <c r="GL5383" s="81">
        <v>73.245042999999995</v>
      </c>
      <c r="GM5383" s="81">
        <v>2024</v>
      </c>
      <c r="GN5383" s="81" t="s">
        <v>173</v>
      </c>
      <c r="GO5383" s="81">
        <v>1.1148832299820636E-2</v>
      </c>
      <c r="GP5383" s="81">
        <v>10</v>
      </c>
      <c r="GQ5383" s="81">
        <v>0</v>
      </c>
      <c r="GR5383" s="81" t="s">
        <v>448</v>
      </c>
      <c r="GS5383" s="81">
        <v>1.1148832299820636E-2</v>
      </c>
      <c r="GT5383" s="81">
        <v>4.7784154025984487</v>
      </c>
      <c r="GU5383" s="81">
        <v>1.1148832299820636E-2</v>
      </c>
      <c r="GV5383" s="81">
        <v>4.7784154025984487</v>
      </c>
      <c r="GW5383" s="81">
        <v>1.1148832299820636E-2</v>
      </c>
      <c r="GX5383" s="81">
        <v>4.7784154025984487</v>
      </c>
      <c r="GY5383" s="81">
        <v>1.1148832299820636E-2</v>
      </c>
      <c r="GZ5383" s="81">
        <v>4.7784154025984487</v>
      </c>
    </row>
    <row r="5384" spans="98:208" x14ac:dyDescent="0.25">
      <c r="CT5384" s="81" t="s">
        <v>155</v>
      </c>
      <c r="CU5384" s="81" t="s">
        <v>489</v>
      </c>
      <c r="CV5384" s="81" t="s">
        <v>461</v>
      </c>
      <c r="CW5384" s="81">
        <v>2032</v>
      </c>
      <c r="CX5384" s="81">
        <v>0</v>
      </c>
      <c r="CY5384" s="81">
        <v>0</v>
      </c>
      <c r="CZ5384" s="81">
        <v>0</v>
      </c>
      <c r="DA5384" s="81">
        <v>0</v>
      </c>
      <c r="DB5384" s="81">
        <v>15317.990942815981</v>
      </c>
      <c r="DC5384" s="81">
        <v>247.2729921649472</v>
      </c>
      <c r="DD5384" s="81">
        <v>9287.6490955445006</v>
      </c>
      <c r="DE5384" s="81">
        <v>5783.0688551065286</v>
      </c>
      <c r="DF5384" s="81">
        <v>0</v>
      </c>
      <c r="DG5384" s="81">
        <v>0</v>
      </c>
      <c r="DH5384" s="81">
        <v>0</v>
      </c>
      <c r="DI5384" s="81">
        <v>2.7568051219218583</v>
      </c>
      <c r="DJ5384" s="81">
        <v>1.1742308386517159E-5</v>
      </c>
      <c r="DL5384" s="81">
        <v>0</v>
      </c>
      <c r="DM5384" s="81">
        <v>0</v>
      </c>
      <c r="DN5384" s="81">
        <v>0</v>
      </c>
      <c r="DO5384" s="81">
        <v>0</v>
      </c>
      <c r="DP5384" s="81">
        <v>0</v>
      </c>
      <c r="DQ5384" s="81">
        <v>0</v>
      </c>
      <c r="DR5384" s="81">
        <v>0</v>
      </c>
      <c r="DS5384" s="81">
        <v>0</v>
      </c>
      <c r="DT5384" s="81">
        <v>0</v>
      </c>
      <c r="DU5384" s="81">
        <v>0</v>
      </c>
      <c r="DV5384" s="81">
        <v>3.2371255903136496E-5</v>
      </c>
      <c r="DW5384" s="81">
        <v>3.2371255903136496E-5</v>
      </c>
      <c r="GE5384" s="81" t="s">
        <v>449</v>
      </c>
      <c r="GF5384" s="81" t="s">
        <v>155</v>
      </c>
      <c r="GG5384" s="81" t="s">
        <v>492</v>
      </c>
      <c r="GH5384" s="81" t="s">
        <v>455</v>
      </c>
      <c r="GI5384" s="81">
        <v>2025</v>
      </c>
      <c r="GJ5384" s="81" t="s">
        <v>201</v>
      </c>
      <c r="GK5384" s="81">
        <v>428.60232122025229</v>
      </c>
      <c r="GL5384" s="81">
        <v>73.245042999999995</v>
      </c>
      <c r="GM5384" s="81">
        <v>2025</v>
      </c>
      <c r="GN5384" s="81" t="s">
        <v>173</v>
      </c>
      <c r="GO5384" s="81">
        <v>1.1148832299820636E-2</v>
      </c>
      <c r="GP5384" s="81">
        <v>10</v>
      </c>
      <c r="GQ5384" s="81">
        <v>0</v>
      </c>
      <c r="GR5384" s="81" t="s">
        <v>448</v>
      </c>
      <c r="GS5384" s="81">
        <v>1.1148832299820636E-2</v>
      </c>
      <c r="GT5384" s="81">
        <v>4.7784154025984487</v>
      </c>
      <c r="GU5384" s="81">
        <v>1.1148832299820636E-2</v>
      </c>
      <c r="GV5384" s="81">
        <v>4.7784154025984487</v>
      </c>
      <c r="GW5384" s="81">
        <v>1.1148832299820636E-2</v>
      </c>
      <c r="GX5384" s="81">
        <v>4.7784154025984487</v>
      </c>
      <c r="GY5384" s="81">
        <v>1.1148832299820636E-2</v>
      </c>
      <c r="GZ5384" s="81">
        <v>4.7784154025984487</v>
      </c>
    </row>
    <row r="5385" spans="98:208" x14ac:dyDescent="0.25">
      <c r="CT5385" s="81" t="s">
        <v>155</v>
      </c>
      <c r="CU5385" s="81" t="s">
        <v>489</v>
      </c>
      <c r="CV5385" s="81" t="s">
        <v>451</v>
      </c>
      <c r="CW5385" s="81">
        <v>2020</v>
      </c>
      <c r="CX5385" s="81">
        <v>0</v>
      </c>
      <c r="CY5385" s="81">
        <v>0</v>
      </c>
      <c r="CZ5385" s="81">
        <v>0</v>
      </c>
      <c r="DA5385" s="81">
        <v>0</v>
      </c>
      <c r="DB5385" s="81">
        <v>8807.9522308760534</v>
      </c>
      <c r="DC5385" s="81">
        <v>222.2294216278375</v>
      </c>
      <c r="DD5385" s="81">
        <v>8585.7228092482146</v>
      </c>
      <c r="DE5385" s="81">
        <v>0</v>
      </c>
      <c r="DF5385" s="81">
        <v>2.4775985538148935</v>
      </c>
      <c r="DG5385" s="81">
        <v>0</v>
      </c>
      <c r="DH5385" s="81">
        <v>0</v>
      </c>
      <c r="DI5385" s="81">
        <v>0</v>
      </c>
      <c r="DJ5385" s="81">
        <v>1.8113891662137189E-6</v>
      </c>
      <c r="DL5385" s="81">
        <v>0</v>
      </c>
      <c r="DM5385" s="81">
        <v>4.4878951786070761E-6</v>
      </c>
      <c r="DN5385" s="81">
        <v>4.4878951786070761E-6</v>
      </c>
      <c r="DO5385" s="81">
        <v>0</v>
      </c>
      <c r="DP5385" s="81">
        <v>0</v>
      </c>
      <c r="DQ5385" s="81">
        <v>0</v>
      </c>
      <c r="DR5385" s="81">
        <v>0</v>
      </c>
      <c r="DS5385" s="81">
        <v>0</v>
      </c>
      <c r="DT5385" s="81">
        <v>0</v>
      </c>
      <c r="DU5385" s="81">
        <v>0</v>
      </c>
      <c r="DV5385" s="81">
        <v>0</v>
      </c>
      <c r="DW5385" s="81">
        <v>0</v>
      </c>
      <c r="GE5385" s="81" t="s">
        <v>449</v>
      </c>
      <c r="GF5385" s="81" t="s">
        <v>155</v>
      </c>
      <c r="GG5385" s="81" t="s">
        <v>492</v>
      </c>
      <c r="GH5385" s="81" t="s">
        <v>455</v>
      </c>
      <c r="GI5385" s="81">
        <v>2026</v>
      </c>
      <c r="GJ5385" s="81" t="s">
        <v>201</v>
      </c>
      <c r="GK5385" s="81">
        <v>428.60232122025229</v>
      </c>
      <c r="GL5385" s="81">
        <v>73.245042999999995</v>
      </c>
      <c r="GM5385" s="81">
        <v>2026</v>
      </c>
      <c r="GN5385" s="81" t="s">
        <v>173</v>
      </c>
      <c r="GO5385" s="81">
        <v>1.1148832299820636E-2</v>
      </c>
      <c r="GP5385" s="81">
        <v>10</v>
      </c>
      <c r="GQ5385" s="81">
        <v>0</v>
      </c>
      <c r="GR5385" s="81" t="s">
        <v>448</v>
      </c>
      <c r="GS5385" s="81">
        <v>1.1148832299820636E-2</v>
      </c>
      <c r="GT5385" s="81">
        <v>4.7784154025984487</v>
      </c>
      <c r="GU5385" s="81">
        <v>1.1148832299820636E-2</v>
      </c>
      <c r="GV5385" s="81">
        <v>4.7784154025984487</v>
      </c>
      <c r="GW5385" s="81">
        <v>1.1148832299820636E-2</v>
      </c>
      <c r="GX5385" s="81">
        <v>4.7784154025984487</v>
      </c>
      <c r="GY5385" s="81">
        <v>1.1148832299820636E-2</v>
      </c>
      <c r="GZ5385" s="81">
        <v>4.7784154025984487</v>
      </c>
    </row>
    <row r="5386" spans="98:208" x14ac:dyDescent="0.25">
      <c r="CT5386" s="81" t="s">
        <v>155</v>
      </c>
      <c r="CU5386" s="81" t="s">
        <v>489</v>
      </c>
      <c r="CV5386" s="81" t="s">
        <v>451</v>
      </c>
      <c r="CW5386" s="81">
        <v>2021</v>
      </c>
      <c r="CX5386" s="81">
        <v>0</v>
      </c>
      <c r="CY5386" s="81">
        <v>0</v>
      </c>
      <c r="CZ5386" s="81">
        <v>0</v>
      </c>
      <c r="DA5386" s="81">
        <v>0</v>
      </c>
      <c r="DB5386" s="81">
        <v>8807.9522308760534</v>
      </c>
      <c r="DC5386" s="81">
        <v>222.2294216278375</v>
      </c>
      <c r="DD5386" s="81">
        <v>8585.7228092482146</v>
      </c>
      <c r="DE5386" s="81">
        <v>0</v>
      </c>
      <c r="DF5386" s="81">
        <v>2.4775985538148935</v>
      </c>
      <c r="DG5386" s="81">
        <v>2.4775985538148935</v>
      </c>
      <c r="DH5386" s="81">
        <v>0</v>
      </c>
      <c r="DI5386" s="81">
        <v>0</v>
      </c>
      <c r="DJ5386" s="81">
        <v>1.8113891662137189E-6</v>
      </c>
      <c r="DL5386" s="81">
        <v>0</v>
      </c>
      <c r="DM5386" s="81">
        <v>4.4878951786070761E-6</v>
      </c>
      <c r="DN5386" s="81">
        <v>4.4878951786070761E-6</v>
      </c>
      <c r="DO5386" s="81">
        <v>0</v>
      </c>
      <c r="DP5386" s="81">
        <v>4.4878951786070761E-6</v>
      </c>
      <c r="DQ5386" s="81">
        <v>4.4878951786070761E-6</v>
      </c>
      <c r="DR5386" s="81">
        <v>0</v>
      </c>
      <c r="DS5386" s="81">
        <v>0</v>
      </c>
      <c r="DT5386" s="81">
        <v>0</v>
      </c>
      <c r="DU5386" s="81">
        <v>0</v>
      </c>
      <c r="DV5386" s="81">
        <v>0</v>
      </c>
      <c r="DW5386" s="81">
        <v>0</v>
      </c>
      <c r="GE5386" s="81" t="s">
        <v>449</v>
      </c>
      <c r="GF5386" s="81" t="s">
        <v>155</v>
      </c>
      <c r="GG5386" s="81" t="s">
        <v>492</v>
      </c>
      <c r="GH5386" s="81" t="s">
        <v>455</v>
      </c>
      <c r="GI5386" s="81">
        <v>2027</v>
      </c>
      <c r="GJ5386" s="81" t="s">
        <v>201</v>
      </c>
      <c r="GK5386" s="81">
        <v>428.60232122025229</v>
      </c>
      <c r="GL5386" s="81">
        <v>73.245042999999995</v>
      </c>
      <c r="GM5386" s="81">
        <v>2027</v>
      </c>
      <c r="GN5386" s="81" t="s">
        <v>173</v>
      </c>
      <c r="GO5386" s="81">
        <v>1.1148832299820636E-2</v>
      </c>
      <c r="GP5386" s="81">
        <v>10</v>
      </c>
      <c r="GQ5386" s="81">
        <v>0</v>
      </c>
      <c r="GR5386" s="81" t="s">
        <v>448</v>
      </c>
      <c r="GS5386" s="81">
        <v>1.1148832299820636E-2</v>
      </c>
      <c r="GT5386" s="81">
        <v>4.7784154025984487</v>
      </c>
      <c r="GU5386" s="81">
        <v>1.1148832299820636E-2</v>
      </c>
      <c r="GV5386" s="81">
        <v>4.7784154025984487</v>
      </c>
      <c r="GW5386" s="81">
        <v>1.1148832299820636E-2</v>
      </c>
      <c r="GX5386" s="81">
        <v>4.7784154025984487</v>
      </c>
      <c r="GY5386" s="81">
        <v>1.1148832299820636E-2</v>
      </c>
      <c r="GZ5386" s="81">
        <v>4.7784154025984487</v>
      </c>
    </row>
    <row r="5387" spans="98:208" x14ac:dyDescent="0.25">
      <c r="CT5387" s="81" t="s">
        <v>155</v>
      </c>
      <c r="CU5387" s="81" t="s">
        <v>489</v>
      </c>
      <c r="CV5387" s="81" t="s">
        <v>451</v>
      </c>
      <c r="CW5387" s="81">
        <v>2022</v>
      </c>
      <c r="CX5387" s="81">
        <v>0</v>
      </c>
      <c r="CY5387" s="81">
        <v>0</v>
      </c>
      <c r="CZ5387" s="81">
        <v>0</v>
      </c>
      <c r="DA5387" s="81">
        <v>0</v>
      </c>
      <c r="DB5387" s="81">
        <v>8807.9522308760534</v>
      </c>
      <c r="DC5387" s="81">
        <v>222.2294216278375</v>
      </c>
      <c r="DD5387" s="81">
        <v>8585.7228092482146</v>
      </c>
      <c r="DE5387" s="81">
        <v>0</v>
      </c>
      <c r="DF5387" s="81">
        <v>2.4775985538148935</v>
      </c>
      <c r="DG5387" s="81">
        <v>2.4775985538148935</v>
      </c>
      <c r="DH5387" s="81">
        <v>2.4775985538148935</v>
      </c>
      <c r="DI5387" s="81">
        <v>0</v>
      </c>
      <c r="DJ5387" s="81">
        <v>1.8113891662137189E-6</v>
      </c>
      <c r="DL5387" s="81">
        <v>0</v>
      </c>
      <c r="DM5387" s="81">
        <v>4.4878951786070761E-6</v>
      </c>
      <c r="DN5387" s="81">
        <v>4.4878951786070761E-6</v>
      </c>
      <c r="DO5387" s="81">
        <v>0</v>
      </c>
      <c r="DP5387" s="81">
        <v>4.4878951786070761E-6</v>
      </c>
      <c r="DQ5387" s="81">
        <v>4.4878951786070761E-6</v>
      </c>
      <c r="DR5387" s="81">
        <v>0</v>
      </c>
      <c r="DS5387" s="81">
        <v>4.4878951786070761E-6</v>
      </c>
      <c r="DT5387" s="81">
        <v>4.4878951786070761E-6</v>
      </c>
      <c r="DU5387" s="81">
        <v>0</v>
      </c>
      <c r="DV5387" s="81">
        <v>0</v>
      </c>
      <c r="DW5387" s="81">
        <v>0</v>
      </c>
      <c r="GE5387" s="81" t="s">
        <v>449</v>
      </c>
      <c r="GF5387" s="81" t="s">
        <v>155</v>
      </c>
      <c r="GG5387" s="81" t="s">
        <v>492</v>
      </c>
      <c r="GH5387" s="81" t="s">
        <v>455</v>
      </c>
      <c r="GI5387" s="81">
        <v>2028</v>
      </c>
      <c r="GJ5387" s="81" t="s">
        <v>201</v>
      </c>
      <c r="GK5387" s="81">
        <v>453.26096055711821</v>
      </c>
      <c r="GL5387" s="81">
        <v>73.245042999999995</v>
      </c>
      <c r="GM5387" s="81">
        <v>2028</v>
      </c>
      <c r="GN5387" s="81" t="s">
        <v>173</v>
      </c>
      <c r="GO5387" s="81">
        <v>1.1148832299820636E-2</v>
      </c>
      <c r="GP5387" s="81">
        <v>10</v>
      </c>
      <c r="GQ5387" s="81">
        <v>0</v>
      </c>
      <c r="GR5387" s="81" t="s">
        <v>448</v>
      </c>
      <c r="GS5387" s="81">
        <v>1.1148832299820636E-2</v>
      </c>
      <c r="GT5387" s="81">
        <v>5.0533304373069265</v>
      </c>
      <c r="GU5387" s="81">
        <v>1.1148832299820636E-2</v>
      </c>
      <c r="GV5387" s="81">
        <v>5.0533304373069265</v>
      </c>
      <c r="GW5387" s="81">
        <v>1.1148832299820636E-2</v>
      </c>
      <c r="GX5387" s="81">
        <v>5.0533304373069265</v>
      </c>
      <c r="GY5387" s="81">
        <v>1.1148832299820636E-2</v>
      </c>
      <c r="GZ5387" s="81">
        <v>5.0533304373069265</v>
      </c>
    </row>
    <row r="5388" spans="98:208" x14ac:dyDescent="0.25">
      <c r="CT5388" s="81" t="s">
        <v>155</v>
      </c>
      <c r="CU5388" s="81" t="s">
        <v>489</v>
      </c>
      <c r="CV5388" s="81" t="s">
        <v>451</v>
      </c>
      <c r="CW5388" s="81">
        <v>2023</v>
      </c>
      <c r="CX5388" s="81">
        <v>0</v>
      </c>
      <c r="CY5388" s="81">
        <v>0</v>
      </c>
      <c r="CZ5388" s="81">
        <v>0</v>
      </c>
      <c r="DA5388" s="81">
        <v>0</v>
      </c>
      <c r="DB5388" s="81">
        <v>9129.7460702368226</v>
      </c>
      <c r="DC5388" s="81">
        <v>233.23007680794649</v>
      </c>
      <c r="DD5388" s="81">
        <v>8896.5159934288731</v>
      </c>
      <c r="DE5388" s="81">
        <v>0</v>
      </c>
      <c r="DF5388" s="81">
        <v>2.6002430136060819</v>
      </c>
      <c r="DG5388" s="81">
        <v>2.6002430136060819</v>
      </c>
      <c r="DH5388" s="81">
        <v>2.6002430136060819</v>
      </c>
      <c r="DI5388" s="81">
        <v>2.6002430136060819</v>
      </c>
      <c r="DJ5388" s="81">
        <v>1.8113891662137189E-6</v>
      </c>
      <c r="DL5388" s="81">
        <v>0</v>
      </c>
      <c r="DM5388" s="81">
        <v>4.7100520243689689E-6</v>
      </c>
      <c r="DN5388" s="81">
        <v>4.7100520243689689E-6</v>
      </c>
      <c r="DO5388" s="81">
        <v>0</v>
      </c>
      <c r="DP5388" s="81">
        <v>4.7100520243689689E-6</v>
      </c>
      <c r="DQ5388" s="81">
        <v>4.7100520243689689E-6</v>
      </c>
      <c r="DR5388" s="81">
        <v>0</v>
      </c>
      <c r="DS5388" s="81">
        <v>4.7100520243689689E-6</v>
      </c>
      <c r="DT5388" s="81">
        <v>4.7100520243689689E-6</v>
      </c>
      <c r="DU5388" s="81">
        <v>0</v>
      </c>
      <c r="DV5388" s="81">
        <v>4.7100520243689689E-6</v>
      </c>
      <c r="DW5388" s="81">
        <v>4.7100520243689689E-6</v>
      </c>
      <c r="GE5388" s="81" t="s">
        <v>449</v>
      </c>
      <c r="GF5388" s="81" t="s">
        <v>155</v>
      </c>
      <c r="GG5388" s="81" t="s">
        <v>492</v>
      </c>
      <c r="GH5388" s="81" t="s">
        <v>455</v>
      </c>
      <c r="GI5388" s="81">
        <v>2029</v>
      </c>
      <c r="GJ5388" s="81" t="s">
        <v>201</v>
      </c>
      <c r="GK5388" s="81">
        <v>453.26096055711821</v>
      </c>
      <c r="GL5388" s="81">
        <v>73.245042999999995</v>
      </c>
      <c r="GM5388" s="81">
        <v>2029</v>
      </c>
      <c r="GN5388" s="81" t="s">
        <v>173</v>
      </c>
      <c r="GO5388" s="81">
        <v>1.1148832299820636E-2</v>
      </c>
      <c r="GP5388" s="81">
        <v>10</v>
      </c>
      <c r="GQ5388" s="81">
        <v>0</v>
      </c>
      <c r="GR5388" s="81" t="s">
        <v>448</v>
      </c>
      <c r="GS5388" s="81">
        <v>1.1148832299820636E-2</v>
      </c>
      <c r="GT5388" s="81">
        <v>5.0533304373069265</v>
      </c>
      <c r="GU5388" s="81">
        <v>1.1148832299820636E-2</v>
      </c>
      <c r="GV5388" s="81">
        <v>5.0533304373069265</v>
      </c>
      <c r="GW5388" s="81">
        <v>1.1148832299820636E-2</v>
      </c>
      <c r="GX5388" s="81">
        <v>5.0533304373069265</v>
      </c>
      <c r="GY5388" s="81">
        <v>1.1148832299820636E-2</v>
      </c>
      <c r="GZ5388" s="81">
        <v>5.0533304373069265</v>
      </c>
    </row>
    <row r="5389" spans="98:208" x14ac:dyDescent="0.25">
      <c r="CT5389" s="81" t="s">
        <v>155</v>
      </c>
      <c r="CU5389" s="81" t="s">
        <v>489</v>
      </c>
      <c r="CV5389" s="81" t="s">
        <v>451</v>
      </c>
      <c r="CW5389" s="81">
        <v>2024</v>
      </c>
      <c r="CX5389" s="81">
        <v>0</v>
      </c>
      <c r="CY5389" s="81">
        <v>0</v>
      </c>
      <c r="CZ5389" s="81">
        <v>0</v>
      </c>
      <c r="DA5389" s="81">
        <v>0</v>
      </c>
      <c r="DB5389" s="81">
        <v>9129.7460702368226</v>
      </c>
      <c r="DC5389" s="81">
        <v>233.23007680794649</v>
      </c>
      <c r="DD5389" s="81">
        <v>8896.5159934288731</v>
      </c>
      <c r="DE5389" s="81">
        <v>0</v>
      </c>
      <c r="DF5389" s="81">
        <v>2.6002430136060819</v>
      </c>
      <c r="DG5389" s="81">
        <v>2.6002430136060819</v>
      </c>
      <c r="DH5389" s="81">
        <v>2.6002430136060819</v>
      </c>
      <c r="DI5389" s="81">
        <v>2.6002430136060819</v>
      </c>
      <c r="DJ5389" s="81">
        <v>1.8113891662137189E-6</v>
      </c>
      <c r="DL5389" s="81">
        <v>0</v>
      </c>
      <c r="DM5389" s="81">
        <v>4.7100520243689689E-6</v>
      </c>
      <c r="DN5389" s="81">
        <v>4.7100520243689689E-6</v>
      </c>
      <c r="DO5389" s="81">
        <v>0</v>
      </c>
      <c r="DP5389" s="81">
        <v>4.7100520243689689E-6</v>
      </c>
      <c r="DQ5389" s="81">
        <v>4.7100520243689689E-6</v>
      </c>
      <c r="DR5389" s="81">
        <v>0</v>
      </c>
      <c r="DS5389" s="81">
        <v>4.7100520243689689E-6</v>
      </c>
      <c r="DT5389" s="81">
        <v>4.7100520243689689E-6</v>
      </c>
      <c r="DU5389" s="81">
        <v>0</v>
      </c>
      <c r="DV5389" s="81">
        <v>4.7100520243689689E-6</v>
      </c>
      <c r="DW5389" s="81">
        <v>4.7100520243689689E-6</v>
      </c>
      <c r="GE5389" s="81" t="s">
        <v>449</v>
      </c>
      <c r="GF5389" s="81" t="s">
        <v>155</v>
      </c>
      <c r="GG5389" s="81" t="s">
        <v>492</v>
      </c>
      <c r="GH5389" s="81" t="s">
        <v>455</v>
      </c>
      <c r="GI5389" s="81">
        <v>2030</v>
      </c>
      <c r="GJ5389" s="81" t="s">
        <v>201</v>
      </c>
      <c r="GK5389" s="81">
        <v>453.26096055711821</v>
      </c>
      <c r="GL5389" s="81">
        <v>73.245042999999995</v>
      </c>
      <c r="GM5389" s="81">
        <v>2030</v>
      </c>
      <c r="GN5389" s="81" t="s">
        <v>173</v>
      </c>
      <c r="GO5389" s="81">
        <v>1.1148832299820636E-2</v>
      </c>
      <c r="GP5389" s="81">
        <v>10</v>
      </c>
      <c r="GQ5389" s="81">
        <v>0</v>
      </c>
      <c r="GR5389" s="81" t="s">
        <v>448</v>
      </c>
      <c r="GS5389" s="81">
        <v>0</v>
      </c>
      <c r="GT5389" s="81">
        <v>0</v>
      </c>
      <c r="GU5389" s="81">
        <v>1.1148832299820636E-2</v>
      </c>
      <c r="GV5389" s="81">
        <v>5.0533304373069265</v>
      </c>
      <c r="GW5389" s="81">
        <v>1.1148832299820636E-2</v>
      </c>
      <c r="GX5389" s="81">
        <v>5.0533304373069265</v>
      </c>
      <c r="GY5389" s="81">
        <v>1.1148832299820636E-2</v>
      </c>
      <c r="GZ5389" s="81">
        <v>5.0533304373069265</v>
      </c>
    </row>
    <row r="5390" spans="98:208" x14ac:dyDescent="0.25">
      <c r="CT5390" s="81" t="s">
        <v>155</v>
      </c>
      <c r="CU5390" s="81" t="s">
        <v>489</v>
      </c>
      <c r="CV5390" s="81" t="s">
        <v>451</v>
      </c>
      <c r="CW5390" s="81">
        <v>2025</v>
      </c>
      <c r="CX5390" s="81">
        <v>0</v>
      </c>
      <c r="CY5390" s="81">
        <v>0</v>
      </c>
      <c r="CZ5390" s="81">
        <v>0</v>
      </c>
      <c r="DA5390" s="81">
        <v>0</v>
      </c>
      <c r="DB5390" s="81">
        <v>9129.7460702368226</v>
      </c>
      <c r="DC5390" s="81">
        <v>233.23007680794649</v>
      </c>
      <c r="DD5390" s="81">
        <v>8896.5159934288731</v>
      </c>
      <c r="DE5390" s="81">
        <v>0</v>
      </c>
      <c r="DF5390" s="81">
        <v>2.6002430136060819</v>
      </c>
      <c r="DG5390" s="81">
        <v>2.6002430136060819</v>
      </c>
      <c r="DH5390" s="81">
        <v>2.6002430136060819</v>
      </c>
      <c r="DI5390" s="81">
        <v>2.6002430136060819</v>
      </c>
      <c r="DJ5390" s="81">
        <v>1.8113891662137189E-6</v>
      </c>
      <c r="DL5390" s="81">
        <v>0</v>
      </c>
      <c r="DM5390" s="81">
        <v>4.7100520243689689E-6</v>
      </c>
      <c r="DN5390" s="81">
        <v>4.7100520243689689E-6</v>
      </c>
      <c r="DO5390" s="81">
        <v>0</v>
      </c>
      <c r="DP5390" s="81">
        <v>4.7100520243689689E-6</v>
      </c>
      <c r="DQ5390" s="81">
        <v>4.7100520243689689E-6</v>
      </c>
      <c r="DR5390" s="81">
        <v>0</v>
      </c>
      <c r="DS5390" s="81">
        <v>4.7100520243689689E-6</v>
      </c>
      <c r="DT5390" s="81">
        <v>4.7100520243689689E-6</v>
      </c>
      <c r="DU5390" s="81">
        <v>0</v>
      </c>
      <c r="DV5390" s="81">
        <v>4.7100520243689689E-6</v>
      </c>
      <c r="DW5390" s="81">
        <v>4.7100520243689689E-6</v>
      </c>
      <c r="GE5390" s="81" t="s">
        <v>449</v>
      </c>
      <c r="GF5390" s="81" t="s">
        <v>155</v>
      </c>
      <c r="GG5390" s="81" t="s">
        <v>492</v>
      </c>
      <c r="GH5390" s="81" t="s">
        <v>455</v>
      </c>
      <c r="GI5390" s="81">
        <v>2031</v>
      </c>
      <c r="GJ5390" s="81" t="s">
        <v>201</v>
      </c>
      <c r="GK5390" s="81">
        <v>453.26096055711821</v>
      </c>
      <c r="GL5390" s="81">
        <v>73.245042999999995</v>
      </c>
      <c r="GM5390" s="81">
        <v>2031</v>
      </c>
      <c r="GN5390" s="81" t="s">
        <v>173</v>
      </c>
      <c r="GO5390" s="81">
        <v>1.1148832299820636E-2</v>
      </c>
      <c r="GP5390" s="81">
        <v>10</v>
      </c>
      <c r="GQ5390" s="81">
        <v>0</v>
      </c>
      <c r="GR5390" s="81" t="s">
        <v>448</v>
      </c>
      <c r="GS5390" s="81">
        <v>0</v>
      </c>
      <c r="GT5390" s="81">
        <v>0</v>
      </c>
      <c r="GU5390" s="81">
        <v>0</v>
      </c>
      <c r="GV5390" s="81">
        <v>0</v>
      </c>
      <c r="GW5390" s="81">
        <v>1.1148832299820636E-2</v>
      </c>
      <c r="GX5390" s="81">
        <v>5.0533304373069265</v>
      </c>
      <c r="GY5390" s="81">
        <v>1.1148832299820636E-2</v>
      </c>
      <c r="GZ5390" s="81">
        <v>5.0533304373069265</v>
      </c>
    </row>
    <row r="5391" spans="98:208" x14ac:dyDescent="0.25">
      <c r="CT5391" s="81" t="s">
        <v>155</v>
      </c>
      <c r="CU5391" s="81" t="s">
        <v>489</v>
      </c>
      <c r="CV5391" s="81" t="s">
        <v>451</v>
      </c>
      <c r="CW5391" s="81">
        <v>2026</v>
      </c>
      <c r="CX5391" s="81">
        <v>0</v>
      </c>
      <c r="CY5391" s="81">
        <v>0</v>
      </c>
      <c r="CZ5391" s="81">
        <v>0</v>
      </c>
      <c r="DA5391" s="81">
        <v>0</v>
      </c>
      <c r="DB5391" s="81">
        <v>9129.7460702368226</v>
      </c>
      <c r="DC5391" s="81">
        <v>233.23007680794649</v>
      </c>
      <c r="DD5391" s="81">
        <v>8896.5159934288731</v>
      </c>
      <c r="DE5391" s="81">
        <v>0</v>
      </c>
      <c r="DF5391" s="81">
        <v>2.6002430136060819</v>
      </c>
      <c r="DG5391" s="81">
        <v>2.6002430136060819</v>
      </c>
      <c r="DH5391" s="81">
        <v>2.6002430136060819</v>
      </c>
      <c r="DI5391" s="81">
        <v>2.6002430136060819</v>
      </c>
      <c r="DJ5391" s="81">
        <v>1.8113891662137189E-6</v>
      </c>
      <c r="DL5391" s="81">
        <v>0</v>
      </c>
      <c r="DM5391" s="81">
        <v>4.7100520243689689E-6</v>
      </c>
      <c r="DN5391" s="81">
        <v>4.7100520243689689E-6</v>
      </c>
      <c r="DO5391" s="81">
        <v>0</v>
      </c>
      <c r="DP5391" s="81">
        <v>4.7100520243689689E-6</v>
      </c>
      <c r="DQ5391" s="81">
        <v>4.7100520243689689E-6</v>
      </c>
      <c r="DR5391" s="81">
        <v>0</v>
      </c>
      <c r="DS5391" s="81">
        <v>4.7100520243689689E-6</v>
      </c>
      <c r="DT5391" s="81">
        <v>4.7100520243689689E-6</v>
      </c>
      <c r="DU5391" s="81">
        <v>0</v>
      </c>
      <c r="DV5391" s="81">
        <v>4.7100520243689689E-6</v>
      </c>
      <c r="DW5391" s="81">
        <v>4.7100520243689689E-6</v>
      </c>
      <c r="GE5391" s="81" t="s">
        <v>449</v>
      </c>
      <c r="GF5391" s="81" t="s">
        <v>155</v>
      </c>
      <c r="GG5391" s="81" t="s">
        <v>492</v>
      </c>
      <c r="GH5391" s="81" t="s">
        <v>455</v>
      </c>
      <c r="GI5391" s="81">
        <v>2032</v>
      </c>
      <c r="GJ5391" s="81" t="s">
        <v>201</v>
      </c>
      <c r="GK5391" s="81">
        <v>453.26096055711821</v>
      </c>
      <c r="GL5391" s="81">
        <v>73.245042999999995</v>
      </c>
      <c r="GM5391" s="81">
        <v>2032</v>
      </c>
      <c r="GN5391" s="81" t="s">
        <v>173</v>
      </c>
      <c r="GO5391" s="81">
        <v>1.1148832299820636E-2</v>
      </c>
      <c r="GP5391" s="81">
        <v>10</v>
      </c>
      <c r="GQ5391" s="81">
        <v>0</v>
      </c>
      <c r="GR5391" s="81" t="s">
        <v>448</v>
      </c>
      <c r="GS5391" s="81">
        <v>0</v>
      </c>
      <c r="GT5391" s="81">
        <v>0</v>
      </c>
      <c r="GU5391" s="81">
        <v>0</v>
      </c>
      <c r="GV5391" s="81">
        <v>0</v>
      </c>
      <c r="GW5391" s="81">
        <v>0</v>
      </c>
      <c r="GX5391" s="81">
        <v>0</v>
      </c>
      <c r="GY5391" s="81">
        <v>1.1148832299820636E-2</v>
      </c>
      <c r="GZ5391" s="81">
        <v>5.0533304373069265</v>
      </c>
    </row>
    <row r="5392" spans="98:208" x14ac:dyDescent="0.25">
      <c r="CT5392" s="81" t="s">
        <v>155</v>
      </c>
      <c r="CU5392" s="81" t="s">
        <v>489</v>
      </c>
      <c r="CV5392" s="81" t="s">
        <v>451</v>
      </c>
      <c r="CW5392" s="81">
        <v>2027</v>
      </c>
      <c r="CX5392" s="81">
        <v>0</v>
      </c>
      <c r="CY5392" s="81">
        <v>0</v>
      </c>
      <c r="CZ5392" s="81">
        <v>0</v>
      </c>
      <c r="DA5392" s="81">
        <v>0</v>
      </c>
      <c r="DB5392" s="81">
        <v>9129.7460702368226</v>
      </c>
      <c r="DC5392" s="81">
        <v>233.23007680794649</v>
      </c>
      <c r="DD5392" s="81">
        <v>8896.5159934288731</v>
      </c>
      <c r="DE5392" s="81">
        <v>0</v>
      </c>
      <c r="DF5392" s="81">
        <v>2.6002430136060819</v>
      </c>
      <c r="DG5392" s="81">
        <v>2.6002430136060819</v>
      </c>
      <c r="DH5392" s="81">
        <v>2.6002430136060819</v>
      </c>
      <c r="DI5392" s="81">
        <v>2.6002430136060819</v>
      </c>
      <c r="DJ5392" s="81">
        <v>1.8113891662137189E-6</v>
      </c>
      <c r="DL5392" s="81">
        <v>0</v>
      </c>
      <c r="DM5392" s="81">
        <v>4.7100520243689689E-6</v>
      </c>
      <c r="DN5392" s="81">
        <v>4.7100520243689689E-6</v>
      </c>
      <c r="DO5392" s="81">
        <v>0</v>
      </c>
      <c r="DP5392" s="81">
        <v>4.7100520243689689E-6</v>
      </c>
      <c r="DQ5392" s="81">
        <v>4.7100520243689689E-6</v>
      </c>
      <c r="DR5392" s="81">
        <v>0</v>
      </c>
      <c r="DS5392" s="81">
        <v>4.7100520243689689E-6</v>
      </c>
      <c r="DT5392" s="81">
        <v>4.7100520243689689E-6</v>
      </c>
      <c r="DU5392" s="81">
        <v>0</v>
      </c>
      <c r="DV5392" s="81">
        <v>4.7100520243689689E-6</v>
      </c>
      <c r="DW5392" s="81">
        <v>4.7100520243689689E-6</v>
      </c>
      <c r="GE5392" s="81" t="s">
        <v>449</v>
      </c>
      <c r="GF5392" s="81" t="s">
        <v>155</v>
      </c>
      <c r="GG5392" s="81" t="s">
        <v>493</v>
      </c>
      <c r="GH5392" s="81" t="s">
        <v>457</v>
      </c>
      <c r="GI5392" s="81">
        <v>2021</v>
      </c>
      <c r="GJ5392" s="81" t="s">
        <v>201</v>
      </c>
      <c r="GK5392" s="81">
        <v>222.22942162791881</v>
      </c>
      <c r="GL5392" s="81">
        <v>1419.6505749999999</v>
      </c>
      <c r="GM5392" s="81">
        <v>2021</v>
      </c>
      <c r="GN5392" s="81" t="s">
        <v>173</v>
      </c>
      <c r="GO5392" s="81">
        <v>1.1148832299820636E-2</v>
      </c>
      <c r="GP5392" s="81">
        <v>10</v>
      </c>
      <c r="GQ5392" s="81">
        <v>0</v>
      </c>
      <c r="GR5392" s="81" t="s">
        <v>448</v>
      </c>
      <c r="GS5392" s="81">
        <v>1.1148832299820636E-2</v>
      </c>
      <c r="GT5392" s="81">
        <v>2.4775985538157999</v>
      </c>
      <c r="GU5392" s="81">
        <v>1.1148832299820636E-2</v>
      </c>
      <c r="GV5392" s="81">
        <v>2.4775985538157999</v>
      </c>
      <c r="GW5392" s="81">
        <v>0</v>
      </c>
      <c r="GX5392" s="81">
        <v>0</v>
      </c>
      <c r="GY5392" s="81">
        <v>0</v>
      </c>
      <c r="GZ5392" s="81">
        <v>0</v>
      </c>
    </row>
    <row r="5393" spans="98:208" x14ac:dyDescent="0.25">
      <c r="CT5393" s="81" t="s">
        <v>155</v>
      </c>
      <c r="CU5393" s="81" t="s">
        <v>489</v>
      </c>
      <c r="CV5393" s="81" t="s">
        <v>451</v>
      </c>
      <c r="CW5393" s="81">
        <v>2028</v>
      </c>
      <c r="CX5393" s="81">
        <v>0</v>
      </c>
      <c r="CY5393" s="81">
        <v>0</v>
      </c>
      <c r="CZ5393" s="81">
        <v>0</v>
      </c>
      <c r="DA5393" s="81">
        <v>0</v>
      </c>
      <c r="DB5393" s="81">
        <v>9534.9220877097414</v>
      </c>
      <c r="DC5393" s="81">
        <v>247.27299216495479</v>
      </c>
      <c r="DD5393" s="81">
        <v>9287.649095544788</v>
      </c>
      <c r="DE5393" s="81">
        <v>0</v>
      </c>
      <c r="DF5393" s="81">
        <v>2.7568051219219432</v>
      </c>
      <c r="DG5393" s="81">
        <v>2.7568051219219432</v>
      </c>
      <c r="DH5393" s="81">
        <v>2.7568051219219432</v>
      </c>
      <c r="DI5393" s="81">
        <v>2.7568051219219432</v>
      </c>
      <c r="DJ5393" s="81">
        <v>1.8113891662137189E-6</v>
      </c>
      <c r="DL5393" s="81">
        <v>0</v>
      </c>
      <c r="DM5393" s="81">
        <v>4.993646931211898E-6</v>
      </c>
      <c r="DN5393" s="81">
        <v>4.993646931211898E-6</v>
      </c>
      <c r="DO5393" s="81">
        <v>0</v>
      </c>
      <c r="DP5393" s="81">
        <v>4.993646931211898E-6</v>
      </c>
      <c r="DQ5393" s="81">
        <v>4.993646931211898E-6</v>
      </c>
      <c r="DR5393" s="81">
        <v>0</v>
      </c>
      <c r="DS5393" s="81">
        <v>4.993646931211898E-6</v>
      </c>
      <c r="DT5393" s="81">
        <v>4.993646931211898E-6</v>
      </c>
      <c r="DU5393" s="81">
        <v>0</v>
      </c>
      <c r="DV5393" s="81">
        <v>4.993646931211898E-6</v>
      </c>
      <c r="DW5393" s="81">
        <v>4.993646931211898E-6</v>
      </c>
      <c r="GE5393" s="81" t="s">
        <v>449</v>
      </c>
      <c r="GF5393" s="81" t="s">
        <v>155</v>
      </c>
      <c r="GG5393" s="81" t="s">
        <v>493</v>
      </c>
      <c r="GH5393" s="81" t="s">
        <v>457</v>
      </c>
      <c r="GI5393" s="81">
        <v>2022</v>
      </c>
      <c r="GJ5393" s="81" t="s">
        <v>201</v>
      </c>
      <c r="GK5393" s="81">
        <v>222.22942162791881</v>
      </c>
      <c r="GL5393" s="81">
        <v>1419.6505749999999</v>
      </c>
      <c r="GM5393" s="81">
        <v>2022</v>
      </c>
      <c r="GN5393" s="81" t="s">
        <v>173</v>
      </c>
      <c r="GO5393" s="81">
        <v>1.1148832299820636E-2</v>
      </c>
      <c r="GP5393" s="81">
        <v>10</v>
      </c>
      <c r="GQ5393" s="81">
        <v>0</v>
      </c>
      <c r="GR5393" s="81" t="s">
        <v>448</v>
      </c>
      <c r="GS5393" s="81">
        <v>1.1148832299820636E-2</v>
      </c>
      <c r="GT5393" s="81">
        <v>2.4775985538157999</v>
      </c>
      <c r="GU5393" s="81">
        <v>1.1148832299820636E-2</v>
      </c>
      <c r="GV5393" s="81">
        <v>2.4775985538157999</v>
      </c>
      <c r="GW5393" s="81">
        <v>1.1148832299820636E-2</v>
      </c>
      <c r="GX5393" s="81">
        <v>2.4775985538157999</v>
      </c>
      <c r="GY5393" s="81">
        <v>0</v>
      </c>
      <c r="GZ5393" s="81">
        <v>0</v>
      </c>
    </row>
    <row r="5394" spans="98:208" x14ac:dyDescent="0.25">
      <c r="CT5394" s="81" t="s">
        <v>155</v>
      </c>
      <c r="CU5394" s="81" t="s">
        <v>489</v>
      </c>
      <c r="CV5394" s="81" t="s">
        <v>451</v>
      </c>
      <c r="CW5394" s="81">
        <v>2029</v>
      </c>
      <c r="CX5394" s="81">
        <v>0</v>
      </c>
      <c r="CY5394" s="81">
        <v>0</v>
      </c>
      <c r="CZ5394" s="81">
        <v>0</v>
      </c>
      <c r="DA5394" s="81">
        <v>0</v>
      </c>
      <c r="DB5394" s="81">
        <v>9534.9220877097414</v>
      </c>
      <c r="DC5394" s="81">
        <v>247.27299216495479</v>
      </c>
      <c r="DD5394" s="81">
        <v>9287.649095544788</v>
      </c>
      <c r="DE5394" s="81">
        <v>0</v>
      </c>
      <c r="DF5394" s="81">
        <v>2.7568051219219432</v>
      </c>
      <c r="DG5394" s="81">
        <v>2.7568051219219432</v>
      </c>
      <c r="DH5394" s="81">
        <v>2.7568051219219432</v>
      </c>
      <c r="DI5394" s="81">
        <v>2.7568051219219432</v>
      </c>
      <c r="DJ5394" s="81">
        <v>1.8113891662137189E-6</v>
      </c>
      <c r="DL5394" s="81">
        <v>0</v>
      </c>
      <c r="DM5394" s="81">
        <v>4.993646931211898E-6</v>
      </c>
      <c r="DN5394" s="81">
        <v>4.993646931211898E-6</v>
      </c>
      <c r="DO5394" s="81">
        <v>0</v>
      </c>
      <c r="DP5394" s="81">
        <v>4.993646931211898E-6</v>
      </c>
      <c r="DQ5394" s="81">
        <v>4.993646931211898E-6</v>
      </c>
      <c r="DR5394" s="81">
        <v>0</v>
      </c>
      <c r="DS5394" s="81">
        <v>4.993646931211898E-6</v>
      </c>
      <c r="DT5394" s="81">
        <v>4.993646931211898E-6</v>
      </c>
      <c r="DU5394" s="81">
        <v>0</v>
      </c>
      <c r="DV5394" s="81">
        <v>4.993646931211898E-6</v>
      </c>
      <c r="DW5394" s="81">
        <v>4.993646931211898E-6</v>
      </c>
      <c r="GE5394" s="81" t="s">
        <v>449</v>
      </c>
      <c r="GF5394" s="81" t="s">
        <v>155</v>
      </c>
      <c r="GG5394" s="81" t="s">
        <v>493</v>
      </c>
      <c r="GH5394" s="81" t="s">
        <v>457</v>
      </c>
      <c r="GI5394" s="81">
        <v>2023</v>
      </c>
      <c r="GJ5394" s="81" t="s">
        <v>201</v>
      </c>
      <c r="GK5394" s="81">
        <v>233.23007680803201</v>
      </c>
      <c r="GL5394" s="81">
        <v>1419.6505749999999</v>
      </c>
      <c r="GM5394" s="81">
        <v>2023</v>
      </c>
      <c r="GN5394" s="81" t="s">
        <v>173</v>
      </c>
      <c r="GO5394" s="81">
        <v>1.1148832299820636E-2</v>
      </c>
      <c r="GP5394" s="81">
        <v>10</v>
      </c>
      <c r="GQ5394" s="81">
        <v>0</v>
      </c>
      <c r="GR5394" s="81" t="s">
        <v>448</v>
      </c>
      <c r="GS5394" s="81">
        <v>1.1148832299820636E-2</v>
      </c>
      <c r="GT5394" s="81">
        <v>2.6002430136070354</v>
      </c>
      <c r="GU5394" s="81">
        <v>1.1148832299820636E-2</v>
      </c>
      <c r="GV5394" s="81">
        <v>2.6002430136070354</v>
      </c>
      <c r="GW5394" s="81">
        <v>1.1148832299820636E-2</v>
      </c>
      <c r="GX5394" s="81">
        <v>2.6002430136070354</v>
      </c>
      <c r="GY5394" s="81">
        <v>1.1148832299820636E-2</v>
      </c>
      <c r="GZ5394" s="81">
        <v>2.6002430136070354</v>
      </c>
    </row>
    <row r="5395" spans="98:208" x14ac:dyDescent="0.25">
      <c r="CT5395" s="81" t="s">
        <v>155</v>
      </c>
      <c r="CU5395" s="81" t="s">
        <v>489</v>
      </c>
      <c r="CV5395" s="81" t="s">
        <v>451</v>
      </c>
      <c r="CW5395" s="81">
        <v>2030</v>
      </c>
      <c r="CX5395" s="81">
        <v>0</v>
      </c>
      <c r="CY5395" s="81">
        <v>0</v>
      </c>
      <c r="CZ5395" s="81">
        <v>0</v>
      </c>
      <c r="DA5395" s="81">
        <v>0</v>
      </c>
      <c r="DB5395" s="81">
        <v>9534.9220877097414</v>
      </c>
      <c r="DC5395" s="81">
        <v>247.27299216495479</v>
      </c>
      <c r="DD5395" s="81">
        <v>9287.649095544788</v>
      </c>
      <c r="DE5395" s="81">
        <v>0</v>
      </c>
      <c r="DF5395" s="81">
        <v>0</v>
      </c>
      <c r="DG5395" s="81">
        <v>2.7568051219219432</v>
      </c>
      <c r="DH5395" s="81">
        <v>2.7568051219219432</v>
      </c>
      <c r="DI5395" s="81">
        <v>2.7568051219219432</v>
      </c>
      <c r="DJ5395" s="81">
        <v>1.8113891662137189E-6</v>
      </c>
      <c r="DL5395" s="81">
        <v>0</v>
      </c>
      <c r="DM5395" s="81">
        <v>0</v>
      </c>
      <c r="DN5395" s="81">
        <v>0</v>
      </c>
      <c r="DO5395" s="81">
        <v>0</v>
      </c>
      <c r="DP5395" s="81">
        <v>4.993646931211898E-6</v>
      </c>
      <c r="DQ5395" s="81">
        <v>4.993646931211898E-6</v>
      </c>
      <c r="DR5395" s="81">
        <v>0</v>
      </c>
      <c r="DS5395" s="81">
        <v>4.993646931211898E-6</v>
      </c>
      <c r="DT5395" s="81">
        <v>4.993646931211898E-6</v>
      </c>
      <c r="DU5395" s="81">
        <v>0</v>
      </c>
      <c r="DV5395" s="81">
        <v>4.993646931211898E-6</v>
      </c>
      <c r="DW5395" s="81">
        <v>4.993646931211898E-6</v>
      </c>
      <c r="GE5395" s="81" t="s">
        <v>449</v>
      </c>
      <c r="GF5395" s="81" t="s">
        <v>155</v>
      </c>
      <c r="GG5395" s="81" t="s">
        <v>493</v>
      </c>
      <c r="GH5395" s="81" t="s">
        <v>457</v>
      </c>
      <c r="GI5395" s="81">
        <v>2024</v>
      </c>
      <c r="GJ5395" s="81" t="s">
        <v>201</v>
      </c>
      <c r="GK5395" s="81">
        <v>233.23007680803201</v>
      </c>
      <c r="GL5395" s="81">
        <v>1419.6505749999999</v>
      </c>
      <c r="GM5395" s="81">
        <v>2024</v>
      </c>
      <c r="GN5395" s="81" t="s">
        <v>173</v>
      </c>
      <c r="GO5395" s="81">
        <v>1.1148832299820636E-2</v>
      </c>
      <c r="GP5395" s="81">
        <v>10</v>
      </c>
      <c r="GQ5395" s="81">
        <v>0</v>
      </c>
      <c r="GR5395" s="81" t="s">
        <v>448</v>
      </c>
      <c r="GS5395" s="81">
        <v>1.1148832299820636E-2</v>
      </c>
      <c r="GT5395" s="81">
        <v>2.6002430136070354</v>
      </c>
      <c r="GU5395" s="81">
        <v>1.1148832299820636E-2</v>
      </c>
      <c r="GV5395" s="81">
        <v>2.6002430136070354</v>
      </c>
      <c r="GW5395" s="81">
        <v>1.1148832299820636E-2</v>
      </c>
      <c r="GX5395" s="81">
        <v>2.6002430136070354</v>
      </c>
      <c r="GY5395" s="81">
        <v>1.1148832299820636E-2</v>
      </c>
      <c r="GZ5395" s="81">
        <v>2.6002430136070354</v>
      </c>
    </row>
    <row r="5396" spans="98:208" x14ac:dyDescent="0.25">
      <c r="CT5396" s="81" t="s">
        <v>155</v>
      </c>
      <c r="CU5396" s="81" t="s">
        <v>489</v>
      </c>
      <c r="CV5396" s="81" t="s">
        <v>451</v>
      </c>
      <c r="CW5396" s="81">
        <v>2031</v>
      </c>
      <c r="CX5396" s="81">
        <v>0</v>
      </c>
      <c r="CY5396" s="81">
        <v>0</v>
      </c>
      <c r="CZ5396" s="81">
        <v>0</v>
      </c>
      <c r="DA5396" s="81">
        <v>0</v>
      </c>
      <c r="DB5396" s="81">
        <v>9534.9220877097414</v>
      </c>
      <c r="DC5396" s="81">
        <v>247.27299216495479</v>
      </c>
      <c r="DD5396" s="81">
        <v>9287.649095544788</v>
      </c>
      <c r="DE5396" s="81">
        <v>0</v>
      </c>
      <c r="DF5396" s="81">
        <v>0</v>
      </c>
      <c r="DG5396" s="81">
        <v>0</v>
      </c>
      <c r="DH5396" s="81">
        <v>2.7568051219219432</v>
      </c>
      <c r="DI5396" s="81">
        <v>2.7568051219219432</v>
      </c>
      <c r="DJ5396" s="81">
        <v>1.8113891662137189E-6</v>
      </c>
      <c r="DL5396" s="81">
        <v>0</v>
      </c>
      <c r="DM5396" s="81">
        <v>0</v>
      </c>
      <c r="DN5396" s="81">
        <v>0</v>
      </c>
      <c r="DO5396" s="81">
        <v>0</v>
      </c>
      <c r="DP5396" s="81">
        <v>0</v>
      </c>
      <c r="DQ5396" s="81">
        <v>0</v>
      </c>
      <c r="DR5396" s="81">
        <v>0</v>
      </c>
      <c r="DS5396" s="81">
        <v>4.993646931211898E-6</v>
      </c>
      <c r="DT5396" s="81">
        <v>4.993646931211898E-6</v>
      </c>
      <c r="DU5396" s="81">
        <v>0</v>
      </c>
      <c r="DV5396" s="81">
        <v>4.993646931211898E-6</v>
      </c>
      <c r="DW5396" s="81">
        <v>4.993646931211898E-6</v>
      </c>
      <c r="GE5396" s="81" t="s">
        <v>449</v>
      </c>
      <c r="GF5396" s="81" t="s">
        <v>155</v>
      </c>
      <c r="GG5396" s="81" t="s">
        <v>493</v>
      </c>
      <c r="GH5396" s="81" t="s">
        <v>457</v>
      </c>
      <c r="GI5396" s="81">
        <v>2025</v>
      </c>
      <c r="GJ5396" s="81" t="s">
        <v>201</v>
      </c>
      <c r="GK5396" s="81">
        <v>233.23007680803201</v>
      </c>
      <c r="GL5396" s="81">
        <v>1419.6505749999999</v>
      </c>
      <c r="GM5396" s="81">
        <v>2025</v>
      </c>
      <c r="GN5396" s="81" t="s">
        <v>173</v>
      </c>
      <c r="GO5396" s="81">
        <v>1.1148832299820636E-2</v>
      </c>
      <c r="GP5396" s="81">
        <v>10</v>
      </c>
      <c r="GQ5396" s="81">
        <v>0</v>
      </c>
      <c r="GR5396" s="81" t="s">
        <v>448</v>
      </c>
      <c r="GS5396" s="81">
        <v>1.1148832299820636E-2</v>
      </c>
      <c r="GT5396" s="81">
        <v>2.6002430136070354</v>
      </c>
      <c r="GU5396" s="81">
        <v>1.1148832299820636E-2</v>
      </c>
      <c r="GV5396" s="81">
        <v>2.6002430136070354</v>
      </c>
      <c r="GW5396" s="81">
        <v>1.1148832299820636E-2</v>
      </c>
      <c r="GX5396" s="81">
        <v>2.6002430136070354</v>
      </c>
      <c r="GY5396" s="81">
        <v>1.1148832299820636E-2</v>
      </c>
      <c r="GZ5396" s="81">
        <v>2.6002430136070354</v>
      </c>
    </row>
    <row r="5397" spans="98:208" x14ac:dyDescent="0.25">
      <c r="CT5397" s="81" t="s">
        <v>155</v>
      </c>
      <c r="CU5397" s="81" t="s">
        <v>489</v>
      </c>
      <c r="CV5397" s="81" t="s">
        <v>451</v>
      </c>
      <c r="CW5397" s="81">
        <v>2032</v>
      </c>
      <c r="CX5397" s="81">
        <v>0</v>
      </c>
      <c r="CY5397" s="81">
        <v>0</v>
      </c>
      <c r="CZ5397" s="81">
        <v>0</v>
      </c>
      <c r="DA5397" s="81">
        <v>0</v>
      </c>
      <c r="DB5397" s="81">
        <v>9534.9220877097414</v>
      </c>
      <c r="DC5397" s="81">
        <v>247.27299216495479</v>
      </c>
      <c r="DD5397" s="81">
        <v>9287.649095544788</v>
      </c>
      <c r="DE5397" s="81">
        <v>0</v>
      </c>
      <c r="DF5397" s="81">
        <v>0</v>
      </c>
      <c r="DG5397" s="81">
        <v>0</v>
      </c>
      <c r="DH5397" s="81">
        <v>0</v>
      </c>
      <c r="DI5397" s="81">
        <v>2.7568051219219432</v>
      </c>
      <c r="DJ5397" s="81">
        <v>1.8113891662137189E-6</v>
      </c>
      <c r="DL5397" s="81">
        <v>0</v>
      </c>
      <c r="DM5397" s="81">
        <v>0</v>
      </c>
      <c r="DN5397" s="81">
        <v>0</v>
      </c>
      <c r="DO5397" s="81">
        <v>0</v>
      </c>
      <c r="DP5397" s="81">
        <v>0</v>
      </c>
      <c r="DQ5397" s="81">
        <v>0</v>
      </c>
      <c r="DR5397" s="81">
        <v>0</v>
      </c>
      <c r="DS5397" s="81">
        <v>0</v>
      </c>
      <c r="DT5397" s="81">
        <v>0</v>
      </c>
      <c r="DU5397" s="81">
        <v>0</v>
      </c>
      <c r="DV5397" s="81">
        <v>4.993646931211898E-6</v>
      </c>
      <c r="DW5397" s="81">
        <v>4.993646931211898E-6</v>
      </c>
      <c r="GE5397" s="81" t="s">
        <v>449</v>
      </c>
      <c r="GF5397" s="81" t="s">
        <v>155</v>
      </c>
      <c r="GG5397" s="81" t="s">
        <v>493</v>
      </c>
      <c r="GH5397" s="81" t="s">
        <v>457</v>
      </c>
      <c r="GI5397" s="81">
        <v>2026</v>
      </c>
      <c r="GJ5397" s="81" t="s">
        <v>201</v>
      </c>
      <c r="GK5397" s="81">
        <v>233.23007680803201</v>
      </c>
      <c r="GL5397" s="81">
        <v>1419.6505749999999</v>
      </c>
      <c r="GM5397" s="81">
        <v>2026</v>
      </c>
      <c r="GN5397" s="81" t="s">
        <v>173</v>
      </c>
      <c r="GO5397" s="81">
        <v>1.1148832299820636E-2</v>
      </c>
      <c r="GP5397" s="81">
        <v>10</v>
      </c>
      <c r="GQ5397" s="81">
        <v>0</v>
      </c>
      <c r="GR5397" s="81" t="s">
        <v>448</v>
      </c>
      <c r="GS5397" s="81">
        <v>1.1148832299820636E-2</v>
      </c>
      <c r="GT5397" s="81">
        <v>2.6002430136070354</v>
      </c>
      <c r="GU5397" s="81">
        <v>1.1148832299820636E-2</v>
      </c>
      <c r="GV5397" s="81">
        <v>2.6002430136070354</v>
      </c>
      <c r="GW5397" s="81">
        <v>1.1148832299820636E-2</v>
      </c>
      <c r="GX5397" s="81">
        <v>2.6002430136070354</v>
      </c>
      <c r="GY5397" s="81">
        <v>1.1148832299820636E-2</v>
      </c>
      <c r="GZ5397" s="81">
        <v>2.6002430136070354</v>
      </c>
    </row>
    <row r="5398" spans="98:208" x14ac:dyDescent="0.25">
      <c r="CT5398" s="81" t="s">
        <v>155</v>
      </c>
      <c r="CU5398" s="81" t="s">
        <v>489</v>
      </c>
      <c r="CV5398" s="81" t="s">
        <v>452</v>
      </c>
      <c r="CW5398" s="81">
        <v>2020</v>
      </c>
      <c r="CX5398" s="81">
        <v>0</v>
      </c>
      <c r="CY5398" s="81">
        <v>0</v>
      </c>
      <c r="CZ5398" s="81">
        <v>0</v>
      </c>
      <c r="DA5398" s="81">
        <v>0</v>
      </c>
      <c r="DB5398" s="81">
        <v>5.2405583313015454</v>
      </c>
      <c r="DC5398" s="81">
        <v>0.69641821681223037</v>
      </c>
      <c r="DD5398" s="81">
        <v>2.941964152281018</v>
      </c>
      <c r="DE5398" s="81">
        <v>1.6021759622082901</v>
      </c>
      <c r="DF5398" s="81">
        <v>7.7642499097796847E-3</v>
      </c>
      <c r="DG5398" s="81">
        <v>0</v>
      </c>
      <c r="DH5398" s="81">
        <v>0</v>
      </c>
      <c r="DI5398" s="81">
        <v>0</v>
      </c>
      <c r="DJ5398" s="81">
        <v>2.6697946319947841E-5</v>
      </c>
      <c r="DL5398" s="81">
        <v>0</v>
      </c>
      <c r="DM5398" s="81">
        <v>2.0728952730595789E-7</v>
      </c>
      <c r="DN5398" s="81">
        <v>2.0728952730595789E-7</v>
      </c>
      <c r="DO5398" s="81">
        <v>0</v>
      </c>
      <c r="DP5398" s="81">
        <v>0</v>
      </c>
      <c r="DQ5398" s="81">
        <v>0</v>
      </c>
      <c r="DR5398" s="81">
        <v>0</v>
      </c>
      <c r="DS5398" s="81">
        <v>0</v>
      </c>
      <c r="DT5398" s="81">
        <v>0</v>
      </c>
      <c r="DU5398" s="81">
        <v>0</v>
      </c>
      <c r="DV5398" s="81">
        <v>0</v>
      </c>
      <c r="DW5398" s="81">
        <v>0</v>
      </c>
      <c r="GE5398" s="81" t="s">
        <v>449</v>
      </c>
      <c r="GF5398" s="81" t="s">
        <v>155</v>
      </c>
      <c r="GG5398" s="81" t="s">
        <v>493</v>
      </c>
      <c r="GH5398" s="81" t="s">
        <v>457</v>
      </c>
      <c r="GI5398" s="81">
        <v>2027</v>
      </c>
      <c r="GJ5398" s="81" t="s">
        <v>201</v>
      </c>
      <c r="GK5398" s="81">
        <v>233.23007680803201</v>
      </c>
      <c r="GL5398" s="81">
        <v>1419.6505749999999</v>
      </c>
      <c r="GM5398" s="81">
        <v>2027</v>
      </c>
      <c r="GN5398" s="81" t="s">
        <v>173</v>
      </c>
      <c r="GO5398" s="81">
        <v>1.1148832299820636E-2</v>
      </c>
      <c r="GP5398" s="81">
        <v>10</v>
      </c>
      <c r="GQ5398" s="81">
        <v>0</v>
      </c>
      <c r="GR5398" s="81" t="s">
        <v>448</v>
      </c>
      <c r="GS5398" s="81">
        <v>1.1148832299820636E-2</v>
      </c>
      <c r="GT5398" s="81">
        <v>2.6002430136070354</v>
      </c>
      <c r="GU5398" s="81">
        <v>1.1148832299820636E-2</v>
      </c>
      <c r="GV5398" s="81">
        <v>2.6002430136070354</v>
      </c>
      <c r="GW5398" s="81">
        <v>1.1148832299820636E-2</v>
      </c>
      <c r="GX5398" s="81">
        <v>2.6002430136070354</v>
      </c>
      <c r="GY5398" s="81">
        <v>1.1148832299820636E-2</v>
      </c>
      <c r="GZ5398" s="81">
        <v>2.6002430136070354</v>
      </c>
    </row>
    <row r="5399" spans="98:208" x14ac:dyDescent="0.25">
      <c r="CT5399" s="81" t="s">
        <v>155</v>
      </c>
      <c r="CU5399" s="81" t="s">
        <v>489</v>
      </c>
      <c r="CV5399" s="81" t="s">
        <v>452</v>
      </c>
      <c r="CW5399" s="81">
        <v>2021</v>
      </c>
      <c r="CX5399" s="81">
        <v>0</v>
      </c>
      <c r="CY5399" s="81">
        <v>0</v>
      </c>
      <c r="CZ5399" s="81">
        <v>0</v>
      </c>
      <c r="DA5399" s="81">
        <v>0</v>
      </c>
      <c r="DB5399" s="81">
        <v>5.2405583313015454</v>
      </c>
      <c r="DC5399" s="81">
        <v>0.69641821681223037</v>
      </c>
      <c r="DD5399" s="81">
        <v>2.941964152281018</v>
      </c>
      <c r="DE5399" s="81">
        <v>1.6021759622082901</v>
      </c>
      <c r="DF5399" s="81">
        <v>7.7642499097796847E-3</v>
      </c>
      <c r="DG5399" s="81">
        <v>7.7642499097796847E-3</v>
      </c>
      <c r="DH5399" s="81">
        <v>0</v>
      </c>
      <c r="DI5399" s="81">
        <v>0</v>
      </c>
      <c r="DJ5399" s="81">
        <v>2.6697946319947841E-5</v>
      </c>
      <c r="DL5399" s="81">
        <v>0</v>
      </c>
      <c r="DM5399" s="81">
        <v>2.0728952730595789E-7</v>
      </c>
      <c r="DN5399" s="81">
        <v>2.0728952730595789E-7</v>
      </c>
      <c r="DO5399" s="81">
        <v>0</v>
      </c>
      <c r="DP5399" s="81">
        <v>2.0728952730595789E-7</v>
      </c>
      <c r="DQ5399" s="81">
        <v>2.0728952730595789E-7</v>
      </c>
      <c r="DR5399" s="81">
        <v>0</v>
      </c>
      <c r="DS5399" s="81">
        <v>0</v>
      </c>
      <c r="DT5399" s="81">
        <v>0</v>
      </c>
      <c r="DU5399" s="81">
        <v>0</v>
      </c>
      <c r="DV5399" s="81">
        <v>0</v>
      </c>
      <c r="DW5399" s="81">
        <v>0</v>
      </c>
      <c r="GE5399" s="81" t="s">
        <v>449</v>
      </c>
      <c r="GF5399" s="81" t="s">
        <v>155</v>
      </c>
      <c r="GG5399" s="81" t="s">
        <v>493</v>
      </c>
      <c r="GH5399" s="81" t="s">
        <v>457</v>
      </c>
      <c r="GI5399" s="81">
        <v>2028</v>
      </c>
      <c r="GJ5399" s="81" t="s">
        <v>201</v>
      </c>
      <c r="GK5399" s="81">
        <v>247.27299216504559</v>
      </c>
      <c r="GL5399" s="81">
        <v>1419.6505749999999</v>
      </c>
      <c r="GM5399" s="81">
        <v>2028</v>
      </c>
      <c r="GN5399" s="81" t="s">
        <v>173</v>
      </c>
      <c r="GO5399" s="81">
        <v>1.1148832299820636E-2</v>
      </c>
      <c r="GP5399" s="81">
        <v>10</v>
      </c>
      <c r="GQ5399" s="81">
        <v>0</v>
      </c>
      <c r="GR5399" s="81" t="s">
        <v>448</v>
      </c>
      <c r="GS5399" s="81">
        <v>1.1148832299820636E-2</v>
      </c>
      <c r="GT5399" s="81">
        <v>2.7568051219229552</v>
      </c>
      <c r="GU5399" s="81">
        <v>1.1148832299820636E-2</v>
      </c>
      <c r="GV5399" s="81">
        <v>2.7568051219229552</v>
      </c>
      <c r="GW5399" s="81">
        <v>1.1148832299820636E-2</v>
      </c>
      <c r="GX5399" s="81">
        <v>2.7568051219229552</v>
      </c>
      <c r="GY5399" s="81">
        <v>1.1148832299820636E-2</v>
      </c>
      <c r="GZ5399" s="81">
        <v>2.7568051219229552</v>
      </c>
    </row>
    <row r="5400" spans="98:208" x14ac:dyDescent="0.25">
      <c r="CT5400" s="81" t="s">
        <v>155</v>
      </c>
      <c r="CU5400" s="81" t="s">
        <v>489</v>
      </c>
      <c r="CV5400" s="81" t="s">
        <v>452</v>
      </c>
      <c r="CW5400" s="81">
        <v>2022</v>
      </c>
      <c r="CX5400" s="81">
        <v>0</v>
      </c>
      <c r="CY5400" s="81">
        <v>0</v>
      </c>
      <c r="CZ5400" s="81">
        <v>0</v>
      </c>
      <c r="DA5400" s="81">
        <v>0</v>
      </c>
      <c r="DB5400" s="81">
        <v>5.2405583313015454</v>
      </c>
      <c r="DC5400" s="81">
        <v>0.69641821681223037</v>
      </c>
      <c r="DD5400" s="81">
        <v>2.941964152281018</v>
      </c>
      <c r="DE5400" s="81">
        <v>1.6021759622082901</v>
      </c>
      <c r="DF5400" s="81">
        <v>7.7642499097796847E-3</v>
      </c>
      <c r="DG5400" s="81">
        <v>7.7642499097796847E-3</v>
      </c>
      <c r="DH5400" s="81">
        <v>7.7642499097796847E-3</v>
      </c>
      <c r="DI5400" s="81">
        <v>0</v>
      </c>
      <c r="DJ5400" s="81">
        <v>2.6697946319947841E-5</v>
      </c>
      <c r="DL5400" s="81">
        <v>0</v>
      </c>
      <c r="DM5400" s="81">
        <v>2.0728952730595789E-7</v>
      </c>
      <c r="DN5400" s="81">
        <v>2.0728952730595789E-7</v>
      </c>
      <c r="DO5400" s="81">
        <v>0</v>
      </c>
      <c r="DP5400" s="81">
        <v>2.0728952730595789E-7</v>
      </c>
      <c r="DQ5400" s="81">
        <v>2.0728952730595789E-7</v>
      </c>
      <c r="DR5400" s="81">
        <v>0</v>
      </c>
      <c r="DS5400" s="81">
        <v>2.0728952730595789E-7</v>
      </c>
      <c r="DT5400" s="81">
        <v>2.0728952730595789E-7</v>
      </c>
      <c r="DU5400" s="81">
        <v>0</v>
      </c>
      <c r="DV5400" s="81">
        <v>0</v>
      </c>
      <c r="DW5400" s="81">
        <v>0</v>
      </c>
      <c r="GE5400" s="81" t="s">
        <v>449</v>
      </c>
      <c r="GF5400" s="81" t="s">
        <v>155</v>
      </c>
      <c r="GG5400" s="81" t="s">
        <v>493</v>
      </c>
      <c r="GH5400" s="81" t="s">
        <v>457</v>
      </c>
      <c r="GI5400" s="81">
        <v>2029</v>
      </c>
      <c r="GJ5400" s="81" t="s">
        <v>201</v>
      </c>
      <c r="GK5400" s="81">
        <v>247.27299216504559</v>
      </c>
      <c r="GL5400" s="81">
        <v>1419.6505749999999</v>
      </c>
      <c r="GM5400" s="81">
        <v>2029</v>
      </c>
      <c r="GN5400" s="81" t="s">
        <v>173</v>
      </c>
      <c r="GO5400" s="81">
        <v>1.1148832299820636E-2</v>
      </c>
      <c r="GP5400" s="81">
        <v>10</v>
      </c>
      <c r="GQ5400" s="81">
        <v>0</v>
      </c>
      <c r="GR5400" s="81" t="s">
        <v>448</v>
      </c>
      <c r="GS5400" s="81">
        <v>1.1148832299820636E-2</v>
      </c>
      <c r="GT5400" s="81">
        <v>2.7568051219229552</v>
      </c>
      <c r="GU5400" s="81">
        <v>1.1148832299820636E-2</v>
      </c>
      <c r="GV5400" s="81">
        <v>2.7568051219229552</v>
      </c>
      <c r="GW5400" s="81">
        <v>1.1148832299820636E-2</v>
      </c>
      <c r="GX5400" s="81">
        <v>2.7568051219229552</v>
      </c>
      <c r="GY5400" s="81">
        <v>1.1148832299820636E-2</v>
      </c>
      <c r="GZ5400" s="81">
        <v>2.7568051219229552</v>
      </c>
    </row>
    <row r="5401" spans="98:208" x14ac:dyDescent="0.25">
      <c r="CT5401" s="81" t="s">
        <v>155</v>
      </c>
      <c r="CU5401" s="81" t="s">
        <v>489</v>
      </c>
      <c r="CV5401" s="81" t="s">
        <v>452</v>
      </c>
      <c r="CW5401" s="81">
        <v>2023</v>
      </c>
      <c r="CX5401" s="81">
        <v>0</v>
      </c>
      <c r="CY5401" s="81">
        <v>0</v>
      </c>
      <c r="CZ5401" s="81">
        <v>0</v>
      </c>
      <c r="DA5401" s="81">
        <v>0</v>
      </c>
      <c r="DB5401" s="81">
        <v>5.4750346070077729</v>
      </c>
      <c r="DC5401" s="81">
        <v>0.71896016785821326</v>
      </c>
      <c r="DD5401" s="81">
        <v>3.0714971986151109</v>
      </c>
      <c r="DE5401" s="81">
        <v>1.6845772405344499</v>
      </c>
      <c r="DF5401" s="81">
        <v>8.0155663417021145E-3</v>
      </c>
      <c r="DG5401" s="81">
        <v>8.0155663417021145E-3</v>
      </c>
      <c r="DH5401" s="81">
        <v>8.0155663417021145E-3</v>
      </c>
      <c r="DI5401" s="81">
        <v>8.0155663417021145E-3</v>
      </c>
      <c r="DJ5401" s="81">
        <v>2.6697946319947841E-5</v>
      </c>
      <c r="DL5401" s="81">
        <v>0</v>
      </c>
      <c r="DM5401" s="81">
        <v>2.1399915991474373E-7</v>
      </c>
      <c r="DN5401" s="81">
        <v>2.1399915991474373E-7</v>
      </c>
      <c r="DO5401" s="81">
        <v>0</v>
      </c>
      <c r="DP5401" s="81">
        <v>2.1399915991474373E-7</v>
      </c>
      <c r="DQ5401" s="81">
        <v>2.1399915991474373E-7</v>
      </c>
      <c r="DR5401" s="81">
        <v>0</v>
      </c>
      <c r="DS5401" s="81">
        <v>2.1399915991474373E-7</v>
      </c>
      <c r="DT5401" s="81">
        <v>2.1399915991474373E-7</v>
      </c>
      <c r="DU5401" s="81">
        <v>0</v>
      </c>
      <c r="DV5401" s="81">
        <v>2.1399915991474373E-7</v>
      </c>
      <c r="DW5401" s="81">
        <v>2.1399915991474373E-7</v>
      </c>
      <c r="GE5401" s="81" t="s">
        <v>449</v>
      </c>
      <c r="GF5401" s="81" t="s">
        <v>155</v>
      </c>
      <c r="GG5401" s="81" t="s">
        <v>493</v>
      </c>
      <c r="GH5401" s="81" t="s">
        <v>457</v>
      </c>
      <c r="GI5401" s="81">
        <v>2030</v>
      </c>
      <c r="GJ5401" s="81" t="s">
        <v>201</v>
      </c>
      <c r="GK5401" s="81">
        <v>247.27299216504559</v>
      </c>
      <c r="GL5401" s="81">
        <v>1419.6505749999999</v>
      </c>
      <c r="GM5401" s="81">
        <v>2030</v>
      </c>
      <c r="GN5401" s="81" t="s">
        <v>173</v>
      </c>
      <c r="GO5401" s="81">
        <v>1.1148832299820636E-2</v>
      </c>
      <c r="GP5401" s="81">
        <v>10</v>
      </c>
      <c r="GQ5401" s="81">
        <v>0</v>
      </c>
      <c r="GR5401" s="81" t="s">
        <v>448</v>
      </c>
      <c r="GS5401" s="81">
        <v>0</v>
      </c>
      <c r="GT5401" s="81">
        <v>0</v>
      </c>
      <c r="GU5401" s="81">
        <v>1.1148832299820636E-2</v>
      </c>
      <c r="GV5401" s="81">
        <v>2.7568051219229552</v>
      </c>
      <c r="GW5401" s="81">
        <v>1.1148832299820636E-2</v>
      </c>
      <c r="GX5401" s="81">
        <v>2.7568051219229552</v>
      </c>
      <c r="GY5401" s="81">
        <v>1.1148832299820636E-2</v>
      </c>
      <c r="GZ5401" s="81">
        <v>2.7568051219229552</v>
      </c>
    </row>
    <row r="5402" spans="98:208" x14ac:dyDescent="0.25">
      <c r="CT5402" s="81" t="s">
        <v>155</v>
      </c>
      <c r="CU5402" s="81" t="s">
        <v>489</v>
      </c>
      <c r="CV5402" s="81" t="s">
        <v>452</v>
      </c>
      <c r="CW5402" s="81">
        <v>2024</v>
      </c>
      <c r="CX5402" s="81">
        <v>0</v>
      </c>
      <c r="CY5402" s="81">
        <v>0</v>
      </c>
      <c r="CZ5402" s="81">
        <v>0</v>
      </c>
      <c r="DA5402" s="81">
        <v>0</v>
      </c>
      <c r="DB5402" s="81">
        <v>5.4750346070077729</v>
      </c>
      <c r="DC5402" s="81">
        <v>0.71896016785821326</v>
      </c>
      <c r="DD5402" s="81">
        <v>3.0714971986151109</v>
      </c>
      <c r="DE5402" s="81">
        <v>1.6845772405344499</v>
      </c>
      <c r="DF5402" s="81">
        <v>8.0155663417021145E-3</v>
      </c>
      <c r="DG5402" s="81">
        <v>8.0155663417021145E-3</v>
      </c>
      <c r="DH5402" s="81">
        <v>8.0155663417021145E-3</v>
      </c>
      <c r="DI5402" s="81">
        <v>8.0155663417021145E-3</v>
      </c>
      <c r="DJ5402" s="81">
        <v>2.6697946319947841E-5</v>
      </c>
      <c r="DL5402" s="81">
        <v>0</v>
      </c>
      <c r="DM5402" s="81">
        <v>2.1399915991474373E-7</v>
      </c>
      <c r="DN5402" s="81">
        <v>2.1399915991474373E-7</v>
      </c>
      <c r="DO5402" s="81">
        <v>0</v>
      </c>
      <c r="DP5402" s="81">
        <v>2.1399915991474373E-7</v>
      </c>
      <c r="DQ5402" s="81">
        <v>2.1399915991474373E-7</v>
      </c>
      <c r="DR5402" s="81">
        <v>0</v>
      </c>
      <c r="DS5402" s="81">
        <v>2.1399915991474373E-7</v>
      </c>
      <c r="DT5402" s="81">
        <v>2.1399915991474373E-7</v>
      </c>
      <c r="DU5402" s="81">
        <v>0</v>
      </c>
      <c r="DV5402" s="81">
        <v>2.1399915991474373E-7</v>
      </c>
      <c r="DW5402" s="81">
        <v>2.1399915991474373E-7</v>
      </c>
      <c r="GE5402" s="81" t="s">
        <v>449</v>
      </c>
      <c r="GF5402" s="81" t="s">
        <v>155</v>
      </c>
      <c r="GG5402" s="81" t="s">
        <v>493</v>
      </c>
      <c r="GH5402" s="81" t="s">
        <v>457</v>
      </c>
      <c r="GI5402" s="81">
        <v>2031</v>
      </c>
      <c r="GJ5402" s="81" t="s">
        <v>201</v>
      </c>
      <c r="GK5402" s="81">
        <v>247.27299216504559</v>
      </c>
      <c r="GL5402" s="81">
        <v>1419.6505749999999</v>
      </c>
      <c r="GM5402" s="81">
        <v>2031</v>
      </c>
      <c r="GN5402" s="81" t="s">
        <v>173</v>
      </c>
      <c r="GO5402" s="81">
        <v>1.1148832299820636E-2</v>
      </c>
      <c r="GP5402" s="81">
        <v>10</v>
      </c>
      <c r="GQ5402" s="81">
        <v>0</v>
      </c>
      <c r="GR5402" s="81" t="s">
        <v>448</v>
      </c>
      <c r="GS5402" s="81">
        <v>0</v>
      </c>
      <c r="GT5402" s="81">
        <v>0</v>
      </c>
      <c r="GU5402" s="81">
        <v>0</v>
      </c>
      <c r="GV5402" s="81">
        <v>0</v>
      </c>
      <c r="GW5402" s="81">
        <v>1.1148832299820636E-2</v>
      </c>
      <c r="GX5402" s="81">
        <v>2.7568051219229552</v>
      </c>
      <c r="GY5402" s="81">
        <v>1.1148832299820636E-2</v>
      </c>
      <c r="GZ5402" s="81">
        <v>2.7568051219229552</v>
      </c>
    </row>
    <row r="5403" spans="98:208" x14ac:dyDescent="0.25">
      <c r="CT5403" s="81" t="s">
        <v>155</v>
      </c>
      <c r="CU5403" s="81" t="s">
        <v>489</v>
      </c>
      <c r="CV5403" s="81" t="s">
        <v>452</v>
      </c>
      <c r="CW5403" s="81">
        <v>2025</v>
      </c>
      <c r="CX5403" s="81">
        <v>0</v>
      </c>
      <c r="CY5403" s="81">
        <v>0</v>
      </c>
      <c r="CZ5403" s="81">
        <v>0</v>
      </c>
      <c r="DA5403" s="81">
        <v>0</v>
      </c>
      <c r="DB5403" s="81">
        <v>5.4750346070077729</v>
      </c>
      <c r="DC5403" s="81">
        <v>0.71896016785821326</v>
      </c>
      <c r="DD5403" s="81">
        <v>3.0714971986151109</v>
      </c>
      <c r="DE5403" s="81">
        <v>1.6845772405344499</v>
      </c>
      <c r="DF5403" s="81">
        <v>8.0155663417021145E-3</v>
      </c>
      <c r="DG5403" s="81">
        <v>8.0155663417021145E-3</v>
      </c>
      <c r="DH5403" s="81">
        <v>8.0155663417021145E-3</v>
      </c>
      <c r="DI5403" s="81">
        <v>8.0155663417021145E-3</v>
      </c>
      <c r="DJ5403" s="81">
        <v>2.6697946319947841E-5</v>
      </c>
      <c r="DL5403" s="81">
        <v>0</v>
      </c>
      <c r="DM5403" s="81">
        <v>2.1399915991474373E-7</v>
      </c>
      <c r="DN5403" s="81">
        <v>2.1399915991474373E-7</v>
      </c>
      <c r="DO5403" s="81">
        <v>0</v>
      </c>
      <c r="DP5403" s="81">
        <v>2.1399915991474373E-7</v>
      </c>
      <c r="DQ5403" s="81">
        <v>2.1399915991474373E-7</v>
      </c>
      <c r="DR5403" s="81">
        <v>0</v>
      </c>
      <c r="DS5403" s="81">
        <v>2.1399915991474373E-7</v>
      </c>
      <c r="DT5403" s="81">
        <v>2.1399915991474373E-7</v>
      </c>
      <c r="DU5403" s="81">
        <v>0</v>
      </c>
      <c r="DV5403" s="81">
        <v>2.1399915991474373E-7</v>
      </c>
      <c r="DW5403" s="81">
        <v>2.1399915991474373E-7</v>
      </c>
      <c r="GE5403" s="81" t="s">
        <v>449</v>
      </c>
      <c r="GF5403" s="81" t="s">
        <v>155</v>
      </c>
      <c r="GG5403" s="81" t="s">
        <v>493</v>
      </c>
      <c r="GH5403" s="81" t="s">
        <v>457</v>
      </c>
      <c r="GI5403" s="81">
        <v>2032</v>
      </c>
      <c r="GJ5403" s="81" t="s">
        <v>201</v>
      </c>
      <c r="GK5403" s="81">
        <v>247.27299216504559</v>
      </c>
      <c r="GL5403" s="81">
        <v>1419.6505749999999</v>
      </c>
      <c r="GM5403" s="81">
        <v>2032</v>
      </c>
      <c r="GN5403" s="81" t="s">
        <v>173</v>
      </c>
      <c r="GO5403" s="81">
        <v>1.1148832299820636E-2</v>
      </c>
      <c r="GP5403" s="81">
        <v>10</v>
      </c>
      <c r="GQ5403" s="81">
        <v>0</v>
      </c>
      <c r="GR5403" s="81" t="s">
        <v>448</v>
      </c>
      <c r="GS5403" s="81">
        <v>0</v>
      </c>
      <c r="GT5403" s="81">
        <v>0</v>
      </c>
      <c r="GU5403" s="81">
        <v>0</v>
      </c>
      <c r="GV5403" s="81">
        <v>0</v>
      </c>
      <c r="GW5403" s="81">
        <v>0</v>
      </c>
      <c r="GX5403" s="81">
        <v>0</v>
      </c>
      <c r="GY5403" s="81">
        <v>1.1148832299820636E-2</v>
      </c>
      <c r="GZ5403" s="81">
        <v>2.7568051219229552</v>
      </c>
    </row>
    <row r="5404" spans="98:208" x14ac:dyDescent="0.25">
      <c r="CT5404" s="81" t="s">
        <v>155</v>
      </c>
      <c r="CU5404" s="81" t="s">
        <v>489</v>
      </c>
      <c r="CV5404" s="81" t="s">
        <v>452</v>
      </c>
      <c r="CW5404" s="81">
        <v>2026</v>
      </c>
      <c r="CX5404" s="81">
        <v>0</v>
      </c>
      <c r="CY5404" s="81">
        <v>0</v>
      </c>
      <c r="CZ5404" s="81">
        <v>0</v>
      </c>
      <c r="DA5404" s="81">
        <v>0</v>
      </c>
      <c r="DB5404" s="81">
        <v>5.4750346070077729</v>
      </c>
      <c r="DC5404" s="81">
        <v>0.71896016785821326</v>
      </c>
      <c r="DD5404" s="81">
        <v>3.0714971986151109</v>
      </c>
      <c r="DE5404" s="81">
        <v>1.6845772405344499</v>
      </c>
      <c r="DF5404" s="81">
        <v>8.0155663417021145E-3</v>
      </c>
      <c r="DG5404" s="81">
        <v>8.0155663417021145E-3</v>
      </c>
      <c r="DH5404" s="81">
        <v>8.0155663417021145E-3</v>
      </c>
      <c r="DI5404" s="81">
        <v>8.0155663417021145E-3</v>
      </c>
      <c r="DJ5404" s="81">
        <v>2.6697946319947841E-5</v>
      </c>
      <c r="DL5404" s="81">
        <v>0</v>
      </c>
      <c r="DM5404" s="81">
        <v>2.1399915991474373E-7</v>
      </c>
      <c r="DN5404" s="81">
        <v>2.1399915991474373E-7</v>
      </c>
      <c r="DO5404" s="81">
        <v>0</v>
      </c>
      <c r="DP5404" s="81">
        <v>2.1399915991474373E-7</v>
      </c>
      <c r="DQ5404" s="81">
        <v>2.1399915991474373E-7</v>
      </c>
      <c r="DR5404" s="81">
        <v>0</v>
      </c>
      <c r="DS5404" s="81">
        <v>2.1399915991474373E-7</v>
      </c>
      <c r="DT5404" s="81">
        <v>2.1399915991474373E-7</v>
      </c>
      <c r="DU5404" s="81">
        <v>0</v>
      </c>
      <c r="DV5404" s="81">
        <v>2.1399915991474373E-7</v>
      </c>
      <c r="DW5404" s="81">
        <v>2.1399915991474373E-7</v>
      </c>
      <c r="GE5404" s="81" t="s">
        <v>449</v>
      </c>
      <c r="GF5404" s="81" t="s">
        <v>155</v>
      </c>
      <c r="GG5404" s="81" t="s">
        <v>493</v>
      </c>
      <c r="GH5404" s="81" t="s">
        <v>458</v>
      </c>
      <c r="GI5404" s="81">
        <v>2021</v>
      </c>
      <c r="GJ5404" s="81" t="s">
        <v>201</v>
      </c>
      <c r="GK5404" s="81">
        <v>222.2294216278886</v>
      </c>
      <c r="GL5404" s="81">
        <v>1419.6505749999999</v>
      </c>
      <c r="GM5404" s="81">
        <v>2021</v>
      </c>
      <c r="GN5404" s="81" t="s">
        <v>173</v>
      </c>
      <c r="GO5404" s="81">
        <v>1.1148832299820636E-2</v>
      </c>
      <c r="GP5404" s="81">
        <v>10</v>
      </c>
      <c r="GQ5404" s="81">
        <v>0</v>
      </c>
      <c r="GR5404" s="81" t="s">
        <v>448</v>
      </c>
      <c r="GS5404" s="81">
        <v>1.1148832299820636E-2</v>
      </c>
      <c r="GT5404" s="81">
        <v>2.4775985538154632</v>
      </c>
      <c r="GU5404" s="81">
        <v>1.1148832299820636E-2</v>
      </c>
      <c r="GV5404" s="81">
        <v>2.4775985538154632</v>
      </c>
      <c r="GW5404" s="81">
        <v>0</v>
      </c>
      <c r="GX5404" s="81">
        <v>0</v>
      </c>
      <c r="GY5404" s="81">
        <v>0</v>
      </c>
      <c r="GZ5404" s="81">
        <v>0</v>
      </c>
    </row>
    <row r="5405" spans="98:208" x14ac:dyDescent="0.25">
      <c r="CT5405" s="81" t="s">
        <v>155</v>
      </c>
      <c r="CU5405" s="81" t="s">
        <v>489</v>
      </c>
      <c r="CV5405" s="81" t="s">
        <v>452</v>
      </c>
      <c r="CW5405" s="81">
        <v>2027</v>
      </c>
      <c r="CX5405" s="81">
        <v>0</v>
      </c>
      <c r="CY5405" s="81">
        <v>0</v>
      </c>
      <c r="CZ5405" s="81">
        <v>0</v>
      </c>
      <c r="DA5405" s="81">
        <v>0</v>
      </c>
      <c r="DB5405" s="81">
        <v>5.4750346070077729</v>
      </c>
      <c r="DC5405" s="81">
        <v>0.71896016785821326</v>
      </c>
      <c r="DD5405" s="81">
        <v>3.0714971986151109</v>
      </c>
      <c r="DE5405" s="81">
        <v>1.6845772405344499</v>
      </c>
      <c r="DF5405" s="81">
        <v>8.0155663417021145E-3</v>
      </c>
      <c r="DG5405" s="81">
        <v>8.0155663417021145E-3</v>
      </c>
      <c r="DH5405" s="81">
        <v>8.0155663417021145E-3</v>
      </c>
      <c r="DI5405" s="81">
        <v>8.0155663417021145E-3</v>
      </c>
      <c r="DJ5405" s="81">
        <v>2.6697946319947841E-5</v>
      </c>
      <c r="DL5405" s="81">
        <v>0</v>
      </c>
      <c r="DM5405" s="81">
        <v>2.1399915991474373E-7</v>
      </c>
      <c r="DN5405" s="81">
        <v>2.1399915991474373E-7</v>
      </c>
      <c r="DO5405" s="81">
        <v>0</v>
      </c>
      <c r="DP5405" s="81">
        <v>2.1399915991474373E-7</v>
      </c>
      <c r="DQ5405" s="81">
        <v>2.1399915991474373E-7</v>
      </c>
      <c r="DR5405" s="81">
        <v>0</v>
      </c>
      <c r="DS5405" s="81">
        <v>2.1399915991474373E-7</v>
      </c>
      <c r="DT5405" s="81">
        <v>2.1399915991474373E-7</v>
      </c>
      <c r="DU5405" s="81">
        <v>0</v>
      </c>
      <c r="DV5405" s="81">
        <v>2.1399915991474373E-7</v>
      </c>
      <c r="DW5405" s="81">
        <v>2.1399915991474373E-7</v>
      </c>
      <c r="GE5405" s="81" t="s">
        <v>449</v>
      </c>
      <c r="GF5405" s="81" t="s">
        <v>155</v>
      </c>
      <c r="GG5405" s="81" t="s">
        <v>493</v>
      </c>
      <c r="GH5405" s="81" t="s">
        <v>458</v>
      </c>
      <c r="GI5405" s="81">
        <v>2022</v>
      </c>
      <c r="GJ5405" s="81" t="s">
        <v>201</v>
      </c>
      <c r="GK5405" s="81">
        <v>222.2294216278886</v>
      </c>
      <c r="GL5405" s="81">
        <v>1419.6505749999999</v>
      </c>
      <c r="GM5405" s="81">
        <v>2022</v>
      </c>
      <c r="GN5405" s="81" t="s">
        <v>173</v>
      </c>
      <c r="GO5405" s="81">
        <v>1.1148832299820636E-2</v>
      </c>
      <c r="GP5405" s="81">
        <v>10</v>
      </c>
      <c r="GQ5405" s="81">
        <v>0</v>
      </c>
      <c r="GR5405" s="81" t="s">
        <v>448</v>
      </c>
      <c r="GS5405" s="81">
        <v>1.1148832299820636E-2</v>
      </c>
      <c r="GT5405" s="81">
        <v>2.4775985538154632</v>
      </c>
      <c r="GU5405" s="81">
        <v>1.1148832299820636E-2</v>
      </c>
      <c r="GV5405" s="81">
        <v>2.4775985538154632</v>
      </c>
      <c r="GW5405" s="81">
        <v>1.1148832299820636E-2</v>
      </c>
      <c r="GX5405" s="81">
        <v>2.4775985538154632</v>
      </c>
      <c r="GY5405" s="81">
        <v>0</v>
      </c>
      <c r="GZ5405" s="81">
        <v>0</v>
      </c>
    </row>
    <row r="5406" spans="98:208" x14ac:dyDescent="0.25">
      <c r="CT5406" s="81" t="s">
        <v>155</v>
      </c>
      <c r="CU5406" s="81" t="s">
        <v>489</v>
      </c>
      <c r="CV5406" s="81" t="s">
        <v>452</v>
      </c>
      <c r="CW5406" s="81">
        <v>2028</v>
      </c>
      <c r="CX5406" s="81">
        <v>0</v>
      </c>
      <c r="CY5406" s="81">
        <v>0</v>
      </c>
      <c r="CZ5406" s="81">
        <v>0</v>
      </c>
      <c r="DA5406" s="81">
        <v>0</v>
      </c>
      <c r="DB5406" s="81">
        <v>5.7770153400784663</v>
      </c>
      <c r="DC5406" s="81">
        <v>0.74733835430388629</v>
      </c>
      <c r="DD5406" s="81">
        <v>3.2379513401017288</v>
      </c>
      <c r="DE5406" s="81">
        <v>1.791725645672845</v>
      </c>
      <c r="DF5406" s="81">
        <v>8.3319499833579662E-3</v>
      </c>
      <c r="DG5406" s="81">
        <v>8.3319499833579662E-3</v>
      </c>
      <c r="DH5406" s="81">
        <v>8.3319499833579662E-3</v>
      </c>
      <c r="DI5406" s="81">
        <v>8.3319499833579662E-3</v>
      </c>
      <c r="DJ5406" s="81">
        <v>2.6697946319947841E-5</v>
      </c>
      <c r="DL5406" s="81">
        <v>0</v>
      </c>
      <c r="DM5406" s="81">
        <v>2.2244595339618128E-7</v>
      </c>
      <c r="DN5406" s="81">
        <v>2.2244595339618128E-7</v>
      </c>
      <c r="DO5406" s="81">
        <v>0</v>
      </c>
      <c r="DP5406" s="81">
        <v>2.2244595339618128E-7</v>
      </c>
      <c r="DQ5406" s="81">
        <v>2.2244595339618128E-7</v>
      </c>
      <c r="DR5406" s="81">
        <v>0</v>
      </c>
      <c r="DS5406" s="81">
        <v>2.2244595339618128E-7</v>
      </c>
      <c r="DT5406" s="81">
        <v>2.2244595339618128E-7</v>
      </c>
      <c r="DU5406" s="81">
        <v>0</v>
      </c>
      <c r="DV5406" s="81">
        <v>2.2244595339618128E-7</v>
      </c>
      <c r="DW5406" s="81">
        <v>2.2244595339618128E-7</v>
      </c>
      <c r="GE5406" s="81" t="s">
        <v>449</v>
      </c>
      <c r="GF5406" s="81" t="s">
        <v>155</v>
      </c>
      <c r="GG5406" s="81" t="s">
        <v>493</v>
      </c>
      <c r="GH5406" s="81" t="s">
        <v>458</v>
      </c>
      <c r="GI5406" s="81">
        <v>2023</v>
      </c>
      <c r="GJ5406" s="81" t="s">
        <v>201</v>
      </c>
      <c r="GK5406" s="81">
        <v>233.23007680800049</v>
      </c>
      <c r="GL5406" s="81">
        <v>1419.6505749999999</v>
      </c>
      <c r="GM5406" s="81">
        <v>2023</v>
      </c>
      <c r="GN5406" s="81" t="s">
        <v>173</v>
      </c>
      <c r="GO5406" s="81">
        <v>1.1148832299820636E-2</v>
      </c>
      <c r="GP5406" s="81">
        <v>10</v>
      </c>
      <c r="GQ5406" s="81">
        <v>0</v>
      </c>
      <c r="GR5406" s="81" t="s">
        <v>448</v>
      </c>
      <c r="GS5406" s="81">
        <v>1.1148832299820636E-2</v>
      </c>
      <c r="GT5406" s="81">
        <v>2.6002430136066836</v>
      </c>
      <c r="GU5406" s="81">
        <v>1.1148832299820636E-2</v>
      </c>
      <c r="GV5406" s="81">
        <v>2.6002430136066836</v>
      </c>
      <c r="GW5406" s="81">
        <v>1.1148832299820636E-2</v>
      </c>
      <c r="GX5406" s="81">
        <v>2.6002430136066836</v>
      </c>
      <c r="GY5406" s="81">
        <v>1.1148832299820636E-2</v>
      </c>
      <c r="GZ5406" s="81">
        <v>2.6002430136066836</v>
      </c>
    </row>
    <row r="5407" spans="98:208" x14ac:dyDescent="0.25">
      <c r="CT5407" s="81" t="s">
        <v>155</v>
      </c>
      <c r="CU5407" s="81" t="s">
        <v>489</v>
      </c>
      <c r="CV5407" s="81" t="s">
        <v>452</v>
      </c>
      <c r="CW5407" s="81">
        <v>2029</v>
      </c>
      <c r="CX5407" s="81">
        <v>0</v>
      </c>
      <c r="CY5407" s="81">
        <v>0</v>
      </c>
      <c r="CZ5407" s="81">
        <v>0</v>
      </c>
      <c r="DA5407" s="81">
        <v>0</v>
      </c>
      <c r="DB5407" s="81">
        <v>5.7770153400784663</v>
      </c>
      <c r="DC5407" s="81">
        <v>0.74733835430388629</v>
      </c>
      <c r="DD5407" s="81">
        <v>3.2379513401017288</v>
      </c>
      <c r="DE5407" s="81">
        <v>1.791725645672845</v>
      </c>
      <c r="DF5407" s="81">
        <v>8.3319499833579662E-3</v>
      </c>
      <c r="DG5407" s="81">
        <v>8.3319499833579662E-3</v>
      </c>
      <c r="DH5407" s="81">
        <v>8.3319499833579662E-3</v>
      </c>
      <c r="DI5407" s="81">
        <v>8.3319499833579662E-3</v>
      </c>
      <c r="DJ5407" s="81">
        <v>2.6697946319947841E-5</v>
      </c>
      <c r="DL5407" s="81">
        <v>0</v>
      </c>
      <c r="DM5407" s="81">
        <v>2.2244595339618128E-7</v>
      </c>
      <c r="DN5407" s="81">
        <v>2.2244595339618128E-7</v>
      </c>
      <c r="DO5407" s="81">
        <v>0</v>
      </c>
      <c r="DP5407" s="81">
        <v>2.2244595339618128E-7</v>
      </c>
      <c r="DQ5407" s="81">
        <v>2.2244595339618128E-7</v>
      </c>
      <c r="DR5407" s="81">
        <v>0</v>
      </c>
      <c r="DS5407" s="81">
        <v>2.2244595339618128E-7</v>
      </c>
      <c r="DT5407" s="81">
        <v>2.2244595339618128E-7</v>
      </c>
      <c r="DU5407" s="81">
        <v>0</v>
      </c>
      <c r="DV5407" s="81">
        <v>2.2244595339618128E-7</v>
      </c>
      <c r="DW5407" s="81">
        <v>2.2244595339618128E-7</v>
      </c>
      <c r="GE5407" s="81" t="s">
        <v>449</v>
      </c>
      <c r="GF5407" s="81" t="s">
        <v>155</v>
      </c>
      <c r="GG5407" s="81" t="s">
        <v>493</v>
      </c>
      <c r="GH5407" s="81" t="s">
        <v>458</v>
      </c>
      <c r="GI5407" s="81">
        <v>2024</v>
      </c>
      <c r="GJ5407" s="81" t="s">
        <v>201</v>
      </c>
      <c r="GK5407" s="81">
        <v>233.23007680800049</v>
      </c>
      <c r="GL5407" s="81">
        <v>1419.6505749999999</v>
      </c>
      <c r="GM5407" s="81">
        <v>2024</v>
      </c>
      <c r="GN5407" s="81" t="s">
        <v>173</v>
      </c>
      <c r="GO5407" s="81">
        <v>1.1148832299820636E-2</v>
      </c>
      <c r="GP5407" s="81">
        <v>10</v>
      </c>
      <c r="GQ5407" s="81">
        <v>0</v>
      </c>
      <c r="GR5407" s="81" t="s">
        <v>448</v>
      </c>
      <c r="GS5407" s="81">
        <v>1.1148832299820636E-2</v>
      </c>
      <c r="GT5407" s="81">
        <v>2.6002430136066836</v>
      </c>
      <c r="GU5407" s="81">
        <v>1.1148832299820636E-2</v>
      </c>
      <c r="GV5407" s="81">
        <v>2.6002430136066836</v>
      </c>
      <c r="GW5407" s="81">
        <v>1.1148832299820636E-2</v>
      </c>
      <c r="GX5407" s="81">
        <v>2.6002430136066836</v>
      </c>
      <c r="GY5407" s="81">
        <v>1.1148832299820636E-2</v>
      </c>
      <c r="GZ5407" s="81">
        <v>2.6002430136066836</v>
      </c>
    </row>
    <row r="5408" spans="98:208" x14ac:dyDescent="0.25">
      <c r="CT5408" s="81" t="s">
        <v>155</v>
      </c>
      <c r="CU5408" s="81" t="s">
        <v>489</v>
      </c>
      <c r="CV5408" s="81" t="s">
        <v>452</v>
      </c>
      <c r="CW5408" s="81">
        <v>2030</v>
      </c>
      <c r="CX5408" s="81">
        <v>0</v>
      </c>
      <c r="CY5408" s="81">
        <v>0</v>
      </c>
      <c r="CZ5408" s="81">
        <v>0</v>
      </c>
      <c r="DA5408" s="81">
        <v>0</v>
      </c>
      <c r="DB5408" s="81">
        <v>5.7770153400784663</v>
      </c>
      <c r="DC5408" s="81">
        <v>0.74733835430388629</v>
      </c>
      <c r="DD5408" s="81">
        <v>3.2379513401017288</v>
      </c>
      <c r="DE5408" s="81">
        <v>1.791725645672845</v>
      </c>
      <c r="DF5408" s="81">
        <v>0</v>
      </c>
      <c r="DG5408" s="81">
        <v>8.3319499833579662E-3</v>
      </c>
      <c r="DH5408" s="81">
        <v>8.3319499833579662E-3</v>
      </c>
      <c r="DI5408" s="81">
        <v>8.3319499833579662E-3</v>
      </c>
      <c r="DJ5408" s="81">
        <v>2.6697946319947841E-5</v>
      </c>
      <c r="DL5408" s="81">
        <v>0</v>
      </c>
      <c r="DM5408" s="81">
        <v>0</v>
      </c>
      <c r="DN5408" s="81">
        <v>0</v>
      </c>
      <c r="DO5408" s="81">
        <v>0</v>
      </c>
      <c r="DP5408" s="81">
        <v>2.2244595339618128E-7</v>
      </c>
      <c r="DQ5408" s="81">
        <v>2.2244595339618128E-7</v>
      </c>
      <c r="DR5408" s="81">
        <v>0</v>
      </c>
      <c r="DS5408" s="81">
        <v>2.2244595339618128E-7</v>
      </c>
      <c r="DT5408" s="81">
        <v>2.2244595339618128E-7</v>
      </c>
      <c r="DU5408" s="81">
        <v>0</v>
      </c>
      <c r="DV5408" s="81">
        <v>2.2244595339618128E-7</v>
      </c>
      <c r="DW5408" s="81">
        <v>2.2244595339618128E-7</v>
      </c>
      <c r="GE5408" s="81" t="s">
        <v>449</v>
      </c>
      <c r="GF5408" s="81" t="s">
        <v>155</v>
      </c>
      <c r="GG5408" s="81" t="s">
        <v>493</v>
      </c>
      <c r="GH5408" s="81" t="s">
        <v>458</v>
      </c>
      <c r="GI5408" s="81">
        <v>2025</v>
      </c>
      <c r="GJ5408" s="81" t="s">
        <v>201</v>
      </c>
      <c r="GK5408" s="81">
        <v>233.23007680800049</v>
      </c>
      <c r="GL5408" s="81">
        <v>1419.6505749999999</v>
      </c>
      <c r="GM5408" s="81">
        <v>2025</v>
      </c>
      <c r="GN5408" s="81" t="s">
        <v>173</v>
      </c>
      <c r="GO5408" s="81">
        <v>1.1148832299820636E-2</v>
      </c>
      <c r="GP5408" s="81">
        <v>10</v>
      </c>
      <c r="GQ5408" s="81">
        <v>0</v>
      </c>
      <c r="GR5408" s="81" t="s">
        <v>448</v>
      </c>
      <c r="GS5408" s="81">
        <v>1.1148832299820636E-2</v>
      </c>
      <c r="GT5408" s="81">
        <v>2.6002430136066836</v>
      </c>
      <c r="GU5408" s="81">
        <v>1.1148832299820636E-2</v>
      </c>
      <c r="GV5408" s="81">
        <v>2.6002430136066836</v>
      </c>
      <c r="GW5408" s="81">
        <v>1.1148832299820636E-2</v>
      </c>
      <c r="GX5408" s="81">
        <v>2.6002430136066836</v>
      </c>
      <c r="GY5408" s="81">
        <v>1.1148832299820636E-2</v>
      </c>
      <c r="GZ5408" s="81">
        <v>2.6002430136066836</v>
      </c>
    </row>
    <row r="5409" spans="98:208" x14ac:dyDescent="0.25">
      <c r="CT5409" s="81" t="s">
        <v>155</v>
      </c>
      <c r="CU5409" s="81" t="s">
        <v>489</v>
      </c>
      <c r="CV5409" s="81" t="s">
        <v>452</v>
      </c>
      <c r="CW5409" s="81">
        <v>2031</v>
      </c>
      <c r="CX5409" s="81">
        <v>0</v>
      </c>
      <c r="CY5409" s="81">
        <v>0</v>
      </c>
      <c r="CZ5409" s="81">
        <v>0</v>
      </c>
      <c r="DA5409" s="81">
        <v>0</v>
      </c>
      <c r="DB5409" s="81">
        <v>5.7770153400784663</v>
      </c>
      <c r="DC5409" s="81">
        <v>0.74733835430388629</v>
      </c>
      <c r="DD5409" s="81">
        <v>3.2379513401017288</v>
      </c>
      <c r="DE5409" s="81">
        <v>1.791725645672845</v>
      </c>
      <c r="DF5409" s="81">
        <v>0</v>
      </c>
      <c r="DG5409" s="81">
        <v>0</v>
      </c>
      <c r="DH5409" s="81">
        <v>8.3319499833579662E-3</v>
      </c>
      <c r="DI5409" s="81">
        <v>8.3319499833579662E-3</v>
      </c>
      <c r="DJ5409" s="81">
        <v>2.6697946319947841E-5</v>
      </c>
      <c r="DL5409" s="81">
        <v>0</v>
      </c>
      <c r="DM5409" s="81">
        <v>0</v>
      </c>
      <c r="DN5409" s="81">
        <v>0</v>
      </c>
      <c r="DO5409" s="81">
        <v>0</v>
      </c>
      <c r="DP5409" s="81">
        <v>0</v>
      </c>
      <c r="DQ5409" s="81">
        <v>0</v>
      </c>
      <c r="DR5409" s="81">
        <v>0</v>
      </c>
      <c r="DS5409" s="81">
        <v>2.2244595339618128E-7</v>
      </c>
      <c r="DT5409" s="81">
        <v>2.2244595339618128E-7</v>
      </c>
      <c r="DU5409" s="81">
        <v>0</v>
      </c>
      <c r="DV5409" s="81">
        <v>2.2244595339618128E-7</v>
      </c>
      <c r="DW5409" s="81">
        <v>2.2244595339618128E-7</v>
      </c>
      <c r="GE5409" s="81" t="s">
        <v>449</v>
      </c>
      <c r="GF5409" s="81" t="s">
        <v>155</v>
      </c>
      <c r="GG5409" s="81" t="s">
        <v>493</v>
      </c>
      <c r="GH5409" s="81" t="s">
        <v>458</v>
      </c>
      <c r="GI5409" s="81">
        <v>2026</v>
      </c>
      <c r="GJ5409" s="81" t="s">
        <v>201</v>
      </c>
      <c r="GK5409" s="81">
        <v>233.23007680800049</v>
      </c>
      <c r="GL5409" s="81">
        <v>1419.6505749999999</v>
      </c>
      <c r="GM5409" s="81">
        <v>2026</v>
      </c>
      <c r="GN5409" s="81" t="s">
        <v>173</v>
      </c>
      <c r="GO5409" s="81">
        <v>1.1148832299820636E-2</v>
      </c>
      <c r="GP5409" s="81">
        <v>10</v>
      </c>
      <c r="GQ5409" s="81">
        <v>0</v>
      </c>
      <c r="GR5409" s="81" t="s">
        <v>448</v>
      </c>
      <c r="GS5409" s="81">
        <v>1.1148832299820636E-2</v>
      </c>
      <c r="GT5409" s="81">
        <v>2.6002430136066836</v>
      </c>
      <c r="GU5409" s="81">
        <v>1.1148832299820636E-2</v>
      </c>
      <c r="GV5409" s="81">
        <v>2.6002430136066836</v>
      </c>
      <c r="GW5409" s="81">
        <v>1.1148832299820636E-2</v>
      </c>
      <c r="GX5409" s="81">
        <v>2.6002430136066836</v>
      </c>
      <c r="GY5409" s="81">
        <v>1.1148832299820636E-2</v>
      </c>
      <c r="GZ5409" s="81">
        <v>2.6002430136066836</v>
      </c>
    </row>
    <row r="5410" spans="98:208" x14ac:dyDescent="0.25">
      <c r="CT5410" s="81" t="s">
        <v>155</v>
      </c>
      <c r="CU5410" s="81" t="s">
        <v>489</v>
      </c>
      <c r="CV5410" s="81" t="s">
        <v>452</v>
      </c>
      <c r="CW5410" s="81">
        <v>2032</v>
      </c>
      <c r="CX5410" s="81">
        <v>0</v>
      </c>
      <c r="CY5410" s="81">
        <v>0</v>
      </c>
      <c r="CZ5410" s="81">
        <v>0</v>
      </c>
      <c r="DA5410" s="81">
        <v>0</v>
      </c>
      <c r="DB5410" s="81">
        <v>5.7770153400784663</v>
      </c>
      <c r="DC5410" s="81">
        <v>0.74733835430388629</v>
      </c>
      <c r="DD5410" s="81">
        <v>3.2379513401017288</v>
      </c>
      <c r="DE5410" s="81">
        <v>1.791725645672845</v>
      </c>
      <c r="DF5410" s="81">
        <v>0</v>
      </c>
      <c r="DG5410" s="81">
        <v>0</v>
      </c>
      <c r="DH5410" s="81">
        <v>0</v>
      </c>
      <c r="DI5410" s="81">
        <v>8.3319499833579662E-3</v>
      </c>
      <c r="DJ5410" s="81">
        <v>2.6697946319947841E-5</v>
      </c>
      <c r="DL5410" s="81">
        <v>0</v>
      </c>
      <c r="DM5410" s="81">
        <v>0</v>
      </c>
      <c r="DN5410" s="81">
        <v>0</v>
      </c>
      <c r="DO5410" s="81">
        <v>0</v>
      </c>
      <c r="DP5410" s="81">
        <v>0</v>
      </c>
      <c r="DQ5410" s="81">
        <v>0</v>
      </c>
      <c r="DR5410" s="81">
        <v>0</v>
      </c>
      <c r="DS5410" s="81">
        <v>0</v>
      </c>
      <c r="DT5410" s="81">
        <v>0</v>
      </c>
      <c r="DU5410" s="81">
        <v>0</v>
      </c>
      <c r="DV5410" s="81">
        <v>2.2244595339618128E-7</v>
      </c>
      <c r="DW5410" s="81">
        <v>2.2244595339618128E-7</v>
      </c>
      <c r="GE5410" s="81" t="s">
        <v>449</v>
      </c>
      <c r="GF5410" s="81" t="s">
        <v>155</v>
      </c>
      <c r="GG5410" s="81" t="s">
        <v>493</v>
      </c>
      <c r="GH5410" s="81" t="s">
        <v>458</v>
      </c>
      <c r="GI5410" s="81">
        <v>2027</v>
      </c>
      <c r="GJ5410" s="81" t="s">
        <v>201</v>
      </c>
      <c r="GK5410" s="81">
        <v>233.23007680800049</v>
      </c>
      <c r="GL5410" s="81">
        <v>1419.6505749999999</v>
      </c>
      <c r="GM5410" s="81">
        <v>2027</v>
      </c>
      <c r="GN5410" s="81" t="s">
        <v>173</v>
      </c>
      <c r="GO5410" s="81">
        <v>1.1148832299820636E-2</v>
      </c>
      <c r="GP5410" s="81">
        <v>10</v>
      </c>
      <c r="GQ5410" s="81">
        <v>0</v>
      </c>
      <c r="GR5410" s="81" t="s">
        <v>448</v>
      </c>
      <c r="GS5410" s="81">
        <v>1.1148832299820636E-2</v>
      </c>
      <c r="GT5410" s="81">
        <v>2.6002430136066836</v>
      </c>
      <c r="GU5410" s="81">
        <v>1.1148832299820636E-2</v>
      </c>
      <c r="GV5410" s="81">
        <v>2.6002430136066836</v>
      </c>
      <c r="GW5410" s="81">
        <v>1.1148832299820636E-2</v>
      </c>
      <c r="GX5410" s="81">
        <v>2.6002430136066836</v>
      </c>
      <c r="GY5410" s="81">
        <v>1.1148832299820636E-2</v>
      </c>
      <c r="GZ5410" s="81">
        <v>2.6002430136066836</v>
      </c>
    </row>
    <row r="5411" spans="98:208" x14ac:dyDescent="0.25">
      <c r="CT5411" s="81" t="s">
        <v>155</v>
      </c>
      <c r="CU5411" s="81" t="s">
        <v>489</v>
      </c>
      <c r="CV5411" s="81" t="s">
        <v>453</v>
      </c>
      <c r="CW5411" s="81">
        <v>2020</v>
      </c>
      <c r="CX5411" s="81">
        <v>0</v>
      </c>
      <c r="CY5411" s="81">
        <v>0</v>
      </c>
      <c r="CZ5411" s="81">
        <v>0</v>
      </c>
      <c r="DA5411" s="81">
        <v>0</v>
      </c>
      <c r="DB5411" s="81">
        <v>7.7900575334948347E-2</v>
      </c>
      <c r="DC5411" s="81">
        <v>3.6425060683954312E-2</v>
      </c>
      <c r="DD5411" s="81">
        <v>1.580872452543102E-3</v>
      </c>
      <c r="DE5411" s="81">
        <v>3.9894642198450722E-2</v>
      </c>
      <c r="DF5411" s="81">
        <v>4.060968930761966E-4</v>
      </c>
      <c r="DG5411" s="81">
        <v>0</v>
      </c>
      <c r="DH5411" s="81">
        <v>0</v>
      </c>
      <c r="DI5411" s="81">
        <v>0</v>
      </c>
      <c r="DJ5411" s="81">
        <v>8.4925512099742057E-4</v>
      </c>
      <c r="DL5411" s="81">
        <v>0</v>
      </c>
      <c r="DM5411" s="81">
        <v>3.4487986606610191E-7</v>
      </c>
      <c r="DN5411" s="81">
        <v>3.4487986606610191E-7</v>
      </c>
      <c r="DO5411" s="81">
        <v>0</v>
      </c>
      <c r="DP5411" s="81">
        <v>0</v>
      </c>
      <c r="DQ5411" s="81">
        <v>0</v>
      </c>
      <c r="DR5411" s="81">
        <v>0</v>
      </c>
      <c r="DS5411" s="81">
        <v>0</v>
      </c>
      <c r="DT5411" s="81">
        <v>0</v>
      </c>
      <c r="DU5411" s="81">
        <v>0</v>
      </c>
      <c r="DV5411" s="81">
        <v>0</v>
      </c>
      <c r="DW5411" s="81">
        <v>0</v>
      </c>
      <c r="GE5411" s="81" t="s">
        <v>449</v>
      </c>
      <c r="GF5411" s="81" t="s">
        <v>155</v>
      </c>
      <c r="GG5411" s="81" t="s">
        <v>493</v>
      </c>
      <c r="GH5411" s="81" t="s">
        <v>458</v>
      </c>
      <c r="GI5411" s="81">
        <v>2028</v>
      </c>
      <c r="GJ5411" s="81" t="s">
        <v>201</v>
      </c>
      <c r="GK5411" s="81">
        <v>247.27299216501191</v>
      </c>
      <c r="GL5411" s="81">
        <v>1419.6505749999999</v>
      </c>
      <c r="GM5411" s="81">
        <v>2028</v>
      </c>
      <c r="GN5411" s="81" t="s">
        <v>173</v>
      </c>
      <c r="GO5411" s="81">
        <v>1.1148832299820636E-2</v>
      </c>
      <c r="GP5411" s="81">
        <v>10</v>
      </c>
      <c r="GQ5411" s="81">
        <v>0</v>
      </c>
      <c r="GR5411" s="81" t="s">
        <v>448</v>
      </c>
      <c r="GS5411" s="81">
        <v>1.1148832299820636E-2</v>
      </c>
      <c r="GT5411" s="81">
        <v>2.75680512192258</v>
      </c>
      <c r="GU5411" s="81">
        <v>1.1148832299820636E-2</v>
      </c>
      <c r="GV5411" s="81">
        <v>2.75680512192258</v>
      </c>
      <c r="GW5411" s="81">
        <v>1.1148832299820636E-2</v>
      </c>
      <c r="GX5411" s="81">
        <v>2.75680512192258</v>
      </c>
      <c r="GY5411" s="81">
        <v>1.1148832299820636E-2</v>
      </c>
      <c r="GZ5411" s="81">
        <v>2.75680512192258</v>
      </c>
    </row>
    <row r="5412" spans="98:208" x14ac:dyDescent="0.25">
      <c r="CT5412" s="81" t="s">
        <v>155</v>
      </c>
      <c r="CU5412" s="81" t="s">
        <v>489</v>
      </c>
      <c r="CV5412" s="81" t="s">
        <v>453</v>
      </c>
      <c r="CW5412" s="81">
        <v>2021</v>
      </c>
      <c r="CX5412" s="81">
        <v>0</v>
      </c>
      <c r="CY5412" s="81">
        <v>0</v>
      </c>
      <c r="CZ5412" s="81">
        <v>0</v>
      </c>
      <c r="DA5412" s="81">
        <v>0</v>
      </c>
      <c r="DB5412" s="81">
        <v>7.7900575334948347E-2</v>
      </c>
      <c r="DC5412" s="81">
        <v>3.6425060683954312E-2</v>
      </c>
      <c r="DD5412" s="81">
        <v>1.580872452543102E-3</v>
      </c>
      <c r="DE5412" s="81">
        <v>3.9894642198450722E-2</v>
      </c>
      <c r="DF5412" s="81">
        <v>4.060968930761966E-4</v>
      </c>
      <c r="DG5412" s="81">
        <v>4.060968930761966E-4</v>
      </c>
      <c r="DH5412" s="81">
        <v>0</v>
      </c>
      <c r="DI5412" s="81">
        <v>0</v>
      </c>
      <c r="DJ5412" s="81">
        <v>8.4925512099742057E-4</v>
      </c>
      <c r="DL5412" s="81">
        <v>0</v>
      </c>
      <c r="DM5412" s="81">
        <v>3.4487986606610191E-7</v>
      </c>
      <c r="DN5412" s="81">
        <v>3.4487986606610191E-7</v>
      </c>
      <c r="DO5412" s="81">
        <v>0</v>
      </c>
      <c r="DP5412" s="81">
        <v>3.4487986606610191E-7</v>
      </c>
      <c r="DQ5412" s="81">
        <v>3.4487986606610191E-7</v>
      </c>
      <c r="DR5412" s="81">
        <v>0</v>
      </c>
      <c r="DS5412" s="81">
        <v>0</v>
      </c>
      <c r="DT5412" s="81">
        <v>0</v>
      </c>
      <c r="DU5412" s="81">
        <v>0</v>
      </c>
      <c r="DV5412" s="81">
        <v>0</v>
      </c>
      <c r="DW5412" s="81">
        <v>0</v>
      </c>
      <c r="GE5412" s="81" t="s">
        <v>449</v>
      </c>
      <c r="GF5412" s="81" t="s">
        <v>155</v>
      </c>
      <c r="GG5412" s="81" t="s">
        <v>493</v>
      </c>
      <c r="GH5412" s="81" t="s">
        <v>458</v>
      </c>
      <c r="GI5412" s="81">
        <v>2029</v>
      </c>
      <c r="GJ5412" s="81" t="s">
        <v>201</v>
      </c>
      <c r="GK5412" s="81">
        <v>247.27299216501191</v>
      </c>
      <c r="GL5412" s="81">
        <v>1419.6505749999999</v>
      </c>
      <c r="GM5412" s="81">
        <v>2029</v>
      </c>
      <c r="GN5412" s="81" t="s">
        <v>173</v>
      </c>
      <c r="GO5412" s="81">
        <v>1.1148832299820636E-2</v>
      </c>
      <c r="GP5412" s="81">
        <v>10</v>
      </c>
      <c r="GQ5412" s="81">
        <v>0</v>
      </c>
      <c r="GR5412" s="81" t="s">
        <v>448</v>
      </c>
      <c r="GS5412" s="81">
        <v>1.1148832299820636E-2</v>
      </c>
      <c r="GT5412" s="81">
        <v>2.75680512192258</v>
      </c>
      <c r="GU5412" s="81">
        <v>1.1148832299820636E-2</v>
      </c>
      <c r="GV5412" s="81">
        <v>2.75680512192258</v>
      </c>
      <c r="GW5412" s="81">
        <v>1.1148832299820636E-2</v>
      </c>
      <c r="GX5412" s="81">
        <v>2.75680512192258</v>
      </c>
      <c r="GY5412" s="81">
        <v>1.1148832299820636E-2</v>
      </c>
      <c r="GZ5412" s="81">
        <v>2.75680512192258</v>
      </c>
    </row>
    <row r="5413" spans="98:208" x14ac:dyDescent="0.25">
      <c r="CT5413" s="81" t="s">
        <v>155</v>
      </c>
      <c r="CU5413" s="81" t="s">
        <v>489</v>
      </c>
      <c r="CV5413" s="81" t="s">
        <v>453</v>
      </c>
      <c r="CW5413" s="81">
        <v>2022</v>
      </c>
      <c r="CX5413" s="81">
        <v>0</v>
      </c>
      <c r="CY5413" s="81">
        <v>0</v>
      </c>
      <c r="CZ5413" s="81">
        <v>0</v>
      </c>
      <c r="DA5413" s="81">
        <v>0</v>
      </c>
      <c r="DB5413" s="81">
        <v>7.7900575334948347E-2</v>
      </c>
      <c r="DC5413" s="81">
        <v>3.6425060683954312E-2</v>
      </c>
      <c r="DD5413" s="81">
        <v>1.580872452543102E-3</v>
      </c>
      <c r="DE5413" s="81">
        <v>3.9894642198450722E-2</v>
      </c>
      <c r="DF5413" s="81">
        <v>4.060968930761966E-4</v>
      </c>
      <c r="DG5413" s="81">
        <v>4.060968930761966E-4</v>
      </c>
      <c r="DH5413" s="81">
        <v>4.060968930761966E-4</v>
      </c>
      <c r="DI5413" s="81">
        <v>0</v>
      </c>
      <c r="DJ5413" s="81">
        <v>8.4925512099742057E-4</v>
      </c>
      <c r="DL5413" s="81">
        <v>0</v>
      </c>
      <c r="DM5413" s="81">
        <v>3.4487986606610191E-7</v>
      </c>
      <c r="DN5413" s="81">
        <v>3.4487986606610191E-7</v>
      </c>
      <c r="DO5413" s="81">
        <v>0</v>
      </c>
      <c r="DP5413" s="81">
        <v>3.4487986606610191E-7</v>
      </c>
      <c r="DQ5413" s="81">
        <v>3.4487986606610191E-7</v>
      </c>
      <c r="DR5413" s="81">
        <v>0</v>
      </c>
      <c r="DS5413" s="81">
        <v>3.4487986606610191E-7</v>
      </c>
      <c r="DT5413" s="81">
        <v>3.4487986606610191E-7</v>
      </c>
      <c r="DU5413" s="81">
        <v>0</v>
      </c>
      <c r="DV5413" s="81">
        <v>0</v>
      </c>
      <c r="DW5413" s="81">
        <v>0</v>
      </c>
      <c r="GE5413" s="81" t="s">
        <v>449</v>
      </c>
      <c r="GF5413" s="81" t="s">
        <v>155</v>
      </c>
      <c r="GG5413" s="81" t="s">
        <v>493</v>
      </c>
      <c r="GH5413" s="81" t="s">
        <v>458</v>
      </c>
      <c r="GI5413" s="81">
        <v>2030</v>
      </c>
      <c r="GJ5413" s="81" t="s">
        <v>201</v>
      </c>
      <c r="GK5413" s="81">
        <v>247.27299216501191</v>
      </c>
      <c r="GL5413" s="81">
        <v>1419.6505749999999</v>
      </c>
      <c r="GM5413" s="81">
        <v>2030</v>
      </c>
      <c r="GN5413" s="81" t="s">
        <v>173</v>
      </c>
      <c r="GO5413" s="81">
        <v>1.1148832299820636E-2</v>
      </c>
      <c r="GP5413" s="81">
        <v>10</v>
      </c>
      <c r="GQ5413" s="81">
        <v>0</v>
      </c>
      <c r="GR5413" s="81" t="s">
        <v>448</v>
      </c>
      <c r="GS5413" s="81">
        <v>0</v>
      </c>
      <c r="GT5413" s="81">
        <v>0</v>
      </c>
      <c r="GU5413" s="81">
        <v>1.1148832299820636E-2</v>
      </c>
      <c r="GV5413" s="81">
        <v>2.75680512192258</v>
      </c>
      <c r="GW5413" s="81">
        <v>1.1148832299820636E-2</v>
      </c>
      <c r="GX5413" s="81">
        <v>2.75680512192258</v>
      </c>
      <c r="GY5413" s="81">
        <v>1.1148832299820636E-2</v>
      </c>
      <c r="GZ5413" s="81">
        <v>2.75680512192258</v>
      </c>
    </row>
    <row r="5414" spans="98:208" x14ac:dyDescent="0.25">
      <c r="CT5414" s="81" t="s">
        <v>155</v>
      </c>
      <c r="CU5414" s="81" t="s">
        <v>489</v>
      </c>
      <c r="CV5414" s="81" t="s">
        <v>453</v>
      </c>
      <c r="CW5414" s="81">
        <v>2023</v>
      </c>
      <c r="CX5414" s="81">
        <v>0</v>
      </c>
      <c r="CY5414" s="81">
        <v>0</v>
      </c>
      <c r="CZ5414" s="81">
        <v>0</v>
      </c>
      <c r="DA5414" s="81">
        <v>0</v>
      </c>
      <c r="DB5414" s="81">
        <v>8.0408269036977134E-2</v>
      </c>
      <c r="DC5414" s="81">
        <v>3.7590224611390763E-2</v>
      </c>
      <c r="DD5414" s="81">
        <v>1.6314334115686781E-3</v>
      </c>
      <c r="DE5414" s="81">
        <v>4.1186611014017702E-2</v>
      </c>
      <c r="DF5414" s="81">
        <v>4.1908711030498596E-4</v>
      </c>
      <c r="DG5414" s="81">
        <v>4.1908711030498596E-4</v>
      </c>
      <c r="DH5414" s="81">
        <v>4.1908711030498596E-4</v>
      </c>
      <c r="DI5414" s="81">
        <v>4.1908711030498596E-4</v>
      </c>
      <c r="DJ5414" s="81">
        <v>8.4925512099742057E-4</v>
      </c>
      <c r="DL5414" s="81">
        <v>0</v>
      </c>
      <c r="DM5414" s="81">
        <v>3.5591187457052019E-7</v>
      </c>
      <c r="DN5414" s="81">
        <v>3.5591187457052019E-7</v>
      </c>
      <c r="DO5414" s="81">
        <v>0</v>
      </c>
      <c r="DP5414" s="81">
        <v>3.5591187457052019E-7</v>
      </c>
      <c r="DQ5414" s="81">
        <v>3.5591187457052019E-7</v>
      </c>
      <c r="DR5414" s="81">
        <v>0</v>
      </c>
      <c r="DS5414" s="81">
        <v>3.5591187457052019E-7</v>
      </c>
      <c r="DT5414" s="81">
        <v>3.5591187457052019E-7</v>
      </c>
      <c r="DU5414" s="81">
        <v>0</v>
      </c>
      <c r="DV5414" s="81">
        <v>3.5591187457052019E-7</v>
      </c>
      <c r="DW5414" s="81">
        <v>3.5591187457052019E-7</v>
      </c>
      <c r="GE5414" s="81" t="s">
        <v>449</v>
      </c>
      <c r="GF5414" s="81" t="s">
        <v>155</v>
      </c>
      <c r="GG5414" s="81" t="s">
        <v>493</v>
      </c>
      <c r="GH5414" s="81" t="s">
        <v>458</v>
      </c>
      <c r="GI5414" s="81">
        <v>2031</v>
      </c>
      <c r="GJ5414" s="81" t="s">
        <v>201</v>
      </c>
      <c r="GK5414" s="81">
        <v>247.27299216501191</v>
      </c>
      <c r="GL5414" s="81">
        <v>1419.6505749999999</v>
      </c>
      <c r="GM5414" s="81">
        <v>2031</v>
      </c>
      <c r="GN5414" s="81" t="s">
        <v>173</v>
      </c>
      <c r="GO5414" s="81">
        <v>1.1148832299820636E-2</v>
      </c>
      <c r="GP5414" s="81">
        <v>10</v>
      </c>
      <c r="GQ5414" s="81">
        <v>0</v>
      </c>
      <c r="GR5414" s="81" t="s">
        <v>448</v>
      </c>
      <c r="GS5414" s="81">
        <v>0</v>
      </c>
      <c r="GT5414" s="81">
        <v>0</v>
      </c>
      <c r="GU5414" s="81">
        <v>0</v>
      </c>
      <c r="GV5414" s="81">
        <v>0</v>
      </c>
      <c r="GW5414" s="81">
        <v>1.1148832299820636E-2</v>
      </c>
      <c r="GX5414" s="81">
        <v>2.75680512192258</v>
      </c>
      <c r="GY5414" s="81">
        <v>1.1148832299820636E-2</v>
      </c>
      <c r="GZ5414" s="81">
        <v>2.75680512192258</v>
      </c>
    </row>
    <row r="5415" spans="98:208" x14ac:dyDescent="0.25">
      <c r="CT5415" s="81" t="s">
        <v>155</v>
      </c>
      <c r="CU5415" s="81" t="s">
        <v>489</v>
      </c>
      <c r="CV5415" s="81" t="s">
        <v>453</v>
      </c>
      <c r="CW5415" s="81">
        <v>2024</v>
      </c>
      <c r="CX5415" s="81">
        <v>0</v>
      </c>
      <c r="CY5415" s="81">
        <v>0</v>
      </c>
      <c r="CZ5415" s="81">
        <v>0</v>
      </c>
      <c r="DA5415" s="81">
        <v>0</v>
      </c>
      <c r="DB5415" s="81">
        <v>8.0408269036977134E-2</v>
      </c>
      <c r="DC5415" s="81">
        <v>3.7590224611390763E-2</v>
      </c>
      <c r="DD5415" s="81">
        <v>1.6314334115686781E-3</v>
      </c>
      <c r="DE5415" s="81">
        <v>4.1186611014017702E-2</v>
      </c>
      <c r="DF5415" s="81">
        <v>4.1908711030498596E-4</v>
      </c>
      <c r="DG5415" s="81">
        <v>4.1908711030498596E-4</v>
      </c>
      <c r="DH5415" s="81">
        <v>4.1908711030498596E-4</v>
      </c>
      <c r="DI5415" s="81">
        <v>4.1908711030498596E-4</v>
      </c>
      <c r="DJ5415" s="81">
        <v>8.4925512099742057E-4</v>
      </c>
      <c r="DL5415" s="81">
        <v>0</v>
      </c>
      <c r="DM5415" s="81">
        <v>3.5591187457052019E-7</v>
      </c>
      <c r="DN5415" s="81">
        <v>3.5591187457052019E-7</v>
      </c>
      <c r="DO5415" s="81">
        <v>0</v>
      </c>
      <c r="DP5415" s="81">
        <v>3.5591187457052019E-7</v>
      </c>
      <c r="DQ5415" s="81">
        <v>3.5591187457052019E-7</v>
      </c>
      <c r="DR5415" s="81">
        <v>0</v>
      </c>
      <c r="DS5415" s="81">
        <v>3.5591187457052019E-7</v>
      </c>
      <c r="DT5415" s="81">
        <v>3.5591187457052019E-7</v>
      </c>
      <c r="DU5415" s="81">
        <v>0</v>
      </c>
      <c r="DV5415" s="81">
        <v>3.5591187457052019E-7</v>
      </c>
      <c r="DW5415" s="81">
        <v>3.5591187457052019E-7</v>
      </c>
      <c r="GE5415" s="81" t="s">
        <v>449</v>
      </c>
      <c r="GF5415" s="81" t="s">
        <v>155</v>
      </c>
      <c r="GG5415" s="81" t="s">
        <v>493</v>
      </c>
      <c r="GH5415" s="81" t="s">
        <v>458</v>
      </c>
      <c r="GI5415" s="81">
        <v>2032</v>
      </c>
      <c r="GJ5415" s="81" t="s">
        <v>201</v>
      </c>
      <c r="GK5415" s="81">
        <v>247.27299216501191</v>
      </c>
      <c r="GL5415" s="81">
        <v>1419.6505749999999</v>
      </c>
      <c r="GM5415" s="81">
        <v>2032</v>
      </c>
      <c r="GN5415" s="81" t="s">
        <v>173</v>
      </c>
      <c r="GO5415" s="81">
        <v>1.1148832299820636E-2</v>
      </c>
      <c r="GP5415" s="81">
        <v>10</v>
      </c>
      <c r="GQ5415" s="81">
        <v>0</v>
      </c>
      <c r="GR5415" s="81" t="s">
        <v>448</v>
      </c>
      <c r="GS5415" s="81">
        <v>0</v>
      </c>
      <c r="GT5415" s="81">
        <v>0</v>
      </c>
      <c r="GU5415" s="81">
        <v>0</v>
      </c>
      <c r="GV5415" s="81">
        <v>0</v>
      </c>
      <c r="GW5415" s="81">
        <v>0</v>
      </c>
      <c r="GX5415" s="81">
        <v>0</v>
      </c>
      <c r="GY5415" s="81">
        <v>1.1148832299820636E-2</v>
      </c>
      <c r="GZ5415" s="81">
        <v>2.75680512192258</v>
      </c>
    </row>
    <row r="5416" spans="98:208" x14ac:dyDescent="0.25">
      <c r="CT5416" s="81" t="s">
        <v>155</v>
      </c>
      <c r="CU5416" s="81" t="s">
        <v>489</v>
      </c>
      <c r="CV5416" s="81" t="s">
        <v>453</v>
      </c>
      <c r="CW5416" s="81">
        <v>2025</v>
      </c>
      <c r="CX5416" s="81">
        <v>0</v>
      </c>
      <c r="CY5416" s="81">
        <v>0</v>
      </c>
      <c r="CZ5416" s="81">
        <v>0</v>
      </c>
      <c r="DA5416" s="81">
        <v>0</v>
      </c>
      <c r="DB5416" s="81">
        <v>8.0408269036977134E-2</v>
      </c>
      <c r="DC5416" s="81">
        <v>3.7590224611390763E-2</v>
      </c>
      <c r="DD5416" s="81">
        <v>1.6314334115686781E-3</v>
      </c>
      <c r="DE5416" s="81">
        <v>4.1186611014017702E-2</v>
      </c>
      <c r="DF5416" s="81">
        <v>4.1908711030498596E-4</v>
      </c>
      <c r="DG5416" s="81">
        <v>4.1908711030498596E-4</v>
      </c>
      <c r="DH5416" s="81">
        <v>4.1908711030498596E-4</v>
      </c>
      <c r="DI5416" s="81">
        <v>4.1908711030498596E-4</v>
      </c>
      <c r="DJ5416" s="81">
        <v>8.4925512099742057E-4</v>
      </c>
      <c r="DL5416" s="81">
        <v>0</v>
      </c>
      <c r="DM5416" s="81">
        <v>3.5591187457052019E-7</v>
      </c>
      <c r="DN5416" s="81">
        <v>3.5591187457052019E-7</v>
      </c>
      <c r="DO5416" s="81">
        <v>0</v>
      </c>
      <c r="DP5416" s="81">
        <v>3.5591187457052019E-7</v>
      </c>
      <c r="DQ5416" s="81">
        <v>3.5591187457052019E-7</v>
      </c>
      <c r="DR5416" s="81">
        <v>0</v>
      </c>
      <c r="DS5416" s="81">
        <v>3.5591187457052019E-7</v>
      </c>
      <c r="DT5416" s="81">
        <v>3.5591187457052019E-7</v>
      </c>
      <c r="DU5416" s="81">
        <v>0</v>
      </c>
      <c r="DV5416" s="81">
        <v>3.5591187457052019E-7</v>
      </c>
      <c r="DW5416" s="81">
        <v>3.5591187457052019E-7</v>
      </c>
      <c r="GE5416" s="81" t="s">
        <v>449</v>
      </c>
      <c r="GF5416" s="81" t="s">
        <v>155</v>
      </c>
      <c r="GG5416" s="81" t="s">
        <v>493</v>
      </c>
      <c r="GH5416" s="81" t="s">
        <v>459</v>
      </c>
      <c r="GI5416" s="81">
        <v>2021</v>
      </c>
      <c r="GJ5416" s="81" t="s">
        <v>201</v>
      </c>
      <c r="GK5416" s="81">
        <v>0.69641821681223104</v>
      </c>
      <c r="GL5416" s="81">
        <v>1419.6505749999999</v>
      </c>
      <c r="GM5416" s="81">
        <v>2021</v>
      </c>
      <c r="GN5416" s="81" t="s">
        <v>173</v>
      </c>
      <c r="GO5416" s="81">
        <v>1.1148832299820636E-2</v>
      </c>
      <c r="GP5416" s="81">
        <v>10</v>
      </c>
      <c r="GQ5416" s="81">
        <v>0</v>
      </c>
      <c r="GR5416" s="81" t="s">
        <v>448</v>
      </c>
      <c r="GS5416" s="81">
        <v>1.1148832299820636E-2</v>
      </c>
      <c r="GT5416" s="81">
        <v>7.7642499097796925E-3</v>
      </c>
      <c r="GU5416" s="81">
        <v>1.1148832299820636E-2</v>
      </c>
      <c r="GV5416" s="81">
        <v>7.7642499097796925E-3</v>
      </c>
      <c r="GW5416" s="81">
        <v>0</v>
      </c>
      <c r="GX5416" s="81">
        <v>0</v>
      </c>
      <c r="GY5416" s="81">
        <v>0</v>
      </c>
      <c r="GZ5416" s="81">
        <v>0</v>
      </c>
    </row>
    <row r="5417" spans="98:208" x14ac:dyDescent="0.25">
      <c r="CT5417" s="81" t="s">
        <v>155</v>
      </c>
      <c r="CU5417" s="81" t="s">
        <v>489</v>
      </c>
      <c r="CV5417" s="81" t="s">
        <v>453</v>
      </c>
      <c r="CW5417" s="81">
        <v>2026</v>
      </c>
      <c r="CX5417" s="81">
        <v>0</v>
      </c>
      <c r="CY5417" s="81">
        <v>0</v>
      </c>
      <c r="CZ5417" s="81">
        <v>0</v>
      </c>
      <c r="DA5417" s="81">
        <v>0</v>
      </c>
      <c r="DB5417" s="81">
        <v>8.0408269036977134E-2</v>
      </c>
      <c r="DC5417" s="81">
        <v>3.7590224611390763E-2</v>
      </c>
      <c r="DD5417" s="81">
        <v>1.6314334115686781E-3</v>
      </c>
      <c r="DE5417" s="81">
        <v>4.1186611014017702E-2</v>
      </c>
      <c r="DF5417" s="81">
        <v>4.1908711030498596E-4</v>
      </c>
      <c r="DG5417" s="81">
        <v>4.1908711030498596E-4</v>
      </c>
      <c r="DH5417" s="81">
        <v>4.1908711030498596E-4</v>
      </c>
      <c r="DI5417" s="81">
        <v>4.1908711030498596E-4</v>
      </c>
      <c r="DJ5417" s="81">
        <v>8.4925512099742057E-4</v>
      </c>
      <c r="DL5417" s="81">
        <v>0</v>
      </c>
      <c r="DM5417" s="81">
        <v>3.5591187457052019E-7</v>
      </c>
      <c r="DN5417" s="81">
        <v>3.5591187457052019E-7</v>
      </c>
      <c r="DO5417" s="81">
        <v>0</v>
      </c>
      <c r="DP5417" s="81">
        <v>3.5591187457052019E-7</v>
      </c>
      <c r="DQ5417" s="81">
        <v>3.5591187457052019E-7</v>
      </c>
      <c r="DR5417" s="81">
        <v>0</v>
      </c>
      <c r="DS5417" s="81">
        <v>3.5591187457052019E-7</v>
      </c>
      <c r="DT5417" s="81">
        <v>3.5591187457052019E-7</v>
      </c>
      <c r="DU5417" s="81">
        <v>0</v>
      </c>
      <c r="DV5417" s="81">
        <v>3.5591187457052019E-7</v>
      </c>
      <c r="DW5417" s="81">
        <v>3.5591187457052019E-7</v>
      </c>
      <c r="GE5417" s="81" t="s">
        <v>449</v>
      </c>
      <c r="GF5417" s="81" t="s">
        <v>155</v>
      </c>
      <c r="GG5417" s="81" t="s">
        <v>493</v>
      </c>
      <c r="GH5417" s="81" t="s">
        <v>459</v>
      </c>
      <c r="GI5417" s="81">
        <v>2022</v>
      </c>
      <c r="GJ5417" s="81" t="s">
        <v>201</v>
      </c>
      <c r="GK5417" s="81">
        <v>0.69641821681223104</v>
      </c>
      <c r="GL5417" s="81">
        <v>1419.6505749999999</v>
      </c>
      <c r="GM5417" s="81">
        <v>2022</v>
      </c>
      <c r="GN5417" s="81" t="s">
        <v>173</v>
      </c>
      <c r="GO5417" s="81">
        <v>1.1148832299820636E-2</v>
      </c>
      <c r="GP5417" s="81">
        <v>10</v>
      </c>
      <c r="GQ5417" s="81">
        <v>0</v>
      </c>
      <c r="GR5417" s="81" t="s">
        <v>448</v>
      </c>
      <c r="GS5417" s="81">
        <v>1.1148832299820636E-2</v>
      </c>
      <c r="GT5417" s="81">
        <v>7.7642499097796925E-3</v>
      </c>
      <c r="GU5417" s="81">
        <v>1.1148832299820636E-2</v>
      </c>
      <c r="GV5417" s="81">
        <v>7.7642499097796925E-3</v>
      </c>
      <c r="GW5417" s="81">
        <v>1.1148832299820636E-2</v>
      </c>
      <c r="GX5417" s="81">
        <v>7.7642499097796925E-3</v>
      </c>
      <c r="GY5417" s="81">
        <v>0</v>
      </c>
      <c r="GZ5417" s="81">
        <v>0</v>
      </c>
    </row>
    <row r="5418" spans="98:208" x14ac:dyDescent="0.25">
      <c r="CT5418" s="81" t="s">
        <v>155</v>
      </c>
      <c r="CU5418" s="81" t="s">
        <v>489</v>
      </c>
      <c r="CV5418" s="81" t="s">
        <v>453</v>
      </c>
      <c r="CW5418" s="81">
        <v>2027</v>
      </c>
      <c r="CX5418" s="81">
        <v>0</v>
      </c>
      <c r="CY5418" s="81">
        <v>0</v>
      </c>
      <c r="CZ5418" s="81">
        <v>0</v>
      </c>
      <c r="DA5418" s="81">
        <v>0</v>
      </c>
      <c r="DB5418" s="81">
        <v>8.0408269036977134E-2</v>
      </c>
      <c r="DC5418" s="81">
        <v>3.7590224611390763E-2</v>
      </c>
      <c r="DD5418" s="81">
        <v>1.6314334115686781E-3</v>
      </c>
      <c r="DE5418" s="81">
        <v>4.1186611014017702E-2</v>
      </c>
      <c r="DF5418" s="81">
        <v>4.1908711030498596E-4</v>
      </c>
      <c r="DG5418" s="81">
        <v>4.1908711030498596E-4</v>
      </c>
      <c r="DH5418" s="81">
        <v>4.1908711030498596E-4</v>
      </c>
      <c r="DI5418" s="81">
        <v>4.1908711030498596E-4</v>
      </c>
      <c r="DJ5418" s="81">
        <v>8.4925512099742057E-4</v>
      </c>
      <c r="DL5418" s="81">
        <v>0</v>
      </c>
      <c r="DM5418" s="81">
        <v>3.5591187457052019E-7</v>
      </c>
      <c r="DN5418" s="81">
        <v>3.5591187457052019E-7</v>
      </c>
      <c r="DO5418" s="81">
        <v>0</v>
      </c>
      <c r="DP5418" s="81">
        <v>3.5591187457052019E-7</v>
      </c>
      <c r="DQ5418" s="81">
        <v>3.5591187457052019E-7</v>
      </c>
      <c r="DR5418" s="81">
        <v>0</v>
      </c>
      <c r="DS5418" s="81">
        <v>3.5591187457052019E-7</v>
      </c>
      <c r="DT5418" s="81">
        <v>3.5591187457052019E-7</v>
      </c>
      <c r="DU5418" s="81">
        <v>0</v>
      </c>
      <c r="DV5418" s="81">
        <v>3.5591187457052019E-7</v>
      </c>
      <c r="DW5418" s="81">
        <v>3.5591187457052019E-7</v>
      </c>
      <c r="GE5418" s="81" t="s">
        <v>449</v>
      </c>
      <c r="GF5418" s="81" t="s">
        <v>155</v>
      </c>
      <c r="GG5418" s="81" t="s">
        <v>493</v>
      </c>
      <c r="GH5418" s="81" t="s">
        <v>459</v>
      </c>
      <c r="GI5418" s="81">
        <v>2023</v>
      </c>
      <c r="GJ5418" s="81" t="s">
        <v>201</v>
      </c>
      <c r="GK5418" s="81">
        <v>0.71896016785821326</v>
      </c>
      <c r="GL5418" s="81">
        <v>1419.6505749999999</v>
      </c>
      <c r="GM5418" s="81">
        <v>2023</v>
      </c>
      <c r="GN5418" s="81" t="s">
        <v>173</v>
      </c>
      <c r="GO5418" s="81">
        <v>1.1148832299820636E-2</v>
      </c>
      <c r="GP5418" s="81">
        <v>10</v>
      </c>
      <c r="GQ5418" s="81">
        <v>0</v>
      </c>
      <c r="GR5418" s="81" t="s">
        <v>448</v>
      </c>
      <c r="GS5418" s="81">
        <v>1.1148832299820636E-2</v>
      </c>
      <c r="GT5418" s="81">
        <v>8.0155663417021145E-3</v>
      </c>
      <c r="GU5418" s="81">
        <v>1.1148832299820636E-2</v>
      </c>
      <c r="GV5418" s="81">
        <v>8.0155663417021145E-3</v>
      </c>
      <c r="GW5418" s="81">
        <v>1.1148832299820636E-2</v>
      </c>
      <c r="GX5418" s="81">
        <v>8.0155663417021145E-3</v>
      </c>
      <c r="GY5418" s="81">
        <v>1.1148832299820636E-2</v>
      </c>
      <c r="GZ5418" s="81">
        <v>8.0155663417021145E-3</v>
      </c>
    </row>
    <row r="5419" spans="98:208" x14ac:dyDescent="0.25">
      <c r="CT5419" s="81" t="s">
        <v>155</v>
      </c>
      <c r="CU5419" s="81" t="s">
        <v>489</v>
      </c>
      <c r="CV5419" s="81" t="s">
        <v>453</v>
      </c>
      <c r="CW5419" s="81">
        <v>2028</v>
      </c>
      <c r="CX5419" s="81">
        <v>0</v>
      </c>
      <c r="CY5419" s="81">
        <v>0</v>
      </c>
      <c r="CZ5419" s="81">
        <v>0</v>
      </c>
      <c r="DA5419" s="81">
        <v>0</v>
      </c>
      <c r="DB5419" s="81">
        <v>8.3606377745129537E-2</v>
      </c>
      <c r="DC5419" s="81">
        <v>3.9055083184886152E-2</v>
      </c>
      <c r="DD5419" s="81">
        <v>1.6949971741062929E-3</v>
      </c>
      <c r="DE5419" s="81">
        <v>4.2856297386136888E-2</v>
      </c>
      <c r="DF5419" s="81">
        <v>4.3541857288384054E-4</v>
      </c>
      <c r="DG5419" s="81">
        <v>4.3541857288384054E-4</v>
      </c>
      <c r="DH5419" s="81">
        <v>4.3541857288384054E-4</v>
      </c>
      <c r="DI5419" s="81">
        <v>4.3541857288384054E-4</v>
      </c>
      <c r="DJ5419" s="81">
        <v>8.4925512099742057E-4</v>
      </c>
      <c r="DL5419" s="81">
        <v>0</v>
      </c>
      <c r="DM5419" s="81">
        <v>3.6978145279899018E-7</v>
      </c>
      <c r="DN5419" s="81">
        <v>3.6978145279899018E-7</v>
      </c>
      <c r="DO5419" s="81">
        <v>0</v>
      </c>
      <c r="DP5419" s="81">
        <v>3.6978145279899018E-7</v>
      </c>
      <c r="DQ5419" s="81">
        <v>3.6978145279899018E-7</v>
      </c>
      <c r="DR5419" s="81">
        <v>0</v>
      </c>
      <c r="DS5419" s="81">
        <v>3.6978145279899018E-7</v>
      </c>
      <c r="DT5419" s="81">
        <v>3.6978145279899018E-7</v>
      </c>
      <c r="DU5419" s="81">
        <v>0</v>
      </c>
      <c r="DV5419" s="81">
        <v>3.6978145279899018E-7</v>
      </c>
      <c r="DW5419" s="81">
        <v>3.6978145279899018E-7</v>
      </c>
      <c r="GE5419" s="81" t="s">
        <v>449</v>
      </c>
      <c r="GF5419" s="81" t="s">
        <v>155</v>
      </c>
      <c r="GG5419" s="81" t="s">
        <v>493</v>
      </c>
      <c r="GH5419" s="81" t="s">
        <v>459</v>
      </c>
      <c r="GI5419" s="81">
        <v>2024</v>
      </c>
      <c r="GJ5419" s="81" t="s">
        <v>201</v>
      </c>
      <c r="GK5419" s="81">
        <v>0.71896016785821326</v>
      </c>
      <c r="GL5419" s="81">
        <v>1419.6505749999999</v>
      </c>
      <c r="GM5419" s="81">
        <v>2024</v>
      </c>
      <c r="GN5419" s="81" t="s">
        <v>173</v>
      </c>
      <c r="GO5419" s="81">
        <v>1.1148832299820636E-2</v>
      </c>
      <c r="GP5419" s="81">
        <v>10</v>
      </c>
      <c r="GQ5419" s="81">
        <v>0</v>
      </c>
      <c r="GR5419" s="81" t="s">
        <v>448</v>
      </c>
      <c r="GS5419" s="81">
        <v>1.1148832299820636E-2</v>
      </c>
      <c r="GT5419" s="81">
        <v>8.0155663417021145E-3</v>
      </c>
      <c r="GU5419" s="81">
        <v>1.1148832299820636E-2</v>
      </c>
      <c r="GV5419" s="81">
        <v>8.0155663417021145E-3</v>
      </c>
      <c r="GW5419" s="81">
        <v>1.1148832299820636E-2</v>
      </c>
      <c r="GX5419" s="81">
        <v>8.0155663417021145E-3</v>
      </c>
      <c r="GY5419" s="81">
        <v>1.1148832299820636E-2</v>
      </c>
      <c r="GZ5419" s="81">
        <v>8.0155663417021145E-3</v>
      </c>
    </row>
    <row r="5420" spans="98:208" x14ac:dyDescent="0.25">
      <c r="CT5420" s="81" t="s">
        <v>155</v>
      </c>
      <c r="CU5420" s="81" t="s">
        <v>489</v>
      </c>
      <c r="CV5420" s="81" t="s">
        <v>453</v>
      </c>
      <c r="CW5420" s="81">
        <v>2029</v>
      </c>
      <c r="CX5420" s="81">
        <v>0</v>
      </c>
      <c r="CY5420" s="81">
        <v>0</v>
      </c>
      <c r="CZ5420" s="81">
        <v>0</v>
      </c>
      <c r="DA5420" s="81">
        <v>0</v>
      </c>
      <c r="DB5420" s="81">
        <v>8.3606377745129537E-2</v>
      </c>
      <c r="DC5420" s="81">
        <v>3.9055083184886152E-2</v>
      </c>
      <c r="DD5420" s="81">
        <v>1.6949971741062929E-3</v>
      </c>
      <c r="DE5420" s="81">
        <v>4.2856297386136888E-2</v>
      </c>
      <c r="DF5420" s="81">
        <v>4.3541857288384054E-4</v>
      </c>
      <c r="DG5420" s="81">
        <v>4.3541857288384054E-4</v>
      </c>
      <c r="DH5420" s="81">
        <v>4.3541857288384054E-4</v>
      </c>
      <c r="DI5420" s="81">
        <v>4.3541857288384054E-4</v>
      </c>
      <c r="DJ5420" s="81">
        <v>8.4925512099742057E-4</v>
      </c>
      <c r="DL5420" s="81">
        <v>0</v>
      </c>
      <c r="DM5420" s="81">
        <v>3.6978145279899018E-7</v>
      </c>
      <c r="DN5420" s="81">
        <v>3.6978145279899018E-7</v>
      </c>
      <c r="DO5420" s="81">
        <v>0</v>
      </c>
      <c r="DP5420" s="81">
        <v>3.6978145279899018E-7</v>
      </c>
      <c r="DQ5420" s="81">
        <v>3.6978145279899018E-7</v>
      </c>
      <c r="DR5420" s="81">
        <v>0</v>
      </c>
      <c r="DS5420" s="81">
        <v>3.6978145279899018E-7</v>
      </c>
      <c r="DT5420" s="81">
        <v>3.6978145279899018E-7</v>
      </c>
      <c r="DU5420" s="81">
        <v>0</v>
      </c>
      <c r="DV5420" s="81">
        <v>3.6978145279899018E-7</v>
      </c>
      <c r="DW5420" s="81">
        <v>3.6978145279899018E-7</v>
      </c>
      <c r="GE5420" s="81" t="s">
        <v>449</v>
      </c>
      <c r="GF5420" s="81" t="s">
        <v>155</v>
      </c>
      <c r="GG5420" s="81" t="s">
        <v>493</v>
      </c>
      <c r="GH5420" s="81" t="s">
        <v>459</v>
      </c>
      <c r="GI5420" s="81">
        <v>2025</v>
      </c>
      <c r="GJ5420" s="81" t="s">
        <v>201</v>
      </c>
      <c r="GK5420" s="81">
        <v>0.71896016785821326</v>
      </c>
      <c r="GL5420" s="81">
        <v>1419.6505749999999</v>
      </c>
      <c r="GM5420" s="81">
        <v>2025</v>
      </c>
      <c r="GN5420" s="81" t="s">
        <v>173</v>
      </c>
      <c r="GO5420" s="81">
        <v>1.1148832299820636E-2</v>
      </c>
      <c r="GP5420" s="81">
        <v>10</v>
      </c>
      <c r="GQ5420" s="81">
        <v>0</v>
      </c>
      <c r="GR5420" s="81" t="s">
        <v>448</v>
      </c>
      <c r="GS5420" s="81">
        <v>1.1148832299820636E-2</v>
      </c>
      <c r="GT5420" s="81">
        <v>8.0155663417021145E-3</v>
      </c>
      <c r="GU5420" s="81">
        <v>1.1148832299820636E-2</v>
      </c>
      <c r="GV5420" s="81">
        <v>8.0155663417021145E-3</v>
      </c>
      <c r="GW5420" s="81">
        <v>1.1148832299820636E-2</v>
      </c>
      <c r="GX5420" s="81">
        <v>8.0155663417021145E-3</v>
      </c>
      <c r="GY5420" s="81">
        <v>1.1148832299820636E-2</v>
      </c>
      <c r="GZ5420" s="81">
        <v>8.0155663417021145E-3</v>
      </c>
    </row>
    <row r="5421" spans="98:208" x14ac:dyDescent="0.25">
      <c r="CT5421" s="81" t="s">
        <v>155</v>
      </c>
      <c r="CU5421" s="81" t="s">
        <v>489</v>
      </c>
      <c r="CV5421" s="81" t="s">
        <v>453</v>
      </c>
      <c r="CW5421" s="81">
        <v>2030</v>
      </c>
      <c r="CX5421" s="81">
        <v>0</v>
      </c>
      <c r="CY5421" s="81">
        <v>0</v>
      </c>
      <c r="CZ5421" s="81">
        <v>0</v>
      </c>
      <c r="DA5421" s="81">
        <v>0</v>
      </c>
      <c r="DB5421" s="81">
        <v>8.3606377745129537E-2</v>
      </c>
      <c r="DC5421" s="81">
        <v>3.9055083184886152E-2</v>
      </c>
      <c r="DD5421" s="81">
        <v>1.6949971741062929E-3</v>
      </c>
      <c r="DE5421" s="81">
        <v>4.2856297386136888E-2</v>
      </c>
      <c r="DF5421" s="81">
        <v>0</v>
      </c>
      <c r="DG5421" s="81">
        <v>4.3541857288384054E-4</v>
      </c>
      <c r="DH5421" s="81">
        <v>4.3541857288384054E-4</v>
      </c>
      <c r="DI5421" s="81">
        <v>4.3541857288384054E-4</v>
      </c>
      <c r="DJ5421" s="81">
        <v>8.4925512099742057E-4</v>
      </c>
      <c r="DL5421" s="81">
        <v>0</v>
      </c>
      <c r="DM5421" s="81">
        <v>0</v>
      </c>
      <c r="DN5421" s="81">
        <v>0</v>
      </c>
      <c r="DO5421" s="81">
        <v>0</v>
      </c>
      <c r="DP5421" s="81">
        <v>3.6978145279899018E-7</v>
      </c>
      <c r="DQ5421" s="81">
        <v>3.6978145279899018E-7</v>
      </c>
      <c r="DR5421" s="81">
        <v>0</v>
      </c>
      <c r="DS5421" s="81">
        <v>3.6978145279899018E-7</v>
      </c>
      <c r="DT5421" s="81">
        <v>3.6978145279899018E-7</v>
      </c>
      <c r="DU5421" s="81">
        <v>0</v>
      </c>
      <c r="DV5421" s="81">
        <v>3.6978145279899018E-7</v>
      </c>
      <c r="DW5421" s="81">
        <v>3.6978145279899018E-7</v>
      </c>
      <c r="GE5421" s="81" t="s">
        <v>449</v>
      </c>
      <c r="GF5421" s="81" t="s">
        <v>155</v>
      </c>
      <c r="GG5421" s="81" t="s">
        <v>493</v>
      </c>
      <c r="GH5421" s="81" t="s">
        <v>459</v>
      </c>
      <c r="GI5421" s="81">
        <v>2026</v>
      </c>
      <c r="GJ5421" s="81" t="s">
        <v>201</v>
      </c>
      <c r="GK5421" s="81">
        <v>0.71896016785821326</v>
      </c>
      <c r="GL5421" s="81">
        <v>1419.6505749999999</v>
      </c>
      <c r="GM5421" s="81">
        <v>2026</v>
      </c>
      <c r="GN5421" s="81" t="s">
        <v>173</v>
      </c>
      <c r="GO5421" s="81">
        <v>1.1148832299820636E-2</v>
      </c>
      <c r="GP5421" s="81">
        <v>10</v>
      </c>
      <c r="GQ5421" s="81">
        <v>0</v>
      </c>
      <c r="GR5421" s="81" t="s">
        <v>448</v>
      </c>
      <c r="GS5421" s="81">
        <v>1.1148832299820636E-2</v>
      </c>
      <c r="GT5421" s="81">
        <v>8.0155663417021145E-3</v>
      </c>
      <c r="GU5421" s="81">
        <v>1.1148832299820636E-2</v>
      </c>
      <c r="GV5421" s="81">
        <v>8.0155663417021145E-3</v>
      </c>
      <c r="GW5421" s="81">
        <v>1.1148832299820636E-2</v>
      </c>
      <c r="GX5421" s="81">
        <v>8.0155663417021145E-3</v>
      </c>
      <c r="GY5421" s="81">
        <v>1.1148832299820636E-2</v>
      </c>
      <c r="GZ5421" s="81">
        <v>8.0155663417021145E-3</v>
      </c>
    </row>
    <row r="5422" spans="98:208" x14ac:dyDescent="0.25">
      <c r="CT5422" s="81" t="s">
        <v>155</v>
      </c>
      <c r="CU5422" s="81" t="s">
        <v>489</v>
      </c>
      <c r="CV5422" s="81" t="s">
        <v>453</v>
      </c>
      <c r="CW5422" s="81">
        <v>2031</v>
      </c>
      <c r="CX5422" s="81">
        <v>0</v>
      </c>
      <c r="CY5422" s="81">
        <v>0</v>
      </c>
      <c r="CZ5422" s="81">
        <v>0</v>
      </c>
      <c r="DA5422" s="81">
        <v>0</v>
      </c>
      <c r="DB5422" s="81">
        <v>8.3606377745129537E-2</v>
      </c>
      <c r="DC5422" s="81">
        <v>3.9055083184886152E-2</v>
      </c>
      <c r="DD5422" s="81">
        <v>1.6949971741062929E-3</v>
      </c>
      <c r="DE5422" s="81">
        <v>4.2856297386136888E-2</v>
      </c>
      <c r="DF5422" s="81">
        <v>0</v>
      </c>
      <c r="DG5422" s="81">
        <v>0</v>
      </c>
      <c r="DH5422" s="81">
        <v>4.3541857288384054E-4</v>
      </c>
      <c r="DI5422" s="81">
        <v>4.3541857288384054E-4</v>
      </c>
      <c r="DJ5422" s="81">
        <v>8.4925512099742057E-4</v>
      </c>
      <c r="DL5422" s="81">
        <v>0</v>
      </c>
      <c r="DM5422" s="81">
        <v>0</v>
      </c>
      <c r="DN5422" s="81">
        <v>0</v>
      </c>
      <c r="DO5422" s="81">
        <v>0</v>
      </c>
      <c r="DP5422" s="81">
        <v>0</v>
      </c>
      <c r="DQ5422" s="81">
        <v>0</v>
      </c>
      <c r="DR5422" s="81">
        <v>0</v>
      </c>
      <c r="DS5422" s="81">
        <v>3.6978145279899018E-7</v>
      </c>
      <c r="DT5422" s="81">
        <v>3.6978145279899018E-7</v>
      </c>
      <c r="DU5422" s="81">
        <v>0</v>
      </c>
      <c r="DV5422" s="81">
        <v>3.6978145279899018E-7</v>
      </c>
      <c r="DW5422" s="81">
        <v>3.6978145279899018E-7</v>
      </c>
      <c r="GE5422" s="81" t="s">
        <v>449</v>
      </c>
      <c r="GF5422" s="81" t="s">
        <v>155</v>
      </c>
      <c r="GG5422" s="81" t="s">
        <v>493</v>
      </c>
      <c r="GH5422" s="81" t="s">
        <v>459</v>
      </c>
      <c r="GI5422" s="81">
        <v>2027</v>
      </c>
      <c r="GJ5422" s="81" t="s">
        <v>201</v>
      </c>
      <c r="GK5422" s="81">
        <v>0.71896016785821326</v>
      </c>
      <c r="GL5422" s="81">
        <v>1419.6505749999999</v>
      </c>
      <c r="GM5422" s="81">
        <v>2027</v>
      </c>
      <c r="GN5422" s="81" t="s">
        <v>173</v>
      </c>
      <c r="GO5422" s="81">
        <v>1.1148832299820636E-2</v>
      </c>
      <c r="GP5422" s="81">
        <v>10</v>
      </c>
      <c r="GQ5422" s="81">
        <v>0</v>
      </c>
      <c r="GR5422" s="81" t="s">
        <v>448</v>
      </c>
      <c r="GS5422" s="81">
        <v>1.1148832299820636E-2</v>
      </c>
      <c r="GT5422" s="81">
        <v>8.0155663417021145E-3</v>
      </c>
      <c r="GU5422" s="81">
        <v>1.1148832299820636E-2</v>
      </c>
      <c r="GV5422" s="81">
        <v>8.0155663417021145E-3</v>
      </c>
      <c r="GW5422" s="81">
        <v>1.1148832299820636E-2</v>
      </c>
      <c r="GX5422" s="81">
        <v>8.0155663417021145E-3</v>
      </c>
      <c r="GY5422" s="81">
        <v>1.1148832299820636E-2</v>
      </c>
      <c r="GZ5422" s="81">
        <v>8.0155663417021145E-3</v>
      </c>
    </row>
    <row r="5423" spans="98:208" x14ac:dyDescent="0.25">
      <c r="CT5423" s="81" t="s">
        <v>155</v>
      </c>
      <c r="CU5423" s="81" t="s">
        <v>489</v>
      </c>
      <c r="CV5423" s="81" t="s">
        <v>453</v>
      </c>
      <c r="CW5423" s="81">
        <v>2032</v>
      </c>
      <c r="CX5423" s="81">
        <v>0</v>
      </c>
      <c r="CY5423" s="81">
        <v>0</v>
      </c>
      <c r="CZ5423" s="81">
        <v>0</v>
      </c>
      <c r="DA5423" s="81">
        <v>0</v>
      </c>
      <c r="DB5423" s="81">
        <v>8.3606377745129537E-2</v>
      </c>
      <c r="DC5423" s="81">
        <v>3.9055083184886152E-2</v>
      </c>
      <c r="DD5423" s="81">
        <v>1.6949971741062929E-3</v>
      </c>
      <c r="DE5423" s="81">
        <v>4.2856297386136888E-2</v>
      </c>
      <c r="DF5423" s="81">
        <v>0</v>
      </c>
      <c r="DG5423" s="81">
        <v>0</v>
      </c>
      <c r="DH5423" s="81">
        <v>0</v>
      </c>
      <c r="DI5423" s="81">
        <v>4.3541857288384054E-4</v>
      </c>
      <c r="DJ5423" s="81">
        <v>8.4925512099742057E-4</v>
      </c>
      <c r="DL5423" s="81">
        <v>0</v>
      </c>
      <c r="DM5423" s="81">
        <v>0</v>
      </c>
      <c r="DN5423" s="81">
        <v>0</v>
      </c>
      <c r="DO5423" s="81">
        <v>0</v>
      </c>
      <c r="DP5423" s="81">
        <v>0</v>
      </c>
      <c r="DQ5423" s="81">
        <v>0</v>
      </c>
      <c r="DR5423" s="81">
        <v>0</v>
      </c>
      <c r="DS5423" s="81">
        <v>0</v>
      </c>
      <c r="DT5423" s="81">
        <v>0</v>
      </c>
      <c r="DU5423" s="81">
        <v>0</v>
      </c>
      <c r="DV5423" s="81">
        <v>3.6978145279899018E-7</v>
      </c>
      <c r="DW5423" s="81">
        <v>3.6978145279899018E-7</v>
      </c>
      <c r="GE5423" s="81" t="s">
        <v>449</v>
      </c>
      <c r="GF5423" s="81" t="s">
        <v>155</v>
      </c>
      <c r="GG5423" s="81" t="s">
        <v>493</v>
      </c>
      <c r="GH5423" s="81" t="s">
        <v>459</v>
      </c>
      <c r="GI5423" s="81">
        <v>2028</v>
      </c>
      <c r="GJ5423" s="81" t="s">
        <v>201</v>
      </c>
      <c r="GK5423" s="81">
        <v>0.74733835430388929</v>
      </c>
      <c r="GL5423" s="81">
        <v>1419.6505749999999</v>
      </c>
      <c r="GM5423" s="81">
        <v>2028</v>
      </c>
      <c r="GN5423" s="81" t="s">
        <v>173</v>
      </c>
      <c r="GO5423" s="81">
        <v>1.1148832299820636E-2</v>
      </c>
      <c r="GP5423" s="81">
        <v>10</v>
      </c>
      <c r="GQ5423" s="81">
        <v>0</v>
      </c>
      <c r="GR5423" s="81" t="s">
        <v>448</v>
      </c>
      <c r="GS5423" s="81">
        <v>1.1148832299820636E-2</v>
      </c>
      <c r="GT5423" s="81">
        <v>8.3319499833579991E-3</v>
      </c>
      <c r="GU5423" s="81">
        <v>1.1148832299820636E-2</v>
      </c>
      <c r="GV5423" s="81">
        <v>8.3319499833579991E-3</v>
      </c>
      <c r="GW5423" s="81">
        <v>1.1148832299820636E-2</v>
      </c>
      <c r="GX5423" s="81">
        <v>8.3319499833579991E-3</v>
      </c>
      <c r="GY5423" s="81">
        <v>1.1148832299820636E-2</v>
      </c>
      <c r="GZ5423" s="81">
        <v>8.3319499833579991E-3</v>
      </c>
    </row>
    <row r="5424" spans="98:208" x14ac:dyDescent="0.25">
      <c r="CT5424" s="81" t="s">
        <v>155</v>
      </c>
      <c r="CU5424" s="81" t="s">
        <v>489</v>
      </c>
      <c r="CV5424" s="81" t="s">
        <v>454</v>
      </c>
      <c r="CW5424" s="81">
        <v>2020</v>
      </c>
      <c r="CX5424" s="81">
        <v>0</v>
      </c>
      <c r="CY5424" s="81">
        <v>0</v>
      </c>
      <c r="CZ5424" s="81">
        <v>0</v>
      </c>
      <c r="DA5424" s="81">
        <v>0</v>
      </c>
      <c r="DB5424" s="81">
        <v>21083.842824224001</v>
      </c>
      <c r="DC5424" s="81">
        <v>409.22373582044048</v>
      </c>
      <c r="DD5424" s="81">
        <v>13469.087812378681</v>
      </c>
      <c r="DE5424" s="81">
        <v>7205.5312760251236</v>
      </c>
      <c r="DF5424" s="81">
        <v>4.5623668037681941</v>
      </c>
      <c r="DG5424" s="81">
        <v>0</v>
      </c>
      <c r="DH5424" s="81">
        <v>0</v>
      </c>
      <c r="DI5424" s="81">
        <v>0</v>
      </c>
      <c r="DJ5424" s="81">
        <v>3.1086380737470029E-10</v>
      </c>
      <c r="DL5424" s="81">
        <v>0</v>
      </c>
      <c r="DM5424" s="81">
        <v>1.4182747152593229E-9</v>
      </c>
      <c r="DN5424" s="81">
        <v>1.4182747152593229E-9</v>
      </c>
      <c r="DO5424" s="81">
        <v>0</v>
      </c>
      <c r="DP5424" s="81">
        <v>0</v>
      </c>
      <c r="DQ5424" s="81">
        <v>0</v>
      </c>
      <c r="DR5424" s="81">
        <v>0</v>
      </c>
      <c r="DS5424" s="81">
        <v>0</v>
      </c>
      <c r="DT5424" s="81">
        <v>0</v>
      </c>
      <c r="DU5424" s="81">
        <v>0</v>
      </c>
      <c r="DV5424" s="81">
        <v>0</v>
      </c>
      <c r="DW5424" s="81">
        <v>0</v>
      </c>
      <c r="GE5424" s="81" t="s">
        <v>449</v>
      </c>
      <c r="GF5424" s="81" t="s">
        <v>155</v>
      </c>
      <c r="GG5424" s="81" t="s">
        <v>493</v>
      </c>
      <c r="GH5424" s="81" t="s">
        <v>459</v>
      </c>
      <c r="GI5424" s="81">
        <v>2029</v>
      </c>
      <c r="GJ5424" s="81" t="s">
        <v>201</v>
      </c>
      <c r="GK5424" s="81">
        <v>0.74733835430388929</v>
      </c>
      <c r="GL5424" s="81">
        <v>1419.6505749999999</v>
      </c>
      <c r="GM5424" s="81">
        <v>2029</v>
      </c>
      <c r="GN5424" s="81" t="s">
        <v>173</v>
      </c>
      <c r="GO5424" s="81">
        <v>1.1148832299820636E-2</v>
      </c>
      <c r="GP5424" s="81">
        <v>10</v>
      </c>
      <c r="GQ5424" s="81">
        <v>0</v>
      </c>
      <c r="GR5424" s="81" t="s">
        <v>448</v>
      </c>
      <c r="GS5424" s="81">
        <v>1.1148832299820636E-2</v>
      </c>
      <c r="GT5424" s="81">
        <v>8.3319499833579991E-3</v>
      </c>
      <c r="GU5424" s="81">
        <v>1.1148832299820636E-2</v>
      </c>
      <c r="GV5424" s="81">
        <v>8.3319499833579991E-3</v>
      </c>
      <c r="GW5424" s="81">
        <v>1.1148832299820636E-2</v>
      </c>
      <c r="GX5424" s="81">
        <v>8.3319499833579991E-3</v>
      </c>
      <c r="GY5424" s="81">
        <v>1.1148832299820636E-2</v>
      </c>
      <c r="GZ5424" s="81">
        <v>8.3319499833579991E-3</v>
      </c>
    </row>
    <row r="5425" spans="98:208" x14ac:dyDescent="0.25">
      <c r="CT5425" s="81" t="s">
        <v>155</v>
      </c>
      <c r="CU5425" s="81" t="s">
        <v>489</v>
      </c>
      <c r="CV5425" s="81" t="s">
        <v>454</v>
      </c>
      <c r="CW5425" s="81">
        <v>2021</v>
      </c>
      <c r="CX5425" s="81">
        <v>0</v>
      </c>
      <c r="CY5425" s="81">
        <v>0</v>
      </c>
      <c r="CZ5425" s="81">
        <v>0</v>
      </c>
      <c r="DA5425" s="81">
        <v>0</v>
      </c>
      <c r="DB5425" s="81">
        <v>21083.842824224001</v>
      </c>
      <c r="DC5425" s="81">
        <v>409.22373582044048</v>
      </c>
      <c r="DD5425" s="81">
        <v>13469.087812378681</v>
      </c>
      <c r="DE5425" s="81">
        <v>7205.5312760251236</v>
      </c>
      <c r="DF5425" s="81">
        <v>4.5623668037681941</v>
      </c>
      <c r="DG5425" s="81">
        <v>4.5623668037681941</v>
      </c>
      <c r="DH5425" s="81">
        <v>0</v>
      </c>
      <c r="DI5425" s="81">
        <v>0</v>
      </c>
      <c r="DJ5425" s="81">
        <v>3.1086380737470029E-10</v>
      </c>
      <c r="DL5425" s="81">
        <v>0</v>
      </c>
      <c r="DM5425" s="81">
        <v>1.4182747152593229E-9</v>
      </c>
      <c r="DN5425" s="81">
        <v>1.4182747152593229E-9</v>
      </c>
      <c r="DO5425" s="81">
        <v>0</v>
      </c>
      <c r="DP5425" s="81">
        <v>1.4182747152593229E-9</v>
      </c>
      <c r="DQ5425" s="81">
        <v>1.4182747152593229E-9</v>
      </c>
      <c r="DR5425" s="81">
        <v>0</v>
      </c>
      <c r="DS5425" s="81">
        <v>0</v>
      </c>
      <c r="DT5425" s="81">
        <v>0</v>
      </c>
      <c r="DU5425" s="81">
        <v>0</v>
      </c>
      <c r="DV5425" s="81">
        <v>0</v>
      </c>
      <c r="DW5425" s="81">
        <v>0</v>
      </c>
      <c r="GE5425" s="81" t="s">
        <v>449</v>
      </c>
      <c r="GF5425" s="81" t="s">
        <v>155</v>
      </c>
      <c r="GG5425" s="81" t="s">
        <v>493</v>
      </c>
      <c r="GH5425" s="81" t="s">
        <v>459</v>
      </c>
      <c r="GI5425" s="81">
        <v>2030</v>
      </c>
      <c r="GJ5425" s="81" t="s">
        <v>201</v>
      </c>
      <c r="GK5425" s="81">
        <v>0.74733835430388929</v>
      </c>
      <c r="GL5425" s="81">
        <v>1419.6505749999999</v>
      </c>
      <c r="GM5425" s="81">
        <v>2030</v>
      </c>
      <c r="GN5425" s="81" t="s">
        <v>173</v>
      </c>
      <c r="GO5425" s="81">
        <v>1.1148832299820636E-2</v>
      </c>
      <c r="GP5425" s="81">
        <v>10</v>
      </c>
      <c r="GQ5425" s="81">
        <v>0</v>
      </c>
      <c r="GR5425" s="81" t="s">
        <v>448</v>
      </c>
      <c r="GS5425" s="81">
        <v>0</v>
      </c>
      <c r="GT5425" s="81">
        <v>0</v>
      </c>
      <c r="GU5425" s="81">
        <v>1.1148832299820636E-2</v>
      </c>
      <c r="GV5425" s="81">
        <v>8.3319499833579991E-3</v>
      </c>
      <c r="GW5425" s="81">
        <v>1.1148832299820636E-2</v>
      </c>
      <c r="GX5425" s="81">
        <v>8.3319499833579991E-3</v>
      </c>
      <c r="GY5425" s="81">
        <v>1.1148832299820636E-2</v>
      </c>
      <c r="GZ5425" s="81">
        <v>8.3319499833579991E-3</v>
      </c>
    </row>
    <row r="5426" spans="98:208" x14ac:dyDescent="0.25">
      <c r="CT5426" s="81" t="s">
        <v>155</v>
      </c>
      <c r="CU5426" s="81" t="s">
        <v>489</v>
      </c>
      <c r="CV5426" s="81" t="s">
        <v>454</v>
      </c>
      <c r="CW5426" s="81">
        <v>2022</v>
      </c>
      <c r="CX5426" s="81">
        <v>0</v>
      </c>
      <c r="CY5426" s="81">
        <v>0</v>
      </c>
      <c r="CZ5426" s="81">
        <v>0</v>
      </c>
      <c r="DA5426" s="81">
        <v>0</v>
      </c>
      <c r="DB5426" s="81">
        <v>21083.842824224001</v>
      </c>
      <c r="DC5426" s="81">
        <v>409.22373582044048</v>
      </c>
      <c r="DD5426" s="81">
        <v>13469.087812378681</v>
      </c>
      <c r="DE5426" s="81">
        <v>7205.5312760251236</v>
      </c>
      <c r="DF5426" s="81">
        <v>4.5623668037681941</v>
      </c>
      <c r="DG5426" s="81">
        <v>4.5623668037681941</v>
      </c>
      <c r="DH5426" s="81">
        <v>4.5623668037681941</v>
      </c>
      <c r="DI5426" s="81">
        <v>0</v>
      </c>
      <c r="DJ5426" s="81">
        <v>3.1086380737470029E-10</v>
      </c>
      <c r="DL5426" s="81">
        <v>0</v>
      </c>
      <c r="DM5426" s="81">
        <v>1.4182747152593229E-9</v>
      </c>
      <c r="DN5426" s="81">
        <v>1.4182747152593229E-9</v>
      </c>
      <c r="DO5426" s="81">
        <v>0</v>
      </c>
      <c r="DP5426" s="81">
        <v>1.4182747152593229E-9</v>
      </c>
      <c r="DQ5426" s="81">
        <v>1.4182747152593229E-9</v>
      </c>
      <c r="DR5426" s="81">
        <v>0</v>
      </c>
      <c r="DS5426" s="81">
        <v>1.4182747152593229E-9</v>
      </c>
      <c r="DT5426" s="81">
        <v>1.4182747152593229E-9</v>
      </c>
      <c r="DU5426" s="81">
        <v>0</v>
      </c>
      <c r="DV5426" s="81">
        <v>0</v>
      </c>
      <c r="DW5426" s="81">
        <v>0</v>
      </c>
      <c r="GE5426" s="81" t="s">
        <v>449</v>
      </c>
      <c r="GF5426" s="81" t="s">
        <v>155</v>
      </c>
      <c r="GG5426" s="81" t="s">
        <v>493</v>
      </c>
      <c r="GH5426" s="81" t="s">
        <v>459</v>
      </c>
      <c r="GI5426" s="81">
        <v>2031</v>
      </c>
      <c r="GJ5426" s="81" t="s">
        <v>201</v>
      </c>
      <c r="GK5426" s="81">
        <v>0.74733835430388929</v>
      </c>
      <c r="GL5426" s="81">
        <v>1419.6505749999999</v>
      </c>
      <c r="GM5426" s="81">
        <v>2031</v>
      </c>
      <c r="GN5426" s="81" t="s">
        <v>173</v>
      </c>
      <c r="GO5426" s="81">
        <v>1.1148832299820636E-2</v>
      </c>
      <c r="GP5426" s="81">
        <v>10</v>
      </c>
      <c r="GQ5426" s="81">
        <v>0</v>
      </c>
      <c r="GR5426" s="81" t="s">
        <v>448</v>
      </c>
      <c r="GS5426" s="81">
        <v>0</v>
      </c>
      <c r="GT5426" s="81">
        <v>0</v>
      </c>
      <c r="GU5426" s="81">
        <v>0</v>
      </c>
      <c r="GV5426" s="81">
        <v>0</v>
      </c>
      <c r="GW5426" s="81">
        <v>1.1148832299820636E-2</v>
      </c>
      <c r="GX5426" s="81">
        <v>8.3319499833579991E-3</v>
      </c>
      <c r="GY5426" s="81">
        <v>1.1148832299820636E-2</v>
      </c>
      <c r="GZ5426" s="81">
        <v>8.3319499833579991E-3</v>
      </c>
    </row>
    <row r="5427" spans="98:208" x14ac:dyDescent="0.25">
      <c r="CT5427" s="81" t="s">
        <v>155</v>
      </c>
      <c r="CU5427" s="81" t="s">
        <v>489</v>
      </c>
      <c r="CV5427" s="81" t="s">
        <v>454</v>
      </c>
      <c r="CW5427" s="81">
        <v>2023</v>
      </c>
      <c r="CX5427" s="81">
        <v>0</v>
      </c>
      <c r="CY5427" s="81">
        <v>0</v>
      </c>
      <c r="CZ5427" s="81">
        <v>0</v>
      </c>
      <c r="DA5427" s="81">
        <v>0</v>
      </c>
      <c r="DB5427" s="81">
        <v>21835.978114130019</v>
      </c>
      <c r="DC5427" s="81">
        <v>428.60232122030828</v>
      </c>
      <c r="DD5427" s="81">
        <v>13939.560973457121</v>
      </c>
      <c r="DE5427" s="81">
        <v>7467.8148194521846</v>
      </c>
      <c r="DF5427" s="81">
        <v>4.778415402599073</v>
      </c>
      <c r="DG5427" s="81">
        <v>4.778415402599073</v>
      </c>
      <c r="DH5427" s="81">
        <v>4.778415402599073</v>
      </c>
      <c r="DI5427" s="81">
        <v>4.778415402599073</v>
      </c>
      <c r="DJ5427" s="81">
        <v>3.1086380737470029E-10</v>
      </c>
      <c r="DL5427" s="81">
        <v>0</v>
      </c>
      <c r="DM5427" s="81">
        <v>1.4854364052698592E-9</v>
      </c>
      <c r="DN5427" s="81">
        <v>1.4854364052698592E-9</v>
      </c>
      <c r="DO5427" s="81">
        <v>0</v>
      </c>
      <c r="DP5427" s="81">
        <v>1.4854364052698592E-9</v>
      </c>
      <c r="DQ5427" s="81">
        <v>1.4854364052698592E-9</v>
      </c>
      <c r="DR5427" s="81">
        <v>0</v>
      </c>
      <c r="DS5427" s="81">
        <v>1.4854364052698592E-9</v>
      </c>
      <c r="DT5427" s="81">
        <v>1.4854364052698592E-9</v>
      </c>
      <c r="DU5427" s="81">
        <v>0</v>
      </c>
      <c r="DV5427" s="81">
        <v>1.4854364052698592E-9</v>
      </c>
      <c r="DW5427" s="81">
        <v>1.4854364052698592E-9</v>
      </c>
      <c r="GE5427" s="81" t="s">
        <v>449</v>
      </c>
      <c r="GF5427" s="81" t="s">
        <v>155</v>
      </c>
      <c r="GG5427" s="81" t="s">
        <v>493</v>
      </c>
      <c r="GH5427" s="81" t="s">
        <v>459</v>
      </c>
      <c r="GI5427" s="81">
        <v>2032</v>
      </c>
      <c r="GJ5427" s="81" t="s">
        <v>201</v>
      </c>
      <c r="GK5427" s="81">
        <v>0.74733835430388929</v>
      </c>
      <c r="GL5427" s="81">
        <v>1419.6505749999999</v>
      </c>
      <c r="GM5427" s="81">
        <v>2032</v>
      </c>
      <c r="GN5427" s="81" t="s">
        <v>173</v>
      </c>
      <c r="GO5427" s="81">
        <v>1.1148832299820636E-2</v>
      </c>
      <c r="GP5427" s="81">
        <v>10</v>
      </c>
      <c r="GQ5427" s="81">
        <v>0</v>
      </c>
      <c r="GR5427" s="81" t="s">
        <v>448</v>
      </c>
      <c r="GS5427" s="81">
        <v>0</v>
      </c>
      <c r="GT5427" s="81">
        <v>0</v>
      </c>
      <c r="GU5427" s="81">
        <v>0</v>
      </c>
      <c r="GV5427" s="81">
        <v>0</v>
      </c>
      <c r="GW5427" s="81">
        <v>0</v>
      </c>
      <c r="GX5427" s="81">
        <v>0</v>
      </c>
      <c r="GY5427" s="81">
        <v>1.1148832299820636E-2</v>
      </c>
      <c r="GZ5427" s="81">
        <v>8.3319499833579991E-3</v>
      </c>
    </row>
    <row r="5428" spans="98:208" x14ac:dyDescent="0.25">
      <c r="CT5428" s="81" t="s">
        <v>155</v>
      </c>
      <c r="CU5428" s="81" t="s">
        <v>489</v>
      </c>
      <c r="CV5428" s="81" t="s">
        <v>454</v>
      </c>
      <c r="CW5428" s="81">
        <v>2024</v>
      </c>
      <c r="CX5428" s="81">
        <v>0</v>
      </c>
      <c r="CY5428" s="81">
        <v>0</v>
      </c>
      <c r="CZ5428" s="81">
        <v>0</v>
      </c>
      <c r="DA5428" s="81">
        <v>0</v>
      </c>
      <c r="DB5428" s="81">
        <v>21835.978114130019</v>
      </c>
      <c r="DC5428" s="81">
        <v>428.60232122030828</v>
      </c>
      <c r="DD5428" s="81">
        <v>13939.560973457121</v>
      </c>
      <c r="DE5428" s="81">
        <v>7467.8148194521846</v>
      </c>
      <c r="DF5428" s="81">
        <v>4.778415402599073</v>
      </c>
      <c r="DG5428" s="81">
        <v>4.778415402599073</v>
      </c>
      <c r="DH5428" s="81">
        <v>4.778415402599073</v>
      </c>
      <c r="DI5428" s="81">
        <v>4.778415402599073</v>
      </c>
      <c r="DJ5428" s="81">
        <v>3.1086380737470029E-10</v>
      </c>
      <c r="DL5428" s="81">
        <v>0</v>
      </c>
      <c r="DM5428" s="81">
        <v>1.4854364052698592E-9</v>
      </c>
      <c r="DN5428" s="81">
        <v>1.4854364052698592E-9</v>
      </c>
      <c r="DO5428" s="81">
        <v>0</v>
      </c>
      <c r="DP5428" s="81">
        <v>1.4854364052698592E-9</v>
      </c>
      <c r="DQ5428" s="81">
        <v>1.4854364052698592E-9</v>
      </c>
      <c r="DR5428" s="81">
        <v>0</v>
      </c>
      <c r="DS5428" s="81">
        <v>1.4854364052698592E-9</v>
      </c>
      <c r="DT5428" s="81">
        <v>1.4854364052698592E-9</v>
      </c>
      <c r="DU5428" s="81">
        <v>0</v>
      </c>
      <c r="DV5428" s="81">
        <v>1.4854364052698592E-9</v>
      </c>
      <c r="DW5428" s="81">
        <v>1.4854364052698592E-9</v>
      </c>
      <c r="GE5428" s="81" t="s">
        <v>449</v>
      </c>
      <c r="GF5428" s="81" t="s">
        <v>155</v>
      </c>
      <c r="GG5428" s="81" t="s">
        <v>493</v>
      </c>
      <c r="GH5428" s="81" t="s">
        <v>460</v>
      </c>
      <c r="GI5428" s="81">
        <v>2021</v>
      </c>
      <c r="GJ5428" s="81" t="s">
        <v>201</v>
      </c>
      <c r="GK5428" s="81">
        <v>3.6425060683954513E-2</v>
      </c>
      <c r="GL5428" s="81">
        <v>1419.6505749999999</v>
      </c>
      <c r="GM5428" s="81">
        <v>2021</v>
      </c>
      <c r="GN5428" s="81" t="s">
        <v>173</v>
      </c>
      <c r="GO5428" s="81">
        <v>1.1148832299820636E-2</v>
      </c>
      <c r="GP5428" s="81">
        <v>10</v>
      </c>
      <c r="GQ5428" s="81">
        <v>0</v>
      </c>
      <c r="GR5428" s="81" t="s">
        <v>448</v>
      </c>
      <c r="GS5428" s="81">
        <v>1.1148832299820636E-2</v>
      </c>
      <c r="GT5428" s="81">
        <v>4.0609689307619882E-4</v>
      </c>
      <c r="GU5428" s="81">
        <v>1.1148832299820636E-2</v>
      </c>
      <c r="GV5428" s="81">
        <v>4.0609689307619882E-4</v>
      </c>
      <c r="GW5428" s="81">
        <v>0</v>
      </c>
      <c r="GX5428" s="81">
        <v>0</v>
      </c>
      <c r="GY5428" s="81">
        <v>0</v>
      </c>
      <c r="GZ5428" s="81">
        <v>0</v>
      </c>
    </row>
    <row r="5429" spans="98:208" x14ac:dyDescent="0.25">
      <c r="CT5429" s="81" t="s">
        <v>155</v>
      </c>
      <c r="CU5429" s="81" t="s">
        <v>489</v>
      </c>
      <c r="CV5429" s="81" t="s">
        <v>454</v>
      </c>
      <c r="CW5429" s="81">
        <v>2025</v>
      </c>
      <c r="CX5429" s="81">
        <v>0</v>
      </c>
      <c r="CY5429" s="81">
        <v>0</v>
      </c>
      <c r="CZ5429" s="81">
        <v>0</v>
      </c>
      <c r="DA5429" s="81">
        <v>0</v>
      </c>
      <c r="DB5429" s="81">
        <v>21835.978114130019</v>
      </c>
      <c r="DC5429" s="81">
        <v>428.60232122030828</v>
      </c>
      <c r="DD5429" s="81">
        <v>13939.560973457121</v>
      </c>
      <c r="DE5429" s="81">
        <v>7467.8148194521846</v>
      </c>
      <c r="DF5429" s="81">
        <v>4.778415402599073</v>
      </c>
      <c r="DG5429" s="81">
        <v>4.778415402599073</v>
      </c>
      <c r="DH5429" s="81">
        <v>4.778415402599073</v>
      </c>
      <c r="DI5429" s="81">
        <v>4.778415402599073</v>
      </c>
      <c r="DJ5429" s="81">
        <v>3.1086380737470029E-10</v>
      </c>
      <c r="DL5429" s="81">
        <v>0</v>
      </c>
      <c r="DM5429" s="81">
        <v>1.4854364052698592E-9</v>
      </c>
      <c r="DN5429" s="81">
        <v>1.4854364052698592E-9</v>
      </c>
      <c r="DO5429" s="81">
        <v>0</v>
      </c>
      <c r="DP5429" s="81">
        <v>1.4854364052698592E-9</v>
      </c>
      <c r="DQ5429" s="81">
        <v>1.4854364052698592E-9</v>
      </c>
      <c r="DR5429" s="81">
        <v>0</v>
      </c>
      <c r="DS5429" s="81">
        <v>1.4854364052698592E-9</v>
      </c>
      <c r="DT5429" s="81">
        <v>1.4854364052698592E-9</v>
      </c>
      <c r="DU5429" s="81">
        <v>0</v>
      </c>
      <c r="DV5429" s="81">
        <v>1.4854364052698592E-9</v>
      </c>
      <c r="DW5429" s="81">
        <v>1.4854364052698592E-9</v>
      </c>
      <c r="GE5429" s="81" t="s">
        <v>449</v>
      </c>
      <c r="GF5429" s="81" t="s">
        <v>155</v>
      </c>
      <c r="GG5429" s="81" t="s">
        <v>493</v>
      </c>
      <c r="GH5429" s="81" t="s">
        <v>460</v>
      </c>
      <c r="GI5429" s="81">
        <v>2022</v>
      </c>
      <c r="GJ5429" s="81" t="s">
        <v>201</v>
      </c>
      <c r="GK5429" s="81">
        <v>3.6425060683954513E-2</v>
      </c>
      <c r="GL5429" s="81">
        <v>1419.6505749999999</v>
      </c>
      <c r="GM5429" s="81">
        <v>2022</v>
      </c>
      <c r="GN5429" s="81" t="s">
        <v>173</v>
      </c>
      <c r="GO5429" s="81">
        <v>1.1148832299820636E-2</v>
      </c>
      <c r="GP5429" s="81">
        <v>10</v>
      </c>
      <c r="GQ5429" s="81">
        <v>0</v>
      </c>
      <c r="GR5429" s="81" t="s">
        <v>448</v>
      </c>
      <c r="GS5429" s="81">
        <v>1.1148832299820636E-2</v>
      </c>
      <c r="GT5429" s="81">
        <v>4.0609689307619882E-4</v>
      </c>
      <c r="GU5429" s="81">
        <v>1.1148832299820636E-2</v>
      </c>
      <c r="GV5429" s="81">
        <v>4.0609689307619882E-4</v>
      </c>
      <c r="GW5429" s="81">
        <v>1.1148832299820636E-2</v>
      </c>
      <c r="GX5429" s="81">
        <v>4.0609689307619882E-4</v>
      </c>
      <c r="GY5429" s="81">
        <v>0</v>
      </c>
      <c r="GZ5429" s="81">
        <v>0</v>
      </c>
    </row>
    <row r="5430" spans="98:208" x14ac:dyDescent="0.25">
      <c r="CT5430" s="81" t="s">
        <v>155</v>
      </c>
      <c r="CU5430" s="81" t="s">
        <v>489</v>
      </c>
      <c r="CV5430" s="81" t="s">
        <v>454</v>
      </c>
      <c r="CW5430" s="81">
        <v>2026</v>
      </c>
      <c r="CX5430" s="81">
        <v>0</v>
      </c>
      <c r="CY5430" s="81">
        <v>0</v>
      </c>
      <c r="CZ5430" s="81">
        <v>0</v>
      </c>
      <c r="DA5430" s="81">
        <v>0</v>
      </c>
      <c r="DB5430" s="81">
        <v>21835.978114130019</v>
      </c>
      <c r="DC5430" s="81">
        <v>428.60232122030828</v>
      </c>
      <c r="DD5430" s="81">
        <v>13939.560973457121</v>
      </c>
      <c r="DE5430" s="81">
        <v>7467.8148194521846</v>
      </c>
      <c r="DF5430" s="81">
        <v>4.778415402599073</v>
      </c>
      <c r="DG5430" s="81">
        <v>4.778415402599073</v>
      </c>
      <c r="DH5430" s="81">
        <v>4.778415402599073</v>
      </c>
      <c r="DI5430" s="81">
        <v>4.778415402599073</v>
      </c>
      <c r="DJ5430" s="81">
        <v>3.1086380737470029E-10</v>
      </c>
      <c r="DL5430" s="81">
        <v>0</v>
      </c>
      <c r="DM5430" s="81">
        <v>1.4854364052698592E-9</v>
      </c>
      <c r="DN5430" s="81">
        <v>1.4854364052698592E-9</v>
      </c>
      <c r="DO5430" s="81">
        <v>0</v>
      </c>
      <c r="DP5430" s="81">
        <v>1.4854364052698592E-9</v>
      </c>
      <c r="DQ5430" s="81">
        <v>1.4854364052698592E-9</v>
      </c>
      <c r="DR5430" s="81">
        <v>0</v>
      </c>
      <c r="DS5430" s="81">
        <v>1.4854364052698592E-9</v>
      </c>
      <c r="DT5430" s="81">
        <v>1.4854364052698592E-9</v>
      </c>
      <c r="DU5430" s="81">
        <v>0</v>
      </c>
      <c r="DV5430" s="81">
        <v>1.4854364052698592E-9</v>
      </c>
      <c r="DW5430" s="81">
        <v>1.4854364052698592E-9</v>
      </c>
      <c r="GE5430" s="81" t="s">
        <v>449</v>
      </c>
      <c r="GF5430" s="81" t="s">
        <v>155</v>
      </c>
      <c r="GG5430" s="81" t="s">
        <v>493</v>
      </c>
      <c r="GH5430" s="81" t="s">
        <v>460</v>
      </c>
      <c r="GI5430" s="81">
        <v>2023</v>
      </c>
      <c r="GJ5430" s="81" t="s">
        <v>201</v>
      </c>
      <c r="GK5430" s="81">
        <v>3.759022461139077E-2</v>
      </c>
      <c r="GL5430" s="81">
        <v>1419.6505749999999</v>
      </c>
      <c r="GM5430" s="81">
        <v>2023</v>
      </c>
      <c r="GN5430" s="81" t="s">
        <v>173</v>
      </c>
      <c r="GO5430" s="81">
        <v>1.1148832299820636E-2</v>
      </c>
      <c r="GP5430" s="81">
        <v>10</v>
      </c>
      <c r="GQ5430" s="81">
        <v>0</v>
      </c>
      <c r="GR5430" s="81" t="s">
        <v>448</v>
      </c>
      <c r="GS5430" s="81">
        <v>1.1148832299820636E-2</v>
      </c>
      <c r="GT5430" s="81">
        <v>4.1908711030498602E-4</v>
      </c>
      <c r="GU5430" s="81">
        <v>1.1148832299820636E-2</v>
      </c>
      <c r="GV5430" s="81">
        <v>4.1908711030498602E-4</v>
      </c>
      <c r="GW5430" s="81">
        <v>1.1148832299820636E-2</v>
      </c>
      <c r="GX5430" s="81">
        <v>4.1908711030498602E-4</v>
      </c>
      <c r="GY5430" s="81">
        <v>1.1148832299820636E-2</v>
      </c>
      <c r="GZ5430" s="81">
        <v>4.1908711030498602E-4</v>
      </c>
    </row>
    <row r="5431" spans="98:208" x14ac:dyDescent="0.25">
      <c r="CT5431" s="81" t="s">
        <v>155</v>
      </c>
      <c r="CU5431" s="81" t="s">
        <v>489</v>
      </c>
      <c r="CV5431" s="81" t="s">
        <v>454</v>
      </c>
      <c r="CW5431" s="81">
        <v>2027</v>
      </c>
      <c r="CX5431" s="81">
        <v>0</v>
      </c>
      <c r="CY5431" s="81">
        <v>0</v>
      </c>
      <c r="CZ5431" s="81">
        <v>0</v>
      </c>
      <c r="DA5431" s="81">
        <v>0</v>
      </c>
      <c r="DB5431" s="81">
        <v>21835.978114130019</v>
      </c>
      <c r="DC5431" s="81">
        <v>428.60232122030828</v>
      </c>
      <c r="DD5431" s="81">
        <v>13939.560973457121</v>
      </c>
      <c r="DE5431" s="81">
        <v>7467.8148194521846</v>
      </c>
      <c r="DF5431" s="81">
        <v>4.778415402599073</v>
      </c>
      <c r="DG5431" s="81">
        <v>4.778415402599073</v>
      </c>
      <c r="DH5431" s="81">
        <v>4.778415402599073</v>
      </c>
      <c r="DI5431" s="81">
        <v>4.778415402599073</v>
      </c>
      <c r="DJ5431" s="81">
        <v>3.1086380737470029E-10</v>
      </c>
      <c r="DL5431" s="81">
        <v>0</v>
      </c>
      <c r="DM5431" s="81">
        <v>1.4854364052698592E-9</v>
      </c>
      <c r="DN5431" s="81">
        <v>1.4854364052698592E-9</v>
      </c>
      <c r="DO5431" s="81">
        <v>0</v>
      </c>
      <c r="DP5431" s="81">
        <v>1.4854364052698592E-9</v>
      </c>
      <c r="DQ5431" s="81">
        <v>1.4854364052698592E-9</v>
      </c>
      <c r="DR5431" s="81">
        <v>0</v>
      </c>
      <c r="DS5431" s="81">
        <v>1.4854364052698592E-9</v>
      </c>
      <c r="DT5431" s="81">
        <v>1.4854364052698592E-9</v>
      </c>
      <c r="DU5431" s="81">
        <v>0</v>
      </c>
      <c r="DV5431" s="81">
        <v>1.4854364052698592E-9</v>
      </c>
      <c r="DW5431" s="81">
        <v>1.4854364052698592E-9</v>
      </c>
      <c r="GE5431" s="81" t="s">
        <v>449</v>
      </c>
      <c r="GF5431" s="81" t="s">
        <v>155</v>
      </c>
      <c r="GG5431" s="81" t="s">
        <v>493</v>
      </c>
      <c r="GH5431" s="81" t="s">
        <v>460</v>
      </c>
      <c r="GI5431" s="81">
        <v>2024</v>
      </c>
      <c r="GJ5431" s="81" t="s">
        <v>201</v>
      </c>
      <c r="GK5431" s="81">
        <v>3.759022461139077E-2</v>
      </c>
      <c r="GL5431" s="81">
        <v>1419.6505749999999</v>
      </c>
      <c r="GM5431" s="81">
        <v>2024</v>
      </c>
      <c r="GN5431" s="81" t="s">
        <v>173</v>
      </c>
      <c r="GO5431" s="81">
        <v>1.1148832299820636E-2</v>
      </c>
      <c r="GP5431" s="81">
        <v>10</v>
      </c>
      <c r="GQ5431" s="81">
        <v>0</v>
      </c>
      <c r="GR5431" s="81" t="s">
        <v>448</v>
      </c>
      <c r="GS5431" s="81">
        <v>1.1148832299820636E-2</v>
      </c>
      <c r="GT5431" s="81">
        <v>4.1908711030498602E-4</v>
      </c>
      <c r="GU5431" s="81">
        <v>1.1148832299820636E-2</v>
      </c>
      <c r="GV5431" s="81">
        <v>4.1908711030498602E-4</v>
      </c>
      <c r="GW5431" s="81">
        <v>1.1148832299820636E-2</v>
      </c>
      <c r="GX5431" s="81">
        <v>4.1908711030498602E-4</v>
      </c>
      <c r="GY5431" s="81">
        <v>1.1148832299820636E-2</v>
      </c>
      <c r="GZ5431" s="81">
        <v>4.1908711030498602E-4</v>
      </c>
    </row>
    <row r="5432" spans="98:208" x14ac:dyDescent="0.25">
      <c r="CT5432" s="81" t="s">
        <v>155</v>
      </c>
      <c r="CU5432" s="81" t="s">
        <v>489</v>
      </c>
      <c r="CV5432" s="81" t="s">
        <v>454</v>
      </c>
      <c r="CW5432" s="81">
        <v>2028</v>
      </c>
      <c r="CX5432" s="81">
        <v>0</v>
      </c>
      <c r="CY5432" s="81">
        <v>0</v>
      </c>
      <c r="CZ5432" s="81">
        <v>0</v>
      </c>
      <c r="DA5432" s="81">
        <v>0</v>
      </c>
      <c r="DB5432" s="81">
        <v>22783.187028906668</v>
      </c>
      <c r="DC5432" s="81">
        <v>453.26096055717261</v>
      </c>
      <c r="DD5432" s="81">
        <v>14531.33568557193</v>
      </c>
      <c r="DE5432" s="81">
        <v>7798.5903827772036</v>
      </c>
      <c r="DF5432" s="81">
        <v>5.0533304373075332</v>
      </c>
      <c r="DG5432" s="81">
        <v>5.0533304373075332</v>
      </c>
      <c r="DH5432" s="81">
        <v>5.0533304373075332</v>
      </c>
      <c r="DI5432" s="81">
        <v>5.0533304373075332</v>
      </c>
      <c r="DJ5432" s="81">
        <v>3.1086380737470029E-10</v>
      </c>
      <c r="DL5432" s="81">
        <v>0</v>
      </c>
      <c r="DM5432" s="81">
        <v>1.5708975396638789E-9</v>
      </c>
      <c r="DN5432" s="81">
        <v>1.5708975396638789E-9</v>
      </c>
      <c r="DO5432" s="81">
        <v>0</v>
      </c>
      <c r="DP5432" s="81">
        <v>1.5708975396638789E-9</v>
      </c>
      <c r="DQ5432" s="81">
        <v>1.5708975396638789E-9</v>
      </c>
      <c r="DR5432" s="81">
        <v>0</v>
      </c>
      <c r="DS5432" s="81">
        <v>1.5708975396638789E-9</v>
      </c>
      <c r="DT5432" s="81">
        <v>1.5708975396638789E-9</v>
      </c>
      <c r="DU5432" s="81">
        <v>0</v>
      </c>
      <c r="DV5432" s="81">
        <v>1.5708975396638789E-9</v>
      </c>
      <c r="DW5432" s="81">
        <v>1.5708975396638789E-9</v>
      </c>
      <c r="GE5432" s="81" t="s">
        <v>449</v>
      </c>
      <c r="GF5432" s="81" t="s">
        <v>155</v>
      </c>
      <c r="GG5432" s="81" t="s">
        <v>493</v>
      </c>
      <c r="GH5432" s="81" t="s">
        <v>460</v>
      </c>
      <c r="GI5432" s="81">
        <v>2025</v>
      </c>
      <c r="GJ5432" s="81" t="s">
        <v>201</v>
      </c>
      <c r="GK5432" s="81">
        <v>3.759022461139077E-2</v>
      </c>
      <c r="GL5432" s="81">
        <v>1419.6505749999999</v>
      </c>
      <c r="GM5432" s="81">
        <v>2025</v>
      </c>
      <c r="GN5432" s="81" t="s">
        <v>173</v>
      </c>
      <c r="GO5432" s="81">
        <v>1.1148832299820636E-2</v>
      </c>
      <c r="GP5432" s="81">
        <v>10</v>
      </c>
      <c r="GQ5432" s="81">
        <v>0</v>
      </c>
      <c r="GR5432" s="81" t="s">
        <v>448</v>
      </c>
      <c r="GS5432" s="81">
        <v>1.1148832299820636E-2</v>
      </c>
      <c r="GT5432" s="81">
        <v>4.1908711030498602E-4</v>
      </c>
      <c r="GU5432" s="81">
        <v>1.1148832299820636E-2</v>
      </c>
      <c r="GV5432" s="81">
        <v>4.1908711030498602E-4</v>
      </c>
      <c r="GW5432" s="81">
        <v>1.1148832299820636E-2</v>
      </c>
      <c r="GX5432" s="81">
        <v>4.1908711030498602E-4</v>
      </c>
      <c r="GY5432" s="81">
        <v>1.1148832299820636E-2</v>
      </c>
      <c r="GZ5432" s="81">
        <v>4.1908711030498602E-4</v>
      </c>
    </row>
    <row r="5433" spans="98:208" x14ac:dyDescent="0.25">
      <c r="CT5433" s="81" t="s">
        <v>155</v>
      </c>
      <c r="CU5433" s="81" t="s">
        <v>489</v>
      </c>
      <c r="CV5433" s="81" t="s">
        <v>454</v>
      </c>
      <c r="CW5433" s="81">
        <v>2029</v>
      </c>
      <c r="CX5433" s="81">
        <v>0</v>
      </c>
      <c r="CY5433" s="81">
        <v>0</v>
      </c>
      <c r="CZ5433" s="81">
        <v>0</v>
      </c>
      <c r="DA5433" s="81">
        <v>0</v>
      </c>
      <c r="DB5433" s="81">
        <v>22783.187028906668</v>
      </c>
      <c r="DC5433" s="81">
        <v>453.26096055717261</v>
      </c>
      <c r="DD5433" s="81">
        <v>14531.33568557193</v>
      </c>
      <c r="DE5433" s="81">
        <v>7798.5903827772036</v>
      </c>
      <c r="DF5433" s="81">
        <v>5.0533304373075332</v>
      </c>
      <c r="DG5433" s="81">
        <v>5.0533304373075332</v>
      </c>
      <c r="DH5433" s="81">
        <v>5.0533304373075332</v>
      </c>
      <c r="DI5433" s="81">
        <v>5.0533304373075332</v>
      </c>
      <c r="DJ5433" s="81">
        <v>3.1086380737470029E-10</v>
      </c>
      <c r="DL5433" s="81">
        <v>0</v>
      </c>
      <c r="DM5433" s="81">
        <v>1.5708975396638789E-9</v>
      </c>
      <c r="DN5433" s="81">
        <v>1.5708975396638789E-9</v>
      </c>
      <c r="DO5433" s="81">
        <v>0</v>
      </c>
      <c r="DP5433" s="81">
        <v>1.5708975396638789E-9</v>
      </c>
      <c r="DQ5433" s="81">
        <v>1.5708975396638789E-9</v>
      </c>
      <c r="DR5433" s="81">
        <v>0</v>
      </c>
      <c r="DS5433" s="81">
        <v>1.5708975396638789E-9</v>
      </c>
      <c r="DT5433" s="81">
        <v>1.5708975396638789E-9</v>
      </c>
      <c r="DU5433" s="81">
        <v>0</v>
      </c>
      <c r="DV5433" s="81">
        <v>1.5708975396638789E-9</v>
      </c>
      <c r="DW5433" s="81">
        <v>1.5708975396638789E-9</v>
      </c>
      <c r="GE5433" s="81" t="s">
        <v>449</v>
      </c>
      <c r="GF5433" s="81" t="s">
        <v>155</v>
      </c>
      <c r="GG5433" s="81" t="s">
        <v>493</v>
      </c>
      <c r="GH5433" s="81" t="s">
        <v>460</v>
      </c>
      <c r="GI5433" s="81">
        <v>2026</v>
      </c>
      <c r="GJ5433" s="81" t="s">
        <v>201</v>
      </c>
      <c r="GK5433" s="81">
        <v>3.759022461139077E-2</v>
      </c>
      <c r="GL5433" s="81">
        <v>1419.6505749999999</v>
      </c>
      <c r="GM5433" s="81">
        <v>2026</v>
      </c>
      <c r="GN5433" s="81" t="s">
        <v>173</v>
      </c>
      <c r="GO5433" s="81">
        <v>1.1148832299820636E-2</v>
      </c>
      <c r="GP5433" s="81">
        <v>10</v>
      </c>
      <c r="GQ5433" s="81">
        <v>0</v>
      </c>
      <c r="GR5433" s="81" t="s">
        <v>448</v>
      </c>
      <c r="GS5433" s="81">
        <v>1.1148832299820636E-2</v>
      </c>
      <c r="GT5433" s="81">
        <v>4.1908711030498602E-4</v>
      </c>
      <c r="GU5433" s="81">
        <v>1.1148832299820636E-2</v>
      </c>
      <c r="GV5433" s="81">
        <v>4.1908711030498602E-4</v>
      </c>
      <c r="GW5433" s="81">
        <v>1.1148832299820636E-2</v>
      </c>
      <c r="GX5433" s="81">
        <v>4.1908711030498602E-4</v>
      </c>
      <c r="GY5433" s="81">
        <v>1.1148832299820636E-2</v>
      </c>
      <c r="GZ5433" s="81">
        <v>4.1908711030498602E-4</v>
      </c>
    </row>
    <row r="5434" spans="98:208" x14ac:dyDescent="0.25">
      <c r="CT5434" s="81" t="s">
        <v>155</v>
      </c>
      <c r="CU5434" s="81" t="s">
        <v>489</v>
      </c>
      <c r="CV5434" s="81" t="s">
        <v>454</v>
      </c>
      <c r="CW5434" s="81">
        <v>2030</v>
      </c>
      <c r="CX5434" s="81">
        <v>0</v>
      </c>
      <c r="CY5434" s="81">
        <v>0</v>
      </c>
      <c r="CZ5434" s="81">
        <v>0</v>
      </c>
      <c r="DA5434" s="81">
        <v>0</v>
      </c>
      <c r="DB5434" s="81">
        <v>22783.187028906668</v>
      </c>
      <c r="DC5434" s="81">
        <v>453.26096055717261</v>
      </c>
      <c r="DD5434" s="81">
        <v>14531.33568557193</v>
      </c>
      <c r="DE5434" s="81">
        <v>7798.5903827772036</v>
      </c>
      <c r="DF5434" s="81">
        <v>0</v>
      </c>
      <c r="DG5434" s="81">
        <v>5.0533304373075332</v>
      </c>
      <c r="DH5434" s="81">
        <v>5.0533304373075332</v>
      </c>
      <c r="DI5434" s="81">
        <v>5.0533304373075332</v>
      </c>
      <c r="DJ5434" s="81">
        <v>3.1086380737470029E-10</v>
      </c>
      <c r="DL5434" s="81">
        <v>0</v>
      </c>
      <c r="DM5434" s="81">
        <v>0</v>
      </c>
      <c r="DN5434" s="81">
        <v>0</v>
      </c>
      <c r="DO5434" s="81">
        <v>0</v>
      </c>
      <c r="DP5434" s="81">
        <v>1.5708975396638789E-9</v>
      </c>
      <c r="DQ5434" s="81">
        <v>1.5708975396638789E-9</v>
      </c>
      <c r="DR5434" s="81">
        <v>0</v>
      </c>
      <c r="DS5434" s="81">
        <v>1.5708975396638789E-9</v>
      </c>
      <c r="DT5434" s="81">
        <v>1.5708975396638789E-9</v>
      </c>
      <c r="DU5434" s="81">
        <v>0</v>
      </c>
      <c r="DV5434" s="81">
        <v>1.5708975396638789E-9</v>
      </c>
      <c r="DW5434" s="81">
        <v>1.5708975396638789E-9</v>
      </c>
      <c r="GE5434" s="81" t="s">
        <v>449</v>
      </c>
      <c r="GF5434" s="81" t="s">
        <v>155</v>
      </c>
      <c r="GG5434" s="81" t="s">
        <v>493</v>
      </c>
      <c r="GH5434" s="81" t="s">
        <v>460</v>
      </c>
      <c r="GI5434" s="81">
        <v>2027</v>
      </c>
      <c r="GJ5434" s="81" t="s">
        <v>201</v>
      </c>
      <c r="GK5434" s="81">
        <v>3.759022461139077E-2</v>
      </c>
      <c r="GL5434" s="81">
        <v>1419.6505749999999</v>
      </c>
      <c r="GM5434" s="81">
        <v>2027</v>
      </c>
      <c r="GN5434" s="81" t="s">
        <v>173</v>
      </c>
      <c r="GO5434" s="81">
        <v>1.1148832299820636E-2</v>
      </c>
      <c r="GP5434" s="81">
        <v>10</v>
      </c>
      <c r="GQ5434" s="81">
        <v>0</v>
      </c>
      <c r="GR5434" s="81" t="s">
        <v>448</v>
      </c>
      <c r="GS5434" s="81">
        <v>1.1148832299820636E-2</v>
      </c>
      <c r="GT5434" s="81">
        <v>4.1908711030498602E-4</v>
      </c>
      <c r="GU5434" s="81">
        <v>1.1148832299820636E-2</v>
      </c>
      <c r="GV5434" s="81">
        <v>4.1908711030498602E-4</v>
      </c>
      <c r="GW5434" s="81">
        <v>1.1148832299820636E-2</v>
      </c>
      <c r="GX5434" s="81">
        <v>4.1908711030498602E-4</v>
      </c>
      <c r="GY5434" s="81">
        <v>1.1148832299820636E-2</v>
      </c>
      <c r="GZ5434" s="81">
        <v>4.1908711030498602E-4</v>
      </c>
    </row>
    <row r="5435" spans="98:208" x14ac:dyDescent="0.25">
      <c r="CT5435" s="81" t="s">
        <v>155</v>
      </c>
      <c r="CU5435" s="81" t="s">
        <v>489</v>
      </c>
      <c r="CV5435" s="81" t="s">
        <v>454</v>
      </c>
      <c r="CW5435" s="81">
        <v>2031</v>
      </c>
      <c r="CX5435" s="81">
        <v>0</v>
      </c>
      <c r="CY5435" s="81">
        <v>0</v>
      </c>
      <c r="CZ5435" s="81">
        <v>0</v>
      </c>
      <c r="DA5435" s="81">
        <v>0</v>
      </c>
      <c r="DB5435" s="81">
        <v>22783.187028906668</v>
      </c>
      <c r="DC5435" s="81">
        <v>453.26096055717261</v>
      </c>
      <c r="DD5435" s="81">
        <v>14531.33568557193</v>
      </c>
      <c r="DE5435" s="81">
        <v>7798.5903827772036</v>
      </c>
      <c r="DF5435" s="81">
        <v>0</v>
      </c>
      <c r="DG5435" s="81">
        <v>0</v>
      </c>
      <c r="DH5435" s="81">
        <v>5.0533304373075332</v>
      </c>
      <c r="DI5435" s="81">
        <v>5.0533304373075332</v>
      </c>
      <c r="DJ5435" s="81">
        <v>3.1086380737470029E-10</v>
      </c>
      <c r="DL5435" s="81">
        <v>0</v>
      </c>
      <c r="DM5435" s="81">
        <v>0</v>
      </c>
      <c r="DN5435" s="81">
        <v>0</v>
      </c>
      <c r="DO5435" s="81">
        <v>0</v>
      </c>
      <c r="DP5435" s="81">
        <v>0</v>
      </c>
      <c r="DQ5435" s="81">
        <v>0</v>
      </c>
      <c r="DR5435" s="81">
        <v>0</v>
      </c>
      <c r="DS5435" s="81">
        <v>1.5708975396638789E-9</v>
      </c>
      <c r="DT5435" s="81">
        <v>1.5708975396638789E-9</v>
      </c>
      <c r="DU5435" s="81">
        <v>0</v>
      </c>
      <c r="DV5435" s="81">
        <v>1.5708975396638789E-9</v>
      </c>
      <c r="DW5435" s="81">
        <v>1.5708975396638789E-9</v>
      </c>
      <c r="GE5435" s="81" t="s">
        <v>449</v>
      </c>
      <c r="GF5435" s="81" t="s">
        <v>155</v>
      </c>
      <c r="GG5435" s="81" t="s">
        <v>493</v>
      </c>
      <c r="GH5435" s="81" t="s">
        <v>460</v>
      </c>
      <c r="GI5435" s="81">
        <v>2028</v>
      </c>
      <c r="GJ5435" s="81" t="s">
        <v>201</v>
      </c>
      <c r="GK5435" s="81">
        <v>3.9055083184886291E-2</v>
      </c>
      <c r="GL5435" s="81">
        <v>1419.6505749999999</v>
      </c>
      <c r="GM5435" s="81">
        <v>2028</v>
      </c>
      <c r="GN5435" s="81" t="s">
        <v>173</v>
      </c>
      <c r="GO5435" s="81">
        <v>1.1148832299820636E-2</v>
      </c>
      <c r="GP5435" s="81">
        <v>10</v>
      </c>
      <c r="GQ5435" s="81">
        <v>0</v>
      </c>
      <c r="GR5435" s="81" t="s">
        <v>448</v>
      </c>
      <c r="GS5435" s="81">
        <v>1.1148832299820636E-2</v>
      </c>
      <c r="GT5435" s="81">
        <v>4.3541857288384206E-4</v>
      </c>
      <c r="GU5435" s="81">
        <v>1.1148832299820636E-2</v>
      </c>
      <c r="GV5435" s="81">
        <v>4.3541857288384206E-4</v>
      </c>
      <c r="GW5435" s="81">
        <v>1.1148832299820636E-2</v>
      </c>
      <c r="GX5435" s="81">
        <v>4.3541857288384206E-4</v>
      </c>
      <c r="GY5435" s="81">
        <v>1.1148832299820636E-2</v>
      </c>
      <c r="GZ5435" s="81">
        <v>4.3541857288384206E-4</v>
      </c>
    </row>
    <row r="5436" spans="98:208" x14ac:dyDescent="0.25">
      <c r="CT5436" s="81" t="s">
        <v>155</v>
      </c>
      <c r="CU5436" s="81" t="s">
        <v>489</v>
      </c>
      <c r="CV5436" s="81" t="s">
        <v>454</v>
      </c>
      <c r="CW5436" s="81">
        <v>2032</v>
      </c>
      <c r="CX5436" s="81">
        <v>0</v>
      </c>
      <c r="CY5436" s="81">
        <v>0</v>
      </c>
      <c r="CZ5436" s="81">
        <v>0</v>
      </c>
      <c r="DA5436" s="81">
        <v>0</v>
      </c>
      <c r="DB5436" s="81">
        <v>22783.187028906668</v>
      </c>
      <c r="DC5436" s="81">
        <v>453.26096055717261</v>
      </c>
      <c r="DD5436" s="81">
        <v>14531.33568557193</v>
      </c>
      <c r="DE5436" s="81">
        <v>7798.5903827772036</v>
      </c>
      <c r="DF5436" s="81">
        <v>0</v>
      </c>
      <c r="DG5436" s="81">
        <v>0</v>
      </c>
      <c r="DH5436" s="81">
        <v>0</v>
      </c>
      <c r="DI5436" s="81">
        <v>5.0533304373075332</v>
      </c>
      <c r="DJ5436" s="81">
        <v>3.1086380737470029E-10</v>
      </c>
      <c r="DL5436" s="81">
        <v>0</v>
      </c>
      <c r="DM5436" s="81">
        <v>0</v>
      </c>
      <c r="DN5436" s="81">
        <v>0</v>
      </c>
      <c r="DO5436" s="81">
        <v>0</v>
      </c>
      <c r="DP5436" s="81">
        <v>0</v>
      </c>
      <c r="DQ5436" s="81">
        <v>0</v>
      </c>
      <c r="DR5436" s="81">
        <v>0</v>
      </c>
      <c r="DS5436" s="81">
        <v>0</v>
      </c>
      <c r="DT5436" s="81">
        <v>0</v>
      </c>
      <c r="DU5436" s="81">
        <v>0</v>
      </c>
      <c r="DV5436" s="81">
        <v>1.5708975396638789E-9</v>
      </c>
      <c r="DW5436" s="81">
        <v>1.5708975396638789E-9</v>
      </c>
      <c r="GE5436" s="81" t="s">
        <v>449</v>
      </c>
      <c r="GF5436" s="81" t="s">
        <v>155</v>
      </c>
      <c r="GG5436" s="81" t="s">
        <v>493</v>
      </c>
      <c r="GH5436" s="81" t="s">
        <v>460</v>
      </c>
      <c r="GI5436" s="81">
        <v>2029</v>
      </c>
      <c r="GJ5436" s="81" t="s">
        <v>201</v>
      </c>
      <c r="GK5436" s="81">
        <v>3.9055083184886291E-2</v>
      </c>
      <c r="GL5436" s="81">
        <v>1419.6505749999999</v>
      </c>
      <c r="GM5436" s="81">
        <v>2029</v>
      </c>
      <c r="GN5436" s="81" t="s">
        <v>173</v>
      </c>
      <c r="GO5436" s="81">
        <v>1.1148832299820636E-2</v>
      </c>
      <c r="GP5436" s="81">
        <v>10</v>
      </c>
      <c r="GQ5436" s="81">
        <v>0</v>
      </c>
      <c r="GR5436" s="81" t="s">
        <v>448</v>
      </c>
      <c r="GS5436" s="81">
        <v>1.1148832299820636E-2</v>
      </c>
      <c r="GT5436" s="81">
        <v>4.3541857288384206E-4</v>
      </c>
      <c r="GU5436" s="81">
        <v>1.1148832299820636E-2</v>
      </c>
      <c r="GV5436" s="81">
        <v>4.3541857288384206E-4</v>
      </c>
      <c r="GW5436" s="81">
        <v>1.1148832299820636E-2</v>
      </c>
      <c r="GX5436" s="81">
        <v>4.3541857288384206E-4</v>
      </c>
      <c r="GY5436" s="81">
        <v>1.1148832299820636E-2</v>
      </c>
      <c r="GZ5436" s="81">
        <v>4.3541857288384206E-4</v>
      </c>
    </row>
    <row r="5437" spans="98:208" x14ac:dyDescent="0.25">
      <c r="CT5437" s="81" t="s">
        <v>155</v>
      </c>
      <c r="CU5437" s="81" t="s">
        <v>489</v>
      </c>
      <c r="CV5437" s="81" t="s">
        <v>455</v>
      </c>
      <c r="CW5437" s="81">
        <v>2020</v>
      </c>
      <c r="CX5437" s="81">
        <v>0</v>
      </c>
      <c r="CY5437" s="81">
        <v>0</v>
      </c>
      <c r="CZ5437" s="81">
        <v>0</v>
      </c>
      <c r="DA5437" s="81">
        <v>0</v>
      </c>
      <c r="DB5437" s="81">
        <v>21083.842824224452</v>
      </c>
      <c r="DC5437" s="81">
        <v>409.22373582043161</v>
      </c>
      <c r="DD5437" s="81">
        <v>13469.08781237873</v>
      </c>
      <c r="DE5437" s="81">
        <v>7205.5312760252791</v>
      </c>
      <c r="DF5437" s="81">
        <v>4.5623668037680947</v>
      </c>
      <c r="DG5437" s="81">
        <v>0</v>
      </c>
      <c r="DH5437" s="81">
        <v>0</v>
      </c>
      <c r="DI5437" s="81">
        <v>0</v>
      </c>
      <c r="DJ5437" s="81">
        <v>1.340717844320969E-8</v>
      </c>
      <c r="DL5437" s="81">
        <v>0</v>
      </c>
      <c r="DM5437" s="81">
        <v>6.1168465861495097E-8</v>
      </c>
      <c r="DN5437" s="81">
        <v>6.1168465861495097E-8</v>
      </c>
      <c r="DO5437" s="81">
        <v>0</v>
      </c>
      <c r="DP5437" s="81">
        <v>0</v>
      </c>
      <c r="DQ5437" s="81">
        <v>0</v>
      </c>
      <c r="DR5437" s="81">
        <v>0</v>
      </c>
      <c r="DS5437" s="81">
        <v>0</v>
      </c>
      <c r="DT5437" s="81">
        <v>0</v>
      </c>
      <c r="DU5437" s="81">
        <v>0</v>
      </c>
      <c r="DV5437" s="81">
        <v>0</v>
      </c>
      <c r="DW5437" s="81">
        <v>0</v>
      </c>
      <c r="GE5437" s="81" t="s">
        <v>449</v>
      </c>
      <c r="GF5437" s="81" t="s">
        <v>155</v>
      </c>
      <c r="GG5437" s="81" t="s">
        <v>493</v>
      </c>
      <c r="GH5437" s="81" t="s">
        <v>460</v>
      </c>
      <c r="GI5437" s="81">
        <v>2030</v>
      </c>
      <c r="GJ5437" s="81" t="s">
        <v>201</v>
      </c>
      <c r="GK5437" s="81">
        <v>3.9055083184886291E-2</v>
      </c>
      <c r="GL5437" s="81">
        <v>1419.6505749999999</v>
      </c>
      <c r="GM5437" s="81">
        <v>2030</v>
      </c>
      <c r="GN5437" s="81" t="s">
        <v>173</v>
      </c>
      <c r="GO5437" s="81">
        <v>1.1148832299820636E-2</v>
      </c>
      <c r="GP5437" s="81">
        <v>10</v>
      </c>
      <c r="GQ5437" s="81">
        <v>0</v>
      </c>
      <c r="GR5437" s="81" t="s">
        <v>448</v>
      </c>
      <c r="GS5437" s="81">
        <v>0</v>
      </c>
      <c r="GT5437" s="81">
        <v>0</v>
      </c>
      <c r="GU5437" s="81">
        <v>1.1148832299820636E-2</v>
      </c>
      <c r="GV5437" s="81">
        <v>4.3541857288384206E-4</v>
      </c>
      <c r="GW5437" s="81">
        <v>1.1148832299820636E-2</v>
      </c>
      <c r="GX5437" s="81">
        <v>4.3541857288384206E-4</v>
      </c>
      <c r="GY5437" s="81">
        <v>1.1148832299820636E-2</v>
      </c>
      <c r="GZ5437" s="81">
        <v>4.3541857288384206E-4</v>
      </c>
    </row>
    <row r="5438" spans="98:208" x14ac:dyDescent="0.25">
      <c r="CT5438" s="81" t="s">
        <v>155</v>
      </c>
      <c r="CU5438" s="81" t="s">
        <v>489</v>
      </c>
      <c r="CV5438" s="81" t="s">
        <v>455</v>
      </c>
      <c r="CW5438" s="81">
        <v>2021</v>
      </c>
      <c r="CX5438" s="81">
        <v>0</v>
      </c>
      <c r="CY5438" s="81">
        <v>0</v>
      </c>
      <c r="CZ5438" s="81">
        <v>0</v>
      </c>
      <c r="DA5438" s="81">
        <v>0</v>
      </c>
      <c r="DB5438" s="81">
        <v>21083.842824224452</v>
      </c>
      <c r="DC5438" s="81">
        <v>409.22373582043161</v>
      </c>
      <c r="DD5438" s="81">
        <v>13469.08781237873</v>
      </c>
      <c r="DE5438" s="81">
        <v>7205.5312760252791</v>
      </c>
      <c r="DF5438" s="81">
        <v>4.5623668037680947</v>
      </c>
      <c r="DG5438" s="81">
        <v>4.5623668037680947</v>
      </c>
      <c r="DH5438" s="81">
        <v>0</v>
      </c>
      <c r="DI5438" s="81">
        <v>0</v>
      </c>
      <c r="DJ5438" s="81">
        <v>1.340717844320969E-8</v>
      </c>
      <c r="DL5438" s="81">
        <v>0</v>
      </c>
      <c r="DM5438" s="81">
        <v>6.1168465861495097E-8</v>
      </c>
      <c r="DN5438" s="81">
        <v>6.1168465861495097E-8</v>
      </c>
      <c r="DO5438" s="81">
        <v>0</v>
      </c>
      <c r="DP5438" s="81">
        <v>6.1168465861495097E-8</v>
      </c>
      <c r="DQ5438" s="81">
        <v>6.1168465861495097E-8</v>
      </c>
      <c r="DR5438" s="81">
        <v>0</v>
      </c>
      <c r="DS5438" s="81">
        <v>0</v>
      </c>
      <c r="DT5438" s="81">
        <v>0</v>
      </c>
      <c r="DU5438" s="81">
        <v>0</v>
      </c>
      <c r="DV5438" s="81">
        <v>0</v>
      </c>
      <c r="DW5438" s="81">
        <v>0</v>
      </c>
      <c r="GE5438" s="81" t="s">
        <v>449</v>
      </c>
      <c r="GF5438" s="81" t="s">
        <v>155</v>
      </c>
      <c r="GG5438" s="81" t="s">
        <v>493</v>
      </c>
      <c r="GH5438" s="81" t="s">
        <v>460</v>
      </c>
      <c r="GI5438" s="81">
        <v>2031</v>
      </c>
      <c r="GJ5438" s="81" t="s">
        <v>201</v>
      </c>
      <c r="GK5438" s="81">
        <v>3.9055083184886291E-2</v>
      </c>
      <c r="GL5438" s="81">
        <v>1419.6505749999999</v>
      </c>
      <c r="GM5438" s="81">
        <v>2031</v>
      </c>
      <c r="GN5438" s="81" t="s">
        <v>173</v>
      </c>
      <c r="GO5438" s="81">
        <v>1.1148832299820636E-2</v>
      </c>
      <c r="GP5438" s="81">
        <v>10</v>
      </c>
      <c r="GQ5438" s="81">
        <v>0</v>
      </c>
      <c r="GR5438" s="81" t="s">
        <v>448</v>
      </c>
      <c r="GS5438" s="81">
        <v>0</v>
      </c>
      <c r="GT5438" s="81">
        <v>0</v>
      </c>
      <c r="GU5438" s="81">
        <v>0</v>
      </c>
      <c r="GV5438" s="81">
        <v>0</v>
      </c>
      <c r="GW5438" s="81">
        <v>1.1148832299820636E-2</v>
      </c>
      <c r="GX5438" s="81">
        <v>4.3541857288384206E-4</v>
      </c>
      <c r="GY5438" s="81">
        <v>1.1148832299820636E-2</v>
      </c>
      <c r="GZ5438" s="81">
        <v>4.3541857288384206E-4</v>
      </c>
    </row>
    <row r="5439" spans="98:208" x14ac:dyDescent="0.25">
      <c r="CT5439" s="81" t="s">
        <v>155</v>
      </c>
      <c r="CU5439" s="81" t="s">
        <v>489</v>
      </c>
      <c r="CV5439" s="81" t="s">
        <v>455</v>
      </c>
      <c r="CW5439" s="81">
        <v>2022</v>
      </c>
      <c r="CX5439" s="81">
        <v>0</v>
      </c>
      <c r="CY5439" s="81">
        <v>0</v>
      </c>
      <c r="CZ5439" s="81">
        <v>0</v>
      </c>
      <c r="DA5439" s="81">
        <v>0</v>
      </c>
      <c r="DB5439" s="81">
        <v>21083.842824224452</v>
      </c>
      <c r="DC5439" s="81">
        <v>409.22373582043161</v>
      </c>
      <c r="DD5439" s="81">
        <v>13469.08781237873</v>
      </c>
      <c r="DE5439" s="81">
        <v>7205.5312760252791</v>
      </c>
      <c r="DF5439" s="81">
        <v>4.5623668037680947</v>
      </c>
      <c r="DG5439" s="81">
        <v>4.5623668037680947</v>
      </c>
      <c r="DH5439" s="81">
        <v>4.5623668037680947</v>
      </c>
      <c r="DI5439" s="81">
        <v>0</v>
      </c>
      <c r="DJ5439" s="81">
        <v>1.340717844320969E-8</v>
      </c>
      <c r="DL5439" s="81">
        <v>0</v>
      </c>
      <c r="DM5439" s="81">
        <v>6.1168465861495097E-8</v>
      </c>
      <c r="DN5439" s="81">
        <v>6.1168465861495097E-8</v>
      </c>
      <c r="DO5439" s="81">
        <v>0</v>
      </c>
      <c r="DP5439" s="81">
        <v>6.1168465861495097E-8</v>
      </c>
      <c r="DQ5439" s="81">
        <v>6.1168465861495097E-8</v>
      </c>
      <c r="DR5439" s="81">
        <v>0</v>
      </c>
      <c r="DS5439" s="81">
        <v>6.1168465861495097E-8</v>
      </c>
      <c r="DT5439" s="81">
        <v>6.1168465861495097E-8</v>
      </c>
      <c r="DU5439" s="81">
        <v>0</v>
      </c>
      <c r="DV5439" s="81">
        <v>0</v>
      </c>
      <c r="DW5439" s="81">
        <v>0</v>
      </c>
      <c r="GE5439" s="81" t="s">
        <v>449</v>
      </c>
      <c r="GF5439" s="81" t="s">
        <v>155</v>
      </c>
      <c r="GG5439" s="81" t="s">
        <v>493</v>
      </c>
      <c r="GH5439" s="81" t="s">
        <v>460</v>
      </c>
      <c r="GI5439" s="81">
        <v>2032</v>
      </c>
      <c r="GJ5439" s="81" t="s">
        <v>201</v>
      </c>
      <c r="GK5439" s="81">
        <v>3.9055083184886291E-2</v>
      </c>
      <c r="GL5439" s="81">
        <v>1419.6505749999999</v>
      </c>
      <c r="GM5439" s="81">
        <v>2032</v>
      </c>
      <c r="GN5439" s="81" t="s">
        <v>173</v>
      </c>
      <c r="GO5439" s="81">
        <v>1.1148832299820636E-2</v>
      </c>
      <c r="GP5439" s="81">
        <v>10</v>
      </c>
      <c r="GQ5439" s="81">
        <v>0</v>
      </c>
      <c r="GR5439" s="81" t="s">
        <v>448</v>
      </c>
      <c r="GS5439" s="81">
        <v>0</v>
      </c>
      <c r="GT5439" s="81">
        <v>0</v>
      </c>
      <c r="GU5439" s="81">
        <v>0</v>
      </c>
      <c r="GV5439" s="81">
        <v>0</v>
      </c>
      <c r="GW5439" s="81">
        <v>0</v>
      </c>
      <c r="GX5439" s="81">
        <v>0</v>
      </c>
      <c r="GY5439" s="81">
        <v>1.1148832299820636E-2</v>
      </c>
      <c r="GZ5439" s="81">
        <v>4.3541857288384206E-4</v>
      </c>
    </row>
    <row r="5440" spans="98:208" x14ac:dyDescent="0.25">
      <c r="CT5440" s="81" t="s">
        <v>155</v>
      </c>
      <c r="CU5440" s="81" t="s">
        <v>489</v>
      </c>
      <c r="CV5440" s="81" t="s">
        <v>455</v>
      </c>
      <c r="CW5440" s="81">
        <v>2023</v>
      </c>
      <c r="CX5440" s="81">
        <v>0</v>
      </c>
      <c r="CY5440" s="81">
        <v>0</v>
      </c>
      <c r="CZ5440" s="81">
        <v>0</v>
      </c>
      <c r="DA5440" s="81">
        <v>0</v>
      </c>
      <c r="DB5440" s="81">
        <v>21835.978114130419</v>
      </c>
      <c r="DC5440" s="81">
        <v>428.60232122030328</v>
      </c>
      <c r="DD5440" s="81">
        <v>13939.560973457539</v>
      </c>
      <c r="DE5440" s="81">
        <v>7467.814819452552</v>
      </c>
      <c r="DF5440" s="81">
        <v>4.7784154025990171</v>
      </c>
      <c r="DG5440" s="81">
        <v>4.7784154025990171</v>
      </c>
      <c r="DH5440" s="81">
        <v>4.7784154025990171</v>
      </c>
      <c r="DI5440" s="81">
        <v>4.7784154025990171</v>
      </c>
      <c r="DJ5440" s="81">
        <v>1.340717844320969E-8</v>
      </c>
      <c r="DL5440" s="81">
        <v>0</v>
      </c>
      <c r="DM5440" s="81">
        <v>6.4065067978426686E-8</v>
      </c>
      <c r="DN5440" s="81">
        <v>6.4065067978426686E-8</v>
      </c>
      <c r="DO5440" s="81">
        <v>0</v>
      </c>
      <c r="DP5440" s="81">
        <v>6.4065067978426686E-8</v>
      </c>
      <c r="DQ5440" s="81">
        <v>6.4065067978426686E-8</v>
      </c>
      <c r="DR5440" s="81">
        <v>0</v>
      </c>
      <c r="DS5440" s="81">
        <v>6.4065067978426686E-8</v>
      </c>
      <c r="DT5440" s="81">
        <v>6.4065067978426686E-8</v>
      </c>
      <c r="DU5440" s="81">
        <v>0</v>
      </c>
      <c r="DV5440" s="81">
        <v>6.4065067978426686E-8</v>
      </c>
      <c r="DW5440" s="81">
        <v>6.4065067978426686E-8</v>
      </c>
      <c r="GE5440" s="81" t="s">
        <v>449</v>
      </c>
      <c r="GF5440" s="81" t="s">
        <v>155</v>
      </c>
      <c r="GG5440" s="81" t="s">
        <v>493</v>
      </c>
      <c r="GH5440" s="81" t="s">
        <v>461</v>
      </c>
      <c r="GI5440" s="81">
        <v>2021</v>
      </c>
      <c r="GJ5440" s="81" t="s">
        <v>201</v>
      </c>
      <c r="GK5440" s="81">
        <v>222.22942162783531</v>
      </c>
      <c r="GL5440" s="81">
        <v>1419.6505749999999</v>
      </c>
      <c r="GM5440" s="81">
        <v>2021</v>
      </c>
      <c r="GN5440" s="81" t="s">
        <v>173</v>
      </c>
      <c r="GO5440" s="81">
        <v>1.1148832299820636E-2</v>
      </c>
      <c r="GP5440" s="81">
        <v>10</v>
      </c>
      <c r="GQ5440" s="81">
        <v>0</v>
      </c>
      <c r="GR5440" s="81" t="s">
        <v>448</v>
      </c>
      <c r="GS5440" s="81">
        <v>1.1148832299820636E-2</v>
      </c>
      <c r="GT5440" s="81">
        <v>2.477598553814869</v>
      </c>
      <c r="GU5440" s="81">
        <v>1.1148832299820636E-2</v>
      </c>
      <c r="GV5440" s="81">
        <v>2.477598553814869</v>
      </c>
      <c r="GW5440" s="81">
        <v>0</v>
      </c>
      <c r="GX5440" s="81">
        <v>0</v>
      </c>
      <c r="GY5440" s="81">
        <v>0</v>
      </c>
      <c r="GZ5440" s="81">
        <v>0</v>
      </c>
    </row>
    <row r="5441" spans="98:208" x14ac:dyDescent="0.25">
      <c r="CT5441" s="81" t="s">
        <v>155</v>
      </c>
      <c r="CU5441" s="81" t="s">
        <v>489</v>
      </c>
      <c r="CV5441" s="81" t="s">
        <v>455</v>
      </c>
      <c r="CW5441" s="81">
        <v>2024</v>
      </c>
      <c r="CX5441" s="81">
        <v>0</v>
      </c>
      <c r="CY5441" s="81">
        <v>0</v>
      </c>
      <c r="CZ5441" s="81">
        <v>0</v>
      </c>
      <c r="DA5441" s="81">
        <v>0</v>
      </c>
      <c r="DB5441" s="81">
        <v>21835.978114130419</v>
      </c>
      <c r="DC5441" s="81">
        <v>428.60232122030328</v>
      </c>
      <c r="DD5441" s="81">
        <v>13939.560973457539</v>
      </c>
      <c r="DE5441" s="81">
        <v>7467.814819452552</v>
      </c>
      <c r="DF5441" s="81">
        <v>4.7784154025990171</v>
      </c>
      <c r="DG5441" s="81">
        <v>4.7784154025990171</v>
      </c>
      <c r="DH5441" s="81">
        <v>4.7784154025990171</v>
      </c>
      <c r="DI5441" s="81">
        <v>4.7784154025990171</v>
      </c>
      <c r="DJ5441" s="81">
        <v>1.340717844320969E-8</v>
      </c>
      <c r="DL5441" s="81">
        <v>0</v>
      </c>
      <c r="DM5441" s="81">
        <v>6.4065067978426686E-8</v>
      </c>
      <c r="DN5441" s="81">
        <v>6.4065067978426686E-8</v>
      </c>
      <c r="DO5441" s="81">
        <v>0</v>
      </c>
      <c r="DP5441" s="81">
        <v>6.4065067978426686E-8</v>
      </c>
      <c r="DQ5441" s="81">
        <v>6.4065067978426686E-8</v>
      </c>
      <c r="DR5441" s="81">
        <v>0</v>
      </c>
      <c r="DS5441" s="81">
        <v>6.4065067978426686E-8</v>
      </c>
      <c r="DT5441" s="81">
        <v>6.4065067978426686E-8</v>
      </c>
      <c r="DU5441" s="81">
        <v>0</v>
      </c>
      <c r="DV5441" s="81">
        <v>6.4065067978426686E-8</v>
      </c>
      <c r="DW5441" s="81">
        <v>6.4065067978426686E-8</v>
      </c>
      <c r="GE5441" s="81" t="s">
        <v>449</v>
      </c>
      <c r="GF5441" s="81" t="s">
        <v>155</v>
      </c>
      <c r="GG5441" s="81" t="s">
        <v>493</v>
      </c>
      <c r="GH5441" s="81" t="s">
        <v>461</v>
      </c>
      <c r="GI5441" s="81">
        <v>2022</v>
      </c>
      <c r="GJ5441" s="81" t="s">
        <v>201</v>
      </c>
      <c r="GK5441" s="81">
        <v>222.22942162783531</v>
      </c>
      <c r="GL5441" s="81">
        <v>1419.6505749999999</v>
      </c>
      <c r="GM5441" s="81">
        <v>2022</v>
      </c>
      <c r="GN5441" s="81" t="s">
        <v>173</v>
      </c>
      <c r="GO5441" s="81">
        <v>1.1148832299820636E-2</v>
      </c>
      <c r="GP5441" s="81">
        <v>10</v>
      </c>
      <c r="GQ5441" s="81">
        <v>0</v>
      </c>
      <c r="GR5441" s="81" t="s">
        <v>448</v>
      </c>
      <c r="GS5441" s="81">
        <v>1.1148832299820636E-2</v>
      </c>
      <c r="GT5441" s="81">
        <v>2.477598553814869</v>
      </c>
      <c r="GU5441" s="81">
        <v>1.1148832299820636E-2</v>
      </c>
      <c r="GV5441" s="81">
        <v>2.477598553814869</v>
      </c>
      <c r="GW5441" s="81">
        <v>1.1148832299820636E-2</v>
      </c>
      <c r="GX5441" s="81">
        <v>2.477598553814869</v>
      </c>
      <c r="GY5441" s="81">
        <v>0</v>
      </c>
      <c r="GZ5441" s="81">
        <v>0</v>
      </c>
    </row>
    <row r="5442" spans="98:208" x14ac:dyDescent="0.25">
      <c r="CT5442" s="81" t="s">
        <v>155</v>
      </c>
      <c r="CU5442" s="81" t="s">
        <v>489</v>
      </c>
      <c r="CV5442" s="81" t="s">
        <v>455</v>
      </c>
      <c r="CW5442" s="81">
        <v>2025</v>
      </c>
      <c r="CX5442" s="81">
        <v>0</v>
      </c>
      <c r="CY5442" s="81">
        <v>0</v>
      </c>
      <c r="CZ5442" s="81">
        <v>0</v>
      </c>
      <c r="DA5442" s="81">
        <v>0</v>
      </c>
      <c r="DB5442" s="81">
        <v>21835.978114130419</v>
      </c>
      <c r="DC5442" s="81">
        <v>428.60232122030328</v>
      </c>
      <c r="DD5442" s="81">
        <v>13939.560973457539</v>
      </c>
      <c r="DE5442" s="81">
        <v>7467.814819452552</v>
      </c>
      <c r="DF5442" s="81">
        <v>4.7784154025990171</v>
      </c>
      <c r="DG5442" s="81">
        <v>4.7784154025990171</v>
      </c>
      <c r="DH5442" s="81">
        <v>4.7784154025990171</v>
      </c>
      <c r="DI5442" s="81">
        <v>4.7784154025990171</v>
      </c>
      <c r="DJ5442" s="81">
        <v>1.340717844320969E-8</v>
      </c>
      <c r="DL5442" s="81">
        <v>0</v>
      </c>
      <c r="DM5442" s="81">
        <v>6.4065067978426686E-8</v>
      </c>
      <c r="DN5442" s="81">
        <v>6.4065067978426686E-8</v>
      </c>
      <c r="DO5442" s="81">
        <v>0</v>
      </c>
      <c r="DP5442" s="81">
        <v>6.4065067978426686E-8</v>
      </c>
      <c r="DQ5442" s="81">
        <v>6.4065067978426686E-8</v>
      </c>
      <c r="DR5442" s="81">
        <v>0</v>
      </c>
      <c r="DS5442" s="81">
        <v>6.4065067978426686E-8</v>
      </c>
      <c r="DT5442" s="81">
        <v>6.4065067978426686E-8</v>
      </c>
      <c r="DU5442" s="81">
        <v>0</v>
      </c>
      <c r="DV5442" s="81">
        <v>6.4065067978426686E-8</v>
      </c>
      <c r="DW5442" s="81">
        <v>6.4065067978426686E-8</v>
      </c>
      <c r="GE5442" s="81" t="s">
        <v>449</v>
      </c>
      <c r="GF5442" s="81" t="s">
        <v>155</v>
      </c>
      <c r="GG5442" s="81" t="s">
        <v>493</v>
      </c>
      <c r="GH5442" s="81" t="s">
        <v>461</v>
      </c>
      <c r="GI5442" s="81">
        <v>2023</v>
      </c>
      <c r="GJ5442" s="81" t="s">
        <v>201</v>
      </c>
      <c r="GK5442" s="81">
        <v>233.2300768079441</v>
      </c>
      <c r="GL5442" s="81">
        <v>1419.6505749999999</v>
      </c>
      <c r="GM5442" s="81">
        <v>2023</v>
      </c>
      <c r="GN5442" s="81" t="s">
        <v>173</v>
      </c>
      <c r="GO5442" s="81">
        <v>1.1148832299820636E-2</v>
      </c>
      <c r="GP5442" s="81">
        <v>10</v>
      </c>
      <c r="GQ5442" s="81">
        <v>0</v>
      </c>
      <c r="GR5442" s="81" t="s">
        <v>448</v>
      </c>
      <c r="GS5442" s="81">
        <v>1.1148832299820636E-2</v>
      </c>
      <c r="GT5442" s="81">
        <v>2.6002430136060553</v>
      </c>
      <c r="GU5442" s="81">
        <v>1.1148832299820636E-2</v>
      </c>
      <c r="GV5442" s="81">
        <v>2.6002430136060553</v>
      </c>
      <c r="GW5442" s="81">
        <v>1.1148832299820636E-2</v>
      </c>
      <c r="GX5442" s="81">
        <v>2.6002430136060553</v>
      </c>
      <c r="GY5442" s="81">
        <v>1.1148832299820636E-2</v>
      </c>
      <c r="GZ5442" s="81">
        <v>2.6002430136060553</v>
      </c>
    </row>
    <row r="5443" spans="98:208" x14ac:dyDescent="0.25">
      <c r="CT5443" s="81" t="s">
        <v>155</v>
      </c>
      <c r="CU5443" s="81" t="s">
        <v>489</v>
      </c>
      <c r="CV5443" s="81" t="s">
        <v>455</v>
      </c>
      <c r="CW5443" s="81">
        <v>2026</v>
      </c>
      <c r="CX5443" s="81">
        <v>0</v>
      </c>
      <c r="CY5443" s="81">
        <v>0</v>
      </c>
      <c r="CZ5443" s="81">
        <v>0</v>
      </c>
      <c r="DA5443" s="81">
        <v>0</v>
      </c>
      <c r="DB5443" s="81">
        <v>21835.978114130419</v>
      </c>
      <c r="DC5443" s="81">
        <v>428.60232122030328</v>
      </c>
      <c r="DD5443" s="81">
        <v>13939.560973457539</v>
      </c>
      <c r="DE5443" s="81">
        <v>7467.814819452552</v>
      </c>
      <c r="DF5443" s="81">
        <v>4.7784154025990171</v>
      </c>
      <c r="DG5443" s="81">
        <v>4.7784154025990171</v>
      </c>
      <c r="DH5443" s="81">
        <v>4.7784154025990171</v>
      </c>
      <c r="DI5443" s="81">
        <v>4.7784154025990171</v>
      </c>
      <c r="DJ5443" s="81">
        <v>1.340717844320969E-8</v>
      </c>
      <c r="DL5443" s="81">
        <v>0</v>
      </c>
      <c r="DM5443" s="81">
        <v>6.4065067978426686E-8</v>
      </c>
      <c r="DN5443" s="81">
        <v>6.4065067978426686E-8</v>
      </c>
      <c r="DO5443" s="81">
        <v>0</v>
      </c>
      <c r="DP5443" s="81">
        <v>6.4065067978426686E-8</v>
      </c>
      <c r="DQ5443" s="81">
        <v>6.4065067978426686E-8</v>
      </c>
      <c r="DR5443" s="81">
        <v>0</v>
      </c>
      <c r="DS5443" s="81">
        <v>6.4065067978426686E-8</v>
      </c>
      <c r="DT5443" s="81">
        <v>6.4065067978426686E-8</v>
      </c>
      <c r="DU5443" s="81">
        <v>0</v>
      </c>
      <c r="DV5443" s="81">
        <v>6.4065067978426686E-8</v>
      </c>
      <c r="DW5443" s="81">
        <v>6.4065067978426686E-8</v>
      </c>
      <c r="GE5443" s="81" t="s">
        <v>449</v>
      </c>
      <c r="GF5443" s="81" t="s">
        <v>155</v>
      </c>
      <c r="GG5443" s="81" t="s">
        <v>493</v>
      </c>
      <c r="GH5443" s="81" t="s">
        <v>461</v>
      </c>
      <c r="GI5443" s="81">
        <v>2024</v>
      </c>
      <c r="GJ5443" s="81" t="s">
        <v>201</v>
      </c>
      <c r="GK5443" s="81">
        <v>233.2300768079441</v>
      </c>
      <c r="GL5443" s="81">
        <v>1419.6505749999999</v>
      </c>
      <c r="GM5443" s="81">
        <v>2024</v>
      </c>
      <c r="GN5443" s="81" t="s">
        <v>173</v>
      </c>
      <c r="GO5443" s="81">
        <v>1.1148832299820636E-2</v>
      </c>
      <c r="GP5443" s="81">
        <v>10</v>
      </c>
      <c r="GQ5443" s="81">
        <v>0</v>
      </c>
      <c r="GR5443" s="81" t="s">
        <v>448</v>
      </c>
      <c r="GS5443" s="81">
        <v>1.1148832299820636E-2</v>
      </c>
      <c r="GT5443" s="81">
        <v>2.6002430136060553</v>
      </c>
      <c r="GU5443" s="81">
        <v>1.1148832299820636E-2</v>
      </c>
      <c r="GV5443" s="81">
        <v>2.6002430136060553</v>
      </c>
      <c r="GW5443" s="81">
        <v>1.1148832299820636E-2</v>
      </c>
      <c r="GX5443" s="81">
        <v>2.6002430136060553</v>
      </c>
      <c r="GY5443" s="81">
        <v>1.1148832299820636E-2</v>
      </c>
      <c r="GZ5443" s="81">
        <v>2.6002430136060553</v>
      </c>
    </row>
    <row r="5444" spans="98:208" x14ac:dyDescent="0.25">
      <c r="CT5444" s="81" t="s">
        <v>155</v>
      </c>
      <c r="CU5444" s="81" t="s">
        <v>489</v>
      </c>
      <c r="CV5444" s="81" t="s">
        <v>455</v>
      </c>
      <c r="CW5444" s="81">
        <v>2027</v>
      </c>
      <c r="CX5444" s="81">
        <v>0</v>
      </c>
      <c r="CY5444" s="81">
        <v>0</v>
      </c>
      <c r="CZ5444" s="81">
        <v>0</v>
      </c>
      <c r="DA5444" s="81">
        <v>0</v>
      </c>
      <c r="DB5444" s="81">
        <v>21835.978114130419</v>
      </c>
      <c r="DC5444" s="81">
        <v>428.60232122030328</v>
      </c>
      <c r="DD5444" s="81">
        <v>13939.560973457539</v>
      </c>
      <c r="DE5444" s="81">
        <v>7467.814819452552</v>
      </c>
      <c r="DF5444" s="81">
        <v>4.7784154025990171</v>
      </c>
      <c r="DG5444" s="81">
        <v>4.7784154025990171</v>
      </c>
      <c r="DH5444" s="81">
        <v>4.7784154025990171</v>
      </c>
      <c r="DI5444" s="81">
        <v>4.7784154025990171</v>
      </c>
      <c r="DJ5444" s="81">
        <v>1.340717844320969E-8</v>
      </c>
      <c r="DL5444" s="81">
        <v>0</v>
      </c>
      <c r="DM5444" s="81">
        <v>6.4065067978426686E-8</v>
      </c>
      <c r="DN5444" s="81">
        <v>6.4065067978426686E-8</v>
      </c>
      <c r="DO5444" s="81">
        <v>0</v>
      </c>
      <c r="DP5444" s="81">
        <v>6.4065067978426686E-8</v>
      </c>
      <c r="DQ5444" s="81">
        <v>6.4065067978426686E-8</v>
      </c>
      <c r="DR5444" s="81">
        <v>0</v>
      </c>
      <c r="DS5444" s="81">
        <v>6.4065067978426686E-8</v>
      </c>
      <c r="DT5444" s="81">
        <v>6.4065067978426686E-8</v>
      </c>
      <c r="DU5444" s="81">
        <v>0</v>
      </c>
      <c r="DV5444" s="81">
        <v>6.4065067978426686E-8</v>
      </c>
      <c r="DW5444" s="81">
        <v>6.4065067978426686E-8</v>
      </c>
      <c r="GE5444" s="81" t="s">
        <v>449</v>
      </c>
      <c r="GF5444" s="81" t="s">
        <v>155</v>
      </c>
      <c r="GG5444" s="81" t="s">
        <v>493</v>
      </c>
      <c r="GH5444" s="81" t="s">
        <v>461</v>
      </c>
      <c r="GI5444" s="81">
        <v>2025</v>
      </c>
      <c r="GJ5444" s="81" t="s">
        <v>201</v>
      </c>
      <c r="GK5444" s="81">
        <v>233.2300768079441</v>
      </c>
      <c r="GL5444" s="81">
        <v>1419.6505749999999</v>
      </c>
      <c r="GM5444" s="81">
        <v>2025</v>
      </c>
      <c r="GN5444" s="81" t="s">
        <v>173</v>
      </c>
      <c r="GO5444" s="81">
        <v>1.1148832299820636E-2</v>
      </c>
      <c r="GP5444" s="81">
        <v>10</v>
      </c>
      <c r="GQ5444" s="81">
        <v>0</v>
      </c>
      <c r="GR5444" s="81" t="s">
        <v>448</v>
      </c>
      <c r="GS5444" s="81">
        <v>1.1148832299820636E-2</v>
      </c>
      <c r="GT5444" s="81">
        <v>2.6002430136060553</v>
      </c>
      <c r="GU5444" s="81">
        <v>1.1148832299820636E-2</v>
      </c>
      <c r="GV5444" s="81">
        <v>2.6002430136060553</v>
      </c>
      <c r="GW5444" s="81">
        <v>1.1148832299820636E-2</v>
      </c>
      <c r="GX5444" s="81">
        <v>2.6002430136060553</v>
      </c>
      <c r="GY5444" s="81">
        <v>1.1148832299820636E-2</v>
      </c>
      <c r="GZ5444" s="81">
        <v>2.6002430136060553</v>
      </c>
    </row>
    <row r="5445" spans="98:208" x14ac:dyDescent="0.25">
      <c r="CT5445" s="81" t="s">
        <v>155</v>
      </c>
      <c r="CU5445" s="81" t="s">
        <v>489</v>
      </c>
      <c r="CV5445" s="81" t="s">
        <v>455</v>
      </c>
      <c r="CW5445" s="81">
        <v>2028</v>
      </c>
      <c r="CX5445" s="81">
        <v>0</v>
      </c>
      <c r="CY5445" s="81">
        <v>0</v>
      </c>
      <c r="CZ5445" s="81">
        <v>0</v>
      </c>
      <c r="DA5445" s="81">
        <v>0</v>
      </c>
      <c r="DB5445" s="81">
        <v>22783.187028906919</v>
      </c>
      <c r="DC5445" s="81">
        <v>453.26096055716738</v>
      </c>
      <c r="DD5445" s="81">
        <v>14531.33568557209</v>
      </c>
      <c r="DE5445" s="81">
        <v>7798.5903827776501</v>
      </c>
      <c r="DF5445" s="81">
        <v>5.0533304373074754</v>
      </c>
      <c r="DG5445" s="81">
        <v>5.0533304373074754</v>
      </c>
      <c r="DH5445" s="81">
        <v>5.0533304373074754</v>
      </c>
      <c r="DI5445" s="81">
        <v>5.0533304373074754</v>
      </c>
      <c r="DJ5445" s="81">
        <v>1.340717844320969E-8</v>
      </c>
      <c r="DL5445" s="81">
        <v>0</v>
      </c>
      <c r="DM5445" s="81">
        <v>6.7750902905484174E-8</v>
      </c>
      <c r="DN5445" s="81">
        <v>6.7750902905484174E-8</v>
      </c>
      <c r="DO5445" s="81">
        <v>0</v>
      </c>
      <c r="DP5445" s="81">
        <v>6.7750902905484174E-8</v>
      </c>
      <c r="DQ5445" s="81">
        <v>6.7750902905484174E-8</v>
      </c>
      <c r="DR5445" s="81">
        <v>0</v>
      </c>
      <c r="DS5445" s="81">
        <v>6.7750902905484174E-8</v>
      </c>
      <c r="DT5445" s="81">
        <v>6.7750902905484174E-8</v>
      </c>
      <c r="DU5445" s="81">
        <v>0</v>
      </c>
      <c r="DV5445" s="81">
        <v>6.7750902905484174E-8</v>
      </c>
      <c r="DW5445" s="81">
        <v>6.7750902905484174E-8</v>
      </c>
      <c r="GE5445" s="81" t="s">
        <v>449</v>
      </c>
      <c r="GF5445" s="81" t="s">
        <v>155</v>
      </c>
      <c r="GG5445" s="81" t="s">
        <v>493</v>
      </c>
      <c r="GH5445" s="81" t="s">
        <v>461</v>
      </c>
      <c r="GI5445" s="81">
        <v>2026</v>
      </c>
      <c r="GJ5445" s="81" t="s">
        <v>201</v>
      </c>
      <c r="GK5445" s="81">
        <v>233.2300768079441</v>
      </c>
      <c r="GL5445" s="81">
        <v>1419.6505749999999</v>
      </c>
      <c r="GM5445" s="81">
        <v>2026</v>
      </c>
      <c r="GN5445" s="81" t="s">
        <v>173</v>
      </c>
      <c r="GO5445" s="81">
        <v>1.1148832299820636E-2</v>
      </c>
      <c r="GP5445" s="81">
        <v>10</v>
      </c>
      <c r="GQ5445" s="81">
        <v>0</v>
      </c>
      <c r="GR5445" s="81" t="s">
        <v>448</v>
      </c>
      <c r="GS5445" s="81">
        <v>1.1148832299820636E-2</v>
      </c>
      <c r="GT5445" s="81">
        <v>2.6002430136060553</v>
      </c>
      <c r="GU5445" s="81">
        <v>1.1148832299820636E-2</v>
      </c>
      <c r="GV5445" s="81">
        <v>2.6002430136060553</v>
      </c>
      <c r="GW5445" s="81">
        <v>1.1148832299820636E-2</v>
      </c>
      <c r="GX5445" s="81">
        <v>2.6002430136060553</v>
      </c>
      <c r="GY5445" s="81">
        <v>1.1148832299820636E-2</v>
      </c>
      <c r="GZ5445" s="81">
        <v>2.6002430136060553</v>
      </c>
    </row>
    <row r="5446" spans="98:208" x14ac:dyDescent="0.25">
      <c r="CT5446" s="81" t="s">
        <v>155</v>
      </c>
      <c r="CU5446" s="81" t="s">
        <v>489</v>
      </c>
      <c r="CV5446" s="81" t="s">
        <v>455</v>
      </c>
      <c r="CW5446" s="81">
        <v>2029</v>
      </c>
      <c r="CX5446" s="81">
        <v>0</v>
      </c>
      <c r="CY5446" s="81">
        <v>0</v>
      </c>
      <c r="CZ5446" s="81">
        <v>0</v>
      </c>
      <c r="DA5446" s="81">
        <v>0</v>
      </c>
      <c r="DB5446" s="81">
        <v>22783.187028906919</v>
      </c>
      <c r="DC5446" s="81">
        <v>453.26096055716738</v>
      </c>
      <c r="DD5446" s="81">
        <v>14531.33568557209</v>
      </c>
      <c r="DE5446" s="81">
        <v>7798.5903827776501</v>
      </c>
      <c r="DF5446" s="81">
        <v>5.0533304373074754</v>
      </c>
      <c r="DG5446" s="81">
        <v>5.0533304373074754</v>
      </c>
      <c r="DH5446" s="81">
        <v>5.0533304373074754</v>
      </c>
      <c r="DI5446" s="81">
        <v>5.0533304373074754</v>
      </c>
      <c r="DJ5446" s="81">
        <v>1.340717844320969E-8</v>
      </c>
      <c r="DL5446" s="81">
        <v>0</v>
      </c>
      <c r="DM5446" s="81">
        <v>6.7750902905484174E-8</v>
      </c>
      <c r="DN5446" s="81">
        <v>6.7750902905484174E-8</v>
      </c>
      <c r="DO5446" s="81">
        <v>0</v>
      </c>
      <c r="DP5446" s="81">
        <v>6.7750902905484174E-8</v>
      </c>
      <c r="DQ5446" s="81">
        <v>6.7750902905484174E-8</v>
      </c>
      <c r="DR5446" s="81">
        <v>0</v>
      </c>
      <c r="DS5446" s="81">
        <v>6.7750902905484174E-8</v>
      </c>
      <c r="DT5446" s="81">
        <v>6.7750902905484174E-8</v>
      </c>
      <c r="DU5446" s="81">
        <v>0</v>
      </c>
      <c r="DV5446" s="81">
        <v>6.7750902905484174E-8</v>
      </c>
      <c r="DW5446" s="81">
        <v>6.7750902905484174E-8</v>
      </c>
      <c r="GE5446" s="81" t="s">
        <v>449</v>
      </c>
      <c r="GF5446" s="81" t="s">
        <v>155</v>
      </c>
      <c r="GG5446" s="81" t="s">
        <v>493</v>
      </c>
      <c r="GH5446" s="81" t="s">
        <v>461</v>
      </c>
      <c r="GI5446" s="81">
        <v>2027</v>
      </c>
      <c r="GJ5446" s="81" t="s">
        <v>201</v>
      </c>
      <c r="GK5446" s="81">
        <v>233.2300768079441</v>
      </c>
      <c r="GL5446" s="81">
        <v>1419.6505749999999</v>
      </c>
      <c r="GM5446" s="81">
        <v>2027</v>
      </c>
      <c r="GN5446" s="81" t="s">
        <v>173</v>
      </c>
      <c r="GO5446" s="81">
        <v>1.1148832299820636E-2</v>
      </c>
      <c r="GP5446" s="81">
        <v>10</v>
      </c>
      <c r="GQ5446" s="81">
        <v>0</v>
      </c>
      <c r="GR5446" s="81" t="s">
        <v>448</v>
      </c>
      <c r="GS5446" s="81">
        <v>1.1148832299820636E-2</v>
      </c>
      <c r="GT5446" s="81">
        <v>2.6002430136060553</v>
      </c>
      <c r="GU5446" s="81">
        <v>1.1148832299820636E-2</v>
      </c>
      <c r="GV5446" s="81">
        <v>2.6002430136060553</v>
      </c>
      <c r="GW5446" s="81">
        <v>1.1148832299820636E-2</v>
      </c>
      <c r="GX5446" s="81">
        <v>2.6002430136060553</v>
      </c>
      <c r="GY5446" s="81">
        <v>1.1148832299820636E-2</v>
      </c>
      <c r="GZ5446" s="81">
        <v>2.6002430136060553</v>
      </c>
    </row>
    <row r="5447" spans="98:208" x14ac:dyDescent="0.25">
      <c r="CT5447" s="81" t="s">
        <v>155</v>
      </c>
      <c r="CU5447" s="81" t="s">
        <v>489</v>
      </c>
      <c r="CV5447" s="81" t="s">
        <v>455</v>
      </c>
      <c r="CW5447" s="81">
        <v>2030</v>
      </c>
      <c r="CX5447" s="81">
        <v>0</v>
      </c>
      <c r="CY5447" s="81">
        <v>0</v>
      </c>
      <c r="CZ5447" s="81">
        <v>0</v>
      </c>
      <c r="DA5447" s="81">
        <v>0</v>
      </c>
      <c r="DB5447" s="81">
        <v>22783.187028906919</v>
      </c>
      <c r="DC5447" s="81">
        <v>453.26096055716738</v>
      </c>
      <c r="DD5447" s="81">
        <v>14531.33568557209</v>
      </c>
      <c r="DE5447" s="81">
        <v>7798.5903827776501</v>
      </c>
      <c r="DF5447" s="81">
        <v>0</v>
      </c>
      <c r="DG5447" s="81">
        <v>5.0533304373074754</v>
      </c>
      <c r="DH5447" s="81">
        <v>5.0533304373074754</v>
      </c>
      <c r="DI5447" s="81">
        <v>5.0533304373074754</v>
      </c>
      <c r="DJ5447" s="81">
        <v>1.340717844320969E-8</v>
      </c>
      <c r="DL5447" s="81">
        <v>0</v>
      </c>
      <c r="DM5447" s="81">
        <v>0</v>
      </c>
      <c r="DN5447" s="81">
        <v>0</v>
      </c>
      <c r="DO5447" s="81">
        <v>0</v>
      </c>
      <c r="DP5447" s="81">
        <v>6.7750902905484174E-8</v>
      </c>
      <c r="DQ5447" s="81">
        <v>6.7750902905484174E-8</v>
      </c>
      <c r="DR5447" s="81">
        <v>0</v>
      </c>
      <c r="DS5447" s="81">
        <v>6.7750902905484174E-8</v>
      </c>
      <c r="DT5447" s="81">
        <v>6.7750902905484174E-8</v>
      </c>
      <c r="DU5447" s="81">
        <v>0</v>
      </c>
      <c r="DV5447" s="81">
        <v>6.7750902905484174E-8</v>
      </c>
      <c r="DW5447" s="81">
        <v>6.7750902905484174E-8</v>
      </c>
      <c r="GE5447" s="81" t="s">
        <v>449</v>
      </c>
      <c r="GF5447" s="81" t="s">
        <v>155</v>
      </c>
      <c r="GG5447" s="81" t="s">
        <v>493</v>
      </c>
      <c r="GH5447" s="81" t="s">
        <v>461</v>
      </c>
      <c r="GI5447" s="81">
        <v>2028</v>
      </c>
      <c r="GJ5447" s="81" t="s">
        <v>201</v>
      </c>
      <c r="GK5447" s="81">
        <v>247.2729921649522</v>
      </c>
      <c r="GL5447" s="81">
        <v>1419.6505749999999</v>
      </c>
      <c r="GM5447" s="81">
        <v>2028</v>
      </c>
      <c r="GN5447" s="81" t="s">
        <v>173</v>
      </c>
      <c r="GO5447" s="81">
        <v>1.1148832299820636E-2</v>
      </c>
      <c r="GP5447" s="81">
        <v>10</v>
      </c>
      <c r="GQ5447" s="81">
        <v>0</v>
      </c>
      <c r="GR5447" s="81" t="s">
        <v>448</v>
      </c>
      <c r="GS5447" s="81">
        <v>1.1148832299820636E-2</v>
      </c>
      <c r="GT5447" s="81">
        <v>2.7568051219219143</v>
      </c>
      <c r="GU5447" s="81">
        <v>1.1148832299820636E-2</v>
      </c>
      <c r="GV5447" s="81">
        <v>2.7568051219219143</v>
      </c>
      <c r="GW5447" s="81">
        <v>1.1148832299820636E-2</v>
      </c>
      <c r="GX5447" s="81">
        <v>2.7568051219219143</v>
      </c>
      <c r="GY5447" s="81">
        <v>1.1148832299820636E-2</v>
      </c>
      <c r="GZ5447" s="81">
        <v>2.7568051219219143</v>
      </c>
    </row>
    <row r="5448" spans="98:208" x14ac:dyDescent="0.25">
      <c r="CT5448" s="81" t="s">
        <v>155</v>
      </c>
      <c r="CU5448" s="81" t="s">
        <v>489</v>
      </c>
      <c r="CV5448" s="81" t="s">
        <v>455</v>
      </c>
      <c r="CW5448" s="81">
        <v>2031</v>
      </c>
      <c r="CX5448" s="81">
        <v>0</v>
      </c>
      <c r="CY5448" s="81">
        <v>0</v>
      </c>
      <c r="CZ5448" s="81">
        <v>0</v>
      </c>
      <c r="DA5448" s="81">
        <v>0</v>
      </c>
      <c r="DB5448" s="81">
        <v>22783.187028906919</v>
      </c>
      <c r="DC5448" s="81">
        <v>453.26096055716738</v>
      </c>
      <c r="DD5448" s="81">
        <v>14531.33568557209</v>
      </c>
      <c r="DE5448" s="81">
        <v>7798.5903827776501</v>
      </c>
      <c r="DF5448" s="81">
        <v>0</v>
      </c>
      <c r="DG5448" s="81">
        <v>0</v>
      </c>
      <c r="DH5448" s="81">
        <v>5.0533304373074754</v>
      </c>
      <c r="DI5448" s="81">
        <v>5.0533304373074754</v>
      </c>
      <c r="DJ5448" s="81">
        <v>1.340717844320969E-8</v>
      </c>
      <c r="DL5448" s="81">
        <v>0</v>
      </c>
      <c r="DM5448" s="81">
        <v>0</v>
      </c>
      <c r="DN5448" s="81">
        <v>0</v>
      </c>
      <c r="DO5448" s="81">
        <v>0</v>
      </c>
      <c r="DP5448" s="81">
        <v>0</v>
      </c>
      <c r="DQ5448" s="81">
        <v>0</v>
      </c>
      <c r="DR5448" s="81">
        <v>0</v>
      </c>
      <c r="DS5448" s="81">
        <v>6.7750902905484174E-8</v>
      </c>
      <c r="DT5448" s="81">
        <v>6.7750902905484174E-8</v>
      </c>
      <c r="DU5448" s="81">
        <v>0</v>
      </c>
      <c r="DV5448" s="81">
        <v>6.7750902905484174E-8</v>
      </c>
      <c r="DW5448" s="81">
        <v>6.7750902905484174E-8</v>
      </c>
      <c r="GE5448" s="81" t="s">
        <v>449</v>
      </c>
      <c r="GF5448" s="81" t="s">
        <v>155</v>
      </c>
      <c r="GG5448" s="81" t="s">
        <v>493</v>
      </c>
      <c r="GH5448" s="81" t="s">
        <v>461</v>
      </c>
      <c r="GI5448" s="81">
        <v>2029</v>
      </c>
      <c r="GJ5448" s="81" t="s">
        <v>201</v>
      </c>
      <c r="GK5448" s="81">
        <v>247.2729921649522</v>
      </c>
      <c r="GL5448" s="81">
        <v>1419.6505749999999</v>
      </c>
      <c r="GM5448" s="81">
        <v>2029</v>
      </c>
      <c r="GN5448" s="81" t="s">
        <v>173</v>
      </c>
      <c r="GO5448" s="81">
        <v>1.1148832299820636E-2</v>
      </c>
      <c r="GP5448" s="81">
        <v>10</v>
      </c>
      <c r="GQ5448" s="81">
        <v>0</v>
      </c>
      <c r="GR5448" s="81" t="s">
        <v>448</v>
      </c>
      <c r="GS5448" s="81">
        <v>1.1148832299820636E-2</v>
      </c>
      <c r="GT5448" s="81">
        <v>2.7568051219219143</v>
      </c>
      <c r="GU5448" s="81">
        <v>1.1148832299820636E-2</v>
      </c>
      <c r="GV5448" s="81">
        <v>2.7568051219219143</v>
      </c>
      <c r="GW5448" s="81">
        <v>1.1148832299820636E-2</v>
      </c>
      <c r="GX5448" s="81">
        <v>2.7568051219219143</v>
      </c>
      <c r="GY5448" s="81">
        <v>1.1148832299820636E-2</v>
      </c>
      <c r="GZ5448" s="81">
        <v>2.7568051219219143</v>
      </c>
    </row>
    <row r="5449" spans="98:208" x14ac:dyDescent="0.25">
      <c r="CT5449" s="81" t="s">
        <v>155</v>
      </c>
      <c r="CU5449" s="81" t="s">
        <v>489</v>
      </c>
      <c r="CV5449" s="81" t="s">
        <v>455</v>
      </c>
      <c r="CW5449" s="81">
        <v>2032</v>
      </c>
      <c r="CX5449" s="81">
        <v>0</v>
      </c>
      <c r="CY5449" s="81">
        <v>0</v>
      </c>
      <c r="CZ5449" s="81">
        <v>0</v>
      </c>
      <c r="DA5449" s="81">
        <v>0</v>
      </c>
      <c r="DB5449" s="81">
        <v>22783.187028906919</v>
      </c>
      <c r="DC5449" s="81">
        <v>453.26096055716738</v>
      </c>
      <c r="DD5449" s="81">
        <v>14531.33568557209</v>
      </c>
      <c r="DE5449" s="81">
        <v>7798.5903827776501</v>
      </c>
      <c r="DF5449" s="81">
        <v>0</v>
      </c>
      <c r="DG5449" s="81">
        <v>0</v>
      </c>
      <c r="DH5449" s="81">
        <v>0</v>
      </c>
      <c r="DI5449" s="81">
        <v>5.0533304373074754</v>
      </c>
      <c r="DJ5449" s="81">
        <v>1.340717844320969E-8</v>
      </c>
      <c r="DL5449" s="81">
        <v>0</v>
      </c>
      <c r="DM5449" s="81">
        <v>0</v>
      </c>
      <c r="DN5449" s="81">
        <v>0</v>
      </c>
      <c r="DO5449" s="81">
        <v>0</v>
      </c>
      <c r="DP5449" s="81">
        <v>0</v>
      </c>
      <c r="DQ5449" s="81">
        <v>0</v>
      </c>
      <c r="DR5449" s="81">
        <v>0</v>
      </c>
      <c r="DS5449" s="81">
        <v>0</v>
      </c>
      <c r="DT5449" s="81">
        <v>0</v>
      </c>
      <c r="DU5449" s="81">
        <v>0</v>
      </c>
      <c r="DV5449" s="81">
        <v>6.7750902905484174E-8</v>
      </c>
      <c r="DW5449" s="81">
        <v>6.7750902905484174E-8</v>
      </c>
      <c r="GE5449" s="81" t="s">
        <v>449</v>
      </c>
      <c r="GF5449" s="81" t="s">
        <v>155</v>
      </c>
      <c r="GG5449" s="81" t="s">
        <v>493</v>
      </c>
      <c r="GH5449" s="81" t="s">
        <v>461</v>
      </c>
      <c r="GI5449" s="81">
        <v>2030</v>
      </c>
      <c r="GJ5449" s="81" t="s">
        <v>201</v>
      </c>
      <c r="GK5449" s="81">
        <v>247.2729921649522</v>
      </c>
      <c r="GL5449" s="81">
        <v>1419.6505749999999</v>
      </c>
      <c r="GM5449" s="81">
        <v>2030</v>
      </c>
      <c r="GN5449" s="81" t="s">
        <v>173</v>
      </c>
      <c r="GO5449" s="81">
        <v>1.1148832299820636E-2</v>
      </c>
      <c r="GP5449" s="81">
        <v>10</v>
      </c>
      <c r="GQ5449" s="81">
        <v>0</v>
      </c>
      <c r="GR5449" s="81" t="s">
        <v>448</v>
      </c>
      <c r="GS5449" s="81">
        <v>0</v>
      </c>
      <c r="GT5449" s="81">
        <v>0</v>
      </c>
      <c r="GU5449" s="81">
        <v>1.1148832299820636E-2</v>
      </c>
      <c r="GV5449" s="81">
        <v>2.7568051219219143</v>
      </c>
      <c r="GW5449" s="81">
        <v>1.1148832299820636E-2</v>
      </c>
      <c r="GX5449" s="81">
        <v>2.7568051219219143</v>
      </c>
      <c r="GY5449" s="81">
        <v>1.1148832299820636E-2</v>
      </c>
      <c r="GZ5449" s="81">
        <v>2.7568051219219143</v>
      </c>
    </row>
    <row r="5450" spans="98:208" x14ac:dyDescent="0.25">
      <c r="CT5450" s="81" t="s">
        <v>155</v>
      </c>
      <c r="CU5450" s="81" t="s">
        <v>490</v>
      </c>
      <c r="CV5450" s="81" t="s">
        <v>457</v>
      </c>
      <c r="CW5450" s="81">
        <v>2020</v>
      </c>
      <c r="CX5450" s="81">
        <v>0</v>
      </c>
      <c r="CY5450" s="81">
        <v>0</v>
      </c>
      <c r="CZ5450" s="81">
        <v>0</v>
      </c>
      <c r="DA5450" s="81">
        <v>0</v>
      </c>
      <c r="DB5450" s="81">
        <v>14146.13064133718</v>
      </c>
      <c r="DC5450" s="81">
        <v>222.22942162790329</v>
      </c>
      <c r="DD5450" s="81">
        <v>8585.7228092507739</v>
      </c>
      <c r="DE5450" s="81">
        <v>5338.1784104585049</v>
      </c>
      <c r="DF5450" s="81">
        <v>2.4775985538156271</v>
      </c>
      <c r="DG5450" s="81">
        <v>0</v>
      </c>
      <c r="DH5450" s="81">
        <v>0</v>
      </c>
      <c r="DI5450" s="81">
        <v>0</v>
      </c>
      <c r="DJ5450" s="81">
        <v>4.0401424720452318E-7</v>
      </c>
      <c r="DL5450" s="81">
        <v>0</v>
      </c>
      <c r="DM5450" s="81">
        <v>1.0009851145948359E-6</v>
      </c>
      <c r="DN5450" s="81">
        <v>1.0009851145948359E-6</v>
      </c>
      <c r="DO5450" s="81">
        <v>0</v>
      </c>
      <c r="DP5450" s="81">
        <v>0</v>
      </c>
      <c r="DQ5450" s="81">
        <v>0</v>
      </c>
      <c r="DR5450" s="81">
        <v>0</v>
      </c>
      <c r="DS5450" s="81">
        <v>0</v>
      </c>
      <c r="DT5450" s="81">
        <v>0</v>
      </c>
      <c r="DU5450" s="81">
        <v>0</v>
      </c>
      <c r="DV5450" s="81">
        <v>0</v>
      </c>
      <c r="DW5450" s="81">
        <v>0</v>
      </c>
      <c r="GE5450" s="81" t="s">
        <v>449</v>
      </c>
      <c r="GF5450" s="81" t="s">
        <v>155</v>
      </c>
      <c r="GG5450" s="81" t="s">
        <v>493</v>
      </c>
      <c r="GH5450" s="81" t="s">
        <v>461</v>
      </c>
      <c r="GI5450" s="81">
        <v>2031</v>
      </c>
      <c r="GJ5450" s="81" t="s">
        <v>201</v>
      </c>
      <c r="GK5450" s="81">
        <v>247.2729921649522</v>
      </c>
      <c r="GL5450" s="81">
        <v>1419.6505749999999</v>
      </c>
      <c r="GM5450" s="81">
        <v>2031</v>
      </c>
      <c r="GN5450" s="81" t="s">
        <v>173</v>
      </c>
      <c r="GO5450" s="81">
        <v>1.1148832299820636E-2</v>
      </c>
      <c r="GP5450" s="81">
        <v>10</v>
      </c>
      <c r="GQ5450" s="81">
        <v>0</v>
      </c>
      <c r="GR5450" s="81" t="s">
        <v>448</v>
      </c>
      <c r="GS5450" s="81">
        <v>0</v>
      </c>
      <c r="GT5450" s="81">
        <v>0</v>
      </c>
      <c r="GU5450" s="81">
        <v>0</v>
      </c>
      <c r="GV5450" s="81">
        <v>0</v>
      </c>
      <c r="GW5450" s="81">
        <v>1.1148832299820636E-2</v>
      </c>
      <c r="GX5450" s="81">
        <v>2.7568051219219143</v>
      </c>
      <c r="GY5450" s="81">
        <v>1.1148832299820636E-2</v>
      </c>
      <c r="GZ5450" s="81">
        <v>2.7568051219219143</v>
      </c>
    </row>
    <row r="5451" spans="98:208" x14ac:dyDescent="0.25">
      <c r="CT5451" s="81" t="s">
        <v>155</v>
      </c>
      <c r="CU5451" s="81" t="s">
        <v>490</v>
      </c>
      <c r="CV5451" s="81" t="s">
        <v>457</v>
      </c>
      <c r="CW5451" s="81">
        <v>2021</v>
      </c>
      <c r="CX5451" s="81">
        <v>0</v>
      </c>
      <c r="CY5451" s="81">
        <v>0</v>
      </c>
      <c r="CZ5451" s="81">
        <v>0</v>
      </c>
      <c r="DA5451" s="81">
        <v>0</v>
      </c>
      <c r="DB5451" s="81">
        <v>14146.13064133718</v>
      </c>
      <c r="DC5451" s="81">
        <v>222.22942162790329</v>
      </c>
      <c r="DD5451" s="81">
        <v>8585.7228092507739</v>
      </c>
      <c r="DE5451" s="81">
        <v>5338.1784104585049</v>
      </c>
      <c r="DF5451" s="81">
        <v>2.4775985538156271</v>
      </c>
      <c r="DG5451" s="81">
        <v>2.4775985538156271</v>
      </c>
      <c r="DH5451" s="81">
        <v>0</v>
      </c>
      <c r="DI5451" s="81">
        <v>0</v>
      </c>
      <c r="DJ5451" s="81">
        <v>4.0401424720452318E-7</v>
      </c>
      <c r="DL5451" s="81">
        <v>0</v>
      </c>
      <c r="DM5451" s="81">
        <v>1.0009851145948359E-6</v>
      </c>
      <c r="DN5451" s="81">
        <v>1.0009851145948359E-6</v>
      </c>
      <c r="DO5451" s="81">
        <v>0</v>
      </c>
      <c r="DP5451" s="81">
        <v>1.0009851145948359E-6</v>
      </c>
      <c r="DQ5451" s="81">
        <v>1.0009851145948359E-6</v>
      </c>
      <c r="DR5451" s="81">
        <v>0</v>
      </c>
      <c r="DS5451" s="81">
        <v>0</v>
      </c>
      <c r="DT5451" s="81">
        <v>0</v>
      </c>
      <c r="DU5451" s="81">
        <v>0</v>
      </c>
      <c r="DV5451" s="81">
        <v>0</v>
      </c>
      <c r="DW5451" s="81">
        <v>0</v>
      </c>
      <c r="GE5451" s="81" t="s">
        <v>449</v>
      </c>
      <c r="GF5451" s="81" t="s">
        <v>155</v>
      </c>
      <c r="GG5451" s="81" t="s">
        <v>493</v>
      </c>
      <c r="GH5451" s="81" t="s">
        <v>461</v>
      </c>
      <c r="GI5451" s="81">
        <v>2032</v>
      </c>
      <c r="GJ5451" s="81" t="s">
        <v>201</v>
      </c>
      <c r="GK5451" s="81">
        <v>247.2729921649522</v>
      </c>
      <c r="GL5451" s="81">
        <v>1419.6505749999999</v>
      </c>
      <c r="GM5451" s="81">
        <v>2032</v>
      </c>
      <c r="GN5451" s="81" t="s">
        <v>173</v>
      </c>
      <c r="GO5451" s="81">
        <v>1.1148832299820636E-2</v>
      </c>
      <c r="GP5451" s="81">
        <v>10</v>
      </c>
      <c r="GQ5451" s="81">
        <v>0</v>
      </c>
      <c r="GR5451" s="81" t="s">
        <v>448</v>
      </c>
      <c r="GS5451" s="81">
        <v>0</v>
      </c>
      <c r="GT5451" s="81">
        <v>0</v>
      </c>
      <c r="GU5451" s="81">
        <v>0</v>
      </c>
      <c r="GV5451" s="81">
        <v>0</v>
      </c>
      <c r="GW5451" s="81">
        <v>0</v>
      </c>
      <c r="GX5451" s="81">
        <v>0</v>
      </c>
      <c r="GY5451" s="81">
        <v>1.1148832299820636E-2</v>
      </c>
      <c r="GZ5451" s="81">
        <v>2.7568051219219143</v>
      </c>
    </row>
    <row r="5452" spans="98:208" x14ac:dyDescent="0.25">
      <c r="CT5452" s="81" t="s">
        <v>155</v>
      </c>
      <c r="CU5452" s="81" t="s">
        <v>490</v>
      </c>
      <c r="CV5452" s="81" t="s">
        <v>457</v>
      </c>
      <c r="CW5452" s="81">
        <v>2022</v>
      </c>
      <c r="CX5452" s="81">
        <v>0</v>
      </c>
      <c r="CY5452" s="81">
        <v>0</v>
      </c>
      <c r="CZ5452" s="81">
        <v>0</v>
      </c>
      <c r="DA5452" s="81">
        <v>0</v>
      </c>
      <c r="DB5452" s="81">
        <v>14146.13064133718</v>
      </c>
      <c r="DC5452" s="81">
        <v>222.22942162790329</v>
      </c>
      <c r="DD5452" s="81">
        <v>8585.7228092507739</v>
      </c>
      <c r="DE5452" s="81">
        <v>5338.1784104585049</v>
      </c>
      <c r="DF5452" s="81">
        <v>2.4775985538156271</v>
      </c>
      <c r="DG5452" s="81">
        <v>2.4775985538156271</v>
      </c>
      <c r="DH5452" s="81">
        <v>2.4775985538156271</v>
      </c>
      <c r="DI5452" s="81">
        <v>0</v>
      </c>
      <c r="DJ5452" s="81">
        <v>4.0401424720452318E-7</v>
      </c>
      <c r="DL5452" s="81">
        <v>0</v>
      </c>
      <c r="DM5452" s="81">
        <v>1.0009851145948359E-6</v>
      </c>
      <c r="DN5452" s="81">
        <v>1.0009851145948359E-6</v>
      </c>
      <c r="DO5452" s="81">
        <v>0</v>
      </c>
      <c r="DP5452" s="81">
        <v>1.0009851145948359E-6</v>
      </c>
      <c r="DQ5452" s="81">
        <v>1.0009851145948359E-6</v>
      </c>
      <c r="DR5452" s="81">
        <v>0</v>
      </c>
      <c r="DS5452" s="81">
        <v>1.0009851145948359E-6</v>
      </c>
      <c r="DT5452" s="81">
        <v>1.0009851145948359E-6</v>
      </c>
      <c r="DU5452" s="81">
        <v>0</v>
      </c>
      <c r="DV5452" s="81">
        <v>0</v>
      </c>
      <c r="DW5452" s="81">
        <v>0</v>
      </c>
      <c r="GE5452" s="81" t="s">
        <v>449</v>
      </c>
      <c r="GF5452" s="81" t="s">
        <v>155</v>
      </c>
      <c r="GG5452" s="81" t="s">
        <v>493</v>
      </c>
      <c r="GH5452" s="81" t="s">
        <v>451</v>
      </c>
      <c r="GI5452" s="81">
        <v>2021</v>
      </c>
      <c r="GJ5452" s="81" t="s">
        <v>201</v>
      </c>
      <c r="GK5452" s="81">
        <v>222.22942162785731</v>
      </c>
      <c r="GL5452" s="81">
        <v>1419.6505749999999</v>
      </c>
      <c r="GM5452" s="81">
        <v>2021</v>
      </c>
      <c r="GN5452" s="81" t="s">
        <v>173</v>
      </c>
      <c r="GO5452" s="81">
        <v>1.1148832299820636E-2</v>
      </c>
      <c r="GP5452" s="81">
        <v>10</v>
      </c>
      <c r="GQ5452" s="81">
        <v>0</v>
      </c>
      <c r="GR5452" s="81" t="s">
        <v>448</v>
      </c>
      <c r="GS5452" s="81">
        <v>1.1148832299820636E-2</v>
      </c>
      <c r="GT5452" s="81">
        <v>2.4775985538151142</v>
      </c>
      <c r="GU5452" s="81">
        <v>1.1148832299820636E-2</v>
      </c>
      <c r="GV5452" s="81">
        <v>2.4775985538151142</v>
      </c>
      <c r="GW5452" s="81">
        <v>0</v>
      </c>
      <c r="GX5452" s="81">
        <v>0</v>
      </c>
      <c r="GY5452" s="81">
        <v>0</v>
      </c>
      <c r="GZ5452" s="81">
        <v>0</v>
      </c>
    </row>
    <row r="5453" spans="98:208" x14ac:dyDescent="0.25">
      <c r="CT5453" s="81" t="s">
        <v>155</v>
      </c>
      <c r="CU5453" s="81" t="s">
        <v>490</v>
      </c>
      <c r="CV5453" s="81" t="s">
        <v>457</v>
      </c>
      <c r="CW5453" s="81">
        <v>2023</v>
      </c>
      <c r="CX5453" s="81">
        <v>0</v>
      </c>
      <c r="CY5453" s="81">
        <v>0</v>
      </c>
      <c r="CZ5453" s="81">
        <v>0</v>
      </c>
      <c r="DA5453" s="81">
        <v>0</v>
      </c>
      <c r="DB5453" s="81">
        <v>14664.637556441459</v>
      </c>
      <c r="DC5453" s="81">
        <v>233.23007680801541</v>
      </c>
      <c r="DD5453" s="81">
        <v>8896.515993431527</v>
      </c>
      <c r="DE5453" s="81">
        <v>5534.8914862019174</v>
      </c>
      <c r="DF5453" s="81">
        <v>2.6002430136068502</v>
      </c>
      <c r="DG5453" s="81">
        <v>2.6002430136068502</v>
      </c>
      <c r="DH5453" s="81">
        <v>2.6002430136068502</v>
      </c>
      <c r="DI5453" s="81">
        <v>2.6002430136068502</v>
      </c>
      <c r="DJ5453" s="81">
        <v>4.0401424720452318E-7</v>
      </c>
      <c r="DL5453" s="81">
        <v>0</v>
      </c>
      <c r="DM5453" s="81">
        <v>1.0505352236911923E-6</v>
      </c>
      <c r="DN5453" s="81">
        <v>1.0505352236911923E-6</v>
      </c>
      <c r="DO5453" s="81">
        <v>0</v>
      </c>
      <c r="DP5453" s="81">
        <v>1.0505352236911923E-6</v>
      </c>
      <c r="DQ5453" s="81">
        <v>1.0505352236911923E-6</v>
      </c>
      <c r="DR5453" s="81">
        <v>0</v>
      </c>
      <c r="DS5453" s="81">
        <v>1.0505352236911923E-6</v>
      </c>
      <c r="DT5453" s="81">
        <v>1.0505352236911923E-6</v>
      </c>
      <c r="DU5453" s="81">
        <v>0</v>
      </c>
      <c r="DV5453" s="81">
        <v>1.0505352236911923E-6</v>
      </c>
      <c r="DW5453" s="81">
        <v>1.0505352236911923E-6</v>
      </c>
      <c r="GE5453" s="81" t="s">
        <v>449</v>
      </c>
      <c r="GF5453" s="81" t="s">
        <v>155</v>
      </c>
      <c r="GG5453" s="81" t="s">
        <v>493</v>
      </c>
      <c r="GH5453" s="81" t="s">
        <v>451</v>
      </c>
      <c r="GI5453" s="81">
        <v>2022</v>
      </c>
      <c r="GJ5453" s="81" t="s">
        <v>201</v>
      </c>
      <c r="GK5453" s="81">
        <v>222.22942162785731</v>
      </c>
      <c r="GL5453" s="81">
        <v>1419.6505749999999</v>
      </c>
      <c r="GM5453" s="81">
        <v>2022</v>
      </c>
      <c r="GN5453" s="81" t="s">
        <v>173</v>
      </c>
      <c r="GO5453" s="81">
        <v>1.1148832299820636E-2</v>
      </c>
      <c r="GP5453" s="81">
        <v>10</v>
      </c>
      <c r="GQ5453" s="81">
        <v>0</v>
      </c>
      <c r="GR5453" s="81" t="s">
        <v>448</v>
      </c>
      <c r="GS5453" s="81">
        <v>1.1148832299820636E-2</v>
      </c>
      <c r="GT5453" s="81">
        <v>2.4775985538151142</v>
      </c>
      <c r="GU5453" s="81">
        <v>1.1148832299820636E-2</v>
      </c>
      <c r="GV5453" s="81">
        <v>2.4775985538151142</v>
      </c>
      <c r="GW5453" s="81">
        <v>1.1148832299820636E-2</v>
      </c>
      <c r="GX5453" s="81">
        <v>2.4775985538151142</v>
      </c>
      <c r="GY5453" s="81">
        <v>0</v>
      </c>
      <c r="GZ5453" s="81">
        <v>0</v>
      </c>
    </row>
    <row r="5454" spans="98:208" x14ac:dyDescent="0.25">
      <c r="CT5454" s="81" t="s">
        <v>155</v>
      </c>
      <c r="CU5454" s="81" t="s">
        <v>490</v>
      </c>
      <c r="CV5454" s="81" t="s">
        <v>457</v>
      </c>
      <c r="CW5454" s="81">
        <v>2024</v>
      </c>
      <c r="CX5454" s="81">
        <v>0</v>
      </c>
      <c r="CY5454" s="81">
        <v>0</v>
      </c>
      <c r="CZ5454" s="81">
        <v>0</v>
      </c>
      <c r="DA5454" s="81">
        <v>0</v>
      </c>
      <c r="DB5454" s="81">
        <v>14664.637556441459</v>
      </c>
      <c r="DC5454" s="81">
        <v>233.23007680801541</v>
      </c>
      <c r="DD5454" s="81">
        <v>8896.515993431527</v>
      </c>
      <c r="DE5454" s="81">
        <v>5534.8914862019174</v>
      </c>
      <c r="DF5454" s="81">
        <v>2.6002430136068502</v>
      </c>
      <c r="DG5454" s="81">
        <v>2.6002430136068502</v>
      </c>
      <c r="DH5454" s="81">
        <v>2.6002430136068502</v>
      </c>
      <c r="DI5454" s="81">
        <v>2.6002430136068502</v>
      </c>
      <c r="DJ5454" s="81">
        <v>4.0401424720452318E-7</v>
      </c>
      <c r="DL5454" s="81">
        <v>0</v>
      </c>
      <c r="DM5454" s="81">
        <v>1.0505352236911923E-6</v>
      </c>
      <c r="DN5454" s="81">
        <v>1.0505352236911923E-6</v>
      </c>
      <c r="DO5454" s="81">
        <v>0</v>
      </c>
      <c r="DP5454" s="81">
        <v>1.0505352236911923E-6</v>
      </c>
      <c r="DQ5454" s="81">
        <v>1.0505352236911923E-6</v>
      </c>
      <c r="DR5454" s="81">
        <v>0</v>
      </c>
      <c r="DS5454" s="81">
        <v>1.0505352236911923E-6</v>
      </c>
      <c r="DT5454" s="81">
        <v>1.0505352236911923E-6</v>
      </c>
      <c r="DU5454" s="81">
        <v>0</v>
      </c>
      <c r="DV5454" s="81">
        <v>1.0505352236911923E-6</v>
      </c>
      <c r="DW5454" s="81">
        <v>1.0505352236911923E-6</v>
      </c>
      <c r="GE5454" s="81" t="s">
        <v>449</v>
      </c>
      <c r="GF5454" s="81" t="s">
        <v>155</v>
      </c>
      <c r="GG5454" s="81" t="s">
        <v>493</v>
      </c>
      <c r="GH5454" s="81" t="s">
        <v>451</v>
      </c>
      <c r="GI5454" s="81">
        <v>2023</v>
      </c>
      <c r="GJ5454" s="81" t="s">
        <v>201</v>
      </c>
      <c r="GK5454" s="81">
        <v>233.23007680796741</v>
      </c>
      <c r="GL5454" s="81">
        <v>1419.6505749999999</v>
      </c>
      <c r="GM5454" s="81">
        <v>2023</v>
      </c>
      <c r="GN5454" s="81" t="s">
        <v>173</v>
      </c>
      <c r="GO5454" s="81">
        <v>1.1148832299820636E-2</v>
      </c>
      <c r="GP5454" s="81">
        <v>10</v>
      </c>
      <c r="GQ5454" s="81">
        <v>0</v>
      </c>
      <c r="GR5454" s="81" t="s">
        <v>448</v>
      </c>
      <c r="GS5454" s="81">
        <v>1.1148832299820636E-2</v>
      </c>
      <c r="GT5454" s="81">
        <v>2.600243013606315</v>
      </c>
      <c r="GU5454" s="81">
        <v>1.1148832299820636E-2</v>
      </c>
      <c r="GV5454" s="81">
        <v>2.600243013606315</v>
      </c>
      <c r="GW5454" s="81">
        <v>1.1148832299820636E-2</v>
      </c>
      <c r="GX5454" s="81">
        <v>2.600243013606315</v>
      </c>
      <c r="GY5454" s="81">
        <v>1.1148832299820636E-2</v>
      </c>
      <c r="GZ5454" s="81">
        <v>2.600243013606315</v>
      </c>
    </row>
    <row r="5455" spans="98:208" x14ac:dyDescent="0.25">
      <c r="CT5455" s="81" t="s">
        <v>155</v>
      </c>
      <c r="CU5455" s="81" t="s">
        <v>490</v>
      </c>
      <c r="CV5455" s="81" t="s">
        <v>457</v>
      </c>
      <c r="CW5455" s="81">
        <v>2025</v>
      </c>
      <c r="CX5455" s="81">
        <v>0</v>
      </c>
      <c r="CY5455" s="81">
        <v>0</v>
      </c>
      <c r="CZ5455" s="81">
        <v>0</v>
      </c>
      <c r="DA5455" s="81">
        <v>0</v>
      </c>
      <c r="DB5455" s="81">
        <v>14664.637556441459</v>
      </c>
      <c r="DC5455" s="81">
        <v>233.23007680801541</v>
      </c>
      <c r="DD5455" s="81">
        <v>8896.515993431527</v>
      </c>
      <c r="DE5455" s="81">
        <v>5534.8914862019174</v>
      </c>
      <c r="DF5455" s="81">
        <v>2.6002430136068502</v>
      </c>
      <c r="DG5455" s="81">
        <v>2.6002430136068502</v>
      </c>
      <c r="DH5455" s="81">
        <v>2.6002430136068502</v>
      </c>
      <c r="DI5455" s="81">
        <v>2.6002430136068502</v>
      </c>
      <c r="DJ5455" s="81">
        <v>4.0401424720452318E-7</v>
      </c>
      <c r="DL5455" s="81">
        <v>0</v>
      </c>
      <c r="DM5455" s="81">
        <v>1.0505352236911923E-6</v>
      </c>
      <c r="DN5455" s="81">
        <v>1.0505352236911923E-6</v>
      </c>
      <c r="DO5455" s="81">
        <v>0</v>
      </c>
      <c r="DP5455" s="81">
        <v>1.0505352236911923E-6</v>
      </c>
      <c r="DQ5455" s="81">
        <v>1.0505352236911923E-6</v>
      </c>
      <c r="DR5455" s="81">
        <v>0</v>
      </c>
      <c r="DS5455" s="81">
        <v>1.0505352236911923E-6</v>
      </c>
      <c r="DT5455" s="81">
        <v>1.0505352236911923E-6</v>
      </c>
      <c r="DU5455" s="81">
        <v>0</v>
      </c>
      <c r="DV5455" s="81">
        <v>1.0505352236911923E-6</v>
      </c>
      <c r="DW5455" s="81">
        <v>1.0505352236911923E-6</v>
      </c>
      <c r="GE5455" s="81" t="s">
        <v>449</v>
      </c>
      <c r="GF5455" s="81" t="s">
        <v>155</v>
      </c>
      <c r="GG5455" s="81" t="s">
        <v>493</v>
      </c>
      <c r="GH5455" s="81" t="s">
        <v>451</v>
      </c>
      <c r="GI5455" s="81">
        <v>2024</v>
      </c>
      <c r="GJ5455" s="81" t="s">
        <v>201</v>
      </c>
      <c r="GK5455" s="81">
        <v>233.23007680796741</v>
      </c>
      <c r="GL5455" s="81">
        <v>1419.6505749999999</v>
      </c>
      <c r="GM5455" s="81">
        <v>2024</v>
      </c>
      <c r="GN5455" s="81" t="s">
        <v>173</v>
      </c>
      <c r="GO5455" s="81">
        <v>1.1148832299820636E-2</v>
      </c>
      <c r="GP5455" s="81">
        <v>10</v>
      </c>
      <c r="GQ5455" s="81">
        <v>0</v>
      </c>
      <c r="GR5455" s="81" t="s">
        <v>448</v>
      </c>
      <c r="GS5455" s="81">
        <v>1.1148832299820636E-2</v>
      </c>
      <c r="GT5455" s="81">
        <v>2.600243013606315</v>
      </c>
      <c r="GU5455" s="81">
        <v>1.1148832299820636E-2</v>
      </c>
      <c r="GV5455" s="81">
        <v>2.600243013606315</v>
      </c>
      <c r="GW5455" s="81">
        <v>1.1148832299820636E-2</v>
      </c>
      <c r="GX5455" s="81">
        <v>2.600243013606315</v>
      </c>
      <c r="GY5455" s="81">
        <v>1.1148832299820636E-2</v>
      </c>
      <c r="GZ5455" s="81">
        <v>2.600243013606315</v>
      </c>
    </row>
    <row r="5456" spans="98:208" x14ac:dyDescent="0.25">
      <c r="CT5456" s="81" t="s">
        <v>155</v>
      </c>
      <c r="CU5456" s="81" t="s">
        <v>490</v>
      </c>
      <c r="CV5456" s="81" t="s">
        <v>457</v>
      </c>
      <c r="CW5456" s="81">
        <v>2026</v>
      </c>
      <c r="CX5456" s="81">
        <v>0</v>
      </c>
      <c r="CY5456" s="81">
        <v>0</v>
      </c>
      <c r="CZ5456" s="81">
        <v>0</v>
      </c>
      <c r="DA5456" s="81">
        <v>0</v>
      </c>
      <c r="DB5456" s="81">
        <v>14664.637556441459</v>
      </c>
      <c r="DC5456" s="81">
        <v>233.23007680801541</v>
      </c>
      <c r="DD5456" s="81">
        <v>8896.515993431527</v>
      </c>
      <c r="DE5456" s="81">
        <v>5534.8914862019174</v>
      </c>
      <c r="DF5456" s="81">
        <v>2.6002430136068502</v>
      </c>
      <c r="DG5456" s="81">
        <v>2.6002430136068502</v>
      </c>
      <c r="DH5456" s="81">
        <v>2.6002430136068502</v>
      </c>
      <c r="DI5456" s="81">
        <v>2.6002430136068502</v>
      </c>
      <c r="DJ5456" s="81">
        <v>4.0401424720452318E-7</v>
      </c>
      <c r="DL5456" s="81">
        <v>0</v>
      </c>
      <c r="DM5456" s="81">
        <v>1.0505352236911923E-6</v>
      </c>
      <c r="DN5456" s="81">
        <v>1.0505352236911923E-6</v>
      </c>
      <c r="DO5456" s="81">
        <v>0</v>
      </c>
      <c r="DP5456" s="81">
        <v>1.0505352236911923E-6</v>
      </c>
      <c r="DQ5456" s="81">
        <v>1.0505352236911923E-6</v>
      </c>
      <c r="DR5456" s="81">
        <v>0</v>
      </c>
      <c r="DS5456" s="81">
        <v>1.0505352236911923E-6</v>
      </c>
      <c r="DT5456" s="81">
        <v>1.0505352236911923E-6</v>
      </c>
      <c r="DU5456" s="81">
        <v>0</v>
      </c>
      <c r="DV5456" s="81">
        <v>1.0505352236911923E-6</v>
      </c>
      <c r="DW5456" s="81">
        <v>1.0505352236911923E-6</v>
      </c>
      <c r="GE5456" s="81" t="s">
        <v>449</v>
      </c>
      <c r="GF5456" s="81" t="s">
        <v>155</v>
      </c>
      <c r="GG5456" s="81" t="s">
        <v>493</v>
      </c>
      <c r="GH5456" s="81" t="s">
        <v>451</v>
      </c>
      <c r="GI5456" s="81">
        <v>2025</v>
      </c>
      <c r="GJ5456" s="81" t="s">
        <v>201</v>
      </c>
      <c r="GK5456" s="81">
        <v>233.23007680796741</v>
      </c>
      <c r="GL5456" s="81">
        <v>1419.6505749999999</v>
      </c>
      <c r="GM5456" s="81">
        <v>2025</v>
      </c>
      <c r="GN5456" s="81" t="s">
        <v>173</v>
      </c>
      <c r="GO5456" s="81">
        <v>1.1148832299820636E-2</v>
      </c>
      <c r="GP5456" s="81">
        <v>10</v>
      </c>
      <c r="GQ5456" s="81">
        <v>0</v>
      </c>
      <c r="GR5456" s="81" t="s">
        <v>448</v>
      </c>
      <c r="GS5456" s="81">
        <v>1.1148832299820636E-2</v>
      </c>
      <c r="GT5456" s="81">
        <v>2.600243013606315</v>
      </c>
      <c r="GU5456" s="81">
        <v>1.1148832299820636E-2</v>
      </c>
      <c r="GV5456" s="81">
        <v>2.600243013606315</v>
      </c>
      <c r="GW5456" s="81">
        <v>1.1148832299820636E-2</v>
      </c>
      <c r="GX5456" s="81">
        <v>2.600243013606315</v>
      </c>
      <c r="GY5456" s="81">
        <v>1.1148832299820636E-2</v>
      </c>
      <c r="GZ5456" s="81">
        <v>2.600243013606315</v>
      </c>
    </row>
    <row r="5457" spans="98:208" x14ac:dyDescent="0.25">
      <c r="CT5457" s="81" t="s">
        <v>155</v>
      </c>
      <c r="CU5457" s="81" t="s">
        <v>490</v>
      </c>
      <c r="CV5457" s="81" t="s">
        <v>457</v>
      </c>
      <c r="CW5457" s="81">
        <v>2027</v>
      </c>
      <c r="CX5457" s="81">
        <v>0</v>
      </c>
      <c r="CY5457" s="81">
        <v>0</v>
      </c>
      <c r="CZ5457" s="81">
        <v>0</v>
      </c>
      <c r="DA5457" s="81">
        <v>0</v>
      </c>
      <c r="DB5457" s="81">
        <v>14664.637556441459</v>
      </c>
      <c r="DC5457" s="81">
        <v>233.23007680801541</v>
      </c>
      <c r="DD5457" s="81">
        <v>8896.515993431527</v>
      </c>
      <c r="DE5457" s="81">
        <v>5534.8914862019174</v>
      </c>
      <c r="DF5457" s="81">
        <v>2.6002430136068502</v>
      </c>
      <c r="DG5457" s="81">
        <v>2.6002430136068502</v>
      </c>
      <c r="DH5457" s="81">
        <v>2.6002430136068502</v>
      </c>
      <c r="DI5457" s="81">
        <v>2.6002430136068502</v>
      </c>
      <c r="DJ5457" s="81">
        <v>4.0401424720452318E-7</v>
      </c>
      <c r="DL5457" s="81">
        <v>0</v>
      </c>
      <c r="DM5457" s="81">
        <v>1.0505352236911923E-6</v>
      </c>
      <c r="DN5457" s="81">
        <v>1.0505352236911923E-6</v>
      </c>
      <c r="DO5457" s="81">
        <v>0</v>
      </c>
      <c r="DP5457" s="81">
        <v>1.0505352236911923E-6</v>
      </c>
      <c r="DQ5457" s="81">
        <v>1.0505352236911923E-6</v>
      </c>
      <c r="DR5457" s="81">
        <v>0</v>
      </c>
      <c r="DS5457" s="81">
        <v>1.0505352236911923E-6</v>
      </c>
      <c r="DT5457" s="81">
        <v>1.0505352236911923E-6</v>
      </c>
      <c r="DU5457" s="81">
        <v>0</v>
      </c>
      <c r="DV5457" s="81">
        <v>1.0505352236911923E-6</v>
      </c>
      <c r="DW5457" s="81">
        <v>1.0505352236911923E-6</v>
      </c>
      <c r="GE5457" s="81" t="s">
        <v>449</v>
      </c>
      <c r="GF5457" s="81" t="s">
        <v>155</v>
      </c>
      <c r="GG5457" s="81" t="s">
        <v>493</v>
      </c>
      <c r="GH5457" s="81" t="s">
        <v>451</v>
      </c>
      <c r="GI5457" s="81">
        <v>2026</v>
      </c>
      <c r="GJ5457" s="81" t="s">
        <v>201</v>
      </c>
      <c r="GK5457" s="81">
        <v>233.23007680796741</v>
      </c>
      <c r="GL5457" s="81">
        <v>1419.6505749999999</v>
      </c>
      <c r="GM5457" s="81">
        <v>2026</v>
      </c>
      <c r="GN5457" s="81" t="s">
        <v>173</v>
      </c>
      <c r="GO5457" s="81">
        <v>1.1148832299820636E-2</v>
      </c>
      <c r="GP5457" s="81">
        <v>10</v>
      </c>
      <c r="GQ5457" s="81">
        <v>0</v>
      </c>
      <c r="GR5457" s="81" t="s">
        <v>448</v>
      </c>
      <c r="GS5457" s="81">
        <v>1.1148832299820636E-2</v>
      </c>
      <c r="GT5457" s="81">
        <v>2.600243013606315</v>
      </c>
      <c r="GU5457" s="81">
        <v>1.1148832299820636E-2</v>
      </c>
      <c r="GV5457" s="81">
        <v>2.600243013606315</v>
      </c>
      <c r="GW5457" s="81">
        <v>1.1148832299820636E-2</v>
      </c>
      <c r="GX5457" s="81">
        <v>2.600243013606315</v>
      </c>
      <c r="GY5457" s="81">
        <v>1.1148832299820636E-2</v>
      </c>
      <c r="GZ5457" s="81">
        <v>2.600243013606315</v>
      </c>
    </row>
    <row r="5458" spans="98:208" x14ac:dyDescent="0.25">
      <c r="CT5458" s="81" t="s">
        <v>155</v>
      </c>
      <c r="CU5458" s="81" t="s">
        <v>490</v>
      </c>
      <c r="CV5458" s="81" t="s">
        <v>457</v>
      </c>
      <c r="CW5458" s="81">
        <v>2028</v>
      </c>
      <c r="CX5458" s="81">
        <v>0</v>
      </c>
      <c r="CY5458" s="81">
        <v>0</v>
      </c>
      <c r="CZ5458" s="81">
        <v>0</v>
      </c>
      <c r="DA5458" s="81">
        <v>0</v>
      </c>
      <c r="DB5458" s="81">
        <v>15317.990942821019</v>
      </c>
      <c r="DC5458" s="81">
        <v>247.2729921650282</v>
      </c>
      <c r="DD5458" s="81">
        <v>9287.6490955475547</v>
      </c>
      <c r="DE5458" s="81">
        <v>5783.0688551084313</v>
      </c>
      <c r="DF5458" s="81">
        <v>2.7568051219227616</v>
      </c>
      <c r="DG5458" s="81">
        <v>2.7568051219227616</v>
      </c>
      <c r="DH5458" s="81">
        <v>2.7568051219227616</v>
      </c>
      <c r="DI5458" s="81">
        <v>2.7568051219227616</v>
      </c>
      <c r="DJ5458" s="81">
        <v>4.0401424720452318E-7</v>
      </c>
      <c r="DL5458" s="81">
        <v>0</v>
      </c>
      <c r="DM5458" s="81">
        <v>1.1137885460231983E-6</v>
      </c>
      <c r="DN5458" s="81">
        <v>1.1137885460231983E-6</v>
      </c>
      <c r="DO5458" s="81">
        <v>0</v>
      </c>
      <c r="DP5458" s="81">
        <v>1.1137885460231983E-6</v>
      </c>
      <c r="DQ5458" s="81">
        <v>1.1137885460231983E-6</v>
      </c>
      <c r="DR5458" s="81">
        <v>0</v>
      </c>
      <c r="DS5458" s="81">
        <v>1.1137885460231983E-6</v>
      </c>
      <c r="DT5458" s="81">
        <v>1.1137885460231983E-6</v>
      </c>
      <c r="DU5458" s="81">
        <v>0</v>
      </c>
      <c r="DV5458" s="81">
        <v>1.1137885460231983E-6</v>
      </c>
      <c r="DW5458" s="81">
        <v>1.1137885460231983E-6</v>
      </c>
      <c r="GE5458" s="81" t="s">
        <v>449</v>
      </c>
      <c r="GF5458" s="81" t="s">
        <v>155</v>
      </c>
      <c r="GG5458" s="81" t="s">
        <v>493</v>
      </c>
      <c r="GH5458" s="81" t="s">
        <v>451</v>
      </c>
      <c r="GI5458" s="81">
        <v>2027</v>
      </c>
      <c r="GJ5458" s="81" t="s">
        <v>201</v>
      </c>
      <c r="GK5458" s="81">
        <v>233.23007680796741</v>
      </c>
      <c r="GL5458" s="81">
        <v>1419.6505749999999</v>
      </c>
      <c r="GM5458" s="81">
        <v>2027</v>
      </c>
      <c r="GN5458" s="81" t="s">
        <v>173</v>
      </c>
      <c r="GO5458" s="81">
        <v>1.1148832299820636E-2</v>
      </c>
      <c r="GP5458" s="81">
        <v>10</v>
      </c>
      <c r="GQ5458" s="81">
        <v>0</v>
      </c>
      <c r="GR5458" s="81" t="s">
        <v>448</v>
      </c>
      <c r="GS5458" s="81">
        <v>1.1148832299820636E-2</v>
      </c>
      <c r="GT5458" s="81">
        <v>2.600243013606315</v>
      </c>
      <c r="GU5458" s="81">
        <v>1.1148832299820636E-2</v>
      </c>
      <c r="GV5458" s="81">
        <v>2.600243013606315</v>
      </c>
      <c r="GW5458" s="81">
        <v>1.1148832299820636E-2</v>
      </c>
      <c r="GX5458" s="81">
        <v>2.600243013606315</v>
      </c>
      <c r="GY5458" s="81">
        <v>1.1148832299820636E-2</v>
      </c>
      <c r="GZ5458" s="81">
        <v>2.600243013606315</v>
      </c>
    </row>
    <row r="5459" spans="98:208" x14ac:dyDescent="0.25">
      <c r="CT5459" s="81" t="s">
        <v>155</v>
      </c>
      <c r="CU5459" s="81" t="s">
        <v>490</v>
      </c>
      <c r="CV5459" s="81" t="s">
        <v>457</v>
      </c>
      <c r="CW5459" s="81">
        <v>2029</v>
      </c>
      <c r="CX5459" s="81">
        <v>0</v>
      </c>
      <c r="CY5459" s="81">
        <v>0</v>
      </c>
      <c r="CZ5459" s="81">
        <v>0</v>
      </c>
      <c r="DA5459" s="81">
        <v>0</v>
      </c>
      <c r="DB5459" s="81">
        <v>15317.990942821019</v>
      </c>
      <c r="DC5459" s="81">
        <v>247.2729921650282</v>
      </c>
      <c r="DD5459" s="81">
        <v>9287.6490955475547</v>
      </c>
      <c r="DE5459" s="81">
        <v>5783.0688551084313</v>
      </c>
      <c r="DF5459" s="81">
        <v>2.7568051219227616</v>
      </c>
      <c r="DG5459" s="81">
        <v>2.7568051219227616</v>
      </c>
      <c r="DH5459" s="81">
        <v>2.7568051219227616</v>
      </c>
      <c r="DI5459" s="81">
        <v>2.7568051219227616</v>
      </c>
      <c r="DJ5459" s="81">
        <v>4.0401424720452318E-7</v>
      </c>
      <c r="DL5459" s="81">
        <v>0</v>
      </c>
      <c r="DM5459" s="81">
        <v>1.1137885460231983E-6</v>
      </c>
      <c r="DN5459" s="81">
        <v>1.1137885460231983E-6</v>
      </c>
      <c r="DO5459" s="81">
        <v>0</v>
      </c>
      <c r="DP5459" s="81">
        <v>1.1137885460231983E-6</v>
      </c>
      <c r="DQ5459" s="81">
        <v>1.1137885460231983E-6</v>
      </c>
      <c r="DR5459" s="81">
        <v>0</v>
      </c>
      <c r="DS5459" s="81">
        <v>1.1137885460231983E-6</v>
      </c>
      <c r="DT5459" s="81">
        <v>1.1137885460231983E-6</v>
      </c>
      <c r="DU5459" s="81">
        <v>0</v>
      </c>
      <c r="DV5459" s="81">
        <v>1.1137885460231983E-6</v>
      </c>
      <c r="DW5459" s="81">
        <v>1.1137885460231983E-6</v>
      </c>
      <c r="GE5459" s="81" t="s">
        <v>449</v>
      </c>
      <c r="GF5459" s="81" t="s">
        <v>155</v>
      </c>
      <c r="GG5459" s="81" t="s">
        <v>493</v>
      </c>
      <c r="GH5459" s="81" t="s">
        <v>451</v>
      </c>
      <c r="GI5459" s="81">
        <v>2028</v>
      </c>
      <c r="GJ5459" s="81" t="s">
        <v>201</v>
      </c>
      <c r="GK5459" s="81">
        <v>247.27299216497681</v>
      </c>
      <c r="GL5459" s="81">
        <v>1419.6505749999999</v>
      </c>
      <c r="GM5459" s="81">
        <v>2028</v>
      </c>
      <c r="GN5459" s="81" t="s">
        <v>173</v>
      </c>
      <c r="GO5459" s="81">
        <v>1.1148832299820636E-2</v>
      </c>
      <c r="GP5459" s="81">
        <v>10</v>
      </c>
      <c r="GQ5459" s="81">
        <v>0</v>
      </c>
      <c r="GR5459" s="81" t="s">
        <v>448</v>
      </c>
      <c r="GS5459" s="81">
        <v>1.1148832299820636E-2</v>
      </c>
      <c r="GT5459" s="81">
        <v>2.7568051219221887</v>
      </c>
      <c r="GU5459" s="81">
        <v>1.1148832299820636E-2</v>
      </c>
      <c r="GV5459" s="81">
        <v>2.7568051219221887</v>
      </c>
      <c r="GW5459" s="81">
        <v>1.1148832299820636E-2</v>
      </c>
      <c r="GX5459" s="81">
        <v>2.7568051219221887</v>
      </c>
      <c r="GY5459" s="81">
        <v>1.1148832299820636E-2</v>
      </c>
      <c r="GZ5459" s="81">
        <v>2.7568051219221887</v>
      </c>
    </row>
    <row r="5460" spans="98:208" x14ac:dyDescent="0.25">
      <c r="CT5460" s="81" t="s">
        <v>155</v>
      </c>
      <c r="CU5460" s="81" t="s">
        <v>490</v>
      </c>
      <c r="CV5460" s="81" t="s">
        <v>457</v>
      </c>
      <c r="CW5460" s="81">
        <v>2030</v>
      </c>
      <c r="CX5460" s="81">
        <v>0</v>
      </c>
      <c r="CY5460" s="81">
        <v>0</v>
      </c>
      <c r="CZ5460" s="81">
        <v>0</v>
      </c>
      <c r="DA5460" s="81">
        <v>0</v>
      </c>
      <c r="DB5460" s="81">
        <v>15317.990942821019</v>
      </c>
      <c r="DC5460" s="81">
        <v>247.2729921650282</v>
      </c>
      <c r="DD5460" s="81">
        <v>9287.6490955475547</v>
      </c>
      <c r="DE5460" s="81">
        <v>5783.0688551084313</v>
      </c>
      <c r="DF5460" s="81">
        <v>0</v>
      </c>
      <c r="DG5460" s="81">
        <v>2.7568051219227616</v>
      </c>
      <c r="DH5460" s="81">
        <v>2.7568051219227616</v>
      </c>
      <c r="DI5460" s="81">
        <v>2.7568051219227616</v>
      </c>
      <c r="DJ5460" s="81">
        <v>4.0401424720452318E-7</v>
      </c>
      <c r="DL5460" s="81">
        <v>0</v>
      </c>
      <c r="DM5460" s="81">
        <v>0</v>
      </c>
      <c r="DN5460" s="81">
        <v>0</v>
      </c>
      <c r="DO5460" s="81">
        <v>0</v>
      </c>
      <c r="DP5460" s="81">
        <v>1.1137885460231983E-6</v>
      </c>
      <c r="DQ5460" s="81">
        <v>1.1137885460231983E-6</v>
      </c>
      <c r="DR5460" s="81">
        <v>0</v>
      </c>
      <c r="DS5460" s="81">
        <v>1.1137885460231983E-6</v>
      </c>
      <c r="DT5460" s="81">
        <v>1.1137885460231983E-6</v>
      </c>
      <c r="DU5460" s="81">
        <v>0</v>
      </c>
      <c r="DV5460" s="81">
        <v>1.1137885460231983E-6</v>
      </c>
      <c r="DW5460" s="81">
        <v>1.1137885460231983E-6</v>
      </c>
      <c r="GE5460" s="81" t="s">
        <v>449</v>
      </c>
      <c r="GF5460" s="81" t="s">
        <v>155</v>
      </c>
      <c r="GG5460" s="81" t="s">
        <v>493</v>
      </c>
      <c r="GH5460" s="81" t="s">
        <v>451</v>
      </c>
      <c r="GI5460" s="81">
        <v>2029</v>
      </c>
      <c r="GJ5460" s="81" t="s">
        <v>201</v>
      </c>
      <c r="GK5460" s="81">
        <v>247.27299216497681</v>
      </c>
      <c r="GL5460" s="81">
        <v>1419.6505749999999</v>
      </c>
      <c r="GM5460" s="81">
        <v>2029</v>
      </c>
      <c r="GN5460" s="81" t="s">
        <v>173</v>
      </c>
      <c r="GO5460" s="81">
        <v>1.1148832299820636E-2</v>
      </c>
      <c r="GP5460" s="81">
        <v>10</v>
      </c>
      <c r="GQ5460" s="81">
        <v>0</v>
      </c>
      <c r="GR5460" s="81" t="s">
        <v>448</v>
      </c>
      <c r="GS5460" s="81">
        <v>1.1148832299820636E-2</v>
      </c>
      <c r="GT5460" s="81">
        <v>2.7568051219221887</v>
      </c>
      <c r="GU5460" s="81">
        <v>1.1148832299820636E-2</v>
      </c>
      <c r="GV5460" s="81">
        <v>2.7568051219221887</v>
      </c>
      <c r="GW5460" s="81">
        <v>1.1148832299820636E-2</v>
      </c>
      <c r="GX5460" s="81">
        <v>2.7568051219221887</v>
      </c>
      <c r="GY5460" s="81">
        <v>1.1148832299820636E-2</v>
      </c>
      <c r="GZ5460" s="81">
        <v>2.7568051219221887</v>
      </c>
    </row>
    <row r="5461" spans="98:208" x14ac:dyDescent="0.25">
      <c r="CT5461" s="81" t="s">
        <v>155</v>
      </c>
      <c r="CU5461" s="81" t="s">
        <v>490</v>
      </c>
      <c r="CV5461" s="81" t="s">
        <v>457</v>
      </c>
      <c r="CW5461" s="81">
        <v>2031</v>
      </c>
      <c r="CX5461" s="81">
        <v>0</v>
      </c>
      <c r="CY5461" s="81">
        <v>0</v>
      </c>
      <c r="CZ5461" s="81">
        <v>0</v>
      </c>
      <c r="DA5461" s="81">
        <v>0</v>
      </c>
      <c r="DB5461" s="81">
        <v>15317.990942821019</v>
      </c>
      <c r="DC5461" s="81">
        <v>247.2729921650282</v>
      </c>
      <c r="DD5461" s="81">
        <v>9287.6490955475547</v>
      </c>
      <c r="DE5461" s="81">
        <v>5783.0688551084313</v>
      </c>
      <c r="DF5461" s="81">
        <v>0</v>
      </c>
      <c r="DG5461" s="81">
        <v>0</v>
      </c>
      <c r="DH5461" s="81">
        <v>2.7568051219227616</v>
      </c>
      <c r="DI5461" s="81">
        <v>2.7568051219227616</v>
      </c>
      <c r="DJ5461" s="81">
        <v>4.0401424720452318E-7</v>
      </c>
      <c r="DL5461" s="81">
        <v>0</v>
      </c>
      <c r="DM5461" s="81">
        <v>0</v>
      </c>
      <c r="DN5461" s="81">
        <v>0</v>
      </c>
      <c r="DO5461" s="81">
        <v>0</v>
      </c>
      <c r="DP5461" s="81">
        <v>0</v>
      </c>
      <c r="DQ5461" s="81">
        <v>0</v>
      </c>
      <c r="DR5461" s="81">
        <v>0</v>
      </c>
      <c r="DS5461" s="81">
        <v>1.1137885460231983E-6</v>
      </c>
      <c r="DT5461" s="81">
        <v>1.1137885460231983E-6</v>
      </c>
      <c r="DU5461" s="81">
        <v>0</v>
      </c>
      <c r="DV5461" s="81">
        <v>1.1137885460231983E-6</v>
      </c>
      <c r="DW5461" s="81">
        <v>1.1137885460231983E-6</v>
      </c>
      <c r="GE5461" s="81" t="s">
        <v>449</v>
      </c>
      <c r="GF5461" s="81" t="s">
        <v>155</v>
      </c>
      <c r="GG5461" s="81" t="s">
        <v>493</v>
      </c>
      <c r="GH5461" s="81" t="s">
        <v>451</v>
      </c>
      <c r="GI5461" s="81">
        <v>2030</v>
      </c>
      <c r="GJ5461" s="81" t="s">
        <v>201</v>
      </c>
      <c r="GK5461" s="81">
        <v>247.27299216497681</v>
      </c>
      <c r="GL5461" s="81">
        <v>1419.6505749999999</v>
      </c>
      <c r="GM5461" s="81">
        <v>2030</v>
      </c>
      <c r="GN5461" s="81" t="s">
        <v>173</v>
      </c>
      <c r="GO5461" s="81">
        <v>1.1148832299820636E-2</v>
      </c>
      <c r="GP5461" s="81">
        <v>10</v>
      </c>
      <c r="GQ5461" s="81">
        <v>0</v>
      </c>
      <c r="GR5461" s="81" t="s">
        <v>448</v>
      </c>
      <c r="GS5461" s="81">
        <v>0</v>
      </c>
      <c r="GT5461" s="81">
        <v>0</v>
      </c>
      <c r="GU5461" s="81">
        <v>1.1148832299820636E-2</v>
      </c>
      <c r="GV5461" s="81">
        <v>2.7568051219221887</v>
      </c>
      <c r="GW5461" s="81">
        <v>1.1148832299820636E-2</v>
      </c>
      <c r="GX5461" s="81">
        <v>2.7568051219221887</v>
      </c>
      <c r="GY5461" s="81">
        <v>1.1148832299820636E-2</v>
      </c>
      <c r="GZ5461" s="81">
        <v>2.7568051219221887</v>
      </c>
    </row>
    <row r="5462" spans="98:208" x14ac:dyDescent="0.25">
      <c r="CT5462" s="81" t="s">
        <v>155</v>
      </c>
      <c r="CU5462" s="81" t="s">
        <v>490</v>
      </c>
      <c r="CV5462" s="81" t="s">
        <v>457</v>
      </c>
      <c r="CW5462" s="81">
        <v>2032</v>
      </c>
      <c r="CX5462" s="81">
        <v>0</v>
      </c>
      <c r="CY5462" s="81">
        <v>0</v>
      </c>
      <c r="CZ5462" s="81">
        <v>0</v>
      </c>
      <c r="DA5462" s="81">
        <v>0</v>
      </c>
      <c r="DB5462" s="81">
        <v>15317.990942821019</v>
      </c>
      <c r="DC5462" s="81">
        <v>247.2729921650282</v>
      </c>
      <c r="DD5462" s="81">
        <v>9287.6490955475547</v>
      </c>
      <c r="DE5462" s="81">
        <v>5783.0688551084313</v>
      </c>
      <c r="DF5462" s="81">
        <v>0</v>
      </c>
      <c r="DG5462" s="81">
        <v>0</v>
      </c>
      <c r="DH5462" s="81">
        <v>0</v>
      </c>
      <c r="DI5462" s="81">
        <v>2.7568051219227616</v>
      </c>
      <c r="DJ5462" s="81">
        <v>4.0401424720452318E-7</v>
      </c>
      <c r="DL5462" s="81">
        <v>0</v>
      </c>
      <c r="DM5462" s="81">
        <v>0</v>
      </c>
      <c r="DN5462" s="81">
        <v>0</v>
      </c>
      <c r="DO5462" s="81">
        <v>0</v>
      </c>
      <c r="DP5462" s="81">
        <v>0</v>
      </c>
      <c r="DQ5462" s="81">
        <v>0</v>
      </c>
      <c r="DR5462" s="81">
        <v>0</v>
      </c>
      <c r="DS5462" s="81">
        <v>0</v>
      </c>
      <c r="DT5462" s="81">
        <v>0</v>
      </c>
      <c r="DU5462" s="81">
        <v>0</v>
      </c>
      <c r="DV5462" s="81">
        <v>1.1137885460231983E-6</v>
      </c>
      <c r="DW5462" s="81">
        <v>1.1137885460231983E-6</v>
      </c>
      <c r="GE5462" s="81" t="s">
        <v>449</v>
      </c>
      <c r="GF5462" s="81" t="s">
        <v>155</v>
      </c>
      <c r="GG5462" s="81" t="s">
        <v>493</v>
      </c>
      <c r="GH5462" s="81" t="s">
        <v>451</v>
      </c>
      <c r="GI5462" s="81">
        <v>2031</v>
      </c>
      <c r="GJ5462" s="81" t="s">
        <v>201</v>
      </c>
      <c r="GK5462" s="81">
        <v>247.27299216497681</v>
      </c>
      <c r="GL5462" s="81">
        <v>1419.6505749999999</v>
      </c>
      <c r="GM5462" s="81">
        <v>2031</v>
      </c>
      <c r="GN5462" s="81" t="s">
        <v>173</v>
      </c>
      <c r="GO5462" s="81">
        <v>1.1148832299820636E-2</v>
      </c>
      <c r="GP5462" s="81">
        <v>10</v>
      </c>
      <c r="GQ5462" s="81">
        <v>0</v>
      </c>
      <c r="GR5462" s="81" t="s">
        <v>448</v>
      </c>
      <c r="GS5462" s="81">
        <v>0</v>
      </c>
      <c r="GT5462" s="81">
        <v>0</v>
      </c>
      <c r="GU5462" s="81">
        <v>0</v>
      </c>
      <c r="GV5462" s="81">
        <v>0</v>
      </c>
      <c r="GW5462" s="81">
        <v>1.1148832299820636E-2</v>
      </c>
      <c r="GX5462" s="81">
        <v>2.7568051219221887</v>
      </c>
      <c r="GY5462" s="81">
        <v>1.1148832299820636E-2</v>
      </c>
      <c r="GZ5462" s="81">
        <v>2.7568051219221887</v>
      </c>
    </row>
    <row r="5463" spans="98:208" x14ac:dyDescent="0.25">
      <c r="CT5463" s="81" t="s">
        <v>155</v>
      </c>
      <c r="CU5463" s="81" t="s">
        <v>490</v>
      </c>
      <c r="CV5463" s="81" t="s">
        <v>458</v>
      </c>
      <c r="CW5463" s="81">
        <v>2020</v>
      </c>
      <c r="CX5463" s="81">
        <v>0</v>
      </c>
      <c r="CY5463" s="81">
        <v>0</v>
      </c>
      <c r="CZ5463" s="81">
        <v>0</v>
      </c>
      <c r="DA5463" s="81">
        <v>0</v>
      </c>
      <c r="DB5463" s="81">
        <v>8807.95223087864</v>
      </c>
      <c r="DC5463" s="81">
        <v>222.22942162790281</v>
      </c>
      <c r="DD5463" s="81">
        <v>8585.7228092507376</v>
      </c>
      <c r="DE5463" s="81">
        <v>0</v>
      </c>
      <c r="DF5463" s="81">
        <v>2.4775985538156213</v>
      </c>
      <c r="DG5463" s="81">
        <v>0</v>
      </c>
      <c r="DH5463" s="81">
        <v>0</v>
      </c>
      <c r="DI5463" s="81">
        <v>0</v>
      </c>
      <c r="DJ5463" s="81">
        <v>4.8138358024915845E-7</v>
      </c>
      <c r="DL5463" s="81">
        <v>0</v>
      </c>
      <c r="DM5463" s="81">
        <v>1.192675262255901E-6</v>
      </c>
      <c r="DN5463" s="81">
        <v>1.192675262255901E-6</v>
      </c>
      <c r="DO5463" s="81">
        <v>0</v>
      </c>
      <c r="DP5463" s="81">
        <v>0</v>
      </c>
      <c r="DQ5463" s="81">
        <v>0</v>
      </c>
      <c r="DR5463" s="81">
        <v>0</v>
      </c>
      <c r="DS5463" s="81">
        <v>0</v>
      </c>
      <c r="DT5463" s="81">
        <v>0</v>
      </c>
      <c r="DU5463" s="81">
        <v>0</v>
      </c>
      <c r="DV5463" s="81">
        <v>0</v>
      </c>
      <c r="DW5463" s="81">
        <v>0</v>
      </c>
      <c r="GE5463" s="81" t="s">
        <v>449</v>
      </c>
      <c r="GF5463" s="81" t="s">
        <v>155</v>
      </c>
      <c r="GG5463" s="81" t="s">
        <v>493</v>
      </c>
      <c r="GH5463" s="81" t="s">
        <v>451</v>
      </c>
      <c r="GI5463" s="81">
        <v>2032</v>
      </c>
      <c r="GJ5463" s="81" t="s">
        <v>201</v>
      </c>
      <c r="GK5463" s="81">
        <v>247.27299216497681</v>
      </c>
      <c r="GL5463" s="81">
        <v>1419.6505749999999</v>
      </c>
      <c r="GM5463" s="81">
        <v>2032</v>
      </c>
      <c r="GN5463" s="81" t="s">
        <v>173</v>
      </c>
      <c r="GO5463" s="81">
        <v>1.1148832299820636E-2</v>
      </c>
      <c r="GP5463" s="81">
        <v>10</v>
      </c>
      <c r="GQ5463" s="81">
        <v>0</v>
      </c>
      <c r="GR5463" s="81" t="s">
        <v>448</v>
      </c>
      <c r="GS5463" s="81">
        <v>0</v>
      </c>
      <c r="GT5463" s="81">
        <v>0</v>
      </c>
      <c r="GU5463" s="81">
        <v>0</v>
      </c>
      <c r="GV5463" s="81">
        <v>0</v>
      </c>
      <c r="GW5463" s="81">
        <v>0</v>
      </c>
      <c r="GX5463" s="81">
        <v>0</v>
      </c>
      <c r="GY5463" s="81">
        <v>1.1148832299820636E-2</v>
      </c>
      <c r="GZ5463" s="81">
        <v>2.7568051219221887</v>
      </c>
    </row>
    <row r="5464" spans="98:208" x14ac:dyDescent="0.25">
      <c r="CT5464" s="81" t="s">
        <v>155</v>
      </c>
      <c r="CU5464" s="81" t="s">
        <v>490</v>
      </c>
      <c r="CV5464" s="81" t="s">
        <v>458</v>
      </c>
      <c r="CW5464" s="81">
        <v>2021</v>
      </c>
      <c r="CX5464" s="81">
        <v>0</v>
      </c>
      <c r="CY5464" s="81">
        <v>0</v>
      </c>
      <c r="CZ5464" s="81">
        <v>0</v>
      </c>
      <c r="DA5464" s="81">
        <v>0</v>
      </c>
      <c r="DB5464" s="81">
        <v>8807.95223087864</v>
      </c>
      <c r="DC5464" s="81">
        <v>222.22942162790281</v>
      </c>
      <c r="DD5464" s="81">
        <v>8585.7228092507376</v>
      </c>
      <c r="DE5464" s="81">
        <v>0</v>
      </c>
      <c r="DF5464" s="81">
        <v>2.4775985538156213</v>
      </c>
      <c r="DG5464" s="81">
        <v>2.4775985538156213</v>
      </c>
      <c r="DH5464" s="81">
        <v>0</v>
      </c>
      <c r="DI5464" s="81">
        <v>0</v>
      </c>
      <c r="DJ5464" s="81">
        <v>4.8138358024915845E-7</v>
      </c>
      <c r="DL5464" s="81">
        <v>0</v>
      </c>
      <c r="DM5464" s="81">
        <v>1.192675262255901E-6</v>
      </c>
      <c r="DN5464" s="81">
        <v>1.192675262255901E-6</v>
      </c>
      <c r="DO5464" s="81">
        <v>0</v>
      </c>
      <c r="DP5464" s="81">
        <v>1.192675262255901E-6</v>
      </c>
      <c r="DQ5464" s="81">
        <v>1.192675262255901E-6</v>
      </c>
      <c r="DR5464" s="81">
        <v>0</v>
      </c>
      <c r="DS5464" s="81">
        <v>0</v>
      </c>
      <c r="DT5464" s="81">
        <v>0</v>
      </c>
      <c r="DU5464" s="81">
        <v>0</v>
      </c>
      <c r="DV5464" s="81">
        <v>0</v>
      </c>
      <c r="DW5464" s="81">
        <v>0</v>
      </c>
      <c r="GE5464" s="81" t="s">
        <v>449</v>
      </c>
      <c r="GF5464" s="81" t="s">
        <v>155</v>
      </c>
      <c r="GG5464" s="81" t="s">
        <v>493</v>
      </c>
      <c r="GH5464" s="81" t="s">
        <v>452</v>
      </c>
      <c r="GI5464" s="81">
        <v>2021</v>
      </c>
      <c r="GJ5464" s="81" t="s">
        <v>201</v>
      </c>
      <c r="GK5464" s="81">
        <v>0.69641821681223126</v>
      </c>
      <c r="GL5464" s="81">
        <v>1419.6505749999999</v>
      </c>
      <c r="GM5464" s="81">
        <v>2021</v>
      </c>
      <c r="GN5464" s="81" t="s">
        <v>173</v>
      </c>
      <c r="GO5464" s="81">
        <v>1.1148832299820636E-2</v>
      </c>
      <c r="GP5464" s="81">
        <v>10</v>
      </c>
      <c r="GQ5464" s="81">
        <v>0</v>
      </c>
      <c r="GR5464" s="81" t="s">
        <v>448</v>
      </c>
      <c r="GS5464" s="81">
        <v>1.1148832299820636E-2</v>
      </c>
      <c r="GT5464" s="81">
        <v>7.7642499097796951E-3</v>
      </c>
      <c r="GU5464" s="81">
        <v>1.1148832299820636E-2</v>
      </c>
      <c r="GV5464" s="81">
        <v>7.7642499097796951E-3</v>
      </c>
      <c r="GW5464" s="81">
        <v>0</v>
      </c>
      <c r="GX5464" s="81">
        <v>0</v>
      </c>
      <c r="GY5464" s="81">
        <v>0</v>
      </c>
      <c r="GZ5464" s="81">
        <v>0</v>
      </c>
    </row>
    <row r="5465" spans="98:208" x14ac:dyDescent="0.25">
      <c r="CT5465" s="81" t="s">
        <v>155</v>
      </c>
      <c r="CU5465" s="81" t="s">
        <v>490</v>
      </c>
      <c r="CV5465" s="81" t="s">
        <v>458</v>
      </c>
      <c r="CW5465" s="81">
        <v>2022</v>
      </c>
      <c r="CX5465" s="81">
        <v>0</v>
      </c>
      <c r="CY5465" s="81">
        <v>0</v>
      </c>
      <c r="CZ5465" s="81">
        <v>0</v>
      </c>
      <c r="DA5465" s="81">
        <v>0</v>
      </c>
      <c r="DB5465" s="81">
        <v>8807.95223087864</v>
      </c>
      <c r="DC5465" s="81">
        <v>222.22942162790281</v>
      </c>
      <c r="DD5465" s="81">
        <v>8585.7228092507376</v>
      </c>
      <c r="DE5465" s="81">
        <v>0</v>
      </c>
      <c r="DF5465" s="81">
        <v>2.4775985538156213</v>
      </c>
      <c r="DG5465" s="81">
        <v>2.4775985538156213</v>
      </c>
      <c r="DH5465" s="81">
        <v>2.4775985538156213</v>
      </c>
      <c r="DI5465" s="81">
        <v>0</v>
      </c>
      <c r="DJ5465" s="81">
        <v>4.8138358024915845E-7</v>
      </c>
      <c r="DL5465" s="81">
        <v>0</v>
      </c>
      <c r="DM5465" s="81">
        <v>1.192675262255901E-6</v>
      </c>
      <c r="DN5465" s="81">
        <v>1.192675262255901E-6</v>
      </c>
      <c r="DO5465" s="81">
        <v>0</v>
      </c>
      <c r="DP5465" s="81">
        <v>1.192675262255901E-6</v>
      </c>
      <c r="DQ5465" s="81">
        <v>1.192675262255901E-6</v>
      </c>
      <c r="DR5465" s="81">
        <v>0</v>
      </c>
      <c r="DS5465" s="81">
        <v>1.192675262255901E-6</v>
      </c>
      <c r="DT5465" s="81">
        <v>1.192675262255901E-6</v>
      </c>
      <c r="DU5465" s="81">
        <v>0</v>
      </c>
      <c r="DV5465" s="81">
        <v>0</v>
      </c>
      <c r="DW5465" s="81">
        <v>0</v>
      </c>
      <c r="GE5465" s="81" t="s">
        <v>449</v>
      </c>
      <c r="GF5465" s="81" t="s">
        <v>155</v>
      </c>
      <c r="GG5465" s="81" t="s">
        <v>493</v>
      </c>
      <c r="GH5465" s="81" t="s">
        <v>452</v>
      </c>
      <c r="GI5465" s="81">
        <v>2022</v>
      </c>
      <c r="GJ5465" s="81" t="s">
        <v>201</v>
      </c>
      <c r="GK5465" s="81">
        <v>0.69641821681223126</v>
      </c>
      <c r="GL5465" s="81">
        <v>1419.6505749999999</v>
      </c>
      <c r="GM5465" s="81">
        <v>2022</v>
      </c>
      <c r="GN5465" s="81" t="s">
        <v>173</v>
      </c>
      <c r="GO5465" s="81">
        <v>1.1148832299820636E-2</v>
      </c>
      <c r="GP5465" s="81">
        <v>10</v>
      </c>
      <c r="GQ5465" s="81">
        <v>0</v>
      </c>
      <c r="GR5465" s="81" t="s">
        <v>448</v>
      </c>
      <c r="GS5465" s="81">
        <v>1.1148832299820636E-2</v>
      </c>
      <c r="GT5465" s="81">
        <v>7.7642499097796951E-3</v>
      </c>
      <c r="GU5465" s="81">
        <v>1.1148832299820636E-2</v>
      </c>
      <c r="GV5465" s="81">
        <v>7.7642499097796951E-3</v>
      </c>
      <c r="GW5465" s="81">
        <v>1.1148832299820636E-2</v>
      </c>
      <c r="GX5465" s="81">
        <v>7.7642499097796951E-3</v>
      </c>
      <c r="GY5465" s="81">
        <v>0</v>
      </c>
      <c r="GZ5465" s="81">
        <v>0</v>
      </c>
    </row>
    <row r="5466" spans="98:208" x14ac:dyDescent="0.25">
      <c r="CT5466" s="81" t="s">
        <v>155</v>
      </c>
      <c r="CU5466" s="81" t="s">
        <v>490</v>
      </c>
      <c r="CV5466" s="81" t="s">
        <v>458</v>
      </c>
      <c r="CW5466" s="81">
        <v>2023</v>
      </c>
      <c r="CX5466" s="81">
        <v>0</v>
      </c>
      <c r="CY5466" s="81">
        <v>0</v>
      </c>
      <c r="CZ5466" s="81">
        <v>0</v>
      </c>
      <c r="DA5466" s="81">
        <v>0</v>
      </c>
      <c r="DB5466" s="81">
        <v>9129.7460702395056</v>
      </c>
      <c r="DC5466" s="81">
        <v>233.23007680801459</v>
      </c>
      <c r="DD5466" s="81">
        <v>8896.5159934314888</v>
      </c>
      <c r="DE5466" s="81">
        <v>0</v>
      </c>
      <c r="DF5466" s="81">
        <v>2.6002430136068408</v>
      </c>
      <c r="DG5466" s="81">
        <v>2.6002430136068408</v>
      </c>
      <c r="DH5466" s="81">
        <v>2.6002430136068408</v>
      </c>
      <c r="DI5466" s="81">
        <v>2.6002430136068408</v>
      </c>
      <c r="DJ5466" s="81">
        <v>4.8138358024915845E-7</v>
      </c>
      <c r="DL5466" s="81">
        <v>0</v>
      </c>
      <c r="DM5466" s="81">
        <v>1.2517142914079223E-6</v>
      </c>
      <c r="DN5466" s="81">
        <v>1.2517142914079223E-6</v>
      </c>
      <c r="DO5466" s="81">
        <v>0</v>
      </c>
      <c r="DP5466" s="81">
        <v>1.2517142914079223E-6</v>
      </c>
      <c r="DQ5466" s="81">
        <v>1.2517142914079223E-6</v>
      </c>
      <c r="DR5466" s="81">
        <v>0</v>
      </c>
      <c r="DS5466" s="81">
        <v>1.2517142914079223E-6</v>
      </c>
      <c r="DT5466" s="81">
        <v>1.2517142914079223E-6</v>
      </c>
      <c r="DU5466" s="81">
        <v>0</v>
      </c>
      <c r="DV5466" s="81">
        <v>1.2517142914079223E-6</v>
      </c>
      <c r="DW5466" s="81">
        <v>1.2517142914079223E-6</v>
      </c>
      <c r="GE5466" s="81" t="s">
        <v>449</v>
      </c>
      <c r="GF5466" s="81" t="s">
        <v>155</v>
      </c>
      <c r="GG5466" s="81" t="s">
        <v>493</v>
      </c>
      <c r="GH5466" s="81" t="s">
        <v>452</v>
      </c>
      <c r="GI5466" s="81">
        <v>2023</v>
      </c>
      <c r="GJ5466" s="81" t="s">
        <v>201</v>
      </c>
      <c r="GK5466" s="81">
        <v>0.71896016785821359</v>
      </c>
      <c r="GL5466" s="81">
        <v>1419.6505749999999</v>
      </c>
      <c r="GM5466" s="81">
        <v>2023</v>
      </c>
      <c r="GN5466" s="81" t="s">
        <v>173</v>
      </c>
      <c r="GO5466" s="81">
        <v>1.1148832299820636E-2</v>
      </c>
      <c r="GP5466" s="81">
        <v>10</v>
      </c>
      <c r="GQ5466" s="81">
        <v>0</v>
      </c>
      <c r="GR5466" s="81" t="s">
        <v>448</v>
      </c>
      <c r="GS5466" s="81">
        <v>1.1148832299820636E-2</v>
      </c>
      <c r="GT5466" s="81">
        <v>8.015566341702118E-3</v>
      </c>
      <c r="GU5466" s="81">
        <v>1.1148832299820636E-2</v>
      </c>
      <c r="GV5466" s="81">
        <v>8.015566341702118E-3</v>
      </c>
      <c r="GW5466" s="81">
        <v>1.1148832299820636E-2</v>
      </c>
      <c r="GX5466" s="81">
        <v>8.015566341702118E-3</v>
      </c>
      <c r="GY5466" s="81">
        <v>1.1148832299820636E-2</v>
      </c>
      <c r="GZ5466" s="81">
        <v>8.015566341702118E-3</v>
      </c>
    </row>
    <row r="5467" spans="98:208" x14ac:dyDescent="0.25">
      <c r="CT5467" s="81" t="s">
        <v>155</v>
      </c>
      <c r="CU5467" s="81" t="s">
        <v>490</v>
      </c>
      <c r="CV5467" s="81" t="s">
        <v>458</v>
      </c>
      <c r="CW5467" s="81">
        <v>2024</v>
      </c>
      <c r="CX5467" s="81">
        <v>0</v>
      </c>
      <c r="CY5467" s="81">
        <v>0</v>
      </c>
      <c r="CZ5467" s="81">
        <v>0</v>
      </c>
      <c r="DA5467" s="81">
        <v>0</v>
      </c>
      <c r="DB5467" s="81">
        <v>9129.7460702395056</v>
      </c>
      <c r="DC5467" s="81">
        <v>233.23007680801459</v>
      </c>
      <c r="DD5467" s="81">
        <v>8896.5159934314888</v>
      </c>
      <c r="DE5467" s="81">
        <v>0</v>
      </c>
      <c r="DF5467" s="81">
        <v>2.6002430136068408</v>
      </c>
      <c r="DG5467" s="81">
        <v>2.6002430136068408</v>
      </c>
      <c r="DH5467" s="81">
        <v>2.6002430136068408</v>
      </c>
      <c r="DI5467" s="81">
        <v>2.6002430136068408</v>
      </c>
      <c r="DJ5467" s="81">
        <v>4.8138358024915845E-7</v>
      </c>
      <c r="DL5467" s="81">
        <v>0</v>
      </c>
      <c r="DM5467" s="81">
        <v>1.2517142914079223E-6</v>
      </c>
      <c r="DN5467" s="81">
        <v>1.2517142914079223E-6</v>
      </c>
      <c r="DO5467" s="81">
        <v>0</v>
      </c>
      <c r="DP5467" s="81">
        <v>1.2517142914079223E-6</v>
      </c>
      <c r="DQ5467" s="81">
        <v>1.2517142914079223E-6</v>
      </c>
      <c r="DR5467" s="81">
        <v>0</v>
      </c>
      <c r="DS5467" s="81">
        <v>1.2517142914079223E-6</v>
      </c>
      <c r="DT5467" s="81">
        <v>1.2517142914079223E-6</v>
      </c>
      <c r="DU5467" s="81">
        <v>0</v>
      </c>
      <c r="DV5467" s="81">
        <v>1.2517142914079223E-6</v>
      </c>
      <c r="DW5467" s="81">
        <v>1.2517142914079223E-6</v>
      </c>
      <c r="GE5467" s="81" t="s">
        <v>449</v>
      </c>
      <c r="GF5467" s="81" t="s">
        <v>155</v>
      </c>
      <c r="GG5467" s="81" t="s">
        <v>493</v>
      </c>
      <c r="GH5467" s="81" t="s">
        <v>452</v>
      </c>
      <c r="GI5467" s="81">
        <v>2024</v>
      </c>
      <c r="GJ5467" s="81" t="s">
        <v>201</v>
      </c>
      <c r="GK5467" s="81">
        <v>0.71896016785821359</v>
      </c>
      <c r="GL5467" s="81">
        <v>1419.6505749999999</v>
      </c>
      <c r="GM5467" s="81">
        <v>2024</v>
      </c>
      <c r="GN5467" s="81" t="s">
        <v>173</v>
      </c>
      <c r="GO5467" s="81">
        <v>1.1148832299820636E-2</v>
      </c>
      <c r="GP5467" s="81">
        <v>10</v>
      </c>
      <c r="GQ5467" s="81">
        <v>0</v>
      </c>
      <c r="GR5467" s="81" t="s">
        <v>448</v>
      </c>
      <c r="GS5467" s="81">
        <v>1.1148832299820636E-2</v>
      </c>
      <c r="GT5467" s="81">
        <v>8.015566341702118E-3</v>
      </c>
      <c r="GU5467" s="81">
        <v>1.1148832299820636E-2</v>
      </c>
      <c r="GV5467" s="81">
        <v>8.015566341702118E-3</v>
      </c>
      <c r="GW5467" s="81">
        <v>1.1148832299820636E-2</v>
      </c>
      <c r="GX5467" s="81">
        <v>8.015566341702118E-3</v>
      </c>
      <c r="GY5467" s="81">
        <v>1.1148832299820636E-2</v>
      </c>
      <c r="GZ5467" s="81">
        <v>8.015566341702118E-3</v>
      </c>
    </row>
    <row r="5468" spans="98:208" x14ac:dyDescent="0.25">
      <c r="CT5468" s="81" t="s">
        <v>155</v>
      </c>
      <c r="CU5468" s="81" t="s">
        <v>490</v>
      </c>
      <c r="CV5468" s="81" t="s">
        <v>458</v>
      </c>
      <c r="CW5468" s="81">
        <v>2025</v>
      </c>
      <c r="CX5468" s="81">
        <v>0</v>
      </c>
      <c r="CY5468" s="81">
        <v>0</v>
      </c>
      <c r="CZ5468" s="81">
        <v>0</v>
      </c>
      <c r="DA5468" s="81">
        <v>0</v>
      </c>
      <c r="DB5468" s="81">
        <v>9129.7460702395056</v>
      </c>
      <c r="DC5468" s="81">
        <v>233.23007680801459</v>
      </c>
      <c r="DD5468" s="81">
        <v>8896.5159934314888</v>
      </c>
      <c r="DE5468" s="81">
        <v>0</v>
      </c>
      <c r="DF5468" s="81">
        <v>2.6002430136068408</v>
      </c>
      <c r="DG5468" s="81">
        <v>2.6002430136068408</v>
      </c>
      <c r="DH5468" s="81">
        <v>2.6002430136068408</v>
      </c>
      <c r="DI5468" s="81">
        <v>2.6002430136068408</v>
      </c>
      <c r="DJ5468" s="81">
        <v>4.8138358024915845E-7</v>
      </c>
      <c r="DL5468" s="81">
        <v>0</v>
      </c>
      <c r="DM5468" s="81">
        <v>1.2517142914079223E-6</v>
      </c>
      <c r="DN5468" s="81">
        <v>1.2517142914079223E-6</v>
      </c>
      <c r="DO5468" s="81">
        <v>0</v>
      </c>
      <c r="DP5468" s="81">
        <v>1.2517142914079223E-6</v>
      </c>
      <c r="DQ5468" s="81">
        <v>1.2517142914079223E-6</v>
      </c>
      <c r="DR5468" s="81">
        <v>0</v>
      </c>
      <c r="DS5468" s="81">
        <v>1.2517142914079223E-6</v>
      </c>
      <c r="DT5468" s="81">
        <v>1.2517142914079223E-6</v>
      </c>
      <c r="DU5468" s="81">
        <v>0</v>
      </c>
      <c r="DV5468" s="81">
        <v>1.2517142914079223E-6</v>
      </c>
      <c r="DW5468" s="81">
        <v>1.2517142914079223E-6</v>
      </c>
      <c r="GE5468" s="81" t="s">
        <v>449</v>
      </c>
      <c r="GF5468" s="81" t="s">
        <v>155</v>
      </c>
      <c r="GG5468" s="81" t="s">
        <v>493</v>
      </c>
      <c r="GH5468" s="81" t="s">
        <v>452</v>
      </c>
      <c r="GI5468" s="81">
        <v>2025</v>
      </c>
      <c r="GJ5468" s="81" t="s">
        <v>201</v>
      </c>
      <c r="GK5468" s="81">
        <v>0.71896016785821359</v>
      </c>
      <c r="GL5468" s="81">
        <v>1419.6505749999999</v>
      </c>
      <c r="GM5468" s="81">
        <v>2025</v>
      </c>
      <c r="GN5468" s="81" t="s">
        <v>173</v>
      </c>
      <c r="GO5468" s="81">
        <v>1.1148832299820636E-2</v>
      </c>
      <c r="GP5468" s="81">
        <v>10</v>
      </c>
      <c r="GQ5468" s="81">
        <v>0</v>
      </c>
      <c r="GR5468" s="81" t="s">
        <v>448</v>
      </c>
      <c r="GS5468" s="81">
        <v>1.1148832299820636E-2</v>
      </c>
      <c r="GT5468" s="81">
        <v>8.015566341702118E-3</v>
      </c>
      <c r="GU5468" s="81">
        <v>1.1148832299820636E-2</v>
      </c>
      <c r="GV5468" s="81">
        <v>8.015566341702118E-3</v>
      </c>
      <c r="GW5468" s="81">
        <v>1.1148832299820636E-2</v>
      </c>
      <c r="GX5468" s="81">
        <v>8.015566341702118E-3</v>
      </c>
      <c r="GY5468" s="81">
        <v>1.1148832299820636E-2</v>
      </c>
      <c r="GZ5468" s="81">
        <v>8.015566341702118E-3</v>
      </c>
    </row>
    <row r="5469" spans="98:208" x14ac:dyDescent="0.25">
      <c r="CT5469" s="81" t="s">
        <v>155</v>
      </c>
      <c r="CU5469" s="81" t="s">
        <v>490</v>
      </c>
      <c r="CV5469" s="81" t="s">
        <v>458</v>
      </c>
      <c r="CW5469" s="81">
        <v>2026</v>
      </c>
      <c r="CX5469" s="81">
        <v>0</v>
      </c>
      <c r="CY5469" s="81">
        <v>0</v>
      </c>
      <c r="CZ5469" s="81">
        <v>0</v>
      </c>
      <c r="DA5469" s="81">
        <v>0</v>
      </c>
      <c r="DB5469" s="81">
        <v>9129.7460702395056</v>
      </c>
      <c r="DC5469" s="81">
        <v>233.23007680801459</v>
      </c>
      <c r="DD5469" s="81">
        <v>8896.5159934314888</v>
      </c>
      <c r="DE5469" s="81">
        <v>0</v>
      </c>
      <c r="DF5469" s="81">
        <v>2.6002430136068408</v>
      </c>
      <c r="DG5469" s="81">
        <v>2.6002430136068408</v>
      </c>
      <c r="DH5469" s="81">
        <v>2.6002430136068408</v>
      </c>
      <c r="DI5469" s="81">
        <v>2.6002430136068408</v>
      </c>
      <c r="DJ5469" s="81">
        <v>4.8138358024915845E-7</v>
      </c>
      <c r="DL5469" s="81">
        <v>0</v>
      </c>
      <c r="DM5469" s="81">
        <v>1.2517142914079223E-6</v>
      </c>
      <c r="DN5469" s="81">
        <v>1.2517142914079223E-6</v>
      </c>
      <c r="DO5469" s="81">
        <v>0</v>
      </c>
      <c r="DP5469" s="81">
        <v>1.2517142914079223E-6</v>
      </c>
      <c r="DQ5469" s="81">
        <v>1.2517142914079223E-6</v>
      </c>
      <c r="DR5469" s="81">
        <v>0</v>
      </c>
      <c r="DS5469" s="81">
        <v>1.2517142914079223E-6</v>
      </c>
      <c r="DT5469" s="81">
        <v>1.2517142914079223E-6</v>
      </c>
      <c r="DU5469" s="81">
        <v>0</v>
      </c>
      <c r="DV5469" s="81">
        <v>1.2517142914079223E-6</v>
      </c>
      <c r="DW5469" s="81">
        <v>1.2517142914079223E-6</v>
      </c>
      <c r="GE5469" s="81" t="s">
        <v>449</v>
      </c>
      <c r="GF5469" s="81" t="s">
        <v>155</v>
      </c>
      <c r="GG5469" s="81" t="s">
        <v>493</v>
      </c>
      <c r="GH5469" s="81" t="s">
        <v>452</v>
      </c>
      <c r="GI5469" s="81">
        <v>2026</v>
      </c>
      <c r="GJ5469" s="81" t="s">
        <v>201</v>
      </c>
      <c r="GK5469" s="81">
        <v>0.71896016785821359</v>
      </c>
      <c r="GL5469" s="81">
        <v>1419.6505749999999</v>
      </c>
      <c r="GM5469" s="81">
        <v>2026</v>
      </c>
      <c r="GN5469" s="81" t="s">
        <v>173</v>
      </c>
      <c r="GO5469" s="81">
        <v>1.1148832299820636E-2</v>
      </c>
      <c r="GP5469" s="81">
        <v>10</v>
      </c>
      <c r="GQ5469" s="81">
        <v>0</v>
      </c>
      <c r="GR5469" s="81" t="s">
        <v>448</v>
      </c>
      <c r="GS5469" s="81">
        <v>1.1148832299820636E-2</v>
      </c>
      <c r="GT5469" s="81">
        <v>8.015566341702118E-3</v>
      </c>
      <c r="GU5469" s="81">
        <v>1.1148832299820636E-2</v>
      </c>
      <c r="GV5469" s="81">
        <v>8.015566341702118E-3</v>
      </c>
      <c r="GW5469" s="81">
        <v>1.1148832299820636E-2</v>
      </c>
      <c r="GX5469" s="81">
        <v>8.015566341702118E-3</v>
      </c>
      <c r="GY5469" s="81">
        <v>1.1148832299820636E-2</v>
      </c>
      <c r="GZ5469" s="81">
        <v>8.015566341702118E-3</v>
      </c>
    </row>
    <row r="5470" spans="98:208" x14ac:dyDescent="0.25">
      <c r="CT5470" s="81" t="s">
        <v>155</v>
      </c>
      <c r="CU5470" s="81" t="s">
        <v>490</v>
      </c>
      <c r="CV5470" s="81" t="s">
        <v>458</v>
      </c>
      <c r="CW5470" s="81">
        <v>2027</v>
      </c>
      <c r="CX5470" s="81">
        <v>0</v>
      </c>
      <c r="CY5470" s="81">
        <v>0</v>
      </c>
      <c r="CZ5470" s="81">
        <v>0</v>
      </c>
      <c r="DA5470" s="81">
        <v>0</v>
      </c>
      <c r="DB5470" s="81">
        <v>9129.7460702395056</v>
      </c>
      <c r="DC5470" s="81">
        <v>233.23007680801459</v>
      </c>
      <c r="DD5470" s="81">
        <v>8896.5159934314888</v>
      </c>
      <c r="DE5470" s="81">
        <v>0</v>
      </c>
      <c r="DF5470" s="81">
        <v>2.6002430136068408</v>
      </c>
      <c r="DG5470" s="81">
        <v>2.6002430136068408</v>
      </c>
      <c r="DH5470" s="81">
        <v>2.6002430136068408</v>
      </c>
      <c r="DI5470" s="81">
        <v>2.6002430136068408</v>
      </c>
      <c r="DJ5470" s="81">
        <v>4.8138358024915845E-7</v>
      </c>
      <c r="DL5470" s="81">
        <v>0</v>
      </c>
      <c r="DM5470" s="81">
        <v>1.2517142914079223E-6</v>
      </c>
      <c r="DN5470" s="81">
        <v>1.2517142914079223E-6</v>
      </c>
      <c r="DO5470" s="81">
        <v>0</v>
      </c>
      <c r="DP5470" s="81">
        <v>1.2517142914079223E-6</v>
      </c>
      <c r="DQ5470" s="81">
        <v>1.2517142914079223E-6</v>
      </c>
      <c r="DR5470" s="81">
        <v>0</v>
      </c>
      <c r="DS5470" s="81">
        <v>1.2517142914079223E-6</v>
      </c>
      <c r="DT5470" s="81">
        <v>1.2517142914079223E-6</v>
      </c>
      <c r="DU5470" s="81">
        <v>0</v>
      </c>
      <c r="DV5470" s="81">
        <v>1.2517142914079223E-6</v>
      </c>
      <c r="DW5470" s="81">
        <v>1.2517142914079223E-6</v>
      </c>
      <c r="GE5470" s="81" t="s">
        <v>449</v>
      </c>
      <c r="GF5470" s="81" t="s">
        <v>155</v>
      </c>
      <c r="GG5470" s="81" t="s">
        <v>493</v>
      </c>
      <c r="GH5470" s="81" t="s">
        <v>452</v>
      </c>
      <c r="GI5470" s="81">
        <v>2027</v>
      </c>
      <c r="GJ5470" s="81" t="s">
        <v>201</v>
      </c>
      <c r="GK5470" s="81">
        <v>0.71896016785821359</v>
      </c>
      <c r="GL5470" s="81">
        <v>1419.6505749999999</v>
      </c>
      <c r="GM5470" s="81">
        <v>2027</v>
      </c>
      <c r="GN5470" s="81" t="s">
        <v>173</v>
      </c>
      <c r="GO5470" s="81">
        <v>1.1148832299820636E-2</v>
      </c>
      <c r="GP5470" s="81">
        <v>10</v>
      </c>
      <c r="GQ5470" s="81">
        <v>0</v>
      </c>
      <c r="GR5470" s="81" t="s">
        <v>448</v>
      </c>
      <c r="GS5470" s="81">
        <v>1.1148832299820636E-2</v>
      </c>
      <c r="GT5470" s="81">
        <v>8.015566341702118E-3</v>
      </c>
      <c r="GU5470" s="81">
        <v>1.1148832299820636E-2</v>
      </c>
      <c r="GV5470" s="81">
        <v>8.015566341702118E-3</v>
      </c>
      <c r="GW5470" s="81">
        <v>1.1148832299820636E-2</v>
      </c>
      <c r="GX5470" s="81">
        <v>8.015566341702118E-3</v>
      </c>
      <c r="GY5470" s="81">
        <v>1.1148832299820636E-2</v>
      </c>
      <c r="GZ5470" s="81">
        <v>8.015566341702118E-3</v>
      </c>
    </row>
    <row r="5471" spans="98:208" x14ac:dyDescent="0.25">
      <c r="CT5471" s="81" t="s">
        <v>155</v>
      </c>
      <c r="CU5471" s="81" t="s">
        <v>490</v>
      </c>
      <c r="CV5471" s="81" t="s">
        <v>458</v>
      </c>
      <c r="CW5471" s="81">
        <v>2028</v>
      </c>
      <c r="CX5471" s="81">
        <v>0</v>
      </c>
      <c r="CY5471" s="81">
        <v>0</v>
      </c>
      <c r="CZ5471" s="81">
        <v>0</v>
      </c>
      <c r="DA5471" s="81">
        <v>0</v>
      </c>
      <c r="DB5471" s="81">
        <v>9534.9220877125445</v>
      </c>
      <c r="DC5471" s="81">
        <v>247.27299216502749</v>
      </c>
      <c r="DD5471" s="81">
        <v>9287.6490955475183</v>
      </c>
      <c r="DE5471" s="81">
        <v>0</v>
      </c>
      <c r="DF5471" s="81">
        <v>2.7568051219227536</v>
      </c>
      <c r="DG5471" s="81">
        <v>2.7568051219227536</v>
      </c>
      <c r="DH5471" s="81">
        <v>2.7568051219227536</v>
      </c>
      <c r="DI5471" s="81">
        <v>2.7568051219227536</v>
      </c>
      <c r="DJ5471" s="81">
        <v>4.8138358024915845E-7</v>
      </c>
      <c r="DL5471" s="81">
        <v>0</v>
      </c>
      <c r="DM5471" s="81">
        <v>1.3270807196403929E-6</v>
      </c>
      <c r="DN5471" s="81">
        <v>1.3270807196403929E-6</v>
      </c>
      <c r="DO5471" s="81">
        <v>0</v>
      </c>
      <c r="DP5471" s="81">
        <v>1.3270807196403929E-6</v>
      </c>
      <c r="DQ5471" s="81">
        <v>1.3270807196403929E-6</v>
      </c>
      <c r="DR5471" s="81">
        <v>0</v>
      </c>
      <c r="DS5471" s="81">
        <v>1.3270807196403929E-6</v>
      </c>
      <c r="DT5471" s="81">
        <v>1.3270807196403929E-6</v>
      </c>
      <c r="DU5471" s="81">
        <v>0</v>
      </c>
      <c r="DV5471" s="81">
        <v>1.3270807196403929E-6</v>
      </c>
      <c r="DW5471" s="81">
        <v>1.3270807196403929E-6</v>
      </c>
      <c r="GE5471" s="81" t="s">
        <v>449</v>
      </c>
      <c r="GF5471" s="81" t="s">
        <v>155</v>
      </c>
      <c r="GG5471" s="81" t="s">
        <v>493</v>
      </c>
      <c r="GH5471" s="81" t="s">
        <v>452</v>
      </c>
      <c r="GI5471" s="81">
        <v>2028</v>
      </c>
      <c r="GJ5471" s="81" t="s">
        <v>201</v>
      </c>
      <c r="GK5471" s="81">
        <v>0.74733835430388929</v>
      </c>
      <c r="GL5471" s="81">
        <v>1419.6505749999999</v>
      </c>
      <c r="GM5471" s="81">
        <v>2028</v>
      </c>
      <c r="GN5471" s="81" t="s">
        <v>173</v>
      </c>
      <c r="GO5471" s="81">
        <v>1.1148832299820636E-2</v>
      </c>
      <c r="GP5471" s="81">
        <v>10</v>
      </c>
      <c r="GQ5471" s="81">
        <v>0</v>
      </c>
      <c r="GR5471" s="81" t="s">
        <v>448</v>
      </c>
      <c r="GS5471" s="81">
        <v>1.1148832299820636E-2</v>
      </c>
      <c r="GT5471" s="81">
        <v>8.3319499833579991E-3</v>
      </c>
      <c r="GU5471" s="81">
        <v>1.1148832299820636E-2</v>
      </c>
      <c r="GV5471" s="81">
        <v>8.3319499833579991E-3</v>
      </c>
      <c r="GW5471" s="81">
        <v>1.1148832299820636E-2</v>
      </c>
      <c r="GX5471" s="81">
        <v>8.3319499833579991E-3</v>
      </c>
      <c r="GY5471" s="81">
        <v>1.1148832299820636E-2</v>
      </c>
      <c r="GZ5471" s="81">
        <v>8.3319499833579991E-3</v>
      </c>
    </row>
    <row r="5472" spans="98:208" x14ac:dyDescent="0.25">
      <c r="CT5472" s="81" t="s">
        <v>155</v>
      </c>
      <c r="CU5472" s="81" t="s">
        <v>490</v>
      </c>
      <c r="CV5472" s="81" t="s">
        <v>458</v>
      </c>
      <c r="CW5472" s="81">
        <v>2029</v>
      </c>
      <c r="CX5472" s="81">
        <v>0</v>
      </c>
      <c r="CY5472" s="81">
        <v>0</v>
      </c>
      <c r="CZ5472" s="81">
        <v>0</v>
      </c>
      <c r="DA5472" s="81">
        <v>0</v>
      </c>
      <c r="DB5472" s="81">
        <v>9534.9220877125445</v>
      </c>
      <c r="DC5472" s="81">
        <v>247.27299216502749</v>
      </c>
      <c r="DD5472" s="81">
        <v>9287.6490955475183</v>
      </c>
      <c r="DE5472" s="81">
        <v>0</v>
      </c>
      <c r="DF5472" s="81">
        <v>2.7568051219227536</v>
      </c>
      <c r="DG5472" s="81">
        <v>2.7568051219227536</v>
      </c>
      <c r="DH5472" s="81">
        <v>2.7568051219227536</v>
      </c>
      <c r="DI5472" s="81">
        <v>2.7568051219227536</v>
      </c>
      <c r="DJ5472" s="81">
        <v>4.8138358024915845E-7</v>
      </c>
      <c r="DL5472" s="81">
        <v>0</v>
      </c>
      <c r="DM5472" s="81">
        <v>1.3270807196403929E-6</v>
      </c>
      <c r="DN5472" s="81">
        <v>1.3270807196403929E-6</v>
      </c>
      <c r="DO5472" s="81">
        <v>0</v>
      </c>
      <c r="DP5472" s="81">
        <v>1.3270807196403929E-6</v>
      </c>
      <c r="DQ5472" s="81">
        <v>1.3270807196403929E-6</v>
      </c>
      <c r="DR5472" s="81">
        <v>0</v>
      </c>
      <c r="DS5472" s="81">
        <v>1.3270807196403929E-6</v>
      </c>
      <c r="DT5472" s="81">
        <v>1.3270807196403929E-6</v>
      </c>
      <c r="DU5472" s="81">
        <v>0</v>
      </c>
      <c r="DV5472" s="81">
        <v>1.3270807196403929E-6</v>
      </c>
      <c r="DW5472" s="81">
        <v>1.3270807196403929E-6</v>
      </c>
      <c r="GE5472" s="81" t="s">
        <v>449</v>
      </c>
      <c r="GF5472" s="81" t="s">
        <v>155</v>
      </c>
      <c r="GG5472" s="81" t="s">
        <v>493</v>
      </c>
      <c r="GH5472" s="81" t="s">
        <v>452</v>
      </c>
      <c r="GI5472" s="81">
        <v>2029</v>
      </c>
      <c r="GJ5472" s="81" t="s">
        <v>201</v>
      </c>
      <c r="GK5472" s="81">
        <v>0.74733835430388929</v>
      </c>
      <c r="GL5472" s="81">
        <v>1419.6505749999999</v>
      </c>
      <c r="GM5472" s="81">
        <v>2029</v>
      </c>
      <c r="GN5472" s="81" t="s">
        <v>173</v>
      </c>
      <c r="GO5472" s="81">
        <v>1.1148832299820636E-2</v>
      </c>
      <c r="GP5472" s="81">
        <v>10</v>
      </c>
      <c r="GQ5472" s="81">
        <v>0</v>
      </c>
      <c r="GR5472" s="81" t="s">
        <v>448</v>
      </c>
      <c r="GS5472" s="81">
        <v>1.1148832299820636E-2</v>
      </c>
      <c r="GT5472" s="81">
        <v>8.3319499833579991E-3</v>
      </c>
      <c r="GU5472" s="81">
        <v>1.1148832299820636E-2</v>
      </c>
      <c r="GV5472" s="81">
        <v>8.3319499833579991E-3</v>
      </c>
      <c r="GW5472" s="81">
        <v>1.1148832299820636E-2</v>
      </c>
      <c r="GX5472" s="81">
        <v>8.3319499833579991E-3</v>
      </c>
      <c r="GY5472" s="81">
        <v>1.1148832299820636E-2</v>
      </c>
      <c r="GZ5472" s="81">
        <v>8.3319499833579991E-3</v>
      </c>
    </row>
    <row r="5473" spans="98:208" x14ac:dyDescent="0.25">
      <c r="CT5473" s="81" t="s">
        <v>155</v>
      </c>
      <c r="CU5473" s="81" t="s">
        <v>490</v>
      </c>
      <c r="CV5473" s="81" t="s">
        <v>458</v>
      </c>
      <c r="CW5473" s="81">
        <v>2030</v>
      </c>
      <c r="CX5473" s="81">
        <v>0</v>
      </c>
      <c r="CY5473" s="81">
        <v>0</v>
      </c>
      <c r="CZ5473" s="81">
        <v>0</v>
      </c>
      <c r="DA5473" s="81">
        <v>0</v>
      </c>
      <c r="DB5473" s="81">
        <v>9534.9220877125445</v>
      </c>
      <c r="DC5473" s="81">
        <v>247.27299216502749</v>
      </c>
      <c r="DD5473" s="81">
        <v>9287.6490955475183</v>
      </c>
      <c r="DE5473" s="81">
        <v>0</v>
      </c>
      <c r="DF5473" s="81">
        <v>0</v>
      </c>
      <c r="DG5473" s="81">
        <v>2.7568051219227536</v>
      </c>
      <c r="DH5473" s="81">
        <v>2.7568051219227536</v>
      </c>
      <c r="DI5473" s="81">
        <v>2.7568051219227536</v>
      </c>
      <c r="DJ5473" s="81">
        <v>4.8138358024915845E-7</v>
      </c>
      <c r="DL5473" s="81">
        <v>0</v>
      </c>
      <c r="DM5473" s="81">
        <v>0</v>
      </c>
      <c r="DN5473" s="81">
        <v>0</v>
      </c>
      <c r="DO5473" s="81">
        <v>0</v>
      </c>
      <c r="DP5473" s="81">
        <v>1.3270807196403929E-6</v>
      </c>
      <c r="DQ5473" s="81">
        <v>1.3270807196403929E-6</v>
      </c>
      <c r="DR5473" s="81">
        <v>0</v>
      </c>
      <c r="DS5473" s="81">
        <v>1.3270807196403929E-6</v>
      </c>
      <c r="DT5473" s="81">
        <v>1.3270807196403929E-6</v>
      </c>
      <c r="DU5473" s="81">
        <v>0</v>
      </c>
      <c r="DV5473" s="81">
        <v>1.3270807196403929E-6</v>
      </c>
      <c r="DW5473" s="81">
        <v>1.3270807196403929E-6</v>
      </c>
      <c r="GE5473" s="81" t="s">
        <v>449</v>
      </c>
      <c r="GF5473" s="81" t="s">
        <v>155</v>
      </c>
      <c r="GG5473" s="81" t="s">
        <v>493</v>
      </c>
      <c r="GH5473" s="81" t="s">
        <v>452</v>
      </c>
      <c r="GI5473" s="81">
        <v>2030</v>
      </c>
      <c r="GJ5473" s="81" t="s">
        <v>201</v>
      </c>
      <c r="GK5473" s="81">
        <v>0.74733835430388929</v>
      </c>
      <c r="GL5473" s="81">
        <v>1419.6505749999999</v>
      </c>
      <c r="GM5473" s="81">
        <v>2030</v>
      </c>
      <c r="GN5473" s="81" t="s">
        <v>173</v>
      </c>
      <c r="GO5473" s="81">
        <v>1.1148832299820636E-2</v>
      </c>
      <c r="GP5473" s="81">
        <v>10</v>
      </c>
      <c r="GQ5473" s="81">
        <v>0</v>
      </c>
      <c r="GR5473" s="81" t="s">
        <v>448</v>
      </c>
      <c r="GS5473" s="81">
        <v>0</v>
      </c>
      <c r="GT5473" s="81">
        <v>0</v>
      </c>
      <c r="GU5473" s="81">
        <v>1.1148832299820636E-2</v>
      </c>
      <c r="GV5473" s="81">
        <v>8.3319499833579991E-3</v>
      </c>
      <c r="GW5473" s="81">
        <v>1.1148832299820636E-2</v>
      </c>
      <c r="GX5473" s="81">
        <v>8.3319499833579991E-3</v>
      </c>
      <c r="GY5473" s="81">
        <v>1.1148832299820636E-2</v>
      </c>
      <c r="GZ5473" s="81">
        <v>8.3319499833579991E-3</v>
      </c>
    </row>
    <row r="5474" spans="98:208" x14ac:dyDescent="0.25">
      <c r="CT5474" s="81" t="s">
        <v>155</v>
      </c>
      <c r="CU5474" s="81" t="s">
        <v>490</v>
      </c>
      <c r="CV5474" s="81" t="s">
        <v>458</v>
      </c>
      <c r="CW5474" s="81">
        <v>2031</v>
      </c>
      <c r="CX5474" s="81">
        <v>0</v>
      </c>
      <c r="CY5474" s="81">
        <v>0</v>
      </c>
      <c r="CZ5474" s="81">
        <v>0</v>
      </c>
      <c r="DA5474" s="81">
        <v>0</v>
      </c>
      <c r="DB5474" s="81">
        <v>9534.9220877125445</v>
      </c>
      <c r="DC5474" s="81">
        <v>247.27299216502749</v>
      </c>
      <c r="DD5474" s="81">
        <v>9287.6490955475183</v>
      </c>
      <c r="DE5474" s="81">
        <v>0</v>
      </c>
      <c r="DF5474" s="81">
        <v>0</v>
      </c>
      <c r="DG5474" s="81">
        <v>0</v>
      </c>
      <c r="DH5474" s="81">
        <v>2.7568051219227536</v>
      </c>
      <c r="DI5474" s="81">
        <v>2.7568051219227536</v>
      </c>
      <c r="DJ5474" s="81">
        <v>4.8138358024915845E-7</v>
      </c>
      <c r="DL5474" s="81">
        <v>0</v>
      </c>
      <c r="DM5474" s="81">
        <v>0</v>
      </c>
      <c r="DN5474" s="81">
        <v>0</v>
      </c>
      <c r="DO5474" s="81">
        <v>0</v>
      </c>
      <c r="DP5474" s="81">
        <v>0</v>
      </c>
      <c r="DQ5474" s="81">
        <v>0</v>
      </c>
      <c r="DR5474" s="81">
        <v>0</v>
      </c>
      <c r="DS5474" s="81">
        <v>1.3270807196403929E-6</v>
      </c>
      <c r="DT5474" s="81">
        <v>1.3270807196403929E-6</v>
      </c>
      <c r="DU5474" s="81">
        <v>0</v>
      </c>
      <c r="DV5474" s="81">
        <v>1.3270807196403929E-6</v>
      </c>
      <c r="DW5474" s="81">
        <v>1.3270807196403929E-6</v>
      </c>
      <c r="GE5474" s="81" t="s">
        <v>449</v>
      </c>
      <c r="GF5474" s="81" t="s">
        <v>155</v>
      </c>
      <c r="GG5474" s="81" t="s">
        <v>493</v>
      </c>
      <c r="GH5474" s="81" t="s">
        <v>452</v>
      </c>
      <c r="GI5474" s="81">
        <v>2031</v>
      </c>
      <c r="GJ5474" s="81" t="s">
        <v>201</v>
      </c>
      <c r="GK5474" s="81">
        <v>0.74733835430388929</v>
      </c>
      <c r="GL5474" s="81">
        <v>1419.6505749999999</v>
      </c>
      <c r="GM5474" s="81">
        <v>2031</v>
      </c>
      <c r="GN5474" s="81" t="s">
        <v>173</v>
      </c>
      <c r="GO5474" s="81">
        <v>1.1148832299820636E-2</v>
      </c>
      <c r="GP5474" s="81">
        <v>10</v>
      </c>
      <c r="GQ5474" s="81">
        <v>0</v>
      </c>
      <c r="GR5474" s="81" t="s">
        <v>448</v>
      </c>
      <c r="GS5474" s="81">
        <v>0</v>
      </c>
      <c r="GT5474" s="81">
        <v>0</v>
      </c>
      <c r="GU5474" s="81">
        <v>0</v>
      </c>
      <c r="GV5474" s="81">
        <v>0</v>
      </c>
      <c r="GW5474" s="81">
        <v>1.1148832299820636E-2</v>
      </c>
      <c r="GX5474" s="81">
        <v>8.3319499833579991E-3</v>
      </c>
      <c r="GY5474" s="81">
        <v>1.1148832299820636E-2</v>
      </c>
      <c r="GZ5474" s="81">
        <v>8.3319499833579991E-3</v>
      </c>
    </row>
    <row r="5475" spans="98:208" x14ac:dyDescent="0.25">
      <c r="CT5475" s="81" t="s">
        <v>155</v>
      </c>
      <c r="CU5475" s="81" t="s">
        <v>490</v>
      </c>
      <c r="CV5475" s="81" t="s">
        <v>458</v>
      </c>
      <c r="CW5475" s="81">
        <v>2032</v>
      </c>
      <c r="CX5475" s="81">
        <v>0</v>
      </c>
      <c r="CY5475" s="81">
        <v>0</v>
      </c>
      <c r="CZ5475" s="81">
        <v>0</v>
      </c>
      <c r="DA5475" s="81">
        <v>0</v>
      </c>
      <c r="DB5475" s="81">
        <v>9534.9220877125445</v>
      </c>
      <c r="DC5475" s="81">
        <v>247.27299216502749</v>
      </c>
      <c r="DD5475" s="81">
        <v>9287.6490955475183</v>
      </c>
      <c r="DE5475" s="81">
        <v>0</v>
      </c>
      <c r="DF5475" s="81">
        <v>0</v>
      </c>
      <c r="DG5475" s="81">
        <v>0</v>
      </c>
      <c r="DH5475" s="81">
        <v>0</v>
      </c>
      <c r="DI5475" s="81">
        <v>2.7568051219227536</v>
      </c>
      <c r="DJ5475" s="81">
        <v>4.8138358024915845E-7</v>
      </c>
      <c r="DL5475" s="81">
        <v>0</v>
      </c>
      <c r="DM5475" s="81">
        <v>0</v>
      </c>
      <c r="DN5475" s="81">
        <v>0</v>
      </c>
      <c r="DO5475" s="81">
        <v>0</v>
      </c>
      <c r="DP5475" s="81">
        <v>0</v>
      </c>
      <c r="DQ5475" s="81">
        <v>0</v>
      </c>
      <c r="DR5475" s="81">
        <v>0</v>
      </c>
      <c r="DS5475" s="81">
        <v>0</v>
      </c>
      <c r="DT5475" s="81">
        <v>0</v>
      </c>
      <c r="DU5475" s="81">
        <v>0</v>
      </c>
      <c r="DV5475" s="81">
        <v>1.3270807196403929E-6</v>
      </c>
      <c r="DW5475" s="81">
        <v>1.3270807196403929E-6</v>
      </c>
      <c r="GE5475" s="81" t="s">
        <v>449</v>
      </c>
      <c r="GF5475" s="81" t="s">
        <v>155</v>
      </c>
      <c r="GG5475" s="81" t="s">
        <v>493</v>
      </c>
      <c r="GH5475" s="81" t="s">
        <v>452</v>
      </c>
      <c r="GI5475" s="81">
        <v>2032</v>
      </c>
      <c r="GJ5475" s="81" t="s">
        <v>201</v>
      </c>
      <c r="GK5475" s="81">
        <v>0.74733835430388929</v>
      </c>
      <c r="GL5475" s="81">
        <v>1419.6505749999999</v>
      </c>
      <c r="GM5475" s="81">
        <v>2032</v>
      </c>
      <c r="GN5475" s="81" t="s">
        <v>173</v>
      </c>
      <c r="GO5475" s="81">
        <v>1.1148832299820636E-2</v>
      </c>
      <c r="GP5475" s="81">
        <v>10</v>
      </c>
      <c r="GQ5475" s="81">
        <v>0</v>
      </c>
      <c r="GR5475" s="81" t="s">
        <v>448</v>
      </c>
      <c r="GS5475" s="81">
        <v>0</v>
      </c>
      <c r="GT5475" s="81">
        <v>0</v>
      </c>
      <c r="GU5475" s="81">
        <v>0</v>
      </c>
      <c r="GV5475" s="81">
        <v>0</v>
      </c>
      <c r="GW5475" s="81">
        <v>0</v>
      </c>
      <c r="GX5475" s="81">
        <v>0</v>
      </c>
      <c r="GY5475" s="81">
        <v>1.1148832299820636E-2</v>
      </c>
      <c r="GZ5475" s="81">
        <v>8.3319499833579991E-3</v>
      </c>
    </row>
    <row r="5476" spans="98:208" x14ac:dyDescent="0.25">
      <c r="CT5476" s="81" t="s">
        <v>155</v>
      </c>
      <c r="CU5476" s="81" t="s">
        <v>490</v>
      </c>
      <c r="CV5476" s="81" t="s">
        <v>459</v>
      </c>
      <c r="CW5476" s="81">
        <v>2020</v>
      </c>
      <c r="CX5476" s="81">
        <v>0</v>
      </c>
      <c r="CY5476" s="81">
        <v>0</v>
      </c>
      <c r="CZ5476" s="81">
        <v>0</v>
      </c>
      <c r="DA5476" s="81">
        <v>0</v>
      </c>
      <c r="DB5476" s="81">
        <v>5.2405583313016626</v>
      </c>
      <c r="DC5476" s="81">
        <v>0.69641821681223448</v>
      </c>
      <c r="DD5476" s="81">
        <v>2.9419641522810842</v>
      </c>
      <c r="DE5476" s="81">
        <v>1.60217596220832</v>
      </c>
      <c r="DF5476" s="81">
        <v>7.7642499097797307E-3</v>
      </c>
      <c r="DG5476" s="81">
        <v>0</v>
      </c>
      <c r="DH5476" s="81">
        <v>0</v>
      </c>
      <c r="DI5476" s="81">
        <v>0</v>
      </c>
      <c r="DJ5476" s="81">
        <v>1.2291645337365111E-5</v>
      </c>
      <c r="DL5476" s="81">
        <v>0</v>
      </c>
      <c r="DM5476" s="81">
        <v>9.5435406201681507E-8</v>
      </c>
      <c r="DN5476" s="81">
        <v>9.5435406201681507E-8</v>
      </c>
      <c r="DO5476" s="81">
        <v>0</v>
      </c>
      <c r="DP5476" s="81">
        <v>0</v>
      </c>
      <c r="DQ5476" s="81">
        <v>0</v>
      </c>
      <c r="DR5476" s="81">
        <v>0</v>
      </c>
      <c r="DS5476" s="81">
        <v>0</v>
      </c>
      <c r="DT5476" s="81">
        <v>0</v>
      </c>
      <c r="DU5476" s="81">
        <v>0</v>
      </c>
      <c r="DV5476" s="81">
        <v>0</v>
      </c>
      <c r="DW5476" s="81">
        <v>0</v>
      </c>
      <c r="GE5476" s="81" t="s">
        <v>449</v>
      </c>
      <c r="GF5476" s="81" t="s">
        <v>155</v>
      </c>
      <c r="GG5476" s="81" t="s">
        <v>493</v>
      </c>
      <c r="GH5476" s="81" t="s">
        <v>453</v>
      </c>
      <c r="GI5476" s="81">
        <v>2021</v>
      </c>
      <c r="GJ5476" s="81" t="s">
        <v>201</v>
      </c>
      <c r="GK5476" s="81">
        <v>3.6425060683954492E-2</v>
      </c>
      <c r="GL5476" s="81">
        <v>1419.6505749999999</v>
      </c>
      <c r="GM5476" s="81">
        <v>2021</v>
      </c>
      <c r="GN5476" s="81" t="s">
        <v>173</v>
      </c>
      <c r="GO5476" s="81">
        <v>1.1148832299820636E-2</v>
      </c>
      <c r="GP5476" s="81">
        <v>10</v>
      </c>
      <c r="GQ5476" s="81">
        <v>0</v>
      </c>
      <c r="GR5476" s="81" t="s">
        <v>448</v>
      </c>
      <c r="GS5476" s="81">
        <v>1.1148832299820636E-2</v>
      </c>
      <c r="GT5476" s="81">
        <v>4.060968930761986E-4</v>
      </c>
      <c r="GU5476" s="81">
        <v>1.1148832299820636E-2</v>
      </c>
      <c r="GV5476" s="81">
        <v>4.060968930761986E-4</v>
      </c>
      <c r="GW5476" s="81">
        <v>0</v>
      </c>
      <c r="GX5476" s="81">
        <v>0</v>
      </c>
      <c r="GY5476" s="81">
        <v>0</v>
      </c>
      <c r="GZ5476" s="81">
        <v>0</v>
      </c>
    </row>
    <row r="5477" spans="98:208" x14ac:dyDescent="0.25">
      <c r="CT5477" s="81" t="s">
        <v>155</v>
      </c>
      <c r="CU5477" s="81" t="s">
        <v>490</v>
      </c>
      <c r="CV5477" s="81" t="s">
        <v>459</v>
      </c>
      <c r="CW5477" s="81">
        <v>2021</v>
      </c>
      <c r="CX5477" s="81">
        <v>0</v>
      </c>
      <c r="CY5477" s="81">
        <v>0</v>
      </c>
      <c r="CZ5477" s="81">
        <v>0</v>
      </c>
      <c r="DA5477" s="81">
        <v>0</v>
      </c>
      <c r="DB5477" s="81">
        <v>5.2405583313016626</v>
      </c>
      <c r="DC5477" s="81">
        <v>0.69641821681223448</v>
      </c>
      <c r="DD5477" s="81">
        <v>2.9419641522810842</v>
      </c>
      <c r="DE5477" s="81">
        <v>1.60217596220832</v>
      </c>
      <c r="DF5477" s="81">
        <v>7.7642499097797307E-3</v>
      </c>
      <c r="DG5477" s="81">
        <v>7.7642499097797307E-3</v>
      </c>
      <c r="DH5477" s="81">
        <v>0</v>
      </c>
      <c r="DI5477" s="81">
        <v>0</v>
      </c>
      <c r="DJ5477" s="81">
        <v>1.2291645337365111E-5</v>
      </c>
      <c r="DL5477" s="81">
        <v>0</v>
      </c>
      <c r="DM5477" s="81">
        <v>9.5435406201681507E-8</v>
      </c>
      <c r="DN5477" s="81">
        <v>9.5435406201681507E-8</v>
      </c>
      <c r="DO5477" s="81">
        <v>0</v>
      </c>
      <c r="DP5477" s="81">
        <v>9.5435406201681507E-8</v>
      </c>
      <c r="DQ5477" s="81">
        <v>9.5435406201681507E-8</v>
      </c>
      <c r="DR5477" s="81">
        <v>0</v>
      </c>
      <c r="DS5477" s="81">
        <v>0</v>
      </c>
      <c r="DT5477" s="81">
        <v>0</v>
      </c>
      <c r="DU5477" s="81">
        <v>0</v>
      </c>
      <c r="DV5477" s="81">
        <v>0</v>
      </c>
      <c r="DW5477" s="81">
        <v>0</v>
      </c>
      <c r="GE5477" s="81" t="s">
        <v>449</v>
      </c>
      <c r="GF5477" s="81" t="s">
        <v>155</v>
      </c>
      <c r="GG5477" s="81" t="s">
        <v>493</v>
      </c>
      <c r="GH5477" s="81" t="s">
        <v>453</v>
      </c>
      <c r="GI5477" s="81">
        <v>2022</v>
      </c>
      <c r="GJ5477" s="81" t="s">
        <v>201</v>
      </c>
      <c r="GK5477" s="81">
        <v>3.6425060683954492E-2</v>
      </c>
      <c r="GL5477" s="81">
        <v>1419.6505749999999</v>
      </c>
      <c r="GM5477" s="81">
        <v>2022</v>
      </c>
      <c r="GN5477" s="81" t="s">
        <v>173</v>
      </c>
      <c r="GO5477" s="81">
        <v>1.1148832299820636E-2</v>
      </c>
      <c r="GP5477" s="81">
        <v>10</v>
      </c>
      <c r="GQ5477" s="81">
        <v>0</v>
      </c>
      <c r="GR5477" s="81" t="s">
        <v>448</v>
      </c>
      <c r="GS5477" s="81">
        <v>1.1148832299820636E-2</v>
      </c>
      <c r="GT5477" s="81">
        <v>4.060968930761986E-4</v>
      </c>
      <c r="GU5477" s="81">
        <v>1.1148832299820636E-2</v>
      </c>
      <c r="GV5477" s="81">
        <v>4.060968930761986E-4</v>
      </c>
      <c r="GW5477" s="81">
        <v>1.1148832299820636E-2</v>
      </c>
      <c r="GX5477" s="81">
        <v>4.060968930761986E-4</v>
      </c>
      <c r="GY5477" s="81">
        <v>0</v>
      </c>
      <c r="GZ5477" s="81">
        <v>0</v>
      </c>
    </row>
    <row r="5478" spans="98:208" x14ac:dyDescent="0.25">
      <c r="CT5478" s="81" t="s">
        <v>155</v>
      </c>
      <c r="CU5478" s="81" t="s">
        <v>490</v>
      </c>
      <c r="CV5478" s="81" t="s">
        <v>459</v>
      </c>
      <c r="CW5478" s="81">
        <v>2022</v>
      </c>
      <c r="CX5478" s="81">
        <v>0</v>
      </c>
      <c r="CY5478" s="81">
        <v>0</v>
      </c>
      <c r="CZ5478" s="81">
        <v>0</v>
      </c>
      <c r="DA5478" s="81">
        <v>0</v>
      </c>
      <c r="DB5478" s="81">
        <v>5.2405583313016626</v>
      </c>
      <c r="DC5478" s="81">
        <v>0.69641821681223448</v>
      </c>
      <c r="DD5478" s="81">
        <v>2.9419641522810842</v>
      </c>
      <c r="DE5478" s="81">
        <v>1.60217596220832</v>
      </c>
      <c r="DF5478" s="81">
        <v>7.7642499097797307E-3</v>
      </c>
      <c r="DG5478" s="81">
        <v>7.7642499097797307E-3</v>
      </c>
      <c r="DH5478" s="81">
        <v>7.7642499097797307E-3</v>
      </c>
      <c r="DI5478" s="81">
        <v>0</v>
      </c>
      <c r="DJ5478" s="81">
        <v>1.2291645337365111E-5</v>
      </c>
      <c r="DL5478" s="81">
        <v>0</v>
      </c>
      <c r="DM5478" s="81">
        <v>9.5435406201681507E-8</v>
      </c>
      <c r="DN5478" s="81">
        <v>9.5435406201681507E-8</v>
      </c>
      <c r="DO5478" s="81">
        <v>0</v>
      </c>
      <c r="DP5478" s="81">
        <v>9.5435406201681507E-8</v>
      </c>
      <c r="DQ5478" s="81">
        <v>9.5435406201681507E-8</v>
      </c>
      <c r="DR5478" s="81">
        <v>0</v>
      </c>
      <c r="DS5478" s="81">
        <v>9.5435406201681507E-8</v>
      </c>
      <c r="DT5478" s="81">
        <v>9.5435406201681507E-8</v>
      </c>
      <c r="DU5478" s="81">
        <v>0</v>
      </c>
      <c r="DV5478" s="81">
        <v>0</v>
      </c>
      <c r="DW5478" s="81">
        <v>0</v>
      </c>
      <c r="GE5478" s="81" t="s">
        <v>449</v>
      </c>
      <c r="GF5478" s="81" t="s">
        <v>155</v>
      </c>
      <c r="GG5478" s="81" t="s">
        <v>493</v>
      </c>
      <c r="GH5478" s="81" t="s">
        <v>453</v>
      </c>
      <c r="GI5478" s="81">
        <v>2023</v>
      </c>
      <c r="GJ5478" s="81" t="s">
        <v>201</v>
      </c>
      <c r="GK5478" s="81">
        <v>3.75902246113907E-2</v>
      </c>
      <c r="GL5478" s="81">
        <v>1419.6505749999999</v>
      </c>
      <c r="GM5478" s="81">
        <v>2023</v>
      </c>
      <c r="GN5478" s="81" t="s">
        <v>173</v>
      </c>
      <c r="GO5478" s="81">
        <v>1.1148832299820636E-2</v>
      </c>
      <c r="GP5478" s="81">
        <v>10</v>
      </c>
      <c r="GQ5478" s="81">
        <v>0</v>
      </c>
      <c r="GR5478" s="81" t="s">
        <v>448</v>
      </c>
      <c r="GS5478" s="81">
        <v>1.1148832299820636E-2</v>
      </c>
      <c r="GT5478" s="81">
        <v>4.1908711030498526E-4</v>
      </c>
      <c r="GU5478" s="81">
        <v>1.1148832299820636E-2</v>
      </c>
      <c r="GV5478" s="81">
        <v>4.1908711030498526E-4</v>
      </c>
      <c r="GW5478" s="81">
        <v>1.1148832299820636E-2</v>
      </c>
      <c r="GX5478" s="81">
        <v>4.1908711030498526E-4</v>
      </c>
      <c r="GY5478" s="81">
        <v>1.1148832299820636E-2</v>
      </c>
      <c r="GZ5478" s="81">
        <v>4.1908711030498526E-4</v>
      </c>
    </row>
    <row r="5479" spans="98:208" x14ac:dyDescent="0.25">
      <c r="CT5479" s="81" t="s">
        <v>155</v>
      </c>
      <c r="CU5479" s="81" t="s">
        <v>490</v>
      </c>
      <c r="CV5479" s="81" t="s">
        <v>459</v>
      </c>
      <c r="CW5479" s="81">
        <v>2023</v>
      </c>
      <c r="CX5479" s="81">
        <v>0</v>
      </c>
      <c r="CY5479" s="81">
        <v>0</v>
      </c>
      <c r="CZ5479" s="81">
        <v>0</v>
      </c>
      <c r="DA5479" s="81">
        <v>0</v>
      </c>
      <c r="DB5479" s="81">
        <v>5.4750346070078777</v>
      </c>
      <c r="DC5479" s="81">
        <v>0.71896016785823058</v>
      </c>
      <c r="DD5479" s="81">
        <v>3.071497198615166</v>
      </c>
      <c r="DE5479" s="81">
        <v>1.684577240534481</v>
      </c>
      <c r="DF5479" s="81">
        <v>8.0155663417023071E-3</v>
      </c>
      <c r="DG5479" s="81">
        <v>8.0155663417023071E-3</v>
      </c>
      <c r="DH5479" s="81">
        <v>8.0155663417023071E-3</v>
      </c>
      <c r="DI5479" s="81">
        <v>8.0155663417023071E-3</v>
      </c>
      <c r="DJ5479" s="81">
        <v>1.2291645337365111E-5</v>
      </c>
      <c r="DL5479" s="81">
        <v>0</v>
      </c>
      <c r="DM5479" s="81">
        <v>9.8524498650325886E-8</v>
      </c>
      <c r="DN5479" s="81">
        <v>9.8524498650325886E-8</v>
      </c>
      <c r="DO5479" s="81">
        <v>0</v>
      </c>
      <c r="DP5479" s="81">
        <v>9.8524498650325886E-8</v>
      </c>
      <c r="DQ5479" s="81">
        <v>9.8524498650325886E-8</v>
      </c>
      <c r="DR5479" s="81">
        <v>0</v>
      </c>
      <c r="DS5479" s="81">
        <v>9.8524498650325886E-8</v>
      </c>
      <c r="DT5479" s="81">
        <v>9.8524498650325886E-8</v>
      </c>
      <c r="DU5479" s="81">
        <v>0</v>
      </c>
      <c r="DV5479" s="81">
        <v>9.8524498650325886E-8</v>
      </c>
      <c r="DW5479" s="81">
        <v>9.8524498650325886E-8</v>
      </c>
      <c r="GE5479" s="81" t="s">
        <v>449</v>
      </c>
      <c r="GF5479" s="81" t="s">
        <v>155</v>
      </c>
      <c r="GG5479" s="81" t="s">
        <v>493</v>
      </c>
      <c r="GH5479" s="81" t="s">
        <v>453</v>
      </c>
      <c r="GI5479" s="81">
        <v>2024</v>
      </c>
      <c r="GJ5479" s="81" t="s">
        <v>201</v>
      </c>
      <c r="GK5479" s="81">
        <v>3.75902246113907E-2</v>
      </c>
      <c r="GL5479" s="81">
        <v>1419.6505749999999</v>
      </c>
      <c r="GM5479" s="81">
        <v>2024</v>
      </c>
      <c r="GN5479" s="81" t="s">
        <v>173</v>
      </c>
      <c r="GO5479" s="81">
        <v>1.1148832299820636E-2</v>
      </c>
      <c r="GP5479" s="81">
        <v>10</v>
      </c>
      <c r="GQ5479" s="81">
        <v>0</v>
      </c>
      <c r="GR5479" s="81" t="s">
        <v>448</v>
      </c>
      <c r="GS5479" s="81">
        <v>1.1148832299820636E-2</v>
      </c>
      <c r="GT5479" s="81">
        <v>4.1908711030498526E-4</v>
      </c>
      <c r="GU5479" s="81">
        <v>1.1148832299820636E-2</v>
      </c>
      <c r="GV5479" s="81">
        <v>4.1908711030498526E-4</v>
      </c>
      <c r="GW5479" s="81">
        <v>1.1148832299820636E-2</v>
      </c>
      <c r="GX5479" s="81">
        <v>4.1908711030498526E-4</v>
      </c>
      <c r="GY5479" s="81">
        <v>1.1148832299820636E-2</v>
      </c>
      <c r="GZ5479" s="81">
        <v>4.1908711030498526E-4</v>
      </c>
    </row>
    <row r="5480" spans="98:208" x14ac:dyDescent="0.25">
      <c r="CT5480" s="81" t="s">
        <v>155</v>
      </c>
      <c r="CU5480" s="81" t="s">
        <v>490</v>
      </c>
      <c r="CV5480" s="81" t="s">
        <v>459</v>
      </c>
      <c r="CW5480" s="81">
        <v>2024</v>
      </c>
      <c r="CX5480" s="81">
        <v>0</v>
      </c>
      <c r="CY5480" s="81">
        <v>0</v>
      </c>
      <c r="CZ5480" s="81">
        <v>0</v>
      </c>
      <c r="DA5480" s="81">
        <v>0</v>
      </c>
      <c r="DB5480" s="81">
        <v>5.4750346070078777</v>
      </c>
      <c r="DC5480" s="81">
        <v>0.71896016785823058</v>
      </c>
      <c r="DD5480" s="81">
        <v>3.071497198615166</v>
      </c>
      <c r="DE5480" s="81">
        <v>1.684577240534481</v>
      </c>
      <c r="DF5480" s="81">
        <v>8.0155663417023071E-3</v>
      </c>
      <c r="DG5480" s="81">
        <v>8.0155663417023071E-3</v>
      </c>
      <c r="DH5480" s="81">
        <v>8.0155663417023071E-3</v>
      </c>
      <c r="DI5480" s="81">
        <v>8.0155663417023071E-3</v>
      </c>
      <c r="DJ5480" s="81">
        <v>1.2291645337365111E-5</v>
      </c>
      <c r="DL5480" s="81">
        <v>0</v>
      </c>
      <c r="DM5480" s="81">
        <v>9.8524498650325886E-8</v>
      </c>
      <c r="DN5480" s="81">
        <v>9.8524498650325886E-8</v>
      </c>
      <c r="DO5480" s="81">
        <v>0</v>
      </c>
      <c r="DP5480" s="81">
        <v>9.8524498650325886E-8</v>
      </c>
      <c r="DQ5480" s="81">
        <v>9.8524498650325886E-8</v>
      </c>
      <c r="DR5480" s="81">
        <v>0</v>
      </c>
      <c r="DS5480" s="81">
        <v>9.8524498650325886E-8</v>
      </c>
      <c r="DT5480" s="81">
        <v>9.8524498650325886E-8</v>
      </c>
      <c r="DU5480" s="81">
        <v>0</v>
      </c>
      <c r="DV5480" s="81">
        <v>9.8524498650325886E-8</v>
      </c>
      <c r="DW5480" s="81">
        <v>9.8524498650325886E-8</v>
      </c>
      <c r="GE5480" s="81" t="s">
        <v>449</v>
      </c>
      <c r="GF5480" s="81" t="s">
        <v>155</v>
      </c>
      <c r="GG5480" s="81" t="s">
        <v>493</v>
      </c>
      <c r="GH5480" s="81" t="s">
        <v>453</v>
      </c>
      <c r="GI5480" s="81">
        <v>2025</v>
      </c>
      <c r="GJ5480" s="81" t="s">
        <v>201</v>
      </c>
      <c r="GK5480" s="81">
        <v>3.75902246113907E-2</v>
      </c>
      <c r="GL5480" s="81">
        <v>1419.6505749999999</v>
      </c>
      <c r="GM5480" s="81">
        <v>2025</v>
      </c>
      <c r="GN5480" s="81" t="s">
        <v>173</v>
      </c>
      <c r="GO5480" s="81">
        <v>1.1148832299820636E-2</v>
      </c>
      <c r="GP5480" s="81">
        <v>10</v>
      </c>
      <c r="GQ5480" s="81">
        <v>0</v>
      </c>
      <c r="GR5480" s="81" t="s">
        <v>448</v>
      </c>
      <c r="GS5480" s="81">
        <v>1.1148832299820636E-2</v>
      </c>
      <c r="GT5480" s="81">
        <v>4.1908711030498526E-4</v>
      </c>
      <c r="GU5480" s="81">
        <v>1.1148832299820636E-2</v>
      </c>
      <c r="GV5480" s="81">
        <v>4.1908711030498526E-4</v>
      </c>
      <c r="GW5480" s="81">
        <v>1.1148832299820636E-2</v>
      </c>
      <c r="GX5480" s="81">
        <v>4.1908711030498526E-4</v>
      </c>
      <c r="GY5480" s="81">
        <v>1.1148832299820636E-2</v>
      </c>
      <c r="GZ5480" s="81">
        <v>4.1908711030498526E-4</v>
      </c>
    </row>
    <row r="5481" spans="98:208" x14ac:dyDescent="0.25">
      <c r="CT5481" s="81" t="s">
        <v>155</v>
      </c>
      <c r="CU5481" s="81" t="s">
        <v>490</v>
      </c>
      <c r="CV5481" s="81" t="s">
        <v>459</v>
      </c>
      <c r="CW5481" s="81">
        <v>2025</v>
      </c>
      <c r="CX5481" s="81">
        <v>0</v>
      </c>
      <c r="CY5481" s="81">
        <v>0</v>
      </c>
      <c r="CZ5481" s="81">
        <v>0</v>
      </c>
      <c r="DA5481" s="81">
        <v>0</v>
      </c>
      <c r="DB5481" s="81">
        <v>5.4750346070078777</v>
      </c>
      <c r="DC5481" s="81">
        <v>0.71896016785823058</v>
      </c>
      <c r="DD5481" s="81">
        <v>3.071497198615166</v>
      </c>
      <c r="DE5481" s="81">
        <v>1.684577240534481</v>
      </c>
      <c r="DF5481" s="81">
        <v>8.0155663417023071E-3</v>
      </c>
      <c r="DG5481" s="81">
        <v>8.0155663417023071E-3</v>
      </c>
      <c r="DH5481" s="81">
        <v>8.0155663417023071E-3</v>
      </c>
      <c r="DI5481" s="81">
        <v>8.0155663417023071E-3</v>
      </c>
      <c r="DJ5481" s="81">
        <v>1.2291645337365111E-5</v>
      </c>
      <c r="DL5481" s="81">
        <v>0</v>
      </c>
      <c r="DM5481" s="81">
        <v>9.8524498650325886E-8</v>
      </c>
      <c r="DN5481" s="81">
        <v>9.8524498650325886E-8</v>
      </c>
      <c r="DO5481" s="81">
        <v>0</v>
      </c>
      <c r="DP5481" s="81">
        <v>9.8524498650325886E-8</v>
      </c>
      <c r="DQ5481" s="81">
        <v>9.8524498650325886E-8</v>
      </c>
      <c r="DR5481" s="81">
        <v>0</v>
      </c>
      <c r="DS5481" s="81">
        <v>9.8524498650325886E-8</v>
      </c>
      <c r="DT5481" s="81">
        <v>9.8524498650325886E-8</v>
      </c>
      <c r="DU5481" s="81">
        <v>0</v>
      </c>
      <c r="DV5481" s="81">
        <v>9.8524498650325886E-8</v>
      </c>
      <c r="DW5481" s="81">
        <v>9.8524498650325886E-8</v>
      </c>
      <c r="GE5481" s="81" t="s">
        <v>449</v>
      </c>
      <c r="GF5481" s="81" t="s">
        <v>155</v>
      </c>
      <c r="GG5481" s="81" t="s">
        <v>493</v>
      </c>
      <c r="GH5481" s="81" t="s">
        <v>453</v>
      </c>
      <c r="GI5481" s="81">
        <v>2026</v>
      </c>
      <c r="GJ5481" s="81" t="s">
        <v>201</v>
      </c>
      <c r="GK5481" s="81">
        <v>3.75902246113907E-2</v>
      </c>
      <c r="GL5481" s="81">
        <v>1419.6505749999999</v>
      </c>
      <c r="GM5481" s="81">
        <v>2026</v>
      </c>
      <c r="GN5481" s="81" t="s">
        <v>173</v>
      </c>
      <c r="GO5481" s="81">
        <v>1.1148832299820636E-2</v>
      </c>
      <c r="GP5481" s="81">
        <v>10</v>
      </c>
      <c r="GQ5481" s="81">
        <v>0</v>
      </c>
      <c r="GR5481" s="81" t="s">
        <v>448</v>
      </c>
      <c r="GS5481" s="81">
        <v>1.1148832299820636E-2</v>
      </c>
      <c r="GT5481" s="81">
        <v>4.1908711030498526E-4</v>
      </c>
      <c r="GU5481" s="81">
        <v>1.1148832299820636E-2</v>
      </c>
      <c r="GV5481" s="81">
        <v>4.1908711030498526E-4</v>
      </c>
      <c r="GW5481" s="81">
        <v>1.1148832299820636E-2</v>
      </c>
      <c r="GX5481" s="81">
        <v>4.1908711030498526E-4</v>
      </c>
      <c r="GY5481" s="81">
        <v>1.1148832299820636E-2</v>
      </c>
      <c r="GZ5481" s="81">
        <v>4.1908711030498526E-4</v>
      </c>
    </row>
    <row r="5482" spans="98:208" x14ac:dyDescent="0.25">
      <c r="CT5482" s="81" t="s">
        <v>155</v>
      </c>
      <c r="CU5482" s="81" t="s">
        <v>490</v>
      </c>
      <c r="CV5482" s="81" t="s">
        <v>459</v>
      </c>
      <c r="CW5482" s="81">
        <v>2026</v>
      </c>
      <c r="CX5482" s="81">
        <v>0</v>
      </c>
      <c r="CY5482" s="81">
        <v>0</v>
      </c>
      <c r="CZ5482" s="81">
        <v>0</v>
      </c>
      <c r="DA5482" s="81">
        <v>0</v>
      </c>
      <c r="DB5482" s="81">
        <v>5.4750346070078777</v>
      </c>
      <c r="DC5482" s="81">
        <v>0.71896016785823058</v>
      </c>
      <c r="DD5482" s="81">
        <v>3.071497198615166</v>
      </c>
      <c r="DE5482" s="81">
        <v>1.684577240534481</v>
      </c>
      <c r="DF5482" s="81">
        <v>8.0155663417023071E-3</v>
      </c>
      <c r="DG5482" s="81">
        <v>8.0155663417023071E-3</v>
      </c>
      <c r="DH5482" s="81">
        <v>8.0155663417023071E-3</v>
      </c>
      <c r="DI5482" s="81">
        <v>8.0155663417023071E-3</v>
      </c>
      <c r="DJ5482" s="81">
        <v>1.2291645337365111E-5</v>
      </c>
      <c r="DL5482" s="81">
        <v>0</v>
      </c>
      <c r="DM5482" s="81">
        <v>9.8524498650325886E-8</v>
      </c>
      <c r="DN5482" s="81">
        <v>9.8524498650325886E-8</v>
      </c>
      <c r="DO5482" s="81">
        <v>0</v>
      </c>
      <c r="DP5482" s="81">
        <v>9.8524498650325886E-8</v>
      </c>
      <c r="DQ5482" s="81">
        <v>9.8524498650325886E-8</v>
      </c>
      <c r="DR5482" s="81">
        <v>0</v>
      </c>
      <c r="DS5482" s="81">
        <v>9.8524498650325886E-8</v>
      </c>
      <c r="DT5482" s="81">
        <v>9.8524498650325886E-8</v>
      </c>
      <c r="DU5482" s="81">
        <v>0</v>
      </c>
      <c r="DV5482" s="81">
        <v>9.8524498650325886E-8</v>
      </c>
      <c r="DW5482" s="81">
        <v>9.8524498650325886E-8</v>
      </c>
      <c r="GE5482" s="81" t="s">
        <v>449</v>
      </c>
      <c r="GF5482" s="81" t="s">
        <v>155</v>
      </c>
      <c r="GG5482" s="81" t="s">
        <v>493</v>
      </c>
      <c r="GH5482" s="81" t="s">
        <v>453</v>
      </c>
      <c r="GI5482" s="81">
        <v>2027</v>
      </c>
      <c r="GJ5482" s="81" t="s">
        <v>201</v>
      </c>
      <c r="GK5482" s="81">
        <v>3.75902246113907E-2</v>
      </c>
      <c r="GL5482" s="81">
        <v>1419.6505749999999</v>
      </c>
      <c r="GM5482" s="81">
        <v>2027</v>
      </c>
      <c r="GN5482" s="81" t="s">
        <v>173</v>
      </c>
      <c r="GO5482" s="81">
        <v>1.1148832299820636E-2</v>
      </c>
      <c r="GP5482" s="81">
        <v>10</v>
      </c>
      <c r="GQ5482" s="81">
        <v>0</v>
      </c>
      <c r="GR5482" s="81" t="s">
        <v>448</v>
      </c>
      <c r="GS5482" s="81">
        <v>1.1148832299820636E-2</v>
      </c>
      <c r="GT5482" s="81">
        <v>4.1908711030498526E-4</v>
      </c>
      <c r="GU5482" s="81">
        <v>1.1148832299820636E-2</v>
      </c>
      <c r="GV5482" s="81">
        <v>4.1908711030498526E-4</v>
      </c>
      <c r="GW5482" s="81">
        <v>1.1148832299820636E-2</v>
      </c>
      <c r="GX5482" s="81">
        <v>4.1908711030498526E-4</v>
      </c>
      <c r="GY5482" s="81">
        <v>1.1148832299820636E-2</v>
      </c>
      <c r="GZ5482" s="81">
        <v>4.1908711030498526E-4</v>
      </c>
    </row>
    <row r="5483" spans="98:208" x14ac:dyDescent="0.25">
      <c r="CT5483" s="81" t="s">
        <v>155</v>
      </c>
      <c r="CU5483" s="81" t="s">
        <v>490</v>
      </c>
      <c r="CV5483" s="81" t="s">
        <v>459</v>
      </c>
      <c r="CW5483" s="81">
        <v>2027</v>
      </c>
      <c r="CX5483" s="81">
        <v>0</v>
      </c>
      <c r="CY5483" s="81">
        <v>0</v>
      </c>
      <c r="CZ5483" s="81">
        <v>0</v>
      </c>
      <c r="DA5483" s="81">
        <v>0</v>
      </c>
      <c r="DB5483" s="81">
        <v>5.4750346070078777</v>
      </c>
      <c r="DC5483" s="81">
        <v>0.71896016785823058</v>
      </c>
      <c r="DD5483" s="81">
        <v>3.071497198615166</v>
      </c>
      <c r="DE5483" s="81">
        <v>1.684577240534481</v>
      </c>
      <c r="DF5483" s="81">
        <v>8.0155663417023071E-3</v>
      </c>
      <c r="DG5483" s="81">
        <v>8.0155663417023071E-3</v>
      </c>
      <c r="DH5483" s="81">
        <v>8.0155663417023071E-3</v>
      </c>
      <c r="DI5483" s="81">
        <v>8.0155663417023071E-3</v>
      </c>
      <c r="DJ5483" s="81">
        <v>1.2291645337365111E-5</v>
      </c>
      <c r="DL5483" s="81">
        <v>0</v>
      </c>
      <c r="DM5483" s="81">
        <v>9.8524498650325886E-8</v>
      </c>
      <c r="DN5483" s="81">
        <v>9.8524498650325886E-8</v>
      </c>
      <c r="DO5483" s="81">
        <v>0</v>
      </c>
      <c r="DP5483" s="81">
        <v>9.8524498650325886E-8</v>
      </c>
      <c r="DQ5483" s="81">
        <v>9.8524498650325886E-8</v>
      </c>
      <c r="DR5483" s="81">
        <v>0</v>
      </c>
      <c r="DS5483" s="81">
        <v>9.8524498650325886E-8</v>
      </c>
      <c r="DT5483" s="81">
        <v>9.8524498650325886E-8</v>
      </c>
      <c r="DU5483" s="81">
        <v>0</v>
      </c>
      <c r="DV5483" s="81">
        <v>9.8524498650325886E-8</v>
      </c>
      <c r="DW5483" s="81">
        <v>9.8524498650325886E-8</v>
      </c>
      <c r="GE5483" s="81" t="s">
        <v>449</v>
      </c>
      <c r="GF5483" s="81" t="s">
        <v>155</v>
      </c>
      <c r="GG5483" s="81" t="s">
        <v>493</v>
      </c>
      <c r="GH5483" s="81" t="s">
        <v>453</v>
      </c>
      <c r="GI5483" s="81">
        <v>2028</v>
      </c>
      <c r="GJ5483" s="81" t="s">
        <v>201</v>
      </c>
      <c r="GK5483" s="81">
        <v>3.9055083184886222E-2</v>
      </c>
      <c r="GL5483" s="81">
        <v>1419.6505749999999</v>
      </c>
      <c r="GM5483" s="81">
        <v>2028</v>
      </c>
      <c r="GN5483" s="81" t="s">
        <v>173</v>
      </c>
      <c r="GO5483" s="81">
        <v>1.1148832299820636E-2</v>
      </c>
      <c r="GP5483" s="81">
        <v>10</v>
      </c>
      <c r="GQ5483" s="81">
        <v>0</v>
      </c>
      <c r="GR5483" s="81" t="s">
        <v>448</v>
      </c>
      <c r="GS5483" s="81">
        <v>1.1148832299820636E-2</v>
      </c>
      <c r="GT5483" s="81">
        <v>4.354185728838413E-4</v>
      </c>
      <c r="GU5483" s="81">
        <v>1.1148832299820636E-2</v>
      </c>
      <c r="GV5483" s="81">
        <v>4.354185728838413E-4</v>
      </c>
      <c r="GW5483" s="81">
        <v>1.1148832299820636E-2</v>
      </c>
      <c r="GX5483" s="81">
        <v>4.354185728838413E-4</v>
      </c>
      <c r="GY5483" s="81">
        <v>1.1148832299820636E-2</v>
      </c>
      <c r="GZ5483" s="81">
        <v>4.354185728838413E-4</v>
      </c>
    </row>
    <row r="5484" spans="98:208" x14ac:dyDescent="0.25">
      <c r="CT5484" s="81" t="s">
        <v>155</v>
      </c>
      <c r="CU5484" s="81" t="s">
        <v>490</v>
      </c>
      <c r="CV5484" s="81" t="s">
        <v>459</v>
      </c>
      <c r="CW5484" s="81">
        <v>2028</v>
      </c>
      <c r="CX5484" s="81">
        <v>0</v>
      </c>
      <c r="CY5484" s="81">
        <v>0</v>
      </c>
      <c r="CZ5484" s="81">
        <v>0</v>
      </c>
      <c r="DA5484" s="81">
        <v>0</v>
      </c>
      <c r="DB5484" s="81">
        <v>5.7770153400785702</v>
      </c>
      <c r="DC5484" s="81">
        <v>0.7473383543039045</v>
      </c>
      <c r="DD5484" s="81">
        <v>3.2379513401017972</v>
      </c>
      <c r="DE5484" s="81">
        <v>1.791725645672869</v>
      </c>
      <c r="DF5484" s="81">
        <v>8.3319499833581692E-3</v>
      </c>
      <c r="DG5484" s="81">
        <v>8.3319499833581692E-3</v>
      </c>
      <c r="DH5484" s="81">
        <v>8.3319499833581692E-3</v>
      </c>
      <c r="DI5484" s="81">
        <v>8.3319499833581692E-3</v>
      </c>
      <c r="DJ5484" s="81">
        <v>1.2291645337365111E-5</v>
      </c>
      <c r="DL5484" s="81">
        <v>0</v>
      </c>
      <c r="DM5484" s="81">
        <v>1.0241337416410375E-7</v>
      </c>
      <c r="DN5484" s="81">
        <v>1.0241337416410375E-7</v>
      </c>
      <c r="DO5484" s="81">
        <v>0</v>
      </c>
      <c r="DP5484" s="81">
        <v>1.0241337416410375E-7</v>
      </c>
      <c r="DQ5484" s="81">
        <v>1.0241337416410375E-7</v>
      </c>
      <c r="DR5484" s="81">
        <v>0</v>
      </c>
      <c r="DS5484" s="81">
        <v>1.0241337416410375E-7</v>
      </c>
      <c r="DT5484" s="81">
        <v>1.0241337416410375E-7</v>
      </c>
      <c r="DU5484" s="81">
        <v>0</v>
      </c>
      <c r="DV5484" s="81">
        <v>1.0241337416410375E-7</v>
      </c>
      <c r="DW5484" s="81">
        <v>1.0241337416410375E-7</v>
      </c>
      <c r="GE5484" s="81" t="s">
        <v>449</v>
      </c>
      <c r="GF5484" s="81" t="s">
        <v>155</v>
      </c>
      <c r="GG5484" s="81" t="s">
        <v>493</v>
      </c>
      <c r="GH5484" s="81" t="s">
        <v>453</v>
      </c>
      <c r="GI5484" s="81">
        <v>2029</v>
      </c>
      <c r="GJ5484" s="81" t="s">
        <v>201</v>
      </c>
      <c r="GK5484" s="81">
        <v>3.9055083184886222E-2</v>
      </c>
      <c r="GL5484" s="81">
        <v>1419.6505749999999</v>
      </c>
      <c r="GM5484" s="81">
        <v>2029</v>
      </c>
      <c r="GN5484" s="81" t="s">
        <v>173</v>
      </c>
      <c r="GO5484" s="81">
        <v>1.1148832299820636E-2</v>
      </c>
      <c r="GP5484" s="81">
        <v>10</v>
      </c>
      <c r="GQ5484" s="81">
        <v>0</v>
      </c>
      <c r="GR5484" s="81" t="s">
        <v>448</v>
      </c>
      <c r="GS5484" s="81">
        <v>1.1148832299820636E-2</v>
      </c>
      <c r="GT5484" s="81">
        <v>4.354185728838413E-4</v>
      </c>
      <c r="GU5484" s="81">
        <v>1.1148832299820636E-2</v>
      </c>
      <c r="GV5484" s="81">
        <v>4.354185728838413E-4</v>
      </c>
      <c r="GW5484" s="81">
        <v>1.1148832299820636E-2</v>
      </c>
      <c r="GX5484" s="81">
        <v>4.354185728838413E-4</v>
      </c>
      <c r="GY5484" s="81">
        <v>1.1148832299820636E-2</v>
      </c>
      <c r="GZ5484" s="81">
        <v>4.354185728838413E-4</v>
      </c>
    </row>
    <row r="5485" spans="98:208" x14ac:dyDescent="0.25">
      <c r="CT5485" s="81" t="s">
        <v>155</v>
      </c>
      <c r="CU5485" s="81" t="s">
        <v>490</v>
      </c>
      <c r="CV5485" s="81" t="s">
        <v>459</v>
      </c>
      <c r="CW5485" s="81">
        <v>2029</v>
      </c>
      <c r="CX5485" s="81">
        <v>0</v>
      </c>
      <c r="CY5485" s="81">
        <v>0</v>
      </c>
      <c r="CZ5485" s="81">
        <v>0</v>
      </c>
      <c r="DA5485" s="81">
        <v>0</v>
      </c>
      <c r="DB5485" s="81">
        <v>5.7770153400785702</v>
      </c>
      <c r="DC5485" s="81">
        <v>0.7473383543039045</v>
      </c>
      <c r="DD5485" s="81">
        <v>3.2379513401017972</v>
      </c>
      <c r="DE5485" s="81">
        <v>1.791725645672869</v>
      </c>
      <c r="DF5485" s="81">
        <v>8.3319499833581692E-3</v>
      </c>
      <c r="DG5485" s="81">
        <v>8.3319499833581692E-3</v>
      </c>
      <c r="DH5485" s="81">
        <v>8.3319499833581692E-3</v>
      </c>
      <c r="DI5485" s="81">
        <v>8.3319499833581692E-3</v>
      </c>
      <c r="DJ5485" s="81">
        <v>1.2291645337365111E-5</v>
      </c>
      <c r="DL5485" s="81">
        <v>0</v>
      </c>
      <c r="DM5485" s="81">
        <v>1.0241337416410375E-7</v>
      </c>
      <c r="DN5485" s="81">
        <v>1.0241337416410375E-7</v>
      </c>
      <c r="DO5485" s="81">
        <v>0</v>
      </c>
      <c r="DP5485" s="81">
        <v>1.0241337416410375E-7</v>
      </c>
      <c r="DQ5485" s="81">
        <v>1.0241337416410375E-7</v>
      </c>
      <c r="DR5485" s="81">
        <v>0</v>
      </c>
      <c r="DS5485" s="81">
        <v>1.0241337416410375E-7</v>
      </c>
      <c r="DT5485" s="81">
        <v>1.0241337416410375E-7</v>
      </c>
      <c r="DU5485" s="81">
        <v>0</v>
      </c>
      <c r="DV5485" s="81">
        <v>1.0241337416410375E-7</v>
      </c>
      <c r="DW5485" s="81">
        <v>1.0241337416410375E-7</v>
      </c>
      <c r="GE5485" s="81" t="s">
        <v>449</v>
      </c>
      <c r="GF5485" s="81" t="s">
        <v>155</v>
      </c>
      <c r="GG5485" s="81" t="s">
        <v>493</v>
      </c>
      <c r="GH5485" s="81" t="s">
        <v>453</v>
      </c>
      <c r="GI5485" s="81">
        <v>2030</v>
      </c>
      <c r="GJ5485" s="81" t="s">
        <v>201</v>
      </c>
      <c r="GK5485" s="81">
        <v>3.9055083184886222E-2</v>
      </c>
      <c r="GL5485" s="81">
        <v>1419.6505749999999</v>
      </c>
      <c r="GM5485" s="81">
        <v>2030</v>
      </c>
      <c r="GN5485" s="81" t="s">
        <v>173</v>
      </c>
      <c r="GO5485" s="81">
        <v>1.1148832299820636E-2</v>
      </c>
      <c r="GP5485" s="81">
        <v>10</v>
      </c>
      <c r="GQ5485" s="81">
        <v>0</v>
      </c>
      <c r="GR5485" s="81" t="s">
        <v>448</v>
      </c>
      <c r="GS5485" s="81">
        <v>0</v>
      </c>
      <c r="GT5485" s="81">
        <v>0</v>
      </c>
      <c r="GU5485" s="81">
        <v>1.1148832299820636E-2</v>
      </c>
      <c r="GV5485" s="81">
        <v>4.354185728838413E-4</v>
      </c>
      <c r="GW5485" s="81">
        <v>1.1148832299820636E-2</v>
      </c>
      <c r="GX5485" s="81">
        <v>4.354185728838413E-4</v>
      </c>
      <c r="GY5485" s="81">
        <v>1.1148832299820636E-2</v>
      </c>
      <c r="GZ5485" s="81">
        <v>4.354185728838413E-4</v>
      </c>
    </row>
    <row r="5486" spans="98:208" x14ac:dyDescent="0.25">
      <c r="CT5486" s="81" t="s">
        <v>155</v>
      </c>
      <c r="CU5486" s="81" t="s">
        <v>490</v>
      </c>
      <c r="CV5486" s="81" t="s">
        <v>459</v>
      </c>
      <c r="CW5486" s="81">
        <v>2030</v>
      </c>
      <c r="CX5486" s="81">
        <v>0</v>
      </c>
      <c r="CY5486" s="81">
        <v>0</v>
      </c>
      <c r="CZ5486" s="81">
        <v>0</v>
      </c>
      <c r="DA5486" s="81">
        <v>0</v>
      </c>
      <c r="DB5486" s="81">
        <v>5.7770153400785702</v>
      </c>
      <c r="DC5486" s="81">
        <v>0.7473383543039045</v>
      </c>
      <c r="DD5486" s="81">
        <v>3.2379513401017972</v>
      </c>
      <c r="DE5486" s="81">
        <v>1.791725645672869</v>
      </c>
      <c r="DF5486" s="81">
        <v>0</v>
      </c>
      <c r="DG5486" s="81">
        <v>8.3319499833581692E-3</v>
      </c>
      <c r="DH5486" s="81">
        <v>8.3319499833581692E-3</v>
      </c>
      <c r="DI5486" s="81">
        <v>8.3319499833581692E-3</v>
      </c>
      <c r="DJ5486" s="81">
        <v>1.2291645337365111E-5</v>
      </c>
      <c r="DL5486" s="81">
        <v>0</v>
      </c>
      <c r="DM5486" s="81">
        <v>0</v>
      </c>
      <c r="DN5486" s="81">
        <v>0</v>
      </c>
      <c r="DO5486" s="81">
        <v>0</v>
      </c>
      <c r="DP5486" s="81">
        <v>1.0241337416410375E-7</v>
      </c>
      <c r="DQ5486" s="81">
        <v>1.0241337416410375E-7</v>
      </c>
      <c r="DR5486" s="81">
        <v>0</v>
      </c>
      <c r="DS5486" s="81">
        <v>1.0241337416410375E-7</v>
      </c>
      <c r="DT5486" s="81">
        <v>1.0241337416410375E-7</v>
      </c>
      <c r="DU5486" s="81">
        <v>0</v>
      </c>
      <c r="DV5486" s="81">
        <v>1.0241337416410375E-7</v>
      </c>
      <c r="DW5486" s="81">
        <v>1.0241337416410375E-7</v>
      </c>
      <c r="GE5486" s="81" t="s">
        <v>449</v>
      </c>
      <c r="GF5486" s="81" t="s">
        <v>155</v>
      </c>
      <c r="GG5486" s="81" t="s">
        <v>493</v>
      </c>
      <c r="GH5486" s="81" t="s">
        <v>453</v>
      </c>
      <c r="GI5486" s="81">
        <v>2031</v>
      </c>
      <c r="GJ5486" s="81" t="s">
        <v>201</v>
      </c>
      <c r="GK5486" s="81">
        <v>3.9055083184886222E-2</v>
      </c>
      <c r="GL5486" s="81">
        <v>1419.6505749999999</v>
      </c>
      <c r="GM5486" s="81">
        <v>2031</v>
      </c>
      <c r="GN5486" s="81" t="s">
        <v>173</v>
      </c>
      <c r="GO5486" s="81">
        <v>1.1148832299820636E-2</v>
      </c>
      <c r="GP5486" s="81">
        <v>10</v>
      </c>
      <c r="GQ5486" s="81">
        <v>0</v>
      </c>
      <c r="GR5486" s="81" t="s">
        <v>448</v>
      </c>
      <c r="GS5486" s="81">
        <v>0</v>
      </c>
      <c r="GT5486" s="81">
        <v>0</v>
      </c>
      <c r="GU5486" s="81">
        <v>0</v>
      </c>
      <c r="GV5486" s="81">
        <v>0</v>
      </c>
      <c r="GW5486" s="81">
        <v>1.1148832299820636E-2</v>
      </c>
      <c r="GX5486" s="81">
        <v>4.354185728838413E-4</v>
      </c>
      <c r="GY5486" s="81">
        <v>1.1148832299820636E-2</v>
      </c>
      <c r="GZ5486" s="81">
        <v>4.354185728838413E-4</v>
      </c>
    </row>
    <row r="5487" spans="98:208" x14ac:dyDescent="0.25">
      <c r="CT5487" s="81" t="s">
        <v>155</v>
      </c>
      <c r="CU5487" s="81" t="s">
        <v>490</v>
      </c>
      <c r="CV5487" s="81" t="s">
        <v>459</v>
      </c>
      <c r="CW5487" s="81">
        <v>2031</v>
      </c>
      <c r="CX5487" s="81">
        <v>0</v>
      </c>
      <c r="CY5487" s="81">
        <v>0</v>
      </c>
      <c r="CZ5487" s="81">
        <v>0</v>
      </c>
      <c r="DA5487" s="81">
        <v>0</v>
      </c>
      <c r="DB5487" s="81">
        <v>5.7770153400785702</v>
      </c>
      <c r="DC5487" s="81">
        <v>0.7473383543039045</v>
      </c>
      <c r="DD5487" s="81">
        <v>3.2379513401017972</v>
      </c>
      <c r="DE5487" s="81">
        <v>1.791725645672869</v>
      </c>
      <c r="DF5487" s="81">
        <v>0</v>
      </c>
      <c r="DG5487" s="81">
        <v>0</v>
      </c>
      <c r="DH5487" s="81">
        <v>8.3319499833581692E-3</v>
      </c>
      <c r="DI5487" s="81">
        <v>8.3319499833581692E-3</v>
      </c>
      <c r="DJ5487" s="81">
        <v>1.2291645337365111E-5</v>
      </c>
      <c r="DL5487" s="81">
        <v>0</v>
      </c>
      <c r="DM5487" s="81">
        <v>0</v>
      </c>
      <c r="DN5487" s="81">
        <v>0</v>
      </c>
      <c r="DO5487" s="81">
        <v>0</v>
      </c>
      <c r="DP5487" s="81">
        <v>0</v>
      </c>
      <c r="DQ5487" s="81">
        <v>0</v>
      </c>
      <c r="DR5487" s="81">
        <v>0</v>
      </c>
      <c r="DS5487" s="81">
        <v>1.0241337416410375E-7</v>
      </c>
      <c r="DT5487" s="81">
        <v>1.0241337416410375E-7</v>
      </c>
      <c r="DU5487" s="81">
        <v>0</v>
      </c>
      <c r="DV5487" s="81">
        <v>1.0241337416410375E-7</v>
      </c>
      <c r="DW5487" s="81">
        <v>1.0241337416410375E-7</v>
      </c>
      <c r="GE5487" s="81" t="s">
        <v>449</v>
      </c>
      <c r="GF5487" s="81" t="s">
        <v>155</v>
      </c>
      <c r="GG5487" s="81" t="s">
        <v>493</v>
      </c>
      <c r="GH5487" s="81" t="s">
        <v>453</v>
      </c>
      <c r="GI5487" s="81">
        <v>2032</v>
      </c>
      <c r="GJ5487" s="81" t="s">
        <v>201</v>
      </c>
      <c r="GK5487" s="81">
        <v>3.9055083184886222E-2</v>
      </c>
      <c r="GL5487" s="81">
        <v>1419.6505749999999</v>
      </c>
      <c r="GM5487" s="81">
        <v>2032</v>
      </c>
      <c r="GN5487" s="81" t="s">
        <v>173</v>
      </c>
      <c r="GO5487" s="81">
        <v>1.1148832299820636E-2</v>
      </c>
      <c r="GP5487" s="81">
        <v>10</v>
      </c>
      <c r="GQ5487" s="81">
        <v>0</v>
      </c>
      <c r="GR5487" s="81" t="s">
        <v>448</v>
      </c>
      <c r="GS5487" s="81">
        <v>0</v>
      </c>
      <c r="GT5487" s="81">
        <v>0</v>
      </c>
      <c r="GU5487" s="81">
        <v>0</v>
      </c>
      <c r="GV5487" s="81">
        <v>0</v>
      </c>
      <c r="GW5487" s="81">
        <v>0</v>
      </c>
      <c r="GX5487" s="81">
        <v>0</v>
      </c>
      <c r="GY5487" s="81">
        <v>1.1148832299820636E-2</v>
      </c>
      <c r="GZ5487" s="81">
        <v>4.354185728838413E-4</v>
      </c>
    </row>
    <row r="5488" spans="98:208" x14ac:dyDescent="0.25">
      <c r="CT5488" s="81" t="s">
        <v>155</v>
      </c>
      <c r="CU5488" s="81" t="s">
        <v>490</v>
      </c>
      <c r="CV5488" s="81" t="s">
        <v>459</v>
      </c>
      <c r="CW5488" s="81">
        <v>2032</v>
      </c>
      <c r="CX5488" s="81">
        <v>0</v>
      </c>
      <c r="CY5488" s="81">
        <v>0</v>
      </c>
      <c r="CZ5488" s="81">
        <v>0</v>
      </c>
      <c r="DA5488" s="81">
        <v>0</v>
      </c>
      <c r="DB5488" s="81">
        <v>5.7770153400785702</v>
      </c>
      <c r="DC5488" s="81">
        <v>0.7473383543039045</v>
      </c>
      <c r="DD5488" s="81">
        <v>3.2379513401017972</v>
      </c>
      <c r="DE5488" s="81">
        <v>1.791725645672869</v>
      </c>
      <c r="DF5488" s="81">
        <v>0</v>
      </c>
      <c r="DG5488" s="81">
        <v>0</v>
      </c>
      <c r="DH5488" s="81">
        <v>0</v>
      </c>
      <c r="DI5488" s="81">
        <v>8.3319499833581692E-3</v>
      </c>
      <c r="DJ5488" s="81">
        <v>1.2291645337365111E-5</v>
      </c>
      <c r="DL5488" s="81">
        <v>0</v>
      </c>
      <c r="DM5488" s="81">
        <v>0</v>
      </c>
      <c r="DN5488" s="81">
        <v>0</v>
      </c>
      <c r="DO5488" s="81">
        <v>0</v>
      </c>
      <c r="DP5488" s="81">
        <v>0</v>
      </c>
      <c r="DQ5488" s="81">
        <v>0</v>
      </c>
      <c r="DR5488" s="81">
        <v>0</v>
      </c>
      <c r="DS5488" s="81">
        <v>0</v>
      </c>
      <c r="DT5488" s="81">
        <v>0</v>
      </c>
      <c r="DU5488" s="81">
        <v>0</v>
      </c>
      <c r="DV5488" s="81">
        <v>1.0241337416410375E-7</v>
      </c>
      <c r="DW5488" s="81">
        <v>1.0241337416410375E-7</v>
      </c>
      <c r="GE5488" s="81" t="s">
        <v>449</v>
      </c>
      <c r="GF5488" s="81" t="s">
        <v>155</v>
      </c>
      <c r="GG5488" s="81" t="s">
        <v>493</v>
      </c>
      <c r="GH5488" s="81" t="s">
        <v>454</v>
      </c>
      <c r="GI5488" s="81">
        <v>2021</v>
      </c>
      <c r="GJ5488" s="81" t="s">
        <v>201</v>
      </c>
      <c r="GK5488" s="81">
        <v>409.22373582039609</v>
      </c>
      <c r="GL5488" s="81">
        <v>1419.6505749999999</v>
      </c>
      <c r="GM5488" s="81">
        <v>2021</v>
      </c>
      <c r="GN5488" s="81" t="s">
        <v>173</v>
      </c>
      <c r="GO5488" s="81">
        <v>1.1148832299820636E-2</v>
      </c>
      <c r="GP5488" s="81">
        <v>10</v>
      </c>
      <c r="GQ5488" s="81">
        <v>0</v>
      </c>
      <c r="GR5488" s="81" t="s">
        <v>448</v>
      </c>
      <c r="GS5488" s="81">
        <v>1.1148832299820636E-2</v>
      </c>
      <c r="GT5488" s="81">
        <v>4.5623668037676985</v>
      </c>
      <c r="GU5488" s="81">
        <v>1.1148832299820636E-2</v>
      </c>
      <c r="GV5488" s="81">
        <v>4.5623668037676985</v>
      </c>
      <c r="GW5488" s="81">
        <v>0</v>
      </c>
      <c r="GX5488" s="81">
        <v>0</v>
      </c>
      <c r="GY5488" s="81">
        <v>0</v>
      </c>
      <c r="GZ5488" s="81">
        <v>0</v>
      </c>
    </row>
    <row r="5489" spans="98:208" x14ac:dyDescent="0.25">
      <c r="CT5489" s="81" t="s">
        <v>155</v>
      </c>
      <c r="CU5489" s="81" t="s">
        <v>490</v>
      </c>
      <c r="CV5489" s="81" t="s">
        <v>460</v>
      </c>
      <c r="CW5489" s="81">
        <v>2020</v>
      </c>
      <c r="CX5489" s="81">
        <v>0</v>
      </c>
      <c r="CY5489" s="81">
        <v>0</v>
      </c>
      <c r="CZ5489" s="81">
        <v>0</v>
      </c>
      <c r="DA5489" s="81">
        <v>0</v>
      </c>
      <c r="DB5489" s="81">
        <v>7.7900575334948499E-2</v>
      </c>
      <c r="DC5489" s="81">
        <v>3.6425060683954479E-2</v>
      </c>
      <c r="DD5489" s="81">
        <v>1.580872452543202E-3</v>
      </c>
      <c r="DE5489" s="81">
        <v>3.9894642198450687E-2</v>
      </c>
      <c r="DF5489" s="81">
        <v>4.0609689307619844E-4</v>
      </c>
      <c r="DG5489" s="81">
        <v>0</v>
      </c>
      <c r="DH5489" s="81">
        <v>0</v>
      </c>
      <c r="DI5489" s="81">
        <v>0</v>
      </c>
      <c r="DJ5489" s="81">
        <v>4.4692645569612069E-3</v>
      </c>
      <c r="DL5489" s="81">
        <v>0</v>
      </c>
      <c r="DM5489" s="81">
        <v>1.8149544509175187E-6</v>
      </c>
      <c r="DN5489" s="81">
        <v>1.8149544509175187E-6</v>
      </c>
      <c r="DO5489" s="81">
        <v>0</v>
      </c>
      <c r="DP5489" s="81">
        <v>0</v>
      </c>
      <c r="DQ5489" s="81">
        <v>0</v>
      </c>
      <c r="DR5489" s="81">
        <v>0</v>
      </c>
      <c r="DS5489" s="81">
        <v>0</v>
      </c>
      <c r="DT5489" s="81">
        <v>0</v>
      </c>
      <c r="DU5489" s="81">
        <v>0</v>
      </c>
      <c r="DV5489" s="81">
        <v>0</v>
      </c>
      <c r="DW5489" s="81">
        <v>0</v>
      </c>
      <c r="GE5489" s="81" t="s">
        <v>449</v>
      </c>
      <c r="GF5489" s="81" t="s">
        <v>155</v>
      </c>
      <c r="GG5489" s="81" t="s">
        <v>493</v>
      </c>
      <c r="GH5489" s="81" t="s">
        <v>454</v>
      </c>
      <c r="GI5489" s="81">
        <v>2022</v>
      </c>
      <c r="GJ5489" s="81" t="s">
        <v>201</v>
      </c>
      <c r="GK5489" s="81">
        <v>409.22373582039609</v>
      </c>
      <c r="GL5489" s="81">
        <v>1419.6505749999999</v>
      </c>
      <c r="GM5489" s="81">
        <v>2022</v>
      </c>
      <c r="GN5489" s="81" t="s">
        <v>173</v>
      </c>
      <c r="GO5489" s="81">
        <v>1.1148832299820636E-2</v>
      </c>
      <c r="GP5489" s="81">
        <v>10</v>
      </c>
      <c r="GQ5489" s="81">
        <v>0</v>
      </c>
      <c r="GR5489" s="81" t="s">
        <v>448</v>
      </c>
      <c r="GS5489" s="81">
        <v>1.1148832299820636E-2</v>
      </c>
      <c r="GT5489" s="81">
        <v>4.5623668037676985</v>
      </c>
      <c r="GU5489" s="81">
        <v>1.1148832299820636E-2</v>
      </c>
      <c r="GV5489" s="81">
        <v>4.5623668037676985</v>
      </c>
      <c r="GW5489" s="81">
        <v>1.1148832299820636E-2</v>
      </c>
      <c r="GX5489" s="81">
        <v>4.5623668037676985</v>
      </c>
      <c r="GY5489" s="81">
        <v>0</v>
      </c>
      <c r="GZ5489" s="81">
        <v>0</v>
      </c>
    </row>
    <row r="5490" spans="98:208" x14ac:dyDescent="0.25">
      <c r="CT5490" s="81" t="s">
        <v>155</v>
      </c>
      <c r="CU5490" s="81" t="s">
        <v>490</v>
      </c>
      <c r="CV5490" s="81" t="s">
        <v>460</v>
      </c>
      <c r="CW5490" s="81">
        <v>2021</v>
      </c>
      <c r="CX5490" s="81">
        <v>0</v>
      </c>
      <c r="CY5490" s="81">
        <v>0</v>
      </c>
      <c r="CZ5490" s="81">
        <v>0</v>
      </c>
      <c r="DA5490" s="81">
        <v>0</v>
      </c>
      <c r="DB5490" s="81">
        <v>7.7900575334948499E-2</v>
      </c>
      <c r="DC5490" s="81">
        <v>3.6425060683954479E-2</v>
      </c>
      <c r="DD5490" s="81">
        <v>1.580872452543202E-3</v>
      </c>
      <c r="DE5490" s="81">
        <v>3.9894642198450687E-2</v>
      </c>
      <c r="DF5490" s="81">
        <v>4.0609689307619844E-4</v>
      </c>
      <c r="DG5490" s="81">
        <v>4.0609689307619844E-4</v>
      </c>
      <c r="DH5490" s="81">
        <v>0</v>
      </c>
      <c r="DI5490" s="81">
        <v>0</v>
      </c>
      <c r="DJ5490" s="81">
        <v>4.4692645569612069E-3</v>
      </c>
      <c r="DL5490" s="81">
        <v>0</v>
      </c>
      <c r="DM5490" s="81">
        <v>1.8149544509175187E-6</v>
      </c>
      <c r="DN5490" s="81">
        <v>1.8149544509175187E-6</v>
      </c>
      <c r="DO5490" s="81">
        <v>0</v>
      </c>
      <c r="DP5490" s="81">
        <v>1.8149544509175187E-6</v>
      </c>
      <c r="DQ5490" s="81">
        <v>1.8149544509175187E-6</v>
      </c>
      <c r="DR5490" s="81">
        <v>0</v>
      </c>
      <c r="DS5490" s="81">
        <v>0</v>
      </c>
      <c r="DT5490" s="81">
        <v>0</v>
      </c>
      <c r="DU5490" s="81">
        <v>0</v>
      </c>
      <c r="DV5490" s="81">
        <v>0</v>
      </c>
      <c r="DW5490" s="81">
        <v>0</v>
      </c>
      <c r="GE5490" s="81" t="s">
        <v>449</v>
      </c>
      <c r="GF5490" s="81" t="s">
        <v>155</v>
      </c>
      <c r="GG5490" s="81" t="s">
        <v>493</v>
      </c>
      <c r="GH5490" s="81" t="s">
        <v>454</v>
      </c>
      <c r="GI5490" s="81">
        <v>2023</v>
      </c>
      <c r="GJ5490" s="81" t="s">
        <v>201</v>
      </c>
      <c r="GK5490" s="81">
        <v>428.60232122030129</v>
      </c>
      <c r="GL5490" s="81">
        <v>1419.6505749999999</v>
      </c>
      <c r="GM5490" s="81">
        <v>2023</v>
      </c>
      <c r="GN5490" s="81" t="s">
        <v>173</v>
      </c>
      <c r="GO5490" s="81">
        <v>1.1148832299820636E-2</v>
      </c>
      <c r="GP5490" s="81">
        <v>10</v>
      </c>
      <c r="GQ5490" s="81">
        <v>0</v>
      </c>
      <c r="GR5490" s="81" t="s">
        <v>448</v>
      </c>
      <c r="GS5490" s="81">
        <v>1.1148832299820636E-2</v>
      </c>
      <c r="GT5490" s="81">
        <v>4.7784154025989949</v>
      </c>
      <c r="GU5490" s="81">
        <v>1.1148832299820636E-2</v>
      </c>
      <c r="GV5490" s="81">
        <v>4.7784154025989949</v>
      </c>
      <c r="GW5490" s="81">
        <v>1.1148832299820636E-2</v>
      </c>
      <c r="GX5490" s="81">
        <v>4.7784154025989949</v>
      </c>
      <c r="GY5490" s="81">
        <v>1.1148832299820636E-2</v>
      </c>
      <c r="GZ5490" s="81">
        <v>4.7784154025989949</v>
      </c>
    </row>
    <row r="5491" spans="98:208" x14ac:dyDescent="0.25">
      <c r="CT5491" s="81" t="s">
        <v>155</v>
      </c>
      <c r="CU5491" s="81" t="s">
        <v>490</v>
      </c>
      <c r="CV5491" s="81" t="s">
        <v>460</v>
      </c>
      <c r="CW5491" s="81">
        <v>2022</v>
      </c>
      <c r="CX5491" s="81">
        <v>0</v>
      </c>
      <c r="CY5491" s="81">
        <v>0</v>
      </c>
      <c r="CZ5491" s="81">
        <v>0</v>
      </c>
      <c r="DA5491" s="81">
        <v>0</v>
      </c>
      <c r="DB5491" s="81">
        <v>7.7900575334948499E-2</v>
      </c>
      <c r="DC5491" s="81">
        <v>3.6425060683954479E-2</v>
      </c>
      <c r="DD5491" s="81">
        <v>1.580872452543202E-3</v>
      </c>
      <c r="DE5491" s="81">
        <v>3.9894642198450687E-2</v>
      </c>
      <c r="DF5491" s="81">
        <v>4.0609689307619844E-4</v>
      </c>
      <c r="DG5491" s="81">
        <v>4.0609689307619844E-4</v>
      </c>
      <c r="DH5491" s="81">
        <v>4.0609689307619844E-4</v>
      </c>
      <c r="DI5491" s="81">
        <v>0</v>
      </c>
      <c r="DJ5491" s="81">
        <v>4.4692645569612069E-3</v>
      </c>
      <c r="DL5491" s="81">
        <v>0</v>
      </c>
      <c r="DM5491" s="81">
        <v>1.8149544509175187E-6</v>
      </c>
      <c r="DN5491" s="81">
        <v>1.8149544509175187E-6</v>
      </c>
      <c r="DO5491" s="81">
        <v>0</v>
      </c>
      <c r="DP5491" s="81">
        <v>1.8149544509175187E-6</v>
      </c>
      <c r="DQ5491" s="81">
        <v>1.8149544509175187E-6</v>
      </c>
      <c r="DR5491" s="81">
        <v>0</v>
      </c>
      <c r="DS5491" s="81">
        <v>1.8149544509175187E-6</v>
      </c>
      <c r="DT5491" s="81">
        <v>1.8149544509175187E-6</v>
      </c>
      <c r="DU5491" s="81">
        <v>0</v>
      </c>
      <c r="DV5491" s="81">
        <v>0</v>
      </c>
      <c r="DW5491" s="81">
        <v>0</v>
      </c>
      <c r="GE5491" s="81" t="s">
        <v>449</v>
      </c>
      <c r="GF5491" s="81" t="s">
        <v>155</v>
      </c>
      <c r="GG5491" s="81" t="s">
        <v>493</v>
      </c>
      <c r="GH5491" s="81" t="s">
        <v>454</v>
      </c>
      <c r="GI5491" s="81">
        <v>2024</v>
      </c>
      <c r="GJ5491" s="81" t="s">
        <v>201</v>
      </c>
      <c r="GK5491" s="81">
        <v>428.60232122030129</v>
      </c>
      <c r="GL5491" s="81">
        <v>1419.6505749999999</v>
      </c>
      <c r="GM5491" s="81">
        <v>2024</v>
      </c>
      <c r="GN5491" s="81" t="s">
        <v>173</v>
      </c>
      <c r="GO5491" s="81">
        <v>1.1148832299820636E-2</v>
      </c>
      <c r="GP5491" s="81">
        <v>10</v>
      </c>
      <c r="GQ5491" s="81">
        <v>0</v>
      </c>
      <c r="GR5491" s="81" t="s">
        <v>448</v>
      </c>
      <c r="GS5491" s="81">
        <v>1.1148832299820636E-2</v>
      </c>
      <c r="GT5491" s="81">
        <v>4.7784154025989949</v>
      </c>
      <c r="GU5491" s="81">
        <v>1.1148832299820636E-2</v>
      </c>
      <c r="GV5491" s="81">
        <v>4.7784154025989949</v>
      </c>
      <c r="GW5491" s="81">
        <v>1.1148832299820636E-2</v>
      </c>
      <c r="GX5491" s="81">
        <v>4.7784154025989949</v>
      </c>
      <c r="GY5491" s="81">
        <v>1.1148832299820636E-2</v>
      </c>
      <c r="GZ5491" s="81">
        <v>4.7784154025989949</v>
      </c>
    </row>
    <row r="5492" spans="98:208" x14ac:dyDescent="0.25">
      <c r="CT5492" s="81" t="s">
        <v>155</v>
      </c>
      <c r="CU5492" s="81" t="s">
        <v>490</v>
      </c>
      <c r="CV5492" s="81" t="s">
        <v>460</v>
      </c>
      <c r="CW5492" s="81">
        <v>2023</v>
      </c>
      <c r="CX5492" s="81">
        <v>0</v>
      </c>
      <c r="CY5492" s="81">
        <v>0</v>
      </c>
      <c r="CZ5492" s="81">
        <v>0</v>
      </c>
      <c r="DA5492" s="81">
        <v>0</v>
      </c>
      <c r="DB5492" s="81">
        <v>8.0408269036977176E-2</v>
      </c>
      <c r="DC5492" s="81">
        <v>3.7590224611390687E-2</v>
      </c>
      <c r="DD5492" s="81">
        <v>1.631433411568677E-3</v>
      </c>
      <c r="DE5492" s="81">
        <v>4.1186611014017681E-2</v>
      </c>
      <c r="DF5492" s="81">
        <v>4.190871103049851E-4</v>
      </c>
      <c r="DG5492" s="81">
        <v>4.190871103049851E-4</v>
      </c>
      <c r="DH5492" s="81">
        <v>4.190871103049851E-4</v>
      </c>
      <c r="DI5492" s="81">
        <v>4.190871103049851E-4</v>
      </c>
      <c r="DJ5492" s="81">
        <v>4.4692645569612069E-3</v>
      </c>
      <c r="DL5492" s="81">
        <v>0</v>
      </c>
      <c r="DM5492" s="81">
        <v>1.8730111683653617E-6</v>
      </c>
      <c r="DN5492" s="81">
        <v>1.8730111683653617E-6</v>
      </c>
      <c r="DO5492" s="81">
        <v>0</v>
      </c>
      <c r="DP5492" s="81">
        <v>1.8730111683653617E-6</v>
      </c>
      <c r="DQ5492" s="81">
        <v>1.8730111683653617E-6</v>
      </c>
      <c r="DR5492" s="81">
        <v>0</v>
      </c>
      <c r="DS5492" s="81">
        <v>1.8730111683653617E-6</v>
      </c>
      <c r="DT5492" s="81">
        <v>1.8730111683653617E-6</v>
      </c>
      <c r="DU5492" s="81">
        <v>0</v>
      </c>
      <c r="DV5492" s="81">
        <v>1.8730111683653617E-6</v>
      </c>
      <c r="DW5492" s="81">
        <v>1.8730111683653617E-6</v>
      </c>
      <c r="GE5492" s="81" t="s">
        <v>449</v>
      </c>
      <c r="GF5492" s="81" t="s">
        <v>155</v>
      </c>
      <c r="GG5492" s="81" t="s">
        <v>493</v>
      </c>
      <c r="GH5492" s="81" t="s">
        <v>454</v>
      </c>
      <c r="GI5492" s="81">
        <v>2025</v>
      </c>
      <c r="GJ5492" s="81" t="s">
        <v>201</v>
      </c>
      <c r="GK5492" s="81">
        <v>428.60232122030129</v>
      </c>
      <c r="GL5492" s="81">
        <v>1419.6505749999999</v>
      </c>
      <c r="GM5492" s="81">
        <v>2025</v>
      </c>
      <c r="GN5492" s="81" t="s">
        <v>173</v>
      </c>
      <c r="GO5492" s="81">
        <v>1.1148832299820636E-2</v>
      </c>
      <c r="GP5492" s="81">
        <v>10</v>
      </c>
      <c r="GQ5492" s="81">
        <v>0</v>
      </c>
      <c r="GR5492" s="81" t="s">
        <v>448</v>
      </c>
      <c r="GS5492" s="81">
        <v>1.1148832299820636E-2</v>
      </c>
      <c r="GT5492" s="81">
        <v>4.7784154025989949</v>
      </c>
      <c r="GU5492" s="81">
        <v>1.1148832299820636E-2</v>
      </c>
      <c r="GV5492" s="81">
        <v>4.7784154025989949</v>
      </c>
      <c r="GW5492" s="81">
        <v>1.1148832299820636E-2</v>
      </c>
      <c r="GX5492" s="81">
        <v>4.7784154025989949</v>
      </c>
      <c r="GY5492" s="81">
        <v>1.1148832299820636E-2</v>
      </c>
      <c r="GZ5492" s="81">
        <v>4.7784154025989949</v>
      </c>
    </row>
    <row r="5493" spans="98:208" x14ac:dyDescent="0.25">
      <c r="CT5493" s="81" t="s">
        <v>155</v>
      </c>
      <c r="CU5493" s="81" t="s">
        <v>490</v>
      </c>
      <c r="CV5493" s="81" t="s">
        <v>460</v>
      </c>
      <c r="CW5493" s="81">
        <v>2024</v>
      </c>
      <c r="CX5493" s="81">
        <v>0</v>
      </c>
      <c r="CY5493" s="81">
        <v>0</v>
      </c>
      <c r="CZ5493" s="81">
        <v>0</v>
      </c>
      <c r="DA5493" s="81">
        <v>0</v>
      </c>
      <c r="DB5493" s="81">
        <v>8.0408269036977176E-2</v>
      </c>
      <c r="DC5493" s="81">
        <v>3.7590224611390687E-2</v>
      </c>
      <c r="DD5493" s="81">
        <v>1.631433411568677E-3</v>
      </c>
      <c r="DE5493" s="81">
        <v>4.1186611014017681E-2</v>
      </c>
      <c r="DF5493" s="81">
        <v>4.190871103049851E-4</v>
      </c>
      <c r="DG5493" s="81">
        <v>4.190871103049851E-4</v>
      </c>
      <c r="DH5493" s="81">
        <v>4.190871103049851E-4</v>
      </c>
      <c r="DI5493" s="81">
        <v>4.190871103049851E-4</v>
      </c>
      <c r="DJ5493" s="81">
        <v>4.4692645569612069E-3</v>
      </c>
      <c r="DL5493" s="81">
        <v>0</v>
      </c>
      <c r="DM5493" s="81">
        <v>1.8730111683653617E-6</v>
      </c>
      <c r="DN5493" s="81">
        <v>1.8730111683653617E-6</v>
      </c>
      <c r="DO5493" s="81">
        <v>0</v>
      </c>
      <c r="DP5493" s="81">
        <v>1.8730111683653617E-6</v>
      </c>
      <c r="DQ5493" s="81">
        <v>1.8730111683653617E-6</v>
      </c>
      <c r="DR5493" s="81">
        <v>0</v>
      </c>
      <c r="DS5493" s="81">
        <v>1.8730111683653617E-6</v>
      </c>
      <c r="DT5493" s="81">
        <v>1.8730111683653617E-6</v>
      </c>
      <c r="DU5493" s="81">
        <v>0</v>
      </c>
      <c r="DV5493" s="81">
        <v>1.8730111683653617E-6</v>
      </c>
      <c r="DW5493" s="81">
        <v>1.8730111683653617E-6</v>
      </c>
      <c r="GE5493" s="81" t="s">
        <v>449</v>
      </c>
      <c r="GF5493" s="81" t="s">
        <v>155</v>
      </c>
      <c r="GG5493" s="81" t="s">
        <v>493</v>
      </c>
      <c r="GH5493" s="81" t="s">
        <v>454</v>
      </c>
      <c r="GI5493" s="81">
        <v>2026</v>
      </c>
      <c r="GJ5493" s="81" t="s">
        <v>201</v>
      </c>
      <c r="GK5493" s="81">
        <v>428.60232122030129</v>
      </c>
      <c r="GL5493" s="81">
        <v>1419.6505749999999</v>
      </c>
      <c r="GM5493" s="81">
        <v>2026</v>
      </c>
      <c r="GN5493" s="81" t="s">
        <v>173</v>
      </c>
      <c r="GO5493" s="81">
        <v>1.1148832299820636E-2</v>
      </c>
      <c r="GP5493" s="81">
        <v>10</v>
      </c>
      <c r="GQ5493" s="81">
        <v>0</v>
      </c>
      <c r="GR5493" s="81" t="s">
        <v>448</v>
      </c>
      <c r="GS5493" s="81">
        <v>1.1148832299820636E-2</v>
      </c>
      <c r="GT5493" s="81">
        <v>4.7784154025989949</v>
      </c>
      <c r="GU5493" s="81">
        <v>1.1148832299820636E-2</v>
      </c>
      <c r="GV5493" s="81">
        <v>4.7784154025989949</v>
      </c>
      <c r="GW5493" s="81">
        <v>1.1148832299820636E-2</v>
      </c>
      <c r="GX5493" s="81">
        <v>4.7784154025989949</v>
      </c>
      <c r="GY5493" s="81">
        <v>1.1148832299820636E-2</v>
      </c>
      <c r="GZ5493" s="81">
        <v>4.7784154025989949</v>
      </c>
    </row>
    <row r="5494" spans="98:208" x14ac:dyDescent="0.25">
      <c r="CT5494" s="81" t="s">
        <v>155</v>
      </c>
      <c r="CU5494" s="81" t="s">
        <v>490</v>
      </c>
      <c r="CV5494" s="81" t="s">
        <v>460</v>
      </c>
      <c r="CW5494" s="81">
        <v>2025</v>
      </c>
      <c r="CX5494" s="81">
        <v>0</v>
      </c>
      <c r="CY5494" s="81">
        <v>0</v>
      </c>
      <c r="CZ5494" s="81">
        <v>0</v>
      </c>
      <c r="DA5494" s="81">
        <v>0</v>
      </c>
      <c r="DB5494" s="81">
        <v>8.0408269036977176E-2</v>
      </c>
      <c r="DC5494" s="81">
        <v>3.7590224611390687E-2</v>
      </c>
      <c r="DD5494" s="81">
        <v>1.631433411568677E-3</v>
      </c>
      <c r="DE5494" s="81">
        <v>4.1186611014017681E-2</v>
      </c>
      <c r="DF5494" s="81">
        <v>4.190871103049851E-4</v>
      </c>
      <c r="DG5494" s="81">
        <v>4.190871103049851E-4</v>
      </c>
      <c r="DH5494" s="81">
        <v>4.190871103049851E-4</v>
      </c>
      <c r="DI5494" s="81">
        <v>4.190871103049851E-4</v>
      </c>
      <c r="DJ5494" s="81">
        <v>4.4692645569612069E-3</v>
      </c>
      <c r="DL5494" s="81">
        <v>0</v>
      </c>
      <c r="DM5494" s="81">
        <v>1.8730111683653617E-6</v>
      </c>
      <c r="DN5494" s="81">
        <v>1.8730111683653617E-6</v>
      </c>
      <c r="DO5494" s="81">
        <v>0</v>
      </c>
      <c r="DP5494" s="81">
        <v>1.8730111683653617E-6</v>
      </c>
      <c r="DQ5494" s="81">
        <v>1.8730111683653617E-6</v>
      </c>
      <c r="DR5494" s="81">
        <v>0</v>
      </c>
      <c r="DS5494" s="81">
        <v>1.8730111683653617E-6</v>
      </c>
      <c r="DT5494" s="81">
        <v>1.8730111683653617E-6</v>
      </c>
      <c r="DU5494" s="81">
        <v>0</v>
      </c>
      <c r="DV5494" s="81">
        <v>1.8730111683653617E-6</v>
      </c>
      <c r="DW5494" s="81">
        <v>1.8730111683653617E-6</v>
      </c>
      <c r="GE5494" s="81" t="s">
        <v>449</v>
      </c>
      <c r="GF5494" s="81" t="s">
        <v>155</v>
      </c>
      <c r="GG5494" s="81" t="s">
        <v>493</v>
      </c>
      <c r="GH5494" s="81" t="s">
        <v>454</v>
      </c>
      <c r="GI5494" s="81">
        <v>2027</v>
      </c>
      <c r="GJ5494" s="81" t="s">
        <v>201</v>
      </c>
      <c r="GK5494" s="81">
        <v>428.60232122030129</v>
      </c>
      <c r="GL5494" s="81">
        <v>1419.6505749999999</v>
      </c>
      <c r="GM5494" s="81">
        <v>2027</v>
      </c>
      <c r="GN5494" s="81" t="s">
        <v>173</v>
      </c>
      <c r="GO5494" s="81">
        <v>1.1148832299820636E-2</v>
      </c>
      <c r="GP5494" s="81">
        <v>10</v>
      </c>
      <c r="GQ5494" s="81">
        <v>0</v>
      </c>
      <c r="GR5494" s="81" t="s">
        <v>448</v>
      </c>
      <c r="GS5494" s="81">
        <v>1.1148832299820636E-2</v>
      </c>
      <c r="GT5494" s="81">
        <v>4.7784154025989949</v>
      </c>
      <c r="GU5494" s="81">
        <v>1.1148832299820636E-2</v>
      </c>
      <c r="GV5494" s="81">
        <v>4.7784154025989949</v>
      </c>
      <c r="GW5494" s="81">
        <v>1.1148832299820636E-2</v>
      </c>
      <c r="GX5494" s="81">
        <v>4.7784154025989949</v>
      </c>
      <c r="GY5494" s="81">
        <v>1.1148832299820636E-2</v>
      </c>
      <c r="GZ5494" s="81">
        <v>4.7784154025989949</v>
      </c>
    </row>
    <row r="5495" spans="98:208" x14ac:dyDescent="0.25">
      <c r="CT5495" s="81" t="s">
        <v>155</v>
      </c>
      <c r="CU5495" s="81" t="s">
        <v>490</v>
      </c>
      <c r="CV5495" s="81" t="s">
        <v>460</v>
      </c>
      <c r="CW5495" s="81">
        <v>2026</v>
      </c>
      <c r="CX5495" s="81">
        <v>0</v>
      </c>
      <c r="CY5495" s="81">
        <v>0</v>
      </c>
      <c r="CZ5495" s="81">
        <v>0</v>
      </c>
      <c r="DA5495" s="81">
        <v>0</v>
      </c>
      <c r="DB5495" s="81">
        <v>8.0408269036977176E-2</v>
      </c>
      <c r="DC5495" s="81">
        <v>3.7590224611390687E-2</v>
      </c>
      <c r="DD5495" s="81">
        <v>1.631433411568677E-3</v>
      </c>
      <c r="DE5495" s="81">
        <v>4.1186611014017681E-2</v>
      </c>
      <c r="DF5495" s="81">
        <v>4.190871103049851E-4</v>
      </c>
      <c r="DG5495" s="81">
        <v>4.190871103049851E-4</v>
      </c>
      <c r="DH5495" s="81">
        <v>4.190871103049851E-4</v>
      </c>
      <c r="DI5495" s="81">
        <v>4.190871103049851E-4</v>
      </c>
      <c r="DJ5495" s="81">
        <v>4.4692645569612069E-3</v>
      </c>
      <c r="DL5495" s="81">
        <v>0</v>
      </c>
      <c r="DM5495" s="81">
        <v>1.8730111683653617E-6</v>
      </c>
      <c r="DN5495" s="81">
        <v>1.8730111683653617E-6</v>
      </c>
      <c r="DO5495" s="81">
        <v>0</v>
      </c>
      <c r="DP5495" s="81">
        <v>1.8730111683653617E-6</v>
      </c>
      <c r="DQ5495" s="81">
        <v>1.8730111683653617E-6</v>
      </c>
      <c r="DR5495" s="81">
        <v>0</v>
      </c>
      <c r="DS5495" s="81">
        <v>1.8730111683653617E-6</v>
      </c>
      <c r="DT5495" s="81">
        <v>1.8730111683653617E-6</v>
      </c>
      <c r="DU5495" s="81">
        <v>0</v>
      </c>
      <c r="DV5495" s="81">
        <v>1.8730111683653617E-6</v>
      </c>
      <c r="DW5495" s="81">
        <v>1.8730111683653617E-6</v>
      </c>
      <c r="GE5495" s="81" t="s">
        <v>449</v>
      </c>
      <c r="GF5495" s="81" t="s">
        <v>155</v>
      </c>
      <c r="GG5495" s="81" t="s">
        <v>493</v>
      </c>
      <c r="GH5495" s="81" t="s">
        <v>454</v>
      </c>
      <c r="GI5495" s="81">
        <v>2028</v>
      </c>
      <c r="GJ5495" s="81" t="s">
        <v>201</v>
      </c>
      <c r="GK5495" s="81">
        <v>453.26096055713208</v>
      </c>
      <c r="GL5495" s="81">
        <v>1419.6505749999999</v>
      </c>
      <c r="GM5495" s="81">
        <v>2028</v>
      </c>
      <c r="GN5495" s="81" t="s">
        <v>173</v>
      </c>
      <c r="GO5495" s="81">
        <v>1.1148832299820636E-2</v>
      </c>
      <c r="GP5495" s="81">
        <v>10</v>
      </c>
      <c r="GQ5495" s="81">
        <v>0</v>
      </c>
      <c r="GR5495" s="81" t="s">
        <v>448</v>
      </c>
      <c r="GS5495" s="81">
        <v>1.1148832299820636E-2</v>
      </c>
      <c r="GT5495" s="81">
        <v>5.0533304373070811</v>
      </c>
      <c r="GU5495" s="81">
        <v>1.1148832299820636E-2</v>
      </c>
      <c r="GV5495" s="81">
        <v>5.0533304373070811</v>
      </c>
      <c r="GW5495" s="81">
        <v>1.1148832299820636E-2</v>
      </c>
      <c r="GX5495" s="81">
        <v>5.0533304373070811</v>
      </c>
      <c r="GY5495" s="81">
        <v>1.1148832299820636E-2</v>
      </c>
      <c r="GZ5495" s="81">
        <v>5.0533304373070811</v>
      </c>
    </row>
    <row r="5496" spans="98:208" x14ac:dyDescent="0.25">
      <c r="CT5496" s="81" t="s">
        <v>155</v>
      </c>
      <c r="CU5496" s="81" t="s">
        <v>490</v>
      </c>
      <c r="CV5496" s="81" t="s">
        <v>460</v>
      </c>
      <c r="CW5496" s="81">
        <v>2027</v>
      </c>
      <c r="CX5496" s="81">
        <v>0</v>
      </c>
      <c r="CY5496" s="81">
        <v>0</v>
      </c>
      <c r="CZ5496" s="81">
        <v>0</v>
      </c>
      <c r="DA5496" s="81">
        <v>0</v>
      </c>
      <c r="DB5496" s="81">
        <v>8.0408269036977176E-2</v>
      </c>
      <c r="DC5496" s="81">
        <v>3.7590224611390687E-2</v>
      </c>
      <c r="DD5496" s="81">
        <v>1.631433411568677E-3</v>
      </c>
      <c r="DE5496" s="81">
        <v>4.1186611014017681E-2</v>
      </c>
      <c r="DF5496" s="81">
        <v>4.190871103049851E-4</v>
      </c>
      <c r="DG5496" s="81">
        <v>4.190871103049851E-4</v>
      </c>
      <c r="DH5496" s="81">
        <v>4.190871103049851E-4</v>
      </c>
      <c r="DI5496" s="81">
        <v>4.190871103049851E-4</v>
      </c>
      <c r="DJ5496" s="81">
        <v>4.4692645569612069E-3</v>
      </c>
      <c r="DL5496" s="81">
        <v>0</v>
      </c>
      <c r="DM5496" s="81">
        <v>1.8730111683653617E-6</v>
      </c>
      <c r="DN5496" s="81">
        <v>1.8730111683653617E-6</v>
      </c>
      <c r="DO5496" s="81">
        <v>0</v>
      </c>
      <c r="DP5496" s="81">
        <v>1.8730111683653617E-6</v>
      </c>
      <c r="DQ5496" s="81">
        <v>1.8730111683653617E-6</v>
      </c>
      <c r="DR5496" s="81">
        <v>0</v>
      </c>
      <c r="DS5496" s="81">
        <v>1.8730111683653617E-6</v>
      </c>
      <c r="DT5496" s="81">
        <v>1.8730111683653617E-6</v>
      </c>
      <c r="DU5496" s="81">
        <v>0</v>
      </c>
      <c r="DV5496" s="81">
        <v>1.8730111683653617E-6</v>
      </c>
      <c r="DW5496" s="81">
        <v>1.8730111683653617E-6</v>
      </c>
      <c r="GE5496" s="81" t="s">
        <v>449</v>
      </c>
      <c r="GF5496" s="81" t="s">
        <v>155</v>
      </c>
      <c r="GG5496" s="81" t="s">
        <v>493</v>
      </c>
      <c r="GH5496" s="81" t="s">
        <v>454</v>
      </c>
      <c r="GI5496" s="81">
        <v>2029</v>
      </c>
      <c r="GJ5496" s="81" t="s">
        <v>201</v>
      </c>
      <c r="GK5496" s="81">
        <v>453.26096055713208</v>
      </c>
      <c r="GL5496" s="81">
        <v>1419.6505749999999</v>
      </c>
      <c r="GM5496" s="81">
        <v>2029</v>
      </c>
      <c r="GN5496" s="81" t="s">
        <v>173</v>
      </c>
      <c r="GO5496" s="81">
        <v>1.1148832299820636E-2</v>
      </c>
      <c r="GP5496" s="81">
        <v>10</v>
      </c>
      <c r="GQ5496" s="81">
        <v>0</v>
      </c>
      <c r="GR5496" s="81" t="s">
        <v>448</v>
      </c>
      <c r="GS5496" s="81">
        <v>1.1148832299820636E-2</v>
      </c>
      <c r="GT5496" s="81">
        <v>5.0533304373070811</v>
      </c>
      <c r="GU5496" s="81">
        <v>1.1148832299820636E-2</v>
      </c>
      <c r="GV5496" s="81">
        <v>5.0533304373070811</v>
      </c>
      <c r="GW5496" s="81">
        <v>1.1148832299820636E-2</v>
      </c>
      <c r="GX5496" s="81">
        <v>5.0533304373070811</v>
      </c>
      <c r="GY5496" s="81">
        <v>1.1148832299820636E-2</v>
      </c>
      <c r="GZ5496" s="81">
        <v>5.0533304373070811</v>
      </c>
    </row>
    <row r="5497" spans="98:208" x14ac:dyDescent="0.25">
      <c r="CT5497" s="81" t="s">
        <v>155</v>
      </c>
      <c r="CU5497" s="81" t="s">
        <v>490</v>
      </c>
      <c r="CV5497" s="81" t="s">
        <v>460</v>
      </c>
      <c r="CW5497" s="81">
        <v>2028</v>
      </c>
      <c r="CX5497" s="81">
        <v>0</v>
      </c>
      <c r="CY5497" s="81">
        <v>0</v>
      </c>
      <c r="CZ5497" s="81">
        <v>0</v>
      </c>
      <c r="DA5497" s="81">
        <v>0</v>
      </c>
      <c r="DB5497" s="81">
        <v>8.3606377745129648E-2</v>
      </c>
      <c r="DC5497" s="81">
        <v>3.905508318488627E-2</v>
      </c>
      <c r="DD5497" s="81">
        <v>1.6949971741064089E-3</v>
      </c>
      <c r="DE5497" s="81">
        <v>4.2856297386136888E-2</v>
      </c>
      <c r="DF5497" s="81">
        <v>4.3541857288384184E-4</v>
      </c>
      <c r="DG5497" s="81">
        <v>4.3541857288384184E-4</v>
      </c>
      <c r="DH5497" s="81">
        <v>4.3541857288384184E-4</v>
      </c>
      <c r="DI5497" s="81">
        <v>4.3541857288384184E-4</v>
      </c>
      <c r="DJ5497" s="81">
        <v>4.4692645569612069E-3</v>
      </c>
      <c r="DL5497" s="81">
        <v>0</v>
      </c>
      <c r="DM5497" s="81">
        <v>1.9460007952323844E-6</v>
      </c>
      <c r="DN5497" s="81">
        <v>1.9460007952323844E-6</v>
      </c>
      <c r="DO5497" s="81">
        <v>0</v>
      </c>
      <c r="DP5497" s="81">
        <v>1.9460007952323844E-6</v>
      </c>
      <c r="DQ5497" s="81">
        <v>1.9460007952323844E-6</v>
      </c>
      <c r="DR5497" s="81">
        <v>0</v>
      </c>
      <c r="DS5497" s="81">
        <v>1.9460007952323844E-6</v>
      </c>
      <c r="DT5497" s="81">
        <v>1.9460007952323844E-6</v>
      </c>
      <c r="DU5497" s="81">
        <v>0</v>
      </c>
      <c r="DV5497" s="81">
        <v>1.9460007952323844E-6</v>
      </c>
      <c r="DW5497" s="81">
        <v>1.9460007952323844E-6</v>
      </c>
      <c r="GE5497" s="81" t="s">
        <v>449</v>
      </c>
      <c r="GF5497" s="81" t="s">
        <v>155</v>
      </c>
      <c r="GG5497" s="81" t="s">
        <v>493</v>
      </c>
      <c r="GH5497" s="81" t="s">
        <v>454</v>
      </c>
      <c r="GI5497" s="81">
        <v>2030</v>
      </c>
      <c r="GJ5497" s="81" t="s">
        <v>201</v>
      </c>
      <c r="GK5497" s="81">
        <v>453.26096055713208</v>
      </c>
      <c r="GL5497" s="81">
        <v>1419.6505749999999</v>
      </c>
      <c r="GM5497" s="81">
        <v>2030</v>
      </c>
      <c r="GN5497" s="81" t="s">
        <v>173</v>
      </c>
      <c r="GO5497" s="81">
        <v>1.1148832299820636E-2</v>
      </c>
      <c r="GP5497" s="81">
        <v>10</v>
      </c>
      <c r="GQ5497" s="81">
        <v>0</v>
      </c>
      <c r="GR5497" s="81" t="s">
        <v>448</v>
      </c>
      <c r="GS5497" s="81">
        <v>0</v>
      </c>
      <c r="GT5497" s="81">
        <v>0</v>
      </c>
      <c r="GU5497" s="81">
        <v>1.1148832299820636E-2</v>
      </c>
      <c r="GV5497" s="81">
        <v>5.0533304373070811</v>
      </c>
      <c r="GW5497" s="81">
        <v>1.1148832299820636E-2</v>
      </c>
      <c r="GX5497" s="81">
        <v>5.0533304373070811</v>
      </c>
      <c r="GY5497" s="81">
        <v>1.1148832299820636E-2</v>
      </c>
      <c r="GZ5497" s="81">
        <v>5.0533304373070811</v>
      </c>
    </row>
    <row r="5498" spans="98:208" x14ac:dyDescent="0.25">
      <c r="CT5498" s="81" t="s">
        <v>155</v>
      </c>
      <c r="CU5498" s="81" t="s">
        <v>490</v>
      </c>
      <c r="CV5498" s="81" t="s">
        <v>460</v>
      </c>
      <c r="CW5498" s="81">
        <v>2029</v>
      </c>
      <c r="CX5498" s="81">
        <v>0</v>
      </c>
      <c r="CY5498" s="81">
        <v>0</v>
      </c>
      <c r="CZ5498" s="81">
        <v>0</v>
      </c>
      <c r="DA5498" s="81">
        <v>0</v>
      </c>
      <c r="DB5498" s="81">
        <v>8.3606377745129648E-2</v>
      </c>
      <c r="DC5498" s="81">
        <v>3.905508318488627E-2</v>
      </c>
      <c r="DD5498" s="81">
        <v>1.6949971741064089E-3</v>
      </c>
      <c r="DE5498" s="81">
        <v>4.2856297386136888E-2</v>
      </c>
      <c r="DF5498" s="81">
        <v>4.3541857288384184E-4</v>
      </c>
      <c r="DG5498" s="81">
        <v>4.3541857288384184E-4</v>
      </c>
      <c r="DH5498" s="81">
        <v>4.3541857288384184E-4</v>
      </c>
      <c r="DI5498" s="81">
        <v>4.3541857288384184E-4</v>
      </c>
      <c r="DJ5498" s="81">
        <v>4.4692645569612069E-3</v>
      </c>
      <c r="DL5498" s="81">
        <v>0</v>
      </c>
      <c r="DM5498" s="81">
        <v>1.9460007952323844E-6</v>
      </c>
      <c r="DN5498" s="81">
        <v>1.9460007952323844E-6</v>
      </c>
      <c r="DO5498" s="81">
        <v>0</v>
      </c>
      <c r="DP5498" s="81">
        <v>1.9460007952323844E-6</v>
      </c>
      <c r="DQ5498" s="81">
        <v>1.9460007952323844E-6</v>
      </c>
      <c r="DR5498" s="81">
        <v>0</v>
      </c>
      <c r="DS5498" s="81">
        <v>1.9460007952323844E-6</v>
      </c>
      <c r="DT5498" s="81">
        <v>1.9460007952323844E-6</v>
      </c>
      <c r="DU5498" s="81">
        <v>0</v>
      </c>
      <c r="DV5498" s="81">
        <v>1.9460007952323844E-6</v>
      </c>
      <c r="DW5498" s="81">
        <v>1.9460007952323844E-6</v>
      </c>
      <c r="GE5498" s="81" t="s">
        <v>449</v>
      </c>
      <c r="GF5498" s="81" t="s">
        <v>155</v>
      </c>
      <c r="GG5498" s="81" t="s">
        <v>493</v>
      </c>
      <c r="GH5498" s="81" t="s">
        <v>454</v>
      </c>
      <c r="GI5498" s="81">
        <v>2031</v>
      </c>
      <c r="GJ5498" s="81" t="s">
        <v>201</v>
      </c>
      <c r="GK5498" s="81">
        <v>453.26096055713208</v>
      </c>
      <c r="GL5498" s="81">
        <v>1419.6505749999999</v>
      </c>
      <c r="GM5498" s="81">
        <v>2031</v>
      </c>
      <c r="GN5498" s="81" t="s">
        <v>173</v>
      </c>
      <c r="GO5498" s="81">
        <v>1.1148832299820636E-2</v>
      </c>
      <c r="GP5498" s="81">
        <v>10</v>
      </c>
      <c r="GQ5498" s="81">
        <v>0</v>
      </c>
      <c r="GR5498" s="81" t="s">
        <v>448</v>
      </c>
      <c r="GS5498" s="81">
        <v>0</v>
      </c>
      <c r="GT5498" s="81">
        <v>0</v>
      </c>
      <c r="GU5498" s="81">
        <v>0</v>
      </c>
      <c r="GV5498" s="81">
        <v>0</v>
      </c>
      <c r="GW5498" s="81">
        <v>1.1148832299820636E-2</v>
      </c>
      <c r="GX5498" s="81">
        <v>5.0533304373070811</v>
      </c>
      <c r="GY5498" s="81">
        <v>1.1148832299820636E-2</v>
      </c>
      <c r="GZ5498" s="81">
        <v>5.0533304373070811</v>
      </c>
    </row>
    <row r="5499" spans="98:208" x14ac:dyDescent="0.25">
      <c r="CT5499" s="81" t="s">
        <v>155</v>
      </c>
      <c r="CU5499" s="81" t="s">
        <v>490</v>
      </c>
      <c r="CV5499" s="81" t="s">
        <v>460</v>
      </c>
      <c r="CW5499" s="81">
        <v>2030</v>
      </c>
      <c r="CX5499" s="81">
        <v>0</v>
      </c>
      <c r="CY5499" s="81">
        <v>0</v>
      </c>
      <c r="CZ5499" s="81">
        <v>0</v>
      </c>
      <c r="DA5499" s="81">
        <v>0</v>
      </c>
      <c r="DB5499" s="81">
        <v>8.3606377745129648E-2</v>
      </c>
      <c r="DC5499" s="81">
        <v>3.905508318488627E-2</v>
      </c>
      <c r="DD5499" s="81">
        <v>1.6949971741064089E-3</v>
      </c>
      <c r="DE5499" s="81">
        <v>4.2856297386136888E-2</v>
      </c>
      <c r="DF5499" s="81">
        <v>0</v>
      </c>
      <c r="DG5499" s="81">
        <v>4.3541857288384184E-4</v>
      </c>
      <c r="DH5499" s="81">
        <v>4.3541857288384184E-4</v>
      </c>
      <c r="DI5499" s="81">
        <v>4.3541857288384184E-4</v>
      </c>
      <c r="DJ5499" s="81">
        <v>4.4692645569612069E-3</v>
      </c>
      <c r="DL5499" s="81">
        <v>0</v>
      </c>
      <c r="DM5499" s="81">
        <v>0</v>
      </c>
      <c r="DN5499" s="81">
        <v>0</v>
      </c>
      <c r="DO5499" s="81">
        <v>0</v>
      </c>
      <c r="DP5499" s="81">
        <v>1.9460007952323844E-6</v>
      </c>
      <c r="DQ5499" s="81">
        <v>1.9460007952323844E-6</v>
      </c>
      <c r="DR5499" s="81">
        <v>0</v>
      </c>
      <c r="DS5499" s="81">
        <v>1.9460007952323844E-6</v>
      </c>
      <c r="DT5499" s="81">
        <v>1.9460007952323844E-6</v>
      </c>
      <c r="DU5499" s="81">
        <v>0</v>
      </c>
      <c r="DV5499" s="81">
        <v>1.9460007952323844E-6</v>
      </c>
      <c r="DW5499" s="81">
        <v>1.9460007952323844E-6</v>
      </c>
      <c r="GE5499" s="81" t="s">
        <v>449</v>
      </c>
      <c r="GF5499" s="81" t="s">
        <v>155</v>
      </c>
      <c r="GG5499" s="81" t="s">
        <v>493</v>
      </c>
      <c r="GH5499" s="81" t="s">
        <v>454</v>
      </c>
      <c r="GI5499" s="81">
        <v>2032</v>
      </c>
      <c r="GJ5499" s="81" t="s">
        <v>201</v>
      </c>
      <c r="GK5499" s="81">
        <v>453.26096055713208</v>
      </c>
      <c r="GL5499" s="81">
        <v>1419.6505749999999</v>
      </c>
      <c r="GM5499" s="81">
        <v>2032</v>
      </c>
      <c r="GN5499" s="81" t="s">
        <v>173</v>
      </c>
      <c r="GO5499" s="81">
        <v>1.1148832299820636E-2</v>
      </c>
      <c r="GP5499" s="81">
        <v>10</v>
      </c>
      <c r="GQ5499" s="81">
        <v>0</v>
      </c>
      <c r="GR5499" s="81" t="s">
        <v>448</v>
      </c>
      <c r="GS5499" s="81">
        <v>0</v>
      </c>
      <c r="GT5499" s="81">
        <v>0</v>
      </c>
      <c r="GU5499" s="81">
        <v>0</v>
      </c>
      <c r="GV5499" s="81">
        <v>0</v>
      </c>
      <c r="GW5499" s="81">
        <v>0</v>
      </c>
      <c r="GX5499" s="81">
        <v>0</v>
      </c>
      <c r="GY5499" s="81">
        <v>1.1148832299820636E-2</v>
      </c>
      <c r="GZ5499" s="81">
        <v>5.0533304373070811</v>
      </c>
    </row>
    <row r="5500" spans="98:208" x14ac:dyDescent="0.25">
      <c r="CT5500" s="81" t="s">
        <v>155</v>
      </c>
      <c r="CU5500" s="81" t="s">
        <v>490</v>
      </c>
      <c r="CV5500" s="81" t="s">
        <v>460</v>
      </c>
      <c r="CW5500" s="81">
        <v>2031</v>
      </c>
      <c r="CX5500" s="81">
        <v>0</v>
      </c>
      <c r="CY5500" s="81">
        <v>0</v>
      </c>
      <c r="CZ5500" s="81">
        <v>0</v>
      </c>
      <c r="DA5500" s="81">
        <v>0</v>
      </c>
      <c r="DB5500" s="81">
        <v>8.3606377745129648E-2</v>
      </c>
      <c r="DC5500" s="81">
        <v>3.905508318488627E-2</v>
      </c>
      <c r="DD5500" s="81">
        <v>1.6949971741064089E-3</v>
      </c>
      <c r="DE5500" s="81">
        <v>4.2856297386136888E-2</v>
      </c>
      <c r="DF5500" s="81">
        <v>0</v>
      </c>
      <c r="DG5500" s="81">
        <v>0</v>
      </c>
      <c r="DH5500" s="81">
        <v>4.3541857288384184E-4</v>
      </c>
      <c r="DI5500" s="81">
        <v>4.3541857288384184E-4</v>
      </c>
      <c r="DJ5500" s="81">
        <v>4.4692645569612069E-3</v>
      </c>
      <c r="DL5500" s="81">
        <v>0</v>
      </c>
      <c r="DM5500" s="81">
        <v>0</v>
      </c>
      <c r="DN5500" s="81">
        <v>0</v>
      </c>
      <c r="DO5500" s="81">
        <v>0</v>
      </c>
      <c r="DP5500" s="81">
        <v>0</v>
      </c>
      <c r="DQ5500" s="81">
        <v>0</v>
      </c>
      <c r="DR5500" s="81">
        <v>0</v>
      </c>
      <c r="DS5500" s="81">
        <v>1.9460007952323844E-6</v>
      </c>
      <c r="DT5500" s="81">
        <v>1.9460007952323844E-6</v>
      </c>
      <c r="DU5500" s="81">
        <v>0</v>
      </c>
      <c r="DV5500" s="81">
        <v>1.9460007952323844E-6</v>
      </c>
      <c r="DW5500" s="81">
        <v>1.9460007952323844E-6</v>
      </c>
      <c r="GE5500" s="81" t="s">
        <v>449</v>
      </c>
      <c r="GF5500" s="81" t="s">
        <v>155</v>
      </c>
      <c r="GG5500" s="81" t="s">
        <v>493</v>
      </c>
      <c r="GH5500" s="81" t="s">
        <v>455</v>
      </c>
      <c r="GI5500" s="81">
        <v>2021</v>
      </c>
      <c r="GJ5500" s="81" t="s">
        <v>201</v>
      </c>
      <c r="GK5500" s="81">
        <v>409.22373582043957</v>
      </c>
      <c r="GL5500" s="81">
        <v>1419.6505749999999</v>
      </c>
      <c r="GM5500" s="81">
        <v>2021</v>
      </c>
      <c r="GN5500" s="81" t="s">
        <v>173</v>
      </c>
      <c r="GO5500" s="81">
        <v>1.1148832299820636E-2</v>
      </c>
      <c r="GP5500" s="81">
        <v>10</v>
      </c>
      <c r="GQ5500" s="81">
        <v>0</v>
      </c>
      <c r="GR5500" s="81" t="s">
        <v>448</v>
      </c>
      <c r="GS5500" s="81">
        <v>1.1148832299820636E-2</v>
      </c>
      <c r="GT5500" s="81">
        <v>4.5623668037681835</v>
      </c>
      <c r="GU5500" s="81">
        <v>1.1148832299820636E-2</v>
      </c>
      <c r="GV5500" s="81">
        <v>4.5623668037681835</v>
      </c>
      <c r="GW5500" s="81">
        <v>0</v>
      </c>
      <c r="GX5500" s="81">
        <v>0</v>
      </c>
      <c r="GY5500" s="81">
        <v>0</v>
      </c>
      <c r="GZ5500" s="81">
        <v>0</v>
      </c>
    </row>
    <row r="5501" spans="98:208" x14ac:dyDescent="0.25">
      <c r="CT5501" s="81" t="s">
        <v>155</v>
      </c>
      <c r="CU5501" s="81" t="s">
        <v>490</v>
      </c>
      <c r="CV5501" s="81" t="s">
        <v>460</v>
      </c>
      <c r="CW5501" s="81">
        <v>2032</v>
      </c>
      <c r="CX5501" s="81">
        <v>0</v>
      </c>
      <c r="CY5501" s="81">
        <v>0</v>
      </c>
      <c r="CZ5501" s="81">
        <v>0</v>
      </c>
      <c r="DA5501" s="81">
        <v>0</v>
      </c>
      <c r="DB5501" s="81">
        <v>8.3606377745129648E-2</v>
      </c>
      <c r="DC5501" s="81">
        <v>3.905508318488627E-2</v>
      </c>
      <c r="DD5501" s="81">
        <v>1.6949971741064089E-3</v>
      </c>
      <c r="DE5501" s="81">
        <v>4.2856297386136888E-2</v>
      </c>
      <c r="DF5501" s="81">
        <v>0</v>
      </c>
      <c r="DG5501" s="81">
        <v>0</v>
      </c>
      <c r="DH5501" s="81">
        <v>0</v>
      </c>
      <c r="DI5501" s="81">
        <v>4.3541857288384184E-4</v>
      </c>
      <c r="DJ5501" s="81">
        <v>4.4692645569612069E-3</v>
      </c>
      <c r="DL5501" s="81">
        <v>0</v>
      </c>
      <c r="DM5501" s="81">
        <v>0</v>
      </c>
      <c r="DN5501" s="81">
        <v>0</v>
      </c>
      <c r="DO5501" s="81">
        <v>0</v>
      </c>
      <c r="DP5501" s="81">
        <v>0</v>
      </c>
      <c r="DQ5501" s="81">
        <v>0</v>
      </c>
      <c r="DR5501" s="81">
        <v>0</v>
      </c>
      <c r="DS5501" s="81">
        <v>0</v>
      </c>
      <c r="DT5501" s="81">
        <v>0</v>
      </c>
      <c r="DU5501" s="81">
        <v>0</v>
      </c>
      <c r="DV5501" s="81">
        <v>1.9460007952323844E-6</v>
      </c>
      <c r="DW5501" s="81">
        <v>1.9460007952323844E-6</v>
      </c>
      <c r="GE5501" s="81" t="s">
        <v>449</v>
      </c>
      <c r="GF5501" s="81" t="s">
        <v>155</v>
      </c>
      <c r="GG5501" s="81" t="s">
        <v>493</v>
      </c>
      <c r="GH5501" s="81" t="s">
        <v>455</v>
      </c>
      <c r="GI5501" s="81">
        <v>2022</v>
      </c>
      <c r="GJ5501" s="81" t="s">
        <v>201</v>
      </c>
      <c r="GK5501" s="81">
        <v>409.22373582043957</v>
      </c>
      <c r="GL5501" s="81">
        <v>1419.6505749999999</v>
      </c>
      <c r="GM5501" s="81">
        <v>2022</v>
      </c>
      <c r="GN5501" s="81" t="s">
        <v>173</v>
      </c>
      <c r="GO5501" s="81">
        <v>1.1148832299820636E-2</v>
      </c>
      <c r="GP5501" s="81">
        <v>10</v>
      </c>
      <c r="GQ5501" s="81">
        <v>0</v>
      </c>
      <c r="GR5501" s="81" t="s">
        <v>448</v>
      </c>
      <c r="GS5501" s="81">
        <v>1.1148832299820636E-2</v>
      </c>
      <c r="GT5501" s="81">
        <v>4.5623668037681835</v>
      </c>
      <c r="GU5501" s="81">
        <v>1.1148832299820636E-2</v>
      </c>
      <c r="GV5501" s="81">
        <v>4.5623668037681835</v>
      </c>
      <c r="GW5501" s="81">
        <v>1.1148832299820636E-2</v>
      </c>
      <c r="GX5501" s="81">
        <v>4.5623668037681835</v>
      </c>
      <c r="GY5501" s="81">
        <v>0</v>
      </c>
      <c r="GZ5501" s="81">
        <v>0</v>
      </c>
    </row>
    <row r="5502" spans="98:208" x14ac:dyDescent="0.25">
      <c r="CT5502" s="81" t="s">
        <v>155</v>
      </c>
      <c r="CU5502" s="81" t="s">
        <v>490</v>
      </c>
      <c r="CV5502" s="81" t="s">
        <v>461</v>
      </c>
      <c r="CW5502" s="81">
        <v>2020</v>
      </c>
      <c r="CX5502" s="81">
        <v>0</v>
      </c>
      <c r="CY5502" s="81">
        <v>0</v>
      </c>
      <c r="CZ5502" s="81">
        <v>0</v>
      </c>
      <c r="DA5502" s="81">
        <v>0</v>
      </c>
      <c r="DB5502" s="81">
        <v>14146.13064133298</v>
      </c>
      <c r="DC5502" s="81">
        <v>222.22942162783781</v>
      </c>
      <c r="DD5502" s="81">
        <v>8585.7228092482255</v>
      </c>
      <c r="DE5502" s="81">
        <v>5338.1784104569188</v>
      </c>
      <c r="DF5502" s="81">
        <v>2.477598553814897</v>
      </c>
      <c r="DG5502" s="81">
        <v>0</v>
      </c>
      <c r="DH5502" s="81">
        <v>0</v>
      </c>
      <c r="DI5502" s="81">
        <v>0</v>
      </c>
      <c r="DJ5502" s="81">
        <v>8.3366971767559787E-6</v>
      </c>
      <c r="DL5502" s="81">
        <v>0</v>
      </c>
      <c r="DM5502" s="81">
        <v>2.0654988868723349E-5</v>
      </c>
      <c r="DN5502" s="81">
        <v>2.0654988868723349E-5</v>
      </c>
      <c r="DO5502" s="81">
        <v>0</v>
      </c>
      <c r="DP5502" s="81">
        <v>0</v>
      </c>
      <c r="DQ5502" s="81">
        <v>0</v>
      </c>
      <c r="DR5502" s="81">
        <v>0</v>
      </c>
      <c r="DS5502" s="81">
        <v>0</v>
      </c>
      <c r="DT5502" s="81">
        <v>0</v>
      </c>
      <c r="DU5502" s="81">
        <v>0</v>
      </c>
      <c r="DV5502" s="81">
        <v>0</v>
      </c>
      <c r="DW5502" s="81">
        <v>0</v>
      </c>
      <c r="GE5502" s="81" t="s">
        <v>449</v>
      </c>
      <c r="GF5502" s="81" t="s">
        <v>155</v>
      </c>
      <c r="GG5502" s="81" t="s">
        <v>493</v>
      </c>
      <c r="GH5502" s="81" t="s">
        <v>455</v>
      </c>
      <c r="GI5502" s="81">
        <v>2023</v>
      </c>
      <c r="GJ5502" s="81" t="s">
        <v>201</v>
      </c>
      <c r="GK5502" s="81">
        <v>428.60232122030823</v>
      </c>
      <c r="GL5502" s="81">
        <v>1419.6505749999999</v>
      </c>
      <c r="GM5502" s="81">
        <v>2023</v>
      </c>
      <c r="GN5502" s="81" t="s">
        <v>173</v>
      </c>
      <c r="GO5502" s="81">
        <v>1.1148832299820636E-2</v>
      </c>
      <c r="GP5502" s="81">
        <v>10</v>
      </c>
      <c r="GQ5502" s="81">
        <v>0</v>
      </c>
      <c r="GR5502" s="81" t="s">
        <v>448</v>
      </c>
      <c r="GS5502" s="81">
        <v>1.1148832299820636E-2</v>
      </c>
      <c r="GT5502" s="81">
        <v>4.7784154025990722</v>
      </c>
      <c r="GU5502" s="81">
        <v>1.1148832299820636E-2</v>
      </c>
      <c r="GV5502" s="81">
        <v>4.7784154025990722</v>
      </c>
      <c r="GW5502" s="81">
        <v>1.1148832299820636E-2</v>
      </c>
      <c r="GX5502" s="81">
        <v>4.7784154025990722</v>
      </c>
      <c r="GY5502" s="81">
        <v>1.1148832299820636E-2</v>
      </c>
      <c r="GZ5502" s="81">
        <v>4.7784154025990722</v>
      </c>
    </row>
    <row r="5503" spans="98:208" x14ac:dyDescent="0.25">
      <c r="CT5503" s="81" t="s">
        <v>155</v>
      </c>
      <c r="CU5503" s="81" t="s">
        <v>490</v>
      </c>
      <c r="CV5503" s="81" t="s">
        <v>461</v>
      </c>
      <c r="CW5503" s="81">
        <v>2021</v>
      </c>
      <c r="CX5503" s="81">
        <v>0</v>
      </c>
      <c r="CY5503" s="81">
        <v>0</v>
      </c>
      <c r="CZ5503" s="81">
        <v>0</v>
      </c>
      <c r="DA5503" s="81">
        <v>0</v>
      </c>
      <c r="DB5503" s="81">
        <v>14146.13064133298</v>
      </c>
      <c r="DC5503" s="81">
        <v>222.22942162783781</v>
      </c>
      <c r="DD5503" s="81">
        <v>8585.7228092482255</v>
      </c>
      <c r="DE5503" s="81">
        <v>5338.1784104569188</v>
      </c>
      <c r="DF5503" s="81">
        <v>2.477598553814897</v>
      </c>
      <c r="DG5503" s="81">
        <v>2.477598553814897</v>
      </c>
      <c r="DH5503" s="81">
        <v>0</v>
      </c>
      <c r="DI5503" s="81">
        <v>0</v>
      </c>
      <c r="DJ5503" s="81">
        <v>8.3366971767559787E-6</v>
      </c>
      <c r="DL5503" s="81">
        <v>0</v>
      </c>
      <c r="DM5503" s="81">
        <v>2.0654988868723349E-5</v>
      </c>
      <c r="DN5503" s="81">
        <v>2.0654988868723349E-5</v>
      </c>
      <c r="DO5503" s="81">
        <v>0</v>
      </c>
      <c r="DP5503" s="81">
        <v>2.0654988868723349E-5</v>
      </c>
      <c r="DQ5503" s="81">
        <v>2.0654988868723349E-5</v>
      </c>
      <c r="DR5503" s="81">
        <v>0</v>
      </c>
      <c r="DS5503" s="81">
        <v>0</v>
      </c>
      <c r="DT5503" s="81">
        <v>0</v>
      </c>
      <c r="DU5503" s="81">
        <v>0</v>
      </c>
      <c r="DV5503" s="81">
        <v>0</v>
      </c>
      <c r="DW5503" s="81">
        <v>0</v>
      </c>
      <c r="GE5503" s="81" t="s">
        <v>449</v>
      </c>
      <c r="GF5503" s="81" t="s">
        <v>155</v>
      </c>
      <c r="GG5503" s="81" t="s">
        <v>493</v>
      </c>
      <c r="GH5503" s="81" t="s">
        <v>455</v>
      </c>
      <c r="GI5503" s="81">
        <v>2024</v>
      </c>
      <c r="GJ5503" s="81" t="s">
        <v>201</v>
      </c>
      <c r="GK5503" s="81">
        <v>428.60232122030823</v>
      </c>
      <c r="GL5503" s="81">
        <v>1419.6505749999999</v>
      </c>
      <c r="GM5503" s="81">
        <v>2024</v>
      </c>
      <c r="GN5503" s="81" t="s">
        <v>173</v>
      </c>
      <c r="GO5503" s="81">
        <v>1.1148832299820636E-2</v>
      </c>
      <c r="GP5503" s="81">
        <v>10</v>
      </c>
      <c r="GQ5503" s="81">
        <v>0</v>
      </c>
      <c r="GR5503" s="81" t="s">
        <v>448</v>
      </c>
      <c r="GS5503" s="81">
        <v>1.1148832299820636E-2</v>
      </c>
      <c r="GT5503" s="81">
        <v>4.7784154025990722</v>
      </c>
      <c r="GU5503" s="81">
        <v>1.1148832299820636E-2</v>
      </c>
      <c r="GV5503" s="81">
        <v>4.7784154025990722</v>
      </c>
      <c r="GW5503" s="81">
        <v>1.1148832299820636E-2</v>
      </c>
      <c r="GX5503" s="81">
        <v>4.7784154025990722</v>
      </c>
      <c r="GY5503" s="81">
        <v>1.1148832299820636E-2</v>
      </c>
      <c r="GZ5503" s="81">
        <v>4.7784154025990722</v>
      </c>
    </row>
    <row r="5504" spans="98:208" x14ac:dyDescent="0.25">
      <c r="CT5504" s="81" t="s">
        <v>155</v>
      </c>
      <c r="CU5504" s="81" t="s">
        <v>490</v>
      </c>
      <c r="CV5504" s="81" t="s">
        <v>461</v>
      </c>
      <c r="CW5504" s="81">
        <v>2022</v>
      </c>
      <c r="CX5504" s="81">
        <v>0</v>
      </c>
      <c r="CY5504" s="81">
        <v>0</v>
      </c>
      <c r="CZ5504" s="81">
        <v>0</v>
      </c>
      <c r="DA5504" s="81">
        <v>0</v>
      </c>
      <c r="DB5504" s="81">
        <v>14146.13064133298</v>
      </c>
      <c r="DC5504" s="81">
        <v>222.22942162783781</v>
      </c>
      <c r="DD5504" s="81">
        <v>8585.7228092482255</v>
      </c>
      <c r="DE5504" s="81">
        <v>5338.1784104569188</v>
      </c>
      <c r="DF5504" s="81">
        <v>2.477598553814897</v>
      </c>
      <c r="DG5504" s="81">
        <v>2.477598553814897</v>
      </c>
      <c r="DH5504" s="81">
        <v>2.477598553814897</v>
      </c>
      <c r="DI5504" s="81">
        <v>0</v>
      </c>
      <c r="DJ5504" s="81">
        <v>8.3366971767559787E-6</v>
      </c>
      <c r="DL5504" s="81">
        <v>0</v>
      </c>
      <c r="DM5504" s="81">
        <v>2.0654988868723349E-5</v>
      </c>
      <c r="DN5504" s="81">
        <v>2.0654988868723349E-5</v>
      </c>
      <c r="DO5504" s="81">
        <v>0</v>
      </c>
      <c r="DP5504" s="81">
        <v>2.0654988868723349E-5</v>
      </c>
      <c r="DQ5504" s="81">
        <v>2.0654988868723349E-5</v>
      </c>
      <c r="DR5504" s="81">
        <v>0</v>
      </c>
      <c r="DS5504" s="81">
        <v>2.0654988868723349E-5</v>
      </c>
      <c r="DT5504" s="81">
        <v>2.0654988868723349E-5</v>
      </c>
      <c r="DU5504" s="81">
        <v>0</v>
      </c>
      <c r="DV5504" s="81">
        <v>0</v>
      </c>
      <c r="DW5504" s="81">
        <v>0</v>
      </c>
      <c r="GE5504" s="81" t="s">
        <v>449</v>
      </c>
      <c r="GF5504" s="81" t="s">
        <v>155</v>
      </c>
      <c r="GG5504" s="81" t="s">
        <v>493</v>
      </c>
      <c r="GH5504" s="81" t="s">
        <v>455</v>
      </c>
      <c r="GI5504" s="81">
        <v>2025</v>
      </c>
      <c r="GJ5504" s="81" t="s">
        <v>201</v>
      </c>
      <c r="GK5504" s="81">
        <v>428.60232122030823</v>
      </c>
      <c r="GL5504" s="81">
        <v>1419.6505749999999</v>
      </c>
      <c r="GM5504" s="81">
        <v>2025</v>
      </c>
      <c r="GN5504" s="81" t="s">
        <v>173</v>
      </c>
      <c r="GO5504" s="81">
        <v>1.1148832299820636E-2</v>
      </c>
      <c r="GP5504" s="81">
        <v>10</v>
      </c>
      <c r="GQ5504" s="81">
        <v>0</v>
      </c>
      <c r="GR5504" s="81" t="s">
        <v>448</v>
      </c>
      <c r="GS5504" s="81">
        <v>1.1148832299820636E-2</v>
      </c>
      <c r="GT5504" s="81">
        <v>4.7784154025990722</v>
      </c>
      <c r="GU5504" s="81">
        <v>1.1148832299820636E-2</v>
      </c>
      <c r="GV5504" s="81">
        <v>4.7784154025990722</v>
      </c>
      <c r="GW5504" s="81">
        <v>1.1148832299820636E-2</v>
      </c>
      <c r="GX5504" s="81">
        <v>4.7784154025990722</v>
      </c>
      <c r="GY5504" s="81">
        <v>1.1148832299820636E-2</v>
      </c>
      <c r="GZ5504" s="81">
        <v>4.7784154025990722</v>
      </c>
    </row>
    <row r="5505" spans="98:208" x14ac:dyDescent="0.25">
      <c r="CT5505" s="81" t="s">
        <v>155</v>
      </c>
      <c r="CU5505" s="81" t="s">
        <v>490</v>
      </c>
      <c r="CV5505" s="81" t="s">
        <v>461</v>
      </c>
      <c r="CW5505" s="81">
        <v>2023</v>
      </c>
      <c r="CX5505" s="81">
        <v>0</v>
      </c>
      <c r="CY5505" s="81">
        <v>0</v>
      </c>
      <c r="CZ5505" s="81">
        <v>0</v>
      </c>
      <c r="DA5505" s="81">
        <v>0</v>
      </c>
      <c r="DB5505" s="81">
        <v>14664.637556437099</v>
      </c>
      <c r="DC5505" s="81">
        <v>233.2300768079468</v>
      </c>
      <c r="DD5505" s="81">
        <v>8896.515993428884</v>
      </c>
      <c r="DE5505" s="81">
        <v>5534.891486200273</v>
      </c>
      <c r="DF5505" s="81">
        <v>2.600243013606085</v>
      </c>
      <c r="DG5505" s="81">
        <v>2.600243013606085</v>
      </c>
      <c r="DH5505" s="81">
        <v>2.600243013606085</v>
      </c>
      <c r="DI5505" s="81">
        <v>2.600243013606085</v>
      </c>
      <c r="DJ5505" s="81">
        <v>8.3366971767559787E-6</v>
      </c>
      <c r="DL5505" s="81">
        <v>0</v>
      </c>
      <c r="DM5505" s="81">
        <v>2.1677438590409307E-5</v>
      </c>
      <c r="DN5505" s="81">
        <v>2.1677438590409307E-5</v>
      </c>
      <c r="DO5505" s="81">
        <v>0</v>
      </c>
      <c r="DP5505" s="81">
        <v>2.1677438590409307E-5</v>
      </c>
      <c r="DQ5505" s="81">
        <v>2.1677438590409307E-5</v>
      </c>
      <c r="DR5505" s="81">
        <v>0</v>
      </c>
      <c r="DS5505" s="81">
        <v>2.1677438590409307E-5</v>
      </c>
      <c r="DT5505" s="81">
        <v>2.1677438590409307E-5</v>
      </c>
      <c r="DU5505" s="81">
        <v>0</v>
      </c>
      <c r="DV5505" s="81">
        <v>2.1677438590409307E-5</v>
      </c>
      <c r="DW5505" s="81">
        <v>2.1677438590409307E-5</v>
      </c>
      <c r="GE5505" s="81" t="s">
        <v>449</v>
      </c>
      <c r="GF5505" s="81" t="s">
        <v>155</v>
      </c>
      <c r="GG5505" s="81" t="s">
        <v>493</v>
      </c>
      <c r="GH5505" s="81" t="s">
        <v>455</v>
      </c>
      <c r="GI5505" s="81">
        <v>2026</v>
      </c>
      <c r="GJ5505" s="81" t="s">
        <v>201</v>
      </c>
      <c r="GK5505" s="81">
        <v>428.60232122030823</v>
      </c>
      <c r="GL5505" s="81">
        <v>1419.6505749999999</v>
      </c>
      <c r="GM5505" s="81">
        <v>2026</v>
      </c>
      <c r="GN5505" s="81" t="s">
        <v>173</v>
      </c>
      <c r="GO5505" s="81">
        <v>1.1148832299820636E-2</v>
      </c>
      <c r="GP5505" s="81">
        <v>10</v>
      </c>
      <c r="GQ5505" s="81">
        <v>0</v>
      </c>
      <c r="GR5505" s="81" t="s">
        <v>448</v>
      </c>
      <c r="GS5505" s="81">
        <v>1.1148832299820636E-2</v>
      </c>
      <c r="GT5505" s="81">
        <v>4.7784154025990722</v>
      </c>
      <c r="GU5505" s="81">
        <v>1.1148832299820636E-2</v>
      </c>
      <c r="GV5505" s="81">
        <v>4.7784154025990722</v>
      </c>
      <c r="GW5505" s="81">
        <v>1.1148832299820636E-2</v>
      </c>
      <c r="GX5505" s="81">
        <v>4.7784154025990722</v>
      </c>
      <c r="GY5505" s="81">
        <v>1.1148832299820636E-2</v>
      </c>
      <c r="GZ5505" s="81">
        <v>4.7784154025990722</v>
      </c>
    </row>
    <row r="5506" spans="98:208" x14ac:dyDescent="0.25">
      <c r="CT5506" s="81" t="s">
        <v>155</v>
      </c>
      <c r="CU5506" s="81" t="s">
        <v>490</v>
      </c>
      <c r="CV5506" s="81" t="s">
        <v>461</v>
      </c>
      <c r="CW5506" s="81">
        <v>2024</v>
      </c>
      <c r="CX5506" s="81">
        <v>0</v>
      </c>
      <c r="CY5506" s="81">
        <v>0</v>
      </c>
      <c r="CZ5506" s="81">
        <v>0</v>
      </c>
      <c r="DA5506" s="81">
        <v>0</v>
      </c>
      <c r="DB5506" s="81">
        <v>14664.637556437099</v>
      </c>
      <c r="DC5506" s="81">
        <v>233.2300768079468</v>
      </c>
      <c r="DD5506" s="81">
        <v>8896.515993428884</v>
      </c>
      <c r="DE5506" s="81">
        <v>5534.891486200273</v>
      </c>
      <c r="DF5506" s="81">
        <v>2.600243013606085</v>
      </c>
      <c r="DG5506" s="81">
        <v>2.600243013606085</v>
      </c>
      <c r="DH5506" s="81">
        <v>2.600243013606085</v>
      </c>
      <c r="DI5506" s="81">
        <v>2.600243013606085</v>
      </c>
      <c r="DJ5506" s="81">
        <v>8.3366971767559787E-6</v>
      </c>
      <c r="DL5506" s="81">
        <v>0</v>
      </c>
      <c r="DM5506" s="81">
        <v>2.1677438590409307E-5</v>
      </c>
      <c r="DN5506" s="81">
        <v>2.1677438590409307E-5</v>
      </c>
      <c r="DO5506" s="81">
        <v>0</v>
      </c>
      <c r="DP5506" s="81">
        <v>2.1677438590409307E-5</v>
      </c>
      <c r="DQ5506" s="81">
        <v>2.1677438590409307E-5</v>
      </c>
      <c r="DR5506" s="81">
        <v>0</v>
      </c>
      <c r="DS5506" s="81">
        <v>2.1677438590409307E-5</v>
      </c>
      <c r="DT5506" s="81">
        <v>2.1677438590409307E-5</v>
      </c>
      <c r="DU5506" s="81">
        <v>0</v>
      </c>
      <c r="DV5506" s="81">
        <v>2.1677438590409307E-5</v>
      </c>
      <c r="DW5506" s="81">
        <v>2.1677438590409307E-5</v>
      </c>
      <c r="GE5506" s="81" t="s">
        <v>449</v>
      </c>
      <c r="GF5506" s="81" t="s">
        <v>155</v>
      </c>
      <c r="GG5506" s="81" t="s">
        <v>493</v>
      </c>
      <c r="GH5506" s="81" t="s">
        <v>455</v>
      </c>
      <c r="GI5506" s="81">
        <v>2027</v>
      </c>
      <c r="GJ5506" s="81" t="s">
        <v>201</v>
      </c>
      <c r="GK5506" s="81">
        <v>428.60232122030823</v>
      </c>
      <c r="GL5506" s="81">
        <v>1419.6505749999999</v>
      </c>
      <c r="GM5506" s="81">
        <v>2027</v>
      </c>
      <c r="GN5506" s="81" t="s">
        <v>173</v>
      </c>
      <c r="GO5506" s="81">
        <v>1.1148832299820636E-2</v>
      </c>
      <c r="GP5506" s="81">
        <v>10</v>
      </c>
      <c r="GQ5506" s="81">
        <v>0</v>
      </c>
      <c r="GR5506" s="81" t="s">
        <v>448</v>
      </c>
      <c r="GS5506" s="81">
        <v>1.1148832299820636E-2</v>
      </c>
      <c r="GT5506" s="81">
        <v>4.7784154025990722</v>
      </c>
      <c r="GU5506" s="81">
        <v>1.1148832299820636E-2</v>
      </c>
      <c r="GV5506" s="81">
        <v>4.7784154025990722</v>
      </c>
      <c r="GW5506" s="81">
        <v>1.1148832299820636E-2</v>
      </c>
      <c r="GX5506" s="81">
        <v>4.7784154025990722</v>
      </c>
      <c r="GY5506" s="81">
        <v>1.1148832299820636E-2</v>
      </c>
      <c r="GZ5506" s="81">
        <v>4.7784154025990722</v>
      </c>
    </row>
    <row r="5507" spans="98:208" x14ac:dyDescent="0.25">
      <c r="CT5507" s="81" t="s">
        <v>155</v>
      </c>
      <c r="CU5507" s="81" t="s">
        <v>490</v>
      </c>
      <c r="CV5507" s="81" t="s">
        <v>461</v>
      </c>
      <c r="CW5507" s="81">
        <v>2025</v>
      </c>
      <c r="CX5507" s="81">
        <v>0</v>
      </c>
      <c r="CY5507" s="81">
        <v>0</v>
      </c>
      <c r="CZ5507" s="81">
        <v>0</v>
      </c>
      <c r="DA5507" s="81">
        <v>0</v>
      </c>
      <c r="DB5507" s="81">
        <v>14664.637556437099</v>
      </c>
      <c r="DC5507" s="81">
        <v>233.2300768079468</v>
      </c>
      <c r="DD5507" s="81">
        <v>8896.515993428884</v>
      </c>
      <c r="DE5507" s="81">
        <v>5534.891486200273</v>
      </c>
      <c r="DF5507" s="81">
        <v>2.600243013606085</v>
      </c>
      <c r="DG5507" s="81">
        <v>2.600243013606085</v>
      </c>
      <c r="DH5507" s="81">
        <v>2.600243013606085</v>
      </c>
      <c r="DI5507" s="81">
        <v>2.600243013606085</v>
      </c>
      <c r="DJ5507" s="81">
        <v>8.3366971767559787E-6</v>
      </c>
      <c r="DL5507" s="81">
        <v>0</v>
      </c>
      <c r="DM5507" s="81">
        <v>2.1677438590409307E-5</v>
      </c>
      <c r="DN5507" s="81">
        <v>2.1677438590409307E-5</v>
      </c>
      <c r="DO5507" s="81">
        <v>0</v>
      </c>
      <c r="DP5507" s="81">
        <v>2.1677438590409307E-5</v>
      </c>
      <c r="DQ5507" s="81">
        <v>2.1677438590409307E-5</v>
      </c>
      <c r="DR5507" s="81">
        <v>0</v>
      </c>
      <c r="DS5507" s="81">
        <v>2.1677438590409307E-5</v>
      </c>
      <c r="DT5507" s="81">
        <v>2.1677438590409307E-5</v>
      </c>
      <c r="DU5507" s="81">
        <v>0</v>
      </c>
      <c r="DV5507" s="81">
        <v>2.1677438590409307E-5</v>
      </c>
      <c r="DW5507" s="81">
        <v>2.1677438590409307E-5</v>
      </c>
      <c r="GE5507" s="81" t="s">
        <v>449</v>
      </c>
      <c r="GF5507" s="81" t="s">
        <v>155</v>
      </c>
      <c r="GG5507" s="81" t="s">
        <v>493</v>
      </c>
      <c r="GH5507" s="81" t="s">
        <v>455</v>
      </c>
      <c r="GI5507" s="81">
        <v>2028</v>
      </c>
      <c r="GJ5507" s="81" t="s">
        <v>201</v>
      </c>
      <c r="GK5507" s="81">
        <v>453.26096055717221</v>
      </c>
      <c r="GL5507" s="81">
        <v>1419.6505749999999</v>
      </c>
      <c r="GM5507" s="81">
        <v>2028</v>
      </c>
      <c r="GN5507" s="81" t="s">
        <v>173</v>
      </c>
      <c r="GO5507" s="81">
        <v>1.1148832299820636E-2</v>
      </c>
      <c r="GP5507" s="81">
        <v>10</v>
      </c>
      <c r="GQ5507" s="81">
        <v>0</v>
      </c>
      <c r="GR5507" s="81" t="s">
        <v>448</v>
      </c>
      <c r="GS5507" s="81">
        <v>1.1148832299820636E-2</v>
      </c>
      <c r="GT5507" s="81">
        <v>5.0533304373075287</v>
      </c>
      <c r="GU5507" s="81">
        <v>1.1148832299820636E-2</v>
      </c>
      <c r="GV5507" s="81">
        <v>5.0533304373075287</v>
      </c>
      <c r="GW5507" s="81">
        <v>1.1148832299820636E-2</v>
      </c>
      <c r="GX5507" s="81">
        <v>5.0533304373075287</v>
      </c>
      <c r="GY5507" s="81">
        <v>1.1148832299820636E-2</v>
      </c>
      <c r="GZ5507" s="81">
        <v>5.0533304373075287</v>
      </c>
    </row>
    <row r="5508" spans="98:208" x14ac:dyDescent="0.25">
      <c r="CT5508" s="81" t="s">
        <v>155</v>
      </c>
      <c r="CU5508" s="81" t="s">
        <v>490</v>
      </c>
      <c r="CV5508" s="81" t="s">
        <v>461</v>
      </c>
      <c r="CW5508" s="81">
        <v>2026</v>
      </c>
      <c r="CX5508" s="81">
        <v>0</v>
      </c>
      <c r="CY5508" s="81">
        <v>0</v>
      </c>
      <c r="CZ5508" s="81">
        <v>0</v>
      </c>
      <c r="DA5508" s="81">
        <v>0</v>
      </c>
      <c r="DB5508" s="81">
        <v>14664.637556437099</v>
      </c>
      <c r="DC5508" s="81">
        <v>233.2300768079468</v>
      </c>
      <c r="DD5508" s="81">
        <v>8896.515993428884</v>
      </c>
      <c r="DE5508" s="81">
        <v>5534.891486200273</v>
      </c>
      <c r="DF5508" s="81">
        <v>2.600243013606085</v>
      </c>
      <c r="DG5508" s="81">
        <v>2.600243013606085</v>
      </c>
      <c r="DH5508" s="81">
        <v>2.600243013606085</v>
      </c>
      <c r="DI5508" s="81">
        <v>2.600243013606085</v>
      </c>
      <c r="DJ5508" s="81">
        <v>8.3366971767559787E-6</v>
      </c>
      <c r="DL5508" s="81">
        <v>0</v>
      </c>
      <c r="DM5508" s="81">
        <v>2.1677438590409307E-5</v>
      </c>
      <c r="DN5508" s="81">
        <v>2.1677438590409307E-5</v>
      </c>
      <c r="DO5508" s="81">
        <v>0</v>
      </c>
      <c r="DP5508" s="81">
        <v>2.1677438590409307E-5</v>
      </c>
      <c r="DQ5508" s="81">
        <v>2.1677438590409307E-5</v>
      </c>
      <c r="DR5508" s="81">
        <v>0</v>
      </c>
      <c r="DS5508" s="81">
        <v>2.1677438590409307E-5</v>
      </c>
      <c r="DT5508" s="81">
        <v>2.1677438590409307E-5</v>
      </c>
      <c r="DU5508" s="81">
        <v>0</v>
      </c>
      <c r="DV5508" s="81">
        <v>2.1677438590409307E-5</v>
      </c>
      <c r="DW5508" s="81">
        <v>2.1677438590409307E-5</v>
      </c>
      <c r="GE5508" s="81" t="s">
        <v>449</v>
      </c>
      <c r="GF5508" s="81" t="s">
        <v>155</v>
      </c>
      <c r="GG5508" s="81" t="s">
        <v>493</v>
      </c>
      <c r="GH5508" s="81" t="s">
        <v>455</v>
      </c>
      <c r="GI5508" s="81">
        <v>2029</v>
      </c>
      <c r="GJ5508" s="81" t="s">
        <v>201</v>
      </c>
      <c r="GK5508" s="81">
        <v>453.26096055717221</v>
      </c>
      <c r="GL5508" s="81">
        <v>1419.6505749999999</v>
      </c>
      <c r="GM5508" s="81">
        <v>2029</v>
      </c>
      <c r="GN5508" s="81" t="s">
        <v>173</v>
      </c>
      <c r="GO5508" s="81">
        <v>1.1148832299820636E-2</v>
      </c>
      <c r="GP5508" s="81">
        <v>10</v>
      </c>
      <c r="GQ5508" s="81">
        <v>0</v>
      </c>
      <c r="GR5508" s="81" t="s">
        <v>448</v>
      </c>
      <c r="GS5508" s="81">
        <v>1.1148832299820636E-2</v>
      </c>
      <c r="GT5508" s="81">
        <v>5.0533304373075287</v>
      </c>
      <c r="GU5508" s="81">
        <v>1.1148832299820636E-2</v>
      </c>
      <c r="GV5508" s="81">
        <v>5.0533304373075287</v>
      </c>
      <c r="GW5508" s="81">
        <v>1.1148832299820636E-2</v>
      </c>
      <c r="GX5508" s="81">
        <v>5.0533304373075287</v>
      </c>
      <c r="GY5508" s="81">
        <v>1.1148832299820636E-2</v>
      </c>
      <c r="GZ5508" s="81">
        <v>5.0533304373075287</v>
      </c>
    </row>
    <row r="5509" spans="98:208" x14ac:dyDescent="0.25">
      <c r="CT5509" s="81" t="s">
        <v>155</v>
      </c>
      <c r="CU5509" s="81" t="s">
        <v>490</v>
      </c>
      <c r="CV5509" s="81" t="s">
        <v>461</v>
      </c>
      <c r="CW5509" s="81">
        <v>2027</v>
      </c>
      <c r="CX5509" s="81">
        <v>0</v>
      </c>
      <c r="CY5509" s="81">
        <v>0</v>
      </c>
      <c r="CZ5509" s="81">
        <v>0</v>
      </c>
      <c r="DA5509" s="81">
        <v>0</v>
      </c>
      <c r="DB5509" s="81">
        <v>14664.637556437099</v>
      </c>
      <c r="DC5509" s="81">
        <v>233.2300768079468</v>
      </c>
      <c r="DD5509" s="81">
        <v>8896.515993428884</v>
      </c>
      <c r="DE5509" s="81">
        <v>5534.891486200273</v>
      </c>
      <c r="DF5509" s="81">
        <v>2.600243013606085</v>
      </c>
      <c r="DG5509" s="81">
        <v>2.600243013606085</v>
      </c>
      <c r="DH5509" s="81">
        <v>2.600243013606085</v>
      </c>
      <c r="DI5509" s="81">
        <v>2.600243013606085</v>
      </c>
      <c r="DJ5509" s="81">
        <v>8.3366971767559787E-6</v>
      </c>
      <c r="DL5509" s="81">
        <v>0</v>
      </c>
      <c r="DM5509" s="81">
        <v>2.1677438590409307E-5</v>
      </c>
      <c r="DN5509" s="81">
        <v>2.1677438590409307E-5</v>
      </c>
      <c r="DO5509" s="81">
        <v>0</v>
      </c>
      <c r="DP5509" s="81">
        <v>2.1677438590409307E-5</v>
      </c>
      <c r="DQ5509" s="81">
        <v>2.1677438590409307E-5</v>
      </c>
      <c r="DR5509" s="81">
        <v>0</v>
      </c>
      <c r="DS5509" s="81">
        <v>2.1677438590409307E-5</v>
      </c>
      <c r="DT5509" s="81">
        <v>2.1677438590409307E-5</v>
      </c>
      <c r="DU5509" s="81">
        <v>0</v>
      </c>
      <c r="DV5509" s="81">
        <v>2.1677438590409307E-5</v>
      </c>
      <c r="DW5509" s="81">
        <v>2.1677438590409307E-5</v>
      </c>
      <c r="GE5509" s="81" t="s">
        <v>449</v>
      </c>
      <c r="GF5509" s="81" t="s">
        <v>155</v>
      </c>
      <c r="GG5509" s="81" t="s">
        <v>493</v>
      </c>
      <c r="GH5509" s="81" t="s">
        <v>455</v>
      </c>
      <c r="GI5509" s="81">
        <v>2030</v>
      </c>
      <c r="GJ5509" s="81" t="s">
        <v>201</v>
      </c>
      <c r="GK5509" s="81">
        <v>453.26096055717221</v>
      </c>
      <c r="GL5509" s="81">
        <v>1419.6505749999999</v>
      </c>
      <c r="GM5509" s="81">
        <v>2030</v>
      </c>
      <c r="GN5509" s="81" t="s">
        <v>173</v>
      </c>
      <c r="GO5509" s="81">
        <v>1.1148832299820636E-2</v>
      </c>
      <c r="GP5509" s="81">
        <v>10</v>
      </c>
      <c r="GQ5509" s="81">
        <v>0</v>
      </c>
      <c r="GR5509" s="81" t="s">
        <v>448</v>
      </c>
      <c r="GS5509" s="81">
        <v>0</v>
      </c>
      <c r="GT5509" s="81">
        <v>0</v>
      </c>
      <c r="GU5509" s="81">
        <v>1.1148832299820636E-2</v>
      </c>
      <c r="GV5509" s="81">
        <v>5.0533304373075287</v>
      </c>
      <c r="GW5509" s="81">
        <v>1.1148832299820636E-2</v>
      </c>
      <c r="GX5509" s="81">
        <v>5.0533304373075287</v>
      </c>
      <c r="GY5509" s="81">
        <v>1.1148832299820636E-2</v>
      </c>
      <c r="GZ5509" s="81">
        <v>5.0533304373075287</v>
      </c>
    </row>
    <row r="5510" spans="98:208" x14ac:dyDescent="0.25">
      <c r="CT5510" s="81" t="s">
        <v>155</v>
      </c>
      <c r="CU5510" s="81" t="s">
        <v>490</v>
      </c>
      <c r="CV5510" s="81" t="s">
        <v>461</v>
      </c>
      <c r="CW5510" s="81">
        <v>2028</v>
      </c>
      <c r="CX5510" s="81">
        <v>0</v>
      </c>
      <c r="CY5510" s="81">
        <v>0</v>
      </c>
      <c r="CZ5510" s="81">
        <v>0</v>
      </c>
      <c r="DA5510" s="81">
        <v>0</v>
      </c>
      <c r="DB5510" s="81">
        <v>15317.99094281647</v>
      </c>
      <c r="DC5510" s="81">
        <v>247.2729921649551</v>
      </c>
      <c r="DD5510" s="81">
        <v>9287.6490955447971</v>
      </c>
      <c r="DE5510" s="81">
        <v>5783.0688551067133</v>
      </c>
      <c r="DF5510" s="81">
        <v>2.7568051219219467</v>
      </c>
      <c r="DG5510" s="81">
        <v>2.7568051219219467</v>
      </c>
      <c r="DH5510" s="81">
        <v>2.7568051219219467</v>
      </c>
      <c r="DI5510" s="81">
        <v>2.7568051219219467</v>
      </c>
      <c r="DJ5510" s="81">
        <v>8.3366971767559787E-6</v>
      </c>
      <c r="DL5510" s="81">
        <v>0</v>
      </c>
      <c r="DM5510" s="81">
        <v>2.2982649476793115E-5</v>
      </c>
      <c r="DN5510" s="81">
        <v>2.2982649476793115E-5</v>
      </c>
      <c r="DO5510" s="81">
        <v>0</v>
      </c>
      <c r="DP5510" s="81">
        <v>2.2982649476793115E-5</v>
      </c>
      <c r="DQ5510" s="81">
        <v>2.2982649476793115E-5</v>
      </c>
      <c r="DR5510" s="81">
        <v>0</v>
      </c>
      <c r="DS5510" s="81">
        <v>2.2982649476793115E-5</v>
      </c>
      <c r="DT5510" s="81">
        <v>2.2982649476793115E-5</v>
      </c>
      <c r="DU5510" s="81">
        <v>0</v>
      </c>
      <c r="DV5510" s="81">
        <v>2.2982649476793115E-5</v>
      </c>
      <c r="DW5510" s="81">
        <v>2.2982649476793115E-5</v>
      </c>
      <c r="GE5510" s="81" t="s">
        <v>449</v>
      </c>
      <c r="GF5510" s="81" t="s">
        <v>155</v>
      </c>
      <c r="GG5510" s="81" t="s">
        <v>493</v>
      </c>
      <c r="GH5510" s="81" t="s">
        <v>455</v>
      </c>
      <c r="GI5510" s="81">
        <v>2031</v>
      </c>
      <c r="GJ5510" s="81" t="s">
        <v>201</v>
      </c>
      <c r="GK5510" s="81">
        <v>453.26096055717221</v>
      </c>
      <c r="GL5510" s="81">
        <v>1419.6505749999999</v>
      </c>
      <c r="GM5510" s="81">
        <v>2031</v>
      </c>
      <c r="GN5510" s="81" t="s">
        <v>173</v>
      </c>
      <c r="GO5510" s="81">
        <v>1.1148832299820636E-2</v>
      </c>
      <c r="GP5510" s="81">
        <v>10</v>
      </c>
      <c r="GQ5510" s="81">
        <v>0</v>
      </c>
      <c r="GR5510" s="81" t="s">
        <v>448</v>
      </c>
      <c r="GS5510" s="81">
        <v>0</v>
      </c>
      <c r="GT5510" s="81">
        <v>0</v>
      </c>
      <c r="GU5510" s="81">
        <v>0</v>
      </c>
      <c r="GV5510" s="81">
        <v>0</v>
      </c>
      <c r="GW5510" s="81">
        <v>1.1148832299820636E-2</v>
      </c>
      <c r="GX5510" s="81">
        <v>5.0533304373075287</v>
      </c>
      <c r="GY5510" s="81">
        <v>1.1148832299820636E-2</v>
      </c>
      <c r="GZ5510" s="81">
        <v>5.0533304373075287</v>
      </c>
    </row>
    <row r="5511" spans="98:208" x14ac:dyDescent="0.25">
      <c r="CT5511" s="81" t="s">
        <v>155</v>
      </c>
      <c r="CU5511" s="81" t="s">
        <v>490</v>
      </c>
      <c r="CV5511" s="81" t="s">
        <v>461</v>
      </c>
      <c r="CW5511" s="81">
        <v>2029</v>
      </c>
      <c r="CX5511" s="81">
        <v>0</v>
      </c>
      <c r="CY5511" s="81">
        <v>0</v>
      </c>
      <c r="CZ5511" s="81">
        <v>0</v>
      </c>
      <c r="DA5511" s="81">
        <v>0</v>
      </c>
      <c r="DB5511" s="81">
        <v>15317.99094281647</v>
      </c>
      <c r="DC5511" s="81">
        <v>247.2729921649551</v>
      </c>
      <c r="DD5511" s="81">
        <v>9287.6490955447971</v>
      </c>
      <c r="DE5511" s="81">
        <v>5783.0688551067133</v>
      </c>
      <c r="DF5511" s="81">
        <v>2.7568051219219467</v>
      </c>
      <c r="DG5511" s="81">
        <v>2.7568051219219467</v>
      </c>
      <c r="DH5511" s="81">
        <v>2.7568051219219467</v>
      </c>
      <c r="DI5511" s="81">
        <v>2.7568051219219467</v>
      </c>
      <c r="DJ5511" s="81">
        <v>8.3366971767559787E-6</v>
      </c>
      <c r="DL5511" s="81">
        <v>0</v>
      </c>
      <c r="DM5511" s="81">
        <v>2.2982649476793115E-5</v>
      </c>
      <c r="DN5511" s="81">
        <v>2.2982649476793115E-5</v>
      </c>
      <c r="DO5511" s="81">
        <v>0</v>
      </c>
      <c r="DP5511" s="81">
        <v>2.2982649476793115E-5</v>
      </c>
      <c r="DQ5511" s="81">
        <v>2.2982649476793115E-5</v>
      </c>
      <c r="DR5511" s="81">
        <v>0</v>
      </c>
      <c r="DS5511" s="81">
        <v>2.2982649476793115E-5</v>
      </c>
      <c r="DT5511" s="81">
        <v>2.2982649476793115E-5</v>
      </c>
      <c r="DU5511" s="81">
        <v>0</v>
      </c>
      <c r="DV5511" s="81">
        <v>2.2982649476793115E-5</v>
      </c>
      <c r="DW5511" s="81">
        <v>2.2982649476793115E-5</v>
      </c>
      <c r="GE5511" s="81" t="s">
        <v>449</v>
      </c>
      <c r="GF5511" s="81" t="s">
        <v>155</v>
      </c>
      <c r="GG5511" s="81" t="s">
        <v>493</v>
      </c>
      <c r="GH5511" s="81" t="s">
        <v>455</v>
      </c>
      <c r="GI5511" s="81">
        <v>2032</v>
      </c>
      <c r="GJ5511" s="81" t="s">
        <v>201</v>
      </c>
      <c r="GK5511" s="81">
        <v>453.26096055717221</v>
      </c>
      <c r="GL5511" s="81">
        <v>1419.6505749999999</v>
      </c>
      <c r="GM5511" s="81">
        <v>2032</v>
      </c>
      <c r="GN5511" s="81" t="s">
        <v>173</v>
      </c>
      <c r="GO5511" s="81">
        <v>1.1148832299820636E-2</v>
      </c>
      <c r="GP5511" s="81">
        <v>10</v>
      </c>
      <c r="GQ5511" s="81">
        <v>0</v>
      </c>
      <c r="GR5511" s="81" t="s">
        <v>448</v>
      </c>
      <c r="GS5511" s="81">
        <v>0</v>
      </c>
      <c r="GT5511" s="81">
        <v>0</v>
      </c>
      <c r="GU5511" s="81">
        <v>0</v>
      </c>
      <c r="GV5511" s="81">
        <v>0</v>
      </c>
      <c r="GW5511" s="81">
        <v>0</v>
      </c>
      <c r="GX5511" s="81">
        <v>0</v>
      </c>
      <c r="GY5511" s="81">
        <v>1.1148832299820636E-2</v>
      </c>
      <c r="GZ5511" s="81">
        <v>5.0533304373075287</v>
      </c>
    </row>
    <row r="5512" spans="98:208" x14ac:dyDescent="0.25">
      <c r="CT5512" s="81" t="s">
        <v>155</v>
      </c>
      <c r="CU5512" s="81" t="s">
        <v>490</v>
      </c>
      <c r="CV5512" s="81" t="s">
        <v>461</v>
      </c>
      <c r="CW5512" s="81">
        <v>2030</v>
      </c>
      <c r="CX5512" s="81">
        <v>0</v>
      </c>
      <c r="CY5512" s="81">
        <v>0</v>
      </c>
      <c r="CZ5512" s="81">
        <v>0</v>
      </c>
      <c r="DA5512" s="81">
        <v>0</v>
      </c>
      <c r="DB5512" s="81">
        <v>15317.99094281647</v>
      </c>
      <c r="DC5512" s="81">
        <v>247.2729921649551</v>
      </c>
      <c r="DD5512" s="81">
        <v>9287.6490955447971</v>
      </c>
      <c r="DE5512" s="81">
        <v>5783.0688551067133</v>
      </c>
      <c r="DF5512" s="81">
        <v>0</v>
      </c>
      <c r="DG5512" s="81">
        <v>2.7568051219219467</v>
      </c>
      <c r="DH5512" s="81">
        <v>2.7568051219219467</v>
      </c>
      <c r="DI5512" s="81">
        <v>2.7568051219219467</v>
      </c>
      <c r="DJ5512" s="81">
        <v>8.3366971767559787E-6</v>
      </c>
      <c r="DL5512" s="81">
        <v>0</v>
      </c>
      <c r="DM5512" s="81">
        <v>0</v>
      </c>
      <c r="DN5512" s="81">
        <v>0</v>
      </c>
      <c r="DO5512" s="81">
        <v>0</v>
      </c>
      <c r="DP5512" s="81">
        <v>2.2982649476793115E-5</v>
      </c>
      <c r="DQ5512" s="81">
        <v>2.2982649476793115E-5</v>
      </c>
      <c r="DR5512" s="81">
        <v>0</v>
      </c>
      <c r="DS5512" s="81">
        <v>2.2982649476793115E-5</v>
      </c>
      <c r="DT5512" s="81">
        <v>2.2982649476793115E-5</v>
      </c>
      <c r="DU5512" s="81">
        <v>0</v>
      </c>
      <c r="DV5512" s="81">
        <v>2.2982649476793115E-5</v>
      </c>
      <c r="DW5512" s="81">
        <v>2.2982649476793115E-5</v>
      </c>
      <c r="GE5512" s="81" t="s">
        <v>449</v>
      </c>
      <c r="GF5512" s="81" t="s">
        <v>155</v>
      </c>
      <c r="GG5512" s="81" t="s">
        <v>494</v>
      </c>
      <c r="GH5512" s="81" t="s">
        <v>457</v>
      </c>
      <c r="GI5512" s="81">
        <v>2021</v>
      </c>
      <c r="GJ5512" s="81" t="s">
        <v>201</v>
      </c>
      <c r="GK5512" s="81">
        <v>222.22942162783011</v>
      </c>
      <c r="GL5512" s="81">
        <v>612.55666899999903</v>
      </c>
      <c r="GM5512" s="81">
        <v>2021</v>
      </c>
      <c r="GN5512" s="81" t="s">
        <v>173</v>
      </c>
      <c r="GO5512" s="81">
        <v>1.1148832299820636E-2</v>
      </c>
      <c r="GP5512" s="81">
        <v>10</v>
      </c>
      <c r="GQ5512" s="81">
        <v>0</v>
      </c>
      <c r="GR5512" s="81" t="s">
        <v>448</v>
      </c>
      <c r="GS5512" s="81">
        <v>1.1148832299820636E-2</v>
      </c>
      <c r="GT5512" s="81">
        <v>2.4775985538148109</v>
      </c>
      <c r="GU5512" s="81">
        <v>1.1148832299820636E-2</v>
      </c>
      <c r="GV5512" s="81">
        <v>2.4775985538148109</v>
      </c>
      <c r="GW5512" s="81">
        <v>0</v>
      </c>
      <c r="GX5512" s="81">
        <v>0</v>
      </c>
      <c r="GY5512" s="81">
        <v>0</v>
      </c>
      <c r="GZ5512" s="81">
        <v>0</v>
      </c>
    </row>
    <row r="5513" spans="98:208" x14ac:dyDescent="0.25">
      <c r="CT5513" s="81" t="s">
        <v>155</v>
      </c>
      <c r="CU5513" s="81" t="s">
        <v>490</v>
      </c>
      <c r="CV5513" s="81" t="s">
        <v>461</v>
      </c>
      <c r="CW5513" s="81">
        <v>2031</v>
      </c>
      <c r="CX5513" s="81">
        <v>0</v>
      </c>
      <c r="CY5513" s="81">
        <v>0</v>
      </c>
      <c r="CZ5513" s="81">
        <v>0</v>
      </c>
      <c r="DA5513" s="81">
        <v>0</v>
      </c>
      <c r="DB5513" s="81">
        <v>15317.99094281647</v>
      </c>
      <c r="DC5513" s="81">
        <v>247.2729921649551</v>
      </c>
      <c r="DD5513" s="81">
        <v>9287.6490955447971</v>
      </c>
      <c r="DE5513" s="81">
        <v>5783.0688551067133</v>
      </c>
      <c r="DF5513" s="81">
        <v>0</v>
      </c>
      <c r="DG5513" s="81">
        <v>0</v>
      </c>
      <c r="DH5513" s="81">
        <v>2.7568051219219467</v>
      </c>
      <c r="DI5513" s="81">
        <v>2.7568051219219467</v>
      </c>
      <c r="DJ5513" s="81">
        <v>8.3366971767559787E-6</v>
      </c>
      <c r="DL5513" s="81">
        <v>0</v>
      </c>
      <c r="DM5513" s="81">
        <v>0</v>
      </c>
      <c r="DN5513" s="81">
        <v>0</v>
      </c>
      <c r="DO5513" s="81">
        <v>0</v>
      </c>
      <c r="DP5513" s="81">
        <v>0</v>
      </c>
      <c r="DQ5513" s="81">
        <v>0</v>
      </c>
      <c r="DR5513" s="81">
        <v>0</v>
      </c>
      <c r="DS5513" s="81">
        <v>2.2982649476793115E-5</v>
      </c>
      <c r="DT5513" s="81">
        <v>2.2982649476793115E-5</v>
      </c>
      <c r="DU5513" s="81">
        <v>0</v>
      </c>
      <c r="DV5513" s="81">
        <v>2.2982649476793115E-5</v>
      </c>
      <c r="DW5513" s="81">
        <v>2.2982649476793115E-5</v>
      </c>
      <c r="GE5513" s="81" t="s">
        <v>449</v>
      </c>
      <c r="GF5513" s="81" t="s">
        <v>155</v>
      </c>
      <c r="GG5513" s="81" t="s">
        <v>494</v>
      </c>
      <c r="GH5513" s="81" t="s">
        <v>457</v>
      </c>
      <c r="GI5513" s="81">
        <v>2022</v>
      </c>
      <c r="GJ5513" s="81" t="s">
        <v>201</v>
      </c>
      <c r="GK5513" s="81">
        <v>222.22942162783011</v>
      </c>
      <c r="GL5513" s="81">
        <v>612.55666899999903</v>
      </c>
      <c r="GM5513" s="81">
        <v>2022</v>
      </c>
      <c r="GN5513" s="81" t="s">
        <v>173</v>
      </c>
      <c r="GO5513" s="81">
        <v>1.1148832299820636E-2</v>
      </c>
      <c r="GP5513" s="81">
        <v>10</v>
      </c>
      <c r="GQ5513" s="81">
        <v>0</v>
      </c>
      <c r="GR5513" s="81" t="s">
        <v>448</v>
      </c>
      <c r="GS5513" s="81">
        <v>1.1148832299820636E-2</v>
      </c>
      <c r="GT5513" s="81">
        <v>2.4775985538148109</v>
      </c>
      <c r="GU5513" s="81">
        <v>1.1148832299820636E-2</v>
      </c>
      <c r="GV5513" s="81">
        <v>2.4775985538148109</v>
      </c>
      <c r="GW5513" s="81">
        <v>1.1148832299820636E-2</v>
      </c>
      <c r="GX5513" s="81">
        <v>2.4775985538148109</v>
      </c>
      <c r="GY5513" s="81">
        <v>0</v>
      </c>
      <c r="GZ5513" s="81">
        <v>0</v>
      </c>
    </row>
    <row r="5514" spans="98:208" x14ac:dyDescent="0.25">
      <c r="CT5514" s="81" t="s">
        <v>155</v>
      </c>
      <c r="CU5514" s="81" t="s">
        <v>490</v>
      </c>
      <c r="CV5514" s="81" t="s">
        <v>461</v>
      </c>
      <c r="CW5514" s="81">
        <v>2032</v>
      </c>
      <c r="CX5514" s="81">
        <v>0</v>
      </c>
      <c r="CY5514" s="81">
        <v>0</v>
      </c>
      <c r="CZ5514" s="81">
        <v>0</v>
      </c>
      <c r="DA5514" s="81">
        <v>0</v>
      </c>
      <c r="DB5514" s="81">
        <v>15317.99094281647</v>
      </c>
      <c r="DC5514" s="81">
        <v>247.2729921649551</v>
      </c>
      <c r="DD5514" s="81">
        <v>9287.6490955447971</v>
      </c>
      <c r="DE5514" s="81">
        <v>5783.0688551067133</v>
      </c>
      <c r="DF5514" s="81">
        <v>0</v>
      </c>
      <c r="DG5514" s="81">
        <v>0</v>
      </c>
      <c r="DH5514" s="81">
        <v>0</v>
      </c>
      <c r="DI5514" s="81">
        <v>2.7568051219219467</v>
      </c>
      <c r="DJ5514" s="81">
        <v>8.3366971767559787E-6</v>
      </c>
      <c r="DL5514" s="81">
        <v>0</v>
      </c>
      <c r="DM5514" s="81">
        <v>0</v>
      </c>
      <c r="DN5514" s="81">
        <v>0</v>
      </c>
      <c r="DO5514" s="81">
        <v>0</v>
      </c>
      <c r="DP5514" s="81">
        <v>0</v>
      </c>
      <c r="DQ5514" s="81">
        <v>0</v>
      </c>
      <c r="DR5514" s="81">
        <v>0</v>
      </c>
      <c r="DS5514" s="81">
        <v>0</v>
      </c>
      <c r="DT5514" s="81">
        <v>0</v>
      </c>
      <c r="DU5514" s="81">
        <v>0</v>
      </c>
      <c r="DV5514" s="81">
        <v>2.2982649476793115E-5</v>
      </c>
      <c r="DW5514" s="81">
        <v>2.2982649476793115E-5</v>
      </c>
      <c r="GE5514" s="81" t="s">
        <v>449</v>
      </c>
      <c r="GF5514" s="81" t="s">
        <v>155</v>
      </c>
      <c r="GG5514" s="81" t="s">
        <v>494</v>
      </c>
      <c r="GH5514" s="81" t="s">
        <v>457</v>
      </c>
      <c r="GI5514" s="81">
        <v>2023</v>
      </c>
      <c r="GJ5514" s="81" t="s">
        <v>201</v>
      </c>
      <c r="GK5514" s="81">
        <v>233.23007680793799</v>
      </c>
      <c r="GL5514" s="81">
        <v>612.55666899999903</v>
      </c>
      <c r="GM5514" s="81">
        <v>2023</v>
      </c>
      <c r="GN5514" s="81" t="s">
        <v>173</v>
      </c>
      <c r="GO5514" s="81">
        <v>1.1148832299820636E-2</v>
      </c>
      <c r="GP5514" s="81">
        <v>10</v>
      </c>
      <c r="GQ5514" s="81">
        <v>0</v>
      </c>
      <c r="GR5514" s="81" t="s">
        <v>448</v>
      </c>
      <c r="GS5514" s="81">
        <v>1.1148832299820636E-2</v>
      </c>
      <c r="GT5514" s="81">
        <v>2.6002430136059869</v>
      </c>
      <c r="GU5514" s="81">
        <v>1.1148832299820636E-2</v>
      </c>
      <c r="GV5514" s="81">
        <v>2.6002430136059869</v>
      </c>
      <c r="GW5514" s="81">
        <v>1.1148832299820636E-2</v>
      </c>
      <c r="GX5514" s="81">
        <v>2.6002430136059869</v>
      </c>
      <c r="GY5514" s="81">
        <v>1.1148832299820636E-2</v>
      </c>
      <c r="GZ5514" s="81">
        <v>2.6002430136059869</v>
      </c>
    </row>
    <row r="5515" spans="98:208" x14ac:dyDescent="0.25">
      <c r="CT5515" s="81" t="s">
        <v>155</v>
      </c>
      <c r="CU5515" s="81" t="s">
        <v>490</v>
      </c>
      <c r="CV5515" s="81" t="s">
        <v>451</v>
      </c>
      <c r="CW5515" s="81">
        <v>2020</v>
      </c>
      <c r="CX5515" s="81">
        <v>0</v>
      </c>
      <c r="CY5515" s="81">
        <v>0</v>
      </c>
      <c r="CZ5515" s="81">
        <v>0</v>
      </c>
      <c r="DA5515" s="81">
        <v>0</v>
      </c>
      <c r="DB5515" s="81">
        <v>8807.9522308760679</v>
      </c>
      <c r="DC5515" s="81">
        <v>222.22942162783789</v>
      </c>
      <c r="DD5515" s="81">
        <v>8585.7228092482292</v>
      </c>
      <c r="DE5515" s="81">
        <v>0</v>
      </c>
      <c r="DF5515" s="81">
        <v>2.4775985538148979</v>
      </c>
      <c r="DG5515" s="81">
        <v>0</v>
      </c>
      <c r="DH5515" s="81">
        <v>0</v>
      </c>
      <c r="DI5515" s="81">
        <v>0</v>
      </c>
      <c r="DJ5515" s="81">
        <v>1.323535886490398E-6</v>
      </c>
      <c r="DL5515" s="81">
        <v>0</v>
      </c>
      <c r="DM5515" s="81">
        <v>3.2791905982907291E-6</v>
      </c>
      <c r="DN5515" s="81">
        <v>3.2791905982907291E-6</v>
      </c>
      <c r="DO5515" s="81">
        <v>0</v>
      </c>
      <c r="DP5515" s="81">
        <v>0</v>
      </c>
      <c r="DQ5515" s="81">
        <v>0</v>
      </c>
      <c r="DR5515" s="81">
        <v>0</v>
      </c>
      <c r="DS5515" s="81">
        <v>0</v>
      </c>
      <c r="DT5515" s="81">
        <v>0</v>
      </c>
      <c r="DU5515" s="81">
        <v>0</v>
      </c>
      <c r="DV5515" s="81">
        <v>0</v>
      </c>
      <c r="DW5515" s="81">
        <v>0</v>
      </c>
      <c r="GE5515" s="81" t="s">
        <v>449</v>
      </c>
      <c r="GF5515" s="81" t="s">
        <v>155</v>
      </c>
      <c r="GG5515" s="81" t="s">
        <v>494</v>
      </c>
      <c r="GH5515" s="81" t="s">
        <v>457</v>
      </c>
      <c r="GI5515" s="81">
        <v>2024</v>
      </c>
      <c r="GJ5515" s="81" t="s">
        <v>201</v>
      </c>
      <c r="GK5515" s="81">
        <v>233.23007680793799</v>
      </c>
      <c r="GL5515" s="81">
        <v>612.55666899999903</v>
      </c>
      <c r="GM5515" s="81">
        <v>2024</v>
      </c>
      <c r="GN5515" s="81" t="s">
        <v>173</v>
      </c>
      <c r="GO5515" s="81">
        <v>1.1148832299820636E-2</v>
      </c>
      <c r="GP5515" s="81">
        <v>10</v>
      </c>
      <c r="GQ5515" s="81">
        <v>0</v>
      </c>
      <c r="GR5515" s="81" t="s">
        <v>448</v>
      </c>
      <c r="GS5515" s="81">
        <v>1.1148832299820636E-2</v>
      </c>
      <c r="GT5515" s="81">
        <v>2.6002430136059869</v>
      </c>
      <c r="GU5515" s="81">
        <v>1.1148832299820636E-2</v>
      </c>
      <c r="GV5515" s="81">
        <v>2.6002430136059869</v>
      </c>
      <c r="GW5515" s="81">
        <v>1.1148832299820636E-2</v>
      </c>
      <c r="GX5515" s="81">
        <v>2.6002430136059869</v>
      </c>
      <c r="GY5515" s="81">
        <v>1.1148832299820636E-2</v>
      </c>
      <c r="GZ5515" s="81">
        <v>2.6002430136059869</v>
      </c>
    </row>
    <row r="5516" spans="98:208" x14ac:dyDescent="0.25">
      <c r="CT5516" s="81" t="s">
        <v>155</v>
      </c>
      <c r="CU5516" s="81" t="s">
        <v>490</v>
      </c>
      <c r="CV5516" s="81" t="s">
        <v>451</v>
      </c>
      <c r="CW5516" s="81">
        <v>2021</v>
      </c>
      <c r="CX5516" s="81">
        <v>0</v>
      </c>
      <c r="CY5516" s="81">
        <v>0</v>
      </c>
      <c r="CZ5516" s="81">
        <v>0</v>
      </c>
      <c r="DA5516" s="81">
        <v>0</v>
      </c>
      <c r="DB5516" s="81">
        <v>8807.9522308760679</v>
      </c>
      <c r="DC5516" s="81">
        <v>222.22942162783789</v>
      </c>
      <c r="DD5516" s="81">
        <v>8585.7228092482292</v>
      </c>
      <c r="DE5516" s="81">
        <v>0</v>
      </c>
      <c r="DF5516" s="81">
        <v>2.4775985538148979</v>
      </c>
      <c r="DG5516" s="81">
        <v>2.4775985538148979</v>
      </c>
      <c r="DH5516" s="81">
        <v>0</v>
      </c>
      <c r="DI5516" s="81">
        <v>0</v>
      </c>
      <c r="DJ5516" s="81">
        <v>1.323535886490398E-6</v>
      </c>
      <c r="DL5516" s="81">
        <v>0</v>
      </c>
      <c r="DM5516" s="81">
        <v>3.2791905982907291E-6</v>
      </c>
      <c r="DN5516" s="81">
        <v>3.2791905982907291E-6</v>
      </c>
      <c r="DO5516" s="81">
        <v>0</v>
      </c>
      <c r="DP5516" s="81">
        <v>3.2791905982907291E-6</v>
      </c>
      <c r="DQ5516" s="81">
        <v>3.2791905982907291E-6</v>
      </c>
      <c r="DR5516" s="81">
        <v>0</v>
      </c>
      <c r="DS5516" s="81">
        <v>0</v>
      </c>
      <c r="DT5516" s="81">
        <v>0</v>
      </c>
      <c r="DU5516" s="81">
        <v>0</v>
      </c>
      <c r="DV5516" s="81">
        <v>0</v>
      </c>
      <c r="DW5516" s="81">
        <v>0</v>
      </c>
      <c r="GE5516" s="81" t="s">
        <v>449</v>
      </c>
      <c r="GF5516" s="81" t="s">
        <v>155</v>
      </c>
      <c r="GG5516" s="81" t="s">
        <v>494</v>
      </c>
      <c r="GH5516" s="81" t="s">
        <v>457</v>
      </c>
      <c r="GI5516" s="81">
        <v>2025</v>
      </c>
      <c r="GJ5516" s="81" t="s">
        <v>201</v>
      </c>
      <c r="GK5516" s="81">
        <v>233.23007680793799</v>
      </c>
      <c r="GL5516" s="81">
        <v>612.55666899999903</v>
      </c>
      <c r="GM5516" s="81">
        <v>2025</v>
      </c>
      <c r="GN5516" s="81" t="s">
        <v>173</v>
      </c>
      <c r="GO5516" s="81">
        <v>1.1148832299820636E-2</v>
      </c>
      <c r="GP5516" s="81">
        <v>10</v>
      </c>
      <c r="GQ5516" s="81">
        <v>0</v>
      </c>
      <c r="GR5516" s="81" t="s">
        <v>448</v>
      </c>
      <c r="GS5516" s="81">
        <v>1.1148832299820636E-2</v>
      </c>
      <c r="GT5516" s="81">
        <v>2.6002430136059869</v>
      </c>
      <c r="GU5516" s="81">
        <v>1.1148832299820636E-2</v>
      </c>
      <c r="GV5516" s="81">
        <v>2.6002430136059869</v>
      </c>
      <c r="GW5516" s="81">
        <v>1.1148832299820636E-2</v>
      </c>
      <c r="GX5516" s="81">
        <v>2.6002430136059869</v>
      </c>
      <c r="GY5516" s="81">
        <v>1.1148832299820636E-2</v>
      </c>
      <c r="GZ5516" s="81">
        <v>2.6002430136059869</v>
      </c>
    </row>
    <row r="5517" spans="98:208" x14ac:dyDescent="0.25">
      <c r="CT5517" s="81" t="s">
        <v>155</v>
      </c>
      <c r="CU5517" s="81" t="s">
        <v>490</v>
      </c>
      <c r="CV5517" s="81" t="s">
        <v>451</v>
      </c>
      <c r="CW5517" s="81">
        <v>2022</v>
      </c>
      <c r="CX5517" s="81">
        <v>0</v>
      </c>
      <c r="CY5517" s="81">
        <v>0</v>
      </c>
      <c r="CZ5517" s="81">
        <v>0</v>
      </c>
      <c r="DA5517" s="81">
        <v>0</v>
      </c>
      <c r="DB5517" s="81">
        <v>8807.9522308760679</v>
      </c>
      <c r="DC5517" s="81">
        <v>222.22942162783789</v>
      </c>
      <c r="DD5517" s="81">
        <v>8585.7228092482292</v>
      </c>
      <c r="DE5517" s="81">
        <v>0</v>
      </c>
      <c r="DF5517" s="81">
        <v>2.4775985538148979</v>
      </c>
      <c r="DG5517" s="81">
        <v>2.4775985538148979</v>
      </c>
      <c r="DH5517" s="81">
        <v>2.4775985538148979</v>
      </c>
      <c r="DI5517" s="81">
        <v>0</v>
      </c>
      <c r="DJ5517" s="81">
        <v>1.323535886490398E-6</v>
      </c>
      <c r="DL5517" s="81">
        <v>0</v>
      </c>
      <c r="DM5517" s="81">
        <v>3.2791905982907291E-6</v>
      </c>
      <c r="DN5517" s="81">
        <v>3.2791905982907291E-6</v>
      </c>
      <c r="DO5517" s="81">
        <v>0</v>
      </c>
      <c r="DP5517" s="81">
        <v>3.2791905982907291E-6</v>
      </c>
      <c r="DQ5517" s="81">
        <v>3.2791905982907291E-6</v>
      </c>
      <c r="DR5517" s="81">
        <v>0</v>
      </c>
      <c r="DS5517" s="81">
        <v>3.2791905982907291E-6</v>
      </c>
      <c r="DT5517" s="81">
        <v>3.2791905982907291E-6</v>
      </c>
      <c r="DU5517" s="81">
        <v>0</v>
      </c>
      <c r="DV5517" s="81">
        <v>0</v>
      </c>
      <c r="DW5517" s="81">
        <v>0</v>
      </c>
      <c r="GE5517" s="81" t="s">
        <v>449</v>
      </c>
      <c r="GF5517" s="81" t="s">
        <v>155</v>
      </c>
      <c r="GG5517" s="81" t="s">
        <v>494</v>
      </c>
      <c r="GH5517" s="81" t="s">
        <v>457</v>
      </c>
      <c r="GI5517" s="81">
        <v>2026</v>
      </c>
      <c r="GJ5517" s="81" t="s">
        <v>201</v>
      </c>
      <c r="GK5517" s="81">
        <v>233.23007680793799</v>
      </c>
      <c r="GL5517" s="81">
        <v>612.55666899999903</v>
      </c>
      <c r="GM5517" s="81">
        <v>2026</v>
      </c>
      <c r="GN5517" s="81" t="s">
        <v>173</v>
      </c>
      <c r="GO5517" s="81">
        <v>1.1148832299820636E-2</v>
      </c>
      <c r="GP5517" s="81">
        <v>10</v>
      </c>
      <c r="GQ5517" s="81">
        <v>0</v>
      </c>
      <c r="GR5517" s="81" t="s">
        <v>448</v>
      </c>
      <c r="GS5517" s="81">
        <v>1.1148832299820636E-2</v>
      </c>
      <c r="GT5517" s="81">
        <v>2.6002430136059869</v>
      </c>
      <c r="GU5517" s="81">
        <v>1.1148832299820636E-2</v>
      </c>
      <c r="GV5517" s="81">
        <v>2.6002430136059869</v>
      </c>
      <c r="GW5517" s="81">
        <v>1.1148832299820636E-2</v>
      </c>
      <c r="GX5517" s="81">
        <v>2.6002430136059869</v>
      </c>
      <c r="GY5517" s="81">
        <v>1.1148832299820636E-2</v>
      </c>
      <c r="GZ5517" s="81">
        <v>2.6002430136059869</v>
      </c>
    </row>
    <row r="5518" spans="98:208" x14ac:dyDescent="0.25">
      <c r="CT5518" s="81" t="s">
        <v>155</v>
      </c>
      <c r="CU5518" s="81" t="s">
        <v>490</v>
      </c>
      <c r="CV5518" s="81" t="s">
        <v>451</v>
      </c>
      <c r="CW5518" s="81">
        <v>2023</v>
      </c>
      <c r="CX5518" s="81">
        <v>0</v>
      </c>
      <c r="CY5518" s="81">
        <v>0</v>
      </c>
      <c r="CZ5518" s="81">
        <v>0</v>
      </c>
      <c r="DA5518" s="81">
        <v>0</v>
      </c>
      <c r="DB5518" s="81">
        <v>9129.7460702368353</v>
      </c>
      <c r="DC5518" s="81">
        <v>233.2300768079468</v>
      </c>
      <c r="DD5518" s="81">
        <v>8896.5159934288895</v>
      </c>
      <c r="DE5518" s="81">
        <v>0</v>
      </c>
      <c r="DF5518" s="81">
        <v>2.600243013606085</v>
      </c>
      <c r="DG5518" s="81">
        <v>2.600243013606085</v>
      </c>
      <c r="DH5518" s="81">
        <v>2.600243013606085</v>
      </c>
      <c r="DI5518" s="81">
        <v>2.600243013606085</v>
      </c>
      <c r="DJ5518" s="81">
        <v>1.323535886490398E-6</v>
      </c>
      <c r="DL5518" s="81">
        <v>0</v>
      </c>
      <c r="DM5518" s="81">
        <v>3.441514942103594E-6</v>
      </c>
      <c r="DN5518" s="81">
        <v>3.441514942103594E-6</v>
      </c>
      <c r="DO5518" s="81">
        <v>0</v>
      </c>
      <c r="DP5518" s="81">
        <v>3.441514942103594E-6</v>
      </c>
      <c r="DQ5518" s="81">
        <v>3.441514942103594E-6</v>
      </c>
      <c r="DR5518" s="81">
        <v>0</v>
      </c>
      <c r="DS5518" s="81">
        <v>3.441514942103594E-6</v>
      </c>
      <c r="DT5518" s="81">
        <v>3.441514942103594E-6</v>
      </c>
      <c r="DU5518" s="81">
        <v>0</v>
      </c>
      <c r="DV5518" s="81">
        <v>3.441514942103594E-6</v>
      </c>
      <c r="DW5518" s="81">
        <v>3.441514942103594E-6</v>
      </c>
      <c r="GE5518" s="81" t="s">
        <v>449</v>
      </c>
      <c r="GF5518" s="81" t="s">
        <v>155</v>
      </c>
      <c r="GG5518" s="81" t="s">
        <v>494</v>
      </c>
      <c r="GH5518" s="81" t="s">
        <v>457</v>
      </c>
      <c r="GI5518" s="81">
        <v>2027</v>
      </c>
      <c r="GJ5518" s="81" t="s">
        <v>201</v>
      </c>
      <c r="GK5518" s="81">
        <v>233.23007680793799</v>
      </c>
      <c r="GL5518" s="81">
        <v>612.55666899999903</v>
      </c>
      <c r="GM5518" s="81">
        <v>2027</v>
      </c>
      <c r="GN5518" s="81" t="s">
        <v>173</v>
      </c>
      <c r="GO5518" s="81">
        <v>1.1148832299820636E-2</v>
      </c>
      <c r="GP5518" s="81">
        <v>10</v>
      </c>
      <c r="GQ5518" s="81">
        <v>0</v>
      </c>
      <c r="GR5518" s="81" t="s">
        <v>448</v>
      </c>
      <c r="GS5518" s="81">
        <v>1.1148832299820636E-2</v>
      </c>
      <c r="GT5518" s="81">
        <v>2.6002430136059869</v>
      </c>
      <c r="GU5518" s="81">
        <v>1.1148832299820636E-2</v>
      </c>
      <c r="GV5518" s="81">
        <v>2.6002430136059869</v>
      </c>
      <c r="GW5518" s="81">
        <v>1.1148832299820636E-2</v>
      </c>
      <c r="GX5518" s="81">
        <v>2.6002430136059869</v>
      </c>
      <c r="GY5518" s="81">
        <v>1.1148832299820636E-2</v>
      </c>
      <c r="GZ5518" s="81">
        <v>2.6002430136059869</v>
      </c>
    </row>
    <row r="5519" spans="98:208" x14ac:dyDescent="0.25">
      <c r="CT5519" s="81" t="s">
        <v>155</v>
      </c>
      <c r="CU5519" s="81" t="s">
        <v>490</v>
      </c>
      <c r="CV5519" s="81" t="s">
        <v>451</v>
      </c>
      <c r="CW5519" s="81">
        <v>2024</v>
      </c>
      <c r="CX5519" s="81">
        <v>0</v>
      </c>
      <c r="CY5519" s="81">
        <v>0</v>
      </c>
      <c r="CZ5519" s="81">
        <v>0</v>
      </c>
      <c r="DA5519" s="81">
        <v>0</v>
      </c>
      <c r="DB5519" s="81">
        <v>9129.7460702368353</v>
      </c>
      <c r="DC5519" s="81">
        <v>233.2300768079468</v>
      </c>
      <c r="DD5519" s="81">
        <v>8896.5159934288895</v>
      </c>
      <c r="DE5519" s="81">
        <v>0</v>
      </c>
      <c r="DF5519" s="81">
        <v>2.600243013606085</v>
      </c>
      <c r="DG5519" s="81">
        <v>2.600243013606085</v>
      </c>
      <c r="DH5519" s="81">
        <v>2.600243013606085</v>
      </c>
      <c r="DI5519" s="81">
        <v>2.600243013606085</v>
      </c>
      <c r="DJ5519" s="81">
        <v>1.323535886490398E-6</v>
      </c>
      <c r="DL5519" s="81">
        <v>0</v>
      </c>
      <c r="DM5519" s="81">
        <v>3.441514942103594E-6</v>
      </c>
      <c r="DN5519" s="81">
        <v>3.441514942103594E-6</v>
      </c>
      <c r="DO5519" s="81">
        <v>0</v>
      </c>
      <c r="DP5519" s="81">
        <v>3.441514942103594E-6</v>
      </c>
      <c r="DQ5519" s="81">
        <v>3.441514942103594E-6</v>
      </c>
      <c r="DR5519" s="81">
        <v>0</v>
      </c>
      <c r="DS5519" s="81">
        <v>3.441514942103594E-6</v>
      </c>
      <c r="DT5519" s="81">
        <v>3.441514942103594E-6</v>
      </c>
      <c r="DU5519" s="81">
        <v>0</v>
      </c>
      <c r="DV5519" s="81">
        <v>3.441514942103594E-6</v>
      </c>
      <c r="DW5519" s="81">
        <v>3.441514942103594E-6</v>
      </c>
      <c r="GE5519" s="81" t="s">
        <v>449</v>
      </c>
      <c r="GF5519" s="81" t="s">
        <v>155</v>
      </c>
      <c r="GG5519" s="81" t="s">
        <v>494</v>
      </c>
      <c r="GH5519" s="81" t="s">
        <v>457</v>
      </c>
      <c r="GI5519" s="81">
        <v>2028</v>
      </c>
      <c r="GJ5519" s="81" t="s">
        <v>201</v>
      </c>
      <c r="GK5519" s="81">
        <v>247.27299216494521</v>
      </c>
      <c r="GL5519" s="81">
        <v>612.55666899999903</v>
      </c>
      <c r="GM5519" s="81">
        <v>2028</v>
      </c>
      <c r="GN5519" s="81" t="s">
        <v>173</v>
      </c>
      <c r="GO5519" s="81">
        <v>1.1148832299820636E-2</v>
      </c>
      <c r="GP5519" s="81">
        <v>10</v>
      </c>
      <c r="GQ5519" s="81">
        <v>0</v>
      </c>
      <c r="GR5519" s="81" t="s">
        <v>448</v>
      </c>
      <c r="GS5519" s="81">
        <v>1.1148832299820636E-2</v>
      </c>
      <c r="GT5519" s="81">
        <v>2.7568051219218361</v>
      </c>
      <c r="GU5519" s="81">
        <v>1.1148832299820636E-2</v>
      </c>
      <c r="GV5519" s="81">
        <v>2.7568051219218361</v>
      </c>
      <c r="GW5519" s="81">
        <v>1.1148832299820636E-2</v>
      </c>
      <c r="GX5519" s="81">
        <v>2.7568051219218361</v>
      </c>
      <c r="GY5519" s="81">
        <v>1.1148832299820636E-2</v>
      </c>
      <c r="GZ5519" s="81">
        <v>2.7568051219218361</v>
      </c>
    </row>
    <row r="5520" spans="98:208" x14ac:dyDescent="0.25">
      <c r="CT5520" s="81" t="s">
        <v>155</v>
      </c>
      <c r="CU5520" s="81" t="s">
        <v>490</v>
      </c>
      <c r="CV5520" s="81" t="s">
        <v>451</v>
      </c>
      <c r="CW5520" s="81">
        <v>2025</v>
      </c>
      <c r="CX5520" s="81">
        <v>0</v>
      </c>
      <c r="CY5520" s="81">
        <v>0</v>
      </c>
      <c r="CZ5520" s="81">
        <v>0</v>
      </c>
      <c r="DA5520" s="81">
        <v>0</v>
      </c>
      <c r="DB5520" s="81">
        <v>9129.7460702368353</v>
      </c>
      <c r="DC5520" s="81">
        <v>233.2300768079468</v>
      </c>
      <c r="DD5520" s="81">
        <v>8896.5159934288895</v>
      </c>
      <c r="DE5520" s="81">
        <v>0</v>
      </c>
      <c r="DF5520" s="81">
        <v>2.600243013606085</v>
      </c>
      <c r="DG5520" s="81">
        <v>2.600243013606085</v>
      </c>
      <c r="DH5520" s="81">
        <v>2.600243013606085</v>
      </c>
      <c r="DI5520" s="81">
        <v>2.600243013606085</v>
      </c>
      <c r="DJ5520" s="81">
        <v>1.323535886490398E-6</v>
      </c>
      <c r="DL5520" s="81">
        <v>0</v>
      </c>
      <c r="DM5520" s="81">
        <v>3.441514942103594E-6</v>
      </c>
      <c r="DN5520" s="81">
        <v>3.441514942103594E-6</v>
      </c>
      <c r="DO5520" s="81">
        <v>0</v>
      </c>
      <c r="DP5520" s="81">
        <v>3.441514942103594E-6</v>
      </c>
      <c r="DQ5520" s="81">
        <v>3.441514942103594E-6</v>
      </c>
      <c r="DR5520" s="81">
        <v>0</v>
      </c>
      <c r="DS5520" s="81">
        <v>3.441514942103594E-6</v>
      </c>
      <c r="DT5520" s="81">
        <v>3.441514942103594E-6</v>
      </c>
      <c r="DU5520" s="81">
        <v>0</v>
      </c>
      <c r="DV5520" s="81">
        <v>3.441514942103594E-6</v>
      </c>
      <c r="DW5520" s="81">
        <v>3.441514942103594E-6</v>
      </c>
      <c r="GE5520" s="81" t="s">
        <v>449</v>
      </c>
      <c r="GF5520" s="81" t="s">
        <v>155</v>
      </c>
      <c r="GG5520" s="81" t="s">
        <v>494</v>
      </c>
      <c r="GH5520" s="81" t="s">
        <v>457</v>
      </c>
      <c r="GI5520" s="81">
        <v>2029</v>
      </c>
      <c r="GJ5520" s="81" t="s">
        <v>201</v>
      </c>
      <c r="GK5520" s="81">
        <v>247.27299216494521</v>
      </c>
      <c r="GL5520" s="81">
        <v>612.55666899999903</v>
      </c>
      <c r="GM5520" s="81">
        <v>2029</v>
      </c>
      <c r="GN5520" s="81" t="s">
        <v>173</v>
      </c>
      <c r="GO5520" s="81">
        <v>1.1148832299820636E-2</v>
      </c>
      <c r="GP5520" s="81">
        <v>10</v>
      </c>
      <c r="GQ5520" s="81">
        <v>0</v>
      </c>
      <c r="GR5520" s="81" t="s">
        <v>448</v>
      </c>
      <c r="GS5520" s="81">
        <v>1.1148832299820636E-2</v>
      </c>
      <c r="GT5520" s="81">
        <v>2.7568051219218361</v>
      </c>
      <c r="GU5520" s="81">
        <v>1.1148832299820636E-2</v>
      </c>
      <c r="GV5520" s="81">
        <v>2.7568051219218361</v>
      </c>
      <c r="GW5520" s="81">
        <v>1.1148832299820636E-2</v>
      </c>
      <c r="GX5520" s="81">
        <v>2.7568051219218361</v>
      </c>
      <c r="GY5520" s="81">
        <v>1.1148832299820636E-2</v>
      </c>
      <c r="GZ5520" s="81">
        <v>2.7568051219218361</v>
      </c>
    </row>
    <row r="5521" spans="98:208" x14ac:dyDescent="0.25">
      <c r="CT5521" s="81" t="s">
        <v>155</v>
      </c>
      <c r="CU5521" s="81" t="s">
        <v>490</v>
      </c>
      <c r="CV5521" s="81" t="s">
        <v>451</v>
      </c>
      <c r="CW5521" s="81">
        <v>2026</v>
      </c>
      <c r="CX5521" s="81">
        <v>0</v>
      </c>
      <c r="CY5521" s="81">
        <v>0</v>
      </c>
      <c r="CZ5521" s="81">
        <v>0</v>
      </c>
      <c r="DA5521" s="81">
        <v>0</v>
      </c>
      <c r="DB5521" s="81">
        <v>9129.7460702368353</v>
      </c>
      <c r="DC5521" s="81">
        <v>233.2300768079468</v>
      </c>
      <c r="DD5521" s="81">
        <v>8896.5159934288895</v>
      </c>
      <c r="DE5521" s="81">
        <v>0</v>
      </c>
      <c r="DF5521" s="81">
        <v>2.600243013606085</v>
      </c>
      <c r="DG5521" s="81">
        <v>2.600243013606085</v>
      </c>
      <c r="DH5521" s="81">
        <v>2.600243013606085</v>
      </c>
      <c r="DI5521" s="81">
        <v>2.600243013606085</v>
      </c>
      <c r="DJ5521" s="81">
        <v>1.323535886490398E-6</v>
      </c>
      <c r="DL5521" s="81">
        <v>0</v>
      </c>
      <c r="DM5521" s="81">
        <v>3.441514942103594E-6</v>
      </c>
      <c r="DN5521" s="81">
        <v>3.441514942103594E-6</v>
      </c>
      <c r="DO5521" s="81">
        <v>0</v>
      </c>
      <c r="DP5521" s="81">
        <v>3.441514942103594E-6</v>
      </c>
      <c r="DQ5521" s="81">
        <v>3.441514942103594E-6</v>
      </c>
      <c r="DR5521" s="81">
        <v>0</v>
      </c>
      <c r="DS5521" s="81">
        <v>3.441514942103594E-6</v>
      </c>
      <c r="DT5521" s="81">
        <v>3.441514942103594E-6</v>
      </c>
      <c r="DU5521" s="81">
        <v>0</v>
      </c>
      <c r="DV5521" s="81">
        <v>3.441514942103594E-6</v>
      </c>
      <c r="DW5521" s="81">
        <v>3.441514942103594E-6</v>
      </c>
      <c r="GE5521" s="81" t="s">
        <v>449</v>
      </c>
      <c r="GF5521" s="81" t="s">
        <v>155</v>
      </c>
      <c r="GG5521" s="81" t="s">
        <v>494</v>
      </c>
      <c r="GH5521" s="81" t="s">
        <v>457</v>
      </c>
      <c r="GI5521" s="81">
        <v>2030</v>
      </c>
      <c r="GJ5521" s="81" t="s">
        <v>201</v>
      </c>
      <c r="GK5521" s="81">
        <v>247.27299216494521</v>
      </c>
      <c r="GL5521" s="81">
        <v>612.55666899999903</v>
      </c>
      <c r="GM5521" s="81">
        <v>2030</v>
      </c>
      <c r="GN5521" s="81" t="s">
        <v>173</v>
      </c>
      <c r="GO5521" s="81">
        <v>1.1148832299820636E-2</v>
      </c>
      <c r="GP5521" s="81">
        <v>10</v>
      </c>
      <c r="GQ5521" s="81">
        <v>0</v>
      </c>
      <c r="GR5521" s="81" t="s">
        <v>448</v>
      </c>
      <c r="GS5521" s="81">
        <v>0</v>
      </c>
      <c r="GT5521" s="81">
        <v>0</v>
      </c>
      <c r="GU5521" s="81">
        <v>1.1148832299820636E-2</v>
      </c>
      <c r="GV5521" s="81">
        <v>2.7568051219218361</v>
      </c>
      <c r="GW5521" s="81">
        <v>1.1148832299820636E-2</v>
      </c>
      <c r="GX5521" s="81">
        <v>2.7568051219218361</v>
      </c>
      <c r="GY5521" s="81">
        <v>1.1148832299820636E-2</v>
      </c>
      <c r="GZ5521" s="81">
        <v>2.7568051219218361</v>
      </c>
    </row>
    <row r="5522" spans="98:208" x14ac:dyDescent="0.25">
      <c r="CT5522" s="81" t="s">
        <v>155</v>
      </c>
      <c r="CU5522" s="81" t="s">
        <v>490</v>
      </c>
      <c r="CV5522" s="81" t="s">
        <v>451</v>
      </c>
      <c r="CW5522" s="81">
        <v>2027</v>
      </c>
      <c r="CX5522" s="81">
        <v>0</v>
      </c>
      <c r="CY5522" s="81">
        <v>0</v>
      </c>
      <c r="CZ5522" s="81">
        <v>0</v>
      </c>
      <c r="DA5522" s="81">
        <v>0</v>
      </c>
      <c r="DB5522" s="81">
        <v>9129.7460702368353</v>
      </c>
      <c r="DC5522" s="81">
        <v>233.2300768079468</v>
      </c>
      <c r="DD5522" s="81">
        <v>8896.5159934288895</v>
      </c>
      <c r="DE5522" s="81">
        <v>0</v>
      </c>
      <c r="DF5522" s="81">
        <v>2.600243013606085</v>
      </c>
      <c r="DG5522" s="81">
        <v>2.600243013606085</v>
      </c>
      <c r="DH5522" s="81">
        <v>2.600243013606085</v>
      </c>
      <c r="DI5522" s="81">
        <v>2.600243013606085</v>
      </c>
      <c r="DJ5522" s="81">
        <v>1.323535886490398E-6</v>
      </c>
      <c r="DL5522" s="81">
        <v>0</v>
      </c>
      <c r="DM5522" s="81">
        <v>3.441514942103594E-6</v>
      </c>
      <c r="DN5522" s="81">
        <v>3.441514942103594E-6</v>
      </c>
      <c r="DO5522" s="81">
        <v>0</v>
      </c>
      <c r="DP5522" s="81">
        <v>3.441514942103594E-6</v>
      </c>
      <c r="DQ5522" s="81">
        <v>3.441514942103594E-6</v>
      </c>
      <c r="DR5522" s="81">
        <v>0</v>
      </c>
      <c r="DS5522" s="81">
        <v>3.441514942103594E-6</v>
      </c>
      <c r="DT5522" s="81">
        <v>3.441514942103594E-6</v>
      </c>
      <c r="DU5522" s="81">
        <v>0</v>
      </c>
      <c r="DV5522" s="81">
        <v>3.441514942103594E-6</v>
      </c>
      <c r="DW5522" s="81">
        <v>3.441514942103594E-6</v>
      </c>
      <c r="GE5522" s="81" t="s">
        <v>449</v>
      </c>
      <c r="GF5522" s="81" t="s">
        <v>155</v>
      </c>
      <c r="GG5522" s="81" t="s">
        <v>494</v>
      </c>
      <c r="GH5522" s="81" t="s">
        <v>457</v>
      </c>
      <c r="GI5522" s="81">
        <v>2031</v>
      </c>
      <c r="GJ5522" s="81" t="s">
        <v>201</v>
      </c>
      <c r="GK5522" s="81">
        <v>247.27299216494521</v>
      </c>
      <c r="GL5522" s="81">
        <v>612.55666899999903</v>
      </c>
      <c r="GM5522" s="81">
        <v>2031</v>
      </c>
      <c r="GN5522" s="81" t="s">
        <v>173</v>
      </c>
      <c r="GO5522" s="81">
        <v>1.1148832299820636E-2</v>
      </c>
      <c r="GP5522" s="81">
        <v>10</v>
      </c>
      <c r="GQ5522" s="81">
        <v>0</v>
      </c>
      <c r="GR5522" s="81" t="s">
        <v>448</v>
      </c>
      <c r="GS5522" s="81">
        <v>0</v>
      </c>
      <c r="GT5522" s="81">
        <v>0</v>
      </c>
      <c r="GU5522" s="81">
        <v>0</v>
      </c>
      <c r="GV5522" s="81">
        <v>0</v>
      </c>
      <c r="GW5522" s="81">
        <v>1.1148832299820636E-2</v>
      </c>
      <c r="GX5522" s="81">
        <v>2.7568051219218361</v>
      </c>
      <c r="GY5522" s="81">
        <v>1.1148832299820636E-2</v>
      </c>
      <c r="GZ5522" s="81">
        <v>2.7568051219218361</v>
      </c>
    </row>
    <row r="5523" spans="98:208" x14ac:dyDescent="0.25">
      <c r="CT5523" s="81" t="s">
        <v>155</v>
      </c>
      <c r="CU5523" s="81" t="s">
        <v>490</v>
      </c>
      <c r="CV5523" s="81" t="s">
        <v>451</v>
      </c>
      <c r="CW5523" s="81">
        <v>2028</v>
      </c>
      <c r="CX5523" s="81">
        <v>0</v>
      </c>
      <c r="CY5523" s="81">
        <v>0</v>
      </c>
      <c r="CZ5523" s="81">
        <v>0</v>
      </c>
      <c r="DA5523" s="81">
        <v>0</v>
      </c>
      <c r="DB5523" s="81">
        <v>9534.9220877097578</v>
      </c>
      <c r="DC5523" s="81">
        <v>247.27299216495521</v>
      </c>
      <c r="DD5523" s="81">
        <v>9287.6490955448025</v>
      </c>
      <c r="DE5523" s="81">
        <v>0</v>
      </c>
      <c r="DF5523" s="81">
        <v>2.7568051219219476</v>
      </c>
      <c r="DG5523" s="81">
        <v>2.7568051219219476</v>
      </c>
      <c r="DH5523" s="81">
        <v>2.7568051219219476</v>
      </c>
      <c r="DI5523" s="81">
        <v>2.7568051219219476</v>
      </c>
      <c r="DJ5523" s="81">
        <v>1.323535886490398E-6</v>
      </c>
      <c r="DL5523" s="81">
        <v>0</v>
      </c>
      <c r="DM5523" s="81">
        <v>3.6487305109242347E-6</v>
      </c>
      <c r="DN5523" s="81">
        <v>3.6487305109242347E-6</v>
      </c>
      <c r="DO5523" s="81">
        <v>0</v>
      </c>
      <c r="DP5523" s="81">
        <v>3.6487305109242347E-6</v>
      </c>
      <c r="DQ5523" s="81">
        <v>3.6487305109242347E-6</v>
      </c>
      <c r="DR5523" s="81">
        <v>0</v>
      </c>
      <c r="DS5523" s="81">
        <v>3.6487305109242347E-6</v>
      </c>
      <c r="DT5523" s="81">
        <v>3.6487305109242347E-6</v>
      </c>
      <c r="DU5523" s="81">
        <v>0</v>
      </c>
      <c r="DV5523" s="81">
        <v>3.6487305109242347E-6</v>
      </c>
      <c r="DW5523" s="81">
        <v>3.6487305109242347E-6</v>
      </c>
      <c r="GE5523" s="81" t="s">
        <v>449</v>
      </c>
      <c r="GF5523" s="81" t="s">
        <v>155</v>
      </c>
      <c r="GG5523" s="81" t="s">
        <v>494</v>
      </c>
      <c r="GH5523" s="81" t="s">
        <v>457</v>
      </c>
      <c r="GI5523" s="81">
        <v>2032</v>
      </c>
      <c r="GJ5523" s="81" t="s">
        <v>201</v>
      </c>
      <c r="GK5523" s="81">
        <v>247.27299216494521</v>
      </c>
      <c r="GL5523" s="81">
        <v>612.55666899999903</v>
      </c>
      <c r="GM5523" s="81">
        <v>2032</v>
      </c>
      <c r="GN5523" s="81" t="s">
        <v>173</v>
      </c>
      <c r="GO5523" s="81">
        <v>1.1148832299820636E-2</v>
      </c>
      <c r="GP5523" s="81">
        <v>10</v>
      </c>
      <c r="GQ5523" s="81">
        <v>0</v>
      </c>
      <c r="GR5523" s="81" t="s">
        <v>448</v>
      </c>
      <c r="GS5523" s="81">
        <v>0</v>
      </c>
      <c r="GT5523" s="81">
        <v>0</v>
      </c>
      <c r="GU5523" s="81">
        <v>0</v>
      </c>
      <c r="GV5523" s="81">
        <v>0</v>
      </c>
      <c r="GW5523" s="81">
        <v>0</v>
      </c>
      <c r="GX5523" s="81">
        <v>0</v>
      </c>
      <c r="GY5523" s="81">
        <v>1.1148832299820636E-2</v>
      </c>
      <c r="GZ5523" s="81">
        <v>2.7568051219218361</v>
      </c>
    </row>
    <row r="5524" spans="98:208" x14ac:dyDescent="0.25">
      <c r="CT5524" s="81" t="s">
        <v>155</v>
      </c>
      <c r="CU5524" s="81" t="s">
        <v>490</v>
      </c>
      <c r="CV5524" s="81" t="s">
        <v>451</v>
      </c>
      <c r="CW5524" s="81">
        <v>2029</v>
      </c>
      <c r="CX5524" s="81">
        <v>0</v>
      </c>
      <c r="CY5524" s="81">
        <v>0</v>
      </c>
      <c r="CZ5524" s="81">
        <v>0</v>
      </c>
      <c r="DA5524" s="81">
        <v>0</v>
      </c>
      <c r="DB5524" s="81">
        <v>9534.9220877097578</v>
      </c>
      <c r="DC5524" s="81">
        <v>247.27299216495521</v>
      </c>
      <c r="DD5524" s="81">
        <v>9287.6490955448025</v>
      </c>
      <c r="DE5524" s="81">
        <v>0</v>
      </c>
      <c r="DF5524" s="81">
        <v>2.7568051219219476</v>
      </c>
      <c r="DG5524" s="81">
        <v>2.7568051219219476</v>
      </c>
      <c r="DH5524" s="81">
        <v>2.7568051219219476</v>
      </c>
      <c r="DI5524" s="81">
        <v>2.7568051219219476</v>
      </c>
      <c r="DJ5524" s="81">
        <v>1.323535886490398E-6</v>
      </c>
      <c r="DL5524" s="81">
        <v>0</v>
      </c>
      <c r="DM5524" s="81">
        <v>3.6487305109242347E-6</v>
      </c>
      <c r="DN5524" s="81">
        <v>3.6487305109242347E-6</v>
      </c>
      <c r="DO5524" s="81">
        <v>0</v>
      </c>
      <c r="DP5524" s="81">
        <v>3.6487305109242347E-6</v>
      </c>
      <c r="DQ5524" s="81">
        <v>3.6487305109242347E-6</v>
      </c>
      <c r="DR5524" s="81">
        <v>0</v>
      </c>
      <c r="DS5524" s="81">
        <v>3.6487305109242347E-6</v>
      </c>
      <c r="DT5524" s="81">
        <v>3.6487305109242347E-6</v>
      </c>
      <c r="DU5524" s="81">
        <v>0</v>
      </c>
      <c r="DV5524" s="81">
        <v>3.6487305109242347E-6</v>
      </c>
      <c r="DW5524" s="81">
        <v>3.6487305109242347E-6</v>
      </c>
      <c r="GE5524" s="81" t="s">
        <v>449</v>
      </c>
      <c r="GF5524" s="81" t="s">
        <v>155</v>
      </c>
      <c r="GG5524" s="81" t="s">
        <v>494</v>
      </c>
      <c r="GH5524" s="81" t="s">
        <v>458</v>
      </c>
      <c r="GI5524" s="81">
        <v>2021</v>
      </c>
      <c r="GJ5524" s="81" t="s">
        <v>201</v>
      </c>
      <c r="GK5524" s="81">
        <v>222.22942162782999</v>
      </c>
      <c r="GL5524" s="81">
        <v>612.55666899999903</v>
      </c>
      <c r="GM5524" s="81">
        <v>2021</v>
      </c>
      <c r="GN5524" s="81" t="s">
        <v>173</v>
      </c>
      <c r="GO5524" s="81">
        <v>1.1148832299820636E-2</v>
      </c>
      <c r="GP5524" s="81">
        <v>10</v>
      </c>
      <c r="GQ5524" s="81">
        <v>0</v>
      </c>
      <c r="GR5524" s="81" t="s">
        <v>448</v>
      </c>
      <c r="GS5524" s="81">
        <v>1.1148832299820636E-2</v>
      </c>
      <c r="GT5524" s="81">
        <v>2.4775985538148095</v>
      </c>
      <c r="GU5524" s="81">
        <v>1.1148832299820636E-2</v>
      </c>
      <c r="GV5524" s="81">
        <v>2.4775985538148095</v>
      </c>
      <c r="GW5524" s="81">
        <v>0</v>
      </c>
      <c r="GX5524" s="81">
        <v>0</v>
      </c>
      <c r="GY5524" s="81">
        <v>0</v>
      </c>
      <c r="GZ5524" s="81">
        <v>0</v>
      </c>
    </row>
    <row r="5525" spans="98:208" x14ac:dyDescent="0.25">
      <c r="CT5525" s="81" t="s">
        <v>155</v>
      </c>
      <c r="CU5525" s="81" t="s">
        <v>490</v>
      </c>
      <c r="CV5525" s="81" t="s">
        <v>451</v>
      </c>
      <c r="CW5525" s="81">
        <v>2030</v>
      </c>
      <c r="CX5525" s="81">
        <v>0</v>
      </c>
      <c r="CY5525" s="81">
        <v>0</v>
      </c>
      <c r="CZ5525" s="81">
        <v>0</v>
      </c>
      <c r="DA5525" s="81">
        <v>0</v>
      </c>
      <c r="DB5525" s="81">
        <v>9534.9220877097578</v>
      </c>
      <c r="DC5525" s="81">
        <v>247.27299216495521</v>
      </c>
      <c r="DD5525" s="81">
        <v>9287.6490955448025</v>
      </c>
      <c r="DE5525" s="81">
        <v>0</v>
      </c>
      <c r="DF5525" s="81">
        <v>0</v>
      </c>
      <c r="DG5525" s="81">
        <v>2.7568051219219476</v>
      </c>
      <c r="DH5525" s="81">
        <v>2.7568051219219476</v>
      </c>
      <c r="DI5525" s="81">
        <v>2.7568051219219476</v>
      </c>
      <c r="DJ5525" s="81">
        <v>1.323535886490398E-6</v>
      </c>
      <c r="DL5525" s="81">
        <v>0</v>
      </c>
      <c r="DM5525" s="81">
        <v>0</v>
      </c>
      <c r="DN5525" s="81">
        <v>0</v>
      </c>
      <c r="DO5525" s="81">
        <v>0</v>
      </c>
      <c r="DP5525" s="81">
        <v>3.6487305109242347E-6</v>
      </c>
      <c r="DQ5525" s="81">
        <v>3.6487305109242347E-6</v>
      </c>
      <c r="DR5525" s="81">
        <v>0</v>
      </c>
      <c r="DS5525" s="81">
        <v>3.6487305109242347E-6</v>
      </c>
      <c r="DT5525" s="81">
        <v>3.6487305109242347E-6</v>
      </c>
      <c r="DU5525" s="81">
        <v>0</v>
      </c>
      <c r="DV5525" s="81">
        <v>3.6487305109242347E-6</v>
      </c>
      <c r="DW5525" s="81">
        <v>3.6487305109242347E-6</v>
      </c>
      <c r="GE5525" s="81" t="s">
        <v>449</v>
      </c>
      <c r="GF5525" s="81" t="s">
        <v>155</v>
      </c>
      <c r="GG5525" s="81" t="s">
        <v>494</v>
      </c>
      <c r="GH5525" s="81" t="s">
        <v>458</v>
      </c>
      <c r="GI5525" s="81">
        <v>2022</v>
      </c>
      <c r="GJ5525" s="81" t="s">
        <v>201</v>
      </c>
      <c r="GK5525" s="81">
        <v>222.22942162782999</v>
      </c>
      <c r="GL5525" s="81">
        <v>612.55666899999903</v>
      </c>
      <c r="GM5525" s="81">
        <v>2022</v>
      </c>
      <c r="GN5525" s="81" t="s">
        <v>173</v>
      </c>
      <c r="GO5525" s="81">
        <v>1.1148832299820636E-2</v>
      </c>
      <c r="GP5525" s="81">
        <v>10</v>
      </c>
      <c r="GQ5525" s="81">
        <v>0</v>
      </c>
      <c r="GR5525" s="81" t="s">
        <v>448</v>
      </c>
      <c r="GS5525" s="81">
        <v>1.1148832299820636E-2</v>
      </c>
      <c r="GT5525" s="81">
        <v>2.4775985538148095</v>
      </c>
      <c r="GU5525" s="81">
        <v>1.1148832299820636E-2</v>
      </c>
      <c r="GV5525" s="81">
        <v>2.4775985538148095</v>
      </c>
      <c r="GW5525" s="81">
        <v>1.1148832299820636E-2</v>
      </c>
      <c r="GX5525" s="81">
        <v>2.4775985538148095</v>
      </c>
      <c r="GY5525" s="81">
        <v>0</v>
      </c>
      <c r="GZ5525" s="81">
        <v>0</v>
      </c>
    </row>
    <row r="5526" spans="98:208" x14ac:dyDescent="0.25">
      <c r="CT5526" s="81" t="s">
        <v>155</v>
      </c>
      <c r="CU5526" s="81" t="s">
        <v>490</v>
      </c>
      <c r="CV5526" s="81" t="s">
        <v>451</v>
      </c>
      <c r="CW5526" s="81">
        <v>2031</v>
      </c>
      <c r="CX5526" s="81">
        <v>0</v>
      </c>
      <c r="CY5526" s="81">
        <v>0</v>
      </c>
      <c r="CZ5526" s="81">
        <v>0</v>
      </c>
      <c r="DA5526" s="81">
        <v>0</v>
      </c>
      <c r="DB5526" s="81">
        <v>9534.9220877097578</v>
      </c>
      <c r="DC5526" s="81">
        <v>247.27299216495521</v>
      </c>
      <c r="DD5526" s="81">
        <v>9287.6490955448025</v>
      </c>
      <c r="DE5526" s="81">
        <v>0</v>
      </c>
      <c r="DF5526" s="81">
        <v>0</v>
      </c>
      <c r="DG5526" s="81">
        <v>0</v>
      </c>
      <c r="DH5526" s="81">
        <v>2.7568051219219476</v>
      </c>
      <c r="DI5526" s="81">
        <v>2.7568051219219476</v>
      </c>
      <c r="DJ5526" s="81">
        <v>1.323535886490398E-6</v>
      </c>
      <c r="DL5526" s="81">
        <v>0</v>
      </c>
      <c r="DM5526" s="81">
        <v>0</v>
      </c>
      <c r="DN5526" s="81">
        <v>0</v>
      </c>
      <c r="DO5526" s="81">
        <v>0</v>
      </c>
      <c r="DP5526" s="81">
        <v>0</v>
      </c>
      <c r="DQ5526" s="81">
        <v>0</v>
      </c>
      <c r="DR5526" s="81">
        <v>0</v>
      </c>
      <c r="DS5526" s="81">
        <v>3.6487305109242347E-6</v>
      </c>
      <c r="DT5526" s="81">
        <v>3.6487305109242347E-6</v>
      </c>
      <c r="DU5526" s="81">
        <v>0</v>
      </c>
      <c r="DV5526" s="81">
        <v>3.6487305109242347E-6</v>
      </c>
      <c r="DW5526" s="81">
        <v>3.6487305109242347E-6</v>
      </c>
      <c r="GE5526" s="81" t="s">
        <v>449</v>
      </c>
      <c r="GF5526" s="81" t="s">
        <v>155</v>
      </c>
      <c r="GG5526" s="81" t="s">
        <v>494</v>
      </c>
      <c r="GH5526" s="81" t="s">
        <v>458</v>
      </c>
      <c r="GI5526" s="81">
        <v>2023</v>
      </c>
      <c r="GJ5526" s="81" t="s">
        <v>201</v>
      </c>
      <c r="GK5526" s="81">
        <v>233.2300768079383</v>
      </c>
      <c r="GL5526" s="81">
        <v>612.55666899999903</v>
      </c>
      <c r="GM5526" s="81">
        <v>2023</v>
      </c>
      <c r="GN5526" s="81" t="s">
        <v>173</v>
      </c>
      <c r="GO5526" s="81">
        <v>1.1148832299820636E-2</v>
      </c>
      <c r="GP5526" s="81">
        <v>10</v>
      </c>
      <c r="GQ5526" s="81">
        <v>0</v>
      </c>
      <c r="GR5526" s="81" t="s">
        <v>448</v>
      </c>
      <c r="GS5526" s="81">
        <v>1.1148832299820636E-2</v>
      </c>
      <c r="GT5526" s="81">
        <v>2.6002430136059904</v>
      </c>
      <c r="GU5526" s="81">
        <v>1.1148832299820636E-2</v>
      </c>
      <c r="GV5526" s="81">
        <v>2.6002430136059904</v>
      </c>
      <c r="GW5526" s="81">
        <v>1.1148832299820636E-2</v>
      </c>
      <c r="GX5526" s="81">
        <v>2.6002430136059904</v>
      </c>
      <c r="GY5526" s="81">
        <v>1.1148832299820636E-2</v>
      </c>
      <c r="GZ5526" s="81">
        <v>2.6002430136059904</v>
      </c>
    </row>
    <row r="5527" spans="98:208" x14ac:dyDescent="0.25">
      <c r="CT5527" s="81" t="s">
        <v>155</v>
      </c>
      <c r="CU5527" s="81" t="s">
        <v>490</v>
      </c>
      <c r="CV5527" s="81" t="s">
        <v>451</v>
      </c>
      <c r="CW5527" s="81">
        <v>2032</v>
      </c>
      <c r="CX5527" s="81">
        <v>0</v>
      </c>
      <c r="CY5527" s="81">
        <v>0</v>
      </c>
      <c r="CZ5527" s="81">
        <v>0</v>
      </c>
      <c r="DA5527" s="81">
        <v>0</v>
      </c>
      <c r="DB5527" s="81">
        <v>9534.9220877097578</v>
      </c>
      <c r="DC5527" s="81">
        <v>247.27299216495521</v>
      </c>
      <c r="DD5527" s="81">
        <v>9287.6490955448025</v>
      </c>
      <c r="DE5527" s="81">
        <v>0</v>
      </c>
      <c r="DF5527" s="81">
        <v>0</v>
      </c>
      <c r="DG5527" s="81">
        <v>0</v>
      </c>
      <c r="DH5527" s="81">
        <v>0</v>
      </c>
      <c r="DI5527" s="81">
        <v>2.7568051219219476</v>
      </c>
      <c r="DJ5527" s="81">
        <v>1.323535886490398E-6</v>
      </c>
      <c r="DL5527" s="81">
        <v>0</v>
      </c>
      <c r="DM5527" s="81">
        <v>0</v>
      </c>
      <c r="DN5527" s="81">
        <v>0</v>
      </c>
      <c r="DO5527" s="81">
        <v>0</v>
      </c>
      <c r="DP5527" s="81">
        <v>0</v>
      </c>
      <c r="DQ5527" s="81">
        <v>0</v>
      </c>
      <c r="DR5527" s="81">
        <v>0</v>
      </c>
      <c r="DS5527" s="81">
        <v>0</v>
      </c>
      <c r="DT5527" s="81">
        <v>0</v>
      </c>
      <c r="DU5527" s="81">
        <v>0</v>
      </c>
      <c r="DV5527" s="81">
        <v>3.6487305109242347E-6</v>
      </c>
      <c r="DW5527" s="81">
        <v>3.6487305109242347E-6</v>
      </c>
      <c r="GE5527" s="81" t="s">
        <v>449</v>
      </c>
      <c r="GF5527" s="81" t="s">
        <v>155</v>
      </c>
      <c r="GG5527" s="81" t="s">
        <v>494</v>
      </c>
      <c r="GH5527" s="81" t="s">
        <v>458</v>
      </c>
      <c r="GI5527" s="81">
        <v>2024</v>
      </c>
      <c r="GJ5527" s="81" t="s">
        <v>201</v>
      </c>
      <c r="GK5527" s="81">
        <v>233.2300768079383</v>
      </c>
      <c r="GL5527" s="81">
        <v>612.55666899999903</v>
      </c>
      <c r="GM5527" s="81">
        <v>2024</v>
      </c>
      <c r="GN5527" s="81" t="s">
        <v>173</v>
      </c>
      <c r="GO5527" s="81">
        <v>1.1148832299820636E-2</v>
      </c>
      <c r="GP5527" s="81">
        <v>10</v>
      </c>
      <c r="GQ5527" s="81">
        <v>0</v>
      </c>
      <c r="GR5527" s="81" t="s">
        <v>448</v>
      </c>
      <c r="GS5527" s="81">
        <v>1.1148832299820636E-2</v>
      </c>
      <c r="GT5527" s="81">
        <v>2.6002430136059904</v>
      </c>
      <c r="GU5527" s="81">
        <v>1.1148832299820636E-2</v>
      </c>
      <c r="GV5527" s="81">
        <v>2.6002430136059904</v>
      </c>
      <c r="GW5527" s="81">
        <v>1.1148832299820636E-2</v>
      </c>
      <c r="GX5527" s="81">
        <v>2.6002430136059904</v>
      </c>
      <c r="GY5527" s="81">
        <v>1.1148832299820636E-2</v>
      </c>
      <c r="GZ5527" s="81">
        <v>2.6002430136059904</v>
      </c>
    </row>
    <row r="5528" spans="98:208" x14ac:dyDescent="0.25">
      <c r="CT5528" s="81" t="s">
        <v>155</v>
      </c>
      <c r="CU5528" s="81" t="s">
        <v>490</v>
      </c>
      <c r="CV5528" s="81" t="s">
        <v>452</v>
      </c>
      <c r="CW5528" s="81">
        <v>2020</v>
      </c>
      <c r="CX5528" s="81">
        <v>0</v>
      </c>
      <c r="CY5528" s="81">
        <v>0</v>
      </c>
      <c r="CZ5528" s="81">
        <v>0</v>
      </c>
      <c r="DA5528" s="81">
        <v>0</v>
      </c>
      <c r="DB5528" s="81">
        <v>5.2405583313015667</v>
      </c>
      <c r="DC5528" s="81">
        <v>0.69641821681223692</v>
      </c>
      <c r="DD5528" s="81">
        <v>2.941964152281038</v>
      </c>
      <c r="DE5528" s="81">
        <v>1.6021759622082921</v>
      </c>
      <c r="DF5528" s="81">
        <v>7.7642499097797576E-3</v>
      </c>
      <c r="DG5528" s="81">
        <v>0</v>
      </c>
      <c r="DH5528" s="81">
        <v>0</v>
      </c>
      <c r="DI5528" s="81">
        <v>0</v>
      </c>
      <c r="DJ5528" s="81">
        <v>2.1920444284109058E-5</v>
      </c>
      <c r="DL5528" s="81">
        <v>0</v>
      </c>
      <c r="DM5528" s="81">
        <v>1.7019580755522595E-7</v>
      </c>
      <c r="DN5528" s="81">
        <v>1.7019580755522595E-7</v>
      </c>
      <c r="DO5528" s="81">
        <v>0</v>
      </c>
      <c r="DP5528" s="81">
        <v>0</v>
      </c>
      <c r="DQ5528" s="81">
        <v>0</v>
      </c>
      <c r="DR5528" s="81">
        <v>0</v>
      </c>
      <c r="DS5528" s="81">
        <v>0</v>
      </c>
      <c r="DT5528" s="81">
        <v>0</v>
      </c>
      <c r="DU5528" s="81">
        <v>0</v>
      </c>
      <c r="DV5528" s="81">
        <v>0</v>
      </c>
      <c r="DW5528" s="81">
        <v>0</v>
      </c>
      <c r="GE5528" s="81" t="s">
        <v>449</v>
      </c>
      <c r="GF5528" s="81" t="s">
        <v>155</v>
      </c>
      <c r="GG5528" s="81" t="s">
        <v>494</v>
      </c>
      <c r="GH5528" s="81" t="s">
        <v>458</v>
      </c>
      <c r="GI5528" s="81">
        <v>2025</v>
      </c>
      <c r="GJ5528" s="81" t="s">
        <v>201</v>
      </c>
      <c r="GK5528" s="81">
        <v>233.2300768079383</v>
      </c>
      <c r="GL5528" s="81">
        <v>612.55666899999903</v>
      </c>
      <c r="GM5528" s="81">
        <v>2025</v>
      </c>
      <c r="GN5528" s="81" t="s">
        <v>173</v>
      </c>
      <c r="GO5528" s="81">
        <v>1.1148832299820636E-2</v>
      </c>
      <c r="GP5528" s="81">
        <v>10</v>
      </c>
      <c r="GQ5528" s="81">
        <v>0</v>
      </c>
      <c r="GR5528" s="81" t="s">
        <v>448</v>
      </c>
      <c r="GS5528" s="81">
        <v>1.1148832299820636E-2</v>
      </c>
      <c r="GT5528" s="81">
        <v>2.6002430136059904</v>
      </c>
      <c r="GU5528" s="81">
        <v>1.1148832299820636E-2</v>
      </c>
      <c r="GV5528" s="81">
        <v>2.6002430136059904</v>
      </c>
      <c r="GW5528" s="81">
        <v>1.1148832299820636E-2</v>
      </c>
      <c r="GX5528" s="81">
        <v>2.6002430136059904</v>
      </c>
      <c r="GY5528" s="81">
        <v>1.1148832299820636E-2</v>
      </c>
      <c r="GZ5528" s="81">
        <v>2.6002430136059904</v>
      </c>
    </row>
    <row r="5529" spans="98:208" x14ac:dyDescent="0.25">
      <c r="CT5529" s="81" t="s">
        <v>155</v>
      </c>
      <c r="CU5529" s="81" t="s">
        <v>490</v>
      </c>
      <c r="CV5529" s="81" t="s">
        <v>452</v>
      </c>
      <c r="CW5529" s="81">
        <v>2021</v>
      </c>
      <c r="CX5529" s="81">
        <v>0</v>
      </c>
      <c r="CY5529" s="81">
        <v>0</v>
      </c>
      <c r="CZ5529" s="81">
        <v>0</v>
      </c>
      <c r="DA5529" s="81">
        <v>0</v>
      </c>
      <c r="DB5529" s="81">
        <v>5.2405583313015667</v>
      </c>
      <c r="DC5529" s="81">
        <v>0.69641821681223692</v>
      </c>
      <c r="DD5529" s="81">
        <v>2.941964152281038</v>
      </c>
      <c r="DE5529" s="81">
        <v>1.6021759622082921</v>
      </c>
      <c r="DF5529" s="81">
        <v>7.7642499097797576E-3</v>
      </c>
      <c r="DG5529" s="81">
        <v>7.7642499097797576E-3</v>
      </c>
      <c r="DH5529" s="81">
        <v>0</v>
      </c>
      <c r="DI5529" s="81">
        <v>0</v>
      </c>
      <c r="DJ5529" s="81">
        <v>2.1920444284109058E-5</v>
      </c>
      <c r="DL5529" s="81">
        <v>0</v>
      </c>
      <c r="DM5529" s="81">
        <v>1.7019580755522595E-7</v>
      </c>
      <c r="DN5529" s="81">
        <v>1.7019580755522595E-7</v>
      </c>
      <c r="DO5529" s="81">
        <v>0</v>
      </c>
      <c r="DP5529" s="81">
        <v>1.7019580755522595E-7</v>
      </c>
      <c r="DQ5529" s="81">
        <v>1.7019580755522595E-7</v>
      </c>
      <c r="DR5529" s="81">
        <v>0</v>
      </c>
      <c r="DS5529" s="81">
        <v>0</v>
      </c>
      <c r="DT5529" s="81">
        <v>0</v>
      </c>
      <c r="DU5529" s="81">
        <v>0</v>
      </c>
      <c r="DV5529" s="81">
        <v>0</v>
      </c>
      <c r="DW5529" s="81">
        <v>0</v>
      </c>
      <c r="GE5529" s="81" t="s">
        <v>449</v>
      </c>
      <c r="GF5529" s="81" t="s">
        <v>155</v>
      </c>
      <c r="GG5529" s="81" t="s">
        <v>494</v>
      </c>
      <c r="GH5529" s="81" t="s">
        <v>458</v>
      </c>
      <c r="GI5529" s="81">
        <v>2026</v>
      </c>
      <c r="GJ5529" s="81" t="s">
        <v>201</v>
      </c>
      <c r="GK5529" s="81">
        <v>233.2300768079383</v>
      </c>
      <c r="GL5529" s="81">
        <v>612.55666899999903</v>
      </c>
      <c r="GM5529" s="81">
        <v>2026</v>
      </c>
      <c r="GN5529" s="81" t="s">
        <v>173</v>
      </c>
      <c r="GO5529" s="81">
        <v>1.1148832299820636E-2</v>
      </c>
      <c r="GP5529" s="81">
        <v>10</v>
      </c>
      <c r="GQ5529" s="81">
        <v>0</v>
      </c>
      <c r="GR5529" s="81" t="s">
        <v>448</v>
      </c>
      <c r="GS5529" s="81">
        <v>1.1148832299820636E-2</v>
      </c>
      <c r="GT5529" s="81">
        <v>2.6002430136059904</v>
      </c>
      <c r="GU5529" s="81">
        <v>1.1148832299820636E-2</v>
      </c>
      <c r="GV5529" s="81">
        <v>2.6002430136059904</v>
      </c>
      <c r="GW5529" s="81">
        <v>1.1148832299820636E-2</v>
      </c>
      <c r="GX5529" s="81">
        <v>2.6002430136059904</v>
      </c>
      <c r="GY5529" s="81">
        <v>1.1148832299820636E-2</v>
      </c>
      <c r="GZ5529" s="81">
        <v>2.6002430136059904</v>
      </c>
    </row>
    <row r="5530" spans="98:208" x14ac:dyDescent="0.25">
      <c r="CT5530" s="81" t="s">
        <v>155</v>
      </c>
      <c r="CU5530" s="81" t="s">
        <v>490</v>
      </c>
      <c r="CV5530" s="81" t="s">
        <v>452</v>
      </c>
      <c r="CW5530" s="81">
        <v>2022</v>
      </c>
      <c r="CX5530" s="81">
        <v>0</v>
      </c>
      <c r="CY5530" s="81">
        <v>0</v>
      </c>
      <c r="CZ5530" s="81">
        <v>0</v>
      </c>
      <c r="DA5530" s="81">
        <v>0</v>
      </c>
      <c r="DB5530" s="81">
        <v>5.2405583313015667</v>
      </c>
      <c r="DC5530" s="81">
        <v>0.69641821681223692</v>
      </c>
      <c r="DD5530" s="81">
        <v>2.941964152281038</v>
      </c>
      <c r="DE5530" s="81">
        <v>1.6021759622082921</v>
      </c>
      <c r="DF5530" s="81">
        <v>7.7642499097797576E-3</v>
      </c>
      <c r="DG5530" s="81">
        <v>7.7642499097797576E-3</v>
      </c>
      <c r="DH5530" s="81">
        <v>7.7642499097797576E-3</v>
      </c>
      <c r="DI5530" s="81">
        <v>0</v>
      </c>
      <c r="DJ5530" s="81">
        <v>2.1920444284109058E-5</v>
      </c>
      <c r="DL5530" s="81">
        <v>0</v>
      </c>
      <c r="DM5530" s="81">
        <v>1.7019580755522595E-7</v>
      </c>
      <c r="DN5530" s="81">
        <v>1.7019580755522595E-7</v>
      </c>
      <c r="DO5530" s="81">
        <v>0</v>
      </c>
      <c r="DP5530" s="81">
        <v>1.7019580755522595E-7</v>
      </c>
      <c r="DQ5530" s="81">
        <v>1.7019580755522595E-7</v>
      </c>
      <c r="DR5530" s="81">
        <v>0</v>
      </c>
      <c r="DS5530" s="81">
        <v>1.7019580755522595E-7</v>
      </c>
      <c r="DT5530" s="81">
        <v>1.7019580755522595E-7</v>
      </c>
      <c r="DU5530" s="81">
        <v>0</v>
      </c>
      <c r="DV5530" s="81">
        <v>0</v>
      </c>
      <c r="DW5530" s="81">
        <v>0</v>
      </c>
      <c r="GE5530" s="81" t="s">
        <v>449</v>
      </c>
      <c r="GF5530" s="81" t="s">
        <v>155</v>
      </c>
      <c r="GG5530" s="81" t="s">
        <v>494</v>
      </c>
      <c r="GH5530" s="81" t="s">
        <v>458</v>
      </c>
      <c r="GI5530" s="81">
        <v>2027</v>
      </c>
      <c r="GJ5530" s="81" t="s">
        <v>201</v>
      </c>
      <c r="GK5530" s="81">
        <v>233.2300768079383</v>
      </c>
      <c r="GL5530" s="81">
        <v>612.55666899999903</v>
      </c>
      <c r="GM5530" s="81">
        <v>2027</v>
      </c>
      <c r="GN5530" s="81" t="s">
        <v>173</v>
      </c>
      <c r="GO5530" s="81">
        <v>1.1148832299820636E-2</v>
      </c>
      <c r="GP5530" s="81">
        <v>10</v>
      </c>
      <c r="GQ5530" s="81">
        <v>0</v>
      </c>
      <c r="GR5530" s="81" t="s">
        <v>448</v>
      </c>
      <c r="GS5530" s="81">
        <v>1.1148832299820636E-2</v>
      </c>
      <c r="GT5530" s="81">
        <v>2.6002430136059904</v>
      </c>
      <c r="GU5530" s="81">
        <v>1.1148832299820636E-2</v>
      </c>
      <c r="GV5530" s="81">
        <v>2.6002430136059904</v>
      </c>
      <c r="GW5530" s="81">
        <v>1.1148832299820636E-2</v>
      </c>
      <c r="GX5530" s="81">
        <v>2.6002430136059904</v>
      </c>
      <c r="GY5530" s="81">
        <v>1.1148832299820636E-2</v>
      </c>
      <c r="GZ5530" s="81">
        <v>2.6002430136059904</v>
      </c>
    </row>
    <row r="5531" spans="98:208" x14ac:dyDescent="0.25">
      <c r="CT5531" s="81" t="s">
        <v>155</v>
      </c>
      <c r="CU5531" s="81" t="s">
        <v>490</v>
      </c>
      <c r="CV5531" s="81" t="s">
        <v>452</v>
      </c>
      <c r="CW5531" s="81">
        <v>2023</v>
      </c>
      <c r="CX5531" s="81">
        <v>0</v>
      </c>
      <c r="CY5531" s="81">
        <v>0</v>
      </c>
      <c r="CZ5531" s="81">
        <v>0</v>
      </c>
      <c r="DA5531" s="81">
        <v>0</v>
      </c>
      <c r="DB5531" s="81">
        <v>5.4750346070078004</v>
      </c>
      <c r="DC5531" s="81">
        <v>0.71896016785821126</v>
      </c>
      <c r="DD5531" s="81">
        <v>3.071497198615122</v>
      </c>
      <c r="DE5531" s="81">
        <v>1.6845772405344519</v>
      </c>
      <c r="DF5531" s="81">
        <v>8.015566341702092E-3</v>
      </c>
      <c r="DG5531" s="81">
        <v>8.015566341702092E-3</v>
      </c>
      <c r="DH5531" s="81">
        <v>8.015566341702092E-3</v>
      </c>
      <c r="DI5531" s="81">
        <v>8.015566341702092E-3</v>
      </c>
      <c r="DJ5531" s="81">
        <v>2.1920444284109058E-5</v>
      </c>
      <c r="DL5531" s="81">
        <v>0</v>
      </c>
      <c r="DM5531" s="81">
        <v>1.7570477539886059E-7</v>
      </c>
      <c r="DN5531" s="81">
        <v>1.7570477539886059E-7</v>
      </c>
      <c r="DO5531" s="81">
        <v>0</v>
      </c>
      <c r="DP5531" s="81">
        <v>1.7570477539886059E-7</v>
      </c>
      <c r="DQ5531" s="81">
        <v>1.7570477539886059E-7</v>
      </c>
      <c r="DR5531" s="81">
        <v>0</v>
      </c>
      <c r="DS5531" s="81">
        <v>1.7570477539886059E-7</v>
      </c>
      <c r="DT5531" s="81">
        <v>1.7570477539886059E-7</v>
      </c>
      <c r="DU5531" s="81">
        <v>0</v>
      </c>
      <c r="DV5531" s="81">
        <v>1.7570477539886059E-7</v>
      </c>
      <c r="DW5531" s="81">
        <v>1.7570477539886059E-7</v>
      </c>
      <c r="GE5531" s="81" t="s">
        <v>449</v>
      </c>
      <c r="GF5531" s="81" t="s">
        <v>155</v>
      </c>
      <c r="GG5531" s="81" t="s">
        <v>494</v>
      </c>
      <c r="GH5531" s="81" t="s">
        <v>458</v>
      </c>
      <c r="GI5531" s="81">
        <v>2028</v>
      </c>
      <c r="GJ5531" s="81" t="s">
        <v>201</v>
      </c>
      <c r="GK5531" s="81">
        <v>247.27299216494609</v>
      </c>
      <c r="GL5531" s="81">
        <v>612.55666899999903</v>
      </c>
      <c r="GM5531" s="81">
        <v>2028</v>
      </c>
      <c r="GN5531" s="81" t="s">
        <v>173</v>
      </c>
      <c r="GO5531" s="81">
        <v>1.1148832299820636E-2</v>
      </c>
      <c r="GP5531" s="81">
        <v>10</v>
      </c>
      <c r="GQ5531" s="81">
        <v>0</v>
      </c>
      <c r="GR5531" s="81" t="s">
        <v>448</v>
      </c>
      <c r="GS5531" s="81">
        <v>1.1148832299820636E-2</v>
      </c>
      <c r="GT5531" s="81">
        <v>2.7568051219218459</v>
      </c>
      <c r="GU5531" s="81">
        <v>1.1148832299820636E-2</v>
      </c>
      <c r="GV5531" s="81">
        <v>2.7568051219218459</v>
      </c>
      <c r="GW5531" s="81">
        <v>1.1148832299820636E-2</v>
      </c>
      <c r="GX5531" s="81">
        <v>2.7568051219218459</v>
      </c>
      <c r="GY5531" s="81">
        <v>1.1148832299820636E-2</v>
      </c>
      <c r="GZ5531" s="81">
        <v>2.7568051219218459</v>
      </c>
    </row>
    <row r="5532" spans="98:208" x14ac:dyDescent="0.25">
      <c r="CT5532" s="81" t="s">
        <v>155</v>
      </c>
      <c r="CU5532" s="81" t="s">
        <v>490</v>
      </c>
      <c r="CV5532" s="81" t="s">
        <v>452</v>
      </c>
      <c r="CW5532" s="81">
        <v>2024</v>
      </c>
      <c r="CX5532" s="81">
        <v>0</v>
      </c>
      <c r="CY5532" s="81">
        <v>0</v>
      </c>
      <c r="CZ5532" s="81">
        <v>0</v>
      </c>
      <c r="DA5532" s="81">
        <v>0</v>
      </c>
      <c r="DB5532" s="81">
        <v>5.4750346070078004</v>
      </c>
      <c r="DC5532" s="81">
        <v>0.71896016785821126</v>
      </c>
      <c r="DD5532" s="81">
        <v>3.071497198615122</v>
      </c>
      <c r="DE5532" s="81">
        <v>1.6845772405344519</v>
      </c>
      <c r="DF5532" s="81">
        <v>8.015566341702092E-3</v>
      </c>
      <c r="DG5532" s="81">
        <v>8.015566341702092E-3</v>
      </c>
      <c r="DH5532" s="81">
        <v>8.015566341702092E-3</v>
      </c>
      <c r="DI5532" s="81">
        <v>8.015566341702092E-3</v>
      </c>
      <c r="DJ5532" s="81">
        <v>2.1920444284109058E-5</v>
      </c>
      <c r="DL5532" s="81">
        <v>0</v>
      </c>
      <c r="DM5532" s="81">
        <v>1.7570477539886059E-7</v>
      </c>
      <c r="DN5532" s="81">
        <v>1.7570477539886059E-7</v>
      </c>
      <c r="DO5532" s="81">
        <v>0</v>
      </c>
      <c r="DP5532" s="81">
        <v>1.7570477539886059E-7</v>
      </c>
      <c r="DQ5532" s="81">
        <v>1.7570477539886059E-7</v>
      </c>
      <c r="DR5532" s="81">
        <v>0</v>
      </c>
      <c r="DS5532" s="81">
        <v>1.7570477539886059E-7</v>
      </c>
      <c r="DT5532" s="81">
        <v>1.7570477539886059E-7</v>
      </c>
      <c r="DU5532" s="81">
        <v>0</v>
      </c>
      <c r="DV5532" s="81">
        <v>1.7570477539886059E-7</v>
      </c>
      <c r="DW5532" s="81">
        <v>1.7570477539886059E-7</v>
      </c>
      <c r="GE5532" s="81" t="s">
        <v>449</v>
      </c>
      <c r="GF5532" s="81" t="s">
        <v>155</v>
      </c>
      <c r="GG5532" s="81" t="s">
        <v>494</v>
      </c>
      <c r="GH5532" s="81" t="s">
        <v>458</v>
      </c>
      <c r="GI5532" s="81">
        <v>2029</v>
      </c>
      <c r="GJ5532" s="81" t="s">
        <v>201</v>
      </c>
      <c r="GK5532" s="81">
        <v>247.27299216494609</v>
      </c>
      <c r="GL5532" s="81">
        <v>612.55666899999903</v>
      </c>
      <c r="GM5532" s="81">
        <v>2029</v>
      </c>
      <c r="GN5532" s="81" t="s">
        <v>173</v>
      </c>
      <c r="GO5532" s="81">
        <v>1.1148832299820636E-2</v>
      </c>
      <c r="GP5532" s="81">
        <v>10</v>
      </c>
      <c r="GQ5532" s="81">
        <v>0</v>
      </c>
      <c r="GR5532" s="81" t="s">
        <v>448</v>
      </c>
      <c r="GS5532" s="81">
        <v>1.1148832299820636E-2</v>
      </c>
      <c r="GT5532" s="81">
        <v>2.7568051219218459</v>
      </c>
      <c r="GU5532" s="81">
        <v>1.1148832299820636E-2</v>
      </c>
      <c r="GV5532" s="81">
        <v>2.7568051219218459</v>
      </c>
      <c r="GW5532" s="81">
        <v>1.1148832299820636E-2</v>
      </c>
      <c r="GX5532" s="81">
        <v>2.7568051219218459</v>
      </c>
      <c r="GY5532" s="81">
        <v>1.1148832299820636E-2</v>
      </c>
      <c r="GZ5532" s="81">
        <v>2.7568051219218459</v>
      </c>
    </row>
    <row r="5533" spans="98:208" x14ac:dyDescent="0.25">
      <c r="CT5533" s="81" t="s">
        <v>155</v>
      </c>
      <c r="CU5533" s="81" t="s">
        <v>490</v>
      </c>
      <c r="CV5533" s="81" t="s">
        <v>452</v>
      </c>
      <c r="CW5533" s="81">
        <v>2025</v>
      </c>
      <c r="CX5533" s="81">
        <v>0</v>
      </c>
      <c r="CY5533" s="81">
        <v>0</v>
      </c>
      <c r="CZ5533" s="81">
        <v>0</v>
      </c>
      <c r="DA5533" s="81">
        <v>0</v>
      </c>
      <c r="DB5533" s="81">
        <v>5.4750346070078004</v>
      </c>
      <c r="DC5533" s="81">
        <v>0.71896016785821126</v>
      </c>
      <c r="DD5533" s="81">
        <v>3.071497198615122</v>
      </c>
      <c r="DE5533" s="81">
        <v>1.6845772405344519</v>
      </c>
      <c r="DF5533" s="81">
        <v>8.015566341702092E-3</v>
      </c>
      <c r="DG5533" s="81">
        <v>8.015566341702092E-3</v>
      </c>
      <c r="DH5533" s="81">
        <v>8.015566341702092E-3</v>
      </c>
      <c r="DI5533" s="81">
        <v>8.015566341702092E-3</v>
      </c>
      <c r="DJ5533" s="81">
        <v>2.1920444284109058E-5</v>
      </c>
      <c r="DL5533" s="81">
        <v>0</v>
      </c>
      <c r="DM5533" s="81">
        <v>1.7570477539886059E-7</v>
      </c>
      <c r="DN5533" s="81">
        <v>1.7570477539886059E-7</v>
      </c>
      <c r="DO5533" s="81">
        <v>0</v>
      </c>
      <c r="DP5533" s="81">
        <v>1.7570477539886059E-7</v>
      </c>
      <c r="DQ5533" s="81">
        <v>1.7570477539886059E-7</v>
      </c>
      <c r="DR5533" s="81">
        <v>0</v>
      </c>
      <c r="DS5533" s="81">
        <v>1.7570477539886059E-7</v>
      </c>
      <c r="DT5533" s="81">
        <v>1.7570477539886059E-7</v>
      </c>
      <c r="DU5533" s="81">
        <v>0</v>
      </c>
      <c r="DV5533" s="81">
        <v>1.7570477539886059E-7</v>
      </c>
      <c r="DW5533" s="81">
        <v>1.7570477539886059E-7</v>
      </c>
      <c r="GE5533" s="81" t="s">
        <v>449</v>
      </c>
      <c r="GF5533" s="81" t="s">
        <v>155</v>
      </c>
      <c r="GG5533" s="81" t="s">
        <v>494</v>
      </c>
      <c r="GH5533" s="81" t="s">
        <v>458</v>
      </c>
      <c r="GI5533" s="81">
        <v>2030</v>
      </c>
      <c r="GJ5533" s="81" t="s">
        <v>201</v>
      </c>
      <c r="GK5533" s="81">
        <v>247.27299216494609</v>
      </c>
      <c r="GL5533" s="81">
        <v>612.55666899999903</v>
      </c>
      <c r="GM5533" s="81">
        <v>2030</v>
      </c>
      <c r="GN5533" s="81" t="s">
        <v>173</v>
      </c>
      <c r="GO5533" s="81">
        <v>1.1148832299820636E-2</v>
      </c>
      <c r="GP5533" s="81">
        <v>10</v>
      </c>
      <c r="GQ5533" s="81">
        <v>0</v>
      </c>
      <c r="GR5533" s="81" t="s">
        <v>448</v>
      </c>
      <c r="GS5533" s="81">
        <v>0</v>
      </c>
      <c r="GT5533" s="81">
        <v>0</v>
      </c>
      <c r="GU5533" s="81">
        <v>1.1148832299820636E-2</v>
      </c>
      <c r="GV5533" s="81">
        <v>2.7568051219218459</v>
      </c>
      <c r="GW5533" s="81">
        <v>1.1148832299820636E-2</v>
      </c>
      <c r="GX5533" s="81">
        <v>2.7568051219218459</v>
      </c>
      <c r="GY5533" s="81">
        <v>1.1148832299820636E-2</v>
      </c>
      <c r="GZ5533" s="81">
        <v>2.7568051219218459</v>
      </c>
    </row>
    <row r="5534" spans="98:208" x14ac:dyDescent="0.25">
      <c r="CT5534" s="81" t="s">
        <v>155</v>
      </c>
      <c r="CU5534" s="81" t="s">
        <v>490</v>
      </c>
      <c r="CV5534" s="81" t="s">
        <v>452</v>
      </c>
      <c r="CW5534" s="81">
        <v>2026</v>
      </c>
      <c r="CX5534" s="81">
        <v>0</v>
      </c>
      <c r="CY5534" s="81">
        <v>0</v>
      </c>
      <c r="CZ5534" s="81">
        <v>0</v>
      </c>
      <c r="DA5534" s="81">
        <v>0</v>
      </c>
      <c r="DB5534" s="81">
        <v>5.4750346070078004</v>
      </c>
      <c r="DC5534" s="81">
        <v>0.71896016785821126</v>
      </c>
      <c r="DD5534" s="81">
        <v>3.071497198615122</v>
      </c>
      <c r="DE5534" s="81">
        <v>1.6845772405344519</v>
      </c>
      <c r="DF5534" s="81">
        <v>8.015566341702092E-3</v>
      </c>
      <c r="DG5534" s="81">
        <v>8.015566341702092E-3</v>
      </c>
      <c r="DH5534" s="81">
        <v>8.015566341702092E-3</v>
      </c>
      <c r="DI5534" s="81">
        <v>8.015566341702092E-3</v>
      </c>
      <c r="DJ5534" s="81">
        <v>2.1920444284109058E-5</v>
      </c>
      <c r="DL5534" s="81">
        <v>0</v>
      </c>
      <c r="DM5534" s="81">
        <v>1.7570477539886059E-7</v>
      </c>
      <c r="DN5534" s="81">
        <v>1.7570477539886059E-7</v>
      </c>
      <c r="DO5534" s="81">
        <v>0</v>
      </c>
      <c r="DP5534" s="81">
        <v>1.7570477539886059E-7</v>
      </c>
      <c r="DQ5534" s="81">
        <v>1.7570477539886059E-7</v>
      </c>
      <c r="DR5534" s="81">
        <v>0</v>
      </c>
      <c r="DS5534" s="81">
        <v>1.7570477539886059E-7</v>
      </c>
      <c r="DT5534" s="81">
        <v>1.7570477539886059E-7</v>
      </c>
      <c r="DU5534" s="81">
        <v>0</v>
      </c>
      <c r="DV5534" s="81">
        <v>1.7570477539886059E-7</v>
      </c>
      <c r="DW5534" s="81">
        <v>1.7570477539886059E-7</v>
      </c>
      <c r="GE5534" s="81" t="s">
        <v>449</v>
      </c>
      <c r="GF5534" s="81" t="s">
        <v>155</v>
      </c>
      <c r="GG5534" s="81" t="s">
        <v>494</v>
      </c>
      <c r="GH5534" s="81" t="s">
        <v>458</v>
      </c>
      <c r="GI5534" s="81">
        <v>2031</v>
      </c>
      <c r="GJ5534" s="81" t="s">
        <v>201</v>
      </c>
      <c r="GK5534" s="81">
        <v>247.27299216494609</v>
      </c>
      <c r="GL5534" s="81">
        <v>612.55666899999903</v>
      </c>
      <c r="GM5534" s="81">
        <v>2031</v>
      </c>
      <c r="GN5534" s="81" t="s">
        <v>173</v>
      </c>
      <c r="GO5534" s="81">
        <v>1.1148832299820636E-2</v>
      </c>
      <c r="GP5534" s="81">
        <v>10</v>
      </c>
      <c r="GQ5534" s="81">
        <v>0</v>
      </c>
      <c r="GR5534" s="81" t="s">
        <v>448</v>
      </c>
      <c r="GS5534" s="81">
        <v>0</v>
      </c>
      <c r="GT5534" s="81">
        <v>0</v>
      </c>
      <c r="GU5534" s="81">
        <v>0</v>
      </c>
      <c r="GV5534" s="81">
        <v>0</v>
      </c>
      <c r="GW5534" s="81">
        <v>1.1148832299820636E-2</v>
      </c>
      <c r="GX5534" s="81">
        <v>2.7568051219218459</v>
      </c>
      <c r="GY5534" s="81">
        <v>1.1148832299820636E-2</v>
      </c>
      <c r="GZ5534" s="81">
        <v>2.7568051219218459</v>
      </c>
    </row>
    <row r="5535" spans="98:208" x14ac:dyDescent="0.25">
      <c r="CT5535" s="81" t="s">
        <v>155</v>
      </c>
      <c r="CU5535" s="81" t="s">
        <v>490</v>
      </c>
      <c r="CV5535" s="81" t="s">
        <v>452</v>
      </c>
      <c r="CW5535" s="81">
        <v>2027</v>
      </c>
      <c r="CX5535" s="81">
        <v>0</v>
      </c>
      <c r="CY5535" s="81">
        <v>0</v>
      </c>
      <c r="CZ5535" s="81">
        <v>0</v>
      </c>
      <c r="DA5535" s="81">
        <v>0</v>
      </c>
      <c r="DB5535" s="81">
        <v>5.4750346070078004</v>
      </c>
      <c r="DC5535" s="81">
        <v>0.71896016785821126</v>
      </c>
      <c r="DD5535" s="81">
        <v>3.071497198615122</v>
      </c>
      <c r="DE5535" s="81">
        <v>1.6845772405344519</v>
      </c>
      <c r="DF5535" s="81">
        <v>8.015566341702092E-3</v>
      </c>
      <c r="DG5535" s="81">
        <v>8.015566341702092E-3</v>
      </c>
      <c r="DH5535" s="81">
        <v>8.015566341702092E-3</v>
      </c>
      <c r="DI5535" s="81">
        <v>8.015566341702092E-3</v>
      </c>
      <c r="DJ5535" s="81">
        <v>2.1920444284109058E-5</v>
      </c>
      <c r="DL5535" s="81">
        <v>0</v>
      </c>
      <c r="DM5535" s="81">
        <v>1.7570477539886059E-7</v>
      </c>
      <c r="DN5535" s="81">
        <v>1.7570477539886059E-7</v>
      </c>
      <c r="DO5535" s="81">
        <v>0</v>
      </c>
      <c r="DP5535" s="81">
        <v>1.7570477539886059E-7</v>
      </c>
      <c r="DQ5535" s="81">
        <v>1.7570477539886059E-7</v>
      </c>
      <c r="DR5535" s="81">
        <v>0</v>
      </c>
      <c r="DS5535" s="81">
        <v>1.7570477539886059E-7</v>
      </c>
      <c r="DT5535" s="81">
        <v>1.7570477539886059E-7</v>
      </c>
      <c r="DU5535" s="81">
        <v>0</v>
      </c>
      <c r="DV5535" s="81">
        <v>1.7570477539886059E-7</v>
      </c>
      <c r="DW5535" s="81">
        <v>1.7570477539886059E-7</v>
      </c>
      <c r="GE5535" s="81" t="s">
        <v>449</v>
      </c>
      <c r="GF5535" s="81" t="s">
        <v>155</v>
      </c>
      <c r="GG5535" s="81" t="s">
        <v>494</v>
      </c>
      <c r="GH5535" s="81" t="s">
        <v>458</v>
      </c>
      <c r="GI5535" s="81">
        <v>2032</v>
      </c>
      <c r="GJ5535" s="81" t="s">
        <v>201</v>
      </c>
      <c r="GK5535" s="81">
        <v>247.27299216494609</v>
      </c>
      <c r="GL5535" s="81">
        <v>612.55666899999903</v>
      </c>
      <c r="GM5535" s="81">
        <v>2032</v>
      </c>
      <c r="GN5535" s="81" t="s">
        <v>173</v>
      </c>
      <c r="GO5535" s="81">
        <v>1.1148832299820636E-2</v>
      </c>
      <c r="GP5535" s="81">
        <v>10</v>
      </c>
      <c r="GQ5535" s="81">
        <v>0</v>
      </c>
      <c r="GR5535" s="81" t="s">
        <v>448</v>
      </c>
      <c r="GS5535" s="81">
        <v>0</v>
      </c>
      <c r="GT5535" s="81">
        <v>0</v>
      </c>
      <c r="GU5535" s="81">
        <v>0</v>
      </c>
      <c r="GV5535" s="81">
        <v>0</v>
      </c>
      <c r="GW5535" s="81">
        <v>0</v>
      </c>
      <c r="GX5535" s="81">
        <v>0</v>
      </c>
      <c r="GY5535" s="81">
        <v>1.1148832299820636E-2</v>
      </c>
      <c r="GZ5535" s="81">
        <v>2.7568051219218459</v>
      </c>
    </row>
    <row r="5536" spans="98:208" x14ac:dyDescent="0.25">
      <c r="CT5536" s="81" t="s">
        <v>155</v>
      </c>
      <c r="CU5536" s="81" t="s">
        <v>490</v>
      </c>
      <c r="CV5536" s="81" t="s">
        <v>452</v>
      </c>
      <c r="CW5536" s="81">
        <v>2028</v>
      </c>
      <c r="CX5536" s="81">
        <v>0</v>
      </c>
      <c r="CY5536" s="81">
        <v>0</v>
      </c>
      <c r="CZ5536" s="81">
        <v>0</v>
      </c>
      <c r="DA5536" s="81">
        <v>0</v>
      </c>
      <c r="DB5536" s="81">
        <v>5.7770153400784929</v>
      </c>
      <c r="DC5536" s="81">
        <v>0.74733835430388496</v>
      </c>
      <c r="DD5536" s="81">
        <v>3.2379513401017359</v>
      </c>
      <c r="DE5536" s="81">
        <v>1.7917256456728441</v>
      </c>
      <c r="DF5536" s="81">
        <v>8.3319499833579506E-3</v>
      </c>
      <c r="DG5536" s="81">
        <v>8.3319499833579506E-3</v>
      </c>
      <c r="DH5536" s="81">
        <v>8.3319499833579506E-3</v>
      </c>
      <c r="DI5536" s="81">
        <v>8.3319499833579506E-3</v>
      </c>
      <c r="DJ5536" s="81">
        <v>2.1920444284109058E-5</v>
      </c>
      <c r="DL5536" s="81">
        <v>0</v>
      </c>
      <c r="DM5536" s="81">
        <v>1.8264004538818136E-7</v>
      </c>
      <c r="DN5536" s="81">
        <v>1.8264004538818136E-7</v>
      </c>
      <c r="DO5536" s="81">
        <v>0</v>
      </c>
      <c r="DP5536" s="81">
        <v>1.8264004538818136E-7</v>
      </c>
      <c r="DQ5536" s="81">
        <v>1.8264004538818136E-7</v>
      </c>
      <c r="DR5536" s="81">
        <v>0</v>
      </c>
      <c r="DS5536" s="81">
        <v>1.8264004538818136E-7</v>
      </c>
      <c r="DT5536" s="81">
        <v>1.8264004538818136E-7</v>
      </c>
      <c r="DU5536" s="81">
        <v>0</v>
      </c>
      <c r="DV5536" s="81">
        <v>1.8264004538818136E-7</v>
      </c>
      <c r="DW5536" s="81">
        <v>1.8264004538818136E-7</v>
      </c>
      <c r="GE5536" s="81" t="s">
        <v>449</v>
      </c>
      <c r="GF5536" s="81" t="s">
        <v>155</v>
      </c>
      <c r="GG5536" s="81" t="s">
        <v>494</v>
      </c>
      <c r="GH5536" s="81" t="s">
        <v>459</v>
      </c>
      <c r="GI5536" s="81">
        <v>2021</v>
      </c>
      <c r="GJ5536" s="81" t="s">
        <v>201</v>
      </c>
      <c r="GK5536" s="81">
        <v>0.69641821681222194</v>
      </c>
      <c r="GL5536" s="81">
        <v>612.55666899999903</v>
      </c>
      <c r="GM5536" s="81">
        <v>2021</v>
      </c>
      <c r="GN5536" s="81" t="s">
        <v>173</v>
      </c>
      <c r="GO5536" s="81">
        <v>1.1148832299820636E-2</v>
      </c>
      <c r="GP5536" s="81">
        <v>10</v>
      </c>
      <c r="GQ5536" s="81">
        <v>0</v>
      </c>
      <c r="GR5536" s="81" t="s">
        <v>448</v>
      </c>
      <c r="GS5536" s="81">
        <v>1.1148832299820636E-2</v>
      </c>
      <c r="GT5536" s="81">
        <v>7.764249909779591E-3</v>
      </c>
      <c r="GU5536" s="81">
        <v>1.1148832299820636E-2</v>
      </c>
      <c r="GV5536" s="81">
        <v>7.764249909779591E-3</v>
      </c>
      <c r="GW5536" s="81">
        <v>0</v>
      </c>
      <c r="GX5536" s="81">
        <v>0</v>
      </c>
      <c r="GY5536" s="81">
        <v>0</v>
      </c>
      <c r="GZ5536" s="81">
        <v>0</v>
      </c>
    </row>
    <row r="5537" spans="98:208" x14ac:dyDescent="0.25">
      <c r="CT5537" s="81" t="s">
        <v>155</v>
      </c>
      <c r="CU5537" s="81" t="s">
        <v>490</v>
      </c>
      <c r="CV5537" s="81" t="s">
        <v>452</v>
      </c>
      <c r="CW5537" s="81">
        <v>2029</v>
      </c>
      <c r="CX5537" s="81">
        <v>0</v>
      </c>
      <c r="CY5537" s="81">
        <v>0</v>
      </c>
      <c r="CZ5537" s="81">
        <v>0</v>
      </c>
      <c r="DA5537" s="81">
        <v>0</v>
      </c>
      <c r="DB5537" s="81">
        <v>5.7770153400784929</v>
      </c>
      <c r="DC5537" s="81">
        <v>0.74733835430388496</v>
      </c>
      <c r="DD5537" s="81">
        <v>3.2379513401017359</v>
      </c>
      <c r="DE5537" s="81">
        <v>1.7917256456728441</v>
      </c>
      <c r="DF5537" s="81">
        <v>8.3319499833579506E-3</v>
      </c>
      <c r="DG5537" s="81">
        <v>8.3319499833579506E-3</v>
      </c>
      <c r="DH5537" s="81">
        <v>8.3319499833579506E-3</v>
      </c>
      <c r="DI5537" s="81">
        <v>8.3319499833579506E-3</v>
      </c>
      <c r="DJ5537" s="81">
        <v>2.1920444284109058E-5</v>
      </c>
      <c r="DL5537" s="81">
        <v>0</v>
      </c>
      <c r="DM5537" s="81">
        <v>1.8264004538818136E-7</v>
      </c>
      <c r="DN5537" s="81">
        <v>1.8264004538818136E-7</v>
      </c>
      <c r="DO5537" s="81">
        <v>0</v>
      </c>
      <c r="DP5537" s="81">
        <v>1.8264004538818136E-7</v>
      </c>
      <c r="DQ5537" s="81">
        <v>1.8264004538818136E-7</v>
      </c>
      <c r="DR5537" s="81">
        <v>0</v>
      </c>
      <c r="DS5537" s="81">
        <v>1.8264004538818136E-7</v>
      </c>
      <c r="DT5537" s="81">
        <v>1.8264004538818136E-7</v>
      </c>
      <c r="DU5537" s="81">
        <v>0</v>
      </c>
      <c r="DV5537" s="81">
        <v>1.8264004538818136E-7</v>
      </c>
      <c r="DW5537" s="81">
        <v>1.8264004538818136E-7</v>
      </c>
      <c r="GE5537" s="81" t="s">
        <v>449</v>
      </c>
      <c r="GF5537" s="81" t="s">
        <v>155</v>
      </c>
      <c r="GG5537" s="81" t="s">
        <v>494</v>
      </c>
      <c r="GH5537" s="81" t="s">
        <v>459</v>
      </c>
      <c r="GI5537" s="81">
        <v>2022</v>
      </c>
      <c r="GJ5537" s="81" t="s">
        <v>201</v>
      </c>
      <c r="GK5537" s="81">
        <v>0.69641821681222194</v>
      </c>
      <c r="GL5537" s="81">
        <v>612.55666899999903</v>
      </c>
      <c r="GM5537" s="81">
        <v>2022</v>
      </c>
      <c r="GN5537" s="81" t="s">
        <v>173</v>
      </c>
      <c r="GO5537" s="81">
        <v>1.1148832299820636E-2</v>
      </c>
      <c r="GP5537" s="81">
        <v>10</v>
      </c>
      <c r="GQ5537" s="81">
        <v>0</v>
      </c>
      <c r="GR5537" s="81" t="s">
        <v>448</v>
      </c>
      <c r="GS5537" s="81">
        <v>1.1148832299820636E-2</v>
      </c>
      <c r="GT5537" s="81">
        <v>7.764249909779591E-3</v>
      </c>
      <c r="GU5537" s="81">
        <v>1.1148832299820636E-2</v>
      </c>
      <c r="GV5537" s="81">
        <v>7.764249909779591E-3</v>
      </c>
      <c r="GW5537" s="81">
        <v>1.1148832299820636E-2</v>
      </c>
      <c r="GX5537" s="81">
        <v>7.764249909779591E-3</v>
      </c>
      <c r="GY5537" s="81">
        <v>0</v>
      </c>
      <c r="GZ5537" s="81">
        <v>0</v>
      </c>
    </row>
    <row r="5538" spans="98:208" x14ac:dyDescent="0.25">
      <c r="CT5538" s="81" t="s">
        <v>155</v>
      </c>
      <c r="CU5538" s="81" t="s">
        <v>490</v>
      </c>
      <c r="CV5538" s="81" t="s">
        <v>452</v>
      </c>
      <c r="CW5538" s="81">
        <v>2030</v>
      </c>
      <c r="CX5538" s="81">
        <v>0</v>
      </c>
      <c r="CY5538" s="81">
        <v>0</v>
      </c>
      <c r="CZ5538" s="81">
        <v>0</v>
      </c>
      <c r="DA5538" s="81">
        <v>0</v>
      </c>
      <c r="DB5538" s="81">
        <v>5.7770153400784929</v>
      </c>
      <c r="DC5538" s="81">
        <v>0.74733835430388496</v>
      </c>
      <c r="DD5538" s="81">
        <v>3.2379513401017359</v>
      </c>
      <c r="DE5538" s="81">
        <v>1.7917256456728441</v>
      </c>
      <c r="DF5538" s="81">
        <v>0</v>
      </c>
      <c r="DG5538" s="81">
        <v>8.3319499833579506E-3</v>
      </c>
      <c r="DH5538" s="81">
        <v>8.3319499833579506E-3</v>
      </c>
      <c r="DI5538" s="81">
        <v>8.3319499833579506E-3</v>
      </c>
      <c r="DJ5538" s="81">
        <v>2.1920444284109058E-5</v>
      </c>
      <c r="DL5538" s="81">
        <v>0</v>
      </c>
      <c r="DM5538" s="81">
        <v>0</v>
      </c>
      <c r="DN5538" s="81">
        <v>0</v>
      </c>
      <c r="DO5538" s="81">
        <v>0</v>
      </c>
      <c r="DP5538" s="81">
        <v>1.8264004538818136E-7</v>
      </c>
      <c r="DQ5538" s="81">
        <v>1.8264004538818136E-7</v>
      </c>
      <c r="DR5538" s="81">
        <v>0</v>
      </c>
      <c r="DS5538" s="81">
        <v>1.8264004538818136E-7</v>
      </c>
      <c r="DT5538" s="81">
        <v>1.8264004538818136E-7</v>
      </c>
      <c r="DU5538" s="81">
        <v>0</v>
      </c>
      <c r="DV5538" s="81">
        <v>1.8264004538818136E-7</v>
      </c>
      <c r="DW5538" s="81">
        <v>1.8264004538818136E-7</v>
      </c>
      <c r="GE5538" s="81" t="s">
        <v>449</v>
      </c>
      <c r="GF5538" s="81" t="s">
        <v>155</v>
      </c>
      <c r="GG5538" s="81" t="s">
        <v>494</v>
      </c>
      <c r="GH5538" s="81" t="s">
        <v>459</v>
      </c>
      <c r="GI5538" s="81">
        <v>2023</v>
      </c>
      <c r="GJ5538" s="81" t="s">
        <v>201</v>
      </c>
      <c r="GK5538" s="81">
        <v>0.71896016785821237</v>
      </c>
      <c r="GL5538" s="81">
        <v>612.55666899999903</v>
      </c>
      <c r="GM5538" s="81">
        <v>2023</v>
      </c>
      <c r="GN5538" s="81" t="s">
        <v>173</v>
      </c>
      <c r="GO5538" s="81">
        <v>1.1148832299820636E-2</v>
      </c>
      <c r="GP5538" s="81">
        <v>10</v>
      </c>
      <c r="GQ5538" s="81">
        <v>0</v>
      </c>
      <c r="GR5538" s="81" t="s">
        <v>448</v>
      </c>
      <c r="GS5538" s="81">
        <v>1.1148832299820636E-2</v>
      </c>
      <c r="GT5538" s="81">
        <v>8.0155663417021041E-3</v>
      </c>
      <c r="GU5538" s="81">
        <v>1.1148832299820636E-2</v>
      </c>
      <c r="GV5538" s="81">
        <v>8.0155663417021041E-3</v>
      </c>
      <c r="GW5538" s="81">
        <v>1.1148832299820636E-2</v>
      </c>
      <c r="GX5538" s="81">
        <v>8.0155663417021041E-3</v>
      </c>
      <c r="GY5538" s="81">
        <v>1.1148832299820636E-2</v>
      </c>
      <c r="GZ5538" s="81">
        <v>8.0155663417021041E-3</v>
      </c>
    </row>
    <row r="5539" spans="98:208" x14ac:dyDescent="0.25">
      <c r="CT5539" s="81" t="s">
        <v>155</v>
      </c>
      <c r="CU5539" s="81" t="s">
        <v>490</v>
      </c>
      <c r="CV5539" s="81" t="s">
        <v>452</v>
      </c>
      <c r="CW5539" s="81">
        <v>2031</v>
      </c>
      <c r="CX5539" s="81">
        <v>0</v>
      </c>
      <c r="CY5539" s="81">
        <v>0</v>
      </c>
      <c r="CZ5539" s="81">
        <v>0</v>
      </c>
      <c r="DA5539" s="81">
        <v>0</v>
      </c>
      <c r="DB5539" s="81">
        <v>5.7770153400784929</v>
      </c>
      <c r="DC5539" s="81">
        <v>0.74733835430388496</v>
      </c>
      <c r="DD5539" s="81">
        <v>3.2379513401017359</v>
      </c>
      <c r="DE5539" s="81">
        <v>1.7917256456728441</v>
      </c>
      <c r="DF5539" s="81">
        <v>0</v>
      </c>
      <c r="DG5539" s="81">
        <v>0</v>
      </c>
      <c r="DH5539" s="81">
        <v>8.3319499833579506E-3</v>
      </c>
      <c r="DI5539" s="81">
        <v>8.3319499833579506E-3</v>
      </c>
      <c r="DJ5539" s="81">
        <v>2.1920444284109058E-5</v>
      </c>
      <c r="DL5539" s="81">
        <v>0</v>
      </c>
      <c r="DM5539" s="81">
        <v>0</v>
      </c>
      <c r="DN5539" s="81">
        <v>0</v>
      </c>
      <c r="DO5539" s="81">
        <v>0</v>
      </c>
      <c r="DP5539" s="81">
        <v>0</v>
      </c>
      <c r="DQ5539" s="81">
        <v>0</v>
      </c>
      <c r="DR5539" s="81">
        <v>0</v>
      </c>
      <c r="DS5539" s="81">
        <v>1.8264004538818136E-7</v>
      </c>
      <c r="DT5539" s="81">
        <v>1.8264004538818136E-7</v>
      </c>
      <c r="DU5539" s="81">
        <v>0</v>
      </c>
      <c r="DV5539" s="81">
        <v>1.8264004538818136E-7</v>
      </c>
      <c r="DW5539" s="81">
        <v>1.8264004538818136E-7</v>
      </c>
      <c r="GE5539" s="81" t="s">
        <v>449</v>
      </c>
      <c r="GF5539" s="81" t="s">
        <v>155</v>
      </c>
      <c r="GG5539" s="81" t="s">
        <v>494</v>
      </c>
      <c r="GH5539" s="81" t="s">
        <v>459</v>
      </c>
      <c r="GI5539" s="81">
        <v>2024</v>
      </c>
      <c r="GJ5539" s="81" t="s">
        <v>201</v>
      </c>
      <c r="GK5539" s="81">
        <v>0.71896016785821237</v>
      </c>
      <c r="GL5539" s="81">
        <v>612.55666899999903</v>
      </c>
      <c r="GM5539" s="81">
        <v>2024</v>
      </c>
      <c r="GN5539" s="81" t="s">
        <v>173</v>
      </c>
      <c r="GO5539" s="81">
        <v>1.1148832299820636E-2</v>
      </c>
      <c r="GP5539" s="81">
        <v>10</v>
      </c>
      <c r="GQ5539" s="81">
        <v>0</v>
      </c>
      <c r="GR5539" s="81" t="s">
        <v>448</v>
      </c>
      <c r="GS5539" s="81">
        <v>1.1148832299820636E-2</v>
      </c>
      <c r="GT5539" s="81">
        <v>8.0155663417021041E-3</v>
      </c>
      <c r="GU5539" s="81">
        <v>1.1148832299820636E-2</v>
      </c>
      <c r="GV5539" s="81">
        <v>8.0155663417021041E-3</v>
      </c>
      <c r="GW5539" s="81">
        <v>1.1148832299820636E-2</v>
      </c>
      <c r="GX5539" s="81">
        <v>8.0155663417021041E-3</v>
      </c>
      <c r="GY5539" s="81">
        <v>1.1148832299820636E-2</v>
      </c>
      <c r="GZ5539" s="81">
        <v>8.0155663417021041E-3</v>
      </c>
    </row>
    <row r="5540" spans="98:208" x14ac:dyDescent="0.25">
      <c r="CT5540" s="81" t="s">
        <v>155</v>
      </c>
      <c r="CU5540" s="81" t="s">
        <v>490</v>
      </c>
      <c r="CV5540" s="81" t="s">
        <v>452</v>
      </c>
      <c r="CW5540" s="81">
        <v>2032</v>
      </c>
      <c r="CX5540" s="81">
        <v>0</v>
      </c>
      <c r="CY5540" s="81">
        <v>0</v>
      </c>
      <c r="CZ5540" s="81">
        <v>0</v>
      </c>
      <c r="DA5540" s="81">
        <v>0</v>
      </c>
      <c r="DB5540" s="81">
        <v>5.7770153400784929</v>
      </c>
      <c r="DC5540" s="81">
        <v>0.74733835430388496</v>
      </c>
      <c r="DD5540" s="81">
        <v>3.2379513401017359</v>
      </c>
      <c r="DE5540" s="81">
        <v>1.7917256456728441</v>
      </c>
      <c r="DF5540" s="81">
        <v>0</v>
      </c>
      <c r="DG5540" s="81">
        <v>0</v>
      </c>
      <c r="DH5540" s="81">
        <v>0</v>
      </c>
      <c r="DI5540" s="81">
        <v>8.3319499833579506E-3</v>
      </c>
      <c r="DJ5540" s="81">
        <v>2.1920444284109058E-5</v>
      </c>
      <c r="DL5540" s="81">
        <v>0</v>
      </c>
      <c r="DM5540" s="81">
        <v>0</v>
      </c>
      <c r="DN5540" s="81">
        <v>0</v>
      </c>
      <c r="DO5540" s="81">
        <v>0</v>
      </c>
      <c r="DP5540" s="81">
        <v>0</v>
      </c>
      <c r="DQ5540" s="81">
        <v>0</v>
      </c>
      <c r="DR5540" s="81">
        <v>0</v>
      </c>
      <c r="DS5540" s="81">
        <v>0</v>
      </c>
      <c r="DT5540" s="81">
        <v>0</v>
      </c>
      <c r="DU5540" s="81">
        <v>0</v>
      </c>
      <c r="DV5540" s="81">
        <v>1.8264004538818136E-7</v>
      </c>
      <c r="DW5540" s="81">
        <v>1.8264004538818136E-7</v>
      </c>
      <c r="GE5540" s="81" t="s">
        <v>449</v>
      </c>
      <c r="GF5540" s="81" t="s">
        <v>155</v>
      </c>
      <c r="GG5540" s="81" t="s">
        <v>494</v>
      </c>
      <c r="GH5540" s="81" t="s">
        <v>459</v>
      </c>
      <c r="GI5540" s="81">
        <v>2025</v>
      </c>
      <c r="GJ5540" s="81" t="s">
        <v>201</v>
      </c>
      <c r="GK5540" s="81">
        <v>0.71896016785821237</v>
      </c>
      <c r="GL5540" s="81">
        <v>612.55666899999903</v>
      </c>
      <c r="GM5540" s="81">
        <v>2025</v>
      </c>
      <c r="GN5540" s="81" t="s">
        <v>173</v>
      </c>
      <c r="GO5540" s="81">
        <v>1.1148832299820636E-2</v>
      </c>
      <c r="GP5540" s="81">
        <v>10</v>
      </c>
      <c r="GQ5540" s="81">
        <v>0</v>
      </c>
      <c r="GR5540" s="81" t="s">
        <v>448</v>
      </c>
      <c r="GS5540" s="81">
        <v>1.1148832299820636E-2</v>
      </c>
      <c r="GT5540" s="81">
        <v>8.0155663417021041E-3</v>
      </c>
      <c r="GU5540" s="81">
        <v>1.1148832299820636E-2</v>
      </c>
      <c r="GV5540" s="81">
        <v>8.0155663417021041E-3</v>
      </c>
      <c r="GW5540" s="81">
        <v>1.1148832299820636E-2</v>
      </c>
      <c r="GX5540" s="81">
        <v>8.0155663417021041E-3</v>
      </c>
      <c r="GY5540" s="81">
        <v>1.1148832299820636E-2</v>
      </c>
      <c r="GZ5540" s="81">
        <v>8.0155663417021041E-3</v>
      </c>
    </row>
    <row r="5541" spans="98:208" x14ac:dyDescent="0.25">
      <c r="CT5541" s="81" t="s">
        <v>155</v>
      </c>
      <c r="CU5541" s="81" t="s">
        <v>490</v>
      </c>
      <c r="CV5541" s="81" t="s">
        <v>453</v>
      </c>
      <c r="CW5541" s="81">
        <v>2020</v>
      </c>
      <c r="CX5541" s="81">
        <v>0</v>
      </c>
      <c r="CY5541" s="81">
        <v>0</v>
      </c>
      <c r="CZ5541" s="81">
        <v>0</v>
      </c>
      <c r="DA5541" s="81">
        <v>0</v>
      </c>
      <c r="DB5541" s="81">
        <v>7.7900575334948541E-2</v>
      </c>
      <c r="DC5541" s="81">
        <v>3.642506068395443E-2</v>
      </c>
      <c r="DD5541" s="81">
        <v>1.5808724525430409E-3</v>
      </c>
      <c r="DE5541" s="81">
        <v>3.9894642198450597E-2</v>
      </c>
      <c r="DF5541" s="81">
        <v>4.060968930761979E-4</v>
      </c>
      <c r="DG5541" s="81">
        <v>0</v>
      </c>
      <c r="DH5541" s="81">
        <v>0</v>
      </c>
      <c r="DI5541" s="81">
        <v>0</v>
      </c>
      <c r="DJ5541" s="81">
        <v>6.4016086116667125E-4</v>
      </c>
      <c r="DL5541" s="81">
        <v>0</v>
      </c>
      <c r="DM5541" s="81">
        <v>2.5996733678876845E-7</v>
      </c>
      <c r="DN5541" s="81">
        <v>2.5996733678876845E-7</v>
      </c>
      <c r="DO5541" s="81">
        <v>0</v>
      </c>
      <c r="DP5541" s="81">
        <v>0</v>
      </c>
      <c r="DQ5541" s="81">
        <v>0</v>
      </c>
      <c r="DR5541" s="81">
        <v>0</v>
      </c>
      <c r="DS5541" s="81">
        <v>0</v>
      </c>
      <c r="DT5541" s="81">
        <v>0</v>
      </c>
      <c r="DU5541" s="81">
        <v>0</v>
      </c>
      <c r="DV5541" s="81">
        <v>0</v>
      </c>
      <c r="DW5541" s="81">
        <v>0</v>
      </c>
      <c r="GE5541" s="81" t="s">
        <v>449</v>
      </c>
      <c r="GF5541" s="81" t="s">
        <v>155</v>
      </c>
      <c r="GG5541" s="81" t="s">
        <v>494</v>
      </c>
      <c r="GH5541" s="81" t="s">
        <v>459</v>
      </c>
      <c r="GI5541" s="81">
        <v>2026</v>
      </c>
      <c r="GJ5541" s="81" t="s">
        <v>201</v>
      </c>
      <c r="GK5541" s="81">
        <v>0.71896016785821237</v>
      </c>
      <c r="GL5541" s="81">
        <v>612.55666899999903</v>
      </c>
      <c r="GM5541" s="81">
        <v>2026</v>
      </c>
      <c r="GN5541" s="81" t="s">
        <v>173</v>
      </c>
      <c r="GO5541" s="81">
        <v>1.1148832299820636E-2</v>
      </c>
      <c r="GP5541" s="81">
        <v>10</v>
      </c>
      <c r="GQ5541" s="81">
        <v>0</v>
      </c>
      <c r="GR5541" s="81" t="s">
        <v>448</v>
      </c>
      <c r="GS5541" s="81">
        <v>1.1148832299820636E-2</v>
      </c>
      <c r="GT5541" s="81">
        <v>8.0155663417021041E-3</v>
      </c>
      <c r="GU5541" s="81">
        <v>1.1148832299820636E-2</v>
      </c>
      <c r="GV5541" s="81">
        <v>8.0155663417021041E-3</v>
      </c>
      <c r="GW5541" s="81">
        <v>1.1148832299820636E-2</v>
      </c>
      <c r="GX5541" s="81">
        <v>8.0155663417021041E-3</v>
      </c>
      <c r="GY5541" s="81">
        <v>1.1148832299820636E-2</v>
      </c>
      <c r="GZ5541" s="81">
        <v>8.0155663417021041E-3</v>
      </c>
    </row>
    <row r="5542" spans="98:208" x14ac:dyDescent="0.25">
      <c r="CT5542" s="81" t="s">
        <v>155</v>
      </c>
      <c r="CU5542" s="81" t="s">
        <v>490</v>
      </c>
      <c r="CV5542" s="81" t="s">
        <v>453</v>
      </c>
      <c r="CW5542" s="81">
        <v>2021</v>
      </c>
      <c r="CX5542" s="81">
        <v>0</v>
      </c>
      <c r="CY5542" s="81">
        <v>0</v>
      </c>
      <c r="CZ5542" s="81">
        <v>0</v>
      </c>
      <c r="DA5542" s="81">
        <v>0</v>
      </c>
      <c r="DB5542" s="81">
        <v>7.7900575334948541E-2</v>
      </c>
      <c r="DC5542" s="81">
        <v>3.642506068395443E-2</v>
      </c>
      <c r="DD5542" s="81">
        <v>1.5808724525430409E-3</v>
      </c>
      <c r="DE5542" s="81">
        <v>3.9894642198450597E-2</v>
      </c>
      <c r="DF5542" s="81">
        <v>4.060968930761979E-4</v>
      </c>
      <c r="DG5542" s="81">
        <v>4.060968930761979E-4</v>
      </c>
      <c r="DH5542" s="81">
        <v>0</v>
      </c>
      <c r="DI5542" s="81">
        <v>0</v>
      </c>
      <c r="DJ5542" s="81">
        <v>6.4016086116667125E-4</v>
      </c>
      <c r="DL5542" s="81">
        <v>0</v>
      </c>
      <c r="DM5542" s="81">
        <v>2.5996733678876845E-7</v>
      </c>
      <c r="DN5542" s="81">
        <v>2.5996733678876845E-7</v>
      </c>
      <c r="DO5542" s="81">
        <v>0</v>
      </c>
      <c r="DP5542" s="81">
        <v>2.5996733678876845E-7</v>
      </c>
      <c r="DQ5542" s="81">
        <v>2.5996733678876845E-7</v>
      </c>
      <c r="DR5542" s="81">
        <v>0</v>
      </c>
      <c r="DS5542" s="81">
        <v>0</v>
      </c>
      <c r="DT5542" s="81">
        <v>0</v>
      </c>
      <c r="DU5542" s="81">
        <v>0</v>
      </c>
      <c r="DV5542" s="81">
        <v>0</v>
      </c>
      <c r="DW5542" s="81">
        <v>0</v>
      </c>
      <c r="GE5542" s="81" t="s">
        <v>449</v>
      </c>
      <c r="GF5542" s="81" t="s">
        <v>155</v>
      </c>
      <c r="GG5542" s="81" t="s">
        <v>494</v>
      </c>
      <c r="GH5542" s="81" t="s">
        <v>459</v>
      </c>
      <c r="GI5542" s="81">
        <v>2027</v>
      </c>
      <c r="GJ5542" s="81" t="s">
        <v>201</v>
      </c>
      <c r="GK5542" s="81">
        <v>0.71896016785821237</v>
      </c>
      <c r="GL5542" s="81">
        <v>612.55666899999903</v>
      </c>
      <c r="GM5542" s="81">
        <v>2027</v>
      </c>
      <c r="GN5542" s="81" t="s">
        <v>173</v>
      </c>
      <c r="GO5542" s="81">
        <v>1.1148832299820636E-2</v>
      </c>
      <c r="GP5542" s="81">
        <v>10</v>
      </c>
      <c r="GQ5542" s="81">
        <v>0</v>
      </c>
      <c r="GR5542" s="81" t="s">
        <v>448</v>
      </c>
      <c r="GS5542" s="81">
        <v>1.1148832299820636E-2</v>
      </c>
      <c r="GT5542" s="81">
        <v>8.0155663417021041E-3</v>
      </c>
      <c r="GU5542" s="81">
        <v>1.1148832299820636E-2</v>
      </c>
      <c r="GV5542" s="81">
        <v>8.0155663417021041E-3</v>
      </c>
      <c r="GW5542" s="81">
        <v>1.1148832299820636E-2</v>
      </c>
      <c r="GX5542" s="81">
        <v>8.0155663417021041E-3</v>
      </c>
      <c r="GY5542" s="81">
        <v>1.1148832299820636E-2</v>
      </c>
      <c r="GZ5542" s="81">
        <v>8.0155663417021041E-3</v>
      </c>
    </row>
    <row r="5543" spans="98:208" x14ac:dyDescent="0.25">
      <c r="CT5543" s="81" t="s">
        <v>155</v>
      </c>
      <c r="CU5543" s="81" t="s">
        <v>490</v>
      </c>
      <c r="CV5543" s="81" t="s">
        <v>453</v>
      </c>
      <c r="CW5543" s="81">
        <v>2022</v>
      </c>
      <c r="CX5543" s="81">
        <v>0</v>
      </c>
      <c r="CY5543" s="81">
        <v>0</v>
      </c>
      <c r="CZ5543" s="81">
        <v>0</v>
      </c>
      <c r="DA5543" s="81">
        <v>0</v>
      </c>
      <c r="DB5543" s="81">
        <v>7.7900575334948541E-2</v>
      </c>
      <c r="DC5543" s="81">
        <v>3.642506068395443E-2</v>
      </c>
      <c r="DD5543" s="81">
        <v>1.5808724525430409E-3</v>
      </c>
      <c r="DE5543" s="81">
        <v>3.9894642198450597E-2</v>
      </c>
      <c r="DF5543" s="81">
        <v>4.060968930761979E-4</v>
      </c>
      <c r="DG5543" s="81">
        <v>4.060968930761979E-4</v>
      </c>
      <c r="DH5543" s="81">
        <v>4.060968930761979E-4</v>
      </c>
      <c r="DI5543" s="81">
        <v>0</v>
      </c>
      <c r="DJ5543" s="81">
        <v>6.4016086116667125E-4</v>
      </c>
      <c r="DL5543" s="81">
        <v>0</v>
      </c>
      <c r="DM5543" s="81">
        <v>2.5996733678876845E-7</v>
      </c>
      <c r="DN5543" s="81">
        <v>2.5996733678876845E-7</v>
      </c>
      <c r="DO5543" s="81">
        <v>0</v>
      </c>
      <c r="DP5543" s="81">
        <v>2.5996733678876845E-7</v>
      </c>
      <c r="DQ5543" s="81">
        <v>2.5996733678876845E-7</v>
      </c>
      <c r="DR5543" s="81">
        <v>0</v>
      </c>
      <c r="DS5543" s="81">
        <v>2.5996733678876845E-7</v>
      </c>
      <c r="DT5543" s="81">
        <v>2.5996733678876845E-7</v>
      </c>
      <c r="DU5543" s="81">
        <v>0</v>
      </c>
      <c r="DV5543" s="81">
        <v>0</v>
      </c>
      <c r="DW5543" s="81">
        <v>0</v>
      </c>
      <c r="GE5543" s="81" t="s">
        <v>449</v>
      </c>
      <c r="GF5543" s="81" t="s">
        <v>155</v>
      </c>
      <c r="GG5543" s="81" t="s">
        <v>494</v>
      </c>
      <c r="GH5543" s="81" t="s">
        <v>459</v>
      </c>
      <c r="GI5543" s="81">
        <v>2028</v>
      </c>
      <c r="GJ5543" s="81" t="s">
        <v>201</v>
      </c>
      <c r="GK5543" s="81">
        <v>0.74733835430388396</v>
      </c>
      <c r="GL5543" s="81">
        <v>612.55666899999903</v>
      </c>
      <c r="GM5543" s="81">
        <v>2028</v>
      </c>
      <c r="GN5543" s="81" t="s">
        <v>173</v>
      </c>
      <c r="GO5543" s="81">
        <v>1.1148832299820636E-2</v>
      </c>
      <c r="GP5543" s="81">
        <v>10</v>
      </c>
      <c r="GQ5543" s="81">
        <v>0</v>
      </c>
      <c r="GR5543" s="81" t="s">
        <v>448</v>
      </c>
      <c r="GS5543" s="81">
        <v>1.1148832299820636E-2</v>
      </c>
      <c r="GT5543" s="81">
        <v>8.3319499833579402E-3</v>
      </c>
      <c r="GU5543" s="81">
        <v>1.1148832299820636E-2</v>
      </c>
      <c r="GV5543" s="81">
        <v>8.3319499833579402E-3</v>
      </c>
      <c r="GW5543" s="81">
        <v>1.1148832299820636E-2</v>
      </c>
      <c r="GX5543" s="81">
        <v>8.3319499833579402E-3</v>
      </c>
      <c r="GY5543" s="81">
        <v>1.1148832299820636E-2</v>
      </c>
      <c r="GZ5543" s="81">
        <v>8.3319499833579402E-3</v>
      </c>
    </row>
    <row r="5544" spans="98:208" x14ac:dyDescent="0.25">
      <c r="CT5544" s="81" t="s">
        <v>155</v>
      </c>
      <c r="CU5544" s="81" t="s">
        <v>490</v>
      </c>
      <c r="CV5544" s="81" t="s">
        <v>453</v>
      </c>
      <c r="CW5544" s="81">
        <v>2023</v>
      </c>
      <c r="CX5544" s="81">
        <v>0</v>
      </c>
      <c r="CY5544" s="81">
        <v>0</v>
      </c>
      <c r="CZ5544" s="81">
        <v>0</v>
      </c>
      <c r="DA5544" s="81">
        <v>0</v>
      </c>
      <c r="DB5544" s="81">
        <v>8.0408269036977176E-2</v>
      </c>
      <c r="DC5544" s="81">
        <v>3.7590224611390458E-2</v>
      </c>
      <c r="DD5544" s="81">
        <v>1.631433411568397E-3</v>
      </c>
      <c r="DE5544" s="81">
        <v>4.1186611014017369E-2</v>
      </c>
      <c r="DF5544" s="81">
        <v>4.1908711030498255E-4</v>
      </c>
      <c r="DG5544" s="81">
        <v>4.1908711030498255E-4</v>
      </c>
      <c r="DH5544" s="81">
        <v>4.1908711030498255E-4</v>
      </c>
      <c r="DI5544" s="81">
        <v>4.1908711030498255E-4</v>
      </c>
      <c r="DJ5544" s="81">
        <v>6.4016086116667125E-4</v>
      </c>
      <c r="DL5544" s="81">
        <v>0</v>
      </c>
      <c r="DM5544" s="81">
        <v>2.6828316543668938E-7</v>
      </c>
      <c r="DN5544" s="81">
        <v>2.6828316543668938E-7</v>
      </c>
      <c r="DO5544" s="81">
        <v>0</v>
      </c>
      <c r="DP5544" s="81">
        <v>2.6828316543668938E-7</v>
      </c>
      <c r="DQ5544" s="81">
        <v>2.6828316543668938E-7</v>
      </c>
      <c r="DR5544" s="81">
        <v>0</v>
      </c>
      <c r="DS5544" s="81">
        <v>2.6828316543668938E-7</v>
      </c>
      <c r="DT5544" s="81">
        <v>2.6828316543668938E-7</v>
      </c>
      <c r="DU5544" s="81">
        <v>0</v>
      </c>
      <c r="DV5544" s="81">
        <v>2.6828316543668938E-7</v>
      </c>
      <c r="DW5544" s="81">
        <v>2.6828316543668938E-7</v>
      </c>
      <c r="GE5544" s="81" t="s">
        <v>449</v>
      </c>
      <c r="GF5544" s="81" t="s">
        <v>155</v>
      </c>
      <c r="GG5544" s="81" t="s">
        <v>494</v>
      </c>
      <c r="GH5544" s="81" t="s">
        <v>459</v>
      </c>
      <c r="GI5544" s="81">
        <v>2029</v>
      </c>
      <c r="GJ5544" s="81" t="s">
        <v>201</v>
      </c>
      <c r="GK5544" s="81">
        <v>0.74733835430388396</v>
      </c>
      <c r="GL5544" s="81">
        <v>612.55666899999903</v>
      </c>
      <c r="GM5544" s="81">
        <v>2029</v>
      </c>
      <c r="GN5544" s="81" t="s">
        <v>173</v>
      </c>
      <c r="GO5544" s="81">
        <v>1.1148832299820636E-2</v>
      </c>
      <c r="GP5544" s="81">
        <v>10</v>
      </c>
      <c r="GQ5544" s="81">
        <v>0</v>
      </c>
      <c r="GR5544" s="81" t="s">
        <v>448</v>
      </c>
      <c r="GS5544" s="81">
        <v>1.1148832299820636E-2</v>
      </c>
      <c r="GT5544" s="81">
        <v>8.3319499833579402E-3</v>
      </c>
      <c r="GU5544" s="81">
        <v>1.1148832299820636E-2</v>
      </c>
      <c r="GV5544" s="81">
        <v>8.3319499833579402E-3</v>
      </c>
      <c r="GW5544" s="81">
        <v>1.1148832299820636E-2</v>
      </c>
      <c r="GX5544" s="81">
        <v>8.3319499833579402E-3</v>
      </c>
      <c r="GY5544" s="81">
        <v>1.1148832299820636E-2</v>
      </c>
      <c r="GZ5544" s="81">
        <v>8.3319499833579402E-3</v>
      </c>
    </row>
    <row r="5545" spans="98:208" x14ac:dyDescent="0.25">
      <c r="CT5545" s="81" t="s">
        <v>155</v>
      </c>
      <c r="CU5545" s="81" t="s">
        <v>490</v>
      </c>
      <c r="CV5545" s="81" t="s">
        <v>453</v>
      </c>
      <c r="CW5545" s="81">
        <v>2024</v>
      </c>
      <c r="CX5545" s="81">
        <v>0</v>
      </c>
      <c r="CY5545" s="81">
        <v>0</v>
      </c>
      <c r="CZ5545" s="81">
        <v>0</v>
      </c>
      <c r="DA5545" s="81">
        <v>0</v>
      </c>
      <c r="DB5545" s="81">
        <v>8.0408269036977176E-2</v>
      </c>
      <c r="DC5545" s="81">
        <v>3.7590224611390458E-2</v>
      </c>
      <c r="DD5545" s="81">
        <v>1.631433411568397E-3</v>
      </c>
      <c r="DE5545" s="81">
        <v>4.1186611014017369E-2</v>
      </c>
      <c r="DF5545" s="81">
        <v>4.1908711030498255E-4</v>
      </c>
      <c r="DG5545" s="81">
        <v>4.1908711030498255E-4</v>
      </c>
      <c r="DH5545" s="81">
        <v>4.1908711030498255E-4</v>
      </c>
      <c r="DI5545" s="81">
        <v>4.1908711030498255E-4</v>
      </c>
      <c r="DJ5545" s="81">
        <v>6.4016086116667125E-4</v>
      </c>
      <c r="DL5545" s="81">
        <v>0</v>
      </c>
      <c r="DM5545" s="81">
        <v>2.6828316543668938E-7</v>
      </c>
      <c r="DN5545" s="81">
        <v>2.6828316543668938E-7</v>
      </c>
      <c r="DO5545" s="81">
        <v>0</v>
      </c>
      <c r="DP5545" s="81">
        <v>2.6828316543668938E-7</v>
      </c>
      <c r="DQ5545" s="81">
        <v>2.6828316543668938E-7</v>
      </c>
      <c r="DR5545" s="81">
        <v>0</v>
      </c>
      <c r="DS5545" s="81">
        <v>2.6828316543668938E-7</v>
      </c>
      <c r="DT5545" s="81">
        <v>2.6828316543668938E-7</v>
      </c>
      <c r="DU5545" s="81">
        <v>0</v>
      </c>
      <c r="DV5545" s="81">
        <v>2.6828316543668938E-7</v>
      </c>
      <c r="DW5545" s="81">
        <v>2.6828316543668938E-7</v>
      </c>
      <c r="GE5545" s="81" t="s">
        <v>449</v>
      </c>
      <c r="GF5545" s="81" t="s">
        <v>155</v>
      </c>
      <c r="GG5545" s="81" t="s">
        <v>494</v>
      </c>
      <c r="GH5545" s="81" t="s">
        <v>459</v>
      </c>
      <c r="GI5545" s="81">
        <v>2030</v>
      </c>
      <c r="GJ5545" s="81" t="s">
        <v>201</v>
      </c>
      <c r="GK5545" s="81">
        <v>0.74733835430388396</v>
      </c>
      <c r="GL5545" s="81">
        <v>612.55666899999903</v>
      </c>
      <c r="GM5545" s="81">
        <v>2030</v>
      </c>
      <c r="GN5545" s="81" t="s">
        <v>173</v>
      </c>
      <c r="GO5545" s="81">
        <v>1.1148832299820636E-2</v>
      </c>
      <c r="GP5545" s="81">
        <v>10</v>
      </c>
      <c r="GQ5545" s="81">
        <v>0</v>
      </c>
      <c r="GR5545" s="81" t="s">
        <v>448</v>
      </c>
      <c r="GS5545" s="81">
        <v>0</v>
      </c>
      <c r="GT5545" s="81">
        <v>0</v>
      </c>
      <c r="GU5545" s="81">
        <v>1.1148832299820636E-2</v>
      </c>
      <c r="GV5545" s="81">
        <v>8.3319499833579402E-3</v>
      </c>
      <c r="GW5545" s="81">
        <v>1.1148832299820636E-2</v>
      </c>
      <c r="GX5545" s="81">
        <v>8.3319499833579402E-3</v>
      </c>
      <c r="GY5545" s="81">
        <v>1.1148832299820636E-2</v>
      </c>
      <c r="GZ5545" s="81">
        <v>8.3319499833579402E-3</v>
      </c>
    </row>
    <row r="5546" spans="98:208" x14ac:dyDescent="0.25">
      <c r="CT5546" s="81" t="s">
        <v>155</v>
      </c>
      <c r="CU5546" s="81" t="s">
        <v>490</v>
      </c>
      <c r="CV5546" s="81" t="s">
        <v>453</v>
      </c>
      <c r="CW5546" s="81">
        <v>2025</v>
      </c>
      <c r="CX5546" s="81">
        <v>0</v>
      </c>
      <c r="CY5546" s="81">
        <v>0</v>
      </c>
      <c r="CZ5546" s="81">
        <v>0</v>
      </c>
      <c r="DA5546" s="81">
        <v>0</v>
      </c>
      <c r="DB5546" s="81">
        <v>8.0408269036977176E-2</v>
      </c>
      <c r="DC5546" s="81">
        <v>3.7590224611390458E-2</v>
      </c>
      <c r="DD5546" s="81">
        <v>1.631433411568397E-3</v>
      </c>
      <c r="DE5546" s="81">
        <v>4.1186611014017369E-2</v>
      </c>
      <c r="DF5546" s="81">
        <v>4.1908711030498255E-4</v>
      </c>
      <c r="DG5546" s="81">
        <v>4.1908711030498255E-4</v>
      </c>
      <c r="DH5546" s="81">
        <v>4.1908711030498255E-4</v>
      </c>
      <c r="DI5546" s="81">
        <v>4.1908711030498255E-4</v>
      </c>
      <c r="DJ5546" s="81">
        <v>6.4016086116667125E-4</v>
      </c>
      <c r="DL5546" s="81">
        <v>0</v>
      </c>
      <c r="DM5546" s="81">
        <v>2.6828316543668938E-7</v>
      </c>
      <c r="DN5546" s="81">
        <v>2.6828316543668938E-7</v>
      </c>
      <c r="DO5546" s="81">
        <v>0</v>
      </c>
      <c r="DP5546" s="81">
        <v>2.6828316543668938E-7</v>
      </c>
      <c r="DQ5546" s="81">
        <v>2.6828316543668938E-7</v>
      </c>
      <c r="DR5546" s="81">
        <v>0</v>
      </c>
      <c r="DS5546" s="81">
        <v>2.6828316543668938E-7</v>
      </c>
      <c r="DT5546" s="81">
        <v>2.6828316543668938E-7</v>
      </c>
      <c r="DU5546" s="81">
        <v>0</v>
      </c>
      <c r="DV5546" s="81">
        <v>2.6828316543668938E-7</v>
      </c>
      <c r="DW5546" s="81">
        <v>2.6828316543668938E-7</v>
      </c>
      <c r="GE5546" s="81" t="s">
        <v>449</v>
      </c>
      <c r="GF5546" s="81" t="s">
        <v>155</v>
      </c>
      <c r="GG5546" s="81" t="s">
        <v>494</v>
      </c>
      <c r="GH5546" s="81" t="s">
        <v>459</v>
      </c>
      <c r="GI5546" s="81">
        <v>2031</v>
      </c>
      <c r="GJ5546" s="81" t="s">
        <v>201</v>
      </c>
      <c r="GK5546" s="81">
        <v>0.74733835430388396</v>
      </c>
      <c r="GL5546" s="81">
        <v>612.55666899999903</v>
      </c>
      <c r="GM5546" s="81">
        <v>2031</v>
      </c>
      <c r="GN5546" s="81" t="s">
        <v>173</v>
      </c>
      <c r="GO5546" s="81">
        <v>1.1148832299820636E-2</v>
      </c>
      <c r="GP5546" s="81">
        <v>10</v>
      </c>
      <c r="GQ5546" s="81">
        <v>0</v>
      </c>
      <c r="GR5546" s="81" t="s">
        <v>448</v>
      </c>
      <c r="GS5546" s="81">
        <v>0</v>
      </c>
      <c r="GT5546" s="81">
        <v>0</v>
      </c>
      <c r="GU5546" s="81">
        <v>0</v>
      </c>
      <c r="GV5546" s="81">
        <v>0</v>
      </c>
      <c r="GW5546" s="81">
        <v>1.1148832299820636E-2</v>
      </c>
      <c r="GX5546" s="81">
        <v>8.3319499833579402E-3</v>
      </c>
      <c r="GY5546" s="81">
        <v>1.1148832299820636E-2</v>
      </c>
      <c r="GZ5546" s="81">
        <v>8.3319499833579402E-3</v>
      </c>
    </row>
    <row r="5547" spans="98:208" x14ac:dyDescent="0.25">
      <c r="CT5547" s="81" t="s">
        <v>155</v>
      </c>
      <c r="CU5547" s="81" t="s">
        <v>490</v>
      </c>
      <c r="CV5547" s="81" t="s">
        <v>453</v>
      </c>
      <c r="CW5547" s="81">
        <v>2026</v>
      </c>
      <c r="CX5547" s="81">
        <v>0</v>
      </c>
      <c r="CY5547" s="81">
        <v>0</v>
      </c>
      <c r="CZ5547" s="81">
        <v>0</v>
      </c>
      <c r="DA5547" s="81">
        <v>0</v>
      </c>
      <c r="DB5547" s="81">
        <v>8.0408269036977176E-2</v>
      </c>
      <c r="DC5547" s="81">
        <v>3.7590224611390458E-2</v>
      </c>
      <c r="DD5547" s="81">
        <v>1.631433411568397E-3</v>
      </c>
      <c r="DE5547" s="81">
        <v>4.1186611014017369E-2</v>
      </c>
      <c r="DF5547" s="81">
        <v>4.1908711030498255E-4</v>
      </c>
      <c r="DG5547" s="81">
        <v>4.1908711030498255E-4</v>
      </c>
      <c r="DH5547" s="81">
        <v>4.1908711030498255E-4</v>
      </c>
      <c r="DI5547" s="81">
        <v>4.1908711030498255E-4</v>
      </c>
      <c r="DJ5547" s="81">
        <v>6.4016086116667125E-4</v>
      </c>
      <c r="DL5547" s="81">
        <v>0</v>
      </c>
      <c r="DM5547" s="81">
        <v>2.6828316543668938E-7</v>
      </c>
      <c r="DN5547" s="81">
        <v>2.6828316543668938E-7</v>
      </c>
      <c r="DO5547" s="81">
        <v>0</v>
      </c>
      <c r="DP5547" s="81">
        <v>2.6828316543668938E-7</v>
      </c>
      <c r="DQ5547" s="81">
        <v>2.6828316543668938E-7</v>
      </c>
      <c r="DR5547" s="81">
        <v>0</v>
      </c>
      <c r="DS5547" s="81">
        <v>2.6828316543668938E-7</v>
      </c>
      <c r="DT5547" s="81">
        <v>2.6828316543668938E-7</v>
      </c>
      <c r="DU5547" s="81">
        <v>0</v>
      </c>
      <c r="DV5547" s="81">
        <v>2.6828316543668938E-7</v>
      </c>
      <c r="DW5547" s="81">
        <v>2.6828316543668938E-7</v>
      </c>
      <c r="GE5547" s="81" t="s">
        <v>449</v>
      </c>
      <c r="GF5547" s="81" t="s">
        <v>155</v>
      </c>
      <c r="GG5547" s="81" t="s">
        <v>494</v>
      </c>
      <c r="GH5547" s="81" t="s">
        <v>459</v>
      </c>
      <c r="GI5547" s="81">
        <v>2032</v>
      </c>
      <c r="GJ5547" s="81" t="s">
        <v>201</v>
      </c>
      <c r="GK5547" s="81">
        <v>0.74733835430388396</v>
      </c>
      <c r="GL5547" s="81">
        <v>612.55666899999903</v>
      </c>
      <c r="GM5547" s="81">
        <v>2032</v>
      </c>
      <c r="GN5547" s="81" t="s">
        <v>173</v>
      </c>
      <c r="GO5547" s="81">
        <v>1.1148832299820636E-2</v>
      </c>
      <c r="GP5547" s="81">
        <v>10</v>
      </c>
      <c r="GQ5547" s="81">
        <v>0</v>
      </c>
      <c r="GR5547" s="81" t="s">
        <v>448</v>
      </c>
      <c r="GS5547" s="81">
        <v>0</v>
      </c>
      <c r="GT5547" s="81">
        <v>0</v>
      </c>
      <c r="GU5547" s="81">
        <v>0</v>
      </c>
      <c r="GV5547" s="81">
        <v>0</v>
      </c>
      <c r="GW5547" s="81">
        <v>0</v>
      </c>
      <c r="GX5547" s="81">
        <v>0</v>
      </c>
      <c r="GY5547" s="81">
        <v>1.1148832299820636E-2</v>
      </c>
      <c r="GZ5547" s="81">
        <v>8.3319499833579402E-3</v>
      </c>
    </row>
    <row r="5548" spans="98:208" x14ac:dyDescent="0.25">
      <c r="CT5548" s="81" t="s">
        <v>155</v>
      </c>
      <c r="CU5548" s="81" t="s">
        <v>490</v>
      </c>
      <c r="CV5548" s="81" t="s">
        <v>453</v>
      </c>
      <c r="CW5548" s="81">
        <v>2027</v>
      </c>
      <c r="CX5548" s="81">
        <v>0</v>
      </c>
      <c r="CY5548" s="81">
        <v>0</v>
      </c>
      <c r="CZ5548" s="81">
        <v>0</v>
      </c>
      <c r="DA5548" s="81">
        <v>0</v>
      </c>
      <c r="DB5548" s="81">
        <v>8.0408269036977176E-2</v>
      </c>
      <c r="DC5548" s="81">
        <v>3.7590224611390458E-2</v>
      </c>
      <c r="DD5548" s="81">
        <v>1.631433411568397E-3</v>
      </c>
      <c r="DE5548" s="81">
        <v>4.1186611014017369E-2</v>
      </c>
      <c r="DF5548" s="81">
        <v>4.1908711030498255E-4</v>
      </c>
      <c r="DG5548" s="81">
        <v>4.1908711030498255E-4</v>
      </c>
      <c r="DH5548" s="81">
        <v>4.1908711030498255E-4</v>
      </c>
      <c r="DI5548" s="81">
        <v>4.1908711030498255E-4</v>
      </c>
      <c r="DJ5548" s="81">
        <v>6.4016086116667125E-4</v>
      </c>
      <c r="DL5548" s="81">
        <v>0</v>
      </c>
      <c r="DM5548" s="81">
        <v>2.6828316543668938E-7</v>
      </c>
      <c r="DN5548" s="81">
        <v>2.6828316543668938E-7</v>
      </c>
      <c r="DO5548" s="81">
        <v>0</v>
      </c>
      <c r="DP5548" s="81">
        <v>2.6828316543668938E-7</v>
      </c>
      <c r="DQ5548" s="81">
        <v>2.6828316543668938E-7</v>
      </c>
      <c r="DR5548" s="81">
        <v>0</v>
      </c>
      <c r="DS5548" s="81">
        <v>2.6828316543668938E-7</v>
      </c>
      <c r="DT5548" s="81">
        <v>2.6828316543668938E-7</v>
      </c>
      <c r="DU5548" s="81">
        <v>0</v>
      </c>
      <c r="DV5548" s="81">
        <v>2.6828316543668938E-7</v>
      </c>
      <c r="DW5548" s="81">
        <v>2.6828316543668938E-7</v>
      </c>
      <c r="GE5548" s="81" t="s">
        <v>449</v>
      </c>
      <c r="GF5548" s="81" t="s">
        <v>155</v>
      </c>
      <c r="GG5548" s="81" t="s">
        <v>494</v>
      </c>
      <c r="GH5548" s="81" t="s">
        <v>460</v>
      </c>
      <c r="GI5548" s="81">
        <v>2021</v>
      </c>
      <c r="GJ5548" s="81" t="s">
        <v>201</v>
      </c>
      <c r="GK5548" s="81">
        <v>3.6425060683954499E-2</v>
      </c>
      <c r="GL5548" s="81">
        <v>612.55666899999903</v>
      </c>
      <c r="GM5548" s="81">
        <v>2021</v>
      </c>
      <c r="GN5548" s="81" t="s">
        <v>173</v>
      </c>
      <c r="GO5548" s="81">
        <v>1.1148832299820636E-2</v>
      </c>
      <c r="GP5548" s="81">
        <v>10</v>
      </c>
      <c r="GQ5548" s="81">
        <v>0</v>
      </c>
      <c r="GR5548" s="81" t="s">
        <v>448</v>
      </c>
      <c r="GS5548" s="81">
        <v>1.1148832299820636E-2</v>
      </c>
      <c r="GT5548" s="81">
        <v>4.0609689307619866E-4</v>
      </c>
      <c r="GU5548" s="81">
        <v>1.1148832299820636E-2</v>
      </c>
      <c r="GV5548" s="81">
        <v>4.0609689307619866E-4</v>
      </c>
      <c r="GW5548" s="81">
        <v>0</v>
      </c>
      <c r="GX5548" s="81">
        <v>0</v>
      </c>
      <c r="GY5548" s="81">
        <v>0</v>
      </c>
      <c r="GZ5548" s="81">
        <v>0</v>
      </c>
    </row>
    <row r="5549" spans="98:208" x14ac:dyDescent="0.25">
      <c r="CT5549" s="81" t="s">
        <v>155</v>
      </c>
      <c r="CU5549" s="81" t="s">
        <v>490</v>
      </c>
      <c r="CV5549" s="81" t="s">
        <v>453</v>
      </c>
      <c r="CW5549" s="81">
        <v>2028</v>
      </c>
      <c r="CX5549" s="81">
        <v>0</v>
      </c>
      <c r="CY5549" s="81">
        <v>0</v>
      </c>
      <c r="CZ5549" s="81">
        <v>0</v>
      </c>
      <c r="DA5549" s="81">
        <v>0</v>
      </c>
      <c r="DB5549" s="81">
        <v>8.3606377745129384E-2</v>
      </c>
      <c r="DC5549" s="81">
        <v>3.9055083184886243E-2</v>
      </c>
      <c r="DD5549" s="81">
        <v>1.6949971741062561E-3</v>
      </c>
      <c r="DE5549" s="81">
        <v>4.2856297386136888E-2</v>
      </c>
      <c r="DF5549" s="81">
        <v>4.3541857288384152E-4</v>
      </c>
      <c r="DG5549" s="81">
        <v>4.3541857288384152E-4</v>
      </c>
      <c r="DH5549" s="81">
        <v>4.3541857288384152E-4</v>
      </c>
      <c r="DI5549" s="81">
        <v>4.3541857288384152E-4</v>
      </c>
      <c r="DJ5549" s="81">
        <v>6.4016086116667125E-4</v>
      </c>
      <c r="DL5549" s="81">
        <v>0</v>
      </c>
      <c r="DM5549" s="81">
        <v>2.7873792858528301E-7</v>
      </c>
      <c r="DN5549" s="81">
        <v>2.7873792858528301E-7</v>
      </c>
      <c r="DO5549" s="81">
        <v>0</v>
      </c>
      <c r="DP5549" s="81">
        <v>2.7873792858528301E-7</v>
      </c>
      <c r="DQ5549" s="81">
        <v>2.7873792858528301E-7</v>
      </c>
      <c r="DR5549" s="81">
        <v>0</v>
      </c>
      <c r="DS5549" s="81">
        <v>2.7873792858528301E-7</v>
      </c>
      <c r="DT5549" s="81">
        <v>2.7873792858528301E-7</v>
      </c>
      <c r="DU5549" s="81">
        <v>0</v>
      </c>
      <c r="DV5549" s="81">
        <v>2.7873792858528301E-7</v>
      </c>
      <c r="DW5549" s="81">
        <v>2.7873792858528301E-7</v>
      </c>
      <c r="GE5549" s="81" t="s">
        <v>449</v>
      </c>
      <c r="GF5549" s="81" t="s">
        <v>155</v>
      </c>
      <c r="GG5549" s="81" t="s">
        <v>494</v>
      </c>
      <c r="GH5549" s="81" t="s">
        <v>460</v>
      </c>
      <c r="GI5549" s="81">
        <v>2022</v>
      </c>
      <c r="GJ5549" s="81" t="s">
        <v>201</v>
      </c>
      <c r="GK5549" s="81">
        <v>3.6425060683954499E-2</v>
      </c>
      <c r="GL5549" s="81">
        <v>612.55666899999903</v>
      </c>
      <c r="GM5549" s="81">
        <v>2022</v>
      </c>
      <c r="GN5549" s="81" t="s">
        <v>173</v>
      </c>
      <c r="GO5549" s="81">
        <v>1.1148832299820636E-2</v>
      </c>
      <c r="GP5549" s="81">
        <v>10</v>
      </c>
      <c r="GQ5549" s="81">
        <v>0</v>
      </c>
      <c r="GR5549" s="81" t="s">
        <v>448</v>
      </c>
      <c r="GS5549" s="81">
        <v>1.1148832299820636E-2</v>
      </c>
      <c r="GT5549" s="81">
        <v>4.0609689307619866E-4</v>
      </c>
      <c r="GU5549" s="81">
        <v>1.1148832299820636E-2</v>
      </c>
      <c r="GV5549" s="81">
        <v>4.0609689307619866E-4</v>
      </c>
      <c r="GW5549" s="81">
        <v>1.1148832299820636E-2</v>
      </c>
      <c r="GX5549" s="81">
        <v>4.0609689307619866E-4</v>
      </c>
      <c r="GY5549" s="81">
        <v>0</v>
      </c>
      <c r="GZ5549" s="81">
        <v>0</v>
      </c>
    </row>
    <row r="5550" spans="98:208" x14ac:dyDescent="0.25">
      <c r="CT5550" s="81" t="s">
        <v>155</v>
      </c>
      <c r="CU5550" s="81" t="s">
        <v>490</v>
      </c>
      <c r="CV5550" s="81" t="s">
        <v>453</v>
      </c>
      <c r="CW5550" s="81">
        <v>2029</v>
      </c>
      <c r="CX5550" s="81">
        <v>0</v>
      </c>
      <c r="CY5550" s="81">
        <v>0</v>
      </c>
      <c r="CZ5550" s="81">
        <v>0</v>
      </c>
      <c r="DA5550" s="81">
        <v>0</v>
      </c>
      <c r="DB5550" s="81">
        <v>8.3606377745129384E-2</v>
      </c>
      <c r="DC5550" s="81">
        <v>3.9055083184886243E-2</v>
      </c>
      <c r="DD5550" s="81">
        <v>1.6949971741062561E-3</v>
      </c>
      <c r="DE5550" s="81">
        <v>4.2856297386136888E-2</v>
      </c>
      <c r="DF5550" s="81">
        <v>4.3541857288384152E-4</v>
      </c>
      <c r="DG5550" s="81">
        <v>4.3541857288384152E-4</v>
      </c>
      <c r="DH5550" s="81">
        <v>4.3541857288384152E-4</v>
      </c>
      <c r="DI5550" s="81">
        <v>4.3541857288384152E-4</v>
      </c>
      <c r="DJ5550" s="81">
        <v>6.4016086116667125E-4</v>
      </c>
      <c r="DL5550" s="81">
        <v>0</v>
      </c>
      <c r="DM5550" s="81">
        <v>2.7873792858528301E-7</v>
      </c>
      <c r="DN5550" s="81">
        <v>2.7873792858528301E-7</v>
      </c>
      <c r="DO5550" s="81">
        <v>0</v>
      </c>
      <c r="DP5550" s="81">
        <v>2.7873792858528301E-7</v>
      </c>
      <c r="DQ5550" s="81">
        <v>2.7873792858528301E-7</v>
      </c>
      <c r="DR5550" s="81">
        <v>0</v>
      </c>
      <c r="DS5550" s="81">
        <v>2.7873792858528301E-7</v>
      </c>
      <c r="DT5550" s="81">
        <v>2.7873792858528301E-7</v>
      </c>
      <c r="DU5550" s="81">
        <v>0</v>
      </c>
      <c r="DV5550" s="81">
        <v>2.7873792858528301E-7</v>
      </c>
      <c r="DW5550" s="81">
        <v>2.7873792858528301E-7</v>
      </c>
      <c r="GE5550" s="81" t="s">
        <v>449</v>
      </c>
      <c r="GF5550" s="81" t="s">
        <v>155</v>
      </c>
      <c r="GG5550" s="81" t="s">
        <v>494</v>
      </c>
      <c r="GH5550" s="81" t="s">
        <v>460</v>
      </c>
      <c r="GI5550" s="81">
        <v>2023</v>
      </c>
      <c r="GJ5550" s="81" t="s">
        <v>201</v>
      </c>
      <c r="GK5550" s="81">
        <v>3.7590224611390749E-2</v>
      </c>
      <c r="GL5550" s="81">
        <v>612.55666899999903</v>
      </c>
      <c r="GM5550" s="81">
        <v>2023</v>
      </c>
      <c r="GN5550" s="81" t="s">
        <v>173</v>
      </c>
      <c r="GO5550" s="81">
        <v>1.1148832299820636E-2</v>
      </c>
      <c r="GP5550" s="81">
        <v>10</v>
      </c>
      <c r="GQ5550" s="81">
        <v>0</v>
      </c>
      <c r="GR5550" s="81" t="s">
        <v>448</v>
      </c>
      <c r="GS5550" s="81">
        <v>1.1148832299820636E-2</v>
      </c>
      <c r="GT5550" s="81">
        <v>4.190871103049858E-4</v>
      </c>
      <c r="GU5550" s="81">
        <v>1.1148832299820636E-2</v>
      </c>
      <c r="GV5550" s="81">
        <v>4.190871103049858E-4</v>
      </c>
      <c r="GW5550" s="81">
        <v>1.1148832299820636E-2</v>
      </c>
      <c r="GX5550" s="81">
        <v>4.190871103049858E-4</v>
      </c>
      <c r="GY5550" s="81">
        <v>1.1148832299820636E-2</v>
      </c>
      <c r="GZ5550" s="81">
        <v>4.190871103049858E-4</v>
      </c>
    </row>
    <row r="5551" spans="98:208" x14ac:dyDescent="0.25">
      <c r="CT5551" s="81" t="s">
        <v>155</v>
      </c>
      <c r="CU5551" s="81" t="s">
        <v>490</v>
      </c>
      <c r="CV5551" s="81" t="s">
        <v>453</v>
      </c>
      <c r="CW5551" s="81">
        <v>2030</v>
      </c>
      <c r="CX5551" s="81">
        <v>0</v>
      </c>
      <c r="CY5551" s="81">
        <v>0</v>
      </c>
      <c r="CZ5551" s="81">
        <v>0</v>
      </c>
      <c r="DA5551" s="81">
        <v>0</v>
      </c>
      <c r="DB5551" s="81">
        <v>8.3606377745129384E-2</v>
      </c>
      <c r="DC5551" s="81">
        <v>3.9055083184886243E-2</v>
      </c>
      <c r="DD5551" s="81">
        <v>1.6949971741062561E-3</v>
      </c>
      <c r="DE5551" s="81">
        <v>4.2856297386136888E-2</v>
      </c>
      <c r="DF5551" s="81">
        <v>0</v>
      </c>
      <c r="DG5551" s="81">
        <v>4.3541857288384152E-4</v>
      </c>
      <c r="DH5551" s="81">
        <v>4.3541857288384152E-4</v>
      </c>
      <c r="DI5551" s="81">
        <v>4.3541857288384152E-4</v>
      </c>
      <c r="DJ5551" s="81">
        <v>6.4016086116667125E-4</v>
      </c>
      <c r="DL5551" s="81">
        <v>0</v>
      </c>
      <c r="DM5551" s="81">
        <v>0</v>
      </c>
      <c r="DN5551" s="81">
        <v>0</v>
      </c>
      <c r="DO5551" s="81">
        <v>0</v>
      </c>
      <c r="DP5551" s="81">
        <v>2.7873792858528301E-7</v>
      </c>
      <c r="DQ5551" s="81">
        <v>2.7873792858528301E-7</v>
      </c>
      <c r="DR5551" s="81">
        <v>0</v>
      </c>
      <c r="DS5551" s="81">
        <v>2.7873792858528301E-7</v>
      </c>
      <c r="DT5551" s="81">
        <v>2.7873792858528301E-7</v>
      </c>
      <c r="DU5551" s="81">
        <v>0</v>
      </c>
      <c r="DV5551" s="81">
        <v>2.7873792858528301E-7</v>
      </c>
      <c r="DW5551" s="81">
        <v>2.7873792858528301E-7</v>
      </c>
      <c r="GE5551" s="81" t="s">
        <v>449</v>
      </c>
      <c r="GF5551" s="81" t="s">
        <v>155</v>
      </c>
      <c r="GG5551" s="81" t="s">
        <v>494</v>
      </c>
      <c r="GH5551" s="81" t="s">
        <v>460</v>
      </c>
      <c r="GI5551" s="81">
        <v>2024</v>
      </c>
      <c r="GJ5551" s="81" t="s">
        <v>201</v>
      </c>
      <c r="GK5551" s="81">
        <v>3.7590224611390749E-2</v>
      </c>
      <c r="GL5551" s="81">
        <v>612.55666899999903</v>
      </c>
      <c r="GM5551" s="81">
        <v>2024</v>
      </c>
      <c r="GN5551" s="81" t="s">
        <v>173</v>
      </c>
      <c r="GO5551" s="81">
        <v>1.1148832299820636E-2</v>
      </c>
      <c r="GP5551" s="81">
        <v>10</v>
      </c>
      <c r="GQ5551" s="81">
        <v>0</v>
      </c>
      <c r="GR5551" s="81" t="s">
        <v>448</v>
      </c>
      <c r="GS5551" s="81">
        <v>1.1148832299820636E-2</v>
      </c>
      <c r="GT5551" s="81">
        <v>4.190871103049858E-4</v>
      </c>
      <c r="GU5551" s="81">
        <v>1.1148832299820636E-2</v>
      </c>
      <c r="GV5551" s="81">
        <v>4.190871103049858E-4</v>
      </c>
      <c r="GW5551" s="81">
        <v>1.1148832299820636E-2</v>
      </c>
      <c r="GX5551" s="81">
        <v>4.190871103049858E-4</v>
      </c>
      <c r="GY5551" s="81">
        <v>1.1148832299820636E-2</v>
      </c>
      <c r="GZ5551" s="81">
        <v>4.190871103049858E-4</v>
      </c>
    </row>
    <row r="5552" spans="98:208" x14ac:dyDescent="0.25">
      <c r="CT5552" s="81" t="s">
        <v>155</v>
      </c>
      <c r="CU5552" s="81" t="s">
        <v>490</v>
      </c>
      <c r="CV5552" s="81" t="s">
        <v>453</v>
      </c>
      <c r="CW5552" s="81">
        <v>2031</v>
      </c>
      <c r="CX5552" s="81">
        <v>0</v>
      </c>
      <c r="CY5552" s="81">
        <v>0</v>
      </c>
      <c r="CZ5552" s="81">
        <v>0</v>
      </c>
      <c r="DA5552" s="81">
        <v>0</v>
      </c>
      <c r="DB5552" s="81">
        <v>8.3606377745129384E-2</v>
      </c>
      <c r="DC5552" s="81">
        <v>3.9055083184886243E-2</v>
      </c>
      <c r="DD5552" s="81">
        <v>1.6949971741062561E-3</v>
      </c>
      <c r="DE5552" s="81">
        <v>4.2856297386136888E-2</v>
      </c>
      <c r="DF5552" s="81">
        <v>0</v>
      </c>
      <c r="DG5552" s="81">
        <v>0</v>
      </c>
      <c r="DH5552" s="81">
        <v>4.3541857288384152E-4</v>
      </c>
      <c r="DI5552" s="81">
        <v>4.3541857288384152E-4</v>
      </c>
      <c r="DJ5552" s="81">
        <v>6.4016086116667125E-4</v>
      </c>
      <c r="DL5552" s="81">
        <v>0</v>
      </c>
      <c r="DM5552" s="81">
        <v>0</v>
      </c>
      <c r="DN5552" s="81">
        <v>0</v>
      </c>
      <c r="DO5552" s="81">
        <v>0</v>
      </c>
      <c r="DP5552" s="81">
        <v>0</v>
      </c>
      <c r="DQ5552" s="81">
        <v>0</v>
      </c>
      <c r="DR5552" s="81">
        <v>0</v>
      </c>
      <c r="DS5552" s="81">
        <v>2.7873792858528301E-7</v>
      </c>
      <c r="DT5552" s="81">
        <v>2.7873792858528301E-7</v>
      </c>
      <c r="DU5552" s="81">
        <v>0</v>
      </c>
      <c r="DV5552" s="81">
        <v>2.7873792858528301E-7</v>
      </c>
      <c r="DW5552" s="81">
        <v>2.7873792858528301E-7</v>
      </c>
      <c r="GE5552" s="81" t="s">
        <v>449</v>
      </c>
      <c r="GF5552" s="81" t="s">
        <v>155</v>
      </c>
      <c r="GG5552" s="81" t="s">
        <v>494</v>
      </c>
      <c r="GH5552" s="81" t="s">
        <v>460</v>
      </c>
      <c r="GI5552" s="81">
        <v>2025</v>
      </c>
      <c r="GJ5552" s="81" t="s">
        <v>201</v>
      </c>
      <c r="GK5552" s="81">
        <v>3.7590224611390749E-2</v>
      </c>
      <c r="GL5552" s="81">
        <v>612.55666899999903</v>
      </c>
      <c r="GM5552" s="81">
        <v>2025</v>
      </c>
      <c r="GN5552" s="81" t="s">
        <v>173</v>
      </c>
      <c r="GO5552" s="81">
        <v>1.1148832299820636E-2</v>
      </c>
      <c r="GP5552" s="81">
        <v>10</v>
      </c>
      <c r="GQ5552" s="81">
        <v>0</v>
      </c>
      <c r="GR5552" s="81" t="s">
        <v>448</v>
      </c>
      <c r="GS5552" s="81">
        <v>1.1148832299820636E-2</v>
      </c>
      <c r="GT5552" s="81">
        <v>4.190871103049858E-4</v>
      </c>
      <c r="GU5552" s="81">
        <v>1.1148832299820636E-2</v>
      </c>
      <c r="GV5552" s="81">
        <v>4.190871103049858E-4</v>
      </c>
      <c r="GW5552" s="81">
        <v>1.1148832299820636E-2</v>
      </c>
      <c r="GX5552" s="81">
        <v>4.190871103049858E-4</v>
      </c>
      <c r="GY5552" s="81">
        <v>1.1148832299820636E-2</v>
      </c>
      <c r="GZ5552" s="81">
        <v>4.190871103049858E-4</v>
      </c>
    </row>
    <row r="5553" spans="98:208" x14ac:dyDescent="0.25">
      <c r="CT5553" s="81" t="s">
        <v>155</v>
      </c>
      <c r="CU5553" s="81" t="s">
        <v>490</v>
      </c>
      <c r="CV5553" s="81" t="s">
        <v>453</v>
      </c>
      <c r="CW5553" s="81">
        <v>2032</v>
      </c>
      <c r="CX5553" s="81">
        <v>0</v>
      </c>
      <c r="CY5553" s="81">
        <v>0</v>
      </c>
      <c r="CZ5553" s="81">
        <v>0</v>
      </c>
      <c r="DA5553" s="81">
        <v>0</v>
      </c>
      <c r="DB5553" s="81">
        <v>8.3606377745129384E-2</v>
      </c>
      <c r="DC5553" s="81">
        <v>3.9055083184886243E-2</v>
      </c>
      <c r="DD5553" s="81">
        <v>1.6949971741062561E-3</v>
      </c>
      <c r="DE5553" s="81">
        <v>4.2856297386136888E-2</v>
      </c>
      <c r="DF5553" s="81">
        <v>0</v>
      </c>
      <c r="DG5553" s="81">
        <v>0</v>
      </c>
      <c r="DH5553" s="81">
        <v>0</v>
      </c>
      <c r="DI5553" s="81">
        <v>4.3541857288384152E-4</v>
      </c>
      <c r="DJ5553" s="81">
        <v>6.4016086116667125E-4</v>
      </c>
      <c r="DL5553" s="81">
        <v>0</v>
      </c>
      <c r="DM5553" s="81">
        <v>0</v>
      </c>
      <c r="DN5553" s="81">
        <v>0</v>
      </c>
      <c r="DO5553" s="81">
        <v>0</v>
      </c>
      <c r="DP5553" s="81">
        <v>0</v>
      </c>
      <c r="DQ5553" s="81">
        <v>0</v>
      </c>
      <c r="DR5553" s="81">
        <v>0</v>
      </c>
      <c r="DS5553" s="81">
        <v>0</v>
      </c>
      <c r="DT5553" s="81">
        <v>0</v>
      </c>
      <c r="DU5553" s="81">
        <v>0</v>
      </c>
      <c r="DV5553" s="81">
        <v>2.7873792858528301E-7</v>
      </c>
      <c r="DW5553" s="81">
        <v>2.7873792858528301E-7</v>
      </c>
      <c r="GE5553" s="81" t="s">
        <v>449</v>
      </c>
      <c r="GF5553" s="81" t="s">
        <v>155</v>
      </c>
      <c r="GG5553" s="81" t="s">
        <v>494</v>
      </c>
      <c r="GH5553" s="81" t="s">
        <v>460</v>
      </c>
      <c r="GI5553" s="81">
        <v>2026</v>
      </c>
      <c r="GJ5553" s="81" t="s">
        <v>201</v>
      </c>
      <c r="GK5553" s="81">
        <v>3.7590224611390749E-2</v>
      </c>
      <c r="GL5553" s="81">
        <v>612.55666899999903</v>
      </c>
      <c r="GM5553" s="81">
        <v>2026</v>
      </c>
      <c r="GN5553" s="81" t="s">
        <v>173</v>
      </c>
      <c r="GO5553" s="81">
        <v>1.1148832299820636E-2</v>
      </c>
      <c r="GP5553" s="81">
        <v>10</v>
      </c>
      <c r="GQ5553" s="81">
        <v>0</v>
      </c>
      <c r="GR5553" s="81" t="s">
        <v>448</v>
      </c>
      <c r="GS5553" s="81">
        <v>1.1148832299820636E-2</v>
      </c>
      <c r="GT5553" s="81">
        <v>4.190871103049858E-4</v>
      </c>
      <c r="GU5553" s="81">
        <v>1.1148832299820636E-2</v>
      </c>
      <c r="GV5553" s="81">
        <v>4.190871103049858E-4</v>
      </c>
      <c r="GW5553" s="81">
        <v>1.1148832299820636E-2</v>
      </c>
      <c r="GX5553" s="81">
        <v>4.190871103049858E-4</v>
      </c>
      <c r="GY5553" s="81">
        <v>1.1148832299820636E-2</v>
      </c>
      <c r="GZ5553" s="81">
        <v>4.190871103049858E-4</v>
      </c>
    </row>
    <row r="5554" spans="98:208" x14ac:dyDescent="0.25">
      <c r="CT5554" s="81" t="s">
        <v>155</v>
      </c>
      <c r="CU5554" s="81" t="s">
        <v>490</v>
      </c>
      <c r="CV5554" s="81" t="s">
        <v>454</v>
      </c>
      <c r="CW5554" s="81">
        <v>2020</v>
      </c>
      <c r="CX5554" s="81">
        <v>0</v>
      </c>
      <c r="CY5554" s="81">
        <v>0</v>
      </c>
      <c r="CZ5554" s="81">
        <v>0</v>
      </c>
      <c r="DA5554" s="81">
        <v>0</v>
      </c>
      <c r="DB5554" s="81">
        <v>21083.84282422371</v>
      </c>
      <c r="DC5554" s="81">
        <v>409.22373582044048</v>
      </c>
      <c r="DD5554" s="81">
        <v>13469.0878123781</v>
      </c>
      <c r="DE5554" s="81">
        <v>7205.5312760249572</v>
      </c>
      <c r="DF5554" s="81">
        <v>4.5623668037681941</v>
      </c>
      <c r="DG5554" s="81">
        <v>0</v>
      </c>
      <c r="DH5554" s="81">
        <v>0</v>
      </c>
      <c r="DI5554" s="81">
        <v>0</v>
      </c>
      <c r="DJ5554" s="81">
        <v>3.694257676877472E-10</v>
      </c>
      <c r="DL5554" s="81">
        <v>0</v>
      </c>
      <c r="DM5554" s="81">
        <v>1.6854558589551587E-9</v>
      </c>
      <c r="DN5554" s="81">
        <v>1.6854558589551587E-9</v>
      </c>
      <c r="DO5554" s="81">
        <v>0</v>
      </c>
      <c r="DP5554" s="81">
        <v>0</v>
      </c>
      <c r="DQ5554" s="81">
        <v>0</v>
      </c>
      <c r="DR5554" s="81">
        <v>0</v>
      </c>
      <c r="DS5554" s="81">
        <v>0</v>
      </c>
      <c r="DT5554" s="81">
        <v>0</v>
      </c>
      <c r="DU5554" s="81">
        <v>0</v>
      </c>
      <c r="DV5554" s="81">
        <v>0</v>
      </c>
      <c r="DW5554" s="81">
        <v>0</v>
      </c>
      <c r="GE5554" s="81" t="s">
        <v>449</v>
      </c>
      <c r="GF5554" s="81" t="s">
        <v>155</v>
      </c>
      <c r="GG5554" s="81" t="s">
        <v>494</v>
      </c>
      <c r="GH5554" s="81" t="s">
        <v>460</v>
      </c>
      <c r="GI5554" s="81">
        <v>2027</v>
      </c>
      <c r="GJ5554" s="81" t="s">
        <v>201</v>
      </c>
      <c r="GK5554" s="81">
        <v>3.7590224611390749E-2</v>
      </c>
      <c r="GL5554" s="81">
        <v>612.55666899999903</v>
      </c>
      <c r="GM5554" s="81">
        <v>2027</v>
      </c>
      <c r="GN5554" s="81" t="s">
        <v>173</v>
      </c>
      <c r="GO5554" s="81">
        <v>1.1148832299820636E-2</v>
      </c>
      <c r="GP5554" s="81">
        <v>10</v>
      </c>
      <c r="GQ5554" s="81">
        <v>0</v>
      </c>
      <c r="GR5554" s="81" t="s">
        <v>448</v>
      </c>
      <c r="GS5554" s="81">
        <v>1.1148832299820636E-2</v>
      </c>
      <c r="GT5554" s="81">
        <v>4.190871103049858E-4</v>
      </c>
      <c r="GU5554" s="81">
        <v>1.1148832299820636E-2</v>
      </c>
      <c r="GV5554" s="81">
        <v>4.190871103049858E-4</v>
      </c>
      <c r="GW5554" s="81">
        <v>1.1148832299820636E-2</v>
      </c>
      <c r="GX5554" s="81">
        <v>4.190871103049858E-4</v>
      </c>
      <c r="GY5554" s="81">
        <v>1.1148832299820636E-2</v>
      </c>
      <c r="GZ5554" s="81">
        <v>4.190871103049858E-4</v>
      </c>
    </row>
    <row r="5555" spans="98:208" x14ac:dyDescent="0.25">
      <c r="CT5555" s="81" t="s">
        <v>155</v>
      </c>
      <c r="CU5555" s="81" t="s">
        <v>490</v>
      </c>
      <c r="CV5555" s="81" t="s">
        <v>454</v>
      </c>
      <c r="CW5555" s="81">
        <v>2021</v>
      </c>
      <c r="CX5555" s="81">
        <v>0</v>
      </c>
      <c r="CY5555" s="81">
        <v>0</v>
      </c>
      <c r="CZ5555" s="81">
        <v>0</v>
      </c>
      <c r="DA5555" s="81">
        <v>0</v>
      </c>
      <c r="DB5555" s="81">
        <v>21083.84282422371</v>
      </c>
      <c r="DC5555" s="81">
        <v>409.22373582044048</v>
      </c>
      <c r="DD5555" s="81">
        <v>13469.0878123781</v>
      </c>
      <c r="DE5555" s="81">
        <v>7205.5312760249572</v>
      </c>
      <c r="DF5555" s="81">
        <v>4.5623668037681941</v>
      </c>
      <c r="DG5555" s="81">
        <v>4.5623668037681941</v>
      </c>
      <c r="DH5555" s="81">
        <v>0</v>
      </c>
      <c r="DI5555" s="81">
        <v>0</v>
      </c>
      <c r="DJ5555" s="81">
        <v>3.694257676877472E-10</v>
      </c>
      <c r="DL5555" s="81">
        <v>0</v>
      </c>
      <c r="DM5555" s="81">
        <v>1.6854558589551587E-9</v>
      </c>
      <c r="DN5555" s="81">
        <v>1.6854558589551587E-9</v>
      </c>
      <c r="DO5555" s="81">
        <v>0</v>
      </c>
      <c r="DP5555" s="81">
        <v>1.6854558589551587E-9</v>
      </c>
      <c r="DQ5555" s="81">
        <v>1.6854558589551587E-9</v>
      </c>
      <c r="DR5555" s="81">
        <v>0</v>
      </c>
      <c r="DS5555" s="81">
        <v>0</v>
      </c>
      <c r="DT5555" s="81">
        <v>0</v>
      </c>
      <c r="DU5555" s="81">
        <v>0</v>
      </c>
      <c r="DV5555" s="81">
        <v>0</v>
      </c>
      <c r="DW5555" s="81">
        <v>0</v>
      </c>
      <c r="GE5555" s="81" t="s">
        <v>449</v>
      </c>
      <c r="GF5555" s="81" t="s">
        <v>155</v>
      </c>
      <c r="GG5555" s="81" t="s">
        <v>494</v>
      </c>
      <c r="GH5555" s="81" t="s">
        <v>460</v>
      </c>
      <c r="GI5555" s="81">
        <v>2028</v>
      </c>
      <c r="GJ5555" s="81" t="s">
        <v>201</v>
      </c>
      <c r="GK5555" s="81">
        <v>3.9055083184886277E-2</v>
      </c>
      <c r="GL5555" s="81">
        <v>612.55666899999903</v>
      </c>
      <c r="GM5555" s="81">
        <v>2028</v>
      </c>
      <c r="GN5555" s="81" t="s">
        <v>173</v>
      </c>
      <c r="GO5555" s="81">
        <v>1.1148832299820636E-2</v>
      </c>
      <c r="GP5555" s="81">
        <v>10</v>
      </c>
      <c r="GQ5555" s="81">
        <v>0</v>
      </c>
      <c r="GR5555" s="81" t="s">
        <v>448</v>
      </c>
      <c r="GS5555" s="81">
        <v>1.1148832299820636E-2</v>
      </c>
      <c r="GT5555" s="81">
        <v>4.3541857288384195E-4</v>
      </c>
      <c r="GU5555" s="81">
        <v>1.1148832299820636E-2</v>
      </c>
      <c r="GV5555" s="81">
        <v>4.3541857288384195E-4</v>
      </c>
      <c r="GW5555" s="81">
        <v>1.1148832299820636E-2</v>
      </c>
      <c r="GX5555" s="81">
        <v>4.3541857288384195E-4</v>
      </c>
      <c r="GY5555" s="81">
        <v>1.1148832299820636E-2</v>
      </c>
      <c r="GZ5555" s="81">
        <v>4.3541857288384195E-4</v>
      </c>
    </row>
    <row r="5556" spans="98:208" x14ac:dyDescent="0.25">
      <c r="CT5556" s="81" t="s">
        <v>155</v>
      </c>
      <c r="CU5556" s="81" t="s">
        <v>490</v>
      </c>
      <c r="CV5556" s="81" t="s">
        <v>454</v>
      </c>
      <c r="CW5556" s="81">
        <v>2022</v>
      </c>
      <c r="CX5556" s="81">
        <v>0</v>
      </c>
      <c r="CY5556" s="81">
        <v>0</v>
      </c>
      <c r="CZ5556" s="81">
        <v>0</v>
      </c>
      <c r="DA5556" s="81">
        <v>0</v>
      </c>
      <c r="DB5556" s="81">
        <v>21083.84282422371</v>
      </c>
      <c r="DC5556" s="81">
        <v>409.22373582044048</v>
      </c>
      <c r="DD5556" s="81">
        <v>13469.0878123781</v>
      </c>
      <c r="DE5556" s="81">
        <v>7205.5312760249572</v>
      </c>
      <c r="DF5556" s="81">
        <v>4.5623668037681941</v>
      </c>
      <c r="DG5556" s="81">
        <v>4.5623668037681941</v>
      </c>
      <c r="DH5556" s="81">
        <v>4.5623668037681941</v>
      </c>
      <c r="DI5556" s="81">
        <v>0</v>
      </c>
      <c r="DJ5556" s="81">
        <v>3.694257676877472E-10</v>
      </c>
      <c r="DL5556" s="81">
        <v>0</v>
      </c>
      <c r="DM5556" s="81">
        <v>1.6854558589551587E-9</v>
      </c>
      <c r="DN5556" s="81">
        <v>1.6854558589551587E-9</v>
      </c>
      <c r="DO5556" s="81">
        <v>0</v>
      </c>
      <c r="DP5556" s="81">
        <v>1.6854558589551587E-9</v>
      </c>
      <c r="DQ5556" s="81">
        <v>1.6854558589551587E-9</v>
      </c>
      <c r="DR5556" s="81">
        <v>0</v>
      </c>
      <c r="DS5556" s="81">
        <v>1.6854558589551587E-9</v>
      </c>
      <c r="DT5556" s="81">
        <v>1.6854558589551587E-9</v>
      </c>
      <c r="DU5556" s="81">
        <v>0</v>
      </c>
      <c r="DV5556" s="81">
        <v>0</v>
      </c>
      <c r="DW5556" s="81">
        <v>0</v>
      </c>
      <c r="GE5556" s="81" t="s">
        <v>449</v>
      </c>
      <c r="GF5556" s="81" t="s">
        <v>155</v>
      </c>
      <c r="GG5556" s="81" t="s">
        <v>494</v>
      </c>
      <c r="GH5556" s="81" t="s">
        <v>460</v>
      </c>
      <c r="GI5556" s="81">
        <v>2029</v>
      </c>
      <c r="GJ5556" s="81" t="s">
        <v>201</v>
      </c>
      <c r="GK5556" s="81">
        <v>3.9055083184886277E-2</v>
      </c>
      <c r="GL5556" s="81">
        <v>612.55666899999903</v>
      </c>
      <c r="GM5556" s="81">
        <v>2029</v>
      </c>
      <c r="GN5556" s="81" t="s">
        <v>173</v>
      </c>
      <c r="GO5556" s="81">
        <v>1.1148832299820636E-2</v>
      </c>
      <c r="GP5556" s="81">
        <v>10</v>
      </c>
      <c r="GQ5556" s="81">
        <v>0</v>
      </c>
      <c r="GR5556" s="81" t="s">
        <v>448</v>
      </c>
      <c r="GS5556" s="81">
        <v>1.1148832299820636E-2</v>
      </c>
      <c r="GT5556" s="81">
        <v>4.3541857288384195E-4</v>
      </c>
      <c r="GU5556" s="81">
        <v>1.1148832299820636E-2</v>
      </c>
      <c r="GV5556" s="81">
        <v>4.3541857288384195E-4</v>
      </c>
      <c r="GW5556" s="81">
        <v>1.1148832299820636E-2</v>
      </c>
      <c r="GX5556" s="81">
        <v>4.3541857288384195E-4</v>
      </c>
      <c r="GY5556" s="81">
        <v>1.1148832299820636E-2</v>
      </c>
      <c r="GZ5556" s="81">
        <v>4.3541857288384195E-4</v>
      </c>
    </row>
    <row r="5557" spans="98:208" x14ac:dyDescent="0.25">
      <c r="CT5557" s="81" t="s">
        <v>155</v>
      </c>
      <c r="CU5557" s="81" t="s">
        <v>490</v>
      </c>
      <c r="CV5557" s="81" t="s">
        <v>454</v>
      </c>
      <c r="CW5557" s="81">
        <v>2023</v>
      </c>
      <c r="CX5557" s="81">
        <v>0</v>
      </c>
      <c r="CY5557" s="81">
        <v>0</v>
      </c>
      <c r="CZ5557" s="81">
        <v>0</v>
      </c>
      <c r="DA5557" s="81">
        <v>0</v>
      </c>
      <c r="DB5557" s="81">
        <v>21835.978114129721</v>
      </c>
      <c r="DC5557" s="81">
        <v>428.60232122030828</v>
      </c>
      <c r="DD5557" s="81">
        <v>13939.560973457361</v>
      </c>
      <c r="DE5557" s="81">
        <v>7467.8148194524438</v>
      </c>
      <c r="DF5557" s="81">
        <v>4.778415402599073</v>
      </c>
      <c r="DG5557" s="81">
        <v>4.778415402599073</v>
      </c>
      <c r="DH5557" s="81">
        <v>4.778415402599073</v>
      </c>
      <c r="DI5557" s="81">
        <v>4.778415402599073</v>
      </c>
      <c r="DJ5557" s="81">
        <v>3.694257676877472E-10</v>
      </c>
      <c r="DL5557" s="81">
        <v>0</v>
      </c>
      <c r="DM5557" s="81">
        <v>1.7652697784361182E-9</v>
      </c>
      <c r="DN5557" s="81">
        <v>1.7652697784361182E-9</v>
      </c>
      <c r="DO5557" s="81">
        <v>0</v>
      </c>
      <c r="DP5557" s="81">
        <v>1.7652697784361182E-9</v>
      </c>
      <c r="DQ5557" s="81">
        <v>1.7652697784361182E-9</v>
      </c>
      <c r="DR5557" s="81">
        <v>0</v>
      </c>
      <c r="DS5557" s="81">
        <v>1.7652697784361182E-9</v>
      </c>
      <c r="DT5557" s="81">
        <v>1.7652697784361182E-9</v>
      </c>
      <c r="DU5557" s="81">
        <v>0</v>
      </c>
      <c r="DV5557" s="81">
        <v>1.7652697784361182E-9</v>
      </c>
      <c r="DW5557" s="81">
        <v>1.7652697784361182E-9</v>
      </c>
      <c r="GE5557" s="81" t="s">
        <v>449</v>
      </c>
      <c r="GF5557" s="81" t="s">
        <v>155</v>
      </c>
      <c r="GG5557" s="81" t="s">
        <v>494</v>
      </c>
      <c r="GH5557" s="81" t="s">
        <v>460</v>
      </c>
      <c r="GI5557" s="81">
        <v>2030</v>
      </c>
      <c r="GJ5557" s="81" t="s">
        <v>201</v>
      </c>
      <c r="GK5557" s="81">
        <v>3.9055083184886277E-2</v>
      </c>
      <c r="GL5557" s="81">
        <v>612.55666899999903</v>
      </c>
      <c r="GM5557" s="81">
        <v>2030</v>
      </c>
      <c r="GN5557" s="81" t="s">
        <v>173</v>
      </c>
      <c r="GO5557" s="81">
        <v>1.1148832299820636E-2</v>
      </c>
      <c r="GP5557" s="81">
        <v>10</v>
      </c>
      <c r="GQ5557" s="81">
        <v>0</v>
      </c>
      <c r="GR5557" s="81" t="s">
        <v>448</v>
      </c>
      <c r="GS5557" s="81">
        <v>0</v>
      </c>
      <c r="GT5557" s="81">
        <v>0</v>
      </c>
      <c r="GU5557" s="81">
        <v>1.1148832299820636E-2</v>
      </c>
      <c r="GV5557" s="81">
        <v>4.3541857288384195E-4</v>
      </c>
      <c r="GW5557" s="81">
        <v>1.1148832299820636E-2</v>
      </c>
      <c r="GX5557" s="81">
        <v>4.3541857288384195E-4</v>
      </c>
      <c r="GY5557" s="81">
        <v>1.1148832299820636E-2</v>
      </c>
      <c r="GZ5557" s="81">
        <v>4.3541857288384195E-4</v>
      </c>
    </row>
    <row r="5558" spans="98:208" x14ac:dyDescent="0.25">
      <c r="CT5558" s="81" t="s">
        <v>155</v>
      </c>
      <c r="CU5558" s="81" t="s">
        <v>490</v>
      </c>
      <c r="CV5558" s="81" t="s">
        <v>454</v>
      </c>
      <c r="CW5558" s="81">
        <v>2024</v>
      </c>
      <c r="CX5558" s="81">
        <v>0</v>
      </c>
      <c r="CY5558" s="81">
        <v>0</v>
      </c>
      <c r="CZ5558" s="81">
        <v>0</v>
      </c>
      <c r="DA5558" s="81">
        <v>0</v>
      </c>
      <c r="DB5558" s="81">
        <v>21835.978114129721</v>
      </c>
      <c r="DC5558" s="81">
        <v>428.60232122030828</v>
      </c>
      <c r="DD5558" s="81">
        <v>13939.560973457361</v>
      </c>
      <c r="DE5558" s="81">
        <v>7467.8148194524438</v>
      </c>
      <c r="DF5558" s="81">
        <v>4.778415402599073</v>
      </c>
      <c r="DG5558" s="81">
        <v>4.778415402599073</v>
      </c>
      <c r="DH5558" s="81">
        <v>4.778415402599073</v>
      </c>
      <c r="DI5558" s="81">
        <v>4.778415402599073</v>
      </c>
      <c r="DJ5558" s="81">
        <v>3.694257676877472E-10</v>
      </c>
      <c r="DL5558" s="81">
        <v>0</v>
      </c>
      <c r="DM5558" s="81">
        <v>1.7652697784361182E-9</v>
      </c>
      <c r="DN5558" s="81">
        <v>1.7652697784361182E-9</v>
      </c>
      <c r="DO5558" s="81">
        <v>0</v>
      </c>
      <c r="DP5558" s="81">
        <v>1.7652697784361182E-9</v>
      </c>
      <c r="DQ5558" s="81">
        <v>1.7652697784361182E-9</v>
      </c>
      <c r="DR5558" s="81">
        <v>0</v>
      </c>
      <c r="DS5558" s="81">
        <v>1.7652697784361182E-9</v>
      </c>
      <c r="DT5558" s="81">
        <v>1.7652697784361182E-9</v>
      </c>
      <c r="DU5558" s="81">
        <v>0</v>
      </c>
      <c r="DV5558" s="81">
        <v>1.7652697784361182E-9</v>
      </c>
      <c r="DW5558" s="81">
        <v>1.7652697784361182E-9</v>
      </c>
      <c r="GE5558" s="81" t="s">
        <v>449</v>
      </c>
      <c r="GF5558" s="81" t="s">
        <v>155</v>
      </c>
      <c r="GG5558" s="81" t="s">
        <v>494</v>
      </c>
      <c r="GH5558" s="81" t="s">
        <v>460</v>
      </c>
      <c r="GI5558" s="81">
        <v>2031</v>
      </c>
      <c r="GJ5558" s="81" t="s">
        <v>201</v>
      </c>
      <c r="GK5558" s="81">
        <v>3.9055083184886277E-2</v>
      </c>
      <c r="GL5558" s="81">
        <v>612.55666899999903</v>
      </c>
      <c r="GM5558" s="81">
        <v>2031</v>
      </c>
      <c r="GN5558" s="81" t="s">
        <v>173</v>
      </c>
      <c r="GO5558" s="81">
        <v>1.1148832299820636E-2</v>
      </c>
      <c r="GP5558" s="81">
        <v>10</v>
      </c>
      <c r="GQ5558" s="81">
        <v>0</v>
      </c>
      <c r="GR5558" s="81" t="s">
        <v>448</v>
      </c>
      <c r="GS5558" s="81">
        <v>0</v>
      </c>
      <c r="GT5558" s="81">
        <v>0</v>
      </c>
      <c r="GU5558" s="81">
        <v>0</v>
      </c>
      <c r="GV5558" s="81">
        <v>0</v>
      </c>
      <c r="GW5558" s="81">
        <v>1.1148832299820636E-2</v>
      </c>
      <c r="GX5558" s="81">
        <v>4.3541857288384195E-4</v>
      </c>
      <c r="GY5558" s="81">
        <v>1.1148832299820636E-2</v>
      </c>
      <c r="GZ5558" s="81">
        <v>4.3541857288384195E-4</v>
      </c>
    </row>
    <row r="5559" spans="98:208" x14ac:dyDescent="0.25">
      <c r="CT5559" s="81" t="s">
        <v>155</v>
      </c>
      <c r="CU5559" s="81" t="s">
        <v>490</v>
      </c>
      <c r="CV5559" s="81" t="s">
        <v>454</v>
      </c>
      <c r="CW5559" s="81">
        <v>2025</v>
      </c>
      <c r="CX5559" s="81">
        <v>0</v>
      </c>
      <c r="CY5559" s="81">
        <v>0</v>
      </c>
      <c r="CZ5559" s="81">
        <v>0</v>
      </c>
      <c r="DA5559" s="81">
        <v>0</v>
      </c>
      <c r="DB5559" s="81">
        <v>21835.978114129721</v>
      </c>
      <c r="DC5559" s="81">
        <v>428.60232122030828</v>
      </c>
      <c r="DD5559" s="81">
        <v>13939.560973457361</v>
      </c>
      <c r="DE5559" s="81">
        <v>7467.8148194524438</v>
      </c>
      <c r="DF5559" s="81">
        <v>4.778415402599073</v>
      </c>
      <c r="DG5559" s="81">
        <v>4.778415402599073</v>
      </c>
      <c r="DH5559" s="81">
        <v>4.778415402599073</v>
      </c>
      <c r="DI5559" s="81">
        <v>4.778415402599073</v>
      </c>
      <c r="DJ5559" s="81">
        <v>3.694257676877472E-10</v>
      </c>
      <c r="DL5559" s="81">
        <v>0</v>
      </c>
      <c r="DM5559" s="81">
        <v>1.7652697784361182E-9</v>
      </c>
      <c r="DN5559" s="81">
        <v>1.7652697784361182E-9</v>
      </c>
      <c r="DO5559" s="81">
        <v>0</v>
      </c>
      <c r="DP5559" s="81">
        <v>1.7652697784361182E-9</v>
      </c>
      <c r="DQ5559" s="81">
        <v>1.7652697784361182E-9</v>
      </c>
      <c r="DR5559" s="81">
        <v>0</v>
      </c>
      <c r="DS5559" s="81">
        <v>1.7652697784361182E-9</v>
      </c>
      <c r="DT5559" s="81">
        <v>1.7652697784361182E-9</v>
      </c>
      <c r="DU5559" s="81">
        <v>0</v>
      </c>
      <c r="DV5559" s="81">
        <v>1.7652697784361182E-9</v>
      </c>
      <c r="DW5559" s="81">
        <v>1.7652697784361182E-9</v>
      </c>
      <c r="GE5559" s="81" t="s">
        <v>449</v>
      </c>
      <c r="GF5559" s="81" t="s">
        <v>155</v>
      </c>
      <c r="GG5559" s="81" t="s">
        <v>494</v>
      </c>
      <c r="GH5559" s="81" t="s">
        <v>460</v>
      </c>
      <c r="GI5559" s="81">
        <v>2032</v>
      </c>
      <c r="GJ5559" s="81" t="s">
        <v>201</v>
      </c>
      <c r="GK5559" s="81">
        <v>3.9055083184886277E-2</v>
      </c>
      <c r="GL5559" s="81">
        <v>612.55666899999903</v>
      </c>
      <c r="GM5559" s="81">
        <v>2032</v>
      </c>
      <c r="GN5559" s="81" t="s">
        <v>173</v>
      </c>
      <c r="GO5559" s="81">
        <v>1.1148832299820636E-2</v>
      </c>
      <c r="GP5559" s="81">
        <v>10</v>
      </c>
      <c r="GQ5559" s="81">
        <v>0</v>
      </c>
      <c r="GR5559" s="81" t="s">
        <v>448</v>
      </c>
      <c r="GS5559" s="81">
        <v>0</v>
      </c>
      <c r="GT5559" s="81">
        <v>0</v>
      </c>
      <c r="GU5559" s="81">
        <v>0</v>
      </c>
      <c r="GV5559" s="81">
        <v>0</v>
      </c>
      <c r="GW5559" s="81">
        <v>0</v>
      </c>
      <c r="GX5559" s="81">
        <v>0</v>
      </c>
      <c r="GY5559" s="81">
        <v>1.1148832299820636E-2</v>
      </c>
      <c r="GZ5559" s="81">
        <v>4.3541857288384195E-4</v>
      </c>
    </row>
    <row r="5560" spans="98:208" x14ac:dyDescent="0.25">
      <c r="CT5560" s="81" t="s">
        <v>155</v>
      </c>
      <c r="CU5560" s="81" t="s">
        <v>490</v>
      </c>
      <c r="CV5560" s="81" t="s">
        <v>454</v>
      </c>
      <c r="CW5560" s="81">
        <v>2026</v>
      </c>
      <c r="CX5560" s="81">
        <v>0</v>
      </c>
      <c r="CY5560" s="81">
        <v>0</v>
      </c>
      <c r="CZ5560" s="81">
        <v>0</v>
      </c>
      <c r="DA5560" s="81">
        <v>0</v>
      </c>
      <c r="DB5560" s="81">
        <v>21835.978114129721</v>
      </c>
      <c r="DC5560" s="81">
        <v>428.60232122030828</v>
      </c>
      <c r="DD5560" s="81">
        <v>13939.560973457361</v>
      </c>
      <c r="DE5560" s="81">
        <v>7467.8148194524438</v>
      </c>
      <c r="DF5560" s="81">
        <v>4.778415402599073</v>
      </c>
      <c r="DG5560" s="81">
        <v>4.778415402599073</v>
      </c>
      <c r="DH5560" s="81">
        <v>4.778415402599073</v>
      </c>
      <c r="DI5560" s="81">
        <v>4.778415402599073</v>
      </c>
      <c r="DJ5560" s="81">
        <v>3.694257676877472E-10</v>
      </c>
      <c r="DL5560" s="81">
        <v>0</v>
      </c>
      <c r="DM5560" s="81">
        <v>1.7652697784361182E-9</v>
      </c>
      <c r="DN5560" s="81">
        <v>1.7652697784361182E-9</v>
      </c>
      <c r="DO5560" s="81">
        <v>0</v>
      </c>
      <c r="DP5560" s="81">
        <v>1.7652697784361182E-9</v>
      </c>
      <c r="DQ5560" s="81">
        <v>1.7652697784361182E-9</v>
      </c>
      <c r="DR5560" s="81">
        <v>0</v>
      </c>
      <c r="DS5560" s="81">
        <v>1.7652697784361182E-9</v>
      </c>
      <c r="DT5560" s="81">
        <v>1.7652697784361182E-9</v>
      </c>
      <c r="DU5560" s="81">
        <v>0</v>
      </c>
      <c r="DV5560" s="81">
        <v>1.7652697784361182E-9</v>
      </c>
      <c r="DW5560" s="81">
        <v>1.7652697784361182E-9</v>
      </c>
      <c r="GE5560" s="81" t="s">
        <v>449</v>
      </c>
      <c r="GF5560" s="81" t="s">
        <v>155</v>
      </c>
      <c r="GG5560" s="81" t="s">
        <v>494</v>
      </c>
      <c r="GH5560" s="81" t="s">
        <v>461</v>
      </c>
      <c r="GI5560" s="81">
        <v>2021</v>
      </c>
      <c r="GJ5560" s="81" t="s">
        <v>201</v>
      </c>
      <c r="GK5560" s="81">
        <v>222.22942162783991</v>
      </c>
      <c r="GL5560" s="81">
        <v>612.55666899999903</v>
      </c>
      <c r="GM5560" s="81">
        <v>2021</v>
      </c>
      <c r="GN5560" s="81" t="s">
        <v>173</v>
      </c>
      <c r="GO5560" s="81">
        <v>1.1148832299820636E-2</v>
      </c>
      <c r="GP5560" s="81">
        <v>10</v>
      </c>
      <c r="GQ5560" s="81">
        <v>0</v>
      </c>
      <c r="GR5560" s="81" t="s">
        <v>448</v>
      </c>
      <c r="GS5560" s="81">
        <v>1.1148832299820636E-2</v>
      </c>
      <c r="GT5560" s="81">
        <v>2.4775985538149201</v>
      </c>
      <c r="GU5560" s="81">
        <v>1.1148832299820636E-2</v>
      </c>
      <c r="GV5560" s="81">
        <v>2.4775985538149201</v>
      </c>
      <c r="GW5560" s="81">
        <v>0</v>
      </c>
      <c r="GX5560" s="81">
        <v>0</v>
      </c>
      <c r="GY5560" s="81">
        <v>0</v>
      </c>
      <c r="GZ5560" s="81">
        <v>0</v>
      </c>
    </row>
    <row r="5561" spans="98:208" x14ac:dyDescent="0.25">
      <c r="CT5561" s="81" t="s">
        <v>155</v>
      </c>
      <c r="CU5561" s="81" t="s">
        <v>490</v>
      </c>
      <c r="CV5561" s="81" t="s">
        <v>454</v>
      </c>
      <c r="CW5561" s="81">
        <v>2027</v>
      </c>
      <c r="CX5561" s="81">
        <v>0</v>
      </c>
      <c r="CY5561" s="81">
        <v>0</v>
      </c>
      <c r="CZ5561" s="81">
        <v>0</v>
      </c>
      <c r="DA5561" s="81">
        <v>0</v>
      </c>
      <c r="DB5561" s="81">
        <v>21835.978114129721</v>
      </c>
      <c r="DC5561" s="81">
        <v>428.60232122030828</v>
      </c>
      <c r="DD5561" s="81">
        <v>13939.560973457361</v>
      </c>
      <c r="DE5561" s="81">
        <v>7467.8148194524438</v>
      </c>
      <c r="DF5561" s="81">
        <v>4.778415402599073</v>
      </c>
      <c r="DG5561" s="81">
        <v>4.778415402599073</v>
      </c>
      <c r="DH5561" s="81">
        <v>4.778415402599073</v>
      </c>
      <c r="DI5561" s="81">
        <v>4.778415402599073</v>
      </c>
      <c r="DJ5561" s="81">
        <v>3.694257676877472E-10</v>
      </c>
      <c r="DL5561" s="81">
        <v>0</v>
      </c>
      <c r="DM5561" s="81">
        <v>1.7652697784361182E-9</v>
      </c>
      <c r="DN5561" s="81">
        <v>1.7652697784361182E-9</v>
      </c>
      <c r="DO5561" s="81">
        <v>0</v>
      </c>
      <c r="DP5561" s="81">
        <v>1.7652697784361182E-9</v>
      </c>
      <c r="DQ5561" s="81">
        <v>1.7652697784361182E-9</v>
      </c>
      <c r="DR5561" s="81">
        <v>0</v>
      </c>
      <c r="DS5561" s="81">
        <v>1.7652697784361182E-9</v>
      </c>
      <c r="DT5561" s="81">
        <v>1.7652697784361182E-9</v>
      </c>
      <c r="DU5561" s="81">
        <v>0</v>
      </c>
      <c r="DV5561" s="81">
        <v>1.7652697784361182E-9</v>
      </c>
      <c r="DW5561" s="81">
        <v>1.7652697784361182E-9</v>
      </c>
      <c r="GE5561" s="81" t="s">
        <v>449</v>
      </c>
      <c r="GF5561" s="81" t="s">
        <v>155</v>
      </c>
      <c r="GG5561" s="81" t="s">
        <v>494</v>
      </c>
      <c r="GH5561" s="81" t="s">
        <v>461</v>
      </c>
      <c r="GI5561" s="81">
        <v>2022</v>
      </c>
      <c r="GJ5561" s="81" t="s">
        <v>201</v>
      </c>
      <c r="GK5561" s="81">
        <v>222.22942162783991</v>
      </c>
      <c r="GL5561" s="81">
        <v>612.55666899999903</v>
      </c>
      <c r="GM5561" s="81">
        <v>2022</v>
      </c>
      <c r="GN5561" s="81" t="s">
        <v>173</v>
      </c>
      <c r="GO5561" s="81">
        <v>1.1148832299820636E-2</v>
      </c>
      <c r="GP5561" s="81">
        <v>10</v>
      </c>
      <c r="GQ5561" s="81">
        <v>0</v>
      </c>
      <c r="GR5561" s="81" t="s">
        <v>448</v>
      </c>
      <c r="GS5561" s="81">
        <v>1.1148832299820636E-2</v>
      </c>
      <c r="GT5561" s="81">
        <v>2.4775985538149201</v>
      </c>
      <c r="GU5561" s="81">
        <v>1.1148832299820636E-2</v>
      </c>
      <c r="GV5561" s="81">
        <v>2.4775985538149201</v>
      </c>
      <c r="GW5561" s="81">
        <v>1.1148832299820636E-2</v>
      </c>
      <c r="GX5561" s="81">
        <v>2.4775985538149201</v>
      </c>
      <c r="GY5561" s="81">
        <v>0</v>
      </c>
      <c r="GZ5561" s="81">
        <v>0</v>
      </c>
    </row>
    <row r="5562" spans="98:208" x14ac:dyDescent="0.25">
      <c r="CT5562" s="81" t="s">
        <v>155</v>
      </c>
      <c r="CU5562" s="81" t="s">
        <v>490</v>
      </c>
      <c r="CV5562" s="81" t="s">
        <v>454</v>
      </c>
      <c r="CW5562" s="81">
        <v>2028</v>
      </c>
      <c r="CX5562" s="81">
        <v>0</v>
      </c>
      <c r="CY5562" s="81">
        <v>0</v>
      </c>
      <c r="CZ5562" s="81">
        <v>0</v>
      </c>
      <c r="DA5562" s="81">
        <v>0</v>
      </c>
      <c r="DB5562" s="81">
        <v>22783.187028906759</v>
      </c>
      <c r="DC5562" s="81">
        <v>453.26096055717272</v>
      </c>
      <c r="DD5562" s="81">
        <v>14531.33568557179</v>
      </c>
      <c r="DE5562" s="81">
        <v>7798.5903827774646</v>
      </c>
      <c r="DF5562" s="81">
        <v>5.053330437307535</v>
      </c>
      <c r="DG5562" s="81">
        <v>5.053330437307535</v>
      </c>
      <c r="DH5562" s="81">
        <v>5.053330437307535</v>
      </c>
      <c r="DI5562" s="81">
        <v>5.053330437307535</v>
      </c>
      <c r="DJ5562" s="81">
        <v>3.694257676877472E-10</v>
      </c>
      <c r="DL5562" s="81">
        <v>0</v>
      </c>
      <c r="DM5562" s="81">
        <v>1.8668304761821954E-9</v>
      </c>
      <c r="DN5562" s="81">
        <v>1.8668304761821954E-9</v>
      </c>
      <c r="DO5562" s="81">
        <v>0</v>
      </c>
      <c r="DP5562" s="81">
        <v>1.8668304761821954E-9</v>
      </c>
      <c r="DQ5562" s="81">
        <v>1.8668304761821954E-9</v>
      </c>
      <c r="DR5562" s="81">
        <v>0</v>
      </c>
      <c r="DS5562" s="81">
        <v>1.8668304761821954E-9</v>
      </c>
      <c r="DT5562" s="81">
        <v>1.8668304761821954E-9</v>
      </c>
      <c r="DU5562" s="81">
        <v>0</v>
      </c>
      <c r="DV5562" s="81">
        <v>1.8668304761821954E-9</v>
      </c>
      <c r="DW5562" s="81">
        <v>1.8668304761821954E-9</v>
      </c>
      <c r="GE5562" s="81" t="s">
        <v>449</v>
      </c>
      <c r="GF5562" s="81" t="s">
        <v>155</v>
      </c>
      <c r="GG5562" s="81" t="s">
        <v>494</v>
      </c>
      <c r="GH5562" s="81" t="s">
        <v>461</v>
      </c>
      <c r="GI5562" s="81">
        <v>2023</v>
      </c>
      <c r="GJ5562" s="81" t="s">
        <v>201</v>
      </c>
      <c r="GK5562" s="81">
        <v>233.2300768079489</v>
      </c>
      <c r="GL5562" s="81">
        <v>612.55666899999903</v>
      </c>
      <c r="GM5562" s="81">
        <v>2023</v>
      </c>
      <c r="GN5562" s="81" t="s">
        <v>173</v>
      </c>
      <c r="GO5562" s="81">
        <v>1.1148832299820636E-2</v>
      </c>
      <c r="GP5562" s="81">
        <v>10</v>
      </c>
      <c r="GQ5562" s="81">
        <v>0</v>
      </c>
      <c r="GR5562" s="81" t="s">
        <v>448</v>
      </c>
      <c r="GS5562" s="81">
        <v>1.1148832299820636E-2</v>
      </c>
      <c r="GT5562" s="81">
        <v>2.6002430136061085</v>
      </c>
      <c r="GU5562" s="81">
        <v>1.1148832299820636E-2</v>
      </c>
      <c r="GV5562" s="81">
        <v>2.6002430136061085</v>
      </c>
      <c r="GW5562" s="81">
        <v>1.1148832299820636E-2</v>
      </c>
      <c r="GX5562" s="81">
        <v>2.6002430136061085</v>
      </c>
      <c r="GY5562" s="81">
        <v>1.1148832299820636E-2</v>
      </c>
      <c r="GZ5562" s="81">
        <v>2.6002430136061085</v>
      </c>
    </row>
    <row r="5563" spans="98:208" x14ac:dyDescent="0.25">
      <c r="CT5563" s="81" t="s">
        <v>155</v>
      </c>
      <c r="CU5563" s="81" t="s">
        <v>490</v>
      </c>
      <c r="CV5563" s="81" t="s">
        <v>454</v>
      </c>
      <c r="CW5563" s="81">
        <v>2029</v>
      </c>
      <c r="CX5563" s="81">
        <v>0</v>
      </c>
      <c r="CY5563" s="81">
        <v>0</v>
      </c>
      <c r="CZ5563" s="81">
        <v>0</v>
      </c>
      <c r="DA5563" s="81">
        <v>0</v>
      </c>
      <c r="DB5563" s="81">
        <v>22783.187028906759</v>
      </c>
      <c r="DC5563" s="81">
        <v>453.26096055717272</v>
      </c>
      <c r="DD5563" s="81">
        <v>14531.33568557179</v>
      </c>
      <c r="DE5563" s="81">
        <v>7798.5903827774646</v>
      </c>
      <c r="DF5563" s="81">
        <v>5.053330437307535</v>
      </c>
      <c r="DG5563" s="81">
        <v>5.053330437307535</v>
      </c>
      <c r="DH5563" s="81">
        <v>5.053330437307535</v>
      </c>
      <c r="DI5563" s="81">
        <v>5.053330437307535</v>
      </c>
      <c r="DJ5563" s="81">
        <v>3.694257676877472E-10</v>
      </c>
      <c r="DL5563" s="81">
        <v>0</v>
      </c>
      <c r="DM5563" s="81">
        <v>1.8668304761821954E-9</v>
      </c>
      <c r="DN5563" s="81">
        <v>1.8668304761821954E-9</v>
      </c>
      <c r="DO5563" s="81">
        <v>0</v>
      </c>
      <c r="DP5563" s="81">
        <v>1.8668304761821954E-9</v>
      </c>
      <c r="DQ5563" s="81">
        <v>1.8668304761821954E-9</v>
      </c>
      <c r="DR5563" s="81">
        <v>0</v>
      </c>
      <c r="DS5563" s="81">
        <v>1.8668304761821954E-9</v>
      </c>
      <c r="DT5563" s="81">
        <v>1.8668304761821954E-9</v>
      </c>
      <c r="DU5563" s="81">
        <v>0</v>
      </c>
      <c r="DV5563" s="81">
        <v>1.8668304761821954E-9</v>
      </c>
      <c r="DW5563" s="81">
        <v>1.8668304761821954E-9</v>
      </c>
      <c r="GE5563" s="81" t="s">
        <v>449</v>
      </c>
      <c r="GF5563" s="81" t="s">
        <v>155</v>
      </c>
      <c r="GG5563" s="81" t="s">
        <v>494</v>
      </c>
      <c r="GH5563" s="81" t="s">
        <v>461</v>
      </c>
      <c r="GI5563" s="81">
        <v>2024</v>
      </c>
      <c r="GJ5563" s="81" t="s">
        <v>201</v>
      </c>
      <c r="GK5563" s="81">
        <v>233.2300768079489</v>
      </c>
      <c r="GL5563" s="81">
        <v>612.55666899999903</v>
      </c>
      <c r="GM5563" s="81">
        <v>2024</v>
      </c>
      <c r="GN5563" s="81" t="s">
        <v>173</v>
      </c>
      <c r="GO5563" s="81">
        <v>1.1148832299820636E-2</v>
      </c>
      <c r="GP5563" s="81">
        <v>10</v>
      </c>
      <c r="GQ5563" s="81">
        <v>0</v>
      </c>
      <c r="GR5563" s="81" t="s">
        <v>448</v>
      </c>
      <c r="GS5563" s="81">
        <v>1.1148832299820636E-2</v>
      </c>
      <c r="GT5563" s="81">
        <v>2.6002430136061085</v>
      </c>
      <c r="GU5563" s="81">
        <v>1.1148832299820636E-2</v>
      </c>
      <c r="GV5563" s="81">
        <v>2.6002430136061085</v>
      </c>
      <c r="GW5563" s="81">
        <v>1.1148832299820636E-2</v>
      </c>
      <c r="GX5563" s="81">
        <v>2.6002430136061085</v>
      </c>
      <c r="GY5563" s="81">
        <v>1.1148832299820636E-2</v>
      </c>
      <c r="GZ5563" s="81">
        <v>2.6002430136061085</v>
      </c>
    </row>
    <row r="5564" spans="98:208" x14ac:dyDescent="0.25">
      <c r="CT5564" s="81" t="s">
        <v>155</v>
      </c>
      <c r="CU5564" s="81" t="s">
        <v>490</v>
      </c>
      <c r="CV5564" s="81" t="s">
        <v>454</v>
      </c>
      <c r="CW5564" s="81">
        <v>2030</v>
      </c>
      <c r="CX5564" s="81">
        <v>0</v>
      </c>
      <c r="CY5564" s="81">
        <v>0</v>
      </c>
      <c r="CZ5564" s="81">
        <v>0</v>
      </c>
      <c r="DA5564" s="81">
        <v>0</v>
      </c>
      <c r="DB5564" s="81">
        <v>22783.187028906759</v>
      </c>
      <c r="DC5564" s="81">
        <v>453.26096055717272</v>
      </c>
      <c r="DD5564" s="81">
        <v>14531.33568557179</v>
      </c>
      <c r="DE5564" s="81">
        <v>7798.5903827774646</v>
      </c>
      <c r="DF5564" s="81">
        <v>0</v>
      </c>
      <c r="DG5564" s="81">
        <v>5.053330437307535</v>
      </c>
      <c r="DH5564" s="81">
        <v>5.053330437307535</v>
      </c>
      <c r="DI5564" s="81">
        <v>5.053330437307535</v>
      </c>
      <c r="DJ5564" s="81">
        <v>3.694257676877472E-10</v>
      </c>
      <c r="DL5564" s="81">
        <v>0</v>
      </c>
      <c r="DM5564" s="81">
        <v>0</v>
      </c>
      <c r="DN5564" s="81">
        <v>0</v>
      </c>
      <c r="DO5564" s="81">
        <v>0</v>
      </c>
      <c r="DP5564" s="81">
        <v>1.8668304761821954E-9</v>
      </c>
      <c r="DQ5564" s="81">
        <v>1.8668304761821954E-9</v>
      </c>
      <c r="DR5564" s="81">
        <v>0</v>
      </c>
      <c r="DS5564" s="81">
        <v>1.8668304761821954E-9</v>
      </c>
      <c r="DT5564" s="81">
        <v>1.8668304761821954E-9</v>
      </c>
      <c r="DU5564" s="81">
        <v>0</v>
      </c>
      <c r="DV5564" s="81">
        <v>1.8668304761821954E-9</v>
      </c>
      <c r="DW5564" s="81">
        <v>1.8668304761821954E-9</v>
      </c>
      <c r="GE5564" s="81" t="s">
        <v>449</v>
      </c>
      <c r="GF5564" s="81" t="s">
        <v>155</v>
      </c>
      <c r="GG5564" s="81" t="s">
        <v>494</v>
      </c>
      <c r="GH5564" s="81" t="s">
        <v>461</v>
      </c>
      <c r="GI5564" s="81">
        <v>2025</v>
      </c>
      <c r="GJ5564" s="81" t="s">
        <v>201</v>
      </c>
      <c r="GK5564" s="81">
        <v>233.2300768079489</v>
      </c>
      <c r="GL5564" s="81">
        <v>612.55666899999903</v>
      </c>
      <c r="GM5564" s="81">
        <v>2025</v>
      </c>
      <c r="GN5564" s="81" t="s">
        <v>173</v>
      </c>
      <c r="GO5564" s="81">
        <v>1.1148832299820636E-2</v>
      </c>
      <c r="GP5564" s="81">
        <v>10</v>
      </c>
      <c r="GQ5564" s="81">
        <v>0</v>
      </c>
      <c r="GR5564" s="81" t="s">
        <v>448</v>
      </c>
      <c r="GS5564" s="81">
        <v>1.1148832299820636E-2</v>
      </c>
      <c r="GT5564" s="81">
        <v>2.6002430136061085</v>
      </c>
      <c r="GU5564" s="81">
        <v>1.1148832299820636E-2</v>
      </c>
      <c r="GV5564" s="81">
        <v>2.6002430136061085</v>
      </c>
      <c r="GW5564" s="81">
        <v>1.1148832299820636E-2</v>
      </c>
      <c r="GX5564" s="81">
        <v>2.6002430136061085</v>
      </c>
      <c r="GY5564" s="81">
        <v>1.1148832299820636E-2</v>
      </c>
      <c r="GZ5564" s="81">
        <v>2.6002430136061085</v>
      </c>
    </row>
    <row r="5565" spans="98:208" x14ac:dyDescent="0.25">
      <c r="CT5565" s="81" t="s">
        <v>155</v>
      </c>
      <c r="CU5565" s="81" t="s">
        <v>490</v>
      </c>
      <c r="CV5565" s="81" t="s">
        <v>454</v>
      </c>
      <c r="CW5565" s="81">
        <v>2031</v>
      </c>
      <c r="CX5565" s="81">
        <v>0</v>
      </c>
      <c r="CY5565" s="81">
        <v>0</v>
      </c>
      <c r="CZ5565" s="81">
        <v>0</v>
      </c>
      <c r="DA5565" s="81">
        <v>0</v>
      </c>
      <c r="DB5565" s="81">
        <v>22783.187028906759</v>
      </c>
      <c r="DC5565" s="81">
        <v>453.26096055717272</v>
      </c>
      <c r="DD5565" s="81">
        <v>14531.33568557179</v>
      </c>
      <c r="DE5565" s="81">
        <v>7798.5903827774646</v>
      </c>
      <c r="DF5565" s="81">
        <v>0</v>
      </c>
      <c r="DG5565" s="81">
        <v>0</v>
      </c>
      <c r="DH5565" s="81">
        <v>5.053330437307535</v>
      </c>
      <c r="DI5565" s="81">
        <v>5.053330437307535</v>
      </c>
      <c r="DJ5565" s="81">
        <v>3.694257676877472E-10</v>
      </c>
      <c r="DL5565" s="81">
        <v>0</v>
      </c>
      <c r="DM5565" s="81">
        <v>0</v>
      </c>
      <c r="DN5565" s="81">
        <v>0</v>
      </c>
      <c r="DO5565" s="81">
        <v>0</v>
      </c>
      <c r="DP5565" s="81">
        <v>0</v>
      </c>
      <c r="DQ5565" s="81">
        <v>0</v>
      </c>
      <c r="DR5565" s="81">
        <v>0</v>
      </c>
      <c r="DS5565" s="81">
        <v>1.8668304761821954E-9</v>
      </c>
      <c r="DT5565" s="81">
        <v>1.8668304761821954E-9</v>
      </c>
      <c r="DU5565" s="81">
        <v>0</v>
      </c>
      <c r="DV5565" s="81">
        <v>1.8668304761821954E-9</v>
      </c>
      <c r="DW5565" s="81">
        <v>1.8668304761821954E-9</v>
      </c>
      <c r="GE5565" s="81" t="s">
        <v>449</v>
      </c>
      <c r="GF5565" s="81" t="s">
        <v>155</v>
      </c>
      <c r="GG5565" s="81" t="s">
        <v>494</v>
      </c>
      <c r="GH5565" s="81" t="s">
        <v>461</v>
      </c>
      <c r="GI5565" s="81">
        <v>2026</v>
      </c>
      <c r="GJ5565" s="81" t="s">
        <v>201</v>
      </c>
      <c r="GK5565" s="81">
        <v>233.2300768079489</v>
      </c>
      <c r="GL5565" s="81">
        <v>612.55666899999903</v>
      </c>
      <c r="GM5565" s="81">
        <v>2026</v>
      </c>
      <c r="GN5565" s="81" t="s">
        <v>173</v>
      </c>
      <c r="GO5565" s="81">
        <v>1.1148832299820636E-2</v>
      </c>
      <c r="GP5565" s="81">
        <v>10</v>
      </c>
      <c r="GQ5565" s="81">
        <v>0</v>
      </c>
      <c r="GR5565" s="81" t="s">
        <v>448</v>
      </c>
      <c r="GS5565" s="81">
        <v>1.1148832299820636E-2</v>
      </c>
      <c r="GT5565" s="81">
        <v>2.6002430136061085</v>
      </c>
      <c r="GU5565" s="81">
        <v>1.1148832299820636E-2</v>
      </c>
      <c r="GV5565" s="81">
        <v>2.6002430136061085</v>
      </c>
      <c r="GW5565" s="81">
        <v>1.1148832299820636E-2</v>
      </c>
      <c r="GX5565" s="81">
        <v>2.6002430136061085</v>
      </c>
      <c r="GY5565" s="81">
        <v>1.1148832299820636E-2</v>
      </c>
      <c r="GZ5565" s="81">
        <v>2.6002430136061085</v>
      </c>
    </row>
    <row r="5566" spans="98:208" x14ac:dyDescent="0.25">
      <c r="CT5566" s="81" t="s">
        <v>155</v>
      </c>
      <c r="CU5566" s="81" t="s">
        <v>490</v>
      </c>
      <c r="CV5566" s="81" t="s">
        <v>454</v>
      </c>
      <c r="CW5566" s="81">
        <v>2032</v>
      </c>
      <c r="CX5566" s="81">
        <v>0</v>
      </c>
      <c r="CY5566" s="81">
        <v>0</v>
      </c>
      <c r="CZ5566" s="81">
        <v>0</v>
      </c>
      <c r="DA5566" s="81">
        <v>0</v>
      </c>
      <c r="DB5566" s="81">
        <v>22783.187028906759</v>
      </c>
      <c r="DC5566" s="81">
        <v>453.26096055717272</v>
      </c>
      <c r="DD5566" s="81">
        <v>14531.33568557179</v>
      </c>
      <c r="DE5566" s="81">
        <v>7798.5903827774646</v>
      </c>
      <c r="DF5566" s="81">
        <v>0</v>
      </c>
      <c r="DG5566" s="81">
        <v>0</v>
      </c>
      <c r="DH5566" s="81">
        <v>0</v>
      </c>
      <c r="DI5566" s="81">
        <v>5.053330437307535</v>
      </c>
      <c r="DJ5566" s="81">
        <v>3.694257676877472E-10</v>
      </c>
      <c r="DL5566" s="81">
        <v>0</v>
      </c>
      <c r="DM5566" s="81">
        <v>0</v>
      </c>
      <c r="DN5566" s="81">
        <v>0</v>
      </c>
      <c r="DO5566" s="81">
        <v>0</v>
      </c>
      <c r="DP5566" s="81">
        <v>0</v>
      </c>
      <c r="DQ5566" s="81">
        <v>0</v>
      </c>
      <c r="DR5566" s="81">
        <v>0</v>
      </c>
      <c r="DS5566" s="81">
        <v>0</v>
      </c>
      <c r="DT5566" s="81">
        <v>0</v>
      </c>
      <c r="DU5566" s="81">
        <v>0</v>
      </c>
      <c r="DV5566" s="81">
        <v>1.8668304761821954E-9</v>
      </c>
      <c r="DW5566" s="81">
        <v>1.8668304761821954E-9</v>
      </c>
      <c r="GE5566" s="81" t="s">
        <v>449</v>
      </c>
      <c r="GF5566" s="81" t="s">
        <v>155</v>
      </c>
      <c r="GG5566" s="81" t="s">
        <v>494</v>
      </c>
      <c r="GH5566" s="81" t="s">
        <v>461</v>
      </c>
      <c r="GI5566" s="81">
        <v>2027</v>
      </c>
      <c r="GJ5566" s="81" t="s">
        <v>201</v>
      </c>
      <c r="GK5566" s="81">
        <v>233.2300768079489</v>
      </c>
      <c r="GL5566" s="81">
        <v>612.55666899999903</v>
      </c>
      <c r="GM5566" s="81">
        <v>2027</v>
      </c>
      <c r="GN5566" s="81" t="s">
        <v>173</v>
      </c>
      <c r="GO5566" s="81">
        <v>1.1148832299820636E-2</v>
      </c>
      <c r="GP5566" s="81">
        <v>10</v>
      </c>
      <c r="GQ5566" s="81">
        <v>0</v>
      </c>
      <c r="GR5566" s="81" t="s">
        <v>448</v>
      </c>
      <c r="GS5566" s="81">
        <v>1.1148832299820636E-2</v>
      </c>
      <c r="GT5566" s="81">
        <v>2.6002430136061085</v>
      </c>
      <c r="GU5566" s="81">
        <v>1.1148832299820636E-2</v>
      </c>
      <c r="GV5566" s="81">
        <v>2.6002430136061085</v>
      </c>
      <c r="GW5566" s="81">
        <v>1.1148832299820636E-2</v>
      </c>
      <c r="GX5566" s="81">
        <v>2.6002430136061085</v>
      </c>
      <c r="GY5566" s="81">
        <v>1.1148832299820636E-2</v>
      </c>
      <c r="GZ5566" s="81">
        <v>2.6002430136061085</v>
      </c>
    </row>
    <row r="5567" spans="98:208" x14ac:dyDescent="0.25">
      <c r="CT5567" s="81" t="s">
        <v>155</v>
      </c>
      <c r="CU5567" s="81" t="s">
        <v>490</v>
      </c>
      <c r="CV5567" s="81" t="s">
        <v>455</v>
      </c>
      <c r="CW5567" s="81">
        <v>2020</v>
      </c>
      <c r="CX5567" s="81">
        <v>0</v>
      </c>
      <c r="CY5567" s="81">
        <v>0</v>
      </c>
      <c r="CZ5567" s="81">
        <v>0</v>
      </c>
      <c r="DA5567" s="81">
        <v>0</v>
      </c>
      <c r="DB5567" s="81">
        <v>21083.842824224459</v>
      </c>
      <c r="DC5567" s="81">
        <v>409.22373582043451</v>
      </c>
      <c r="DD5567" s="81">
        <v>13469.08781237873</v>
      </c>
      <c r="DE5567" s="81">
        <v>7205.5312760252746</v>
      </c>
      <c r="DF5567" s="81">
        <v>4.5623668037681275</v>
      </c>
      <c r="DG5567" s="81">
        <v>0</v>
      </c>
      <c r="DH5567" s="81">
        <v>0</v>
      </c>
      <c r="DI5567" s="81">
        <v>0</v>
      </c>
      <c r="DJ5567" s="81">
        <v>1.593288466334485E-8</v>
      </c>
      <c r="DL5567" s="81">
        <v>0</v>
      </c>
      <c r="DM5567" s="81">
        <v>7.2691664076310865E-8</v>
      </c>
      <c r="DN5567" s="81">
        <v>7.2691664076310865E-8</v>
      </c>
      <c r="DO5567" s="81">
        <v>0</v>
      </c>
      <c r="DP5567" s="81">
        <v>0</v>
      </c>
      <c r="DQ5567" s="81">
        <v>0</v>
      </c>
      <c r="DR5567" s="81">
        <v>0</v>
      </c>
      <c r="DS5567" s="81">
        <v>0</v>
      </c>
      <c r="DT5567" s="81">
        <v>0</v>
      </c>
      <c r="DU5567" s="81">
        <v>0</v>
      </c>
      <c r="DV5567" s="81">
        <v>0</v>
      </c>
      <c r="DW5567" s="81">
        <v>0</v>
      </c>
      <c r="GE5567" s="81" t="s">
        <v>449</v>
      </c>
      <c r="GF5567" s="81" t="s">
        <v>155</v>
      </c>
      <c r="GG5567" s="81" t="s">
        <v>494</v>
      </c>
      <c r="GH5567" s="81" t="s">
        <v>461</v>
      </c>
      <c r="GI5567" s="81">
        <v>2028</v>
      </c>
      <c r="GJ5567" s="81" t="s">
        <v>201</v>
      </c>
      <c r="GK5567" s="81">
        <v>247.2729921649574</v>
      </c>
      <c r="GL5567" s="81">
        <v>612.55666899999903</v>
      </c>
      <c r="GM5567" s="81">
        <v>2028</v>
      </c>
      <c r="GN5567" s="81" t="s">
        <v>173</v>
      </c>
      <c r="GO5567" s="81">
        <v>1.1148832299820636E-2</v>
      </c>
      <c r="GP5567" s="81">
        <v>10</v>
      </c>
      <c r="GQ5567" s="81">
        <v>0</v>
      </c>
      <c r="GR5567" s="81" t="s">
        <v>448</v>
      </c>
      <c r="GS5567" s="81">
        <v>1.1148832299820636E-2</v>
      </c>
      <c r="GT5567" s="81">
        <v>2.756805121921972</v>
      </c>
      <c r="GU5567" s="81">
        <v>1.1148832299820636E-2</v>
      </c>
      <c r="GV5567" s="81">
        <v>2.756805121921972</v>
      </c>
      <c r="GW5567" s="81">
        <v>1.1148832299820636E-2</v>
      </c>
      <c r="GX5567" s="81">
        <v>2.756805121921972</v>
      </c>
      <c r="GY5567" s="81">
        <v>1.1148832299820636E-2</v>
      </c>
      <c r="GZ5567" s="81">
        <v>2.756805121921972</v>
      </c>
    </row>
    <row r="5568" spans="98:208" x14ac:dyDescent="0.25">
      <c r="CT5568" s="81" t="s">
        <v>155</v>
      </c>
      <c r="CU5568" s="81" t="s">
        <v>490</v>
      </c>
      <c r="CV5568" s="81" t="s">
        <v>455</v>
      </c>
      <c r="CW5568" s="81">
        <v>2021</v>
      </c>
      <c r="CX5568" s="81">
        <v>0</v>
      </c>
      <c r="CY5568" s="81">
        <v>0</v>
      </c>
      <c r="CZ5568" s="81">
        <v>0</v>
      </c>
      <c r="DA5568" s="81">
        <v>0</v>
      </c>
      <c r="DB5568" s="81">
        <v>21083.842824224459</v>
      </c>
      <c r="DC5568" s="81">
        <v>409.22373582043451</v>
      </c>
      <c r="DD5568" s="81">
        <v>13469.08781237873</v>
      </c>
      <c r="DE5568" s="81">
        <v>7205.5312760252746</v>
      </c>
      <c r="DF5568" s="81">
        <v>4.5623668037681275</v>
      </c>
      <c r="DG5568" s="81">
        <v>4.5623668037681275</v>
      </c>
      <c r="DH5568" s="81">
        <v>0</v>
      </c>
      <c r="DI5568" s="81">
        <v>0</v>
      </c>
      <c r="DJ5568" s="81">
        <v>1.593288466334485E-8</v>
      </c>
      <c r="DL5568" s="81">
        <v>0</v>
      </c>
      <c r="DM5568" s="81">
        <v>7.2691664076310865E-8</v>
      </c>
      <c r="DN5568" s="81">
        <v>7.2691664076310865E-8</v>
      </c>
      <c r="DO5568" s="81">
        <v>0</v>
      </c>
      <c r="DP5568" s="81">
        <v>7.2691664076310865E-8</v>
      </c>
      <c r="DQ5568" s="81">
        <v>7.2691664076310865E-8</v>
      </c>
      <c r="DR5568" s="81">
        <v>0</v>
      </c>
      <c r="DS5568" s="81">
        <v>0</v>
      </c>
      <c r="DT5568" s="81">
        <v>0</v>
      </c>
      <c r="DU5568" s="81">
        <v>0</v>
      </c>
      <c r="DV5568" s="81">
        <v>0</v>
      </c>
      <c r="DW5568" s="81">
        <v>0</v>
      </c>
      <c r="GE5568" s="81" t="s">
        <v>449</v>
      </c>
      <c r="GF5568" s="81" t="s">
        <v>155</v>
      </c>
      <c r="GG5568" s="81" t="s">
        <v>494</v>
      </c>
      <c r="GH5568" s="81" t="s">
        <v>461</v>
      </c>
      <c r="GI5568" s="81">
        <v>2029</v>
      </c>
      <c r="GJ5568" s="81" t="s">
        <v>201</v>
      </c>
      <c r="GK5568" s="81">
        <v>247.2729921649574</v>
      </c>
      <c r="GL5568" s="81">
        <v>612.55666899999903</v>
      </c>
      <c r="GM5568" s="81">
        <v>2029</v>
      </c>
      <c r="GN5568" s="81" t="s">
        <v>173</v>
      </c>
      <c r="GO5568" s="81">
        <v>1.1148832299820636E-2</v>
      </c>
      <c r="GP5568" s="81">
        <v>10</v>
      </c>
      <c r="GQ5568" s="81">
        <v>0</v>
      </c>
      <c r="GR5568" s="81" t="s">
        <v>448</v>
      </c>
      <c r="GS5568" s="81">
        <v>1.1148832299820636E-2</v>
      </c>
      <c r="GT5568" s="81">
        <v>2.756805121921972</v>
      </c>
      <c r="GU5568" s="81">
        <v>1.1148832299820636E-2</v>
      </c>
      <c r="GV5568" s="81">
        <v>2.756805121921972</v>
      </c>
      <c r="GW5568" s="81">
        <v>1.1148832299820636E-2</v>
      </c>
      <c r="GX5568" s="81">
        <v>2.756805121921972</v>
      </c>
      <c r="GY5568" s="81">
        <v>1.1148832299820636E-2</v>
      </c>
      <c r="GZ5568" s="81">
        <v>2.756805121921972</v>
      </c>
    </row>
    <row r="5569" spans="98:208" x14ac:dyDescent="0.25">
      <c r="CT5569" s="81" t="s">
        <v>155</v>
      </c>
      <c r="CU5569" s="81" t="s">
        <v>490</v>
      </c>
      <c r="CV5569" s="81" t="s">
        <v>455</v>
      </c>
      <c r="CW5569" s="81">
        <v>2022</v>
      </c>
      <c r="CX5569" s="81">
        <v>0</v>
      </c>
      <c r="CY5569" s="81">
        <v>0</v>
      </c>
      <c r="CZ5569" s="81">
        <v>0</v>
      </c>
      <c r="DA5569" s="81">
        <v>0</v>
      </c>
      <c r="DB5569" s="81">
        <v>21083.842824224459</v>
      </c>
      <c r="DC5569" s="81">
        <v>409.22373582043451</v>
      </c>
      <c r="DD5569" s="81">
        <v>13469.08781237873</v>
      </c>
      <c r="DE5569" s="81">
        <v>7205.5312760252746</v>
      </c>
      <c r="DF5569" s="81">
        <v>4.5623668037681275</v>
      </c>
      <c r="DG5569" s="81">
        <v>4.5623668037681275</v>
      </c>
      <c r="DH5569" s="81">
        <v>4.5623668037681275</v>
      </c>
      <c r="DI5569" s="81">
        <v>0</v>
      </c>
      <c r="DJ5569" s="81">
        <v>1.593288466334485E-8</v>
      </c>
      <c r="DL5569" s="81">
        <v>0</v>
      </c>
      <c r="DM5569" s="81">
        <v>7.2691664076310865E-8</v>
      </c>
      <c r="DN5569" s="81">
        <v>7.2691664076310865E-8</v>
      </c>
      <c r="DO5569" s="81">
        <v>0</v>
      </c>
      <c r="DP5569" s="81">
        <v>7.2691664076310865E-8</v>
      </c>
      <c r="DQ5569" s="81">
        <v>7.2691664076310865E-8</v>
      </c>
      <c r="DR5569" s="81">
        <v>0</v>
      </c>
      <c r="DS5569" s="81">
        <v>7.2691664076310865E-8</v>
      </c>
      <c r="DT5569" s="81">
        <v>7.2691664076310865E-8</v>
      </c>
      <c r="DU5569" s="81">
        <v>0</v>
      </c>
      <c r="DV5569" s="81">
        <v>0</v>
      </c>
      <c r="DW5569" s="81">
        <v>0</v>
      </c>
      <c r="GE5569" s="81" t="s">
        <v>449</v>
      </c>
      <c r="GF5569" s="81" t="s">
        <v>155</v>
      </c>
      <c r="GG5569" s="81" t="s">
        <v>494</v>
      </c>
      <c r="GH5569" s="81" t="s">
        <v>461</v>
      </c>
      <c r="GI5569" s="81">
        <v>2030</v>
      </c>
      <c r="GJ5569" s="81" t="s">
        <v>201</v>
      </c>
      <c r="GK5569" s="81">
        <v>247.2729921649574</v>
      </c>
      <c r="GL5569" s="81">
        <v>612.55666899999903</v>
      </c>
      <c r="GM5569" s="81">
        <v>2030</v>
      </c>
      <c r="GN5569" s="81" t="s">
        <v>173</v>
      </c>
      <c r="GO5569" s="81">
        <v>1.1148832299820636E-2</v>
      </c>
      <c r="GP5569" s="81">
        <v>10</v>
      </c>
      <c r="GQ5569" s="81">
        <v>0</v>
      </c>
      <c r="GR5569" s="81" t="s">
        <v>448</v>
      </c>
      <c r="GS5569" s="81">
        <v>0</v>
      </c>
      <c r="GT5569" s="81">
        <v>0</v>
      </c>
      <c r="GU5569" s="81">
        <v>1.1148832299820636E-2</v>
      </c>
      <c r="GV5569" s="81">
        <v>2.756805121921972</v>
      </c>
      <c r="GW5569" s="81">
        <v>1.1148832299820636E-2</v>
      </c>
      <c r="GX5569" s="81">
        <v>2.756805121921972</v>
      </c>
      <c r="GY5569" s="81">
        <v>1.1148832299820636E-2</v>
      </c>
      <c r="GZ5569" s="81">
        <v>2.756805121921972</v>
      </c>
    </row>
    <row r="5570" spans="98:208" x14ac:dyDescent="0.25">
      <c r="CT5570" s="81" t="s">
        <v>155</v>
      </c>
      <c r="CU5570" s="81" t="s">
        <v>490</v>
      </c>
      <c r="CV5570" s="81" t="s">
        <v>455</v>
      </c>
      <c r="CW5570" s="81">
        <v>2023</v>
      </c>
      <c r="CX5570" s="81">
        <v>0</v>
      </c>
      <c r="CY5570" s="81">
        <v>0</v>
      </c>
      <c r="CZ5570" s="81">
        <v>0</v>
      </c>
      <c r="DA5570" s="81">
        <v>0</v>
      </c>
      <c r="DB5570" s="81">
        <v>21835.978114130408</v>
      </c>
      <c r="DC5570" s="81">
        <v>428.60232122029248</v>
      </c>
      <c r="DD5570" s="81">
        <v>13939.56097345755</v>
      </c>
      <c r="DE5570" s="81">
        <v>7467.8148194525502</v>
      </c>
      <c r="DF5570" s="81">
        <v>4.7784154025988963</v>
      </c>
      <c r="DG5570" s="81">
        <v>4.7784154025988963</v>
      </c>
      <c r="DH5570" s="81">
        <v>4.7784154025988963</v>
      </c>
      <c r="DI5570" s="81">
        <v>4.7784154025988963</v>
      </c>
      <c r="DJ5570" s="81">
        <v>1.593288466334485E-8</v>
      </c>
      <c r="DL5570" s="81">
        <v>0</v>
      </c>
      <c r="DM5570" s="81">
        <v>7.613394148315876E-8</v>
      </c>
      <c r="DN5570" s="81">
        <v>7.613394148315876E-8</v>
      </c>
      <c r="DO5570" s="81">
        <v>0</v>
      </c>
      <c r="DP5570" s="81">
        <v>7.613394148315876E-8</v>
      </c>
      <c r="DQ5570" s="81">
        <v>7.613394148315876E-8</v>
      </c>
      <c r="DR5570" s="81">
        <v>0</v>
      </c>
      <c r="DS5570" s="81">
        <v>7.613394148315876E-8</v>
      </c>
      <c r="DT5570" s="81">
        <v>7.613394148315876E-8</v>
      </c>
      <c r="DU5570" s="81">
        <v>0</v>
      </c>
      <c r="DV5570" s="81">
        <v>7.613394148315876E-8</v>
      </c>
      <c r="DW5570" s="81">
        <v>7.613394148315876E-8</v>
      </c>
      <c r="GE5570" s="81" t="s">
        <v>449</v>
      </c>
      <c r="GF5570" s="81" t="s">
        <v>155</v>
      </c>
      <c r="GG5570" s="81" t="s">
        <v>494</v>
      </c>
      <c r="GH5570" s="81" t="s">
        <v>461</v>
      </c>
      <c r="GI5570" s="81">
        <v>2031</v>
      </c>
      <c r="GJ5570" s="81" t="s">
        <v>201</v>
      </c>
      <c r="GK5570" s="81">
        <v>247.2729921649574</v>
      </c>
      <c r="GL5570" s="81">
        <v>612.55666899999903</v>
      </c>
      <c r="GM5570" s="81">
        <v>2031</v>
      </c>
      <c r="GN5570" s="81" t="s">
        <v>173</v>
      </c>
      <c r="GO5570" s="81">
        <v>1.1148832299820636E-2</v>
      </c>
      <c r="GP5570" s="81">
        <v>10</v>
      </c>
      <c r="GQ5570" s="81">
        <v>0</v>
      </c>
      <c r="GR5570" s="81" t="s">
        <v>448</v>
      </c>
      <c r="GS5570" s="81">
        <v>0</v>
      </c>
      <c r="GT5570" s="81">
        <v>0</v>
      </c>
      <c r="GU5570" s="81">
        <v>0</v>
      </c>
      <c r="GV5570" s="81">
        <v>0</v>
      </c>
      <c r="GW5570" s="81">
        <v>1.1148832299820636E-2</v>
      </c>
      <c r="GX5570" s="81">
        <v>2.756805121921972</v>
      </c>
      <c r="GY5570" s="81">
        <v>1.1148832299820636E-2</v>
      </c>
      <c r="GZ5570" s="81">
        <v>2.756805121921972</v>
      </c>
    </row>
    <row r="5571" spans="98:208" x14ac:dyDescent="0.25">
      <c r="CT5571" s="81" t="s">
        <v>155</v>
      </c>
      <c r="CU5571" s="81" t="s">
        <v>490</v>
      </c>
      <c r="CV5571" s="81" t="s">
        <v>455</v>
      </c>
      <c r="CW5571" s="81">
        <v>2024</v>
      </c>
      <c r="CX5571" s="81">
        <v>0</v>
      </c>
      <c r="CY5571" s="81">
        <v>0</v>
      </c>
      <c r="CZ5571" s="81">
        <v>0</v>
      </c>
      <c r="DA5571" s="81">
        <v>0</v>
      </c>
      <c r="DB5571" s="81">
        <v>21835.978114130408</v>
      </c>
      <c r="DC5571" s="81">
        <v>428.60232122029248</v>
      </c>
      <c r="DD5571" s="81">
        <v>13939.56097345755</v>
      </c>
      <c r="DE5571" s="81">
        <v>7467.8148194525502</v>
      </c>
      <c r="DF5571" s="81">
        <v>4.7784154025988963</v>
      </c>
      <c r="DG5571" s="81">
        <v>4.7784154025988963</v>
      </c>
      <c r="DH5571" s="81">
        <v>4.7784154025988963</v>
      </c>
      <c r="DI5571" s="81">
        <v>4.7784154025988963</v>
      </c>
      <c r="DJ5571" s="81">
        <v>1.593288466334485E-8</v>
      </c>
      <c r="DL5571" s="81">
        <v>0</v>
      </c>
      <c r="DM5571" s="81">
        <v>7.613394148315876E-8</v>
      </c>
      <c r="DN5571" s="81">
        <v>7.613394148315876E-8</v>
      </c>
      <c r="DO5571" s="81">
        <v>0</v>
      </c>
      <c r="DP5571" s="81">
        <v>7.613394148315876E-8</v>
      </c>
      <c r="DQ5571" s="81">
        <v>7.613394148315876E-8</v>
      </c>
      <c r="DR5571" s="81">
        <v>0</v>
      </c>
      <c r="DS5571" s="81">
        <v>7.613394148315876E-8</v>
      </c>
      <c r="DT5571" s="81">
        <v>7.613394148315876E-8</v>
      </c>
      <c r="DU5571" s="81">
        <v>0</v>
      </c>
      <c r="DV5571" s="81">
        <v>7.613394148315876E-8</v>
      </c>
      <c r="DW5571" s="81">
        <v>7.613394148315876E-8</v>
      </c>
      <c r="GE5571" s="81" t="s">
        <v>449</v>
      </c>
      <c r="GF5571" s="81" t="s">
        <v>155</v>
      </c>
      <c r="GG5571" s="81" t="s">
        <v>494</v>
      </c>
      <c r="GH5571" s="81" t="s">
        <v>461</v>
      </c>
      <c r="GI5571" s="81">
        <v>2032</v>
      </c>
      <c r="GJ5571" s="81" t="s">
        <v>201</v>
      </c>
      <c r="GK5571" s="81">
        <v>247.2729921649574</v>
      </c>
      <c r="GL5571" s="81">
        <v>612.55666899999903</v>
      </c>
      <c r="GM5571" s="81">
        <v>2032</v>
      </c>
      <c r="GN5571" s="81" t="s">
        <v>173</v>
      </c>
      <c r="GO5571" s="81">
        <v>1.1148832299820636E-2</v>
      </c>
      <c r="GP5571" s="81">
        <v>10</v>
      </c>
      <c r="GQ5571" s="81">
        <v>0</v>
      </c>
      <c r="GR5571" s="81" t="s">
        <v>448</v>
      </c>
      <c r="GS5571" s="81">
        <v>0</v>
      </c>
      <c r="GT5571" s="81">
        <v>0</v>
      </c>
      <c r="GU5571" s="81">
        <v>0</v>
      </c>
      <c r="GV5571" s="81">
        <v>0</v>
      </c>
      <c r="GW5571" s="81">
        <v>0</v>
      </c>
      <c r="GX5571" s="81">
        <v>0</v>
      </c>
      <c r="GY5571" s="81">
        <v>1.1148832299820636E-2</v>
      </c>
      <c r="GZ5571" s="81">
        <v>2.756805121921972</v>
      </c>
    </row>
    <row r="5572" spans="98:208" x14ac:dyDescent="0.25">
      <c r="CT5572" s="81" t="s">
        <v>155</v>
      </c>
      <c r="CU5572" s="81" t="s">
        <v>490</v>
      </c>
      <c r="CV5572" s="81" t="s">
        <v>455</v>
      </c>
      <c r="CW5572" s="81">
        <v>2025</v>
      </c>
      <c r="CX5572" s="81">
        <v>0</v>
      </c>
      <c r="CY5572" s="81">
        <v>0</v>
      </c>
      <c r="CZ5572" s="81">
        <v>0</v>
      </c>
      <c r="DA5572" s="81">
        <v>0</v>
      </c>
      <c r="DB5572" s="81">
        <v>21835.978114130408</v>
      </c>
      <c r="DC5572" s="81">
        <v>428.60232122029248</v>
      </c>
      <c r="DD5572" s="81">
        <v>13939.56097345755</v>
      </c>
      <c r="DE5572" s="81">
        <v>7467.8148194525502</v>
      </c>
      <c r="DF5572" s="81">
        <v>4.7784154025988963</v>
      </c>
      <c r="DG5572" s="81">
        <v>4.7784154025988963</v>
      </c>
      <c r="DH5572" s="81">
        <v>4.7784154025988963</v>
      </c>
      <c r="DI5572" s="81">
        <v>4.7784154025988963</v>
      </c>
      <c r="DJ5572" s="81">
        <v>1.593288466334485E-8</v>
      </c>
      <c r="DL5572" s="81">
        <v>0</v>
      </c>
      <c r="DM5572" s="81">
        <v>7.613394148315876E-8</v>
      </c>
      <c r="DN5572" s="81">
        <v>7.613394148315876E-8</v>
      </c>
      <c r="DO5572" s="81">
        <v>0</v>
      </c>
      <c r="DP5572" s="81">
        <v>7.613394148315876E-8</v>
      </c>
      <c r="DQ5572" s="81">
        <v>7.613394148315876E-8</v>
      </c>
      <c r="DR5572" s="81">
        <v>0</v>
      </c>
      <c r="DS5572" s="81">
        <v>7.613394148315876E-8</v>
      </c>
      <c r="DT5572" s="81">
        <v>7.613394148315876E-8</v>
      </c>
      <c r="DU5572" s="81">
        <v>0</v>
      </c>
      <c r="DV5572" s="81">
        <v>7.613394148315876E-8</v>
      </c>
      <c r="DW5572" s="81">
        <v>7.613394148315876E-8</v>
      </c>
      <c r="GE5572" s="81" t="s">
        <v>449</v>
      </c>
      <c r="GF5572" s="81" t="s">
        <v>155</v>
      </c>
      <c r="GG5572" s="81" t="s">
        <v>494</v>
      </c>
      <c r="GH5572" s="81" t="s">
        <v>451</v>
      </c>
      <c r="GI5572" s="81">
        <v>2021</v>
      </c>
      <c r="GJ5572" s="81" t="s">
        <v>201</v>
      </c>
      <c r="GK5572" s="81">
        <v>222.229421627926</v>
      </c>
      <c r="GL5572" s="81">
        <v>612.55666899999903</v>
      </c>
      <c r="GM5572" s="81">
        <v>2021</v>
      </c>
      <c r="GN5572" s="81" t="s">
        <v>173</v>
      </c>
      <c r="GO5572" s="81">
        <v>1.1148832299820636E-2</v>
      </c>
      <c r="GP5572" s="81">
        <v>10</v>
      </c>
      <c r="GQ5572" s="81">
        <v>0</v>
      </c>
      <c r="GR5572" s="81" t="s">
        <v>448</v>
      </c>
      <c r="GS5572" s="81">
        <v>1.1148832299820636E-2</v>
      </c>
      <c r="GT5572" s="81">
        <v>2.4775985538158802</v>
      </c>
      <c r="GU5572" s="81">
        <v>1.1148832299820636E-2</v>
      </c>
      <c r="GV5572" s="81">
        <v>2.4775985538158802</v>
      </c>
      <c r="GW5572" s="81">
        <v>0</v>
      </c>
      <c r="GX5572" s="81">
        <v>0</v>
      </c>
      <c r="GY5572" s="81">
        <v>0</v>
      </c>
      <c r="GZ5572" s="81">
        <v>0</v>
      </c>
    </row>
    <row r="5573" spans="98:208" x14ac:dyDescent="0.25">
      <c r="CT5573" s="81" t="s">
        <v>155</v>
      </c>
      <c r="CU5573" s="81" t="s">
        <v>490</v>
      </c>
      <c r="CV5573" s="81" t="s">
        <v>455</v>
      </c>
      <c r="CW5573" s="81">
        <v>2026</v>
      </c>
      <c r="CX5573" s="81">
        <v>0</v>
      </c>
      <c r="CY5573" s="81">
        <v>0</v>
      </c>
      <c r="CZ5573" s="81">
        <v>0</v>
      </c>
      <c r="DA5573" s="81">
        <v>0</v>
      </c>
      <c r="DB5573" s="81">
        <v>21835.978114130408</v>
      </c>
      <c r="DC5573" s="81">
        <v>428.60232122029248</v>
      </c>
      <c r="DD5573" s="81">
        <v>13939.56097345755</v>
      </c>
      <c r="DE5573" s="81">
        <v>7467.8148194525502</v>
      </c>
      <c r="DF5573" s="81">
        <v>4.7784154025988963</v>
      </c>
      <c r="DG5573" s="81">
        <v>4.7784154025988963</v>
      </c>
      <c r="DH5573" s="81">
        <v>4.7784154025988963</v>
      </c>
      <c r="DI5573" s="81">
        <v>4.7784154025988963</v>
      </c>
      <c r="DJ5573" s="81">
        <v>1.593288466334485E-8</v>
      </c>
      <c r="DL5573" s="81">
        <v>0</v>
      </c>
      <c r="DM5573" s="81">
        <v>7.613394148315876E-8</v>
      </c>
      <c r="DN5573" s="81">
        <v>7.613394148315876E-8</v>
      </c>
      <c r="DO5573" s="81">
        <v>0</v>
      </c>
      <c r="DP5573" s="81">
        <v>7.613394148315876E-8</v>
      </c>
      <c r="DQ5573" s="81">
        <v>7.613394148315876E-8</v>
      </c>
      <c r="DR5573" s="81">
        <v>0</v>
      </c>
      <c r="DS5573" s="81">
        <v>7.613394148315876E-8</v>
      </c>
      <c r="DT5573" s="81">
        <v>7.613394148315876E-8</v>
      </c>
      <c r="DU5573" s="81">
        <v>0</v>
      </c>
      <c r="DV5573" s="81">
        <v>7.613394148315876E-8</v>
      </c>
      <c r="DW5573" s="81">
        <v>7.613394148315876E-8</v>
      </c>
      <c r="GE5573" s="81" t="s">
        <v>449</v>
      </c>
      <c r="GF5573" s="81" t="s">
        <v>155</v>
      </c>
      <c r="GG5573" s="81" t="s">
        <v>494</v>
      </c>
      <c r="GH5573" s="81" t="s">
        <v>451</v>
      </c>
      <c r="GI5573" s="81">
        <v>2022</v>
      </c>
      <c r="GJ5573" s="81" t="s">
        <v>201</v>
      </c>
      <c r="GK5573" s="81">
        <v>222.229421627926</v>
      </c>
      <c r="GL5573" s="81">
        <v>612.55666899999903</v>
      </c>
      <c r="GM5573" s="81">
        <v>2022</v>
      </c>
      <c r="GN5573" s="81" t="s">
        <v>173</v>
      </c>
      <c r="GO5573" s="81">
        <v>1.1148832299820636E-2</v>
      </c>
      <c r="GP5573" s="81">
        <v>10</v>
      </c>
      <c r="GQ5573" s="81">
        <v>0</v>
      </c>
      <c r="GR5573" s="81" t="s">
        <v>448</v>
      </c>
      <c r="GS5573" s="81">
        <v>1.1148832299820636E-2</v>
      </c>
      <c r="GT5573" s="81">
        <v>2.4775985538158802</v>
      </c>
      <c r="GU5573" s="81">
        <v>1.1148832299820636E-2</v>
      </c>
      <c r="GV5573" s="81">
        <v>2.4775985538158802</v>
      </c>
      <c r="GW5573" s="81">
        <v>1.1148832299820636E-2</v>
      </c>
      <c r="GX5573" s="81">
        <v>2.4775985538158802</v>
      </c>
      <c r="GY5573" s="81">
        <v>0</v>
      </c>
      <c r="GZ5573" s="81">
        <v>0</v>
      </c>
    </row>
    <row r="5574" spans="98:208" x14ac:dyDescent="0.25">
      <c r="CT5574" s="81" t="s">
        <v>155</v>
      </c>
      <c r="CU5574" s="81" t="s">
        <v>490</v>
      </c>
      <c r="CV5574" s="81" t="s">
        <v>455</v>
      </c>
      <c r="CW5574" s="81">
        <v>2027</v>
      </c>
      <c r="CX5574" s="81">
        <v>0</v>
      </c>
      <c r="CY5574" s="81">
        <v>0</v>
      </c>
      <c r="CZ5574" s="81">
        <v>0</v>
      </c>
      <c r="DA5574" s="81">
        <v>0</v>
      </c>
      <c r="DB5574" s="81">
        <v>21835.978114130408</v>
      </c>
      <c r="DC5574" s="81">
        <v>428.60232122029248</v>
      </c>
      <c r="DD5574" s="81">
        <v>13939.56097345755</v>
      </c>
      <c r="DE5574" s="81">
        <v>7467.8148194525502</v>
      </c>
      <c r="DF5574" s="81">
        <v>4.7784154025988963</v>
      </c>
      <c r="DG5574" s="81">
        <v>4.7784154025988963</v>
      </c>
      <c r="DH5574" s="81">
        <v>4.7784154025988963</v>
      </c>
      <c r="DI5574" s="81">
        <v>4.7784154025988963</v>
      </c>
      <c r="DJ5574" s="81">
        <v>1.593288466334485E-8</v>
      </c>
      <c r="DL5574" s="81">
        <v>0</v>
      </c>
      <c r="DM5574" s="81">
        <v>7.613394148315876E-8</v>
      </c>
      <c r="DN5574" s="81">
        <v>7.613394148315876E-8</v>
      </c>
      <c r="DO5574" s="81">
        <v>0</v>
      </c>
      <c r="DP5574" s="81">
        <v>7.613394148315876E-8</v>
      </c>
      <c r="DQ5574" s="81">
        <v>7.613394148315876E-8</v>
      </c>
      <c r="DR5574" s="81">
        <v>0</v>
      </c>
      <c r="DS5574" s="81">
        <v>7.613394148315876E-8</v>
      </c>
      <c r="DT5574" s="81">
        <v>7.613394148315876E-8</v>
      </c>
      <c r="DU5574" s="81">
        <v>0</v>
      </c>
      <c r="DV5574" s="81">
        <v>7.613394148315876E-8</v>
      </c>
      <c r="DW5574" s="81">
        <v>7.613394148315876E-8</v>
      </c>
      <c r="GE5574" s="81" t="s">
        <v>449</v>
      </c>
      <c r="GF5574" s="81" t="s">
        <v>155</v>
      </c>
      <c r="GG5574" s="81" t="s">
        <v>494</v>
      </c>
      <c r="GH5574" s="81" t="s">
        <v>451</v>
      </c>
      <c r="GI5574" s="81">
        <v>2023</v>
      </c>
      <c r="GJ5574" s="81" t="s">
        <v>201</v>
      </c>
      <c r="GK5574" s="81">
        <v>233.230076808039</v>
      </c>
      <c r="GL5574" s="81">
        <v>612.55666899999903</v>
      </c>
      <c r="GM5574" s="81">
        <v>2023</v>
      </c>
      <c r="GN5574" s="81" t="s">
        <v>173</v>
      </c>
      <c r="GO5574" s="81">
        <v>1.1148832299820636E-2</v>
      </c>
      <c r="GP5574" s="81">
        <v>10</v>
      </c>
      <c r="GQ5574" s="81">
        <v>0</v>
      </c>
      <c r="GR5574" s="81" t="s">
        <v>448</v>
      </c>
      <c r="GS5574" s="81">
        <v>1.1148832299820636E-2</v>
      </c>
      <c r="GT5574" s="81">
        <v>2.6002430136071131</v>
      </c>
      <c r="GU5574" s="81">
        <v>1.1148832299820636E-2</v>
      </c>
      <c r="GV5574" s="81">
        <v>2.6002430136071131</v>
      </c>
      <c r="GW5574" s="81">
        <v>1.1148832299820636E-2</v>
      </c>
      <c r="GX5574" s="81">
        <v>2.6002430136071131</v>
      </c>
      <c r="GY5574" s="81">
        <v>1.1148832299820636E-2</v>
      </c>
      <c r="GZ5574" s="81">
        <v>2.6002430136071131</v>
      </c>
    </row>
    <row r="5575" spans="98:208" x14ac:dyDescent="0.25">
      <c r="CT5575" s="81" t="s">
        <v>155</v>
      </c>
      <c r="CU5575" s="81" t="s">
        <v>490</v>
      </c>
      <c r="CV5575" s="81" t="s">
        <v>455</v>
      </c>
      <c r="CW5575" s="81">
        <v>2028</v>
      </c>
      <c r="CX5575" s="81">
        <v>0</v>
      </c>
      <c r="CY5575" s="81">
        <v>0</v>
      </c>
      <c r="CZ5575" s="81">
        <v>0</v>
      </c>
      <c r="DA5575" s="81">
        <v>0</v>
      </c>
      <c r="DB5575" s="81">
        <v>22783.187028906908</v>
      </c>
      <c r="DC5575" s="81">
        <v>453.26096055715942</v>
      </c>
      <c r="DD5575" s="81">
        <v>14531.335685572079</v>
      </c>
      <c r="DE5575" s="81">
        <v>7798.5903827776519</v>
      </c>
      <c r="DF5575" s="81">
        <v>5.0533304373073866</v>
      </c>
      <c r="DG5575" s="81">
        <v>5.0533304373073866</v>
      </c>
      <c r="DH5575" s="81">
        <v>5.0533304373073866</v>
      </c>
      <c r="DI5575" s="81">
        <v>5.0533304373073866</v>
      </c>
      <c r="DJ5575" s="81">
        <v>1.593288466334485E-8</v>
      </c>
      <c r="DL5575" s="81">
        <v>0</v>
      </c>
      <c r="DM5575" s="81">
        <v>8.0514131023388579E-8</v>
      </c>
      <c r="DN5575" s="81">
        <v>8.0514131023388579E-8</v>
      </c>
      <c r="DO5575" s="81">
        <v>0</v>
      </c>
      <c r="DP5575" s="81">
        <v>8.0514131023388579E-8</v>
      </c>
      <c r="DQ5575" s="81">
        <v>8.0514131023388579E-8</v>
      </c>
      <c r="DR5575" s="81">
        <v>0</v>
      </c>
      <c r="DS5575" s="81">
        <v>8.0514131023388579E-8</v>
      </c>
      <c r="DT5575" s="81">
        <v>8.0514131023388579E-8</v>
      </c>
      <c r="DU5575" s="81">
        <v>0</v>
      </c>
      <c r="DV5575" s="81">
        <v>8.0514131023388579E-8</v>
      </c>
      <c r="DW5575" s="81">
        <v>8.0514131023388579E-8</v>
      </c>
      <c r="GE5575" s="81" t="s">
        <v>449</v>
      </c>
      <c r="GF5575" s="81" t="s">
        <v>155</v>
      </c>
      <c r="GG5575" s="81" t="s">
        <v>494</v>
      </c>
      <c r="GH5575" s="81" t="s">
        <v>451</v>
      </c>
      <c r="GI5575" s="81">
        <v>2024</v>
      </c>
      <c r="GJ5575" s="81" t="s">
        <v>201</v>
      </c>
      <c r="GK5575" s="81">
        <v>233.230076808039</v>
      </c>
      <c r="GL5575" s="81">
        <v>612.55666899999903</v>
      </c>
      <c r="GM5575" s="81">
        <v>2024</v>
      </c>
      <c r="GN5575" s="81" t="s">
        <v>173</v>
      </c>
      <c r="GO5575" s="81">
        <v>1.1148832299820636E-2</v>
      </c>
      <c r="GP5575" s="81">
        <v>10</v>
      </c>
      <c r="GQ5575" s="81">
        <v>0</v>
      </c>
      <c r="GR5575" s="81" t="s">
        <v>448</v>
      </c>
      <c r="GS5575" s="81">
        <v>1.1148832299820636E-2</v>
      </c>
      <c r="GT5575" s="81">
        <v>2.6002430136071131</v>
      </c>
      <c r="GU5575" s="81">
        <v>1.1148832299820636E-2</v>
      </c>
      <c r="GV5575" s="81">
        <v>2.6002430136071131</v>
      </c>
      <c r="GW5575" s="81">
        <v>1.1148832299820636E-2</v>
      </c>
      <c r="GX5575" s="81">
        <v>2.6002430136071131</v>
      </c>
      <c r="GY5575" s="81">
        <v>1.1148832299820636E-2</v>
      </c>
      <c r="GZ5575" s="81">
        <v>2.6002430136071131</v>
      </c>
    </row>
    <row r="5576" spans="98:208" x14ac:dyDescent="0.25">
      <c r="CT5576" s="81" t="s">
        <v>155</v>
      </c>
      <c r="CU5576" s="81" t="s">
        <v>490</v>
      </c>
      <c r="CV5576" s="81" t="s">
        <v>455</v>
      </c>
      <c r="CW5576" s="81">
        <v>2029</v>
      </c>
      <c r="CX5576" s="81">
        <v>0</v>
      </c>
      <c r="CY5576" s="81">
        <v>0</v>
      </c>
      <c r="CZ5576" s="81">
        <v>0</v>
      </c>
      <c r="DA5576" s="81">
        <v>0</v>
      </c>
      <c r="DB5576" s="81">
        <v>22783.187028906908</v>
      </c>
      <c r="DC5576" s="81">
        <v>453.26096055715942</v>
      </c>
      <c r="DD5576" s="81">
        <v>14531.335685572079</v>
      </c>
      <c r="DE5576" s="81">
        <v>7798.5903827776519</v>
      </c>
      <c r="DF5576" s="81">
        <v>5.0533304373073866</v>
      </c>
      <c r="DG5576" s="81">
        <v>5.0533304373073866</v>
      </c>
      <c r="DH5576" s="81">
        <v>5.0533304373073866</v>
      </c>
      <c r="DI5576" s="81">
        <v>5.0533304373073866</v>
      </c>
      <c r="DJ5576" s="81">
        <v>1.593288466334485E-8</v>
      </c>
      <c r="DL5576" s="81">
        <v>0</v>
      </c>
      <c r="DM5576" s="81">
        <v>8.0514131023388579E-8</v>
      </c>
      <c r="DN5576" s="81">
        <v>8.0514131023388579E-8</v>
      </c>
      <c r="DO5576" s="81">
        <v>0</v>
      </c>
      <c r="DP5576" s="81">
        <v>8.0514131023388579E-8</v>
      </c>
      <c r="DQ5576" s="81">
        <v>8.0514131023388579E-8</v>
      </c>
      <c r="DR5576" s="81">
        <v>0</v>
      </c>
      <c r="DS5576" s="81">
        <v>8.0514131023388579E-8</v>
      </c>
      <c r="DT5576" s="81">
        <v>8.0514131023388579E-8</v>
      </c>
      <c r="DU5576" s="81">
        <v>0</v>
      </c>
      <c r="DV5576" s="81">
        <v>8.0514131023388579E-8</v>
      </c>
      <c r="DW5576" s="81">
        <v>8.0514131023388579E-8</v>
      </c>
      <c r="GE5576" s="81" t="s">
        <v>449</v>
      </c>
      <c r="GF5576" s="81" t="s">
        <v>155</v>
      </c>
      <c r="GG5576" s="81" t="s">
        <v>494</v>
      </c>
      <c r="GH5576" s="81" t="s">
        <v>451</v>
      </c>
      <c r="GI5576" s="81">
        <v>2025</v>
      </c>
      <c r="GJ5576" s="81" t="s">
        <v>201</v>
      </c>
      <c r="GK5576" s="81">
        <v>233.230076808039</v>
      </c>
      <c r="GL5576" s="81">
        <v>612.55666899999903</v>
      </c>
      <c r="GM5576" s="81">
        <v>2025</v>
      </c>
      <c r="GN5576" s="81" t="s">
        <v>173</v>
      </c>
      <c r="GO5576" s="81">
        <v>1.1148832299820636E-2</v>
      </c>
      <c r="GP5576" s="81">
        <v>10</v>
      </c>
      <c r="GQ5576" s="81">
        <v>0</v>
      </c>
      <c r="GR5576" s="81" t="s">
        <v>448</v>
      </c>
      <c r="GS5576" s="81">
        <v>1.1148832299820636E-2</v>
      </c>
      <c r="GT5576" s="81">
        <v>2.6002430136071131</v>
      </c>
      <c r="GU5576" s="81">
        <v>1.1148832299820636E-2</v>
      </c>
      <c r="GV5576" s="81">
        <v>2.6002430136071131</v>
      </c>
      <c r="GW5576" s="81">
        <v>1.1148832299820636E-2</v>
      </c>
      <c r="GX5576" s="81">
        <v>2.6002430136071131</v>
      </c>
      <c r="GY5576" s="81">
        <v>1.1148832299820636E-2</v>
      </c>
      <c r="GZ5576" s="81">
        <v>2.6002430136071131</v>
      </c>
    </row>
    <row r="5577" spans="98:208" x14ac:dyDescent="0.25">
      <c r="CT5577" s="81" t="s">
        <v>155</v>
      </c>
      <c r="CU5577" s="81" t="s">
        <v>490</v>
      </c>
      <c r="CV5577" s="81" t="s">
        <v>455</v>
      </c>
      <c r="CW5577" s="81">
        <v>2030</v>
      </c>
      <c r="CX5577" s="81">
        <v>0</v>
      </c>
      <c r="CY5577" s="81">
        <v>0</v>
      </c>
      <c r="CZ5577" s="81">
        <v>0</v>
      </c>
      <c r="DA5577" s="81">
        <v>0</v>
      </c>
      <c r="DB5577" s="81">
        <v>22783.187028906908</v>
      </c>
      <c r="DC5577" s="81">
        <v>453.26096055715942</v>
      </c>
      <c r="DD5577" s="81">
        <v>14531.335685572079</v>
      </c>
      <c r="DE5577" s="81">
        <v>7798.5903827776519</v>
      </c>
      <c r="DF5577" s="81">
        <v>0</v>
      </c>
      <c r="DG5577" s="81">
        <v>5.0533304373073866</v>
      </c>
      <c r="DH5577" s="81">
        <v>5.0533304373073866</v>
      </c>
      <c r="DI5577" s="81">
        <v>5.0533304373073866</v>
      </c>
      <c r="DJ5577" s="81">
        <v>1.593288466334485E-8</v>
      </c>
      <c r="DL5577" s="81">
        <v>0</v>
      </c>
      <c r="DM5577" s="81">
        <v>0</v>
      </c>
      <c r="DN5577" s="81">
        <v>0</v>
      </c>
      <c r="DO5577" s="81">
        <v>0</v>
      </c>
      <c r="DP5577" s="81">
        <v>8.0514131023388579E-8</v>
      </c>
      <c r="DQ5577" s="81">
        <v>8.0514131023388579E-8</v>
      </c>
      <c r="DR5577" s="81">
        <v>0</v>
      </c>
      <c r="DS5577" s="81">
        <v>8.0514131023388579E-8</v>
      </c>
      <c r="DT5577" s="81">
        <v>8.0514131023388579E-8</v>
      </c>
      <c r="DU5577" s="81">
        <v>0</v>
      </c>
      <c r="DV5577" s="81">
        <v>8.0514131023388579E-8</v>
      </c>
      <c r="DW5577" s="81">
        <v>8.0514131023388579E-8</v>
      </c>
      <c r="GE5577" s="81" t="s">
        <v>449</v>
      </c>
      <c r="GF5577" s="81" t="s">
        <v>155</v>
      </c>
      <c r="GG5577" s="81" t="s">
        <v>494</v>
      </c>
      <c r="GH5577" s="81" t="s">
        <v>451</v>
      </c>
      <c r="GI5577" s="81">
        <v>2026</v>
      </c>
      <c r="GJ5577" s="81" t="s">
        <v>201</v>
      </c>
      <c r="GK5577" s="81">
        <v>233.230076808039</v>
      </c>
      <c r="GL5577" s="81">
        <v>612.55666899999903</v>
      </c>
      <c r="GM5577" s="81">
        <v>2026</v>
      </c>
      <c r="GN5577" s="81" t="s">
        <v>173</v>
      </c>
      <c r="GO5577" s="81">
        <v>1.1148832299820636E-2</v>
      </c>
      <c r="GP5577" s="81">
        <v>10</v>
      </c>
      <c r="GQ5577" s="81">
        <v>0</v>
      </c>
      <c r="GR5577" s="81" t="s">
        <v>448</v>
      </c>
      <c r="GS5577" s="81">
        <v>1.1148832299820636E-2</v>
      </c>
      <c r="GT5577" s="81">
        <v>2.6002430136071131</v>
      </c>
      <c r="GU5577" s="81">
        <v>1.1148832299820636E-2</v>
      </c>
      <c r="GV5577" s="81">
        <v>2.6002430136071131</v>
      </c>
      <c r="GW5577" s="81">
        <v>1.1148832299820636E-2</v>
      </c>
      <c r="GX5577" s="81">
        <v>2.6002430136071131</v>
      </c>
      <c r="GY5577" s="81">
        <v>1.1148832299820636E-2</v>
      </c>
      <c r="GZ5577" s="81">
        <v>2.6002430136071131</v>
      </c>
    </row>
    <row r="5578" spans="98:208" x14ac:dyDescent="0.25">
      <c r="CT5578" s="81" t="s">
        <v>155</v>
      </c>
      <c r="CU5578" s="81" t="s">
        <v>490</v>
      </c>
      <c r="CV5578" s="81" t="s">
        <v>455</v>
      </c>
      <c r="CW5578" s="81">
        <v>2031</v>
      </c>
      <c r="CX5578" s="81">
        <v>0</v>
      </c>
      <c r="CY5578" s="81">
        <v>0</v>
      </c>
      <c r="CZ5578" s="81">
        <v>0</v>
      </c>
      <c r="DA5578" s="81">
        <v>0</v>
      </c>
      <c r="DB5578" s="81">
        <v>22783.187028906908</v>
      </c>
      <c r="DC5578" s="81">
        <v>453.26096055715942</v>
      </c>
      <c r="DD5578" s="81">
        <v>14531.335685572079</v>
      </c>
      <c r="DE5578" s="81">
        <v>7798.5903827776519</v>
      </c>
      <c r="DF5578" s="81">
        <v>0</v>
      </c>
      <c r="DG5578" s="81">
        <v>0</v>
      </c>
      <c r="DH5578" s="81">
        <v>5.0533304373073866</v>
      </c>
      <c r="DI5578" s="81">
        <v>5.0533304373073866</v>
      </c>
      <c r="DJ5578" s="81">
        <v>1.593288466334485E-8</v>
      </c>
      <c r="DL5578" s="81">
        <v>0</v>
      </c>
      <c r="DM5578" s="81">
        <v>0</v>
      </c>
      <c r="DN5578" s="81">
        <v>0</v>
      </c>
      <c r="DO5578" s="81">
        <v>0</v>
      </c>
      <c r="DP5578" s="81">
        <v>0</v>
      </c>
      <c r="DQ5578" s="81">
        <v>0</v>
      </c>
      <c r="DR5578" s="81">
        <v>0</v>
      </c>
      <c r="DS5578" s="81">
        <v>8.0514131023388579E-8</v>
      </c>
      <c r="DT5578" s="81">
        <v>8.0514131023388579E-8</v>
      </c>
      <c r="DU5578" s="81">
        <v>0</v>
      </c>
      <c r="DV5578" s="81">
        <v>8.0514131023388579E-8</v>
      </c>
      <c r="DW5578" s="81">
        <v>8.0514131023388579E-8</v>
      </c>
      <c r="GE5578" s="81" t="s">
        <v>449</v>
      </c>
      <c r="GF5578" s="81" t="s">
        <v>155</v>
      </c>
      <c r="GG5578" s="81" t="s">
        <v>494</v>
      </c>
      <c r="GH5578" s="81" t="s">
        <v>451</v>
      </c>
      <c r="GI5578" s="81">
        <v>2027</v>
      </c>
      <c r="GJ5578" s="81" t="s">
        <v>201</v>
      </c>
      <c r="GK5578" s="81">
        <v>233.230076808039</v>
      </c>
      <c r="GL5578" s="81">
        <v>612.55666899999903</v>
      </c>
      <c r="GM5578" s="81">
        <v>2027</v>
      </c>
      <c r="GN5578" s="81" t="s">
        <v>173</v>
      </c>
      <c r="GO5578" s="81">
        <v>1.1148832299820636E-2</v>
      </c>
      <c r="GP5578" s="81">
        <v>10</v>
      </c>
      <c r="GQ5578" s="81">
        <v>0</v>
      </c>
      <c r="GR5578" s="81" t="s">
        <v>448</v>
      </c>
      <c r="GS5578" s="81">
        <v>1.1148832299820636E-2</v>
      </c>
      <c r="GT5578" s="81">
        <v>2.6002430136071131</v>
      </c>
      <c r="GU5578" s="81">
        <v>1.1148832299820636E-2</v>
      </c>
      <c r="GV5578" s="81">
        <v>2.6002430136071131</v>
      </c>
      <c r="GW5578" s="81">
        <v>1.1148832299820636E-2</v>
      </c>
      <c r="GX5578" s="81">
        <v>2.6002430136071131</v>
      </c>
      <c r="GY5578" s="81">
        <v>1.1148832299820636E-2</v>
      </c>
      <c r="GZ5578" s="81">
        <v>2.6002430136071131</v>
      </c>
    </row>
    <row r="5579" spans="98:208" x14ac:dyDescent="0.25">
      <c r="CT5579" s="81" t="s">
        <v>155</v>
      </c>
      <c r="CU5579" s="81" t="s">
        <v>490</v>
      </c>
      <c r="CV5579" s="81" t="s">
        <v>455</v>
      </c>
      <c r="CW5579" s="81">
        <v>2032</v>
      </c>
      <c r="CX5579" s="81">
        <v>0</v>
      </c>
      <c r="CY5579" s="81">
        <v>0</v>
      </c>
      <c r="CZ5579" s="81">
        <v>0</v>
      </c>
      <c r="DA5579" s="81">
        <v>0</v>
      </c>
      <c r="DB5579" s="81">
        <v>22783.187028906908</v>
      </c>
      <c r="DC5579" s="81">
        <v>453.26096055715942</v>
      </c>
      <c r="DD5579" s="81">
        <v>14531.335685572079</v>
      </c>
      <c r="DE5579" s="81">
        <v>7798.5903827776519</v>
      </c>
      <c r="DF5579" s="81">
        <v>0</v>
      </c>
      <c r="DG5579" s="81">
        <v>0</v>
      </c>
      <c r="DH5579" s="81">
        <v>0</v>
      </c>
      <c r="DI5579" s="81">
        <v>5.0533304373073866</v>
      </c>
      <c r="DJ5579" s="81">
        <v>1.593288466334485E-8</v>
      </c>
      <c r="DL5579" s="81">
        <v>0</v>
      </c>
      <c r="DM5579" s="81">
        <v>0</v>
      </c>
      <c r="DN5579" s="81">
        <v>0</v>
      </c>
      <c r="DO5579" s="81">
        <v>0</v>
      </c>
      <c r="DP5579" s="81">
        <v>0</v>
      </c>
      <c r="DQ5579" s="81">
        <v>0</v>
      </c>
      <c r="DR5579" s="81">
        <v>0</v>
      </c>
      <c r="DS5579" s="81">
        <v>0</v>
      </c>
      <c r="DT5579" s="81">
        <v>0</v>
      </c>
      <c r="DU5579" s="81">
        <v>0</v>
      </c>
      <c r="DV5579" s="81">
        <v>8.0514131023388579E-8</v>
      </c>
      <c r="DW5579" s="81">
        <v>8.0514131023388579E-8</v>
      </c>
      <c r="GE5579" s="81" t="s">
        <v>449</v>
      </c>
      <c r="GF5579" s="81" t="s">
        <v>155</v>
      </c>
      <c r="GG5579" s="81" t="s">
        <v>494</v>
      </c>
      <c r="GH5579" s="81" t="s">
        <v>451</v>
      </c>
      <c r="GI5579" s="81">
        <v>2028</v>
      </c>
      <c r="GJ5579" s="81" t="s">
        <v>201</v>
      </c>
      <c r="GK5579" s="81">
        <v>247.2729921650533</v>
      </c>
      <c r="GL5579" s="81">
        <v>612.55666899999903</v>
      </c>
      <c r="GM5579" s="81">
        <v>2028</v>
      </c>
      <c r="GN5579" s="81" t="s">
        <v>173</v>
      </c>
      <c r="GO5579" s="81">
        <v>1.1148832299820636E-2</v>
      </c>
      <c r="GP5579" s="81">
        <v>10</v>
      </c>
      <c r="GQ5579" s="81">
        <v>0</v>
      </c>
      <c r="GR5579" s="81" t="s">
        <v>448</v>
      </c>
      <c r="GS5579" s="81">
        <v>1.1148832299820636E-2</v>
      </c>
      <c r="GT5579" s="81">
        <v>2.7568051219230414</v>
      </c>
      <c r="GU5579" s="81">
        <v>1.1148832299820636E-2</v>
      </c>
      <c r="GV5579" s="81">
        <v>2.7568051219230414</v>
      </c>
      <c r="GW5579" s="81">
        <v>1.1148832299820636E-2</v>
      </c>
      <c r="GX5579" s="81">
        <v>2.7568051219230414</v>
      </c>
      <c r="GY5579" s="81">
        <v>1.1148832299820636E-2</v>
      </c>
      <c r="GZ5579" s="81">
        <v>2.7568051219230414</v>
      </c>
    </row>
    <row r="5580" spans="98:208" x14ac:dyDescent="0.25">
      <c r="CT5580" s="81" t="s">
        <v>155</v>
      </c>
      <c r="CU5580" s="81" t="s">
        <v>491</v>
      </c>
      <c r="CV5580" s="81" t="s">
        <v>457</v>
      </c>
      <c r="CW5580" s="81">
        <v>2020</v>
      </c>
      <c r="CX5580" s="81">
        <v>0</v>
      </c>
      <c r="CY5580" s="81">
        <v>0</v>
      </c>
      <c r="CZ5580" s="81">
        <v>0</v>
      </c>
      <c r="DA5580" s="81">
        <v>0</v>
      </c>
      <c r="DB5580" s="81">
        <v>14146.13064133252</v>
      </c>
      <c r="DC5580" s="81">
        <v>222.22942162783011</v>
      </c>
      <c r="DD5580" s="81">
        <v>8585.7228092479454</v>
      </c>
      <c r="DE5580" s="81">
        <v>5338.178410456745</v>
      </c>
      <c r="DF5580" s="81">
        <v>2.4775985538148109</v>
      </c>
      <c r="DG5580" s="81">
        <v>0</v>
      </c>
      <c r="DH5580" s="81">
        <v>0</v>
      </c>
      <c r="DI5580" s="81">
        <v>0</v>
      </c>
      <c r="DJ5580" s="81">
        <v>3.4915422189464148E-7</v>
      </c>
      <c r="DL5580" s="81">
        <v>0</v>
      </c>
      <c r="DM5580" s="81">
        <v>8.6506399522449934E-7</v>
      </c>
      <c r="DN5580" s="81">
        <v>8.6506399522449934E-7</v>
      </c>
      <c r="DO5580" s="81">
        <v>0</v>
      </c>
      <c r="DP5580" s="81">
        <v>0</v>
      </c>
      <c r="DQ5580" s="81">
        <v>0</v>
      </c>
      <c r="DR5580" s="81">
        <v>0</v>
      </c>
      <c r="DS5580" s="81">
        <v>0</v>
      </c>
      <c r="DT5580" s="81">
        <v>0</v>
      </c>
      <c r="DU5580" s="81">
        <v>0</v>
      </c>
      <c r="DV5580" s="81">
        <v>0</v>
      </c>
      <c r="DW5580" s="81">
        <v>0</v>
      </c>
      <c r="GE5580" s="81" t="s">
        <v>449</v>
      </c>
      <c r="GF5580" s="81" t="s">
        <v>155</v>
      </c>
      <c r="GG5580" s="81" t="s">
        <v>494</v>
      </c>
      <c r="GH5580" s="81" t="s">
        <v>451</v>
      </c>
      <c r="GI5580" s="81">
        <v>2029</v>
      </c>
      <c r="GJ5580" s="81" t="s">
        <v>201</v>
      </c>
      <c r="GK5580" s="81">
        <v>247.2729921650533</v>
      </c>
      <c r="GL5580" s="81">
        <v>612.55666899999903</v>
      </c>
      <c r="GM5580" s="81">
        <v>2029</v>
      </c>
      <c r="GN5580" s="81" t="s">
        <v>173</v>
      </c>
      <c r="GO5580" s="81">
        <v>1.1148832299820636E-2</v>
      </c>
      <c r="GP5580" s="81">
        <v>10</v>
      </c>
      <c r="GQ5580" s="81">
        <v>0</v>
      </c>
      <c r="GR5580" s="81" t="s">
        <v>448</v>
      </c>
      <c r="GS5580" s="81">
        <v>1.1148832299820636E-2</v>
      </c>
      <c r="GT5580" s="81">
        <v>2.7568051219230414</v>
      </c>
      <c r="GU5580" s="81">
        <v>1.1148832299820636E-2</v>
      </c>
      <c r="GV5580" s="81">
        <v>2.7568051219230414</v>
      </c>
      <c r="GW5580" s="81">
        <v>1.1148832299820636E-2</v>
      </c>
      <c r="GX5580" s="81">
        <v>2.7568051219230414</v>
      </c>
      <c r="GY5580" s="81">
        <v>1.1148832299820636E-2</v>
      </c>
      <c r="GZ5580" s="81">
        <v>2.7568051219230414</v>
      </c>
    </row>
    <row r="5581" spans="98:208" x14ac:dyDescent="0.25">
      <c r="CT5581" s="81" t="s">
        <v>155</v>
      </c>
      <c r="CU5581" s="81" t="s">
        <v>491</v>
      </c>
      <c r="CV5581" s="81" t="s">
        <v>457</v>
      </c>
      <c r="CW5581" s="81">
        <v>2021</v>
      </c>
      <c r="CX5581" s="81">
        <v>0</v>
      </c>
      <c r="CY5581" s="81">
        <v>0</v>
      </c>
      <c r="CZ5581" s="81">
        <v>0</v>
      </c>
      <c r="DA5581" s="81">
        <v>0</v>
      </c>
      <c r="DB5581" s="81">
        <v>14146.13064133252</v>
      </c>
      <c r="DC5581" s="81">
        <v>222.22942162783011</v>
      </c>
      <c r="DD5581" s="81">
        <v>8585.7228092479454</v>
      </c>
      <c r="DE5581" s="81">
        <v>5338.178410456745</v>
      </c>
      <c r="DF5581" s="81">
        <v>2.4775985538148109</v>
      </c>
      <c r="DG5581" s="81">
        <v>2.4775985538148109</v>
      </c>
      <c r="DH5581" s="81">
        <v>0</v>
      </c>
      <c r="DI5581" s="81">
        <v>0</v>
      </c>
      <c r="DJ5581" s="81">
        <v>3.4915422189464148E-7</v>
      </c>
      <c r="DL5581" s="81">
        <v>0</v>
      </c>
      <c r="DM5581" s="81">
        <v>8.6506399522449934E-7</v>
      </c>
      <c r="DN5581" s="81">
        <v>8.6506399522449934E-7</v>
      </c>
      <c r="DO5581" s="81">
        <v>0</v>
      </c>
      <c r="DP5581" s="81">
        <v>8.6506399522449934E-7</v>
      </c>
      <c r="DQ5581" s="81">
        <v>8.6506399522449934E-7</v>
      </c>
      <c r="DR5581" s="81">
        <v>0</v>
      </c>
      <c r="DS5581" s="81">
        <v>0</v>
      </c>
      <c r="DT5581" s="81">
        <v>0</v>
      </c>
      <c r="DU5581" s="81">
        <v>0</v>
      </c>
      <c r="DV5581" s="81">
        <v>0</v>
      </c>
      <c r="DW5581" s="81">
        <v>0</v>
      </c>
      <c r="GE5581" s="81" t="s">
        <v>449</v>
      </c>
      <c r="GF5581" s="81" t="s">
        <v>155</v>
      </c>
      <c r="GG5581" s="81" t="s">
        <v>494</v>
      </c>
      <c r="GH5581" s="81" t="s">
        <v>451</v>
      </c>
      <c r="GI5581" s="81">
        <v>2030</v>
      </c>
      <c r="GJ5581" s="81" t="s">
        <v>201</v>
      </c>
      <c r="GK5581" s="81">
        <v>247.2729921650533</v>
      </c>
      <c r="GL5581" s="81">
        <v>612.55666899999903</v>
      </c>
      <c r="GM5581" s="81">
        <v>2030</v>
      </c>
      <c r="GN5581" s="81" t="s">
        <v>173</v>
      </c>
      <c r="GO5581" s="81">
        <v>1.1148832299820636E-2</v>
      </c>
      <c r="GP5581" s="81">
        <v>10</v>
      </c>
      <c r="GQ5581" s="81">
        <v>0</v>
      </c>
      <c r="GR5581" s="81" t="s">
        <v>448</v>
      </c>
      <c r="GS5581" s="81">
        <v>0</v>
      </c>
      <c r="GT5581" s="81">
        <v>0</v>
      </c>
      <c r="GU5581" s="81">
        <v>1.1148832299820636E-2</v>
      </c>
      <c r="GV5581" s="81">
        <v>2.7568051219230414</v>
      </c>
      <c r="GW5581" s="81">
        <v>1.1148832299820636E-2</v>
      </c>
      <c r="GX5581" s="81">
        <v>2.7568051219230414</v>
      </c>
      <c r="GY5581" s="81">
        <v>1.1148832299820636E-2</v>
      </c>
      <c r="GZ5581" s="81">
        <v>2.7568051219230414</v>
      </c>
    </row>
    <row r="5582" spans="98:208" x14ac:dyDescent="0.25">
      <c r="CT5582" s="81" t="s">
        <v>155</v>
      </c>
      <c r="CU5582" s="81" t="s">
        <v>491</v>
      </c>
      <c r="CV5582" s="81" t="s">
        <v>457</v>
      </c>
      <c r="CW5582" s="81">
        <v>2022</v>
      </c>
      <c r="CX5582" s="81">
        <v>0</v>
      </c>
      <c r="CY5582" s="81">
        <v>0</v>
      </c>
      <c r="CZ5582" s="81">
        <v>0</v>
      </c>
      <c r="DA5582" s="81">
        <v>0</v>
      </c>
      <c r="DB5582" s="81">
        <v>14146.13064133252</v>
      </c>
      <c r="DC5582" s="81">
        <v>222.22942162783011</v>
      </c>
      <c r="DD5582" s="81">
        <v>8585.7228092479454</v>
      </c>
      <c r="DE5582" s="81">
        <v>5338.178410456745</v>
      </c>
      <c r="DF5582" s="81">
        <v>2.4775985538148109</v>
      </c>
      <c r="DG5582" s="81">
        <v>2.4775985538148109</v>
      </c>
      <c r="DH5582" s="81">
        <v>2.4775985538148109</v>
      </c>
      <c r="DI5582" s="81">
        <v>0</v>
      </c>
      <c r="DJ5582" s="81">
        <v>3.4915422189464148E-7</v>
      </c>
      <c r="DL5582" s="81">
        <v>0</v>
      </c>
      <c r="DM5582" s="81">
        <v>8.6506399522449934E-7</v>
      </c>
      <c r="DN5582" s="81">
        <v>8.6506399522449934E-7</v>
      </c>
      <c r="DO5582" s="81">
        <v>0</v>
      </c>
      <c r="DP5582" s="81">
        <v>8.6506399522449934E-7</v>
      </c>
      <c r="DQ5582" s="81">
        <v>8.6506399522449934E-7</v>
      </c>
      <c r="DR5582" s="81">
        <v>0</v>
      </c>
      <c r="DS5582" s="81">
        <v>8.6506399522449934E-7</v>
      </c>
      <c r="DT5582" s="81">
        <v>8.6506399522449934E-7</v>
      </c>
      <c r="DU5582" s="81">
        <v>0</v>
      </c>
      <c r="DV5582" s="81">
        <v>0</v>
      </c>
      <c r="DW5582" s="81">
        <v>0</v>
      </c>
      <c r="GE5582" s="81" t="s">
        <v>449</v>
      </c>
      <c r="GF5582" s="81" t="s">
        <v>155</v>
      </c>
      <c r="GG5582" s="81" t="s">
        <v>494</v>
      </c>
      <c r="GH5582" s="81" t="s">
        <v>451</v>
      </c>
      <c r="GI5582" s="81">
        <v>2031</v>
      </c>
      <c r="GJ5582" s="81" t="s">
        <v>201</v>
      </c>
      <c r="GK5582" s="81">
        <v>247.2729921650533</v>
      </c>
      <c r="GL5582" s="81">
        <v>612.55666899999903</v>
      </c>
      <c r="GM5582" s="81">
        <v>2031</v>
      </c>
      <c r="GN5582" s="81" t="s">
        <v>173</v>
      </c>
      <c r="GO5582" s="81">
        <v>1.1148832299820636E-2</v>
      </c>
      <c r="GP5582" s="81">
        <v>10</v>
      </c>
      <c r="GQ5582" s="81">
        <v>0</v>
      </c>
      <c r="GR5582" s="81" t="s">
        <v>448</v>
      </c>
      <c r="GS5582" s="81">
        <v>0</v>
      </c>
      <c r="GT5582" s="81">
        <v>0</v>
      </c>
      <c r="GU5582" s="81">
        <v>0</v>
      </c>
      <c r="GV5582" s="81">
        <v>0</v>
      </c>
      <c r="GW5582" s="81">
        <v>1.1148832299820636E-2</v>
      </c>
      <c r="GX5582" s="81">
        <v>2.7568051219230414</v>
      </c>
      <c r="GY5582" s="81">
        <v>1.1148832299820636E-2</v>
      </c>
      <c r="GZ5582" s="81">
        <v>2.7568051219230414</v>
      </c>
    </row>
    <row r="5583" spans="98:208" x14ac:dyDescent="0.25">
      <c r="CT5583" s="81" t="s">
        <v>155</v>
      </c>
      <c r="CU5583" s="81" t="s">
        <v>491</v>
      </c>
      <c r="CV5583" s="81" t="s">
        <v>457</v>
      </c>
      <c r="CW5583" s="81">
        <v>2023</v>
      </c>
      <c r="CX5583" s="81">
        <v>0</v>
      </c>
      <c r="CY5583" s="81">
        <v>0</v>
      </c>
      <c r="CZ5583" s="81">
        <v>0</v>
      </c>
      <c r="DA5583" s="81">
        <v>0</v>
      </c>
      <c r="DB5583" s="81">
        <v>14664.63755643663</v>
      </c>
      <c r="DC5583" s="81">
        <v>233.23007680793839</v>
      </c>
      <c r="DD5583" s="81">
        <v>8896.5159934285948</v>
      </c>
      <c r="DE5583" s="81">
        <v>5534.8914862000929</v>
      </c>
      <c r="DF5583" s="81">
        <v>2.6002430136059913</v>
      </c>
      <c r="DG5583" s="81">
        <v>2.6002430136059913</v>
      </c>
      <c r="DH5583" s="81">
        <v>2.6002430136059913</v>
      </c>
      <c r="DI5583" s="81">
        <v>2.6002430136059913</v>
      </c>
      <c r="DJ5583" s="81">
        <v>3.4915422189464148E-7</v>
      </c>
      <c r="DL5583" s="81">
        <v>0</v>
      </c>
      <c r="DM5583" s="81">
        <v>9.0788582615257759E-7</v>
      </c>
      <c r="DN5583" s="81">
        <v>9.0788582615257759E-7</v>
      </c>
      <c r="DO5583" s="81">
        <v>0</v>
      </c>
      <c r="DP5583" s="81">
        <v>9.0788582615257759E-7</v>
      </c>
      <c r="DQ5583" s="81">
        <v>9.0788582615257759E-7</v>
      </c>
      <c r="DR5583" s="81">
        <v>0</v>
      </c>
      <c r="DS5583" s="81">
        <v>9.0788582615257759E-7</v>
      </c>
      <c r="DT5583" s="81">
        <v>9.0788582615257759E-7</v>
      </c>
      <c r="DU5583" s="81">
        <v>0</v>
      </c>
      <c r="DV5583" s="81">
        <v>9.0788582615257759E-7</v>
      </c>
      <c r="DW5583" s="81">
        <v>9.0788582615257759E-7</v>
      </c>
      <c r="GE5583" s="81" t="s">
        <v>449</v>
      </c>
      <c r="GF5583" s="81" t="s">
        <v>155</v>
      </c>
      <c r="GG5583" s="81" t="s">
        <v>494</v>
      </c>
      <c r="GH5583" s="81" t="s">
        <v>451</v>
      </c>
      <c r="GI5583" s="81">
        <v>2032</v>
      </c>
      <c r="GJ5583" s="81" t="s">
        <v>201</v>
      </c>
      <c r="GK5583" s="81">
        <v>247.2729921650533</v>
      </c>
      <c r="GL5583" s="81">
        <v>612.55666899999903</v>
      </c>
      <c r="GM5583" s="81">
        <v>2032</v>
      </c>
      <c r="GN5583" s="81" t="s">
        <v>173</v>
      </c>
      <c r="GO5583" s="81">
        <v>1.1148832299820636E-2</v>
      </c>
      <c r="GP5583" s="81">
        <v>10</v>
      </c>
      <c r="GQ5583" s="81">
        <v>0</v>
      </c>
      <c r="GR5583" s="81" t="s">
        <v>448</v>
      </c>
      <c r="GS5583" s="81">
        <v>0</v>
      </c>
      <c r="GT5583" s="81">
        <v>0</v>
      </c>
      <c r="GU5583" s="81">
        <v>0</v>
      </c>
      <c r="GV5583" s="81">
        <v>0</v>
      </c>
      <c r="GW5583" s="81">
        <v>0</v>
      </c>
      <c r="GX5583" s="81">
        <v>0</v>
      </c>
      <c r="GY5583" s="81">
        <v>1.1148832299820636E-2</v>
      </c>
      <c r="GZ5583" s="81">
        <v>2.7568051219230414</v>
      </c>
    </row>
    <row r="5584" spans="98:208" x14ac:dyDescent="0.25">
      <c r="CT5584" s="81" t="s">
        <v>155</v>
      </c>
      <c r="CU5584" s="81" t="s">
        <v>491</v>
      </c>
      <c r="CV5584" s="81" t="s">
        <v>457</v>
      </c>
      <c r="CW5584" s="81">
        <v>2024</v>
      </c>
      <c r="CX5584" s="81">
        <v>0</v>
      </c>
      <c r="CY5584" s="81">
        <v>0</v>
      </c>
      <c r="CZ5584" s="81">
        <v>0</v>
      </c>
      <c r="DA5584" s="81">
        <v>0</v>
      </c>
      <c r="DB5584" s="81">
        <v>14664.63755643663</v>
      </c>
      <c r="DC5584" s="81">
        <v>233.23007680793839</v>
      </c>
      <c r="DD5584" s="81">
        <v>8896.5159934285948</v>
      </c>
      <c r="DE5584" s="81">
        <v>5534.8914862000929</v>
      </c>
      <c r="DF5584" s="81">
        <v>2.6002430136059913</v>
      </c>
      <c r="DG5584" s="81">
        <v>2.6002430136059913</v>
      </c>
      <c r="DH5584" s="81">
        <v>2.6002430136059913</v>
      </c>
      <c r="DI5584" s="81">
        <v>2.6002430136059913</v>
      </c>
      <c r="DJ5584" s="81">
        <v>3.4915422189464148E-7</v>
      </c>
      <c r="DL5584" s="81">
        <v>0</v>
      </c>
      <c r="DM5584" s="81">
        <v>9.0788582615257759E-7</v>
      </c>
      <c r="DN5584" s="81">
        <v>9.0788582615257759E-7</v>
      </c>
      <c r="DO5584" s="81">
        <v>0</v>
      </c>
      <c r="DP5584" s="81">
        <v>9.0788582615257759E-7</v>
      </c>
      <c r="DQ5584" s="81">
        <v>9.0788582615257759E-7</v>
      </c>
      <c r="DR5584" s="81">
        <v>0</v>
      </c>
      <c r="DS5584" s="81">
        <v>9.0788582615257759E-7</v>
      </c>
      <c r="DT5584" s="81">
        <v>9.0788582615257759E-7</v>
      </c>
      <c r="DU5584" s="81">
        <v>0</v>
      </c>
      <c r="DV5584" s="81">
        <v>9.0788582615257759E-7</v>
      </c>
      <c r="DW5584" s="81">
        <v>9.0788582615257759E-7</v>
      </c>
      <c r="GE5584" s="81" t="s">
        <v>449</v>
      </c>
      <c r="GF5584" s="81" t="s">
        <v>155</v>
      </c>
      <c r="GG5584" s="81" t="s">
        <v>494</v>
      </c>
      <c r="GH5584" s="81" t="s">
        <v>452</v>
      </c>
      <c r="GI5584" s="81">
        <v>2021</v>
      </c>
      <c r="GJ5584" s="81" t="s">
        <v>201</v>
      </c>
      <c r="GK5584" s="81">
        <v>0.69641821681223082</v>
      </c>
      <c r="GL5584" s="81">
        <v>612.55666899999903</v>
      </c>
      <c r="GM5584" s="81">
        <v>2021</v>
      </c>
      <c r="GN5584" s="81" t="s">
        <v>173</v>
      </c>
      <c r="GO5584" s="81">
        <v>1.1148832299820636E-2</v>
      </c>
      <c r="GP5584" s="81">
        <v>10</v>
      </c>
      <c r="GQ5584" s="81">
        <v>0</v>
      </c>
      <c r="GR5584" s="81" t="s">
        <v>448</v>
      </c>
      <c r="GS5584" s="81">
        <v>1.1148832299820636E-2</v>
      </c>
      <c r="GT5584" s="81">
        <v>7.7642499097796899E-3</v>
      </c>
      <c r="GU5584" s="81">
        <v>1.1148832299820636E-2</v>
      </c>
      <c r="GV5584" s="81">
        <v>7.7642499097796899E-3</v>
      </c>
      <c r="GW5584" s="81">
        <v>0</v>
      </c>
      <c r="GX5584" s="81">
        <v>0</v>
      </c>
      <c r="GY5584" s="81">
        <v>0</v>
      </c>
      <c r="GZ5584" s="81">
        <v>0</v>
      </c>
    </row>
    <row r="5585" spans="98:208" x14ac:dyDescent="0.25">
      <c r="CT5585" s="81" t="s">
        <v>155</v>
      </c>
      <c r="CU5585" s="81" t="s">
        <v>491</v>
      </c>
      <c r="CV5585" s="81" t="s">
        <v>457</v>
      </c>
      <c r="CW5585" s="81">
        <v>2025</v>
      </c>
      <c r="CX5585" s="81">
        <v>0</v>
      </c>
      <c r="CY5585" s="81">
        <v>0</v>
      </c>
      <c r="CZ5585" s="81">
        <v>0</v>
      </c>
      <c r="DA5585" s="81">
        <v>0</v>
      </c>
      <c r="DB5585" s="81">
        <v>14664.63755643663</v>
      </c>
      <c r="DC5585" s="81">
        <v>233.23007680793839</v>
      </c>
      <c r="DD5585" s="81">
        <v>8896.5159934285948</v>
      </c>
      <c r="DE5585" s="81">
        <v>5534.8914862000929</v>
      </c>
      <c r="DF5585" s="81">
        <v>2.6002430136059913</v>
      </c>
      <c r="DG5585" s="81">
        <v>2.6002430136059913</v>
      </c>
      <c r="DH5585" s="81">
        <v>2.6002430136059913</v>
      </c>
      <c r="DI5585" s="81">
        <v>2.6002430136059913</v>
      </c>
      <c r="DJ5585" s="81">
        <v>3.4915422189464148E-7</v>
      </c>
      <c r="DL5585" s="81">
        <v>0</v>
      </c>
      <c r="DM5585" s="81">
        <v>9.0788582615257759E-7</v>
      </c>
      <c r="DN5585" s="81">
        <v>9.0788582615257759E-7</v>
      </c>
      <c r="DO5585" s="81">
        <v>0</v>
      </c>
      <c r="DP5585" s="81">
        <v>9.0788582615257759E-7</v>
      </c>
      <c r="DQ5585" s="81">
        <v>9.0788582615257759E-7</v>
      </c>
      <c r="DR5585" s="81">
        <v>0</v>
      </c>
      <c r="DS5585" s="81">
        <v>9.0788582615257759E-7</v>
      </c>
      <c r="DT5585" s="81">
        <v>9.0788582615257759E-7</v>
      </c>
      <c r="DU5585" s="81">
        <v>0</v>
      </c>
      <c r="DV5585" s="81">
        <v>9.0788582615257759E-7</v>
      </c>
      <c r="DW5585" s="81">
        <v>9.0788582615257759E-7</v>
      </c>
      <c r="GE5585" s="81" t="s">
        <v>449</v>
      </c>
      <c r="GF5585" s="81" t="s">
        <v>155</v>
      </c>
      <c r="GG5585" s="81" t="s">
        <v>494</v>
      </c>
      <c r="GH5585" s="81" t="s">
        <v>452</v>
      </c>
      <c r="GI5585" s="81">
        <v>2022</v>
      </c>
      <c r="GJ5585" s="81" t="s">
        <v>201</v>
      </c>
      <c r="GK5585" s="81">
        <v>0.69641821681223082</v>
      </c>
      <c r="GL5585" s="81">
        <v>612.55666899999903</v>
      </c>
      <c r="GM5585" s="81">
        <v>2022</v>
      </c>
      <c r="GN5585" s="81" t="s">
        <v>173</v>
      </c>
      <c r="GO5585" s="81">
        <v>1.1148832299820636E-2</v>
      </c>
      <c r="GP5585" s="81">
        <v>10</v>
      </c>
      <c r="GQ5585" s="81">
        <v>0</v>
      </c>
      <c r="GR5585" s="81" t="s">
        <v>448</v>
      </c>
      <c r="GS5585" s="81">
        <v>1.1148832299820636E-2</v>
      </c>
      <c r="GT5585" s="81">
        <v>7.7642499097796899E-3</v>
      </c>
      <c r="GU5585" s="81">
        <v>1.1148832299820636E-2</v>
      </c>
      <c r="GV5585" s="81">
        <v>7.7642499097796899E-3</v>
      </c>
      <c r="GW5585" s="81">
        <v>1.1148832299820636E-2</v>
      </c>
      <c r="GX5585" s="81">
        <v>7.7642499097796899E-3</v>
      </c>
      <c r="GY5585" s="81">
        <v>0</v>
      </c>
      <c r="GZ5585" s="81">
        <v>0</v>
      </c>
    </row>
    <row r="5586" spans="98:208" x14ac:dyDescent="0.25">
      <c r="CT5586" s="81" t="s">
        <v>155</v>
      </c>
      <c r="CU5586" s="81" t="s">
        <v>491</v>
      </c>
      <c r="CV5586" s="81" t="s">
        <v>457</v>
      </c>
      <c r="CW5586" s="81">
        <v>2026</v>
      </c>
      <c r="CX5586" s="81">
        <v>0</v>
      </c>
      <c r="CY5586" s="81">
        <v>0</v>
      </c>
      <c r="CZ5586" s="81">
        <v>0</v>
      </c>
      <c r="DA5586" s="81">
        <v>0</v>
      </c>
      <c r="DB5586" s="81">
        <v>14664.63755643663</v>
      </c>
      <c r="DC5586" s="81">
        <v>233.23007680793839</v>
      </c>
      <c r="DD5586" s="81">
        <v>8896.5159934285948</v>
      </c>
      <c r="DE5586" s="81">
        <v>5534.8914862000929</v>
      </c>
      <c r="DF5586" s="81">
        <v>2.6002430136059913</v>
      </c>
      <c r="DG5586" s="81">
        <v>2.6002430136059913</v>
      </c>
      <c r="DH5586" s="81">
        <v>2.6002430136059913</v>
      </c>
      <c r="DI5586" s="81">
        <v>2.6002430136059913</v>
      </c>
      <c r="DJ5586" s="81">
        <v>3.4915422189464148E-7</v>
      </c>
      <c r="DL5586" s="81">
        <v>0</v>
      </c>
      <c r="DM5586" s="81">
        <v>9.0788582615257759E-7</v>
      </c>
      <c r="DN5586" s="81">
        <v>9.0788582615257759E-7</v>
      </c>
      <c r="DO5586" s="81">
        <v>0</v>
      </c>
      <c r="DP5586" s="81">
        <v>9.0788582615257759E-7</v>
      </c>
      <c r="DQ5586" s="81">
        <v>9.0788582615257759E-7</v>
      </c>
      <c r="DR5586" s="81">
        <v>0</v>
      </c>
      <c r="DS5586" s="81">
        <v>9.0788582615257759E-7</v>
      </c>
      <c r="DT5586" s="81">
        <v>9.0788582615257759E-7</v>
      </c>
      <c r="DU5586" s="81">
        <v>0</v>
      </c>
      <c r="DV5586" s="81">
        <v>9.0788582615257759E-7</v>
      </c>
      <c r="DW5586" s="81">
        <v>9.0788582615257759E-7</v>
      </c>
      <c r="GE5586" s="81" t="s">
        <v>449</v>
      </c>
      <c r="GF5586" s="81" t="s">
        <v>155</v>
      </c>
      <c r="GG5586" s="81" t="s">
        <v>494</v>
      </c>
      <c r="GH5586" s="81" t="s">
        <v>452</v>
      </c>
      <c r="GI5586" s="81">
        <v>2023</v>
      </c>
      <c r="GJ5586" s="81" t="s">
        <v>201</v>
      </c>
      <c r="GK5586" s="81">
        <v>0.71896016785821615</v>
      </c>
      <c r="GL5586" s="81">
        <v>612.55666899999903</v>
      </c>
      <c r="GM5586" s="81">
        <v>2023</v>
      </c>
      <c r="GN5586" s="81" t="s">
        <v>173</v>
      </c>
      <c r="GO5586" s="81">
        <v>1.1148832299820636E-2</v>
      </c>
      <c r="GP5586" s="81">
        <v>10</v>
      </c>
      <c r="GQ5586" s="81">
        <v>0</v>
      </c>
      <c r="GR5586" s="81" t="s">
        <v>448</v>
      </c>
      <c r="GS5586" s="81">
        <v>1.1148832299820636E-2</v>
      </c>
      <c r="GT5586" s="81">
        <v>8.0155663417021458E-3</v>
      </c>
      <c r="GU5586" s="81">
        <v>1.1148832299820636E-2</v>
      </c>
      <c r="GV5586" s="81">
        <v>8.0155663417021458E-3</v>
      </c>
      <c r="GW5586" s="81">
        <v>1.1148832299820636E-2</v>
      </c>
      <c r="GX5586" s="81">
        <v>8.0155663417021458E-3</v>
      </c>
      <c r="GY5586" s="81">
        <v>1.1148832299820636E-2</v>
      </c>
      <c r="GZ5586" s="81">
        <v>8.0155663417021458E-3</v>
      </c>
    </row>
    <row r="5587" spans="98:208" x14ac:dyDescent="0.25">
      <c r="CT5587" s="81" t="s">
        <v>155</v>
      </c>
      <c r="CU5587" s="81" t="s">
        <v>491</v>
      </c>
      <c r="CV5587" s="81" t="s">
        <v>457</v>
      </c>
      <c r="CW5587" s="81">
        <v>2027</v>
      </c>
      <c r="CX5587" s="81">
        <v>0</v>
      </c>
      <c r="CY5587" s="81">
        <v>0</v>
      </c>
      <c r="CZ5587" s="81">
        <v>0</v>
      </c>
      <c r="DA5587" s="81">
        <v>0</v>
      </c>
      <c r="DB5587" s="81">
        <v>14664.63755643663</v>
      </c>
      <c r="DC5587" s="81">
        <v>233.23007680793839</v>
      </c>
      <c r="DD5587" s="81">
        <v>8896.5159934285948</v>
      </c>
      <c r="DE5587" s="81">
        <v>5534.8914862000929</v>
      </c>
      <c r="DF5587" s="81">
        <v>2.6002430136059913</v>
      </c>
      <c r="DG5587" s="81">
        <v>2.6002430136059913</v>
      </c>
      <c r="DH5587" s="81">
        <v>2.6002430136059913</v>
      </c>
      <c r="DI5587" s="81">
        <v>2.6002430136059913</v>
      </c>
      <c r="DJ5587" s="81">
        <v>3.4915422189464148E-7</v>
      </c>
      <c r="DL5587" s="81">
        <v>0</v>
      </c>
      <c r="DM5587" s="81">
        <v>9.0788582615257759E-7</v>
      </c>
      <c r="DN5587" s="81">
        <v>9.0788582615257759E-7</v>
      </c>
      <c r="DO5587" s="81">
        <v>0</v>
      </c>
      <c r="DP5587" s="81">
        <v>9.0788582615257759E-7</v>
      </c>
      <c r="DQ5587" s="81">
        <v>9.0788582615257759E-7</v>
      </c>
      <c r="DR5587" s="81">
        <v>0</v>
      </c>
      <c r="DS5587" s="81">
        <v>9.0788582615257759E-7</v>
      </c>
      <c r="DT5587" s="81">
        <v>9.0788582615257759E-7</v>
      </c>
      <c r="DU5587" s="81">
        <v>0</v>
      </c>
      <c r="DV5587" s="81">
        <v>9.0788582615257759E-7</v>
      </c>
      <c r="DW5587" s="81">
        <v>9.0788582615257759E-7</v>
      </c>
      <c r="GE5587" s="81" t="s">
        <v>449</v>
      </c>
      <c r="GF5587" s="81" t="s">
        <v>155</v>
      </c>
      <c r="GG5587" s="81" t="s">
        <v>494</v>
      </c>
      <c r="GH5587" s="81" t="s">
        <v>452</v>
      </c>
      <c r="GI5587" s="81">
        <v>2024</v>
      </c>
      <c r="GJ5587" s="81" t="s">
        <v>201</v>
      </c>
      <c r="GK5587" s="81">
        <v>0.71896016785821615</v>
      </c>
      <c r="GL5587" s="81">
        <v>612.55666899999903</v>
      </c>
      <c r="GM5587" s="81">
        <v>2024</v>
      </c>
      <c r="GN5587" s="81" t="s">
        <v>173</v>
      </c>
      <c r="GO5587" s="81">
        <v>1.1148832299820636E-2</v>
      </c>
      <c r="GP5587" s="81">
        <v>10</v>
      </c>
      <c r="GQ5587" s="81">
        <v>0</v>
      </c>
      <c r="GR5587" s="81" t="s">
        <v>448</v>
      </c>
      <c r="GS5587" s="81">
        <v>1.1148832299820636E-2</v>
      </c>
      <c r="GT5587" s="81">
        <v>8.0155663417021458E-3</v>
      </c>
      <c r="GU5587" s="81">
        <v>1.1148832299820636E-2</v>
      </c>
      <c r="GV5587" s="81">
        <v>8.0155663417021458E-3</v>
      </c>
      <c r="GW5587" s="81">
        <v>1.1148832299820636E-2</v>
      </c>
      <c r="GX5587" s="81">
        <v>8.0155663417021458E-3</v>
      </c>
      <c r="GY5587" s="81">
        <v>1.1148832299820636E-2</v>
      </c>
      <c r="GZ5587" s="81">
        <v>8.0155663417021458E-3</v>
      </c>
    </row>
    <row r="5588" spans="98:208" x14ac:dyDescent="0.25">
      <c r="CT5588" s="81" t="s">
        <v>155</v>
      </c>
      <c r="CU5588" s="81" t="s">
        <v>491</v>
      </c>
      <c r="CV5588" s="81" t="s">
        <v>457</v>
      </c>
      <c r="CW5588" s="81">
        <v>2028</v>
      </c>
      <c r="CX5588" s="81">
        <v>0</v>
      </c>
      <c r="CY5588" s="81">
        <v>0</v>
      </c>
      <c r="CZ5588" s="81">
        <v>0</v>
      </c>
      <c r="DA5588" s="81">
        <v>0</v>
      </c>
      <c r="DB5588" s="81">
        <v>15317.99094281597</v>
      </c>
      <c r="DC5588" s="81">
        <v>247.272992164946</v>
      </c>
      <c r="DD5588" s="81">
        <v>9287.6490955444951</v>
      </c>
      <c r="DE5588" s="81">
        <v>5783.068855106525</v>
      </c>
      <c r="DF5588" s="81">
        <v>2.756805121921845</v>
      </c>
      <c r="DG5588" s="81">
        <v>2.756805121921845</v>
      </c>
      <c r="DH5588" s="81">
        <v>2.756805121921845</v>
      </c>
      <c r="DI5588" s="81">
        <v>2.756805121921845</v>
      </c>
      <c r="DJ5588" s="81">
        <v>3.4915422189464148E-7</v>
      </c>
      <c r="DL5588" s="81">
        <v>0</v>
      </c>
      <c r="DM5588" s="81">
        <v>9.6255014725978395E-7</v>
      </c>
      <c r="DN5588" s="81">
        <v>9.6255014725978395E-7</v>
      </c>
      <c r="DO5588" s="81">
        <v>0</v>
      </c>
      <c r="DP5588" s="81">
        <v>9.6255014725978395E-7</v>
      </c>
      <c r="DQ5588" s="81">
        <v>9.6255014725978395E-7</v>
      </c>
      <c r="DR5588" s="81">
        <v>0</v>
      </c>
      <c r="DS5588" s="81">
        <v>9.6255014725978395E-7</v>
      </c>
      <c r="DT5588" s="81">
        <v>9.6255014725978395E-7</v>
      </c>
      <c r="DU5588" s="81">
        <v>0</v>
      </c>
      <c r="DV5588" s="81">
        <v>9.6255014725978395E-7</v>
      </c>
      <c r="DW5588" s="81">
        <v>9.6255014725978395E-7</v>
      </c>
      <c r="GE5588" s="81" t="s">
        <v>449</v>
      </c>
      <c r="GF5588" s="81" t="s">
        <v>155</v>
      </c>
      <c r="GG5588" s="81" t="s">
        <v>494</v>
      </c>
      <c r="GH5588" s="81" t="s">
        <v>452</v>
      </c>
      <c r="GI5588" s="81">
        <v>2025</v>
      </c>
      <c r="GJ5588" s="81" t="s">
        <v>201</v>
      </c>
      <c r="GK5588" s="81">
        <v>0.71896016785821615</v>
      </c>
      <c r="GL5588" s="81">
        <v>612.55666899999903</v>
      </c>
      <c r="GM5588" s="81">
        <v>2025</v>
      </c>
      <c r="GN5588" s="81" t="s">
        <v>173</v>
      </c>
      <c r="GO5588" s="81">
        <v>1.1148832299820636E-2</v>
      </c>
      <c r="GP5588" s="81">
        <v>10</v>
      </c>
      <c r="GQ5588" s="81">
        <v>0</v>
      </c>
      <c r="GR5588" s="81" t="s">
        <v>448</v>
      </c>
      <c r="GS5588" s="81">
        <v>1.1148832299820636E-2</v>
      </c>
      <c r="GT5588" s="81">
        <v>8.0155663417021458E-3</v>
      </c>
      <c r="GU5588" s="81">
        <v>1.1148832299820636E-2</v>
      </c>
      <c r="GV5588" s="81">
        <v>8.0155663417021458E-3</v>
      </c>
      <c r="GW5588" s="81">
        <v>1.1148832299820636E-2</v>
      </c>
      <c r="GX5588" s="81">
        <v>8.0155663417021458E-3</v>
      </c>
      <c r="GY5588" s="81">
        <v>1.1148832299820636E-2</v>
      </c>
      <c r="GZ5588" s="81">
        <v>8.0155663417021458E-3</v>
      </c>
    </row>
    <row r="5589" spans="98:208" x14ac:dyDescent="0.25">
      <c r="CT5589" s="81" t="s">
        <v>155</v>
      </c>
      <c r="CU5589" s="81" t="s">
        <v>491</v>
      </c>
      <c r="CV5589" s="81" t="s">
        <v>457</v>
      </c>
      <c r="CW5589" s="81">
        <v>2029</v>
      </c>
      <c r="CX5589" s="81">
        <v>0</v>
      </c>
      <c r="CY5589" s="81">
        <v>0</v>
      </c>
      <c r="CZ5589" s="81">
        <v>0</v>
      </c>
      <c r="DA5589" s="81">
        <v>0</v>
      </c>
      <c r="DB5589" s="81">
        <v>15317.99094281597</v>
      </c>
      <c r="DC5589" s="81">
        <v>247.272992164946</v>
      </c>
      <c r="DD5589" s="81">
        <v>9287.6490955444951</v>
      </c>
      <c r="DE5589" s="81">
        <v>5783.068855106525</v>
      </c>
      <c r="DF5589" s="81">
        <v>2.756805121921845</v>
      </c>
      <c r="DG5589" s="81">
        <v>2.756805121921845</v>
      </c>
      <c r="DH5589" s="81">
        <v>2.756805121921845</v>
      </c>
      <c r="DI5589" s="81">
        <v>2.756805121921845</v>
      </c>
      <c r="DJ5589" s="81">
        <v>3.4915422189464148E-7</v>
      </c>
      <c r="DL5589" s="81">
        <v>0</v>
      </c>
      <c r="DM5589" s="81">
        <v>9.6255014725978395E-7</v>
      </c>
      <c r="DN5589" s="81">
        <v>9.6255014725978395E-7</v>
      </c>
      <c r="DO5589" s="81">
        <v>0</v>
      </c>
      <c r="DP5589" s="81">
        <v>9.6255014725978395E-7</v>
      </c>
      <c r="DQ5589" s="81">
        <v>9.6255014725978395E-7</v>
      </c>
      <c r="DR5589" s="81">
        <v>0</v>
      </c>
      <c r="DS5589" s="81">
        <v>9.6255014725978395E-7</v>
      </c>
      <c r="DT5589" s="81">
        <v>9.6255014725978395E-7</v>
      </c>
      <c r="DU5589" s="81">
        <v>0</v>
      </c>
      <c r="DV5589" s="81">
        <v>9.6255014725978395E-7</v>
      </c>
      <c r="DW5589" s="81">
        <v>9.6255014725978395E-7</v>
      </c>
      <c r="GE5589" s="81" t="s">
        <v>449</v>
      </c>
      <c r="GF5589" s="81" t="s">
        <v>155</v>
      </c>
      <c r="GG5589" s="81" t="s">
        <v>494</v>
      </c>
      <c r="GH5589" s="81" t="s">
        <v>452</v>
      </c>
      <c r="GI5589" s="81">
        <v>2026</v>
      </c>
      <c r="GJ5589" s="81" t="s">
        <v>201</v>
      </c>
      <c r="GK5589" s="81">
        <v>0.71896016785821615</v>
      </c>
      <c r="GL5589" s="81">
        <v>612.55666899999903</v>
      </c>
      <c r="GM5589" s="81">
        <v>2026</v>
      </c>
      <c r="GN5589" s="81" t="s">
        <v>173</v>
      </c>
      <c r="GO5589" s="81">
        <v>1.1148832299820636E-2</v>
      </c>
      <c r="GP5589" s="81">
        <v>10</v>
      </c>
      <c r="GQ5589" s="81">
        <v>0</v>
      </c>
      <c r="GR5589" s="81" t="s">
        <v>448</v>
      </c>
      <c r="GS5589" s="81">
        <v>1.1148832299820636E-2</v>
      </c>
      <c r="GT5589" s="81">
        <v>8.0155663417021458E-3</v>
      </c>
      <c r="GU5589" s="81">
        <v>1.1148832299820636E-2</v>
      </c>
      <c r="GV5589" s="81">
        <v>8.0155663417021458E-3</v>
      </c>
      <c r="GW5589" s="81">
        <v>1.1148832299820636E-2</v>
      </c>
      <c r="GX5589" s="81">
        <v>8.0155663417021458E-3</v>
      </c>
      <c r="GY5589" s="81">
        <v>1.1148832299820636E-2</v>
      </c>
      <c r="GZ5589" s="81">
        <v>8.0155663417021458E-3</v>
      </c>
    </row>
    <row r="5590" spans="98:208" x14ac:dyDescent="0.25">
      <c r="CT5590" s="81" t="s">
        <v>155</v>
      </c>
      <c r="CU5590" s="81" t="s">
        <v>491</v>
      </c>
      <c r="CV5590" s="81" t="s">
        <v>457</v>
      </c>
      <c r="CW5590" s="81">
        <v>2030</v>
      </c>
      <c r="CX5590" s="81">
        <v>0</v>
      </c>
      <c r="CY5590" s="81">
        <v>0</v>
      </c>
      <c r="CZ5590" s="81">
        <v>0</v>
      </c>
      <c r="DA5590" s="81">
        <v>0</v>
      </c>
      <c r="DB5590" s="81">
        <v>15317.99094281597</v>
      </c>
      <c r="DC5590" s="81">
        <v>247.272992164946</v>
      </c>
      <c r="DD5590" s="81">
        <v>9287.6490955444951</v>
      </c>
      <c r="DE5590" s="81">
        <v>5783.068855106525</v>
      </c>
      <c r="DF5590" s="81">
        <v>0</v>
      </c>
      <c r="DG5590" s="81">
        <v>2.756805121921845</v>
      </c>
      <c r="DH5590" s="81">
        <v>2.756805121921845</v>
      </c>
      <c r="DI5590" s="81">
        <v>2.756805121921845</v>
      </c>
      <c r="DJ5590" s="81">
        <v>3.4915422189464148E-7</v>
      </c>
      <c r="DL5590" s="81">
        <v>0</v>
      </c>
      <c r="DM5590" s="81">
        <v>0</v>
      </c>
      <c r="DN5590" s="81">
        <v>0</v>
      </c>
      <c r="DO5590" s="81">
        <v>0</v>
      </c>
      <c r="DP5590" s="81">
        <v>9.6255014725978395E-7</v>
      </c>
      <c r="DQ5590" s="81">
        <v>9.6255014725978395E-7</v>
      </c>
      <c r="DR5590" s="81">
        <v>0</v>
      </c>
      <c r="DS5590" s="81">
        <v>9.6255014725978395E-7</v>
      </c>
      <c r="DT5590" s="81">
        <v>9.6255014725978395E-7</v>
      </c>
      <c r="DU5590" s="81">
        <v>0</v>
      </c>
      <c r="DV5590" s="81">
        <v>9.6255014725978395E-7</v>
      </c>
      <c r="DW5590" s="81">
        <v>9.6255014725978395E-7</v>
      </c>
      <c r="GE5590" s="81" t="s">
        <v>449</v>
      </c>
      <c r="GF5590" s="81" t="s">
        <v>155</v>
      </c>
      <c r="GG5590" s="81" t="s">
        <v>494</v>
      </c>
      <c r="GH5590" s="81" t="s">
        <v>452</v>
      </c>
      <c r="GI5590" s="81">
        <v>2027</v>
      </c>
      <c r="GJ5590" s="81" t="s">
        <v>201</v>
      </c>
      <c r="GK5590" s="81">
        <v>0.71896016785821615</v>
      </c>
      <c r="GL5590" s="81">
        <v>612.55666899999903</v>
      </c>
      <c r="GM5590" s="81">
        <v>2027</v>
      </c>
      <c r="GN5590" s="81" t="s">
        <v>173</v>
      </c>
      <c r="GO5590" s="81">
        <v>1.1148832299820636E-2</v>
      </c>
      <c r="GP5590" s="81">
        <v>10</v>
      </c>
      <c r="GQ5590" s="81">
        <v>0</v>
      </c>
      <c r="GR5590" s="81" t="s">
        <v>448</v>
      </c>
      <c r="GS5590" s="81">
        <v>1.1148832299820636E-2</v>
      </c>
      <c r="GT5590" s="81">
        <v>8.0155663417021458E-3</v>
      </c>
      <c r="GU5590" s="81">
        <v>1.1148832299820636E-2</v>
      </c>
      <c r="GV5590" s="81">
        <v>8.0155663417021458E-3</v>
      </c>
      <c r="GW5590" s="81">
        <v>1.1148832299820636E-2</v>
      </c>
      <c r="GX5590" s="81">
        <v>8.0155663417021458E-3</v>
      </c>
      <c r="GY5590" s="81">
        <v>1.1148832299820636E-2</v>
      </c>
      <c r="GZ5590" s="81">
        <v>8.0155663417021458E-3</v>
      </c>
    </row>
    <row r="5591" spans="98:208" x14ac:dyDescent="0.25">
      <c r="CT5591" s="81" t="s">
        <v>155</v>
      </c>
      <c r="CU5591" s="81" t="s">
        <v>491</v>
      </c>
      <c r="CV5591" s="81" t="s">
        <v>457</v>
      </c>
      <c r="CW5591" s="81">
        <v>2031</v>
      </c>
      <c r="CX5591" s="81">
        <v>0</v>
      </c>
      <c r="CY5591" s="81">
        <v>0</v>
      </c>
      <c r="CZ5591" s="81">
        <v>0</v>
      </c>
      <c r="DA5591" s="81">
        <v>0</v>
      </c>
      <c r="DB5591" s="81">
        <v>15317.99094281597</v>
      </c>
      <c r="DC5591" s="81">
        <v>247.272992164946</v>
      </c>
      <c r="DD5591" s="81">
        <v>9287.6490955444951</v>
      </c>
      <c r="DE5591" s="81">
        <v>5783.068855106525</v>
      </c>
      <c r="DF5591" s="81">
        <v>0</v>
      </c>
      <c r="DG5591" s="81">
        <v>0</v>
      </c>
      <c r="DH5591" s="81">
        <v>2.756805121921845</v>
      </c>
      <c r="DI5591" s="81">
        <v>2.756805121921845</v>
      </c>
      <c r="DJ5591" s="81">
        <v>3.4915422189464148E-7</v>
      </c>
      <c r="DL5591" s="81">
        <v>0</v>
      </c>
      <c r="DM5591" s="81">
        <v>0</v>
      </c>
      <c r="DN5591" s="81">
        <v>0</v>
      </c>
      <c r="DO5591" s="81">
        <v>0</v>
      </c>
      <c r="DP5591" s="81">
        <v>0</v>
      </c>
      <c r="DQ5591" s="81">
        <v>0</v>
      </c>
      <c r="DR5591" s="81">
        <v>0</v>
      </c>
      <c r="DS5591" s="81">
        <v>9.6255014725978395E-7</v>
      </c>
      <c r="DT5591" s="81">
        <v>9.6255014725978395E-7</v>
      </c>
      <c r="DU5591" s="81">
        <v>0</v>
      </c>
      <c r="DV5591" s="81">
        <v>9.6255014725978395E-7</v>
      </c>
      <c r="DW5591" s="81">
        <v>9.6255014725978395E-7</v>
      </c>
      <c r="GE5591" s="81" t="s">
        <v>449</v>
      </c>
      <c r="GF5591" s="81" t="s">
        <v>155</v>
      </c>
      <c r="GG5591" s="81" t="s">
        <v>494</v>
      </c>
      <c r="GH5591" s="81" t="s">
        <v>452</v>
      </c>
      <c r="GI5591" s="81">
        <v>2028</v>
      </c>
      <c r="GJ5591" s="81" t="s">
        <v>201</v>
      </c>
      <c r="GK5591" s="81">
        <v>0.74733835430389228</v>
      </c>
      <c r="GL5591" s="81">
        <v>612.55666899999903</v>
      </c>
      <c r="GM5591" s="81">
        <v>2028</v>
      </c>
      <c r="GN5591" s="81" t="s">
        <v>173</v>
      </c>
      <c r="GO5591" s="81">
        <v>1.1148832299820636E-2</v>
      </c>
      <c r="GP5591" s="81">
        <v>10</v>
      </c>
      <c r="GQ5591" s="81">
        <v>0</v>
      </c>
      <c r="GR5591" s="81" t="s">
        <v>448</v>
      </c>
      <c r="GS5591" s="81">
        <v>1.1148832299820636E-2</v>
      </c>
      <c r="GT5591" s="81">
        <v>8.3319499833580321E-3</v>
      </c>
      <c r="GU5591" s="81">
        <v>1.1148832299820636E-2</v>
      </c>
      <c r="GV5591" s="81">
        <v>8.3319499833580321E-3</v>
      </c>
      <c r="GW5591" s="81">
        <v>1.1148832299820636E-2</v>
      </c>
      <c r="GX5591" s="81">
        <v>8.3319499833580321E-3</v>
      </c>
      <c r="GY5591" s="81">
        <v>1.1148832299820636E-2</v>
      </c>
      <c r="GZ5591" s="81">
        <v>8.3319499833580321E-3</v>
      </c>
    </row>
    <row r="5592" spans="98:208" x14ac:dyDescent="0.25">
      <c r="CT5592" s="81" t="s">
        <v>155</v>
      </c>
      <c r="CU5592" s="81" t="s">
        <v>491</v>
      </c>
      <c r="CV5592" s="81" t="s">
        <v>457</v>
      </c>
      <c r="CW5592" s="81">
        <v>2032</v>
      </c>
      <c r="CX5592" s="81">
        <v>0</v>
      </c>
      <c r="CY5592" s="81">
        <v>0</v>
      </c>
      <c r="CZ5592" s="81">
        <v>0</v>
      </c>
      <c r="DA5592" s="81">
        <v>0</v>
      </c>
      <c r="DB5592" s="81">
        <v>15317.99094281597</v>
      </c>
      <c r="DC5592" s="81">
        <v>247.272992164946</v>
      </c>
      <c r="DD5592" s="81">
        <v>9287.6490955444951</v>
      </c>
      <c r="DE5592" s="81">
        <v>5783.068855106525</v>
      </c>
      <c r="DF5592" s="81">
        <v>0</v>
      </c>
      <c r="DG5592" s="81">
        <v>0</v>
      </c>
      <c r="DH5592" s="81">
        <v>0</v>
      </c>
      <c r="DI5592" s="81">
        <v>2.756805121921845</v>
      </c>
      <c r="DJ5592" s="81">
        <v>3.4915422189464148E-7</v>
      </c>
      <c r="DL5592" s="81">
        <v>0</v>
      </c>
      <c r="DM5592" s="81">
        <v>0</v>
      </c>
      <c r="DN5592" s="81">
        <v>0</v>
      </c>
      <c r="DO5592" s="81">
        <v>0</v>
      </c>
      <c r="DP5592" s="81">
        <v>0</v>
      </c>
      <c r="DQ5592" s="81">
        <v>0</v>
      </c>
      <c r="DR5592" s="81">
        <v>0</v>
      </c>
      <c r="DS5592" s="81">
        <v>0</v>
      </c>
      <c r="DT5592" s="81">
        <v>0</v>
      </c>
      <c r="DU5592" s="81">
        <v>0</v>
      </c>
      <c r="DV5592" s="81">
        <v>9.6255014725978395E-7</v>
      </c>
      <c r="DW5592" s="81">
        <v>9.6255014725978395E-7</v>
      </c>
      <c r="GE5592" s="81" t="s">
        <v>449</v>
      </c>
      <c r="GF5592" s="81" t="s">
        <v>155</v>
      </c>
      <c r="GG5592" s="81" t="s">
        <v>494</v>
      </c>
      <c r="GH5592" s="81" t="s">
        <v>452</v>
      </c>
      <c r="GI5592" s="81">
        <v>2029</v>
      </c>
      <c r="GJ5592" s="81" t="s">
        <v>201</v>
      </c>
      <c r="GK5592" s="81">
        <v>0.74733835430389228</v>
      </c>
      <c r="GL5592" s="81">
        <v>612.55666899999903</v>
      </c>
      <c r="GM5592" s="81">
        <v>2029</v>
      </c>
      <c r="GN5592" s="81" t="s">
        <v>173</v>
      </c>
      <c r="GO5592" s="81">
        <v>1.1148832299820636E-2</v>
      </c>
      <c r="GP5592" s="81">
        <v>10</v>
      </c>
      <c r="GQ5592" s="81">
        <v>0</v>
      </c>
      <c r="GR5592" s="81" t="s">
        <v>448</v>
      </c>
      <c r="GS5592" s="81">
        <v>1.1148832299820636E-2</v>
      </c>
      <c r="GT5592" s="81">
        <v>8.3319499833580321E-3</v>
      </c>
      <c r="GU5592" s="81">
        <v>1.1148832299820636E-2</v>
      </c>
      <c r="GV5592" s="81">
        <v>8.3319499833580321E-3</v>
      </c>
      <c r="GW5592" s="81">
        <v>1.1148832299820636E-2</v>
      </c>
      <c r="GX5592" s="81">
        <v>8.3319499833580321E-3</v>
      </c>
      <c r="GY5592" s="81">
        <v>1.1148832299820636E-2</v>
      </c>
      <c r="GZ5592" s="81">
        <v>8.3319499833580321E-3</v>
      </c>
    </row>
    <row r="5593" spans="98:208" x14ac:dyDescent="0.25">
      <c r="CT5593" s="81" t="s">
        <v>155</v>
      </c>
      <c r="CU5593" s="81" t="s">
        <v>491</v>
      </c>
      <c r="CV5593" s="81" t="s">
        <v>458</v>
      </c>
      <c r="CW5593" s="81">
        <v>2020</v>
      </c>
      <c r="CX5593" s="81">
        <v>0</v>
      </c>
      <c r="CY5593" s="81">
        <v>0</v>
      </c>
      <c r="CZ5593" s="81">
        <v>0</v>
      </c>
      <c r="DA5593" s="81">
        <v>0</v>
      </c>
      <c r="DB5593" s="81">
        <v>8807.952230882629</v>
      </c>
      <c r="DC5593" s="81">
        <v>222.229421628003</v>
      </c>
      <c r="DD5593" s="81">
        <v>8585.7228092546247</v>
      </c>
      <c r="DE5593" s="81">
        <v>0</v>
      </c>
      <c r="DF5593" s="81">
        <v>2.4775985538167387</v>
      </c>
      <c r="DG5593" s="81">
        <v>0</v>
      </c>
      <c r="DH5593" s="81">
        <v>0</v>
      </c>
      <c r="DI5593" s="81">
        <v>0</v>
      </c>
      <c r="DJ5593" s="81">
        <v>4.3064235626809622E-7</v>
      </c>
      <c r="DL5593" s="81">
        <v>0</v>
      </c>
      <c r="DM5593" s="81">
        <v>1.066958879102068E-6</v>
      </c>
      <c r="DN5593" s="81">
        <v>1.066958879102068E-6</v>
      </c>
      <c r="DO5593" s="81">
        <v>0</v>
      </c>
      <c r="DP5593" s="81">
        <v>0</v>
      </c>
      <c r="DQ5593" s="81">
        <v>0</v>
      </c>
      <c r="DR5593" s="81">
        <v>0</v>
      </c>
      <c r="DS5593" s="81">
        <v>0</v>
      </c>
      <c r="DT5593" s="81">
        <v>0</v>
      </c>
      <c r="DU5593" s="81">
        <v>0</v>
      </c>
      <c r="DV5593" s="81">
        <v>0</v>
      </c>
      <c r="DW5593" s="81">
        <v>0</v>
      </c>
      <c r="GE5593" s="81" t="s">
        <v>449</v>
      </c>
      <c r="GF5593" s="81" t="s">
        <v>155</v>
      </c>
      <c r="GG5593" s="81" t="s">
        <v>494</v>
      </c>
      <c r="GH5593" s="81" t="s">
        <v>452</v>
      </c>
      <c r="GI5593" s="81">
        <v>2030</v>
      </c>
      <c r="GJ5593" s="81" t="s">
        <v>201</v>
      </c>
      <c r="GK5593" s="81">
        <v>0.74733835430389228</v>
      </c>
      <c r="GL5593" s="81">
        <v>612.55666899999903</v>
      </c>
      <c r="GM5593" s="81">
        <v>2030</v>
      </c>
      <c r="GN5593" s="81" t="s">
        <v>173</v>
      </c>
      <c r="GO5593" s="81">
        <v>1.1148832299820636E-2</v>
      </c>
      <c r="GP5593" s="81">
        <v>10</v>
      </c>
      <c r="GQ5593" s="81">
        <v>0</v>
      </c>
      <c r="GR5593" s="81" t="s">
        <v>448</v>
      </c>
      <c r="GS5593" s="81">
        <v>0</v>
      </c>
      <c r="GT5593" s="81">
        <v>0</v>
      </c>
      <c r="GU5593" s="81">
        <v>1.1148832299820636E-2</v>
      </c>
      <c r="GV5593" s="81">
        <v>8.3319499833580321E-3</v>
      </c>
      <c r="GW5593" s="81">
        <v>1.1148832299820636E-2</v>
      </c>
      <c r="GX5593" s="81">
        <v>8.3319499833580321E-3</v>
      </c>
      <c r="GY5593" s="81">
        <v>1.1148832299820636E-2</v>
      </c>
      <c r="GZ5593" s="81">
        <v>8.3319499833580321E-3</v>
      </c>
    </row>
    <row r="5594" spans="98:208" x14ac:dyDescent="0.25">
      <c r="CT5594" s="81" t="s">
        <v>155</v>
      </c>
      <c r="CU5594" s="81" t="s">
        <v>491</v>
      </c>
      <c r="CV5594" s="81" t="s">
        <v>458</v>
      </c>
      <c r="CW5594" s="81">
        <v>2021</v>
      </c>
      <c r="CX5594" s="81">
        <v>0</v>
      </c>
      <c r="CY5594" s="81">
        <v>0</v>
      </c>
      <c r="CZ5594" s="81">
        <v>0</v>
      </c>
      <c r="DA5594" s="81">
        <v>0</v>
      </c>
      <c r="DB5594" s="81">
        <v>8807.952230882629</v>
      </c>
      <c r="DC5594" s="81">
        <v>222.229421628003</v>
      </c>
      <c r="DD5594" s="81">
        <v>8585.7228092546247</v>
      </c>
      <c r="DE5594" s="81">
        <v>0</v>
      </c>
      <c r="DF5594" s="81">
        <v>2.4775985538167387</v>
      </c>
      <c r="DG5594" s="81">
        <v>2.4775985538167387</v>
      </c>
      <c r="DH5594" s="81">
        <v>0</v>
      </c>
      <c r="DI5594" s="81">
        <v>0</v>
      </c>
      <c r="DJ5594" s="81">
        <v>4.3064235626809622E-7</v>
      </c>
      <c r="DL5594" s="81">
        <v>0</v>
      </c>
      <c r="DM5594" s="81">
        <v>1.066958879102068E-6</v>
      </c>
      <c r="DN5594" s="81">
        <v>1.066958879102068E-6</v>
      </c>
      <c r="DO5594" s="81">
        <v>0</v>
      </c>
      <c r="DP5594" s="81">
        <v>1.066958879102068E-6</v>
      </c>
      <c r="DQ5594" s="81">
        <v>1.066958879102068E-6</v>
      </c>
      <c r="DR5594" s="81">
        <v>0</v>
      </c>
      <c r="DS5594" s="81">
        <v>0</v>
      </c>
      <c r="DT5594" s="81">
        <v>0</v>
      </c>
      <c r="DU5594" s="81">
        <v>0</v>
      </c>
      <c r="DV5594" s="81">
        <v>0</v>
      </c>
      <c r="DW5594" s="81">
        <v>0</v>
      </c>
      <c r="GE5594" s="81" t="s">
        <v>449</v>
      </c>
      <c r="GF5594" s="81" t="s">
        <v>155</v>
      </c>
      <c r="GG5594" s="81" t="s">
        <v>494</v>
      </c>
      <c r="GH5594" s="81" t="s">
        <v>452</v>
      </c>
      <c r="GI5594" s="81">
        <v>2031</v>
      </c>
      <c r="GJ5594" s="81" t="s">
        <v>201</v>
      </c>
      <c r="GK5594" s="81">
        <v>0.74733835430389228</v>
      </c>
      <c r="GL5594" s="81">
        <v>612.55666899999903</v>
      </c>
      <c r="GM5594" s="81">
        <v>2031</v>
      </c>
      <c r="GN5594" s="81" t="s">
        <v>173</v>
      </c>
      <c r="GO5594" s="81">
        <v>1.1148832299820636E-2</v>
      </c>
      <c r="GP5594" s="81">
        <v>10</v>
      </c>
      <c r="GQ5594" s="81">
        <v>0</v>
      </c>
      <c r="GR5594" s="81" t="s">
        <v>448</v>
      </c>
      <c r="GS5594" s="81">
        <v>0</v>
      </c>
      <c r="GT5594" s="81">
        <v>0</v>
      </c>
      <c r="GU5594" s="81">
        <v>0</v>
      </c>
      <c r="GV5594" s="81">
        <v>0</v>
      </c>
      <c r="GW5594" s="81">
        <v>1.1148832299820636E-2</v>
      </c>
      <c r="GX5594" s="81">
        <v>8.3319499833580321E-3</v>
      </c>
      <c r="GY5594" s="81">
        <v>1.1148832299820636E-2</v>
      </c>
      <c r="GZ5594" s="81">
        <v>8.3319499833580321E-3</v>
      </c>
    </row>
    <row r="5595" spans="98:208" x14ac:dyDescent="0.25">
      <c r="CT5595" s="81" t="s">
        <v>155</v>
      </c>
      <c r="CU5595" s="81" t="s">
        <v>491</v>
      </c>
      <c r="CV5595" s="81" t="s">
        <v>458</v>
      </c>
      <c r="CW5595" s="81">
        <v>2022</v>
      </c>
      <c r="CX5595" s="81">
        <v>0</v>
      </c>
      <c r="CY5595" s="81">
        <v>0</v>
      </c>
      <c r="CZ5595" s="81">
        <v>0</v>
      </c>
      <c r="DA5595" s="81">
        <v>0</v>
      </c>
      <c r="DB5595" s="81">
        <v>8807.952230882629</v>
      </c>
      <c r="DC5595" s="81">
        <v>222.229421628003</v>
      </c>
      <c r="DD5595" s="81">
        <v>8585.7228092546247</v>
      </c>
      <c r="DE5595" s="81">
        <v>0</v>
      </c>
      <c r="DF5595" s="81">
        <v>2.4775985538167387</v>
      </c>
      <c r="DG5595" s="81">
        <v>2.4775985538167387</v>
      </c>
      <c r="DH5595" s="81">
        <v>2.4775985538167387</v>
      </c>
      <c r="DI5595" s="81">
        <v>0</v>
      </c>
      <c r="DJ5595" s="81">
        <v>4.3064235626809622E-7</v>
      </c>
      <c r="DL5595" s="81">
        <v>0</v>
      </c>
      <c r="DM5595" s="81">
        <v>1.066958879102068E-6</v>
      </c>
      <c r="DN5595" s="81">
        <v>1.066958879102068E-6</v>
      </c>
      <c r="DO5595" s="81">
        <v>0</v>
      </c>
      <c r="DP5595" s="81">
        <v>1.066958879102068E-6</v>
      </c>
      <c r="DQ5595" s="81">
        <v>1.066958879102068E-6</v>
      </c>
      <c r="DR5595" s="81">
        <v>0</v>
      </c>
      <c r="DS5595" s="81">
        <v>1.066958879102068E-6</v>
      </c>
      <c r="DT5595" s="81">
        <v>1.066958879102068E-6</v>
      </c>
      <c r="DU5595" s="81">
        <v>0</v>
      </c>
      <c r="DV5595" s="81">
        <v>0</v>
      </c>
      <c r="DW5595" s="81">
        <v>0</v>
      </c>
      <c r="GE5595" s="81" t="s">
        <v>449</v>
      </c>
      <c r="GF5595" s="81" t="s">
        <v>155</v>
      </c>
      <c r="GG5595" s="81" t="s">
        <v>494</v>
      </c>
      <c r="GH5595" s="81" t="s">
        <v>452</v>
      </c>
      <c r="GI5595" s="81">
        <v>2032</v>
      </c>
      <c r="GJ5595" s="81" t="s">
        <v>201</v>
      </c>
      <c r="GK5595" s="81">
        <v>0.74733835430389228</v>
      </c>
      <c r="GL5595" s="81">
        <v>612.55666899999903</v>
      </c>
      <c r="GM5595" s="81">
        <v>2032</v>
      </c>
      <c r="GN5595" s="81" t="s">
        <v>173</v>
      </c>
      <c r="GO5595" s="81">
        <v>1.1148832299820636E-2</v>
      </c>
      <c r="GP5595" s="81">
        <v>10</v>
      </c>
      <c r="GQ5595" s="81">
        <v>0</v>
      </c>
      <c r="GR5595" s="81" t="s">
        <v>448</v>
      </c>
      <c r="GS5595" s="81">
        <v>0</v>
      </c>
      <c r="GT5595" s="81">
        <v>0</v>
      </c>
      <c r="GU5595" s="81">
        <v>0</v>
      </c>
      <c r="GV5595" s="81">
        <v>0</v>
      </c>
      <c r="GW5595" s="81">
        <v>0</v>
      </c>
      <c r="GX5595" s="81">
        <v>0</v>
      </c>
      <c r="GY5595" s="81">
        <v>1.1148832299820636E-2</v>
      </c>
      <c r="GZ5595" s="81">
        <v>8.3319499833580321E-3</v>
      </c>
    </row>
    <row r="5596" spans="98:208" x14ac:dyDescent="0.25">
      <c r="CT5596" s="81" t="s">
        <v>155</v>
      </c>
      <c r="CU5596" s="81" t="s">
        <v>491</v>
      </c>
      <c r="CV5596" s="81" t="s">
        <v>458</v>
      </c>
      <c r="CW5596" s="81">
        <v>2023</v>
      </c>
      <c r="CX5596" s="81">
        <v>0</v>
      </c>
      <c r="CY5596" s="81">
        <v>0</v>
      </c>
      <c r="CZ5596" s="81">
        <v>0</v>
      </c>
      <c r="DA5596" s="81">
        <v>0</v>
      </c>
      <c r="DB5596" s="81">
        <v>9129.7460702436365</v>
      </c>
      <c r="DC5596" s="81">
        <v>233.2300768081206</v>
      </c>
      <c r="DD5596" s="81">
        <v>8896.5159934355161</v>
      </c>
      <c r="DE5596" s="81">
        <v>0</v>
      </c>
      <c r="DF5596" s="81">
        <v>2.600243013608023</v>
      </c>
      <c r="DG5596" s="81">
        <v>2.600243013608023</v>
      </c>
      <c r="DH5596" s="81">
        <v>2.600243013608023</v>
      </c>
      <c r="DI5596" s="81">
        <v>2.600243013608023</v>
      </c>
      <c r="DJ5596" s="81">
        <v>4.3064235626809622E-7</v>
      </c>
      <c r="DL5596" s="81">
        <v>0</v>
      </c>
      <c r="DM5596" s="81">
        <v>1.1197747782498144E-6</v>
      </c>
      <c r="DN5596" s="81">
        <v>1.1197747782498144E-6</v>
      </c>
      <c r="DO5596" s="81">
        <v>0</v>
      </c>
      <c r="DP5596" s="81">
        <v>1.1197747782498144E-6</v>
      </c>
      <c r="DQ5596" s="81">
        <v>1.1197747782498144E-6</v>
      </c>
      <c r="DR5596" s="81">
        <v>0</v>
      </c>
      <c r="DS5596" s="81">
        <v>1.1197747782498144E-6</v>
      </c>
      <c r="DT5596" s="81">
        <v>1.1197747782498144E-6</v>
      </c>
      <c r="DU5596" s="81">
        <v>0</v>
      </c>
      <c r="DV5596" s="81">
        <v>1.1197747782498144E-6</v>
      </c>
      <c r="DW5596" s="81">
        <v>1.1197747782498144E-6</v>
      </c>
      <c r="GE5596" s="81" t="s">
        <v>449</v>
      </c>
      <c r="GF5596" s="81" t="s">
        <v>155</v>
      </c>
      <c r="GG5596" s="81" t="s">
        <v>494</v>
      </c>
      <c r="GH5596" s="81" t="s">
        <v>453</v>
      </c>
      <c r="GI5596" s="81">
        <v>2021</v>
      </c>
      <c r="GJ5596" s="81" t="s">
        <v>201</v>
      </c>
      <c r="GK5596" s="81">
        <v>3.6425060683954368E-2</v>
      </c>
      <c r="GL5596" s="81">
        <v>612.55666899999903</v>
      </c>
      <c r="GM5596" s="81">
        <v>2021</v>
      </c>
      <c r="GN5596" s="81" t="s">
        <v>173</v>
      </c>
      <c r="GO5596" s="81">
        <v>1.1148832299820636E-2</v>
      </c>
      <c r="GP5596" s="81">
        <v>10</v>
      </c>
      <c r="GQ5596" s="81">
        <v>0</v>
      </c>
      <c r="GR5596" s="81" t="s">
        <v>448</v>
      </c>
      <c r="GS5596" s="81">
        <v>1.1148832299820636E-2</v>
      </c>
      <c r="GT5596" s="81">
        <v>4.0609689307619719E-4</v>
      </c>
      <c r="GU5596" s="81">
        <v>1.1148832299820636E-2</v>
      </c>
      <c r="GV5596" s="81">
        <v>4.0609689307619719E-4</v>
      </c>
      <c r="GW5596" s="81">
        <v>0</v>
      </c>
      <c r="GX5596" s="81">
        <v>0</v>
      </c>
      <c r="GY5596" s="81">
        <v>0</v>
      </c>
      <c r="GZ5596" s="81">
        <v>0</v>
      </c>
    </row>
    <row r="5597" spans="98:208" x14ac:dyDescent="0.25">
      <c r="CT5597" s="81" t="s">
        <v>155</v>
      </c>
      <c r="CU5597" s="81" t="s">
        <v>491</v>
      </c>
      <c r="CV5597" s="81" t="s">
        <v>458</v>
      </c>
      <c r="CW5597" s="81">
        <v>2024</v>
      </c>
      <c r="CX5597" s="81">
        <v>0</v>
      </c>
      <c r="CY5597" s="81">
        <v>0</v>
      </c>
      <c r="CZ5597" s="81">
        <v>0</v>
      </c>
      <c r="DA5597" s="81">
        <v>0</v>
      </c>
      <c r="DB5597" s="81">
        <v>9129.7460702436365</v>
      </c>
      <c r="DC5597" s="81">
        <v>233.2300768081206</v>
      </c>
      <c r="DD5597" s="81">
        <v>8896.5159934355161</v>
      </c>
      <c r="DE5597" s="81">
        <v>0</v>
      </c>
      <c r="DF5597" s="81">
        <v>2.600243013608023</v>
      </c>
      <c r="DG5597" s="81">
        <v>2.600243013608023</v>
      </c>
      <c r="DH5597" s="81">
        <v>2.600243013608023</v>
      </c>
      <c r="DI5597" s="81">
        <v>2.600243013608023</v>
      </c>
      <c r="DJ5597" s="81">
        <v>4.3064235626809622E-7</v>
      </c>
      <c r="DL5597" s="81">
        <v>0</v>
      </c>
      <c r="DM5597" s="81">
        <v>1.1197747782498144E-6</v>
      </c>
      <c r="DN5597" s="81">
        <v>1.1197747782498144E-6</v>
      </c>
      <c r="DO5597" s="81">
        <v>0</v>
      </c>
      <c r="DP5597" s="81">
        <v>1.1197747782498144E-6</v>
      </c>
      <c r="DQ5597" s="81">
        <v>1.1197747782498144E-6</v>
      </c>
      <c r="DR5597" s="81">
        <v>0</v>
      </c>
      <c r="DS5597" s="81">
        <v>1.1197747782498144E-6</v>
      </c>
      <c r="DT5597" s="81">
        <v>1.1197747782498144E-6</v>
      </c>
      <c r="DU5597" s="81">
        <v>0</v>
      </c>
      <c r="DV5597" s="81">
        <v>1.1197747782498144E-6</v>
      </c>
      <c r="DW5597" s="81">
        <v>1.1197747782498144E-6</v>
      </c>
      <c r="GE5597" s="81" t="s">
        <v>449</v>
      </c>
      <c r="GF5597" s="81" t="s">
        <v>155</v>
      </c>
      <c r="GG5597" s="81" t="s">
        <v>494</v>
      </c>
      <c r="GH5597" s="81" t="s">
        <v>453</v>
      </c>
      <c r="GI5597" s="81">
        <v>2022</v>
      </c>
      <c r="GJ5597" s="81" t="s">
        <v>201</v>
      </c>
      <c r="GK5597" s="81">
        <v>3.6425060683954368E-2</v>
      </c>
      <c r="GL5597" s="81">
        <v>612.55666899999903</v>
      </c>
      <c r="GM5597" s="81">
        <v>2022</v>
      </c>
      <c r="GN5597" s="81" t="s">
        <v>173</v>
      </c>
      <c r="GO5597" s="81">
        <v>1.1148832299820636E-2</v>
      </c>
      <c r="GP5597" s="81">
        <v>10</v>
      </c>
      <c r="GQ5597" s="81">
        <v>0</v>
      </c>
      <c r="GR5597" s="81" t="s">
        <v>448</v>
      </c>
      <c r="GS5597" s="81">
        <v>1.1148832299820636E-2</v>
      </c>
      <c r="GT5597" s="81">
        <v>4.0609689307619719E-4</v>
      </c>
      <c r="GU5597" s="81">
        <v>1.1148832299820636E-2</v>
      </c>
      <c r="GV5597" s="81">
        <v>4.0609689307619719E-4</v>
      </c>
      <c r="GW5597" s="81">
        <v>1.1148832299820636E-2</v>
      </c>
      <c r="GX5597" s="81">
        <v>4.0609689307619719E-4</v>
      </c>
      <c r="GY5597" s="81">
        <v>0</v>
      </c>
      <c r="GZ5597" s="81">
        <v>0</v>
      </c>
    </row>
    <row r="5598" spans="98:208" x14ac:dyDescent="0.25">
      <c r="CT5598" s="81" t="s">
        <v>155</v>
      </c>
      <c r="CU5598" s="81" t="s">
        <v>491</v>
      </c>
      <c r="CV5598" s="81" t="s">
        <v>458</v>
      </c>
      <c r="CW5598" s="81">
        <v>2025</v>
      </c>
      <c r="CX5598" s="81">
        <v>0</v>
      </c>
      <c r="CY5598" s="81">
        <v>0</v>
      </c>
      <c r="CZ5598" s="81">
        <v>0</v>
      </c>
      <c r="DA5598" s="81">
        <v>0</v>
      </c>
      <c r="DB5598" s="81">
        <v>9129.7460702436365</v>
      </c>
      <c r="DC5598" s="81">
        <v>233.2300768081206</v>
      </c>
      <c r="DD5598" s="81">
        <v>8896.5159934355161</v>
      </c>
      <c r="DE5598" s="81">
        <v>0</v>
      </c>
      <c r="DF5598" s="81">
        <v>2.600243013608023</v>
      </c>
      <c r="DG5598" s="81">
        <v>2.600243013608023</v>
      </c>
      <c r="DH5598" s="81">
        <v>2.600243013608023</v>
      </c>
      <c r="DI5598" s="81">
        <v>2.600243013608023</v>
      </c>
      <c r="DJ5598" s="81">
        <v>4.3064235626809622E-7</v>
      </c>
      <c r="DL5598" s="81">
        <v>0</v>
      </c>
      <c r="DM5598" s="81">
        <v>1.1197747782498144E-6</v>
      </c>
      <c r="DN5598" s="81">
        <v>1.1197747782498144E-6</v>
      </c>
      <c r="DO5598" s="81">
        <v>0</v>
      </c>
      <c r="DP5598" s="81">
        <v>1.1197747782498144E-6</v>
      </c>
      <c r="DQ5598" s="81">
        <v>1.1197747782498144E-6</v>
      </c>
      <c r="DR5598" s="81">
        <v>0</v>
      </c>
      <c r="DS5598" s="81">
        <v>1.1197747782498144E-6</v>
      </c>
      <c r="DT5598" s="81">
        <v>1.1197747782498144E-6</v>
      </c>
      <c r="DU5598" s="81">
        <v>0</v>
      </c>
      <c r="DV5598" s="81">
        <v>1.1197747782498144E-6</v>
      </c>
      <c r="DW5598" s="81">
        <v>1.1197747782498144E-6</v>
      </c>
      <c r="GE5598" s="81" t="s">
        <v>449</v>
      </c>
      <c r="GF5598" s="81" t="s">
        <v>155</v>
      </c>
      <c r="GG5598" s="81" t="s">
        <v>494</v>
      </c>
      <c r="GH5598" s="81" t="s">
        <v>453</v>
      </c>
      <c r="GI5598" s="81">
        <v>2023</v>
      </c>
      <c r="GJ5598" s="81" t="s">
        <v>201</v>
      </c>
      <c r="GK5598" s="81">
        <v>3.7590224611390673E-2</v>
      </c>
      <c r="GL5598" s="81">
        <v>612.55666899999903</v>
      </c>
      <c r="GM5598" s="81">
        <v>2023</v>
      </c>
      <c r="GN5598" s="81" t="s">
        <v>173</v>
      </c>
      <c r="GO5598" s="81">
        <v>1.1148832299820636E-2</v>
      </c>
      <c r="GP5598" s="81">
        <v>10</v>
      </c>
      <c r="GQ5598" s="81">
        <v>0</v>
      </c>
      <c r="GR5598" s="81" t="s">
        <v>448</v>
      </c>
      <c r="GS5598" s="81">
        <v>1.1148832299820636E-2</v>
      </c>
      <c r="GT5598" s="81">
        <v>4.1908711030498493E-4</v>
      </c>
      <c r="GU5598" s="81">
        <v>1.1148832299820636E-2</v>
      </c>
      <c r="GV5598" s="81">
        <v>4.1908711030498493E-4</v>
      </c>
      <c r="GW5598" s="81">
        <v>1.1148832299820636E-2</v>
      </c>
      <c r="GX5598" s="81">
        <v>4.1908711030498493E-4</v>
      </c>
      <c r="GY5598" s="81">
        <v>1.1148832299820636E-2</v>
      </c>
      <c r="GZ5598" s="81">
        <v>4.1908711030498493E-4</v>
      </c>
    </row>
    <row r="5599" spans="98:208" x14ac:dyDescent="0.25">
      <c r="CT5599" s="81" t="s">
        <v>155</v>
      </c>
      <c r="CU5599" s="81" t="s">
        <v>491</v>
      </c>
      <c r="CV5599" s="81" t="s">
        <v>458</v>
      </c>
      <c r="CW5599" s="81">
        <v>2026</v>
      </c>
      <c r="CX5599" s="81">
        <v>0</v>
      </c>
      <c r="CY5599" s="81">
        <v>0</v>
      </c>
      <c r="CZ5599" s="81">
        <v>0</v>
      </c>
      <c r="DA5599" s="81">
        <v>0</v>
      </c>
      <c r="DB5599" s="81">
        <v>9129.7460702436365</v>
      </c>
      <c r="DC5599" s="81">
        <v>233.2300768081206</v>
      </c>
      <c r="DD5599" s="81">
        <v>8896.5159934355161</v>
      </c>
      <c r="DE5599" s="81">
        <v>0</v>
      </c>
      <c r="DF5599" s="81">
        <v>2.600243013608023</v>
      </c>
      <c r="DG5599" s="81">
        <v>2.600243013608023</v>
      </c>
      <c r="DH5599" s="81">
        <v>2.600243013608023</v>
      </c>
      <c r="DI5599" s="81">
        <v>2.600243013608023</v>
      </c>
      <c r="DJ5599" s="81">
        <v>4.3064235626809622E-7</v>
      </c>
      <c r="DL5599" s="81">
        <v>0</v>
      </c>
      <c r="DM5599" s="81">
        <v>1.1197747782498144E-6</v>
      </c>
      <c r="DN5599" s="81">
        <v>1.1197747782498144E-6</v>
      </c>
      <c r="DO5599" s="81">
        <v>0</v>
      </c>
      <c r="DP5599" s="81">
        <v>1.1197747782498144E-6</v>
      </c>
      <c r="DQ5599" s="81">
        <v>1.1197747782498144E-6</v>
      </c>
      <c r="DR5599" s="81">
        <v>0</v>
      </c>
      <c r="DS5599" s="81">
        <v>1.1197747782498144E-6</v>
      </c>
      <c r="DT5599" s="81">
        <v>1.1197747782498144E-6</v>
      </c>
      <c r="DU5599" s="81">
        <v>0</v>
      </c>
      <c r="DV5599" s="81">
        <v>1.1197747782498144E-6</v>
      </c>
      <c r="DW5599" s="81">
        <v>1.1197747782498144E-6</v>
      </c>
      <c r="GE5599" s="81" t="s">
        <v>449</v>
      </c>
      <c r="GF5599" s="81" t="s">
        <v>155</v>
      </c>
      <c r="GG5599" s="81" t="s">
        <v>494</v>
      </c>
      <c r="GH5599" s="81" t="s">
        <v>453</v>
      </c>
      <c r="GI5599" s="81">
        <v>2024</v>
      </c>
      <c r="GJ5599" s="81" t="s">
        <v>201</v>
      </c>
      <c r="GK5599" s="81">
        <v>3.7590224611390673E-2</v>
      </c>
      <c r="GL5599" s="81">
        <v>612.55666899999903</v>
      </c>
      <c r="GM5599" s="81">
        <v>2024</v>
      </c>
      <c r="GN5599" s="81" t="s">
        <v>173</v>
      </c>
      <c r="GO5599" s="81">
        <v>1.1148832299820636E-2</v>
      </c>
      <c r="GP5599" s="81">
        <v>10</v>
      </c>
      <c r="GQ5599" s="81">
        <v>0</v>
      </c>
      <c r="GR5599" s="81" t="s">
        <v>448</v>
      </c>
      <c r="GS5599" s="81">
        <v>1.1148832299820636E-2</v>
      </c>
      <c r="GT5599" s="81">
        <v>4.1908711030498493E-4</v>
      </c>
      <c r="GU5599" s="81">
        <v>1.1148832299820636E-2</v>
      </c>
      <c r="GV5599" s="81">
        <v>4.1908711030498493E-4</v>
      </c>
      <c r="GW5599" s="81">
        <v>1.1148832299820636E-2</v>
      </c>
      <c r="GX5599" s="81">
        <v>4.1908711030498493E-4</v>
      </c>
      <c r="GY5599" s="81">
        <v>1.1148832299820636E-2</v>
      </c>
      <c r="GZ5599" s="81">
        <v>4.1908711030498493E-4</v>
      </c>
    </row>
    <row r="5600" spans="98:208" x14ac:dyDescent="0.25">
      <c r="CT5600" s="81" t="s">
        <v>155</v>
      </c>
      <c r="CU5600" s="81" t="s">
        <v>491</v>
      </c>
      <c r="CV5600" s="81" t="s">
        <v>458</v>
      </c>
      <c r="CW5600" s="81">
        <v>2027</v>
      </c>
      <c r="CX5600" s="81">
        <v>0</v>
      </c>
      <c r="CY5600" s="81">
        <v>0</v>
      </c>
      <c r="CZ5600" s="81">
        <v>0</v>
      </c>
      <c r="DA5600" s="81">
        <v>0</v>
      </c>
      <c r="DB5600" s="81">
        <v>9129.7460702436365</v>
      </c>
      <c r="DC5600" s="81">
        <v>233.2300768081206</v>
      </c>
      <c r="DD5600" s="81">
        <v>8896.5159934355161</v>
      </c>
      <c r="DE5600" s="81">
        <v>0</v>
      </c>
      <c r="DF5600" s="81">
        <v>2.600243013608023</v>
      </c>
      <c r="DG5600" s="81">
        <v>2.600243013608023</v>
      </c>
      <c r="DH5600" s="81">
        <v>2.600243013608023</v>
      </c>
      <c r="DI5600" s="81">
        <v>2.600243013608023</v>
      </c>
      <c r="DJ5600" s="81">
        <v>4.3064235626809622E-7</v>
      </c>
      <c r="DL5600" s="81">
        <v>0</v>
      </c>
      <c r="DM5600" s="81">
        <v>1.1197747782498144E-6</v>
      </c>
      <c r="DN5600" s="81">
        <v>1.1197747782498144E-6</v>
      </c>
      <c r="DO5600" s="81">
        <v>0</v>
      </c>
      <c r="DP5600" s="81">
        <v>1.1197747782498144E-6</v>
      </c>
      <c r="DQ5600" s="81">
        <v>1.1197747782498144E-6</v>
      </c>
      <c r="DR5600" s="81">
        <v>0</v>
      </c>
      <c r="DS5600" s="81">
        <v>1.1197747782498144E-6</v>
      </c>
      <c r="DT5600" s="81">
        <v>1.1197747782498144E-6</v>
      </c>
      <c r="DU5600" s="81">
        <v>0</v>
      </c>
      <c r="DV5600" s="81">
        <v>1.1197747782498144E-6</v>
      </c>
      <c r="DW5600" s="81">
        <v>1.1197747782498144E-6</v>
      </c>
      <c r="GE5600" s="81" t="s">
        <v>449</v>
      </c>
      <c r="GF5600" s="81" t="s">
        <v>155</v>
      </c>
      <c r="GG5600" s="81" t="s">
        <v>494</v>
      </c>
      <c r="GH5600" s="81" t="s">
        <v>453</v>
      </c>
      <c r="GI5600" s="81">
        <v>2025</v>
      </c>
      <c r="GJ5600" s="81" t="s">
        <v>201</v>
      </c>
      <c r="GK5600" s="81">
        <v>3.7590224611390673E-2</v>
      </c>
      <c r="GL5600" s="81">
        <v>612.55666899999903</v>
      </c>
      <c r="GM5600" s="81">
        <v>2025</v>
      </c>
      <c r="GN5600" s="81" t="s">
        <v>173</v>
      </c>
      <c r="GO5600" s="81">
        <v>1.1148832299820636E-2</v>
      </c>
      <c r="GP5600" s="81">
        <v>10</v>
      </c>
      <c r="GQ5600" s="81">
        <v>0</v>
      </c>
      <c r="GR5600" s="81" t="s">
        <v>448</v>
      </c>
      <c r="GS5600" s="81">
        <v>1.1148832299820636E-2</v>
      </c>
      <c r="GT5600" s="81">
        <v>4.1908711030498493E-4</v>
      </c>
      <c r="GU5600" s="81">
        <v>1.1148832299820636E-2</v>
      </c>
      <c r="GV5600" s="81">
        <v>4.1908711030498493E-4</v>
      </c>
      <c r="GW5600" s="81">
        <v>1.1148832299820636E-2</v>
      </c>
      <c r="GX5600" s="81">
        <v>4.1908711030498493E-4</v>
      </c>
      <c r="GY5600" s="81">
        <v>1.1148832299820636E-2</v>
      </c>
      <c r="GZ5600" s="81">
        <v>4.1908711030498493E-4</v>
      </c>
    </row>
    <row r="5601" spans="98:208" x14ac:dyDescent="0.25">
      <c r="CT5601" s="81" t="s">
        <v>155</v>
      </c>
      <c r="CU5601" s="81" t="s">
        <v>491</v>
      </c>
      <c r="CV5601" s="81" t="s">
        <v>458</v>
      </c>
      <c r="CW5601" s="81">
        <v>2028</v>
      </c>
      <c r="CX5601" s="81">
        <v>0</v>
      </c>
      <c r="CY5601" s="81">
        <v>0</v>
      </c>
      <c r="CZ5601" s="81">
        <v>0</v>
      </c>
      <c r="DA5601" s="81">
        <v>0</v>
      </c>
      <c r="DB5601" s="81">
        <v>9534.9220877168609</v>
      </c>
      <c r="DC5601" s="81">
        <v>247.2729921651385</v>
      </c>
      <c r="DD5601" s="81">
        <v>9287.649095551722</v>
      </c>
      <c r="DE5601" s="81">
        <v>0</v>
      </c>
      <c r="DF5601" s="81">
        <v>2.7568051219239913</v>
      </c>
      <c r="DG5601" s="81">
        <v>2.7568051219239913</v>
      </c>
      <c r="DH5601" s="81">
        <v>2.7568051219239913</v>
      </c>
      <c r="DI5601" s="81">
        <v>2.7568051219239913</v>
      </c>
      <c r="DJ5601" s="81">
        <v>4.3064235626809622E-7</v>
      </c>
      <c r="DL5601" s="81">
        <v>0</v>
      </c>
      <c r="DM5601" s="81">
        <v>1.187197053477304E-6</v>
      </c>
      <c r="DN5601" s="81">
        <v>1.187197053477304E-6</v>
      </c>
      <c r="DO5601" s="81">
        <v>0</v>
      </c>
      <c r="DP5601" s="81">
        <v>1.187197053477304E-6</v>
      </c>
      <c r="DQ5601" s="81">
        <v>1.187197053477304E-6</v>
      </c>
      <c r="DR5601" s="81">
        <v>0</v>
      </c>
      <c r="DS5601" s="81">
        <v>1.187197053477304E-6</v>
      </c>
      <c r="DT5601" s="81">
        <v>1.187197053477304E-6</v>
      </c>
      <c r="DU5601" s="81">
        <v>0</v>
      </c>
      <c r="DV5601" s="81">
        <v>1.187197053477304E-6</v>
      </c>
      <c r="DW5601" s="81">
        <v>1.187197053477304E-6</v>
      </c>
      <c r="GE5601" s="81" t="s">
        <v>449</v>
      </c>
      <c r="GF5601" s="81" t="s">
        <v>155</v>
      </c>
      <c r="GG5601" s="81" t="s">
        <v>494</v>
      </c>
      <c r="GH5601" s="81" t="s">
        <v>453</v>
      </c>
      <c r="GI5601" s="81">
        <v>2026</v>
      </c>
      <c r="GJ5601" s="81" t="s">
        <v>201</v>
      </c>
      <c r="GK5601" s="81">
        <v>3.7590224611390673E-2</v>
      </c>
      <c r="GL5601" s="81">
        <v>612.55666899999903</v>
      </c>
      <c r="GM5601" s="81">
        <v>2026</v>
      </c>
      <c r="GN5601" s="81" t="s">
        <v>173</v>
      </c>
      <c r="GO5601" s="81">
        <v>1.1148832299820636E-2</v>
      </c>
      <c r="GP5601" s="81">
        <v>10</v>
      </c>
      <c r="GQ5601" s="81">
        <v>0</v>
      </c>
      <c r="GR5601" s="81" t="s">
        <v>448</v>
      </c>
      <c r="GS5601" s="81">
        <v>1.1148832299820636E-2</v>
      </c>
      <c r="GT5601" s="81">
        <v>4.1908711030498493E-4</v>
      </c>
      <c r="GU5601" s="81">
        <v>1.1148832299820636E-2</v>
      </c>
      <c r="GV5601" s="81">
        <v>4.1908711030498493E-4</v>
      </c>
      <c r="GW5601" s="81">
        <v>1.1148832299820636E-2</v>
      </c>
      <c r="GX5601" s="81">
        <v>4.1908711030498493E-4</v>
      </c>
      <c r="GY5601" s="81">
        <v>1.1148832299820636E-2</v>
      </c>
      <c r="GZ5601" s="81">
        <v>4.1908711030498493E-4</v>
      </c>
    </row>
    <row r="5602" spans="98:208" x14ac:dyDescent="0.25">
      <c r="CT5602" s="81" t="s">
        <v>155</v>
      </c>
      <c r="CU5602" s="81" t="s">
        <v>491</v>
      </c>
      <c r="CV5602" s="81" t="s">
        <v>458</v>
      </c>
      <c r="CW5602" s="81">
        <v>2029</v>
      </c>
      <c r="CX5602" s="81">
        <v>0</v>
      </c>
      <c r="CY5602" s="81">
        <v>0</v>
      </c>
      <c r="CZ5602" s="81">
        <v>0</v>
      </c>
      <c r="DA5602" s="81">
        <v>0</v>
      </c>
      <c r="DB5602" s="81">
        <v>9534.9220877168609</v>
      </c>
      <c r="DC5602" s="81">
        <v>247.2729921651385</v>
      </c>
      <c r="DD5602" s="81">
        <v>9287.649095551722</v>
      </c>
      <c r="DE5602" s="81">
        <v>0</v>
      </c>
      <c r="DF5602" s="81">
        <v>2.7568051219239913</v>
      </c>
      <c r="DG5602" s="81">
        <v>2.7568051219239913</v>
      </c>
      <c r="DH5602" s="81">
        <v>2.7568051219239913</v>
      </c>
      <c r="DI5602" s="81">
        <v>2.7568051219239913</v>
      </c>
      <c r="DJ5602" s="81">
        <v>4.3064235626809622E-7</v>
      </c>
      <c r="DL5602" s="81">
        <v>0</v>
      </c>
      <c r="DM5602" s="81">
        <v>1.187197053477304E-6</v>
      </c>
      <c r="DN5602" s="81">
        <v>1.187197053477304E-6</v>
      </c>
      <c r="DO5602" s="81">
        <v>0</v>
      </c>
      <c r="DP5602" s="81">
        <v>1.187197053477304E-6</v>
      </c>
      <c r="DQ5602" s="81">
        <v>1.187197053477304E-6</v>
      </c>
      <c r="DR5602" s="81">
        <v>0</v>
      </c>
      <c r="DS5602" s="81">
        <v>1.187197053477304E-6</v>
      </c>
      <c r="DT5602" s="81">
        <v>1.187197053477304E-6</v>
      </c>
      <c r="DU5602" s="81">
        <v>0</v>
      </c>
      <c r="DV5602" s="81">
        <v>1.187197053477304E-6</v>
      </c>
      <c r="DW5602" s="81">
        <v>1.187197053477304E-6</v>
      </c>
      <c r="GE5602" s="81" t="s">
        <v>449</v>
      </c>
      <c r="GF5602" s="81" t="s">
        <v>155</v>
      </c>
      <c r="GG5602" s="81" t="s">
        <v>494</v>
      </c>
      <c r="GH5602" s="81" t="s">
        <v>453</v>
      </c>
      <c r="GI5602" s="81">
        <v>2027</v>
      </c>
      <c r="GJ5602" s="81" t="s">
        <v>201</v>
      </c>
      <c r="GK5602" s="81">
        <v>3.7590224611390673E-2</v>
      </c>
      <c r="GL5602" s="81">
        <v>612.55666899999903</v>
      </c>
      <c r="GM5602" s="81">
        <v>2027</v>
      </c>
      <c r="GN5602" s="81" t="s">
        <v>173</v>
      </c>
      <c r="GO5602" s="81">
        <v>1.1148832299820636E-2</v>
      </c>
      <c r="GP5602" s="81">
        <v>10</v>
      </c>
      <c r="GQ5602" s="81">
        <v>0</v>
      </c>
      <c r="GR5602" s="81" t="s">
        <v>448</v>
      </c>
      <c r="GS5602" s="81">
        <v>1.1148832299820636E-2</v>
      </c>
      <c r="GT5602" s="81">
        <v>4.1908711030498493E-4</v>
      </c>
      <c r="GU5602" s="81">
        <v>1.1148832299820636E-2</v>
      </c>
      <c r="GV5602" s="81">
        <v>4.1908711030498493E-4</v>
      </c>
      <c r="GW5602" s="81">
        <v>1.1148832299820636E-2</v>
      </c>
      <c r="GX5602" s="81">
        <v>4.1908711030498493E-4</v>
      </c>
      <c r="GY5602" s="81">
        <v>1.1148832299820636E-2</v>
      </c>
      <c r="GZ5602" s="81">
        <v>4.1908711030498493E-4</v>
      </c>
    </row>
    <row r="5603" spans="98:208" x14ac:dyDescent="0.25">
      <c r="CT5603" s="81" t="s">
        <v>155</v>
      </c>
      <c r="CU5603" s="81" t="s">
        <v>491</v>
      </c>
      <c r="CV5603" s="81" t="s">
        <v>458</v>
      </c>
      <c r="CW5603" s="81">
        <v>2030</v>
      </c>
      <c r="CX5603" s="81">
        <v>0</v>
      </c>
      <c r="CY5603" s="81">
        <v>0</v>
      </c>
      <c r="CZ5603" s="81">
        <v>0</v>
      </c>
      <c r="DA5603" s="81">
        <v>0</v>
      </c>
      <c r="DB5603" s="81">
        <v>9534.9220877168609</v>
      </c>
      <c r="DC5603" s="81">
        <v>247.2729921651385</v>
      </c>
      <c r="DD5603" s="81">
        <v>9287.649095551722</v>
      </c>
      <c r="DE5603" s="81">
        <v>0</v>
      </c>
      <c r="DF5603" s="81">
        <v>0</v>
      </c>
      <c r="DG5603" s="81">
        <v>2.7568051219239913</v>
      </c>
      <c r="DH5603" s="81">
        <v>2.7568051219239913</v>
      </c>
      <c r="DI5603" s="81">
        <v>2.7568051219239913</v>
      </c>
      <c r="DJ5603" s="81">
        <v>4.3064235626809622E-7</v>
      </c>
      <c r="DL5603" s="81">
        <v>0</v>
      </c>
      <c r="DM5603" s="81">
        <v>0</v>
      </c>
      <c r="DN5603" s="81">
        <v>0</v>
      </c>
      <c r="DO5603" s="81">
        <v>0</v>
      </c>
      <c r="DP5603" s="81">
        <v>1.187197053477304E-6</v>
      </c>
      <c r="DQ5603" s="81">
        <v>1.187197053477304E-6</v>
      </c>
      <c r="DR5603" s="81">
        <v>0</v>
      </c>
      <c r="DS5603" s="81">
        <v>1.187197053477304E-6</v>
      </c>
      <c r="DT5603" s="81">
        <v>1.187197053477304E-6</v>
      </c>
      <c r="DU5603" s="81">
        <v>0</v>
      </c>
      <c r="DV5603" s="81">
        <v>1.187197053477304E-6</v>
      </c>
      <c r="DW5603" s="81">
        <v>1.187197053477304E-6</v>
      </c>
      <c r="GE5603" s="81" t="s">
        <v>449</v>
      </c>
      <c r="GF5603" s="81" t="s">
        <v>155</v>
      </c>
      <c r="GG5603" s="81" t="s">
        <v>494</v>
      </c>
      <c r="GH5603" s="81" t="s">
        <v>453</v>
      </c>
      <c r="GI5603" s="81">
        <v>2028</v>
      </c>
      <c r="GJ5603" s="81" t="s">
        <v>201</v>
      </c>
      <c r="GK5603" s="81">
        <v>3.9055083184886187E-2</v>
      </c>
      <c r="GL5603" s="81">
        <v>612.55666899999903</v>
      </c>
      <c r="GM5603" s="81">
        <v>2028</v>
      </c>
      <c r="GN5603" s="81" t="s">
        <v>173</v>
      </c>
      <c r="GO5603" s="81">
        <v>1.1148832299820636E-2</v>
      </c>
      <c r="GP5603" s="81">
        <v>10</v>
      </c>
      <c r="GQ5603" s="81">
        <v>0</v>
      </c>
      <c r="GR5603" s="81" t="s">
        <v>448</v>
      </c>
      <c r="GS5603" s="81">
        <v>1.1148832299820636E-2</v>
      </c>
      <c r="GT5603" s="81">
        <v>4.3541857288384092E-4</v>
      </c>
      <c r="GU5603" s="81">
        <v>1.1148832299820636E-2</v>
      </c>
      <c r="GV5603" s="81">
        <v>4.3541857288384092E-4</v>
      </c>
      <c r="GW5603" s="81">
        <v>1.1148832299820636E-2</v>
      </c>
      <c r="GX5603" s="81">
        <v>4.3541857288384092E-4</v>
      </c>
      <c r="GY5603" s="81">
        <v>1.1148832299820636E-2</v>
      </c>
      <c r="GZ5603" s="81">
        <v>4.3541857288384092E-4</v>
      </c>
    </row>
    <row r="5604" spans="98:208" x14ac:dyDescent="0.25">
      <c r="CT5604" s="81" t="s">
        <v>155</v>
      </c>
      <c r="CU5604" s="81" t="s">
        <v>491</v>
      </c>
      <c r="CV5604" s="81" t="s">
        <v>458</v>
      </c>
      <c r="CW5604" s="81">
        <v>2031</v>
      </c>
      <c r="CX5604" s="81">
        <v>0</v>
      </c>
      <c r="CY5604" s="81">
        <v>0</v>
      </c>
      <c r="CZ5604" s="81">
        <v>0</v>
      </c>
      <c r="DA5604" s="81">
        <v>0</v>
      </c>
      <c r="DB5604" s="81">
        <v>9534.9220877168609</v>
      </c>
      <c r="DC5604" s="81">
        <v>247.2729921651385</v>
      </c>
      <c r="DD5604" s="81">
        <v>9287.649095551722</v>
      </c>
      <c r="DE5604" s="81">
        <v>0</v>
      </c>
      <c r="DF5604" s="81">
        <v>0</v>
      </c>
      <c r="DG5604" s="81">
        <v>0</v>
      </c>
      <c r="DH5604" s="81">
        <v>2.7568051219239913</v>
      </c>
      <c r="DI5604" s="81">
        <v>2.7568051219239913</v>
      </c>
      <c r="DJ5604" s="81">
        <v>4.3064235626809622E-7</v>
      </c>
      <c r="DL5604" s="81">
        <v>0</v>
      </c>
      <c r="DM5604" s="81">
        <v>0</v>
      </c>
      <c r="DN5604" s="81">
        <v>0</v>
      </c>
      <c r="DO5604" s="81">
        <v>0</v>
      </c>
      <c r="DP5604" s="81">
        <v>0</v>
      </c>
      <c r="DQ5604" s="81">
        <v>0</v>
      </c>
      <c r="DR5604" s="81">
        <v>0</v>
      </c>
      <c r="DS5604" s="81">
        <v>1.187197053477304E-6</v>
      </c>
      <c r="DT5604" s="81">
        <v>1.187197053477304E-6</v>
      </c>
      <c r="DU5604" s="81">
        <v>0</v>
      </c>
      <c r="DV5604" s="81">
        <v>1.187197053477304E-6</v>
      </c>
      <c r="DW5604" s="81">
        <v>1.187197053477304E-6</v>
      </c>
      <c r="GE5604" s="81" t="s">
        <v>449</v>
      </c>
      <c r="GF5604" s="81" t="s">
        <v>155</v>
      </c>
      <c r="GG5604" s="81" t="s">
        <v>494</v>
      </c>
      <c r="GH5604" s="81" t="s">
        <v>453</v>
      </c>
      <c r="GI5604" s="81">
        <v>2029</v>
      </c>
      <c r="GJ5604" s="81" t="s">
        <v>201</v>
      </c>
      <c r="GK5604" s="81">
        <v>3.9055083184886187E-2</v>
      </c>
      <c r="GL5604" s="81">
        <v>612.55666899999903</v>
      </c>
      <c r="GM5604" s="81">
        <v>2029</v>
      </c>
      <c r="GN5604" s="81" t="s">
        <v>173</v>
      </c>
      <c r="GO5604" s="81">
        <v>1.1148832299820636E-2</v>
      </c>
      <c r="GP5604" s="81">
        <v>10</v>
      </c>
      <c r="GQ5604" s="81">
        <v>0</v>
      </c>
      <c r="GR5604" s="81" t="s">
        <v>448</v>
      </c>
      <c r="GS5604" s="81">
        <v>1.1148832299820636E-2</v>
      </c>
      <c r="GT5604" s="81">
        <v>4.3541857288384092E-4</v>
      </c>
      <c r="GU5604" s="81">
        <v>1.1148832299820636E-2</v>
      </c>
      <c r="GV5604" s="81">
        <v>4.3541857288384092E-4</v>
      </c>
      <c r="GW5604" s="81">
        <v>1.1148832299820636E-2</v>
      </c>
      <c r="GX5604" s="81">
        <v>4.3541857288384092E-4</v>
      </c>
      <c r="GY5604" s="81">
        <v>1.1148832299820636E-2</v>
      </c>
      <c r="GZ5604" s="81">
        <v>4.3541857288384092E-4</v>
      </c>
    </row>
    <row r="5605" spans="98:208" x14ac:dyDescent="0.25">
      <c r="CT5605" s="81" t="s">
        <v>155</v>
      </c>
      <c r="CU5605" s="81" t="s">
        <v>491</v>
      </c>
      <c r="CV5605" s="81" t="s">
        <v>458</v>
      </c>
      <c r="CW5605" s="81">
        <v>2032</v>
      </c>
      <c r="CX5605" s="81">
        <v>0</v>
      </c>
      <c r="CY5605" s="81">
        <v>0</v>
      </c>
      <c r="CZ5605" s="81">
        <v>0</v>
      </c>
      <c r="DA5605" s="81">
        <v>0</v>
      </c>
      <c r="DB5605" s="81">
        <v>9534.9220877168609</v>
      </c>
      <c r="DC5605" s="81">
        <v>247.2729921651385</v>
      </c>
      <c r="DD5605" s="81">
        <v>9287.649095551722</v>
      </c>
      <c r="DE5605" s="81">
        <v>0</v>
      </c>
      <c r="DF5605" s="81">
        <v>0</v>
      </c>
      <c r="DG5605" s="81">
        <v>0</v>
      </c>
      <c r="DH5605" s="81">
        <v>0</v>
      </c>
      <c r="DI5605" s="81">
        <v>2.7568051219239913</v>
      </c>
      <c r="DJ5605" s="81">
        <v>4.3064235626809622E-7</v>
      </c>
      <c r="DL5605" s="81">
        <v>0</v>
      </c>
      <c r="DM5605" s="81">
        <v>0</v>
      </c>
      <c r="DN5605" s="81">
        <v>0</v>
      </c>
      <c r="DO5605" s="81">
        <v>0</v>
      </c>
      <c r="DP5605" s="81">
        <v>0</v>
      </c>
      <c r="DQ5605" s="81">
        <v>0</v>
      </c>
      <c r="DR5605" s="81">
        <v>0</v>
      </c>
      <c r="DS5605" s="81">
        <v>0</v>
      </c>
      <c r="DT5605" s="81">
        <v>0</v>
      </c>
      <c r="DU5605" s="81">
        <v>0</v>
      </c>
      <c r="DV5605" s="81">
        <v>1.187197053477304E-6</v>
      </c>
      <c r="DW5605" s="81">
        <v>1.187197053477304E-6</v>
      </c>
      <c r="GE5605" s="81" t="s">
        <v>449</v>
      </c>
      <c r="GF5605" s="81" t="s">
        <v>155</v>
      </c>
      <c r="GG5605" s="81" t="s">
        <v>494</v>
      </c>
      <c r="GH5605" s="81" t="s">
        <v>453</v>
      </c>
      <c r="GI5605" s="81">
        <v>2030</v>
      </c>
      <c r="GJ5605" s="81" t="s">
        <v>201</v>
      </c>
      <c r="GK5605" s="81">
        <v>3.9055083184886187E-2</v>
      </c>
      <c r="GL5605" s="81">
        <v>612.55666899999903</v>
      </c>
      <c r="GM5605" s="81">
        <v>2030</v>
      </c>
      <c r="GN5605" s="81" t="s">
        <v>173</v>
      </c>
      <c r="GO5605" s="81">
        <v>1.1148832299820636E-2</v>
      </c>
      <c r="GP5605" s="81">
        <v>10</v>
      </c>
      <c r="GQ5605" s="81">
        <v>0</v>
      </c>
      <c r="GR5605" s="81" t="s">
        <v>448</v>
      </c>
      <c r="GS5605" s="81">
        <v>0</v>
      </c>
      <c r="GT5605" s="81">
        <v>0</v>
      </c>
      <c r="GU5605" s="81">
        <v>1.1148832299820636E-2</v>
      </c>
      <c r="GV5605" s="81">
        <v>4.3541857288384092E-4</v>
      </c>
      <c r="GW5605" s="81">
        <v>1.1148832299820636E-2</v>
      </c>
      <c r="GX5605" s="81">
        <v>4.3541857288384092E-4</v>
      </c>
      <c r="GY5605" s="81">
        <v>1.1148832299820636E-2</v>
      </c>
      <c r="GZ5605" s="81">
        <v>4.3541857288384092E-4</v>
      </c>
    </row>
    <row r="5606" spans="98:208" x14ac:dyDescent="0.25">
      <c r="CT5606" s="81" t="s">
        <v>155</v>
      </c>
      <c r="CU5606" s="81" t="s">
        <v>491</v>
      </c>
      <c r="CV5606" s="81" t="s">
        <v>459</v>
      </c>
      <c r="CW5606" s="81">
        <v>2020</v>
      </c>
      <c r="CX5606" s="81">
        <v>0</v>
      </c>
      <c r="CY5606" s="81">
        <v>0</v>
      </c>
      <c r="CZ5606" s="81">
        <v>0</v>
      </c>
      <c r="DA5606" s="81">
        <v>0</v>
      </c>
      <c r="DB5606" s="81">
        <v>5.2405583313015649</v>
      </c>
      <c r="DC5606" s="81">
        <v>0.69641821681220573</v>
      </c>
      <c r="DD5606" s="81">
        <v>2.94196415228101</v>
      </c>
      <c r="DE5606" s="81">
        <v>1.602175962208263</v>
      </c>
      <c r="DF5606" s="81">
        <v>7.7642499097794098E-3</v>
      </c>
      <c r="DG5606" s="81">
        <v>0</v>
      </c>
      <c r="DH5606" s="81">
        <v>0</v>
      </c>
      <c r="DI5606" s="81">
        <v>0</v>
      </c>
      <c r="DJ5606" s="81">
        <v>9.2019496283040831E-6</v>
      </c>
      <c r="DL5606" s="81">
        <v>0</v>
      </c>
      <c r="DM5606" s="81">
        <v>7.1446236571354652E-8</v>
      </c>
      <c r="DN5606" s="81">
        <v>7.1446236571354652E-8</v>
      </c>
      <c r="DO5606" s="81">
        <v>0</v>
      </c>
      <c r="DP5606" s="81">
        <v>0</v>
      </c>
      <c r="DQ5606" s="81">
        <v>0</v>
      </c>
      <c r="DR5606" s="81">
        <v>0</v>
      </c>
      <c r="DS5606" s="81">
        <v>0</v>
      </c>
      <c r="DT5606" s="81">
        <v>0</v>
      </c>
      <c r="DU5606" s="81">
        <v>0</v>
      </c>
      <c r="DV5606" s="81">
        <v>0</v>
      </c>
      <c r="DW5606" s="81">
        <v>0</v>
      </c>
      <c r="GE5606" s="81" t="s">
        <v>449</v>
      </c>
      <c r="GF5606" s="81" t="s">
        <v>155</v>
      </c>
      <c r="GG5606" s="81" t="s">
        <v>494</v>
      </c>
      <c r="GH5606" s="81" t="s">
        <v>453</v>
      </c>
      <c r="GI5606" s="81">
        <v>2031</v>
      </c>
      <c r="GJ5606" s="81" t="s">
        <v>201</v>
      </c>
      <c r="GK5606" s="81">
        <v>3.9055083184886187E-2</v>
      </c>
      <c r="GL5606" s="81">
        <v>612.55666899999903</v>
      </c>
      <c r="GM5606" s="81">
        <v>2031</v>
      </c>
      <c r="GN5606" s="81" t="s">
        <v>173</v>
      </c>
      <c r="GO5606" s="81">
        <v>1.1148832299820636E-2</v>
      </c>
      <c r="GP5606" s="81">
        <v>10</v>
      </c>
      <c r="GQ5606" s="81">
        <v>0</v>
      </c>
      <c r="GR5606" s="81" t="s">
        <v>448</v>
      </c>
      <c r="GS5606" s="81">
        <v>0</v>
      </c>
      <c r="GT5606" s="81">
        <v>0</v>
      </c>
      <c r="GU5606" s="81">
        <v>0</v>
      </c>
      <c r="GV5606" s="81">
        <v>0</v>
      </c>
      <c r="GW5606" s="81">
        <v>1.1148832299820636E-2</v>
      </c>
      <c r="GX5606" s="81">
        <v>4.3541857288384092E-4</v>
      </c>
      <c r="GY5606" s="81">
        <v>1.1148832299820636E-2</v>
      </c>
      <c r="GZ5606" s="81">
        <v>4.3541857288384092E-4</v>
      </c>
    </row>
    <row r="5607" spans="98:208" x14ac:dyDescent="0.25">
      <c r="CT5607" s="81" t="s">
        <v>155</v>
      </c>
      <c r="CU5607" s="81" t="s">
        <v>491</v>
      </c>
      <c r="CV5607" s="81" t="s">
        <v>459</v>
      </c>
      <c r="CW5607" s="81">
        <v>2021</v>
      </c>
      <c r="CX5607" s="81">
        <v>0</v>
      </c>
      <c r="CY5607" s="81">
        <v>0</v>
      </c>
      <c r="CZ5607" s="81">
        <v>0</v>
      </c>
      <c r="DA5607" s="81">
        <v>0</v>
      </c>
      <c r="DB5607" s="81">
        <v>5.2405583313015649</v>
      </c>
      <c r="DC5607" s="81">
        <v>0.69641821681220573</v>
      </c>
      <c r="DD5607" s="81">
        <v>2.94196415228101</v>
      </c>
      <c r="DE5607" s="81">
        <v>1.602175962208263</v>
      </c>
      <c r="DF5607" s="81">
        <v>7.7642499097794098E-3</v>
      </c>
      <c r="DG5607" s="81">
        <v>7.7642499097794098E-3</v>
      </c>
      <c r="DH5607" s="81">
        <v>0</v>
      </c>
      <c r="DI5607" s="81">
        <v>0</v>
      </c>
      <c r="DJ5607" s="81">
        <v>9.2019496283040831E-6</v>
      </c>
      <c r="DL5607" s="81">
        <v>0</v>
      </c>
      <c r="DM5607" s="81">
        <v>7.1446236571354652E-8</v>
      </c>
      <c r="DN5607" s="81">
        <v>7.1446236571354652E-8</v>
      </c>
      <c r="DO5607" s="81">
        <v>0</v>
      </c>
      <c r="DP5607" s="81">
        <v>7.1446236571354652E-8</v>
      </c>
      <c r="DQ5607" s="81">
        <v>7.1446236571354652E-8</v>
      </c>
      <c r="DR5607" s="81">
        <v>0</v>
      </c>
      <c r="DS5607" s="81">
        <v>0</v>
      </c>
      <c r="DT5607" s="81">
        <v>0</v>
      </c>
      <c r="DU5607" s="81">
        <v>0</v>
      </c>
      <c r="DV5607" s="81">
        <v>0</v>
      </c>
      <c r="DW5607" s="81">
        <v>0</v>
      </c>
      <c r="GE5607" s="81" t="s">
        <v>449</v>
      </c>
      <c r="GF5607" s="81" t="s">
        <v>155</v>
      </c>
      <c r="GG5607" s="81" t="s">
        <v>494</v>
      </c>
      <c r="GH5607" s="81" t="s">
        <v>453</v>
      </c>
      <c r="GI5607" s="81">
        <v>2032</v>
      </c>
      <c r="GJ5607" s="81" t="s">
        <v>201</v>
      </c>
      <c r="GK5607" s="81">
        <v>3.9055083184886187E-2</v>
      </c>
      <c r="GL5607" s="81">
        <v>612.55666899999903</v>
      </c>
      <c r="GM5607" s="81">
        <v>2032</v>
      </c>
      <c r="GN5607" s="81" t="s">
        <v>173</v>
      </c>
      <c r="GO5607" s="81">
        <v>1.1148832299820636E-2</v>
      </c>
      <c r="GP5607" s="81">
        <v>10</v>
      </c>
      <c r="GQ5607" s="81">
        <v>0</v>
      </c>
      <c r="GR5607" s="81" t="s">
        <v>448</v>
      </c>
      <c r="GS5607" s="81">
        <v>0</v>
      </c>
      <c r="GT5607" s="81">
        <v>0</v>
      </c>
      <c r="GU5607" s="81">
        <v>0</v>
      </c>
      <c r="GV5607" s="81">
        <v>0</v>
      </c>
      <c r="GW5607" s="81">
        <v>0</v>
      </c>
      <c r="GX5607" s="81">
        <v>0</v>
      </c>
      <c r="GY5607" s="81">
        <v>1.1148832299820636E-2</v>
      </c>
      <c r="GZ5607" s="81">
        <v>4.3541857288384092E-4</v>
      </c>
    </row>
    <row r="5608" spans="98:208" x14ac:dyDescent="0.25">
      <c r="CT5608" s="81" t="s">
        <v>155</v>
      </c>
      <c r="CU5608" s="81" t="s">
        <v>491</v>
      </c>
      <c r="CV5608" s="81" t="s">
        <v>459</v>
      </c>
      <c r="CW5608" s="81">
        <v>2022</v>
      </c>
      <c r="CX5608" s="81">
        <v>0</v>
      </c>
      <c r="CY5608" s="81">
        <v>0</v>
      </c>
      <c r="CZ5608" s="81">
        <v>0</v>
      </c>
      <c r="DA5608" s="81">
        <v>0</v>
      </c>
      <c r="DB5608" s="81">
        <v>5.2405583313015649</v>
      </c>
      <c r="DC5608" s="81">
        <v>0.69641821681220573</v>
      </c>
      <c r="DD5608" s="81">
        <v>2.94196415228101</v>
      </c>
      <c r="DE5608" s="81">
        <v>1.602175962208263</v>
      </c>
      <c r="DF5608" s="81">
        <v>7.7642499097794098E-3</v>
      </c>
      <c r="DG5608" s="81">
        <v>7.7642499097794098E-3</v>
      </c>
      <c r="DH5608" s="81">
        <v>7.7642499097794098E-3</v>
      </c>
      <c r="DI5608" s="81">
        <v>0</v>
      </c>
      <c r="DJ5608" s="81">
        <v>9.2019496283040831E-6</v>
      </c>
      <c r="DL5608" s="81">
        <v>0</v>
      </c>
      <c r="DM5608" s="81">
        <v>7.1446236571354652E-8</v>
      </c>
      <c r="DN5608" s="81">
        <v>7.1446236571354652E-8</v>
      </c>
      <c r="DO5608" s="81">
        <v>0</v>
      </c>
      <c r="DP5608" s="81">
        <v>7.1446236571354652E-8</v>
      </c>
      <c r="DQ5608" s="81">
        <v>7.1446236571354652E-8</v>
      </c>
      <c r="DR5608" s="81">
        <v>0</v>
      </c>
      <c r="DS5608" s="81">
        <v>7.1446236571354652E-8</v>
      </c>
      <c r="DT5608" s="81">
        <v>7.1446236571354652E-8</v>
      </c>
      <c r="DU5608" s="81">
        <v>0</v>
      </c>
      <c r="DV5608" s="81">
        <v>0</v>
      </c>
      <c r="DW5608" s="81">
        <v>0</v>
      </c>
      <c r="GE5608" s="81" t="s">
        <v>449</v>
      </c>
      <c r="GF5608" s="81" t="s">
        <v>155</v>
      </c>
      <c r="GG5608" s="81" t="s">
        <v>494</v>
      </c>
      <c r="GH5608" s="81" t="s">
        <v>454</v>
      </c>
      <c r="GI5608" s="81">
        <v>2021</v>
      </c>
      <c r="GJ5608" s="81" t="s">
        <v>201</v>
      </c>
      <c r="GK5608" s="81">
        <v>409.22373582032111</v>
      </c>
      <c r="GL5608" s="81">
        <v>612.55666899999903</v>
      </c>
      <c r="GM5608" s="81">
        <v>2021</v>
      </c>
      <c r="GN5608" s="81" t="s">
        <v>173</v>
      </c>
      <c r="GO5608" s="81">
        <v>1.1148832299820636E-2</v>
      </c>
      <c r="GP5608" s="81">
        <v>10</v>
      </c>
      <c r="GQ5608" s="81">
        <v>0</v>
      </c>
      <c r="GR5608" s="81" t="s">
        <v>448</v>
      </c>
      <c r="GS5608" s="81">
        <v>1.1148832299820636E-2</v>
      </c>
      <c r="GT5608" s="81">
        <v>4.5623668037668628</v>
      </c>
      <c r="GU5608" s="81">
        <v>1.1148832299820636E-2</v>
      </c>
      <c r="GV5608" s="81">
        <v>4.5623668037668628</v>
      </c>
      <c r="GW5608" s="81">
        <v>0</v>
      </c>
      <c r="GX5608" s="81">
        <v>0</v>
      </c>
      <c r="GY5608" s="81">
        <v>0</v>
      </c>
      <c r="GZ5608" s="81">
        <v>0</v>
      </c>
    </row>
    <row r="5609" spans="98:208" x14ac:dyDescent="0.25">
      <c r="CT5609" s="81" t="s">
        <v>155</v>
      </c>
      <c r="CU5609" s="81" t="s">
        <v>491</v>
      </c>
      <c r="CV5609" s="81" t="s">
        <v>459</v>
      </c>
      <c r="CW5609" s="81">
        <v>2023</v>
      </c>
      <c r="CX5609" s="81">
        <v>0</v>
      </c>
      <c r="CY5609" s="81">
        <v>0</v>
      </c>
      <c r="CZ5609" s="81">
        <v>0</v>
      </c>
      <c r="DA5609" s="81">
        <v>0</v>
      </c>
      <c r="DB5609" s="81">
        <v>5.4750346070077578</v>
      </c>
      <c r="DC5609" s="81">
        <v>0.71896016785819405</v>
      </c>
      <c r="DD5609" s="81">
        <v>3.0714971986150998</v>
      </c>
      <c r="DE5609" s="81">
        <v>1.6845772405344199</v>
      </c>
      <c r="DF5609" s="81">
        <v>8.0155663417018994E-3</v>
      </c>
      <c r="DG5609" s="81">
        <v>8.0155663417018994E-3</v>
      </c>
      <c r="DH5609" s="81">
        <v>8.0155663417018994E-3</v>
      </c>
      <c r="DI5609" s="81">
        <v>8.0155663417018994E-3</v>
      </c>
      <c r="DJ5609" s="81">
        <v>9.2019496283040831E-6</v>
      </c>
      <c r="DL5609" s="81">
        <v>0</v>
      </c>
      <c r="DM5609" s="81">
        <v>7.3758837718670514E-8</v>
      </c>
      <c r="DN5609" s="81">
        <v>7.3758837718670514E-8</v>
      </c>
      <c r="DO5609" s="81">
        <v>0</v>
      </c>
      <c r="DP5609" s="81">
        <v>7.3758837718670514E-8</v>
      </c>
      <c r="DQ5609" s="81">
        <v>7.3758837718670514E-8</v>
      </c>
      <c r="DR5609" s="81">
        <v>0</v>
      </c>
      <c r="DS5609" s="81">
        <v>7.3758837718670514E-8</v>
      </c>
      <c r="DT5609" s="81">
        <v>7.3758837718670514E-8</v>
      </c>
      <c r="DU5609" s="81">
        <v>0</v>
      </c>
      <c r="DV5609" s="81">
        <v>7.3758837718670514E-8</v>
      </c>
      <c r="DW5609" s="81">
        <v>7.3758837718670514E-8</v>
      </c>
      <c r="GE5609" s="81" t="s">
        <v>449</v>
      </c>
      <c r="GF5609" s="81" t="s">
        <v>155</v>
      </c>
      <c r="GG5609" s="81" t="s">
        <v>494</v>
      </c>
      <c r="GH5609" s="81" t="s">
        <v>454</v>
      </c>
      <c r="GI5609" s="81">
        <v>2022</v>
      </c>
      <c r="GJ5609" s="81" t="s">
        <v>201</v>
      </c>
      <c r="GK5609" s="81">
        <v>409.22373582032111</v>
      </c>
      <c r="GL5609" s="81">
        <v>612.55666899999903</v>
      </c>
      <c r="GM5609" s="81">
        <v>2022</v>
      </c>
      <c r="GN5609" s="81" t="s">
        <v>173</v>
      </c>
      <c r="GO5609" s="81">
        <v>1.1148832299820636E-2</v>
      </c>
      <c r="GP5609" s="81">
        <v>10</v>
      </c>
      <c r="GQ5609" s="81">
        <v>0</v>
      </c>
      <c r="GR5609" s="81" t="s">
        <v>448</v>
      </c>
      <c r="GS5609" s="81">
        <v>1.1148832299820636E-2</v>
      </c>
      <c r="GT5609" s="81">
        <v>4.5623668037668628</v>
      </c>
      <c r="GU5609" s="81">
        <v>1.1148832299820636E-2</v>
      </c>
      <c r="GV5609" s="81">
        <v>4.5623668037668628</v>
      </c>
      <c r="GW5609" s="81">
        <v>1.1148832299820636E-2</v>
      </c>
      <c r="GX5609" s="81">
        <v>4.5623668037668628</v>
      </c>
      <c r="GY5609" s="81">
        <v>0</v>
      </c>
      <c r="GZ5609" s="81">
        <v>0</v>
      </c>
    </row>
    <row r="5610" spans="98:208" x14ac:dyDescent="0.25">
      <c r="CT5610" s="81" t="s">
        <v>155</v>
      </c>
      <c r="CU5610" s="81" t="s">
        <v>491</v>
      </c>
      <c r="CV5610" s="81" t="s">
        <v>459</v>
      </c>
      <c r="CW5610" s="81">
        <v>2024</v>
      </c>
      <c r="CX5610" s="81">
        <v>0</v>
      </c>
      <c r="CY5610" s="81">
        <v>0</v>
      </c>
      <c r="CZ5610" s="81">
        <v>0</v>
      </c>
      <c r="DA5610" s="81">
        <v>0</v>
      </c>
      <c r="DB5610" s="81">
        <v>5.4750346070077578</v>
      </c>
      <c r="DC5610" s="81">
        <v>0.71896016785819405</v>
      </c>
      <c r="DD5610" s="81">
        <v>3.0714971986150998</v>
      </c>
      <c r="DE5610" s="81">
        <v>1.6845772405344199</v>
      </c>
      <c r="DF5610" s="81">
        <v>8.0155663417018994E-3</v>
      </c>
      <c r="DG5610" s="81">
        <v>8.0155663417018994E-3</v>
      </c>
      <c r="DH5610" s="81">
        <v>8.0155663417018994E-3</v>
      </c>
      <c r="DI5610" s="81">
        <v>8.0155663417018994E-3</v>
      </c>
      <c r="DJ5610" s="81">
        <v>9.2019496283040831E-6</v>
      </c>
      <c r="DL5610" s="81">
        <v>0</v>
      </c>
      <c r="DM5610" s="81">
        <v>7.3758837718670514E-8</v>
      </c>
      <c r="DN5610" s="81">
        <v>7.3758837718670514E-8</v>
      </c>
      <c r="DO5610" s="81">
        <v>0</v>
      </c>
      <c r="DP5610" s="81">
        <v>7.3758837718670514E-8</v>
      </c>
      <c r="DQ5610" s="81">
        <v>7.3758837718670514E-8</v>
      </c>
      <c r="DR5610" s="81">
        <v>0</v>
      </c>
      <c r="DS5610" s="81">
        <v>7.3758837718670514E-8</v>
      </c>
      <c r="DT5610" s="81">
        <v>7.3758837718670514E-8</v>
      </c>
      <c r="DU5610" s="81">
        <v>0</v>
      </c>
      <c r="DV5610" s="81">
        <v>7.3758837718670514E-8</v>
      </c>
      <c r="DW5610" s="81">
        <v>7.3758837718670514E-8</v>
      </c>
      <c r="GE5610" s="81" t="s">
        <v>449</v>
      </c>
      <c r="GF5610" s="81" t="s">
        <v>155</v>
      </c>
      <c r="GG5610" s="81" t="s">
        <v>494</v>
      </c>
      <c r="GH5610" s="81" t="s">
        <v>454</v>
      </c>
      <c r="GI5610" s="81">
        <v>2023</v>
      </c>
      <c r="GJ5610" s="81" t="s">
        <v>201</v>
      </c>
      <c r="GK5610" s="81">
        <v>428.60232122006278</v>
      </c>
      <c r="GL5610" s="81">
        <v>612.55666899999903</v>
      </c>
      <c r="GM5610" s="81">
        <v>2023</v>
      </c>
      <c r="GN5610" s="81" t="s">
        <v>173</v>
      </c>
      <c r="GO5610" s="81">
        <v>1.1148832299820636E-2</v>
      </c>
      <c r="GP5610" s="81">
        <v>10</v>
      </c>
      <c r="GQ5610" s="81">
        <v>0</v>
      </c>
      <c r="GR5610" s="81" t="s">
        <v>448</v>
      </c>
      <c r="GS5610" s="81">
        <v>1.1148832299820636E-2</v>
      </c>
      <c r="GT5610" s="81">
        <v>4.7784154025963357</v>
      </c>
      <c r="GU5610" s="81">
        <v>1.1148832299820636E-2</v>
      </c>
      <c r="GV5610" s="81">
        <v>4.7784154025963357</v>
      </c>
      <c r="GW5610" s="81">
        <v>1.1148832299820636E-2</v>
      </c>
      <c r="GX5610" s="81">
        <v>4.7784154025963357</v>
      </c>
      <c r="GY5610" s="81">
        <v>1.1148832299820636E-2</v>
      </c>
      <c r="GZ5610" s="81">
        <v>4.7784154025963357</v>
      </c>
    </row>
    <row r="5611" spans="98:208" x14ac:dyDescent="0.25">
      <c r="CT5611" s="81" t="s">
        <v>155</v>
      </c>
      <c r="CU5611" s="81" t="s">
        <v>491</v>
      </c>
      <c r="CV5611" s="81" t="s">
        <v>459</v>
      </c>
      <c r="CW5611" s="81">
        <v>2025</v>
      </c>
      <c r="CX5611" s="81">
        <v>0</v>
      </c>
      <c r="CY5611" s="81">
        <v>0</v>
      </c>
      <c r="CZ5611" s="81">
        <v>0</v>
      </c>
      <c r="DA5611" s="81">
        <v>0</v>
      </c>
      <c r="DB5611" s="81">
        <v>5.4750346070077578</v>
      </c>
      <c r="DC5611" s="81">
        <v>0.71896016785819405</v>
      </c>
      <c r="DD5611" s="81">
        <v>3.0714971986150998</v>
      </c>
      <c r="DE5611" s="81">
        <v>1.6845772405344199</v>
      </c>
      <c r="DF5611" s="81">
        <v>8.0155663417018994E-3</v>
      </c>
      <c r="DG5611" s="81">
        <v>8.0155663417018994E-3</v>
      </c>
      <c r="DH5611" s="81">
        <v>8.0155663417018994E-3</v>
      </c>
      <c r="DI5611" s="81">
        <v>8.0155663417018994E-3</v>
      </c>
      <c r="DJ5611" s="81">
        <v>9.2019496283040831E-6</v>
      </c>
      <c r="DL5611" s="81">
        <v>0</v>
      </c>
      <c r="DM5611" s="81">
        <v>7.3758837718670514E-8</v>
      </c>
      <c r="DN5611" s="81">
        <v>7.3758837718670514E-8</v>
      </c>
      <c r="DO5611" s="81">
        <v>0</v>
      </c>
      <c r="DP5611" s="81">
        <v>7.3758837718670514E-8</v>
      </c>
      <c r="DQ5611" s="81">
        <v>7.3758837718670514E-8</v>
      </c>
      <c r="DR5611" s="81">
        <v>0</v>
      </c>
      <c r="DS5611" s="81">
        <v>7.3758837718670514E-8</v>
      </c>
      <c r="DT5611" s="81">
        <v>7.3758837718670514E-8</v>
      </c>
      <c r="DU5611" s="81">
        <v>0</v>
      </c>
      <c r="DV5611" s="81">
        <v>7.3758837718670514E-8</v>
      </c>
      <c r="DW5611" s="81">
        <v>7.3758837718670514E-8</v>
      </c>
      <c r="GE5611" s="81" t="s">
        <v>449</v>
      </c>
      <c r="GF5611" s="81" t="s">
        <v>155</v>
      </c>
      <c r="GG5611" s="81" t="s">
        <v>494</v>
      </c>
      <c r="GH5611" s="81" t="s">
        <v>454</v>
      </c>
      <c r="GI5611" s="81">
        <v>2024</v>
      </c>
      <c r="GJ5611" s="81" t="s">
        <v>201</v>
      </c>
      <c r="GK5611" s="81">
        <v>428.60232122006278</v>
      </c>
      <c r="GL5611" s="81">
        <v>612.55666899999903</v>
      </c>
      <c r="GM5611" s="81">
        <v>2024</v>
      </c>
      <c r="GN5611" s="81" t="s">
        <v>173</v>
      </c>
      <c r="GO5611" s="81">
        <v>1.1148832299820636E-2</v>
      </c>
      <c r="GP5611" s="81">
        <v>10</v>
      </c>
      <c r="GQ5611" s="81">
        <v>0</v>
      </c>
      <c r="GR5611" s="81" t="s">
        <v>448</v>
      </c>
      <c r="GS5611" s="81">
        <v>1.1148832299820636E-2</v>
      </c>
      <c r="GT5611" s="81">
        <v>4.7784154025963357</v>
      </c>
      <c r="GU5611" s="81">
        <v>1.1148832299820636E-2</v>
      </c>
      <c r="GV5611" s="81">
        <v>4.7784154025963357</v>
      </c>
      <c r="GW5611" s="81">
        <v>1.1148832299820636E-2</v>
      </c>
      <c r="GX5611" s="81">
        <v>4.7784154025963357</v>
      </c>
      <c r="GY5611" s="81">
        <v>1.1148832299820636E-2</v>
      </c>
      <c r="GZ5611" s="81">
        <v>4.7784154025963357</v>
      </c>
    </row>
    <row r="5612" spans="98:208" x14ac:dyDescent="0.25">
      <c r="CT5612" s="81" t="s">
        <v>155</v>
      </c>
      <c r="CU5612" s="81" t="s">
        <v>491</v>
      </c>
      <c r="CV5612" s="81" t="s">
        <v>459</v>
      </c>
      <c r="CW5612" s="81">
        <v>2026</v>
      </c>
      <c r="CX5612" s="81">
        <v>0</v>
      </c>
      <c r="CY5612" s="81">
        <v>0</v>
      </c>
      <c r="CZ5612" s="81">
        <v>0</v>
      </c>
      <c r="DA5612" s="81">
        <v>0</v>
      </c>
      <c r="DB5612" s="81">
        <v>5.4750346070077578</v>
      </c>
      <c r="DC5612" s="81">
        <v>0.71896016785819405</v>
      </c>
      <c r="DD5612" s="81">
        <v>3.0714971986150998</v>
      </c>
      <c r="DE5612" s="81">
        <v>1.6845772405344199</v>
      </c>
      <c r="DF5612" s="81">
        <v>8.0155663417018994E-3</v>
      </c>
      <c r="DG5612" s="81">
        <v>8.0155663417018994E-3</v>
      </c>
      <c r="DH5612" s="81">
        <v>8.0155663417018994E-3</v>
      </c>
      <c r="DI5612" s="81">
        <v>8.0155663417018994E-3</v>
      </c>
      <c r="DJ5612" s="81">
        <v>9.2019496283040831E-6</v>
      </c>
      <c r="DL5612" s="81">
        <v>0</v>
      </c>
      <c r="DM5612" s="81">
        <v>7.3758837718670514E-8</v>
      </c>
      <c r="DN5612" s="81">
        <v>7.3758837718670514E-8</v>
      </c>
      <c r="DO5612" s="81">
        <v>0</v>
      </c>
      <c r="DP5612" s="81">
        <v>7.3758837718670514E-8</v>
      </c>
      <c r="DQ5612" s="81">
        <v>7.3758837718670514E-8</v>
      </c>
      <c r="DR5612" s="81">
        <v>0</v>
      </c>
      <c r="DS5612" s="81">
        <v>7.3758837718670514E-8</v>
      </c>
      <c r="DT5612" s="81">
        <v>7.3758837718670514E-8</v>
      </c>
      <c r="DU5612" s="81">
        <v>0</v>
      </c>
      <c r="DV5612" s="81">
        <v>7.3758837718670514E-8</v>
      </c>
      <c r="DW5612" s="81">
        <v>7.3758837718670514E-8</v>
      </c>
      <c r="GE5612" s="81" t="s">
        <v>449</v>
      </c>
      <c r="GF5612" s="81" t="s">
        <v>155</v>
      </c>
      <c r="GG5612" s="81" t="s">
        <v>494</v>
      </c>
      <c r="GH5612" s="81" t="s">
        <v>454</v>
      </c>
      <c r="GI5612" s="81">
        <v>2025</v>
      </c>
      <c r="GJ5612" s="81" t="s">
        <v>201</v>
      </c>
      <c r="GK5612" s="81">
        <v>428.60232122006278</v>
      </c>
      <c r="GL5612" s="81">
        <v>612.55666899999903</v>
      </c>
      <c r="GM5612" s="81">
        <v>2025</v>
      </c>
      <c r="GN5612" s="81" t="s">
        <v>173</v>
      </c>
      <c r="GO5612" s="81">
        <v>1.1148832299820636E-2</v>
      </c>
      <c r="GP5612" s="81">
        <v>10</v>
      </c>
      <c r="GQ5612" s="81">
        <v>0</v>
      </c>
      <c r="GR5612" s="81" t="s">
        <v>448</v>
      </c>
      <c r="GS5612" s="81">
        <v>1.1148832299820636E-2</v>
      </c>
      <c r="GT5612" s="81">
        <v>4.7784154025963357</v>
      </c>
      <c r="GU5612" s="81">
        <v>1.1148832299820636E-2</v>
      </c>
      <c r="GV5612" s="81">
        <v>4.7784154025963357</v>
      </c>
      <c r="GW5612" s="81">
        <v>1.1148832299820636E-2</v>
      </c>
      <c r="GX5612" s="81">
        <v>4.7784154025963357</v>
      </c>
      <c r="GY5612" s="81">
        <v>1.1148832299820636E-2</v>
      </c>
      <c r="GZ5612" s="81">
        <v>4.7784154025963357</v>
      </c>
    </row>
    <row r="5613" spans="98:208" x14ac:dyDescent="0.25">
      <c r="CT5613" s="81" t="s">
        <v>155</v>
      </c>
      <c r="CU5613" s="81" t="s">
        <v>491</v>
      </c>
      <c r="CV5613" s="81" t="s">
        <v>459</v>
      </c>
      <c r="CW5613" s="81">
        <v>2027</v>
      </c>
      <c r="CX5613" s="81">
        <v>0</v>
      </c>
      <c r="CY5613" s="81">
        <v>0</v>
      </c>
      <c r="CZ5613" s="81">
        <v>0</v>
      </c>
      <c r="DA5613" s="81">
        <v>0</v>
      </c>
      <c r="DB5613" s="81">
        <v>5.4750346070077578</v>
      </c>
      <c r="DC5613" s="81">
        <v>0.71896016785819405</v>
      </c>
      <c r="DD5613" s="81">
        <v>3.0714971986150998</v>
      </c>
      <c r="DE5613" s="81">
        <v>1.6845772405344199</v>
      </c>
      <c r="DF5613" s="81">
        <v>8.0155663417018994E-3</v>
      </c>
      <c r="DG5613" s="81">
        <v>8.0155663417018994E-3</v>
      </c>
      <c r="DH5613" s="81">
        <v>8.0155663417018994E-3</v>
      </c>
      <c r="DI5613" s="81">
        <v>8.0155663417018994E-3</v>
      </c>
      <c r="DJ5613" s="81">
        <v>9.2019496283040831E-6</v>
      </c>
      <c r="DL5613" s="81">
        <v>0</v>
      </c>
      <c r="DM5613" s="81">
        <v>7.3758837718670514E-8</v>
      </c>
      <c r="DN5613" s="81">
        <v>7.3758837718670514E-8</v>
      </c>
      <c r="DO5613" s="81">
        <v>0</v>
      </c>
      <c r="DP5613" s="81">
        <v>7.3758837718670514E-8</v>
      </c>
      <c r="DQ5613" s="81">
        <v>7.3758837718670514E-8</v>
      </c>
      <c r="DR5613" s="81">
        <v>0</v>
      </c>
      <c r="DS5613" s="81">
        <v>7.3758837718670514E-8</v>
      </c>
      <c r="DT5613" s="81">
        <v>7.3758837718670514E-8</v>
      </c>
      <c r="DU5613" s="81">
        <v>0</v>
      </c>
      <c r="DV5613" s="81">
        <v>7.3758837718670514E-8</v>
      </c>
      <c r="DW5613" s="81">
        <v>7.3758837718670514E-8</v>
      </c>
      <c r="GE5613" s="81" t="s">
        <v>449</v>
      </c>
      <c r="GF5613" s="81" t="s">
        <v>155</v>
      </c>
      <c r="GG5613" s="81" t="s">
        <v>494</v>
      </c>
      <c r="GH5613" s="81" t="s">
        <v>454</v>
      </c>
      <c r="GI5613" s="81">
        <v>2026</v>
      </c>
      <c r="GJ5613" s="81" t="s">
        <v>201</v>
      </c>
      <c r="GK5613" s="81">
        <v>428.60232122006278</v>
      </c>
      <c r="GL5613" s="81">
        <v>612.55666899999903</v>
      </c>
      <c r="GM5613" s="81">
        <v>2026</v>
      </c>
      <c r="GN5613" s="81" t="s">
        <v>173</v>
      </c>
      <c r="GO5613" s="81">
        <v>1.1148832299820636E-2</v>
      </c>
      <c r="GP5613" s="81">
        <v>10</v>
      </c>
      <c r="GQ5613" s="81">
        <v>0</v>
      </c>
      <c r="GR5613" s="81" t="s">
        <v>448</v>
      </c>
      <c r="GS5613" s="81">
        <v>1.1148832299820636E-2</v>
      </c>
      <c r="GT5613" s="81">
        <v>4.7784154025963357</v>
      </c>
      <c r="GU5613" s="81">
        <v>1.1148832299820636E-2</v>
      </c>
      <c r="GV5613" s="81">
        <v>4.7784154025963357</v>
      </c>
      <c r="GW5613" s="81">
        <v>1.1148832299820636E-2</v>
      </c>
      <c r="GX5613" s="81">
        <v>4.7784154025963357</v>
      </c>
      <c r="GY5613" s="81">
        <v>1.1148832299820636E-2</v>
      </c>
      <c r="GZ5613" s="81">
        <v>4.7784154025963357</v>
      </c>
    </row>
    <row r="5614" spans="98:208" x14ac:dyDescent="0.25">
      <c r="CT5614" s="81" t="s">
        <v>155</v>
      </c>
      <c r="CU5614" s="81" t="s">
        <v>491</v>
      </c>
      <c r="CV5614" s="81" t="s">
        <v>459</v>
      </c>
      <c r="CW5614" s="81">
        <v>2028</v>
      </c>
      <c r="CX5614" s="81">
        <v>0</v>
      </c>
      <c r="CY5614" s="81">
        <v>0</v>
      </c>
      <c r="CZ5614" s="81">
        <v>0</v>
      </c>
      <c r="DA5614" s="81">
        <v>0</v>
      </c>
      <c r="DB5614" s="81">
        <v>5.7770153400784849</v>
      </c>
      <c r="DC5614" s="81">
        <v>0.74733835430387396</v>
      </c>
      <c r="DD5614" s="81">
        <v>3.2379513401017039</v>
      </c>
      <c r="DE5614" s="81">
        <v>1.791725645672819</v>
      </c>
      <c r="DF5614" s="81">
        <v>8.3319499833578291E-3</v>
      </c>
      <c r="DG5614" s="81">
        <v>8.3319499833578291E-3</v>
      </c>
      <c r="DH5614" s="81">
        <v>8.3319499833578291E-3</v>
      </c>
      <c r="DI5614" s="81">
        <v>8.3319499833578291E-3</v>
      </c>
      <c r="DJ5614" s="81">
        <v>9.2019496283040831E-6</v>
      </c>
      <c r="DL5614" s="81">
        <v>0</v>
      </c>
      <c r="DM5614" s="81">
        <v>7.6670184052407785E-8</v>
      </c>
      <c r="DN5614" s="81">
        <v>7.6670184052407785E-8</v>
      </c>
      <c r="DO5614" s="81">
        <v>0</v>
      </c>
      <c r="DP5614" s="81">
        <v>7.6670184052407785E-8</v>
      </c>
      <c r="DQ5614" s="81">
        <v>7.6670184052407785E-8</v>
      </c>
      <c r="DR5614" s="81">
        <v>0</v>
      </c>
      <c r="DS5614" s="81">
        <v>7.6670184052407785E-8</v>
      </c>
      <c r="DT5614" s="81">
        <v>7.6670184052407785E-8</v>
      </c>
      <c r="DU5614" s="81">
        <v>0</v>
      </c>
      <c r="DV5614" s="81">
        <v>7.6670184052407785E-8</v>
      </c>
      <c r="DW5614" s="81">
        <v>7.6670184052407785E-8</v>
      </c>
      <c r="GE5614" s="81" t="s">
        <v>449</v>
      </c>
      <c r="GF5614" s="81" t="s">
        <v>155</v>
      </c>
      <c r="GG5614" s="81" t="s">
        <v>494</v>
      </c>
      <c r="GH5614" s="81" t="s">
        <v>454</v>
      </c>
      <c r="GI5614" s="81">
        <v>2027</v>
      </c>
      <c r="GJ5614" s="81" t="s">
        <v>201</v>
      </c>
      <c r="GK5614" s="81">
        <v>428.60232122006278</v>
      </c>
      <c r="GL5614" s="81">
        <v>612.55666899999903</v>
      </c>
      <c r="GM5614" s="81">
        <v>2027</v>
      </c>
      <c r="GN5614" s="81" t="s">
        <v>173</v>
      </c>
      <c r="GO5614" s="81">
        <v>1.1148832299820636E-2</v>
      </c>
      <c r="GP5614" s="81">
        <v>10</v>
      </c>
      <c r="GQ5614" s="81">
        <v>0</v>
      </c>
      <c r="GR5614" s="81" t="s">
        <v>448</v>
      </c>
      <c r="GS5614" s="81">
        <v>1.1148832299820636E-2</v>
      </c>
      <c r="GT5614" s="81">
        <v>4.7784154025963357</v>
      </c>
      <c r="GU5614" s="81">
        <v>1.1148832299820636E-2</v>
      </c>
      <c r="GV5614" s="81">
        <v>4.7784154025963357</v>
      </c>
      <c r="GW5614" s="81">
        <v>1.1148832299820636E-2</v>
      </c>
      <c r="GX5614" s="81">
        <v>4.7784154025963357</v>
      </c>
      <c r="GY5614" s="81">
        <v>1.1148832299820636E-2</v>
      </c>
      <c r="GZ5614" s="81">
        <v>4.7784154025963357</v>
      </c>
    </row>
    <row r="5615" spans="98:208" x14ac:dyDescent="0.25">
      <c r="CT5615" s="81" t="s">
        <v>155</v>
      </c>
      <c r="CU5615" s="81" t="s">
        <v>491</v>
      </c>
      <c r="CV5615" s="81" t="s">
        <v>459</v>
      </c>
      <c r="CW5615" s="81">
        <v>2029</v>
      </c>
      <c r="CX5615" s="81">
        <v>0</v>
      </c>
      <c r="CY5615" s="81">
        <v>0</v>
      </c>
      <c r="CZ5615" s="81">
        <v>0</v>
      </c>
      <c r="DA5615" s="81">
        <v>0</v>
      </c>
      <c r="DB5615" s="81">
        <v>5.7770153400784849</v>
      </c>
      <c r="DC5615" s="81">
        <v>0.74733835430387396</v>
      </c>
      <c r="DD5615" s="81">
        <v>3.2379513401017039</v>
      </c>
      <c r="DE5615" s="81">
        <v>1.791725645672819</v>
      </c>
      <c r="DF5615" s="81">
        <v>8.3319499833578291E-3</v>
      </c>
      <c r="DG5615" s="81">
        <v>8.3319499833578291E-3</v>
      </c>
      <c r="DH5615" s="81">
        <v>8.3319499833578291E-3</v>
      </c>
      <c r="DI5615" s="81">
        <v>8.3319499833578291E-3</v>
      </c>
      <c r="DJ5615" s="81">
        <v>9.2019496283040831E-6</v>
      </c>
      <c r="DL5615" s="81">
        <v>0</v>
      </c>
      <c r="DM5615" s="81">
        <v>7.6670184052407785E-8</v>
      </c>
      <c r="DN5615" s="81">
        <v>7.6670184052407785E-8</v>
      </c>
      <c r="DO5615" s="81">
        <v>0</v>
      </c>
      <c r="DP5615" s="81">
        <v>7.6670184052407785E-8</v>
      </c>
      <c r="DQ5615" s="81">
        <v>7.6670184052407785E-8</v>
      </c>
      <c r="DR5615" s="81">
        <v>0</v>
      </c>
      <c r="DS5615" s="81">
        <v>7.6670184052407785E-8</v>
      </c>
      <c r="DT5615" s="81">
        <v>7.6670184052407785E-8</v>
      </c>
      <c r="DU5615" s="81">
        <v>0</v>
      </c>
      <c r="DV5615" s="81">
        <v>7.6670184052407785E-8</v>
      </c>
      <c r="DW5615" s="81">
        <v>7.6670184052407785E-8</v>
      </c>
      <c r="GE5615" s="81" t="s">
        <v>449</v>
      </c>
      <c r="GF5615" s="81" t="s">
        <v>155</v>
      </c>
      <c r="GG5615" s="81" t="s">
        <v>494</v>
      </c>
      <c r="GH5615" s="81" t="s">
        <v>454</v>
      </c>
      <c r="GI5615" s="81">
        <v>2028</v>
      </c>
      <c r="GJ5615" s="81" t="s">
        <v>201</v>
      </c>
      <c r="GK5615" s="81">
        <v>453.26096055688538</v>
      </c>
      <c r="GL5615" s="81">
        <v>612.55666899999903</v>
      </c>
      <c r="GM5615" s="81">
        <v>2028</v>
      </c>
      <c r="GN5615" s="81" t="s">
        <v>173</v>
      </c>
      <c r="GO5615" s="81">
        <v>1.1148832299820636E-2</v>
      </c>
      <c r="GP5615" s="81">
        <v>10</v>
      </c>
      <c r="GQ5615" s="81">
        <v>0</v>
      </c>
      <c r="GR5615" s="81" t="s">
        <v>448</v>
      </c>
      <c r="GS5615" s="81">
        <v>1.1148832299820636E-2</v>
      </c>
      <c r="GT5615" s="81">
        <v>5.0533304373043313</v>
      </c>
      <c r="GU5615" s="81">
        <v>1.1148832299820636E-2</v>
      </c>
      <c r="GV5615" s="81">
        <v>5.0533304373043313</v>
      </c>
      <c r="GW5615" s="81">
        <v>1.1148832299820636E-2</v>
      </c>
      <c r="GX5615" s="81">
        <v>5.0533304373043313</v>
      </c>
      <c r="GY5615" s="81">
        <v>1.1148832299820636E-2</v>
      </c>
      <c r="GZ5615" s="81">
        <v>5.0533304373043313</v>
      </c>
    </row>
    <row r="5616" spans="98:208" x14ac:dyDescent="0.25">
      <c r="CT5616" s="81" t="s">
        <v>155</v>
      </c>
      <c r="CU5616" s="81" t="s">
        <v>491</v>
      </c>
      <c r="CV5616" s="81" t="s">
        <v>459</v>
      </c>
      <c r="CW5616" s="81">
        <v>2030</v>
      </c>
      <c r="CX5616" s="81">
        <v>0</v>
      </c>
      <c r="CY5616" s="81">
        <v>0</v>
      </c>
      <c r="CZ5616" s="81">
        <v>0</v>
      </c>
      <c r="DA5616" s="81">
        <v>0</v>
      </c>
      <c r="DB5616" s="81">
        <v>5.7770153400784849</v>
      </c>
      <c r="DC5616" s="81">
        <v>0.74733835430387396</v>
      </c>
      <c r="DD5616" s="81">
        <v>3.2379513401017039</v>
      </c>
      <c r="DE5616" s="81">
        <v>1.791725645672819</v>
      </c>
      <c r="DF5616" s="81">
        <v>0</v>
      </c>
      <c r="DG5616" s="81">
        <v>8.3319499833578291E-3</v>
      </c>
      <c r="DH5616" s="81">
        <v>8.3319499833578291E-3</v>
      </c>
      <c r="DI5616" s="81">
        <v>8.3319499833578291E-3</v>
      </c>
      <c r="DJ5616" s="81">
        <v>9.2019496283040831E-6</v>
      </c>
      <c r="DL5616" s="81">
        <v>0</v>
      </c>
      <c r="DM5616" s="81">
        <v>0</v>
      </c>
      <c r="DN5616" s="81">
        <v>0</v>
      </c>
      <c r="DO5616" s="81">
        <v>0</v>
      </c>
      <c r="DP5616" s="81">
        <v>7.6670184052407785E-8</v>
      </c>
      <c r="DQ5616" s="81">
        <v>7.6670184052407785E-8</v>
      </c>
      <c r="DR5616" s="81">
        <v>0</v>
      </c>
      <c r="DS5616" s="81">
        <v>7.6670184052407785E-8</v>
      </c>
      <c r="DT5616" s="81">
        <v>7.6670184052407785E-8</v>
      </c>
      <c r="DU5616" s="81">
        <v>0</v>
      </c>
      <c r="DV5616" s="81">
        <v>7.6670184052407785E-8</v>
      </c>
      <c r="DW5616" s="81">
        <v>7.6670184052407785E-8</v>
      </c>
      <c r="GE5616" s="81" t="s">
        <v>449</v>
      </c>
      <c r="GF5616" s="81" t="s">
        <v>155</v>
      </c>
      <c r="GG5616" s="81" t="s">
        <v>494</v>
      </c>
      <c r="GH5616" s="81" t="s">
        <v>454</v>
      </c>
      <c r="GI5616" s="81">
        <v>2029</v>
      </c>
      <c r="GJ5616" s="81" t="s">
        <v>201</v>
      </c>
      <c r="GK5616" s="81">
        <v>453.26096055688538</v>
      </c>
      <c r="GL5616" s="81">
        <v>612.55666899999903</v>
      </c>
      <c r="GM5616" s="81">
        <v>2029</v>
      </c>
      <c r="GN5616" s="81" t="s">
        <v>173</v>
      </c>
      <c r="GO5616" s="81">
        <v>1.1148832299820636E-2</v>
      </c>
      <c r="GP5616" s="81">
        <v>10</v>
      </c>
      <c r="GQ5616" s="81">
        <v>0</v>
      </c>
      <c r="GR5616" s="81" t="s">
        <v>448</v>
      </c>
      <c r="GS5616" s="81">
        <v>1.1148832299820636E-2</v>
      </c>
      <c r="GT5616" s="81">
        <v>5.0533304373043313</v>
      </c>
      <c r="GU5616" s="81">
        <v>1.1148832299820636E-2</v>
      </c>
      <c r="GV5616" s="81">
        <v>5.0533304373043313</v>
      </c>
      <c r="GW5616" s="81">
        <v>1.1148832299820636E-2</v>
      </c>
      <c r="GX5616" s="81">
        <v>5.0533304373043313</v>
      </c>
      <c r="GY5616" s="81">
        <v>1.1148832299820636E-2</v>
      </c>
      <c r="GZ5616" s="81">
        <v>5.0533304373043313</v>
      </c>
    </row>
    <row r="5617" spans="98:208" x14ac:dyDescent="0.25">
      <c r="CT5617" s="81" t="s">
        <v>155</v>
      </c>
      <c r="CU5617" s="81" t="s">
        <v>491</v>
      </c>
      <c r="CV5617" s="81" t="s">
        <v>459</v>
      </c>
      <c r="CW5617" s="81">
        <v>2031</v>
      </c>
      <c r="CX5617" s="81">
        <v>0</v>
      </c>
      <c r="CY5617" s="81">
        <v>0</v>
      </c>
      <c r="CZ5617" s="81">
        <v>0</v>
      </c>
      <c r="DA5617" s="81">
        <v>0</v>
      </c>
      <c r="DB5617" s="81">
        <v>5.7770153400784849</v>
      </c>
      <c r="DC5617" s="81">
        <v>0.74733835430387396</v>
      </c>
      <c r="DD5617" s="81">
        <v>3.2379513401017039</v>
      </c>
      <c r="DE5617" s="81">
        <v>1.791725645672819</v>
      </c>
      <c r="DF5617" s="81">
        <v>0</v>
      </c>
      <c r="DG5617" s="81">
        <v>0</v>
      </c>
      <c r="DH5617" s="81">
        <v>8.3319499833578291E-3</v>
      </c>
      <c r="DI5617" s="81">
        <v>8.3319499833578291E-3</v>
      </c>
      <c r="DJ5617" s="81">
        <v>9.2019496283040831E-6</v>
      </c>
      <c r="DL5617" s="81">
        <v>0</v>
      </c>
      <c r="DM5617" s="81">
        <v>0</v>
      </c>
      <c r="DN5617" s="81">
        <v>0</v>
      </c>
      <c r="DO5617" s="81">
        <v>0</v>
      </c>
      <c r="DP5617" s="81">
        <v>0</v>
      </c>
      <c r="DQ5617" s="81">
        <v>0</v>
      </c>
      <c r="DR5617" s="81">
        <v>0</v>
      </c>
      <c r="DS5617" s="81">
        <v>7.6670184052407785E-8</v>
      </c>
      <c r="DT5617" s="81">
        <v>7.6670184052407785E-8</v>
      </c>
      <c r="DU5617" s="81">
        <v>0</v>
      </c>
      <c r="DV5617" s="81">
        <v>7.6670184052407785E-8</v>
      </c>
      <c r="DW5617" s="81">
        <v>7.6670184052407785E-8</v>
      </c>
      <c r="GE5617" s="81" t="s">
        <v>449</v>
      </c>
      <c r="GF5617" s="81" t="s">
        <v>155</v>
      </c>
      <c r="GG5617" s="81" t="s">
        <v>494</v>
      </c>
      <c r="GH5617" s="81" t="s">
        <v>454</v>
      </c>
      <c r="GI5617" s="81">
        <v>2030</v>
      </c>
      <c r="GJ5617" s="81" t="s">
        <v>201</v>
      </c>
      <c r="GK5617" s="81">
        <v>453.26096055688538</v>
      </c>
      <c r="GL5617" s="81">
        <v>612.55666899999903</v>
      </c>
      <c r="GM5617" s="81">
        <v>2030</v>
      </c>
      <c r="GN5617" s="81" t="s">
        <v>173</v>
      </c>
      <c r="GO5617" s="81">
        <v>1.1148832299820636E-2</v>
      </c>
      <c r="GP5617" s="81">
        <v>10</v>
      </c>
      <c r="GQ5617" s="81">
        <v>0</v>
      </c>
      <c r="GR5617" s="81" t="s">
        <v>448</v>
      </c>
      <c r="GS5617" s="81">
        <v>0</v>
      </c>
      <c r="GT5617" s="81">
        <v>0</v>
      </c>
      <c r="GU5617" s="81">
        <v>1.1148832299820636E-2</v>
      </c>
      <c r="GV5617" s="81">
        <v>5.0533304373043313</v>
      </c>
      <c r="GW5617" s="81">
        <v>1.1148832299820636E-2</v>
      </c>
      <c r="GX5617" s="81">
        <v>5.0533304373043313</v>
      </c>
      <c r="GY5617" s="81">
        <v>1.1148832299820636E-2</v>
      </c>
      <c r="GZ5617" s="81">
        <v>5.0533304373043313</v>
      </c>
    </row>
    <row r="5618" spans="98:208" x14ac:dyDescent="0.25">
      <c r="CT5618" s="81" t="s">
        <v>155</v>
      </c>
      <c r="CU5618" s="81" t="s">
        <v>491</v>
      </c>
      <c r="CV5618" s="81" t="s">
        <v>459</v>
      </c>
      <c r="CW5618" s="81">
        <v>2032</v>
      </c>
      <c r="CX5618" s="81">
        <v>0</v>
      </c>
      <c r="CY5618" s="81">
        <v>0</v>
      </c>
      <c r="CZ5618" s="81">
        <v>0</v>
      </c>
      <c r="DA5618" s="81">
        <v>0</v>
      </c>
      <c r="DB5618" s="81">
        <v>5.7770153400784849</v>
      </c>
      <c r="DC5618" s="81">
        <v>0.74733835430387396</v>
      </c>
      <c r="DD5618" s="81">
        <v>3.2379513401017039</v>
      </c>
      <c r="DE5618" s="81">
        <v>1.791725645672819</v>
      </c>
      <c r="DF5618" s="81">
        <v>0</v>
      </c>
      <c r="DG5618" s="81">
        <v>0</v>
      </c>
      <c r="DH5618" s="81">
        <v>0</v>
      </c>
      <c r="DI5618" s="81">
        <v>8.3319499833578291E-3</v>
      </c>
      <c r="DJ5618" s="81">
        <v>9.2019496283040831E-6</v>
      </c>
      <c r="DL5618" s="81">
        <v>0</v>
      </c>
      <c r="DM5618" s="81">
        <v>0</v>
      </c>
      <c r="DN5618" s="81">
        <v>0</v>
      </c>
      <c r="DO5618" s="81">
        <v>0</v>
      </c>
      <c r="DP5618" s="81">
        <v>0</v>
      </c>
      <c r="DQ5618" s="81">
        <v>0</v>
      </c>
      <c r="DR5618" s="81">
        <v>0</v>
      </c>
      <c r="DS5618" s="81">
        <v>0</v>
      </c>
      <c r="DT5618" s="81">
        <v>0</v>
      </c>
      <c r="DU5618" s="81">
        <v>0</v>
      </c>
      <c r="DV5618" s="81">
        <v>7.6670184052407785E-8</v>
      </c>
      <c r="DW5618" s="81">
        <v>7.6670184052407785E-8</v>
      </c>
      <c r="GE5618" s="81" t="s">
        <v>449</v>
      </c>
      <c r="GF5618" s="81" t="s">
        <v>155</v>
      </c>
      <c r="GG5618" s="81" t="s">
        <v>494</v>
      </c>
      <c r="GH5618" s="81" t="s">
        <v>454</v>
      </c>
      <c r="GI5618" s="81">
        <v>2031</v>
      </c>
      <c r="GJ5618" s="81" t="s">
        <v>201</v>
      </c>
      <c r="GK5618" s="81">
        <v>453.26096055688538</v>
      </c>
      <c r="GL5618" s="81">
        <v>612.55666899999903</v>
      </c>
      <c r="GM5618" s="81">
        <v>2031</v>
      </c>
      <c r="GN5618" s="81" t="s">
        <v>173</v>
      </c>
      <c r="GO5618" s="81">
        <v>1.1148832299820636E-2</v>
      </c>
      <c r="GP5618" s="81">
        <v>10</v>
      </c>
      <c r="GQ5618" s="81">
        <v>0</v>
      </c>
      <c r="GR5618" s="81" t="s">
        <v>448</v>
      </c>
      <c r="GS5618" s="81">
        <v>0</v>
      </c>
      <c r="GT5618" s="81">
        <v>0</v>
      </c>
      <c r="GU5618" s="81">
        <v>0</v>
      </c>
      <c r="GV5618" s="81">
        <v>0</v>
      </c>
      <c r="GW5618" s="81">
        <v>1.1148832299820636E-2</v>
      </c>
      <c r="GX5618" s="81">
        <v>5.0533304373043313</v>
      </c>
      <c r="GY5618" s="81">
        <v>1.1148832299820636E-2</v>
      </c>
      <c r="GZ5618" s="81">
        <v>5.0533304373043313</v>
      </c>
    </row>
    <row r="5619" spans="98:208" x14ac:dyDescent="0.25">
      <c r="CT5619" s="81" t="s">
        <v>155</v>
      </c>
      <c r="CU5619" s="81" t="s">
        <v>491</v>
      </c>
      <c r="CV5619" s="81" t="s">
        <v>460</v>
      </c>
      <c r="CW5619" s="81">
        <v>2020</v>
      </c>
      <c r="CX5619" s="81">
        <v>0</v>
      </c>
      <c r="CY5619" s="81">
        <v>0</v>
      </c>
      <c r="CZ5619" s="81">
        <v>0</v>
      </c>
      <c r="DA5619" s="81">
        <v>0</v>
      </c>
      <c r="DB5619" s="81">
        <v>7.7900575334948513E-2</v>
      </c>
      <c r="DC5619" s="81">
        <v>3.6425060683954472E-2</v>
      </c>
      <c r="DD5619" s="81">
        <v>1.5808724525432491E-3</v>
      </c>
      <c r="DE5619" s="81">
        <v>3.9894642198450701E-2</v>
      </c>
      <c r="DF5619" s="81">
        <v>4.0609689307619838E-4</v>
      </c>
      <c r="DG5619" s="81">
        <v>0</v>
      </c>
      <c r="DH5619" s="81">
        <v>0</v>
      </c>
      <c r="DI5619" s="81">
        <v>0</v>
      </c>
      <c r="DJ5619" s="81">
        <v>3.642009359464988E-3</v>
      </c>
      <c r="DL5619" s="81">
        <v>0</v>
      </c>
      <c r="DM5619" s="81">
        <v>1.4790086854331669E-6</v>
      </c>
      <c r="DN5619" s="81">
        <v>1.4790086854331669E-6</v>
      </c>
      <c r="DO5619" s="81">
        <v>0</v>
      </c>
      <c r="DP5619" s="81">
        <v>0</v>
      </c>
      <c r="DQ5619" s="81">
        <v>0</v>
      </c>
      <c r="DR5619" s="81">
        <v>0</v>
      </c>
      <c r="DS5619" s="81">
        <v>0</v>
      </c>
      <c r="DT5619" s="81">
        <v>0</v>
      </c>
      <c r="DU5619" s="81">
        <v>0</v>
      </c>
      <c r="DV5619" s="81">
        <v>0</v>
      </c>
      <c r="DW5619" s="81">
        <v>0</v>
      </c>
      <c r="GE5619" s="81" t="s">
        <v>449</v>
      </c>
      <c r="GF5619" s="81" t="s">
        <v>155</v>
      </c>
      <c r="GG5619" s="81" t="s">
        <v>494</v>
      </c>
      <c r="GH5619" s="81" t="s">
        <v>454</v>
      </c>
      <c r="GI5619" s="81">
        <v>2032</v>
      </c>
      <c r="GJ5619" s="81" t="s">
        <v>201</v>
      </c>
      <c r="GK5619" s="81">
        <v>453.26096055688538</v>
      </c>
      <c r="GL5619" s="81">
        <v>612.55666899999903</v>
      </c>
      <c r="GM5619" s="81">
        <v>2032</v>
      </c>
      <c r="GN5619" s="81" t="s">
        <v>173</v>
      </c>
      <c r="GO5619" s="81">
        <v>1.1148832299820636E-2</v>
      </c>
      <c r="GP5619" s="81">
        <v>10</v>
      </c>
      <c r="GQ5619" s="81">
        <v>0</v>
      </c>
      <c r="GR5619" s="81" t="s">
        <v>448</v>
      </c>
      <c r="GS5619" s="81">
        <v>0</v>
      </c>
      <c r="GT5619" s="81">
        <v>0</v>
      </c>
      <c r="GU5619" s="81">
        <v>0</v>
      </c>
      <c r="GV5619" s="81">
        <v>0</v>
      </c>
      <c r="GW5619" s="81">
        <v>0</v>
      </c>
      <c r="GX5619" s="81">
        <v>0</v>
      </c>
      <c r="GY5619" s="81">
        <v>1.1148832299820636E-2</v>
      </c>
      <c r="GZ5619" s="81">
        <v>5.0533304373043313</v>
      </c>
    </row>
    <row r="5620" spans="98:208" x14ac:dyDescent="0.25">
      <c r="CT5620" s="81" t="s">
        <v>155</v>
      </c>
      <c r="CU5620" s="81" t="s">
        <v>491</v>
      </c>
      <c r="CV5620" s="81" t="s">
        <v>460</v>
      </c>
      <c r="CW5620" s="81">
        <v>2021</v>
      </c>
      <c r="CX5620" s="81">
        <v>0</v>
      </c>
      <c r="CY5620" s="81">
        <v>0</v>
      </c>
      <c r="CZ5620" s="81">
        <v>0</v>
      </c>
      <c r="DA5620" s="81">
        <v>0</v>
      </c>
      <c r="DB5620" s="81">
        <v>7.7900575334948513E-2</v>
      </c>
      <c r="DC5620" s="81">
        <v>3.6425060683954472E-2</v>
      </c>
      <c r="DD5620" s="81">
        <v>1.5808724525432491E-3</v>
      </c>
      <c r="DE5620" s="81">
        <v>3.9894642198450701E-2</v>
      </c>
      <c r="DF5620" s="81">
        <v>4.0609689307619838E-4</v>
      </c>
      <c r="DG5620" s="81">
        <v>4.0609689307619838E-4</v>
      </c>
      <c r="DH5620" s="81">
        <v>0</v>
      </c>
      <c r="DI5620" s="81">
        <v>0</v>
      </c>
      <c r="DJ5620" s="81">
        <v>3.642009359464988E-3</v>
      </c>
      <c r="DL5620" s="81">
        <v>0</v>
      </c>
      <c r="DM5620" s="81">
        <v>1.4790086854331669E-6</v>
      </c>
      <c r="DN5620" s="81">
        <v>1.4790086854331669E-6</v>
      </c>
      <c r="DO5620" s="81">
        <v>0</v>
      </c>
      <c r="DP5620" s="81">
        <v>1.4790086854331669E-6</v>
      </c>
      <c r="DQ5620" s="81">
        <v>1.4790086854331669E-6</v>
      </c>
      <c r="DR5620" s="81">
        <v>0</v>
      </c>
      <c r="DS5620" s="81">
        <v>0</v>
      </c>
      <c r="DT5620" s="81">
        <v>0</v>
      </c>
      <c r="DU5620" s="81">
        <v>0</v>
      </c>
      <c r="DV5620" s="81">
        <v>0</v>
      </c>
      <c r="DW5620" s="81">
        <v>0</v>
      </c>
      <c r="GE5620" s="81" t="s">
        <v>449</v>
      </c>
      <c r="GF5620" s="81" t="s">
        <v>155</v>
      </c>
      <c r="GG5620" s="81" t="s">
        <v>494</v>
      </c>
      <c r="GH5620" s="81" t="s">
        <v>455</v>
      </c>
      <c r="GI5620" s="81">
        <v>2021</v>
      </c>
      <c r="GJ5620" s="81" t="s">
        <v>201</v>
      </c>
      <c r="GK5620" s="81">
        <v>409.22373582043411</v>
      </c>
      <c r="GL5620" s="81">
        <v>612.55666899999903</v>
      </c>
      <c r="GM5620" s="81">
        <v>2021</v>
      </c>
      <c r="GN5620" s="81" t="s">
        <v>173</v>
      </c>
      <c r="GO5620" s="81">
        <v>1.1148832299820636E-2</v>
      </c>
      <c r="GP5620" s="81">
        <v>10</v>
      </c>
      <c r="GQ5620" s="81">
        <v>0</v>
      </c>
      <c r="GR5620" s="81" t="s">
        <v>448</v>
      </c>
      <c r="GS5620" s="81">
        <v>1.1148832299820636E-2</v>
      </c>
      <c r="GT5620" s="81">
        <v>4.5623668037681231</v>
      </c>
      <c r="GU5620" s="81">
        <v>1.1148832299820636E-2</v>
      </c>
      <c r="GV5620" s="81">
        <v>4.5623668037681231</v>
      </c>
      <c r="GW5620" s="81">
        <v>0</v>
      </c>
      <c r="GX5620" s="81">
        <v>0</v>
      </c>
      <c r="GY5620" s="81">
        <v>0</v>
      </c>
      <c r="GZ5620" s="81">
        <v>0</v>
      </c>
    </row>
    <row r="5621" spans="98:208" x14ac:dyDescent="0.25">
      <c r="CT5621" s="81" t="s">
        <v>155</v>
      </c>
      <c r="CU5621" s="81" t="s">
        <v>491</v>
      </c>
      <c r="CV5621" s="81" t="s">
        <v>460</v>
      </c>
      <c r="CW5621" s="81">
        <v>2022</v>
      </c>
      <c r="CX5621" s="81">
        <v>0</v>
      </c>
      <c r="CY5621" s="81">
        <v>0</v>
      </c>
      <c r="CZ5621" s="81">
        <v>0</v>
      </c>
      <c r="DA5621" s="81">
        <v>0</v>
      </c>
      <c r="DB5621" s="81">
        <v>7.7900575334948513E-2</v>
      </c>
      <c r="DC5621" s="81">
        <v>3.6425060683954472E-2</v>
      </c>
      <c r="DD5621" s="81">
        <v>1.5808724525432491E-3</v>
      </c>
      <c r="DE5621" s="81">
        <v>3.9894642198450701E-2</v>
      </c>
      <c r="DF5621" s="81">
        <v>4.0609689307619838E-4</v>
      </c>
      <c r="DG5621" s="81">
        <v>4.0609689307619838E-4</v>
      </c>
      <c r="DH5621" s="81">
        <v>4.0609689307619838E-4</v>
      </c>
      <c r="DI5621" s="81">
        <v>0</v>
      </c>
      <c r="DJ5621" s="81">
        <v>3.642009359464988E-3</v>
      </c>
      <c r="DL5621" s="81">
        <v>0</v>
      </c>
      <c r="DM5621" s="81">
        <v>1.4790086854331669E-6</v>
      </c>
      <c r="DN5621" s="81">
        <v>1.4790086854331669E-6</v>
      </c>
      <c r="DO5621" s="81">
        <v>0</v>
      </c>
      <c r="DP5621" s="81">
        <v>1.4790086854331669E-6</v>
      </c>
      <c r="DQ5621" s="81">
        <v>1.4790086854331669E-6</v>
      </c>
      <c r="DR5621" s="81">
        <v>0</v>
      </c>
      <c r="DS5621" s="81">
        <v>1.4790086854331669E-6</v>
      </c>
      <c r="DT5621" s="81">
        <v>1.4790086854331669E-6</v>
      </c>
      <c r="DU5621" s="81">
        <v>0</v>
      </c>
      <c r="DV5621" s="81">
        <v>0</v>
      </c>
      <c r="DW5621" s="81">
        <v>0</v>
      </c>
      <c r="GE5621" s="81" t="s">
        <v>449</v>
      </c>
      <c r="GF5621" s="81" t="s">
        <v>155</v>
      </c>
      <c r="GG5621" s="81" t="s">
        <v>494</v>
      </c>
      <c r="GH5621" s="81" t="s">
        <v>455</v>
      </c>
      <c r="GI5621" s="81">
        <v>2022</v>
      </c>
      <c r="GJ5621" s="81" t="s">
        <v>201</v>
      </c>
      <c r="GK5621" s="81">
        <v>409.22373582043411</v>
      </c>
      <c r="GL5621" s="81">
        <v>612.55666899999903</v>
      </c>
      <c r="GM5621" s="81">
        <v>2022</v>
      </c>
      <c r="GN5621" s="81" t="s">
        <v>173</v>
      </c>
      <c r="GO5621" s="81">
        <v>1.1148832299820636E-2</v>
      </c>
      <c r="GP5621" s="81">
        <v>10</v>
      </c>
      <c r="GQ5621" s="81">
        <v>0</v>
      </c>
      <c r="GR5621" s="81" t="s">
        <v>448</v>
      </c>
      <c r="GS5621" s="81">
        <v>1.1148832299820636E-2</v>
      </c>
      <c r="GT5621" s="81">
        <v>4.5623668037681231</v>
      </c>
      <c r="GU5621" s="81">
        <v>1.1148832299820636E-2</v>
      </c>
      <c r="GV5621" s="81">
        <v>4.5623668037681231</v>
      </c>
      <c r="GW5621" s="81">
        <v>1.1148832299820636E-2</v>
      </c>
      <c r="GX5621" s="81">
        <v>4.5623668037681231</v>
      </c>
      <c r="GY5621" s="81">
        <v>0</v>
      </c>
      <c r="GZ5621" s="81">
        <v>0</v>
      </c>
    </row>
    <row r="5622" spans="98:208" x14ac:dyDescent="0.25">
      <c r="CT5622" s="81" t="s">
        <v>155</v>
      </c>
      <c r="CU5622" s="81" t="s">
        <v>491</v>
      </c>
      <c r="CV5622" s="81" t="s">
        <v>460</v>
      </c>
      <c r="CW5622" s="81">
        <v>2023</v>
      </c>
      <c r="CX5622" s="81">
        <v>0</v>
      </c>
      <c r="CY5622" s="81">
        <v>0</v>
      </c>
      <c r="CZ5622" s="81">
        <v>0</v>
      </c>
      <c r="DA5622" s="81">
        <v>0</v>
      </c>
      <c r="DB5622" s="81">
        <v>8.040826903697719E-2</v>
      </c>
      <c r="DC5622" s="81">
        <v>3.7590224611390749E-2</v>
      </c>
      <c r="DD5622" s="81">
        <v>1.6314334115687141E-3</v>
      </c>
      <c r="DE5622" s="81">
        <v>4.1186611014017722E-2</v>
      </c>
      <c r="DF5622" s="81">
        <v>4.190871103049858E-4</v>
      </c>
      <c r="DG5622" s="81">
        <v>4.190871103049858E-4</v>
      </c>
      <c r="DH5622" s="81">
        <v>4.190871103049858E-4</v>
      </c>
      <c r="DI5622" s="81">
        <v>4.190871103049858E-4</v>
      </c>
      <c r="DJ5622" s="81">
        <v>3.642009359464988E-3</v>
      </c>
      <c r="DL5622" s="81">
        <v>0</v>
      </c>
      <c r="DM5622" s="81">
        <v>1.5263191781618941E-6</v>
      </c>
      <c r="DN5622" s="81">
        <v>1.5263191781618941E-6</v>
      </c>
      <c r="DO5622" s="81">
        <v>0</v>
      </c>
      <c r="DP5622" s="81">
        <v>1.5263191781618941E-6</v>
      </c>
      <c r="DQ5622" s="81">
        <v>1.5263191781618941E-6</v>
      </c>
      <c r="DR5622" s="81">
        <v>0</v>
      </c>
      <c r="DS5622" s="81">
        <v>1.5263191781618941E-6</v>
      </c>
      <c r="DT5622" s="81">
        <v>1.5263191781618941E-6</v>
      </c>
      <c r="DU5622" s="81">
        <v>0</v>
      </c>
      <c r="DV5622" s="81">
        <v>1.5263191781618941E-6</v>
      </c>
      <c r="DW5622" s="81">
        <v>1.5263191781618941E-6</v>
      </c>
      <c r="GE5622" s="81" t="s">
        <v>449</v>
      </c>
      <c r="GF5622" s="81" t="s">
        <v>155</v>
      </c>
      <c r="GG5622" s="81" t="s">
        <v>494</v>
      </c>
      <c r="GH5622" s="81" t="s">
        <v>455</v>
      </c>
      <c r="GI5622" s="81">
        <v>2023</v>
      </c>
      <c r="GJ5622" s="81" t="s">
        <v>201</v>
      </c>
      <c r="GK5622" s="81">
        <v>428.60232122030618</v>
      </c>
      <c r="GL5622" s="81">
        <v>612.55666899999903</v>
      </c>
      <c r="GM5622" s="81">
        <v>2023</v>
      </c>
      <c r="GN5622" s="81" t="s">
        <v>173</v>
      </c>
      <c r="GO5622" s="81">
        <v>1.1148832299820636E-2</v>
      </c>
      <c r="GP5622" s="81">
        <v>10</v>
      </c>
      <c r="GQ5622" s="81">
        <v>0</v>
      </c>
      <c r="GR5622" s="81" t="s">
        <v>448</v>
      </c>
      <c r="GS5622" s="81">
        <v>1.1148832299820636E-2</v>
      </c>
      <c r="GT5622" s="81">
        <v>4.7784154025990491</v>
      </c>
      <c r="GU5622" s="81">
        <v>1.1148832299820636E-2</v>
      </c>
      <c r="GV5622" s="81">
        <v>4.7784154025990491</v>
      </c>
      <c r="GW5622" s="81">
        <v>1.1148832299820636E-2</v>
      </c>
      <c r="GX5622" s="81">
        <v>4.7784154025990491</v>
      </c>
      <c r="GY5622" s="81">
        <v>1.1148832299820636E-2</v>
      </c>
      <c r="GZ5622" s="81">
        <v>4.7784154025990491</v>
      </c>
    </row>
    <row r="5623" spans="98:208" x14ac:dyDescent="0.25">
      <c r="CT5623" s="81" t="s">
        <v>155</v>
      </c>
      <c r="CU5623" s="81" t="s">
        <v>491</v>
      </c>
      <c r="CV5623" s="81" t="s">
        <v>460</v>
      </c>
      <c r="CW5623" s="81">
        <v>2024</v>
      </c>
      <c r="CX5623" s="81">
        <v>0</v>
      </c>
      <c r="CY5623" s="81">
        <v>0</v>
      </c>
      <c r="CZ5623" s="81">
        <v>0</v>
      </c>
      <c r="DA5623" s="81">
        <v>0</v>
      </c>
      <c r="DB5623" s="81">
        <v>8.040826903697719E-2</v>
      </c>
      <c r="DC5623" s="81">
        <v>3.7590224611390749E-2</v>
      </c>
      <c r="DD5623" s="81">
        <v>1.6314334115687141E-3</v>
      </c>
      <c r="DE5623" s="81">
        <v>4.1186611014017722E-2</v>
      </c>
      <c r="DF5623" s="81">
        <v>4.190871103049858E-4</v>
      </c>
      <c r="DG5623" s="81">
        <v>4.190871103049858E-4</v>
      </c>
      <c r="DH5623" s="81">
        <v>4.190871103049858E-4</v>
      </c>
      <c r="DI5623" s="81">
        <v>4.190871103049858E-4</v>
      </c>
      <c r="DJ5623" s="81">
        <v>3.642009359464988E-3</v>
      </c>
      <c r="DL5623" s="81">
        <v>0</v>
      </c>
      <c r="DM5623" s="81">
        <v>1.5263191781618941E-6</v>
      </c>
      <c r="DN5623" s="81">
        <v>1.5263191781618941E-6</v>
      </c>
      <c r="DO5623" s="81">
        <v>0</v>
      </c>
      <c r="DP5623" s="81">
        <v>1.5263191781618941E-6</v>
      </c>
      <c r="DQ5623" s="81">
        <v>1.5263191781618941E-6</v>
      </c>
      <c r="DR5623" s="81">
        <v>0</v>
      </c>
      <c r="DS5623" s="81">
        <v>1.5263191781618941E-6</v>
      </c>
      <c r="DT5623" s="81">
        <v>1.5263191781618941E-6</v>
      </c>
      <c r="DU5623" s="81">
        <v>0</v>
      </c>
      <c r="DV5623" s="81">
        <v>1.5263191781618941E-6</v>
      </c>
      <c r="DW5623" s="81">
        <v>1.5263191781618941E-6</v>
      </c>
      <c r="GE5623" s="81" t="s">
        <v>449</v>
      </c>
      <c r="GF5623" s="81" t="s">
        <v>155</v>
      </c>
      <c r="GG5623" s="81" t="s">
        <v>494</v>
      </c>
      <c r="GH5623" s="81" t="s">
        <v>455</v>
      </c>
      <c r="GI5623" s="81">
        <v>2024</v>
      </c>
      <c r="GJ5623" s="81" t="s">
        <v>201</v>
      </c>
      <c r="GK5623" s="81">
        <v>428.60232122030618</v>
      </c>
      <c r="GL5623" s="81">
        <v>612.55666899999903</v>
      </c>
      <c r="GM5623" s="81">
        <v>2024</v>
      </c>
      <c r="GN5623" s="81" t="s">
        <v>173</v>
      </c>
      <c r="GO5623" s="81">
        <v>1.1148832299820636E-2</v>
      </c>
      <c r="GP5623" s="81">
        <v>10</v>
      </c>
      <c r="GQ5623" s="81">
        <v>0</v>
      </c>
      <c r="GR5623" s="81" t="s">
        <v>448</v>
      </c>
      <c r="GS5623" s="81">
        <v>1.1148832299820636E-2</v>
      </c>
      <c r="GT5623" s="81">
        <v>4.7784154025990491</v>
      </c>
      <c r="GU5623" s="81">
        <v>1.1148832299820636E-2</v>
      </c>
      <c r="GV5623" s="81">
        <v>4.7784154025990491</v>
      </c>
      <c r="GW5623" s="81">
        <v>1.1148832299820636E-2</v>
      </c>
      <c r="GX5623" s="81">
        <v>4.7784154025990491</v>
      </c>
      <c r="GY5623" s="81">
        <v>1.1148832299820636E-2</v>
      </c>
      <c r="GZ5623" s="81">
        <v>4.7784154025990491</v>
      </c>
    </row>
    <row r="5624" spans="98:208" x14ac:dyDescent="0.25">
      <c r="CT5624" s="81" t="s">
        <v>155</v>
      </c>
      <c r="CU5624" s="81" t="s">
        <v>491</v>
      </c>
      <c r="CV5624" s="81" t="s">
        <v>460</v>
      </c>
      <c r="CW5624" s="81">
        <v>2025</v>
      </c>
      <c r="CX5624" s="81">
        <v>0</v>
      </c>
      <c r="CY5624" s="81">
        <v>0</v>
      </c>
      <c r="CZ5624" s="81">
        <v>0</v>
      </c>
      <c r="DA5624" s="81">
        <v>0</v>
      </c>
      <c r="DB5624" s="81">
        <v>8.040826903697719E-2</v>
      </c>
      <c r="DC5624" s="81">
        <v>3.7590224611390749E-2</v>
      </c>
      <c r="DD5624" s="81">
        <v>1.6314334115687141E-3</v>
      </c>
      <c r="DE5624" s="81">
        <v>4.1186611014017722E-2</v>
      </c>
      <c r="DF5624" s="81">
        <v>4.190871103049858E-4</v>
      </c>
      <c r="DG5624" s="81">
        <v>4.190871103049858E-4</v>
      </c>
      <c r="DH5624" s="81">
        <v>4.190871103049858E-4</v>
      </c>
      <c r="DI5624" s="81">
        <v>4.190871103049858E-4</v>
      </c>
      <c r="DJ5624" s="81">
        <v>3.642009359464988E-3</v>
      </c>
      <c r="DL5624" s="81">
        <v>0</v>
      </c>
      <c r="DM5624" s="81">
        <v>1.5263191781618941E-6</v>
      </c>
      <c r="DN5624" s="81">
        <v>1.5263191781618941E-6</v>
      </c>
      <c r="DO5624" s="81">
        <v>0</v>
      </c>
      <c r="DP5624" s="81">
        <v>1.5263191781618941E-6</v>
      </c>
      <c r="DQ5624" s="81">
        <v>1.5263191781618941E-6</v>
      </c>
      <c r="DR5624" s="81">
        <v>0</v>
      </c>
      <c r="DS5624" s="81">
        <v>1.5263191781618941E-6</v>
      </c>
      <c r="DT5624" s="81">
        <v>1.5263191781618941E-6</v>
      </c>
      <c r="DU5624" s="81">
        <v>0</v>
      </c>
      <c r="DV5624" s="81">
        <v>1.5263191781618941E-6</v>
      </c>
      <c r="DW5624" s="81">
        <v>1.5263191781618941E-6</v>
      </c>
      <c r="GE5624" s="81" t="s">
        <v>449</v>
      </c>
      <c r="GF5624" s="81" t="s">
        <v>155</v>
      </c>
      <c r="GG5624" s="81" t="s">
        <v>494</v>
      </c>
      <c r="GH5624" s="81" t="s">
        <v>455</v>
      </c>
      <c r="GI5624" s="81">
        <v>2025</v>
      </c>
      <c r="GJ5624" s="81" t="s">
        <v>201</v>
      </c>
      <c r="GK5624" s="81">
        <v>428.60232122030618</v>
      </c>
      <c r="GL5624" s="81">
        <v>612.55666899999903</v>
      </c>
      <c r="GM5624" s="81">
        <v>2025</v>
      </c>
      <c r="GN5624" s="81" t="s">
        <v>173</v>
      </c>
      <c r="GO5624" s="81">
        <v>1.1148832299820636E-2</v>
      </c>
      <c r="GP5624" s="81">
        <v>10</v>
      </c>
      <c r="GQ5624" s="81">
        <v>0</v>
      </c>
      <c r="GR5624" s="81" t="s">
        <v>448</v>
      </c>
      <c r="GS5624" s="81">
        <v>1.1148832299820636E-2</v>
      </c>
      <c r="GT5624" s="81">
        <v>4.7784154025990491</v>
      </c>
      <c r="GU5624" s="81">
        <v>1.1148832299820636E-2</v>
      </c>
      <c r="GV5624" s="81">
        <v>4.7784154025990491</v>
      </c>
      <c r="GW5624" s="81">
        <v>1.1148832299820636E-2</v>
      </c>
      <c r="GX5624" s="81">
        <v>4.7784154025990491</v>
      </c>
      <c r="GY5624" s="81">
        <v>1.1148832299820636E-2</v>
      </c>
      <c r="GZ5624" s="81">
        <v>4.7784154025990491</v>
      </c>
    </row>
    <row r="5625" spans="98:208" x14ac:dyDescent="0.25">
      <c r="CT5625" s="81" t="s">
        <v>155</v>
      </c>
      <c r="CU5625" s="81" t="s">
        <v>491</v>
      </c>
      <c r="CV5625" s="81" t="s">
        <v>460</v>
      </c>
      <c r="CW5625" s="81">
        <v>2026</v>
      </c>
      <c r="CX5625" s="81">
        <v>0</v>
      </c>
      <c r="CY5625" s="81">
        <v>0</v>
      </c>
      <c r="CZ5625" s="81">
        <v>0</v>
      </c>
      <c r="DA5625" s="81">
        <v>0</v>
      </c>
      <c r="DB5625" s="81">
        <v>8.040826903697719E-2</v>
      </c>
      <c r="DC5625" s="81">
        <v>3.7590224611390749E-2</v>
      </c>
      <c r="DD5625" s="81">
        <v>1.6314334115687141E-3</v>
      </c>
      <c r="DE5625" s="81">
        <v>4.1186611014017722E-2</v>
      </c>
      <c r="DF5625" s="81">
        <v>4.190871103049858E-4</v>
      </c>
      <c r="DG5625" s="81">
        <v>4.190871103049858E-4</v>
      </c>
      <c r="DH5625" s="81">
        <v>4.190871103049858E-4</v>
      </c>
      <c r="DI5625" s="81">
        <v>4.190871103049858E-4</v>
      </c>
      <c r="DJ5625" s="81">
        <v>3.642009359464988E-3</v>
      </c>
      <c r="DL5625" s="81">
        <v>0</v>
      </c>
      <c r="DM5625" s="81">
        <v>1.5263191781618941E-6</v>
      </c>
      <c r="DN5625" s="81">
        <v>1.5263191781618941E-6</v>
      </c>
      <c r="DO5625" s="81">
        <v>0</v>
      </c>
      <c r="DP5625" s="81">
        <v>1.5263191781618941E-6</v>
      </c>
      <c r="DQ5625" s="81">
        <v>1.5263191781618941E-6</v>
      </c>
      <c r="DR5625" s="81">
        <v>0</v>
      </c>
      <c r="DS5625" s="81">
        <v>1.5263191781618941E-6</v>
      </c>
      <c r="DT5625" s="81">
        <v>1.5263191781618941E-6</v>
      </c>
      <c r="DU5625" s="81">
        <v>0</v>
      </c>
      <c r="DV5625" s="81">
        <v>1.5263191781618941E-6</v>
      </c>
      <c r="DW5625" s="81">
        <v>1.5263191781618941E-6</v>
      </c>
      <c r="GE5625" s="81" t="s">
        <v>449</v>
      </c>
      <c r="GF5625" s="81" t="s">
        <v>155</v>
      </c>
      <c r="GG5625" s="81" t="s">
        <v>494</v>
      </c>
      <c r="GH5625" s="81" t="s">
        <v>455</v>
      </c>
      <c r="GI5625" s="81">
        <v>2026</v>
      </c>
      <c r="GJ5625" s="81" t="s">
        <v>201</v>
      </c>
      <c r="GK5625" s="81">
        <v>428.60232122030618</v>
      </c>
      <c r="GL5625" s="81">
        <v>612.55666899999903</v>
      </c>
      <c r="GM5625" s="81">
        <v>2026</v>
      </c>
      <c r="GN5625" s="81" t="s">
        <v>173</v>
      </c>
      <c r="GO5625" s="81">
        <v>1.1148832299820636E-2</v>
      </c>
      <c r="GP5625" s="81">
        <v>10</v>
      </c>
      <c r="GQ5625" s="81">
        <v>0</v>
      </c>
      <c r="GR5625" s="81" t="s">
        <v>448</v>
      </c>
      <c r="GS5625" s="81">
        <v>1.1148832299820636E-2</v>
      </c>
      <c r="GT5625" s="81">
        <v>4.7784154025990491</v>
      </c>
      <c r="GU5625" s="81">
        <v>1.1148832299820636E-2</v>
      </c>
      <c r="GV5625" s="81">
        <v>4.7784154025990491</v>
      </c>
      <c r="GW5625" s="81">
        <v>1.1148832299820636E-2</v>
      </c>
      <c r="GX5625" s="81">
        <v>4.7784154025990491</v>
      </c>
      <c r="GY5625" s="81">
        <v>1.1148832299820636E-2</v>
      </c>
      <c r="GZ5625" s="81">
        <v>4.7784154025990491</v>
      </c>
    </row>
    <row r="5626" spans="98:208" x14ac:dyDescent="0.25">
      <c r="CT5626" s="81" t="s">
        <v>155</v>
      </c>
      <c r="CU5626" s="81" t="s">
        <v>491</v>
      </c>
      <c r="CV5626" s="81" t="s">
        <v>460</v>
      </c>
      <c r="CW5626" s="81">
        <v>2027</v>
      </c>
      <c r="CX5626" s="81">
        <v>0</v>
      </c>
      <c r="CY5626" s="81">
        <v>0</v>
      </c>
      <c r="CZ5626" s="81">
        <v>0</v>
      </c>
      <c r="DA5626" s="81">
        <v>0</v>
      </c>
      <c r="DB5626" s="81">
        <v>8.040826903697719E-2</v>
      </c>
      <c r="DC5626" s="81">
        <v>3.7590224611390749E-2</v>
      </c>
      <c r="DD5626" s="81">
        <v>1.6314334115687141E-3</v>
      </c>
      <c r="DE5626" s="81">
        <v>4.1186611014017722E-2</v>
      </c>
      <c r="DF5626" s="81">
        <v>4.190871103049858E-4</v>
      </c>
      <c r="DG5626" s="81">
        <v>4.190871103049858E-4</v>
      </c>
      <c r="DH5626" s="81">
        <v>4.190871103049858E-4</v>
      </c>
      <c r="DI5626" s="81">
        <v>4.190871103049858E-4</v>
      </c>
      <c r="DJ5626" s="81">
        <v>3.642009359464988E-3</v>
      </c>
      <c r="DL5626" s="81">
        <v>0</v>
      </c>
      <c r="DM5626" s="81">
        <v>1.5263191781618941E-6</v>
      </c>
      <c r="DN5626" s="81">
        <v>1.5263191781618941E-6</v>
      </c>
      <c r="DO5626" s="81">
        <v>0</v>
      </c>
      <c r="DP5626" s="81">
        <v>1.5263191781618941E-6</v>
      </c>
      <c r="DQ5626" s="81">
        <v>1.5263191781618941E-6</v>
      </c>
      <c r="DR5626" s="81">
        <v>0</v>
      </c>
      <c r="DS5626" s="81">
        <v>1.5263191781618941E-6</v>
      </c>
      <c r="DT5626" s="81">
        <v>1.5263191781618941E-6</v>
      </c>
      <c r="DU5626" s="81">
        <v>0</v>
      </c>
      <c r="DV5626" s="81">
        <v>1.5263191781618941E-6</v>
      </c>
      <c r="DW5626" s="81">
        <v>1.5263191781618941E-6</v>
      </c>
      <c r="GE5626" s="81" t="s">
        <v>449</v>
      </c>
      <c r="GF5626" s="81" t="s">
        <v>155</v>
      </c>
      <c r="GG5626" s="81" t="s">
        <v>494</v>
      </c>
      <c r="GH5626" s="81" t="s">
        <v>455</v>
      </c>
      <c r="GI5626" s="81">
        <v>2027</v>
      </c>
      <c r="GJ5626" s="81" t="s">
        <v>201</v>
      </c>
      <c r="GK5626" s="81">
        <v>428.60232122030618</v>
      </c>
      <c r="GL5626" s="81">
        <v>612.55666899999903</v>
      </c>
      <c r="GM5626" s="81">
        <v>2027</v>
      </c>
      <c r="GN5626" s="81" t="s">
        <v>173</v>
      </c>
      <c r="GO5626" s="81">
        <v>1.1148832299820636E-2</v>
      </c>
      <c r="GP5626" s="81">
        <v>10</v>
      </c>
      <c r="GQ5626" s="81">
        <v>0</v>
      </c>
      <c r="GR5626" s="81" t="s">
        <v>448</v>
      </c>
      <c r="GS5626" s="81">
        <v>1.1148832299820636E-2</v>
      </c>
      <c r="GT5626" s="81">
        <v>4.7784154025990491</v>
      </c>
      <c r="GU5626" s="81">
        <v>1.1148832299820636E-2</v>
      </c>
      <c r="GV5626" s="81">
        <v>4.7784154025990491</v>
      </c>
      <c r="GW5626" s="81">
        <v>1.1148832299820636E-2</v>
      </c>
      <c r="GX5626" s="81">
        <v>4.7784154025990491</v>
      </c>
      <c r="GY5626" s="81">
        <v>1.1148832299820636E-2</v>
      </c>
      <c r="GZ5626" s="81">
        <v>4.7784154025990491</v>
      </c>
    </row>
    <row r="5627" spans="98:208" x14ac:dyDescent="0.25">
      <c r="CT5627" s="81" t="s">
        <v>155</v>
      </c>
      <c r="CU5627" s="81" t="s">
        <v>491</v>
      </c>
      <c r="CV5627" s="81" t="s">
        <v>460</v>
      </c>
      <c r="CW5627" s="81">
        <v>2028</v>
      </c>
      <c r="CX5627" s="81">
        <v>0</v>
      </c>
      <c r="CY5627" s="81">
        <v>0</v>
      </c>
      <c r="CZ5627" s="81">
        <v>0</v>
      </c>
      <c r="DA5627" s="81">
        <v>0</v>
      </c>
      <c r="DB5627" s="81">
        <v>8.3606377745129565E-2</v>
      </c>
      <c r="DC5627" s="81">
        <v>3.9055083184886208E-2</v>
      </c>
      <c r="DD5627" s="81">
        <v>1.6949971741063671E-3</v>
      </c>
      <c r="DE5627" s="81">
        <v>4.2856297386136867E-2</v>
      </c>
      <c r="DF5627" s="81">
        <v>4.3541857288384114E-4</v>
      </c>
      <c r="DG5627" s="81">
        <v>4.3541857288384114E-4</v>
      </c>
      <c r="DH5627" s="81">
        <v>4.3541857288384114E-4</v>
      </c>
      <c r="DI5627" s="81">
        <v>4.3541857288384114E-4</v>
      </c>
      <c r="DJ5627" s="81">
        <v>3.642009359464988E-3</v>
      </c>
      <c r="DL5627" s="81">
        <v>0</v>
      </c>
      <c r="DM5627" s="81">
        <v>1.5857985177278376E-6</v>
      </c>
      <c r="DN5627" s="81">
        <v>1.5857985177278376E-6</v>
      </c>
      <c r="DO5627" s="81">
        <v>0</v>
      </c>
      <c r="DP5627" s="81">
        <v>1.5857985177278376E-6</v>
      </c>
      <c r="DQ5627" s="81">
        <v>1.5857985177278376E-6</v>
      </c>
      <c r="DR5627" s="81">
        <v>0</v>
      </c>
      <c r="DS5627" s="81">
        <v>1.5857985177278376E-6</v>
      </c>
      <c r="DT5627" s="81">
        <v>1.5857985177278376E-6</v>
      </c>
      <c r="DU5627" s="81">
        <v>0</v>
      </c>
      <c r="DV5627" s="81">
        <v>1.5857985177278376E-6</v>
      </c>
      <c r="DW5627" s="81">
        <v>1.5857985177278376E-6</v>
      </c>
      <c r="GE5627" s="81" t="s">
        <v>449</v>
      </c>
      <c r="GF5627" s="81" t="s">
        <v>155</v>
      </c>
      <c r="GG5627" s="81" t="s">
        <v>494</v>
      </c>
      <c r="GH5627" s="81" t="s">
        <v>455</v>
      </c>
      <c r="GI5627" s="81">
        <v>2028</v>
      </c>
      <c r="GJ5627" s="81" t="s">
        <v>201</v>
      </c>
      <c r="GK5627" s="81">
        <v>453.26096055716948</v>
      </c>
      <c r="GL5627" s="81">
        <v>612.55666899999903</v>
      </c>
      <c r="GM5627" s="81">
        <v>2028</v>
      </c>
      <c r="GN5627" s="81" t="s">
        <v>173</v>
      </c>
      <c r="GO5627" s="81">
        <v>1.1148832299820636E-2</v>
      </c>
      <c r="GP5627" s="81">
        <v>10</v>
      </c>
      <c r="GQ5627" s="81">
        <v>0</v>
      </c>
      <c r="GR5627" s="81" t="s">
        <v>448</v>
      </c>
      <c r="GS5627" s="81">
        <v>1.1148832299820636E-2</v>
      </c>
      <c r="GT5627" s="81">
        <v>5.0533304373074985</v>
      </c>
      <c r="GU5627" s="81">
        <v>1.1148832299820636E-2</v>
      </c>
      <c r="GV5627" s="81">
        <v>5.0533304373074985</v>
      </c>
      <c r="GW5627" s="81">
        <v>1.1148832299820636E-2</v>
      </c>
      <c r="GX5627" s="81">
        <v>5.0533304373074985</v>
      </c>
      <c r="GY5627" s="81">
        <v>1.1148832299820636E-2</v>
      </c>
      <c r="GZ5627" s="81">
        <v>5.0533304373074985</v>
      </c>
    </row>
    <row r="5628" spans="98:208" x14ac:dyDescent="0.25">
      <c r="CT5628" s="81" t="s">
        <v>155</v>
      </c>
      <c r="CU5628" s="81" t="s">
        <v>491</v>
      </c>
      <c r="CV5628" s="81" t="s">
        <v>460</v>
      </c>
      <c r="CW5628" s="81">
        <v>2029</v>
      </c>
      <c r="CX5628" s="81">
        <v>0</v>
      </c>
      <c r="CY5628" s="81">
        <v>0</v>
      </c>
      <c r="CZ5628" s="81">
        <v>0</v>
      </c>
      <c r="DA5628" s="81">
        <v>0</v>
      </c>
      <c r="DB5628" s="81">
        <v>8.3606377745129565E-2</v>
      </c>
      <c r="DC5628" s="81">
        <v>3.9055083184886208E-2</v>
      </c>
      <c r="DD5628" s="81">
        <v>1.6949971741063671E-3</v>
      </c>
      <c r="DE5628" s="81">
        <v>4.2856297386136867E-2</v>
      </c>
      <c r="DF5628" s="81">
        <v>4.3541857288384114E-4</v>
      </c>
      <c r="DG5628" s="81">
        <v>4.3541857288384114E-4</v>
      </c>
      <c r="DH5628" s="81">
        <v>4.3541857288384114E-4</v>
      </c>
      <c r="DI5628" s="81">
        <v>4.3541857288384114E-4</v>
      </c>
      <c r="DJ5628" s="81">
        <v>3.642009359464988E-3</v>
      </c>
      <c r="DL5628" s="81">
        <v>0</v>
      </c>
      <c r="DM5628" s="81">
        <v>1.5857985177278376E-6</v>
      </c>
      <c r="DN5628" s="81">
        <v>1.5857985177278376E-6</v>
      </c>
      <c r="DO5628" s="81">
        <v>0</v>
      </c>
      <c r="DP5628" s="81">
        <v>1.5857985177278376E-6</v>
      </c>
      <c r="DQ5628" s="81">
        <v>1.5857985177278376E-6</v>
      </c>
      <c r="DR5628" s="81">
        <v>0</v>
      </c>
      <c r="DS5628" s="81">
        <v>1.5857985177278376E-6</v>
      </c>
      <c r="DT5628" s="81">
        <v>1.5857985177278376E-6</v>
      </c>
      <c r="DU5628" s="81">
        <v>0</v>
      </c>
      <c r="DV5628" s="81">
        <v>1.5857985177278376E-6</v>
      </c>
      <c r="DW5628" s="81">
        <v>1.5857985177278376E-6</v>
      </c>
      <c r="GE5628" s="81" t="s">
        <v>449</v>
      </c>
      <c r="GF5628" s="81" t="s">
        <v>155</v>
      </c>
      <c r="GG5628" s="81" t="s">
        <v>494</v>
      </c>
      <c r="GH5628" s="81" t="s">
        <v>455</v>
      </c>
      <c r="GI5628" s="81">
        <v>2029</v>
      </c>
      <c r="GJ5628" s="81" t="s">
        <v>201</v>
      </c>
      <c r="GK5628" s="81">
        <v>453.26096055716948</v>
      </c>
      <c r="GL5628" s="81">
        <v>612.55666899999903</v>
      </c>
      <c r="GM5628" s="81">
        <v>2029</v>
      </c>
      <c r="GN5628" s="81" t="s">
        <v>173</v>
      </c>
      <c r="GO5628" s="81">
        <v>1.1148832299820636E-2</v>
      </c>
      <c r="GP5628" s="81">
        <v>10</v>
      </c>
      <c r="GQ5628" s="81">
        <v>0</v>
      </c>
      <c r="GR5628" s="81" t="s">
        <v>448</v>
      </c>
      <c r="GS5628" s="81">
        <v>1.1148832299820636E-2</v>
      </c>
      <c r="GT5628" s="81">
        <v>5.0533304373074985</v>
      </c>
      <c r="GU5628" s="81">
        <v>1.1148832299820636E-2</v>
      </c>
      <c r="GV5628" s="81">
        <v>5.0533304373074985</v>
      </c>
      <c r="GW5628" s="81">
        <v>1.1148832299820636E-2</v>
      </c>
      <c r="GX5628" s="81">
        <v>5.0533304373074985</v>
      </c>
      <c r="GY5628" s="81">
        <v>1.1148832299820636E-2</v>
      </c>
      <c r="GZ5628" s="81">
        <v>5.0533304373074985</v>
      </c>
    </row>
    <row r="5629" spans="98:208" x14ac:dyDescent="0.25">
      <c r="CT5629" s="81" t="s">
        <v>155</v>
      </c>
      <c r="CU5629" s="81" t="s">
        <v>491</v>
      </c>
      <c r="CV5629" s="81" t="s">
        <v>460</v>
      </c>
      <c r="CW5629" s="81">
        <v>2030</v>
      </c>
      <c r="CX5629" s="81">
        <v>0</v>
      </c>
      <c r="CY5629" s="81">
        <v>0</v>
      </c>
      <c r="CZ5629" s="81">
        <v>0</v>
      </c>
      <c r="DA5629" s="81">
        <v>0</v>
      </c>
      <c r="DB5629" s="81">
        <v>8.3606377745129565E-2</v>
      </c>
      <c r="DC5629" s="81">
        <v>3.9055083184886208E-2</v>
      </c>
      <c r="DD5629" s="81">
        <v>1.6949971741063671E-3</v>
      </c>
      <c r="DE5629" s="81">
        <v>4.2856297386136867E-2</v>
      </c>
      <c r="DF5629" s="81">
        <v>0</v>
      </c>
      <c r="DG5629" s="81">
        <v>4.3541857288384114E-4</v>
      </c>
      <c r="DH5629" s="81">
        <v>4.3541857288384114E-4</v>
      </c>
      <c r="DI5629" s="81">
        <v>4.3541857288384114E-4</v>
      </c>
      <c r="DJ5629" s="81">
        <v>3.642009359464988E-3</v>
      </c>
      <c r="DL5629" s="81">
        <v>0</v>
      </c>
      <c r="DM5629" s="81">
        <v>0</v>
      </c>
      <c r="DN5629" s="81">
        <v>0</v>
      </c>
      <c r="DO5629" s="81">
        <v>0</v>
      </c>
      <c r="DP5629" s="81">
        <v>1.5857985177278376E-6</v>
      </c>
      <c r="DQ5629" s="81">
        <v>1.5857985177278376E-6</v>
      </c>
      <c r="DR5629" s="81">
        <v>0</v>
      </c>
      <c r="DS5629" s="81">
        <v>1.5857985177278376E-6</v>
      </c>
      <c r="DT5629" s="81">
        <v>1.5857985177278376E-6</v>
      </c>
      <c r="DU5629" s="81">
        <v>0</v>
      </c>
      <c r="DV5629" s="81">
        <v>1.5857985177278376E-6</v>
      </c>
      <c r="DW5629" s="81">
        <v>1.5857985177278376E-6</v>
      </c>
      <c r="GE5629" s="81" t="s">
        <v>449</v>
      </c>
      <c r="GF5629" s="81" t="s">
        <v>155</v>
      </c>
      <c r="GG5629" s="81" t="s">
        <v>494</v>
      </c>
      <c r="GH5629" s="81" t="s">
        <v>455</v>
      </c>
      <c r="GI5629" s="81">
        <v>2030</v>
      </c>
      <c r="GJ5629" s="81" t="s">
        <v>201</v>
      </c>
      <c r="GK5629" s="81">
        <v>453.26096055716948</v>
      </c>
      <c r="GL5629" s="81">
        <v>612.55666899999903</v>
      </c>
      <c r="GM5629" s="81">
        <v>2030</v>
      </c>
      <c r="GN5629" s="81" t="s">
        <v>173</v>
      </c>
      <c r="GO5629" s="81">
        <v>1.1148832299820636E-2</v>
      </c>
      <c r="GP5629" s="81">
        <v>10</v>
      </c>
      <c r="GQ5629" s="81">
        <v>0</v>
      </c>
      <c r="GR5629" s="81" t="s">
        <v>448</v>
      </c>
      <c r="GS5629" s="81">
        <v>0</v>
      </c>
      <c r="GT5629" s="81">
        <v>0</v>
      </c>
      <c r="GU5629" s="81">
        <v>1.1148832299820636E-2</v>
      </c>
      <c r="GV5629" s="81">
        <v>5.0533304373074985</v>
      </c>
      <c r="GW5629" s="81">
        <v>1.1148832299820636E-2</v>
      </c>
      <c r="GX5629" s="81">
        <v>5.0533304373074985</v>
      </c>
      <c r="GY5629" s="81">
        <v>1.1148832299820636E-2</v>
      </c>
      <c r="GZ5629" s="81">
        <v>5.0533304373074985</v>
      </c>
    </row>
    <row r="5630" spans="98:208" x14ac:dyDescent="0.25">
      <c r="CT5630" s="81" t="s">
        <v>155</v>
      </c>
      <c r="CU5630" s="81" t="s">
        <v>491</v>
      </c>
      <c r="CV5630" s="81" t="s">
        <v>460</v>
      </c>
      <c r="CW5630" s="81">
        <v>2031</v>
      </c>
      <c r="CX5630" s="81">
        <v>0</v>
      </c>
      <c r="CY5630" s="81">
        <v>0</v>
      </c>
      <c r="CZ5630" s="81">
        <v>0</v>
      </c>
      <c r="DA5630" s="81">
        <v>0</v>
      </c>
      <c r="DB5630" s="81">
        <v>8.3606377745129565E-2</v>
      </c>
      <c r="DC5630" s="81">
        <v>3.9055083184886208E-2</v>
      </c>
      <c r="DD5630" s="81">
        <v>1.6949971741063671E-3</v>
      </c>
      <c r="DE5630" s="81">
        <v>4.2856297386136867E-2</v>
      </c>
      <c r="DF5630" s="81">
        <v>0</v>
      </c>
      <c r="DG5630" s="81">
        <v>0</v>
      </c>
      <c r="DH5630" s="81">
        <v>4.3541857288384114E-4</v>
      </c>
      <c r="DI5630" s="81">
        <v>4.3541857288384114E-4</v>
      </c>
      <c r="DJ5630" s="81">
        <v>3.642009359464988E-3</v>
      </c>
      <c r="DL5630" s="81">
        <v>0</v>
      </c>
      <c r="DM5630" s="81">
        <v>0</v>
      </c>
      <c r="DN5630" s="81">
        <v>0</v>
      </c>
      <c r="DO5630" s="81">
        <v>0</v>
      </c>
      <c r="DP5630" s="81">
        <v>0</v>
      </c>
      <c r="DQ5630" s="81">
        <v>0</v>
      </c>
      <c r="DR5630" s="81">
        <v>0</v>
      </c>
      <c r="DS5630" s="81">
        <v>1.5857985177278376E-6</v>
      </c>
      <c r="DT5630" s="81">
        <v>1.5857985177278376E-6</v>
      </c>
      <c r="DU5630" s="81">
        <v>0</v>
      </c>
      <c r="DV5630" s="81">
        <v>1.5857985177278376E-6</v>
      </c>
      <c r="DW5630" s="81">
        <v>1.5857985177278376E-6</v>
      </c>
      <c r="GE5630" s="81" t="s">
        <v>449</v>
      </c>
      <c r="GF5630" s="81" t="s">
        <v>155</v>
      </c>
      <c r="GG5630" s="81" t="s">
        <v>494</v>
      </c>
      <c r="GH5630" s="81" t="s">
        <v>455</v>
      </c>
      <c r="GI5630" s="81">
        <v>2031</v>
      </c>
      <c r="GJ5630" s="81" t="s">
        <v>201</v>
      </c>
      <c r="GK5630" s="81">
        <v>453.26096055716948</v>
      </c>
      <c r="GL5630" s="81">
        <v>612.55666899999903</v>
      </c>
      <c r="GM5630" s="81">
        <v>2031</v>
      </c>
      <c r="GN5630" s="81" t="s">
        <v>173</v>
      </c>
      <c r="GO5630" s="81">
        <v>1.1148832299820636E-2</v>
      </c>
      <c r="GP5630" s="81">
        <v>10</v>
      </c>
      <c r="GQ5630" s="81">
        <v>0</v>
      </c>
      <c r="GR5630" s="81" t="s">
        <v>448</v>
      </c>
      <c r="GS5630" s="81">
        <v>0</v>
      </c>
      <c r="GT5630" s="81">
        <v>0</v>
      </c>
      <c r="GU5630" s="81">
        <v>0</v>
      </c>
      <c r="GV5630" s="81">
        <v>0</v>
      </c>
      <c r="GW5630" s="81">
        <v>1.1148832299820636E-2</v>
      </c>
      <c r="GX5630" s="81">
        <v>5.0533304373074985</v>
      </c>
      <c r="GY5630" s="81">
        <v>1.1148832299820636E-2</v>
      </c>
      <c r="GZ5630" s="81">
        <v>5.0533304373074985</v>
      </c>
    </row>
    <row r="5631" spans="98:208" x14ac:dyDescent="0.25">
      <c r="CT5631" s="81" t="s">
        <v>155</v>
      </c>
      <c r="CU5631" s="81" t="s">
        <v>491</v>
      </c>
      <c r="CV5631" s="81" t="s">
        <v>460</v>
      </c>
      <c r="CW5631" s="81">
        <v>2032</v>
      </c>
      <c r="CX5631" s="81">
        <v>0</v>
      </c>
      <c r="CY5631" s="81">
        <v>0</v>
      </c>
      <c r="CZ5631" s="81">
        <v>0</v>
      </c>
      <c r="DA5631" s="81">
        <v>0</v>
      </c>
      <c r="DB5631" s="81">
        <v>8.3606377745129565E-2</v>
      </c>
      <c r="DC5631" s="81">
        <v>3.9055083184886208E-2</v>
      </c>
      <c r="DD5631" s="81">
        <v>1.6949971741063671E-3</v>
      </c>
      <c r="DE5631" s="81">
        <v>4.2856297386136867E-2</v>
      </c>
      <c r="DF5631" s="81">
        <v>0</v>
      </c>
      <c r="DG5631" s="81">
        <v>0</v>
      </c>
      <c r="DH5631" s="81">
        <v>0</v>
      </c>
      <c r="DI5631" s="81">
        <v>4.3541857288384114E-4</v>
      </c>
      <c r="DJ5631" s="81">
        <v>3.642009359464988E-3</v>
      </c>
      <c r="DL5631" s="81">
        <v>0</v>
      </c>
      <c r="DM5631" s="81">
        <v>0</v>
      </c>
      <c r="DN5631" s="81">
        <v>0</v>
      </c>
      <c r="DO5631" s="81">
        <v>0</v>
      </c>
      <c r="DP5631" s="81">
        <v>0</v>
      </c>
      <c r="DQ5631" s="81">
        <v>0</v>
      </c>
      <c r="DR5631" s="81">
        <v>0</v>
      </c>
      <c r="DS5631" s="81">
        <v>0</v>
      </c>
      <c r="DT5631" s="81">
        <v>0</v>
      </c>
      <c r="DU5631" s="81">
        <v>0</v>
      </c>
      <c r="DV5631" s="81">
        <v>1.5857985177278376E-6</v>
      </c>
      <c r="DW5631" s="81">
        <v>1.5857985177278376E-6</v>
      </c>
      <c r="GE5631" s="81" t="s">
        <v>449</v>
      </c>
      <c r="GF5631" s="81" t="s">
        <v>155</v>
      </c>
      <c r="GG5631" s="81" t="s">
        <v>494</v>
      </c>
      <c r="GH5631" s="81" t="s">
        <v>455</v>
      </c>
      <c r="GI5631" s="81">
        <v>2032</v>
      </c>
      <c r="GJ5631" s="81" t="s">
        <v>201</v>
      </c>
      <c r="GK5631" s="81">
        <v>453.26096055716948</v>
      </c>
      <c r="GL5631" s="81">
        <v>612.55666899999903</v>
      </c>
      <c r="GM5631" s="81">
        <v>2032</v>
      </c>
      <c r="GN5631" s="81" t="s">
        <v>173</v>
      </c>
      <c r="GO5631" s="81">
        <v>1.1148832299820636E-2</v>
      </c>
      <c r="GP5631" s="81">
        <v>10</v>
      </c>
      <c r="GQ5631" s="81">
        <v>0</v>
      </c>
      <c r="GR5631" s="81" t="s">
        <v>448</v>
      </c>
      <c r="GS5631" s="81">
        <v>0</v>
      </c>
      <c r="GT5631" s="81">
        <v>0</v>
      </c>
      <c r="GU5631" s="81">
        <v>0</v>
      </c>
      <c r="GV5631" s="81">
        <v>0</v>
      </c>
      <c r="GW5631" s="81">
        <v>0</v>
      </c>
      <c r="GX5631" s="81">
        <v>0</v>
      </c>
      <c r="GY5631" s="81">
        <v>1.1148832299820636E-2</v>
      </c>
      <c r="GZ5631" s="81">
        <v>5.0533304373074985</v>
      </c>
    </row>
    <row r="5632" spans="98:208" x14ac:dyDescent="0.25">
      <c r="CT5632" s="81" t="s">
        <v>155</v>
      </c>
      <c r="CU5632" s="81" t="s">
        <v>491</v>
      </c>
      <c r="CV5632" s="81" t="s">
        <v>461</v>
      </c>
      <c r="CW5632" s="81">
        <v>2020</v>
      </c>
      <c r="CX5632" s="81">
        <v>0</v>
      </c>
      <c r="CY5632" s="81">
        <v>0</v>
      </c>
      <c r="CZ5632" s="81">
        <v>0</v>
      </c>
      <c r="DA5632" s="81">
        <v>0</v>
      </c>
      <c r="DB5632" s="81">
        <v>14146.1306413331</v>
      </c>
      <c r="DC5632" s="81">
        <v>222.22942162783971</v>
      </c>
      <c r="DD5632" s="81">
        <v>8585.7228092482965</v>
      </c>
      <c r="DE5632" s="81">
        <v>5338.1784104569642</v>
      </c>
      <c r="DF5632" s="81">
        <v>2.4775985538149179</v>
      </c>
      <c r="DG5632" s="81">
        <v>0</v>
      </c>
      <c r="DH5632" s="81">
        <v>0</v>
      </c>
      <c r="DI5632" s="81">
        <v>0</v>
      </c>
      <c r="DJ5632" s="81">
        <v>8.2093232956990163E-6</v>
      </c>
      <c r="DL5632" s="81">
        <v>0</v>
      </c>
      <c r="DM5632" s="81">
        <v>2.0339407525222999E-5</v>
      </c>
      <c r="DN5632" s="81">
        <v>2.0339407525222999E-5</v>
      </c>
      <c r="DO5632" s="81">
        <v>0</v>
      </c>
      <c r="DP5632" s="81">
        <v>0</v>
      </c>
      <c r="DQ5632" s="81">
        <v>0</v>
      </c>
      <c r="DR5632" s="81">
        <v>0</v>
      </c>
      <c r="DS5632" s="81">
        <v>0</v>
      </c>
      <c r="DT5632" s="81">
        <v>0</v>
      </c>
      <c r="DU5632" s="81">
        <v>0</v>
      </c>
      <c r="DV5632" s="81">
        <v>0</v>
      </c>
      <c r="DW5632" s="81">
        <v>0</v>
      </c>
      <c r="GE5632" s="81" t="s">
        <v>449</v>
      </c>
      <c r="GF5632" s="81" t="s">
        <v>155</v>
      </c>
      <c r="GG5632" s="81" t="s">
        <v>495</v>
      </c>
      <c r="GH5632" s="81" t="s">
        <v>457</v>
      </c>
      <c r="GI5632" s="81">
        <v>2021</v>
      </c>
      <c r="GJ5632" s="81" t="s">
        <v>201</v>
      </c>
      <c r="GK5632" s="81">
        <v>222.2294216278265</v>
      </c>
      <c r="GL5632" s="81">
        <v>143.62803700000001</v>
      </c>
      <c r="GM5632" s="81">
        <v>2021</v>
      </c>
      <c r="GN5632" s="81" t="s">
        <v>173</v>
      </c>
      <c r="GO5632" s="81">
        <v>1.1148832299820636E-2</v>
      </c>
      <c r="GP5632" s="81">
        <v>10</v>
      </c>
      <c r="GQ5632" s="81">
        <v>0</v>
      </c>
      <c r="GR5632" s="81" t="s">
        <v>448</v>
      </c>
      <c r="GS5632" s="81">
        <v>1.1148832299820636E-2</v>
      </c>
      <c r="GT5632" s="81">
        <v>2.4775985538147709</v>
      </c>
      <c r="GU5632" s="81">
        <v>1.1148832299820636E-2</v>
      </c>
      <c r="GV5632" s="81">
        <v>2.4775985538147709</v>
      </c>
      <c r="GW5632" s="81">
        <v>0</v>
      </c>
      <c r="GX5632" s="81">
        <v>0</v>
      </c>
      <c r="GY5632" s="81">
        <v>0</v>
      </c>
      <c r="GZ5632" s="81">
        <v>0</v>
      </c>
    </row>
    <row r="5633" spans="98:208" x14ac:dyDescent="0.25">
      <c r="CT5633" s="81" t="s">
        <v>155</v>
      </c>
      <c r="CU5633" s="81" t="s">
        <v>491</v>
      </c>
      <c r="CV5633" s="81" t="s">
        <v>461</v>
      </c>
      <c r="CW5633" s="81">
        <v>2021</v>
      </c>
      <c r="CX5633" s="81">
        <v>0</v>
      </c>
      <c r="CY5633" s="81">
        <v>0</v>
      </c>
      <c r="CZ5633" s="81">
        <v>0</v>
      </c>
      <c r="DA5633" s="81">
        <v>0</v>
      </c>
      <c r="DB5633" s="81">
        <v>14146.1306413331</v>
      </c>
      <c r="DC5633" s="81">
        <v>222.22942162783971</v>
      </c>
      <c r="DD5633" s="81">
        <v>8585.7228092482965</v>
      </c>
      <c r="DE5633" s="81">
        <v>5338.1784104569642</v>
      </c>
      <c r="DF5633" s="81">
        <v>2.4775985538149179</v>
      </c>
      <c r="DG5633" s="81">
        <v>2.4775985538149179</v>
      </c>
      <c r="DH5633" s="81">
        <v>0</v>
      </c>
      <c r="DI5633" s="81">
        <v>0</v>
      </c>
      <c r="DJ5633" s="81">
        <v>8.2093232956990163E-6</v>
      </c>
      <c r="DL5633" s="81">
        <v>0</v>
      </c>
      <c r="DM5633" s="81">
        <v>2.0339407525222999E-5</v>
      </c>
      <c r="DN5633" s="81">
        <v>2.0339407525222999E-5</v>
      </c>
      <c r="DO5633" s="81">
        <v>0</v>
      </c>
      <c r="DP5633" s="81">
        <v>2.0339407525222999E-5</v>
      </c>
      <c r="DQ5633" s="81">
        <v>2.0339407525222999E-5</v>
      </c>
      <c r="DR5633" s="81">
        <v>0</v>
      </c>
      <c r="DS5633" s="81">
        <v>0</v>
      </c>
      <c r="DT5633" s="81">
        <v>0</v>
      </c>
      <c r="DU5633" s="81">
        <v>0</v>
      </c>
      <c r="DV5633" s="81">
        <v>0</v>
      </c>
      <c r="DW5633" s="81">
        <v>0</v>
      </c>
      <c r="GE5633" s="81" t="s">
        <v>449</v>
      </c>
      <c r="GF5633" s="81" t="s">
        <v>155</v>
      </c>
      <c r="GG5633" s="81" t="s">
        <v>495</v>
      </c>
      <c r="GH5633" s="81" t="s">
        <v>457</v>
      </c>
      <c r="GI5633" s="81">
        <v>2022</v>
      </c>
      <c r="GJ5633" s="81" t="s">
        <v>201</v>
      </c>
      <c r="GK5633" s="81">
        <v>222.2294216278265</v>
      </c>
      <c r="GL5633" s="81">
        <v>143.62803700000001</v>
      </c>
      <c r="GM5633" s="81">
        <v>2022</v>
      </c>
      <c r="GN5633" s="81" t="s">
        <v>173</v>
      </c>
      <c r="GO5633" s="81">
        <v>1.1148832299820636E-2</v>
      </c>
      <c r="GP5633" s="81">
        <v>10</v>
      </c>
      <c r="GQ5633" s="81">
        <v>0</v>
      </c>
      <c r="GR5633" s="81" t="s">
        <v>448</v>
      </c>
      <c r="GS5633" s="81">
        <v>1.1148832299820636E-2</v>
      </c>
      <c r="GT5633" s="81">
        <v>2.4775985538147709</v>
      </c>
      <c r="GU5633" s="81">
        <v>1.1148832299820636E-2</v>
      </c>
      <c r="GV5633" s="81">
        <v>2.4775985538147709</v>
      </c>
      <c r="GW5633" s="81">
        <v>1.1148832299820636E-2</v>
      </c>
      <c r="GX5633" s="81">
        <v>2.4775985538147709</v>
      </c>
      <c r="GY5633" s="81">
        <v>0</v>
      </c>
      <c r="GZ5633" s="81">
        <v>0</v>
      </c>
    </row>
    <row r="5634" spans="98:208" x14ac:dyDescent="0.25">
      <c r="CT5634" s="81" t="s">
        <v>155</v>
      </c>
      <c r="CU5634" s="81" t="s">
        <v>491</v>
      </c>
      <c r="CV5634" s="81" t="s">
        <v>461</v>
      </c>
      <c r="CW5634" s="81">
        <v>2022</v>
      </c>
      <c r="CX5634" s="81">
        <v>0</v>
      </c>
      <c r="CY5634" s="81">
        <v>0</v>
      </c>
      <c r="CZ5634" s="81">
        <v>0</v>
      </c>
      <c r="DA5634" s="81">
        <v>0</v>
      </c>
      <c r="DB5634" s="81">
        <v>14146.1306413331</v>
      </c>
      <c r="DC5634" s="81">
        <v>222.22942162783971</v>
      </c>
      <c r="DD5634" s="81">
        <v>8585.7228092482965</v>
      </c>
      <c r="DE5634" s="81">
        <v>5338.1784104569642</v>
      </c>
      <c r="DF5634" s="81">
        <v>2.4775985538149179</v>
      </c>
      <c r="DG5634" s="81">
        <v>2.4775985538149179</v>
      </c>
      <c r="DH5634" s="81">
        <v>2.4775985538149179</v>
      </c>
      <c r="DI5634" s="81">
        <v>0</v>
      </c>
      <c r="DJ5634" s="81">
        <v>8.2093232956990163E-6</v>
      </c>
      <c r="DL5634" s="81">
        <v>0</v>
      </c>
      <c r="DM5634" s="81">
        <v>2.0339407525222999E-5</v>
      </c>
      <c r="DN5634" s="81">
        <v>2.0339407525222999E-5</v>
      </c>
      <c r="DO5634" s="81">
        <v>0</v>
      </c>
      <c r="DP5634" s="81">
        <v>2.0339407525222999E-5</v>
      </c>
      <c r="DQ5634" s="81">
        <v>2.0339407525222999E-5</v>
      </c>
      <c r="DR5634" s="81">
        <v>0</v>
      </c>
      <c r="DS5634" s="81">
        <v>2.0339407525222999E-5</v>
      </c>
      <c r="DT5634" s="81">
        <v>2.0339407525222999E-5</v>
      </c>
      <c r="DU5634" s="81">
        <v>0</v>
      </c>
      <c r="DV5634" s="81">
        <v>0</v>
      </c>
      <c r="DW5634" s="81">
        <v>0</v>
      </c>
      <c r="GE5634" s="81" t="s">
        <v>449</v>
      </c>
      <c r="GF5634" s="81" t="s">
        <v>155</v>
      </c>
      <c r="GG5634" s="81" t="s">
        <v>495</v>
      </c>
      <c r="GH5634" s="81" t="s">
        <v>457</v>
      </c>
      <c r="GI5634" s="81">
        <v>2023</v>
      </c>
      <c r="GJ5634" s="81" t="s">
        <v>201</v>
      </c>
      <c r="GK5634" s="81">
        <v>233.23007680793771</v>
      </c>
      <c r="GL5634" s="81">
        <v>143.62803700000001</v>
      </c>
      <c r="GM5634" s="81">
        <v>2023</v>
      </c>
      <c r="GN5634" s="81" t="s">
        <v>173</v>
      </c>
      <c r="GO5634" s="81">
        <v>1.1148832299820636E-2</v>
      </c>
      <c r="GP5634" s="81">
        <v>10</v>
      </c>
      <c r="GQ5634" s="81">
        <v>0</v>
      </c>
      <c r="GR5634" s="81" t="s">
        <v>448</v>
      </c>
      <c r="GS5634" s="81">
        <v>1.1148832299820636E-2</v>
      </c>
      <c r="GT5634" s="81">
        <v>2.6002430136059838</v>
      </c>
      <c r="GU5634" s="81">
        <v>1.1148832299820636E-2</v>
      </c>
      <c r="GV5634" s="81">
        <v>2.6002430136059838</v>
      </c>
      <c r="GW5634" s="81">
        <v>1.1148832299820636E-2</v>
      </c>
      <c r="GX5634" s="81">
        <v>2.6002430136059838</v>
      </c>
      <c r="GY5634" s="81">
        <v>1.1148832299820636E-2</v>
      </c>
      <c r="GZ5634" s="81">
        <v>2.6002430136059838</v>
      </c>
    </row>
    <row r="5635" spans="98:208" x14ac:dyDescent="0.25">
      <c r="CT5635" s="81" t="s">
        <v>155</v>
      </c>
      <c r="CU5635" s="81" t="s">
        <v>491</v>
      </c>
      <c r="CV5635" s="81" t="s">
        <v>461</v>
      </c>
      <c r="CW5635" s="81">
        <v>2023</v>
      </c>
      <c r="CX5635" s="81">
        <v>0</v>
      </c>
      <c r="CY5635" s="81">
        <v>0</v>
      </c>
      <c r="CZ5635" s="81">
        <v>0</v>
      </c>
      <c r="DA5635" s="81">
        <v>0</v>
      </c>
      <c r="DB5635" s="81">
        <v>14664.63755643723</v>
      </c>
      <c r="DC5635" s="81">
        <v>233.23007680794879</v>
      </c>
      <c r="DD5635" s="81">
        <v>8896.5159934289622</v>
      </c>
      <c r="DE5635" s="81">
        <v>5534.8914862003203</v>
      </c>
      <c r="DF5635" s="81">
        <v>2.6002430136061072</v>
      </c>
      <c r="DG5635" s="81">
        <v>2.6002430136061072</v>
      </c>
      <c r="DH5635" s="81">
        <v>2.6002430136061072</v>
      </c>
      <c r="DI5635" s="81">
        <v>2.6002430136061072</v>
      </c>
      <c r="DJ5635" s="81">
        <v>8.2093232956990163E-6</v>
      </c>
      <c r="DL5635" s="81">
        <v>0</v>
      </c>
      <c r="DM5635" s="81">
        <v>2.1346235546075231E-5</v>
      </c>
      <c r="DN5635" s="81">
        <v>2.1346235546075231E-5</v>
      </c>
      <c r="DO5635" s="81">
        <v>0</v>
      </c>
      <c r="DP5635" s="81">
        <v>2.1346235546075231E-5</v>
      </c>
      <c r="DQ5635" s="81">
        <v>2.1346235546075231E-5</v>
      </c>
      <c r="DR5635" s="81">
        <v>0</v>
      </c>
      <c r="DS5635" s="81">
        <v>2.1346235546075231E-5</v>
      </c>
      <c r="DT5635" s="81">
        <v>2.1346235546075231E-5</v>
      </c>
      <c r="DU5635" s="81">
        <v>0</v>
      </c>
      <c r="DV5635" s="81">
        <v>2.1346235546075231E-5</v>
      </c>
      <c r="DW5635" s="81">
        <v>2.1346235546075231E-5</v>
      </c>
      <c r="GE5635" s="81" t="s">
        <v>449</v>
      </c>
      <c r="GF5635" s="81" t="s">
        <v>155</v>
      </c>
      <c r="GG5635" s="81" t="s">
        <v>495</v>
      </c>
      <c r="GH5635" s="81" t="s">
        <v>457</v>
      </c>
      <c r="GI5635" s="81">
        <v>2024</v>
      </c>
      <c r="GJ5635" s="81" t="s">
        <v>201</v>
      </c>
      <c r="GK5635" s="81">
        <v>233.23007680793771</v>
      </c>
      <c r="GL5635" s="81">
        <v>143.62803700000001</v>
      </c>
      <c r="GM5635" s="81">
        <v>2024</v>
      </c>
      <c r="GN5635" s="81" t="s">
        <v>173</v>
      </c>
      <c r="GO5635" s="81">
        <v>1.1148832299820636E-2</v>
      </c>
      <c r="GP5635" s="81">
        <v>10</v>
      </c>
      <c r="GQ5635" s="81">
        <v>0</v>
      </c>
      <c r="GR5635" s="81" t="s">
        <v>448</v>
      </c>
      <c r="GS5635" s="81">
        <v>1.1148832299820636E-2</v>
      </c>
      <c r="GT5635" s="81">
        <v>2.6002430136059838</v>
      </c>
      <c r="GU5635" s="81">
        <v>1.1148832299820636E-2</v>
      </c>
      <c r="GV5635" s="81">
        <v>2.6002430136059838</v>
      </c>
      <c r="GW5635" s="81">
        <v>1.1148832299820636E-2</v>
      </c>
      <c r="GX5635" s="81">
        <v>2.6002430136059838</v>
      </c>
      <c r="GY5635" s="81">
        <v>1.1148832299820636E-2</v>
      </c>
      <c r="GZ5635" s="81">
        <v>2.6002430136059838</v>
      </c>
    </row>
    <row r="5636" spans="98:208" x14ac:dyDescent="0.25">
      <c r="CT5636" s="81" t="s">
        <v>155</v>
      </c>
      <c r="CU5636" s="81" t="s">
        <v>491</v>
      </c>
      <c r="CV5636" s="81" t="s">
        <v>461</v>
      </c>
      <c r="CW5636" s="81">
        <v>2024</v>
      </c>
      <c r="CX5636" s="81">
        <v>0</v>
      </c>
      <c r="CY5636" s="81">
        <v>0</v>
      </c>
      <c r="CZ5636" s="81">
        <v>0</v>
      </c>
      <c r="DA5636" s="81">
        <v>0</v>
      </c>
      <c r="DB5636" s="81">
        <v>14664.63755643723</v>
      </c>
      <c r="DC5636" s="81">
        <v>233.23007680794879</v>
      </c>
      <c r="DD5636" s="81">
        <v>8896.5159934289622</v>
      </c>
      <c r="DE5636" s="81">
        <v>5534.8914862003203</v>
      </c>
      <c r="DF5636" s="81">
        <v>2.6002430136061072</v>
      </c>
      <c r="DG5636" s="81">
        <v>2.6002430136061072</v>
      </c>
      <c r="DH5636" s="81">
        <v>2.6002430136061072</v>
      </c>
      <c r="DI5636" s="81">
        <v>2.6002430136061072</v>
      </c>
      <c r="DJ5636" s="81">
        <v>8.2093232956990163E-6</v>
      </c>
      <c r="DL5636" s="81">
        <v>0</v>
      </c>
      <c r="DM5636" s="81">
        <v>2.1346235546075231E-5</v>
      </c>
      <c r="DN5636" s="81">
        <v>2.1346235546075231E-5</v>
      </c>
      <c r="DO5636" s="81">
        <v>0</v>
      </c>
      <c r="DP5636" s="81">
        <v>2.1346235546075231E-5</v>
      </c>
      <c r="DQ5636" s="81">
        <v>2.1346235546075231E-5</v>
      </c>
      <c r="DR5636" s="81">
        <v>0</v>
      </c>
      <c r="DS5636" s="81">
        <v>2.1346235546075231E-5</v>
      </c>
      <c r="DT5636" s="81">
        <v>2.1346235546075231E-5</v>
      </c>
      <c r="DU5636" s="81">
        <v>0</v>
      </c>
      <c r="DV5636" s="81">
        <v>2.1346235546075231E-5</v>
      </c>
      <c r="DW5636" s="81">
        <v>2.1346235546075231E-5</v>
      </c>
      <c r="GE5636" s="81" t="s">
        <v>449</v>
      </c>
      <c r="GF5636" s="81" t="s">
        <v>155</v>
      </c>
      <c r="GG5636" s="81" t="s">
        <v>495</v>
      </c>
      <c r="GH5636" s="81" t="s">
        <v>457</v>
      </c>
      <c r="GI5636" s="81">
        <v>2025</v>
      </c>
      <c r="GJ5636" s="81" t="s">
        <v>201</v>
      </c>
      <c r="GK5636" s="81">
        <v>233.23007680793771</v>
      </c>
      <c r="GL5636" s="81">
        <v>143.62803700000001</v>
      </c>
      <c r="GM5636" s="81">
        <v>2025</v>
      </c>
      <c r="GN5636" s="81" t="s">
        <v>173</v>
      </c>
      <c r="GO5636" s="81">
        <v>1.1148832299820636E-2</v>
      </c>
      <c r="GP5636" s="81">
        <v>10</v>
      </c>
      <c r="GQ5636" s="81">
        <v>0</v>
      </c>
      <c r="GR5636" s="81" t="s">
        <v>448</v>
      </c>
      <c r="GS5636" s="81">
        <v>1.1148832299820636E-2</v>
      </c>
      <c r="GT5636" s="81">
        <v>2.6002430136059838</v>
      </c>
      <c r="GU5636" s="81">
        <v>1.1148832299820636E-2</v>
      </c>
      <c r="GV5636" s="81">
        <v>2.6002430136059838</v>
      </c>
      <c r="GW5636" s="81">
        <v>1.1148832299820636E-2</v>
      </c>
      <c r="GX5636" s="81">
        <v>2.6002430136059838</v>
      </c>
      <c r="GY5636" s="81">
        <v>1.1148832299820636E-2</v>
      </c>
      <c r="GZ5636" s="81">
        <v>2.6002430136059838</v>
      </c>
    </row>
    <row r="5637" spans="98:208" x14ac:dyDescent="0.25">
      <c r="CT5637" s="81" t="s">
        <v>155</v>
      </c>
      <c r="CU5637" s="81" t="s">
        <v>491</v>
      </c>
      <c r="CV5637" s="81" t="s">
        <v>461</v>
      </c>
      <c r="CW5637" s="81">
        <v>2025</v>
      </c>
      <c r="CX5637" s="81">
        <v>0</v>
      </c>
      <c r="CY5637" s="81">
        <v>0</v>
      </c>
      <c r="CZ5637" s="81">
        <v>0</v>
      </c>
      <c r="DA5637" s="81">
        <v>0</v>
      </c>
      <c r="DB5637" s="81">
        <v>14664.63755643723</v>
      </c>
      <c r="DC5637" s="81">
        <v>233.23007680794879</v>
      </c>
      <c r="DD5637" s="81">
        <v>8896.5159934289622</v>
      </c>
      <c r="DE5637" s="81">
        <v>5534.8914862003203</v>
      </c>
      <c r="DF5637" s="81">
        <v>2.6002430136061072</v>
      </c>
      <c r="DG5637" s="81">
        <v>2.6002430136061072</v>
      </c>
      <c r="DH5637" s="81">
        <v>2.6002430136061072</v>
      </c>
      <c r="DI5637" s="81">
        <v>2.6002430136061072</v>
      </c>
      <c r="DJ5637" s="81">
        <v>8.2093232956990163E-6</v>
      </c>
      <c r="DL5637" s="81">
        <v>0</v>
      </c>
      <c r="DM5637" s="81">
        <v>2.1346235546075231E-5</v>
      </c>
      <c r="DN5637" s="81">
        <v>2.1346235546075231E-5</v>
      </c>
      <c r="DO5637" s="81">
        <v>0</v>
      </c>
      <c r="DP5637" s="81">
        <v>2.1346235546075231E-5</v>
      </c>
      <c r="DQ5637" s="81">
        <v>2.1346235546075231E-5</v>
      </c>
      <c r="DR5637" s="81">
        <v>0</v>
      </c>
      <c r="DS5637" s="81">
        <v>2.1346235546075231E-5</v>
      </c>
      <c r="DT5637" s="81">
        <v>2.1346235546075231E-5</v>
      </c>
      <c r="DU5637" s="81">
        <v>0</v>
      </c>
      <c r="DV5637" s="81">
        <v>2.1346235546075231E-5</v>
      </c>
      <c r="DW5637" s="81">
        <v>2.1346235546075231E-5</v>
      </c>
      <c r="GE5637" s="81" t="s">
        <v>449</v>
      </c>
      <c r="GF5637" s="81" t="s">
        <v>155</v>
      </c>
      <c r="GG5637" s="81" t="s">
        <v>495</v>
      </c>
      <c r="GH5637" s="81" t="s">
        <v>457</v>
      </c>
      <c r="GI5637" s="81">
        <v>2026</v>
      </c>
      <c r="GJ5637" s="81" t="s">
        <v>201</v>
      </c>
      <c r="GK5637" s="81">
        <v>233.23007680793771</v>
      </c>
      <c r="GL5637" s="81">
        <v>143.62803700000001</v>
      </c>
      <c r="GM5637" s="81">
        <v>2026</v>
      </c>
      <c r="GN5637" s="81" t="s">
        <v>173</v>
      </c>
      <c r="GO5637" s="81">
        <v>1.1148832299820636E-2</v>
      </c>
      <c r="GP5637" s="81">
        <v>10</v>
      </c>
      <c r="GQ5637" s="81">
        <v>0</v>
      </c>
      <c r="GR5637" s="81" t="s">
        <v>448</v>
      </c>
      <c r="GS5637" s="81">
        <v>1.1148832299820636E-2</v>
      </c>
      <c r="GT5637" s="81">
        <v>2.6002430136059838</v>
      </c>
      <c r="GU5637" s="81">
        <v>1.1148832299820636E-2</v>
      </c>
      <c r="GV5637" s="81">
        <v>2.6002430136059838</v>
      </c>
      <c r="GW5637" s="81">
        <v>1.1148832299820636E-2</v>
      </c>
      <c r="GX5637" s="81">
        <v>2.6002430136059838</v>
      </c>
      <c r="GY5637" s="81">
        <v>1.1148832299820636E-2</v>
      </c>
      <c r="GZ5637" s="81">
        <v>2.6002430136059838</v>
      </c>
    </row>
    <row r="5638" spans="98:208" x14ac:dyDescent="0.25">
      <c r="CT5638" s="81" t="s">
        <v>155</v>
      </c>
      <c r="CU5638" s="81" t="s">
        <v>491</v>
      </c>
      <c r="CV5638" s="81" t="s">
        <v>461</v>
      </c>
      <c r="CW5638" s="81">
        <v>2026</v>
      </c>
      <c r="CX5638" s="81">
        <v>0</v>
      </c>
      <c r="CY5638" s="81">
        <v>0</v>
      </c>
      <c r="CZ5638" s="81">
        <v>0</v>
      </c>
      <c r="DA5638" s="81">
        <v>0</v>
      </c>
      <c r="DB5638" s="81">
        <v>14664.63755643723</v>
      </c>
      <c r="DC5638" s="81">
        <v>233.23007680794879</v>
      </c>
      <c r="DD5638" s="81">
        <v>8896.5159934289622</v>
      </c>
      <c r="DE5638" s="81">
        <v>5534.8914862003203</v>
      </c>
      <c r="DF5638" s="81">
        <v>2.6002430136061072</v>
      </c>
      <c r="DG5638" s="81">
        <v>2.6002430136061072</v>
      </c>
      <c r="DH5638" s="81">
        <v>2.6002430136061072</v>
      </c>
      <c r="DI5638" s="81">
        <v>2.6002430136061072</v>
      </c>
      <c r="DJ5638" s="81">
        <v>8.2093232956990163E-6</v>
      </c>
      <c r="DL5638" s="81">
        <v>0</v>
      </c>
      <c r="DM5638" s="81">
        <v>2.1346235546075231E-5</v>
      </c>
      <c r="DN5638" s="81">
        <v>2.1346235546075231E-5</v>
      </c>
      <c r="DO5638" s="81">
        <v>0</v>
      </c>
      <c r="DP5638" s="81">
        <v>2.1346235546075231E-5</v>
      </c>
      <c r="DQ5638" s="81">
        <v>2.1346235546075231E-5</v>
      </c>
      <c r="DR5638" s="81">
        <v>0</v>
      </c>
      <c r="DS5638" s="81">
        <v>2.1346235546075231E-5</v>
      </c>
      <c r="DT5638" s="81">
        <v>2.1346235546075231E-5</v>
      </c>
      <c r="DU5638" s="81">
        <v>0</v>
      </c>
      <c r="DV5638" s="81">
        <v>2.1346235546075231E-5</v>
      </c>
      <c r="DW5638" s="81">
        <v>2.1346235546075231E-5</v>
      </c>
      <c r="GE5638" s="81" t="s">
        <v>449</v>
      </c>
      <c r="GF5638" s="81" t="s">
        <v>155</v>
      </c>
      <c r="GG5638" s="81" t="s">
        <v>495</v>
      </c>
      <c r="GH5638" s="81" t="s">
        <v>457</v>
      </c>
      <c r="GI5638" s="81">
        <v>2027</v>
      </c>
      <c r="GJ5638" s="81" t="s">
        <v>201</v>
      </c>
      <c r="GK5638" s="81">
        <v>233.23007680793771</v>
      </c>
      <c r="GL5638" s="81">
        <v>143.62803700000001</v>
      </c>
      <c r="GM5638" s="81">
        <v>2027</v>
      </c>
      <c r="GN5638" s="81" t="s">
        <v>173</v>
      </c>
      <c r="GO5638" s="81">
        <v>1.1148832299820636E-2</v>
      </c>
      <c r="GP5638" s="81">
        <v>10</v>
      </c>
      <c r="GQ5638" s="81">
        <v>0</v>
      </c>
      <c r="GR5638" s="81" t="s">
        <v>448</v>
      </c>
      <c r="GS5638" s="81">
        <v>1.1148832299820636E-2</v>
      </c>
      <c r="GT5638" s="81">
        <v>2.6002430136059838</v>
      </c>
      <c r="GU5638" s="81">
        <v>1.1148832299820636E-2</v>
      </c>
      <c r="GV5638" s="81">
        <v>2.6002430136059838</v>
      </c>
      <c r="GW5638" s="81">
        <v>1.1148832299820636E-2</v>
      </c>
      <c r="GX5638" s="81">
        <v>2.6002430136059838</v>
      </c>
      <c r="GY5638" s="81">
        <v>1.1148832299820636E-2</v>
      </c>
      <c r="GZ5638" s="81">
        <v>2.6002430136059838</v>
      </c>
    </row>
    <row r="5639" spans="98:208" x14ac:dyDescent="0.25">
      <c r="CT5639" s="81" t="s">
        <v>155</v>
      </c>
      <c r="CU5639" s="81" t="s">
        <v>491</v>
      </c>
      <c r="CV5639" s="81" t="s">
        <v>461</v>
      </c>
      <c r="CW5639" s="81">
        <v>2027</v>
      </c>
      <c r="CX5639" s="81">
        <v>0</v>
      </c>
      <c r="CY5639" s="81">
        <v>0</v>
      </c>
      <c r="CZ5639" s="81">
        <v>0</v>
      </c>
      <c r="DA5639" s="81">
        <v>0</v>
      </c>
      <c r="DB5639" s="81">
        <v>14664.63755643723</v>
      </c>
      <c r="DC5639" s="81">
        <v>233.23007680794879</v>
      </c>
      <c r="DD5639" s="81">
        <v>8896.5159934289622</v>
      </c>
      <c r="DE5639" s="81">
        <v>5534.8914862003203</v>
      </c>
      <c r="DF5639" s="81">
        <v>2.6002430136061072</v>
      </c>
      <c r="DG5639" s="81">
        <v>2.6002430136061072</v>
      </c>
      <c r="DH5639" s="81">
        <v>2.6002430136061072</v>
      </c>
      <c r="DI5639" s="81">
        <v>2.6002430136061072</v>
      </c>
      <c r="DJ5639" s="81">
        <v>8.2093232956990163E-6</v>
      </c>
      <c r="DL5639" s="81">
        <v>0</v>
      </c>
      <c r="DM5639" s="81">
        <v>2.1346235546075231E-5</v>
      </c>
      <c r="DN5639" s="81">
        <v>2.1346235546075231E-5</v>
      </c>
      <c r="DO5639" s="81">
        <v>0</v>
      </c>
      <c r="DP5639" s="81">
        <v>2.1346235546075231E-5</v>
      </c>
      <c r="DQ5639" s="81">
        <v>2.1346235546075231E-5</v>
      </c>
      <c r="DR5639" s="81">
        <v>0</v>
      </c>
      <c r="DS5639" s="81">
        <v>2.1346235546075231E-5</v>
      </c>
      <c r="DT5639" s="81">
        <v>2.1346235546075231E-5</v>
      </c>
      <c r="DU5639" s="81">
        <v>0</v>
      </c>
      <c r="DV5639" s="81">
        <v>2.1346235546075231E-5</v>
      </c>
      <c r="DW5639" s="81">
        <v>2.1346235546075231E-5</v>
      </c>
      <c r="GE5639" s="81" t="s">
        <v>449</v>
      </c>
      <c r="GF5639" s="81" t="s">
        <v>155</v>
      </c>
      <c r="GG5639" s="81" t="s">
        <v>495</v>
      </c>
      <c r="GH5639" s="81" t="s">
        <v>457</v>
      </c>
      <c r="GI5639" s="81">
        <v>2028</v>
      </c>
      <c r="GJ5639" s="81" t="s">
        <v>201</v>
      </c>
      <c r="GK5639" s="81">
        <v>247.27299216494191</v>
      </c>
      <c r="GL5639" s="81">
        <v>143.62803700000001</v>
      </c>
      <c r="GM5639" s="81">
        <v>2028</v>
      </c>
      <c r="GN5639" s="81" t="s">
        <v>173</v>
      </c>
      <c r="GO5639" s="81">
        <v>1.1148832299820636E-2</v>
      </c>
      <c r="GP5639" s="81">
        <v>10</v>
      </c>
      <c r="GQ5639" s="81">
        <v>0</v>
      </c>
      <c r="GR5639" s="81" t="s">
        <v>448</v>
      </c>
      <c r="GS5639" s="81">
        <v>1.1148832299820636E-2</v>
      </c>
      <c r="GT5639" s="81">
        <v>2.7568051219217993</v>
      </c>
      <c r="GU5639" s="81">
        <v>1.1148832299820636E-2</v>
      </c>
      <c r="GV5639" s="81">
        <v>2.7568051219217993</v>
      </c>
      <c r="GW5639" s="81">
        <v>1.1148832299820636E-2</v>
      </c>
      <c r="GX5639" s="81">
        <v>2.7568051219217993</v>
      </c>
      <c r="GY5639" s="81">
        <v>1.1148832299820636E-2</v>
      </c>
      <c r="GZ5639" s="81">
        <v>2.7568051219217993</v>
      </c>
    </row>
    <row r="5640" spans="98:208" x14ac:dyDescent="0.25">
      <c r="CT5640" s="81" t="s">
        <v>155</v>
      </c>
      <c r="CU5640" s="81" t="s">
        <v>491</v>
      </c>
      <c r="CV5640" s="81" t="s">
        <v>461</v>
      </c>
      <c r="CW5640" s="81">
        <v>2028</v>
      </c>
      <c r="CX5640" s="81">
        <v>0</v>
      </c>
      <c r="CY5640" s="81">
        <v>0</v>
      </c>
      <c r="CZ5640" s="81">
        <v>0</v>
      </c>
      <c r="DA5640" s="81">
        <v>0</v>
      </c>
      <c r="DB5640" s="81">
        <v>15317.990942816599</v>
      </c>
      <c r="DC5640" s="81">
        <v>247.27299216495709</v>
      </c>
      <c r="DD5640" s="81">
        <v>9287.6490955448753</v>
      </c>
      <c r="DE5640" s="81">
        <v>5783.0688551067624</v>
      </c>
      <c r="DF5640" s="81">
        <v>2.7568051219219689</v>
      </c>
      <c r="DG5640" s="81">
        <v>2.7568051219219689</v>
      </c>
      <c r="DH5640" s="81">
        <v>2.7568051219219689</v>
      </c>
      <c r="DI5640" s="81">
        <v>2.7568051219219689</v>
      </c>
      <c r="DJ5640" s="81">
        <v>8.2093232956990163E-6</v>
      </c>
      <c r="DL5640" s="81">
        <v>0</v>
      </c>
      <c r="DM5640" s="81">
        <v>2.2631504509096386E-5</v>
      </c>
      <c r="DN5640" s="81">
        <v>2.2631504509096386E-5</v>
      </c>
      <c r="DO5640" s="81">
        <v>0</v>
      </c>
      <c r="DP5640" s="81">
        <v>2.2631504509096386E-5</v>
      </c>
      <c r="DQ5640" s="81">
        <v>2.2631504509096386E-5</v>
      </c>
      <c r="DR5640" s="81">
        <v>0</v>
      </c>
      <c r="DS5640" s="81">
        <v>2.2631504509096386E-5</v>
      </c>
      <c r="DT5640" s="81">
        <v>2.2631504509096386E-5</v>
      </c>
      <c r="DU5640" s="81">
        <v>0</v>
      </c>
      <c r="DV5640" s="81">
        <v>2.2631504509096386E-5</v>
      </c>
      <c r="DW5640" s="81">
        <v>2.2631504509096386E-5</v>
      </c>
      <c r="GE5640" s="81" t="s">
        <v>449</v>
      </c>
      <c r="GF5640" s="81" t="s">
        <v>155</v>
      </c>
      <c r="GG5640" s="81" t="s">
        <v>495</v>
      </c>
      <c r="GH5640" s="81" t="s">
        <v>457</v>
      </c>
      <c r="GI5640" s="81">
        <v>2029</v>
      </c>
      <c r="GJ5640" s="81" t="s">
        <v>201</v>
      </c>
      <c r="GK5640" s="81">
        <v>247.27299216494191</v>
      </c>
      <c r="GL5640" s="81">
        <v>143.62803700000001</v>
      </c>
      <c r="GM5640" s="81">
        <v>2029</v>
      </c>
      <c r="GN5640" s="81" t="s">
        <v>173</v>
      </c>
      <c r="GO5640" s="81">
        <v>1.1148832299820636E-2</v>
      </c>
      <c r="GP5640" s="81">
        <v>10</v>
      </c>
      <c r="GQ5640" s="81">
        <v>0</v>
      </c>
      <c r="GR5640" s="81" t="s">
        <v>448</v>
      </c>
      <c r="GS5640" s="81">
        <v>1.1148832299820636E-2</v>
      </c>
      <c r="GT5640" s="81">
        <v>2.7568051219217993</v>
      </c>
      <c r="GU5640" s="81">
        <v>1.1148832299820636E-2</v>
      </c>
      <c r="GV5640" s="81">
        <v>2.7568051219217993</v>
      </c>
      <c r="GW5640" s="81">
        <v>1.1148832299820636E-2</v>
      </c>
      <c r="GX5640" s="81">
        <v>2.7568051219217993</v>
      </c>
      <c r="GY5640" s="81">
        <v>1.1148832299820636E-2</v>
      </c>
      <c r="GZ5640" s="81">
        <v>2.7568051219217993</v>
      </c>
    </row>
    <row r="5641" spans="98:208" x14ac:dyDescent="0.25">
      <c r="CT5641" s="81" t="s">
        <v>155</v>
      </c>
      <c r="CU5641" s="81" t="s">
        <v>491</v>
      </c>
      <c r="CV5641" s="81" t="s">
        <v>461</v>
      </c>
      <c r="CW5641" s="81">
        <v>2029</v>
      </c>
      <c r="CX5641" s="81">
        <v>0</v>
      </c>
      <c r="CY5641" s="81">
        <v>0</v>
      </c>
      <c r="CZ5641" s="81">
        <v>0</v>
      </c>
      <c r="DA5641" s="81">
        <v>0</v>
      </c>
      <c r="DB5641" s="81">
        <v>15317.990942816599</v>
      </c>
      <c r="DC5641" s="81">
        <v>247.27299216495709</v>
      </c>
      <c r="DD5641" s="81">
        <v>9287.6490955448753</v>
      </c>
      <c r="DE5641" s="81">
        <v>5783.0688551067624</v>
      </c>
      <c r="DF5641" s="81">
        <v>2.7568051219219689</v>
      </c>
      <c r="DG5641" s="81">
        <v>2.7568051219219689</v>
      </c>
      <c r="DH5641" s="81">
        <v>2.7568051219219689</v>
      </c>
      <c r="DI5641" s="81">
        <v>2.7568051219219689</v>
      </c>
      <c r="DJ5641" s="81">
        <v>8.2093232956990163E-6</v>
      </c>
      <c r="DL5641" s="81">
        <v>0</v>
      </c>
      <c r="DM5641" s="81">
        <v>2.2631504509096386E-5</v>
      </c>
      <c r="DN5641" s="81">
        <v>2.2631504509096386E-5</v>
      </c>
      <c r="DO5641" s="81">
        <v>0</v>
      </c>
      <c r="DP5641" s="81">
        <v>2.2631504509096386E-5</v>
      </c>
      <c r="DQ5641" s="81">
        <v>2.2631504509096386E-5</v>
      </c>
      <c r="DR5641" s="81">
        <v>0</v>
      </c>
      <c r="DS5641" s="81">
        <v>2.2631504509096386E-5</v>
      </c>
      <c r="DT5641" s="81">
        <v>2.2631504509096386E-5</v>
      </c>
      <c r="DU5641" s="81">
        <v>0</v>
      </c>
      <c r="DV5641" s="81">
        <v>2.2631504509096386E-5</v>
      </c>
      <c r="DW5641" s="81">
        <v>2.2631504509096386E-5</v>
      </c>
      <c r="GE5641" s="81" t="s">
        <v>449</v>
      </c>
      <c r="GF5641" s="81" t="s">
        <v>155</v>
      </c>
      <c r="GG5641" s="81" t="s">
        <v>495</v>
      </c>
      <c r="GH5641" s="81" t="s">
        <v>457</v>
      </c>
      <c r="GI5641" s="81">
        <v>2030</v>
      </c>
      <c r="GJ5641" s="81" t="s">
        <v>201</v>
      </c>
      <c r="GK5641" s="81">
        <v>247.27299216494191</v>
      </c>
      <c r="GL5641" s="81">
        <v>143.62803700000001</v>
      </c>
      <c r="GM5641" s="81">
        <v>2030</v>
      </c>
      <c r="GN5641" s="81" t="s">
        <v>173</v>
      </c>
      <c r="GO5641" s="81">
        <v>1.1148832299820636E-2</v>
      </c>
      <c r="GP5641" s="81">
        <v>10</v>
      </c>
      <c r="GQ5641" s="81">
        <v>0</v>
      </c>
      <c r="GR5641" s="81" t="s">
        <v>448</v>
      </c>
      <c r="GS5641" s="81">
        <v>0</v>
      </c>
      <c r="GT5641" s="81">
        <v>0</v>
      </c>
      <c r="GU5641" s="81">
        <v>1.1148832299820636E-2</v>
      </c>
      <c r="GV5641" s="81">
        <v>2.7568051219217993</v>
      </c>
      <c r="GW5641" s="81">
        <v>1.1148832299820636E-2</v>
      </c>
      <c r="GX5641" s="81">
        <v>2.7568051219217993</v>
      </c>
      <c r="GY5641" s="81">
        <v>1.1148832299820636E-2</v>
      </c>
      <c r="GZ5641" s="81">
        <v>2.7568051219217993</v>
      </c>
    </row>
    <row r="5642" spans="98:208" x14ac:dyDescent="0.25">
      <c r="CT5642" s="81" t="s">
        <v>155</v>
      </c>
      <c r="CU5642" s="81" t="s">
        <v>491</v>
      </c>
      <c r="CV5642" s="81" t="s">
        <v>461</v>
      </c>
      <c r="CW5642" s="81">
        <v>2030</v>
      </c>
      <c r="CX5642" s="81">
        <v>0</v>
      </c>
      <c r="CY5642" s="81">
        <v>0</v>
      </c>
      <c r="CZ5642" s="81">
        <v>0</v>
      </c>
      <c r="DA5642" s="81">
        <v>0</v>
      </c>
      <c r="DB5642" s="81">
        <v>15317.990942816599</v>
      </c>
      <c r="DC5642" s="81">
        <v>247.27299216495709</v>
      </c>
      <c r="DD5642" s="81">
        <v>9287.6490955448753</v>
      </c>
      <c r="DE5642" s="81">
        <v>5783.0688551067624</v>
      </c>
      <c r="DF5642" s="81">
        <v>0</v>
      </c>
      <c r="DG5642" s="81">
        <v>2.7568051219219689</v>
      </c>
      <c r="DH5642" s="81">
        <v>2.7568051219219689</v>
      </c>
      <c r="DI5642" s="81">
        <v>2.7568051219219689</v>
      </c>
      <c r="DJ5642" s="81">
        <v>8.2093232956990163E-6</v>
      </c>
      <c r="DL5642" s="81">
        <v>0</v>
      </c>
      <c r="DM5642" s="81">
        <v>0</v>
      </c>
      <c r="DN5642" s="81">
        <v>0</v>
      </c>
      <c r="DO5642" s="81">
        <v>0</v>
      </c>
      <c r="DP5642" s="81">
        <v>2.2631504509096386E-5</v>
      </c>
      <c r="DQ5642" s="81">
        <v>2.2631504509096386E-5</v>
      </c>
      <c r="DR5642" s="81">
        <v>0</v>
      </c>
      <c r="DS5642" s="81">
        <v>2.2631504509096386E-5</v>
      </c>
      <c r="DT5642" s="81">
        <v>2.2631504509096386E-5</v>
      </c>
      <c r="DU5642" s="81">
        <v>0</v>
      </c>
      <c r="DV5642" s="81">
        <v>2.2631504509096386E-5</v>
      </c>
      <c r="DW5642" s="81">
        <v>2.2631504509096386E-5</v>
      </c>
      <c r="GE5642" s="81" t="s">
        <v>449</v>
      </c>
      <c r="GF5642" s="81" t="s">
        <v>155</v>
      </c>
      <c r="GG5642" s="81" t="s">
        <v>495</v>
      </c>
      <c r="GH5642" s="81" t="s">
        <v>457</v>
      </c>
      <c r="GI5642" s="81">
        <v>2031</v>
      </c>
      <c r="GJ5642" s="81" t="s">
        <v>201</v>
      </c>
      <c r="GK5642" s="81">
        <v>247.27299216494191</v>
      </c>
      <c r="GL5642" s="81">
        <v>143.62803700000001</v>
      </c>
      <c r="GM5642" s="81">
        <v>2031</v>
      </c>
      <c r="GN5642" s="81" t="s">
        <v>173</v>
      </c>
      <c r="GO5642" s="81">
        <v>1.1148832299820636E-2</v>
      </c>
      <c r="GP5642" s="81">
        <v>10</v>
      </c>
      <c r="GQ5642" s="81">
        <v>0</v>
      </c>
      <c r="GR5642" s="81" t="s">
        <v>448</v>
      </c>
      <c r="GS5642" s="81">
        <v>0</v>
      </c>
      <c r="GT5642" s="81">
        <v>0</v>
      </c>
      <c r="GU5642" s="81">
        <v>0</v>
      </c>
      <c r="GV5642" s="81">
        <v>0</v>
      </c>
      <c r="GW5642" s="81">
        <v>1.1148832299820636E-2</v>
      </c>
      <c r="GX5642" s="81">
        <v>2.7568051219217993</v>
      </c>
      <c r="GY5642" s="81">
        <v>1.1148832299820636E-2</v>
      </c>
      <c r="GZ5642" s="81">
        <v>2.7568051219217993</v>
      </c>
    </row>
    <row r="5643" spans="98:208" x14ac:dyDescent="0.25">
      <c r="CT5643" s="81" t="s">
        <v>155</v>
      </c>
      <c r="CU5643" s="81" t="s">
        <v>491</v>
      </c>
      <c r="CV5643" s="81" t="s">
        <v>461</v>
      </c>
      <c r="CW5643" s="81">
        <v>2031</v>
      </c>
      <c r="CX5643" s="81">
        <v>0</v>
      </c>
      <c r="CY5643" s="81">
        <v>0</v>
      </c>
      <c r="CZ5643" s="81">
        <v>0</v>
      </c>
      <c r="DA5643" s="81">
        <v>0</v>
      </c>
      <c r="DB5643" s="81">
        <v>15317.990942816599</v>
      </c>
      <c r="DC5643" s="81">
        <v>247.27299216495709</v>
      </c>
      <c r="DD5643" s="81">
        <v>9287.6490955448753</v>
      </c>
      <c r="DE5643" s="81">
        <v>5783.0688551067624</v>
      </c>
      <c r="DF5643" s="81">
        <v>0</v>
      </c>
      <c r="DG5643" s="81">
        <v>0</v>
      </c>
      <c r="DH5643" s="81">
        <v>2.7568051219219689</v>
      </c>
      <c r="DI5643" s="81">
        <v>2.7568051219219689</v>
      </c>
      <c r="DJ5643" s="81">
        <v>8.2093232956990163E-6</v>
      </c>
      <c r="DL5643" s="81">
        <v>0</v>
      </c>
      <c r="DM5643" s="81">
        <v>0</v>
      </c>
      <c r="DN5643" s="81">
        <v>0</v>
      </c>
      <c r="DO5643" s="81">
        <v>0</v>
      </c>
      <c r="DP5643" s="81">
        <v>0</v>
      </c>
      <c r="DQ5643" s="81">
        <v>0</v>
      </c>
      <c r="DR5643" s="81">
        <v>0</v>
      </c>
      <c r="DS5643" s="81">
        <v>2.2631504509096386E-5</v>
      </c>
      <c r="DT5643" s="81">
        <v>2.2631504509096386E-5</v>
      </c>
      <c r="DU5643" s="81">
        <v>0</v>
      </c>
      <c r="DV5643" s="81">
        <v>2.2631504509096386E-5</v>
      </c>
      <c r="DW5643" s="81">
        <v>2.2631504509096386E-5</v>
      </c>
      <c r="GE5643" s="81" t="s">
        <v>449</v>
      </c>
      <c r="GF5643" s="81" t="s">
        <v>155</v>
      </c>
      <c r="GG5643" s="81" t="s">
        <v>495</v>
      </c>
      <c r="GH5643" s="81" t="s">
        <v>457</v>
      </c>
      <c r="GI5643" s="81">
        <v>2032</v>
      </c>
      <c r="GJ5643" s="81" t="s">
        <v>201</v>
      </c>
      <c r="GK5643" s="81">
        <v>247.27299216494191</v>
      </c>
      <c r="GL5643" s="81">
        <v>143.62803700000001</v>
      </c>
      <c r="GM5643" s="81">
        <v>2032</v>
      </c>
      <c r="GN5643" s="81" t="s">
        <v>173</v>
      </c>
      <c r="GO5643" s="81">
        <v>1.1148832299820636E-2</v>
      </c>
      <c r="GP5643" s="81">
        <v>10</v>
      </c>
      <c r="GQ5643" s="81">
        <v>0</v>
      </c>
      <c r="GR5643" s="81" t="s">
        <v>448</v>
      </c>
      <c r="GS5643" s="81">
        <v>0</v>
      </c>
      <c r="GT5643" s="81">
        <v>0</v>
      </c>
      <c r="GU5643" s="81">
        <v>0</v>
      </c>
      <c r="GV5643" s="81">
        <v>0</v>
      </c>
      <c r="GW5643" s="81">
        <v>0</v>
      </c>
      <c r="GX5643" s="81">
        <v>0</v>
      </c>
      <c r="GY5643" s="81">
        <v>1.1148832299820636E-2</v>
      </c>
      <c r="GZ5643" s="81">
        <v>2.7568051219217993</v>
      </c>
    </row>
    <row r="5644" spans="98:208" x14ac:dyDescent="0.25">
      <c r="CT5644" s="81" t="s">
        <v>155</v>
      </c>
      <c r="CU5644" s="81" t="s">
        <v>491</v>
      </c>
      <c r="CV5644" s="81" t="s">
        <v>461</v>
      </c>
      <c r="CW5644" s="81">
        <v>2032</v>
      </c>
      <c r="CX5644" s="81">
        <v>0</v>
      </c>
      <c r="CY5644" s="81">
        <v>0</v>
      </c>
      <c r="CZ5644" s="81">
        <v>0</v>
      </c>
      <c r="DA5644" s="81">
        <v>0</v>
      </c>
      <c r="DB5644" s="81">
        <v>15317.990942816599</v>
      </c>
      <c r="DC5644" s="81">
        <v>247.27299216495709</v>
      </c>
      <c r="DD5644" s="81">
        <v>9287.6490955448753</v>
      </c>
      <c r="DE5644" s="81">
        <v>5783.0688551067624</v>
      </c>
      <c r="DF5644" s="81">
        <v>0</v>
      </c>
      <c r="DG5644" s="81">
        <v>0</v>
      </c>
      <c r="DH5644" s="81">
        <v>0</v>
      </c>
      <c r="DI5644" s="81">
        <v>2.7568051219219689</v>
      </c>
      <c r="DJ5644" s="81">
        <v>8.2093232956990163E-6</v>
      </c>
      <c r="DL5644" s="81">
        <v>0</v>
      </c>
      <c r="DM5644" s="81">
        <v>0</v>
      </c>
      <c r="DN5644" s="81">
        <v>0</v>
      </c>
      <c r="DO5644" s="81">
        <v>0</v>
      </c>
      <c r="DP5644" s="81">
        <v>0</v>
      </c>
      <c r="DQ5644" s="81">
        <v>0</v>
      </c>
      <c r="DR5644" s="81">
        <v>0</v>
      </c>
      <c r="DS5644" s="81">
        <v>0</v>
      </c>
      <c r="DT5644" s="81">
        <v>0</v>
      </c>
      <c r="DU5644" s="81">
        <v>0</v>
      </c>
      <c r="DV5644" s="81">
        <v>2.2631504509096386E-5</v>
      </c>
      <c r="DW5644" s="81">
        <v>2.2631504509096386E-5</v>
      </c>
      <c r="GE5644" s="81" t="s">
        <v>449</v>
      </c>
      <c r="GF5644" s="81" t="s">
        <v>155</v>
      </c>
      <c r="GG5644" s="81" t="s">
        <v>495</v>
      </c>
      <c r="GH5644" s="81" t="s">
        <v>458</v>
      </c>
      <c r="GI5644" s="81">
        <v>2021</v>
      </c>
      <c r="GJ5644" s="81" t="s">
        <v>201</v>
      </c>
      <c r="GK5644" s="81">
        <v>222.2294216278259</v>
      </c>
      <c r="GL5644" s="81">
        <v>143.62803700000001</v>
      </c>
      <c r="GM5644" s="81">
        <v>2021</v>
      </c>
      <c r="GN5644" s="81" t="s">
        <v>173</v>
      </c>
      <c r="GO5644" s="81">
        <v>1.1148832299820636E-2</v>
      </c>
      <c r="GP5644" s="81">
        <v>10</v>
      </c>
      <c r="GQ5644" s="81">
        <v>0</v>
      </c>
      <c r="GR5644" s="81" t="s">
        <v>448</v>
      </c>
      <c r="GS5644" s="81">
        <v>1.1148832299820636E-2</v>
      </c>
      <c r="GT5644" s="81">
        <v>2.4775985538147642</v>
      </c>
      <c r="GU5644" s="81">
        <v>1.1148832299820636E-2</v>
      </c>
      <c r="GV5644" s="81">
        <v>2.4775985538147642</v>
      </c>
      <c r="GW5644" s="81">
        <v>0</v>
      </c>
      <c r="GX5644" s="81">
        <v>0</v>
      </c>
      <c r="GY5644" s="81">
        <v>0</v>
      </c>
      <c r="GZ5644" s="81">
        <v>0</v>
      </c>
    </row>
    <row r="5645" spans="98:208" x14ac:dyDescent="0.25">
      <c r="CT5645" s="81" t="s">
        <v>155</v>
      </c>
      <c r="CU5645" s="81" t="s">
        <v>491</v>
      </c>
      <c r="CV5645" s="81" t="s">
        <v>451</v>
      </c>
      <c r="CW5645" s="81">
        <v>2020</v>
      </c>
      <c r="CX5645" s="81">
        <v>0</v>
      </c>
      <c r="CY5645" s="81">
        <v>0</v>
      </c>
      <c r="CZ5645" s="81">
        <v>0</v>
      </c>
      <c r="DA5645" s="81">
        <v>0</v>
      </c>
      <c r="DB5645" s="81">
        <v>8807.9522308776832</v>
      </c>
      <c r="DC5645" s="81">
        <v>222.22942162787871</v>
      </c>
      <c r="DD5645" s="81">
        <v>8585.7228092498062</v>
      </c>
      <c r="DE5645" s="81">
        <v>0</v>
      </c>
      <c r="DF5645" s="81">
        <v>2.4775985538153527</v>
      </c>
      <c r="DG5645" s="81">
        <v>0</v>
      </c>
      <c r="DH5645" s="81">
        <v>0</v>
      </c>
      <c r="DI5645" s="81">
        <v>0</v>
      </c>
      <c r="DJ5645" s="81">
        <v>1.3611207113061789E-6</v>
      </c>
      <c r="DL5645" s="81">
        <v>0</v>
      </c>
      <c r="DM5645" s="81">
        <v>3.3723107059003131E-6</v>
      </c>
      <c r="DN5645" s="81">
        <v>3.3723107059003131E-6</v>
      </c>
      <c r="DO5645" s="81">
        <v>0</v>
      </c>
      <c r="DP5645" s="81">
        <v>0</v>
      </c>
      <c r="DQ5645" s="81">
        <v>0</v>
      </c>
      <c r="DR5645" s="81">
        <v>0</v>
      </c>
      <c r="DS5645" s="81">
        <v>0</v>
      </c>
      <c r="DT5645" s="81">
        <v>0</v>
      </c>
      <c r="DU5645" s="81">
        <v>0</v>
      </c>
      <c r="DV5645" s="81">
        <v>0</v>
      </c>
      <c r="DW5645" s="81">
        <v>0</v>
      </c>
      <c r="GE5645" s="81" t="s">
        <v>449</v>
      </c>
      <c r="GF5645" s="81" t="s">
        <v>155</v>
      </c>
      <c r="GG5645" s="81" t="s">
        <v>495</v>
      </c>
      <c r="GH5645" s="81" t="s">
        <v>458</v>
      </c>
      <c r="GI5645" s="81">
        <v>2022</v>
      </c>
      <c r="GJ5645" s="81" t="s">
        <v>201</v>
      </c>
      <c r="GK5645" s="81">
        <v>222.2294216278259</v>
      </c>
      <c r="GL5645" s="81">
        <v>143.62803700000001</v>
      </c>
      <c r="GM5645" s="81">
        <v>2022</v>
      </c>
      <c r="GN5645" s="81" t="s">
        <v>173</v>
      </c>
      <c r="GO5645" s="81">
        <v>1.1148832299820636E-2</v>
      </c>
      <c r="GP5645" s="81">
        <v>10</v>
      </c>
      <c r="GQ5645" s="81">
        <v>0</v>
      </c>
      <c r="GR5645" s="81" t="s">
        <v>448</v>
      </c>
      <c r="GS5645" s="81">
        <v>1.1148832299820636E-2</v>
      </c>
      <c r="GT5645" s="81">
        <v>2.4775985538147642</v>
      </c>
      <c r="GU5645" s="81">
        <v>1.1148832299820636E-2</v>
      </c>
      <c r="GV5645" s="81">
        <v>2.4775985538147642</v>
      </c>
      <c r="GW5645" s="81">
        <v>1.1148832299820636E-2</v>
      </c>
      <c r="GX5645" s="81">
        <v>2.4775985538147642</v>
      </c>
      <c r="GY5645" s="81">
        <v>0</v>
      </c>
      <c r="GZ5645" s="81">
        <v>0</v>
      </c>
    </row>
    <row r="5646" spans="98:208" x14ac:dyDescent="0.25">
      <c r="CT5646" s="81" t="s">
        <v>155</v>
      </c>
      <c r="CU5646" s="81" t="s">
        <v>491</v>
      </c>
      <c r="CV5646" s="81" t="s">
        <v>451</v>
      </c>
      <c r="CW5646" s="81">
        <v>2021</v>
      </c>
      <c r="CX5646" s="81">
        <v>0</v>
      </c>
      <c r="CY5646" s="81">
        <v>0</v>
      </c>
      <c r="CZ5646" s="81">
        <v>0</v>
      </c>
      <c r="DA5646" s="81">
        <v>0</v>
      </c>
      <c r="DB5646" s="81">
        <v>8807.9522308776832</v>
      </c>
      <c r="DC5646" s="81">
        <v>222.22942162787871</v>
      </c>
      <c r="DD5646" s="81">
        <v>8585.7228092498062</v>
      </c>
      <c r="DE5646" s="81">
        <v>0</v>
      </c>
      <c r="DF5646" s="81">
        <v>2.4775985538153527</v>
      </c>
      <c r="DG5646" s="81">
        <v>2.4775985538153527</v>
      </c>
      <c r="DH5646" s="81">
        <v>0</v>
      </c>
      <c r="DI5646" s="81">
        <v>0</v>
      </c>
      <c r="DJ5646" s="81">
        <v>1.3611207113061789E-6</v>
      </c>
      <c r="DL5646" s="81">
        <v>0</v>
      </c>
      <c r="DM5646" s="81">
        <v>3.3723107059003131E-6</v>
      </c>
      <c r="DN5646" s="81">
        <v>3.3723107059003131E-6</v>
      </c>
      <c r="DO5646" s="81">
        <v>0</v>
      </c>
      <c r="DP5646" s="81">
        <v>3.3723107059003131E-6</v>
      </c>
      <c r="DQ5646" s="81">
        <v>3.3723107059003131E-6</v>
      </c>
      <c r="DR5646" s="81">
        <v>0</v>
      </c>
      <c r="DS5646" s="81">
        <v>0</v>
      </c>
      <c r="DT5646" s="81">
        <v>0</v>
      </c>
      <c r="DU5646" s="81">
        <v>0</v>
      </c>
      <c r="DV5646" s="81">
        <v>0</v>
      </c>
      <c r="DW5646" s="81">
        <v>0</v>
      </c>
      <c r="GE5646" s="81" t="s">
        <v>449</v>
      </c>
      <c r="GF5646" s="81" t="s">
        <v>155</v>
      </c>
      <c r="GG5646" s="81" t="s">
        <v>495</v>
      </c>
      <c r="GH5646" s="81" t="s">
        <v>458</v>
      </c>
      <c r="GI5646" s="81">
        <v>2023</v>
      </c>
      <c r="GJ5646" s="81" t="s">
        <v>201</v>
      </c>
      <c r="GK5646" s="81">
        <v>233.23007680793549</v>
      </c>
      <c r="GL5646" s="81">
        <v>143.62803700000001</v>
      </c>
      <c r="GM5646" s="81">
        <v>2023</v>
      </c>
      <c r="GN5646" s="81" t="s">
        <v>173</v>
      </c>
      <c r="GO5646" s="81">
        <v>1.1148832299820636E-2</v>
      </c>
      <c r="GP5646" s="81">
        <v>10</v>
      </c>
      <c r="GQ5646" s="81">
        <v>0</v>
      </c>
      <c r="GR5646" s="81" t="s">
        <v>448</v>
      </c>
      <c r="GS5646" s="81">
        <v>1.1148832299820636E-2</v>
      </c>
      <c r="GT5646" s="81">
        <v>2.6002430136059589</v>
      </c>
      <c r="GU5646" s="81">
        <v>1.1148832299820636E-2</v>
      </c>
      <c r="GV5646" s="81">
        <v>2.6002430136059589</v>
      </c>
      <c r="GW5646" s="81">
        <v>1.1148832299820636E-2</v>
      </c>
      <c r="GX5646" s="81">
        <v>2.6002430136059589</v>
      </c>
      <c r="GY5646" s="81">
        <v>1.1148832299820636E-2</v>
      </c>
      <c r="GZ5646" s="81">
        <v>2.6002430136059589</v>
      </c>
    </row>
    <row r="5647" spans="98:208" x14ac:dyDescent="0.25">
      <c r="CT5647" s="81" t="s">
        <v>155</v>
      </c>
      <c r="CU5647" s="81" t="s">
        <v>491</v>
      </c>
      <c r="CV5647" s="81" t="s">
        <v>451</v>
      </c>
      <c r="CW5647" s="81">
        <v>2022</v>
      </c>
      <c r="CX5647" s="81">
        <v>0</v>
      </c>
      <c r="CY5647" s="81">
        <v>0</v>
      </c>
      <c r="CZ5647" s="81">
        <v>0</v>
      </c>
      <c r="DA5647" s="81">
        <v>0</v>
      </c>
      <c r="DB5647" s="81">
        <v>8807.9522308776832</v>
      </c>
      <c r="DC5647" s="81">
        <v>222.22942162787871</v>
      </c>
      <c r="DD5647" s="81">
        <v>8585.7228092498062</v>
      </c>
      <c r="DE5647" s="81">
        <v>0</v>
      </c>
      <c r="DF5647" s="81">
        <v>2.4775985538153527</v>
      </c>
      <c r="DG5647" s="81">
        <v>2.4775985538153527</v>
      </c>
      <c r="DH5647" s="81">
        <v>2.4775985538153527</v>
      </c>
      <c r="DI5647" s="81">
        <v>0</v>
      </c>
      <c r="DJ5647" s="81">
        <v>1.3611207113061789E-6</v>
      </c>
      <c r="DL5647" s="81">
        <v>0</v>
      </c>
      <c r="DM5647" s="81">
        <v>3.3723107059003131E-6</v>
      </c>
      <c r="DN5647" s="81">
        <v>3.3723107059003131E-6</v>
      </c>
      <c r="DO5647" s="81">
        <v>0</v>
      </c>
      <c r="DP5647" s="81">
        <v>3.3723107059003131E-6</v>
      </c>
      <c r="DQ5647" s="81">
        <v>3.3723107059003131E-6</v>
      </c>
      <c r="DR5647" s="81">
        <v>0</v>
      </c>
      <c r="DS5647" s="81">
        <v>3.3723107059003131E-6</v>
      </c>
      <c r="DT5647" s="81">
        <v>3.3723107059003131E-6</v>
      </c>
      <c r="DU5647" s="81">
        <v>0</v>
      </c>
      <c r="DV5647" s="81">
        <v>0</v>
      </c>
      <c r="DW5647" s="81">
        <v>0</v>
      </c>
      <c r="GE5647" s="81" t="s">
        <v>449</v>
      </c>
      <c r="GF5647" s="81" t="s">
        <v>155</v>
      </c>
      <c r="GG5647" s="81" t="s">
        <v>495</v>
      </c>
      <c r="GH5647" s="81" t="s">
        <v>458</v>
      </c>
      <c r="GI5647" s="81">
        <v>2024</v>
      </c>
      <c r="GJ5647" s="81" t="s">
        <v>201</v>
      </c>
      <c r="GK5647" s="81">
        <v>233.23007680793549</v>
      </c>
      <c r="GL5647" s="81">
        <v>143.62803700000001</v>
      </c>
      <c r="GM5647" s="81">
        <v>2024</v>
      </c>
      <c r="GN5647" s="81" t="s">
        <v>173</v>
      </c>
      <c r="GO5647" s="81">
        <v>1.1148832299820636E-2</v>
      </c>
      <c r="GP5647" s="81">
        <v>10</v>
      </c>
      <c r="GQ5647" s="81">
        <v>0</v>
      </c>
      <c r="GR5647" s="81" t="s">
        <v>448</v>
      </c>
      <c r="GS5647" s="81">
        <v>1.1148832299820636E-2</v>
      </c>
      <c r="GT5647" s="81">
        <v>2.6002430136059589</v>
      </c>
      <c r="GU5647" s="81">
        <v>1.1148832299820636E-2</v>
      </c>
      <c r="GV5647" s="81">
        <v>2.6002430136059589</v>
      </c>
      <c r="GW5647" s="81">
        <v>1.1148832299820636E-2</v>
      </c>
      <c r="GX5647" s="81">
        <v>2.6002430136059589</v>
      </c>
      <c r="GY5647" s="81">
        <v>1.1148832299820636E-2</v>
      </c>
      <c r="GZ5647" s="81">
        <v>2.6002430136059589</v>
      </c>
    </row>
    <row r="5648" spans="98:208" x14ac:dyDescent="0.25">
      <c r="CT5648" s="81" t="s">
        <v>155</v>
      </c>
      <c r="CU5648" s="81" t="s">
        <v>491</v>
      </c>
      <c r="CV5648" s="81" t="s">
        <v>451</v>
      </c>
      <c r="CW5648" s="81">
        <v>2023</v>
      </c>
      <c r="CX5648" s="81">
        <v>0</v>
      </c>
      <c r="CY5648" s="81">
        <v>0</v>
      </c>
      <c r="CZ5648" s="81">
        <v>0</v>
      </c>
      <c r="DA5648" s="81">
        <v>0</v>
      </c>
      <c r="DB5648" s="81">
        <v>9129.7460702385124</v>
      </c>
      <c r="DC5648" s="81">
        <v>233.23007680798969</v>
      </c>
      <c r="DD5648" s="81">
        <v>8896.5159934305211</v>
      </c>
      <c r="DE5648" s="81">
        <v>0</v>
      </c>
      <c r="DF5648" s="81">
        <v>2.6002430136065633</v>
      </c>
      <c r="DG5648" s="81">
        <v>2.6002430136065633</v>
      </c>
      <c r="DH5648" s="81">
        <v>2.6002430136065633</v>
      </c>
      <c r="DI5648" s="81">
        <v>2.6002430136065633</v>
      </c>
      <c r="DJ5648" s="81">
        <v>1.3611207113061789E-6</v>
      </c>
      <c r="DL5648" s="81">
        <v>0</v>
      </c>
      <c r="DM5648" s="81">
        <v>3.5392446202490878E-6</v>
      </c>
      <c r="DN5648" s="81">
        <v>3.5392446202490878E-6</v>
      </c>
      <c r="DO5648" s="81">
        <v>0</v>
      </c>
      <c r="DP5648" s="81">
        <v>3.5392446202490878E-6</v>
      </c>
      <c r="DQ5648" s="81">
        <v>3.5392446202490878E-6</v>
      </c>
      <c r="DR5648" s="81">
        <v>0</v>
      </c>
      <c r="DS5648" s="81">
        <v>3.5392446202490878E-6</v>
      </c>
      <c r="DT5648" s="81">
        <v>3.5392446202490878E-6</v>
      </c>
      <c r="DU5648" s="81">
        <v>0</v>
      </c>
      <c r="DV5648" s="81">
        <v>3.5392446202490878E-6</v>
      </c>
      <c r="DW5648" s="81">
        <v>3.5392446202490878E-6</v>
      </c>
      <c r="GE5648" s="81" t="s">
        <v>449</v>
      </c>
      <c r="GF5648" s="81" t="s">
        <v>155</v>
      </c>
      <c r="GG5648" s="81" t="s">
        <v>495</v>
      </c>
      <c r="GH5648" s="81" t="s">
        <v>458</v>
      </c>
      <c r="GI5648" s="81">
        <v>2025</v>
      </c>
      <c r="GJ5648" s="81" t="s">
        <v>201</v>
      </c>
      <c r="GK5648" s="81">
        <v>233.23007680793549</v>
      </c>
      <c r="GL5648" s="81">
        <v>143.62803700000001</v>
      </c>
      <c r="GM5648" s="81">
        <v>2025</v>
      </c>
      <c r="GN5648" s="81" t="s">
        <v>173</v>
      </c>
      <c r="GO5648" s="81">
        <v>1.1148832299820636E-2</v>
      </c>
      <c r="GP5648" s="81">
        <v>10</v>
      </c>
      <c r="GQ5648" s="81">
        <v>0</v>
      </c>
      <c r="GR5648" s="81" t="s">
        <v>448</v>
      </c>
      <c r="GS5648" s="81">
        <v>1.1148832299820636E-2</v>
      </c>
      <c r="GT5648" s="81">
        <v>2.6002430136059589</v>
      </c>
      <c r="GU5648" s="81">
        <v>1.1148832299820636E-2</v>
      </c>
      <c r="GV5648" s="81">
        <v>2.6002430136059589</v>
      </c>
      <c r="GW5648" s="81">
        <v>1.1148832299820636E-2</v>
      </c>
      <c r="GX5648" s="81">
        <v>2.6002430136059589</v>
      </c>
      <c r="GY5648" s="81">
        <v>1.1148832299820636E-2</v>
      </c>
      <c r="GZ5648" s="81">
        <v>2.6002430136059589</v>
      </c>
    </row>
    <row r="5649" spans="98:208" x14ac:dyDescent="0.25">
      <c r="CT5649" s="81" t="s">
        <v>155</v>
      </c>
      <c r="CU5649" s="81" t="s">
        <v>491</v>
      </c>
      <c r="CV5649" s="81" t="s">
        <v>451</v>
      </c>
      <c r="CW5649" s="81">
        <v>2024</v>
      </c>
      <c r="CX5649" s="81">
        <v>0</v>
      </c>
      <c r="CY5649" s="81">
        <v>0</v>
      </c>
      <c r="CZ5649" s="81">
        <v>0</v>
      </c>
      <c r="DA5649" s="81">
        <v>0</v>
      </c>
      <c r="DB5649" s="81">
        <v>9129.7460702385124</v>
      </c>
      <c r="DC5649" s="81">
        <v>233.23007680798969</v>
      </c>
      <c r="DD5649" s="81">
        <v>8896.5159934305211</v>
      </c>
      <c r="DE5649" s="81">
        <v>0</v>
      </c>
      <c r="DF5649" s="81">
        <v>2.6002430136065633</v>
      </c>
      <c r="DG5649" s="81">
        <v>2.6002430136065633</v>
      </c>
      <c r="DH5649" s="81">
        <v>2.6002430136065633</v>
      </c>
      <c r="DI5649" s="81">
        <v>2.6002430136065633</v>
      </c>
      <c r="DJ5649" s="81">
        <v>1.3611207113061789E-6</v>
      </c>
      <c r="DL5649" s="81">
        <v>0</v>
      </c>
      <c r="DM5649" s="81">
        <v>3.5392446202490878E-6</v>
      </c>
      <c r="DN5649" s="81">
        <v>3.5392446202490878E-6</v>
      </c>
      <c r="DO5649" s="81">
        <v>0</v>
      </c>
      <c r="DP5649" s="81">
        <v>3.5392446202490878E-6</v>
      </c>
      <c r="DQ5649" s="81">
        <v>3.5392446202490878E-6</v>
      </c>
      <c r="DR5649" s="81">
        <v>0</v>
      </c>
      <c r="DS5649" s="81">
        <v>3.5392446202490878E-6</v>
      </c>
      <c r="DT5649" s="81">
        <v>3.5392446202490878E-6</v>
      </c>
      <c r="DU5649" s="81">
        <v>0</v>
      </c>
      <c r="DV5649" s="81">
        <v>3.5392446202490878E-6</v>
      </c>
      <c r="DW5649" s="81">
        <v>3.5392446202490878E-6</v>
      </c>
      <c r="GE5649" s="81" t="s">
        <v>449</v>
      </c>
      <c r="GF5649" s="81" t="s">
        <v>155</v>
      </c>
      <c r="GG5649" s="81" t="s">
        <v>495</v>
      </c>
      <c r="GH5649" s="81" t="s">
        <v>458</v>
      </c>
      <c r="GI5649" s="81">
        <v>2026</v>
      </c>
      <c r="GJ5649" s="81" t="s">
        <v>201</v>
      </c>
      <c r="GK5649" s="81">
        <v>233.23007680793549</v>
      </c>
      <c r="GL5649" s="81">
        <v>143.62803700000001</v>
      </c>
      <c r="GM5649" s="81">
        <v>2026</v>
      </c>
      <c r="GN5649" s="81" t="s">
        <v>173</v>
      </c>
      <c r="GO5649" s="81">
        <v>1.1148832299820636E-2</v>
      </c>
      <c r="GP5649" s="81">
        <v>10</v>
      </c>
      <c r="GQ5649" s="81">
        <v>0</v>
      </c>
      <c r="GR5649" s="81" t="s">
        <v>448</v>
      </c>
      <c r="GS5649" s="81">
        <v>1.1148832299820636E-2</v>
      </c>
      <c r="GT5649" s="81">
        <v>2.6002430136059589</v>
      </c>
      <c r="GU5649" s="81">
        <v>1.1148832299820636E-2</v>
      </c>
      <c r="GV5649" s="81">
        <v>2.6002430136059589</v>
      </c>
      <c r="GW5649" s="81">
        <v>1.1148832299820636E-2</v>
      </c>
      <c r="GX5649" s="81">
        <v>2.6002430136059589</v>
      </c>
      <c r="GY5649" s="81">
        <v>1.1148832299820636E-2</v>
      </c>
      <c r="GZ5649" s="81">
        <v>2.6002430136059589</v>
      </c>
    </row>
    <row r="5650" spans="98:208" x14ac:dyDescent="0.25">
      <c r="CT5650" s="81" t="s">
        <v>155</v>
      </c>
      <c r="CU5650" s="81" t="s">
        <v>491</v>
      </c>
      <c r="CV5650" s="81" t="s">
        <v>451</v>
      </c>
      <c r="CW5650" s="81">
        <v>2025</v>
      </c>
      <c r="CX5650" s="81">
        <v>0</v>
      </c>
      <c r="CY5650" s="81">
        <v>0</v>
      </c>
      <c r="CZ5650" s="81">
        <v>0</v>
      </c>
      <c r="DA5650" s="81">
        <v>0</v>
      </c>
      <c r="DB5650" s="81">
        <v>9129.7460702385124</v>
      </c>
      <c r="DC5650" s="81">
        <v>233.23007680798969</v>
      </c>
      <c r="DD5650" s="81">
        <v>8896.5159934305211</v>
      </c>
      <c r="DE5650" s="81">
        <v>0</v>
      </c>
      <c r="DF5650" s="81">
        <v>2.6002430136065633</v>
      </c>
      <c r="DG5650" s="81">
        <v>2.6002430136065633</v>
      </c>
      <c r="DH5650" s="81">
        <v>2.6002430136065633</v>
      </c>
      <c r="DI5650" s="81">
        <v>2.6002430136065633</v>
      </c>
      <c r="DJ5650" s="81">
        <v>1.3611207113061789E-6</v>
      </c>
      <c r="DL5650" s="81">
        <v>0</v>
      </c>
      <c r="DM5650" s="81">
        <v>3.5392446202490878E-6</v>
      </c>
      <c r="DN5650" s="81">
        <v>3.5392446202490878E-6</v>
      </c>
      <c r="DO5650" s="81">
        <v>0</v>
      </c>
      <c r="DP5650" s="81">
        <v>3.5392446202490878E-6</v>
      </c>
      <c r="DQ5650" s="81">
        <v>3.5392446202490878E-6</v>
      </c>
      <c r="DR5650" s="81">
        <v>0</v>
      </c>
      <c r="DS5650" s="81">
        <v>3.5392446202490878E-6</v>
      </c>
      <c r="DT5650" s="81">
        <v>3.5392446202490878E-6</v>
      </c>
      <c r="DU5650" s="81">
        <v>0</v>
      </c>
      <c r="DV5650" s="81">
        <v>3.5392446202490878E-6</v>
      </c>
      <c r="DW5650" s="81">
        <v>3.5392446202490878E-6</v>
      </c>
      <c r="GE5650" s="81" t="s">
        <v>449</v>
      </c>
      <c r="GF5650" s="81" t="s">
        <v>155</v>
      </c>
      <c r="GG5650" s="81" t="s">
        <v>495</v>
      </c>
      <c r="GH5650" s="81" t="s">
        <v>458</v>
      </c>
      <c r="GI5650" s="81">
        <v>2027</v>
      </c>
      <c r="GJ5650" s="81" t="s">
        <v>201</v>
      </c>
      <c r="GK5650" s="81">
        <v>233.23007680793549</v>
      </c>
      <c r="GL5650" s="81">
        <v>143.62803700000001</v>
      </c>
      <c r="GM5650" s="81">
        <v>2027</v>
      </c>
      <c r="GN5650" s="81" t="s">
        <v>173</v>
      </c>
      <c r="GO5650" s="81">
        <v>1.1148832299820636E-2</v>
      </c>
      <c r="GP5650" s="81">
        <v>10</v>
      </c>
      <c r="GQ5650" s="81">
        <v>0</v>
      </c>
      <c r="GR5650" s="81" t="s">
        <v>448</v>
      </c>
      <c r="GS5650" s="81">
        <v>1.1148832299820636E-2</v>
      </c>
      <c r="GT5650" s="81">
        <v>2.6002430136059589</v>
      </c>
      <c r="GU5650" s="81">
        <v>1.1148832299820636E-2</v>
      </c>
      <c r="GV5650" s="81">
        <v>2.6002430136059589</v>
      </c>
      <c r="GW5650" s="81">
        <v>1.1148832299820636E-2</v>
      </c>
      <c r="GX5650" s="81">
        <v>2.6002430136059589</v>
      </c>
      <c r="GY5650" s="81">
        <v>1.1148832299820636E-2</v>
      </c>
      <c r="GZ5650" s="81">
        <v>2.6002430136059589</v>
      </c>
    </row>
    <row r="5651" spans="98:208" x14ac:dyDescent="0.25">
      <c r="CT5651" s="81" t="s">
        <v>155</v>
      </c>
      <c r="CU5651" s="81" t="s">
        <v>491</v>
      </c>
      <c r="CV5651" s="81" t="s">
        <v>451</v>
      </c>
      <c r="CW5651" s="81">
        <v>2026</v>
      </c>
      <c r="CX5651" s="81">
        <v>0</v>
      </c>
      <c r="CY5651" s="81">
        <v>0</v>
      </c>
      <c r="CZ5651" s="81">
        <v>0</v>
      </c>
      <c r="DA5651" s="81">
        <v>0</v>
      </c>
      <c r="DB5651" s="81">
        <v>9129.7460702385124</v>
      </c>
      <c r="DC5651" s="81">
        <v>233.23007680798969</v>
      </c>
      <c r="DD5651" s="81">
        <v>8896.5159934305211</v>
      </c>
      <c r="DE5651" s="81">
        <v>0</v>
      </c>
      <c r="DF5651" s="81">
        <v>2.6002430136065633</v>
      </c>
      <c r="DG5651" s="81">
        <v>2.6002430136065633</v>
      </c>
      <c r="DH5651" s="81">
        <v>2.6002430136065633</v>
      </c>
      <c r="DI5651" s="81">
        <v>2.6002430136065633</v>
      </c>
      <c r="DJ5651" s="81">
        <v>1.3611207113061789E-6</v>
      </c>
      <c r="DL5651" s="81">
        <v>0</v>
      </c>
      <c r="DM5651" s="81">
        <v>3.5392446202490878E-6</v>
      </c>
      <c r="DN5651" s="81">
        <v>3.5392446202490878E-6</v>
      </c>
      <c r="DO5651" s="81">
        <v>0</v>
      </c>
      <c r="DP5651" s="81">
        <v>3.5392446202490878E-6</v>
      </c>
      <c r="DQ5651" s="81">
        <v>3.5392446202490878E-6</v>
      </c>
      <c r="DR5651" s="81">
        <v>0</v>
      </c>
      <c r="DS5651" s="81">
        <v>3.5392446202490878E-6</v>
      </c>
      <c r="DT5651" s="81">
        <v>3.5392446202490878E-6</v>
      </c>
      <c r="DU5651" s="81">
        <v>0</v>
      </c>
      <c r="DV5651" s="81">
        <v>3.5392446202490878E-6</v>
      </c>
      <c r="DW5651" s="81">
        <v>3.5392446202490878E-6</v>
      </c>
      <c r="GE5651" s="81" t="s">
        <v>449</v>
      </c>
      <c r="GF5651" s="81" t="s">
        <v>155</v>
      </c>
      <c r="GG5651" s="81" t="s">
        <v>495</v>
      </c>
      <c r="GH5651" s="81" t="s">
        <v>458</v>
      </c>
      <c r="GI5651" s="81">
        <v>2028</v>
      </c>
      <c r="GJ5651" s="81" t="s">
        <v>201</v>
      </c>
      <c r="GK5651" s="81">
        <v>247.2729921649462</v>
      </c>
      <c r="GL5651" s="81">
        <v>143.62803700000001</v>
      </c>
      <c r="GM5651" s="81">
        <v>2028</v>
      </c>
      <c r="GN5651" s="81" t="s">
        <v>173</v>
      </c>
      <c r="GO5651" s="81">
        <v>1.1148832299820636E-2</v>
      </c>
      <c r="GP5651" s="81">
        <v>10</v>
      </c>
      <c r="GQ5651" s="81">
        <v>0</v>
      </c>
      <c r="GR5651" s="81" t="s">
        <v>448</v>
      </c>
      <c r="GS5651" s="81">
        <v>1.1148832299820636E-2</v>
      </c>
      <c r="GT5651" s="81">
        <v>2.7568051219218472</v>
      </c>
      <c r="GU5651" s="81">
        <v>1.1148832299820636E-2</v>
      </c>
      <c r="GV5651" s="81">
        <v>2.7568051219218472</v>
      </c>
      <c r="GW5651" s="81">
        <v>1.1148832299820636E-2</v>
      </c>
      <c r="GX5651" s="81">
        <v>2.7568051219218472</v>
      </c>
      <c r="GY5651" s="81">
        <v>1.1148832299820636E-2</v>
      </c>
      <c r="GZ5651" s="81">
        <v>2.7568051219218472</v>
      </c>
    </row>
    <row r="5652" spans="98:208" x14ac:dyDescent="0.25">
      <c r="CT5652" s="81" t="s">
        <v>155</v>
      </c>
      <c r="CU5652" s="81" t="s">
        <v>491</v>
      </c>
      <c r="CV5652" s="81" t="s">
        <v>451</v>
      </c>
      <c r="CW5652" s="81">
        <v>2027</v>
      </c>
      <c r="CX5652" s="81">
        <v>0</v>
      </c>
      <c r="CY5652" s="81">
        <v>0</v>
      </c>
      <c r="CZ5652" s="81">
        <v>0</v>
      </c>
      <c r="DA5652" s="81">
        <v>0</v>
      </c>
      <c r="DB5652" s="81">
        <v>9129.7460702385124</v>
      </c>
      <c r="DC5652" s="81">
        <v>233.23007680798969</v>
      </c>
      <c r="DD5652" s="81">
        <v>8896.5159934305211</v>
      </c>
      <c r="DE5652" s="81">
        <v>0</v>
      </c>
      <c r="DF5652" s="81">
        <v>2.6002430136065633</v>
      </c>
      <c r="DG5652" s="81">
        <v>2.6002430136065633</v>
      </c>
      <c r="DH5652" s="81">
        <v>2.6002430136065633</v>
      </c>
      <c r="DI5652" s="81">
        <v>2.6002430136065633</v>
      </c>
      <c r="DJ5652" s="81">
        <v>1.3611207113061789E-6</v>
      </c>
      <c r="DL5652" s="81">
        <v>0</v>
      </c>
      <c r="DM5652" s="81">
        <v>3.5392446202490878E-6</v>
      </c>
      <c r="DN5652" s="81">
        <v>3.5392446202490878E-6</v>
      </c>
      <c r="DO5652" s="81">
        <v>0</v>
      </c>
      <c r="DP5652" s="81">
        <v>3.5392446202490878E-6</v>
      </c>
      <c r="DQ5652" s="81">
        <v>3.5392446202490878E-6</v>
      </c>
      <c r="DR5652" s="81">
        <v>0</v>
      </c>
      <c r="DS5652" s="81">
        <v>3.5392446202490878E-6</v>
      </c>
      <c r="DT5652" s="81">
        <v>3.5392446202490878E-6</v>
      </c>
      <c r="DU5652" s="81">
        <v>0</v>
      </c>
      <c r="DV5652" s="81">
        <v>3.5392446202490878E-6</v>
      </c>
      <c r="DW5652" s="81">
        <v>3.5392446202490878E-6</v>
      </c>
      <c r="GE5652" s="81" t="s">
        <v>449</v>
      </c>
      <c r="GF5652" s="81" t="s">
        <v>155</v>
      </c>
      <c r="GG5652" s="81" t="s">
        <v>495</v>
      </c>
      <c r="GH5652" s="81" t="s">
        <v>458</v>
      </c>
      <c r="GI5652" s="81">
        <v>2029</v>
      </c>
      <c r="GJ5652" s="81" t="s">
        <v>201</v>
      </c>
      <c r="GK5652" s="81">
        <v>247.2729921649462</v>
      </c>
      <c r="GL5652" s="81">
        <v>143.62803700000001</v>
      </c>
      <c r="GM5652" s="81">
        <v>2029</v>
      </c>
      <c r="GN5652" s="81" t="s">
        <v>173</v>
      </c>
      <c r="GO5652" s="81">
        <v>1.1148832299820636E-2</v>
      </c>
      <c r="GP5652" s="81">
        <v>10</v>
      </c>
      <c r="GQ5652" s="81">
        <v>0</v>
      </c>
      <c r="GR5652" s="81" t="s">
        <v>448</v>
      </c>
      <c r="GS5652" s="81">
        <v>1.1148832299820636E-2</v>
      </c>
      <c r="GT5652" s="81">
        <v>2.7568051219218472</v>
      </c>
      <c r="GU5652" s="81">
        <v>1.1148832299820636E-2</v>
      </c>
      <c r="GV5652" s="81">
        <v>2.7568051219218472</v>
      </c>
      <c r="GW5652" s="81">
        <v>1.1148832299820636E-2</v>
      </c>
      <c r="GX5652" s="81">
        <v>2.7568051219218472</v>
      </c>
      <c r="GY5652" s="81">
        <v>1.1148832299820636E-2</v>
      </c>
      <c r="GZ5652" s="81">
        <v>2.7568051219218472</v>
      </c>
    </row>
    <row r="5653" spans="98:208" x14ac:dyDescent="0.25">
      <c r="CT5653" s="81" t="s">
        <v>155</v>
      </c>
      <c r="CU5653" s="81" t="s">
        <v>491</v>
      </c>
      <c r="CV5653" s="81" t="s">
        <v>451</v>
      </c>
      <c r="CW5653" s="81">
        <v>2028</v>
      </c>
      <c r="CX5653" s="81">
        <v>0</v>
      </c>
      <c r="CY5653" s="81">
        <v>0</v>
      </c>
      <c r="CZ5653" s="81">
        <v>0</v>
      </c>
      <c r="DA5653" s="81">
        <v>0</v>
      </c>
      <c r="DB5653" s="81">
        <v>9534.9220877115076</v>
      </c>
      <c r="DC5653" s="81">
        <v>247.27299216500049</v>
      </c>
      <c r="DD5653" s="81">
        <v>9287.6490955465069</v>
      </c>
      <c r="DE5653" s="81">
        <v>0</v>
      </c>
      <c r="DF5653" s="81">
        <v>2.7568051219224525</v>
      </c>
      <c r="DG5653" s="81">
        <v>2.7568051219224525</v>
      </c>
      <c r="DH5653" s="81">
        <v>2.7568051219224525</v>
      </c>
      <c r="DI5653" s="81">
        <v>2.7568051219224525</v>
      </c>
      <c r="DJ5653" s="81">
        <v>1.3611207113061789E-6</v>
      </c>
      <c r="DL5653" s="81">
        <v>0</v>
      </c>
      <c r="DM5653" s="81">
        <v>3.7523445484836061E-6</v>
      </c>
      <c r="DN5653" s="81">
        <v>3.7523445484836061E-6</v>
      </c>
      <c r="DO5653" s="81">
        <v>0</v>
      </c>
      <c r="DP5653" s="81">
        <v>3.7523445484836061E-6</v>
      </c>
      <c r="DQ5653" s="81">
        <v>3.7523445484836061E-6</v>
      </c>
      <c r="DR5653" s="81">
        <v>0</v>
      </c>
      <c r="DS5653" s="81">
        <v>3.7523445484836061E-6</v>
      </c>
      <c r="DT5653" s="81">
        <v>3.7523445484836061E-6</v>
      </c>
      <c r="DU5653" s="81">
        <v>0</v>
      </c>
      <c r="DV5653" s="81">
        <v>3.7523445484836061E-6</v>
      </c>
      <c r="DW5653" s="81">
        <v>3.7523445484836061E-6</v>
      </c>
      <c r="GE5653" s="81" t="s">
        <v>449</v>
      </c>
      <c r="GF5653" s="81" t="s">
        <v>155</v>
      </c>
      <c r="GG5653" s="81" t="s">
        <v>495</v>
      </c>
      <c r="GH5653" s="81" t="s">
        <v>458</v>
      </c>
      <c r="GI5653" s="81">
        <v>2030</v>
      </c>
      <c r="GJ5653" s="81" t="s">
        <v>201</v>
      </c>
      <c r="GK5653" s="81">
        <v>247.2729921649462</v>
      </c>
      <c r="GL5653" s="81">
        <v>143.62803700000001</v>
      </c>
      <c r="GM5653" s="81">
        <v>2030</v>
      </c>
      <c r="GN5653" s="81" t="s">
        <v>173</v>
      </c>
      <c r="GO5653" s="81">
        <v>1.1148832299820636E-2</v>
      </c>
      <c r="GP5653" s="81">
        <v>10</v>
      </c>
      <c r="GQ5653" s="81">
        <v>0</v>
      </c>
      <c r="GR5653" s="81" t="s">
        <v>448</v>
      </c>
      <c r="GS5653" s="81">
        <v>0</v>
      </c>
      <c r="GT5653" s="81">
        <v>0</v>
      </c>
      <c r="GU5653" s="81">
        <v>1.1148832299820636E-2</v>
      </c>
      <c r="GV5653" s="81">
        <v>2.7568051219218472</v>
      </c>
      <c r="GW5653" s="81">
        <v>1.1148832299820636E-2</v>
      </c>
      <c r="GX5653" s="81">
        <v>2.7568051219218472</v>
      </c>
      <c r="GY5653" s="81">
        <v>1.1148832299820636E-2</v>
      </c>
      <c r="GZ5653" s="81">
        <v>2.7568051219218472</v>
      </c>
    </row>
    <row r="5654" spans="98:208" x14ac:dyDescent="0.25">
      <c r="CT5654" s="81" t="s">
        <v>155</v>
      </c>
      <c r="CU5654" s="81" t="s">
        <v>491</v>
      </c>
      <c r="CV5654" s="81" t="s">
        <v>451</v>
      </c>
      <c r="CW5654" s="81">
        <v>2029</v>
      </c>
      <c r="CX5654" s="81">
        <v>0</v>
      </c>
      <c r="CY5654" s="81">
        <v>0</v>
      </c>
      <c r="CZ5654" s="81">
        <v>0</v>
      </c>
      <c r="DA5654" s="81">
        <v>0</v>
      </c>
      <c r="DB5654" s="81">
        <v>9534.9220877115076</v>
      </c>
      <c r="DC5654" s="81">
        <v>247.27299216500049</v>
      </c>
      <c r="DD5654" s="81">
        <v>9287.6490955465069</v>
      </c>
      <c r="DE5654" s="81">
        <v>0</v>
      </c>
      <c r="DF5654" s="81">
        <v>2.7568051219224525</v>
      </c>
      <c r="DG5654" s="81">
        <v>2.7568051219224525</v>
      </c>
      <c r="DH5654" s="81">
        <v>2.7568051219224525</v>
      </c>
      <c r="DI5654" s="81">
        <v>2.7568051219224525</v>
      </c>
      <c r="DJ5654" s="81">
        <v>1.3611207113061789E-6</v>
      </c>
      <c r="DL5654" s="81">
        <v>0</v>
      </c>
      <c r="DM5654" s="81">
        <v>3.7523445484836061E-6</v>
      </c>
      <c r="DN5654" s="81">
        <v>3.7523445484836061E-6</v>
      </c>
      <c r="DO5654" s="81">
        <v>0</v>
      </c>
      <c r="DP5654" s="81">
        <v>3.7523445484836061E-6</v>
      </c>
      <c r="DQ5654" s="81">
        <v>3.7523445484836061E-6</v>
      </c>
      <c r="DR5654" s="81">
        <v>0</v>
      </c>
      <c r="DS5654" s="81">
        <v>3.7523445484836061E-6</v>
      </c>
      <c r="DT5654" s="81">
        <v>3.7523445484836061E-6</v>
      </c>
      <c r="DU5654" s="81">
        <v>0</v>
      </c>
      <c r="DV5654" s="81">
        <v>3.7523445484836061E-6</v>
      </c>
      <c r="DW5654" s="81">
        <v>3.7523445484836061E-6</v>
      </c>
      <c r="GE5654" s="81" t="s">
        <v>449</v>
      </c>
      <c r="GF5654" s="81" t="s">
        <v>155</v>
      </c>
      <c r="GG5654" s="81" t="s">
        <v>495</v>
      </c>
      <c r="GH5654" s="81" t="s">
        <v>458</v>
      </c>
      <c r="GI5654" s="81">
        <v>2031</v>
      </c>
      <c r="GJ5654" s="81" t="s">
        <v>201</v>
      </c>
      <c r="GK5654" s="81">
        <v>247.2729921649462</v>
      </c>
      <c r="GL5654" s="81">
        <v>143.62803700000001</v>
      </c>
      <c r="GM5654" s="81">
        <v>2031</v>
      </c>
      <c r="GN5654" s="81" t="s">
        <v>173</v>
      </c>
      <c r="GO5654" s="81">
        <v>1.1148832299820636E-2</v>
      </c>
      <c r="GP5654" s="81">
        <v>10</v>
      </c>
      <c r="GQ5654" s="81">
        <v>0</v>
      </c>
      <c r="GR5654" s="81" t="s">
        <v>448</v>
      </c>
      <c r="GS5654" s="81">
        <v>0</v>
      </c>
      <c r="GT5654" s="81">
        <v>0</v>
      </c>
      <c r="GU5654" s="81">
        <v>0</v>
      </c>
      <c r="GV5654" s="81">
        <v>0</v>
      </c>
      <c r="GW5654" s="81">
        <v>1.1148832299820636E-2</v>
      </c>
      <c r="GX5654" s="81">
        <v>2.7568051219218472</v>
      </c>
      <c r="GY5654" s="81">
        <v>1.1148832299820636E-2</v>
      </c>
      <c r="GZ5654" s="81">
        <v>2.7568051219218472</v>
      </c>
    </row>
    <row r="5655" spans="98:208" x14ac:dyDescent="0.25">
      <c r="CT5655" s="81" t="s">
        <v>155</v>
      </c>
      <c r="CU5655" s="81" t="s">
        <v>491</v>
      </c>
      <c r="CV5655" s="81" t="s">
        <v>451</v>
      </c>
      <c r="CW5655" s="81">
        <v>2030</v>
      </c>
      <c r="CX5655" s="81">
        <v>0</v>
      </c>
      <c r="CY5655" s="81">
        <v>0</v>
      </c>
      <c r="CZ5655" s="81">
        <v>0</v>
      </c>
      <c r="DA5655" s="81">
        <v>0</v>
      </c>
      <c r="DB5655" s="81">
        <v>9534.9220877115076</v>
      </c>
      <c r="DC5655" s="81">
        <v>247.27299216500049</v>
      </c>
      <c r="DD5655" s="81">
        <v>9287.6490955465069</v>
      </c>
      <c r="DE5655" s="81">
        <v>0</v>
      </c>
      <c r="DF5655" s="81">
        <v>0</v>
      </c>
      <c r="DG5655" s="81">
        <v>2.7568051219224525</v>
      </c>
      <c r="DH5655" s="81">
        <v>2.7568051219224525</v>
      </c>
      <c r="DI5655" s="81">
        <v>2.7568051219224525</v>
      </c>
      <c r="DJ5655" s="81">
        <v>1.3611207113061789E-6</v>
      </c>
      <c r="DL5655" s="81">
        <v>0</v>
      </c>
      <c r="DM5655" s="81">
        <v>0</v>
      </c>
      <c r="DN5655" s="81">
        <v>0</v>
      </c>
      <c r="DO5655" s="81">
        <v>0</v>
      </c>
      <c r="DP5655" s="81">
        <v>3.7523445484836061E-6</v>
      </c>
      <c r="DQ5655" s="81">
        <v>3.7523445484836061E-6</v>
      </c>
      <c r="DR5655" s="81">
        <v>0</v>
      </c>
      <c r="DS5655" s="81">
        <v>3.7523445484836061E-6</v>
      </c>
      <c r="DT5655" s="81">
        <v>3.7523445484836061E-6</v>
      </c>
      <c r="DU5655" s="81">
        <v>0</v>
      </c>
      <c r="DV5655" s="81">
        <v>3.7523445484836061E-6</v>
      </c>
      <c r="DW5655" s="81">
        <v>3.7523445484836061E-6</v>
      </c>
      <c r="GE5655" s="81" t="s">
        <v>449</v>
      </c>
      <c r="GF5655" s="81" t="s">
        <v>155</v>
      </c>
      <c r="GG5655" s="81" t="s">
        <v>495</v>
      </c>
      <c r="GH5655" s="81" t="s">
        <v>458</v>
      </c>
      <c r="GI5655" s="81">
        <v>2032</v>
      </c>
      <c r="GJ5655" s="81" t="s">
        <v>201</v>
      </c>
      <c r="GK5655" s="81">
        <v>247.2729921649462</v>
      </c>
      <c r="GL5655" s="81">
        <v>143.62803700000001</v>
      </c>
      <c r="GM5655" s="81">
        <v>2032</v>
      </c>
      <c r="GN5655" s="81" t="s">
        <v>173</v>
      </c>
      <c r="GO5655" s="81">
        <v>1.1148832299820636E-2</v>
      </c>
      <c r="GP5655" s="81">
        <v>10</v>
      </c>
      <c r="GQ5655" s="81">
        <v>0</v>
      </c>
      <c r="GR5655" s="81" t="s">
        <v>448</v>
      </c>
      <c r="GS5655" s="81">
        <v>0</v>
      </c>
      <c r="GT5655" s="81">
        <v>0</v>
      </c>
      <c r="GU5655" s="81">
        <v>0</v>
      </c>
      <c r="GV5655" s="81">
        <v>0</v>
      </c>
      <c r="GW5655" s="81">
        <v>0</v>
      </c>
      <c r="GX5655" s="81">
        <v>0</v>
      </c>
      <c r="GY5655" s="81">
        <v>1.1148832299820636E-2</v>
      </c>
      <c r="GZ5655" s="81">
        <v>2.7568051219218472</v>
      </c>
    </row>
    <row r="5656" spans="98:208" x14ac:dyDescent="0.25">
      <c r="CT5656" s="81" t="s">
        <v>155</v>
      </c>
      <c r="CU5656" s="81" t="s">
        <v>491</v>
      </c>
      <c r="CV5656" s="81" t="s">
        <v>451</v>
      </c>
      <c r="CW5656" s="81">
        <v>2031</v>
      </c>
      <c r="CX5656" s="81">
        <v>0</v>
      </c>
      <c r="CY5656" s="81">
        <v>0</v>
      </c>
      <c r="CZ5656" s="81">
        <v>0</v>
      </c>
      <c r="DA5656" s="81">
        <v>0</v>
      </c>
      <c r="DB5656" s="81">
        <v>9534.9220877115076</v>
      </c>
      <c r="DC5656" s="81">
        <v>247.27299216500049</v>
      </c>
      <c r="DD5656" s="81">
        <v>9287.6490955465069</v>
      </c>
      <c r="DE5656" s="81">
        <v>0</v>
      </c>
      <c r="DF5656" s="81">
        <v>0</v>
      </c>
      <c r="DG5656" s="81">
        <v>0</v>
      </c>
      <c r="DH5656" s="81">
        <v>2.7568051219224525</v>
      </c>
      <c r="DI5656" s="81">
        <v>2.7568051219224525</v>
      </c>
      <c r="DJ5656" s="81">
        <v>1.3611207113061789E-6</v>
      </c>
      <c r="DL5656" s="81">
        <v>0</v>
      </c>
      <c r="DM5656" s="81">
        <v>0</v>
      </c>
      <c r="DN5656" s="81">
        <v>0</v>
      </c>
      <c r="DO5656" s="81">
        <v>0</v>
      </c>
      <c r="DP5656" s="81">
        <v>0</v>
      </c>
      <c r="DQ5656" s="81">
        <v>0</v>
      </c>
      <c r="DR5656" s="81">
        <v>0</v>
      </c>
      <c r="DS5656" s="81">
        <v>3.7523445484836061E-6</v>
      </c>
      <c r="DT5656" s="81">
        <v>3.7523445484836061E-6</v>
      </c>
      <c r="DU5656" s="81">
        <v>0</v>
      </c>
      <c r="DV5656" s="81">
        <v>3.7523445484836061E-6</v>
      </c>
      <c r="DW5656" s="81">
        <v>3.7523445484836061E-6</v>
      </c>
      <c r="GE5656" s="81" t="s">
        <v>449</v>
      </c>
      <c r="GF5656" s="81" t="s">
        <v>155</v>
      </c>
      <c r="GG5656" s="81" t="s">
        <v>495</v>
      </c>
      <c r="GH5656" s="81" t="s">
        <v>459</v>
      </c>
      <c r="GI5656" s="81">
        <v>2021</v>
      </c>
      <c r="GJ5656" s="81" t="s">
        <v>201</v>
      </c>
      <c r="GK5656" s="81">
        <v>0.69641821681220206</v>
      </c>
      <c r="GL5656" s="81">
        <v>143.62803700000001</v>
      </c>
      <c r="GM5656" s="81">
        <v>2021</v>
      </c>
      <c r="GN5656" s="81" t="s">
        <v>173</v>
      </c>
      <c r="GO5656" s="81">
        <v>1.1148832299820636E-2</v>
      </c>
      <c r="GP5656" s="81">
        <v>10</v>
      </c>
      <c r="GQ5656" s="81">
        <v>0</v>
      </c>
      <c r="GR5656" s="81" t="s">
        <v>448</v>
      </c>
      <c r="GS5656" s="81">
        <v>1.1148832299820636E-2</v>
      </c>
      <c r="GT5656" s="81">
        <v>7.764249909779369E-3</v>
      </c>
      <c r="GU5656" s="81">
        <v>1.1148832299820636E-2</v>
      </c>
      <c r="GV5656" s="81">
        <v>7.764249909779369E-3</v>
      </c>
      <c r="GW5656" s="81">
        <v>0</v>
      </c>
      <c r="GX5656" s="81">
        <v>0</v>
      </c>
      <c r="GY5656" s="81">
        <v>0</v>
      </c>
      <c r="GZ5656" s="81">
        <v>0</v>
      </c>
    </row>
    <row r="5657" spans="98:208" x14ac:dyDescent="0.25">
      <c r="CT5657" s="81" t="s">
        <v>155</v>
      </c>
      <c r="CU5657" s="81" t="s">
        <v>491</v>
      </c>
      <c r="CV5657" s="81" t="s">
        <v>451</v>
      </c>
      <c r="CW5657" s="81">
        <v>2032</v>
      </c>
      <c r="CX5657" s="81">
        <v>0</v>
      </c>
      <c r="CY5657" s="81">
        <v>0</v>
      </c>
      <c r="CZ5657" s="81">
        <v>0</v>
      </c>
      <c r="DA5657" s="81">
        <v>0</v>
      </c>
      <c r="DB5657" s="81">
        <v>9534.9220877115076</v>
      </c>
      <c r="DC5657" s="81">
        <v>247.27299216500049</v>
      </c>
      <c r="DD5657" s="81">
        <v>9287.6490955465069</v>
      </c>
      <c r="DE5657" s="81">
        <v>0</v>
      </c>
      <c r="DF5657" s="81">
        <v>0</v>
      </c>
      <c r="DG5657" s="81">
        <v>0</v>
      </c>
      <c r="DH5657" s="81">
        <v>0</v>
      </c>
      <c r="DI5657" s="81">
        <v>2.7568051219224525</v>
      </c>
      <c r="DJ5657" s="81">
        <v>1.3611207113061789E-6</v>
      </c>
      <c r="DL5657" s="81">
        <v>0</v>
      </c>
      <c r="DM5657" s="81">
        <v>0</v>
      </c>
      <c r="DN5657" s="81">
        <v>0</v>
      </c>
      <c r="DO5657" s="81">
        <v>0</v>
      </c>
      <c r="DP5657" s="81">
        <v>0</v>
      </c>
      <c r="DQ5657" s="81">
        <v>0</v>
      </c>
      <c r="DR5657" s="81">
        <v>0</v>
      </c>
      <c r="DS5657" s="81">
        <v>0</v>
      </c>
      <c r="DT5657" s="81">
        <v>0</v>
      </c>
      <c r="DU5657" s="81">
        <v>0</v>
      </c>
      <c r="DV5657" s="81">
        <v>3.7523445484836061E-6</v>
      </c>
      <c r="DW5657" s="81">
        <v>3.7523445484836061E-6</v>
      </c>
      <c r="GE5657" s="81" t="s">
        <v>449</v>
      </c>
      <c r="GF5657" s="81" t="s">
        <v>155</v>
      </c>
      <c r="GG5657" s="81" t="s">
        <v>495</v>
      </c>
      <c r="GH5657" s="81" t="s">
        <v>459</v>
      </c>
      <c r="GI5657" s="81">
        <v>2022</v>
      </c>
      <c r="GJ5657" s="81" t="s">
        <v>201</v>
      </c>
      <c r="GK5657" s="81">
        <v>0.69641821681220206</v>
      </c>
      <c r="GL5657" s="81">
        <v>143.62803700000001</v>
      </c>
      <c r="GM5657" s="81">
        <v>2022</v>
      </c>
      <c r="GN5657" s="81" t="s">
        <v>173</v>
      </c>
      <c r="GO5657" s="81">
        <v>1.1148832299820636E-2</v>
      </c>
      <c r="GP5657" s="81">
        <v>10</v>
      </c>
      <c r="GQ5657" s="81">
        <v>0</v>
      </c>
      <c r="GR5657" s="81" t="s">
        <v>448</v>
      </c>
      <c r="GS5657" s="81">
        <v>1.1148832299820636E-2</v>
      </c>
      <c r="GT5657" s="81">
        <v>7.764249909779369E-3</v>
      </c>
      <c r="GU5657" s="81">
        <v>1.1148832299820636E-2</v>
      </c>
      <c r="GV5657" s="81">
        <v>7.764249909779369E-3</v>
      </c>
      <c r="GW5657" s="81">
        <v>1.1148832299820636E-2</v>
      </c>
      <c r="GX5657" s="81">
        <v>7.764249909779369E-3</v>
      </c>
      <c r="GY5657" s="81">
        <v>0</v>
      </c>
      <c r="GZ5657" s="81">
        <v>0</v>
      </c>
    </row>
    <row r="5658" spans="98:208" x14ac:dyDescent="0.25">
      <c r="CT5658" s="81" t="s">
        <v>155</v>
      </c>
      <c r="CU5658" s="81" t="s">
        <v>491</v>
      </c>
      <c r="CV5658" s="81" t="s">
        <v>452</v>
      </c>
      <c r="CW5658" s="81">
        <v>2020</v>
      </c>
      <c r="CX5658" s="81">
        <v>0</v>
      </c>
      <c r="CY5658" s="81">
        <v>0</v>
      </c>
      <c r="CZ5658" s="81">
        <v>0</v>
      </c>
      <c r="DA5658" s="81">
        <v>0</v>
      </c>
      <c r="DB5658" s="81">
        <v>5.2405583313015676</v>
      </c>
      <c r="DC5658" s="81">
        <v>0.69641821681222249</v>
      </c>
      <c r="DD5658" s="81">
        <v>2.9419641522810291</v>
      </c>
      <c r="DE5658" s="81">
        <v>1.6021759622082929</v>
      </c>
      <c r="DF5658" s="81">
        <v>7.7642499097795971E-3</v>
      </c>
      <c r="DG5658" s="81">
        <v>0</v>
      </c>
      <c r="DH5658" s="81">
        <v>0</v>
      </c>
      <c r="DI5658" s="81">
        <v>0</v>
      </c>
      <c r="DJ5658" s="81">
        <v>1.7921582081200982E-5</v>
      </c>
      <c r="DL5658" s="81">
        <v>0</v>
      </c>
      <c r="DM5658" s="81">
        <v>1.3914764205707236E-7</v>
      </c>
      <c r="DN5658" s="81">
        <v>1.3914764205707236E-7</v>
      </c>
      <c r="DO5658" s="81">
        <v>0</v>
      </c>
      <c r="DP5658" s="81">
        <v>0</v>
      </c>
      <c r="DQ5658" s="81">
        <v>0</v>
      </c>
      <c r="DR5658" s="81">
        <v>0</v>
      </c>
      <c r="DS5658" s="81">
        <v>0</v>
      </c>
      <c r="DT5658" s="81">
        <v>0</v>
      </c>
      <c r="DU5658" s="81">
        <v>0</v>
      </c>
      <c r="DV5658" s="81">
        <v>0</v>
      </c>
      <c r="DW5658" s="81">
        <v>0</v>
      </c>
      <c r="GE5658" s="81" t="s">
        <v>449</v>
      </c>
      <c r="GF5658" s="81" t="s">
        <v>155</v>
      </c>
      <c r="GG5658" s="81" t="s">
        <v>495</v>
      </c>
      <c r="GH5658" s="81" t="s">
        <v>459</v>
      </c>
      <c r="GI5658" s="81">
        <v>2023</v>
      </c>
      <c r="GJ5658" s="81" t="s">
        <v>201</v>
      </c>
      <c r="GK5658" s="81">
        <v>0.71896016785815364</v>
      </c>
      <c r="GL5658" s="81">
        <v>143.62803700000001</v>
      </c>
      <c r="GM5658" s="81">
        <v>2023</v>
      </c>
      <c r="GN5658" s="81" t="s">
        <v>173</v>
      </c>
      <c r="GO5658" s="81">
        <v>1.1148832299820636E-2</v>
      </c>
      <c r="GP5658" s="81">
        <v>10</v>
      </c>
      <c r="GQ5658" s="81">
        <v>0</v>
      </c>
      <c r="GR5658" s="81" t="s">
        <v>448</v>
      </c>
      <c r="GS5658" s="81">
        <v>1.1148832299820636E-2</v>
      </c>
      <c r="GT5658" s="81">
        <v>8.0155663417014501E-3</v>
      </c>
      <c r="GU5658" s="81">
        <v>1.1148832299820636E-2</v>
      </c>
      <c r="GV5658" s="81">
        <v>8.0155663417014501E-3</v>
      </c>
      <c r="GW5658" s="81">
        <v>1.1148832299820636E-2</v>
      </c>
      <c r="GX5658" s="81">
        <v>8.0155663417014501E-3</v>
      </c>
      <c r="GY5658" s="81">
        <v>1.1148832299820636E-2</v>
      </c>
      <c r="GZ5658" s="81">
        <v>8.0155663417014501E-3</v>
      </c>
    </row>
    <row r="5659" spans="98:208" x14ac:dyDescent="0.25">
      <c r="CT5659" s="81" t="s">
        <v>155</v>
      </c>
      <c r="CU5659" s="81" t="s">
        <v>491</v>
      </c>
      <c r="CV5659" s="81" t="s">
        <v>452</v>
      </c>
      <c r="CW5659" s="81">
        <v>2021</v>
      </c>
      <c r="CX5659" s="81">
        <v>0</v>
      </c>
      <c r="CY5659" s="81">
        <v>0</v>
      </c>
      <c r="CZ5659" s="81">
        <v>0</v>
      </c>
      <c r="DA5659" s="81">
        <v>0</v>
      </c>
      <c r="DB5659" s="81">
        <v>5.2405583313015676</v>
      </c>
      <c r="DC5659" s="81">
        <v>0.69641821681222249</v>
      </c>
      <c r="DD5659" s="81">
        <v>2.9419641522810291</v>
      </c>
      <c r="DE5659" s="81">
        <v>1.6021759622082929</v>
      </c>
      <c r="DF5659" s="81">
        <v>7.7642499097795971E-3</v>
      </c>
      <c r="DG5659" s="81">
        <v>7.7642499097795971E-3</v>
      </c>
      <c r="DH5659" s="81">
        <v>0</v>
      </c>
      <c r="DI5659" s="81">
        <v>0</v>
      </c>
      <c r="DJ5659" s="81">
        <v>1.7921582081200982E-5</v>
      </c>
      <c r="DL5659" s="81">
        <v>0</v>
      </c>
      <c r="DM5659" s="81">
        <v>1.3914764205707236E-7</v>
      </c>
      <c r="DN5659" s="81">
        <v>1.3914764205707236E-7</v>
      </c>
      <c r="DO5659" s="81">
        <v>0</v>
      </c>
      <c r="DP5659" s="81">
        <v>1.3914764205707236E-7</v>
      </c>
      <c r="DQ5659" s="81">
        <v>1.3914764205707236E-7</v>
      </c>
      <c r="DR5659" s="81">
        <v>0</v>
      </c>
      <c r="DS5659" s="81">
        <v>0</v>
      </c>
      <c r="DT5659" s="81">
        <v>0</v>
      </c>
      <c r="DU5659" s="81">
        <v>0</v>
      </c>
      <c r="DV5659" s="81">
        <v>0</v>
      </c>
      <c r="DW5659" s="81">
        <v>0</v>
      </c>
      <c r="GE5659" s="81" t="s">
        <v>449</v>
      </c>
      <c r="GF5659" s="81" t="s">
        <v>155</v>
      </c>
      <c r="GG5659" s="81" t="s">
        <v>495</v>
      </c>
      <c r="GH5659" s="81" t="s">
        <v>459</v>
      </c>
      <c r="GI5659" s="81">
        <v>2024</v>
      </c>
      <c r="GJ5659" s="81" t="s">
        <v>201</v>
      </c>
      <c r="GK5659" s="81">
        <v>0.71896016785815364</v>
      </c>
      <c r="GL5659" s="81">
        <v>143.62803700000001</v>
      </c>
      <c r="GM5659" s="81">
        <v>2024</v>
      </c>
      <c r="GN5659" s="81" t="s">
        <v>173</v>
      </c>
      <c r="GO5659" s="81">
        <v>1.1148832299820636E-2</v>
      </c>
      <c r="GP5659" s="81">
        <v>10</v>
      </c>
      <c r="GQ5659" s="81">
        <v>0</v>
      </c>
      <c r="GR5659" s="81" t="s">
        <v>448</v>
      </c>
      <c r="GS5659" s="81">
        <v>1.1148832299820636E-2</v>
      </c>
      <c r="GT5659" s="81">
        <v>8.0155663417014501E-3</v>
      </c>
      <c r="GU5659" s="81">
        <v>1.1148832299820636E-2</v>
      </c>
      <c r="GV5659" s="81">
        <v>8.0155663417014501E-3</v>
      </c>
      <c r="GW5659" s="81">
        <v>1.1148832299820636E-2</v>
      </c>
      <c r="GX5659" s="81">
        <v>8.0155663417014501E-3</v>
      </c>
      <c r="GY5659" s="81">
        <v>1.1148832299820636E-2</v>
      </c>
      <c r="GZ5659" s="81">
        <v>8.0155663417014501E-3</v>
      </c>
    </row>
    <row r="5660" spans="98:208" x14ac:dyDescent="0.25">
      <c r="CT5660" s="81" t="s">
        <v>155</v>
      </c>
      <c r="CU5660" s="81" t="s">
        <v>491</v>
      </c>
      <c r="CV5660" s="81" t="s">
        <v>452</v>
      </c>
      <c r="CW5660" s="81">
        <v>2022</v>
      </c>
      <c r="CX5660" s="81">
        <v>0</v>
      </c>
      <c r="CY5660" s="81">
        <v>0</v>
      </c>
      <c r="CZ5660" s="81">
        <v>0</v>
      </c>
      <c r="DA5660" s="81">
        <v>0</v>
      </c>
      <c r="DB5660" s="81">
        <v>5.2405583313015676</v>
      </c>
      <c r="DC5660" s="81">
        <v>0.69641821681222249</v>
      </c>
      <c r="DD5660" s="81">
        <v>2.9419641522810291</v>
      </c>
      <c r="DE5660" s="81">
        <v>1.6021759622082929</v>
      </c>
      <c r="DF5660" s="81">
        <v>7.7642499097795971E-3</v>
      </c>
      <c r="DG5660" s="81">
        <v>7.7642499097795971E-3</v>
      </c>
      <c r="DH5660" s="81">
        <v>7.7642499097795971E-3</v>
      </c>
      <c r="DI5660" s="81">
        <v>0</v>
      </c>
      <c r="DJ5660" s="81">
        <v>1.7921582081200982E-5</v>
      </c>
      <c r="DL5660" s="81">
        <v>0</v>
      </c>
      <c r="DM5660" s="81">
        <v>1.3914764205707236E-7</v>
      </c>
      <c r="DN5660" s="81">
        <v>1.3914764205707236E-7</v>
      </c>
      <c r="DO5660" s="81">
        <v>0</v>
      </c>
      <c r="DP5660" s="81">
        <v>1.3914764205707236E-7</v>
      </c>
      <c r="DQ5660" s="81">
        <v>1.3914764205707236E-7</v>
      </c>
      <c r="DR5660" s="81">
        <v>0</v>
      </c>
      <c r="DS5660" s="81">
        <v>1.3914764205707236E-7</v>
      </c>
      <c r="DT5660" s="81">
        <v>1.3914764205707236E-7</v>
      </c>
      <c r="DU5660" s="81">
        <v>0</v>
      </c>
      <c r="DV5660" s="81">
        <v>0</v>
      </c>
      <c r="DW5660" s="81">
        <v>0</v>
      </c>
      <c r="GE5660" s="81" t="s">
        <v>449</v>
      </c>
      <c r="GF5660" s="81" t="s">
        <v>155</v>
      </c>
      <c r="GG5660" s="81" t="s">
        <v>495</v>
      </c>
      <c r="GH5660" s="81" t="s">
        <v>459</v>
      </c>
      <c r="GI5660" s="81">
        <v>2025</v>
      </c>
      <c r="GJ5660" s="81" t="s">
        <v>201</v>
      </c>
      <c r="GK5660" s="81">
        <v>0.71896016785815364</v>
      </c>
      <c r="GL5660" s="81">
        <v>143.62803700000001</v>
      </c>
      <c r="GM5660" s="81">
        <v>2025</v>
      </c>
      <c r="GN5660" s="81" t="s">
        <v>173</v>
      </c>
      <c r="GO5660" s="81">
        <v>1.1148832299820636E-2</v>
      </c>
      <c r="GP5660" s="81">
        <v>10</v>
      </c>
      <c r="GQ5660" s="81">
        <v>0</v>
      </c>
      <c r="GR5660" s="81" t="s">
        <v>448</v>
      </c>
      <c r="GS5660" s="81">
        <v>1.1148832299820636E-2</v>
      </c>
      <c r="GT5660" s="81">
        <v>8.0155663417014501E-3</v>
      </c>
      <c r="GU5660" s="81">
        <v>1.1148832299820636E-2</v>
      </c>
      <c r="GV5660" s="81">
        <v>8.0155663417014501E-3</v>
      </c>
      <c r="GW5660" s="81">
        <v>1.1148832299820636E-2</v>
      </c>
      <c r="GX5660" s="81">
        <v>8.0155663417014501E-3</v>
      </c>
      <c r="GY5660" s="81">
        <v>1.1148832299820636E-2</v>
      </c>
      <c r="GZ5660" s="81">
        <v>8.0155663417014501E-3</v>
      </c>
    </row>
    <row r="5661" spans="98:208" x14ac:dyDescent="0.25">
      <c r="CT5661" s="81" t="s">
        <v>155</v>
      </c>
      <c r="CU5661" s="81" t="s">
        <v>491</v>
      </c>
      <c r="CV5661" s="81" t="s">
        <v>452</v>
      </c>
      <c r="CW5661" s="81">
        <v>2023</v>
      </c>
      <c r="CX5661" s="81">
        <v>0</v>
      </c>
      <c r="CY5661" s="81">
        <v>0</v>
      </c>
      <c r="CZ5661" s="81">
        <v>0</v>
      </c>
      <c r="DA5661" s="81">
        <v>0</v>
      </c>
      <c r="DB5661" s="81">
        <v>5.4750346070077827</v>
      </c>
      <c r="DC5661" s="81">
        <v>0.71896016785820482</v>
      </c>
      <c r="DD5661" s="81">
        <v>3.0714971986151252</v>
      </c>
      <c r="DE5661" s="81">
        <v>1.684577240534453</v>
      </c>
      <c r="DF5661" s="81">
        <v>8.0155663417020209E-3</v>
      </c>
      <c r="DG5661" s="81">
        <v>8.0155663417020209E-3</v>
      </c>
      <c r="DH5661" s="81">
        <v>8.0155663417020209E-3</v>
      </c>
      <c r="DI5661" s="81">
        <v>8.0155663417020209E-3</v>
      </c>
      <c r="DJ5661" s="81">
        <v>1.7921582081200982E-5</v>
      </c>
      <c r="DL5661" s="81">
        <v>0</v>
      </c>
      <c r="DM5661" s="81">
        <v>1.4365163012012465E-7</v>
      </c>
      <c r="DN5661" s="81">
        <v>1.4365163012012465E-7</v>
      </c>
      <c r="DO5661" s="81">
        <v>0</v>
      </c>
      <c r="DP5661" s="81">
        <v>1.4365163012012465E-7</v>
      </c>
      <c r="DQ5661" s="81">
        <v>1.4365163012012465E-7</v>
      </c>
      <c r="DR5661" s="81">
        <v>0</v>
      </c>
      <c r="DS5661" s="81">
        <v>1.4365163012012465E-7</v>
      </c>
      <c r="DT5661" s="81">
        <v>1.4365163012012465E-7</v>
      </c>
      <c r="DU5661" s="81">
        <v>0</v>
      </c>
      <c r="DV5661" s="81">
        <v>1.4365163012012465E-7</v>
      </c>
      <c r="DW5661" s="81">
        <v>1.4365163012012465E-7</v>
      </c>
      <c r="GE5661" s="81" t="s">
        <v>449</v>
      </c>
      <c r="GF5661" s="81" t="s">
        <v>155</v>
      </c>
      <c r="GG5661" s="81" t="s">
        <v>495</v>
      </c>
      <c r="GH5661" s="81" t="s">
        <v>459</v>
      </c>
      <c r="GI5661" s="81">
        <v>2026</v>
      </c>
      <c r="GJ5661" s="81" t="s">
        <v>201</v>
      </c>
      <c r="GK5661" s="81">
        <v>0.71896016785815364</v>
      </c>
      <c r="GL5661" s="81">
        <v>143.62803700000001</v>
      </c>
      <c r="GM5661" s="81">
        <v>2026</v>
      </c>
      <c r="GN5661" s="81" t="s">
        <v>173</v>
      </c>
      <c r="GO5661" s="81">
        <v>1.1148832299820636E-2</v>
      </c>
      <c r="GP5661" s="81">
        <v>10</v>
      </c>
      <c r="GQ5661" s="81">
        <v>0</v>
      </c>
      <c r="GR5661" s="81" t="s">
        <v>448</v>
      </c>
      <c r="GS5661" s="81">
        <v>1.1148832299820636E-2</v>
      </c>
      <c r="GT5661" s="81">
        <v>8.0155663417014501E-3</v>
      </c>
      <c r="GU5661" s="81">
        <v>1.1148832299820636E-2</v>
      </c>
      <c r="GV5661" s="81">
        <v>8.0155663417014501E-3</v>
      </c>
      <c r="GW5661" s="81">
        <v>1.1148832299820636E-2</v>
      </c>
      <c r="GX5661" s="81">
        <v>8.0155663417014501E-3</v>
      </c>
      <c r="GY5661" s="81">
        <v>1.1148832299820636E-2</v>
      </c>
      <c r="GZ5661" s="81">
        <v>8.0155663417014501E-3</v>
      </c>
    </row>
    <row r="5662" spans="98:208" x14ac:dyDescent="0.25">
      <c r="CT5662" s="81" t="s">
        <v>155</v>
      </c>
      <c r="CU5662" s="81" t="s">
        <v>491</v>
      </c>
      <c r="CV5662" s="81" t="s">
        <v>452</v>
      </c>
      <c r="CW5662" s="81">
        <v>2024</v>
      </c>
      <c r="CX5662" s="81">
        <v>0</v>
      </c>
      <c r="CY5662" s="81">
        <v>0</v>
      </c>
      <c r="CZ5662" s="81">
        <v>0</v>
      </c>
      <c r="DA5662" s="81">
        <v>0</v>
      </c>
      <c r="DB5662" s="81">
        <v>5.4750346070077827</v>
      </c>
      <c r="DC5662" s="81">
        <v>0.71896016785820482</v>
      </c>
      <c r="DD5662" s="81">
        <v>3.0714971986151252</v>
      </c>
      <c r="DE5662" s="81">
        <v>1.684577240534453</v>
      </c>
      <c r="DF5662" s="81">
        <v>8.0155663417020209E-3</v>
      </c>
      <c r="DG5662" s="81">
        <v>8.0155663417020209E-3</v>
      </c>
      <c r="DH5662" s="81">
        <v>8.0155663417020209E-3</v>
      </c>
      <c r="DI5662" s="81">
        <v>8.0155663417020209E-3</v>
      </c>
      <c r="DJ5662" s="81">
        <v>1.7921582081200982E-5</v>
      </c>
      <c r="DL5662" s="81">
        <v>0</v>
      </c>
      <c r="DM5662" s="81">
        <v>1.4365163012012465E-7</v>
      </c>
      <c r="DN5662" s="81">
        <v>1.4365163012012465E-7</v>
      </c>
      <c r="DO5662" s="81">
        <v>0</v>
      </c>
      <c r="DP5662" s="81">
        <v>1.4365163012012465E-7</v>
      </c>
      <c r="DQ5662" s="81">
        <v>1.4365163012012465E-7</v>
      </c>
      <c r="DR5662" s="81">
        <v>0</v>
      </c>
      <c r="DS5662" s="81">
        <v>1.4365163012012465E-7</v>
      </c>
      <c r="DT5662" s="81">
        <v>1.4365163012012465E-7</v>
      </c>
      <c r="DU5662" s="81">
        <v>0</v>
      </c>
      <c r="DV5662" s="81">
        <v>1.4365163012012465E-7</v>
      </c>
      <c r="DW5662" s="81">
        <v>1.4365163012012465E-7</v>
      </c>
      <c r="GE5662" s="81" t="s">
        <v>449</v>
      </c>
      <c r="GF5662" s="81" t="s">
        <v>155</v>
      </c>
      <c r="GG5662" s="81" t="s">
        <v>495</v>
      </c>
      <c r="GH5662" s="81" t="s">
        <v>459</v>
      </c>
      <c r="GI5662" s="81">
        <v>2027</v>
      </c>
      <c r="GJ5662" s="81" t="s">
        <v>201</v>
      </c>
      <c r="GK5662" s="81">
        <v>0.71896016785815364</v>
      </c>
      <c r="GL5662" s="81">
        <v>143.62803700000001</v>
      </c>
      <c r="GM5662" s="81">
        <v>2027</v>
      </c>
      <c r="GN5662" s="81" t="s">
        <v>173</v>
      </c>
      <c r="GO5662" s="81">
        <v>1.1148832299820636E-2</v>
      </c>
      <c r="GP5662" s="81">
        <v>10</v>
      </c>
      <c r="GQ5662" s="81">
        <v>0</v>
      </c>
      <c r="GR5662" s="81" t="s">
        <v>448</v>
      </c>
      <c r="GS5662" s="81">
        <v>1.1148832299820636E-2</v>
      </c>
      <c r="GT5662" s="81">
        <v>8.0155663417014501E-3</v>
      </c>
      <c r="GU5662" s="81">
        <v>1.1148832299820636E-2</v>
      </c>
      <c r="GV5662" s="81">
        <v>8.0155663417014501E-3</v>
      </c>
      <c r="GW5662" s="81">
        <v>1.1148832299820636E-2</v>
      </c>
      <c r="GX5662" s="81">
        <v>8.0155663417014501E-3</v>
      </c>
      <c r="GY5662" s="81">
        <v>1.1148832299820636E-2</v>
      </c>
      <c r="GZ5662" s="81">
        <v>8.0155663417014501E-3</v>
      </c>
    </row>
    <row r="5663" spans="98:208" x14ac:dyDescent="0.25">
      <c r="CT5663" s="81" t="s">
        <v>155</v>
      </c>
      <c r="CU5663" s="81" t="s">
        <v>491</v>
      </c>
      <c r="CV5663" s="81" t="s">
        <v>452</v>
      </c>
      <c r="CW5663" s="81">
        <v>2025</v>
      </c>
      <c r="CX5663" s="81">
        <v>0</v>
      </c>
      <c r="CY5663" s="81">
        <v>0</v>
      </c>
      <c r="CZ5663" s="81">
        <v>0</v>
      </c>
      <c r="DA5663" s="81">
        <v>0</v>
      </c>
      <c r="DB5663" s="81">
        <v>5.4750346070077827</v>
      </c>
      <c r="DC5663" s="81">
        <v>0.71896016785820482</v>
      </c>
      <c r="DD5663" s="81">
        <v>3.0714971986151252</v>
      </c>
      <c r="DE5663" s="81">
        <v>1.684577240534453</v>
      </c>
      <c r="DF5663" s="81">
        <v>8.0155663417020209E-3</v>
      </c>
      <c r="DG5663" s="81">
        <v>8.0155663417020209E-3</v>
      </c>
      <c r="DH5663" s="81">
        <v>8.0155663417020209E-3</v>
      </c>
      <c r="DI5663" s="81">
        <v>8.0155663417020209E-3</v>
      </c>
      <c r="DJ5663" s="81">
        <v>1.7921582081200982E-5</v>
      </c>
      <c r="DL5663" s="81">
        <v>0</v>
      </c>
      <c r="DM5663" s="81">
        <v>1.4365163012012465E-7</v>
      </c>
      <c r="DN5663" s="81">
        <v>1.4365163012012465E-7</v>
      </c>
      <c r="DO5663" s="81">
        <v>0</v>
      </c>
      <c r="DP5663" s="81">
        <v>1.4365163012012465E-7</v>
      </c>
      <c r="DQ5663" s="81">
        <v>1.4365163012012465E-7</v>
      </c>
      <c r="DR5663" s="81">
        <v>0</v>
      </c>
      <c r="DS5663" s="81">
        <v>1.4365163012012465E-7</v>
      </c>
      <c r="DT5663" s="81">
        <v>1.4365163012012465E-7</v>
      </c>
      <c r="DU5663" s="81">
        <v>0</v>
      </c>
      <c r="DV5663" s="81">
        <v>1.4365163012012465E-7</v>
      </c>
      <c r="DW5663" s="81">
        <v>1.4365163012012465E-7</v>
      </c>
      <c r="GE5663" s="81" t="s">
        <v>449</v>
      </c>
      <c r="GF5663" s="81" t="s">
        <v>155</v>
      </c>
      <c r="GG5663" s="81" t="s">
        <v>495</v>
      </c>
      <c r="GH5663" s="81" t="s">
        <v>459</v>
      </c>
      <c r="GI5663" s="81">
        <v>2028</v>
      </c>
      <c r="GJ5663" s="81" t="s">
        <v>201</v>
      </c>
      <c r="GK5663" s="81">
        <v>0.74733835430387974</v>
      </c>
      <c r="GL5663" s="81">
        <v>143.62803700000001</v>
      </c>
      <c r="GM5663" s="81">
        <v>2028</v>
      </c>
      <c r="GN5663" s="81" t="s">
        <v>173</v>
      </c>
      <c r="GO5663" s="81">
        <v>1.1148832299820636E-2</v>
      </c>
      <c r="GP5663" s="81">
        <v>10</v>
      </c>
      <c r="GQ5663" s="81">
        <v>0</v>
      </c>
      <c r="GR5663" s="81" t="s">
        <v>448</v>
      </c>
      <c r="GS5663" s="81">
        <v>1.1148832299820636E-2</v>
      </c>
      <c r="GT5663" s="81">
        <v>8.3319499833578933E-3</v>
      </c>
      <c r="GU5663" s="81">
        <v>1.1148832299820636E-2</v>
      </c>
      <c r="GV5663" s="81">
        <v>8.3319499833578933E-3</v>
      </c>
      <c r="GW5663" s="81">
        <v>1.1148832299820636E-2</v>
      </c>
      <c r="GX5663" s="81">
        <v>8.3319499833578933E-3</v>
      </c>
      <c r="GY5663" s="81">
        <v>1.1148832299820636E-2</v>
      </c>
      <c r="GZ5663" s="81">
        <v>8.3319499833578933E-3</v>
      </c>
    </row>
    <row r="5664" spans="98:208" x14ac:dyDescent="0.25">
      <c r="CT5664" s="81" t="s">
        <v>155</v>
      </c>
      <c r="CU5664" s="81" t="s">
        <v>491</v>
      </c>
      <c r="CV5664" s="81" t="s">
        <v>452</v>
      </c>
      <c r="CW5664" s="81">
        <v>2026</v>
      </c>
      <c r="CX5664" s="81">
        <v>0</v>
      </c>
      <c r="CY5664" s="81">
        <v>0</v>
      </c>
      <c r="CZ5664" s="81">
        <v>0</v>
      </c>
      <c r="DA5664" s="81">
        <v>0</v>
      </c>
      <c r="DB5664" s="81">
        <v>5.4750346070077827</v>
      </c>
      <c r="DC5664" s="81">
        <v>0.71896016785820482</v>
      </c>
      <c r="DD5664" s="81">
        <v>3.0714971986151252</v>
      </c>
      <c r="DE5664" s="81">
        <v>1.684577240534453</v>
      </c>
      <c r="DF5664" s="81">
        <v>8.0155663417020209E-3</v>
      </c>
      <c r="DG5664" s="81">
        <v>8.0155663417020209E-3</v>
      </c>
      <c r="DH5664" s="81">
        <v>8.0155663417020209E-3</v>
      </c>
      <c r="DI5664" s="81">
        <v>8.0155663417020209E-3</v>
      </c>
      <c r="DJ5664" s="81">
        <v>1.7921582081200982E-5</v>
      </c>
      <c r="DL5664" s="81">
        <v>0</v>
      </c>
      <c r="DM5664" s="81">
        <v>1.4365163012012465E-7</v>
      </c>
      <c r="DN5664" s="81">
        <v>1.4365163012012465E-7</v>
      </c>
      <c r="DO5664" s="81">
        <v>0</v>
      </c>
      <c r="DP5664" s="81">
        <v>1.4365163012012465E-7</v>
      </c>
      <c r="DQ5664" s="81">
        <v>1.4365163012012465E-7</v>
      </c>
      <c r="DR5664" s="81">
        <v>0</v>
      </c>
      <c r="DS5664" s="81">
        <v>1.4365163012012465E-7</v>
      </c>
      <c r="DT5664" s="81">
        <v>1.4365163012012465E-7</v>
      </c>
      <c r="DU5664" s="81">
        <v>0</v>
      </c>
      <c r="DV5664" s="81">
        <v>1.4365163012012465E-7</v>
      </c>
      <c r="DW5664" s="81">
        <v>1.4365163012012465E-7</v>
      </c>
      <c r="GE5664" s="81" t="s">
        <v>449</v>
      </c>
      <c r="GF5664" s="81" t="s">
        <v>155</v>
      </c>
      <c r="GG5664" s="81" t="s">
        <v>495</v>
      </c>
      <c r="GH5664" s="81" t="s">
        <v>459</v>
      </c>
      <c r="GI5664" s="81">
        <v>2029</v>
      </c>
      <c r="GJ5664" s="81" t="s">
        <v>201</v>
      </c>
      <c r="GK5664" s="81">
        <v>0.74733835430387974</v>
      </c>
      <c r="GL5664" s="81">
        <v>143.62803700000001</v>
      </c>
      <c r="GM5664" s="81">
        <v>2029</v>
      </c>
      <c r="GN5664" s="81" t="s">
        <v>173</v>
      </c>
      <c r="GO5664" s="81">
        <v>1.1148832299820636E-2</v>
      </c>
      <c r="GP5664" s="81">
        <v>10</v>
      </c>
      <c r="GQ5664" s="81">
        <v>0</v>
      </c>
      <c r="GR5664" s="81" t="s">
        <v>448</v>
      </c>
      <c r="GS5664" s="81">
        <v>1.1148832299820636E-2</v>
      </c>
      <c r="GT5664" s="81">
        <v>8.3319499833578933E-3</v>
      </c>
      <c r="GU5664" s="81">
        <v>1.1148832299820636E-2</v>
      </c>
      <c r="GV5664" s="81">
        <v>8.3319499833578933E-3</v>
      </c>
      <c r="GW5664" s="81">
        <v>1.1148832299820636E-2</v>
      </c>
      <c r="GX5664" s="81">
        <v>8.3319499833578933E-3</v>
      </c>
      <c r="GY5664" s="81">
        <v>1.1148832299820636E-2</v>
      </c>
      <c r="GZ5664" s="81">
        <v>8.3319499833578933E-3</v>
      </c>
    </row>
    <row r="5665" spans="98:208" x14ac:dyDescent="0.25">
      <c r="CT5665" s="81" t="s">
        <v>155</v>
      </c>
      <c r="CU5665" s="81" t="s">
        <v>491</v>
      </c>
      <c r="CV5665" s="81" t="s">
        <v>452</v>
      </c>
      <c r="CW5665" s="81">
        <v>2027</v>
      </c>
      <c r="CX5665" s="81">
        <v>0</v>
      </c>
      <c r="CY5665" s="81">
        <v>0</v>
      </c>
      <c r="CZ5665" s="81">
        <v>0</v>
      </c>
      <c r="DA5665" s="81">
        <v>0</v>
      </c>
      <c r="DB5665" s="81">
        <v>5.4750346070077827</v>
      </c>
      <c r="DC5665" s="81">
        <v>0.71896016785820482</v>
      </c>
      <c r="DD5665" s="81">
        <v>3.0714971986151252</v>
      </c>
      <c r="DE5665" s="81">
        <v>1.684577240534453</v>
      </c>
      <c r="DF5665" s="81">
        <v>8.0155663417020209E-3</v>
      </c>
      <c r="DG5665" s="81">
        <v>8.0155663417020209E-3</v>
      </c>
      <c r="DH5665" s="81">
        <v>8.0155663417020209E-3</v>
      </c>
      <c r="DI5665" s="81">
        <v>8.0155663417020209E-3</v>
      </c>
      <c r="DJ5665" s="81">
        <v>1.7921582081200982E-5</v>
      </c>
      <c r="DL5665" s="81">
        <v>0</v>
      </c>
      <c r="DM5665" s="81">
        <v>1.4365163012012465E-7</v>
      </c>
      <c r="DN5665" s="81">
        <v>1.4365163012012465E-7</v>
      </c>
      <c r="DO5665" s="81">
        <v>0</v>
      </c>
      <c r="DP5665" s="81">
        <v>1.4365163012012465E-7</v>
      </c>
      <c r="DQ5665" s="81">
        <v>1.4365163012012465E-7</v>
      </c>
      <c r="DR5665" s="81">
        <v>0</v>
      </c>
      <c r="DS5665" s="81">
        <v>1.4365163012012465E-7</v>
      </c>
      <c r="DT5665" s="81">
        <v>1.4365163012012465E-7</v>
      </c>
      <c r="DU5665" s="81">
        <v>0</v>
      </c>
      <c r="DV5665" s="81">
        <v>1.4365163012012465E-7</v>
      </c>
      <c r="DW5665" s="81">
        <v>1.4365163012012465E-7</v>
      </c>
      <c r="GE5665" s="81" t="s">
        <v>449</v>
      </c>
      <c r="GF5665" s="81" t="s">
        <v>155</v>
      </c>
      <c r="GG5665" s="81" t="s">
        <v>495</v>
      </c>
      <c r="GH5665" s="81" t="s">
        <v>459</v>
      </c>
      <c r="GI5665" s="81">
        <v>2030</v>
      </c>
      <c r="GJ5665" s="81" t="s">
        <v>201</v>
      </c>
      <c r="GK5665" s="81">
        <v>0.74733835430387974</v>
      </c>
      <c r="GL5665" s="81">
        <v>143.62803700000001</v>
      </c>
      <c r="GM5665" s="81">
        <v>2030</v>
      </c>
      <c r="GN5665" s="81" t="s">
        <v>173</v>
      </c>
      <c r="GO5665" s="81">
        <v>1.1148832299820636E-2</v>
      </c>
      <c r="GP5665" s="81">
        <v>10</v>
      </c>
      <c r="GQ5665" s="81">
        <v>0</v>
      </c>
      <c r="GR5665" s="81" t="s">
        <v>448</v>
      </c>
      <c r="GS5665" s="81">
        <v>0</v>
      </c>
      <c r="GT5665" s="81">
        <v>0</v>
      </c>
      <c r="GU5665" s="81">
        <v>1.1148832299820636E-2</v>
      </c>
      <c r="GV5665" s="81">
        <v>8.3319499833578933E-3</v>
      </c>
      <c r="GW5665" s="81">
        <v>1.1148832299820636E-2</v>
      </c>
      <c r="GX5665" s="81">
        <v>8.3319499833578933E-3</v>
      </c>
      <c r="GY5665" s="81">
        <v>1.1148832299820636E-2</v>
      </c>
      <c r="GZ5665" s="81">
        <v>8.3319499833578933E-3</v>
      </c>
    </row>
    <row r="5666" spans="98:208" x14ac:dyDescent="0.25">
      <c r="CT5666" s="81" t="s">
        <v>155</v>
      </c>
      <c r="CU5666" s="81" t="s">
        <v>491</v>
      </c>
      <c r="CV5666" s="81" t="s">
        <v>452</v>
      </c>
      <c r="CW5666" s="81">
        <v>2028</v>
      </c>
      <c r="CX5666" s="81">
        <v>0</v>
      </c>
      <c r="CY5666" s="81">
        <v>0</v>
      </c>
      <c r="CZ5666" s="81">
        <v>0</v>
      </c>
      <c r="DA5666" s="81">
        <v>0</v>
      </c>
      <c r="DB5666" s="81">
        <v>5.7770153400784867</v>
      </c>
      <c r="DC5666" s="81">
        <v>0.74733835430388407</v>
      </c>
      <c r="DD5666" s="81">
        <v>3.2379513401017319</v>
      </c>
      <c r="DE5666" s="81">
        <v>1.791725645672849</v>
      </c>
      <c r="DF5666" s="81">
        <v>8.3319499833579419E-3</v>
      </c>
      <c r="DG5666" s="81">
        <v>8.3319499833579419E-3</v>
      </c>
      <c r="DH5666" s="81">
        <v>8.3319499833579419E-3</v>
      </c>
      <c r="DI5666" s="81">
        <v>8.3319499833579419E-3</v>
      </c>
      <c r="DJ5666" s="81">
        <v>1.7921582081200982E-5</v>
      </c>
      <c r="DL5666" s="81">
        <v>0</v>
      </c>
      <c r="DM5666" s="81">
        <v>1.493217255232105E-7</v>
      </c>
      <c r="DN5666" s="81">
        <v>1.493217255232105E-7</v>
      </c>
      <c r="DO5666" s="81">
        <v>0</v>
      </c>
      <c r="DP5666" s="81">
        <v>1.493217255232105E-7</v>
      </c>
      <c r="DQ5666" s="81">
        <v>1.493217255232105E-7</v>
      </c>
      <c r="DR5666" s="81">
        <v>0</v>
      </c>
      <c r="DS5666" s="81">
        <v>1.493217255232105E-7</v>
      </c>
      <c r="DT5666" s="81">
        <v>1.493217255232105E-7</v>
      </c>
      <c r="DU5666" s="81">
        <v>0</v>
      </c>
      <c r="DV5666" s="81">
        <v>1.493217255232105E-7</v>
      </c>
      <c r="DW5666" s="81">
        <v>1.493217255232105E-7</v>
      </c>
      <c r="GE5666" s="81" t="s">
        <v>449</v>
      </c>
      <c r="GF5666" s="81" t="s">
        <v>155</v>
      </c>
      <c r="GG5666" s="81" t="s">
        <v>495</v>
      </c>
      <c r="GH5666" s="81" t="s">
        <v>459</v>
      </c>
      <c r="GI5666" s="81">
        <v>2031</v>
      </c>
      <c r="GJ5666" s="81" t="s">
        <v>201</v>
      </c>
      <c r="GK5666" s="81">
        <v>0.74733835430387974</v>
      </c>
      <c r="GL5666" s="81">
        <v>143.62803700000001</v>
      </c>
      <c r="GM5666" s="81">
        <v>2031</v>
      </c>
      <c r="GN5666" s="81" t="s">
        <v>173</v>
      </c>
      <c r="GO5666" s="81">
        <v>1.1148832299820636E-2</v>
      </c>
      <c r="GP5666" s="81">
        <v>10</v>
      </c>
      <c r="GQ5666" s="81">
        <v>0</v>
      </c>
      <c r="GR5666" s="81" t="s">
        <v>448</v>
      </c>
      <c r="GS5666" s="81">
        <v>0</v>
      </c>
      <c r="GT5666" s="81">
        <v>0</v>
      </c>
      <c r="GU5666" s="81">
        <v>0</v>
      </c>
      <c r="GV5666" s="81">
        <v>0</v>
      </c>
      <c r="GW5666" s="81">
        <v>1.1148832299820636E-2</v>
      </c>
      <c r="GX5666" s="81">
        <v>8.3319499833578933E-3</v>
      </c>
      <c r="GY5666" s="81">
        <v>1.1148832299820636E-2</v>
      </c>
      <c r="GZ5666" s="81">
        <v>8.3319499833578933E-3</v>
      </c>
    </row>
    <row r="5667" spans="98:208" x14ac:dyDescent="0.25">
      <c r="CT5667" s="81" t="s">
        <v>155</v>
      </c>
      <c r="CU5667" s="81" t="s">
        <v>491</v>
      </c>
      <c r="CV5667" s="81" t="s">
        <v>452</v>
      </c>
      <c r="CW5667" s="81">
        <v>2029</v>
      </c>
      <c r="CX5667" s="81">
        <v>0</v>
      </c>
      <c r="CY5667" s="81">
        <v>0</v>
      </c>
      <c r="CZ5667" s="81">
        <v>0</v>
      </c>
      <c r="DA5667" s="81">
        <v>0</v>
      </c>
      <c r="DB5667" s="81">
        <v>5.7770153400784867</v>
      </c>
      <c r="DC5667" s="81">
        <v>0.74733835430388407</v>
      </c>
      <c r="DD5667" s="81">
        <v>3.2379513401017319</v>
      </c>
      <c r="DE5667" s="81">
        <v>1.791725645672849</v>
      </c>
      <c r="DF5667" s="81">
        <v>8.3319499833579419E-3</v>
      </c>
      <c r="DG5667" s="81">
        <v>8.3319499833579419E-3</v>
      </c>
      <c r="DH5667" s="81">
        <v>8.3319499833579419E-3</v>
      </c>
      <c r="DI5667" s="81">
        <v>8.3319499833579419E-3</v>
      </c>
      <c r="DJ5667" s="81">
        <v>1.7921582081200982E-5</v>
      </c>
      <c r="DL5667" s="81">
        <v>0</v>
      </c>
      <c r="DM5667" s="81">
        <v>1.493217255232105E-7</v>
      </c>
      <c r="DN5667" s="81">
        <v>1.493217255232105E-7</v>
      </c>
      <c r="DO5667" s="81">
        <v>0</v>
      </c>
      <c r="DP5667" s="81">
        <v>1.493217255232105E-7</v>
      </c>
      <c r="DQ5667" s="81">
        <v>1.493217255232105E-7</v>
      </c>
      <c r="DR5667" s="81">
        <v>0</v>
      </c>
      <c r="DS5667" s="81">
        <v>1.493217255232105E-7</v>
      </c>
      <c r="DT5667" s="81">
        <v>1.493217255232105E-7</v>
      </c>
      <c r="DU5667" s="81">
        <v>0</v>
      </c>
      <c r="DV5667" s="81">
        <v>1.493217255232105E-7</v>
      </c>
      <c r="DW5667" s="81">
        <v>1.493217255232105E-7</v>
      </c>
      <c r="GE5667" s="81" t="s">
        <v>449</v>
      </c>
      <c r="GF5667" s="81" t="s">
        <v>155</v>
      </c>
      <c r="GG5667" s="81" t="s">
        <v>495</v>
      </c>
      <c r="GH5667" s="81" t="s">
        <v>459</v>
      </c>
      <c r="GI5667" s="81">
        <v>2032</v>
      </c>
      <c r="GJ5667" s="81" t="s">
        <v>201</v>
      </c>
      <c r="GK5667" s="81">
        <v>0.74733835430387974</v>
      </c>
      <c r="GL5667" s="81">
        <v>143.62803700000001</v>
      </c>
      <c r="GM5667" s="81">
        <v>2032</v>
      </c>
      <c r="GN5667" s="81" t="s">
        <v>173</v>
      </c>
      <c r="GO5667" s="81">
        <v>1.1148832299820636E-2</v>
      </c>
      <c r="GP5667" s="81">
        <v>10</v>
      </c>
      <c r="GQ5667" s="81">
        <v>0</v>
      </c>
      <c r="GR5667" s="81" t="s">
        <v>448</v>
      </c>
      <c r="GS5667" s="81">
        <v>0</v>
      </c>
      <c r="GT5667" s="81">
        <v>0</v>
      </c>
      <c r="GU5667" s="81">
        <v>0</v>
      </c>
      <c r="GV5667" s="81">
        <v>0</v>
      </c>
      <c r="GW5667" s="81">
        <v>0</v>
      </c>
      <c r="GX5667" s="81">
        <v>0</v>
      </c>
      <c r="GY5667" s="81">
        <v>1.1148832299820636E-2</v>
      </c>
      <c r="GZ5667" s="81">
        <v>8.3319499833578933E-3</v>
      </c>
    </row>
    <row r="5668" spans="98:208" x14ac:dyDescent="0.25">
      <c r="CT5668" s="81" t="s">
        <v>155</v>
      </c>
      <c r="CU5668" s="81" t="s">
        <v>491</v>
      </c>
      <c r="CV5668" s="81" t="s">
        <v>452</v>
      </c>
      <c r="CW5668" s="81">
        <v>2030</v>
      </c>
      <c r="CX5668" s="81">
        <v>0</v>
      </c>
      <c r="CY5668" s="81">
        <v>0</v>
      </c>
      <c r="CZ5668" s="81">
        <v>0</v>
      </c>
      <c r="DA5668" s="81">
        <v>0</v>
      </c>
      <c r="DB5668" s="81">
        <v>5.7770153400784867</v>
      </c>
      <c r="DC5668" s="81">
        <v>0.74733835430388407</v>
      </c>
      <c r="DD5668" s="81">
        <v>3.2379513401017319</v>
      </c>
      <c r="DE5668" s="81">
        <v>1.791725645672849</v>
      </c>
      <c r="DF5668" s="81">
        <v>0</v>
      </c>
      <c r="DG5668" s="81">
        <v>8.3319499833579419E-3</v>
      </c>
      <c r="DH5668" s="81">
        <v>8.3319499833579419E-3</v>
      </c>
      <c r="DI5668" s="81">
        <v>8.3319499833579419E-3</v>
      </c>
      <c r="DJ5668" s="81">
        <v>1.7921582081200982E-5</v>
      </c>
      <c r="DL5668" s="81">
        <v>0</v>
      </c>
      <c r="DM5668" s="81">
        <v>0</v>
      </c>
      <c r="DN5668" s="81">
        <v>0</v>
      </c>
      <c r="DO5668" s="81">
        <v>0</v>
      </c>
      <c r="DP5668" s="81">
        <v>1.493217255232105E-7</v>
      </c>
      <c r="DQ5668" s="81">
        <v>1.493217255232105E-7</v>
      </c>
      <c r="DR5668" s="81">
        <v>0</v>
      </c>
      <c r="DS5668" s="81">
        <v>1.493217255232105E-7</v>
      </c>
      <c r="DT5668" s="81">
        <v>1.493217255232105E-7</v>
      </c>
      <c r="DU5668" s="81">
        <v>0</v>
      </c>
      <c r="DV5668" s="81">
        <v>1.493217255232105E-7</v>
      </c>
      <c r="DW5668" s="81">
        <v>1.493217255232105E-7</v>
      </c>
      <c r="GE5668" s="81" t="s">
        <v>449</v>
      </c>
      <c r="GF5668" s="81" t="s">
        <v>155</v>
      </c>
      <c r="GG5668" s="81" t="s">
        <v>495</v>
      </c>
      <c r="GH5668" s="81" t="s">
        <v>460</v>
      </c>
      <c r="GI5668" s="81">
        <v>2021</v>
      </c>
      <c r="GJ5668" s="81" t="s">
        <v>201</v>
      </c>
      <c r="GK5668" s="81">
        <v>3.6425060683954423E-2</v>
      </c>
      <c r="GL5668" s="81">
        <v>143.62803700000001</v>
      </c>
      <c r="GM5668" s="81">
        <v>2021</v>
      </c>
      <c r="GN5668" s="81" t="s">
        <v>173</v>
      </c>
      <c r="GO5668" s="81">
        <v>1.1148832299820636E-2</v>
      </c>
      <c r="GP5668" s="81">
        <v>10</v>
      </c>
      <c r="GQ5668" s="81">
        <v>0</v>
      </c>
      <c r="GR5668" s="81" t="s">
        <v>448</v>
      </c>
      <c r="GS5668" s="81">
        <v>1.1148832299820636E-2</v>
      </c>
      <c r="GT5668" s="81">
        <v>4.0609689307619784E-4</v>
      </c>
      <c r="GU5668" s="81">
        <v>1.1148832299820636E-2</v>
      </c>
      <c r="GV5668" s="81">
        <v>4.0609689307619784E-4</v>
      </c>
      <c r="GW5668" s="81">
        <v>0</v>
      </c>
      <c r="GX5668" s="81">
        <v>0</v>
      </c>
      <c r="GY5668" s="81">
        <v>0</v>
      </c>
      <c r="GZ5668" s="81">
        <v>0</v>
      </c>
    </row>
    <row r="5669" spans="98:208" x14ac:dyDescent="0.25">
      <c r="CT5669" s="81" t="s">
        <v>155</v>
      </c>
      <c r="CU5669" s="81" t="s">
        <v>491</v>
      </c>
      <c r="CV5669" s="81" t="s">
        <v>452</v>
      </c>
      <c r="CW5669" s="81">
        <v>2031</v>
      </c>
      <c r="CX5669" s="81">
        <v>0</v>
      </c>
      <c r="CY5669" s="81">
        <v>0</v>
      </c>
      <c r="CZ5669" s="81">
        <v>0</v>
      </c>
      <c r="DA5669" s="81">
        <v>0</v>
      </c>
      <c r="DB5669" s="81">
        <v>5.7770153400784867</v>
      </c>
      <c r="DC5669" s="81">
        <v>0.74733835430388407</v>
      </c>
      <c r="DD5669" s="81">
        <v>3.2379513401017319</v>
      </c>
      <c r="DE5669" s="81">
        <v>1.791725645672849</v>
      </c>
      <c r="DF5669" s="81">
        <v>0</v>
      </c>
      <c r="DG5669" s="81">
        <v>0</v>
      </c>
      <c r="DH5669" s="81">
        <v>8.3319499833579419E-3</v>
      </c>
      <c r="DI5669" s="81">
        <v>8.3319499833579419E-3</v>
      </c>
      <c r="DJ5669" s="81">
        <v>1.7921582081200982E-5</v>
      </c>
      <c r="DL5669" s="81">
        <v>0</v>
      </c>
      <c r="DM5669" s="81">
        <v>0</v>
      </c>
      <c r="DN5669" s="81">
        <v>0</v>
      </c>
      <c r="DO5669" s="81">
        <v>0</v>
      </c>
      <c r="DP5669" s="81">
        <v>0</v>
      </c>
      <c r="DQ5669" s="81">
        <v>0</v>
      </c>
      <c r="DR5669" s="81">
        <v>0</v>
      </c>
      <c r="DS5669" s="81">
        <v>1.493217255232105E-7</v>
      </c>
      <c r="DT5669" s="81">
        <v>1.493217255232105E-7</v>
      </c>
      <c r="DU5669" s="81">
        <v>0</v>
      </c>
      <c r="DV5669" s="81">
        <v>1.493217255232105E-7</v>
      </c>
      <c r="DW5669" s="81">
        <v>1.493217255232105E-7</v>
      </c>
      <c r="GE5669" s="81" t="s">
        <v>449</v>
      </c>
      <c r="GF5669" s="81" t="s">
        <v>155</v>
      </c>
      <c r="GG5669" s="81" t="s">
        <v>495</v>
      </c>
      <c r="GH5669" s="81" t="s">
        <v>460</v>
      </c>
      <c r="GI5669" s="81">
        <v>2022</v>
      </c>
      <c r="GJ5669" s="81" t="s">
        <v>201</v>
      </c>
      <c r="GK5669" s="81">
        <v>3.6425060683954423E-2</v>
      </c>
      <c r="GL5669" s="81">
        <v>143.62803700000001</v>
      </c>
      <c r="GM5669" s="81">
        <v>2022</v>
      </c>
      <c r="GN5669" s="81" t="s">
        <v>173</v>
      </c>
      <c r="GO5669" s="81">
        <v>1.1148832299820636E-2</v>
      </c>
      <c r="GP5669" s="81">
        <v>10</v>
      </c>
      <c r="GQ5669" s="81">
        <v>0</v>
      </c>
      <c r="GR5669" s="81" t="s">
        <v>448</v>
      </c>
      <c r="GS5669" s="81">
        <v>1.1148832299820636E-2</v>
      </c>
      <c r="GT5669" s="81">
        <v>4.0609689307619784E-4</v>
      </c>
      <c r="GU5669" s="81">
        <v>1.1148832299820636E-2</v>
      </c>
      <c r="GV5669" s="81">
        <v>4.0609689307619784E-4</v>
      </c>
      <c r="GW5669" s="81">
        <v>1.1148832299820636E-2</v>
      </c>
      <c r="GX5669" s="81">
        <v>4.0609689307619784E-4</v>
      </c>
      <c r="GY5669" s="81">
        <v>0</v>
      </c>
      <c r="GZ5669" s="81">
        <v>0</v>
      </c>
    </row>
    <row r="5670" spans="98:208" x14ac:dyDescent="0.25">
      <c r="CT5670" s="81" t="s">
        <v>155</v>
      </c>
      <c r="CU5670" s="81" t="s">
        <v>491</v>
      </c>
      <c r="CV5670" s="81" t="s">
        <v>452</v>
      </c>
      <c r="CW5670" s="81">
        <v>2032</v>
      </c>
      <c r="CX5670" s="81">
        <v>0</v>
      </c>
      <c r="CY5670" s="81">
        <v>0</v>
      </c>
      <c r="CZ5670" s="81">
        <v>0</v>
      </c>
      <c r="DA5670" s="81">
        <v>0</v>
      </c>
      <c r="DB5670" s="81">
        <v>5.7770153400784867</v>
      </c>
      <c r="DC5670" s="81">
        <v>0.74733835430388407</v>
      </c>
      <c r="DD5670" s="81">
        <v>3.2379513401017319</v>
      </c>
      <c r="DE5670" s="81">
        <v>1.791725645672849</v>
      </c>
      <c r="DF5670" s="81">
        <v>0</v>
      </c>
      <c r="DG5670" s="81">
        <v>0</v>
      </c>
      <c r="DH5670" s="81">
        <v>0</v>
      </c>
      <c r="DI5670" s="81">
        <v>8.3319499833579419E-3</v>
      </c>
      <c r="DJ5670" s="81">
        <v>1.7921582081200982E-5</v>
      </c>
      <c r="DL5670" s="81">
        <v>0</v>
      </c>
      <c r="DM5670" s="81">
        <v>0</v>
      </c>
      <c r="DN5670" s="81">
        <v>0</v>
      </c>
      <c r="DO5670" s="81">
        <v>0</v>
      </c>
      <c r="DP5670" s="81">
        <v>0</v>
      </c>
      <c r="DQ5670" s="81">
        <v>0</v>
      </c>
      <c r="DR5670" s="81">
        <v>0</v>
      </c>
      <c r="DS5670" s="81">
        <v>0</v>
      </c>
      <c r="DT5670" s="81">
        <v>0</v>
      </c>
      <c r="DU5670" s="81">
        <v>0</v>
      </c>
      <c r="DV5670" s="81">
        <v>1.493217255232105E-7</v>
      </c>
      <c r="DW5670" s="81">
        <v>1.493217255232105E-7</v>
      </c>
      <c r="GE5670" s="81" t="s">
        <v>449</v>
      </c>
      <c r="GF5670" s="81" t="s">
        <v>155</v>
      </c>
      <c r="GG5670" s="81" t="s">
        <v>495</v>
      </c>
      <c r="GH5670" s="81" t="s">
        <v>460</v>
      </c>
      <c r="GI5670" s="81">
        <v>2023</v>
      </c>
      <c r="GJ5670" s="81" t="s">
        <v>201</v>
      </c>
      <c r="GK5670" s="81">
        <v>3.7590224611390631E-2</v>
      </c>
      <c r="GL5670" s="81">
        <v>143.62803700000001</v>
      </c>
      <c r="GM5670" s="81">
        <v>2023</v>
      </c>
      <c r="GN5670" s="81" t="s">
        <v>173</v>
      </c>
      <c r="GO5670" s="81">
        <v>1.1148832299820636E-2</v>
      </c>
      <c r="GP5670" s="81">
        <v>10</v>
      </c>
      <c r="GQ5670" s="81">
        <v>0</v>
      </c>
      <c r="GR5670" s="81" t="s">
        <v>448</v>
      </c>
      <c r="GS5670" s="81">
        <v>1.1148832299820636E-2</v>
      </c>
      <c r="GT5670" s="81">
        <v>4.190871103049845E-4</v>
      </c>
      <c r="GU5670" s="81">
        <v>1.1148832299820636E-2</v>
      </c>
      <c r="GV5670" s="81">
        <v>4.190871103049845E-4</v>
      </c>
      <c r="GW5670" s="81">
        <v>1.1148832299820636E-2</v>
      </c>
      <c r="GX5670" s="81">
        <v>4.190871103049845E-4</v>
      </c>
      <c r="GY5670" s="81">
        <v>1.1148832299820636E-2</v>
      </c>
      <c r="GZ5670" s="81">
        <v>4.190871103049845E-4</v>
      </c>
    </row>
    <row r="5671" spans="98:208" x14ac:dyDescent="0.25">
      <c r="CT5671" s="81" t="s">
        <v>155</v>
      </c>
      <c r="CU5671" s="81" t="s">
        <v>491</v>
      </c>
      <c r="CV5671" s="81" t="s">
        <v>453</v>
      </c>
      <c r="CW5671" s="81">
        <v>2020</v>
      </c>
      <c r="CX5671" s="81">
        <v>0</v>
      </c>
      <c r="CY5671" s="81">
        <v>0</v>
      </c>
      <c r="CZ5671" s="81">
        <v>0</v>
      </c>
      <c r="DA5671" s="81">
        <v>0</v>
      </c>
      <c r="DB5671" s="81">
        <v>7.7900575334948235E-2</v>
      </c>
      <c r="DC5671" s="81">
        <v>3.6425060683954291E-2</v>
      </c>
      <c r="DD5671" s="81">
        <v>1.580872452542692E-3</v>
      </c>
      <c r="DE5671" s="81">
        <v>3.9894642198450479E-2</v>
      </c>
      <c r="DF5671" s="81">
        <v>4.0609689307619638E-4</v>
      </c>
      <c r="DG5671" s="81">
        <v>0</v>
      </c>
      <c r="DH5671" s="81">
        <v>0</v>
      </c>
      <c r="DI5671" s="81">
        <v>0</v>
      </c>
      <c r="DJ5671" s="81">
        <v>5.1948435868304189E-4</v>
      </c>
      <c r="DL5671" s="81">
        <v>0</v>
      </c>
      <c r="DM5671" s="81">
        <v>2.1096098406286372E-7</v>
      </c>
      <c r="DN5671" s="81">
        <v>2.1096098406286372E-7</v>
      </c>
      <c r="DO5671" s="81">
        <v>0</v>
      </c>
      <c r="DP5671" s="81">
        <v>0</v>
      </c>
      <c r="DQ5671" s="81">
        <v>0</v>
      </c>
      <c r="DR5671" s="81">
        <v>0</v>
      </c>
      <c r="DS5671" s="81">
        <v>0</v>
      </c>
      <c r="DT5671" s="81">
        <v>0</v>
      </c>
      <c r="DU5671" s="81">
        <v>0</v>
      </c>
      <c r="DV5671" s="81">
        <v>0</v>
      </c>
      <c r="DW5671" s="81">
        <v>0</v>
      </c>
      <c r="GE5671" s="81" t="s">
        <v>449</v>
      </c>
      <c r="GF5671" s="81" t="s">
        <v>155</v>
      </c>
      <c r="GG5671" s="81" t="s">
        <v>495</v>
      </c>
      <c r="GH5671" s="81" t="s">
        <v>460</v>
      </c>
      <c r="GI5671" s="81">
        <v>2024</v>
      </c>
      <c r="GJ5671" s="81" t="s">
        <v>201</v>
      </c>
      <c r="GK5671" s="81">
        <v>3.7590224611390631E-2</v>
      </c>
      <c r="GL5671" s="81">
        <v>143.62803700000001</v>
      </c>
      <c r="GM5671" s="81">
        <v>2024</v>
      </c>
      <c r="GN5671" s="81" t="s">
        <v>173</v>
      </c>
      <c r="GO5671" s="81">
        <v>1.1148832299820636E-2</v>
      </c>
      <c r="GP5671" s="81">
        <v>10</v>
      </c>
      <c r="GQ5671" s="81">
        <v>0</v>
      </c>
      <c r="GR5671" s="81" t="s">
        <v>448</v>
      </c>
      <c r="GS5671" s="81">
        <v>1.1148832299820636E-2</v>
      </c>
      <c r="GT5671" s="81">
        <v>4.190871103049845E-4</v>
      </c>
      <c r="GU5671" s="81">
        <v>1.1148832299820636E-2</v>
      </c>
      <c r="GV5671" s="81">
        <v>4.190871103049845E-4</v>
      </c>
      <c r="GW5671" s="81">
        <v>1.1148832299820636E-2</v>
      </c>
      <c r="GX5671" s="81">
        <v>4.190871103049845E-4</v>
      </c>
      <c r="GY5671" s="81">
        <v>1.1148832299820636E-2</v>
      </c>
      <c r="GZ5671" s="81">
        <v>4.190871103049845E-4</v>
      </c>
    </row>
    <row r="5672" spans="98:208" x14ac:dyDescent="0.25">
      <c r="CT5672" s="81" t="s">
        <v>155</v>
      </c>
      <c r="CU5672" s="81" t="s">
        <v>491</v>
      </c>
      <c r="CV5672" s="81" t="s">
        <v>453</v>
      </c>
      <c r="CW5672" s="81">
        <v>2021</v>
      </c>
      <c r="CX5672" s="81">
        <v>0</v>
      </c>
      <c r="CY5672" s="81">
        <v>0</v>
      </c>
      <c r="CZ5672" s="81">
        <v>0</v>
      </c>
      <c r="DA5672" s="81">
        <v>0</v>
      </c>
      <c r="DB5672" s="81">
        <v>7.7900575334948235E-2</v>
      </c>
      <c r="DC5672" s="81">
        <v>3.6425060683954291E-2</v>
      </c>
      <c r="DD5672" s="81">
        <v>1.580872452542692E-3</v>
      </c>
      <c r="DE5672" s="81">
        <v>3.9894642198450479E-2</v>
      </c>
      <c r="DF5672" s="81">
        <v>4.0609689307619638E-4</v>
      </c>
      <c r="DG5672" s="81">
        <v>4.0609689307619638E-4</v>
      </c>
      <c r="DH5672" s="81">
        <v>0</v>
      </c>
      <c r="DI5672" s="81">
        <v>0</v>
      </c>
      <c r="DJ5672" s="81">
        <v>5.1948435868304189E-4</v>
      </c>
      <c r="DL5672" s="81">
        <v>0</v>
      </c>
      <c r="DM5672" s="81">
        <v>2.1096098406286372E-7</v>
      </c>
      <c r="DN5672" s="81">
        <v>2.1096098406286372E-7</v>
      </c>
      <c r="DO5672" s="81">
        <v>0</v>
      </c>
      <c r="DP5672" s="81">
        <v>2.1096098406286372E-7</v>
      </c>
      <c r="DQ5672" s="81">
        <v>2.1096098406286372E-7</v>
      </c>
      <c r="DR5672" s="81">
        <v>0</v>
      </c>
      <c r="DS5672" s="81">
        <v>0</v>
      </c>
      <c r="DT5672" s="81">
        <v>0</v>
      </c>
      <c r="DU5672" s="81">
        <v>0</v>
      </c>
      <c r="DV5672" s="81">
        <v>0</v>
      </c>
      <c r="DW5672" s="81">
        <v>0</v>
      </c>
      <c r="GE5672" s="81" t="s">
        <v>449</v>
      </c>
      <c r="GF5672" s="81" t="s">
        <v>155</v>
      </c>
      <c r="GG5672" s="81" t="s">
        <v>495</v>
      </c>
      <c r="GH5672" s="81" t="s">
        <v>460</v>
      </c>
      <c r="GI5672" s="81">
        <v>2025</v>
      </c>
      <c r="GJ5672" s="81" t="s">
        <v>201</v>
      </c>
      <c r="GK5672" s="81">
        <v>3.7590224611390631E-2</v>
      </c>
      <c r="GL5672" s="81">
        <v>143.62803700000001</v>
      </c>
      <c r="GM5672" s="81">
        <v>2025</v>
      </c>
      <c r="GN5672" s="81" t="s">
        <v>173</v>
      </c>
      <c r="GO5672" s="81">
        <v>1.1148832299820636E-2</v>
      </c>
      <c r="GP5672" s="81">
        <v>10</v>
      </c>
      <c r="GQ5672" s="81">
        <v>0</v>
      </c>
      <c r="GR5672" s="81" t="s">
        <v>448</v>
      </c>
      <c r="GS5672" s="81">
        <v>1.1148832299820636E-2</v>
      </c>
      <c r="GT5672" s="81">
        <v>4.190871103049845E-4</v>
      </c>
      <c r="GU5672" s="81">
        <v>1.1148832299820636E-2</v>
      </c>
      <c r="GV5672" s="81">
        <v>4.190871103049845E-4</v>
      </c>
      <c r="GW5672" s="81">
        <v>1.1148832299820636E-2</v>
      </c>
      <c r="GX5672" s="81">
        <v>4.190871103049845E-4</v>
      </c>
      <c r="GY5672" s="81">
        <v>1.1148832299820636E-2</v>
      </c>
      <c r="GZ5672" s="81">
        <v>4.190871103049845E-4</v>
      </c>
    </row>
    <row r="5673" spans="98:208" x14ac:dyDescent="0.25">
      <c r="CT5673" s="81" t="s">
        <v>155</v>
      </c>
      <c r="CU5673" s="81" t="s">
        <v>491</v>
      </c>
      <c r="CV5673" s="81" t="s">
        <v>453</v>
      </c>
      <c r="CW5673" s="81">
        <v>2022</v>
      </c>
      <c r="CX5673" s="81">
        <v>0</v>
      </c>
      <c r="CY5673" s="81">
        <v>0</v>
      </c>
      <c r="CZ5673" s="81">
        <v>0</v>
      </c>
      <c r="DA5673" s="81">
        <v>0</v>
      </c>
      <c r="DB5673" s="81">
        <v>7.7900575334948235E-2</v>
      </c>
      <c r="DC5673" s="81">
        <v>3.6425060683954291E-2</v>
      </c>
      <c r="DD5673" s="81">
        <v>1.580872452542692E-3</v>
      </c>
      <c r="DE5673" s="81">
        <v>3.9894642198450479E-2</v>
      </c>
      <c r="DF5673" s="81">
        <v>4.0609689307619638E-4</v>
      </c>
      <c r="DG5673" s="81">
        <v>4.0609689307619638E-4</v>
      </c>
      <c r="DH5673" s="81">
        <v>4.0609689307619638E-4</v>
      </c>
      <c r="DI5673" s="81">
        <v>0</v>
      </c>
      <c r="DJ5673" s="81">
        <v>5.1948435868304189E-4</v>
      </c>
      <c r="DL5673" s="81">
        <v>0</v>
      </c>
      <c r="DM5673" s="81">
        <v>2.1096098406286372E-7</v>
      </c>
      <c r="DN5673" s="81">
        <v>2.1096098406286372E-7</v>
      </c>
      <c r="DO5673" s="81">
        <v>0</v>
      </c>
      <c r="DP5673" s="81">
        <v>2.1096098406286372E-7</v>
      </c>
      <c r="DQ5673" s="81">
        <v>2.1096098406286372E-7</v>
      </c>
      <c r="DR5673" s="81">
        <v>0</v>
      </c>
      <c r="DS5673" s="81">
        <v>2.1096098406286372E-7</v>
      </c>
      <c r="DT5673" s="81">
        <v>2.1096098406286372E-7</v>
      </c>
      <c r="DU5673" s="81">
        <v>0</v>
      </c>
      <c r="DV5673" s="81">
        <v>0</v>
      </c>
      <c r="DW5673" s="81">
        <v>0</v>
      </c>
      <c r="GE5673" s="81" t="s">
        <v>449</v>
      </c>
      <c r="GF5673" s="81" t="s">
        <v>155</v>
      </c>
      <c r="GG5673" s="81" t="s">
        <v>495</v>
      </c>
      <c r="GH5673" s="81" t="s">
        <v>460</v>
      </c>
      <c r="GI5673" s="81">
        <v>2026</v>
      </c>
      <c r="GJ5673" s="81" t="s">
        <v>201</v>
      </c>
      <c r="GK5673" s="81">
        <v>3.7590224611390631E-2</v>
      </c>
      <c r="GL5673" s="81">
        <v>143.62803700000001</v>
      </c>
      <c r="GM5673" s="81">
        <v>2026</v>
      </c>
      <c r="GN5673" s="81" t="s">
        <v>173</v>
      </c>
      <c r="GO5673" s="81">
        <v>1.1148832299820636E-2</v>
      </c>
      <c r="GP5673" s="81">
        <v>10</v>
      </c>
      <c r="GQ5673" s="81">
        <v>0</v>
      </c>
      <c r="GR5673" s="81" t="s">
        <v>448</v>
      </c>
      <c r="GS5673" s="81">
        <v>1.1148832299820636E-2</v>
      </c>
      <c r="GT5673" s="81">
        <v>4.190871103049845E-4</v>
      </c>
      <c r="GU5673" s="81">
        <v>1.1148832299820636E-2</v>
      </c>
      <c r="GV5673" s="81">
        <v>4.190871103049845E-4</v>
      </c>
      <c r="GW5673" s="81">
        <v>1.1148832299820636E-2</v>
      </c>
      <c r="GX5673" s="81">
        <v>4.190871103049845E-4</v>
      </c>
      <c r="GY5673" s="81">
        <v>1.1148832299820636E-2</v>
      </c>
      <c r="GZ5673" s="81">
        <v>4.190871103049845E-4</v>
      </c>
    </row>
    <row r="5674" spans="98:208" x14ac:dyDescent="0.25">
      <c r="CT5674" s="81" t="s">
        <v>155</v>
      </c>
      <c r="CU5674" s="81" t="s">
        <v>491</v>
      </c>
      <c r="CV5674" s="81" t="s">
        <v>453</v>
      </c>
      <c r="CW5674" s="81">
        <v>2023</v>
      </c>
      <c r="CX5674" s="81">
        <v>0</v>
      </c>
      <c r="CY5674" s="81">
        <v>0</v>
      </c>
      <c r="CZ5674" s="81">
        <v>0</v>
      </c>
      <c r="DA5674" s="81">
        <v>0</v>
      </c>
      <c r="DB5674" s="81">
        <v>8.0408269036976801E-2</v>
      </c>
      <c r="DC5674" s="81">
        <v>3.7590224611390118E-2</v>
      </c>
      <c r="DD5674" s="81">
        <v>1.631433411568517E-3</v>
      </c>
      <c r="DE5674" s="81">
        <v>4.1186611014017382E-2</v>
      </c>
      <c r="DF5674" s="81">
        <v>4.1908711030497875E-4</v>
      </c>
      <c r="DG5674" s="81">
        <v>4.1908711030497875E-4</v>
      </c>
      <c r="DH5674" s="81">
        <v>4.1908711030497875E-4</v>
      </c>
      <c r="DI5674" s="81">
        <v>4.1908711030497875E-4</v>
      </c>
      <c r="DJ5674" s="81">
        <v>5.1948435868304189E-4</v>
      </c>
      <c r="DL5674" s="81">
        <v>0</v>
      </c>
      <c r="DM5674" s="81">
        <v>2.1770919872911112E-7</v>
      </c>
      <c r="DN5674" s="81">
        <v>2.1770919872911112E-7</v>
      </c>
      <c r="DO5674" s="81">
        <v>0</v>
      </c>
      <c r="DP5674" s="81">
        <v>2.1770919872911112E-7</v>
      </c>
      <c r="DQ5674" s="81">
        <v>2.1770919872911112E-7</v>
      </c>
      <c r="DR5674" s="81">
        <v>0</v>
      </c>
      <c r="DS5674" s="81">
        <v>2.1770919872911112E-7</v>
      </c>
      <c r="DT5674" s="81">
        <v>2.1770919872911112E-7</v>
      </c>
      <c r="DU5674" s="81">
        <v>0</v>
      </c>
      <c r="DV5674" s="81">
        <v>2.1770919872911112E-7</v>
      </c>
      <c r="DW5674" s="81">
        <v>2.1770919872911112E-7</v>
      </c>
      <c r="GE5674" s="81" t="s">
        <v>449</v>
      </c>
      <c r="GF5674" s="81" t="s">
        <v>155</v>
      </c>
      <c r="GG5674" s="81" t="s">
        <v>495</v>
      </c>
      <c r="GH5674" s="81" t="s">
        <v>460</v>
      </c>
      <c r="GI5674" s="81">
        <v>2027</v>
      </c>
      <c r="GJ5674" s="81" t="s">
        <v>201</v>
      </c>
      <c r="GK5674" s="81">
        <v>3.7590224611390631E-2</v>
      </c>
      <c r="GL5674" s="81">
        <v>143.62803700000001</v>
      </c>
      <c r="GM5674" s="81">
        <v>2027</v>
      </c>
      <c r="GN5674" s="81" t="s">
        <v>173</v>
      </c>
      <c r="GO5674" s="81">
        <v>1.1148832299820636E-2</v>
      </c>
      <c r="GP5674" s="81">
        <v>10</v>
      </c>
      <c r="GQ5674" s="81">
        <v>0</v>
      </c>
      <c r="GR5674" s="81" t="s">
        <v>448</v>
      </c>
      <c r="GS5674" s="81">
        <v>1.1148832299820636E-2</v>
      </c>
      <c r="GT5674" s="81">
        <v>4.190871103049845E-4</v>
      </c>
      <c r="GU5674" s="81">
        <v>1.1148832299820636E-2</v>
      </c>
      <c r="GV5674" s="81">
        <v>4.190871103049845E-4</v>
      </c>
      <c r="GW5674" s="81">
        <v>1.1148832299820636E-2</v>
      </c>
      <c r="GX5674" s="81">
        <v>4.190871103049845E-4</v>
      </c>
      <c r="GY5674" s="81">
        <v>1.1148832299820636E-2</v>
      </c>
      <c r="GZ5674" s="81">
        <v>4.190871103049845E-4</v>
      </c>
    </row>
    <row r="5675" spans="98:208" x14ac:dyDescent="0.25">
      <c r="CT5675" s="81" t="s">
        <v>155</v>
      </c>
      <c r="CU5675" s="81" t="s">
        <v>491</v>
      </c>
      <c r="CV5675" s="81" t="s">
        <v>453</v>
      </c>
      <c r="CW5675" s="81">
        <v>2024</v>
      </c>
      <c r="CX5675" s="81">
        <v>0</v>
      </c>
      <c r="CY5675" s="81">
        <v>0</v>
      </c>
      <c r="CZ5675" s="81">
        <v>0</v>
      </c>
      <c r="DA5675" s="81">
        <v>0</v>
      </c>
      <c r="DB5675" s="81">
        <v>8.0408269036976801E-2</v>
      </c>
      <c r="DC5675" s="81">
        <v>3.7590224611390118E-2</v>
      </c>
      <c r="DD5675" s="81">
        <v>1.631433411568517E-3</v>
      </c>
      <c r="DE5675" s="81">
        <v>4.1186611014017382E-2</v>
      </c>
      <c r="DF5675" s="81">
        <v>4.1908711030497875E-4</v>
      </c>
      <c r="DG5675" s="81">
        <v>4.1908711030497875E-4</v>
      </c>
      <c r="DH5675" s="81">
        <v>4.1908711030497875E-4</v>
      </c>
      <c r="DI5675" s="81">
        <v>4.1908711030497875E-4</v>
      </c>
      <c r="DJ5675" s="81">
        <v>5.1948435868304189E-4</v>
      </c>
      <c r="DL5675" s="81">
        <v>0</v>
      </c>
      <c r="DM5675" s="81">
        <v>2.1770919872911112E-7</v>
      </c>
      <c r="DN5675" s="81">
        <v>2.1770919872911112E-7</v>
      </c>
      <c r="DO5675" s="81">
        <v>0</v>
      </c>
      <c r="DP5675" s="81">
        <v>2.1770919872911112E-7</v>
      </c>
      <c r="DQ5675" s="81">
        <v>2.1770919872911112E-7</v>
      </c>
      <c r="DR5675" s="81">
        <v>0</v>
      </c>
      <c r="DS5675" s="81">
        <v>2.1770919872911112E-7</v>
      </c>
      <c r="DT5675" s="81">
        <v>2.1770919872911112E-7</v>
      </c>
      <c r="DU5675" s="81">
        <v>0</v>
      </c>
      <c r="DV5675" s="81">
        <v>2.1770919872911112E-7</v>
      </c>
      <c r="DW5675" s="81">
        <v>2.1770919872911112E-7</v>
      </c>
      <c r="GE5675" s="81" t="s">
        <v>449</v>
      </c>
      <c r="GF5675" s="81" t="s">
        <v>155</v>
      </c>
      <c r="GG5675" s="81" t="s">
        <v>495</v>
      </c>
      <c r="GH5675" s="81" t="s">
        <v>460</v>
      </c>
      <c r="GI5675" s="81">
        <v>2028</v>
      </c>
      <c r="GJ5675" s="81" t="s">
        <v>201</v>
      </c>
      <c r="GK5675" s="81">
        <v>3.9055083184886201E-2</v>
      </c>
      <c r="GL5675" s="81">
        <v>143.62803700000001</v>
      </c>
      <c r="GM5675" s="81">
        <v>2028</v>
      </c>
      <c r="GN5675" s="81" t="s">
        <v>173</v>
      </c>
      <c r="GO5675" s="81">
        <v>1.1148832299820636E-2</v>
      </c>
      <c r="GP5675" s="81">
        <v>10</v>
      </c>
      <c r="GQ5675" s="81">
        <v>0</v>
      </c>
      <c r="GR5675" s="81" t="s">
        <v>448</v>
      </c>
      <c r="GS5675" s="81">
        <v>1.1148832299820636E-2</v>
      </c>
      <c r="GT5675" s="81">
        <v>4.3541857288384108E-4</v>
      </c>
      <c r="GU5675" s="81">
        <v>1.1148832299820636E-2</v>
      </c>
      <c r="GV5675" s="81">
        <v>4.3541857288384108E-4</v>
      </c>
      <c r="GW5675" s="81">
        <v>1.1148832299820636E-2</v>
      </c>
      <c r="GX5675" s="81">
        <v>4.3541857288384108E-4</v>
      </c>
      <c r="GY5675" s="81">
        <v>1.1148832299820636E-2</v>
      </c>
      <c r="GZ5675" s="81">
        <v>4.3541857288384108E-4</v>
      </c>
    </row>
    <row r="5676" spans="98:208" x14ac:dyDescent="0.25">
      <c r="CT5676" s="81" t="s">
        <v>155</v>
      </c>
      <c r="CU5676" s="81" t="s">
        <v>491</v>
      </c>
      <c r="CV5676" s="81" t="s">
        <v>453</v>
      </c>
      <c r="CW5676" s="81">
        <v>2025</v>
      </c>
      <c r="CX5676" s="81">
        <v>0</v>
      </c>
      <c r="CY5676" s="81">
        <v>0</v>
      </c>
      <c r="CZ5676" s="81">
        <v>0</v>
      </c>
      <c r="DA5676" s="81">
        <v>0</v>
      </c>
      <c r="DB5676" s="81">
        <v>8.0408269036976801E-2</v>
      </c>
      <c r="DC5676" s="81">
        <v>3.7590224611390118E-2</v>
      </c>
      <c r="DD5676" s="81">
        <v>1.631433411568517E-3</v>
      </c>
      <c r="DE5676" s="81">
        <v>4.1186611014017382E-2</v>
      </c>
      <c r="DF5676" s="81">
        <v>4.1908711030497875E-4</v>
      </c>
      <c r="DG5676" s="81">
        <v>4.1908711030497875E-4</v>
      </c>
      <c r="DH5676" s="81">
        <v>4.1908711030497875E-4</v>
      </c>
      <c r="DI5676" s="81">
        <v>4.1908711030497875E-4</v>
      </c>
      <c r="DJ5676" s="81">
        <v>5.1948435868304189E-4</v>
      </c>
      <c r="DL5676" s="81">
        <v>0</v>
      </c>
      <c r="DM5676" s="81">
        <v>2.1770919872911112E-7</v>
      </c>
      <c r="DN5676" s="81">
        <v>2.1770919872911112E-7</v>
      </c>
      <c r="DO5676" s="81">
        <v>0</v>
      </c>
      <c r="DP5676" s="81">
        <v>2.1770919872911112E-7</v>
      </c>
      <c r="DQ5676" s="81">
        <v>2.1770919872911112E-7</v>
      </c>
      <c r="DR5676" s="81">
        <v>0</v>
      </c>
      <c r="DS5676" s="81">
        <v>2.1770919872911112E-7</v>
      </c>
      <c r="DT5676" s="81">
        <v>2.1770919872911112E-7</v>
      </c>
      <c r="DU5676" s="81">
        <v>0</v>
      </c>
      <c r="DV5676" s="81">
        <v>2.1770919872911112E-7</v>
      </c>
      <c r="DW5676" s="81">
        <v>2.1770919872911112E-7</v>
      </c>
      <c r="GE5676" s="81" t="s">
        <v>449</v>
      </c>
      <c r="GF5676" s="81" t="s">
        <v>155</v>
      </c>
      <c r="GG5676" s="81" t="s">
        <v>495</v>
      </c>
      <c r="GH5676" s="81" t="s">
        <v>460</v>
      </c>
      <c r="GI5676" s="81">
        <v>2029</v>
      </c>
      <c r="GJ5676" s="81" t="s">
        <v>201</v>
      </c>
      <c r="GK5676" s="81">
        <v>3.9055083184886201E-2</v>
      </c>
      <c r="GL5676" s="81">
        <v>143.62803700000001</v>
      </c>
      <c r="GM5676" s="81">
        <v>2029</v>
      </c>
      <c r="GN5676" s="81" t="s">
        <v>173</v>
      </c>
      <c r="GO5676" s="81">
        <v>1.1148832299820636E-2</v>
      </c>
      <c r="GP5676" s="81">
        <v>10</v>
      </c>
      <c r="GQ5676" s="81">
        <v>0</v>
      </c>
      <c r="GR5676" s="81" t="s">
        <v>448</v>
      </c>
      <c r="GS5676" s="81">
        <v>1.1148832299820636E-2</v>
      </c>
      <c r="GT5676" s="81">
        <v>4.3541857288384108E-4</v>
      </c>
      <c r="GU5676" s="81">
        <v>1.1148832299820636E-2</v>
      </c>
      <c r="GV5676" s="81">
        <v>4.3541857288384108E-4</v>
      </c>
      <c r="GW5676" s="81">
        <v>1.1148832299820636E-2</v>
      </c>
      <c r="GX5676" s="81">
        <v>4.3541857288384108E-4</v>
      </c>
      <c r="GY5676" s="81">
        <v>1.1148832299820636E-2</v>
      </c>
      <c r="GZ5676" s="81">
        <v>4.3541857288384108E-4</v>
      </c>
    </row>
    <row r="5677" spans="98:208" x14ac:dyDescent="0.25">
      <c r="CT5677" s="81" t="s">
        <v>155</v>
      </c>
      <c r="CU5677" s="81" t="s">
        <v>491</v>
      </c>
      <c r="CV5677" s="81" t="s">
        <v>453</v>
      </c>
      <c r="CW5677" s="81">
        <v>2026</v>
      </c>
      <c r="CX5677" s="81">
        <v>0</v>
      </c>
      <c r="CY5677" s="81">
        <v>0</v>
      </c>
      <c r="CZ5677" s="81">
        <v>0</v>
      </c>
      <c r="DA5677" s="81">
        <v>0</v>
      </c>
      <c r="DB5677" s="81">
        <v>8.0408269036976801E-2</v>
      </c>
      <c r="DC5677" s="81">
        <v>3.7590224611390118E-2</v>
      </c>
      <c r="DD5677" s="81">
        <v>1.631433411568517E-3</v>
      </c>
      <c r="DE5677" s="81">
        <v>4.1186611014017382E-2</v>
      </c>
      <c r="DF5677" s="81">
        <v>4.1908711030497875E-4</v>
      </c>
      <c r="DG5677" s="81">
        <v>4.1908711030497875E-4</v>
      </c>
      <c r="DH5677" s="81">
        <v>4.1908711030497875E-4</v>
      </c>
      <c r="DI5677" s="81">
        <v>4.1908711030497875E-4</v>
      </c>
      <c r="DJ5677" s="81">
        <v>5.1948435868304189E-4</v>
      </c>
      <c r="DL5677" s="81">
        <v>0</v>
      </c>
      <c r="DM5677" s="81">
        <v>2.1770919872911112E-7</v>
      </c>
      <c r="DN5677" s="81">
        <v>2.1770919872911112E-7</v>
      </c>
      <c r="DO5677" s="81">
        <v>0</v>
      </c>
      <c r="DP5677" s="81">
        <v>2.1770919872911112E-7</v>
      </c>
      <c r="DQ5677" s="81">
        <v>2.1770919872911112E-7</v>
      </c>
      <c r="DR5677" s="81">
        <v>0</v>
      </c>
      <c r="DS5677" s="81">
        <v>2.1770919872911112E-7</v>
      </c>
      <c r="DT5677" s="81">
        <v>2.1770919872911112E-7</v>
      </c>
      <c r="DU5677" s="81">
        <v>0</v>
      </c>
      <c r="DV5677" s="81">
        <v>2.1770919872911112E-7</v>
      </c>
      <c r="DW5677" s="81">
        <v>2.1770919872911112E-7</v>
      </c>
      <c r="GE5677" s="81" t="s">
        <v>449</v>
      </c>
      <c r="GF5677" s="81" t="s">
        <v>155</v>
      </c>
      <c r="GG5677" s="81" t="s">
        <v>495</v>
      </c>
      <c r="GH5677" s="81" t="s">
        <v>460</v>
      </c>
      <c r="GI5677" s="81">
        <v>2030</v>
      </c>
      <c r="GJ5677" s="81" t="s">
        <v>201</v>
      </c>
      <c r="GK5677" s="81">
        <v>3.9055083184886201E-2</v>
      </c>
      <c r="GL5677" s="81">
        <v>143.62803700000001</v>
      </c>
      <c r="GM5677" s="81">
        <v>2030</v>
      </c>
      <c r="GN5677" s="81" t="s">
        <v>173</v>
      </c>
      <c r="GO5677" s="81">
        <v>1.1148832299820636E-2</v>
      </c>
      <c r="GP5677" s="81">
        <v>10</v>
      </c>
      <c r="GQ5677" s="81">
        <v>0</v>
      </c>
      <c r="GR5677" s="81" t="s">
        <v>448</v>
      </c>
      <c r="GS5677" s="81">
        <v>0</v>
      </c>
      <c r="GT5677" s="81">
        <v>0</v>
      </c>
      <c r="GU5677" s="81">
        <v>1.1148832299820636E-2</v>
      </c>
      <c r="GV5677" s="81">
        <v>4.3541857288384108E-4</v>
      </c>
      <c r="GW5677" s="81">
        <v>1.1148832299820636E-2</v>
      </c>
      <c r="GX5677" s="81">
        <v>4.3541857288384108E-4</v>
      </c>
      <c r="GY5677" s="81">
        <v>1.1148832299820636E-2</v>
      </c>
      <c r="GZ5677" s="81">
        <v>4.3541857288384108E-4</v>
      </c>
    </row>
    <row r="5678" spans="98:208" x14ac:dyDescent="0.25">
      <c r="CT5678" s="81" t="s">
        <v>155</v>
      </c>
      <c r="CU5678" s="81" t="s">
        <v>491</v>
      </c>
      <c r="CV5678" s="81" t="s">
        <v>453</v>
      </c>
      <c r="CW5678" s="81">
        <v>2027</v>
      </c>
      <c r="CX5678" s="81">
        <v>0</v>
      </c>
      <c r="CY5678" s="81">
        <v>0</v>
      </c>
      <c r="CZ5678" s="81">
        <v>0</v>
      </c>
      <c r="DA5678" s="81">
        <v>0</v>
      </c>
      <c r="DB5678" s="81">
        <v>8.0408269036976801E-2</v>
      </c>
      <c r="DC5678" s="81">
        <v>3.7590224611390118E-2</v>
      </c>
      <c r="DD5678" s="81">
        <v>1.631433411568517E-3</v>
      </c>
      <c r="DE5678" s="81">
        <v>4.1186611014017382E-2</v>
      </c>
      <c r="DF5678" s="81">
        <v>4.1908711030497875E-4</v>
      </c>
      <c r="DG5678" s="81">
        <v>4.1908711030497875E-4</v>
      </c>
      <c r="DH5678" s="81">
        <v>4.1908711030497875E-4</v>
      </c>
      <c r="DI5678" s="81">
        <v>4.1908711030497875E-4</v>
      </c>
      <c r="DJ5678" s="81">
        <v>5.1948435868304189E-4</v>
      </c>
      <c r="DL5678" s="81">
        <v>0</v>
      </c>
      <c r="DM5678" s="81">
        <v>2.1770919872911112E-7</v>
      </c>
      <c r="DN5678" s="81">
        <v>2.1770919872911112E-7</v>
      </c>
      <c r="DO5678" s="81">
        <v>0</v>
      </c>
      <c r="DP5678" s="81">
        <v>2.1770919872911112E-7</v>
      </c>
      <c r="DQ5678" s="81">
        <v>2.1770919872911112E-7</v>
      </c>
      <c r="DR5678" s="81">
        <v>0</v>
      </c>
      <c r="DS5678" s="81">
        <v>2.1770919872911112E-7</v>
      </c>
      <c r="DT5678" s="81">
        <v>2.1770919872911112E-7</v>
      </c>
      <c r="DU5678" s="81">
        <v>0</v>
      </c>
      <c r="DV5678" s="81">
        <v>2.1770919872911112E-7</v>
      </c>
      <c r="DW5678" s="81">
        <v>2.1770919872911112E-7</v>
      </c>
      <c r="GE5678" s="81" t="s">
        <v>449</v>
      </c>
      <c r="GF5678" s="81" t="s">
        <v>155</v>
      </c>
      <c r="GG5678" s="81" t="s">
        <v>495</v>
      </c>
      <c r="GH5678" s="81" t="s">
        <v>460</v>
      </c>
      <c r="GI5678" s="81">
        <v>2031</v>
      </c>
      <c r="GJ5678" s="81" t="s">
        <v>201</v>
      </c>
      <c r="GK5678" s="81">
        <v>3.9055083184886201E-2</v>
      </c>
      <c r="GL5678" s="81">
        <v>143.62803700000001</v>
      </c>
      <c r="GM5678" s="81">
        <v>2031</v>
      </c>
      <c r="GN5678" s="81" t="s">
        <v>173</v>
      </c>
      <c r="GO5678" s="81">
        <v>1.1148832299820636E-2</v>
      </c>
      <c r="GP5678" s="81">
        <v>10</v>
      </c>
      <c r="GQ5678" s="81">
        <v>0</v>
      </c>
      <c r="GR5678" s="81" t="s">
        <v>448</v>
      </c>
      <c r="GS5678" s="81">
        <v>0</v>
      </c>
      <c r="GT5678" s="81">
        <v>0</v>
      </c>
      <c r="GU5678" s="81">
        <v>0</v>
      </c>
      <c r="GV5678" s="81">
        <v>0</v>
      </c>
      <c r="GW5678" s="81">
        <v>1.1148832299820636E-2</v>
      </c>
      <c r="GX5678" s="81">
        <v>4.3541857288384108E-4</v>
      </c>
      <c r="GY5678" s="81">
        <v>1.1148832299820636E-2</v>
      </c>
      <c r="GZ5678" s="81">
        <v>4.3541857288384108E-4</v>
      </c>
    </row>
    <row r="5679" spans="98:208" x14ac:dyDescent="0.25">
      <c r="CT5679" s="81" t="s">
        <v>155</v>
      </c>
      <c r="CU5679" s="81" t="s">
        <v>491</v>
      </c>
      <c r="CV5679" s="81" t="s">
        <v>453</v>
      </c>
      <c r="CW5679" s="81">
        <v>2028</v>
      </c>
      <c r="CX5679" s="81">
        <v>0</v>
      </c>
      <c r="CY5679" s="81">
        <v>0</v>
      </c>
      <c r="CZ5679" s="81">
        <v>0</v>
      </c>
      <c r="DA5679" s="81">
        <v>0</v>
      </c>
      <c r="DB5679" s="81">
        <v>8.3606377745129676E-2</v>
      </c>
      <c r="DC5679" s="81">
        <v>3.9055083184886243E-2</v>
      </c>
      <c r="DD5679" s="81">
        <v>1.694997174105825E-3</v>
      </c>
      <c r="DE5679" s="81">
        <v>4.2856297386136839E-2</v>
      </c>
      <c r="DF5679" s="81">
        <v>4.3541857288384152E-4</v>
      </c>
      <c r="DG5679" s="81">
        <v>4.3541857288384152E-4</v>
      </c>
      <c r="DH5679" s="81">
        <v>4.3541857288384152E-4</v>
      </c>
      <c r="DI5679" s="81">
        <v>4.3541857288384152E-4</v>
      </c>
      <c r="DJ5679" s="81">
        <v>5.1948435868304189E-4</v>
      </c>
      <c r="DL5679" s="81">
        <v>0</v>
      </c>
      <c r="DM5679" s="81">
        <v>2.2619313809324776E-7</v>
      </c>
      <c r="DN5679" s="81">
        <v>2.2619313809324776E-7</v>
      </c>
      <c r="DO5679" s="81">
        <v>0</v>
      </c>
      <c r="DP5679" s="81">
        <v>2.2619313809324776E-7</v>
      </c>
      <c r="DQ5679" s="81">
        <v>2.2619313809324776E-7</v>
      </c>
      <c r="DR5679" s="81">
        <v>0</v>
      </c>
      <c r="DS5679" s="81">
        <v>2.2619313809324776E-7</v>
      </c>
      <c r="DT5679" s="81">
        <v>2.2619313809324776E-7</v>
      </c>
      <c r="DU5679" s="81">
        <v>0</v>
      </c>
      <c r="DV5679" s="81">
        <v>2.2619313809324776E-7</v>
      </c>
      <c r="DW5679" s="81">
        <v>2.2619313809324776E-7</v>
      </c>
      <c r="GE5679" s="81" t="s">
        <v>449</v>
      </c>
      <c r="GF5679" s="81" t="s">
        <v>155</v>
      </c>
      <c r="GG5679" s="81" t="s">
        <v>495</v>
      </c>
      <c r="GH5679" s="81" t="s">
        <v>460</v>
      </c>
      <c r="GI5679" s="81">
        <v>2032</v>
      </c>
      <c r="GJ5679" s="81" t="s">
        <v>201</v>
      </c>
      <c r="GK5679" s="81">
        <v>3.9055083184886201E-2</v>
      </c>
      <c r="GL5679" s="81">
        <v>143.62803700000001</v>
      </c>
      <c r="GM5679" s="81">
        <v>2032</v>
      </c>
      <c r="GN5679" s="81" t="s">
        <v>173</v>
      </c>
      <c r="GO5679" s="81">
        <v>1.1148832299820636E-2</v>
      </c>
      <c r="GP5679" s="81">
        <v>10</v>
      </c>
      <c r="GQ5679" s="81">
        <v>0</v>
      </c>
      <c r="GR5679" s="81" t="s">
        <v>448</v>
      </c>
      <c r="GS5679" s="81">
        <v>0</v>
      </c>
      <c r="GT5679" s="81">
        <v>0</v>
      </c>
      <c r="GU5679" s="81">
        <v>0</v>
      </c>
      <c r="GV5679" s="81">
        <v>0</v>
      </c>
      <c r="GW5679" s="81">
        <v>0</v>
      </c>
      <c r="GX5679" s="81">
        <v>0</v>
      </c>
      <c r="GY5679" s="81">
        <v>1.1148832299820636E-2</v>
      </c>
      <c r="GZ5679" s="81">
        <v>4.3541857288384108E-4</v>
      </c>
    </row>
    <row r="5680" spans="98:208" x14ac:dyDescent="0.25">
      <c r="CT5680" s="81" t="s">
        <v>155</v>
      </c>
      <c r="CU5680" s="81" t="s">
        <v>491</v>
      </c>
      <c r="CV5680" s="81" t="s">
        <v>453</v>
      </c>
      <c r="CW5680" s="81">
        <v>2029</v>
      </c>
      <c r="CX5680" s="81">
        <v>0</v>
      </c>
      <c r="CY5680" s="81">
        <v>0</v>
      </c>
      <c r="CZ5680" s="81">
        <v>0</v>
      </c>
      <c r="DA5680" s="81">
        <v>0</v>
      </c>
      <c r="DB5680" s="81">
        <v>8.3606377745129676E-2</v>
      </c>
      <c r="DC5680" s="81">
        <v>3.9055083184886243E-2</v>
      </c>
      <c r="DD5680" s="81">
        <v>1.694997174105825E-3</v>
      </c>
      <c r="DE5680" s="81">
        <v>4.2856297386136839E-2</v>
      </c>
      <c r="DF5680" s="81">
        <v>4.3541857288384152E-4</v>
      </c>
      <c r="DG5680" s="81">
        <v>4.3541857288384152E-4</v>
      </c>
      <c r="DH5680" s="81">
        <v>4.3541857288384152E-4</v>
      </c>
      <c r="DI5680" s="81">
        <v>4.3541857288384152E-4</v>
      </c>
      <c r="DJ5680" s="81">
        <v>5.1948435868304189E-4</v>
      </c>
      <c r="DL5680" s="81">
        <v>0</v>
      </c>
      <c r="DM5680" s="81">
        <v>2.2619313809324776E-7</v>
      </c>
      <c r="DN5680" s="81">
        <v>2.2619313809324776E-7</v>
      </c>
      <c r="DO5680" s="81">
        <v>0</v>
      </c>
      <c r="DP5680" s="81">
        <v>2.2619313809324776E-7</v>
      </c>
      <c r="DQ5680" s="81">
        <v>2.2619313809324776E-7</v>
      </c>
      <c r="DR5680" s="81">
        <v>0</v>
      </c>
      <c r="DS5680" s="81">
        <v>2.2619313809324776E-7</v>
      </c>
      <c r="DT5680" s="81">
        <v>2.2619313809324776E-7</v>
      </c>
      <c r="DU5680" s="81">
        <v>0</v>
      </c>
      <c r="DV5680" s="81">
        <v>2.2619313809324776E-7</v>
      </c>
      <c r="DW5680" s="81">
        <v>2.2619313809324776E-7</v>
      </c>
      <c r="GE5680" s="81" t="s">
        <v>449</v>
      </c>
      <c r="GF5680" s="81" t="s">
        <v>155</v>
      </c>
      <c r="GG5680" s="81" t="s">
        <v>495</v>
      </c>
      <c r="GH5680" s="81" t="s">
        <v>461</v>
      </c>
      <c r="GI5680" s="81">
        <v>2021</v>
      </c>
      <c r="GJ5680" s="81" t="s">
        <v>201</v>
      </c>
      <c r="GK5680" s="81">
        <v>222.22942162785921</v>
      </c>
      <c r="GL5680" s="81">
        <v>143.62803700000001</v>
      </c>
      <c r="GM5680" s="81">
        <v>2021</v>
      </c>
      <c r="GN5680" s="81" t="s">
        <v>173</v>
      </c>
      <c r="GO5680" s="81">
        <v>1.1148832299820636E-2</v>
      </c>
      <c r="GP5680" s="81">
        <v>10</v>
      </c>
      <c r="GQ5680" s="81">
        <v>0</v>
      </c>
      <c r="GR5680" s="81" t="s">
        <v>448</v>
      </c>
      <c r="GS5680" s="81">
        <v>1.1148832299820636E-2</v>
      </c>
      <c r="GT5680" s="81">
        <v>2.4775985538151355</v>
      </c>
      <c r="GU5680" s="81">
        <v>1.1148832299820636E-2</v>
      </c>
      <c r="GV5680" s="81">
        <v>2.4775985538151355</v>
      </c>
      <c r="GW5680" s="81">
        <v>0</v>
      </c>
      <c r="GX5680" s="81">
        <v>0</v>
      </c>
      <c r="GY5680" s="81">
        <v>0</v>
      </c>
      <c r="GZ5680" s="81">
        <v>0</v>
      </c>
    </row>
    <row r="5681" spans="98:208" x14ac:dyDescent="0.25">
      <c r="CT5681" s="81" t="s">
        <v>155</v>
      </c>
      <c r="CU5681" s="81" t="s">
        <v>491</v>
      </c>
      <c r="CV5681" s="81" t="s">
        <v>453</v>
      </c>
      <c r="CW5681" s="81">
        <v>2030</v>
      </c>
      <c r="CX5681" s="81">
        <v>0</v>
      </c>
      <c r="CY5681" s="81">
        <v>0</v>
      </c>
      <c r="CZ5681" s="81">
        <v>0</v>
      </c>
      <c r="DA5681" s="81">
        <v>0</v>
      </c>
      <c r="DB5681" s="81">
        <v>8.3606377745129676E-2</v>
      </c>
      <c r="DC5681" s="81">
        <v>3.9055083184886243E-2</v>
      </c>
      <c r="DD5681" s="81">
        <v>1.694997174105825E-3</v>
      </c>
      <c r="DE5681" s="81">
        <v>4.2856297386136839E-2</v>
      </c>
      <c r="DF5681" s="81">
        <v>0</v>
      </c>
      <c r="DG5681" s="81">
        <v>4.3541857288384152E-4</v>
      </c>
      <c r="DH5681" s="81">
        <v>4.3541857288384152E-4</v>
      </c>
      <c r="DI5681" s="81">
        <v>4.3541857288384152E-4</v>
      </c>
      <c r="DJ5681" s="81">
        <v>5.1948435868304189E-4</v>
      </c>
      <c r="DL5681" s="81">
        <v>0</v>
      </c>
      <c r="DM5681" s="81">
        <v>0</v>
      </c>
      <c r="DN5681" s="81">
        <v>0</v>
      </c>
      <c r="DO5681" s="81">
        <v>0</v>
      </c>
      <c r="DP5681" s="81">
        <v>2.2619313809324776E-7</v>
      </c>
      <c r="DQ5681" s="81">
        <v>2.2619313809324776E-7</v>
      </c>
      <c r="DR5681" s="81">
        <v>0</v>
      </c>
      <c r="DS5681" s="81">
        <v>2.2619313809324776E-7</v>
      </c>
      <c r="DT5681" s="81">
        <v>2.2619313809324776E-7</v>
      </c>
      <c r="DU5681" s="81">
        <v>0</v>
      </c>
      <c r="DV5681" s="81">
        <v>2.2619313809324776E-7</v>
      </c>
      <c r="DW5681" s="81">
        <v>2.2619313809324776E-7</v>
      </c>
      <c r="GE5681" s="81" t="s">
        <v>449</v>
      </c>
      <c r="GF5681" s="81" t="s">
        <v>155</v>
      </c>
      <c r="GG5681" s="81" t="s">
        <v>495</v>
      </c>
      <c r="GH5681" s="81" t="s">
        <v>461</v>
      </c>
      <c r="GI5681" s="81">
        <v>2022</v>
      </c>
      <c r="GJ5681" s="81" t="s">
        <v>201</v>
      </c>
      <c r="GK5681" s="81">
        <v>222.22942162785921</v>
      </c>
      <c r="GL5681" s="81">
        <v>143.62803700000001</v>
      </c>
      <c r="GM5681" s="81">
        <v>2022</v>
      </c>
      <c r="GN5681" s="81" t="s">
        <v>173</v>
      </c>
      <c r="GO5681" s="81">
        <v>1.1148832299820636E-2</v>
      </c>
      <c r="GP5681" s="81">
        <v>10</v>
      </c>
      <c r="GQ5681" s="81">
        <v>0</v>
      </c>
      <c r="GR5681" s="81" t="s">
        <v>448</v>
      </c>
      <c r="GS5681" s="81">
        <v>1.1148832299820636E-2</v>
      </c>
      <c r="GT5681" s="81">
        <v>2.4775985538151355</v>
      </c>
      <c r="GU5681" s="81">
        <v>1.1148832299820636E-2</v>
      </c>
      <c r="GV5681" s="81">
        <v>2.4775985538151355</v>
      </c>
      <c r="GW5681" s="81">
        <v>1.1148832299820636E-2</v>
      </c>
      <c r="GX5681" s="81">
        <v>2.4775985538151355</v>
      </c>
      <c r="GY5681" s="81">
        <v>0</v>
      </c>
      <c r="GZ5681" s="81">
        <v>0</v>
      </c>
    </row>
    <row r="5682" spans="98:208" x14ac:dyDescent="0.25">
      <c r="CT5682" s="81" t="s">
        <v>155</v>
      </c>
      <c r="CU5682" s="81" t="s">
        <v>491</v>
      </c>
      <c r="CV5682" s="81" t="s">
        <v>453</v>
      </c>
      <c r="CW5682" s="81">
        <v>2031</v>
      </c>
      <c r="CX5682" s="81">
        <v>0</v>
      </c>
      <c r="CY5682" s="81">
        <v>0</v>
      </c>
      <c r="CZ5682" s="81">
        <v>0</v>
      </c>
      <c r="DA5682" s="81">
        <v>0</v>
      </c>
      <c r="DB5682" s="81">
        <v>8.3606377745129676E-2</v>
      </c>
      <c r="DC5682" s="81">
        <v>3.9055083184886243E-2</v>
      </c>
      <c r="DD5682" s="81">
        <v>1.694997174105825E-3</v>
      </c>
      <c r="DE5682" s="81">
        <v>4.2856297386136839E-2</v>
      </c>
      <c r="DF5682" s="81">
        <v>0</v>
      </c>
      <c r="DG5682" s="81">
        <v>0</v>
      </c>
      <c r="DH5682" s="81">
        <v>4.3541857288384152E-4</v>
      </c>
      <c r="DI5682" s="81">
        <v>4.3541857288384152E-4</v>
      </c>
      <c r="DJ5682" s="81">
        <v>5.1948435868304189E-4</v>
      </c>
      <c r="DL5682" s="81">
        <v>0</v>
      </c>
      <c r="DM5682" s="81">
        <v>0</v>
      </c>
      <c r="DN5682" s="81">
        <v>0</v>
      </c>
      <c r="DO5682" s="81">
        <v>0</v>
      </c>
      <c r="DP5682" s="81">
        <v>0</v>
      </c>
      <c r="DQ5682" s="81">
        <v>0</v>
      </c>
      <c r="DR5682" s="81">
        <v>0</v>
      </c>
      <c r="DS5682" s="81">
        <v>2.2619313809324776E-7</v>
      </c>
      <c r="DT5682" s="81">
        <v>2.2619313809324776E-7</v>
      </c>
      <c r="DU5682" s="81">
        <v>0</v>
      </c>
      <c r="DV5682" s="81">
        <v>2.2619313809324776E-7</v>
      </c>
      <c r="DW5682" s="81">
        <v>2.2619313809324776E-7</v>
      </c>
      <c r="GE5682" s="81" t="s">
        <v>449</v>
      </c>
      <c r="GF5682" s="81" t="s">
        <v>155</v>
      </c>
      <c r="GG5682" s="81" t="s">
        <v>495</v>
      </c>
      <c r="GH5682" s="81" t="s">
        <v>461</v>
      </c>
      <c r="GI5682" s="81">
        <v>2023</v>
      </c>
      <c r="GJ5682" s="81" t="s">
        <v>201</v>
      </c>
      <c r="GK5682" s="81">
        <v>233.2300768079692</v>
      </c>
      <c r="GL5682" s="81">
        <v>143.62803700000001</v>
      </c>
      <c r="GM5682" s="81">
        <v>2023</v>
      </c>
      <c r="GN5682" s="81" t="s">
        <v>173</v>
      </c>
      <c r="GO5682" s="81">
        <v>1.1148832299820636E-2</v>
      </c>
      <c r="GP5682" s="81">
        <v>10</v>
      </c>
      <c r="GQ5682" s="81">
        <v>0</v>
      </c>
      <c r="GR5682" s="81" t="s">
        <v>448</v>
      </c>
      <c r="GS5682" s="81">
        <v>1.1148832299820636E-2</v>
      </c>
      <c r="GT5682" s="81">
        <v>2.600243013606335</v>
      </c>
      <c r="GU5682" s="81">
        <v>1.1148832299820636E-2</v>
      </c>
      <c r="GV5682" s="81">
        <v>2.600243013606335</v>
      </c>
      <c r="GW5682" s="81">
        <v>1.1148832299820636E-2</v>
      </c>
      <c r="GX5682" s="81">
        <v>2.600243013606335</v>
      </c>
      <c r="GY5682" s="81">
        <v>1.1148832299820636E-2</v>
      </c>
      <c r="GZ5682" s="81">
        <v>2.600243013606335</v>
      </c>
    </row>
    <row r="5683" spans="98:208" x14ac:dyDescent="0.25">
      <c r="CT5683" s="81" t="s">
        <v>155</v>
      </c>
      <c r="CU5683" s="81" t="s">
        <v>491</v>
      </c>
      <c r="CV5683" s="81" t="s">
        <v>453</v>
      </c>
      <c r="CW5683" s="81">
        <v>2032</v>
      </c>
      <c r="CX5683" s="81">
        <v>0</v>
      </c>
      <c r="CY5683" s="81">
        <v>0</v>
      </c>
      <c r="CZ5683" s="81">
        <v>0</v>
      </c>
      <c r="DA5683" s="81">
        <v>0</v>
      </c>
      <c r="DB5683" s="81">
        <v>8.3606377745129676E-2</v>
      </c>
      <c r="DC5683" s="81">
        <v>3.9055083184886243E-2</v>
      </c>
      <c r="DD5683" s="81">
        <v>1.694997174105825E-3</v>
      </c>
      <c r="DE5683" s="81">
        <v>4.2856297386136839E-2</v>
      </c>
      <c r="DF5683" s="81">
        <v>0</v>
      </c>
      <c r="DG5683" s="81">
        <v>0</v>
      </c>
      <c r="DH5683" s="81">
        <v>0</v>
      </c>
      <c r="DI5683" s="81">
        <v>4.3541857288384152E-4</v>
      </c>
      <c r="DJ5683" s="81">
        <v>5.1948435868304189E-4</v>
      </c>
      <c r="DL5683" s="81">
        <v>0</v>
      </c>
      <c r="DM5683" s="81">
        <v>0</v>
      </c>
      <c r="DN5683" s="81">
        <v>0</v>
      </c>
      <c r="DO5683" s="81">
        <v>0</v>
      </c>
      <c r="DP5683" s="81">
        <v>0</v>
      </c>
      <c r="DQ5683" s="81">
        <v>0</v>
      </c>
      <c r="DR5683" s="81">
        <v>0</v>
      </c>
      <c r="DS5683" s="81">
        <v>0</v>
      </c>
      <c r="DT5683" s="81">
        <v>0</v>
      </c>
      <c r="DU5683" s="81">
        <v>0</v>
      </c>
      <c r="DV5683" s="81">
        <v>2.2619313809324776E-7</v>
      </c>
      <c r="DW5683" s="81">
        <v>2.2619313809324776E-7</v>
      </c>
      <c r="GE5683" s="81" t="s">
        <v>449</v>
      </c>
      <c r="GF5683" s="81" t="s">
        <v>155</v>
      </c>
      <c r="GG5683" s="81" t="s">
        <v>495</v>
      </c>
      <c r="GH5683" s="81" t="s">
        <v>461</v>
      </c>
      <c r="GI5683" s="81">
        <v>2024</v>
      </c>
      <c r="GJ5683" s="81" t="s">
        <v>201</v>
      </c>
      <c r="GK5683" s="81">
        <v>233.2300768079692</v>
      </c>
      <c r="GL5683" s="81">
        <v>143.62803700000001</v>
      </c>
      <c r="GM5683" s="81">
        <v>2024</v>
      </c>
      <c r="GN5683" s="81" t="s">
        <v>173</v>
      </c>
      <c r="GO5683" s="81">
        <v>1.1148832299820636E-2</v>
      </c>
      <c r="GP5683" s="81">
        <v>10</v>
      </c>
      <c r="GQ5683" s="81">
        <v>0</v>
      </c>
      <c r="GR5683" s="81" t="s">
        <v>448</v>
      </c>
      <c r="GS5683" s="81">
        <v>1.1148832299820636E-2</v>
      </c>
      <c r="GT5683" s="81">
        <v>2.600243013606335</v>
      </c>
      <c r="GU5683" s="81">
        <v>1.1148832299820636E-2</v>
      </c>
      <c r="GV5683" s="81">
        <v>2.600243013606335</v>
      </c>
      <c r="GW5683" s="81">
        <v>1.1148832299820636E-2</v>
      </c>
      <c r="GX5683" s="81">
        <v>2.600243013606335</v>
      </c>
      <c r="GY5683" s="81">
        <v>1.1148832299820636E-2</v>
      </c>
      <c r="GZ5683" s="81">
        <v>2.600243013606335</v>
      </c>
    </row>
    <row r="5684" spans="98:208" x14ac:dyDescent="0.25">
      <c r="CT5684" s="81" t="s">
        <v>155</v>
      </c>
      <c r="CU5684" s="81" t="s">
        <v>491</v>
      </c>
      <c r="CV5684" s="81" t="s">
        <v>454</v>
      </c>
      <c r="CW5684" s="81">
        <v>2020</v>
      </c>
      <c r="CX5684" s="81">
        <v>0</v>
      </c>
      <c r="CY5684" s="81">
        <v>0</v>
      </c>
      <c r="CZ5684" s="81">
        <v>0</v>
      </c>
      <c r="DA5684" s="81">
        <v>0</v>
      </c>
      <c r="DB5684" s="81">
        <v>21083.842824223189</v>
      </c>
      <c r="DC5684" s="81">
        <v>409.22373582044048</v>
      </c>
      <c r="DD5684" s="81">
        <v>13469.08781237736</v>
      </c>
      <c r="DE5684" s="81">
        <v>7205.5312760244578</v>
      </c>
      <c r="DF5684" s="81">
        <v>4.5623668037681941</v>
      </c>
      <c r="DG5684" s="81">
        <v>0</v>
      </c>
      <c r="DH5684" s="81">
        <v>0</v>
      </c>
      <c r="DI5684" s="81">
        <v>0</v>
      </c>
      <c r="DJ5684" s="81">
        <v>2.576060342319501E-10</v>
      </c>
      <c r="DL5684" s="81">
        <v>0</v>
      </c>
      <c r="DM5684" s="81">
        <v>1.1752932190302222E-9</v>
      </c>
      <c r="DN5684" s="81">
        <v>1.1752932190302222E-9</v>
      </c>
      <c r="DO5684" s="81">
        <v>0</v>
      </c>
      <c r="DP5684" s="81">
        <v>0</v>
      </c>
      <c r="DQ5684" s="81">
        <v>0</v>
      </c>
      <c r="DR5684" s="81">
        <v>0</v>
      </c>
      <c r="DS5684" s="81">
        <v>0</v>
      </c>
      <c r="DT5684" s="81">
        <v>0</v>
      </c>
      <c r="DU5684" s="81">
        <v>0</v>
      </c>
      <c r="DV5684" s="81">
        <v>0</v>
      </c>
      <c r="DW5684" s="81">
        <v>0</v>
      </c>
      <c r="GE5684" s="81" t="s">
        <v>449</v>
      </c>
      <c r="GF5684" s="81" t="s">
        <v>155</v>
      </c>
      <c r="GG5684" s="81" t="s">
        <v>495</v>
      </c>
      <c r="GH5684" s="81" t="s">
        <v>461</v>
      </c>
      <c r="GI5684" s="81">
        <v>2025</v>
      </c>
      <c r="GJ5684" s="81" t="s">
        <v>201</v>
      </c>
      <c r="GK5684" s="81">
        <v>233.2300768079692</v>
      </c>
      <c r="GL5684" s="81">
        <v>143.62803700000001</v>
      </c>
      <c r="GM5684" s="81">
        <v>2025</v>
      </c>
      <c r="GN5684" s="81" t="s">
        <v>173</v>
      </c>
      <c r="GO5684" s="81">
        <v>1.1148832299820636E-2</v>
      </c>
      <c r="GP5684" s="81">
        <v>10</v>
      </c>
      <c r="GQ5684" s="81">
        <v>0</v>
      </c>
      <c r="GR5684" s="81" t="s">
        <v>448</v>
      </c>
      <c r="GS5684" s="81">
        <v>1.1148832299820636E-2</v>
      </c>
      <c r="GT5684" s="81">
        <v>2.600243013606335</v>
      </c>
      <c r="GU5684" s="81">
        <v>1.1148832299820636E-2</v>
      </c>
      <c r="GV5684" s="81">
        <v>2.600243013606335</v>
      </c>
      <c r="GW5684" s="81">
        <v>1.1148832299820636E-2</v>
      </c>
      <c r="GX5684" s="81">
        <v>2.600243013606335</v>
      </c>
      <c r="GY5684" s="81">
        <v>1.1148832299820636E-2</v>
      </c>
      <c r="GZ5684" s="81">
        <v>2.600243013606335</v>
      </c>
    </row>
    <row r="5685" spans="98:208" x14ac:dyDescent="0.25">
      <c r="CT5685" s="81" t="s">
        <v>155</v>
      </c>
      <c r="CU5685" s="81" t="s">
        <v>491</v>
      </c>
      <c r="CV5685" s="81" t="s">
        <v>454</v>
      </c>
      <c r="CW5685" s="81">
        <v>2021</v>
      </c>
      <c r="CX5685" s="81">
        <v>0</v>
      </c>
      <c r="CY5685" s="81">
        <v>0</v>
      </c>
      <c r="CZ5685" s="81">
        <v>0</v>
      </c>
      <c r="DA5685" s="81">
        <v>0</v>
      </c>
      <c r="DB5685" s="81">
        <v>21083.842824223189</v>
      </c>
      <c r="DC5685" s="81">
        <v>409.22373582044048</v>
      </c>
      <c r="DD5685" s="81">
        <v>13469.08781237736</v>
      </c>
      <c r="DE5685" s="81">
        <v>7205.5312760244578</v>
      </c>
      <c r="DF5685" s="81">
        <v>4.5623668037681941</v>
      </c>
      <c r="DG5685" s="81">
        <v>4.5623668037681941</v>
      </c>
      <c r="DH5685" s="81">
        <v>0</v>
      </c>
      <c r="DI5685" s="81">
        <v>0</v>
      </c>
      <c r="DJ5685" s="81">
        <v>2.576060342319501E-10</v>
      </c>
      <c r="DL5685" s="81">
        <v>0</v>
      </c>
      <c r="DM5685" s="81">
        <v>1.1752932190302222E-9</v>
      </c>
      <c r="DN5685" s="81">
        <v>1.1752932190302222E-9</v>
      </c>
      <c r="DO5685" s="81">
        <v>0</v>
      </c>
      <c r="DP5685" s="81">
        <v>1.1752932190302222E-9</v>
      </c>
      <c r="DQ5685" s="81">
        <v>1.1752932190302222E-9</v>
      </c>
      <c r="DR5685" s="81">
        <v>0</v>
      </c>
      <c r="DS5685" s="81">
        <v>0</v>
      </c>
      <c r="DT5685" s="81">
        <v>0</v>
      </c>
      <c r="DU5685" s="81">
        <v>0</v>
      </c>
      <c r="DV5685" s="81">
        <v>0</v>
      </c>
      <c r="DW5685" s="81">
        <v>0</v>
      </c>
      <c r="GE5685" s="81" t="s">
        <v>449</v>
      </c>
      <c r="GF5685" s="81" t="s">
        <v>155</v>
      </c>
      <c r="GG5685" s="81" t="s">
        <v>495</v>
      </c>
      <c r="GH5685" s="81" t="s">
        <v>461</v>
      </c>
      <c r="GI5685" s="81">
        <v>2026</v>
      </c>
      <c r="GJ5685" s="81" t="s">
        <v>201</v>
      </c>
      <c r="GK5685" s="81">
        <v>233.2300768079692</v>
      </c>
      <c r="GL5685" s="81">
        <v>143.62803700000001</v>
      </c>
      <c r="GM5685" s="81">
        <v>2026</v>
      </c>
      <c r="GN5685" s="81" t="s">
        <v>173</v>
      </c>
      <c r="GO5685" s="81">
        <v>1.1148832299820636E-2</v>
      </c>
      <c r="GP5685" s="81">
        <v>10</v>
      </c>
      <c r="GQ5685" s="81">
        <v>0</v>
      </c>
      <c r="GR5685" s="81" t="s">
        <v>448</v>
      </c>
      <c r="GS5685" s="81">
        <v>1.1148832299820636E-2</v>
      </c>
      <c r="GT5685" s="81">
        <v>2.600243013606335</v>
      </c>
      <c r="GU5685" s="81">
        <v>1.1148832299820636E-2</v>
      </c>
      <c r="GV5685" s="81">
        <v>2.600243013606335</v>
      </c>
      <c r="GW5685" s="81">
        <v>1.1148832299820636E-2</v>
      </c>
      <c r="GX5685" s="81">
        <v>2.600243013606335</v>
      </c>
      <c r="GY5685" s="81">
        <v>1.1148832299820636E-2</v>
      </c>
      <c r="GZ5685" s="81">
        <v>2.600243013606335</v>
      </c>
    </row>
    <row r="5686" spans="98:208" x14ac:dyDescent="0.25">
      <c r="CT5686" s="81" t="s">
        <v>155</v>
      </c>
      <c r="CU5686" s="81" t="s">
        <v>491</v>
      </c>
      <c r="CV5686" s="81" t="s">
        <v>454</v>
      </c>
      <c r="CW5686" s="81">
        <v>2022</v>
      </c>
      <c r="CX5686" s="81">
        <v>0</v>
      </c>
      <c r="CY5686" s="81">
        <v>0</v>
      </c>
      <c r="CZ5686" s="81">
        <v>0</v>
      </c>
      <c r="DA5686" s="81">
        <v>0</v>
      </c>
      <c r="DB5686" s="81">
        <v>21083.842824223189</v>
      </c>
      <c r="DC5686" s="81">
        <v>409.22373582044048</v>
      </c>
      <c r="DD5686" s="81">
        <v>13469.08781237736</v>
      </c>
      <c r="DE5686" s="81">
        <v>7205.5312760244578</v>
      </c>
      <c r="DF5686" s="81">
        <v>4.5623668037681941</v>
      </c>
      <c r="DG5686" s="81">
        <v>4.5623668037681941</v>
      </c>
      <c r="DH5686" s="81">
        <v>4.5623668037681941</v>
      </c>
      <c r="DI5686" s="81">
        <v>0</v>
      </c>
      <c r="DJ5686" s="81">
        <v>2.576060342319501E-10</v>
      </c>
      <c r="DL5686" s="81">
        <v>0</v>
      </c>
      <c r="DM5686" s="81">
        <v>1.1752932190302222E-9</v>
      </c>
      <c r="DN5686" s="81">
        <v>1.1752932190302222E-9</v>
      </c>
      <c r="DO5686" s="81">
        <v>0</v>
      </c>
      <c r="DP5686" s="81">
        <v>1.1752932190302222E-9</v>
      </c>
      <c r="DQ5686" s="81">
        <v>1.1752932190302222E-9</v>
      </c>
      <c r="DR5686" s="81">
        <v>0</v>
      </c>
      <c r="DS5686" s="81">
        <v>1.1752932190302222E-9</v>
      </c>
      <c r="DT5686" s="81">
        <v>1.1752932190302222E-9</v>
      </c>
      <c r="DU5686" s="81">
        <v>0</v>
      </c>
      <c r="DV5686" s="81">
        <v>0</v>
      </c>
      <c r="DW5686" s="81">
        <v>0</v>
      </c>
      <c r="GE5686" s="81" t="s">
        <v>449</v>
      </c>
      <c r="GF5686" s="81" t="s">
        <v>155</v>
      </c>
      <c r="GG5686" s="81" t="s">
        <v>495</v>
      </c>
      <c r="GH5686" s="81" t="s">
        <v>461</v>
      </c>
      <c r="GI5686" s="81">
        <v>2027</v>
      </c>
      <c r="GJ5686" s="81" t="s">
        <v>201</v>
      </c>
      <c r="GK5686" s="81">
        <v>233.2300768079692</v>
      </c>
      <c r="GL5686" s="81">
        <v>143.62803700000001</v>
      </c>
      <c r="GM5686" s="81">
        <v>2027</v>
      </c>
      <c r="GN5686" s="81" t="s">
        <v>173</v>
      </c>
      <c r="GO5686" s="81">
        <v>1.1148832299820636E-2</v>
      </c>
      <c r="GP5686" s="81">
        <v>10</v>
      </c>
      <c r="GQ5686" s="81">
        <v>0</v>
      </c>
      <c r="GR5686" s="81" t="s">
        <v>448</v>
      </c>
      <c r="GS5686" s="81">
        <v>1.1148832299820636E-2</v>
      </c>
      <c r="GT5686" s="81">
        <v>2.600243013606335</v>
      </c>
      <c r="GU5686" s="81">
        <v>1.1148832299820636E-2</v>
      </c>
      <c r="GV5686" s="81">
        <v>2.600243013606335</v>
      </c>
      <c r="GW5686" s="81">
        <v>1.1148832299820636E-2</v>
      </c>
      <c r="GX5686" s="81">
        <v>2.600243013606335</v>
      </c>
      <c r="GY5686" s="81">
        <v>1.1148832299820636E-2</v>
      </c>
      <c r="GZ5686" s="81">
        <v>2.600243013606335</v>
      </c>
    </row>
    <row r="5687" spans="98:208" x14ac:dyDescent="0.25">
      <c r="CT5687" s="81" t="s">
        <v>155</v>
      </c>
      <c r="CU5687" s="81" t="s">
        <v>491</v>
      </c>
      <c r="CV5687" s="81" t="s">
        <v>454</v>
      </c>
      <c r="CW5687" s="81">
        <v>2023</v>
      </c>
      <c r="CX5687" s="81">
        <v>0</v>
      </c>
      <c r="CY5687" s="81">
        <v>0</v>
      </c>
      <c r="CZ5687" s="81">
        <v>0</v>
      </c>
      <c r="DA5687" s="81">
        <v>0</v>
      </c>
      <c r="DB5687" s="81">
        <v>21835.978114129979</v>
      </c>
      <c r="DC5687" s="81">
        <v>428.60232122030828</v>
      </c>
      <c r="DD5687" s="81">
        <v>13939.560973456581</v>
      </c>
      <c r="DE5687" s="81">
        <v>7467.8148194512214</v>
      </c>
      <c r="DF5687" s="81">
        <v>4.778415402599073</v>
      </c>
      <c r="DG5687" s="81">
        <v>4.778415402599073</v>
      </c>
      <c r="DH5687" s="81">
        <v>4.778415402599073</v>
      </c>
      <c r="DI5687" s="81">
        <v>4.778415402599073</v>
      </c>
      <c r="DJ5687" s="81">
        <v>2.576060342319501E-10</v>
      </c>
      <c r="DL5687" s="81">
        <v>0</v>
      </c>
      <c r="DM5687" s="81">
        <v>1.2309486417764145E-9</v>
      </c>
      <c r="DN5687" s="81">
        <v>1.2309486417764145E-9</v>
      </c>
      <c r="DO5687" s="81">
        <v>0</v>
      </c>
      <c r="DP5687" s="81">
        <v>1.2309486417764145E-9</v>
      </c>
      <c r="DQ5687" s="81">
        <v>1.2309486417764145E-9</v>
      </c>
      <c r="DR5687" s="81">
        <v>0</v>
      </c>
      <c r="DS5687" s="81">
        <v>1.2309486417764145E-9</v>
      </c>
      <c r="DT5687" s="81">
        <v>1.2309486417764145E-9</v>
      </c>
      <c r="DU5687" s="81">
        <v>0</v>
      </c>
      <c r="DV5687" s="81">
        <v>1.2309486417764145E-9</v>
      </c>
      <c r="DW5687" s="81">
        <v>1.2309486417764145E-9</v>
      </c>
      <c r="GE5687" s="81" t="s">
        <v>449</v>
      </c>
      <c r="GF5687" s="81" t="s">
        <v>155</v>
      </c>
      <c r="GG5687" s="81" t="s">
        <v>495</v>
      </c>
      <c r="GH5687" s="81" t="s">
        <v>461</v>
      </c>
      <c r="GI5687" s="81">
        <v>2028</v>
      </c>
      <c r="GJ5687" s="81" t="s">
        <v>201</v>
      </c>
      <c r="GK5687" s="81">
        <v>247.27299216497869</v>
      </c>
      <c r="GL5687" s="81">
        <v>143.62803700000001</v>
      </c>
      <c r="GM5687" s="81">
        <v>2028</v>
      </c>
      <c r="GN5687" s="81" t="s">
        <v>173</v>
      </c>
      <c r="GO5687" s="81">
        <v>1.1148832299820636E-2</v>
      </c>
      <c r="GP5687" s="81">
        <v>10</v>
      </c>
      <c r="GQ5687" s="81">
        <v>0</v>
      </c>
      <c r="GR5687" s="81" t="s">
        <v>448</v>
      </c>
      <c r="GS5687" s="81">
        <v>1.1148832299820636E-2</v>
      </c>
      <c r="GT5687" s="81">
        <v>2.7568051219222096</v>
      </c>
      <c r="GU5687" s="81">
        <v>1.1148832299820636E-2</v>
      </c>
      <c r="GV5687" s="81">
        <v>2.7568051219222096</v>
      </c>
      <c r="GW5687" s="81">
        <v>1.1148832299820636E-2</v>
      </c>
      <c r="GX5687" s="81">
        <v>2.7568051219222096</v>
      </c>
      <c r="GY5687" s="81">
        <v>1.1148832299820636E-2</v>
      </c>
      <c r="GZ5687" s="81">
        <v>2.7568051219222096</v>
      </c>
    </row>
    <row r="5688" spans="98:208" x14ac:dyDescent="0.25">
      <c r="CT5688" s="81" t="s">
        <v>155</v>
      </c>
      <c r="CU5688" s="81" t="s">
        <v>491</v>
      </c>
      <c r="CV5688" s="81" t="s">
        <v>454</v>
      </c>
      <c r="CW5688" s="81">
        <v>2024</v>
      </c>
      <c r="CX5688" s="81">
        <v>0</v>
      </c>
      <c r="CY5688" s="81">
        <v>0</v>
      </c>
      <c r="CZ5688" s="81">
        <v>0</v>
      </c>
      <c r="DA5688" s="81">
        <v>0</v>
      </c>
      <c r="DB5688" s="81">
        <v>21835.978114129979</v>
      </c>
      <c r="DC5688" s="81">
        <v>428.60232122030828</v>
      </c>
      <c r="DD5688" s="81">
        <v>13939.560973456581</v>
      </c>
      <c r="DE5688" s="81">
        <v>7467.8148194512214</v>
      </c>
      <c r="DF5688" s="81">
        <v>4.778415402599073</v>
      </c>
      <c r="DG5688" s="81">
        <v>4.778415402599073</v>
      </c>
      <c r="DH5688" s="81">
        <v>4.778415402599073</v>
      </c>
      <c r="DI5688" s="81">
        <v>4.778415402599073</v>
      </c>
      <c r="DJ5688" s="81">
        <v>2.576060342319501E-10</v>
      </c>
      <c r="DL5688" s="81">
        <v>0</v>
      </c>
      <c r="DM5688" s="81">
        <v>1.2309486417764145E-9</v>
      </c>
      <c r="DN5688" s="81">
        <v>1.2309486417764145E-9</v>
      </c>
      <c r="DO5688" s="81">
        <v>0</v>
      </c>
      <c r="DP5688" s="81">
        <v>1.2309486417764145E-9</v>
      </c>
      <c r="DQ5688" s="81">
        <v>1.2309486417764145E-9</v>
      </c>
      <c r="DR5688" s="81">
        <v>0</v>
      </c>
      <c r="DS5688" s="81">
        <v>1.2309486417764145E-9</v>
      </c>
      <c r="DT5688" s="81">
        <v>1.2309486417764145E-9</v>
      </c>
      <c r="DU5688" s="81">
        <v>0</v>
      </c>
      <c r="DV5688" s="81">
        <v>1.2309486417764145E-9</v>
      </c>
      <c r="DW5688" s="81">
        <v>1.2309486417764145E-9</v>
      </c>
      <c r="GE5688" s="81" t="s">
        <v>449</v>
      </c>
      <c r="GF5688" s="81" t="s">
        <v>155</v>
      </c>
      <c r="GG5688" s="81" t="s">
        <v>495</v>
      </c>
      <c r="GH5688" s="81" t="s">
        <v>461</v>
      </c>
      <c r="GI5688" s="81">
        <v>2029</v>
      </c>
      <c r="GJ5688" s="81" t="s">
        <v>201</v>
      </c>
      <c r="GK5688" s="81">
        <v>247.27299216497869</v>
      </c>
      <c r="GL5688" s="81">
        <v>143.62803700000001</v>
      </c>
      <c r="GM5688" s="81">
        <v>2029</v>
      </c>
      <c r="GN5688" s="81" t="s">
        <v>173</v>
      </c>
      <c r="GO5688" s="81">
        <v>1.1148832299820636E-2</v>
      </c>
      <c r="GP5688" s="81">
        <v>10</v>
      </c>
      <c r="GQ5688" s="81">
        <v>0</v>
      </c>
      <c r="GR5688" s="81" t="s">
        <v>448</v>
      </c>
      <c r="GS5688" s="81">
        <v>1.1148832299820636E-2</v>
      </c>
      <c r="GT5688" s="81">
        <v>2.7568051219222096</v>
      </c>
      <c r="GU5688" s="81">
        <v>1.1148832299820636E-2</v>
      </c>
      <c r="GV5688" s="81">
        <v>2.7568051219222096</v>
      </c>
      <c r="GW5688" s="81">
        <v>1.1148832299820636E-2</v>
      </c>
      <c r="GX5688" s="81">
        <v>2.7568051219222096</v>
      </c>
      <c r="GY5688" s="81">
        <v>1.1148832299820636E-2</v>
      </c>
      <c r="GZ5688" s="81">
        <v>2.7568051219222096</v>
      </c>
    </row>
    <row r="5689" spans="98:208" x14ac:dyDescent="0.25">
      <c r="CT5689" s="81" t="s">
        <v>155</v>
      </c>
      <c r="CU5689" s="81" t="s">
        <v>491</v>
      </c>
      <c r="CV5689" s="81" t="s">
        <v>454</v>
      </c>
      <c r="CW5689" s="81">
        <v>2025</v>
      </c>
      <c r="CX5689" s="81">
        <v>0</v>
      </c>
      <c r="CY5689" s="81">
        <v>0</v>
      </c>
      <c r="CZ5689" s="81">
        <v>0</v>
      </c>
      <c r="DA5689" s="81">
        <v>0</v>
      </c>
      <c r="DB5689" s="81">
        <v>21835.978114129979</v>
      </c>
      <c r="DC5689" s="81">
        <v>428.60232122030828</v>
      </c>
      <c r="DD5689" s="81">
        <v>13939.560973456581</v>
      </c>
      <c r="DE5689" s="81">
        <v>7467.8148194512214</v>
      </c>
      <c r="DF5689" s="81">
        <v>4.778415402599073</v>
      </c>
      <c r="DG5689" s="81">
        <v>4.778415402599073</v>
      </c>
      <c r="DH5689" s="81">
        <v>4.778415402599073</v>
      </c>
      <c r="DI5689" s="81">
        <v>4.778415402599073</v>
      </c>
      <c r="DJ5689" s="81">
        <v>2.576060342319501E-10</v>
      </c>
      <c r="DL5689" s="81">
        <v>0</v>
      </c>
      <c r="DM5689" s="81">
        <v>1.2309486417764145E-9</v>
      </c>
      <c r="DN5689" s="81">
        <v>1.2309486417764145E-9</v>
      </c>
      <c r="DO5689" s="81">
        <v>0</v>
      </c>
      <c r="DP5689" s="81">
        <v>1.2309486417764145E-9</v>
      </c>
      <c r="DQ5689" s="81">
        <v>1.2309486417764145E-9</v>
      </c>
      <c r="DR5689" s="81">
        <v>0</v>
      </c>
      <c r="DS5689" s="81">
        <v>1.2309486417764145E-9</v>
      </c>
      <c r="DT5689" s="81">
        <v>1.2309486417764145E-9</v>
      </c>
      <c r="DU5689" s="81">
        <v>0</v>
      </c>
      <c r="DV5689" s="81">
        <v>1.2309486417764145E-9</v>
      </c>
      <c r="DW5689" s="81">
        <v>1.2309486417764145E-9</v>
      </c>
      <c r="GE5689" s="81" t="s">
        <v>449</v>
      </c>
      <c r="GF5689" s="81" t="s">
        <v>155</v>
      </c>
      <c r="GG5689" s="81" t="s">
        <v>495</v>
      </c>
      <c r="GH5689" s="81" t="s">
        <v>461</v>
      </c>
      <c r="GI5689" s="81">
        <v>2030</v>
      </c>
      <c r="GJ5689" s="81" t="s">
        <v>201</v>
      </c>
      <c r="GK5689" s="81">
        <v>247.27299216497869</v>
      </c>
      <c r="GL5689" s="81">
        <v>143.62803700000001</v>
      </c>
      <c r="GM5689" s="81">
        <v>2030</v>
      </c>
      <c r="GN5689" s="81" t="s">
        <v>173</v>
      </c>
      <c r="GO5689" s="81">
        <v>1.1148832299820636E-2</v>
      </c>
      <c r="GP5689" s="81">
        <v>10</v>
      </c>
      <c r="GQ5689" s="81">
        <v>0</v>
      </c>
      <c r="GR5689" s="81" t="s">
        <v>448</v>
      </c>
      <c r="GS5689" s="81">
        <v>0</v>
      </c>
      <c r="GT5689" s="81">
        <v>0</v>
      </c>
      <c r="GU5689" s="81">
        <v>1.1148832299820636E-2</v>
      </c>
      <c r="GV5689" s="81">
        <v>2.7568051219222096</v>
      </c>
      <c r="GW5689" s="81">
        <v>1.1148832299820636E-2</v>
      </c>
      <c r="GX5689" s="81">
        <v>2.7568051219222096</v>
      </c>
      <c r="GY5689" s="81">
        <v>1.1148832299820636E-2</v>
      </c>
      <c r="GZ5689" s="81">
        <v>2.7568051219222096</v>
      </c>
    </row>
    <row r="5690" spans="98:208" x14ac:dyDescent="0.25">
      <c r="CT5690" s="81" t="s">
        <v>155</v>
      </c>
      <c r="CU5690" s="81" t="s">
        <v>491</v>
      </c>
      <c r="CV5690" s="81" t="s">
        <v>454</v>
      </c>
      <c r="CW5690" s="81">
        <v>2026</v>
      </c>
      <c r="CX5690" s="81">
        <v>0</v>
      </c>
      <c r="CY5690" s="81">
        <v>0</v>
      </c>
      <c r="CZ5690" s="81">
        <v>0</v>
      </c>
      <c r="DA5690" s="81">
        <v>0</v>
      </c>
      <c r="DB5690" s="81">
        <v>21835.978114129979</v>
      </c>
      <c r="DC5690" s="81">
        <v>428.60232122030828</v>
      </c>
      <c r="DD5690" s="81">
        <v>13939.560973456581</v>
      </c>
      <c r="DE5690" s="81">
        <v>7467.8148194512214</v>
      </c>
      <c r="DF5690" s="81">
        <v>4.778415402599073</v>
      </c>
      <c r="DG5690" s="81">
        <v>4.778415402599073</v>
      </c>
      <c r="DH5690" s="81">
        <v>4.778415402599073</v>
      </c>
      <c r="DI5690" s="81">
        <v>4.778415402599073</v>
      </c>
      <c r="DJ5690" s="81">
        <v>2.576060342319501E-10</v>
      </c>
      <c r="DL5690" s="81">
        <v>0</v>
      </c>
      <c r="DM5690" s="81">
        <v>1.2309486417764145E-9</v>
      </c>
      <c r="DN5690" s="81">
        <v>1.2309486417764145E-9</v>
      </c>
      <c r="DO5690" s="81">
        <v>0</v>
      </c>
      <c r="DP5690" s="81">
        <v>1.2309486417764145E-9</v>
      </c>
      <c r="DQ5690" s="81">
        <v>1.2309486417764145E-9</v>
      </c>
      <c r="DR5690" s="81">
        <v>0</v>
      </c>
      <c r="DS5690" s="81">
        <v>1.2309486417764145E-9</v>
      </c>
      <c r="DT5690" s="81">
        <v>1.2309486417764145E-9</v>
      </c>
      <c r="DU5690" s="81">
        <v>0</v>
      </c>
      <c r="DV5690" s="81">
        <v>1.2309486417764145E-9</v>
      </c>
      <c r="DW5690" s="81">
        <v>1.2309486417764145E-9</v>
      </c>
      <c r="GE5690" s="81" t="s">
        <v>449</v>
      </c>
      <c r="GF5690" s="81" t="s">
        <v>155</v>
      </c>
      <c r="GG5690" s="81" t="s">
        <v>495</v>
      </c>
      <c r="GH5690" s="81" t="s">
        <v>461</v>
      </c>
      <c r="GI5690" s="81">
        <v>2031</v>
      </c>
      <c r="GJ5690" s="81" t="s">
        <v>201</v>
      </c>
      <c r="GK5690" s="81">
        <v>247.27299216497869</v>
      </c>
      <c r="GL5690" s="81">
        <v>143.62803700000001</v>
      </c>
      <c r="GM5690" s="81">
        <v>2031</v>
      </c>
      <c r="GN5690" s="81" t="s">
        <v>173</v>
      </c>
      <c r="GO5690" s="81">
        <v>1.1148832299820636E-2</v>
      </c>
      <c r="GP5690" s="81">
        <v>10</v>
      </c>
      <c r="GQ5690" s="81">
        <v>0</v>
      </c>
      <c r="GR5690" s="81" t="s">
        <v>448</v>
      </c>
      <c r="GS5690" s="81">
        <v>0</v>
      </c>
      <c r="GT5690" s="81">
        <v>0</v>
      </c>
      <c r="GU5690" s="81">
        <v>0</v>
      </c>
      <c r="GV5690" s="81">
        <v>0</v>
      </c>
      <c r="GW5690" s="81">
        <v>1.1148832299820636E-2</v>
      </c>
      <c r="GX5690" s="81">
        <v>2.7568051219222096</v>
      </c>
      <c r="GY5690" s="81">
        <v>1.1148832299820636E-2</v>
      </c>
      <c r="GZ5690" s="81">
        <v>2.7568051219222096</v>
      </c>
    </row>
    <row r="5691" spans="98:208" x14ac:dyDescent="0.25">
      <c r="CT5691" s="81" t="s">
        <v>155</v>
      </c>
      <c r="CU5691" s="81" t="s">
        <v>491</v>
      </c>
      <c r="CV5691" s="81" t="s">
        <v>454</v>
      </c>
      <c r="CW5691" s="81">
        <v>2027</v>
      </c>
      <c r="CX5691" s="81">
        <v>0</v>
      </c>
      <c r="CY5691" s="81">
        <v>0</v>
      </c>
      <c r="CZ5691" s="81">
        <v>0</v>
      </c>
      <c r="DA5691" s="81">
        <v>0</v>
      </c>
      <c r="DB5691" s="81">
        <v>21835.978114129979</v>
      </c>
      <c r="DC5691" s="81">
        <v>428.60232122030828</v>
      </c>
      <c r="DD5691" s="81">
        <v>13939.560973456581</v>
      </c>
      <c r="DE5691" s="81">
        <v>7467.8148194512214</v>
      </c>
      <c r="DF5691" s="81">
        <v>4.778415402599073</v>
      </c>
      <c r="DG5691" s="81">
        <v>4.778415402599073</v>
      </c>
      <c r="DH5691" s="81">
        <v>4.778415402599073</v>
      </c>
      <c r="DI5691" s="81">
        <v>4.778415402599073</v>
      </c>
      <c r="DJ5691" s="81">
        <v>2.576060342319501E-10</v>
      </c>
      <c r="DL5691" s="81">
        <v>0</v>
      </c>
      <c r="DM5691" s="81">
        <v>1.2309486417764145E-9</v>
      </c>
      <c r="DN5691" s="81">
        <v>1.2309486417764145E-9</v>
      </c>
      <c r="DO5691" s="81">
        <v>0</v>
      </c>
      <c r="DP5691" s="81">
        <v>1.2309486417764145E-9</v>
      </c>
      <c r="DQ5691" s="81">
        <v>1.2309486417764145E-9</v>
      </c>
      <c r="DR5691" s="81">
        <v>0</v>
      </c>
      <c r="DS5691" s="81">
        <v>1.2309486417764145E-9</v>
      </c>
      <c r="DT5691" s="81">
        <v>1.2309486417764145E-9</v>
      </c>
      <c r="DU5691" s="81">
        <v>0</v>
      </c>
      <c r="DV5691" s="81">
        <v>1.2309486417764145E-9</v>
      </c>
      <c r="DW5691" s="81">
        <v>1.2309486417764145E-9</v>
      </c>
      <c r="GE5691" s="81" t="s">
        <v>449</v>
      </c>
      <c r="GF5691" s="81" t="s">
        <v>155</v>
      </c>
      <c r="GG5691" s="81" t="s">
        <v>495</v>
      </c>
      <c r="GH5691" s="81" t="s">
        <v>461</v>
      </c>
      <c r="GI5691" s="81">
        <v>2032</v>
      </c>
      <c r="GJ5691" s="81" t="s">
        <v>201</v>
      </c>
      <c r="GK5691" s="81">
        <v>247.27299216497869</v>
      </c>
      <c r="GL5691" s="81">
        <v>143.62803700000001</v>
      </c>
      <c r="GM5691" s="81">
        <v>2032</v>
      </c>
      <c r="GN5691" s="81" t="s">
        <v>173</v>
      </c>
      <c r="GO5691" s="81">
        <v>1.1148832299820636E-2</v>
      </c>
      <c r="GP5691" s="81">
        <v>10</v>
      </c>
      <c r="GQ5691" s="81">
        <v>0</v>
      </c>
      <c r="GR5691" s="81" t="s">
        <v>448</v>
      </c>
      <c r="GS5691" s="81">
        <v>0</v>
      </c>
      <c r="GT5691" s="81">
        <v>0</v>
      </c>
      <c r="GU5691" s="81">
        <v>0</v>
      </c>
      <c r="GV5691" s="81">
        <v>0</v>
      </c>
      <c r="GW5691" s="81">
        <v>0</v>
      </c>
      <c r="GX5691" s="81">
        <v>0</v>
      </c>
      <c r="GY5691" s="81">
        <v>1.1148832299820636E-2</v>
      </c>
      <c r="GZ5691" s="81">
        <v>2.7568051219222096</v>
      </c>
    </row>
    <row r="5692" spans="98:208" x14ac:dyDescent="0.25">
      <c r="CT5692" s="81" t="s">
        <v>155</v>
      </c>
      <c r="CU5692" s="81" t="s">
        <v>491</v>
      </c>
      <c r="CV5692" s="81" t="s">
        <v>454</v>
      </c>
      <c r="CW5692" s="81">
        <v>2028</v>
      </c>
      <c r="CX5692" s="81">
        <v>0</v>
      </c>
      <c r="CY5692" s="81">
        <v>0</v>
      </c>
      <c r="CZ5692" s="81">
        <v>0</v>
      </c>
      <c r="DA5692" s="81">
        <v>0</v>
      </c>
      <c r="DB5692" s="81">
        <v>22783.187028906392</v>
      </c>
      <c r="DC5692" s="81">
        <v>453.26096055717272</v>
      </c>
      <c r="DD5692" s="81">
        <v>14531.335685571819</v>
      </c>
      <c r="DE5692" s="81">
        <v>7798.5903827766388</v>
      </c>
      <c r="DF5692" s="81">
        <v>5.053330437307535</v>
      </c>
      <c r="DG5692" s="81">
        <v>5.053330437307535</v>
      </c>
      <c r="DH5692" s="81">
        <v>5.053330437307535</v>
      </c>
      <c r="DI5692" s="81">
        <v>5.053330437307535</v>
      </c>
      <c r="DJ5692" s="81">
        <v>2.576060342319501E-10</v>
      </c>
      <c r="DL5692" s="81">
        <v>0</v>
      </c>
      <c r="DM5692" s="81">
        <v>1.3017684136184001E-9</v>
      </c>
      <c r="DN5692" s="81">
        <v>1.3017684136184001E-9</v>
      </c>
      <c r="DO5692" s="81">
        <v>0</v>
      </c>
      <c r="DP5692" s="81">
        <v>1.3017684136184001E-9</v>
      </c>
      <c r="DQ5692" s="81">
        <v>1.3017684136184001E-9</v>
      </c>
      <c r="DR5692" s="81">
        <v>0</v>
      </c>
      <c r="DS5692" s="81">
        <v>1.3017684136184001E-9</v>
      </c>
      <c r="DT5692" s="81">
        <v>1.3017684136184001E-9</v>
      </c>
      <c r="DU5692" s="81">
        <v>0</v>
      </c>
      <c r="DV5692" s="81">
        <v>1.3017684136184001E-9</v>
      </c>
      <c r="DW5692" s="81">
        <v>1.3017684136184001E-9</v>
      </c>
      <c r="GE5692" s="81" t="s">
        <v>449</v>
      </c>
      <c r="GF5692" s="81" t="s">
        <v>155</v>
      </c>
      <c r="GG5692" s="81" t="s">
        <v>495</v>
      </c>
      <c r="GH5692" s="81" t="s">
        <v>451</v>
      </c>
      <c r="GI5692" s="81">
        <v>2021</v>
      </c>
      <c r="GJ5692" s="81" t="s">
        <v>201</v>
      </c>
      <c r="GK5692" s="81">
        <v>222.22942162782951</v>
      </c>
      <c r="GL5692" s="81">
        <v>143.62803700000001</v>
      </c>
      <c r="GM5692" s="81">
        <v>2021</v>
      </c>
      <c r="GN5692" s="81" t="s">
        <v>173</v>
      </c>
      <c r="GO5692" s="81">
        <v>1.1148832299820636E-2</v>
      </c>
      <c r="GP5692" s="81">
        <v>10</v>
      </c>
      <c r="GQ5692" s="81">
        <v>0</v>
      </c>
      <c r="GR5692" s="81" t="s">
        <v>448</v>
      </c>
      <c r="GS5692" s="81">
        <v>1.1148832299820636E-2</v>
      </c>
      <c r="GT5692" s="81">
        <v>2.4775985538148042</v>
      </c>
      <c r="GU5692" s="81">
        <v>1.1148832299820636E-2</v>
      </c>
      <c r="GV5692" s="81">
        <v>2.4775985538148042</v>
      </c>
      <c r="GW5692" s="81">
        <v>0</v>
      </c>
      <c r="GX5692" s="81">
        <v>0</v>
      </c>
      <c r="GY5692" s="81">
        <v>0</v>
      </c>
      <c r="GZ5692" s="81">
        <v>0</v>
      </c>
    </row>
    <row r="5693" spans="98:208" x14ac:dyDescent="0.25">
      <c r="CT5693" s="81" t="s">
        <v>155</v>
      </c>
      <c r="CU5693" s="81" t="s">
        <v>491</v>
      </c>
      <c r="CV5693" s="81" t="s">
        <v>454</v>
      </c>
      <c r="CW5693" s="81">
        <v>2029</v>
      </c>
      <c r="CX5693" s="81">
        <v>0</v>
      </c>
      <c r="CY5693" s="81">
        <v>0</v>
      </c>
      <c r="CZ5693" s="81">
        <v>0</v>
      </c>
      <c r="DA5693" s="81">
        <v>0</v>
      </c>
      <c r="DB5693" s="81">
        <v>22783.187028906392</v>
      </c>
      <c r="DC5693" s="81">
        <v>453.26096055717272</v>
      </c>
      <c r="DD5693" s="81">
        <v>14531.335685571819</v>
      </c>
      <c r="DE5693" s="81">
        <v>7798.5903827766388</v>
      </c>
      <c r="DF5693" s="81">
        <v>5.053330437307535</v>
      </c>
      <c r="DG5693" s="81">
        <v>5.053330437307535</v>
      </c>
      <c r="DH5693" s="81">
        <v>5.053330437307535</v>
      </c>
      <c r="DI5693" s="81">
        <v>5.053330437307535</v>
      </c>
      <c r="DJ5693" s="81">
        <v>2.576060342319501E-10</v>
      </c>
      <c r="DL5693" s="81">
        <v>0</v>
      </c>
      <c r="DM5693" s="81">
        <v>1.3017684136184001E-9</v>
      </c>
      <c r="DN5693" s="81">
        <v>1.3017684136184001E-9</v>
      </c>
      <c r="DO5693" s="81">
        <v>0</v>
      </c>
      <c r="DP5693" s="81">
        <v>1.3017684136184001E-9</v>
      </c>
      <c r="DQ5693" s="81">
        <v>1.3017684136184001E-9</v>
      </c>
      <c r="DR5693" s="81">
        <v>0</v>
      </c>
      <c r="DS5693" s="81">
        <v>1.3017684136184001E-9</v>
      </c>
      <c r="DT5693" s="81">
        <v>1.3017684136184001E-9</v>
      </c>
      <c r="DU5693" s="81">
        <v>0</v>
      </c>
      <c r="DV5693" s="81">
        <v>1.3017684136184001E-9</v>
      </c>
      <c r="DW5693" s="81">
        <v>1.3017684136184001E-9</v>
      </c>
      <c r="GE5693" s="81" t="s">
        <v>449</v>
      </c>
      <c r="GF5693" s="81" t="s">
        <v>155</v>
      </c>
      <c r="GG5693" s="81" t="s">
        <v>495</v>
      </c>
      <c r="GH5693" s="81" t="s">
        <v>451</v>
      </c>
      <c r="GI5693" s="81">
        <v>2022</v>
      </c>
      <c r="GJ5693" s="81" t="s">
        <v>201</v>
      </c>
      <c r="GK5693" s="81">
        <v>222.22942162782951</v>
      </c>
      <c r="GL5693" s="81">
        <v>143.62803700000001</v>
      </c>
      <c r="GM5693" s="81">
        <v>2022</v>
      </c>
      <c r="GN5693" s="81" t="s">
        <v>173</v>
      </c>
      <c r="GO5693" s="81">
        <v>1.1148832299820636E-2</v>
      </c>
      <c r="GP5693" s="81">
        <v>10</v>
      </c>
      <c r="GQ5693" s="81">
        <v>0</v>
      </c>
      <c r="GR5693" s="81" t="s">
        <v>448</v>
      </c>
      <c r="GS5693" s="81">
        <v>1.1148832299820636E-2</v>
      </c>
      <c r="GT5693" s="81">
        <v>2.4775985538148042</v>
      </c>
      <c r="GU5693" s="81">
        <v>1.1148832299820636E-2</v>
      </c>
      <c r="GV5693" s="81">
        <v>2.4775985538148042</v>
      </c>
      <c r="GW5693" s="81">
        <v>1.1148832299820636E-2</v>
      </c>
      <c r="GX5693" s="81">
        <v>2.4775985538148042</v>
      </c>
      <c r="GY5693" s="81">
        <v>0</v>
      </c>
      <c r="GZ5693" s="81">
        <v>0</v>
      </c>
    </row>
    <row r="5694" spans="98:208" x14ac:dyDescent="0.25">
      <c r="CT5694" s="81" t="s">
        <v>155</v>
      </c>
      <c r="CU5694" s="81" t="s">
        <v>491</v>
      </c>
      <c r="CV5694" s="81" t="s">
        <v>454</v>
      </c>
      <c r="CW5694" s="81">
        <v>2030</v>
      </c>
      <c r="CX5694" s="81">
        <v>0</v>
      </c>
      <c r="CY5694" s="81">
        <v>0</v>
      </c>
      <c r="CZ5694" s="81">
        <v>0</v>
      </c>
      <c r="DA5694" s="81">
        <v>0</v>
      </c>
      <c r="DB5694" s="81">
        <v>22783.187028906392</v>
      </c>
      <c r="DC5694" s="81">
        <v>453.26096055717272</v>
      </c>
      <c r="DD5694" s="81">
        <v>14531.335685571819</v>
      </c>
      <c r="DE5694" s="81">
        <v>7798.5903827766388</v>
      </c>
      <c r="DF5694" s="81">
        <v>0</v>
      </c>
      <c r="DG5694" s="81">
        <v>5.053330437307535</v>
      </c>
      <c r="DH5694" s="81">
        <v>5.053330437307535</v>
      </c>
      <c r="DI5694" s="81">
        <v>5.053330437307535</v>
      </c>
      <c r="DJ5694" s="81">
        <v>2.576060342319501E-10</v>
      </c>
      <c r="DL5694" s="81">
        <v>0</v>
      </c>
      <c r="DM5694" s="81">
        <v>0</v>
      </c>
      <c r="DN5694" s="81">
        <v>0</v>
      </c>
      <c r="DO5694" s="81">
        <v>0</v>
      </c>
      <c r="DP5694" s="81">
        <v>1.3017684136184001E-9</v>
      </c>
      <c r="DQ5694" s="81">
        <v>1.3017684136184001E-9</v>
      </c>
      <c r="DR5694" s="81">
        <v>0</v>
      </c>
      <c r="DS5694" s="81">
        <v>1.3017684136184001E-9</v>
      </c>
      <c r="DT5694" s="81">
        <v>1.3017684136184001E-9</v>
      </c>
      <c r="DU5694" s="81">
        <v>0</v>
      </c>
      <c r="DV5694" s="81">
        <v>1.3017684136184001E-9</v>
      </c>
      <c r="DW5694" s="81">
        <v>1.3017684136184001E-9</v>
      </c>
      <c r="GE5694" s="81" t="s">
        <v>449</v>
      </c>
      <c r="GF5694" s="81" t="s">
        <v>155</v>
      </c>
      <c r="GG5694" s="81" t="s">
        <v>495</v>
      </c>
      <c r="GH5694" s="81" t="s">
        <v>451</v>
      </c>
      <c r="GI5694" s="81">
        <v>2023</v>
      </c>
      <c r="GJ5694" s="81" t="s">
        <v>201</v>
      </c>
      <c r="GK5694" s="81">
        <v>233.23007680793751</v>
      </c>
      <c r="GL5694" s="81">
        <v>143.62803700000001</v>
      </c>
      <c r="GM5694" s="81">
        <v>2023</v>
      </c>
      <c r="GN5694" s="81" t="s">
        <v>173</v>
      </c>
      <c r="GO5694" s="81">
        <v>1.1148832299820636E-2</v>
      </c>
      <c r="GP5694" s="81">
        <v>10</v>
      </c>
      <c r="GQ5694" s="81">
        <v>0</v>
      </c>
      <c r="GR5694" s="81" t="s">
        <v>448</v>
      </c>
      <c r="GS5694" s="81">
        <v>1.1148832299820636E-2</v>
      </c>
      <c r="GT5694" s="81">
        <v>2.6002430136059815</v>
      </c>
      <c r="GU5694" s="81">
        <v>1.1148832299820636E-2</v>
      </c>
      <c r="GV5694" s="81">
        <v>2.6002430136059815</v>
      </c>
      <c r="GW5694" s="81">
        <v>1.1148832299820636E-2</v>
      </c>
      <c r="GX5694" s="81">
        <v>2.6002430136059815</v>
      </c>
      <c r="GY5694" s="81">
        <v>1.1148832299820636E-2</v>
      </c>
      <c r="GZ5694" s="81">
        <v>2.6002430136059815</v>
      </c>
    </row>
    <row r="5695" spans="98:208" x14ac:dyDescent="0.25">
      <c r="CT5695" s="81" t="s">
        <v>155</v>
      </c>
      <c r="CU5695" s="81" t="s">
        <v>491</v>
      </c>
      <c r="CV5695" s="81" t="s">
        <v>454</v>
      </c>
      <c r="CW5695" s="81">
        <v>2031</v>
      </c>
      <c r="CX5695" s="81">
        <v>0</v>
      </c>
      <c r="CY5695" s="81">
        <v>0</v>
      </c>
      <c r="CZ5695" s="81">
        <v>0</v>
      </c>
      <c r="DA5695" s="81">
        <v>0</v>
      </c>
      <c r="DB5695" s="81">
        <v>22783.187028906392</v>
      </c>
      <c r="DC5695" s="81">
        <v>453.26096055717272</v>
      </c>
      <c r="DD5695" s="81">
        <v>14531.335685571819</v>
      </c>
      <c r="DE5695" s="81">
        <v>7798.5903827766388</v>
      </c>
      <c r="DF5695" s="81">
        <v>0</v>
      </c>
      <c r="DG5695" s="81">
        <v>0</v>
      </c>
      <c r="DH5695" s="81">
        <v>5.053330437307535</v>
      </c>
      <c r="DI5695" s="81">
        <v>5.053330437307535</v>
      </c>
      <c r="DJ5695" s="81">
        <v>2.576060342319501E-10</v>
      </c>
      <c r="DL5695" s="81">
        <v>0</v>
      </c>
      <c r="DM5695" s="81">
        <v>0</v>
      </c>
      <c r="DN5695" s="81">
        <v>0</v>
      </c>
      <c r="DO5695" s="81">
        <v>0</v>
      </c>
      <c r="DP5695" s="81">
        <v>0</v>
      </c>
      <c r="DQ5695" s="81">
        <v>0</v>
      </c>
      <c r="DR5695" s="81">
        <v>0</v>
      </c>
      <c r="DS5695" s="81">
        <v>1.3017684136184001E-9</v>
      </c>
      <c r="DT5695" s="81">
        <v>1.3017684136184001E-9</v>
      </c>
      <c r="DU5695" s="81">
        <v>0</v>
      </c>
      <c r="DV5695" s="81">
        <v>1.3017684136184001E-9</v>
      </c>
      <c r="DW5695" s="81">
        <v>1.3017684136184001E-9</v>
      </c>
      <c r="GE5695" s="81" t="s">
        <v>449</v>
      </c>
      <c r="GF5695" s="81" t="s">
        <v>155</v>
      </c>
      <c r="GG5695" s="81" t="s">
        <v>495</v>
      </c>
      <c r="GH5695" s="81" t="s">
        <v>451</v>
      </c>
      <c r="GI5695" s="81">
        <v>2024</v>
      </c>
      <c r="GJ5695" s="81" t="s">
        <v>201</v>
      </c>
      <c r="GK5695" s="81">
        <v>233.23007680793751</v>
      </c>
      <c r="GL5695" s="81">
        <v>143.62803700000001</v>
      </c>
      <c r="GM5695" s="81">
        <v>2024</v>
      </c>
      <c r="GN5695" s="81" t="s">
        <v>173</v>
      </c>
      <c r="GO5695" s="81">
        <v>1.1148832299820636E-2</v>
      </c>
      <c r="GP5695" s="81">
        <v>10</v>
      </c>
      <c r="GQ5695" s="81">
        <v>0</v>
      </c>
      <c r="GR5695" s="81" t="s">
        <v>448</v>
      </c>
      <c r="GS5695" s="81">
        <v>1.1148832299820636E-2</v>
      </c>
      <c r="GT5695" s="81">
        <v>2.6002430136059815</v>
      </c>
      <c r="GU5695" s="81">
        <v>1.1148832299820636E-2</v>
      </c>
      <c r="GV5695" s="81">
        <v>2.6002430136059815</v>
      </c>
      <c r="GW5695" s="81">
        <v>1.1148832299820636E-2</v>
      </c>
      <c r="GX5695" s="81">
        <v>2.6002430136059815</v>
      </c>
      <c r="GY5695" s="81">
        <v>1.1148832299820636E-2</v>
      </c>
      <c r="GZ5695" s="81">
        <v>2.6002430136059815</v>
      </c>
    </row>
    <row r="5696" spans="98:208" x14ac:dyDescent="0.25">
      <c r="CT5696" s="81" t="s">
        <v>155</v>
      </c>
      <c r="CU5696" s="81" t="s">
        <v>491</v>
      </c>
      <c r="CV5696" s="81" t="s">
        <v>454</v>
      </c>
      <c r="CW5696" s="81">
        <v>2032</v>
      </c>
      <c r="CX5696" s="81">
        <v>0</v>
      </c>
      <c r="CY5696" s="81">
        <v>0</v>
      </c>
      <c r="CZ5696" s="81">
        <v>0</v>
      </c>
      <c r="DA5696" s="81">
        <v>0</v>
      </c>
      <c r="DB5696" s="81">
        <v>22783.187028906392</v>
      </c>
      <c r="DC5696" s="81">
        <v>453.26096055717272</v>
      </c>
      <c r="DD5696" s="81">
        <v>14531.335685571819</v>
      </c>
      <c r="DE5696" s="81">
        <v>7798.5903827766388</v>
      </c>
      <c r="DF5696" s="81">
        <v>0</v>
      </c>
      <c r="DG5696" s="81">
        <v>0</v>
      </c>
      <c r="DH5696" s="81">
        <v>0</v>
      </c>
      <c r="DI5696" s="81">
        <v>5.053330437307535</v>
      </c>
      <c r="DJ5696" s="81">
        <v>2.576060342319501E-10</v>
      </c>
      <c r="DL5696" s="81">
        <v>0</v>
      </c>
      <c r="DM5696" s="81">
        <v>0</v>
      </c>
      <c r="DN5696" s="81">
        <v>0</v>
      </c>
      <c r="DO5696" s="81">
        <v>0</v>
      </c>
      <c r="DP5696" s="81">
        <v>0</v>
      </c>
      <c r="DQ5696" s="81">
        <v>0</v>
      </c>
      <c r="DR5696" s="81">
        <v>0</v>
      </c>
      <c r="DS5696" s="81">
        <v>0</v>
      </c>
      <c r="DT5696" s="81">
        <v>0</v>
      </c>
      <c r="DU5696" s="81">
        <v>0</v>
      </c>
      <c r="DV5696" s="81">
        <v>1.3017684136184001E-9</v>
      </c>
      <c r="DW5696" s="81">
        <v>1.3017684136184001E-9</v>
      </c>
      <c r="GE5696" s="81" t="s">
        <v>449</v>
      </c>
      <c r="GF5696" s="81" t="s">
        <v>155</v>
      </c>
      <c r="GG5696" s="81" t="s">
        <v>495</v>
      </c>
      <c r="GH5696" s="81" t="s">
        <v>451</v>
      </c>
      <c r="GI5696" s="81">
        <v>2025</v>
      </c>
      <c r="GJ5696" s="81" t="s">
        <v>201</v>
      </c>
      <c r="GK5696" s="81">
        <v>233.23007680793751</v>
      </c>
      <c r="GL5696" s="81">
        <v>143.62803700000001</v>
      </c>
      <c r="GM5696" s="81">
        <v>2025</v>
      </c>
      <c r="GN5696" s="81" t="s">
        <v>173</v>
      </c>
      <c r="GO5696" s="81">
        <v>1.1148832299820636E-2</v>
      </c>
      <c r="GP5696" s="81">
        <v>10</v>
      </c>
      <c r="GQ5696" s="81">
        <v>0</v>
      </c>
      <c r="GR5696" s="81" t="s">
        <v>448</v>
      </c>
      <c r="GS5696" s="81">
        <v>1.1148832299820636E-2</v>
      </c>
      <c r="GT5696" s="81">
        <v>2.6002430136059815</v>
      </c>
      <c r="GU5696" s="81">
        <v>1.1148832299820636E-2</v>
      </c>
      <c r="GV5696" s="81">
        <v>2.6002430136059815</v>
      </c>
      <c r="GW5696" s="81">
        <v>1.1148832299820636E-2</v>
      </c>
      <c r="GX5696" s="81">
        <v>2.6002430136059815</v>
      </c>
      <c r="GY5696" s="81">
        <v>1.1148832299820636E-2</v>
      </c>
      <c r="GZ5696" s="81">
        <v>2.6002430136059815</v>
      </c>
    </row>
    <row r="5697" spans="98:208" x14ac:dyDescent="0.25">
      <c r="CT5697" s="81" t="s">
        <v>155</v>
      </c>
      <c r="CU5697" s="81" t="s">
        <v>491</v>
      </c>
      <c r="CV5697" s="81" t="s">
        <v>455</v>
      </c>
      <c r="CW5697" s="81">
        <v>2020</v>
      </c>
      <c r="CX5697" s="81">
        <v>0</v>
      </c>
      <c r="CY5697" s="81">
        <v>0</v>
      </c>
      <c r="CZ5697" s="81">
        <v>0</v>
      </c>
      <c r="DA5697" s="81">
        <v>0</v>
      </c>
      <c r="DB5697" s="81">
        <v>21083.84282422443</v>
      </c>
      <c r="DC5697" s="81">
        <v>409.22373582041428</v>
      </c>
      <c r="DD5697" s="81">
        <v>13469.087812378721</v>
      </c>
      <c r="DE5697" s="81">
        <v>7205.53127602526</v>
      </c>
      <c r="DF5697" s="81">
        <v>4.5623668037679019</v>
      </c>
      <c r="DG5697" s="81">
        <v>0</v>
      </c>
      <c r="DH5697" s="81">
        <v>0</v>
      </c>
      <c r="DI5697" s="81">
        <v>0</v>
      </c>
      <c r="DJ5697" s="81">
        <v>1.11102353733715E-8</v>
      </c>
      <c r="DL5697" s="81">
        <v>0</v>
      </c>
      <c r="DM5697" s="81">
        <v>5.0688969049518014E-8</v>
      </c>
      <c r="DN5697" s="81">
        <v>5.0688969049518014E-8</v>
      </c>
      <c r="DO5697" s="81">
        <v>0</v>
      </c>
      <c r="DP5697" s="81">
        <v>0</v>
      </c>
      <c r="DQ5697" s="81">
        <v>0</v>
      </c>
      <c r="DR5697" s="81">
        <v>0</v>
      </c>
      <c r="DS5697" s="81">
        <v>0</v>
      </c>
      <c r="DT5697" s="81">
        <v>0</v>
      </c>
      <c r="DU5697" s="81">
        <v>0</v>
      </c>
      <c r="DV5697" s="81">
        <v>0</v>
      </c>
      <c r="DW5697" s="81">
        <v>0</v>
      </c>
      <c r="GE5697" s="81" t="s">
        <v>449</v>
      </c>
      <c r="GF5697" s="81" t="s">
        <v>155</v>
      </c>
      <c r="GG5697" s="81" t="s">
        <v>495</v>
      </c>
      <c r="GH5697" s="81" t="s">
        <v>451</v>
      </c>
      <c r="GI5697" s="81">
        <v>2026</v>
      </c>
      <c r="GJ5697" s="81" t="s">
        <v>201</v>
      </c>
      <c r="GK5697" s="81">
        <v>233.23007680793751</v>
      </c>
      <c r="GL5697" s="81">
        <v>143.62803700000001</v>
      </c>
      <c r="GM5697" s="81">
        <v>2026</v>
      </c>
      <c r="GN5697" s="81" t="s">
        <v>173</v>
      </c>
      <c r="GO5697" s="81">
        <v>1.1148832299820636E-2</v>
      </c>
      <c r="GP5697" s="81">
        <v>10</v>
      </c>
      <c r="GQ5697" s="81">
        <v>0</v>
      </c>
      <c r="GR5697" s="81" t="s">
        <v>448</v>
      </c>
      <c r="GS5697" s="81">
        <v>1.1148832299820636E-2</v>
      </c>
      <c r="GT5697" s="81">
        <v>2.6002430136059815</v>
      </c>
      <c r="GU5697" s="81">
        <v>1.1148832299820636E-2</v>
      </c>
      <c r="GV5697" s="81">
        <v>2.6002430136059815</v>
      </c>
      <c r="GW5697" s="81">
        <v>1.1148832299820636E-2</v>
      </c>
      <c r="GX5697" s="81">
        <v>2.6002430136059815</v>
      </c>
      <c r="GY5697" s="81">
        <v>1.1148832299820636E-2</v>
      </c>
      <c r="GZ5697" s="81">
        <v>2.6002430136059815</v>
      </c>
    </row>
    <row r="5698" spans="98:208" x14ac:dyDescent="0.25">
      <c r="CT5698" s="81" t="s">
        <v>155</v>
      </c>
      <c r="CU5698" s="81" t="s">
        <v>491</v>
      </c>
      <c r="CV5698" s="81" t="s">
        <v>455</v>
      </c>
      <c r="CW5698" s="81">
        <v>2021</v>
      </c>
      <c r="CX5698" s="81">
        <v>0</v>
      </c>
      <c r="CY5698" s="81">
        <v>0</v>
      </c>
      <c r="CZ5698" s="81">
        <v>0</v>
      </c>
      <c r="DA5698" s="81">
        <v>0</v>
      </c>
      <c r="DB5698" s="81">
        <v>21083.84282422443</v>
      </c>
      <c r="DC5698" s="81">
        <v>409.22373582041428</v>
      </c>
      <c r="DD5698" s="81">
        <v>13469.087812378721</v>
      </c>
      <c r="DE5698" s="81">
        <v>7205.53127602526</v>
      </c>
      <c r="DF5698" s="81">
        <v>4.5623668037679019</v>
      </c>
      <c r="DG5698" s="81">
        <v>4.5623668037679019</v>
      </c>
      <c r="DH5698" s="81">
        <v>0</v>
      </c>
      <c r="DI5698" s="81">
        <v>0</v>
      </c>
      <c r="DJ5698" s="81">
        <v>1.11102353733715E-8</v>
      </c>
      <c r="DL5698" s="81">
        <v>0</v>
      </c>
      <c r="DM5698" s="81">
        <v>5.0688969049518014E-8</v>
      </c>
      <c r="DN5698" s="81">
        <v>5.0688969049518014E-8</v>
      </c>
      <c r="DO5698" s="81">
        <v>0</v>
      </c>
      <c r="DP5698" s="81">
        <v>5.0688969049518014E-8</v>
      </c>
      <c r="DQ5698" s="81">
        <v>5.0688969049518014E-8</v>
      </c>
      <c r="DR5698" s="81">
        <v>0</v>
      </c>
      <c r="DS5698" s="81">
        <v>0</v>
      </c>
      <c r="DT5698" s="81">
        <v>0</v>
      </c>
      <c r="DU5698" s="81">
        <v>0</v>
      </c>
      <c r="DV5698" s="81">
        <v>0</v>
      </c>
      <c r="DW5698" s="81">
        <v>0</v>
      </c>
      <c r="GE5698" s="81" t="s">
        <v>449</v>
      </c>
      <c r="GF5698" s="81" t="s">
        <v>155</v>
      </c>
      <c r="GG5698" s="81" t="s">
        <v>495</v>
      </c>
      <c r="GH5698" s="81" t="s">
        <v>451</v>
      </c>
      <c r="GI5698" s="81">
        <v>2027</v>
      </c>
      <c r="GJ5698" s="81" t="s">
        <v>201</v>
      </c>
      <c r="GK5698" s="81">
        <v>233.23007680793751</v>
      </c>
      <c r="GL5698" s="81">
        <v>143.62803700000001</v>
      </c>
      <c r="GM5698" s="81">
        <v>2027</v>
      </c>
      <c r="GN5698" s="81" t="s">
        <v>173</v>
      </c>
      <c r="GO5698" s="81">
        <v>1.1148832299820636E-2</v>
      </c>
      <c r="GP5698" s="81">
        <v>10</v>
      </c>
      <c r="GQ5698" s="81">
        <v>0</v>
      </c>
      <c r="GR5698" s="81" t="s">
        <v>448</v>
      </c>
      <c r="GS5698" s="81">
        <v>1.1148832299820636E-2</v>
      </c>
      <c r="GT5698" s="81">
        <v>2.6002430136059815</v>
      </c>
      <c r="GU5698" s="81">
        <v>1.1148832299820636E-2</v>
      </c>
      <c r="GV5698" s="81">
        <v>2.6002430136059815</v>
      </c>
      <c r="GW5698" s="81">
        <v>1.1148832299820636E-2</v>
      </c>
      <c r="GX5698" s="81">
        <v>2.6002430136059815</v>
      </c>
      <c r="GY5698" s="81">
        <v>1.1148832299820636E-2</v>
      </c>
      <c r="GZ5698" s="81">
        <v>2.6002430136059815</v>
      </c>
    </row>
    <row r="5699" spans="98:208" x14ac:dyDescent="0.25">
      <c r="CT5699" s="81" t="s">
        <v>155</v>
      </c>
      <c r="CU5699" s="81" t="s">
        <v>491</v>
      </c>
      <c r="CV5699" s="81" t="s">
        <v>455</v>
      </c>
      <c r="CW5699" s="81">
        <v>2022</v>
      </c>
      <c r="CX5699" s="81">
        <v>0</v>
      </c>
      <c r="CY5699" s="81">
        <v>0</v>
      </c>
      <c r="CZ5699" s="81">
        <v>0</v>
      </c>
      <c r="DA5699" s="81">
        <v>0</v>
      </c>
      <c r="DB5699" s="81">
        <v>21083.84282422443</v>
      </c>
      <c r="DC5699" s="81">
        <v>409.22373582041428</v>
      </c>
      <c r="DD5699" s="81">
        <v>13469.087812378721</v>
      </c>
      <c r="DE5699" s="81">
        <v>7205.53127602526</v>
      </c>
      <c r="DF5699" s="81">
        <v>4.5623668037679019</v>
      </c>
      <c r="DG5699" s="81">
        <v>4.5623668037679019</v>
      </c>
      <c r="DH5699" s="81">
        <v>4.5623668037679019</v>
      </c>
      <c r="DI5699" s="81">
        <v>0</v>
      </c>
      <c r="DJ5699" s="81">
        <v>1.11102353733715E-8</v>
      </c>
      <c r="DL5699" s="81">
        <v>0</v>
      </c>
      <c r="DM5699" s="81">
        <v>5.0688969049518014E-8</v>
      </c>
      <c r="DN5699" s="81">
        <v>5.0688969049518014E-8</v>
      </c>
      <c r="DO5699" s="81">
        <v>0</v>
      </c>
      <c r="DP5699" s="81">
        <v>5.0688969049518014E-8</v>
      </c>
      <c r="DQ5699" s="81">
        <v>5.0688969049518014E-8</v>
      </c>
      <c r="DR5699" s="81">
        <v>0</v>
      </c>
      <c r="DS5699" s="81">
        <v>5.0688969049518014E-8</v>
      </c>
      <c r="DT5699" s="81">
        <v>5.0688969049518014E-8</v>
      </c>
      <c r="DU5699" s="81">
        <v>0</v>
      </c>
      <c r="DV5699" s="81">
        <v>0</v>
      </c>
      <c r="DW5699" s="81">
        <v>0</v>
      </c>
      <c r="GE5699" s="81" t="s">
        <v>449</v>
      </c>
      <c r="GF5699" s="81" t="s">
        <v>155</v>
      </c>
      <c r="GG5699" s="81" t="s">
        <v>495</v>
      </c>
      <c r="GH5699" s="81" t="s">
        <v>451</v>
      </c>
      <c r="GI5699" s="81">
        <v>2028</v>
      </c>
      <c r="GJ5699" s="81" t="s">
        <v>201</v>
      </c>
      <c r="GK5699" s="81">
        <v>247.27299216494541</v>
      </c>
      <c r="GL5699" s="81">
        <v>143.62803700000001</v>
      </c>
      <c r="GM5699" s="81">
        <v>2028</v>
      </c>
      <c r="GN5699" s="81" t="s">
        <v>173</v>
      </c>
      <c r="GO5699" s="81">
        <v>1.1148832299820636E-2</v>
      </c>
      <c r="GP5699" s="81">
        <v>10</v>
      </c>
      <c r="GQ5699" s="81">
        <v>0</v>
      </c>
      <c r="GR5699" s="81" t="s">
        <v>448</v>
      </c>
      <c r="GS5699" s="81">
        <v>1.1148832299820636E-2</v>
      </c>
      <c r="GT5699" s="81">
        <v>2.7568051219218384</v>
      </c>
      <c r="GU5699" s="81">
        <v>1.1148832299820636E-2</v>
      </c>
      <c r="GV5699" s="81">
        <v>2.7568051219218384</v>
      </c>
      <c r="GW5699" s="81">
        <v>1.1148832299820636E-2</v>
      </c>
      <c r="GX5699" s="81">
        <v>2.7568051219218384</v>
      </c>
      <c r="GY5699" s="81">
        <v>1.1148832299820636E-2</v>
      </c>
      <c r="GZ5699" s="81">
        <v>2.7568051219218384</v>
      </c>
    </row>
    <row r="5700" spans="98:208" x14ac:dyDescent="0.25">
      <c r="CT5700" s="81" t="s">
        <v>155</v>
      </c>
      <c r="CU5700" s="81" t="s">
        <v>491</v>
      </c>
      <c r="CV5700" s="81" t="s">
        <v>455</v>
      </c>
      <c r="CW5700" s="81">
        <v>2023</v>
      </c>
      <c r="CX5700" s="81">
        <v>0</v>
      </c>
      <c r="CY5700" s="81">
        <v>0</v>
      </c>
      <c r="CZ5700" s="81">
        <v>0</v>
      </c>
      <c r="DA5700" s="81">
        <v>0</v>
      </c>
      <c r="DB5700" s="81">
        <v>21835.978114130401</v>
      </c>
      <c r="DC5700" s="81">
        <v>428.60232122028953</v>
      </c>
      <c r="DD5700" s="81">
        <v>13939.560973457559</v>
      </c>
      <c r="DE5700" s="81">
        <v>7467.8148194525556</v>
      </c>
      <c r="DF5700" s="81">
        <v>4.7784154025988634</v>
      </c>
      <c r="DG5700" s="81">
        <v>4.7784154025988634</v>
      </c>
      <c r="DH5700" s="81">
        <v>4.7784154025988634</v>
      </c>
      <c r="DI5700" s="81">
        <v>4.7784154025988634</v>
      </c>
      <c r="DJ5700" s="81">
        <v>1.11102353733715E-8</v>
      </c>
      <c r="DL5700" s="81">
        <v>0</v>
      </c>
      <c r="DM5700" s="81">
        <v>5.3089319834617111E-8</v>
      </c>
      <c r="DN5700" s="81">
        <v>5.3089319834617111E-8</v>
      </c>
      <c r="DO5700" s="81">
        <v>0</v>
      </c>
      <c r="DP5700" s="81">
        <v>5.3089319834617111E-8</v>
      </c>
      <c r="DQ5700" s="81">
        <v>5.3089319834617111E-8</v>
      </c>
      <c r="DR5700" s="81">
        <v>0</v>
      </c>
      <c r="DS5700" s="81">
        <v>5.3089319834617111E-8</v>
      </c>
      <c r="DT5700" s="81">
        <v>5.3089319834617111E-8</v>
      </c>
      <c r="DU5700" s="81">
        <v>0</v>
      </c>
      <c r="DV5700" s="81">
        <v>5.3089319834617111E-8</v>
      </c>
      <c r="DW5700" s="81">
        <v>5.3089319834617111E-8</v>
      </c>
      <c r="GE5700" s="81" t="s">
        <v>449</v>
      </c>
      <c r="GF5700" s="81" t="s">
        <v>155</v>
      </c>
      <c r="GG5700" s="81" t="s">
        <v>495</v>
      </c>
      <c r="GH5700" s="81" t="s">
        <v>451</v>
      </c>
      <c r="GI5700" s="81">
        <v>2029</v>
      </c>
      <c r="GJ5700" s="81" t="s">
        <v>201</v>
      </c>
      <c r="GK5700" s="81">
        <v>247.27299216494541</v>
      </c>
      <c r="GL5700" s="81">
        <v>143.62803700000001</v>
      </c>
      <c r="GM5700" s="81">
        <v>2029</v>
      </c>
      <c r="GN5700" s="81" t="s">
        <v>173</v>
      </c>
      <c r="GO5700" s="81">
        <v>1.1148832299820636E-2</v>
      </c>
      <c r="GP5700" s="81">
        <v>10</v>
      </c>
      <c r="GQ5700" s="81">
        <v>0</v>
      </c>
      <c r="GR5700" s="81" t="s">
        <v>448</v>
      </c>
      <c r="GS5700" s="81">
        <v>1.1148832299820636E-2</v>
      </c>
      <c r="GT5700" s="81">
        <v>2.7568051219218384</v>
      </c>
      <c r="GU5700" s="81">
        <v>1.1148832299820636E-2</v>
      </c>
      <c r="GV5700" s="81">
        <v>2.7568051219218384</v>
      </c>
      <c r="GW5700" s="81">
        <v>1.1148832299820636E-2</v>
      </c>
      <c r="GX5700" s="81">
        <v>2.7568051219218384</v>
      </c>
      <c r="GY5700" s="81">
        <v>1.1148832299820636E-2</v>
      </c>
      <c r="GZ5700" s="81">
        <v>2.7568051219218384</v>
      </c>
    </row>
    <row r="5701" spans="98:208" x14ac:dyDescent="0.25">
      <c r="CT5701" s="81" t="s">
        <v>155</v>
      </c>
      <c r="CU5701" s="81" t="s">
        <v>491</v>
      </c>
      <c r="CV5701" s="81" t="s">
        <v>455</v>
      </c>
      <c r="CW5701" s="81">
        <v>2024</v>
      </c>
      <c r="CX5701" s="81">
        <v>0</v>
      </c>
      <c r="CY5701" s="81">
        <v>0</v>
      </c>
      <c r="CZ5701" s="81">
        <v>0</v>
      </c>
      <c r="DA5701" s="81">
        <v>0</v>
      </c>
      <c r="DB5701" s="81">
        <v>21835.978114130401</v>
      </c>
      <c r="DC5701" s="81">
        <v>428.60232122028953</v>
      </c>
      <c r="DD5701" s="81">
        <v>13939.560973457559</v>
      </c>
      <c r="DE5701" s="81">
        <v>7467.8148194525556</v>
      </c>
      <c r="DF5701" s="81">
        <v>4.7784154025988634</v>
      </c>
      <c r="DG5701" s="81">
        <v>4.7784154025988634</v>
      </c>
      <c r="DH5701" s="81">
        <v>4.7784154025988634</v>
      </c>
      <c r="DI5701" s="81">
        <v>4.7784154025988634</v>
      </c>
      <c r="DJ5701" s="81">
        <v>1.11102353733715E-8</v>
      </c>
      <c r="DL5701" s="81">
        <v>0</v>
      </c>
      <c r="DM5701" s="81">
        <v>5.3089319834617111E-8</v>
      </c>
      <c r="DN5701" s="81">
        <v>5.3089319834617111E-8</v>
      </c>
      <c r="DO5701" s="81">
        <v>0</v>
      </c>
      <c r="DP5701" s="81">
        <v>5.3089319834617111E-8</v>
      </c>
      <c r="DQ5701" s="81">
        <v>5.3089319834617111E-8</v>
      </c>
      <c r="DR5701" s="81">
        <v>0</v>
      </c>
      <c r="DS5701" s="81">
        <v>5.3089319834617111E-8</v>
      </c>
      <c r="DT5701" s="81">
        <v>5.3089319834617111E-8</v>
      </c>
      <c r="DU5701" s="81">
        <v>0</v>
      </c>
      <c r="DV5701" s="81">
        <v>5.3089319834617111E-8</v>
      </c>
      <c r="DW5701" s="81">
        <v>5.3089319834617111E-8</v>
      </c>
      <c r="GE5701" s="81" t="s">
        <v>449</v>
      </c>
      <c r="GF5701" s="81" t="s">
        <v>155</v>
      </c>
      <c r="GG5701" s="81" t="s">
        <v>495</v>
      </c>
      <c r="GH5701" s="81" t="s">
        <v>451</v>
      </c>
      <c r="GI5701" s="81">
        <v>2030</v>
      </c>
      <c r="GJ5701" s="81" t="s">
        <v>201</v>
      </c>
      <c r="GK5701" s="81">
        <v>247.27299216494541</v>
      </c>
      <c r="GL5701" s="81">
        <v>143.62803700000001</v>
      </c>
      <c r="GM5701" s="81">
        <v>2030</v>
      </c>
      <c r="GN5701" s="81" t="s">
        <v>173</v>
      </c>
      <c r="GO5701" s="81">
        <v>1.1148832299820636E-2</v>
      </c>
      <c r="GP5701" s="81">
        <v>10</v>
      </c>
      <c r="GQ5701" s="81">
        <v>0</v>
      </c>
      <c r="GR5701" s="81" t="s">
        <v>448</v>
      </c>
      <c r="GS5701" s="81">
        <v>0</v>
      </c>
      <c r="GT5701" s="81">
        <v>0</v>
      </c>
      <c r="GU5701" s="81">
        <v>1.1148832299820636E-2</v>
      </c>
      <c r="GV5701" s="81">
        <v>2.7568051219218384</v>
      </c>
      <c r="GW5701" s="81">
        <v>1.1148832299820636E-2</v>
      </c>
      <c r="GX5701" s="81">
        <v>2.7568051219218384</v>
      </c>
      <c r="GY5701" s="81">
        <v>1.1148832299820636E-2</v>
      </c>
      <c r="GZ5701" s="81">
        <v>2.7568051219218384</v>
      </c>
    </row>
    <row r="5702" spans="98:208" x14ac:dyDescent="0.25">
      <c r="CT5702" s="81" t="s">
        <v>155</v>
      </c>
      <c r="CU5702" s="81" t="s">
        <v>491</v>
      </c>
      <c r="CV5702" s="81" t="s">
        <v>455</v>
      </c>
      <c r="CW5702" s="81">
        <v>2025</v>
      </c>
      <c r="CX5702" s="81">
        <v>0</v>
      </c>
      <c r="CY5702" s="81">
        <v>0</v>
      </c>
      <c r="CZ5702" s="81">
        <v>0</v>
      </c>
      <c r="DA5702" s="81">
        <v>0</v>
      </c>
      <c r="DB5702" s="81">
        <v>21835.978114130401</v>
      </c>
      <c r="DC5702" s="81">
        <v>428.60232122028953</v>
      </c>
      <c r="DD5702" s="81">
        <v>13939.560973457559</v>
      </c>
      <c r="DE5702" s="81">
        <v>7467.8148194525556</v>
      </c>
      <c r="DF5702" s="81">
        <v>4.7784154025988634</v>
      </c>
      <c r="DG5702" s="81">
        <v>4.7784154025988634</v>
      </c>
      <c r="DH5702" s="81">
        <v>4.7784154025988634</v>
      </c>
      <c r="DI5702" s="81">
        <v>4.7784154025988634</v>
      </c>
      <c r="DJ5702" s="81">
        <v>1.11102353733715E-8</v>
      </c>
      <c r="DL5702" s="81">
        <v>0</v>
      </c>
      <c r="DM5702" s="81">
        <v>5.3089319834617111E-8</v>
      </c>
      <c r="DN5702" s="81">
        <v>5.3089319834617111E-8</v>
      </c>
      <c r="DO5702" s="81">
        <v>0</v>
      </c>
      <c r="DP5702" s="81">
        <v>5.3089319834617111E-8</v>
      </c>
      <c r="DQ5702" s="81">
        <v>5.3089319834617111E-8</v>
      </c>
      <c r="DR5702" s="81">
        <v>0</v>
      </c>
      <c r="DS5702" s="81">
        <v>5.3089319834617111E-8</v>
      </c>
      <c r="DT5702" s="81">
        <v>5.3089319834617111E-8</v>
      </c>
      <c r="DU5702" s="81">
        <v>0</v>
      </c>
      <c r="DV5702" s="81">
        <v>5.3089319834617111E-8</v>
      </c>
      <c r="DW5702" s="81">
        <v>5.3089319834617111E-8</v>
      </c>
      <c r="GE5702" s="81" t="s">
        <v>449</v>
      </c>
      <c r="GF5702" s="81" t="s">
        <v>155</v>
      </c>
      <c r="GG5702" s="81" t="s">
        <v>495</v>
      </c>
      <c r="GH5702" s="81" t="s">
        <v>451</v>
      </c>
      <c r="GI5702" s="81">
        <v>2031</v>
      </c>
      <c r="GJ5702" s="81" t="s">
        <v>201</v>
      </c>
      <c r="GK5702" s="81">
        <v>247.27299216494541</v>
      </c>
      <c r="GL5702" s="81">
        <v>143.62803700000001</v>
      </c>
      <c r="GM5702" s="81">
        <v>2031</v>
      </c>
      <c r="GN5702" s="81" t="s">
        <v>173</v>
      </c>
      <c r="GO5702" s="81">
        <v>1.1148832299820636E-2</v>
      </c>
      <c r="GP5702" s="81">
        <v>10</v>
      </c>
      <c r="GQ5702" s="81">
        <v>0</v>
      </c>
      <c r="GR5702" s="81" t="s">
        <v>448</v>
      </c>
      <c r="GS5702" s="81">
        <v>0</v>
      </c>
      <c r="GT5702" s="81">
        <v>0</v>
      </c>
      <c r="GU5702" s="81">
        <v>0</v>
      </c>
      <c r="GV5702" s="81">
        <v>0</v>
      </c>
      <c r="GW5702" s="81">
        <v>1.1148832299820636E-2</v>
      </c>
      <c r="GX5702" s="81">
        <v>2.7568051219218384</v>
      </c>
      <c r="GY5702" s="81">
        <v>1.1148832299820636E-2</v>
      </c>
      <c r="GZ5702" s="81">
        <v>2.7568051219218384</v>
      </c>
    </row>
    <row r="5703" spans="98:208" x14ac:dyDescent="0.25">
      <c r="CT5703" s="81" t="s">
        <v>155</v>
      </c>
      <c r="CU5703" s="81" t="s">
        <v>491</v>
      </c>
      <c r="CV5703" s="81" t="s">
        <v>455</v>
      </c>
      <c r="CW5703" s="81">
        <v>2026</v>
      </c>
      <c r="CX5703" s="81">
        <v>0</v>
      </c>
      <c r="CY5703" s="81">
        <v>0</v>
      </c>
      <c r="CZ5703" s="81">
        <v>0</v>
      </c>
      <c r="DA5703" s="81">
        <v>0</v>
      </c>
      <c r="DB5703" s="81">
        <v>21835.978114130401</v>
      </c>
      <c r="DC5703" s="81">
        <v>428.60232122028953</v>
      </c>
      <c r="DD5703" s="81">
        <v>13939.560973457559</v>
      </c>
      <c r="DE5703" s="81">
        <v>7467.8148194525556</v>
      </c>
      <c r="DF5703" s="81">
        <v>4.7784154025988634</v>
      </c>
      <c r="DG5703" s="81">
        <v>4.7784154025988634</v>
      </c>
      <c r="DH5703" s="81">
        <v>4.7784154025988634</v>
      </c>
      <c r="DI5703" s="81">
        <v>4.7784154025988634</v>
      </c>
      <c r="DJ5703" s="81">
        <v>1.11102353733715E-8</v>
      </c>
      <c r="DL5703" s="81">
        <v>0</v>
      </c>
      <c r="DM5703" s="81">
        <v>5.3089319834617111E-8</v>
      </c>
      <c r="DN5703" s="81">
        <v>5.3089319834617111E-8</v>
      </c>
      <c r="DO5703" s="81">
        <v>0</v>
      </c>
      <c r="DP5703" s="81">
        <v>5.3089319834617111E-8</v>
      </c>
      <c r="DQ5703" s="81">
        <v>5.3089319834617111E-8</v>
      </c>
      <c r="DR5703" s="81">
        <v>0</v>
      </c>
      <c r="DS5703" s="81">
        <v>5.3089319834617111E-8</v>
      </c>
      <c r="DT5703" s="81">
        <v>5.3089319834617111E-8</v>
      </c>
      <c r="DU5703" s="81">
        <v>0</v>
      </c>
      <c r="DV5703" s="81">
        <v>5.3089319834617111E-8</v>
      </c>
      <c r="DW5703" s="81">
        <v>5.3089319834617111E-8</v>
      </c>
      <c r="GE5703" s="81" t="s">
        <v>449</v>
      </c>
      <c r="GF5703" s="81" t="s">
        <v>155</v>
      </c>
      <c r="GG5703" s="81" t="s">
        <v>495</v>
      </c>
      <c r="GH5703" s="81" t="s">
        <v>451</v>
      </c>
      <c r="GI5703" s="81">
        <v>2032</v>
      </c>
      <c r="GJ5703" s="81" t="s">
        <v>201</v>
      </c>
      <c r="GK5703" s="81">
        <v>247.27299216494541</v>
      </c>
      <c r="GL5703" s="81">
        <v>143.62803700000001</v>
      </c>
      <c r="GM5703" s="81">
        <v>2032</v>
      </c>
      <c r="GN5703" s="81" t="s">
        <v>173</v>
      </c>
      <c r="GO5703" s="81">
        <v>1.1148832299820636E-2</v>
      </c>
      <c r="GP5703" s="81">
        <v>10</v>
      </c>
      <c r="GQ5703" s="81">
        <v>0</v>
      </c>
      <c r="GR5703" s="81" t="s">
        <v>448</v>
      </c>
      <c r="GS5703" s="81">
        <v>0</v>
      </c>
      <c r="GT5703" s="81">
        <v>0</v>
      </c>
      <c r="GU5703" s="81">
        <v>0</v>
      </c>
      <c r="GV5703" s="81">
        <v>0</v>
      </c>
      <c r="GW5703" s="81">
        <v>0</v>
      </c>
      <c r="GX5703" s="81">
        <v>0</v>
      </c>
      <c r="GY5703" s="81">
        <v>1.1148832299820636E-2</v>
      </c>
      <c r="GZ5703" s="81">
        <v>2.7568051219218384</v>
      </c>
    </row>
    <row r="5704" spans="98:208" x14ac:dyDescent="0.25">
      <c r="CT5704" s="81" t="s">
        <v>155</v>
      </c>
      <c r="CU5704" s="81" t="s">
        <v>491</v>
      </c>
      <c r="CV5704" s="81" t="s">
        <v>455</v>
      </c>
      <c r="CW5704" s="81">
        <v>2027</v>
      </c>
      <c r="CX5704" s="81">
        <v>0</v>
      </c>
      <c r="CY5704" s="81">
        <v>0</v>
      </c>
      <c r="CZ5704" s="81">
        <v>0</v>
      </c>
      <c r="DA5704" s="81">
        <v>0</v>
      </c>
      <c r="DB5704" s="81">
        <v>21835.978114130401</v>
      </c>
      <c r="DC5704" s="81">
        <v>428.60232122028953</v>
      </c>
      <c r="DD5704" s="81">
        <v>13939.560973457559</v>
      </c>
      <c r="DE5704" s="81">
        <v>7467.8148194525556</v>
      </c>
      <c r="DF5704" s="81">
        <v>4.7784154025988634</v>
      </c>
      <c r="DG5704" s="81">
        <v>4.7784154025988634</v>
      </c>
      <c r="DH5704" s="81">
        <v>4.7784154025988634</v>
      </c>
      <c r="DI5704" s="81">
        <v>4.7784154025988634</v>
      </c>
      <c r="DJ5704" s="81">
        <v>1.11102353733715E-8</v>
      </c>
      <c r="DL5704" s="81">
        <v>0</v>
      </c>
      <c r="DM5704" s="81">
        <v>5.3089319834617111E-8</v>
      </c>
      <c r="DN5704" s="81">
        <v>5.3089319834617111E-8</v>
      </c>
      <c r="DO5704" s="81">
        <v>0</v>
      </c>
      <c r="DP5704" s="81">
        <v>5.3089319834617111E-8</v>
      </c>
      <c r="DQ5704" s="81">
        <v>5.3089319834617111E-8</v>
      </c>
      <c r="DR5704" s="81">
        <v>0</v>
      </c>
      <c r="DS5704" s="81">
        <v>5.3089319834617111E-8</v>
      </c>
      <c r="DT5704" s="81">
        <v>5.3089319834617111E-8</v>
      </c>
      <c r="DU5704" s="81">
        <v>0</v>
      </c>
      <c r="DV5704" s="81">
        <v>5.3089319834617111E-8</v>
      </c>
      <c r="DW5704" s="81">
        <v>5.3089319834617111E-8</v>
      </c>
      <c r="GE5704" s="81" t="s">
        <v>449</v>
      </c>
      <c r="GF5704" s="81" t="s">
        <v>155</v>
      </c>
      <c r="GG5704" s="81" t="s">
        <v>495</v>
      </c>
      <c r="GH5704" s="81" t="s">
        <v>452</v>
      </c>
      <c r="GI5704" s="81">
        <v>2021</v>
      </c>
      <c r="GJ5704" s="81" t="s">
        <v>201</v>
      </c>
      <c r="GK5704" s="81">
        <v>0.69641821681222926</v>
      </c>
      <c r="GL5704" s="81">
        <v>143.62803700000001</v>
      </c>
      <c r="GM5704" s="81">
        <v>2021</v>
      </c>
      <c r="GN5704" s="81" t="s">
        <v>173</v>
      </c>
      <c r="GO5704" s="81">
        <v>1.1148832299820636E-2</v>
      </c>
      <c r="GP5704" s="81">
        <v>10</v>
      </c>
      <c r="GQ5704" s="81">
        <v>0</v>
      </c>
      <c r="GR5704" s="81" t="s">
        <v>448</v>
      </c>
      <c r="GS5704" s="81">
        <v>1.1148832299820636E-2</v>
      </c>
      <c r="GT5704" s="81">
        <v>7.7642499097796726E-3</v>
      </c>
      <c r="GU5704" s="81">
        <v>1.1148832299820636E-2</v>
      </c>
      <c r="GV5704" s="81">
        <v>7.7642499097796726E-3</v>
      </c>
      <c r="GW5704" s="81">
        <v>0</v>
      </c>
      <c r="GX5704" s="81">
        <v>0</v>
      </c>
      <c r="GY5704" s="81">
        <v>0</v>
      </c>
      <c r="GZ5704" s="81">
        <v>0</v>
      </c>
    </row>
    <row r="5705" spans="98:208" x14ac:dyDescent="0.25">
      <c r="CT5705" s="81" t="s">
        <v>155</v>
      </c>
      <c r="CU5705" s="81" t="s">
        <v>491</v>
      </c>
      <c r="CV5705" s="81" t="s">
        <v>455</v>
      </c>
      <c r="CW5705" s="81">
        <v>2028</v>
      </c>
      <c r="CX5705" s="81">
        <v>0</v>
      </c>
      <c r="CY5705" s="81">
        <v>0</v>
      </c>
      <c r="CZ5705" s="81">
        <v>0</v>
      </c>
      <c r="DA5705" s="81">
        <v>0</v>
      </c>
      <c r="DB5705" s="81">
        <v>22783.187028906919</v>
      </c>
      <c r="DC5705" s="81">
        <v>453.26096055717068</v>
      </c>
      <c r="DD5705" s="81">
        <v>14531.33568557207</v>
      </c>
      <c r="DE5705" s="81">
        <v>7798.5903827776428</v>
      </c>
      <c r="DF5705" s="81">
        <v>5.0533304373075119</v>
      </c>
      <c r="DG5705" s="81">
        <v>5.0533304373075119</v>
      </c>
      <c r="DH5705" s="81">
        <v>5.0533304373075119</v>
      </c>
      <c r="DI5705" s="81">
        <v>5.0533304373075119</v>
      </c>
      <c r="DJ5705" s="81">
        <v>1.11102353733715E-8</v>
      </c>
      <c r="DL5705" s="81">
        <v>0</v>
      </c>
      <c r="DM5705" s="81">
        <v>5.6143690577908785E-8</v>
      </c>
      <c r="DN5705" s="81">
        <v>5.6143690577908785E-8</v>
      </c>
      <c r="DO5705" s="81">
        <v>0</v>
      </c>
      <c r="DP5705" s="81">
        <v>5.6143690577908785E-8</v>
      </c>
      <c r="DQ5705" s="81">
        <v>5.6143690577908785E-8</v>
      </c>
      <c r="DR5705" s="81">
        <v>0</v>
      </c>
      <c r="DS5705" s="81">
        <v>5.6143690577908785E-8</v>
      </c>
      <c r="DT5705" s="81">
        <v>5.6143690577908785E-8</v>
      </c>
      <c r="DU5705" s="81">
        <v>0</v>
      </c>
      <c r="DV5705" s="81">
        <v>5.6143690577908785E-8</v>
      </c>
      <c r="DW5705" s="81">
        <v>5.6143690577908785E-8</v>
      </c>
      <c r="GE5705" s="81" t="s">
        <v>449</v>
      </c>
      <c r="GF5705" s="81" t="s">
        <v>155</v>
      </c>
      <c r="GG5705" s="81" t="s">
        <v>495</v>
      </c>
      <c r="GH5705" s="81" t="s">
        <v>452</v>
      </c>
      <c r="GI5705" s="81">
        <v>2022</v>
      </c>
      <c r="GJ5705" s="81" t="s">
        <v>201</v>
      </c>
      <c r="GK5705" s="81">
        <v>0.69641821681222926</v>
      </c>
      <c r="GL5705" s="81">
        <v>143.62803700000001</v>
      </c>
      <c r="GM5705" s="81">
        <v>2022</v>
      </c>
      <c r="GN5705" s="81" t="s">
        <v>173</v>
      </c>
      <c r="GO5705" s="81">
        <v>1.1148832299820636E-2</v>
      </c>
      <c r="GP5705" s="81">
        <v>10</v>
      </c>
      <c r="GQ5705" s="81">
        <v>0</v>
      </c>
      <c r="GR5705" s="81" t="s">
        <v>448</v>
      </c>
      <c r="GS5705" s="81">
        <v>1.1148832299820636E-2</v>
      </c>
      <c r="GT5705" s="81">
        <v>7.7642499097796726E-3</v>
      </c>
      <c r="GU5705" s="81">
        <v>1.1148832299820636E-2</v>
      </c>
      <c r="GV5705" s="81">
        <v>7.7642499097796726E-3</v>
      </c>
      <c r="GW5705" s="81">
        <v>1.1148832299820636E-2</v>
      </c>
      <c r="GX5705" s="81">
        <v>7.7642499097796726E-3</v>
      </c>
      <c r="GY5705" s="81">
        <v>0</v>
      </c>
      <c r="GZ5705" s="81">
        <v>0</v>
      </c>
    </row>
    <row r="5706" spans="98:208" x14ac:dyDescent="0.25">
      <c r="CT5706" s="81" t="s">
        <v>155</v>
      </c>
      <c r="CU5706" s="81" t="s">
        <v>491</v>
      </c>
      <c r="CV5706" s="81" t="s">
        <v>455</v>
      </c>
      <c r="CW5706" s="81">
        <v>2029</v>
      </c>
      <c r="CX5706" s="81">
        <v>0</v>
      </c>
      <c r="CY5706" s="81">
        <v>0</v>
      </c>
      <c r="CZ5706" s="81">
        <v>0</v>
      </c>
      <c r="DA5706" s="81">
        <v>0</v>
      </c>
      <c r="DB5706" s="81">
        <v>22783.187028906919</v>
      </c>
      <c r="DC5706" s="81">
        <v>453.26096055717068</v>
      </c>
      <c r="DD5706" s="81">
        <v>14531.33568557207</v>
      </c>
      <c r="DE5706" s="81">
        <v>7798.5903827776428</v>
      </c>
      <c r="DF5706" s="81">
        <v>5.0533304373075119</v>
      </c>
      <c r="DG5706" s="81">
        <v>5.0533304373075119</v>
      </c>
      <c r="DH5706" s="81">
        <v>5.0533304373075119</v>
      </c>
      <c r="DI5706" s="81">
        <v>5.0533304373075119</v>
      </c>
      <c r="DJ5706" s="81">
        <v>1.11102353733715E-8</v>
      </c>
      <c r="DL5706" s="81">
        <v>0</v>
      </c>
      <c r="DM5706" s="81">
        <v>5.6143690577908785E-8</v>
      </c>
      <c r="DN5706" s="81">
        <v>5.6143690577908785E-8</v>
      </c>
      <c r="DO5706" s="81">
        <v>0</v>
      </c>
      <c r="DP5706" s="81">
        <v>5.6143690577908785E-8</v>
      </c>
      <c r="DQ5706" s="81">
        <v>5.6143690577908785E-8</v>
      </c>
      <c r="DR5706" s="81">
        <v>0</v>
      </c>
      <c r="DS5706" s="81">
        <v>5.6143690577908785E-8</v>
      </c>
      <c r="DT5706" s="81">
        <v>5.6143690577908785E-8</v>
      </c>
      <c r="DU5706" s="81">
        <v>0</v>
      </c>
      <c r="DV5706" s="81">
        <v>5.6143690577908785E-8</v>
      </c>
      <c r="DW5706" s="81">
        <v>5.6143690577908785E-8</v>
      </c>
      <c r="GE5706" s="81" t="s">
        <v>449</v>
      </c>
      <c r="GF5706" s="81" t="s">
        <v>155</v>
      </c>
      <c r="GG5706" s="81" t="s">
        <v>495</v>
      </c>
      <c r="GH5706" s="81" t="s">
        <v>452</v>
      </c>
      <c r="GI5706" s="81">
        <v>2023</v>
      </c>
      <c r="GJ5706" s="81" t="s">
        <v>201</v>
      </c>
      <c r="GK5706" s="81">
        <v>0.71896016785819472</v>
      </c>
      <c r="GL5706" s="81">
        <v>143.62803700000001</v>
      </c>
      <c r="GM5706" s="81">
        <v>2023</v>
      </c>
      <c r="GN5706" s="81" t="s">
        <v>173</v>
      </c>
      <c r="GO5706" s="81">
        <v>1.1148832299820636E-2</v>
      </c>
      <c r="GP5706" s="81">
        <v>10</v>
      </c>
      <c r="GQ5706" s="81">
        <v>0</v>
      </c>
      <c r="GR5706" s="81" t="s">
        <v>448</v>
      </c>
      <c r="GS5706" s="81">
        <v>1.1148832299820636E-2</v>
      </c>
      <c r="GT5706" s="81">
        <v>8.0155663417019081E-3</v>
      </c>
      <c r="GU5706" s="81">
        <v>1.1148832299820636E-2</v>
      </c>
      <c r="GV5706" s="81">
        <v>8.0155663417019081E-3</v>
      </c>
      <c r="GW5706" s="81">
        <v>1.1148832299820636E-2</v>
      </c>
      <c r="GX5706" s="81">
        <v>8.0155663417019081E-3</v>
      </c>
      <c r="GY5706" s="81">
        <v>1.1148832299820636E-2</v>
      </c>
      <c r="GZ5706" s="81">
        <v>8.0155663417019081E-3</v>
      </c>
    </row>
    <row r="5707" spans="98:208" x14ac:dyDescent="0.25">
      <c r="CT5707" s="81" t="s">
        <v>155</v>
      </c>
      <c r="CU5707" s="81" t="s">
        <v>491</v>
      </c>
      <c r="CV5707" s="81" t="s">
        <v>455</v>
      </c>
      <c r="CW5707" s="81">
        <v>2030</v>
      </c>
      <c r="CX5707" s="81">
        <v>0</v>
      </c>
      <c r="CY5707" s="81">
        <v>0</v>
      </c>
      <c r="CZ5707" s="81">
        <v>0</v>
      </c>
      <c r="DA5707" s="81">
        <v>0</v>
      </c>
      <c r="DB5707" s="81">
        <v>22783.187028906919</v>
      </c>
      <c r="DC5707" s="81">
        <v>453.26096055717068</v>
      </c>
      <c r="DD5707" s="81">
        <v>14531.33568557207</v>
      </c>
      <c r="DE5707" s="81">
        <v>7798.5903827776428</v>
      </c>
      <c r="DF5707" s="81">
        <v>0</v>
      </c>
      <c r="DG5707" s="81">
        <v>5.0533304373075119</v>
      </c>
      <c r="DH5707" s="81">
        <v>5.0533304373075119</v>
      </c>
      <c r="DI5707" s="81">
        <v>5.0533304373075119</v>
      </c>
      <c r="DJ5707" s="81">
        <v>1.11102353733715E-8</v>
      </c>
      <c r="DL5707" s="81">
        <v>0</v>
      </c>
      <c r="DM5707" s="81">
        <v>0</v>
      </c>
      <c r="DN5707" s="81">
        <v>0</v>
      </c>
      <c r="DO5707" s="81">
        <v>0</v>
      </c>
      <c r="DP5707" s="81">
        <v>5.6143690577908785E-8</v>
      </c>
      <c r="DQ5707" s="81">
        <v>5.6143690577908785E-8</v>
      </c>
      <c r="DR5707" s="81">
        <v>0</v>
      </c>
      <c r="DS5707" s="81">
        <v>5.6143690577908785E-8</v>
      </c>
      <c r="DT5707" s="81">
        <v>5.6143690577908785E-8</v>
      </c>
      <c r="DU5707" s="81">
        <v>0</v>
      </c>
      <c r="DV5707" s="81">
        <v>5.6143690577908785E-8</v>
      </c>
      <c r="DW5707" s="81">
        <v>5.6143690577908785E-8</v>
      </c>
      <c r="GE5707" s="81" t="s">
        <v>449</v>
      </c>
      <c r="GF5707" s="81" t="s">
        <v>155</v>
      </c>
      <c r="GG5707" s="81" t="s">
        <v>495</v>
      </c>
      <c r="GH5707" s="81" t="s">
        <v>452</v>
      </c>
      <c r="GI5707" s="81">
        <v>2024</v>
      </c>
      <c r="GJ5707" s="81" t="s">
        <v>201</v>
      </c>
      <c r="GK5707" s="81">
        <v>0.71896016785819472</v>
      </c>
      <c r="GL5707" s="81">
        <v>143.62803700000001</v>
      </c>
      <c r="GM5707" s="81">
        <v>2024</v>
      </c>
      <c r="GN5707" s="81" t="s">
        <v>173</v>
      </c>
      <c r="GO5707" s="81">
        <v>1.1148832299820636E-2</v>
      </c>
      <c r="GP5707" s="81">
        <v>10</v>
      </c>
      <c r="GQ5707" s="81">
        <v>0</v>
      </c>
      <c r="GR5707" s="81" t="s">
        <v>448</v>
      </c>
      <c r="GS5707" s="81">
        <v>1.1148832299820636E-2</v>
      </c>
      <c r="GT5707" s="81">
        <v>8.0155663417019081E-3</v>
      </c>
      <c r="GU5707" s="81">
        <v>1.1148832299820636E-2</v>
      </c>
      <c r="GV5707" s="81">
        <v>8.0155663417019081E-3</v>
      </c>
      <c r="GW5707" s="81">
        <v>1.1148832299820636E-2</v>
      </c>
      <c r="GX5707" s="81">
        <v>8.0155663417019081E-3</v>
      </c>
      <c r="GY5707" s="81">
        <v>1.1148832299820636E-2</v>
      </c>
      <c r="GZ5707" s="81">
        <v>8.0155663417019081E-3</v>
      </c>
    </row>
    <row r="5708" spans="98:208" x14ac:dyDescent="0.25">
      <c r="CT5708" s="81" t="s">
        <v>155</v>
      </c>
      <c r="CU5708" s="81" t="s">
        <v>491</v>
      </c>
      <c r="CV5708" s="81" t="s">
        <v>455</v>
      </c>
      <c r="CW5708" s="81">
        <v>2031</v>
      </c>
      <c r="CX5708" s="81">
        <v>0</v>
      </c>
      <c r="CY5708" s="81">
        <v>0</v>
      </c>
      <c r="CZ5708" s="81">
        <v>0</v>
      </c>
      <c r="DA5708" s="81">
        <v>0</v>
      </c>
      <c r="DB5708" s="81">
        <v>22783.187028906919</v>
      </c>
      <c r="DC5708" s="81">
        <v>453.26096055717068</v>
      </c>
      <c r="DD5708" s="81">
        <v>14531.33568557207</v>
      </c>
      <c r="DE5708" s="81">
        <v>7798.5903827776428</v>
      </c>
      <c r="DF5708" s="81">
        <v>0</v>
      </c>
      <c r="DG5708" s="81">
        <v>0</v>
      </c>
      <c r="DH5708" s="81">
        <v>5.0533304373075119</v>
      </c>
      <c r="DI5708" s="81">
        <v>5.0533304373075119</v>
      </c>
      <c r="DJ5708" s="81">
        <v>1.11102353733715E-8</v>
      </c>
      <c r="DL5708" s="81">
        <v>0</v>
      </c>
      <c r="DM5708" s="81">
        <v>0</v>
      </c>
      <c r="DN5708" s="81">
        <v>0</v>
      </c>
      <c r="DO5708" s="81">
        <v>0</v>
      </c>
      <c r="DP5708" s="81">
        <v>0</v>
      </c>
      <c r="DQ5708" s="81">
        <v>0</v>
      </c>
      <c r="DR5708" s="81">
        <v>0</v>
      </c>
      <c r="DS5708" s="81">
        <v>5.6143690577908785E-8</v>
      </c>
      <c r="DT5708" s="81">
        <v>5.6143690577908785E-8</v>
      </c>
      <c r="DU5708" s="81">
        <v>0</v>
      </c>
      <c r="DV5708" s="81">
        <v>5.6143690577908785E-8</v>
      </c>
      <c r="DW5708" s="81">
        <v>5.6143690577908785E-8</v>
      </c>
      <c r="GE5708" s="81" t="s">
        <v>449</v>
      </c>
      <c r="GF5708" s="81" t="s">
        <v>155</v>
      </c>
      <c r="GG5708" s="81" t="s">
        <v>495</v>
      </c>
      <c r="GH5708" s="81" t="s">
        <v>452</v>
      </c>
      <c r="GI5708" s="81">
        <v>2025</v>
      </c>
      <c r="GJ5708" s="81" t="s">
        <v>201</v>
      </c>
      <c r="GK5708" s="81">
        <v>0.71896016785819472</v>
      </c>
      <c r="GL5708" s="81">
        <v>143.62803700000001</v>
      </c>
      <c r="GM5708" s="81">
        <v>2025</v>
      </c>
      <c r="GN5708" s="81" t="s">
        <v>173</v>
      </c>
      <c r="GO5708" s="81">
        <v>1.1148832299820636E-2</v>
      </c>
      <c r="GP5708" s="81">
        <v>10</v>
      </c>
      <c r="GQ5708" s="81">
        <v>0</v>
      </c>
      <c r="GR5708" s="81" t="s">
        <v>448</v>
      </c>
      <c r="GS5708" s="81">
        <v>1.1148832299820636E-2</v>
      </c>
      <c r="GT5708" s="81">
        <v>8.0155663417019081E-3</v>
      </c>
      <c r="GU5708" s="81">
        <v>1.1148832299820636E-2</v>
      </c>
      <c r="GV5708" s="81">
        <v>8.0155663417019081E-3</v>
      </c>
      <c r="GW5708" s="81">
        <v>1.1148832299820636E-2</v>
      </c>
      <c r="GX5708" s="81">
        <v>8.0155663417019081E-3</v>
      </c>
      <c r="GY5708" s="81">
        <v>1.1148832299820636E-2</v>
      </c>
      <c r="GZ5708" s="81">
        <v>8.0155663417019081E-3</v>
      </c>
    </row>
    <row r="5709" spans="98:208" x14ac:dyDescent="0.25">
      <c r="CT5709" s="81" t="s">
        <v>155</v>
      </c>
      <c r="CU5709" s="81" t="s">
        <v>491</v>
      </c>
      <c r="CV5709" s="81" t="s">
        <v>455</v>
      </c>
      <c r="CW5709" s="81">
        <v>2032</v>
      </c>
      <c r="CX5709" s="81">
        <v>0</v>
      </c>
      <c r="CY5709" s="81">
        <v>0</v>
      </c>
      <c r="CZ5709" s="81">
        <v>0</v>
      </c>
      <c r="DA5709" s="81">
        <v>0</v>
      </c>
      <c r="DB5709" s="81">
        <v>22783.187028906919</v>
      </c>
      <c r="DC5709" s="81">
        <v>453.26096055717068</v>
      </c>
      <c r="DD5709" s="81">
        <v>14531.33568557207</v>
      </c>
      <c r="DE5709" s="81">
        <v>7798.5903827776428</v>
      </c>
      <c r="DF5709" s="81">
        <v>0</v>
      </c>
      <c r="DG5709" s="81">
        <v>0</v>
      </c>
      <c r="DH5709" s="81">
        <v>0</v>
      </c>
      <c r="DI5709" s="81">
        <v>5.0533304373075119</v>
      </c>
      <c r="DJ5709" s="81">
        <v>1.11102353733715E-8</v>
      </c>
      <c r="DL5709" s="81">
        <v>0</v>
      </c>
      <c r="DM5709" s="81">
        <v>0</v>
      </c>
      <c r="DN5709" s="81">
        <v>0</v>
      </c>
      <c r="DO5709" s="81">
        <v>0</v>
      </c>
      <c r="DP5709" s="81">
        <v>0</v>
      </c>
      <c r="DQ5709" s="81">
        <v>0</v>
      </c>
      <c r="DR5709" s="81">
        <v>0</v>
      </c>
      <c r="DS5709" s="81">
        <v>0</v>
      </c>
      <c r="DT5709" s="81">
        <v>0</v>
      </c>
      <c r="DU5709" s="81">
        <v>0</v>
      </c>
      <c r="DV5709" s="81">
        <v>5.6143690577908785E-8</v>
      </c>
      <c r="DW5709" s="81">
        <v>5.6143690577908785E-8</v>
      </c>
      <c r="GE5709" s="81" t="s">
        <v>449</v>
      </c>
      <c r="GF5709" s="81" t="s">
        <v>155</v>
      </c>
      <c r="GG5709" s="81" t="s">
        <v>495</v>
      </c>
      <c r="GH5709" s="81" t="s">
        <v>452</v>
      </c>
      <c r="GI5709" s="81">
        <v>2026</v>
      </c>
      <c r="GJ5709" s="81" t="s">
        <v>201</v>
      </c>
      <c r="GK5709" s="81">
        <v>0.71896016785819472</v>
      </c>
      <c r="GL5709" s="81">
        <v>143.62803700000001</v>
      </c>
      <c r="GM5709" s="81">
        <v>2026</v>
      </c>
      <c r="GN5709" s="81" t="s">
        <v>173</v>
      </c>
      <c r="GO5709" s="81">
        <v>1.1148832299820636E-2</v>
      </c>
      <c r="GP5709" s="81">
        <v>10</v>
      </c>
      <c r="GQ5709" s="81">
        <v>0</v>
      </c>
      <c r="GR5709" s="81" t="s">
        <v>448</v>
      </c>
      <c r="GS5709" s="81">
        <v>1.1148832299820636E-2</v>
      </c>
      <c r="GT5709" s="81">
        <v>8.0155663417019081E-3</v>
      </c>
      <c r="GU5709" s="81">
        <v>1.1148832299820636E-2</v>
      </c>
      <c r="GV5709" s="81">
        <v>8.0155663417019081E-3</v>
      </c>
      <c r="GW5709" s="81">
        <v>1.1148832299820636E-2</v>
      </c>
      <c r="GX5709" s="81">
        <v>8.0155663417019081E-3</v>
      </c>
      <c r="GY5709" s="81">
        <v>1.1148832299820636E-2</v>
      </c>
      <c r="GZ5709" s="81">
        <v>8.0155663417019081E-3</v>
      </c>
    </row>
    <row r="5710" spans="98:208" x14ac:dyDescent="0.25">
      <c r="CT5710" s="81" t="s">
        <v>155</v>
      </c>
      <c r="CU5710" s="81" t="s">
        <v>492</v>
      </c>
      <c r="CV5710" s="81" t="s">
        <v>457</v>
      </c>
      <c r="CW5710" s="81">
        <v>2020</v>
      </c>
      <c r="CX5710" s="81">
        <v>0</v>
      </c>
      <c r="CY5710" s="81">
        <v>0</v>
      </c>
      <c r="CZ5710" s="81">
        <v>0</v>
      </c>
      <c r="DA5710" s="81">
        <v>0</v>
      </c>
      <c r="DB5710" s="81">
        <v>14146.130641332509</v>
      </c>
      <c r="DC5710" s="81">
        <v>222.22942162782729</v>
      </c>
      <c r="DD5710" s="81">
        <v>8585.7228092479381</v>
      </c>
      <c r="DE5710" s="81">
        <v>5338.1784104567387</v>
      </c>
      <c r="DF5710" s="81">
        <v>2.4775985538147798</v>
      </c>
      <c r="DG5710" s="81">
        <v>0</v>
      </c>
      <c r="DH5710" s="81">
        <v>0</v>
      </c>
      <c r="DI5710" s="81">
        <v>0</v>
      </c>
      <c r="DJ5710" s="81">
        <v>2.230157069833073E-7</v>
      </c>
      <c r="DL5710" s="81">
        <v>0</v>
      </c>
      <c r="DM5710" s="81">
        <v>5.525433930998228E-7</v>
      </c>
      <c r="DN5710" s="81">
        <v>5.525433930998228E-7</v>
      </c>
      <c r="DO5710" s="81">
        <v>0</v>
      </c>
      <c r="DP5710" s="81">
        <v>0</v>
      </c>
      <c r="DQ5710" s="81">
        <v>0</v>
      </c>
      <c r="DR5710" s="81">
        <v>0</v>
      </c>
      <c r="DS5710" s="81">
        <v>0</v>
      </c>
      <c r="DT5710" s="81">
        <v>0</v>
      </c>
      <c r="DU5710" s="81">
        <v>0</v>
      </c>
      <c r="DV5710" s="81">
        <v>0</v>
      </c>
      <c r="DW5710" s="81">
        <v>0</v>
      </c>
      <c r="GE5710" s="81" t="s">
        <v>449</v>
      </c>
      <c r="GF5710" s="81" t="s">
        <v>155</v>
      </c>
      <c r="GG5710" s="81" t="s">
        <v>495</v>
      </c>
      <c r="GH5710" s="81" t="s">
        <v>452</v>
      </c>
      <c r="GI5710" s="81">
        <v>2027</v>
      </c>
      <c r="GJ5710" s="81" t="s">
        <v>201</v>
      </c>
      <c r="GK5710" s="81">
        <v>0.71896016785819472</v>
      </c>
      <c r="GL5710" s="81">
        <v>143.62803700000001</v>
      </c>
      <c r="GM5710" s="81">
        <v>2027</v>
      </c>
      <c r="GN5710" s="81" t="s">
        <v>173</v>
      </c>
      <c r="GO5710" s="81">
        <v>1.1148832299820636E-2</v>
      </c>
      <c r="GP5710" s="81">
        <v>10</v>
      </c>
      <c r="GQ5710" s="81">
        <v>0</v>
      </c>
      <c r="GR5710" s="81" t="s">
        <v>448</v>
      </c>
      <c r="GS5710" s="81">
        <v>1.1148832299820636E-2</v>
      </c>
      <c r="GT5710" s="81">
        <v>8.0155663417019081E-3</v>
      </c>
      <c r="GU5710" s="81">
        <v>1.1148832299820636E-2</v>
      </c>
      <c r="GV5710" s="81">
        <v>8.0155663417019081E-3</v>
      </c>
      <c r="GW5710" s="81">
        <v>1.1148832299820636E-2</v>
      </c>
      <c r="GX5710" s="81">
        <v>8.0155663417019081E-3</v>
      </c>
      <c r="GY5710" s="81">
        <v>1.1148832299820636E-2</v>
      </c>
      <c r="GZ5710" s="81">
        <v>8.0155663417019081E-3</v>
      </c>
    </row>
    <row r="5711" spans="98:208" x14ac:dyDescent="0.25">
      <c r="CT5711" s="81" t="s">
        <v>155</v>
      </c>
      <c r="CU5711" s="81" t="s">
        <v>492</v>
      </c>
      <c r="CV5711" s="81" t="s">
        <v>457</v>
      </c>
      <c r="CW5711" s="81">
        <v>2021</v>
      </c>
      <c r="CX5711" s="81">
        <v>0</v>
      </c>
      <c r="CY5711" s="81">
        <v>0</v>
      </c>
      <c r="CZ5711" s="81">
        <v>0</v>
      </c>
      <c r="DA5711" s="81">
        <v>0</v>
      </c>
      <c r="DB5711" s="81">
        <v>14146.130641332509</v>
      </c>
      <c r="DC5711" s="81">
        <v>222.22942162782729</v>
      </c>
      <c r="DD5711" s="81">
        <v>8585.7228092479381</v>
      </c>
      <c r="DE5711" s="81">
        <v>5338.1784104567387</v>
      </c>
      <c r="DF5711" s="81">
        <v>2.4775985538147798</v>
      </c>
      <c r="DG5711" s="81">
        <v>2.4775985538147798</v>
      </c>
      <c r="DH5711" s="81">
        <v>0</v>
      </c>
      <c r="DI5711" s="81">
        <v>0</v>
      </c>
      <c r="DJ5711" s="81">
        <v>2.230157069833073E-7</v>
      </c>
      <c r="DL5711" s="81">
        <v>0</v>
      </c>
      <c r="DM5711" s="81">
        <v>5.525433930998228E-7</v>
      </c>
      <c r="DN5711" s="81">
        <v>5.525433930998228E-7</v>
      </c>
      <c r="DO5711" s="81">
        <v>0</v>
      </c>
      <c r="DP5711" s="81">
        <v>5.525433930998228E-7</v>
      </c>
      <c r="DQ5711" s="81">
        <v>5.525433930998228E-7</v>
      </c>
      <c r="DR5711" s="81">
        <v>0</v>
      </c>
      <c r="DS5711" s="81">
        <v>0</v>
      </c>
      <c r="DT5711" s="81">
        <v>0</v>
      </c>
      <c r="DU5711" s="81">
        <v>0</v>
      </c>
      <c r="DV5711" s="81">
        <v>0</v>
      </c>
      <c r="DW5711" s="81">
        <v>0</v>
      </c>
      <c r="GE5711" s="81" t="s">
        <v>449</v>
      </c>
      <c r="GF5711" s="81" t="s">
        <v>155</v>
      </c>
      <c r="GG5711" s="81" t="s">
        <v>495</v>
      </c>
      <c r="GH5711" s="81" t="s">
        <v>452</v>
      </c>
      <c r="GI5711" s="81">
        <v>2028</v>
      </c>
      <c r="GJ5711" s="81" t="s">
        <v>201</v>
      </c>
      <c r="GK5711" s="81">
        <v>0.74733835430389906</v>
      </c>
      <c r="GL5711" s="81">
        <v>143.62803700000001</v>
      </c>
      <c r="GM5711" s="81">
        <v>2028</v>
      </c>
      <c r="GN5711" s="81" t="s">
        <v>173</v>
      </c>
      <c r="GO5711" s="81">
        <v>1.1148832299820636E-2</v>
      </c>
      <c r="GP5711" s="81">
        <v>10</v>
      </c>
      <c r="GQ5711" s="81">
        <v>0</v>
      </c>
      <c r="GR5711" s="81" t="s">
        <v>448</v>
      </c>
      <c r="GS5711" s="81">
        <v>1.1148832299820636E-2</v>
      </c>
      <c r="GT5711" s="81">
        <v>8.3319499833581084E-3</v>
      </c>
      <c r="GU5711" s="81">
        <v>1.1148832299820636E-2</v>
      </c>
      <c r="GV5711" s="81">
        <v>8.3319499833581084E-3</v>
      </c>
      <c r="GW5711" s="81">
        <v>1.1148832299820636E-2</v>
      </c>
      <c r="GX5711" s="81">
        <v>8.3319499833581084E-3</v>
      </c>
      <c r="GY5711" s="81">
        <v>1.1148832299820636E-2</v>
      </c>
      <c r="GZ5711" s="81">
        <v>8.3319499833581084E-3</v>
      </c>
    </row>
    <row r="5712" spans="98:208" x14ac:dyDescent="0.25">
      <c r="CT5712" s="81" t="s">
        <v>155</v>
      </c>
      <c r="CU5712" s="81" t="s">
        <v>492</v>
      </c>
      <c r="CV5712" s="81" t="s">
        <v>457</v>
      </c>
      <c r="CW5712" s="81">
        <v>2022</v>
      </c>
      <c r="CX5712" s="81">
        <v>0</v>
      </c>
      <c r="CY5712" s="81">
        <v>0</v>
      </c>
      <c r="CZ5712" s="81">
        <v>0</v>
      </c>
      <c r="DA5712" s="81">
        <v>0</v>
      </c>
      <c r="DB5712" s="81">
        <v>14146.130641332509</v>
      </c>
      <c r="DC5712" s="81">
        <v>222.22942162782729</v>
      </c>
      <c r="DD5712" s="81">
        <v>8585.7228092479381</v>
      </c>
      <c r="DE5712" s="81">
        <v>5338.1784104567387</v>
      </c>
      <c r="DF5712" s="81">
        <v>2.4775985538147798</v>
      </c>
      <c r="DG5712" s="81">
        <v>2.4775985538147798</v>
      </c>
      <c r="DH5712" s="81">
        <v>2.4775985538147798</v>
      </c>
      <c r="DI5712" s="81">
        <v>0</v>
      </c>
      <c r="DJ5712" s="81">
        <v>2.230157069833073E-7</v>
      </c>
      <c r="DL5712" s="81">
        <v>0</v>
      </c>
      <c r="DM5712" s="81">
        <v>5.525433930998228E-7</v>
      </c>
      <c r="DN5712" s="81">
        <v>5.525433930998228E-7</v>
      </c>
      <c r="DO5712" s="81">
        <v>0</v>
      </c>
      <c r="DP5712" s="81">
        <v>5.525433930998228E-7</v>
      </c>
      <c r="DQ5712" s="81">
        <v>5.525433930998228E-7</v>
      </c>
      <c r="DR5712" s="81">
        <v>0</v>
      </c>
      <c r="DS5712" s="81">
        <v>5.525433930998228E-7</v>
      </c>
      <c r="DT5712" s="81">
        <v>5.525433930998228E-7</v>
      </c>
      <c r="DU5712" s="81">
        <v>0</v>
      </c>
      <c r="DV5712" s="81">
        <v>0</v>
      </c>
      <c r="DW5712" s="81">
        <v>0</v>
      </c>
      <c r="GE5712" s="81" t="s">
        <v>449</v>
      </c>
      <c r="GF5712" s="81" t="s">
        <v>155</v>
      </c>
      <c r="GG5712" s="81" t="s">
        <v>495</v>
      </c>
      <c r="GH5712" s="81" t="s">
        <v>452</v>
      </c>
      <c r="GI5712" s="81">
        <v>2029</v>
      </c>
      <c r="GJ5712" s="81" t="s">
        <v>201</v>
      </c>
      <c r="GK5712" s="81">
        <v>0.74733835430389906</v>
      </c>
      <c r="GL5712" s="81">
        <v>143.62803700000001</v>
      </c>
      <c r="GM5712" s="81">
        <v>2029</v>
      </c>
      <c r="GN5712" s="81" t="s">
        <v>173</v>
      </c>
      <c r="GO5712" s="81">
        <v>1.1148832299820636E-2</v>
      </c>
      <c r="GP5712" s="81">
        <v>10</v>
      </c>
      <c r="GQ5712" s="81">
        <v>0</v>
      </c>
      <c r="GR5712" s="81" t="s">
        <v>448</v>
      </c>
      <c r="GS5712" s="81">
        <v>1.1148832299820636E-2</v>
      </c>
      <c r="GT5712" s="81">
        <v>8.3319499833581084E-3</v>
      </c>
      <c r="GU5712" s="81">
        <v>1.1148832299820636E-2</v>
      </c>
      <c r="GV5712" s="81">
        <v>8.3319499833581084E-3</v>
      </c>
      <c r="GW5712" s="81">
        <v>1.1148832299820636E-2</v>
      </c>
      <c r="GX5712" s="81">
        <v>8.3319499833581084E-3</v>
      </c>
      <c r="GY5712" s="81">
        <v>1.1148832299820636E-2</v>
      </c>
      <c r="GZ5712" s="81">
        <v>8.3319499833581084E-3</v>
      </c>
    </row>
    <row r="5713" spans="98:208" x14ac:dyDescent="0.25">
      <c r="CT5713" s="81" t="s">
        <v>155</v>
      </c>
      <c r="CU5713" s="81" t="s">
        <v>492</v>
      </c>
      <c r="CV5713" s="81" t="s">
        <v>457</v>
      </c>
      <c r="CW5713" s="81">
        <v>2023</v>
      </c>
      <c r="CX5713" s="81">
        <v>0</v>
      </c>
      <c r="CY5713" s="81">
        <v>0</v>
      </c>
      <c r="CZ5713" s="81">
        <v>0</v>
      </c>
      <c r="DA5713" s="81">
        <v>0</v>
      </c>
      <c r="DB5713" s="81">
        <v>14664.637556436621</v>
      </c>
      <c r="DC5713" s="81">
        <v>233.2300768079335</v>
      </c>
      <c r="DD5713" s="81">
        <v>8896.5159934285912</v>
      </c>
      <c r="DE5713" s="81">
        <v>5534.8914862000847</v>
      </c>
      <c r="DF5713" s="81">
        <v>2.6002430136059367</v>
      </c>
      <c r="DG5713" s="81">
        <v>2.6002430136059367</v>
      </c>
      <c r="DH5713" s="81">
        <v>2.6002430136059367</v>
      </c>
      <c r="DI5713" s="81">
        <v>2.6002430136059367</v>
      </c>
      <c r="DJ5713" s="81">
        <v>2.230157069833073E-7</v>
      </c>
      <c r="DL5713" s="81">
        <v>0</v>
      </c>
      <c r="DM5713" s="81">
        <v>5.7989503400773355E-7</v>
      </c>
      <c r="DN5713" s="81">
        <v>5.7989503400773355E-7</v>
      </c>
      <c r="DO5713" s="81">
        <v>0</v>
      </c>
      <c r="DP5713" s="81">
        <v>5.7989503400773355E-7</v>
      </c>
      <c r="DQ5713" s="81">
        <v>5.7989503400773355E-7</v>
      </c>
      <c r="DR5713" s="81">
        <v>0</v>
      </c>
      <c r="DS5713" s="81">
        <v>5.7989503400773355E-7</v>
      </c>
      <c r="DT5713" s="81">
        <v>5.7989503400773355E-7</v>
      </c>
      <c r="DU5713" s="81">
        <v>0</v>
      </c>
      <c r="DV5713" s="81">
        <v>5.7989503400773355E-7</v>
      </c>
      <c r="DW5713" s="81">
        <v>5.7989503400773355E-7</v>
      </c>
      <c r="GE5713" s="81" t="s">
        <v>449</v>
      </c>
      <c r="GF5713" s="81" t="s">
        <v>155</v>
      </c>
      <c r="GG5713" s="81" t="s">
        <v>495</v>
      </c>
      <c r="GH5713" s="81" t="s">
        <v>452</v>
      </c>
      <c r="GI5713" s="81">
        <v>2030</v>
      </c>
      <c r="GJ5713" s="81" t="s">
        <v>201</v>
      </c>
      <c r="GK5713" s="81">
        <v>0.74733835430389906</v>
      </c>
      <c r="GL5713" s="81">
        <v>143.62803700000001</v>
      </c>
      <c r="GM5713" s="81">
        <v>2030</v>
      </c>
      <c r="GN5713" s="81" t="s">
        <v>173</v>
      </c>
      <c r="GO5713" s="81">
        <v>1.1148832299820636E-2</v>
      </c>
      <c r="GP5713" s="81">
        <v>10</v>
      </c>
      <c r="GQ5713" s="81">
        <v>0</v>
      </c>
      <c r="GR5713" s="81" t="s">
        <v>448</v>
      </c>
      <c r="GS5713" s="81">
        <v>0</v>
      </c>
      <c r="GT5713" s="81">
        <v>0</v>
      </c>
      <c r="GU5713" s="81">
        <v>1.1148832299820636E-2</v>
      </c>
      <c r="GV5713" s="81">
        <v>8.3319499833581084E-3</v>
      </c>
      <c r="GW5713" s="81">
        <v>1.1148832299820636E-2</v>
      </c>
      <c r="GX5713" s="81">
        <v>8.3319499833581084E-3</v>
      </c>
      <c r="GY5713" s="81">
        <v>1.1148832299820636E-2</v>
      </c>
      <c r="GZ5713" s="81">
        <v>8.3319499833581084E-3</v>
      </c>
    </row>
    <row r="5714" spans="98:208" x14ac:dyDescent="0.25">
      <c r="CT5714" s="81" t="s">
        <v>155</v>
      </c>
      <c r="CU5714" s="81" t="s">
        <v>492</v>
      </c>
      <c r="CV5714" s="81" t="s">
        <v>457</v>
      </c>
      <c r="CW5714" s="81">
        <v>2024</v>
      </c>
      <c r="CX5714" s="81">
        <v>0</v>
      </c>
      <c r="CY5714" s="81">
        <v>0</v>
      </c>
      <c r="CZ5714" s="81">
        <v>0</v>
      </c>
      <c r="DA5714" s="81">
        <v>0</v>
      </c>
      <c r="DB5714" s="81">
        <v>14664.637556436621</v>
      </c>
      <c r="DC5714" s="81">
        <v>233.2300768079335</v>
      </c>
      <c r="DD5714" s="81">
        <v>8896.5159934285912</v>
      </c>
      <c r="DE5714" s="81">
        <v>5534.8914862000847</v>
      </c>
      <c r="DF5714" s="81">
        <v>2.6002430136059367</v>
      </c>
      <c r="DG5714" s="81">
        <v>2.6002430136059367</v>
      </c>
      <c r="DH5714" s="81">
        <v>2.6002430136059367</v>
      </c>
      <c r="DI5714" s="81">
        <v>2.6002430136059367</v>
      </c>
      <c r="DJ5714" s="81">
        <v>2.230157069833073E-7</v>
      </c>
      <c r="DL5714" s="81">
        <v>0</v>
      </c>
      <c r="DM5714" s="81">
        <v>5.7989503400773355E-7</v>
      </c>
      <c r="DN5714" s="81">
        <v>5.7989503400773355E-7</v>
      </c>
      <c r="DO5714" s="81">
        <v>0</v>
      </c>
      <c r="DP5714" s="81">
        <v>5.7989503400773355E-7</v>
      </c>
      <c r="DQ5714" s="81">
        <v>5.7989503400773355E-7</v>
      </c>
      <c r="DR5714" s="81">
        <v>0</v>
      </c>
      <c r="DS5714" s="81">
        <v>5.7989503400773355E-7</v>
      </c>
      <c r="DT5714" s="81">
        <v>5.7989503400773355E-7</v>
      </c>
      <c r="DU5714" s="81">
        <v>0</v>
      </c>
      <c r="DV5714" s="81">
        <v>5.7989503400773355E-7</v>
      </c>
      <c r="DW5714" s="81">
        <v>5.7989503400773355E-7</v>
      </c>
      <c r="GE5714" s="81" t="s">
        <v>449</v>
      </c>
      <c r="GF5714" s="81" t="s">
        <v>155</v>
      </c>
      <c r="GG5714" s="81" t="s">
        <v>495</v>
      </c>
      <c r="GH5714" s="81" t="s">
        <v>452</v>
      </c>
      <c r="GI5714" s="81">
        <v>2031</v>
      </c>
      <c r="GJ5714" s="81" t="s">
        <v>201</v>
      </c>
      <c r="GK5714" s="81">
        <v>0.74733835430389906</v>
      </c>
      <c r="GL5714" s="81">
        <v>143.62803700000001</v>
      </c>
      <c r="GM5714" s="81">
        <v>2031</v>
      </c>
      <c r="GN5714" s="81" t="s">
        <v>173</v>
      </c>
      <c r="GO5714" s="81">
        <v>1.1148832299820636E-2</v>
      </c>
      <c r="GP5714" s="81">
        <v>10</v>
      </c>
      <c r="GQ5714" s="81">
        <v>0</v>
      </c>
      <c r="GR5714" s="81" t="s">
        <v>448</v>
      </c>
      <c r="GS5714" s="81">
        <v>0</v>
      </c>
      <c r="GT5714" s="81">
        <v>0</v>
      </c>
      <c r="GU5714" s="81">
        <v>0</v>
      </c>
      <c r="GV5714" s="81">
        <v>0</v>
      </c>
      <c r="GW5714" s="81">
        <v>1.1148832299820636E-2</v>
      </c>
      <c r="GX5714" s="81">
        <v>8.3319499833581084E-3</v>
      </c>
      <c r="GY5714" s="81">
        <v>1.1148832299820636E-2</v>
      </c>
      <c r="GZ5714" s="81">
        <v>8.3319499833581084E-3</v>
      </c>
    </row>
    <row r="5715" spans="98:208" x14ac:dyDescent="0.25">
      <c r="CT5715" s="81" t="s">
        <v>155</v>
      </c>
      <c r="CU5715" s="81" t="s">
        <v>492</v>
      </c>
      <c r="CV5715" s="81" t="s">
        <v>457</v>
      </c>
      <c r="CW5715" s="81">
        <v>2025</v>
      </c>
      <c r="CX5715" s="81">
        <v>0</v>
      </c>
      <c r="CY5715" s="81">
        <v>0</v>
      </c>
      <c r="CZ5715" s="81">
        <v>0</v>
      </c>
      <c r="DA5715" s="81">
        <v>0</v>
      </c>
      <c r="DB5715" s="81">
        <v>14664.637556436621</v>
      </c>
      <c r="DC5715" s="81">
        <v>233.2300768079335</v>
      </c>
      <c r="DD5715" s="81">
        <v>8896.5159934285912</v>
      </c>
      <c r="DE5715" s="81">
        <v>5534.8914862000847</v>
      </c>
      <c r="DF5715" s="81">
        <v>2.6002430136059367</v>
      </c>
      <c r="DG5715" s="81">
        <v>2.6002430136059367</v>
      </c>
      <c r="DH5715" s="81">
        <v>2.6002430136059367</v>
      </c>
      <c r="DI5715" s="81">
        <v>2.6002430136059367</v>
      </c>
      <c r="DJ5715" s="81">
        <v>2.230157069833073E-7</v>
      </c>
      <c r="DL5715" s="81">
        <v>0</v>
      </c>
      <c r="DM5715" s="81">
        <v>5.7989503400773355E-7</v>
      </c>
      <c r="DN5715" s="81">
        <v>5.7989503400773355E-7</v>
      </c>
      <c r="DO5715" s="81">
        <v>0</v>
      </c>
      <c r="DP5715" s="81">
        <v>5.7989503400773355E-7</v>
      </c>
      <c r="DQ5715" s="81">
        <v>5.7989503400773355E-7</v>
      </c>
      <c r="DR5715" s="81">
        <v>0</v>
      </c>
      <c r="DS5715" s="81">
        <v>5.7989503400773355E-7</v>
      </c>
      <c r="DT5715" s="81">
        <v>5.7989503400773355E-7</v>
      </c>
      <c r="DU5715" s="81">
        <v>0</v>
      </c>
      <c r="DV5715" s="81">
        <v>5.7989503400773355E-7</v>
      </c>
      <c r="DW5715" s="81">
        <v>5.7989503400773355E-7</v>
      </c>
      <c r="GE5715" s="81" t="s">
        <v>449</v>
      </c>
      <c r="GF5715" s="81" t="s">
        <v>155</v>
      </c>
      <c r="GG5715" s="81" t="s">
        <v>495</v>
      </c>
      <c r="GH5715" s="81" t="s">
        <v>452</v>
      </c>
      <c r="GI5715" s="81">
        <v>2032</v>
      </c>
      <c r="GJ5715" s="81" t="s">
        <v>201</v>
      </c>
      <c r="GK5715" s="81">
        <v>0.74733835430389906</v>
      </c>
      <c r="GL5715" s="81">
        <v>143.62803700000001</v>
      </c>
      <c r="GM5715" s="81">
        <v>2032</v>
      </c>
      <c r="GN5715" s="81" t="s">
        <v>173</v>
      </c>
      <c r="GO5715" s="81">
        <v>1.1148832299820636E-2</v>
      </c>
      <c r="GP5715" s="81">
        <v>10</v>
      </c>
      <c r="GQ5715" s="81">
        <v>0</v>
      </c>
      <c r="GR5715" s="81" t="s">
        <v>448</v>
      </c>
      <c r="GS5715" s="81">
        <v>0</v>
      </c>
      <c r="GT5715" s="81">
        <v>0</v>
      </c>
      <c r="GU5715" s="81">
        <v>0</v>
      </c>
      <c r="GV5715" s="81">
        <v>0</v>
      </c>
      <c r="GW5715" s="81">
        <v>0</v>
      </c>
      <c r="GX5715" s="81">
        <v>0</v>
      </c>
      <c r="GY5715" s="81">
        <v>1.1148832299820636E-2</v>
      </c>
      <c r="GZ5715" s="81">
        <v>8.3319499833581084E-3</v>
      </c>
    </row>
    <row r="5716" spans="98:208" x14ac:dyDescent="0.25">
      <c r="CT5716" s="81" t="s">
        <v>155</v>
      </c>
      <c r="CU5716" s="81" t="s">
        <v>492</v>
      </c>
      <c r="CV5716" s="81" t="s">
        <v>457</v>
      </c>
      <c r="CW5716" s="81">
        <v>2026</v>
      </c>
      <c r="CX5716" s="81">
        <v>0</v>
      </c>
      <c r="CY5716" s="81">
        <v>0</v>
      </c>
      <c r="CZ5716" s="81">
        <v>0</v>
      </c>
      <c r="DA5716" s="81">
        <v>0</v>
      </c>
      <c r="DB5716" s="81">
        <v>14664.637556436621</v>
      </c>
      <c r="DC5716" s="81">
        <v>233.2300768079335</v>
      </c>
      <c r="DD5716" s="81">
        <v>8896.5159934285912</v>
      </c>
      <c r="DE5716" s="81">
        <v>5534.8914862000847</v>
      </c>
      <c r="DF5716" s="81">
        <v>2.6002430136059367</v>
      </c>
      <c r="DG5716" s="81">
        <v>2.6002430136059367</v>
      </c>
      <c r="DH5716" s="81">
        <v>2.6002430136059367</v>
      </c>
      <c r="DI5716" s="81">
        <v>2.6002430136059367</v>
      </c>
      <c r="DJ5716" s="81">
        <v>2.230157069833073E-7</v>
      </c>
      <c r="DL5716" s="81">
        <v>0</v>
      </c>
      <c r="DM5716" s="81">
        <v>5.7989503400773355E-7</v>
      </c>
      <c r="DN5716" s="81">
        <v>5.7989503400773355E-7</v>
      </c>
      <c r="DO5716" s="81">
        <v>0</v>
      </c>
      <c r="DP5716" s="81">
        <v>5.7989503400773355E-7</v>
      </c>
      <c r="DQ5716" s="81">
        <v>5.7989503400773355E-7</v>
      </c>
      <c r="DR5716" s="81">
        <v>0</v>
      </c>
      <c r="DS5716" s="81">
        <v>5.7989503400773355E-7</v>
      </c>
      <c r="DT5716" s="81">
        <v>5.7989503400773355E-7</v>
      </c>
      <c r="DU5716" s="81">
        <v>0</v>
      </c>
      <c r="DV5716" s="81">
        <v>5.7989503400773355E-7</v>
      </c>
      <c r="DW5716" s="81">
        <v>5.7989503400773355E-7</v>
      </c>
      <c r="GE5716" s="81" t="s">
        <v>449</v>
      </c>
      <c r="GF5716" s="81" t="s">
        <v>155</v>
      </c>
      <c r="GG5716" s="81" t="s">
        <v>495</v>
      </c>
      <c r="GH5716" s="81" t="s">
        <v>453</v>
      </c>
      <c r="GI5716" s="81">
        <v>2021</v>
      </c>
      <c r="GJ5716" s="81" t="s">
        <v>201</v>
      </c>
      <c r="GK5716" s="81">
        <v>3.6425060683954423E-2</v>
      </c>
      <c r="GL5716" s="81">
        <v>143.62803700000001</v>
      </c>
      <c r="GM5716" s="81">
        <v>2021</v>
      </c>
      <c r="GN5716" s="81" t="s">
        <v>173</v>
      </c>
      <c r="GO5716" s="81">
        <v>1.1148832299820636E-2</v>
      </c>
      <c r="GP5716" s="81">
        <v>10</v>
      </c>
      <c r="GQ5716" s="81">
        <v>0</v>
      </c>
      <c r="GR5716" s="81" t="s">
        <v>448</v>
      </c>
      <c r="GS5716" s="81">
        <v>1.1148832299820636E-2</v>
      </c>
      <c r="GT5716" s="81">
        <v>4.0609689307619784E-4</v>
      </c>
      <c r="GU5716" s="81">
        <v>1.1148832299820636E-2</v>
      </c>
      <c r="GV5716" s="81">
        <v>4.0609689307619784E-4</v>
      </c>
      <c r="GW5716" s="81">
        <v>0</v>
      </c>
      <c r="GX5716" s="81">
        <v>0</v>
      </c>
      <c r="GY5716" s="81">
        <v>0</v>
      </c>
      <c r="GZ5716" s="81">
        <v>0</v>
      </c>
    </row>
    <row r="5717" spans="98:208" x14ac:dyDescent="0.25">
      <c r="CT5717" s="81" t="s">
        <v>155</v>
      </c>
      <c r="CU5717" s="81" t="s">
        <v>492</v>
      </c>
      <c r="CV5717" s="81" t="s">
        <v>457</v>
      </c>
      <c r="CW5717" s="81">
        <v>2027</v>
      </c>
      <c r="CX5717" s="81">
        <v>0</v>
      </c>
      <c r="CY5717" s="81">
        <v>0</v>
      </c>
      <c r="CZ5717" s="81">
        <v>0</v>
      </c>
      <c r="DA5717" s="81">
        <v>0</v>
      </c>
      <c r="DB5717" s="81">
        <v>14664.637556436621</v>
      </c>
      <c r="DC5717" s="81">
        <v>233.2300768079335</v>
      </c>
      <c r="DD5717" s="81">
        <v>8896.5159934285912</v>
      </c>
      <c r="DE5717" s="81">
        <v>5534.8914862000847</v>
      </c>
      <c r="DF5717" s="81">
        <v>2.6002430136059367</v>
      </c>
      <c r="DG5717" s="81">
        <v>2.6002430136059367</v>
      </c>
      <c r="DH5717" s="81">
        <v>2.6002430136059367</v>
      </c>
      <c r="DI5717" s="81">
        <v>2.6002430136059367</v>
      </c>
      <c r="DJ5717" s="81">
        <v>2.230157069833073E-7</v>
      </c>
      <c r="DL5717" s="81">
        <v>0</v>
      </c>
      <c r="DM5717" s="81">
        <v>5.7989503400773355E-7</v>
      </c>
      <c r="DN5717" s="81">
        <v>5.7989503400773355E-7</v>
      </c>
      <c r="DO5717" s="81">
        <v>0</v>
      </c>
      <c r="DP5717" s="81">
        <v>5.7989503400773355E-7</v>
      </c>
      <c r="DQ5717" s="81">
        <v>5.7989503400773355E-7</v>
      </c>
      <c r="DR5717" s="81">
        <v>0</v>
      </c>
      <c r="DS5717" s="81">
        <v>5.7989503400773355E-7</v>
      </c>
      <c r="DT5717" s="81">
        <v>5.7989503400773355E-7</v>
      </c>
      <c r="DU5717" s="81">
        <v>0</v>
      </c>
      <c r="DV5717" s="81">
        <v>5.7989503400773355E-7</v>
      </c>
      <c r="DW5717" s="81">
        <v>5.7989503400773355E-7</v>
      </c>
      <c r="GE5717" s="81" t="s">
        <v>449</v>
      </c>
      <c r="GF5717" s="81" t="s">
        <v>155</v>
      </c>
      <c r="GG5717" s="81" t="s">
        <v>495</v>
      </c>
      <c r="GH5717" s="81" t="s">
        <v>453</v>
      </c>
      <c r="GI5717" s="81">
        <v>2022</v>
      </c>
      <c r="GJ5717" s="81" t="s">
        <v>201</v>
      </c>
      <c r="GK5717" s="81">
        <v>3.6425060683954423E-2</v>
      </c>
      <c r="GL5717" s="81">
        <v>143.62803700000001</v>
      </c>
      <c r="GM5717" s="81">
        <v>2022</v>
      </c>
      <c r="GN5717" s="81" t="s">
        <v>173</v>
      </c>
      <c r="GO5717" s="81">
        <v>1.1148832299820636E-2</v>
      </c>
      <c r="GP5717" s="81">
        <v>10</v>
      </c>
      <c r="GQ5717" s="81">
        <v>0</v>
      </c>
      <c r="GR5717" s="81" t="s">
        <v>448</v>
      </c>
      <c r="GS5717" s="81">
        <v>1.1148832299820636E-2</v>
      </c>
      <c r="GT5717" s="81">
        <v>4.0609689307619784E-4</v>
      </c>
      <c r="GU5717" s="81">
        <v>1.1148832299820636E-2</v>
      </c>
      <c r="GV5717" s="81">
        <v>4.0609689307619784E-4</v>
      </c>
      <c r="GW5717" s="81">
        <v>1.1148832299820636E-2</v>
      </c>
      <c r="GX5717" s="81">
        <v>4.0609689307619784E-4</v>
      </c>
      <c r="GY5717" s="81">
        <v>0</v>
      </c>
      <c r="GZ5717" s="81">
        <v>0</v>
      </c>
    </row>
    <row r="5718" spans="98:208" x14ac:dyDescent="0.25">
      <c r="CT5718" s="81" t="s">
        <v>155</v>
      </c>
      <c r="CU5718" s="81" t="s">
        <v>492</v>
      </c>
      <c r="CV5718" s="81" t="s">
        <v>457</v>
      </c>
      <c r="CW5718" s="81">
        <v>2028</v>
      </c>
      <c r="CX5718" s="81">
        <v>0</v>
      </c>
      <c r="CY5718" s="81">
        <v>0</v>
      </c>
      <c r="CZ5718" s="81">
        <v>0</v>
      </c>
      <c r="DA5718" s="81">
        <v>0</v>
      </c>
      <c r="DB5718" s="81">
        <v>15317.990942815961</v>
      </c>
      <c r="DC5718" s="81">
        <v>247.2729921649433</v>
      </c>
      <c r="DD5718" s="81">
        <v>9287.6490955444879</v>
      </c>
      <c r="DE5718" s="81">
        <v>5783.0688551065168</v>
      </c>
      <c r="DF5718" s="81">
        <v>2.7568051219218148</v>
      </c>
      <c r="DG5718" s="81">
        <v>2.7568051219218148</v>
      </c>
      <c r="DH5718" s="81">
        <v>2.7568051219218148</v>
      </c>
      <c r="DI5718" s="81">
        <v>2.7568051219218148</v>
      </c>
      <c r="DJ5718" s="81">
        <v>2.230157069833073E-7</v>
      </c>
      <c r="DL5718" s="81">
        <v>0</v>
      </c>
      <c r="DM5718" s="81">
        <v>6.1481084328059615E-7</v>
      </c>
      <c r="DN5718" s="81">
        <v>6.1481084328059615E-7</v>
      </c>
      <c r="DO5718" s="81">
        <v>0</v>
      </c>
      <c r="DP5718" s="81">
        <v>6.1481084328059615E-7</v>
      </c>
      <c r="DQ5718" s="81">
        <v>6.1481084328059615E-7</v>
      </c>
      <c r="DR5718" s="81">
        <v>0</v>
      </c>
      <c r="DS5718" s="81">
        <v>6.1481084328059615E-7</v>
      </c>
      <c r="DT5718" s="81">
        <v>6.1481084328059615E-7</v>
      </c>
      <c r="DU5718" s="81">
        <v>0</v>
      </c>
      <c r="DV5718" s="81">
        <v>6.1481084328059615E-7</v>
      </c>
      <c r="DW5718" s="81">
        <v>6.1481084328059615E-7</v>
      </c>
      <c r="GE5718" s="81" t="s">
        <v>449</v>
      </c>
      <c r="GF5718" s="81" t="s">
        <v>155</v>
      </c>
      <c r="GG5718" s="81" t="s">
        <v>495</v>
      </c>
      <c r="GH5718" s="81" t="s">
        <v>453</v>
      </c>
      <c r="GI5718" s="81">
        <v>2023</v>
      </c>
      <c r="GJ5718" s="81" t="s">
        <v>201</v>
      </c>
      <c r="GK5718" s="81">
        <v>3.7590224611390742E-2</v>
      </c>
      <c r="GL5718" s="81">
        <v>143.62803700000001</v>
      </c>
      <c r="GM5718" s="81">
        <v>2023</v>
      </c>
      <c r="GN5718" s="81" t="s">
        <v>173</v>
      </c>
      <c r="GO5718" s="81">
        <v>1.1148832299820636E-2</v>
      </c>
      <c r="GP5718" s="81">
        <v>10</v>
      </c>
      <c r="GQ5718" s="81">
        <v>0</v>
      </c>
      <c r="GR5718" s="81" t="s">
        <v>448</v>
      </c>
      <c r="GS5718" s="81">
        <v>1.1148832299820636E-2</v>
      </c>
      <c r="GT5718" s="81">
        <v>4.1908711030498575E-4</v>
      </c>
      <c r="GU5718" s="81">
        <v>1.1148832299820636E-2</v>
      </c>
      <c r="GV5718" s="81">
        <v>4.1908711030498575E-4</v>
      </c>
      <c r="GW5718" s="81">
        <v>1.1148832299820636E-2</v>
      </c>
      <c r="GX5718" s="81">
        <v>4.1908711030498575E-4</v>
      </c>
      <c r="GY5718" s="81">
        <v>1.1148832299820636E-2</v>
      </c>
      <c r="GZ5718" s="81">
        <v>4.1908711030498575E-4</v>
      </c>
    </row>
    <row r="5719" spans="98:208" x14ac:dyDescent="0.25">
      <c r="CT5719" s="81" t="s">
        <v>155</v>
      </c>
      <c r="CU5719" s="81" t="s">
        <v>492</v>
      </c>
      <c r="CV5719" s="81" t="s">
        <v>457</v>
      </c>
      <c r="CW5719" s="81">
        <v>2029</v>
      </c>
      <c r="CX5719" s="81">
        <v>0</v>
      </c>
      <c r="CY5719" s="81">
        <v>0</v>
      </c>
      <c r="CZ5719" s="81">
        <v>0</v>
      </c>
      <c r="DA5719" s="81">
        <v>0</v>
      </c>
      <c r="DB5719" s="81">
        <v>15317.990942815961</v>
      </c>
      <c r="DC5719" s="81">
        <v>247.2729921649433</v>
      </c>
      <c r="DD5719" s="81">
        <v>9287.6490955444879</v>
      </c>
      <c r="DE5719" s="81">
        <v>5783.0688551065168</v>
      </c>
      <c r="DF5719" s="81">
        <v>2.7568051219218148</v>
      </c>
      <c r="DG5719" s="81">
        <v>2.7568051219218148</v>
      </c>
      <c r="DH5719" s="81">
        <v>2.7568051219218148</v>
      </c>
      <c r="DI5719" s="81">
        <v>2.7568051219218148</v>
      </c>
      <c r="DJ5719" s="81">
        <v>2.230157069833073E-7</v>
      </c>
      <c r="DL5719" s="81">
        <v>0</v>
      </c>
      <c r="DM5719" s="81">
        <v>6.1481084328059615E-7</v>
      </c>
      <c r="DN5719" s="81">
        <v>6.1481084328059615E-7</v>
      </c>
      <c r="DO5719" s="81">
        <v>0</v>
      </c>
      <c r="DP5719" s="81">
        <v>6.1481084328059615E-7</v>
      </c>
      <c r="DQ5719" s="81">
        <v>6.1481084328059615E-7</v>
      </c>
      <c r="DR5719" s="81">
        <v>0</v>
      </c>
      <c r="DS5719" s="81">
        <v>6.1481084328059615E-7</v>
      </c>
      <c r="DT5719" s="81">
        <v>6.1481084328059615E-7</v>
      </c>
      <c r="DU5719" s="81">
        <v>0</v>
      </c>
      <c r="DV5719" s="81">
        <v>6.1481084328059615E-7</v>
      </c>
      <c r="DW5719" s="81">
        <v>6.1481084328059615E-7</v>
      </c>
      <c r="GE5719" s="81" t="s">
        <v>449</v>
      </c>
      <c r="GF5719" s="81" t="s">
        <v>155</v>
      </c>
      <c r="GG5719" s="81" t="s">
        <v>495</v>
      </c>
      <c r="GH5719" s="81" t="s">
        <v>453</v>
      </c>
      <c r="GI5719" s="81">
        <v>2024</v>
      </c>
      <c r="GJ5719" s="81" t="s">
        <v>201</v>
      </c>
      <c r="GK5719" s="81">
        <v>3.7590224611390742E-2</v>
      </c>
      <c r="GL5719" s="81">
        <v>143.62803700000001</v>
      </c>
      <c r="GM5719" s="81">
        <v>2024</v>
      </c>
      <c r="GN5719" s="81" t="s">
        <v>173</v>
      </c>
      <c r="GO5719" s="81">
        <v>1.1148832299820636E-2</v>
      </c>
      <c r="GP5719" s="81">
        <v>10</v>
      </c>
      <c r="GQ5719" s="81">
        <v>0</v>
      </c>
      <c r="GR5719" s="81" t="s">
        <v>448</v>
      </c>
      <c r="GS5719" s="81">
        <v>1.1148832299820636E-2</v>
      </c>
      <c r="GT5719" s="81">
        <v>4.1908711030498575E-4</v>
      </c>
      <c r="GU5719" s="81">
        <v>1.1148832299820636E-2</v>
      </c>
      <c r="GV5719" s="81">
        <v>4.1908711030498575E-4</v>
      </c>
      <c r="GW5719" s="81">
        <v>1.1148832299820636E-2</v>
      </c>
      <c r="GX5719" s="81">
        <v>4.1908711030498575E-4</v>
      </c>
      <c r="GY5719" s="81">
        <v>1.1148832299820636E-2</v>
      </c>
      <c r="GZ5719" s="81">
        <v>4.1908711030498575E-4</v>
      </c>
    </row>
    <row r="5720" spans="98:208" x14ac:dyDescent="0.25">
      <c r="CT5720" s="81" t="s">
        <v>155</v>
      </c>
      <c r="CU5720" s="81" t="s">
        <v>492</v>
      </c>
      <c r="CV5720" s="81" t="s">
        <v>457</v>
      </c>
      <c r="CW5720" s="81">
        <v>2030</v>
      </c>
      <c r="CX5720" s="81">
        <v>0</v>
      </c>
      <c r="CY5720" s="81">
        <v>0</v>
      </c>
      <c r="CZ5720" s="81">
        <v>0</v>
      </c>
      <c r="DA5720" s="81">
        <v>0</v>
      </c>
      <c r="DB5720" s="81">
        <v>15317.990942815961</v>
      </c>
      <c r="DC5720" s="81">
        <v>247.2729921649433</v>
      </c>
      <c r="DD5720" s="81">
        <v>9287.6490955444879</v>
      </c>
      <c r="DE5720" s="81">
        <v>5783.0688551065168</v>
      </c>
      <c r="DF5720" s="81">
        <v>0</v>
      </c>
      <c r="DG5720" s="81">
        <v>2.7568051219218148</v>
      </c>
      <c r="DH5720" s="81">
        <v>2.7568051219218148</v>
      </c>
      <c r="DI5720" s="81">
        <v>2.7568051219218148</v>
      </c>
      <c r="DJ5720" s="81">
        <v>2.230157069833073E-7</v>
      </c>
      <c r="DL5720" s="81">
        <v>0</v>
      </c>
      <c r="DM5720" s="81">
        <v>0</v>
      </c>
      <c r="DN5720" s="81">
        <v>0</v>
      </c>
      <c r="DO5720" s="81">
        <v>0</v>
      </c>
      <c r="DP5720" s="81">
        <v>6.1481084328059615E-7</v>
      </c>
      <c r="DQ5720" s="81">
        <v>6.1481084328059615E-7</v>
      </c>
      <c r="DR5720" s="81">
        <v>0</v>
      </c>
      <c r="DS5720" s="81">
        <v>6.1481084328059615E-7</v>
      </c>
      <c r="DT5720" s="81">
        <v>6.1481084328059615E-7</v>
      </c>
      <c r="DU5720" s="81">
        <v>0</v>
      </c>
      <c r="DV5720" s="81">
        <v>6.1481084328059615E-7</v>
      </c>
      <c r="DW5720" s="81">
        <v>6.1481084328059615E-7</v>
      </c>
      <c r="GE5720" s="81" t="s">
        <v>449</v>
      </c>
      <c r="GF5720" s="81" t="s">
        <v>155</v>
      </c>
      <c r="GG5720" s="81" t="s">
        <v>495</v>
      </c>
      <c r="GH5720" s="81" t="s">
        <v>453</v>
      </c>
      <c r="GI5720" s="81">
        <v>2025</v>
      </c>
      <c r="GJ5720" s="81" t="s">
        <v>201</v>
      </c>
      <c r="GK5720" s="81">
        <v>3.7590224611390742E-2</v>
      </c>
      <c r="GL5720" s="81">
        <v>143.62803700000001</v>
      </c>
      <c r="GM5720" s="81">
        <v>2025</v>
      </c>
      <c r="GN5720" s="81" t="s">
        <v>173</v>
      </c>
      <c r="GO5720" s="81">
        <v>1.1148832299820636E-2</v>
      </c>
      <c r="GP5720" s="81">
        <v>10</v>
      </c>
      <c r="GQ5720" s="81">
        <v>0</v>
      </c>
      <c r="GR5720" s="81" t="s">
        <v>448</v>
      </c>
      <c r="GS5720" s="81">
        <v>1.1148832299820636E-2</v>
      </c>
      <c r="GT5720" s="81">
        <v>4.1908711030498575E-4</v>
      </c>
      <c r="GU5720" s="81">
        <v>1.1148832299820636E-2</v>
      </c>
      <c r="GV5720" s="81">
        <v>4.1908711030498575E-4</v>
      </c>
      <c r="GW5720" s="81">
        <v>1.1148832299820636E-2</v>
      </c>
      <c r="GX5720" s="81">
        <v>4.1908711030498575E-4</v>
      </c>
      <c r="GY5720" s="81">
        <v>1.1148832299820636E-2</v>
      </c>
      <c r="GZ5720" s="81">
        <v>4.1908711030498575E-4</v>
      </c>
    </row>
    <row r="5721" spans="98:208" x14ac:dyDescent="0.25">
      <c r="CT5721" s="81" t="s">
        <v>155</v>
      </c>
      <c r="CU5721" s="81" t="s">
        <v>492</v>
      </c>
      <c r="CV5721" s="81" t="s">
        <v>457</v>
      </c>
      <c r="CW5721" s="81">
        <v>2031</v>
      </c>
      <c r="CX5721" s="81">
        <v>0</v>
      </c>
      <c r="CY5721" s="81">
        <v>0</v>
      </c>
      <c r="CZ5721" s="81">
        <v>0</v>
      </c>
      <c r="DA5721" s="81">
        <v>0</v>
      </c>
      <c r="DB5721" s="81">
        <v>15317.990942815961</v>
      </c>
      <c r="DC5721" s="81">
        <v>247.2729921649433</v>
      </c>
      <c r="DD5721" s="81">
        <v>9287.6490955444879</v>
      </c>
      <c r="DE5721" s="81">
        <v>5783.0688551065168</v>
      </c>
      <c r="DF5721" s="81">
        <v>0</v>
      </c>
      <c r="DG5721" s="81">
        <v>0</v>
      </c>
      <c r="DH5721" s="81">
        <v>2.7568051219218148</v>
      </c>
      <c r="DI5721" s="81">
        <v>2.7568051219218148</v>
      </c>
      <c r="DJ5721" s="81">
        <v>2.230157069833073E-7</v>
      </c>
      <c r="DL5721" s="81">
        <v>0</v>
      </c>
      <c r="DM5721" s="81">
        <v>0</v>
      </c>
      <c r="DN5721" s="81">
        <v>0</v>
      </c>
      <c r="DO5721" s="81">
        <v>0</v>
      </c>
      <c r="DP5721" s="81">
        <v>0</v>
      </c>
      <c r="DQ5721" s="81">
        <v>0</v>
      </c>
      <c r="DR5721" s="81">
        <v>0</v>
      </c>
      <c r="DS5721" s="81">
        <v>6.1481084328059615E-7</v>
      </c>
      <c r="DT5721" s="81">
        <v>6.1481084328059615E-7</v>
      </c>
      <c r="DU5721" s="81">
        <v>0</v>
      </c>
      <c r="DV5721" s="81">
        <v>6.1481084328059615E-7</v>
      </c>
      <c r="DW5721" s="81">
        <v>6.1481084328059615E-7</v>
      </c>
      <c r="GE5721" s="81" t="s">
        <v>449</v>
      </c>
      <c r="GF5721" s="81" t="s">
        <v>155</v>
      </c>
      <c r="GG5721" s="81" t="s">
        <v>495</v>
      </c>
      <c r="GH5721" s="81" t="s">
        <v>453</v>
      </c>
      <c r="GI5721" s="81">
        <v>2026</v>
      </c>
      <c r="GJ5721" s="81" t="s">
        <v>201</v>
      </c>
      <c r="GK5721" s="81">
        <v>3.7590224611390742E-2</v>
      </c>
      <c r="GL5721" s="81">
        <v>143.62803700000001</v>
      </c>
      <c r="GM5721" s="81">
        <v>2026</v>
      </c>
      <c r="GN5721" s="81" t="s">
        <v>173</v>
      </c>
      <c r="GO5721" s="81">
        <v>1.1148832299820636E-2</v>
      </c>
      <c r="GP5721" s="81">
        <v>10</v>
      </c>
      <c r="GQ5721" s="81">
        <v>0</v>
      </c>
      <c r="GR5721" s="81" t="s">
        <v>448</v>
      </c>
      <c r="GS5721" s="81">
        <v>1.1148832299820636E-2</v>
      </c>
      <c r="GT5721" s="81">
        <v>4.1908711030498575E-4</v>
      </c>
      <c r="GU5721" s="81">
        <v>1.1148832299820636E-2</v>
      </c>
      <c r="GV5721" s="81">
        <v>4.1908711030498575E-4</v>
      </c>
      <c r="GW5721" s="81">
        <v>1.1148832299820636E-2</v>
      </c>
      <c r="GX5721" s="81">
        <v>4.1908711030498575E-4</v>
      </c>
      <c r="GY5721" s="81">
        <v>1.1148832299820636E-2</v>
      </c>
      <c r="GZ5721" s="81">
        <v>4.1908711030498575E-4</v>
      </c>
    </row>
    <row r="5722" spans="98:208" x14ac:dyDescent="0.25">
      <c r="CT5722" s="81" t="s">
        <v>155</v>
      </c>
      <c r="CU5722" s="81" t="s">
        <v>492</v>
      </c>
      <c r="CV5722" s="81" t="s">
        <v>457</v>
      </c>
      <c r="CW5722" s="81">
        <v>2032</v>
      </c>
      <c r="CX5722" s="81">
        <v>0</v>
      </c>
      <c r="CY5722" s="81">
        <v>0</v>
      </c>
      <c r="CZ5722" s="81">
        <v>0</v>
      </c>
      <c r="DA5722" s="81">
        <v>0</v>
      </c>
      <c r="DB5722" s="81">
        <v>15317.990942815961</v>
      </c>
      <c r="DC5722" s="81">
        <v>247.2729921649433</v>
      </c>
      <c r="DD5722" s="81">
        <v>9287.6490955444879</v>
      </c>
      <c r="DE5722" s="81">
        <v>5783.0688551065168</v>
      </c>
      <c r="DF5722" s="81">
        <v>0</v>
      </c>
      <c r="DG5722" s="81">
        <v>0</v>
      </c>
      <c r="DH5722" s="81">
        <v>0</v>
      </c>
      <c r="DI5722" s="81">
        <v>2.7568051219218148</v>
      </c>
      <c r="DJ5722" s="81">
        <v>2.230157069833073E-7</v>
      </c>
      <c r="DL5722" s="81">
        <v>0</v>
      </c>
      <c r="DM5722" s="81">
        <v>0</v>
      </c>
      <c r="DN5722" s="81">
        <v>0</v>
      </c>
      <c r="DO5722" s="81">
        <v>0</v>
      </c>
      <c r="DP5722" s="81">
        <v>0</v>
      </c>
      <c r="DQ5722" s="81">
        <v>0</v>
      </c>
      <c r="DR5722" s="81">
        <v>0</v>
      </c>
      <c r="DS5722" s="81">
        <v>0</v>
      </c>
      <c r="DT5722" s="81">
        <v>0</v>
      </c>
      <c r="DU5722" s="81">
        <v>0</v>
      </c>
      <c r="DV5722" s="81">
        <v>6.1481084328059615E-7</v>
      </c>
      <c r="DW5722" s="81">
        <v>6.1481084328059615E-7</v>
      </c>
      <c r="GE5722" s="81" t="s">
        <v>449</v>
      </c>
      <c r="GF5722" s="81" t="s">
        <v>155</v>
      </c>
      <c r="GG5722" s="81" t="s">
        <v>495</v>
      </c>
      <c r="GH5722" s="81" t="s">
        <v>453</v>
      </c>
      <c r="GI5722" s="81">
        <v>2027</v>
      </c>
      <c r="GJ5722" s="81" t="s">
        <v>201</v>
      </c>
      <c r="GK5722" s="81">
        <v>3.7590224611390742E-2</v>
      </c>
      <c r="GL5722" s="81">
        <v>143.62803700000001</v>
      </c>
      <c r="GM5722" s="81">
        <v>2027</v>
      </c>
      <c r="GN5722" s="81" t="s">
        <v>173</v>
      </c>
      <c r="GO5722" s="81">
        <v>1.1148832299820636E-2</v>
      </c>
      <c r="GP5722" s="81">
        <v>10</v>
      </c>
      <c r="GQ5722" s="81">
        <v>0</v>
      </c>
      <c r="GR5722" s="81" t="s">
        <v>448</v>
      </c>
      <c r="GS5722" s="81">
        <v>1.1148832299820636E-2</v>
      </c>
      <c r="GT5722" s="81">
        <v>4.1908711030498575E-4</v>
      </c>
      <c r="GU5722" s="81">
        <v>1.1148832299820636E-2</v>
      </c>
      <c r="GV5722" s="81">
        <v>4.1908711030498575E-4</v>
      </c>
      <c r="GW5722" s="81">
        <v>1.1148832299820636E-2</v>
      </c>
      <c r="GX5722" s="81">
        <v>4.1908711030498575E-4</v>
      </c>
      <c r="GY5722" s="81">
        <v>1.1148832299820636E-2</v>
      </c>
      <c r="GZ5722" s="81">
        <v>4.1908711030498575E-4</v>
      </c>
    </row>
    <row r="5723" spans="98:208" x14ac:dyDescent="0.25">
      <c r="CT5723" s="81" t="s">
        <v>155</v>
      </c>
      <c r="CU5723" s="81" t="s">
        <v>492</v>
      </c>
      <c r="CV5723" s="81" t="s">
        <v>458</v>
      </c>
      <c r="CW5723" s="81">
        <v>2020</v>
      </c>
      <c r="CX5723" s="81">
        <v>0</v>
      </c>
      <c r="CY5723" s="81">
        <v>0</v>
      </c>
      <c r="CZ5723" s="81">
        <v>0</v>
      </c>
      <c r="DA5723" s="81">
        <v>0</v>
      </c>
      <c r="DB5723" s="81">
        <v>8807.9522308757751</v>
      </c>
      <c r="DC5723" s="81">
        <v>222.2294216278282</v>
      </c>
      <c r="DD5723" s="81">
        <v>8585.7228092479418</v>
      </c>
      <c r="DE5723" s="81">
        <v>0</v>
      </c>
      <c r="DF5723" s="81">
        <v>2.4775985538147896</v>
      </c>
      <c r="DG5723" s="81">
        <v>0</v>
      </c>
      <c r="DH5723" s="81">
        <v>0</v>
      </c>
      <c r="DI5723" s="81">
        <v>0</v>
      </c>
      <c r="DJ5723" s="81">
        <v>3.3441253173887008E-7</v>
      </c>
      <c r="DL5723" s="81">
        <v>0</v>
      </c>
      <c r="DM5723" s="81">
        <v>8.2854000501376688E-7</v>
      </c>
      <c r="DN5723" s="81">
        <v>8.2854000501376688E-7</v>
      </c>
      <c r="DO5723" s="81">
        <v>0</v>
      </c>
      <c r="DP5723" s="81">
        <v>0</v>
      </c>
      <c r="DQ5723" s="81">
        <v>0</v>
      </c>
      <c r="DR5723" s="81">
        <v>0</v>
      </c>
      <c r="DS5723" s="81">
        <v>0</v>
      </c>
      <c r="DT5723" s="81">
        <v>0</v>
      </c>
      <c r="DU5723" s="81">
        <v>0</v>
      </c>
      <c r="DV5723" s="81">
        <v>0</v>
      </c>
      <c r="DW5723" s="81">
        <v>0</v>
      </c>
      <c r="GE5723" s="81" t="s">
        <v>449</v>
      </c>
      <c r="GF5723" s="81" t="s">
        <v>155</v>
      </c>
      <c r="GG5723" s="81" t="s">
        <v>495</v>
      </c>
      <c r="GH5723" s="81" t="s">
        <v>453</v>
      </c>
      <c r="GI5723" s="81">
        <v>2028</v>
      </c>
      <c r="GJ5723" s="81" t="s">
        <v>201</v>
      </c>
      <c r="GK5723" s="81">
        <v>3.9055083184886277E-2</v>
      </c>
      <c r="GL5723" s="81">
        <v>143.62803700000001</v>
      </c>
      <c r="GM5723" s="81">
        <v>2028</v>
      </c>
      <c r="GN5723" s="81" t="s">
        <v>173</v>
      </c>
      <c r="GO5723" s="81">
        <v>1.1148832299820636E-2</v>
      </c>
      <c r="GP5723" s="81">
        <v>10</v>
      </c>
      <c r="GQ5723" s="81">
        <v>0</v>
      </c>
      <c r="GR5723" s="81" t="s">
        <v>448</v>
      </c>
      <c r="GS5723" s="81">
        <v>1.1148832299820636E-2</v>
      </c>
      <c r="GT5723" s="81">
        <v>4.3541857288384195E-4</v>
      </c>
      <c r="GU5723" s="81">
        <v>1.1148832299820636E-2</v>
      </c>
      <c r="GV5723" s="81">
        <v>4.3541857288384195E-4</v>
      </c>
      <c r="GW5723" s="81">
        <v>1.1148832299820636E-2</v>
      </c>
      <c r="GX5723" s="81">
        <v>4.3541857288384195E-4</v>
      </c>
      <c r="GY5723" s="81">
        <v>1.1148832299820636E-2</v>
      </c>
      <c r="GZ5723" s="81">
        <v>4.3541857288384195E-4</v>
      </c>
    </row>
    <row r="5724" spans="98:208" x14ac:dyDescent="0.25">
      <c r="CT5724" s="81" t="s">
        <v>155</v>
      </c>
      <c r="CU5724" s="81" t="s">
        <v>492</v>
      </c>
      <c r="CV5724" s="81" t="s">
        <v>458</v>
      </c>
      <c r="CW5724" s="81">
        <v>2021</v>
      </c>
      <c r="CX5724" s="81">
        <v>0</v>
      </c>
      <c r="CY5724" s="81">
        <v>0</v>
      </c>
      <c r="CZ5724" s="81">
        <v>0</v>
      </c>
      <c r="DA5724" s="81">
        <v>0</v>
      </c>
      <c r="DB5724" s="81">
        <v>8807.9522308757751</v>
      </c>
      <c r="DC5724" s="81">
        <v>222.2294216278282</v>
      </c>
      <c r="DD5724" s="81">
        <v>8585.7228092479418</v>
      </c>
      <c r="DE5724" s="81">
        <v>0</v>
      </c>
      <c r="DF5724" s="81">
        <v>2.4775985538147896</v>
      </c>
      <c r="DG5724" s="81">
        <v>2.4775985538147896</v>
      </c>
      <c r="DH5724" s="81">
        <v>0</v>
      </c>
      <c r="DI5724" s="81">
        <v>0</v>
      </c>
      <c r="DJ5724" s="81">
        <v>3.3441253173887008E-7</v>
      </c>
      <c r="DL5724" s="81">
        <v>0</v>
      </c>
      <c r="DM5724" s="81">
        <v>8.2854000501376688E-7</v>
      </c>
      <c r="DN5724" s="81">
        <v>8.2854000501376688E-7</v>
      </c>
      <c r="DO5724" s="81">
        <v>0</v>
      </c>
      <c r="DP5724" s="81">
        <v>8.2854000501376688E-7</v>
      </c>
      <c r="DQ5724" s="81">
        <v>8.2854000501376688E-7</v>
      </c>
      <c r="DR5724" s="81">
        <v>0</v>
      </c>
      <c r="DS5724" s="81">
        <v>0</v>
      </c>
      <c r="DT5724" s="81">
        <v>0</v>
      </c>
      <c r="DU5724" s="81">
        <v>0</v>
      </c>
      <c r="DV5724" s="81">
        <v>0</v>
      </c>
      <c r="DW5724" s="81">
        <v>0</v>
      </c>
      <c r="GE5724" s="81" t="s">
        <v>449</v>
      </c>
      <c r="GF5724" s="81" t="s">
        <v>155</v>
      </c>
      <c r="GG5724" s="81" t="s">
        <v>495</v>
      </c>
      <c r="GH5724" s="81" t="s">
        <v>453</v>
      </c>
      <c r="GI5724" s="81">
        <v>2029</v>
      </c>
      <c r="GJ5724" s="81" t="s">
        <v>201</v>
      </c>
      <c r="GK5724" s="81">
        <v>3.9055083184886277E-2</v>
      </c>
      <c r="GL5724" s="81">
        <v>143.62803700000001</v>
      </c>
      <c r="GM5724" s="81">
        <v>2029</v>
      </c>
      <c r="GN5724" s="81" t="s">
        <v>173</v>
      </c>
      <c r="GO5724" s="81">
        <v>1.1148832299820636E-2</v>
      </c>
      <c r="GP5724" s="81">
        <v>10</v>
      </c>
      <c r="GQ5724" s="81">
        <v>0</v>
      </c>
      <c r="GR5724" s="81" t="s">
        <v>448</v>
      </c>
      <c r="GS5724" s="81">
        <v>1.1148832299820636E-2</v>
      </c>
      <c r="GT5724" s="81">
        <v>4.3541857288384195E-4</v>
      </c>
      <c r="GU5724" s="81">
        <v>1.1148832299820636E-2</v>
      </c>
      <c r="GV5724" s="81">
        <v>4.3541857288384195E-4</v>
      </c>
      <c r="GW5724" s="81">
        <v>1.1148832299820636E-2</v>
      </c>
      <c r="GX5724" s="81">
        <v>4.3541857288384195E-4</v>
      </c>
      <c r="GY5724" s="81">
        <v>1.1148832299820636E-2</v>
      </c>
      <c r="GZ5724" s="81">
        <v>4.3541857288384195E-4</v>
      </c>
    </row>
    <row r="5725" spans="98:208" x14ac:dyDescent="0.25">
      <c r="CT5725" s="81" t="s">
        <v>155</v>
      </c>
      <c r="CU5725" s="81" t="s">
        <v>492</v>
      </c>
      <c r="CV5725" s="81" t="s">
        <v>458</v>
      </c>
      <c r="CW5725" s="81">
        <v>2022</v>
      </c>
      <c r="CX5725" s="81">
        <v>0</v>
      </c>
      <c r="CY5725" s="81">
        <v>0</v>
      </c>
      <c r="CZ5725" s="81">
        <v>0</v>
      </c>
      <c r="DA5725" s="81">
        <v>0</v>
      </c>
      <c r="DB5725" s="81">
        <v>8807.9522308757751</v>
      </c>
      <c r="DC5725" s="81">
        <v>222.2294216278282</v>
      </c>
      <c r="DD5725" s="81">
        <v>8585.7228092479418</v>
      </c>
      <c r="DE5725" s="81">
        <v>0</v>
      </c>
      <c r="DF5725" s="81">
        <v>2.4775985538147896</v>
      </c>
      <c r="DG5725" s="81">
        <v>2.4775985538147896</v>
      </c>
      <c r="DH5725" s="81">
        <v>2.4775985538147896</v>
      </c>
      <c r="DI5725" s="81">
        <v>0</v>
      </c>
      <c r="DJ5725" s="81">
        <v>3.3441253173887008E-7</v>
      </c>
      <c r="DL5725" s="81">
        <v>0</v>
      </c>
      <c r="DM5725" s="81">
        <v>8.2854000501376688E-7</v>
      </c>
      <c r="DN5725" s="81">
        <v>8.2854000501376688E-7</v>
      </c>
      <c r="DO5725" s="81">
        <v>0</v>
      </c>
      <c r="DP5725" s="81">
        <v>8.2854000501376688E-7</v>
      </c>
      <c r="DQ5725" s="81">
        <v>8.2854000501376688E-7</v>
      </c>
      <c r="DR5725" s="81">
        <v>0</v>
      </c>
      <c r="DS5725" s="81">
        <v>8.2854000501376688E-7</v>
      </c>
      <c r="DT5725" s="81">
        <v>8.2854000501376688E-7</v>
      </c>
      <c r="DU5725" s="81">
        <v>0</v>
      </c>
      <c r="DV5725" s="81">
        <v>0</v>
      </c>
      <c r="DW5725" s="81">
        <v>0</v>
      </c>
      <c r="GE5725" s="81" t="s">
        <v>449</v>
      </c>
      <c r="GF5725" s="81" t="s">
        <v>155</v>
      </c>
      <c r="GG5725" s="81" t="s">
        <v>495</v>
      </c>
      <c r="GH5725" s="81" t="s">
        <v>453</v>
      </c>
      <c r="GI5725" s="81">
        <v>2030</v>
      </c>
      <c r="GJ5725" s="81" t="s">
        <v>201</v>
      </c>
      <c r="GK5725" s="81">
        <v>3.9055083184886277E-2</v>
      </c>
      <c r="GL5725" s="81">
        <v>143.62803700000001</v>
      </c>
      <c r="GM5725" s="81">
        <v>2030</v>
      </c>
      <c r="GN5725" s="81" t="s">
        <v>173</v>
      </c>
      <c r="GO5725" s="81">
        <v>1.1148832299820636E-2</v>
      </c>
      <c r="GP5725" s="81">
        <v>10</v>
      </c>
      <c r="GQ5725" s="81">
        <v>0</v>
      </c>
      <c r="GR5725" s="81" t="s">
        <v>448</v>
      </c>
      <c r="GS5725" s="81">
        <v>0</v>
      </c>
      <c r="GT5725" s="81">
        <v>0</v>
      </c>
      <c r="GU5725" s="81">
        <v>1.1148832299820636E-2</v>
      </c>
      <c r="GV5725" s="81">
        <v>4.3541857288384195E-4</v>
      </c>
      <c r="GW5725" s="81">
        <v>1.1148832299820636E-2</v>
      </c>
      <c r="GX5725" s="81">
        <v>4.3541857288384195E-4</v>
      </c>
      <c r="GY5725" s="81">
        <v>1.1148832299820636E-2</v>
      </c>
      <c r="GZ5725" s="81">
        <v>4.3541857288384195E-4</v>
      </c>
    </row>
    <row r="5726" spans="98:208" x14ac:dyDescent="0.25">
      <c r="CT5726" s="81" t="s">
        <v>155</v>
      </c>
      <c r="CU5726" s="81" t="s">
        <v>492</v>
      </c>
      <c r="CV5726" s="81" t="s">
        <v>458</v>
      </c>
      <c r="CW5726" s="81">
        <v>2023</v>
      </c>
      <c r="CX5726" s="81">
        <v>0</v>
      </c>
      <c r="CY5726" s="81">
        <v>0</v>
      </c>
      <c r="CZ5726" s="81">
        <v>0</v>
      </c>
      <c r="DA5726" s="81">
        <v>0</v>
      </c>
      <c r="DB5726" s="81">
        <v>9129.7460702365315</v>
      </c>
      <c r="DC5726" s="81">
        <v>233.23007680793921</v>
      </c>
      <c r="DD5726" s="81">
        <v>8896.515993428593</v>
      </c>
      <c r="DE5726" s="81">
        <v>0</v>
      </c>
      <c r="DF5726" s="81">
        <v>2.6002430136060006</v>
      </c>
      <c r="DG5726" s="81">
        <v>2.6002430136060006</v>
      </c>
      <c r="DH5726" s="81">
        <v>2.6002430136060006</v>
      </c>
      <c r="DI5726" s="81">
        <v>2.6002430136060006</v>
      </c>
      <c r="DJ5726" s="81">
        <v>3.3441253173887008E-7</v>
      </c>
      <c r="DL5726" s="81">
        <v>0</v>
      </c>
      <c r="DM5726" s="81">
        <v>8.6955384931629183E-7</v>
      </c>
      <c r="DN5726" s="81">
        <v>8.6955384931629183E-7</v>
      </c>
      <c r="DO5726" s="81">
        <v>0</v>
      </c>
      <c r="DP5726" s="81">
        <v>8.6955384931629183E-7</v>
      </c>
      <c r="DQ5726" s="81">
        <v>8.6955384931629183E-7</v>
      </c>
      <c r="DR5726" s="81">
        <v>0</v>
      </c>
      <c r="DS5726" s="81">
        <v>8.6955384931629183E-7</v>
      </c>
      <c r="DT5726" s="81">
        <v>8.6955384931629183E-7</v>
      </c>
      <c r="DU5726" s="81">
        <v>0</v>
      </c>
      <c r="DV5726" s="81">
        <v>8.6955384931629183E-7</v>
      </c>
      <c r="DW5726" s="81">
        <v>8.6955384931629183E-7</v>
      </c>
      <c r="GE5726" s="81" t="s">
        <v>449</v>
      </c>
      <c r="GF5726" s="81" t="s">
        <v>155</v>
      </c>
      <c r="GG5726" s="81" t="s">
        <v>495</v>
      </c>
      <c r="GH5726" s="81" t="s">
        <v>453</v>
      </c>
      <c r="GI5726" s="81">
        <v>2031</v>
      </c>
      <c r="GJ5726" s="81" t="s">
        <v>201</v>
      </c>
      <c r="GK5726" s="81">
        <v>3.9055083184886277E-2</v>
      </c>
      <c r="GL5726" s="81">
        <v>143.62803700000001</v>
      </c>
      <c r="GM5726" s="81">
        <v>2031</v>
      </c>
      <c r="GN5726" s="81" t="s">
        <v>173</v>
      </c>
      <c r="GO5726" s="81">
        <v>1.1148832299820636E-2</v>
      </c>
      <c r="GP5726" s="81">
        <v>10</v>
      </c>
      <c r="GQ5726" s="81">
        <v>0</v>
      </c>
      <c r="GR5726" s="81" t="s">
        <v>448</v>
      </c>
      <c r="GS5726" s="81">
        <v>0</v>
      </c>
      <c r="GT5726" s="81">
        <v>0</v>
      </c>
      <c r="GU5726" s="81">
        <v>0</v>
      </c>
      <c r="GV5726" s="81">
        <v>0</v>
      </c>
      <c r="GW5726" s="81">
        <v>1.1148832299820636E-2</v>
      </c>
      <c r="GX5726" s="81">
        <v>4.3541857288384195E-4</v>
      </c>
      <c r="GY5726" s="81">
        <v>1.1148832299820636E-2</v>
      </c>
      <c r="GZ5726" s="81">
        <v>4.3541857288384195E-4</v>
      </c>
    </row>
    <row r="5727" spans="98:208" x14ac:dyDescent="0.25">
      <c r="CT5727" s="81" t="s">
        <v>155</v>
      </c>
      <c r="CU5727" s="81" t="s">
        <v>492</v>
      </c>
      <c r="CV5727" s="81" t="s">
        <v>458</v>
      </c>
      <c r="CW5727" s="81">
        <v>2024</v>
      </c>
      <c r="CX5727" s="81">
        <v>0</v>
      </c>
      <c r="CY5727" s="81">
        <v>0</v>
      </c>
      <c r="CZ5727" s="81">
        <v>0</v>
      </c>
      <c r="DA5727" s="81">
        <v>0</v>
      </c>
      <c r="DB5727" s="81">
        <v>9129.7460702365315</v>
      </c>
      <c r="DC5727" s="81">
        <v>233.23007680793921</v>
      </c>
      <c r="DD5727" s="81">
        <v>8896.515993428593</v>
      </c>
      <c r="DE5727" s="81">
        <v>0</v>
      </c>
      <c r="DF5727" s="81">
        <v>2.6002430136060006</v>
      </c>
      <c r="DG5727" s="81">
        <v>2.6002430136060006</v>
      </c>
      <c r="DH5727" s="81">
        <v>2.6002430136060006</v>
      </c>
      <c r="DI5727" s="81">
        <v>2.6002430136060006</v>
      </c>
      <c r="DJ5727" s="81">
        <v>3.3441253173887008E-7</v>
      </c>
      <c r="DL5727" s="81">
        <v>0</v>
      </c>
      <c r="DM5727" s="81">
        <v>8.6955384931629183E-7</v>
      </c>
      <c r="DN5727" s="81">
        <v>8.6955384931629183E-7</v>
      </c>
      <c r="DO5727" s="81">
        <v>0</v>
      </c>
      <c r="DP5727" s="81">
        <v>8.6955384931629183E-7</v>
      </c>
      <c r="DQ5727" s="81">
        <v>8.6955384931629183E-7</v>
      </c>
      <c r="DR5727" s="81">
        <v>0</v>
      </c>
      <c r="DS5727" s="81">
        <v>8.6955384931629183E-7</v>
      </c>
      <c r="DT5727" s="81">
        <v>8.6955384931629183E-7</v>
      </c>
      <c r="DU5727" s="81">
        <v>0</v>
      </c>
      <c r="DV5727" s="81">
        <v>8.6955384931629183E-7</v>
      </c>
      <c r="DW5727" s="81">
        <v>8.6955384931629183E-7</v>
      </c>
      <c r="GE5727" s="81" t="s">
        <v>449</v>
      </c>
      <c r="GF5727" s="81" t="s">
        <v>155</v>
      </c>
      <c r="GG5727" s="81" t="s">
        <v>495</v>
      </c>
      <c r="GH5727" s="81" t="s">
        <v>453</v>
      </c>
      <c r="GI5727" s="81">
        <v>2032</v>
      </c>
      <c r="GJ5727" s="81" t="s">
        <v>201</v>
      </c>
      <c r="GK5727" s="81">
        <v>3.9055083184886277E-2</v>
      </c>
      <c r="GL5727" s="81">
        <v>143.62803700000001</v>
      </c>
      <c r="GM5727" s="81">
        <v>2032</v>
      </c>
      <c r="GN5727" s="81" t="s">
        <v>173</v>
      </c>
      <c r="GO5727" s="81">
        <v>1.1148832299820636E-2</v>
      </c>
      <c r="GP5727" s="81">
        <v>10</v>
      </c>
      <c r="GQ5727" s="81">
        <v>0</v>
      </c>
      <c r="GR5727" s="81" t="s">
        <v>448</v>
      </c>
      <c r="GS5727" s="81">
        <v>0</v>
      </c>
      <c r="GT5727" s="81">
        <v>0</v>
      </c>
      <c r="GU5727" s="81">
        <v>0</v>
      </c>
      <c r="GV5727" s="81">
        <v>0</v>
      </c>
      <c r="GW5727" s="81">
        <v>0</v>
      </c>
      <c r="GX5727" s="81">
        <v>0</v>
      </c>
      <c r="GY5727" s="81">
        <v>1.1148832299820636E-2</v>
      </c>
      <c r="GZ5727" s="81">
        <v>4.3541857288384195E-4</v>
      </c>
    </row>
    <row r="5728" spans="98:208" x14ac:dyDescent="0.25">
      <c r="CT5728" s="81" t="s">
        <v>155</v>
      </c>
      <c r="CU5728" s="81" t="s">
        <v>492</v>
      </c>
      <c r="CV5728" s="81" t="s">
        <v>458</v>
      </c>
      <c r="CW5728" s="81">
        <v>2025</v>
      </c>
      <c r="CX5728" s="81">
        <v>0</v>
      </c>
      <c r="CY5728" s="81">
        <v>0</v>
      </c>
      <c r="CZ5728" s="81">
        <v>0</v>
      </c>
      <c r="DA5728" s="81">
        <v>0</v>
      </c>
      <c r="DB5728" s="81">
        <v>9129.7460702365315</v>
      </c>
      <c r="DC5728" s="81">
        <v>233.23007680793921</v>
      </c>
      <c r="DD5728" s="81">
        <v>8896.515993428593</v>
      </c>
      <c r="DE5728" s="81">
        <v>0</v>
      </c>
      <c r="DF5728" s="81">
        <v>2.6002430136060006</v>
      </c>
      <c r="DG5728" s="81">
        <v>2.6002430136060006</v>
      </c>
      <c r="DH5728" s="81">
        <v>2.6002430136060006</v>
      </c>
      <c r="DI5728" s="81">
        <v>2.6002430136060006</v>
      </c>
      <c r="DJ5728" s="81">
        <v>3.3441253173887008E-7</v>
      </c>
      <c r="DL5728" s="81">
        <v>0</v>
      </c>
      <c r="DM5728" s="81">
        <v>8.6955384931629183E-7</v>
      </c>
      <c r="DN5728" s="81">
        <v>8.6955384931629183E-7</v>
      </c>
      <c r="DO5728" s="81">
        <v>0</v>
      </c>
      <c r="DP5728" s="81">
        <v>8.6955384931629183E-7</v>
      </c>
      <c r="DQ5728" s="81">
        <v>8.6955384931629183E-7</v>
      </c>
      <c r="DR5728" s="81">
        <v>0</v>
      </c>
      <c r="DS5728" s="81">
        <v>8.6955384931629183E-7</v>
      </c>
      <c r="DT5728" s="81">
        <v>8.6955384931629183E-7</v>
      </c>
      <c r="DU5728" s="81">
        <v>0</v>
      </c>
      <c r="DV5728" s="81">
        <v>8.6955384931629183E-7</v>
      </c>
      <c r="DW5728" s="81">
        <v>8.6955384931629183E-7</v>
      </c>
      <c r="GE5728" s="81" t="s">
        <v>449</v>
      </c>
      <c r="GF5728" s="81" t="s">
        <v>155</v>
      </c>
      <c r="GG5728" s="81" t="s">
        <v>495</v>
      </c>
      <c r="GH5728" s="81" t="s">
        <v>454</v>
      </c>
      <c r="GI5728" s="81">
        <v>2021</v>
      </c>
      <c r="GJ5728" s="81" t="s">
        <v>201</v>
      </c>
      <c r="GK5728" s="81">
        <v>409.22373582044048</v>
      </c>
      <c r="GL5728" s="81">
        <v>143.62803700000001</v>
      </c>
      <c r="GM5728" s="81">
        <v>2021</v>
      </c>
      <c r="GN5728" s="81" t="s">
        <v>173</v>
      </c>
      <c r="GO5728" s="81">
        <v>1.1148832299820636E-2</v>
      </c>
      <c r="GP5728" s="81">
        <v>10</v>
      </c>
      <c r="GQ5728" s="81">
        <v>0</v>
      </c>
      <c r="GR5728" s="81" t="s">
        <v>448</v>
      </c>
      <c r="GS5728" s="81">
        <v>1.1148832299820636E-2</v>
      </c>
      <c r="GT5728" s="81">
        <v>4.5623668037681941</v>
      </c>
      <c r="GU5728" s="81">
        <v>1.1148832299820636E-2</v>
      </c>
      <c r="GV5728" s="81">
        <v>4.5623668037681941</v>
      </c>
      <c r="GW5728" s="81">
        <v>0</v>
      </c>
      <c r="GX5728" s="81">
        <v>0</v>
      </c>
      <c r="GY5728" s="81">
        <v>0</v>
      </c>
      <c r="GZ5728" s="81">
        <v>0</v>
      </c>
    </row>
    <row r="5729" spans="98:208" x14ac:dyDescent="0.25">
      <c r="CT5729" s="81" t="s">
        <v>155</v>
      </c>
      <c r="CU5729" s="81" t="s">
        <v>492</v>
      </c>
      <c r="CV5729" s="81" t="s">
        <v>458</v>
      </c>
      <c r="CW5729" s="81">
        <v>2026</v>
      </c>
      <c r="CX5729" s="81">
        <v>0</v>
      </c>
      <c r="CY5729" s="81">
        <v>0</v>
      </c>
      <c r="CZ5729" s="81">
        <v>0</v>
      </c>
      <c r="DA5729" s="81">
        <v>0</v>
      </c>
      <c r="DB5729" s="81">
        <v>9129.7460702365315</v>
      </c>
      <c r="DC5729" s="81">
        <v>233.23007680793921</v>
      </c>
      <c r="DD5729" s="81">
        <v>8896.515993428593</v>
      </c>
      <c r="DE5729" s="81">
        <v>0</v>
      </c>
      <c r="DF5729" s="81">
        <v>2.6002430136060006</v>
      </c>
      <c r="DG5729" s="81">
        <v>2.6002430136060006</v>
      </c>
      <c r="DH5729" s="81">
        <v>2.6002430136060006</v>
      </c>
      <c r="DI5729" s="81">
        <v>2.6002430136060006</v>
      </c>
      <c r="DJ5729" s="81">
        <v>3.3441253173887008E-7</v>
      </c>
      <c r="DL5729" s="81">
        <v>0</v>
      </c>
      <c r="DM5729" s="81">
        <v>8.6955384931629183E-7</v>
      </c>
      <c r="DN5729" s="81">
        <v>8.6955384931629183E-7</v>
      </c>
      <c r="DO5729" s="81">
        <v>0</v>
      </c>
      <c r="DP5729" s="81">
        <v>8.6955384931629183E-7</v>
      </c>
      <c r="DQ5729" s="81">
        <v>8.6955384931629183E-7</v>
      </c>
      <c r="DR5729" s="81">
        <v>0</v>
      </c>
      <c r="DS5729" s="81">
        <v>8.6955384931629183E-7</v>
      </c>
      <c r="DT5729" s="81">
        <v>8.6955384931629183E-7</v>
      </c>
      <c r="DU5729" s="81">
        <v>0</v>
      </c>
      <c r="DV5729" s="81">
        <v>8.6955384931629183E-7</v>
      </c>
      <c r="DW5729" s="81">
        <v>8.6955384931629183E-7</v>
      </c>
      <c r="GE5729" s="81" t="s">
        <v>449</v>
      </c>
      <c r="GF5729" s="81" t="s">
        <v>155</v>
      </c>
      <c r="GG5729" s="81" t="s">
        <v>495</v>
      </c>
      <c r="GH5729" s="81" t="s">
        <v>454</v>
      </c>
      <c r="GI5729" s="81">
        <v>2022</v>
      </c>
      <c r="GJ5729" s="81" t="s">
        <v>201</v>
      </c>
      <c r="GK5729" s="81">
        <v>409.22373582044048</v>
      </c>
      <c r="GL5729" s="81">
        <v>143.62803700000001</v>
      </c>
      <c r="GM5729" s="81">
        <v>2022</v>
      </c>
      <c r="GN5729" s="81" t="s">
        <v>173</v>
      </c>
      <c r="GO5729" s="81">
        <v>1.1148832299820636E-2</v>
      </c>
      <c r="GP5729" s="81">
        <v>10</v>
      </c>
      <c r="GQ5729" s="81">
        <v>0</v>
      </c>
      <c r="GR5729" s="81" t="s">
        <v>448</v>
      </c>
      <c r="GS5729" s="81">
        <v>1.1148832299820636E-2</v>
      </c>
      <c r="GT5729" s="81">
        <v>4.5623668037681941</v>
      </c>
      <c r="GU5729" s="81">
        <v>1.1148832299820636E-2</v>
      </c>
      <c r="GV5729" s="81">
        <v>4.5623668037681941</v>
      </c>
      <c r="GW5729" s="81">
        <v>1.1148832299820636E-2</v>
      </c>
      <c r="GX5729" s="81">
        <v>4.5623668037681941</v>
      </c>
      <c r="GY5729" s="81">
        <v>0</v>
      </c>
      <c r="GZ5729" s="81">
        <v>0</v>
      </c>
    </row>
    <row r="5730" spans="98:208" x14ac:dyDescent="0.25">
      <c r="CT5730" s="81" t="s">
        <v>155</v>
      </c>
      <c r="CU5730" s="81" t="s">
        <v>492</v>
      </c>
      <c r="CV5730" s="81" t="s">
        <v>458</v>
      </c>
      <c r="CW5730" s="81">
        <v>2027</v>
      </c>
      <c r="CX5730" s="81">
        <v>0</v>
      </c>
      <c r="CY5730" s="81">
        <v>0</v>
      </c>
      <c r="CZ5730" s="81">
        <v>0</v>
      </c>
      <c r="DA5730" s="81">
        <v>0</v>
      </c>
      <c r="DB5730" s="81">
        <v>9129.7460702365315</v>
      </c>
      <c r="DC5730" s="81">
        <v>233.23007680793921</v>
      </c>
      <c r="DD5730" s="81">
        <v>8896.515993428593</v>
      </c>
      <c r="DE5730" s="81">
        <v>0</v>
      </c>
      <c r="DF5730" s="81">
        <v>2.6002430136060006</v>
      </c>
      <c r="DG5730" s="81">
        <v>2.6002430136060006</v>
      </c>
      <c r="DH5730" s="81">
        <v>2.6002430136060006</v>
      </c>
      <c r="DI5730" s="81">
        <v>2.6002430136060006</v>
      </c>
      <c r="DJ5730" s="81">
        <v>3.3441253173887008E-7</v>
      </c>
      <c r="DL5730" s="81">
        <v>0</v>
      </c>
      <c r="DM5730" s="81">
        <v>8.6955384931629183E-7</v>
      </c>
      <c r="DN5730" s="81">
        <v>8.6955384931629183E-7</v>
      </c>
      <c r="DO5730" s="81">
        <v>0</v>
      </c>
      <c r="DP5730" s="81">
        <v>8.6955384931629183E-7</v>
      </c>
      <c r="DQ5730" s="81">
        <v>8.6955384931629183E-7</v>
      </c>
      <c r="DR5730" s="81">
        <v>0</v>
      </c>
      <c r="DS5730" s="81">
        <v>8.6955384931629183E-7</v>
      </c>
      <c r="DT5730" s="81">
        <v>8.6955384931629183E-7</v>
      </c>
      <c r="DU5730" s="81">
        <v>0</v>
      </c>
      <c r="DV5730" s="81">
        <v>8.6955384931629183E-7</v>
      </c>
      <c r="DW5730" s="81">
        <v>8.6955384931629183E-7</v>
      </c>
      <c r="GE5730" s="81" t="s">
        <v>449</v>
      </c>
      <c r="GF5730" s="81" t="s">
        <v>155</v>
      </c>
      <c r="GG5730" s="81" t="s">
        <v>495</v>
      </c>
      <c r="GH5730" s="81" t="s">
        <v>454</v>
      </c>
      <c r="GI5730" s="81">
        <v>2023</v>
      </c>
      <c r="GJ5730" s="81" t="s">
        <v>201</v>
      </c>
      <c r="GK5730" s="81">
        <v>428.60232122030828</v>
      </c>
      <c r="GL5730" s="81">
        <v>143.62803700000001</v>
      </c>
      <c r="GM5730" s="81">
        <v>2023</v>
      </c>
      <c r="GN5730" s="81" t="s">
        <v>173</v>
      </c>
      <c r="GO5730" s="81">
        <v>1.1148832299820636E-2</v>
      </c>
      <c r="GP5730" s="81">
        <v>10</v>
      </c>
      <c r="GQ5730" s="81">
        <v>0</v>
      </c>
      <c r="GR5730" s="81" t="s">
        <v>448</v>
      </c>
      <c r="GS5730" s="81">
        <v>1.1148832299820636E-2</v>
      </c>
      <c r="GT5730" s="81">
        <v>4.778415402599073</v>
      </c>
      <c r="GU5730" s="81">
        <v>1.1148832299820636E-2</v>
      </c>
      <c r="GV5730" s="81">
        <v>4.778415402599073</v>
      </c>
      <c r="GW5730" s="81">
        <v>1.1148832299820636E-2</v>
      </c>
      <c r="GX5730" s="81">
        <v>4.778415402599073</v>
      </c>
      <c r="GY5730" s="81">
        <v>1.1148832299820636E-2</v>
      </c>
      <c r="GZ5730" s="81">
        <v>4.778415402599073</v>
      </c>
    </row>
    <row r="5731" spans="98:208" x14ac:dyDescent="0.25">
      <c r="CT5731" s="81" t="s">
        <v>155</v>
      </c>
      <c r="CU5731" s="81" t="s">
        <v>492</v>
      </c>
      <c r="CV5731" s="81" t="s">
        <v>458</v>
      </c>
      <c r="CW5731" s="81">
        <v>2028</v>
      </c>
      <c r="CX5731" s="81">
        <v>0</v>
      </c>
      <c r="CY5731" s="81">
        <v>0</v>
      </c>
      <c r="CZ5731" s="81">
        <v>0</v>
      </c>
      <c r="DA5731" s="81">
        <v>0</v>
      </c>
      <c r="DB5731" s="81">
        <v>9534.9220877094413</v>
      </c>
      <c r="DC5731" s="81">
        <v>247.2729921649445</v>
      </c>
      <c r="DD5731" s="81">
        <v>9287.6490955444933</v>
      </c>
      <c r="DE5731" s="81">
        <v>0</v>
      </c>
      <c r="DF5731" s="81">
        <v>2.7568051219218281</v>
      </c>
      <c r="DG5731" s="81">
        <v>2.7568051219218281</v>
      </c>
      <c r="DH5731" s="81">
        <v>2.7568051219218281</v>
      </c>
      <c r="DI5731" s="81">
        <v>2.7568051219218281</v>
      </c>
      <c r="DJ5731" s="81">
        <v>3.3441253173887008E-7</v>
      </c>
      <c r="DL5731" s="81">
        <v>0</v>
      </c>
      <c r="DM5731" s="81">
        <v>9.2191018033256292E-7</v>
      </c>
      <c r="DN5731" s="81">
        <v>9.2191018033256292E-7</v>
      </c>
      <c r="DO5731" s="81">
        <v>0</v>
      </c>
      <c r="DP5731" s="81">
        <v>9.2191018033256292E-7</v>
      </c>
      <c r="DQ5731" s="81">
        <v>9.2191018033256292E-7</v>
      </c>
      <c r="DR5731" s="81">
        <v>0</v>
      </c>
      <c r="DS5731" s="81">
        <v>9.2191018033256292E-7</v>
      </c>
      <c r="DT5731" s="81">
        <v>9.2191018033256292E-7</v>
      </c>
      <c r="DU5731" s="81">
        <v>0</v>
      </c>
      <c r="DV5731" s="81">
        <v>9.2191018033256292E-7</v>
      </c>
      <c r="DW5731" s="81">
        <v>9.2191018033256292E-7</v>
      </c>
      <c r="GE5731" s="81" t="s">
        <v>449</v>
      </c>
      <c r="GF5731" s="81" t="s">
        <v>155</v>
      </c>
      <c r="GG5731" s="81" t="s">
        <v>495</v>
      </c>
      <c r="GH5731" s="81" t="s">
        <v>454</v>
      </c>
      <c r="GI5731" s="81">
        <v>2024</v>
      </c>
      <c r="GJ5731" s="81" t="s">
        <v>201</v>
      </c>
      <c r="GK5731" s="81">
        <v>428.60232122030828</v>
      </c>
      <c r="GL5731" s="81">
        <v>143.62803700000001</v>
      </c>
      <c r="GM5731" s="81">
        <v>2024</v>
      </c>
      <c r="GN5731" s="81" t="s">
        <v>173</v>
      </c>
      <c r="GO5731" s="81">
        <v>1.1148832299820636E-2</v>
      </c>
      <c r="GP5731" s="81">
        <v>10</v>
      </c>
      <c r="GQ5731" s="81">
        <v>0</v>
      </c>
      <c r="GR5731" s="81" t="s">
        <v>448</v>
      </c>
      <c r="GS5731" s="81">
        <v>1.1148832299820636E-2</v>
      </c>
      <c r="GT5731" s="81">
        <v>4.778415402599073</v>
      </c>
      <c r="GU5731" s="81">
        <v>1.1148832299820636E-2</v>
      </c>
      <c r="GV5731" s="81">
        <v>4.778415402599073</v>
      </c>
      <c r="GW5731" s="81">
        <v>1.1148832299820636E-2</v>
      </c>
      <c r="GX5731" s="81">
        <v>4.778415402599073</v>
      </c>
      <c r="GY5731" s="81">
        <v>1.1148832299820636E-2</v>
      </c>
      <c r="GZ5731" s="81">
        <v>4.778415402599073</v>
      </c>
    </row>
    <row r="5732" spans="98:208" x14ac:dyDescent="0.25">
      <c r="CT5732" s="81" t="s">
        <v>155</v>
      </c>
      <c r="CU5732" s="81" t="s">
        <v>492</v>
      </c>
      <c r="CV5732" s="81" t="s">
        <v>458</v>
      </c>
      <c r="CW5732" s="81">
        <v>2029</v>
      </c>
      <c r="CX5732" s="81">
        <v>0</v>
      </c>
      <c r="CY5732" s="81">
        <v>0</v>
      </c>
      <c r="CZ5732" s="81">
        <v>0</v>
      </c>
      <c r="DA5732" s="81">
        <v>0</v>
      </c>
      <c r="DB5732" s="81">
        <v>9534.9220877094413</v>
      </c>
      <c r="DC5732" s="81">
        <v>247.2729921649445</v>
      </c>
      <c r="DD5732" s="81">
        <v>9287.6490955444933</v>
      </c>
      <c r="DE5732" s="81">
        <v>0</v>
      </c>
      <c r="DF5732" s="81">
        <v>2.7568051219218281</v>
      </c>
      <c r="DG5732" s="81">
        <v>2.7568051219218281</v>
      </c>
      <c r="DH5732" s="81">
        <v>2.7568051219218281</v>
      </c>
      <c r="DI5732" s="81">
        <v>2.7568051219218281</v>
      </c>
      <c r="DJ5732" s="81">
        <v>3.3441253173887008E-7</v>
      </c>
      <c r="DL5732" s="81">
        <v>0</v>
      </c>
      <c r="DM5732" s="81">
        <v>9.2191018033256292E-7</v>
      </c>
      <c r="DN5732" s="81">
        <v>9.2191018033256292E-7</v>
      </c>
      <c r="DO5732" s="81">
        <v>0</v>
      </c>
      <c r="DP5732" s="81">
        <v>9.2191018033256292E-7</v>
      </c>
      <c r="DQ5732" s="81">
        <v>9.2191018033256292E-7</v>
      </c>
      <c r="DR5732" s="81">
        <v>0</v>
      </c>
      <c r="DS5732" s="81">
        <v>9.2191018033256292E-7</v>
      </c>
      <c r="DT5732" s="81">
        <v>9.2191018033256292E-7</v>
      </c>
      <c r="DU5732" s="81">
        <v>0</v>
      </c>
      <c r="DV5732" s="81">
        <v>9.2191018033256292E-7</v>
      </c>
      <c r="DW5732" s="81">
        <v>9.2191018033256292E-7</v>
      </c>
      <c r="GE5732" s="81" t="s">
        <v>449</v>
      </c>
      <c r="GF5732" s="81" t="s">
        <v>155</v>
      </c>
      <c r="GG5732" s="81" t="s">
        <v>495</v>
      </c>
      <c r="GH5732" s="81" t="s">
        <v>454</v>
      </c>
      <c r="GI5732" s="81">
        <v>2025</v>
      </c>
      <c r="GJ5732" s="81" t="s">
        <v>201</v>
      </c>
      <c r="GK5732" s="81">
        <v>428.60232122030828</v>
      </c>
      <c r="GL5732" s="81">
        <v>143.62803700000001</v>
      </c>
      <c r="GM5732" s="81">
        <v>2025</v>
      </c>
      <c r="GN5732" s="81" t="s">
        <v>173</v>
      </c>
      <c r="GO5732" s="81">
        <v>1.1148832299820636E-2</v>
      </c>
      <c r="GP5732" s="81">
        <v>10</v>
      </c>
      <c r="GQ5732" s="81">
        <v>0</v>
      </c>
      <c r="GR5732" s="81" t="s">
        <v>448</v>
      </c>
      <c r="GS5732" s="81">
        <v>1.1148832299820636E-2</v>
      </c>
      <c r="GT5732" s="81">
        <v>4.778415402599073</v>
      </c>
      <c r="GU5732" s="81">
        <v>1.1148832299820636E-2</v>
      </c>
      <c r="GV5732" s="81">
        <v>4.778415402599073</v>
      </c>
      <c r="GW5732" s="81">
        <v>1.1148832299820636E-2</v>
      </c>
      <c r="GX5732" s="81">
        <v>4.778415402599073</v>
      </c>
      <c r="GY5732" s="81">
        <v>1.1148832299820636E-2</v>
      </c>
      <c r="GZ5732" s="81">
        <v>4.778415402599073</v>
      </c>
    </row>
    <row r="5733" spans="98:208" x14ac:dyDescent="0.25">
      <c r="CT5733" s="81" t="s">
        <v>155</v>
      </c>
      <c r="CU5733" s="81" t="s">
        <v>492</v>
      </c>
      <c r="CV5733" s="81" t="s">
        <v>458</v>
      </c>
      <c r="CW5733" s="81">
        <v>2030</v>
      </c>
      <c r="CX5733" s="81">
        <v>0</v>
      </c>
      <c r="CY5733" s="81">
        <v>0</v>
      </c>
      <c r="CZ5733" s="81">
        <v>0</v>
      </c>
      <c r="DA5733" s="81">
        <v>0</v>
      </c>
      <c r="DB5733" s="81">
        <v>9534.9220877094413</v>
      </c>
      <c r="DC5733" s="81">
        <v>247.2729921649445</v>
      </c>
      <c r="DD5733" s="81">
        <v>9287.6490955444933</v>
      </c>
      <c r="DE5733" s="81">
        <v>0</v>
      </c>
      <c r="DF5733" s="81">
        <v>0</v>
      </c>
      <c r="DG5733" s="81">
        <v>2.7568051219218281</v>
      </c>
      <c r="DH5733" s="81">
        <v>2.7568051219218281</v>
      </c>
      <c r="DI5733" s="81">
        <v>2.7568051219218281</v>
      </c>
      <c r="DJ5733" s="81">
        <v>3.3441253173887008E-7</v>
      </c>
      <c r="DL5733" s="81">
        <v>0</v>
      </c>
      <c r="DM5733" s="81">
        <v>0</v>
      </c>
      <c r="DN5733" s="81">
        <v>0</v>
      </c>
      <c r="DO5733" s="81">
        <v>0</v>
      </c>
      <c r="DP5733" s="81">
        <v>9.2191018033256292E-7</v>
      </c>
      <c r="DQ5733" s="81">
        <v>9.2191018033256292E-7</v>
      </c>
      <c r="DR5733" s="81">
        <v>0</v>
      </c>
      <c r="DS5733" s="81">
        <v>9.2191018033256292E-7</v>
      </c>
      <c r="DT5733" s="81">
        <v>9.2191018033256292E-7</v>
      </c>
      <c r="DU5733" s="81">
        <v>0</v>
      </c>
      <c r="DV5733" s="81">
        <v>9.2191018033256292E-7</v>
      </c>
      <c r="DW5733" s="81">
        <v>9.2191018033256292E-7</v>
      </c>
      <c r="GE5733" s="81" t="s">
        <v>449</v>
      </c>
      <c r="GF5733" s="81" t="s">
        <v>155</v>
      </c>
      <c r="GG5733" s="81" t="s">
        <v>495</v>
      </c>
      <c r="GH5733" s="81" t="s">
        <v>454</v>
      </c>
      <c r="GI5733" s="81">
        <v>2026</v>
      </c>
      <c r="GJ5733" s="81" t="s">
        <v>201</v>
      </c>
      <c r="GK5733" s="81">
        <v>428.60232122030828</v>
      </c>
      <c r="GL5733" s="81">
        <v>143.62803700000001</v>
      </c>
      <c r="GM5733" s="81">
        <v>2026</v>
      </c>
      <c r="GN5733" s="81" t="s">
        <v>173</v>
      </c>
      <c r="GO5733" s="81">
        <v>1.1148832299820636E-2</v>
      </c>
      <c r="GP5733" s="81">
        <v>10</v>
      </c>
      <c r="GQ5733" s="81">
        <v>0</v>
      </c>
      <c r="GR5733" s="81" t="s">
        <v>448</v>
      </c>
      <c r="GS5733" s="81">
        <v>1.1148832299820636E-2</v>
      </c>
      <c r="GT5733" s="81">
        <v>4.778415402599073</v>
      </c>
      <c r="GU5733" s="81">
        <v>1.1148832299820636E-2</v>
      </c>
      <c r="GV5733" s="81">
        <v>4.778415402599073</v>
      </c>
      <c r="GW5733" s="81">
        <v>1.1148832299820636E-2</v>
      </c>
      <c r="GX5733" s="81">
        <v>4.778415402599073</v>
      </c>
      <c r="GY5733" s="81">
        <v>1.1148832299820636E-2</v>
      </c>
      <c r="GZ5733" s="81">
        <v>4.778415402599073</v>
      </c>
    </row>
    <row r="5734" spans="98:208" x14ac:dyDescent="0.25">
      <c r="CT5734" s="81" t="s">
        <v>155</v>
      </c>
      <c r="CU5734" s="81" t="s">
        <v>492</v>
      </c>
      <c r="CV5734" s="81" t="s">
        <v>458</v>
      </c>
      <c r="CW5734" s="81">
        <v>2031</v>
      </c>
      <c r="CX5734" s="81">
        <v>0</v>
      </c>
      <c r="CY5734" s="81">
        <v>0</v>
      </c>
      <c r="CZ5734" s="81">
        <v>0</v>
      </c>
      <c r="DA5734" s="81">
        <v>0</v>
      </c>
      <c r="DB5734" s="81">
        <v>9534.9220877094413</v>
      </c>
      <c r="DC5734" s="81">
        <v>247.2729921649445</v>
      </c>
      <c r="DD5734" s="81">
        <v>9287.6490955444933</v>
      </c>
      <c r="DE5734" s="81">
        <v>0</v>
      </c>
      <c r="DF5734" s="81">
        <v>0</v>
      </c>
      <c r="DG5734" s="81">
        <v>0</v>
      </c>
      <c r="DH5734" s="81">
        <v>2.7568051219218281</v>
      </c>
      <c r="DI5734" s="81">
        <v>2.7568051219218281</v>
      </c>
      <c r="DJ5734" s="81">
        <v>3.3441253173887008E-7</v>
      </c>
      <c r="DL5734" s="81">
        <v>0</v>
      </c>
      <c r="DM5734" s="81">
        <v>0</v>
      </c>
      <c r="DN5734" s="81">
        <v>0</v>
      </c>
      <c r="DO5734" s="81">
        <v>0</v>
      </c>
      <c r="DP5734" s="81">
        <v>0</v>
      </c>
      <c r="DQ5734" s="81">
        <v>0</v>
      </c>
      <c r="DR5734" s="81">
        <v>0</v>
      </c>
      <c r="DS5734" s="81">
        <v>9.2191018033256292E-7</v>
      </c>
      <c r="DT5734" s="81">
        <v>9.2191018033256292E-7</v>
      </c>
      <c r="DU5734" s="81">
        <v>0</v>
      </c>
      <c r="DV5734" s="81">
        <v>9.2191018033256292E-7</v>
      </c>
      <c r="DW5734" s="81">
        <v>9.2191018033256292E-7</v>
      </c>
      <c r="GE5734" s="81" t="s">
        <v>449</v>
      </c>
      <c r="GF5734" s="81" t="s">
        <v>155</v>
      </c>
      <c r="GG5734" s="81" t="s">
        <v>495</v>
      </c>
      <c r="GH5734" s="81" t="s">
        <v>454</v>
      </c>
      <c r="GI5734" s="81">
        <v>2027</v>
      </c>
      <c r="GJ5734" s="81" t="s">
        <v>201</v>
      </c>
      <c r="GK5734" s="81">
        <v>428.60232122030828</v>
      </c>
      <c r="GL5734" s="81">
        <v>143.62803700000001</v>
      </c>
      <c r="GM5734" s="81">
        <v>2027</v>
      </c>
      <c r="GN5734" s="81" t="s">
        <v>173</v>
      </c>
      <c r="GO5734" s="81">
        <v>1.1148832299820636E-2</v>
      </c>
      <c r="GP5734" s="81">
        <v>10</v>
      </c>
      <c r="GQ5734" s="81">
        <v>0</v>
      </c>
      <c r="GR5734" s="81" t="s">
        <v>448</v>
      </c>
      <c r="GS5734" s="81">
        <v>1.1148832299820636E-2</v>
      </c>
      <c r="GT5734" s="81">
        <v>4.778415402599073</v>
      </c>
      <c r="GU5734" s="81">
        <v>1.1148832299820636E-2</v>
      </c>
      <c r="GV5734" s="81">
        <v>4.778415402599073</v>
      </c>
      <c r="GW5734" s="81">
        <v>1.1148832299820636E-2</v>
      </c>
      <c r="GX5734" s="81">
        <v>4.778415402599073</v>
      </c>
      <c r="GY5734" s="81">
        <v>1.1148832299820636E-2</v>
      </c>
      <c r="GZ5734" s="81">
        <v>4.778415402599073</v>
      </c>
    </row>
    <row r="5735" spans="98:208" x14ac:dyDescent="0.25">
      <c r="CT5735" s="81" t="s">
        <v>155</v>
      </c>
      <c r="CU5735" s="81" t="s">
        <v>492</v>
      </c>
      <c r="CV5735" s="81" t="s">
        <v>458</v>
      </c>
      <c r="CW5735" s="81">
        <v>2032</v>
      </c>
      <c r="CX5735" s="81">
        <v>0</v>
      </c>
      <c r="CY5735" s="81">
        <v>0</v>
      </c>
      <c r="CZ5735" s="81">
        <v>0</v>
      </c>
      <c r="DA5735" s="81">
        <v>0</v>
      </c>
      <c r="DB5735" s="81">
        <v>9534.9220877094413</v>
      </c>
      <c r="DC5735" s="81">
        <v>247.2729921649445</v>
      </c>
      <c r="DD5735" s="81">
        <v>9287.6490955444933</v>
      </c>
      <c r="DE5735" s="81">
        <v>0</v>
      </c>
      <c r="DF5735" s="81">
        <v>0</v>
      </c>
      <c r="DG5735" s="81">
        <v>0</v>
      </c>
      <c r="DH5735" s="81">
        <v>0</v>
      </c>
      <c r="DI5735" s="81">
        <v>2.7568051219218281</v>
      </c>
      <c r="DJ5735" s="81">
        <v>3.3441253173887008E-7</v>
      </c>
      <c r="DL5735" s="81">
        <v>0</v>
      </c>
      <c r="DM5735" s="81">
        <v>0</v>
      </c>
      <c r="DN5735" s="81">
        <v>0</v>
      </c>
      <c r="DO5735" s="81">
        <v>0</v>
      </c>
      <c r="DP5735" s="81">
        <v>0</v>
      </c>
      <c r="DQ5735" s="81">
        <v>0</v>
      </c>
      <c r="DR5735" s="81">
        <v>0</v>
      </c>
      <c r="DS5735" s="81">
        <v>0</v>
      </c>
      <c r="DT5735" s="81">
        <v>0</v>
      </c>
      <c r="DU5735" s="81">
        <v>0</v>
      </c>
      <c r="DV5735" s="81">
        <v>9.2191018033256292E-7</v>
      </c>
      <c r="DW5735" s="81">
        <v>9.2191018033256292E-7</v>
      </c>
      <c r="GE5735" s="81" t="s">
        <v>449</v>
      </c>
      <c r="GF5735" s="81" t="s">
        <v>155</v>
      </c>
      <c r="GG5735" s="81" t="s">
        <v>495</v>
      </c>
      <c r="GH5735" s="81" t="s">
        <v>454</v>
      </c>
      <c r="GI5735" s="81">
        <v>2028</v>
      </c>
      <c r="GJ5735" s="81" t="s">
        <v>201</v>
      </c>
      <c r="GK5735" s="81">
        <v>453.26096055717272</v>
      </c>
      <c r="GL5735" s="81">
        <v>143.62803700000001</v>
      </c>
      <c r="GM5735" s="81">
        <v>2028</v>
      </c>
      <c r="GN5735" s="81" t="s">
        <v>173</v>
      </c>
      <c r="GO5735" s="81">
        <v>1.1148832299820636E-2</v>
      </c>
      <c r="GP5735" s="81">
        <v>10</v>
      </c>
      <c r="GQ5735" s="81">
        <v>0</v>
      </c>
      <c r="GR5735" s="81" t="s">
        <v>448</v>
      </c>
      <c r="GS5735" s="81">
        <v>1.1148832299820636E-2</v>
      </c>
      <c r="GT5735" s="81">
        <v>5.053330437307535</v>
      </c>
      <c r="GU5735" s="81">
        <v>1.1148832299820636E-2</v>
      </c>
      <c r="GV5735" s="81">
        <v>5.053330437307535</v>
      </c>
      <c r="GW5735" s="81">
        <v>1.1148832299820636E-2</v>
      </c>
      <c r="GX5735" s="81">
        <v>5.053330437307535</v>
      </c>
      <c r="GY5735" s="81">
        <v>1.1148832299820636E-2</v>
      </c>
      <c r="GZ5735" s="81">
        <v>5.053330437307535</v>
      </c>
    </row>
    <row r="5736" spans="98:208" x14ac:dyDescent="0.25">
      <c r="CT5736" s="81" t="s">
        <v>155</v>
      </c>
      <c r="CU5736" s="81" t="s">
        <v>492</v>
      </c>
      <c r="CV5736" s="81" t="s">
        <v>459</v>
      </c>
      <c r="CW5736" s="81">
        <v>2020</v>
      </c>
      <c r="CX5736" s="81">
        <v>0</v>
      </c>
      <c r="CY5736" s="81">
        <v>0</v>
      </c>
      <c r="CZ5736" s="81">
        <v>0</v>
      </c>
      <c r="DA5736" s="81">
        <v>0</v>
      </c>
      <c r="DB5736" s="81">
        <v>5.2405583313018536</v>
      </c>
      <c r="DC5736" s="81">
        <v>0.69641821681224059</v>
      </c>
      <c r="DD5736" s="81">
        <v>2.9419641522811069</v>
      </c>
      <c r="DE5736" s="81">
        <v>1.602175962208348</v>
      </c>
      <c r="DF5736" s="81">
        <v>7.7642499097797983E-3</v>
      </c>
      <c r="DG5736" s="81">
        <v>0</v>
      </c>
      <c r="DH5736" s="81">
        <v>0</v>
      </c>
      <c r="DI5736" s="81">
        <v>0</v>
      </c>
      <c r="DJ5736" s="81">
        <v>8.5866410876487575E-6</v>
      </c>
      <c r="DL5736" s="81">
        <v>0</v>
      </c>
      <c r="DM5736" s="81">
        <v>6.666882729008837E-8</v>
      </c>
      <c r="DN5736" s="81">
        <v>6.666882729008837E-8</v>
      </c>
      <c r="DO5736" s="81">
        <v>0</v>
      </c>
      <c r="DP5736" s="81">
        <v>0</v>
      </c>
      <c r="DQ5736" s="81">
        <v>0</v>
      </c>
      <c r="DR5736" s="81">
        <v>0</v>
      </c>
      <c r="DS5736" s="81">
        <v>0</v>
      </c>
      <c r="DT5736" s="81">
        <v>0</v>
      </c>
      <c r="DU5736" s="81">
        <v>0</v>
      </c>
      <c r="DV5736" s="81">
        <v>0</v>
      </c>
      <c r="DW5736" s="81">
        <v>0</v>
      </c>
      <c r="GE5736" s="81" t="s">
        <v>449</v>
      </c>
      <c r="GF5736" s="81" t="s">
        <v>155</v>
      </c>
      <c r="GG5736" s="81" t="s">
        <v>495</v>
      </c>
      <c r="GH5736" s="81" t="s">
        <v>454</v>
      </c>
      <c r="GI5736" s="81">
        <v>2029</v>
      </c>
      <c r="GJ5736" s="81" t="s">
        <v>201</v>
      </c>
      <c r="GK5736" s="81">
        <v>453.26096055717272</v>
      </c>
      <c r="GL5736" s="81">
        <v>143.62803700000001</v>
      </c>
      <c r="GM5736" s="81">
        <v>2029</v>
      </c>
      <c r="GN5736" s="81" t="s">
        <v>173</v>
      </c>
      <c r="GO5736" s="81">
        <v>1.1148832299820636E-2</v>
      </c>
      <c r="GP5736" s="81">
        <v>10</v>
      </c>
      <c r="GQ5736" s="81">
        <v>0</v>
      </c>
      <c r="GR5736" s="81" t="s">
        <v>448</v>
      </c>
      <c r="GS5736" s="81">
        <v>1.1148832299820636E-2</v>
      </c>
      <c r="GT5736" s="81">
        <v>5.053330437307535</v>
      </c>
      <c r="GU5736" s="81">
        <v>1.1148832299820636E-2</v>
      </c>
      <c r="GV5736" s="81">
        <v>5.053330437307535</v>
      </c>
      <c r="GW5736" s="81">
        <v>1.1148832299820636E-2</v>
      </c>
      <c r="GX5736" s="81">
        <v>5.053330437307535</v>
      </c>
      <c r="GY5736" s="81">
        <v>1.1148832299820636E-2</v>
      </c>
      <c r="GZ5736" s="81">
        <v>5.053330437307535</v>
      </c>
    </row>
    <row r="5737" spans="98:208" x14ac:dyDescent="0.25">
      <c r="CT5737" s="81" t="s">
        <v>155</v>
      </c>
      <c r="CU5737" s="81" t="s">
        <v>492</v>
      </c>
      <c r="CV5737" s="81" t="s">
        <v>459</v>
      </c>
      <c r="CW5737" s="81">
        <v>2021</v>
      </c>
      <c r="CX5737" s="81">
        <v>0</v>
      </c>
      <c r="CY5737" s="81">
        <v>0</v>
      </c>
      <c r="CZ5737" s="81">
        <v>0</v>
      </c>
      <c r="DA5737" s="81">
        <v>0</v>
      </c>
      <c r="DB5737" s="81">
        <v>5.2405583313018536</v>
      </c>
      <c r="DC5737" s="81">
        <v>0.69641821681224059</v>
      </c>
      <c r="DD5737" s="81">
        <v>2.9419641522811069</v>
      </c>
      <c r="DE5737" s="81">
        <v>1.602175962208348</v>
      </c>
      <c r="DF5737" s="81">
        <v>7.7642499097797983E-3</v>
      </c>
      <c r="DG5737" s="81">
        <v>7.7642499097797983E-3</v>
      </c>
      <c r="DH5737" s="81">
        <v>0</v>
      </c>
      <c r="DI5737" s="81">
        <v>0</v>
      </c>
      <c r="DJ5737" s="81">
        <v>8.5866410876487575E-6</v>
      </c>
      <c r="DL5737" s="81">
        <v>0</v>
      </c>
      <c r="DM5737" s="81">
        <v>6.666882729008837E-8</v>
      </c>
      <c r="DN5737" s="81">
        <v>6.666882729008837E-8</v>
      </c>
      <c r="DO5737" s="81">
        <v>0</v>
      </c>
      <c r="DP5737" s="81">
        <v>6.666882729008837E-8</v>
      </c>
      <c r="DQ5737" s="81">
        <v>6.666882729008837E-8</v>
      </c>
      <c r="DR5737" s="81">
        <v>0</v>
      </c>
      <c r="DS5737" s="81">
        <v>0</v>
      </c>
      <c r="DT5737" s="81">
        <v>0</v>
      </c>
      <c r="DU5737" s="81">
        <v>0</v>
      </c>
      <c r="DV5737" s="81">
        <v>0</v>
      </c>
      <c r="DW5737" s="81">
        <v>0</v>
      </c>
      <c r="GE5737" s="81" t="s">
        <v>449</v>
      </c>
      <c r="GF5737" s="81" t="s">
        <v>155</v>
      </c>
      <c r="GG5737" s="81" t="s">
        <v>495</v>
      </c>
      <c r="GH5737" s="81" t="s">
        <v>454</v>
      </c>
      <c r="GI5737" s="81">
        <v>2030</v>
      </c>
      <c r="GJ5737" s="81" t="s">
        <v>201</v>
      </c>
      <c r="GK5737" s="81">
        <v>453.26096055717272</v>
      </c>
      <c r="GL5737" s="81">
        <v>143.62803700000001</v>
      </c>
      <c r="GM5737" s="81">
        <v>2030</v>
      </c>
      <c r="GN5737" s="81" t="s">
        <v>173</v>
      </c>
      <c r="GO5737" s="81">
        <v>1.1148832299820636E-2</v>
      </c>
      <c r="GP5737" s="81">
        <v>10</v>
      </c>
      <c r="GQ5737" s="81">
        <v>0</v>
      </c>
      <c r="GR5737" s="81" t="s">
        <v>448</v>
      </c>
      <c r="GS5737" s="81">
        <v>0</v>
      </c>
      <c r="GT5737" s="81">
        <v>0</v>
      </c>
      <c r="GU5737" s="81">
        <v>1.1148832299820636E-2</v>
      </c>
      <c r="GV5737" s="81">
        <v>5.053330437307535</v>
      </c>
      <c r="GW5737" s="81">
        <v>1.1148832299820636E-2</v>
      </c>
      <c r="GX5737" s="81">
        <v>5.053330437307535</v>
      </c>
      <c r="GY5737" s="81">
        <v>1.1148832299820636E-2</v>
      </c>
      <c r="GZ5737" s="81">
        <v>5.053330437307535</v>
      </c>
    </row>
    <row r="5738" spans="98:208" x14ac:dyDescent="0.25">
      <c r="CT5738" s="81" t="s">
        <v>155</v>
      </c>
      <c r="CU5738" s="81" t="s">
        <v>492</v>
      </c>
      <c r="CV5738" s="81" t="s">
        <v>459</v>
      </c>
      <c r="CW5738" s="81">
        <v>2022</v>
      </c>
      <c r="CX5738" s="81">
        <v>0</v>
      </c>
      <c r="CY5738" s="81">
        <v>0</v>
      </c>
      <c r="CZ5738" s="81">
        <v>0</v>
      </c>
      <c r="DA5738" s="81">
        <v>0</v>
      </c>
      <c r="DB5738" s="81">
        <v>5.2405583313018536</v>
      </c>
      <c r="DC5738" s="81">
        <v>0.69641821681224059</v>
      </c>
      <c r="DD5738" s="81">
        <v>2.9419641522811069</v>
      </c>
      <c r="DE5738" s="81">
        <v>1.602175962208348</v>
      </c>
      <c r="DF5738" s="81">
        <v>7.7642499097797983E-3</v>
      </c>
      <c r="DG5738" s="81">
        <v>7.7642499097797983E-3</v>
      </c>
      <c r="DH5738" s="81">
        <v>7.7642499097797983E-3</v>
      </c>
      <c r="DI5738" s="81">
        <v>0</v>
      </c>
      <c r="DJ5738" s="81">
        <v>8.5866410876487575E-6</v>
      </c>
      <c r="DL5738" s="81">
        <v>0</v>
      </c>
      <c r="DM5738" s="81">
        <v>6.666882729008837E-8</v>
      </c>
      <c r="DN5738" s="81">
        <v>6.666882729008837E-8</v>
      </c>
      <c r="DO5738" s="81">
        <v>0</v>
      </c>
      <c r="DP5738" s="81">
        <v>6.666882729008837E-8</v>
      </c>
      <c r="DQ5738" s="81">
        <v>6.666882729008837E-8</v>
      </c>
      <c r="DR5738" s="81">
        <v>0</v>
      </c>
      <c r="DS5738" s="81">
        <v>6.666882729008837E-8</v>
      </c>
      <c r="DT5738" s="81">
        <v>6.666882729008837E-8</v>
      </c>
      <c r="DU5738" s="81">
        <v>0</v>
      </c>
      <c r="DV5738" s="81">
        <v>0</v>
      </c>
      <c r="DW5738" s="81">
        <v>0</v>
      </c>
      <c r="GE5738" s="81" t="s">
        <v>449</v>
      </c>
      <c r="GF5738" s="81" t="s">
        <v>155</v>
      </c>
      <c r="GG5738" s="81" t="s">
        <v>495</v>
      </c>
      <c r="GH5738" s="81" t="s">
        <v>454</v>
      </c>
      <c r="GI5738" s="81">
        <v>2031</v>
      </c>
      <c r="GJ5738" s="81" t="s">
        <v>201</v>
      </c>
      <c r="GK5738" s="81">
        <v>453.26096055717272</v>
      </c>
      <c r="GL5738" s="81">
        <v>143.62803700000001</v>
      </c>
      <c r="GM5738" s="81">
        <v>2031</v>
      </c>
      <c r="GN5738" s="81" t="s">
        <v>173</v>
      </c>
      <c r="GO5738" s="81">
        <v>1.1148832299820636E-2</v>
      </c>
      <c r="GP5738" s="81">
        <v>10</v>
      </c>
      <c r="GQ5738" s="81">
        <v>0</v>
      </c>
      <c r="GR5738" s="81" t="s">
        <v>448</v>
      </c>
      <c r="GS5738" s="81">
        <v>0</v>
      </c>
      <c r="GT5738" s="81">
        <v>0</v>
      </c>
      <c r="GU5738" s="81">
        <v>0</v>
      </c>
      <c r="GV5738" s="81">
        <v>0</v>
      </c>
      <c r="GW5738" s="81">
        <v>1.1148832299820636E-2</v>
      </c>
      <c r="GX5738" s="81">
        <v>5.053330437307535</v>
      </c>
      <c r="GY5738" s="81">
        <v>1.1148832299820636E-2</v>
      </c>
      <c r="GZ5738" s="81">
        <v>5.053330437307535</v>
      </c>
    </row>
    <row r="5739" spans="98:208" x14ac:dyDescent="0.25">
      <c r="CT5739" s="81" t="s">
        <v>155</v>
      </c>
      <c r="CU5739" s="81" t="s">
        <v>492</v>
      </c>
      <c r="CV5739" s="81" t="s">
        <v>459</v>
      </c>
      <c r="CW5739" s="81">
        <v>2023</v>
      </c>
      <c r="CX5739" s="81">
        <v>0</v>
      </c>
      <c r="CY5739" s="81">
        <v>0</v>
      </c>
      <c r="CZ5739" s="81">
        <v>0</v>
      </c>
      <c r="DA5739" s="81">
        <v>0</v>
      </c>
      <c r="DB5739" s="81">
        <v>5.4750346070080571</v>
      </c>
      <c r="DC5739" s="81">
        <v>0.71896016785813277</v>
      </c>
      <c r="DD5739" s="81">
        <v>3.0714971986151771</v>
      </c>
      <c r="DE5739" s="81">
        <v>1.684577240534429</v>
      </c>
      <c r="DF5739" s="81">
        <v>8.0155663417012177E-3</v>
      </c>
      <c r="DG5739" s="81">
        <v>8.0155663417012177E-3</v>
      </c>
      <c r="DH5739" s="81">
        <v>8.0155663417012177E-3</v>
      </c>
      <c r="DI5739" s="81">
        <v>8.0155663417012177E-3</v>
      </c>
      <c r="DJ5739" s="81">
        <v>8.5866410876487575E-6</v>
      </c>
      <c r="DL5739" s="81">
        <v>0</v>
      </c>
      <c r="DM5739" s="81">
        <v>6.8826791290426112E-8</v>
      </c>
      <c r="DN5739" s="81">
        <v>6.8826791290426112E-8</v>
      </c>
      <c r="DO5739" s="81">
        <v>0</v>
      </c>
      <c r="DP5739" s="81">
        <v>6.8826791290426112E-8</v>
      </c>
      <c r="DQ5739" s="81">
        <v>6.8826791290426112E-8</v>
      </c>
      <c r="DR5739" s="81">
        <v>0</v>
      </c>
      <c r="DS5739" s="81">
        <v>6.8826791290426112E-8</v>
      </c>
      <c r="DT5739" s="81">
        <v>6.8826791290426112E-8</v>
      </c>
      <c r="DU5739" s="81">
        <v>0</v>
      </c>
      <c r="DV5739" s="81">
        <v>6.8826791290426112E-8</v>
      </c>
      <c r="DW5739" s="81">
        <v>6.8826791290426112E-8</v>
      </c>
      <c r="GE5739" s="81" t="s">
        <v>449</v>
      </c>
      <c r="GF5739" s="81" t="s">
        <v>155</v>
      </c>
      <c r="GG5739" s="81" t="s">
        <v>495</v>
      </c>
      <c r="GH5739" s="81" t="s">
        <v>454</v>
      </c>
      <c r="GI5739" s="81">
        <v>2032</v>
      </c>
      <c r="GJ5739" s="81" t="s">
        <v>201</v>
      </c>
      <c r="GK5739" s="81">
        <v>453.26096055717272</v>
      </c>
      <c r="GL5739" s="81">
        <v>143.62803700000001</v>
      </c>
      <c r="GM5739" s="81">
        <v>2032</v>
      </c>
      <c r="GN5739" s="81" t="s">
        <v>173</v>
      </c>
      <c r="GO5739" s="81">
        <v>1.1148832299820636E-2</v>
      </c>
      <c r="GP5739" s="81">
        <v>10</v>
      </c>
      <c r="GQ5739" s="81">
        <v>0</v>
      </c>
      <c r="GR5739" s="81" t="s">
        <v>448</v>
      </c>
      <c r="GS5739" s="81">
        <v>0</v>
      </c>
      <c r="GT5739" s="81">
        <v>0</v>
      </c>
      <c r="GU5739" s="81">
        <v>0</v>
      </c>
      <c r="GV5739" s="81">
        <v>0</v>
      </c>
      <c r="GW5739" s="81">
        <v>0</v>
      </c>
      <c r="GX5739" s="81">
        <v>0</v>
      </c>
      <c r="GY5739" s="81">
        <v>1.1148832299820636E-2</v>
      </c>
      <c r="GZ5739" s="81">
        <v>5.053330437307535</v>
      </c>
    </row>
    <row r="5740" spans="98:208" x14ac:dyDescent="0.25">
      <c r="CT5740" s="81" t="s">
        <v>155</v>
      </c>
      <c r="CU5740" s="81" t="s">
        <v>492</v>
      </c>
      <c r="CV5740" s="81" t="s">
        <v>459</v>
      </c>
      <c r="CW5740" s="81">
        <v>2024</v>
      </c>
      <c r="CX5740" s="81">
        <v>0</v>
      </c>
      <c r="CY5740" s="81">
        <v>0</v>
      </c>
      <c r="CZ5740" s="81">
        <v>0</v>
      </c>
      <c r="DA5740" s="81">
        <v>0</v>
      </c>
      <c r="DB5740" s="81">
        <v>5.4750346070080571</v>
      </c>
      <c r="DC5740" s="81">
        <v>0.71896016785813277</v>
      </c>
      <c r="DD5740" s="81">
        <v>3.0714971986151771</v>
      </c>
      <c r="DE5740" s="81">
        <v>1.684577240534429</v>
      </c>
      <c r="DF5740" s="81">
        <v>8.0155663417012177E-3</v>
      </c>
      <c r="DG5740" s="81">
        <v>8.0155663417012177E-3</v>
      </c>
      <c r="DH5740" s="81">
        <v>8.0155663417012177E-3</v>
      </c>
      <c r="DI5740" s="81">
        <v>8.0155663417012177E-3</v>
      </c>
      <c r="DJ5740" s="81">
        <v>8.5866410876487575E-6</v>
      </c>
      <c r="DL5740" s="81">
        <v>0</v>
      </c>
      <c r="DM5740" s="81">
        <v>6.8826791290426112E-8</v>
      </c>
      <c r="DN5740" s="81">
        <v>6.8826791290426112E-8</v>
      </c>
      <c r="DO5740" s="81">
        <v>0</v>
      </c>
      <c r="DP5740" s="81">
        <v>6.8826791290426112E-8</v>
      </c>
      <c r="DQ5740" s="81">
        <v>6.8826791290426112E-8</v>
      </c>
      <c r="DR5740" s="81">
        <v>0</v>
      </c>
      <c r="DS5740" s="81">
        <v>6.8826791290426112E-8</v>
      </c>
      <c r="DT5740" s="81">
        <v>6.8826791290426112E-8</v>
      </c>
      <c r="DU5740" s="81">
        <v>0</v>
      </c>
      <c r="DV5740" s="81">
        <v>6.8826791290426112E-8</v>
      </c>
      <c r="DW5740" s="81">
        <v>6.8826791290426112E-8</v>
      </c>
      <c r="GE5740" s="81" t="s">
        <v>449</v>
      </c>
      <c r="GF5740" s="81" t="s">
        <v>155</v>
      </c>
      <c r="GG5740" s="81" t="s">
        <v>495</v>
      </c>
      <c r="GH5740" s="81" t="s">
        <v>455</v>
      </c>
      <c r="GI5740" s="81">
        <v>2021</v>
      </c>
      <c r="GJ5740" s="81" t="s">
        <v>201</v>
      </c>
      <c r="GK5740" s="81">
        <v>409.22373582043099</v>
      </c>
      <c r="GL5740" s="81">
        <v>143.62803700000001</v>
      </c>
      <c r="GM5740" s="81">
        <v>2021</v>
      </c>
      <c r="GN5740" s="81" t="s">
        <v>173</v>
      </c>
      <c r="GO5740" s="81">
        <v>1.1148832299820636E-2</v>
      </c>
      <c r="GP5740" s="81">
        <v>10</v>
      </c>
      <c r="GQ5740" s="81">
        <v>0</v>
      </c>
      <c r="GR5740" s="81" t="s">
        <v>448</v>
      </c>
      <c r="GS5740" s="81">
        <v>1.1148832299820636E-2</v>
      </c>
      <c r="GT5740" s="81">
        <v>4.5623668037680885</v>
      </c>
      <c r="GU5740" s="81">
        <v>1.1148832299820636E-2</v>
      </c>
      <c r="GV5740" s="81">
        <v>4.5623668037680885</v>
      </c>
      <c r="GW5740" s="81">
        <v>0</v>
      </c>
      <c r="GX5740" s="81">
        <v>0</v>
      </c>
      <c r="GY5740" s="81">
        <v>0</v>
      </c>
      <c r="GZ5740" s="81">
        <v>0</v>
      </c>
    </row>
    <row r="5741" spans="98:208" x14ac:dyDescent="0.25">
      <c r="CT5741" s="81" t="s">
        <v>155</v>
      </c>
      <c r="CU5741" s="81" t="s">
        <v>492</v>
      </c>
      <c r="CV5741" s="81" t="s">
        <v>459</v>
      </c>
      <c r="CW5741" s="81">
        <v>2025</v>
      </c>
      <c r="CX5741" s="81">
        <v>0</v>
      </c>
      <c r="CY5741" s="81">
        <v>0</v>
      </c>
      <c r="CZ5741" s="81">
        <v>0</v>
      </c>
      <c r="DA5741" s="81">
        <v>0</v>
      </c>
      <c r="DB5741" s="81">
        <v>5.4750346070080571</v>
      </c>
      <c r="DC5741" s="81">
        <v>0.71896016785813277</v>
      </c>
      <c r="DD5741" s="81">
        <v>3.0714971986151771</v>
      </c>
      <c r="DE5741" s="81">
        <v>1.684577240534429</v>
      </c>
      <c r="DF5741" s="81">
        <v>8.0155663417012177E-3</v>
      </c>
      <c r="DG5741" s="81">
        <v>8.0155663417012177E-3</v>
      </c>
      <c r="DH5741" s="81">
        <v>8.0155663417012177E-3</v>
      </c>
      <c r="DI5741" s="81">
        <v>8.0155663417012177E-3</v>
      </c>
      <c r="DJ5741" s="81">
        <v>8.5866410876487575E-6</v>
      </c>
      <c r="DL5741" s="81">
        <v>0</v>
      </c>
      <c r="DM5741" s="81">
        <v>6.8826791290426112E-8</v>
      </c>
      <c r="DN5741" s="81">
        <v>6.8826791290426112E-8</v>
      </c>
      <c r="DO5741" s="81">
        <v>0</v>
      </c>
      <c r="DP5741" s="81">
        <v>6.8826791290426112E-8</v>
      </c>
      <c r="DQ5741" s="81">
        <v>6.8826791290426112E-8</v>
      </c>
      <c r="DR5741" s="81">
        <v>0</v>
      </c>
      <c r="DS5741" s="81">
        <v>6.8826791290426112E-8</v>
      </c>
      <c r="DT5741" s="81">
        <v>6.8826791290426112E-8</v>
      </c>
      <c r="DU5741" s="81">
        <v>0</v>
      </c>
      <c r="DV5741" s="81">
        <v>6.8826791290426112E-8</v>
      </c>
      <c r="DW5741" s="81">
        <v>6.8826791290426112E-8</v>
      </c>
      <c r="GE5741" s="81" t="s">
        <v>449</v>
      </c>
      <c r="GF5741" s="81" t="s">
        <v>155</v>
      </c>
      <c r="GG5741" s="81" t="s">
        <v>495</v>
      </c>
      <c r="GH5741" s="81" t="s">
        <v>455</v>
      </c>
      <c r="GI5741" s="81">
        <v>2022</v>
      </c>
      <c r="GJ5741" s="81" t="s">
        <v>201</v>
      </c>
      <c r="GK5741" s="81">
        <v>409.22373582043099</v>
      </c>
      <c r="GL5741" s="81">
        <v>143.62803700000001</v>
      </c>
      <c r="GM5741" s="81">
        <v>2022</v>
      </c>
      <c r="GN5741" s="81" t="s">
        <v>173</v>
      </c>
      <c r="GO5741" s="81">
        <v>1.1148832299820636E-2</v>
      </c>
      <c r="GP5741" s="81">
        <v>10</v>
      </c>
      <c r="GQ5741" s="81">
        <v>0</v>
      </c>
      <c r="GR5741" s="81" t="s">
        <v>448</v>
      </c>
      <c r="GS5741" s="81">
        <v>1.1148832299820636E-2</v>
      </c>
      <c r="GT5741" s="81">
        <v>4.5623668037680885</v>
      </c>
      <c r="GU5741" s="81">
        <v>1.1148832299820636E-2</v>
      </c>
      <c r="GV5741" s="81">
        <v>4.5623668037680885</v>
      </c>
      <c r="GW5741" s="81">
        <v>1.1148832299820636E-2</v>
      </c>
      <c r="GX5741" s="81">
        <v>4.5623668037680885</v>
      </c>
      <c r="GY5741" s="81">
        <v>0</v>
      </c>
      <c r="GZ5741" s="81">
        <v>0</v>
      </c>
    </row>
    <row r="5742" spans="98:208" x14ac:dyDescent="0.25">
      <c r="CT5742" s="81" t="s">
        <v>155</v>
      </c>
      <c r="CU5742" s="81" t="s">
        <v>492</v>
      </c>
      <c r="CV5742" s="81" t="s">
        <v>459</v>
      </c>
      <c r="CW5742" s="81">
        <v>2026</v>
      </c>
      <c r="CX5742" s="81">
        <v>0</v>
      </c>
      <c r="CY5742" s="81">
        <v>0</v>
      </c>
      <c r="CZ5742" s="81">
        <v>0</v>
      </c>
      <c r="DA5742" s="81">
        <v>0</v>
      </c>
      <c r="DB5742" s="81">
        <v>5.4750346070080571</v>
      </c>
      <c r="DC5742" s="81">
        <v>0.71896016785813277</v>
      </c>
      <c r="DD5742" s="81">
        <v>3.0714971986151771</v>
      </c>
      <c r="DE5742" s="81">
        <v>1.684577240534429</v>
      </c>
      <c r="DF5742" s="81">
        <v>8.0155663417012177E-3</v>
      </c>
      <c r="DG5742" s="81">
        <v>8.0155663417012177E-3</v>
      </c>
      <c r="DH5742" s="81">
        <v>8.0155663417012177E-3</v>
      </c>
      <c r="DI5742" s="81">
        <v>8.0155663417012177E-3</v>
      </c>
      <c r="DJ5742" s="81">
        <v>8.5866410876487575E-6</v>
      </c>
      <c r="DL5742" s="81">
        <v>0</v>
      </c>
      <c r="DM5742" s="81">
        <v>6.8826791290426112E-8</v>
      </c>
      <c r="DN5742" s="81">
        <v>6.8826791290426112E-8</v>
      </c>
      <c r="DO5742" s="81">
        <v>0</v>
      </c>
      <c r="DP5742" s="81">
        <v>6.8826791290426112E-8</v>
      </c>
      <c r="DQ5742" s="81">
        <v>6.8826791290426112E-8</v>
      </c>
      <c r="DR5742" s="81">
        <v>0</v>
      </c>
      <c r="DS5742" s="81">
        <v>6.8826791290426112E-8</v>
      </c>
      <c r="DT5742" s="81">
        <v>6.8826791290426112E-8</v>
      </c>
      <c r="DU5742" s="81">
        <v>0</v>
      </c>
      <c r="DV5742" s="81">
        <v>6.8826791290426112E-8</v>
      </c>
      <c r="DW5742" s="81">
        <v>6.8826791290426112E-8</v>
      </c>
      <c r="GE5742" s="81" t="s">
        <v>449</v>
      </c>
      <c r="GF5742" s="81" t="s">
        <v>155</v>
      </c>
      <c r="GG5742" s="81" t="s">
        <v>495</v>
      </c>
      <c r="GH5742" s="81" t="s">
        <v>455</v>
      </c>
      <c r="GI5742" s="81">
        <v>2023</v>
      </c>
      <c r="GJ5742" s="81" t="s">
        <v>201</v>
      </c>
      <c r="GK5742" s="81">
        <v>428.60232122030538</v>
      </c>
      <c r="GL5742" s="81">
        <v>143.62803700000001</v>
      </c>
      <c r="GM5742" s="81">
        <v>2023</v>
      </c>
      <c r="GN5742" s="81" t="s">
        <v>173</v>
      </c>
      <c r="GO5742" s="81">
        <v>1.1148832299820636E-2</v>
      </c>
      <c r="GP5742" s="81">
        <v>10</v>
      </c>
      <c r="GQ5742" s="81">
        <v>0</v>
      </c>
      <c r="GR5742" s="81" t="s">
        <v>448</v>
      </c>
      <c r="GS5742" s="81">
        <v>1.1148832299820636E-2</v>
      </c>
      <c r="GT5742" s="81">
        <v>4.7784154025990402</v>
      </c>
      <c r="GU5742" s="81">
        <v>1.1148832299820636E-2</v>
      </c>
      <c r="GV5742" s="81">
        <v>4.7784154025990402</v>
      </c>
      <c r="GW5742" s="81">
        <v>1.1148832299820636E-2</v>
      </c>
      <c r="GX5742" s="81">
        <v>4.7784154025990402</v>
      </c>
      <c r="GY5742" s="81">
        <v>1.1148832299820636E-2</v>
      </c>
      <c r="GZ5742" s="81">
        <v>4.7784154025990402</v>
      </c>
    </row>
    <row r="5743" spans="98:208" x14ac:dyDescent="0.25">
      <c r="CT5743" s="81" t="s">
        <v>155</v>
      </c>
      <c r="CU5743" s="81" t="s">
        <v>492</v>
      </c>
      <c r="CV5743" s="81" t="s">
        <v>459</v>
      </c>
      <c r="CW5743" s="81">
        <v>2027</v>
      </c>
      <c r="CX5743" s="81">
        <v>0</v>
      </c>
      <c r="CY5743" s="81">
        <v>0</v>
      </c>
      <c r="CZ5743" s="81">
        <v>0</v>
      </c>
      <c r="DA5743" s="81">
        <v>0</v>
      </c>
      <c r="DB5743" s="81">
        <v>5.4750346070080571</v>
      </c>
      <c r="DC5743" s="81">
        <v>0.71896016785813277</v>
      </c>
      <c r="DD5743" s="81">
        <v>3.0714971986151771</v>
      </c>
      <c r="DE5743" s="81">
        <v>1.684577240534429</v>
      </c>
      <c r="DF5743" s="81">
        <v>8.0155663417012177E-3</v>
      </c>
      <c r="DG5743" s="81">
        <v>8.0155663417012177E-3</v>
      </c>
      <c r="DH5743" s="81">
        <v>8.0155663417012177E-3</v>
      </c>
      <c r="DI5743" s="81">
        <v>8.0155663417012177E-3</v>
      </c>
      <c r="DJ5743" s="81">
        <v>8.5866410876487575E-6</v>
      </c>
      <c r="DL5743" s="81">
        <v>0</v>
      </c>
      <c r="DM5743" s="81">
        <v>6.8826791290426112E-8</v>
      </c>
      <c r="DN5743" s="81">
        <v>6.8826791290426112E-8</v>
      </c>
      <c r="DO5743" s="81">
        <v>0</v>
      </c>
      <c r="DP5743" s="81">
        <v>6.8826791290426112E-8</v>
      </c>
      <c r="DQ5743" s="81">
        <v>6.8826791290426112E-8</v>
      </c>
      <c r="DR5743" s="81">
        <v>0</v>
      </c>
      <c r="DS5743" s="81">
        <v>6.8826791290426112E-8</v>
      </c>
      <c r="DT5743" s="81">
        <v>6.8826791290426112E-8</v>
      </c>
      <c r="DU5743" s="81">
        <v>0</v>
      </c>
      <c r="DV5743" s="81">
        <v>6.8826791290426112E-8</v>
      </c>
      <c r="DW5743" s="81">
        <v>6.8826791290426112E-8</v>
      </c>
      <c r="GE5743" s="81" t="s">
        <v>449</v>
      </c>
      <c r="GF5743" s="81" t="s">
        <v>155</v>
      </c>
      <c r="GG5743" s="81" t="s">
        <v>495</v>
      </c>
      <c r="GH5743" s="81" t="s">
        <v>455</v>
      </c>
      <c r="GI5743" s="81">
        <v>2024</v>
      </c>
      <c r="GJ5743" s="81" t="s">
        <v>201</v>
      </c>
      <c r="GK5743" s="81">
        <v>428.60232122030538</v>
      </c>
      <c r="GL5743" s="81">
        <v>143.62803700000001</v>
      </c>
      <c r="GM5743" s="81">
        <v>2024</v>
      </c>
      <c r="GN5743" s="81" t="s">
        <v>173</v>
      </c>
      <c r="GO5743" s="81">
        <v>1.1148832299820636E-2</v>
      </c>
      <c r="GP5743" s="81">
        <v>10</v>
      </c>
      <c r="GQ5743" s="81">
        <v>0</v>
      </c>
      <c r="GR5743" s="81" t="s">
        <v>448</v>
      </c>
      <c r="GS5743" s="81">
        <v>1.1148832299820636E-2</v>
      </c>
      <c r="GT5743" s="81">
        <v>4.7784154025990402</v>
      </c>
      <c r="GU5743" s="81">
        <v>1.1148832299820636E-2</v>
      </c>
      <c r="GV5743" s="81">
        <v>4.7784154025990402</v>
      </c>
      <c r="GW5743" s="81">
        <v>1.1148832299820636E-2</v>
      </c>
      <c r="GX5743" s="81">
        <v>4.7784154025990402</v>
      </c>
      <c r="GY5743" s="81">
        <v>1.1148832299820636E-2</v>
      </c>
      <c r="GZ5743" s="81">
        <v>4.7784154025990402</v>
      </c>
    </row>
    <row r="5744" spans="98:208" x14ac:dyDescent="0.25">
      <c r="CT5744" s="81" t="s">
        <v>155</v>
      </c>
      <c r="CU5744" s="81" t="s">
        <v>492</v>
      </c>
      <c r="CV5744" s="81" t="s">
        <v>459</v>
      </c>
      <c r="CW5744" s="81">
        <v>2028</v>
      </c>
      <c r="CX5744" s="81">
        <v>0</v>
      </c>
      <c r="CY5744" s="81">
        <v>0</v>
      </c>
      <c r="CZ5744" s="81">
        <v>0</v>
      </c>
      <c r="DA5744" s="81">
        <v>0</v>
      </c>
      <c r="DB5744" s="81">
        <v>5.7770153400787043</v>
      </c>
      <c r="DC5744" s="81">
        <v>0.74733835430384798</v>
      </c>
      <c r="DD5744" s="81">
        <v>3.2379513401018389</v>
      </c>
      <c r="DE5744" s="81">
        <v>1.791725645672859</v>
      </c>
      <c r="DF5744" s="81">
        <v>8.3319499833575394E-3</v>
      </c>
      <c r="DG5744" s="81">
        <v>8.3319499833575394E-3</v>
      </c>
      <c r="DH5744" s="81">
        <v>8.3319499833575394E-3</v>
      </c>
      <c r="DI5744" s="81">
        <v>8.3319499833575394E-3</v>
      </c>
      <c r="DJ5744" s="81">
        <v>8.5866410876487575E-6</v>
      </c>
      <c r="DL5744" s="81">
        <v>0</v>
      </c>
      <c r="DM5744" s="81">
        <v>7.1543464067332234E-8</v>
      </c>
      <c r="DN5744" s="81">
        <v>7.1543464067332234E-8</v>
      </c>
      <c r="DO5744" s="81">
        <v>0</v>
      </c>
      <c r="DP5744" s="81">
        <v>7.1543464067332234E-8</v>
      </c>
      <c r="DQ5744" s="81">
        <v>7.1543464067332234E-8</v>
      </c>
      <c r="DR5744" s="81">
        <v>0</v>
      </c>
      <c r="DS5744" s="81">
        <v>7.1543464067332234E-8</v>
      </c>
      <c r="DT5744" s="81">
        <v>7.1543464067332234E-8</v>
      </c>
      <c r="DU5744" s="81">
        <v>0</v>
      </c>
      <c r="DV5744" s="81">
        <v>7.1543464067332234E-8</v>
      </c>
      <c r="DW5744" s="81">
        <v>7.1543464067332234E-8</v>
      </c>
      <c r="GE5744" s="81" t="s">
        <v>449</v>
      </c>
      <c r="GF5744" s="81" t="s">
        <v>155</v>
      </c>
      <c r="GG5744" s="81" t="s">
        <v>495</v>
      </c>
      <c r="GH5744" s="81" t="s">
        <v>455</v>
      </c>
      <c r="GI5744" s="81">
        <v>2025</v>
      </c>
      <c r="GJ5744" s="81" t="s">
        <v>201</v>
      </c>
      <c r="GK5744" s="81">
        <v>428.60232122030538</v>
      </c>
      <c r="GL5744" s="81">
        <v>143.62803700000001</v>
      </c>
      <c r="GM5744" s="81">
        <v>2025</v>
      </c>
      <c r="GN5744" s="81" t="s">
        <v>173</v>
      </c>
      <c r="GO5744" s="81">
        <v>1.1148832299820636E-2</v>
      </c>
      <c r="GP5744" s="81">
        <v>10</v>
      </c>
      <c r="GQ5744" s="81">
        <v>0</v>
      </c>
      <c r="GR5744" s="81" t="s">
        <v>448</v>
      </c>
      <c r="GS5744" s="81">
        <v>1.1148832299820636E-2</v>
      </c>
      <c r="GT5744" s="81">
        <v>4.7784154025990402</v>
      </c>
      <c r="GU5744" s="81">
        <v>1.1148832299820636E-2</v>
      </c>
      <c r="GV5744" s="81">
        <v>4.7784154025990402</v>
      </c>
      <c r="GW5744" s="81">
        <v>1.1148832299820636E-2</v>
      </c>
      <c r="GX5744" s="81">
        <v>4.7784154025990402</v>
      </c>
      <c r="GY5744" s="81">
        <v>1.1148832299820636E-2</v>
      </c>
      <c r="GZ5744" s="81">
        <v>4.7784154025990402</v>
      </c>
    </row>
    <row r="5745" spans="98:208" x14ac:dyDescent="0.25">
      <c r="CT5745" s="81" t="s">
        <v>155</v>
      </c>
      <c r="CU5745" s="81" t="s">
        <v>492</v>
      </c>
      <c r="CV5745" s="81" t="s">
        <v>459</v>
      </c>
      <c r="CW5745" s="81">
        <v>2029</v>
      </c>
      <c r="CX5745" s="81">
        <v>0</v>
      </c>
      <c r="CY5745" s="81">
        <v>0</v>
      </c>
      <c r="CZ5745" s="81">
        <v>0</v>
      </c>
      <c r="DA5745" s="81">
        <v>0</v>
      </c>
      <c r="DB5745" s="81">
        <v>5.7770153400787043</v>
      </c>
      <c r="DC5745" s="81">
        <v>0.74733835430384798</v>
      </c>
      <c r="DD5745" s="81">
        <v>3.2379513401018389</v>
      </c>
      <c r="DE5745" s="81">
        <v>1.791725645672859</v>
      </c>
      <c r="DF5745" s="81">
        <v>8.3319499833575394E-3</v>
      </c>
      <c r="DG5745" s="81">
        <v>8.3319499833575394E-3</v>
      </c>
      <c r="DH5745" s="81">
        <v>8.3319499833575394E-3</v>
      </c>
      <c r="DI5745" s="81">
        <v>8.3319499833575394E-3</v>
      </c>
      <c r="DJ5745" s="81">
        <v>8.5866410876487575E-6</v>
      </c>
      <c r="DL5745" s="81">
        <v>0</v>
      </c>
      <c r="DM5745" s="81">
        <v>7.1543464067332234E-8</v>
      </c>
      <c r="DN5745" s="81">
        <v>7.1543464067332234E-8</v>
      </c>
      <c r="DO5745" s="81">
        <v>0</v>
      </c>
      <c r="DP5745" s="81">
        <v>7.1543464067332234E-8</v>
      </c>
      <c r="DQ5745" s="81">
        <v>7.1543464067332234E-8</v>
      </c>
      <c r="DR5745" s="81">
        <v>0</v>
      </c>
      <c r="DS5745" s="81">
        <v>7.1543464067332234E-8</v>
      </c>
      <c r="DT5745" s="81">
        <v>7.1543464067332234E-8</v>
      </c>
      <c r="DU5745" s="81">
        <v>0</v>
      </c>
      <c r="DV5745" s="81">
        <v>7.1543464067332234E-8</v>
      </c>
      <c r="DW5745" s="81">
        <v>7.1543464067332234E-8</v>
      </c>
      <c r="GE5745" s="81" t="s">
        <v>449</v>
      </c>
      <c r="GF5745" s="81" t="s">
        <v>155</v>
      </c>
      <c r="GG5745" s="81" t="s">
        <v>495</v>
      </c>
      <c r="GH5745" s="81" t="s">
        <v>455</v>
      </c>
      <c r="GI5745" s="81">
        <v>2026</v>
      </c>
      <c r="GJ5745" s="81" t="s">
        <v>201</v>
      </c>
      <c r="GK5745" s="81">
        <v>428.60232122030538</v>
      </c>
      <c r="GL5745" s="81">
        <v>143.62803700000001</v>
      </c>
      <c r="GM5745" s="81">
        <v>2026</v>
      </c>
      <c r="GN5745" s="81" t="s">
        <v>173</v>
      </c>
      <c r="GO5745" s="81">
        <v>1.1148832299820636E-2</v>
      </c>
      <c r="GP5745" s="81">
        <v>10</v>
      </c>
      <c r="GQ5745" s="81">
        <v>0</v>
      </c>
      <c r="GR5745" s="81" t="s">
        <v>448</v>
      </c>
      <c r="GS5745" s="81">
        <v>1.1148832299820636E-2</v>
      </c>
      <c r="GT5745" s="81">
        <v>4.7784154025990402</v>
      </c>
      <c r="GU5745" s="81">
        <v>1.1148832299820636E-2</v>
      </c>
      <c r="GV5745" s="81">
        <v>4.7784154025990402</v>
      </c>
      <c r="GW5745" s="81">
        <v>1.1148832299820636E-2</v>
      </c>
      <c r="GX5745" s="81">
        <v>4.7784154025990402</v>
      </c>
      <c r="GY5745" s="81">
        <v>1.1148832299820636E-2</v>
      </c>
      <c r="GZ5745" s="81">
        <v>4.7784154025990402</v>
      </c>
    </row>
    <row r="5746" spans="98:208" x14ac:dyDescent="0.25">
      <c r="CT5746" s="81" t="s">
        <v>155</v>
      </c>
      <c r="CU5746" s="81" t="s">
        <v>492</v>
      </c>
      <c r="CV5746" s="81" t="s">
        <v>459</v>
      </c>
      <c r="CW5746" s="81">
        <v>2030</v>
      </c>
      <c r="CX5746" s="81">
        <v>0</v>
      </c>
      <c r="CY5746" s="81">
        <v>0</v>
      </c>
      <c r="CZ5746" s="81">
        <v>0</v>
      </c>
      <c r="DA5746" s="81">
        <v>0</v>
      </c>
      <c r="DB5746" s="81">
        <v>5.7770153400787043</v>
      </c>
      <c r="DC5746" s="81">
        <v>0.74733835430384798</v>
      </c>
      <c r="DD5746" s="81">
        <v>3.2379513401018389</v>
      </c>
      <c r="DE5746" s="81">
        <v>1.791725645672859</v>
      </c>
      <c r="DF5746" s="81">
        <v>0</v>
      </c>
      <c r="DG5746" s="81">
        <v>8.3319499833575394E-3</v>
      </c>
      <c r="DH5746" s="81">
        <v>8.3319499833575394E-3</v>
      </c>
      <c r="DI5746" s="81">
        <v>8.3319499833575394E-3</v>
      </c>
      <c r="DJ5746" s="81">
        <v>8.5866410876487575E-6</v>
      </c>
      <c r="DL5746" s="81">
        <v>0</v>
      </c>
      <c r="DM5746" s="81">
        <v>0</v>
      </c>
      <c r="DN5746" s="81">
        <v>0</v>
      </c>
      <c r="DO5746" s="81">
        <v>0</v>
      </c>
      <c r="DP5746" s="81">
        <v>7.1543464067332234E-8</v>
      </c>
      <c r="DQ5746" s="81">
        <v>7.1543464067332234E-8</v>
      </c>
      <c r="DR5746" s="81">
        <v>0</v>
      </c>
      <c r="DS5746" s="81">
        <v>7.1543464067332234E-8</v>
      </c>
      <c r="DT5746" s="81">
        <v>7.1543464067332234E-8</v>
      </c>
      <c r="DU5746" s="81">
        <v>0</v>
      </c>
      <c r="DV5746" s="81">
        <v>7.1543464067332234E-8</v>
      </c>
      <c r="DW5746" s="81">
        <v>7.1543464067332234E-8</v>
      </c>
      <c r="GE5746" s="81" t="s">
        <v>449</v>
      </c>
      <c r="GF5746" s="81" t="s">
        <v>155</v>
      </c>
      <c r="GG5746" s="81" t="s">
        <v>495</v>
      </c>
      <c r="GH5746" s="81" t="s">
        <v>455</v>
      </c>
      <c r="GI5746" s="81">
        <v>2027</v>
      </c>
      <c r="GJ5746" s="81" t="s">
        <v>201</v>
      </c>
      <c r="GK5746" s="81">
        <v>428.60232122030538</v>
      </c>
      <c r="GL5746" s="81">
        <v>143.62803700000001</v>
      </c>
      <c r="GM5746" s="81">
        <v>2027</v>
      </c>
      <c r="GN5746" s="81" t="s">
        <v>173</v>
      </c>
      <c r="GO5746" s="81">
        <v>1.1148832299820636E-2</v>
      </c>
      <c r="GP5746" s="81">
        <v>10</v>
      </c>
      <c r="GQ5746" s="81">
        <v>0</v>
      </c>
      <c r="GR5746" s="81" t="s">
        <v>448</v>
      </c>
      <c r="GS5746" s="81">
        <v>1.1148832299820636E-2</v>
      </c>
      <c r="GT5746" s="81">
        <v>4.7784154025990402</v>
      </c>
      <c r="GU5746" s="81">
        <v>1.1148832299820636E-2</v>
      </c>
      <c r="GV5746" s="81">
        <v>4.7784154025990402</v>
      </c>
      <c r="GW5746" s="81">
        <v>1.1148832299820636E-2</v>
      </c>
      <c r="GX5746" s="81">
        <v>4.7784154025990402</v>
      </c>
      <c r="GY5746" s="81">
        <v>1.1148832299820636E-2</v>
      </c>
      <c r="GZ5746" s="81">
        <v>4.7784154025990402</v>
      </c>
    </row>
    <row r="5747" spans="98:208" x14ac:dyDescent="0.25">
      <c r="CT5747" s="81" t="s">
        <v>155</v>
      </c>
      <c r="CU5747" s="81" t="s">
        <v>492</v>
      </c>
      <c r="CV5747" s="81" t="s">
        <v>459</v>
      </c>
      <c r="CW5747" s="81">
        <v>2031</v>
      </c>
      <c r="CX5747" s="81">
        <v>0</v>
      </c>
      <c r="CY5747" s="81">
        <v>0</v>
      </c>
      <c r="CZ5747" s="81">
        <v>0</v>
      </c>
      <c r="DA5747" s="81">
        <v>0</v>
      </c>
      <c r="DB5747" s="81">
        <v>5.7770153400787043</v>
      </c>
      <c r="DC5747" s="81">
        <v>0.74733835430384798</v>
      </c>
      <c r="DD5747" s="81">
        <v>3.2379513401018389</v>
      </c>
      <c r="DE5747" s="81">
        <v>1.791725645672859</v>
      </c>
      <c r="DF5747" s="81">
        <v>0</v>
      </c>
      <c r="DG5747" s="81">
        <v>0</v>
      </c>
      <c r="DH5747" s="81">
        <v>8.3319499833575394E-3</v>
      </c>
      <c r="DI5747" s="81">
        <v>8.3319499833575394E-3</v>
      </c>
      <c r="DJ5747" s="81">
        <v>8.5866410876487575E-6</v>
      </c>
      <c r="DL5747" s="81">
        <v>0</v>
      </c>
      <c r="DM5747" s="81">
        <v>0</v>
      </c>
      <c r="DN5747" s="81">
        <v>0</v>
      </c>
      <c r="DO5747" s="81">
        <v>0</v>
      </c>
      <c r="DP5747" s="81">
        <v>0</v>
      </c>
      <c r="DQ5747" s="81">
        <v>0</v>
      </c>
      <c r="DR5747" s="81">
        <v>0</v>
      </c>
      <c r="DS5747" s="81">
        <v>7.1543464067332234E-8</v>
      </c>
      <c r="DT5747" s="81">
        <v>7.1543464067332234E-8</v>
      </c>
      <c r="DU5747" s="81">
        <v>0</v>
      </c>
      <c r="DV5747" s="81">
        <v>7.1543464067332234E-8</v>
      </c>
      <c r="DW5747" s="81">
        <v>7.1543464067332234E-8</v>
      </c>
      <c r="GE5747" s="81" t="s">
        <v>449</v>
      </c>
      <c r="GF5747" s="81" t="s">
        <v>155</v>
      </c>
      <c r="GG5747" s="81" t="s">
        <v>495</v>
      </c>
      <c r="GH5747" s="81" t="s">
        <v>455</v>
      </c>
      <c r="GI5747" s="81">
        <v>2028</v>
      </c>
      <c r="GJ5747" s="81" t="s">
        <v>201</v>
      </c>
      <c r="GK5747" s="81">
        <v>453.26096055717039</v>
      </c>
      <c r="GL5747" s="81">
        <v>143.62803700000001</v>
      </c>
      <c r="GM5747" s="81">
        <v>2028</v>
      </c>
      <c r="GN5747" s="81" t="s">
        <v>173</v>
      </c>
      <c r="GO5747" s="81">
        <v>1.1148832299820636E-2</v>
      </c>
      <c r="GP5747" s="81">
        <v>10</v>
      </c>
      <c r="GQ5747" s="81">
        <v>0</v>
      </c>
      <c r="GR5747" s="81" t="s">
        <v>448</v>
      </c>
      <c r="GS5747" s="81">
        <v>1.1148832299820636E-2</v>
      </c>
      <c r="GT5747" s="81">
        <v>5.0533304373075083</v>
      </c>
      <c r="GU5747" s="81">
        <v>1.1148832299820636E-2</v>
      </c>
      <c r="GV5747" s="81">
        <v>5.0533304373075083</v>
      </c>
      <c r="GW5747" s="81">
        <v>1.1148832299820636E-2</v>
      </c>
      <c r="GX5747" s="81">
        <v>5.0533304373075083</v>
      </c>
      <c r="GY5747" s="81">
        <v>1.1148832299820636E-2</v>
      </c>
      <c r="GZ5747" s="81">
        <v>5.0533304373075083</v>
      </c>
    </row>
    <row r="5748" spans="98:208" x14ac:dyDescent="0.25">
      <c r="CT5748" s="81" t="s">
        <v>155</v>
      </c>
      <c r="CU5748" s="81" t="s">
        <v>492</v>
      </c>
      <c r="CV5748" s="81" t="s">
        <v>459</v>
      </c>
      <c r="CW5748" s="81">
        <v>2032</v>
      </c>
      <c r="CX5748" s="81">
        <v>0</v>
      </c>
      <c r="CY5748" s="81">
        <v>0</v>
      </c>
      <c r="CZ5748" s="81">
        <v>0</v>
      </c>
      <c r="DA5748" s="81">
        <v>0</v>
      </c>
      <c r="DB5748" s="81">
        <v>5.7770153400787043</v>
      </c>
      <c r="DC5748" s="81">
        <v>0.74733835430384798</v>
      </c>
      <c r="DD5748" s="81">
        <v>3.2379513401018389</v>
      </c>
      <c r="DE5748" s="81">
        <v>1.791725645672859</v>
      </c>
      <c r="DF5748" s="81">
        <v>0</v>
      </c>
      <c r="DG5748" s="81">
        <v>0</v>
      </c>
      <c r="DH5748" s="81">
        <v>0</v>
      </c>
      <c r="DI5748" s="81">
        <v>8.3319499833575394E-3</v>
      </c>
      <c r="DJ5748" s="81">
        <v>8.5866410876487575E-6</v>
      </c>
      <c r="DL5748" s="81">
        <v>0</v>
      </c>
      <c r="DM5748" s="81">
        <v>0</v>
      </c>
      <c r="DN5748" s="81">
        <v>0</v>
      </c>
      <c r="DO5748" s="81">
        <v>0</v>
      </c>
      <c r="DP5748" s="81">
        <v>0</v>
      </c>
      <c r="DQ5748" s="81">
        <v>0</v>
      </c>
      <c r="DR5748" s="81">
        <v>0</v>
      </c>
      <c r="DS5748" s="81">
        <v>0</v>
      </c>
      <c r="DT5748" s="81">
        <v>0</v>
      </c>
      <c r="DU5748" s="81">
        <v>0</v>
      </c>
      <c r="DV5748" s="81">
        <v>7.1543464067332234E-8</v>
      </c>
      <c r="DW5748" s="81">
        <v>7.1543464067332234E-8</v>
      </c>
      <c r="GE5748" s="81" t="s">
        <v>449</v>
      </c>
      <c r="GF5748" s="81" t="s">
        <v>155</v>
      </c>
      <c r="GG5748" s="81" t="s">
        <v>495</v>
      </c>
      <c r="GH5748" s="81" t="s">
        <v>455</v>
      </c>
      <c r="GI5748" s="81">
        <v>2029</v>
      </c>
      <c r="GJ5748" s="81" t="s">
        <v>201</v>
      </c>
      <c r="GK5748" s="81">
        <v>453.26096055717039</v>
      </c>
      <c r="GL5748" s="81">
        <v>143.62803700000001</v>
      </c>
      <c r="GM5748" s="81">
        <v>2029</v>
      </c>
      <c r="GN5748" s="81" t="s">
        <v>173</v>
      </c>
      <c r="GO5748" s="81">
        <v>1.1148832299820636E-2</v>
      </c>
      <c r="GP5748" s="81">
        <v>10</v>
      </c>
      <c r="GQ5748" s="81">
        <v>0</v>
      </c>
      <c r="GR5748" s="81" t="s">
        <v>448</v>
      </c>
      <c r="GS5748" s="81">
        <v>1.1148832299820636E-2</v>
      </c>
      <c r="GT5748" s="81">
        <v>5.0533304373075083</v>
      </c>
      <c r="GU5748" s="81">
        <v>1.1148832299820636E-2</v>
      </c>
      <c r="GV5748" s="81">
        <v>5.0533304373075083</v>
      </c>
      <c r="GW5748" s="81">
        <v>1.1148832299820636E-2</v>
      </c>
      <c r="GX5748" s="81">
        <v>5.0533304373075083</v>
      </c>
      <c r="GY5748" s="81">
        <v>1.1148832299820636E-2</v>
      </c>
      <c r="GZ5748" s="81">
        <v>5.0533304373075083</v>
      </c>
    </row>
    <row r="5749" spans="98:208" x14ac:dyDescent="0.25">
      <c r="CT5749" s="81" t="s">
        <v>155</v>
      </c>
      <c r="CU5749" s="81" t="s">
        <v>492</v>
      </c>
      <c r="CV5749" s="81" t="s">
        <v>460</v>
      </c>
      <c r="CW5749" s="81">
        <v>2020</v>
      </c>
      <c r="CX5749" s="81">
        <v>0</v>
      </c>
      <c r="CY5749" s="81">
        <v>0</v>
      </c>
      <c r="CZ5749" s="81">
        <v>0</v>
      </c>
      <c r="DA5749" s="81">
        <v>0</v>
      </c>
      <c r="DB5749" s="81">
        <v>7.7900575334948485E-2</v>
      </c>
      <c r="DC5749" s="81">
        <v>3.642506068395425E-2</v>
      </c>
      <c r="DD5749" s="81">
        <v>1.580872452543168E-3</v>
      </c>
      <c r="DE5749" s="81">
        <v>3.9894642198450521E-2</v>
      </c>
      <c r="DF5749" s="81">
        <v>4.0609689307619589E-4</v>
      </c>
      <c r="DG5749" s="81">
        <v>0</v>
      </c>
      <c r="DH5749" s="81">
        <v>0</v>
      </c>
      <c r="DI5749" s="81">
        <v>0</v>
      </c>
      <c r="DJ5749" s="81">
        <v>2.538260682269089E-3</v>
      </c>
      <c r="DL5749" s="81">
        <v>0</v>
      </c>
      <c r="DM5749" s="81">
        <v>1.0307797768869422E-6</v>
      </c>
      <c r="DN5749" s="81">
        <v>1.0307797768869422E-6</v>
      </c>
      <c r="DO5749" s="81">
        <v>0</v>
      </c>
      <c r="DP5749" s="81">
        <v>0</v>
      </c>
      <c r="DQ5749" s="81">
        <v>0</v>
      </c>
      <c r="DR5749" s="81">
        <v>0</v>
      </c>
      <c r="DS5749" s="81">
        <v>0</v>
      </c>
      <c r="DT5749" s="81">
        <v>0</v>
      </c>
      <c r="DU5749" s="81">
        <v>0</v>
      </c>
      <c r="DV5749" s="81">
        <v>0</v>
      </c>
      <c r="DW5749" s="81">
        <v>0</v>
      </c>
      <c r="GE5749" s="81" t="s">
        <v>449</v>
      </c>
      <c r="GF5749" s="81" t="s">
        <v>155</v>
      </c>
      <c r="GG5749" s="81" t="s">
        <v>495</v>
      </c>
      <c r="GH5749" s="81" t="s">
        <v>455</v>
      </c>
      <c r="GI5749" s="81">
        <v>2030</v>
      </c>
      <c r="GJ5749" s="81" t="s">
        <v>201</v>
      </c>
      <c r="GK5749" s="81">
        <v>453.26096055717039</v>
      </c>
      <c r="GL5749" s="81">
        <v>143.62803700000001</v>
      </c>
      <c r="GM5749" s="81">
        <v>2030</v>
      </c>
      <c r="GN5749" s="81" t="s">
        <v>173</v>
      </c>
      <c r="GO5749" s="81">
        <v>1.1148832299820636E-2</v>
      </c>
      <c r="GP5749" s="81">
        <v>10</v>
      </c>
      <c r="GQ5749" s="81">
        <v>0</v>
      </c>
      <c r="GR5749" s="81" t="s">
        <v>448</v>
      </c>
      <c r="GS5749" s="81">
        <v>0</v>
      </c>
      <c r="GT5749" s="81">
        <v>0</v>
      </c>
      <c r="GU5749" s="81">
        <v>1.1148832299820636E-2</v>
      </c>
      <c r="GV5749" s="81">
        <v>5.0533304373075083</v>
      </c>
      <c r="GW5749" s="81">
        <v>1.1148832299820636E-2</v>
      </c>
      <c r="GX5749" s="81">
        <v>5.0533304373075083</v>
      </c>
      <c r="GY5749" s="81">
        <v>1.1148832299820636E-2</v>
      </c>
      <c r="GZ5749" s="81">
        <v>5.0533304373075083</v>
      </c>
    </row>
    <row r="5750" spans="98:208" x14ac:dyDescent="0.25">
      <c r="CT5750" s="81" t="s">
        <v>155</v>
      </c>
      <c r="CU5750" s="81" t="s">
        <v>492</v>
      </c>
      <c r="CV5750" s="81" t="s">
        <v>460</v>
      </c>
      <c r="CW5750" s="81">
        <v>2021</v>
      </c>
      <c r="CX5750" s="81">
        <v>0</v>
      </c>
      <c r="CY5750" s="81">
        <v>0</v>
      </c>
      <c r="CZ5750" s="81">
        <v>0</v>
      </c>
      <c r="DA5750" s="81">
        <v>0</v>
      </c>
      <c r="DB5750" s="81">
        <v>7.7900575334948485E-2</v>
      </c>
      <c r="DC5750" s="81">
        <v>3.642506068395425E-2</v>
      </c>
      <c r="DD5750" s="81">
        <v>1.580872452543168E-3</v>
      </c>
      <c r="DE5750" s="81">
        <v>3.9894642198450521E-2</v>
      </c>
      <c r="DF5750" s="81">
        <v>4.0609689307619589E-4</v>
      </c>
      <c r="DG5750" s="81">
        <v>4.0609689307619589E-4</v>
      </c>
      <c r="DH5750" s="81">
        <v>0</v>
      </c>
      <c r="DI5750" s="81">
        <v>0</v>
      </c>
      <c r="DJ5750" s="81">
        <v>2.538260682269089E-3</v>
      </c>
      <c r="DL5750" s="81">
        <v>0</v>
      </c>
      <c r="DM5750" s="81">
        <v>1.0307797768869422E-6</v>
      </c>
      <c r="DN5750" s="81">
        <v>1.0307797768869422E-6</v>
      </c>
      <c r="DO5750" s="81">
        <v>0</v>
      </c>
      <c r="DP5750" s="81">
        <v>1.0307797768869422E-6</v>
      </c>
      <c r="DQ5750" s="81">
        <v>1.0307797768869422E-6</v>
      </c>
      <c r="DR5750" s="81">
        <v>0</v>
      </c>
      <c r="DS5750" s="81">
        <v>0</v>
      </c>
      <c r="DT5750" s="81">
        <v>0</v>
      </c>
      <c r="DU5750" s="81">
        <v>0</v>
      </c>
      <c r="DV5750" s="81">
        <v>0</v>
      </c>
      <c r="DW5750" s="81">
        <v>0</v>
      </c>
      <c r="GE5750" s="81" t="s">
        <v>449</v>
      </c>
      <c r="GF5750" s="81" t="s">
        <v>155</v>
      </c>
      <c r="GG5750" s="81" t="s">
        <v>495</v>
      </c>
      <c r="GH5750" s="81" t="s">
        <v>455</v>
      </c>
      <c r="GI5750" s="81">
        <v>2031</v>
      </c>
      <c r="GJ5750" s="81" t="s">
        <v>201</v>
      </c>
      <c r="GK5750" s="81">
        <v>453.26096055717039</v>
      </c>
      <c r="GL5750" s="81">
        <v>143.62803700000001</v>
      </c>
      <c r="GM5750" s="81">
        <v>2031</v>
      </c>
      <c r="GN5750" s="81" t="s">
        <v>173</v>
      </c>
      <c r="GO5750" s="81">
        <v>1.1148832299820636E-2</v>
      </c>
      <c r="GP5750" s="81">
        <v>10</v>
      </c>
      <c r="GQ5750" s="81">
        <v>0</v>
      </c>
      <c r="GR5750" s="81" t="s">
        <v>448</v>
      </c>
      <c r="GS5750" s="81">
        <v>0</v>
      </c>
      <c r="GT5750" s="81">
        <v>0</v>
      </c>
      <c r="GU5750" s="81">
        <v>0</v>
      </c>
      <c r="GV5750" s="81">
        <v>0</v>
      </c>
      <c r="GW5750" s="81">
        <v>1.1148832299820636E-2</v>
      </c>
      <c r="GX5750" s="81">
        <v>5.0533304373075083</v>
      </c>
      <c r="GY5750" s="81">
        <v>1.1148832299820636E-2</v>
      </c>
      <c r="GZ5750" s="81">
        <v>5.0533304373075083</v>
      </c>
    </row>
    <row r="5751" spans="98:208" x14ac:dyDescent="0.25">
      <c r="CT5751" s="81" t="s">
        <v>155</v>
      </c>
      <c r="CU5751" s="81" t="s">
        <v>492</v>
      </c>
      <c r="CV5751" s="81" t="s">
        <v>460</v>
      </c>
      <c r="CW5751" s="81">
        <v>2022</v>
      </c>
      <c r="CX5751" s="81">
        <v>0</v>
      </c>
      <c r="CY5751" s="81">
        <v>0</v>
      </c>
      <c r="CZ5751" s="81">
        <v>0</v>
      </c>
      <c r="DA5751" s="81">
        <v>0</v>
      </c>
      <c r="DB5751" s="81">
        <v>7.7900575334948485E-2</v>
      </c>
      <c r="DC5751" s="81">
        <v>3.642506068395425E-2</v>
      </c>
      <c r="DD5751" s="81">
        <v>1.580872452543168E-3</v>
      </c>
      <c r="DE5751" s="81">
        <v>3.9894642198450521E-2</v>
      </c>
      <c r="DF5751" s="81">
        <v>4.0609689307619589E-4</v>
      </c>
      <c r="DG5751" s="81">
        <v>4.0609689307619589E-4</v>
      </c>
      <c r="DH5751" s="81">
        <v>4.0609689307619589E-4</v>
      </c>
      <c r="DI5751" s="81">
        <v>0</v>
      </c>
      <c r="DJ5751" s="81">
        <v>2.538260682269089E-3</v>
      </c>
      <c r="DL5751" s="81">
        <v>0</v>
      </c>
      <c r="DM5751" s="81">
        <v>1.0307797768869422E-6</v>
      </c>
      <c r="DN5751" s="81">
        <v>1.0307797768869422E-6</v>
      </c>
      <c r="DO5751" s="81">
        <v>0</v>
      </c>
      <c r="DP5751" s="81">
        <v>1.0307797768869422E-6</v>
      </c>
      <c r="DQ5751" s="81">
        <v>1.0307797768869422E-6</v>
      </c>
      <c r="DR5751" s="81">
        <v>0</v>
      </c>
      <c r="DS5751" s="81">
        <v>1.0307797768869422E-6</v>
      </c>
      <c r="DT5751" s="81">
        <v>1.0307797768869422E-6</v>
      </c>
      <c r="DU5751" s="81">
        <v>0</v>
      </c>
      <c r="DV5751" s="81">
        <v>0</v>
      </c>
      <c r="DW5751" s="81">
        <v>0</v>
      </c>
      <c r="GE5751" s="81" t="s">
        <v>449</v>
      </c>
      <c r="GF5751" s="81" t="s">
        <v>155</v>
      </c>
      <c r="GG5751" s="81" t="s">
        <v>495</v>
      </c>
      <c r="GH5751" s="81" t="s">
        <v>455</v>
      </c>
      <c r="GI5751" s="81">
        <v>2032</v>
      </c>
      <c r="GJ5751" s="81" t="s">
        <v>201</v>
      </c>
      <c r="GK5751" s="81">
        <v>453.26096055717039</v>
      </c>
      <c r="GL5751" s="81">
        <v>143.62803700000001</v>
      </c>
      <c r="GM5751" s="81">
        <v>2032</v>
      </c>
      <c r="GN5751" s="81" t="s">
        <v>173</v>
      </c>
      <c r="GO5751" s="81">
        <v>1.1148832299820636E-2</v>
      </c>
      <c r="GP5751" s="81">
        <v>10</v>
      </c>
      <c r="GQ5751" s="81">
        <v>0</v>
      </c>
      <c r="GR5751" s="81" t="s">
        <v>448</v>
      </c>
      <c r="GS5751" s="81">
        <v>0</v>
      </c>
      <c r="GT5751" s="81">
        <v>0</v>
      </c>
      <c r="GU5751" s="81">
        <v>0</v>
      </c>
      <c r="GV5751" s="81">
        <v>0</v>
      </c>
      <c r="GW5751" s="81">
        <v>0</v>
      </c>
      <c r="GX5751" s="81">
        <v>0</v>
      </c>
      <c r="GY5751" s="81">
        <v>1.1148832299820636E-2</v>
      </c>
      <c r="GZ5751" s="81">
        <v>5.0533304373075083</v>
      </c>
    </row>
    <row r="5752" spans="98:208" x14ac:dyDescent="0.25">
      <c r="CT5752" s="81" t="s">
        <v>155</v>
      </c>
      <c r="CU5752" s="81" t="s">
        <v>492</v>
      </c>
      <c r="CV5752" s="81" t="s">
        <v>460</v>
      </c>
      <c r="CW5752" s="81">
        <v>2023</v>
      </c>
      <c r="CX5752" s="81">
        <v>0</v>
      </c>
      <c r="CY5752" s="81">
        <v>0</v>
      </c>
      <c r="CZ5752" s="81">
        <v>0</v>
      </c>
      <c r="DA5752" s="81">
        <v>0</v>
      </c>
      <c r="DB5752" s="81">
        <v>8.0408269036977148E-2</v>
      </c>
      <c r="DC5752" s="81">
        <v>3.7590224611390548E-2</v>
      </c>
      <c r="DD5752" s="81">
        <v>1.631433411568579E-3</v>
      </c>
      <c r="DE5752" s="81">
        <v>4.1186611014017487E-2</v>
      </c>
      <c r="DF5752" s="81">
        <v>4.1908711030498358E-4</v>
      </c>
      <c r="DG5752" s="81">
        <v>4.1908711030498358E-4</v>
      </c>
      <c r="DH5752" s="81">
        <v>4.1908711030498358E-4</v>
      </c>
      <c r="DI5752" s="81">
        <v>4.1908711030498358E-4</v>
      </c>
      <c r="DJ5752" s="81">
        <v>2.538260682269089E-3</v>
      </c>
      <c r="DL5752" s="81">
        <v>0</v>
      </c>
      <c r="DM5752" s="81">
        <v>1.0637523345329086E-6</v>
      </c>
      <c r="DN5752" s="81">
        <v>1.0637523345329086E-6</v>
      </c>
      <c r="DO5752" s="81">
        <v>0</v>
      </c>
      <c r="DP5752" s="81">
        <v>1.0637523345329086E-6</v>
      </c>
      <c r="DQ5752" s="81">
        <v>1.0637523345329086E-6</v>
      </c>
      <c r="DR5752" s="81">
        <v>0</v>
      </c>
      <c r="DS5752" s="81">
        <v>1.0637523345329086E-6</v>
      </c>
      <c r="DT5752" s="81">
        <v>1.0637523345329086E-6</v>
      </c>
      <c r="DU5752" s="81">
        <v>0</v>
      </c>
      <c r="DV5752" s="81">
        <v>1.0637523345329086E-6</v>
      </c>
      <c r="DW5752" s="81">
        <v>1.0637523345329086E-6</v>
      </c>
      <c r="GE5752" s="81" t="s">
        <v>449</v>
      </c>
      <c r="GF5752" s="81" t="s">
        <v>155</v>
      </c>
      <c r="GG5752" s="81" t="s">
        <v>496</v>
      </c>
      <c r="GH5752" s="81" t="s">
        <v>457</v>
      </c>
      <c r="GI5752" s="81">
        <v>2021</v>
      </c>
      <c r="GJ5752" s="81" t="s">
        <v>201</v>
      </c>
      <c r="GK5752" s="81">
        <v>222.22942162781979</v>
      </c>
      <c r="GL5752" s="81">
        <v>84.742206999999993</v>
      </c>
      <c r="GM5752" s="81">
        <v>2021</v>
      </c>
      <c r="GN5752" s="81" t="s">
        <v>173</v>
      </c>
      <c r="GO5752" s="81">
        <v>1.1148832299820636E-2</v>
      </c>
      <c r="GP5752" s="81">
        <v>10</v>
      </c>
      <c r="GQ5752" s="81">
        <v>0</v>
      </c>
      <c r="GR5752" s="81" t="s">
        <v>448</v>
      </c>
      <c r="GS5752" s="81">
        <v>1.1148832299820636E-2</v>
      </c>
      <c r="GT5752" s="81">
        <v>2.4775985538146958</v>
      </c>
      <c r="GU5752" s="81">
        <v>1.1148832299820636E-2</v>
      </c>
      <c r="GV5752" s="81">
        <v>2.4775985538146958</v>
      </c>
      <c r="GW5752" s="81">
        <v>0</v>
      </c>
      <c r="GX5752" s="81">
        <v>0</v>
      </c>
      <c r="GY5752" s="81">
        <v>0</v>
      </c>
      <c r="GZ5752" s="81">
        <v>0</v>
      </c>
    </row>
    <row r="5753" spans="98:208" x14ac:dyDescent="0.25">
      <c r="CT5753" s="81" t="s">
        <v>155</v>
      </c>
      <c r="CU5753" s="81" t="s">
        <v>492</v>
      </c>
      <c r="CV5753" s="81" t="s">
        <v>460</v>
      </c>
      <c r="CW5753" s="81">
        <v>2024</v>
      </c>
      <c r="CX5753" s="81">
        <v>0</v>
      </c>
      <c r="CY5753" s="81">
        <v>0</v>
      </c>
      <c r="CZ5753" s="81">
        <v>0</v>
      </c>
      <c r="DA5753" s="81">
        <v>0</v>
      </c>
      <c r="DB5753" s="81">
        <v>8.0408269036977148E-2</v>
      </c>
      <c r="DC5753" s="81">
        <v>3.7590224611390548E-2</v>
      </c>
      <c r="DD5753" s="81">
        <v>1.631433411568579E-3</v>
      </c>
      <c r="DE5753" s="81">
        <v>4.1186611014017487E-2</v>
      </c>
      <c r="DF5753" s="81">
        <v>4.1908711030498358E-4</v>
      </c>
      <c r="DG5753" s="81">
        <v>4.1908711030498358E-4</v>
      </c>
      <c r="DH5753" s="81">
        <v>4.1908711030498358E-4</v>
      </c>
      <c r="DI5753" s="81">
        <v>4.1908711030498358E-4</v>
      </c>
      <c r="DJ5753" s="81">
        <v>2.538260682269089E-3</v>
      </c>
      <c r="DL5753" s="81">
        <v>0</v>
      </c>
      <c r="DM5753" s="81">
        <v>1.0637523345329086E-6</v>
      </c>
      <c r="DN5753" s="81">
        <v>1.0637523345329086E-6</v>
      </c>
      <c r="DO5753" s="81">
        <v>0</v>
      </c>
      <c r="DP5753" s="81">
        <v>1.0637523345329086E-6</v>
      </c>
      <c r="DQ5753" s="81">
        <v>1.0637523345329086E-6</v>
      </c>
      <c r="DR5753" s="81">
        <v>0</v>
      </c>
      <c r="DS5753" s="81">
        <v>1.0637523345329086E-6</v>
      </c>
      <c r="DT5753" s="81">
        <v>1.0637523345329086E-6</v>
      </c>
      <c r="DU5753" s="81">
        <v>0</v>
      </c>
      <c r="DV5753" s="81">
        <v>1.0637523345329086E-6</v>
      </c>
      <c r="DW5753" s="81">
        <v>1.0637523345329086E-6</v>
      </c>
      <c r="GE5753" s="81" t="s">
        <v>449</v>
      </c>
      <c r="GF5753" s="81" t="s">
        <v>155</v>
      </c>
      <c r="GG5753" s="81" t="s">
        <v>496</v>
      </c>
      <c r="GH5753" s="81" t="s">
        <v>457</v>
      </c>
      <c r="GI5753" s="81">
        <v>2022</v>
      </c>
      <c r="GJ5753" s="81" t="s">
        <v>201</v>
      </c>
      <c r="GK5753" s="81">
        <v>222.22942162781979</v>
      </c>
      <c r="GL5753" s="81">
        <v>84.742206999999993</v>
      </c>
      <c r="GM5753" s="81">
        <v>2022</v>
      </c>
      <c r="GN5753" s="81" t="s">
        <v>173</v>
      </c>
      <c r="GO5753" s="81">
        <v>1.1148832299820636E-2</v>
      </c>
      <c r="GP5753" s="81">
        <v>10</v>
      </c>
      <c r="GQ5753" s="81">
        <v>0</v>
      </c>
      <c r="GR5753" s="81" t="s">
        <v>448</v>
      </c>
      <c r="GS5753" s="81">
        <v>1.1148832299820636E-2</v>
      </c>
      <c r="GT5753" s="81">
        <v>2.4775985538146958</v>
      </c>
      <c r="GU5753" s="81">
        <v>1.1148832299820636E-2</v>
      </c>
      <c r="GV5753" s="81">
        <v>2.4775985538146958</v>
      </c>
      <c r="GW5753" s="81">
        <v>1.1148832299820636E-2</v>
      </c>
      <c r="GX5753" s="81">
        <v>2.4775985538146958</v>
      </c>
      <c r="GY5753" s="81">
        <v>0</v>
      </c>
      <c r="GZ5753" s="81">
        <v>0</v>
      </c>
    </row>
    <row r="5754" spans="98:208" x14ac:dyDescent="0.25">
      <c r="CT5754" s="81" t="s">
        <v>155</v>
      </c>
      <c r="CU5754" s="81" t="s">
        <v>492</v>
      </c>
      <c r="CV5754" s="81" t="s">
        <v>460</v>
      </c>
      <c r="CW5754" s="81">
        <v>2025</v>
      </c>
      <c r="CX5754" s="81">
        <v>0</v>
      </c>
      <c r="CY5754" s="81">
        <v>0</v>
      </c>
      <c r="CZ5754" s="81">
        <v>0</v>
      </c>
      <c r="DA5754" s="81">
        <v>0</v>
      </c>
      <c r="DB5754" s="81">
        <v>8.0408269036977148E-2</v>
      </c>
      <c r="DC5754" s="81">
        <v>3.7590224611390548E-2</v>
      </c>
      <c r="DD5754" s="81">
        <v>1.631433411568579E-3</v>
      </c>
      <c r="DE5754" s="81">
        <v>4.1186611014017487E-2</v>
      </c>
      <c r="DF5754" s="81">
        <v>4.1908711030498358E-4</v>
      </c>
      <c r="DG5754" s="81">
        <v>4.1908711030498358E-4</v>
      </c>
      <c r="DH5754" s="81">
        <v>4.1908711030498358E-4</v>
      </c>
      <c r="DI5754" s="81">
        <v>4.1908711030498358E-4</v>
      </c>
      <c r="DJ5754" s="81">
        <v>2.538260682269089E-3</v>
      </c>
      <c r="DL5754" s="81">
        <v>0</v>
      </c>
      <c r="DM5754" s="81">
        <v>1.0637523345329086E-6</v>
      </c>
      <c r="DN5754" s="81">
        <v>1.0637523345329086E-6</v>
      </c>
      <c r="DO5754" s="81">
        <v>0</v>
      </c>
      <c r="DP5754" s="81">
        <v>1.0637523345329086E-6</v>
      </c>
      <c r="DQ5754" s="81">
        <v>1.0637523345329086E-6</v>
      </c>
      <c r="DR5754" s="81">
        <v>0</v>
      </c>
      <c r="DS5754" s="81">
        <v>1.0637523345329086E-6</v>
      </c>
      <c r="DT5754" s="81">
        <v>1.0637523345329086E-6</v>
      </c>
      <c r="DU5754" s="81">
        <v>0</v>
      </c>
      <c r="DV5754" s="81">
        <v>1.0637523345329086E-6</v>
      </c>
      <c r="DW5754" s="81">
        <v>1.0637523345329086E-6</v>
      </c>
      <c r="GE5754" s="81" t="s">
        <v>449</v>
      </c>
      <c r="GF5754" s="81" t="s">
        <v>155</v>
      </c>
      <c r="GG5754" s="81" t="s">
        <v>496</v>
      </c>
      <c r="GH5754" s="81" t="s">
        <v>457</v>
      </c>
      <c r="GI5754" s="81">
        <v>2023</v>
      </c>
      <c r="GJ5754" s="81" t="s">
        <v>201</v>
      </c>
      <c r="GK5754" s="81">
        <v>233.23007680793731</v>
      </c>
      <c r="GL5754" s="81">
        <v>84.742206999999993</v>
      </c>
      <c r="GM5754" s="81">
        <v>2023</v>
      </c>
      <c r="GN5754" s="81" t="s">
        <v>173</v>
      </c>
      <c r="GO5754" s="81">
        <v>1.1148832299820636E-2</v>
      </c>
      <c r="GP5754" s="81">
        <v>10</v>
      </c>
      <c r="GQ5754" s="81">
        <v>0</v>
      </c>
      <c r="GR5754" s="81" t="s">
        <v>448</v>
      </c>
      <c r="GS5754" s="81">
        <v>1.1148832299820636E-2</v>
      </c>
      <c r="GT5754" s="81">
        <v>2.6002430136059793</v>
      </c>
      <c r="GU5754" s="81">
        <v>1.1148832299820636E-2</v>
      </c>
      <c r="GV5754" s="81">
        <v>2.6002430136059793</v>
      </c>
      <c r="GW5754" s="81">
        <v>1.1148832299820636E-2</v>
      </c>
      <c r="GX5754" s="81">
        <v>2.6002430136059793</v>
      </c>
      <c r="GY5754" s="81">
        <v>1.1148832299820636E-2</v>
      </c>
      <c r="GZ5754" s="81">
        <v>2.6002430136059793</v>
      </c>
    </row>
    <row r="5755" spans="98:208" x14ac:dyDescent="0.25">
      <c r="CT5755" s="81" t="s">
        <v>155</v>
      </c>
      <c r="CU5755" s="81" t="s">
        <v>492</v>
      </c>
      <c r="CV5755" s="81" t="s">
        <v>460</v>
      </c>
      <c r="CW5755" s="81">
        <v>2026</v>
      </c>
      <c r="CX5755" s="81">
        <v>0</v>
      </c>
      <c r="CY5755" s="81">
        <v>0</v>
      </c>
      <c r="CZ5755" s="81">
        <v>0</v>
      </c>
      <c r="DA5755" s="81">
        <v>0</v>
      </c>
      <c r="DB5755" s="81">
        <v>8.0408269036977148E-2</v>
      </c>
      <c r="DC5755" s="81">
        <v>3.7590224611390548E-2</v>
      </c>
      <c r="DD5755" s="81">
        <v>1.631433411568579E-3</v>
      </c>
      <c r="DE5755" s="81">
        <v>4.1186611014017487E-2</v>
      </c>
      <c r="DF5755" s="81">
        <v>4.1908711030498358E-4</v>
      </c>
      <c r="DG5755" s="81">
        <v>4.1908711030498358E-4</v>
      </c>
      <c r="DH5755" s="81">
        <v>4.1908711030498358E-4</v>
      </c>
      <c r="DI5755" s="81">
        <v>4.1908711030498358E-4</v>
      </c>
      <c r="DJ5755" s="81">
        <v>2.538260682269089E-3</v>
      </c>
      <c r="DL5755" s="81">
        <v>0</v>
      </c>
      <c r="DM5755" s="81">
        <v>1.0637523345329086E-6</v>
      </c>
      <c r="DN5755" s="81">
        <v>1.0637523345329086E-6</v>
      </c>
      <c r="DO5755" s="81">
        <v>0</v>
      </c>
      <c r="DP5755" s="81">
        <v>1.0637523345329086E-6</v>
      </c>
      <c r="DQ5755" s="81">
        <v>1.0637523345329086E-6</v>
      </c>
      <c r="DR5755" s="81">
        <v>0</v>
      </c>
      <c r="DS5755" s="81">
        <v>1.0637523345329086E-6</v>
      </c>
      <c r="DT5755" s="81">
        <v>1.0637523345329086E-6</v>
      </c>
      <c r="DU5755" s="81">
        <v>0</v>
      </c>
      <c r="DV5755" s="81">
        <v>1.0637523345329086E-6</v>
      </c>
      <c r="DW5755" s="81">
        <v>1.0637523345329086E-6</v>
      </c>
      <c r="GE5755" s="81" t="s">
        <v>449</v>
      </c>
      <c r="GF5755" s="81" t="s">
        <v>155</v>
      </c>
      <c r="GG5755" s="81" t="s">
        <v>496</v>
      </c>
      <c r="GH5755" s="81" t="s">
        <v>457</v>
      </c>
      <c r="GI5755" s="81">
        <v>2024</v>
      </c>
      <c r="GJ5755" s="81" t="s">
        <v>201</v>
      </c>
      <c r="GK5755" s="81">
        <v>233.23007680793731</v>
      </c>
      <c r="GL5755" s="81">
        <v>84.742206999999993</v>
      </c>
      <c r="GM5755" s="81">
        <v>2024</v>
      </c>
      <c r="GN5755" s="81" t="s">
        <v>173</v>
      </c>
      <c r="GO5755" s="81">
        <v>1.1148832299820636E-2</v>
      </c>
      <c r="GP5755" s="81">
        <v>10</v>
      </c>
      <c r="GQ5755" s="81">
        <v>0</v>
      </c>
      <c r="GR5755" s="81" t="s">
        <v>448</v>
      </c>
      <c r="GS5755" s="81">
        <v>1.1148832299820636E-2</v>
      </c>
      <c r="GT5755" s="81">
        <v>2.6002430136059793</v>
      </c>
      <c r="GU5755" s="81">
        <v>1.1148832299820636E-2</v>
      </c>
      <c r="GV5755" s="81">
        <v>2.6002430136059793</v>
      </c>
      <c r="GW5755" s="81">
        <v>1.1148832299820636E-2</v>
      </c>
      <c r="GX5755" s="81">
        <v>2.6002430136059793</v>
      </c>
      <c r="GY5755" s="81">
        <v>1.1148832299820636E-2</v>
      </c>
      <c r="GZ5755" s="81">
        <v>2.6002430136059793</v>
      </c>
    </row>
    <row r="5756" spans="98:208" x14ac:dyDescent="0.25">
      <c r="CT5756" s="81" t="s">
        <v>155</v>
      </c>
      <c r="CU5756" s="81" t="s">
        <v>492</v>
      </c>
      <c r="CV5756" s="81" t="s">
        <v>460</v>
      </c>
      <c r="CW5756" s="81">
        <v>2027</v>
      </c>
      <c r="CX5756" s="81">
        <v>0</v>
      </c>
      <c r="CY5756" s="81">
        <v>0</v>
      </c>
      <c r="CZ5756" s="81">
        <v>0</v>
      </c>
      <c r="DA5756" s="81">
        <v>0</v>
      </c>
      <c r="DB5756" s="81">
        <v>8.0408269036977148E-2</v>
      </c>
      <c r="DC5756" s="81">
        <v>3.7590224611390548E-2</v>
      </c>
      <c r="DD5756" s="81">
        <v>1.631433411568579E-3</v>
      </c>
      <c r="DE5756" s="81">
        <v>4.1186611014017487E-2</v>
      </c>
      <c r="DF5756" s="81">
        <v>4.1908711030498358E-4</v>
      </c>
      <c r="DG5756" s="81">
        <v>4.1908711030498358E-4</v>
      </c>
      <c r="DH5756" s="81">
        <v>4.1908711030498358E-4</v>
      </c>
      <c r="DI5756" s="81">
        <v>4.1908711030498358E-4</v>
      </c>
      <c r="DJ5756" s="81">
        <v>2.538260682269089E-3</v>
      </c>
      <c r="DL5756" s="81">
        <v>0</v>
      </c>
      <c r="DM5756" s="81">
        <v>1.0637523345329086E-6</v>
      </c>
      <c r="DN5756" s="81">
        <v>1.0637523345329086E-6</v>
      </c>
      <c r="DO5756" s="81">
        <v>0</v>
      </c>
      <c r="DP5756" s="81">
        <v>1.0637523345329086E-6</v>
      </c>
      <c r="DQ5756" s="81">
        <v>1.0637523345329086E-6</v>
      </c>
      <c r="DR5756" s="81">
        <v>0</v>
      </c>
      <c r="DS5756" s="81">
        <v>1.0637523345329086E-6</v>
      </c>
      <c r="DT5756" s="81">
        <v>1.0637523345329086E-6</v>
      </c>
      <c r="DU5756" s="81">
        <v>0</v>
      </c>
      <c r="DV5756" s="81">
        <v>1.0637523345329086E-6</v>
      </c>
      <c r="DW5756" s="81">
        <v>1.0637523345329086E-6</v>
      </c>
      <c r="GE5756" s="81" t="s">
        <v>449</v>
      </c>
      <c r="GF5756" s="81" t="s">
        <v>155</v>
      </c>
      <c r="GG5756" s="81" t="s">
        <v>496</v>
      </c>
      <c r="GH5756" s="81" t="s">
        <v>457</v>
      </c>
      <c r="GI5756" s="81">
        <v>2025</v>
      </c>
      <c r="GJ5756" s="81" t="s">
        <v>201</v>
      </c>
      <c r="GK5756" s="81">
        <v>233.23007680793731</v>
      </c>
      <c r="GL5756" s="81">
        <v>84.742206999999993</v>
      </c>
      <c r="GM5756" s="81">
        <v>2025</v>
      </c>
      <c r="GN5756" s="81" t="s">
        <v>173</v>
      </c>
      <c r="GO5756" s="81">
        <v>1.1148832299820636E-2</v>
      </c>
      <c r="GP5756" s="81">
        <v>10</v>
      </c>
      <c r="GQ5756" s="81">
        <v>0</v>
      </c>
      <c r="GR5756" s="81" t="s">
        <v>448</v>
      </c>
      <c r="GS5756" s="81">
        <v>1.1148832299820636E-2</v>
      </c>
      <c r="GT5756" s="81">
        <v>2.6002430136059793</v>
      </c>
      <c r="GU5756" s="81">
        <v>1.1148832299820636E-2</v>
      </c>
      <c r="GV5756" s="81">
        <v>2.6002430136059793</v>
      </c>
      <c r="GW5756" s="81">
        <v>1.1148832299820636E-2</v>
      </c>
      <c r="GX5756" s="81">
        <v>2.6002430136059793</v>
      </c>
      <c r="GY5756" s="81">
        <v>1.1148832299820636E-2</v>
      </c>
      <c r="GZ5756" s="81">
        <v>2.6002430136059793</v>
      </c>
    </row>
    <row r="5757" spans="98:208" x14ac:dyDescent="0.25">
      <c r="CT5757" s="81" t="s">
        <v>155</v>
      </c>
      <c r="CU5757" s="81" t="s">
        <v>492</v>
      </c>
      <c r="CV5757" s="81" t="s">
        <v>460</v>
      </c>
      <c r="CW5757" s="81">
        <v>2028</v>
      </c>
      <c r="CX5757" s="81">
        <v>0</v>
      </c>
      <c r="CY5757" s="81">
        <v>0</v>
      </c>
      <c r="CZ5757" s="81">
        <v>0</v>
      </c>
      <c r="DA5757" s="81">
        <v>0</v>
      </c>
      <c r="DB5757" s="81">
        <v>8.3606377745129343E-2</v>
      </c>
      <c r="DC5757" s="81">
        <v>3.9055083184886118E-2</v>
      </c>
      <c r="DD5757" s="81">
        <v>1.69499717410597E-3</v>
      </c>
      <c r="DE5757" s="81">
        <v>4.2856297386136707E-2</v>
      </c>
      <c r="DF5757" s="81">
        <v>4.3541857288384016E-4</v>
      </c>
      <c r="DG5757" s="81">
        <v>4.3541857288384016E-4</v>
      </c>
      <c r="DH5757" s="81">
        <v>4.3541857288384016E-4</v>
      </c>
      <c r="DI5757" s="81">
        <v>4.3541857288384016E-4</v>
      </c>
      <c r="DJ5757" s="81">
        <v>2.538260682269089E-3</v>
      </c>
      <c r="DL5757" s="81">
        <v>0</v>
      </c>
      <c r="DM5757" s="81">
        <v>1.1052058438807691E-6</v>
      </c>
      <c r="DN5757" s="81">
        <v>1.1052058438807691E-6</v>
      </c>
      <c r="DO5757" s="81">
        <v>0</v>
      </c>
      <c r="DP5757" s="81">
        <v>1.1052058438807691E-6</v>
      </c>
      <c r="DQ5757" s="81">
        <v>1.1052058438807691E-6</v>
      </c>
      <c r="DR5757" s="81">
        <v>0</v>
      </c>
      <c r="DS5757" s="81">
        <v>1.1052058438807691E-6</v>
      </c>
      <c r="DT5757" s="81">
        <v>1.1052058438807691E-6</v>
      </c>
      <c r="DU5757" s="81">
        <v>0</v>
      </c>
      <c r="DV5757" s="81">
        <v>1.1052058438807691E-6</v>
      </c>
      <c r="DW5757" s="81">
        <v>1.1052058438807691E-6</v>
      </c>
      <c r="GE5757" s="81" t="s">
        <v>449</v>
      </c>
      <c r="GF5757" s="81" t="s">
        <v>155</v>
      </c>
      <c r="GG5757" s="81" t="s">
        <v>496</v>
      </c>
      <c r="GH5757" s="81" t="s">
        <v>457</v>
      </c>
      <c r="GI5757" s="81">
        <v>2026</v>
      </c>
      <c r="GJ5757" s="81" t="s">
        <v>201</v>
      </c>
      <c r="GK5757" s="81">
        <v>233.23007680793731</v>
      </c>
      <c r="GL5757" s="81">
        <v>84.742206999999993</v>
      </c>
      <c r="GM5757" s="81">
        <v>2026</v>
      </c>
      <c r="GN5757" s="81" t="s">
        <v>173</v>
      </c>
      <c r="GO5757" s="81">
        <v>1.1148832299820636E-2</v>
      </c>
      <c r="GP5757" s="81">
        <v>10</v>
      </c>
      <c r="GQ5757" s="81">
        <v>0</v>
      </c>
      <c r="GR5757" s="81" t="s">
        <v>448</v>
      </c>
      <c r="GS5757" s="81">
        <v>1.1148832299820636E-2</v>
      </c>
      <c r="GT5757" s="81">
        <v>2.6002430136059793</v>
      </c>
      <c r="GU5757" s="81">
        <v>1.1148832299820636E-2</v>
      </c>
      <c r="GV5757" s="81">
        <v>2.6002430136059793</v>
      </c>
      <c r="GW5757" s="81">
        <v>1.1148832299820636E-2</v>
      </c>
      <c r="GX5757" s="81">
        <v>2.6002430136059793</v>
      </c>
      <c r="GY5757" s="81">
        <v>1.1148832299820636E-2</v>
      </c>
      <c r="GZ5757" s="81">
        <v>2.6002430136059793</v>
      </c>
    </row>
    <row r="5758" spans="98:208" x14ac:dyDescent="0.25">
      <c r="CT5758" s="81" t="s">
        <v>155</v>
      </c>
      <c r="CU5758" s="81" t="s">
        <v>492</v>
      </c>
      <c r="CV5758" s="81" t="s">
        <v>460</v>
      </c>
      <c r="CW5758" s="81">
        <v>2029</v>
      </c>
      <c r="CX5758" s="81">
        <v>0</v>
      </c>
      <c r="CY5758" s="81">
        <v>0</v>
      </c>
      <c r="CZ5758" s="81">
        <v>0</v>
      </c>
      <c r="DA5758" s="81">
        <v>0</v>
      </c>
      <c r="DB5758" s="81">
        <v>8.3606377745129343E-2</v>
      </c>
      <c r="DC5758" s="81">
        <v>3.9055083184886118E-2</v>
      </c>
      <c r="DD5758" s="81">
        <v>1.69499717410597E-3</v>
      </c>
      <c r="DE5758" s="81">
        <v>4.2856297386136707E-2</v>
      </c>
      <c r="DF5758" s="81">
        <v>4.3541857288384016E-4</v>
      </c>
      <c r="DG5758" s="81">
        <v>4.3541857288384016E-4</v>
      </c>
      <c r="DH5758" s="81">
        <v>4.3541857288384016E-4</v>
      </c>
      <c r="DI5758" s="81">
        <v>4.3541857288384016E-4</v>
      </c>
      <c r="DJ5758" s="81">
        <v>2.538260682269089E-3</v>
      </c>
      <c r="DL5758" s="81">
        <v>0</v>
      </c>
      <c r="DM5758" s="81">
        <v>1.1052058438807691E-6</v>
      </c>
      <c r="DN5758" s="81">
        <v>1.1052058438807691E-6</v>
      </c>
      <c r="DO5758" s="81">
        <v>0</v>
      </c>
      <c r="DP5758" s="81">
        <v>1.1052058438807691E-6</v>
      </c>
      <c r="DQ5758" s="81">
        <v>1.1052058438807691E-6</v>
      </c>
      <c r="DR5758" s="81">
        <v>0</v>
      </c>
      <c r="DS5758" s="81">
        <v>1.1052058438807691E-6</v>
      </c>
      <c r="DT5758" s="81">
        <v>1.1052058438807691E-6</v>
      </c>
      <c r="DU5758" s="81">
        <v>0</v>
      </c>
      <c r="DV5758" s="81">
        <v>1.1052058438807691E-6</v>
      </c>
      <c r="DW5758" s="81">
        <v>1.1052058438807691E-6</v>
      </c>
      <c r="GE5758" s="81" t="s">
        <v>449</v>
      </c>
      <c r="GF5758" s="81" t="s">
        <v>155</v>
      </c>
      <c r="GG5758" s="81" t="s">
        <v>496</v>
      </c>
      <c r="GH5758" s="81" t="s">
        <v>457</v>
      </c>
      <c r="GI5758" s="81">
        <v>2027</v>
      </c>
      <c r="GJ5758" s="81" t="s">
        <v>201</v>
      </c>
      <c r="GK5758" s="81">
        <v>233.23007680793731</v>
      </c>
      <c r="GL5758" s="81">
        <v>84.742206999999993</v>
      </c>
      <c r="GM5758" s="81">
        <v>2027</v>
      </c>
      <c r="GN5758" s="81" t="s">
        <v>173</v>
      </c>
      <c r="GO5758" s="81">
        <v>1.1148832299820636E-2</v>
      </c>
      <c r="GP5758" s="81">
        <v>10</v>
      </c>
      <c r="GQ5758" s="81">
        <v>0</v>
      </c>
      <c r="GR5758" s="81" t="s">
        <v>448</v>
      </c>
      <c r="GS5758" s="81">
        <v>1.1148832299820636E-2</v>
      </c>
      <c r="GT5758" s="81">
        <v>2.6002430136059793</v>
      </c>
      <c r="GU5758" s="81">
        <v>1.1148832299820636E-2</v>
      </c>
      <c r="GV5758" s="81">
        <v>2.6002430136059793</v>
      </c>
      <c r="GW5758" s="81">
        <v>1.1148832299820636E-2</v>
      </c>
      <c r="GX5758" s="81">
        <v>2.6002430136059793</v>
      </c>
      <c r="GY5758" s="81">
        <v>1.1148832299820636E-2</v>
      </c>
      <c r="GZ5758" s="81">
        <v>2.6002430136059793</v>
      </c>
    </row>
    <row r="5759" spans="98:208" x14ac:dyDescent="0.25">
      <c r="CT5759" s="81" t="s">
        <v>155</v>
      </c>
      <c r="CU5759" s="81" t="s">
        <v>492</v>
      </c>
      <c r="CV5759" s="81" t="s">
        <v>460</v>
      </c>
      <c r="CW5759" s="81">
        <v>2030</v>
      </c>
      <c r="CX5759" s="81">
        <v>0</v>
      </c>
      <c r="CY5759" s="81">
        <v>0</v>
      </c>
      <c r="CZ5759" s="81">
        <v>0</v>
      </c>
      <c r="DA5759" s="81">
        <v>0</v>
      </c>
      <c r="DB5759" s="81">
        <v>8.3606377745129343E-2</v>
      </c>
      <c r="DC5759" s="81">
        <v>3.9055083184886118E-2</v>
      </c>
      <c r="DD5759" s="81">
        <v>1.69499717410597E-3</v>
      </c>
      <c r="DE5759" s="81">
        <v>4.2856297386136707E-2</v>
      </c>
      <c r="DF5759" s="81">
        <v>0</v>
      </c>
      <c r="DG5759" s="81">
        <v>4.3541857288384016E-4</v>
      </c>
      <c r="DH5759" s="81">
        <v>4.3541857288384016E-4</v>
      </c>
      <c r="DI5759" s="81">
        <v>4.3541857288384016E-4</v>
      </c>
      <c r="DJ5759" s="81">
        <v>2.538260682269089E-3</v>
      </c>
      <c r="DL5759" s="81">
        <v>0</v>
      </c>
      <c r="DM5759" s="81">
        <v>0</v>
      </c>
      <c r="DN5759" s="81">
        <v>0</v>
      </c>
      <c r="DO5759" s="81">
        <v>0</v>
      </c>
      <c r="DP5759" s="81">
        <v>1.1052058438807691E-6</v>
      </c>
      <c r="DQ5759" s="81">
        <v>1.1052058438807691E-6</v>
      </c>
      <c r="DR5759" s="81">
        <v>0</v>
      </c>
      <c r="DS5759" s="81">
        <v>1.1052058438807691E-6</v>
      </c>
      <c r="DT5759" s="81">
        <v>1.1052058438807691E-6</v>
      </c>
      <c r="DU5759" s="81">
        <v>0</v>
      </c>
      <c r="DV5759" s="81">
        <v>1.1052058438807691E-6</v>
      </c>
      <c r="DW5759" s="81">
        <v>1.1052058438807691E-6</v>
      </c>
      <c r="GE5759" s="81" t="s">
        <v>449</v>
      </c>
      <c r="GF5759" s="81" t="s">
        <v>155</v>
      </c>
      <c r="GG5759" s="81" t="s">
        <v>496</v>
      </c>
      <c r="GH5759" s="81" t="s">
        <v>457</v>
      </c>
      <c r="GI5759" s="81">
        <v>2028</v>
      </c>
      <c r="GJ5759" s="81" t="s">
        <v>201</v>
      </c>
      <c r="GK5759" s="81">
        <v>247.27299216493421</v>
      </c>
      <c r="GL5759" s="81">
        <v>84.742206999999993</v>
      </c>
      <c r="GM5759" s="81">
        <v>2028</v>
      </c>
      <c r="GN5759" s="81" t="s">
        <v>173</v>
      </c>
      <c r="GO5759" s="81">
        <v>1.1148832299820636E-2</v>
      </c>
      <c r="GP5759" s="81">
        <v>10</v>
      </c>
      <c r="GQ5759" s="81">
        <v>0</v>
      </c>
      <c r="GR5759" s="81" t="s">
        <v>448</v>
      </c>
      <c r="GS5759" s="81">
        <v>1.1148832299820636E-2</v>
      </c>
      <c r="GT5759" s="81">
        <v>2.7568051219217136</v>
      </c>
      <c r="GU5759" s="81">
        <v>1.1148832299820636E-2</v>
      </c>
      <c r="GV5759" s="81">
        <v>2.7568051219217136</v>
      </c>
      <c r="GW5759" s="81">
        <v>1.1148832299820636E-2</v>
      </c>
      <c r="GX5759" s="81">
        <v>2.7568051219217136</v>
      </c>
      <c r="GY5759" s="81">
        <v>1.1148832299820636E-2</v>
      </c>
      <c r="GZ5759" s="81">
        <v>2.7568051219217136</v>
      </c>
    </row>
    <row r="5760" spans="98:208" x14ac:dyDescent="0.25">
      <c r="CT5760" s="81" t="s">
        <v>155</v>
      </c>
      <c r="CU5760" s="81" t="s">
        <v>492</v>
      </c>
      <c r="CV5760" s="81" t="s">
        <v>460</v>
      </c>
      <c r="CW5760" s="81">
        <v>2031</v>
      </c>
      <c r="CX5760" s="81">
        <v>0</v>
      </c>
      <c r="CY5760" s="81">
        <v>0</v>
      </c>
      <c r="CZ5760" s="81">
        <v>0</v>
      </c>
      <c r="DA5760" s="81">
        <v>0</v>
      </c>
      <c r="DB5760" s="81">
        <v>8.3606377745129343E-2</v>
      </c>
      <c r="DC5760" s="81">
        <v>3.9055083184886118E-2</v>
      </c>
      <c r="DD5760" s="81">
        <v>1.69499717410597E-3</v>
      </c>
      <c r="DE5760" s="81">
        <v>4.2856297386136707E-2</v>
      </c>
      <c r="DF5760" s="81">
        <v>0</v>
      </c>
      <c r="DG5760" s="81">
        <v>0</v>
      </c>
      <c r="DH5760" s="81">
        <v>4.3541857288384016E-4</v>
      </c>
      <c r="DI5760" s="81">
        <v>4.3541857288384016E-4</v>
      </c>
      <c r="DJ5760" s="81">
        <v>2.538260682269089E-3</v>
      </c>
      <c r="DL5760" s="81">
        <v>0</v>
      </c>
      <c r="DM5760" s="81">
        <v>0</v>
      </c>
      <c r="DN5760" s="81">
        <v>0</v>
      </c>
      <c r="DO5760" s="81">
        <v>0</v>
      </c>
      <c r="DP5760" s="81">
        <v>0</v>
      </c>
      <c r="DQ5760" s="81">
        <v>0</v>
      </c>
      <c r="DR5760" s="81">
        <v>0</v>
      </c>
      <c r="DS5760" s="81">
        <v>1.1052058438807691E-6</v>
      </c>
      <c r="DT5760" s="81">
        <v>1.1052058438807691E-6</v>
      </c>
      <c r="DU5760" s="81">
        <v>0</v>
      </c>
      <c r="DV5760" s="81">
        <v>1.1052058438807691E-6</v>
      </c>
      <c r="DW5760" s="81">
        <v>1.1052058438807691E-6</v>
      </c>
      <c r="GE5760" s="81" t="s">
        <v>449</v>
      </c>
      <c r="GF5760" s="81" t="s">
        <v>155</v>
      </c>
      <c r="GG5760" s="81" t="s">
        <v>496</v>
      </c>
      <c r="GH5760" s="81" t="s">
        <v>457</v>
      </c>
      <c r="GI5760" s="81">
        <v>2029</v>
      </c>
      <c r="GJ5760" s="81" t="s">
        <v>201</v>
      </c>
      <c r="GK5760" s="81">
        <v>247.27299216493421</v>
      </c>
      <c r="GL5760" s="81">
        <v>84.742206999999993</v>
      </c>
      <c r="GM5760" s="81">
        <v>2029</v>
      </c>
      <c r="GN5760" s="81" t="s">
        <v>173</v>
      </c>
      <c r="GO5760" s="81">
        <v>1.1148832299820636E-2</v>
      </c>
      <c r="GP5760" s="81">
        <v>10</v>
      </c>
      <c r="GQ5760" s="81">
        <v>0</v>
      </c>
      <c r="GR5760" s="81" t="s">
        <v>448</v>
      </c>
      <c r="GS5760" s="81">
        <v>1.1148832299820636E-2</v>
      </c>
      <c r="GT5760" s="81">
        <v>2.7568051219217136</v>
      </c>
      <c r="GU5760" s="81">
        <v>1.1148832299820636E-2</v>
      </c>
      <c r="GV5760" s="81">
        <v>2.7568051219217136</v>
      </c>
      <c r="GW5760" s="81">
        <v>1.1148832299820636E-2</v>
      </c>
      <c r="GX5760" s="81">
        <v>2.7568051219217136</v>
      </c>
      <c r="GY5760" s="81">
        <v>1.1148832299820636E-2</v>
      </c>
      <c r="GZ5760" s="81">
        <v>2.7568051219217136</v>
      </c>
    </row>
    <row r="5761" spans="98:208" x14ac:dyDescent="0.25">
      <c r="CT5761" s="81" t="s">
        <v>155</v>
      </c>
      <c r="CU5761" s="81" t="s">
        <v>492</v>
      </c>
      <c r="CV5761" s="81" t="s">
        <v>460</v>
      </c>
      <c r="CW5761" s="81">
        <v>2032</v>
      </c>
      <c r="CX5761" s="81">
        <v>0</v>
      </c>
      <c r="CY5761" s="81">
        <v>0</v>
      </c>
      <c r="CZ5761" s="81">
        <v>0</v>
      </c>
      <c r="DA5761" s="81">
        <v>0</v>
      </c>
      <c r="DB5761" s="81">
        <v>8.3606377745129343E-2</v>
      </c>
      <c r="DC5761" s="81">
        <v>3.9055083184886118E-2</v>
      </c>
      <c r="DD5761" s="81">
        <v>1.69499717410597E-3</v>
      </c>
      <c r="DE5761" s="81">
        <v>4.2856297386136707E-2</v>
      </c>
      <c r="DF5761" s="81">
        <v>0</v>
      </c>
      <c r="DG5761" s="81">
        <v>0</v>
      </c>
      <c r="DH5761" s="81">
        <v>0</v>
      </c>
      <c r="DI5761" s="81">
        <v>4.3541857288384016E-4</v>
      </c>
      <c r="DJ5761" s="81">
        <v>2.538260682269089E-3</v>
      </c>
      <c r="DL5761" s="81">
        <v>0</v>
      </c>
      <c r="DM5761" s="81">
        <v>0</v>
      </c>
      <c r="DN5761" s="81">
        <v>0</v>
      </c>
      <c r="DO5761" s="81">
        <v>0</v>
      </c>
      <c r="DP5761" s="81">
        <v>0</v>
      </c>
      <c r="DQ5761" s="81">
        <v>0</v>
      </c>
      <c r="DR5761" s="81">
        <v>0</v>
      </c>
      <c r="DS5761" s="81">
        <v>0</v>
      </c>
      <c r="DT5761" s="81">
        <v>0</v>
      </c>
      <c r="DU5761" s="81">
        <v>0</v>
      </c>
      <c r="DV5761" s="81">
        <v>1.1052058438807691E-6</v>
      </c>
      <c r="DW5761" s="81">
        <v>1.1052058438807691E-6</v>
      </c>
      <c r="GE5761" s="81" t="s">
        <v>449</v>
      </c>
      <c r="GF5761" s="81" t="s">
        <v>155</v>
      </c>
      <c r="GG5761" s="81" t="s">
        <v>496</v>
      </c>
      <c r="GH5761" s="81" t="s">
        <v>457</v>
      </c>
      <c r="GI5761" s="81">
        <v>2030</v>
      </c>
      <c r="GJ5761" s="81" t="s">
        <v>201</v>
      </c>
      <c r="GK5761" s="81">
        <v>247.27299216493421</v>
      </c>
      <c r="GL5761" s="81">
        <v>84.742206999999993</v>
      </c>
      <c r="GM5761" s="81">
        <v>2030</v>
      </c>
      <c r="GN5761" s="81" t="s">
        <v>173</v>
      </c>
      <c r="GO5761" s="81">
        <v>1.1148832299820636E-2</v>
      </c>
      <c r="GP5761" s="81">
        <v>10</v>
      </c>
      <c r="GQ5761" s="81">
        <v>0</v>
      </c>
      <c r="GR5761" s="81" t="s">
        <v>448</v>
      </c>
      <c r="GS5761" s="81">
        <v>0</v>
      </c>
      <c r="GT5761" s="81">
        <v>0</v>
      </c>
      <c r="GU5761" s="81">
        <v>1.1148832299820636E-2</v>
      </c>
      <c r="GV5761" s="81">
        <v>2.7568051219217136</v>
      </c>
      <c r="GW5761" s="81">
        <v>1.1148832299820636E-2</v>
      </c>
      <c r="GX5761" s="81">
        <v>2.7568051219217136</v>
      </c>
      <c r="GY5761" s="81">
        <v>1.1148832299820636E-2</v>
      </c>
      <c r="GZ5761" s="81">
        <v>2.7568051219217136</v>
      </c>
    </row>
    <row r="5762" spans="98:208" x14ac:dyDescent="0.25">
      <c r="CT5762" s="81" t="s">
        <v>155</v>
      </c>
      <c r="CU5762" s="81" t="s">
        <v>492</v>
      </c>
      <c r="CV5762" s="81" t="s">
        <v>461</v>
      </c>
      <c r="CW5762" s="81">
        <v>2020</v>
      </c>
      <c r="CX5762" s="81">
        <v>0</v>
      </c>
      <c r="CY5762" s="81">
        <v>0</v>
      </c>
      <c r="CZ5762" s="81">
        <v>0</v>
      </c>
      <c r="DA5762" s="81">
        <v>0</v>
      </c>
      <c r="DB5762" s="81">
        <v>14146.130641333069</v>
      </c>
      <c r="DC5762" s="81">
        <v>222.22942162783909</v>
      </c>
      <c r="DD5762" s="81">
        <v>8585.7228092482783</v>
      </c>
      <c r="DE5762" s="81">
        <v>5338.1784104569524</v>
      </c>
      <c r="DF5762" s="81">
        <v>2.4775985538149112</v>
      </c>
      <c r="DG5762" s="81">
        <v>0</v>
      </c>
      <c r="DH5762" s="81">
        <v>0</v>
      </c>
      <c r="DI5762" s="81">
        <v>0</v>
      </c>
      <c r="DJ5762" s="81">
        <v>6.923302443096388E-6</v>
      </c>
      <c r="DL5762" s="81">
        <v>0</v>
      </c>
      <c r="DM5762" s="81">
        <v>1.7153164120638852E-5</v>
      </c>
      <c r="DN5762" s="81">
        <v>1.7153164120638852E-5</v>
      </c>
      <c r="DO5762" s="81">
        <v>0</v>
      </c>
      <c r="DP5762" s="81">
        <v>0</v>
      </c>
      <c r="DQ5762" s="81">
        <v>0</v>
      </c>
      <c r="DR5762" s="81">
        <v>0</v>
      </c>
      <c r="DS5762" s="81">
        <v>0</v>
      </c>
      <c r="DT5762" s="81">
        <v>0</v>
      </c>
      <c r="DU5762" s="81">
        <v>0</v>
      </c>
      <c r="DV5762" s="81">
        <v>0</v>
      </c>
      <c r="DW5762" s="81">
        <v>0</v>
      </c>
      <c r="GE5762" s="81" t="s">
        <v>449</v>
      </c>
      <c r="GF5762" s="81" t="s">
        <v>155</v>
      </c>
      <c r="GG5762" s="81" t="s">
        <v>496</v>
      </c>
      <c r="GH5762" s="81" t="s">
        <v>457</v>
      </c>
      <c r="GI5762" s="81">
        <v>2031</v>
      </c>
      <c r="GJ5762" s="81" t="s">
        <v>201</v>
      </c>
      <c r="GK5762" s="81">
        <v>247.27299216493421</v>
      </c>
      <c r="GL5762" s="81">
        <v>84.742206999999993</v>
      </c>
      <c r="GM5762" s="81">
        <v>2031</v>
      </c>
      <c r="GN5762" s="81" t="s">
        <v>173</v>
      </c>
      <c r="GO5762" s="81">
        <v>1.1148832299820636E-2</v>
      </c>
      <c r="GP5762" s="81">
        <v>10</v>
      </c>
      <c r="GQ5762" s="81">
        <v>0</v>
      </c>
      <c r="GR5762" s="81" t="s">
        <v>448</v>
      </c>
      <c r="GS5762" s="81">
        <v>0</v>
      </c>
      <c r="GT5762" s="81">
        <v>0</v>
      </c>
      <c r="GU5762" s="81">
        <v>0</v>
      </c>
      <c r="GV5762" s="81">
        <v>0</v>
      </c>
      <c r="GW5762" s="81">
        <v>1.1148832299820636E-2</v>
      </c>
      <c r="GX5762" s="81">
        <v>2.7568051219217136</v>
      </c>
      <c r="GY5762" s="81">
        <v>1.1148832299820636E-2</v>
      </c>
      <c r="GZ5762" s="81">
        <v>2.7568051219217136</v>
      </c>
    </row>
    <row r="5763" spans="98:208" x14ac:dyDescent="0.25">
      <c r="CT5763" s="81" t="s">
        <v>155</v>
      </c>
      <c r="CU5763" s="81" t="s">
        <v>492</v>
      </c>
      <c r="CV5763" s="81" t="s">
        <v>461</v>
      </c>
      <c r="CW5763" s="81">
        <v>2021</v>
      </c>
      <c r="CX5763" s="81">
        <v>0</v>
      </c>
      <c r="CY5763" s="81">
        <v>0</v>
      </c>
      <c r="CZ5763" s="81">
        <v>0</v>
      </c>
      <c r="DA5763" s="81">
        <v>0</v>
      </c>
      <c r="DB5763" s="81">
        <v>14146.130641333069</v>
      </c>
      <c r="DC5763" s="81">
        <v>222.22942162783909</v>
      </c>
      <c r="DD5763" s="81">
        <v>8585.7228092482783</v>
      </c>
      <c r="DE5763" s="81">
        <v>5338.1784104569524</v>
      </c>
      <c r="DF5763" s="81">
        <v>2.4775985538149112</v>
      </c>
      <c r="DG5763" s="81">
        <v>2.4775985538149112</v>
      </c>
      <c r="DH5763" s="81">
        <v>0</v>
      </c>
      <c r="DI5763" s="81">
        <v>0</v>
      </c>
      <c r="DJ5763" s="81">
        <v>6.923302443096388E-6</v>
      </c>
      <c r="DL5763" s="81">
        <v>0</v>
      </c>
      <c r="DM5763" s="81">
        <v>1.7153164120638852E-5</v>
      </c>
      <c r="DN5763" s="81">
        <v>1.7153164120638852E-5</v>
      </c>
      <c r="DO5763" s="81">
        <v>0</v>
      </c>
      <c r="DP5763" s="81">
        <v>1.7153164120638852E-5</v>
      </c>
      <c r="DQ5763" s="81">
        <v>1.7153164120638852E-5</v>
      </c>
      <c r="DR5763" s="81">
        <v>0</v>
      </c>
      <c r="DS5763" s="81">
        <v>0</v>
      </c>
      <c r="DT5763" s="81">
        <v>0</v>
      </c>
      <c r="DU5763" s="81">
        <v>0</v>
      </c>
      <c r="DV5763" s="81">
        <v>0</v>
      </c>
      <c r="DW5763" s="81">
        <v>0</v>
      </c>
      <c r="GE5763" s="81" t="s">
        <v>449</v>
      </c>
      <c r="GF5763" s="81" t="s">
        <v>155</v>
      </c>
      <c r="GG5763" s="81" t="s">
        <v>496</v>
      </c>
      <c r="GH5763" s="81" t="s">
        <v>457</v>
      </c>
      <c r="GI5763" s="81">
        <v>2032</v>
      </c>
      <c r="GJ5763" s="81" t="s">
        <v>201</v>
      </c>
      <c r="GK5763" s="81">
        <v>247.27299216493421</v>
      </c>
      <c r="GL5763" s="81">
        <v>84.742206999999993</v>
      </c>
      <c r="GM5763" s="81">
        <v>2032</v>
      </c>
      <c r="GN5763" s="81" t="s">
        <v>173</v>
      </c>
      <c r="GO5763" s="81">
        <v>1.1148832299820636E-2</v>
      </c>
      <c r="GP5763" s="81">
        <v>10</v>
      </c>
      <c r="GQ5763" s="81">
        <v>0</v>
      </c>
      <c r="GR5763" s="81" t="s">
        <v>448</v>
      </c>
      <c r="GS5763" s="81">
        <v>0</v>
      </c>
      <c r="GT5763" s="81">
        <v>0</v>
      </c>
      <c r="GU5763" s="81">
        <v>0</v>
      </c>
      <c r="GV5763" s="81">
        <v>0</v>
      </c>
      <c r="GW5763" s="81">
        <v>0</v>
      </c>
      <c r="GX5763" s="81">
        <v>0</v>
      </c>
      <c r="GY5763" s="81">
        <v>1.1148832299820636E-2</v>
      </c>
      <c r="GZ5763" s="81">
        <v>2.7568051219217136</v>
      </c>
    </row>
    <row r="5764" spans="98:208" x14ac:dyDescent="0.25">
      <c r="CT5764" s="81" t="s">
        <v>155</v>
      </c>
      <c r="CU5764" s="81" t="s">
        <v>492</v>
      </c>
      <c r="CV5764" s="81" t="s">
        <v>461</v>
      </c>
      <c r="CW5764" s="81">
        <v>2022</v>
      </c>
      <c r="CX5764" s="81">
        <v>0</v>
      </c>
      <c r="CY5764" s="81">
        <v>0</v>
      </c>
      <c r="CZ5764" s="81">
        <v>0</v>
      </c>
      <c r="DA5764" s="81">
        <v>0</v>
      </c>
      <c r="DB5764" s="81">
        <v>14146.130641333069</v>
      </c>
      <c r="DC5764" s="81">
        <v>222.22942162783909</v>
      </c>
      <c r="DD5764" s="81">
        <v>8585.7228092482783</v>
      </c>
      <c r="DE5764" s="81">
        <v>5338.1784104569524</v>
      </c>
      <c r="DF5764" s="81">
        <v>2.4775985538149112</v>
      </c>
      <c r="DG5764" s="81">
        <v>2.4775985538149112</v>
      </c>
      <c r="DH5764" s="81">
        <v>2.4775985538149112</v>
      </c>
      <c r="DI5764" s="81">
        <v>0</v>
      </c>
      <c r="DJ5764" s="81">
        <v>6.923302443096388E-6</v>
      </c>
      <c r="DL5764" s="81">
        <v>0</v>
      </c>
      <c r="DM5764" s="81">
        <v>1.7153164120638852E-5</v>
      </c>
      <c r="DN5764" s="81">
        <v>1.7153164120638852E-5</v>
      </c>
      <c r="DO5764" s="81">
        <v>0</v>
      </c>
      <c r="DP5764" s="81">
        <v>1.7153164120638852E-5</v>
      </c>
      <c r="DQ5764" s="81">
        <v>1.7153164120638852E-5</v>
      </c>
      <c r="DR5764" s="81">
        <v>0</v>
      </c>
      <c r="DS5764" s="81">
        <v>1.7153164120638852E-5</v>
      </c>
      <c r="DT5764" s="81">
        <v>1.7153164120638852E-5</v>
      </c>
      <c r="DU5764" s="81">
        <v>0</v>
      </c>
      <c r="DV5764" s="81">
        <v>0</v>
      </c>
      <c r="DW5764" s="81">
        <v>0</v>
      </c>
      <c r="GE5764" s="81" t="s">
        <v>449</v>
      </c>
      <c r="GF5764" s="81" t="s">
        <v>155</v>
      </c>
      <c r="GG5764" s="81" t="s">
        <v>496</v>
      </c>
      <c r="GH5764" s="81" t="s">
        <v>458</v>
      </c>
      <c r="GI5764" s="81">
        <v>2021</v>
      </c>
      <c r="GJ5764" s="81" t="s">
        <v>201</v>
      </c>
      <c r="GK5764" s="81">
        <v>222.2294216278213</v>
      </c>
      <c r="GL5764" s="81">
        <v>84.742206999999993</v>
      </c>
      <c r="GM5764" s="81">
        <v>2021</v>
      </c>
      <c r="GN5764" s="81" t="s">
        <v>173</v>
      </c>
      <c r="GO5764" s="81">
        <v>1.1148832299820636E-2</v>
      </c>
      <c r="GP5764" s="81">
        <v>10</v>
      </c>
      <c r="GQ5764" s="81">
        <v>0</v>
      </c>
      <c r="GR5764" s="81" t="s">
        <v>448</v>
      </c>
      <c r="GS5764" s="81">
        <v>1.1148832299820636E-2</v>
      </c>
      <c r="GT5764" s="81">
        <v>2.4775985538147127</v>
      </c>
      <c r="GU5764" s="81">
        <v>1.1148832299820636E-2</v>
      </c>
      <c r="GV5764" s="81">
        <v>2.4775985538147127</v>
      </c>
      <c r="GW5764" s="81">
        <v>0</v>
      </c>
      <c r="GX5764" s="81">
        <v>0</v>
      </c>
      <c r="GY5764" s="81">
        <v>0</v>
      </c>
      <c r="GZ5764" s="81">
        <v>0</v>
      </c>
    </row>
    <row r="5765" spans="98:208" x14ac:dyDescent="0.25">
      <c r="CT5765" s="81" t="s">
        <v>155</v>
      </c>
      <c r="CU5765" s="81" t="s">
        <v>492</v>
      </c>
      <c r="CV5765" s="81" t="s">
        <v>461</v>
      </c>
      <c r="CW5765" s="81">
        <v>2023</v>
      </c>
      <c r="CX5765" s="81">
        <v>0</v>
      </c>
      <c r="CY5765" s="81">
        <v>0</v>
      </c>
      <c r="CZ5765" s="81">
        <v>0</v>
      </c>
      <c r="DA5765" s="81">
        <v>0</v>
      </c>
      <c r="DB5765" s="81">
        <v>14664.637556437199</v>
      </c>
      <c r="DC5765" s="81">
        <v>233.23007680794811</v>
      </c>
      <c r="DD5765" s="81">
        <v>8896.5159934289404</v>
      </c>
      <c r="DE5765" s="81">
        <v>5534.8914862003076</v>
      </c>
      <c r="DF5765" s="81">
        <v>2.6002430136060997</v>
      </c>
      <c r="DG5765" s="81">
        <v>2.6002430136060997</v>
      </c>
      <c r="DH5765" s="81">
        <v>2.6002430136060997</v>
      </c>
      <c r="DI5765" s="81">
        <v>2.6002430136060997</v>
      </c>
      <c r="DJ5765" s="81">
        <v>6.923302443096388E-6</v>
      </c>
      <c r="DL5765" s="81">
        <v>0</v>
      </c>
      <c r="DM5765" s="81">
        <v>1.8002268808743424E-5</v>
      </c>
      <c r="DN5765" s="81">
        <v>1.8002268808743424E-5</v>
      </c>
      <c r="DO5765" s="81">
        <v>0</v>
      </c>
      <c r="DP5765" s="81">
        <v>1.8002268808743424E-5</v>
      </c>
      <c r="DQ5765" s="81">
        <v>1.8002268808743424E-5</v>
      </c>
      <c r="DR5765" s="81">
        <v>0</v>
      </c>
      <c r="DS5765" s="81">
        <v>1.8002268808743424E-5</v>
      </c>
      <c r="DT5765" s="81">
        <v>1.8002268808743424E-5</v>
      </c>
      <c r="DU5765" s="81">
        <v>0</v>
      </c>
      <c r="DV5765" s="81">
        <v>1.8002268808743424E-5</v>
      </c>
      <c r="DW5765" s="81">
        <v>1.8002268808743424E-5</v>
      </c>
      <c r="GE5765" s="81" t="s">
        <v>449</v>
      </c>
      <c r="GF5765" s="81" t="s">
        <v>155</v>
      </c>
      <c r="GG5765" s="81" t="s">
        <v>496</v>
      </c>
      <c r="GH5765" s="81" t="s">
        <v>458</v>
      </c>
      <c r="GI5765" s="81">
        <v>2022</v>
      </c>
      <c r="GJ5765" s="81" t="s">
        <v>201</v>
      </c>
      <c r="GK5765" s="81">
        <v>222.2294216278213</v>
      </c>
      <c r="GL5765" s="81">
        <v>84.742206999999993</v>
      </c>
      <c r="GM5765" s="81">
        <v>2022</v>
      </c>
      <c r="GN5765" s="81" t="s">
        <v>173</v>
      </c>
      <c r="GO5765" s="81">
        <v>1.1148832299820636E-2</v>
      </c>
      <c r="GP5765" s="81">
        <v>10</v>
      </c>
      <c r="GQ5765" s="81">
        <v>0</v>
      </c>
      <c r="GR5765" s="81" t="s">
        <v>448</v>
      </c>
      <c r="GS5765" s="81">
        <v>1.1148832299820636E-2</v>
      </c>
      <c r="GT5765" s="81">
        <v>2.4775985538147127</v>
      </c>
      <c r="GU5765" s="81">
        <v>1.1148832299820636E-2</v>
      </c>
      <c r="GV5765" s="81">
        <v>2.4775985538147127</v>
      </c>
      <c r="GW5765" s="81">
        <v>1.1148832299820636E-2</v>
      </c>
      <c r="GX5765" s="81">
        <v>2.4775985538147127</v>
      </c>
      <c r="GY5765" s="81">
        <v>0</v>
      </c>
      <c r="GZ5765" s="81">
        <v>0</v>
      </c>
    </row>
    <row r="5766" spans="98:208" x14ac:dyDescent="0.25">
      <c r="CT5766" s="81" t="s">
        <v>155</v>
      </c>
      <c r="CU5766" s="81" t="s">
        <v>492</v>
      </c>
      <c r="CV5766" s="81" t="s">
        <v>461</v>
      </c>
      <c r="CW5766" s="81">
        <v>2024</v>
      </c>
      <c r="CX5766" s="81">
        <v>0</v>
      </c>
      <c r="CY5766" s="81">
        <v>0</v>
      </c>
      <c r="CZ5766" s="81">
        <v>0</v>
      </c>
      <c r="DA5766" s="81">
        <v>0</v>
      </c>
      <c r="DB5766" s="81">
        <v>14664.637556437199</v>
      </c>
      <c r="DC5766" s="81">
        <v>233.23007680794811</v>
      </c>
      <c r="DD5766" s="81">
        <v>8896.5159934289404</v>
      </c>
      <c r="DE5766" s="81">
        <v>5534.8914862003076</v>
      </c>
      <c r="DF5766" s="81">
        <v>2.6002430136060997</v>
      </c>
      <c r="DG5766" s="81">
        <v>2.6002430136060997</v>
      </c>
      <c r="DH5766" s="81">
        <v>2.6002430136060997</v>
      </c>
      <c r="DI5766" s="81">
        <v>2.6002430136060997</v>
      </c>
      <c r="DJ5766" s="81">
        <v>6.923302443096388E-6</v>
      </c>
      <c r="DL5766" s="81">
        <v>0</v>
      </c>
      <c r="DM5766" s="81">
        <v>1.8002268808743424E-5</v>
      </c>
      <c r="DN5766" s="81">
        <v>1.8002268808743424E-5</v>
      </c>
      <c r="DO5766" s="81">
        <v>0</v>
      </c>
      <c r="DP5766" s="81">
        <v>1.8002268808743424E-5</v>
      </c>
      <c r="DQ5766" s="81">
        <v>1.8002268808743424E-5</v>
      </c>
      <c r="DR5766" s="81">
        <v>0</v>
      </c>
      <c r="DS5766" s="81">
        <v>1.8002268808743424E-5</v>
      </c>
      <c r="DT5766" s="81">
        <v>1.8002268808743424E-5</v>
      </c>
      <c r="DU5766" s="81">
        <v>0</v>
      </c>
      <c r="DV5766" s="81">
        <v>1.8002268808743424E-5</v>
      </c>
      <c r="DW5766" s="81">
        <v>1.8002268808743424E-5</v>
      </c>
      <c r="GE5766" s="81" t="s">
        <v>449</v>
      </c>
      <c r="GF5766" s="81" t="s">
        <v>155</v>
      </c>
      <c r="GG5766" s="81" t="s">
        <v>496</v>
      </c>
      <c r="GH5766" s="81" t="s">
        <v>458</v>
      </c>
      <c r="GI5766" s="81">
        <v>2023</v>
      </c>
      <c r="GJ5766" s="81" t="s">
        <v>201</v>
      </c>
      <c r="GK5766" s="81">
        <v>233.23007680792861</v>
      </c>
      <c r="GL5766" s="81">
        <v>84.742206999999993</v>
      </c>
      <c r="GM5766" s="81">
        <v>2023</v>
      </c>
      <c r="GN5766" s="81" t="s">
        <v>173</v>
      </c>
      <c r="GO5766" s="81">
        <v>1.1148832299820636E-2</v>
      </c>
      <c r="GP5766" s="81">
        <v>10</v>
      </c>
      <c r="GQ5766" s="81">
        <v>0</v>
      </c>
      <c r="GR5766" s="81" t="s">
        <v>448</v>
      </c>
      <c r="GS5766" s="81">
        <v>1.1148832299820636E-2</v>
      </c>
      <c r="GT5766" s="81">
        <v>2.6002430136058825</v>
      </c>
      <c r="GU5766" s="81">
        <v>1.1148832299820636E-2</v>
      </c>
      <c r="GV5766" s="81">
        <v>2.6002430136058825</v>
      </c>
      <c r="GW5766" s="81">
        <v>1.1148832299820636E-2</v>
      </c>
      <c r="GX5766" s="81">
        <v>2.6002430136058825</v>
      </c>
      <c r="GY5766" s="81">
        <v>1.1148832299820636E-2</v>
      </c>
      <c r="GZ5766" s="81">
        <v>2.6002430136058825</v>
      </c>
    </row>
    <row r="5767" spans="98:208" x14ac:dyDescent="0.25">
      <c r="CT5767" s="81" t="s">
        <v>155</v>
      </c>
      <c r="CU5767" s="81" t="s">
        <v>492</v>
      </c>
      <c r="CV5767" s="81" t="s">
        <v>461</v>
      </c>
      <c r="CW5767" s="81">
        <v>2025</v>
      </c>
      <c r="CX5767" s="81">
        <v>0</v>
      </c>
      <c r="CY5767" s="81">
        <v>0</v>
      </c>
      <c r="CZ5767" s="81">
        <v>0</v>
      </c>
      <c r="DA5767" s="81">
        <v>0</v>
      </c>
      <c r="DB5767" s="81">
        <v>14664.637556437199</v>
      </c>
      <c r="DC5767" s="81">
        <v>233.23007680794811</v>
      </c>
      <c r="DD5767" s="81">
        <v>8896.5159934289404</v>
      </c>
      <c r="DE5767" s="81">
        <v>5534.8914862003076</v>
      </c>
      <c r="DF5767" s="81">
        <v>2.6002430136060997</v>
      </c>
      <c r="DG5767" s="81">
        <v>2.6002430136060997</v>
      </c>
      <c r="DH5767" s="81">
        <v>2.6002430136060997</v>
      </c>
      <c r="DI5767" s="81">
        <v>2.6002430136060997</v>
      </c>
      <c r="DJ5767" s="81">
        <v>6.923302443096388E-6</v>
      </c>
      <c r="DL5767" s="81">
        <v>0</v>
      </c>
      <c r="DM5767" s="81">
        <v>1.8002268808743424E-5</v>
      </c>
      <c r="DN5767" s="81">
        <v>1.8002268808743424E-5</v>
      </c>
      <c r="DO5767" s="81">
        <v>0</v>
      </c>
      <c r="DP5767" s="81">
        <v>1.8002268808743424E-5</v>
      </c>
      <c r="DQ5767" s="81">
        <v>1.8002268808743424E-5</v>
      </c>
      <c r="DR5767" s="81">
        <v>0</v>
      </c>
      <c r="DS5767" s="81">
        <v>1.8002268808743424E-5</v>
      </c>
      <c r="DT5767" s="81">
        <v>1.8002268808743424E-5</v>
      </c>
      <c r="DU5767" s="81">
        <v>0</v>
      </c>
      <c r="DV5767" s="81">
        <v>1.8002268808743424E-5</v>
      </c>
      <c r="DW5767" s="81">
        <v>1.8002268808743424E-5</v>
      </c>
      <c r="GE5767" s="81" t="s">
        <v>449</v>
      </c>
      <c r="GF5767" s="81" t="s">
        <v>155</v>
      </c>
      <c r="GG5767" s="81" t="s">
        <v>496</v>
      </c>
      <c r="GH5767" s="81" t="s">
        <v>458</v>
      </c>
      <c r="GI5767" s="81">
        <v>2024</v>
      </c>
      <c r="GJ5767" s="81" t="s">
        <v>201</v>
      </c>
      <c r="GK5767" s="81">
        <v>233.23007680792861</v>
      </c>
      <c r="GL5767" s="81">
        <v>84.742206999999993</v>
      </c>
      <c r="GM5767" s="81">
        <v>2024</v>
      </c>
      <c r="GN5767" s="81" t="s">
        <v>173</v>
      </c>
      <c r="GO5767" s="81">
        <v>1.1148832299820636E-2</v>
      </c>
      <c r="GP5767" s="81">
        <v>10</v>
      </c>
      <c r="GQ5767" s="81">
        <v>0</v>
      </c>
      <c r="GR5767" s="81" t="s">
        <v>448</v>
      </c>
      <c r="GS5767" s="81">
        <v>1.1148832299820636E-2</v>
      </c>
      <c r="GT5767" s="81">
        <v>2.6002430136058825</v>
      </c>
      <c r="GU5767" s="81">
        <v>1.1148832299820636E-2</v>
      </c>
      <c r="GV5767" s="81">
        <v>2.6002430136058825</v>
      </c>
      <c r="GW5767" s="81">
        <v>1.1148832299820636E-2</v>
      </c>
      <c r="GX5767" s="81">
        <v>2.6002430136058825</v>
      </c>
      <c r="GY5767" s="81">
        <v>1.1148832299820636E-2</v>
      </c>
      <c r="GZ5767" s="81">
        <v>2.6002430136058825</v>
      </c>
    </row>
    <row r="5768" spans="98:208" x14ac:dyDescent="0.25">
      <c r="CT5768" s="81" t="s">
        <v>155</v>
      </c>
      <c r="CU5768" s="81" t="s">
        <v>492</v>
      </c>
      <c r="CV5768" s="81" t="s">
        <v>461</v>
      </c>
      <c r="CW5768" s="81">
        <v>2026</v>
      </c>
      <c r="CX5768" s="81">
        <v>0</v>
      </c>
      <c r="CY5768" s="81">
        <v>0</v>
      </c>
      <c r="CZ5768" s="81">
        <v>0</v>
      </c>
      <c r="DA5768" s="81">
        <v>0</v>
      </c>
      <c r="DB5768" s="81">
        <v>14664.637556437199</v>
      </c>
      <c r="DC5768" s="81">
        <v>233.23007680794811</v>
      </c>
      <c r="DD5768" s="81">
        <v>8896.5159934289404</v>
      </c>
      <c r="DE5768" s="81">
        <v>5534.8914862003076</v>
      </c>
      <c r="DF5768" s="81">
        <v>2.6002430136060997</v>
      </c>
      <c r="DG5768" s="81">
        <v>2.6002430136060997</v>
      </c>
      <c r="DH5768" s="81">
        <v>2.6002430136060997</v>
      </c>
      <c r="DI5768" s="81">
        <v>2.6002430136060997</v>
      </c>
      <c r="DJ5768" s="81">
        <v>6.923302443096388E-6</v>
      </c>
      <c r="DL5768" s="81">
        <v>0</v>
      </c>
      <c r="DM5768" s="81">
        <v>1.8002268808743424E-5</v>
      </c>
      <c r="DN5768" s="81">
        <v>1.8002268808743424E-5</v>
      </c>
      <c r="DO5768" s="81">
        <v>0</v>
      </c>
      <c r="DP5768" s="81">
        <v>1.8002268808743424E-5</v>
      </c>
      <c r="DQ5768" s="81">
        <v>1.8002268808743424E-5</v>
      </c>
      <c r="DR5768" s="81">
        <v>0</v>
      </c>
      <c r="DS5768" s="81">
        <v>1.8002268808743424E-5</v>
      </c>
      <c r="DT5768" s="81">
        <v>1.8002268808743424E-5</v>
      </c>
      <c r="DU5768" s="81">
        <v>0</v>
      </c>
      <c r="DV5768" s="81">
        <v>1.8002268808743424E-5</v>
      </c>
      <c r="DW5768" s="81">
        <v>1.8002268808743424E-5</v>
      </c>
      <c r="GE5768" s="81" t="s">
        <v>449</v>
      </c>
      <c r="GF5768" s="81" t="s">
        <v>155</v>
      </c>
      <c r="GG5768" s="81" t="s">
        <v>496</v>
      </c>
      <c r="GH5768" s="81" t="s">
        <v>458</v>
      </c>
      <c r="GI5768" s="81">
        <v>2025</v>
      </c>
      <c r="GJ5768" s="81" t="s">
        <v>201</v>
      </c>
      <c r="GK5768" s="81">
        <v>233.23007680792861</v>
      </c>
      <c r="GL5768" s="81">
        <v>84.742206999999993</v>
      </c>
      <c r="GM5768" s="81">
        <v>2025</v>
      </c>
      <c r="GN5768" s="81" t="s">
        <v>173</v>
      </c>
      <c r="GO5768" s="81">
        <v>1.1148832299820636E-2</v>
      </c>
      <c r="GP5768" s="81">
        <v>10</v>
      </c>
      <c r="GQ5768" s="81">
        <v>0</v>
      </c>
      <c r="GR5768" s="81" t="s">
        <v>448</v>
      </c>
      <c r="GS5768" s="81">
        <v>1.1148832299820636E-2</v>
      </c>
      <c r="GT5768" s="81">
        <v>2.6002430136058825</v>
      </c>
      <c r="GU5768" s="81">
        <v>1.1148832299820636E-2</v>
      </c>
      <c r="GV5768" s="81">
        <v>2.6002430136058825</v>
      </c>
      <c r="GW5768" s="81">
        <v>1.1148832299820636E-2</v>
      </c>
      <c r="GX5768" s="81">
        <v>2.6002430136058825</v>
      </c>
      <c r="GY5768" s="81">
        <v>1.1148832299820636E-2</v>
      </c>
      <c r="GZ5768" s="81">
        <v>2.6002430136058825</v>
      </c>
    </row>
    <row r="5769" spans="98:208" x14ac:dyDescent="0.25">
      <c r="CT5769" s="81" t="s">
        <v>155</v>
      </c>
      <c r="CU5769" s="81" t="s">
        <v>492</v>
      </c>
      <c r="CV5769" s="81" t="s">
        <v>461</v>
      </c>
      <c r="CW5769" s="81">
        <v>2027</v>
      </c>
      <c r="CX5769" s="81">
        <v>0</v>
      </c>
      <c r="CY5769" s="81">
        <v>0</v>
      </c>
      <c r="CZ5769" s="81">
        <v>0</v>
      </c>
      <c r="DA5769" s="81">
        <v>0</v>
      </c>
      <c r="DB5769" s="81">
        <v>14664.637556437199</v>
      </c>
      <c r="DC5769" s="81">
        <v>233.23007680794811</v>
      </c>
      <c r="DD5769" s="81">
        <v>8896.5159934289404</v>
      </c>
      <c r="DE5769" s="81">
        <v>5534.8914862003076</v>
      </c>
      <c r="DF5769" s="81">
        <v>2.6002430136060997</v>
      </c>
      <c r="DG5769" s="81">
        <v>2.6002430136060997</v>
      </c>
      <c r="DH5769" s="81">
        <v>2.6002430136060997</v>
      </c>
      <c r="DI5769" s="81">
        <v>2.6002430136060997</v>
      </c>
      <c r="DJ5769" s="81">
        <v>6.923302443096388E-6</v>
      </c>
      <c r="DL5769" s="81">
        <v>0</v>
      </c>
      <c r="DM5769" s="81">
        <v>1.8002268808743424E-5</v>
      </c>
      <c r="DN5769" s="81">
        <v>1.8002268808743424E-5</v>
      </c>
      <c r="DO5769" s="81">
        <v>0</v>
      </c>
      <c r="DP5769" s="81">
        <v>1.8002268808743424E-5</v>
      </c>
      <c r="DQ5769" s="81">
        <v>1.8002268808743424E-5</v>
      </c>
      <c r="DR5769" s="81">
        <v>0</v>
      </c>
      <c r="DS5769" s="81">
        <v>1.8002268808743424E-5</v>
      </c>
      <c r="DT5769" s="81">
        <v>1.8002268808743424E-5</v>
      </c>
      <c r="DU5769" s="81">
        <v>0</v>
      </c>
      <c r="DV5769" s="81">
        <v>1.8002268808743424E-5</v>
      </c>
      <c r="DW5769" s="81">
        <v>1.8002268808743424E-5</v>
      </c>
      <c r="GE5769" s="81" t="s">
        <v>449</v>
      </c>
      <c r="GF5769" s="81" t="s">
        <v>155</v>
      </c>
      <c r="GG5769" s="81" t="s">
        <v>496</v>
      </c>
      <c r="GH5769" s="81" t="s">
        <v>458</v>
      </c>
      <c r="GI5769" s="81">
        <v>2026</v>
      </c>
      <c r="GJ5769" s="81" t="s">
        <v>201</v>
      </c>
      <c r="GK5769" s="81">
        <v>233.23007680792861</v>
      </c>
      <c r="GL5769" s="81">
        <v>84.742206999999993</v>
      </c>
      <c r="GM5769" s="81">
        <v>2026</v>
      </c>
      <c r="GN5769" s="81" t="s">
        <v>173</v>
      </c>
      <c r="GO5769" s="81">
        <v>1.1148832299820636E-2</v>
      </c>
      <c r="GP5769" s="81">
        <v>10</v>
      </c>
      <c r="GQ5769" s="81">
        <v>0</v>
      </c>
      <c r="GR5769" s="81" t="s">
        <v>448</v>
      </c>
      <c r="GS5769" s="81">
        <v>1.1148832299820636E-2</v>
      </c>
      <c r="GT5769" s="81">
        <v>2.6002430136058825</v>
      </c>
      <c r="GU5769" s="81">
        <v>1.1148832299820636E-2</v>
      </c>
      <c r="GV5769" s="81">
        <v>2.6002430136058825</v>
      </c>
      <c r="GW5769" s="81">
        <v>1.1148832299820636E-2</v>
      </c>
      <c r="GX5769" s="81">
        <v>2.6002430136058825</v>
      </c>
      <c r="GY5769" s="81">
        <v>1.1148832299820636E-2</v>
      </c>
      <c r="GZ5769" s="81">
        <v>2.6002430136058825</v>
      </c>
    </row>
    <row r="5770" spans="98:208" x14ac:dyDescent="0.25">
      <c r="CT5770" s="81" t="s">
        <v>155</v>
      </c>
      <c r="CU5770" s="81" t="s">
        <v>492</v>
      </c>
      <c r="CV5770" s="81" t="s">
        <v>461</v>
      </c>
      <c r="CW5770" s="81">
        <v>2028</v>
      </c>
      <c r="CX5770" s="81">
        <v>0</v>
      </c>
      <c r="CY5770" s="81">
        <v>0</v>
      </c>
      <c r="CZ5770" s="81">
        <v>0</v>
      </c>
      <c r="DA5770" s="81">
        <v>0</v>
      </c>
      <c r="DB5770" s="81">
        <v>15317.990942816559</v>
      </c>
      <c r="DC5770" s="81">
        <v>247.27299216495649</v>
      </c>
      <c r="DD5770" s="81">
        <v>9287.6490955448535</v>
      </c>
      <c r="DE5770" s="81">
        <v>5783.0688551067497</v>
      </c>
      <c r="DF5770" s="81">
        <v>2.7568051219219623</v>
      </c>
      <c r="DG5770" s="81">
        <v>2.7568051219219623</v>
      </c>
      <c r="DH5770" s="81">
        <v>2.7568051219219623</v>
      </c>
      <c r="DI5770" s="81">
        <v>2.7568051219219623</v>
      </c>
      <c r="DJ5770" s="81">
        <v>6.923302443096388E-6</v>
      </c>
      <c r="DL5770" s="81">
        <v>0</v>
      </c>
      <c r="DM5770" s="81">
        <v>1.9086195635742957E-5</v>
      </c>
      <c r="DN5770" s="81">
        <v>1.9086195635742957E-5</v>
      </c>
      <c r="DO5770" s="81">
        <v>0</v>
      </c>
      <c r="DP5770" s="81">
        <v>1.9086195635742957E-5</v>
      </c>
      <c r="DQ5770" s="81">
        <v>1.9086195635742957E-5</v>
      </c>
      <c r="DR5770" s="81">
        <v>0</v>
      </c>
      <c r="DS5770" s="81">
        <v>1.9086195635742957E-5</v>
      </c>
      <c r="DT5770" s="81">
        <v>1.9086195635742957E-5</v>
      </c>
      <c r="DU5770" s="81">
        <v>0</v>
      </c>
      <c r="DV5770" s="81">
        <v>1.9086195635742957E-5</v>
      </c>
      <c r="DW5770" s="81">
        <v>1.9086195635742957E-5</v>
      </c>
      <c r="GE5770" s="81" t="s">
        <v>449</v>
      </c>
      <c r="GF5770" s="81" t="s">
        <v>155</v>
      </c>
      <c r="GG5770" s="81" t="s">
        <v>496</v>
      </c>
      <c r="GH5770" s="81" t="s">
        <v>458</v>
      </c>
      <c r="GI5770" s="81">
        <v>2027</v>
      </c>
      <c r="GJ5770" s="81" t="s">
        <v>201</v>
      </c>
      <c r="GK5770" s="81">
        <v>233.23007680792861</v>
      </c>
      <c r="GL5770" s="81">
        <v>84.742206999999993</v>
      </c>
      <c r="GM5770" s="81">
        <v>2027</v>
      </c>
      <c r="GN5770" s="81" t="s">
        <v>173</v>
      </c>
      <c r="GO5770" s="81">
        <v>1.1148832299820636E-2</v>
      </c>
      <c r="GP5770" s="81">
        <v>10</v>
      </c>
      <c r="GQ5770" s="81">
        <v>0</v>
      </c>
      <c r="GR5770" s="81" t="s">
        <v>448</v>
      </c>
      <c r="GS5770" s="81">
        <v>1.1148832299820636E-2</v>
      </c>
      <c r="GT5770" s="81">
        <v>2.6002430136058825</v>
      </c>
      <c r="GU5770" s="81">
        <v>1.1148832299820636E-2</v>
      </c>
      <c r="GV5770" s="81">
        <v>2.6002430136058825</v>
      </c>
      <c r="GW5770" s="81">
        <v>1.1148832299820636E-2</v>
      </c>
      <c r="GX5770" s="81">
        <v>2.6002430136058825</v>
      </c>
      <c r="GY5770" s="81">
        <v>1.1148832299820636E-2</v>
      </c>
      <c r="GZ5770" s="81">
        <v>2.6002430136058825</v>
      </c>
    </row>
    <row r="5771" spans="98:208" x14ac:dyDescent="0.25">
      <c r="CT5771" s="81" t="s">
        <v>155</v>
      </c>
      <c r="CU5771" s="81" t="s">
        <v>492</v>
      </c>
      <c r="CV5771" s="81" t="s">
        <v>461</v>
      </c>
      <c r="CW5771" s="81">
        <v>2029</v>
      </c>
      <c r="CX5771" s="81">
        <v>0</v>
      </c>
      <c r="CY5771" s="81">
        <v>0</v>
      </c>
      <c r="CZ5771" s="81">
        <v>0</v>
      </c>
      <c r="DA5771" s="81">
        <v>0</v>
      </c>
      <c r="DB5771" s="81">
        <v>15317.990942816559</v>
      </c>
      <c r="DC5771" s="81">
        <v>247.27299216495649</v>
      </c>
      <c r="DD5771" s="81">
        <v>9287.6490955448535</v>
      </c>
      <c r="DE5771" s="81">
        <v>5783.0688551067497</v>
      </c>
      <c r="DF5771" s="81">
        <v>2.7568051219219623</v>
      </c>
      <c r="DG5771" s="81">
        <v>2.7568051219219623</v>
      </c>
      <c r="DH5771" s="81">
        <v>2.7568051219219623</v>
      </c>
      <c r="DI5771" s="81">
        <v>2.7568051219219623</v>
      </c>
      <c r="DJ5771" s="81">
        <v>6.923302443096388E-6</v>
      </c>
      <c r="DL5771" s="81">
        <v>0</v>
      </c>
      <c r="DM5771" s="81">
        <v>1.9086195635742957E-5</v>
      </c>
      <c r="DN5771" s="81">
        <v>1.9086195635742957E-5</v>
      </c>
      <c r="DO5771" s="81">
        <v>0</v>
      </c>
      <c r="DP5771" s="81">
        <v>1.9086195635742957E-5</v>
      </c>
      <c r="DQ5771" s="81">
        <v>1.9086195635742957E-5</v>
      </c>
      <c r="DR5771" s="81">
        <v>0</v>
      </c>
      <c r="DS5771" s="81">
        <v>1.9086195635742957E-5</v>
      </c>
      <c r="DT5771" s="81">
        <v>1.9086195635742957E-5</v>
      </c>
      <c r="DU5771" s="81">
        <v>0</v>
      </c>
      <c r="DV5771" s="81">
        <v>1.9086195635742957E-5</v>
      </c>
      <c r="DW5771" s="81">
        <v>1.9086195635742957E-5</v>
      </c>
      <c r="GE5771" s="81" t="s">
        <v>449</v>
      </c>
      <c r="GF5771" s="81" t="s">
        <v>155</v>
      </c>
      <c r="GG5771" s="81" t="s">
        <v>496</v>
      </c>
      <c r="GH5771" s="81" t="s">
        <v>458</v>
      </c>
      <c r="GI5771" s="81">
        <v>2028</v>
      </c>
      <c r="GJ5771" s="81" t="s">
        <v>201</v>
      </c>
      <c r="GK5771" s="81">
        <v>247.27299216493989</v>
      </c>
      <c r="GL5771" s="81">
        <v>84.742206999999993</v>
      </c>
      <c r="GM5771" s="81">
        <v>2028</v>
      </c>
      <c r="GN5771" s="81" t="s">
        <v>173</v>
      </c>
      <c r="GO5771" s="81">
        <v>1.1148832299820636E-2</v>
      </c>
      <c r="GP5771" s="81">
        <v>10</v>
      </c>
      <c r="GQ5771" s="81">
        <v>0</v>
      </c>
      <c r="GR5771" s="81" t="s">
        <v>448</v>
      </c>
      <c r="GS5771" s="81">
        <v>1.1148832299820636E-2</v>
      </c>
      <c r="GT5771" s="81">
        <v>2.7568051219217771</v>
      </c>
      <c r="GU5771" s="81">
        <v>1.1148832299820636E-2</v>
      </c>
      <c r="GV5771" s="81">
        <v>2.7568051219217771</v>
      </c>
      <c r="GW5771" s="81">
        <v>1.1148832299820636E-2</v>
      </c>
      <c r="GX5771" s="81">
        <v>2.7568051219217771</v>
      </c>
      <c r="GY5771" s="81">
        <v>1.1148832299820636E-2</v>
      </c>
      <c r="GZ5771" s="81">
        <v>2.7568051219217771</v>
      </c>
    </row>
    <row r="5772" spans="98:208" x14ac:dyDescent="0.25">
      <c r="CT5772" s="81" t="s">
        <v>155</v>
      </c>
      <c r="CU5772" s="81" t="s">
        <v>492</v>
      </c>
      <c r="CV5772" s="81" t="s">
        <v>461</v>
      </c>
      <c r="CW5772" s="81">
        <v>2030</v>
      </c>
      <c r="CX5772" s="81">
        <v>0</v>
      </c>
      <c r="CY5772" s="81">
        <v>0</v>
      </c>
      <c r="CZ5772" s="81">
        <v>0</v>
      </c>
      <c r="DA5772" s="81">
        <v>0</v>
      </c>
      <c r="DB5772" s="81">
        <v>15317.990942816559</v>
      </c>
      <c r="DC5772" s="81">
        <v>247.27299216495649</v>
      </c>
      <c r="DD5772" s="81">
        <v>9287.6490955448535</v>
      </c>
      <c r="DE5772" s="81">
        <v>5783.0688551067497</v>
      </c>
      <c r="DF5772" s="81">
        <v>0</v>
      </c>
      <c r="DG5772" s="81">
        <v>2.7568051219219623</v>
      </c>
      <c r="DH5772" s="81">
        <v>2.7568051219219623</v>
      </c>
      <c r="DI5772" s="81">
        <v>2.7568051219219623</v>
      </c>
      <c r="DJ5772" s="81">
        <v>6.923302443096388E-6</v>
      </c>
      <c r="DL5772" s="81">
        <v>0</v>
      </c>
      <c r="DM5772" s="81">
        <v>0</v>
      </c>
      <c r="DN5772" s="81">
        <v>0</v>
      </c>
      <c r="DO5772" s="81">
        <v>0</v>
      </c>
      <c r="DP5772" s="81">
        <v>1.9086195635742957E-5</v>
      </c>
      <c r="DQ5772" s="81">
        <v>1.9086195635742957E-5</v>
      </c>
      <c r="DR5772" s="81">
        <v>0</v>
      </c>
      <c r="DS5772" s="81">
        <v>1.9086195635742957E-5</v>
      </c>
      <c r="DT5772" s="81">
        <v>1.9086195635742957E-5</v>
      </c>
      <c r="DU5772" s="81">
        <v>0</v>
      </c>
      <c r="DV5772" s="81">
        <v>1.9086195635742957E-5</v>
      </c>
      <c r="DW5772" s="81">
        <v>1.9086195635742957E-5</v>
      </c>
      <c r="GE5772" s="81" t="s">
        <v>449</v>
      </c>
      <c r="GF5772" s="81" t="s">
        <v>155</v>
      </c>
      <c r="GG5772" s="81" t="s">
        <v>496</v>
      </c>
      <c r="GH5772" s="81" t="s">
        <v>458</v>
      </c>
      <c r="GI5772" s="81">
        <v>2029</v>
      </c>
      <c r="GJ5772" s="81" t="s">
        <v>201</v>
      </c>
      <c r="GK5772" s="81">
        <v>247.27299216493989</v>
      </c>
      <c r="GL5772" s="81">
        <v>84.742206999999993</v>
      </c>
      <c r="GM5772" s="81">
        <v>2029</v>
      </c>
      <c r="GN5772" s="81" t="s">
        <v>173</v>
      </c>
      <c r="GO5772" s="81">
        <v>1.1148832299820636E-2</v>
      </c>
      <c r="GP5772" s="81">
        <v>10</v>
      </c>
      <c r="GQ5772" s="81">
        <v>0</v>
      </c>
      <c r="GR5772" s="81" t="s">
        <v>448</v>
      </c>
      <c r="GS5772" s="81">
        <v>1.1148832299820636E-2</v>
      </c>
      <c r="GT5772" s="81">
        <v>2.7568051219217771</v>
      </c>
      <c r="GU5772" s="81">
        <v>1.1148832299820636E-2</v>
      </c>
      <c r="GV5772" s="81">
        <v>2.7568051219217771</v>
      </c>
      <c r="GW5772" s="81">
        <v>1.1148832299820636E-2</v>
      </c>
      <c r="GX5772" s="81">
        <v>2.7568051219217771</v>
      </c>
      <c r="GY5772" s="81">
        <v>1.1148832299820636E-2</v>
      </c>
      <c r="GZ5772" s="81">
        <v>2.7568051219217771</v>
      </c>
    </row>
    <row r="5773" spans="98:208" x14ac:dyDescent="0.25">
      <c r="CT5773" s="81" t="s">
        <v>155</v>
      </c>
      <c r="CU5773" s="81" t="s">
        <v>492</v>
      </c>
      <c r="CV5773" s="81" t="s">
        <v>461</v>
      </c>
      <c r="CW5773" s="81">
        <v>2031</v>
      </c>
      <c r="CX5773" s="81">
        <v>0</v>
      </c>
      <c r="CY5773" s="81">
        <v>0</v>
      </c>
      <c r="CZ5773" s="81">
        <v>0</v>
      </c>
      <c r="DA5773" s="81">
        <v>0</v>
      </c>
      <c r="DB5773" s="81">
        <v>15317.990942816559</v>
      </c>
      <c r="DC5773" s="81">
        <v>247.27299216495649</v>
      </c>
      <c r="DD5773" s="81">
        <v>9287.6490955448535</v>
      </c>
      <c r="DE5773" s="81">
        <v>5783.0688551067497</v>
      </c>
      <c r="DF5773" s="81">
        <v>0</v>
      </c>
      <c r="DG5773" s="81">
        <v>0</v>
      </c>
      <c r="DH5773" s="81">
        <v>2.7568051219219623</v>
      </c>
      <c r="DI5773" s="81">
        <v>2.7568051219219623</v>
      </c>
      <c r="DJ5773" s="81">
        <v>6.923302443096388E-6</v>
      </c>
      <c r="DL5773" s="81">
        <v>0</v>
      </c>
      <c r="DM5773" s="81">
        <v>0</v>
      </c>
      <c r="DN5773" s="81">
        <v>0</v>
      </c>
      <c r="DO5773" s="81">
        <v>0</v>
      </c>
      <c r="DP5773" s="81">
        <v>0</v>
      </c>
      <c r="DQ5773" s="81">
        <v>0</v>
      </c>
      <c r="DR5773" s="81">
        <v>0</v>
      </c>
      <c r="DS5773" s="81">
        <v>1.9086195635742957E-5</v>
      </c>
      <c r="DT5773" s="81">
        <v>1.9086195635742957E-5</v>
      </c>
      <c r="DU5773" s="81">
        <v>0</v>
      </c>
      <c r="DV5773" s="81">
        <v>1.9086195635742957E-5</v>
      </c>
      <c r="DW5773" s="81">
        <v>1.9086195635742957E-5</v>
      </c>
      <c r="GE5773" s="81" t="s">
        <v>449</v>
      </c>
      <c r="GF5773" s="81" t="s">
        <v>155</v>
      </c>
      <c r="GG5773" s="81" t="s">
        <v>496</v>
      </c>
      <c r="GH5773" s="81" t="s">
        <v>458</v>
      </c>
      <c r="GI5773" s="81">
        <v>2030</v>
      </c>
      <c r="GJ5773" s="81" t="s">
        <v>201</v>
      </c>
      <c r="GK5773" s="81">
        <v>247.27299216493989</v>
      </c>
      <c r="GL5773" s="81">
        <v>84.742206999999993</v>
      </c>
      <c r="GM5773" s="81">
        <v>2030</v>
      </c>
      <c r="GN5773" s="81" t="s">
        <v>173</v>
      </c>
      <c r="GO5773" s="81">
        <v>1.1148832299820636E-2</v>
      </c>
      <c r="GP5773" s="81">
        <v>10</v>
      </c>
      <c r="GQ5773" s="81">
        <v>0</v>
      </c>
      <c r="GR5773" s="81" t="s">
        <v>448</v>
      </c>
      <c r="GS5773" s="81">
        <v>0</v>
      </c>
      <c r="GT5773" s="81">
        <v>0</v>
      </c>
      <c r="GU5773" s="81">
        <v>1.1148832299820636E-2</v>
      </c>
      <c r="GV5773" s="81">
        <v>2.7568051219217771</v>
      </c>
      <c r="GW5773" s="81">
        <v>1.1148832299820636E-2</v>
      </c>
      <c r="GX5773" s="81">
        <v>2.7568051219217771</v>
      </c>
      <c r="GY5773" s="81">
        <v>1.1148832299820636E-2</v>
      </c>
      <c r="GZ5773" s="81">
        <v>2.7568051219217771</v>
      </c>
    </row>
    <row r="5774" spans="98:208" x14ac:dyDescent="0.25">
      <c r="CT5774" s="81" t="s">
        <v>155</v>
      </c>
      <c r="CU5774" s="81" t="s">
        <v>492</v>
      </c>
      <c r="CV5774" s="81" t="s">
        <v>461</v>
      </c>
      <c r="CW5774" s="81">
        <v>2032</v>
      </c>
      <c r="CX5774" s="81">
        <v>0</v>
      </c>
      <c r="CY5774" s="81">
        <v>0</v>
      </c>
      <c r="CZ5774" s="81">
        <v>0</v>
      </c>
      <c r="DA5774" s="81">
        <v>0</v>
      </c>
      <c r="DB5774" s="81">
        <v>15317.990942816559</v>
      </c>
      <c r="DC5774" s="81">
        <v>247.27299216495649</v>
      </c>
      <c r="DD5774" s="81">
        <v>9287.6490955448535</v>
      </c>
      <c r="DE5774" s="81">
        <v>5783.0688551067497</v>
      </c>
      <c r="DF5774" s="81">
        <v>0</v>
      </c>
      <c r="DG5774" s="81">
        <v>0</v>
      </c>
      <c r="DH5774" s="81">
        <v>0</v>
      </c>
      <c r="DI5774" s="81">
        <v>2.7568051219219623</v>
      </c>
      <c r="DJ5774" s="81">
        <v>6.923302443096388E-6</v>
      </c>
      <c r="DL5774" s="81">
        <v>0</v>
      </c>
      <c r="DM5774" s="81">
        <v>0</v>
      </c>
      <c r="DN5774" s="81">
        <v>0</v>
      </c>
      <c r="DO5774" s="81">
        <v>0</v>
      </c>
      <c r="DP5774" s="81">
        <v>0</v>
      </c>
      <c r="DQ5774" s="81">
        <v>0</v>
      </c>
      <c r="DR5774" s="81">
        <v>0</v>
      </c>
      <c r="DS5774" s="81">
        <v>0</v>
      </c>
      <c r="DT5774" s="81">
        <v>0</v>
      </c>
      <c r="DU5774" s="81">
        <v>0</v>
      </c>
      <c r="DV5774" s="81">
        <v>1.9086195635742957E-5</v>
      </c>
      <c r="DW5774" s="81">
        <v>1.9086195635742957E-5</v>
      </c>
      <c r="GE5774" s="81" t="s">
        <v>449</v>
      </c>
      <c r="GF5774" s="81" t="s">
        <v>155</v>
      </c>
      <c r="GG5774" s="81" t="s">
        <v>496</v>
      </c>
      <c r="GH5774" s="81" t="s">
        <v>458</v>
      </c>
      <c r="GI5774" s="81">
        <v>2031</v>
      </c>
      <c r="GJ5774" s="81" t="s">
        <v>201</v>
      </c>
      <c r="GK5774" s="81">
        <v>247.27299216493989</v>
      </c>
      <c r="GL5774" s="81">
        <v>84.742206999999993</v>
      </c>
      <c r="GM5774" s="81">
        <v>2031</v>
      </c>
      <c r="GN5774" s="81" t="s">
        <v>173</v>
      </c>
      <c r="GO5774" s="81">
        <v>1.1148832299820636E-2</v>
      </c>
      <c r="GP5774" s="81">
        <v>10</v>
      </c>
      <c r="GQ5774" s="81">
        <v>0</v>
      </c>
      <c r="GR5774" s="81" t="s">
        <v>448</v>
      </c>
      <c r="GS5774" s="81">
        <v>0</v>
      </c>
      <c r="GT5774" s="81">
        <v>0</v>
      </c>
      <c r="GU5774" s="81">
        <v>0</v>
      </c>
      <c r="GV5774" s="81">
        <v>0</v>
      </c>
      <c r="GW5774" s="81">
        <v>1.1148832299820636E-2</v>
      </c>
      <c r="GX5774" s="81">
        <v>2.7568051219217771</v>
      </c>
      <c r="GY5774" s="81">
        <v>1.1148832299820636E-2</v>
      </c>
      <c r="GZ5774" s="81">
        <v>2.7568051219217771</v>
      </c>
    </row>
    <row r="5775" spans="98:208" x14ac:dyDescent="0.25">
      <c r="CT5775" s="81" t="s">
        <v>155</v>
      </c>
      <c r="CU5775" s="81" t="s">
        <v>492</v>
      </c>
      <c r="CV5775" s="81" t="s">
        <v>451</v>
      </c>
      <c r="CW5775" s="81">
        <v>2020</v>
      </c>
      <c r="CX5775" s="81">
        <v>0</v>
      </c>
      <c r="CY5775" s="81">
        <v>0</v>
      </c>
      <c r="CZ5775" s="81">
        <v>0</v>
      </c>
      <c r="DA5775" s="81">
        <v>0</v>
      </c>
      <c r="DB5775" s="81">
        <v>8807.9522308757714</v>
      </c>
      <c r="DC5775" s="81">
        <v>222.22942162782931</v>
      </c>
      <c r="DD5775" s="81">
        <v>8585.7228092479418</v>
      </c>
      <c r="DE5775" s="81">
        <v>0</v>
      </c>
      <c r="DF5775" s="81">
        <v>2.477598553814802</v>
      </c>
      <c r="DG5775" s="81">
        <v>0</v>
      </c>
      <c r="DH5775" s="81">
        <v>0</v>
      </c>
      <c r="DI5775" s="81">
        <v>0</v>
      </c>
      <c r="DJ5775" s="81">
        <v>1.0224047097470041E-6</v>
      </c>
      <c r="DL5775" s="81">
        <v>0</v>
      </c>
      <c r="DM5775" s="81">
        <v>2.5331084302826196E-6</v>
      </c>
      <c r="DN5775" s="81">
        <v>2.5331084302826196E-6</v>
      </c>
      <c r="DO5775" s="81">
        <v>0</v>
      </c>
      <c r="DP5775" s="81">
        <v>0</v>
      </c>
      <c r="DQ5775" s="81">
        <v>0</v>
      </c>
      <c r="DR5775" s="81">
        <v>0</v>
      </c>
      <c r="DS5775" s="81">
        <v>0</v>
      </c>
      <c r="DT5775" s="81">
        <v>0</v>
      </c>
      <c r="DU5775" s="81">
        <v>0</v>
      </c>
      <c r="DV5775" s="81">
        <v>0</v>
      </c>
      <c r="DW5775" s="81">
        <v>0</v>
      </c>
      <c r="GE5775" s="81" t="s">
        <v>449</v>
      </c>
      <c r="GF5775" s="81" t="s">
        <v>155</v>
      </c>
      <c r="GG5775" s="81" t="s">
        <v>496</v>
      </c>
      <c r="GH5775" s="81" t="s">
        <v>458</v>
      </c>
      <c r="GI5775" s="81">
        <v>2032</v>
      </c>
      <c r="GJ5775" s="81" t="s">
        <v>201</v>
      </c>
      <c r="GK5775" s="81">
        <v>247.27299216493989</v>
      </c>
      <c r="GL5775" s="81">
        <v>84.742206999999993</v>
      </c>
      <c r="GM5775" s="81">
        <v>2032</v>
      </c>
      <c r="GN5775" s="81" t="s">
        <v>173</v>
      </c>
      <c r="GO5775" s="81">
        <v>1.1148832299820636E-2</v>
      </c>
      <c r="GP5775" s="81">
        <v>10</v>
      </c>
      <c r="GQ5775" s="81">
        <v>0</v>
      </c>
      <c r="GR5775" s="81" t="s">
        <v>448</v>
      </c>
      <c r="GS5775" s="81">
        <v>0</v>
      </c>
      <c r="GT5775" s="81">
        <v>0</v>
      </c>
      <c r="GU5775" s="81">
        <v>0</v>
      </c>
      <c r="GV5775" s="81">
        <v>0</v>
      </c>
      <c r="GW5775" s="81">
        <v>0</v>
      </c>
      <c r="GX5775" s="81">
        <v>0</v>
      </c>
      <c r="GY5775" s="81">
        <v>1.1148832299820636E-2</v>
      </c>
      <c r="GZ5775" s="81">
        <v>2.7568051219217771</v>
      </c>
    </row>
    <row r="5776" spans="98:208" x14ac:dyDescent="0.25">
      <c r="CT5776" s="81" t="s">
        <v>155</v>
      </c>
      <c r="CU5776" s="81" t="s">
        <v>492</v>
      </c>
      <c r="CV5776" s="81" t="s">
        <v>451</v>
      </c>
      <c r="CW5776" s="81">
        <v>2021</v>
      </c>
      <c r="CX5776" s="81">
        <v>0</v>
      </c>
      <c r="CY5776" s="81">
        <v>0</v>
      </c>
      <c r="CZ5776" s="81">
        <v>0</v>
      </c>
      <c r="DA5776" s="81">
        <v>0</v>
      </c>
      <c r="DB5776" s="81">
        <v>8807.9522308757714</v>
      </c>
      <c r="DC5776" s="81">
        <v>222.22942162782931</v>
      </c>
      <c r="DD5776" s="81">
        <v>8585.7228092479418</v>
      </c>
      <c r="DE5776" s="81">
        <v>0</v>
      </c>
      <c r="DF5776" s="81">
        <v>2.477598553814802</v>
      </c>
      <c r="DG5776" s="81">
        <v>2.477598553814802</v>
      </c>
      <c r="DH5776" s="81">
        <v>0</v>
      </c>
      <c r="DI5776" s="81">
        <v>0</v>
      </c>
      <c r="DJ5776" s="81">
        <v>1.0224047097470041E-6</v>
      </c>
      <c r="DL5776" s="81">
        <v>0</v>
      </c>
      <c r="DM5776" s="81">
        <v>2.5331084302826196E-6</v>
      </c>
      <c r="DN5776" s="81">
        <v>2.5331084302826196E-6</v>
      </c>
      <c r="DO5776" s="81">
        <v>0</v>
      </c>
      <c r="DP5776" s="81">
        <v>2.5331084302826196E-6</v>
      </c>
      <c r="DQ5776" s="81">
        <v>2.5331084302826196E-6</v>
      </c>
      <c r="DR5776" s="81">
        <v>0</v>
      </c>
      <c r="DS5776" s="81">
        <v>0</v>
      </c>
      <c r="DT5776" s="81">
        <v>0</v>
      </c>
      <c r="DU5776" s="81">
        <v>0</v>
      </c>
      <c r="DV5776" s="81">
        <v>0</v>
      </c>
      <c r="DW5776" s="81">
        <v>0</v>
      </c>
      <c r="GE5776" s="81" t="s">
        <v>449</v>
      </c>
      <c r="GF5776" s="81" t="s">
        <v>155</v>
      </c>
      <c r="GG5776" s="81" t="s">
        <v>496</v>
      </c>
      <c r="GH5776" s="81" t="s">
        <v>459</v>
      </c>
      <c r="GI5776" s="81">
        <v>2021</v>
      </c>
      <c r="GJ5776" s="81" t="s">
        <v>201</v>
      </c>
      <c r="GK5776" s="81">
        <v>0.69641821681224947</v>
      </c>
      <c r="GL5776" s="81">
        <v>84.742206999999993</v>
      </c>
      <c r="GM5776" s="81">
        <v>2021</v>
      </c>
      <c r="GN5776" s="81" t="s">
        <v>173</v>
      </c>
      <c r="GO5776" s="81">
        <v>1.1148832299820636E-2</v>
      </c>
      <c r="GP5776" s="81">
        <v>10</v>
      </c>
      <c r="GQ5776" s="81">
        <v>0</v>
      </c>
      <c r="GR5776" s="81" t="s">
        <v>448</v>
      </c>
      <c r="GS5776" s="81">
        <v>1.1148832299820636E-2</v>
      </c>
      <c r="GT5776" s="81">
        <v>7.7642499097798981E-3</v>
      </c>
      <c r="GU5776" s="81">
        <v>1.1148832299820636E-2</v>
      </c>
      <c r="GV5776" s="81">
        <v>7.7642499097798981E-3</v>
      </c>
      <c r="GW5776" s="81">
        <v>0</v>
      </c>
      <c r="GX5776" s="81">
        <v>0</v>
      </c>
      <c r="GY5776" s="81">
        <v>0</v>
      </c>
      <c r="GZ5776" s="81">
        <v>0</v>
      </c>
    </row>
    <row r="5777" spans="98:208" x14ac:dyDescent="0.25">
      <c r="CT5777" s="81" t="s">
        <v>155</v>
      </c>
      <c r="CU5777" s="81" t="s">
        <v>492</v>
      </c>
      <c r="CV5777" s="81" t="s">
        <v>451</v>
      </c>
      <c r="CW5777" s="81">
        <v>2022</v>
      </c>
      <c r="CX5777" s="81">
        <v>0</v>
      </c>
      <c r="CY5777" s="81">
        <v>0</v>
      </c>
      <c r="CZ5777" s="81">
        <v>0</v>
      </c>
      <c r="DA5777" s="81">
        <v>0</v>
      </c>
      <c r="DB5777" s="81">
        <v>8807.9522308757714</v>
      </c>
      <c r="DC5777" s="81">
        <v>222.22942162782931</v>
      </c>
      <c r="DD5777" s="81">
        <v>8585.7228092479418</v>
      </c>
      <c r="DE5777" s="81">
        <v>0</v>
      </c>
      <c r="DF5777" s="81">
        <v>2.477598553814802</v>
      </c>
      <c r="DG5777" s="81">
        <v>2.477598553814802</v>
      </c>
      <c r="DH5777" s="81">
        <v>2.477598553814802</v>
      </c>
      <c r="DI5777" s="81">
        <v>0</v>
      </c>
      <c r="DJ5777" s="81">
        <v>1.0224047097470041E-6</v>
      </c>
      <c r="DL5777" s="81">
        <v>0</v>
      </c>
      <c r="DM5777" s="81">
        <v>2.5331084302826196E-6</v>
      </c>
      <c r="DN5777" s="81">
        <v>2.5331084302826196E-6</v>
      </c>
      <c r="DO5777" s="81">
        <v>0</v>
      </c>
      <c r="DP5777" s="81">
        <v>2.5331084302826196E-6</v>
      </c>
      <c r="DQ5777" s="81">
        <v>2.5331084302826196E-6</v>
      </c>
      <c r="DR5777" s="81">
        <v>0</v>
      </c>
      <c r="DS5777" s="81">
        <v>2.5331084302826196E-6</v>
      </c>
      <c r="DT5777" s="81">
        <v>2.5331084302826196E-6</v>
      </c>
      <c r="DU5777" s="81">
        <v>0</v>
      </c>
      <c r="DV5777" s="81">
        <v>0</v>
      </c>
      <c r="DW5777" s="81">
        <v>0</v>
      </c>
      <c r="GE5777" s="81" t="s">
        <v>449</v>
      </c>
      <c r="GF5777" s="81" t="s">
        <v>155</v>
      </c>
      <c r="GG5777" s="81" t="s">
        <v>496</v>
      </c>
      <c r="GH5777" s="81" t="s">
        <v>459</v>
      </c>
      <c r="GI5777" s="81">
        <v>2022</v>
      </c>
      <c r="GJ5777" s="81" t="s">
        <v>201</v>
      </c>
      <c r="GK5777" s="81">
        <v>0.69641821681224947</v>
      </c>
      <c r="GL5777" s="81">
        <v>84.742206999999993</v>
      </c>
      <c r="GM5777" s="81">
        <v>2022</v>
      </c>
      <c r="GN5777" s="81" t="s">
        <v>173</v>
      </c>
      <c r="GO5777" s="81">
        <v>1.1148832299820636E-2</v>
      </c>
      <c r="GP5777" s="81">
        <v>10</v>
      </c>
      <c r="GQ5777" s="81">
        <v>0</v>
      </c>
      <c r="GR5777" s="81" t="s">
        <v>448</v>
      </c>
      <c r="GS5777" s="81">
        <v>1.1148832299820636E-2</v>
      </c>
      <c r="GT5777" s="81">
        <v>7.7642499097798981E-3</v>
      </c>
      <c r="GU5777" s="81">
        <v>1.1148832299820636E-2</v>
      </c>
      <c r="GV5777" s="81">
        <v>7.7642499097798981E-3</v>
      </c>
      <c r="GW5777" s="81">
        <v>1.1148832299820636E-2</v>
      </c>
      <c r="GX5777" s="81">
        <v>7.7642499097798981E-3</v>
      </c>
      <c r="GY5777" s="81">
        <v>0</v>
      </c>
      <c r="GZ5777" s="81">
        <v>0</v>
      </c>
    </row>
    <row r="5778" spans="98:208" x14ac:dyDescent="0.25">
      <c r="CT5778" s="81" t="s">
        <v>155</v>
      </c>
      <c r="CU5778" s="81" t="s">
        <v>492</v>
      </c>
      <c r="CV5778" s="81" t="s">
        <v>451</v>
      </c>
      <c r="CW5778" s="81">
        <v>2023</v>
      </c>
      <c r="CX5778" s="81">
        <v>0</v>
      </c>
      <c r="CY5778" s="81">
        <v>0</v>
      </c>
      <c r="CZ5778" s="81">
        <v>0</v>
      </c>
      <c r="DA5778" s="81">
        <v>0</v>
      </c>
      <c r="DB5778" s="81">
        <v>9129.7460702365297</v>
      </c>
      <c r="DC5778" s="81">
        <v>233.23007680793839</v>
      </c>
      <c r="DD5778" s="81">
        <v>8896.5159934285912</v>
      </c>
      <c r="DE5778" s="81">
        <v>0</v>
      </c>
      <c r="DF5778" s="81">
        <v>2.6002430136059913</v>
      </c>
      <c r="DG5778" s="81">
        <v>2.6002430136059913</v>
      </c>
      <c r="DH5778" s="81">
        <v>2.6002430136059913</v>
      </c>
      <c r="DI5778" s="81">
        <v>2.6002430136059913</v>
      </c>
      <c r="DJ5778" s="81">
        <v>1.0224047097470041E-6</v>
      </c>
      <c r="DL5778" s="81">
        <v>0</v>
      </c>
      <c r="DM5778" s="81">
        <v>2.6585007035975086E-6</v>
      </c>
      <c r="DN5778" s="81">
        <v>2.6585007035975086E-6</v>
      </c>
      <c r="DO5778" s="81">
        <v>0</v>
      </c>
      <c r="DP5778" s="81">
        <v>2.6585007035975086E-6</v>
      </c>
      <c r="DQ5778" s="81">
        <v>2.6585007035975086E-6</v>
      </c>
      <c r="DR5778" s="81">
        <v>0</v>
      </c>
      <c r="DS5778" s="81">
        <v>2.6585007035975086E-6</v>
      </c>
      <c r="DT5778" s="81">
        <v>2.6585007035975086E-6</v>
      </c>
      <c r="DU5778" s="81">
        <v>0</v>
      </c>
      <c r="DV5778" s="81">
        <v>2.6585007035975086E-6</v>
      </c>
      <c r="DW5778" s="81">
        <v>2.6585007035975086E-6</v>
      </c>
      <c r="GE5778" s="81" t="s">
        <v>449</v>
      </c>
      <c r="GF5778" s="81" t="s">
        <v>155</v>
      </c>
      <c r="GG5778" s="81" t="s">
        <v>496</v>
      </c>
      <c r="GH5778" s="81" t="s">
        <v>459</v>
      </c>
      <c r="GI5778" s="81">
        <v>2023</v>
      </c>
      <c r="GJ5778" s="81" t="s">
        <v>201</v>
      </c>
      <c r="GK5778" s="81">
        <v>0.71896016785820682</v>
      </c>
      <c r="GL5778" s="81">
        <v>84.742206999999993</v>
      </c>
      <c r="GM5778" s="81">
        <v>2023</v>
      </c>
      <c r="GN5778" s="81" t="s">
        <v>173</v>
      </c>
      <c r="GO5778" s="81">
        <v>1.1148832299820636E-2</v>
      </c>
      <c r="GP5778" s="81">
        <v>10</v>
      </c>
      <c r="GQ5778" s="81">
        <v>0</v>
      </c>
      <c r="GR5778" s="81" t="s">
        <v>448</v>
      </c>
      <c r="GS5778" s="81">
        <v>1.1148832299820636E-2</v>
      </c>
      <c r="GT5778" s="81">
        <v>8.0155663417020434E-3</v>
      </c>
      <c r="GU5778" s="81">
        <v>1.1148832299820636E-2</v>
      </c>
      <c r="GV5778" s="81">
        <v>8.0155663417020434E-3</v>
      </c>
      <c r="GW5778" s="81">
        <v>1.1148832299820636E-2</v>
      </c>
      <c r="GX5778" s="81">
        <v>8.0155663417020434E-3</v>
      </c>
      <c r="GY5778" s="81">
        <v>1.1148832299820636E-2</v>
      </c>
      <c r="GZ5778" s="81">
        <v>8.0155663417020434E-3</v>
      </c>
    </row>
    <row r="5779" spans="98:208" x14ac:dyDescent="0.25">
      <c r="CT5779" s="81" t="s">
        <v>155</v>
      </c>
      <c r="CU5779" s="81" t="s">
        <v>492</v>
      </c>
      <c r="CV5779" s="81" t="s">
        <v>451</v>
      </c>
      <c r="CW5779" s="81">
        <v>2024</v>
      </c>
      <c r="CX5779" s="81">
        <v>0</v>
      </c>
      <c r="CY5779" s="81">
        <v>0</v>
      </c>
      <c r="CZ5779" s="81">
        <v>0</v>
      </c>
      <c r="DA5779" s="81">
        <v>0</v>
      </c>
      <c r="DB5779" s="81">
        <v>9129.7460702365297</v>
      </c>
      <c r="DC5779" s="81">
        <v>233.23007680793839</v>
      </c>
      <c r="DD5779" s="81">
        <v>8896.5159934285912</v>
      </c>
      <c r="DE5779" s="81">
        <v>0</v>
      </c>
      <c r="DF5779" s="81">
        <v>2.6002430136059913</v>
      </c>
      <c r="DG5779" s="81">
        <v>2.6002430136059913</v>
      </c>
      <c r="DH5779" s="81">
        <v>2.6002430136059913</v>
      </c>
      <c r="DI5779" s="81">
        <v>2.6002430136059913</v>
      </c>
      <c r="DJ5779" s="81">
        <v>1.0224047097470041E-6</v>
      </c>
      <c r="DL5779" s="81">
        <v>0</v>
      </c>
      <c r="DM5779" s="81">
        <v>2.6585007035975086E-6</v>
      </c>
      <c r="DN5779" s="81">
        <v>2.6585007035975086E-6</v>
      </c>
      <c r="DO5779" s="81">
        <v>0</v>
      </c>
      <c r="DP5779" s="81">
        <v>2.6585007035975086E-6</v>
      </c>
      <c r="DQ5779" s="81">
        <v>2.6585007035975086E-6</v>
      </c>
      <c r="DR5779" s="81">
        <v>0</v>
      </c>
      <c r="DS5779" s="81">
        <v>2.6585007035975086E-6</v>
      </c>
      <c r="DT5779" s="81">
        <v>2.6585007035975086E-6</v>
      </c>
      <c r="DU5779" s="81">
        <v>0</v>
      </c>
      <c r="DV5779" s="81">
        <v>2.6585007035975086E-6</v>
      </c>
      <c r="DW5779" s="81">
        <v>2.6585007035975086E-6</v>
      </c>
      <c r="GE5779" s="81" t="s">
        <v>449</v>
      </c>
      <c r="GF5779" s="81" t="s">
        <v>155</v>
      </c>
      <c r="GG5779" s="81" t="s">
        <v>496</v>
      </c>
      <c r="GH5779" s="81" t="s">
        <v>459</v>
      </c>
      <c r="GI5779" s="81">
        <v>2024</v>
      </c>
      <c r="GJ5779" s="81" t="s">
        <v>201</v>
      </c>
      <c r="GK5779" s="81">
        <v>0.71896016785820682</v>
      </c>
      <c r="GL5779" s="81">
        <v>84.742206999999993</v>
      </c>
      <c r="GM5779" s="81">
        <v>2024</v>
      </c>
      <c r="GN5779" s="81" t="s">
        <v>173</v>
      </c>
      <c r="GO5779" s="81">
        <v>1.1148832299820636E-2</v>
      </c>
      <c r="GP5779" s="81">
        <v>10</v>
      </c>
      <c r="GQ5779" s="81">
        <v>0</v>
      </c>
      <c r="GR5779" s="81" t="s">
        <v>448</v>
      </c>
      <c r="GS5779" s="81">
        <v>1.1148832299820636E-2</v>
      </c>
      <c r="GT5779" s="81">
        <v>8.0155663417020434E-3</v>
      </c>
      <c r="GU5779" s="81">
        <v>1.1148832299820636E-2</v>
      </c>
      <c r="GV5779" s="81">
        <v>8.0155663417020434E-3</v>
      </c>
      <c r="GW5779" s="81">
        <v>1.1148832299820636E-2</v>
      </c>
      <c r="GX5779" s="81">
        <v>8.0155663417020434E-3</v>
      </c>
      <c r="GY5779" s="81">
        <v>1.1148832299820636E-2</v>
      </c>
      <c r="GZ5779" s="81">
        <v>8.0155663417020434E-3</v>
      </c>
    </row>
    <row r="5780" spans="98:208" x14ac:dyDescent="0.25">
      <c r="CT5780" s="81" t="s">
        <v>155</v>
      </c>
      <c r="CU5780" s="81" t="s">
        <v>492</v>
      </c>
      <c r="CV5780" s="81" t="s">
        <v>451</v>
      </c>
      <c r="CW5780" s="81">
        <v>2025</v>
      </c>
      <c r="CX5780" s="81">
        <v>0</v>
      </c>
      <c r="CY5780" s="81">
        <v>0</v>
      </c>
      <c r="CZ5780" s="81">
        <v>0</v>
      </c>
      <c r="DA5780" s="81">
        <v>0</v>
      </c>
      <c r="DB5780" s="81">
        <v>9129.7460702365297</v>
      </c>
      <c r="DC5780" s="81">
        <v>233.23007680793839</v>
      </c>
      <c r="DD5780" s="81">
        <v>8896.5159934285912</v>
      </c>
      <c r="DE5780" s="81">
        <v>0</v>
      </c>
      <c r="DF5780" s="81">
        <v>2.6002430136059913</v>
      </c>
      <c r="DG5780" s="81">
        <v>2.6002430136059913</v>
      </c>
      <c r="DH5780" s="81">
        <v>2.6002430136059913</v>
      </c>
      <c r="DI5780" s="81">
        <v>2.6002430136059913</v>
      </c>
      <c r="DJ5780" s="81">
        <v>1.0224047097470041E-6</v>
      </c>
      <c r="DL5780" s="81">
        <v>0</v>
      </c>
      <c r="DM5780" s="81">
        <v>2.6585007035975086E-6</v>
      </c>
      <c r="DN5780" s="81">
        <v>2.6585007035975086E-6</v>
      </c>
      <c r="DO5780" s="81">
        <v>0</v>
      </c>
      <c r="DP5780" s="81">
        <v>2.6585007035975086E-6</v>
      </c>
      <c r="DQ5780" s="81">
        <v>2.6585007035975086E-6</v>
      </c>
      <c r="DR5780" s="81">
        <v>0</v>
      </c>
      <c r="DS5780" s="81">
        <v>2.6585007035975086E-6</v>
      </c>
      <c r="DT5780" s="81">
        <v>2.6585007035975086E-6</v>
      </c>
      <c r="DU5780" s="81">
        <v>0</v>
      </c>
      <c r="DV5780" s="81">
        <v>2.6585007035975086E-6</v>
      </c>
      <c r="DW5780" s="81">
        <v>2.6585007035975086E-6</v>
      </c>
      <c r="GE5780" s="81" t="s">
        <v>449</v>
      </c>
      <c r="GF5780" s="81" t="s">
        <v>155</v>
      </c>
      <c r="GG5780" s="81" t="s">
        <v>496</v>
      </c>
      <c r="GH5780" s="81" t="s">
        <v>459</v>
      </c>
      <c r="GI5780" s="81">
        <v>2025</v>
      </c>
      <c r="GJ5780" s="81" t="s">
        <v>201</v>
      </c>
      <c r="GK5780" s="81">
        <v>0.71896016785820682</v>
      </c>
      <c r="GL5780" s="81">
        <v>84.742206999999993</v>
      </c>
      <c r="GM5780" s="81">
        <v>2025</v>
      </c>
      <c r="GN5780" s="81" t="s">
        <v>173</v>
      </c>
      <c r="GO5780" s="81">
        <v>1.1148832299820636E-2</v>
      </c>
      <c r="GP5780" s="81">
        <v>10</v>
      </c>
      <c r="GQ5780" s="81">
        <v>0</v>
      </c>
      <c r="GR5780" s="81" t="s">
        <v>448</v>
      </c>
      <c r="GS5780" s="81">
        <v>1.1148832299820636E-2</v>
      </c>
      <c r="GT5780" s="81">
        <v>8.0155663417020434E-3</v>
      </c>
      <c r="GU5780" s="81">
        <v>1.1148832299820636E-2</v>
      </c>
      <c r="GV5780" s="81">
        <v>8.0155663417020434E-3</v>
      </c>
      <c r="GW5780" s="81">
        <v>1.1148832299820636E-2</v>
      </c>
      <c r="GX5780" s="81">
        <v>8.0155663417020434E-3</v>
      </c>
      <c r="GY5780" s="81">
        <v>1.1148832299820636E-2</v>
      </c>
      <c r="GZ5780" s="81">
        <v>8.0155663417020434E-3</v>
      </c>
    </row>
    <row r="5781" spans="98:208" x14ac:dyDescent="0.25">
      <c r="CT5781" s="81" t="s">
        <v>155</v>
      </c>
      <c r="CU5781" s="81" t="s">
        <v>492</v>
      </c>
      <c r="CV5781" s="81" t="s">
        <v>451</v>
      </c>
      <c r="CW5781" s="81">
        <v>2026</v>
      </c>
      <c r="CX5781" s="81">
        <v>0</v>
      </c>
      <c r="CY5781" s="81">
        <v>0</v>
      </c>
      <c r="CZ5781" s="81">
        <v>0</v>
      </c>
      <c r="DA5781" s="81">
        <v>0</v>
      </c>
      <c r="DB5781" s="81">
        <v>9129.7460702365297</v>
      </c>
      <c r="DC5781" s="81">
        <v>233.23007680793839</v>
      </c>
      <c r="DD5781" s="81">
        <v>8896.5159934285912</v>
      </c>
      <c r="DE5781" s="81">
        <v>0</v>
      </c>
      <c r="DF5781" s="81">
        <v>2.6002430136059913</v>
      </c>
      <c r="DG5781" s="81">
        <v>2.6002430136059913</v>
      </c>
      <c r="DH5781" s="81">
        <v>2.6002430136059913</v>
      </c>
      <c r="DI5781" s="81">
        <v>2.6002430136059913</v>
      </c>
      <c r="DJ5781" s="81">
        <v>1.0224047097470041E-6</v>
      </c>
      <c r="DL5781" s="81">
        <v>0</v>
      </c>
      <c r="DM5781" s="81">
        <v>2.6585007035975086E-6</v>
      </c>
      <c r="DN5781" s="81">
        <v>2.6585007035975086E-6</v>
      </c>
      <c r="DO5781" s="81">
        <v>0</v>
      </c>
      <c r="DP5781" s="81">
        <v>2.6585007035975086E-6</v>
      </c>
      <c r="DQ5781" s="81">
        <v>2.6585007035975086E-6</v>
      </c>
      <c r="DR5781" s="81">
        <v>0</v>
      </c>
      <c r="DS5781" s="81">
        <v>2.6585007035975086E-6</v>
      </c>
      <c r="DT5781" s="81">
        <v>2.6585007035975086E-6</v>
      </c>
      <c r="DU5781" s="81">
        <v>0</v>
      </c>
      <c r="DV5781" s="81">
        <v>2.6585007035975086E-6</v>
      </c>
      <c r="DW5781" s="81">
        <v>2.6585007035975086E-6</v>
      </c>
      <c r="GE5781" s="81" t="s">
        <v>449</v>
      </c>
      <c r="GF5781" s="81" t="s">
        <v>155</v>
      </c>
      <c r="GG5781" s="81" t="s">
        <v>496</v>
      </c>
      <c r="GH5781" s="81" t="s">
        <v>459</v>
      </c>
      <c r="GI5781" s="81">
        <v>2026</v>
      </c>
      <c r="GJ5781" s="81" t="s">
        <v>201</v>
      </c>
      <c r="GK5781" s="81">
        <v>0.71896016785820682</v>
      </c>
      <c r="GL5781" s="81">
        <v>84.742206999999993</v>
      </c>
      <c r="GM5781" s="81">
        <v>2026</v>
      </c>
      <c r="GN5781" s="81" t="s">
        <v>173</v>
      </c>
      <c r="GO5781" s="81">
        <v>1.1148832299820636E-2</v>
      </c>
      <c r="GP5781" s="81">
        <v>10</v>
      </c>
      <c r="GQ5781" s="81">
        <v>0</v>
      </c>
      <c r="GR5781" s="81" t="s">
        <v>448</v>
      </c>
      <c r="GS5781" s="81">
        <v>1.1148832299820636E-2</v>
      </c>
      <c r="GT5781" s="81">
        <v>8.0155663417020434E-3</v>
      </c>
      <c r="GU5781" s="81">
        <v>1.1148832299820636E-2</v>
      </c>
      <c r="GV5781" s="81">
        <v>8.0155663417020434E-3</v>
      </c>
      <c r="GW5781" s="81">
        <v>1.1148832299820636E-2</v>
      </c>
      <c r="GX5781" s="81">
        <v>8.0155663417020434E-3</v>
      </c>
      <c r="GY5781" s="81">
        <v>1.1148832299820636E-2</v>
      </c>
      <c r="GZ5781" s="81">
        <v>8.0155663417020434E-3</v>
      </c>
    </row>
    <row r="5782" spans="98:208" x14ac:dyDescent="0.25">
      <c r="CT5782" s="81" t="s">
        <v>155</v>
      </c>
      <c r="CU5782" s="81" t="s">
        <v>492</v>
      </c>
      <c r="CV5782" s="81" t="s">
        <v>451</v>
      </c>
      <c r="CW5782" s="81">
        <v>2027</v>
      </c>
      <c r="CX5782" s="81">
        <v>0</v>
      </c>
      <c r="CY5782" s="81">
        <v>0</v>
      </c>
      <c r="CZ5782" s="81">
        <v>0</v>
      </c>
      <c r="DA5782" s="81">
        <v>0</v>
      </c>
      <c r="DB5782" s="81">
        <v>9129.7460702365297</v>
      </c>
      <c r="DC5782" s="81">
        <v>233.23007680793839</v>
      </c>
      <c r="DD5782" s="81">
        <v>8896.5159934285912</v>
      </c>
      <c r="DE5782" s="81">
        <v>0</v>
      </c>
      <c r="DF5782" s="81">
        <v>2.6002430136059913</v>
      </c>
      <c r="DG5782" s="81">
        <v>2.6002430136059913</v>
      </c>
      <c r="DH5782" s="81">
        <v>2.6002430136059913</v>
      </c>
      <c r="DI5782" s="81">
        <v>2.6002430136059913</v>
      </c>
      <c r="DJ5782" s="81">
        <v>1.0224047097470041E-6</v>
      </c>
      <c r="DL5782" s="81">
        <v>0</v>
      </c>
      <c r="DM5782" s="81">
        <v>2.6585007035975086E-6</v>
      </c>
      <c r="DN5782" s="81">
        <v>2.6585007035975086E-6</v>
      </c>
      <c r="DO5782" s="81">
        <v>0</v>
      </c>
      <c r="DP5782" s="81">
        <v>2.6585007035975086E-6</v>
      </c>
      <c r="DQ5782" s="81">
        <v>2.6585007035975086E-6</v>
      </c>
      <c r="DR5782" s="81">
        <v>0</v>
      </c>
      <c r="DS5782" s="81">
        <v>2.6585007035975086E-6</v>
      </c>
      <c r="DT5782" s="81">
        <v>2.6585007035975086E-6</v>
      </c>
      <c r="DU5782" s="81">
        <v>0</v>
      </c>
      <c r="DV5782" s="81">
        <v>2.6585007035975086E-6</v>
      </c>
      <c r="DW5782" s="81">
        <v>2.6585007035975086E-6</v>
      </c>
      <c r="GE5782" s="81" t="s">
        <v>449</v>
      </c>
      <c r="GF5782" s="81" t="s">
        <v>155</v>
      </c>
      <c r="GG5782" s="81" t="s">
        <v>496</v>
      </c>
      <c r="GH5782" s="81" t="s">
        <v>459</v>
      </c>
      <c r="GI5782" s="81">
        <v>2027</v>
      </c>
      <c r="GJ5782" s="81" t="s">
        <v>201</v>
      </c>
      <c r="GK5782" s="81">
        <v>0.71896016785820682</v>
      </c>
      <c r="GL5782" s="81">
        <v>84.742206999999993</v>
      </c>
      <c r="GM5782" s="81">
        <v>2027</v>
      </c>
      <c r="GN5782" s="81" t="s">
        <v>173</v>
      </c>
      <c r="GO5782" s="81">
        <v>1.1148832299820636E-2</v>
      </c>
      <c r="GP5782" s="81">
        <v>10</v>
      </c>
      <c r="GQ5782" s="81">
        <v>0</v>
      </c>
      <c r="GR5782" s="81" t="s">
        <v>448</v>
      </c>
      <c r="GS5782" s="81">
        <v>1.1148832299820636E-2</v>
      </c>
      <c r="GT5782" s="81">
        <v>8.0155663417020434E-3</v>
      </c>
      <c r="GU5782" s="81">
        <v>1.1148832299820636E-2</v>
      </c>
      <c r="GV5782" s="81">
        <v>8.0155663417020434E-3</v>
      </c>
      <c r="GW5782" s="81">
        <v>1.1148832299820636E-2</v>
      </c>
      <c r="GX5782" s="81">
        <v>8.0155663417020434E-3</v>
      </c>
      <c r="GY5782" s="81">
        <v>1.1148832299820636E-2</v>
      </c>
      <c r="GZ5782" s="81">
        <v>8.0155663417020434E-3</v>
      </c>
    </row>
    <row r="5783" spans="98:208" x14ac:dyDescent="0.25">
      <c r="CT5783" s="81" t="s">
        <v>155</v>
      </c>
      <c r="CU5783" s="81" t="s">
        <v>492</v>
      </c>
      <c r="CV5783" s="81" t="s">
        <v>451</v>
      </c>
      <c r="CW5783" s="81">
        <v>2028</v>
      </c>
      <c r="CX5783" s="81">
        <v>0</v>
      </c>
      <c r="CY5783" s="81">
        <v>0</v>
      </c>
      <c r="CZ5783" s="81">
        <v>0</v>
      </c>
      <c r="DA5783" s="81">
        <v>0</v>
      </c>
      <c r="DB5783" s="81">
        <v>9534.9220877094394</v>
      </c>
      <c r="DC5783" s="81">
        <v>247.272992164946</v>
      </c>
      <c r="DD5783" s="81">
        <v>9287.6490955444915</v>
      </c>
      <c r="DE5783" s="81">
        <v>0</v>
      </c>
      <c r="DF5783" s="81">
        <v>2.756805121921845</v>
      </c>
      <c r="DG5783" s="81">
        <v>2.756805121921845</v>
      </c>
      <c r="DH5783" s="81">
        <v>2.756805121921845</v>
      </c>
      <c r="DI5783" s="81">
        <v>2.756805121921845</v>
      </c>
      <c r="DJ5783" s="81">
        <v>1.0224047097470041E-6</v>
      </c>
      <c r="DL5783" s="81">
        <v>0</v>
      </c>
      <c r="DM5783" s="81">
        <v>2.8185705405075581E-6</v>
      </c>
      <c r="DN5783" s="81">
        <v>2.8185705405075581E-6</v>
      </c>
      <c r="DO5783" s="81">
        <v>0</v>
      </c>
      <c r="DP5783" s="81">
        <v>2.8185705405075581E-6</v>
      </c>
      <c r="DQ5783" s="81">
        <v>2.8185705405075581E-6</v>
      </c>
      <c r="DR5783" s="81">
        <v>0</v>
      </c>
      <c r="DS5783" s="81">
        <v>2.8185705405075581E-6</v>
      </c>
      <c r="DT5783" s="81">
        <v>2.8185705405075581E-6</v>
      </c>
      <c r="DU5783" s="81">
        <v>0</v>
      </c>
      <c r="DV5783" s="81">
        <v>2.8185705405075581E-6</v>
      </c>
      <c r="DW5783" s="81">
        <v>2.8185705405075581E-6</v>
      </c>
      <c r="GE5783" s="81" t="s">
        <v>449</v>
      </c>
      <c r="GF5783" s="81" t="s">
        <v>155</v>
      </c>
      <c r="GG5783" s="81" t="s">
        <v>496</v>
      </c>
      <c r="GH5783" s="81" t="s">
        <v>459</v>
      </c>
      <c r="GI5783" s="81">
        <v>2028</v>
      </c>
      <c r="GJ5783" s="81" t="s">
        <v>201</v>
      </c>
      <c r="GK5783" s="81">
        <v>0.74733835430391049</v>
      </c>
      <c r="GL5783" s="81">
        <v>84.742206999999993</v>
      </c>
      <c r="GM5783" s="81">
        <v>2028</v>
      </c>
      <c r="GN5783" s="81" t="s">
        <v>173</v>
      </c>
      <c r="GO5783" s="81">
        <v>1.1148832299820636E-2</v>
      </c>
      <c r="GP5783" s="81">
        <v>10</v>
      </c>
      <c r="GQ5783" s="81">
        <v>0</v>
      </c>
      <c r="GR5783" s="81" t="s">
        <v>448</v>
      </c>
      <c r="GS5783" s="81">
        <v>1.1148832299820636E-2</v>
      </c>
      <c r="GT5783" s="81">
        <v>8.3319499833582351E-3</v>
      </c>
      <c r="GU5783" s="81">
        <v>1.1148832299820636E-2</v>
      </c>
      <c r="GV5783" s="81">
        <v>8.3319499833582351E-3</v>
      </c>
      <c r="GW5783" s="81">
        <v>1.1148832299820636E-2</v>
      </c>
      <c r="GX5783" s="81">
        <v>8.3319499833582351E-3</v>
      </c>
      <c r="GY5783" s="81">
        <v>1.1148832299820636E-2</v>
      </c>
      <c r="GZ5783" s="81">
        <v>8.3319499833582351E-3</v>
      </c>
    </row>
    <row r="5784" spans="98:208" x14ac:dyDescent="0.25">
      <c r="CT5784" s="81" t="s">
        <v>155</v>
      </c>
      <c r="CU5784" s="81" t="s">
        <v>492</v>
      </c>
      <c r="CV5784" s="81" t="s">
        <v>451</v>
      </c>
      <c r="CW5784" s="81">
        <v>2029</v>
      </c>
      <c r="CX5784" s="81">
        <v>0</v>
      </c>
      <c r="CY5784" s="81">
        <v>0</v>
      </c>
      <c r="CZ5784" s="81">
        <v>0</v>
      </c>
      <c r="DA5784" s="81">
        <v>0</v>
      </c>
      <c r="DB5784" s="81">
        <v>9534.9220877094394</v>
      </c>
      <c r="DC5784" s="81">
        <v>247.272992164946</v>
      </c>
      <c r="DD5784" s="81">
        <v>9287.6490955444915</v>
      </c>
      <c r="DE5784" s="81">
        <v>0</v>
      </c>
      <c r="DF5784" s="81">
        <v>2.756805121921845</v>
      </c>
      <c r="DG5784" s="81">
        <v>2.756805121921845</v>
      </c>
      <c r="DH5784" s="81">
        <v>2.756805121921845</v>
      </c>
      <c r="DI5784" s="81">
        <v>2.756805121921845</v>
      </c>
      <c r="DJ5784" s="81">
        <v>1.0224047097470041E-6</v>
      </c>
      <c r="DL5784" s="81">
        <v>0</v>
      </c>
      <c r="DM5784" s="81">
        <v>2.8185705405075581E-6</v>
      </c>
      <c r="DN5784" s="81">
        <v>2.8185705405075581E-6</v>
      </c>
      <c r="DO5784" s="81">
        <v>0</v>
      </c>
      <c r="DP5784" s="81">
        <v>2.8185705405075581E-6</v>
      </c>
      <c r="DQ5784" s="81">
        <v>2.8185705405075581E-6</v>
      </c>
      <c r="DR5784" s="81">
        <v>0</v>
      </c>
      <c r="DS5784" s="81">
        <v>2.8185705405075581E-6</v>
      </c>
      <c r="DT5784" s="81">
        <v>2.8185705405075581E-6</v>
      </c>
      <c r="DU5784" s="81">
        <v>0</v>
      </c>
      <c r="DV5784" s="81">
        <v>2.8185705405075581E-6</v>
      </c>
      <c r="DW5784" s="81">
        <v>2.8185705405075581E-6</v>
      </c>
      <c r="GE5784" s="81" t="s">
        <v>449</v>
      </c>
      <c r="GF5784" s="81" t="s">
        <v>155</v>
      </c>
      <c r="GG5784" s="81" t="s">
        <v>496</v>
      </c>
      <c r="GH5784" s="81" t="s">
        <v>459</v>
      </c>
      <c r="GI5784" s="81">
        <v>2029</v>
      </c>
      <c r="GJ5784" s="81" t="s">
        <v>201</v>
      </c>
      <c r="GK5784" s="81">
        <v>0.74733835430391049</v>
      </c>
      <c r="GL5784" s="81">
        <v>84.742206999999993</v>
      </c>
      <c r="GM5784" s="81">
        <v>2029</v>
      </c>
      <c r="GN5784" s="81" t="s">
        <v>173</v>
      </c>
      <c r="GO5784" s="81">
        <v>1.1148832299820636E-2</v>
      </c>
      <c r="GP5784" s="81">
        <v>10</v>
      </c>
      <c r="GQ5784" s="81">
        <v>0</v>
      </c>
      <c r="GR5784" s="81" t="s">
        <v>448</v>
      </c>
      <c r="GS5784" s="81">
        <v>1.1148832299820636E-2</v>
      </c>
      <c r="GT5784" s="81">
        <v>8.3319499833582351E-3</v>
      </c>
      <c r="GU5784" s="81">
        <v>1.1148832299820636E-2</v>
      </c>
      <c r="GV5784" s="81">
        <v>8.3319499833582351E-3</v>
      </c>
      <c r="GW5784" s="81">
        <v>1.1148832299820636E-2</v>
      </c>
      <c r="GX5784" s="81">
        <v>8.3319499833582351E-3</v>
      </c>
      <c r="GY5784" s="81">
        <v>1.1148832299820636E-2</v>
      </c>
      <c r="GZ5784" s="81">
        <v>8.3319499833582351E-3</v>
      </c>
    </row>
    <row r="5785" spans="98:208" x14ac:dyDescent="0.25">
      <c r="CT5785" s="81" t="s">
        <v>155</v>
      </c>
      <c r="CU5785" s="81" t="s">
        <v>492</v>
      </c>
      <c r="CV5785" s="81" t="s">
        <v>451</v>
      </c>
      <c r="CW5785" s="81">
        <v>2030</v>
      </c>
      <c r="CX5785" s="81">
        <v>0</v>
      </c>
      <c r="CY5785" s="81">
        <v>0</v>
      </c>
      <c r="CZ5785" s="81">
        <v>0</v>
      </c>
      <c r="DA5785" s="81">
        <v>0</v>
      </c>
      <c r="DB5785" s="81">
        <v>9534.9220877094394</v>
      </c>
      <c r="DC5785" s="81">
        <v>247.272992164946</v>
      </c>
      <c r="DD5785" s="81">
        <v>9287.6490955444915</v>
      </c>
      <c r="DE5785" s="81">
        <v>0</v>
      </c>
      <c r="DF5785" s="81">
        <v>0</v>
      </c>
      <c r="DG5785" s="81">
        <v>2.756805121921845</v>
      </c>
      <c r="DH5785" s="81">
        <v>2.756805121921845</v>
      </c>
      <c r="DI5785" s="81">
        <v>2.756805121921845</v>
      </c>
      <c r="DJ5785" s="81">
        <v>1.0224047097470041E-6</v>
      </c>
      <c r="DL5785" s="81">
        <v>0</v>
      </c>
      <c r="DM5785" s="81">
        <v>0</v>
      </c>
      <c r="DN5785" s="81">
        <v>0</v>
      </c>
      <c r="DO5785" s="81">
        <v>0</v>
      </c>
      <c r="DP5785" s="81">
        <v>2.8185705405075581E-6</v>
      </c>
      <c r="DQ5785" s="81">
        <v>2.8185705405075581E-6</v>
      </c>
      <c r="DR5785" s="81">
        <v>0</v>
      </c>
      <c r="DS5785" s="81">
        <v>2.8185705405075581E-6</v>
      </c>
      <c r="DT5785" s="81">
        <v>2.8185705405075581E-6</v>
      </c>
      <c r="DU5785" s="81">
        <v>0</v>
      </c>
      <c r="DV5785" s="81">
        <v>2.8185705405075581E-6</v>
      </c>
      <c r="DW5785" s="81">
        <v>2.8185705405075581E-6</v>
      </c>
      <c r="GE5785" s="81" t="s">
        <v>449</v>
      </c>
      <c r="GF5785" s="81" t="s">
        <v>155</v>
      </c>
      <c r="GG5785" s="81" t="s">
        <v>496</v>
      </c>
      <c r="GH5785" s="81" t="s">
        <v>459</v>
      </c>
      <c r="GI5785" s="81">
        <v>2030</v>
      </c>
      <c r="GJ5785" s="81" t="s">
        <v>201</v>
      </c>
      <c r="GK5785" s="81">
        <v>0.74733835430391049</v>
      </c>
      <c r="GL5785" s="81">
        <v>84.742206999999993</v>
      </c>
      <c r="GM5785" s="81">
        <v>2030</v>
      </c>
      <c r="GN5785" s="81" t="s">
        <v>173</v>
      </c>
      <c r="GO5785" s="81">
        <v>1.1148832299820636E-2</v>
      </c>
      <c r="GP5785" s="81">
        <v>10</v>
      </c>
      <c r="GQ5785" s="81">
        <v>0</v>
      </c>
      <c r="GR5785" s="81" t="s">
        <v>448</v>
      </c>
      <c r="GS5785" s="81">
        <v>0</v>
      </c>
      <c r="GT5785" s="81">
        <v>0</v>
      </c>
      <c r="GU5785" s="81">
        <v>1.1148832299820636E-2</v>
      </c>
      <c r="GV5785" s="81">
        <v>8.3319499833582351E-3</v>
      </c>
      <c r="GW5785" s="81">
        <v>1.1148832299820636E-2</v>
      </c>
      <c r="GX5785" s="81">
        <v>8.3319499833582351E-3</v>
      </c>
      <c r="GY5785" s="81">
        <v>1.1148832299820636E-2</v>
      </c>
      <c r="GZ5785" s="81">
        <v>8.3319499833582351E-3</v>
      </c>
    </row>
    <row r="5786" spans="98:208" x14ac:dyDescent="0.25">
      <c r="CT5786" s="81" t="s">
        <v>155</v>
      </c>
      <c r="CU5786" s="81" t="s">
        <v>492</v>
      </c>
      <c r="CV5786" s="81" t="s">
        <v>451</v>
      </c>
      <c r="CW5786" s="81">
        <v>2031</v>
      </c>
      <c r="CX5786" s="81">
        <v>0</v>
      </c>
      <c r="CY5786" s="81">
        <v>0</v>
      </c>
      <c r="CZ5786" s="81">
        <v>0</v>
      </c>
      <c r="DA5786" s="81">
        <v>0</v>
      </c>
      <c r="DB5786" s="81">
        <v>9534.9220877094394</v>
      </c>
      <c r="DC5786" s="81">
        <v>247.272992164946</v>
      </c>
      <c r="DD5786" s="81">
        <v>9287.6490955444915</v>
      </c>
      <c r="DE5786" s="81">
        <v>0</v>
      </c>
      <c r="DF5786" s="81">
        <v>0</v>
      </c>
      <c r="DG5786" s="81">
        <v>0</v>
      </c>
      <c r="DH5786" s="81">
        <v>2.756805121921845</v>
      </c>
      <c r="DI5786" s="81">
        <v>2.756805121921845</v>
      </c>
      <c r="DJ5786" s="81">
        <v>1.0224047097470041E-6</v>
      </c>
      <c r="DL5786" s="81">
        <v>0</v>
      </c>
      <c r="DM5786" s="81">
        <v>0</v>
      </c>
      <c r="DN5786" s="81">
        <v>0</v>
      </c>
      <c r="DO5786" s="81">
        <v>0</v>
      </c>
      <c r="DP5786" s="81">
        <v>0</v>
      </c>
      <c r="DQ5786" s="81">
        <v>0</v>
      </c>
      <c r="DR5786" s="81">
        <v>0</v>
      </c>
      <c r="DS5786" s="81">
        <v>2.8185705405075581E-6</v>
      </c>
      <c r="DT5786" s="81">
        <v>2.8185705405075581E-6</v>
      </c>
      <c r="DU5786" s="81">
        <v>0</v>
      </c>
      <c r="DV5786" s="81">
        <v>2.8185705405075581E-6</v>
      </c>
      <c r="DW5786" s="81">
        <v>2.8185705405075581E-6</v>
      </c>
      <c r="GE5786" s="81" t="s">
        <v>449</v>
      </c>
      <c r="GF5786" s="81" t="s">
        <v>155</v>
      </c>
      <c r="GG5786" s="81" t="s">
        <v>496</v>
      </c>
      <c r="GH5786" s="81" t="s">
        <v>459</v>
      </c>
      <c r="GI5786" s="81">
        <v>2031</v>
      </c>
      <c r="GJ5786" s="81" t="s">
        <v>201</v>
      </c>
      <c r="GK5786" s="81">
        <v>0.74733835430391049</v>
      </c>
      <c r="GL5786" s="81">
        <v>84.742206999999993</v>
      </c>
      <c r="GM5786" s="81">
        <v>2031</v>
      </c>
      <c r="GN5786" s="81" t="s">
        <v>173</v>
      </c>
      <c r="GO5786" s="81">
        <v>1.1148832299820636E-2</v>
      </c>
      <c r="GP5786" s="81">
        <v>10</v>
      </c>
      <c r="GQ5786" s="81">
        <v>0</v>
      </c>
      <c r="GR5786" s="81" t="s">
        <v>448</v>
      </c>
      <c r="GS5786" s="81">
        <v>0</v>
      </c>
      <c r="GT5786" s="81">
        <v>0</v>
      </c>
      <c r="GU5786" s="81">
        <v>0</v>
      </c>
      <c r="GV5786" s="81">
        <v>0</v>
      </c>
      <c r="GW5786" s="81">
        <v>1.1148832299820636E-2</v>
      </c>
      <c r="GX5786" s="81">
        <v>8.3319499833582351E-3</v>
      </c>
      <c r="GY5786" s="81">
        <v>1.1148832299820636E-2</v>
      </c>
      <c r="GZ5786" s="81">
        <v>8.3319499833582351E-3</v>
      </c>
    </row>
    <row r="5787" spans="98:208" x14ac:dyDescent="0.25">
      <c r="CT5787" s="81" t="s">
        <v>155</v>
      </c>
      <c r="CU5787" s="81" t="s">
        <v>492</v>
      </c>
      <c r="CV5787" s="81" t="s">
        <v>451</v>
      </c>
      <c r="CW5787" s="81">
        <v>2032</v>
      </c>
      <c r="CX5787" s="81">
        <v>0</v>
      </c>
      <c r="CY5787" s="81">
        <v>0</v>
      </c>
      <c r="CZ5787" s="81">
        <v>0</v>
      </c>
      <c r="DA5787" s="81">
        <v>0</v>
      </c>
      <c r="DB5787" s="81">
        <v>9534.9220877094394</v>
      </c>
      <c r="DC5787" s="81">
        <v>247.272992164946</v>
      </c>
      <c r="DD5787" s="81">
        <v>9287.6490955444915</v>
      </c>
      <c r="DE5787" s="81">
        <v>0</v>
      </c>
      <c r="DF5787" s="81">
        <v>0</v>
      </c>
      <c r="DG5787" s="81">
        <v>0</v>
      </c>
      <c r="DH5787" s="81">
        <v>0</v>
      </c>
      <c r="DI5787" s="81">
        <v>2.756805121921845</v>
      </c>
      <c r="DJ5787" s="81">
        <v>1.0224047097470041E-6</v>
      </c>
      <c r="DL5787" s="81">
        <v>0</v>
      </c>
      <c r="DM5787" s="81">
        <v>0</v>
      </c>
      <c r="DN5787" s="81">
        <v>0</v>
      </c>
      <c r="DO5787" s="81">
        <v>0</v>
      </c>
      <c r="DP5787" s="81">
        <v>0</v>
      </c>
      <c r="DQ5787" s="81">
        <v>0</v>
      </c>
      <c r="DR5787" s="81">
        <v>0</v>
      </c>
      <c r="DS5787" s="81">
        <v>0</v>
      </c>
      <c r="DT5787" s="81">
        <v>0</v>
      </c>
      <c r="DU5787" s="81">
        <v>0</v>
      </c>
      <c r="DV5787" s="81">
        <v>2.8185705405075581E-6</v>
      </c>
      <c r="DW5787" s="81">
        <v>2.8185705405075581E-6</v>
      </c>
      <c r="GE5787" s="81" t="s">
        <v>449</v>
      </c>
      <c r="GF5787" s="81" t="s">
        <v>155</v>
      </c>
      <c r="GG5787" s="81" t="s">
        <v>496</v>
      </c>
      <c r="GH5787" s="81" t="s">
        <v>459</v>
      </c>
      <c r="GI5787" s="81">
        <v>2032</v>
      </c>
      <c r="GJ5787" s="81" t="s">
        <v>201</v>
      </c>
      <c r="GK5787" s="81">
        <v>0.74733835430391049</v>
      </c>
      <c r="GL5787" s="81">
        <v>84.742206999999993</v>
      </c>
      <c r="GM5787" s="81">
        <v>2032</v>
      </c>
      <c r="GN5787" s="81" t="s">
        <v>173</v>
      </c>
      <c r="GO5787" s="81">
        <v>1.1148832299820636E-2</v>
      </c>
      <c r="GP5787" s="81">
        <v>10</v>
      </c>
      <c r="GQ5787" s="81">
        <v>0</v>
      </c>
      <c r="GR5787" s="81" t="s">
        <v>448</v>
      </c>
      <c r="GS5787" s="81">
        <v>0</v>
      </c>
      <c r="GT5787" s="81">
        <v>0</v>
      </c>
      <c r="GU5787" s="81">
        <v>0</v>
      </c>
      <c r="GV5787" s="81">
        <v>0</v>
      </c>
      <c r="GW5787" s="81">
        <v>0</v>
      </c>
      <c r="GX5787" s="81">
        <v>0</v>
      </c>
      <c r="GY5787" s="81">
        <v>1.1148832299820636E-2</v>
      </c>
      <c r="GZ5787" s="81">
        <v>8.3319499833582351E-3</v>
      </c>
    </row>
    <row r="5788" spans="98:208" x14ac:dyDescent="0.25">
      <c r="CT5788" s="81" t="s">
        <v>155</v>
      </c>
      <c r="CU5788" s="81" t="s">
        <v>492</v>
      </c>
      <c r="CV5788" s="81" t="s">
        <v>452</v>
      </c>
      <c r="CW5788" s="81">
        <v>2020</v>
      </c>
      <c r="CX5788" s="81">
        <v>0</v>
      </c>
      <c r="CY5788" s="81">
        <v>0</v>
      </c>
      <c r="CZ5788" s="81">
        <v>0</v>
      </c>
      <c r="DA5788" s="81">
        <v>0</v>
      </c>
      <c r="DB5788" s="81">
        <v>5.2405583313017381</v>
      </c>
      <c r="DC5788" s="81">
        <v>0.69641821681223315</v>
      </c>
      <c r="DD5788" s="81">
        <v>2.9419641522811268</v>
      </c>
      <c r="DE5788" s="81">
        <v>1.6021759622082961</v>
      </c>
      <c r="DF5788" s="81">
        <v>7.7642499097797159E-3</v>
      </c>
      <c r="DG5788" s="81">
        <v>0</v>
      </c>
      <c r="DH5788" s="81">
        <v>0</v>
      </c>
      <c r="DI5788" s="81">
        <v>0</v>
      </c>
      <c r="DJ5788" s="81">
        <v>1.6534589285380039E-5</v>
      </c>
      <c r="DL5788" s="81">
        <v>0</v>
      </c>
      <c r="DM5788" s="81">
        <v>1.2837868336725663E-7</v>
      </c>
      <c r="DN5788" s="81">
        <v>1.2837868336725663E-7</v>
      </c>
      <c r="DO5788" s="81">
        <v>0</v>
      </c>
      <c r="DP5788" s="81">
        <v>0</v>
      </c>
      <c r="DQ5788" s="81">
        <v>0</v>
      </c>
      <c r="DR5788" s="81">
        <v>0</v>
      </c>
      <c r="DS5788" s="81">
        <v>0</v>
      </c>
      <c r="DT5788" s="81">
        <v>0</v>
      </c>
      <c r="DU5788" s="81">
        <v>0</v>
      </c>
      <c r="DV5788" s="81">
        <v>0</v>
      </c>
      <c r="DW5788" s="81">
        <v>0</v>
      </c>
      <c r="GE5788" s="81" t="s">
        <v>449</v>
      </c>
      <c r="GF5788" s="81" t="s">
        <v>155</v>
      </c>
      <c r="GG5788" s="81" t="s">
        <v>496</v>
      </c>
      <c r="GH5788" s="81" t="s">
        <v>460</v>
      </c>
      <c r="GI5788" s="81">
        <v>2021</v>
      </c>
      <c r="GJ5788" s="81" t="s">
        <v>201</v>
      </c>
      <c r="GK5788" s="81">
        <v>3.6425060683954333E-2</v>
      </c>
      <c r="GL5788" s="81">
        <v>84.742206999999993</v>
      </c>
      <c r="GM5788" s="81">
        <v>2021</v>
      </c>
      <c r="GN5788" s="81" t="s">
        <v>173</v>
      </c>
      <c r="GO5788" s="81">
        <v>1.1148832299820636E-2</v>
      </c>
      <c r="GP5788" s="81">
        <v>10</v>
      </c>
      <c r="GQ5788" s="81">
        <v>0</v>
      </c>
      <c r="GR5788" s="81" t="s">
        <v>448</v>
      </c>
      <c r="GS5788" s="81">
        <v>1.1148832299820636E-2</v>
      </c>
      <c r="GT5788" s="81">
        <v>4.0609689307619681E-4</v>
      </c>
      <c r="GU5788" s="81">
        <v>1.1148832299820636E-2</v>
      </c>
      <c r="GV5788" s="81">
        <v>4.0609689307619681E-4</v>
      </c>
      <c r="GW5788" s="81">
        <v>0</v>
      </c>
      <c r="GX5788" s="81">
        <v>0</v>
      </c>
      <c r="GY5788" s="81">
        <v>0</v>
      </c>
      <c r="GZ5788" s="81">
        <v>0</v>
      </c>
    </row>
    <row r="5789" spans="98:208" x14ac:dyDescent="0.25">
      <c r="CT5789" s="81" t="s">
        <v>155</v>
      </c>
      <c r="CU5789" s="81" t="s">
        <v>492</v>
      </c>
      <c r="CV5789" s="81" t="s">
        <v>452</v>
      </c>
      <c r="CW5789" s="81">
        <v>2021</v>
      </c>
      <c r="CX5789" s="81">
        <v>0</v>
      </c>
      <c r="CY5789" s="81">
        <v>0</v>
      </c>
      <c r="CZ5789" s="81">
        <v>0</v>
      </c>
      <c r="DA5789" s="81">
        <v>0</v>
      </c>
      <c r="DB5789" s="81">
        <v>5.2405583313017381</v>
      </c>
      <c r="DC5789" s="81">
        <v>0.69641821681223315</v>
      </c>
      <c r="DD5789" s="81">
        <v>2.9419641522811268</v>
      </c>
      <c r="DE5789" s="81">
        <v>1.6021759622082961</v>
      </c>
      <c r="DF5789" s="81">
        <v>7.7642499097797159E-3</v>
      </c>
      <c r="DG5789" s="81">
        <v>7.7642499097797159E-3</v>
      </c>
      <c r="DH5789" s="81">
        <v>0</v>
      </c>
      <c r="DI5789" s="81">
        <v>0</v>
      </c>
      <c r="DJ5789" s="81">
        <v>1.6534589285380039E-5</v>
      </c>
      <c r="DL5789" s="81">
        <v>0</v>
      </c>
      <c r="DM5789" s="81">
        <v>1.2837868336725663E-7</v>
      </c>
      <c r="DN5789" s="81">
        <v>1.2837868336725663E-7</v>
      </c>
      <c r="DO5789" s="81">
        <v>0</v>
      </c>
      <c r="DP5789" s="81">
        <v>1.2837868336725663E-7</v>
      </c>
      <c r="DQ5789" s="81">
        <v>1.2837868336725663E-7</v>
      </c>
      <c r="DR5789" s="81">
        <v>0</v>
      </c>
      <c r="DS5789" s="81">
        <v>0</v>
      </c>
      <c r="DT5789" s="81">
        <v>0</v>
      </c>
      <c r="DU5789" s="81">
        <v>0</v>
      </c>
      <c r="DV5789" s="81">
        <v>0</v>
      </c>
      <c r="DW5789" s="81">
        <v>0</v>
      </c>
      <c r="GE5789" s="81" t="s">
        <v>449</v>
      </c>
      <c r="GF5789" s="81" t="s">
        <v>155</v>
      </c>
      <c r="GG5789" s="81" t="s">
        <v>496</v>
      </c>
      <c r="GH5789" s="81" t="s">
        <v>460</v>
      </c>
      <c r="GI5789" s="81">
        <v>2022</v>
      </c>
      <c r="GJ5789" s="81" t="s">
        <v>201</v>
      </c>
      <c r="GK5789" s="81">
        <v>3.6425060683954333E-2</v>
      </c>
      <c r="GL5789" s="81">
        <v>84.742206999999993</v>
      </c>
      <c r="GM5789" s="81">
        <v>2022</v>
      </c>
      <c r="GN5789" s="81" t="s">
        <v>173</v>
      </c>
      <c r="GO5789" s="81">
        <v>1.1148832299820636E-2</v>
      </c>
      <c r="GP5789" s="81">
        <v>10</v>
      </c>
      <c r="GQ5789" s="81">
        <v>0</v>
      </c>
      <c r="GR5789" s="81" t="s">
        <v>448</v>
      </c>
      <c r="GS5789" s="81">
        <v>1.1148832299820636E-2</v>
      </c>
      <c r="GT5789" s="81">
        <v>4.0609689307619681E-4</v>
      </c>
      <c r="GU5789" s="81">
        <v>1.1148832299820636E-2</v>
      </c>
      <c r="GV5789" s="81">
        <v>4.0609689307619681E-4</v>
      </c>
      <c r="GW5789" s="81">
        <v>1.1148832299820636E-2</v>
      </c>
      <c r="GX5789" s="81">
        <v>4.0609689307619681E-4</v>
      </c>
      <c r="GY5789" s="81">
        <v>0</v>
      </c>
      <c r="GZ5789" s="81">
        <v>0</v>
      </c>
    </row>
    <row r="5790" spans="98:208" x14ac:dyDescent="0.25">
      <c r="CT5790" s="81" t="s">
        <v>155</v>
      </c>
      <c r="CU5790" s="81" t="s">
        <v>492</v>
      </c>
      <c r="CV5790" s="81" t="s">
        <v>452</v>
      </c>
      <c r="CW5790" s="81">
        <v>2022</v>
      </c>
      <c r="CX5790" s="81">
        <v>0</v>
      </c>
      <c r="CY5790" s="81">
        <v>0</v>
      </c>
      <c r="CZ5790" s="81">
        <v>0</v>
      </c>
      <c r="DA5790" s="81">
        <v>0</v>
      </c>
      <c r="DB5790" s="81">
        <v>5.2405583313017381</v>
      </c>
      <c r="DC5790" s="81">
        <v>0.69641821681223315</v>
      </c>
      <c r="DD5790" s="81">
        <v>2.9419641522811268</v>
      </c>
      <c r="DE5790" s="81">
        <v>1.6021759622082961</v>
      </c>
      <c r="DF5790" s="81">
        <v>7.7642499097797159E-3</v>
      </c>
      <c r="DG5790" s="81">
        <v>7.7642499097797159E-3</v>
      </c>
      <c r="DH5790" s="81">
        <v>7.7642499097797159E-3</v>
      </c>
      <c r="DI5790" s="81">
        <v>0</v>
      </c>
      <c r="DJ5790" s="81">
        <v>1.6534589285380039E-5</v>
      </c>
      <c r="DL5790" s="81">
        <v>0</v>
      </c>
      <c r="DM5790" s="81">
        <v>1.2837868336725663E-7</v>
      </c>
      <c r="DN5790" s="81">
        <v>1.2837868336725663E-7</v>
      </c>
      <c r="DO5790" s="81">
        <v>0</v>
      </c>
      <c r="DP5790" s="81">
        <v>1.2837868336725663E-7</v>
      </c>
      <c r="DQ5790" s="81">
        <v>1.2837868336725663E-7</v>
      </c>
      <c r="DR5790" s="81">
        <v>0</v>
      </c>
      <c r="DS5790" s="81">
        <v>1.2837868336725663E-7</v>
      </c>
      <c r="DT5790" s="81">
        <v>1.2837868336725663E-7</v>
      </c>
      <c r="DU5790" s="81">
        <v>0</v>
      </c>
      <c r="DV5790" s="81">
        <v>0</v>
      </c>
      <c r="DW5790" s="81">
        <v>0</v>
      </c>
      <c r="GE5790" s="81" t="s">
        <v>449</v>
      </c>
      <c r="GF5790" s="81" t="s">
        <v>155</v>
      </c>
      <c r="GG5790" s="81" t="s">
        <v>496</v>
      </c>
      <c r="GH5790" s="81" t="s">
        <v>460</v>
      </c>
      <c r="GI5790" s="81">
        <v>2023</v>
      </c>
      <c r="GJ5790" s="81" t="s">
        <v>201</v>
      </c>
      <c r="GK5790" s="81">
        <v>3.7590224611390763E-2</v>
      </c>
      <c r="GL5790" s="81">
        <v>84.742206999999993</v>
      </c>
      <c r="GM5790" s="81">
        <v>2023</v>
      </c>
      <c r="GN5790" s="81" t="s">
        <v>173</v>
      </c>
      <c r="GO5790" s="81">
        <v>1.1148832299820636E-2</v>
      </c>
      <c r="GP5790" s="81">
        <v>10</v>
      </c>
      <c r="GQ5790" s="81">
        <v>0</v>
      </c>
      <c r="GR5790" s="81" t="s">
        <v>448</v>
      </c>
      <c r="GS5790" s="81">
        <v>1.1148832299820636E-2</v>
      </c>
      <c r="GT5790" s="81">
        <v>4.1908711030498596E-4</v>
      </c>
      <c r="GU5790" s="81">
        <v>1.1148832299820636E-2</v>
      </c>
      <c r="GV5790" s="81">
        <v>4.1908711030498596E-4</v>
      </c>
      <c r="GW5790" s="81">
        <v>1.1148832299820636E-2</v>
      </c>
      <c r="GX5790" s="81">
        <v>4.1908711030498596E-4</v>
      </c>
      <c r="GY5790" s="81">
        <v>1.1148832299820636E-2</v>
      </c>
      <c r="GZ5790" s="81">
        <v>4.1908711030498596E-4</v>
      </c>
    </row>
    <row r="5791" spans="98:208" x14ac:dyDescent="0.25">
      <c r="CT5791" s="81" t="s">
        <v>155</v>
      </c>
      <c r="CU5791" s="81" t="s">
        <v>492</v>
      </c>
      <c r="CV5791" s="81" t="s">
        <v>452</v>
      </c>
      <c r="CW5791" s="81">
        <v>2023</v>
      </c>
      <c r="CX5791" s="81">
        <v>0</v>
      </c>
      <c r="CY5791" s="81">
        <v>0</v>
      </c>
      <c r="CZ5791" s="81">
        <v>0</v>
      </c>
      <c r="DA5791" s="81">
        <v>0</v>
      </c>
      <c r="DB5791" s="81">
        <v>5.4750346070080154</v>
      </c>
      <c r="DC5791" s="81">
        <v>0.71896016785817307</v>
      </c>
      <c r="DD5791" s="81">
        <v>3.0714971986152211</v>
      </c>
      <c r="DE5791" s="81">
        <v>1.6845772405344559</v>
      </c>
      <c r="DF5791" s="81">
        <v>8.015566341701667E-3</v>
      </c>
      <c r="DG5791" s="81">
        <v>8.015566341701667E-3</v>
      </c>
      <c r="DH5791" s="81">
        <v>8.015566341701667E-3</v>
      </c>
      <c r="DI5791" s="81">
        <v>8.015566341701667E-3</v>
      </c>
      <c r="DJ5791" s="81">
        <v>1.6534589285380039E-5</v>
      </c>
      <c r="DL5791" s="81">
        <v>0</v>
      </c>
      <c r="DM5791" s="81">
        <v>1.3253409734975327E-7</v>
      </c>
      <c r="DN5791" s="81">
        <v>1.3253409734975327E-7</v>
      </c>
      <c r="DO5791" s="81">
        <v>0</v>
      </c>
      <c r="DP5791" s="81">
        <v>1.3253409734975327E-7</v>
      </c>
      <c r="DQ5791" s="81">
        <v>1.3253409734975327E-7</v>
      </c>
      <c r="DR5791" s="81">
        <v>0</v>
      </c>
      <c r="DS5791" s="81">
        <v>1.3253409734975327E-7</v>
      </c>
      <c r="DT5791" s="81">
        <v>1.3253409734975327E-7</v>
      </c>
      <c r="DU5791" s="81">
        <v>0</v>
      </c>
      <c r="DV5791" s="81">
        <v>1.3253409734975327E-7</v>
      </c>
      <c r="DW5791" s="81">
        <v>1.3253409734975327E-7</v>
      </c>
      <c r="GE5791" s="81" t="s">
        <v>449</v>
      </c>
      <c r="GF5791" s="81" t="s">
        <v>155</v>
      </c>
      <c r="GG5791" s="81" t="s">
        <v>496</v>
      </c>
      <c r="GH5791" s="81" t="s">
        <v>460</v>
      </c>
      <c r="GI5791" s="81">
        <v>2024</v>
      </c>
      <c r="GJ5791" s="81" t="s">
        <v>201</v>
      </c>
      <c r="GK5791" s="81">
        <v>3.7590224611390763E-2</v>
      </c>
      <c r="GL5791" s="81">
        <v>84.742206999999993</v>
      </c>
      <c r="GM5791" s="81">
        <v>2024</v>
      </c>
      <c r="GN5791" s="81" t="s">
        <v>173</v>
      </c>
      <c r="GO5791" s="81">
        <v>1.1148832299820636E-2</v>
      </c>
      <c r="GP5791" s="81">
        <v>10</v>
      </c>
      <c r="GQ5791" s="81">
        <v>0</v>
      </c>
      <c r="GR5791" s="81" t="s">
        <v>448</v>
      </c>
      <c r="GS5791" s="81">
        <v>1.1148832299820636E-2</v>
      </c>
      <c r="GT5791" s="81">
        <v>4.1908711030498596E-4</v>
      </c>
      <c r="GU5791" s="81">
        <v>1.1148832299820636E-2</v>
      </c>
      <c r="GV5791" s="81">
        <v>4.1908711030498596E-4</v>
      </c>
      <c r="GW5791" s="81">
        <v>1.1148832299820636E-2</v>
      </c>
      <c r="GX5791" s="81">
        <v>4.1908711030498596E-4</v>
      </c>
      <c r="GY5791" s="81">
        <v>1.1148832299820636E-2</v>
      </c>
      <c r="GZ5791" s="81">
        <v>4.1908711030498596E-4</v>
      </c>
    </row>
    <row r="5792" spans="98:208" x14ac:dyDescent="0.25">
      <c r="CT5792" s="81" t="s">
        <v>155</v>
      </c>
      <c r="CU5792" s="81" t="s">
        <v>492</v>
      </c>
      <c r="CV5792" s="81" t="s">
        <v>452</v>
      </c>
      <c r="CW5792" s="81">
        <v>2024</v>
      </c>
      <c r="CX5792" s="81">
        <v>0</v>
      </c>
      <c r="CY5792" s="81">
        <v>0</v>
      </c>
      <c r="CZ5792" s="81">
        <v>0</v>
      </c>
      <c r="DA5792" s="81">
        <v>0</v>
      </c>
      <c r="DB5792" s="81">
        <v>5.4750346070080154</v>
      </c>
      <c r="DC5792" s="81">
        <v>0.71896016785817307</v>
      </c>
      <c r="DD5792" s="81">
        <v>3.0714971986152211</v>
      </c>
      <c r="DE5792" s="81">
        <v>1.6845772405344559</v>
      </c>
      <c r="DF5792" s="81">
        <v>8.015566341701667E-3</v>
      </c>
      <c r="DG5792" s="81">
        <v>8.015566341701667E-3</v>
      </c>
      <c r="DH5792" s="81">
        <v>8.015566341701667E-3</v>
      </c>
      <c r="DI5792" s="81">
        <v>8.015566341701667E-3</v>
      </c>
      <c r="DJ5792" s="81">
        <v>1.6534589285380039E-5</v>
      </c>
      <c r="DL5792" s="81">
        <v>0</v>
      </c>
      <c r="DM5792" s="81">
        <v>1.3253409734975327E-7</v>
      </c>
      <c r="DN5792" s="81">
        <v>1.3253409734975327E-7</v>
      </c>
      <c r="DO5792" s="81">
        <v>0</v>
      </c>
      <c r="DP5792" s="81">
        <v>1.3253409734975327E-7</v>
      </c>
      <c r="DQ5792" s="81">
        <v>1.3253409734975327E-7</v>
      </c>
      <c r="DR5792" s="81">
        <v>0</v>
      </c>
      <c r="DS5792" s="81">
        <v>1.3253409734975327E-7</v>
      </c>
      <c r="DT5792" s="81">
        <v>1.3253409734975327E-7</v>
      </c>
      <c r="DU5792" s="81">
        <v>0</v>
      </c>
      <c r="DV5792" s="81">
        <v>1.3253409734975327E-7</v>
      </c>
      <c r="DW5792" s="81">
        <v>1.3253409734975327E-7</v>
      </c>
      <c r="GE5792" s="81" t="s">
        <v>449</v>
      </c>
      <c r="GF5792" s="81" t="s">
        <v>155</v>
      </c>
      <c r="GG5792" s="81" t="s">
        <v>496</v>
      </c>
      <c r="GH5792" s="81" t="s">
        <v>460</v>
      </c>
      <c r="GI5792" s="81">
        <v>2025</v>
      </c>
      <c r="GJ5792" s="81" t="s">
        <v>201</v>
      </c>
      <c r="GK5792" s="81">
        <v>3.7590224611390763E-2</v>
      </c>
      <c r="GL5792" s="81">
        <v>84.742206999999993</v>
      </c>
      <c r="GM5792" s="81">
        <v>2025</v>
      </c>
      <c r="GN5792" s="81" t="s">
        <v>173</v>
      </c>
      <c r="GO5792" s="81">
        <v>1.1148832299820636E-2</v>
      </c>
      <c r="GP5792" s="81">
        <v>10</v>
      </c>
      <c r="GQ5792" s="81">
        <v>0</v>
      </c>
      <c r="GR5792" s="81" t="s">
        <v>448</v>
      </c>
      <c r="GS5792" s="81">
        <v>1.1148832299820636E-2</v>
      </c>
      <c r="GT5792" s="81">
        <v>4.1908711030498596E-4</v>
      </c>
      <c r="GU5792" s="81">
        <v>1.1148832299820636E-2</v>
      </c>
      <c r="GV5792" s="81">
        <v>4.1908711030498596E-4</v>
      </c>
      <c r="GW5792" s="81">
        <v>1.1148832299820636E-2</v>
      </c>
      <c r="GX5792" s="81">
        <v>4.1908711030498596E-4</v>
      </c>
      <c r="GY5792" s="81">
        <v>1.1148832299820636E-2</v>
      </c>
      <c r="GZ5792" s="81">
        <v>4.1908711030498596E-4</v>
      </c>
    </row>
    <row r="5793" spans="98:208" x14ac:dyDescent="0.25">
      <c r="CT5793" s="81" t="s">
        <v>155</v>
      </c>
      <c r="CU5793" s="81" t="s">
        <v>492</v>
      </c>
      <c r="CV5793" s="81" t="s">
        <v>452</v>
      </c>
      <c r="CW5793" s="81">
        <v>2025</v>
      </c>
      <c r="CX5793" s="81">
        <v>0</v>
      </c>
      <c r="CY5793" s="81">
        <v>0</v>
      </c>
      <c r="CZ5793" s="81">
        <v>0</v>
      </c>
      <c r="DA5793" s="81">
        <v>0</v>
      </c>
      <c r="DB5793" s="81">
        <v>5.4750346070080154</v>
      </c>
      <c r="DC5793" s="81">
        <v>0.71896016785817307</v>
      </c>
      <c r="DD5793" s="81">
        <v>3.0714971986152211</v>
      </c>
      <c r="DE5793" s="81">
        <v>1.6845772405344559</v>
      </c>
      <c r="DF5793" s="81">
        <v>8.015566341701667E-3</v>
      </c>
      <c r="DG5793" s="81">
        <v>8.015566341701667E-3</v>
      </c>
      <c r="DH5793" s="81">
        <v>8.015566341701667E-3</v>
      </c>
      <c r="DI5793" s="81">
        <v>8.015566341701667E-3</v>
      </c>
      <c r="DJ5793" s="81">
        <v>1.6534589285380039E-5</v>
      </c>
      <c r="DL5793" s="81">
        <v>0</v>
      </c>
      <c r="DM5793" s="81">
        <v>1.3253409734975327E-7</v>
      </c>
      <c r="DN5793" s="81">
        <v>1.3253409734975327E-7</v>
      </c>
      <c r="DO5793" s="81">
        <v>0</v>
      </c>
      <c r="DP5793" s="81">
        <v>1.3253409734975327E-7</v>
      </c>
      <c r="DQ5793" s="81">
        <v>1.3253409734975327E-7</v>
      </c>
      <c r="DR5793" s="81">
        <v>0</v>
      </c>
      <c r="DS5793" s="81">
        <v>1.3253409734975327E-7</v>
      </c>
      <c r="DT5793" s="81">
        <v>1.3253409734975327E-7</v>
      </c>
      <c r="DU5793" s="81">
        <v>0</v>
      </c>
      <c r="DV5793" s="81">
        <v>1.3253409734975327E-7</v>
      </c>
      <c r="DW5793" s="81">
        <v>1.3253409734975327E-7</v>
      </c>
      <c r="GE5793" s="81" t="s">
        <v>449</v>
      </c>
      <c r="GF5793" s="81" t="s">
        <v>155</v>
      </c>
      <c r="GG5793" s="81" t="s">
        <v>496</v>
      </c>
      <c r="GH5793" s="81" t="s">
        <v>460</v>
      </c>
      <c r="GI5793" s="81">
        <v>2026</v>
      </c>
      <c r="GJ5793" s="81" t="s">
        <v>201</v>
      </c>
      <c r="GK5793" s="81">
        <v>3.7590224611390763E-2</v>
      </c>
      <c r="GL5793" s="81">
        <v>84.742206999999993</v>
      </c>
      <c r="GM5793" s="81">
        <v>2026</v>
      </c>
      <c r="GN5793" s="81" t="s">
        <v>173</v>
      </c>
      <c r="GO5793" s="81">
        <v>1.1148832299820636E-2</v>
      </c>
      <c r="GP5793" s="81">
        <v>10</v>
      </c>
      <c r="GQ5793" s="81">
        <v>0</v>
      </c>
      <c r="GR5793" s="81" t="s">
        <v>448</v>
      </c>
      <c r="GS5793" s="81">
        <v>1.1148832299820636E-2</v>
      </c>
      <c r="GT5793" s="81">
        <v>4.1908711030498596E-4</v>
      </c>
      <c r="GU5793" s="81">
        <v>1.1148832299820636E-2</v>
      </c>
      <c r="GV5793" s="81">
        <v>4.1908711030498596E-4</v>
      </c>
      <c r="GW5793" s="81">
        <v>1.1148832299820636E-2</v>
      </c>
      <c r="GX5793" s="81">
        <v>4.1908711030498596E-4</v>
      </c>
      <c r="GY5793" s="81">
        <v>1.1148832299820636E-2</v>
      </c>
      <c r="GZ5793" s="81">
        <v>4.1908711030498596E-4</v>
      </c>
    </row>
    <row r="5794" spans="98:208" x14ac:dyDescent="0.25">
      <c r="CT5794" s="81" t="s">
        <v>155</v>
      </c>
      <c r="CU5794" s="81" t="s">
        <v>492</v>
      </c>
      <c r="CV5794" s="81" t="s">
        <v>452</v>
      </c>
      <c r="CW5794" s="81">
        <v>2026</v>
      </c>
      <c r="CX5794" s="81">
        <v>0</v>
      </c>
      <c r="CY5794" s="81">
        <v>0</v>
      </c>
      <c r="CZ5794" s="81">
        <v>0</v>
      </c>
      <c r="DA5794" s="81">
        <v>0</v>
      </c>
      <c r="DB5794" s="81">
        <v>5.4750346070080154</v>
      </c>
      <c r="DC5794" s="81">
        <v>0.71896016785817307</v>
      </c>
      <c r="DD5794" s="81">
        <v>3.0714971986152211</v>
      </c>
      <c r="DE5794" s="81">
        <v>1.6845772405344559</v>
      </c>
      <c r="DF5794" s="81">
        <v>8.015566341701667E-3</v>
      </c>
      <c r="DG5794" s="81">
        <v>8.015566341701667E-3</v>
      </c>
      <c r="DH5794" s="81">
        <v>8.015566341701667E-3</v>
      </c>
      <c r="DI5794" s="81">
        <v>8.015566341701667E-3</v>
      </c>
      <c r="DJ5794" s="81">
        <v>1.6534589285380039E-5</v>
      </c>
      <c r="DL5794" s="81">
        <v>0</v>
      </c>
      <c r="DM5794" s="81">
        <v>1.3253409734975327E-7</v>
      </c>
      <c r="DN5794" s="81">
        <v>1.3253409734975327E-7</v>
      </c>
      <c r="DO5794" s="81">
        <v>0</v>
      </c>
      <c r="DP5794" s="81">
        <v>1.3253409734975327E-7</v>
      </c>
      <c r="DQ5794" s="81">
        <v>1.3253409734975327E-7</v>
      </c>
      <c r="DR5794" s="81">
        <v>0</v>
      </c>
      <c r="DS5794" s="81">
        <v>1.3253409734975327E-7</v>
      </c>
      <c r="DT5794" s="81">
        <v>1.3253409734975327E-7</v>
      </c>
      <c r="DU5794" s="81">
        <v>0</v>
      </c>
      <c r="DV5794" s="81">
        <v>1.3253409734975327E-7</v>
      </c>
      <c r="DW5794" s="81">
        <v>1.3253409734975327E-7</v>
      </c>
      <c r="GE5794" s="81" t="s">
        <v>449</v>
      </c>
      <c r="GF5794" s="81" t="s">
        <v>155</v>
      </c>
      <c r="GG5794" s="81" t="s">
        <v>496</v>
      </c>
      <c r="GH5794" s="81" t="s">
        <v>460</v>
      </c>
      <c r="GI5794" s="81">
        <v>2027</v>
      </c>
      <c r="GJ5794" s="81" t="s">
        <v>201</v>
      </c>
      <c r="GK5794" s="81">
        <v>3.7590224611390763E-2</v>
      </c>
      <c r="GL5794" s="81">
        <v>84.742206999999993</v>
      </c>
      <c r="GM5794" s="81">
        <v>2027</v>
      </c>
      <c r="GN5794" s="81" t="s">
        <v>173</v>
      </c>
      <c r="GO5794" s="81">
        <v>1.1148832299820636E-2</v>
      </c>
      <c r="GP5794" s="81">
        <v>10</v>
      </c>
      <c r="GQ5794" s="81">
        <v>0</v>
      </c>
      <c r="GR5794" s="81" t="s">
        <v>448</v>
      </c>
      <c r="GS5794" s="81">
        <v>1.1148832299820636E-2</v>
      </c>
      <c r="GT5794" s="81">
        <v>4.1908711030498596E-4</v>
      </c>
      <c r="GU5794" s="81">
        <v>1.1148832299820636E-2</v>
      </c>
      <c r="GV5794" s="81">
        <v>4.1908711030498596E-4</v>
      </c>
      <c r="GW5794" s="81">
        <v>1.1148832299820636E-2</v>
      </c>
      <c r="GX5794" s="81">
        <v>4.1908711030498596E-4</v>
      </c>
      <c r="GY5794" s="81">
        <v>1.1148832299820636E-2</v>
      </c>
      <c r="GZ5794" s="81">
        <v>4.1908711030498596E-4</v>
      </c>
    </row>
    <row r="5795" spans="98:208" x14ac:dyDescent="0.25">
      <c r="CT5795" s="81" t="s">
        <v>155</v>
      </c>
      <c r="CU5795" s="81" t="s">
        <v>492</v>
      </c>
      <c r="CV5795" s="81" t="s">
        <v>452</v>
      </c>
      <c r="CW5795" s="81">
        <v>2027</v>
      </c>
      <c r="CX5795" s="81">
        <v>0</v>
      </c>
      <c r="CY5795" s="81">
        <v>0</v>
      </c>
      <c r="CZ5795" s="81">
        <v>0</v>
      </c>
      <c r="DA5795" s="81">
        <v>0</v>
      </c>
      <c r="DB5795" s="81">
        <v>5.4750346070080154</v>
      </c>
      <c r="DC5795" s="81">
        <v>0.71896016785817307</v>
      </c>
      <c r="DD5795" s="81">
        <v>3.0714971986152211</v>
      </c>
      <c r="DE5795" s="81">
        <v>1.6845772405344559</v>
      </c>
      <c r="DF5795" s="81">
        <v>8.015566341701667E-3</v>
      </c>
      <c r="DG5795" s="81">
        <v>8.015566341701667E-3</v>
      </c>
      <c r="DH5795" s="81">
        <v>8.015566341701667E-3</v>
      </c>
      <c r="DI5795" s="81">
        <v>8.015566341701667E-3</v>
      </c>
      <c r="DJ5795" s="81">
        <v>1.6534589285380039E-5</v>
      </c>
      <c r="DL5795" s="81">
        <v>0</v>
      </c>
      <c r="DM5795" s="81">
        <v>1.3253409734975327E-7</v>
      </c>
      <c r="DN5795" s="81">
        <v>1.3253409734975327E-7</v>
      </c>
      <c r="DO5795" s="81">
        <v>0</v>
      </c>
      <c r="DP5795" s="81">
        <v>1.3253409734975327E-7</v>
      </c>
      <c r="DQ5795" s="81">
        <v>1.3253409734975327E-7</v>
      </c>
      <c r="DR5795" s="81">
        <v>0</v>
      </c>
      <c r="DS5795" s="81">
        <v>1.3253409734975327E-7</v>
      </c>
      <c r="DT5795" s="81">
        <v>1.3253409734975327E-7</v>
      </c>
      <c r="DU5795" s="81">
        <v>0</v>
      </c>
      <c r="DV5795" s="81">
        <v>1.3253409734975327E-7</v>
      </c>
      <c r="DW5795" s="81">
        <v>1.3253409734975327E-7</v>
      </c>
      <c r="GE5795" s="81" t="s">
        <v>449</v>
      </c>
      <c r="GF5795" s="81" t="s">
        <v>155</v>
      </c>
      <c r="GG5795" s="81" t="s">
        <v>496</v>
      </c>
      <c r="GH5795" s="81" t="s">
        <v>460</v>
      </c>
      <c r="GI5795" s="81">
        <v>2028</v>
      </c>
      <c r="GJ5795" s="81" t="s">
        <v>201</v>
      </c>
      <c r="GK5795" s="81">
        <v>3.9055083184886007E-2</v>
      </c>
      <c r="GL5795" s="81">
        <v>84.742206999999993</v>
      </c>
      <c r="GM5795" s="81">
        <v>2028</v>
      </c>
      <c r="GN5795" s="81" t="s">
        <v>173</v>
      </c>
      <c r="GO5795" s="81">
        <v>1.1148832299820636E-2</v>
      </c>
      <c r="GP5795" s="81">
        <v>10</v>
      </c>
      <c r="GQ5795" s="81">
        <v>0</v>
      </c>
      <c r="GR5795" s="81" t="s">
        <v>448</v>
      </c>
      <c r="GS5795" s="81">
        <v>1.1148832299820636E-2</v>
      </c>
      <c r="GT5795" s="81">
        <v>4.3541857288383892E-4</v>
      </c>
      <c r="GU5795" s="81">
        <v>1.1148832299820636E-2</v>
      </c>
      <c r="GV5795" s="81">
        <v>4.3541857288383892E-4</v>
      </c>
      <c r="GW5795" s="81">
        <v>1.1148832299820636E-2</v>
      </c>
      <c r="GX5795" s="81">
        <v>4.3541857288383892E-4</v>
      </c>
      <c r="GY5795" s="81">
        <v>1.1148832299820636E-2</v>
      </c>
      <c r="GZ5795" s="81">
        <v>4.3541857288383892E-4</v>
      </c>
    </row>
    <row r="5796" spans="98:208" x14ac:dyDescent="0.25">
      <c r="CT5796" s="81" t="s">
        <v>155</v>
      </c>
      <c r="CU5796" s="81" t="s">
        <v>492</v>
      </c>
      <c r="CV5796" s="81" t="s">
        <v>452</v>
      </c>
      <c r="CW5796" s="81">
        <v>2028</v>
      </c>
      <c r="CX5796" s="81">
        <v>0</v>
      </c>
      <c r="CY5796" s="81">
        <v>0</v>
      </c>
      <c r="CZ5796" s="81">
        <v>0</v>
      </c>
      <c r="DA5796" s="81">
        <v>0</v>
      </c>
      <c r="DB5796" s="81">
        <v>5.7770153400787381</v>
      </c>
      <c r="DC5796" s="81">
        <v>0.74733835430386364</v>
      </c>
      <c r="DD5796" s="81">
        <v>3.237951340101866</v>
      </c>
      <c r="DE5796" s="81">
        <v>1.791725645672926</v>
      </c>
      <c r="DF5796" s="81">
        <v>8.3319499833577129E-3</v>
      </c>
      <c r="DG5796" s="81">
        <v>8.3319499833577129E-3</v>
      </c>
      <c r="DH5796" s="81">
        <v>8.3319499833577129E-3</v>
      </c>
      <c r="DI5796" s="81">
        <v>8.3319499833577129E-3</v>
      </c>
      <c r="DJ5796" s="81">
        <v>1.6534589285380039E-5</v>
      </c>
      <c r="DL5796" s="81">
        <v>0</v>
      </c>
      <c r="DM5796" s="81">
        <v>1.3776537092114884E-7</v>
      </c>
      <c r="DN5796" s="81">
        <v>1.3776537092114884E-7</v>
      </c>
      <c r="DO5796" s="81">
        <v>0</v>
      </c>
      <c r="DP5796" s="81">
        <v>1.3776537092114884E-7</v>
      </c>
      <c r="DQ5796" s="81">
        <v>1.3776537092114884E-7</v>
      </c>
      <c r="DR5796" s="81">
        <v>0</v>
      </c>
      <c r="DS5796" s="81">
        <v>1.3776537092114884E-7</v>
      </c>
      <c r="DT5796" s="81">
        <v>1.3776537092114884E-7</v>
      </c>
      <c r="DU5796" s="81">
        <v>0</v>
      </c>
      <c r="DV5796" s="81">
        <v>1.3776537092114884E-7</v>
      </c>
      <c r="DW5796" s="81">
        <v>1.3776537092114884E-7</v>
      </c>
      <c r="GE5796" s="81" t="s">
        <v>449</v>
      </c>
      <c r="GF5796" s="81" t="s">
        <v>155</v>
      </c>
      <c r="GG5796" s="81" t="s">
        <v>496</v>
      </c>
      <c r="GH5796" s="81" t="s">
        <v>460</v>
      </c>
      <c r="GI5796" s="81">
        <v>2029</v>
      </c>
      <c r="GJ5796" s="81" t="s">
        <v>201</v>
      </c>
      <c r="GK5796" s="81">
        <v>3.9055083184886007E-2</v>
      </c>
      <c r="GL5796" s="81">
        <v>84.742206999999993</v>
      </c>
      <c r="GM5796" s="81">
        <v>2029</v>
      </c>
      <c r="GN5796" s="81" t="s">
        <v>173</v>
      </c>
      <c r="GO5796" s="81">
        <v>1.1148832299820636E-2</v>
      </c>
      <c r="GP5796" s="81">
        <v>10</v>
      </c>
      <c r="GQ5796" s="81">
        <v>0</v>
      </c>
      <c r="GR5796" s="81" t="s">
        <v>448</v>
      </c>
      <c r="GS5796" s="81">
        <v>1.1148832299820636E-2</v>
      </c>
      <c r="GT5796" s="81">
        <v>4.3541857288383892E-4</v>
      </c>
      <c r="GU5796" s="81">
        <v>1.1148832299820636E-2</v>
      </c>
      <c r="GV5796" s="81">
        <v>4.3541857288383892E-4</v>
      </c>
      <c r="GW5796" s="81">
        <v>1.1148832299820636E-2</v>
      </c>
      <c r="GX5796" s="81">
        <v>4.3541857288383892E-4</v>
      </c>
      <c r="GY5796" s="81">
        <v>1.1148832299820636E-2</v>
      </c>
      <c r="GZ5796" s="81">
        <v>4.3541857288383892E-4</v>
      </c>
    </row>
    <row r="5797" spans="98:208" x14ac:dyDescent="0.25">
      <c r="CT5797" s="81" t="s">
        <v>155</v>
      </c>
      <c r="CU5797" s="81" t="s">
        <v>492</v>
      </c>
      <c r="CV5797" s="81" t="s">
        <v>452</v>
      </c>
      <c r="CW5797" s="81">
        <v>2029</v>
      </c>
      <c r="CX5797" s="81">
        <v>0</v>
      </c>
      <c r="CY5797" s="81">
        <v>0</v>
      </c>
      <c r="CZ5797" s="81">
        <v>0</v>
      </c>
      <c r="DA5797" s="81">
        <v>0</v>
      </c>
      <c r="DB5797" s="81">
        <v>5.7770153400787381</v>
      </c>
      <c r="DC5797" s="81">
        <v>0.74733835430386364</v>
      </c>
      <c r="DD5797" s="81">
        <v>3.237951340101866</v>
      </c>
      <c r="DE5797" s="81">
        <v>1.791725645672926</v>
      </c>
      <c r="DF5797" s="81">
        <v>8.3319499833577129E-3</v>
      </c>
      <c r="DG5797" s="81">
        <v>8.3319499833577129E-3</v>
      </c>
      <c r="DH5797" s="81">
        <v>8.3319499833577129E-3</v>
      </c>
      <c r="DI5797" s="81">
        <v>8.3319499833577129E-3</v>
      </c>
      <c r="DJ5797" s="81">
        <v>1.6534589285380039E-5</v>
      </c>
      <c r="DL5797" s="81">
        <v>0</v>
      </c>
      <c r="DM5797" s="81">
        <v>1.3776537092114884E-7</v>
      </c>
      <c r="DN5797" s="81">
        <v>1.3776537092114884E-7</v>
      </c>
      <c r="DO5797" s="81">
        <v>0</v>
      </c>
      <c r="DP5797" s="81">
        <v>1.3776537092114884E-7</v>
      </c>
      <c r="DQ5797" s="81">
        <v>1.3776537092114884E-7</v>
      </c>
      <c r="DR5797" s="81">
        <v>0</v>
      </c>
      <c r="DS5797" s="81">
        <v>1.3776537092114884E-7</v>
      </c>
      <c r="DT5797" s="81">
        <v>1.3776537092114884E-7</v>
      </c>
      <c r="DU5797" s="81">
        <v>0</v>
      </c>
      <c r="DV5797" s="81">
        <v>1.3776537092114884E-7</v>
      </c>
      <c r="DW5797" s="81">
        <v>1.3776537092114884E-7</v>
      </c>
      <c r="GE5797" s="81" t="s">
        <v>449</v>
      </c>
      <c r="GF5797" s="81" t="s">
        <v>155</v>
      </c>
      <c r="GG5797" s="81" t="s">
        <v>496</v>
      </c>
      <c r="GH5797" s="81" t="s">
        <v>460</v>
      </c>
      <c r="GI5797" s="81">
        <v>2030</v>
      </c>
      <c r="GJ5797" s="81" t="s">
        <v>201</v>
      </c>
      <c r="GK5797" s="81">
        <v>3.9055083184886007E-2</v>
      </c>
      <c r="GL5797" s="81">
        <v>84.742206999999993</v>
      </c>
      <c r="GM5797" s="81">
        <v>2030</v>
      </c>
      <c r="GN5797" s="81" t="s">
        <v>173</v>
      </c>
      <c r="GO5797" s="81">
        <v>1.1148832299820636E-2</v>
      </c>
      <c r="GP5797" s="81">
        <v>10</v>
      </c>
      <c r="GQ5797" s="81">
        <v>0</v>
      </c>
      <c r="GR5797" s="81" t="s">
        <v>448</v>
      </c>
      <c r="GS5797" s="81">
        <v>0</v>
      </c>
      <c r="GT5797" s="81">
        <v>0</v>
      </c>
      <c r="GU5797" s="81">
        <v>1.1148832299820636E-2</v>
      </c>
      <c r="GV5797" s="81">
        <v>4.3541857288383892E-4</v>
      </c>
      <c r="GW5797" s="81">
        <v>1.1148832299820636E-2</v>
      </c>
      <c r="GX5797" s="81">
        <v>4.3541857288383892E-4</v>
      </c>
      <c r="GY5797" s="81">
        <v>1.1148832299820636E-2</v>
      </c>
      <c r="GZ5797" s="81">
        <v>4.3541857288383892E-4</v>
      </c>
    </row>
    <row r="5798" spans="98:208" x14ac:dyDescent="0.25">
      <c r="CT5798" s="81" t="s">
        <v>155</v>
      </c>
      <c r="CU5798" s="81" t="s">
        <v>492</v>
      </c>
      <c r="CV5798" s="81" t="s">
        <v>452</v>
      </c>
      <c r="CW5798" s="81">
        <v>2030</v>
      </c>
      <c r="CX5798" s="81">
        <v>0</v>
      </c>
      <c r="CY5798" s="81">
        <v>0</v>
      </c>
      <c r="CZ5798" s="81">
        <v>0</v>
      </c>
      <c r="DA5798" s="81">
        <v>0</v>
      </c>
      <c r="DB5798" s="81">
        <v>5.7770153400787381</v>
      </c>
      <c r="DC5798" s="81">
        <v>0.74733835430386364</v>
      </c>
      <c r="DD5798" s="81">
        <v>3.237951340101866</v>
      </c>
      <c r="DE5798" s="81">
        <v>1.791725645672926</v>
      </c>
      <c r="DF5798" s="81">
        <v>0</v>
      </c>
      <c r="DG5798" s="81">
        <v>8.3319499833577129E-3</v>
      </c>
      <c r="DH5798" s="81">
        <v>8.3319499833577129E-3</v>
      </c>
      <c r="DI5798" s="81">
        <v>8.3319499833577129E-3</v>
      </c>
      <c r="DJ5798" s="81">
        <v>1.6534589285380039E-5</v>
      </c>
      <c r="DL5798" s="81">
        <v>0</v>
      </c>
      <c r="DM5798" s="81">
        <v>0</v>
      </c>
      <c r="DN5798" s="81">
        <v>0</v>
      </c>
      <c r="DO5798" s="81">
        <v>0</v>
      </c>
      <c r="DP5798" s="81">
        <v>1.3776537092114884E-7</v>
      </c>
      <c r="DQ5798" s="81">
        <v>1.3776537092114884E-7</v>
      </c>
      <c r="DR5798" s="81">
        <v>0</v>
      </c>
      <c r="DS5798" s="81">
        <v>1.3776537092114884E-7</v>
      </c>
      <c r="DT5798" s="81">
        <v>1.3776537092114884E-7</v>
      </c>
      <c r="DU5798" s="81">
        <v>0</v>
      </c>
      <c r="DV5798" s="81">
        <v>1.3776537092114884E-7</v>
      </c>
      <c r="DW5798" s="81">
        <v>1.3776537092114884E-7</v>
      </c>
      <c r="GE5798" s="81" t="s">
        <v>449</v>
      </c>
      <c r="GF5798" s="81" t="s">
        <v>155</v>
      </c>
      <c r="GG5798" s="81" t="s">
        <v>496</v>
      </c>
      <c r="GH5798" s="81" t="s">
        <v>460</v>
      </c>
      <c r="GI5798" s="81">
        <v>2031</v>
      </c>
      <c r="GJ5798" s="81" t="s">
        <v>201</v>
      </c>
      <c r="GK5798" s="81">
        <v>3.9055083184886007E-2</v>
      </c>
      <c r="GL5798" s="81">
        <v>84.742206999999993</v>
      </c>
      <c r="GM5798" s="81">
        <v>2031</v>
      </c>
      <c r="GN5798" s="81" t="s">
        <v>173</v>
      </c>
      <c r="GO5798" s="81">
        <v>1.1148832299820636E-2</v>
      </c>
      <c r="GP5798" s="81">
        <v>10</v>
      </c>
      <c r="GQ5798" s="81">
        <v>0</v>
      </c>
      <c r="GR5798" s="81" t="s">
        <v>448</v>
      </c>
      <c r="GS5798" s="81">
        <v>0</v>
      </c>
      <c r="GT5798" s="81">
        <v>0</v>
      </c>
      <c r="GU5798" s="81">
        <v>0</v>
      </c>
      <c r="GV5798" s="81">
        <v>0</v>
      </c>
      <c r="GW5798" s="81">
        <v>1.1148832299820636E-2</v>
      </c>
      <c r="GX5798" s="81">
        <v>4.3541857288383892E-4</v>
      </c>
      <c r="GY5798" s="81">
        <v>1.1148832299820636E-2</v>
      </c>
      <c r="GZ5798" s="81">
        <v>4.3541857288383892E-4</v>
      </c>
    </row>
    <row r="5799" spans="98:208" x14ac:dyDescent="0.25">
      <c r="CT5799" s="81" t="s">
        <v>155</v>
      </c>
      <c r="CU5799" s="81" t="s">
        <v>492</v>
      </c>
      <c r="CV5799" s="81" t="s">
        <v>452</v>
      </c>
      <c r="CW5799" s="81">
        <v>2031</v>
      </c>
      <c r="CX5799" s="81">
        <v>0</v>
      </c>
      <c r="CY5799" s="81">
        <v>0</v>
      </c>
      <c r="CZ5799" s="81">
        <v>0</v>
      </c>
      <c r="DA5799" s="81">
        <v>0</v>
      </c>
      <c r="DB5799" s="81">
        <v>5.7770153400787381</v>
      </c>
      <c r="DC5799" s="81">
        <v>0.74733835430386364</v>
      </c>
      <c r="DD5799" s="81">
        <v>3.237951340101866</v>
      </c>
      <c r="DE5799" s="81">
        <v>1.791725645672926</v>
      </c>
      <c r="DF5799" s="81">
        <v>0</v>
      </c>
      <c r="DG5799" s="81">
        <v>0</v>
      </c>
      <c r="DH5799" s="81">
        <v>8.3319499833577129E-3</v>
      </c>
      <c r="DI5799" s="81">
        <v>8.3319499833577129E-3</v>
      </c>
      <c r="DJ5799" s="81">
        <v>1.6534589285380039E-5</v>
      </c>
      <c r="DL5799" s="81">
        <v>0</v>
      </c>
      <c r="DM5799" s="81">
        <v>0</v>
      </c>
      <c r="DN5799" s="81">
        <v>0</v>
      </c>
      <c r="DO5799" s="81">
        <v>0</v>
      </c>
      <c r="DP5799" s="81">
        <v>0</v>
      </c>
      <c r="DQ5799" s="81">
        <v>0</v>
      </c>
      <c r="DR5799" s="81">
        <v>0</v>
      </c>
      <c r="DS5799" s="81">
        <v>1.3776537092114884E-7</v>
      </c>
      <c r="DT5799" s="81">
        <v>1.3776537092114884E-7</v>
      </c>
      <c r="DU5799" s="81">
        <v>0</v>
      </c>
      <c r="DV5799" s="81">
        <v>1.3776537092114884E-7</v>
      </c>
      <c r="DW5799" s="81">
        <v>1.3776537092114884E-7</v>
      </c>
      <c r="GE5799" s="81" t="s">
        <v>449</v>
      </c>
      <c r="GF5799" s="81" t="s">
        <v>155</v>
      </c>
      <c r="GG5799" s="81" t="s">
        <v>496</v>
      </c>
      <c r="GH5799" s="81" t="s">
        <v>460</v>
      </c>
      <c r="GI5799" s="81">
        <v>2032</v>
      </c>
      <c r="GJ5799" s="81" t="s">
        <v>201</v>
      </c>
      <c r="GK5799" s="81">
        <v>3.9055083184886007E-2</v>
      </c>
      <c r="GL5799" s="81">
        <v>84.742206999999993</v>
      </c>
      <c r="GM5799" s="81">
        <v>2032</v>
      </c>
      <c r="GN5799" s="81" t="s">
        <v>173</v>
      </c>
      <c r="GO5799" s="81">
        <v>1.1148832299820636E-2</v>
      </c>
      <c r="GP5799" s="81">
        <v>10</v>
      </c>
      <c r="GQ5799" s="81">
        <v>0</v>
      </c>
      <c r="GR5799" s="81" t="s">
        <v>448</v>
      </c>
      <c r="GS5799" s="81">
        <v>0</v>
      </c>
      <c r="GT5799" s="81">
        <v>0</v>
      </c>
      <c r="GU5799" s="81">
        <v>0</v>
      </c>
      <c r="GV5799" s="81">
        <v>0</v>
      </c>
      <c r="GW5799" s="81">
        <v>0</v>
      </c>
      <c r="GX5799" s="81">
        <v>0</v>
      </c>
      <c r="GY5799" s="81">
        <v>1.1148832299820636E-2</v>
      </c>
      <c r="GZ5799" s="81">
        <v>4.3541857288383892E-4</v>
      </c>
    </row>
    <row r="5800" spans="98:208" x14ac:dyDescent="0.25">
      <c r="CT5800" s="81" t="s">
        <v>155</v>
      </c>
      <c r="CU5800" s="81" t="s">
        <v>492</v>
      </c>
      <c r="CV5800" s="81" t="s">
        <v>452</v>
      </c>
      <c r="CW5800" s="81">
        <v>2032</v>
      </c>
      <c r="CX5800" s="81">
        <v>0</v>
      </c>
      <c r="CY5800" s="81">
        <v>0</v>
      </c>
      <c r="CZ5800" s="81">
        <v>0</v>
      </c>
      <c r="DA5800" s="81">
        <v>0</v>
      </c>
      <c r="DB5800" s="81">
        <v>5.7770153400787381</v>
      </c>
      <c r="DC5800" s="81">
        <v>0.74733835430386364</v>
      </c>
      <c r="DD5800" s="81">
        <v>3.237951340101866</v>
      </c>
      <c r="DE5800" s="81">
        <v>1.791725645672926</v>
      </c>
      <c r="DF5800" s="81">
        <v>0</v>
      </c>
      <c r="DG5800" s="81">
        <v>0</v>
      </c>
      <c r="DH5800" s="81">
        <v>0</v>
      </c>
      <c r="DI5800" s="81">
        <v>8.3319499833577129E-3</v>
      </c>
      <c r="DJ5800" s="81">
        <v>1.6534589285380039E-5</v>
      </c>
      <c r="DL5800" s="81">
        <v>0</v>
      </c>
      <c r="DM5800" s="81">
        <v>0</v>
      </c>
      <c r="DN5800" s="81">
        <v>0</v>
      </c>
      <c r="DO5800" s="81">
        <v>0</v>
      </c>
      <c r="DP5800" s="81">
        <v>0</v>
      </c>
      <c r="DQ5800" s="81">
        <v>0</v>
      </c>
      <c r="DR5800" s="81">
        <v>0</v>
      </c>
      <c r="DS5800" s="81">
        <v>0</v>
      </c>
      <c r="DT5800" s="81">
        <v>0</v>
      </c>
      <c r="DU5800" s="81">
        <v>0</v>
      </c>
      <c r="DV5800" s="81">
        <v>1.3776537092114884E-7</v>
      </c>
      <c r="DW5800" s="81">
        <v>1.3776537092114884E-7</v>
      </c>
      <c r="GE5800" s="81" t="s">
        <v>449</v>
      </c>
      <c r="GF5800" s="81" t="s">
        <v>155</v>
      </c>
      <c r="GG5800" s="81" t="s">
        <v>496</v>
      </c>
      <c r="GH5800" s="81" t="s">
        <v>461</v>
      </c>
      <c r="GI5800" s="81">
        <v>2021</v>
      </c>
      <c r="GJ5800" s="81" t="s">
        <v>201</v>
      </c>
      <c r="GK5800" s="81">
        <v>222.22942162790801</v>
      </c>
      <c r="GL5800" s="81">
        <v>84.742206999999993</v>
      </c>
      <c r="GM5800" s="81">
        <v>2021</v>
      </c>
      <c r="GN5800" s="81" t="s">
        <v>173</v>
      </c>
      <c r="GO5800" s="81">
        <v>1.1148832299820636E-2</v>
      </c>
      <c r="GP5800" s="81">
        <v>10</v>
      </c>
      <c r="GQ5800" s="81">
        <v>0</v>
      </c>
      <c r="GR5800" s="81" t="s">
        <v>448</v>
      </c>
      <c r="GS5800" s="81">
        <v>1.1148832299820636E-2</v>
      </c>
      <c r="GT5800" s="81">
        <v>2.4775985538156795</v>
      </c>
      <c r="GU5800" s="81">
        <v>1.1148832299820636E-2</v>
      </c>
      <c r="GV5800" s="81">
        <v>2.4775985538156795</v>
      </c>
      <c r="GW5800" s="81">
        <v>0</v>
      </c>
      <c r="GX5800" s="81">
        <v>0</v>
      </c>
      <c r="GY5800" s="81">
        <v>0</v>
      </c>
      <c r="GZ5800" s="81">
        <v>0</v>
      </c>
    </row>
    <row r="5801" spans="98:208" x14ac:dyDescent="0.25">
      <c r="CT5801" s="81" t="s">
        <v>155</v>
      </c>
      <c r="CU5801" s="81" t="s">
        <v>492</v>
      </c>
      <c r="CV5801" s="81" t="s">
        <v>453</v>
      </c>
      <c r="CW5801" s="81">
        <v>2020</v>
      </c>
      <c r="CX5801" s="81">
        <v>0</v>
      </c>
      <c r="CY5801" s="81">
        <v>0</v>
      </c>
      <c r="CZ5801" s="81">
        <v>0</v>
      </c>
      <c r="DA5801" s="81">
        <v>0</v>
      </c>
      <c r="DB5801" s="81">
        <v>7.7900575334948624E-2</v>
      </c>
      <c r="DC5801" s="81">
        <v>3.6425060683953972E-2</v>
      </c>
      <c r="DD5801" s="81">
        <v>1.5808724525432729E-3</v>
      </c>
      <c r="DE5801" s="81">
        <v>3.989464219844864E-2</v>
      </c>
      <c r="DF5801" s="81">
        <v>4.060968930761928E-4</v>
      </c>
      <c r="DG5801" s="81">
        <v>0</v>
      </c>
      <c r="DH5801" s="81">
        <v>0</v>
      </c>
      <c r="DI5801" s="81">
        <v>0</v>
      </c>
      <c r="DJ5801" s="81">
        <v>4.0231649351569229E-4</v>
      </c>
      <c r="DL5801" s="81">
        <v>0</v>
      </c>
      <c r="DM5801" s="81">
        <v>1.6337947805003091E-7</v>
      </c>
      <c r="DN5801" s="81">
        <v>1.6337947805003091E-7</v>
      </c>
      <c r="DO5801" s="81">
        <v>0</v>
      </c>
      <c r="DP5801" s="81">
        <v>0</v>
      </c>
      <c r="DQ5801" s="81">
        <v>0</v>
      </c>
      <c r="DR5801" s="81">
        <v>0</v>
      </c>
      <c r="DS5801" s="81">
        <v>0</v>
      </c>
      <c r="DT5801" s="81">
        <v>0</v>
      </c>
      <c r="DU5801" s="81">
        <v>0</v>
      </c>
      <c r="DV5801" s="81">
        <v>0</v>
      </c>
      <c r="DW5801" s="81">
        <v>0</v>
      </c>
      <c r="GE5801" s="81" t="s">
        <v>449</v>
      </c>
      <c r="GF5801" s="81" t="s">
        <v>155</v>
      </c>
      <c r="GG5801" s="81" t="s">
        <v>496</v>
      </c>
      <c r="GH5801" s="81" t="s">
        <v>461</v>
      </c>
      <c r="GI5801" s="81">
        <v>2022</v>
      </c>
      <c r="GJ5801" s="81" t="s">
        <v>201</v>
      </c>
      <c r="GK5801" s="81">
        <v>222.22942162790801</v>
      </c>
      <c r="GL5801" s="81">
        <v>84.742206999999993</v>
      </c>
      <c r="GM5801" s="81">
        <v>2022</v>
      </c>
      <c r="GN5801" s="81" t="s">
        <v>173</v>
      </c>
      <c r="GO5801" s="81">
        <v>1.1148832299820636E-2</v>
      </c>
      <c r="GP5801" s="81">
        <v>10</v>
      </c>
      <c r="GQ5801" s="81">
        <v>0</v>
      </c>
      <c r="GR5801" s="81" t="s">
        <v>448</v>
      </c>
      <c r="GS5801" s="81">
        <v>1.1148832299820636E-2</v>
      </c>
      <c r="GT5801" s="81">
        <v>2.4775985538156795</v>
      </c>
      <c r="GU5801" s="81">
        <v>1.1148832299820636E-2</v>
      </c>
      <c r="GV5801" s="81">
        <v>2.4775985538156795</v>
      </c>
      <c r="GW5801" s="81">
        <v>1.1148832299820636E-2</v>
      </c>
      <c r="GX5801" s="81">
        <v>2.4775985538156795</v>
      </c>
      <c r="GY5801" s="81">
        <v>0</v>
      </c>
      <c r="GZ5801" s="81">
        <v>0</v>
      </c>
    </row>
    <row r="5802" spans="98:208" x14ac:dyDescent="0.25">
      <c r="CT5802" s="81" t="s">
        <v>155</v>
      </c>
      <c r="CU5802" s="81" t="s">
        <v>492</v>
      </c>
      <c r="CV5802" s="81" t="s">
        <v>453</v>
      </c>
      <c r="CW5802" s="81">
        <v>2021</v>
      </c>
      <c r="CX5802" s="81">
        <v>0</v>
      </c>
      <c r="CY5802" s="81">
        <v>0</v>
      </c>
      <c r="CZ5802" s="81">
        <v>0</v>
      </c>
      <c r="DA5802" s="81">
        <v>0</v>
      </c>
      <c r="DB5802" s="81">
        <v>7.7900575334948624E-2</v>
      </c>
      <c r="DC5802" s="81">
        <v>3.6425060683953972E-2</v>
      </c>
      <c r="DD5802" s="81">
        <v>1.5808724525432729E-3</v>
      </c>
      <c r="DE5802" s="81">
        <v>3.989464219844864E-2</v>
      </c>
      <c r="DF5802" s="81">
        <v>4.060968930761928E-4</v>
      </c>
      <c r="DG5802" s="81">
        <v>4.060968930761928E-4</v>
      </c>
      <c r="DH5802" s="81">
        <v>0</v>
      </c>
      <c r="DI5802" s="81">
        <v>0</v>
      </c>
      <c r="DJ5802" s="81">
        <v>4.0231649351569229E-4</v>
      </c>
      <c r="DL5802" s="81">
        <v>0</v>
      </c>
      <c r="DM5802" s="81">
        <v>1.6337947805003091E-7</v>
      </c>
      <c r="DN5802" s="81">
        <v>1.6337947805003091E-7</v>
      </c>
      <c r="DO5802" s="81">
        <v>0</v>
      </c>
      <c r="DP5802" s="81">
        <v>1.6337947805003091E-7</v>
      </c>
      <c r="DQ5802" s="81">
        <v>1.6337947805003091E-7</v>
      </c>
      <c r="DR5802" s="81">
        <v>0</v>
      </c>
      <c r="DS5802" s="81">
        <v>0</v>
      </c>
      <c r="DT5802" s="81">
        <v>0</v>
      </c>
      <c r="DU5802" s="81">
        <v>0</v>
      </c>
      <c r="DV5802" s="81">
        <v>0</v>
      </c>
      <c r="DW5802" s="81">
        <v>0</v>
      </c>
      <c r="GE5802" s="81" t="s">
        <v>449</v>
      </c>
      <c r="GF5802" s="81" t="s">
        <v>155</v>
      </c>
      <c r="GG5802" s="81" t="s">
        <v>496</v>
      </c>
      <c r="GH5802" s="81" t="s">
        <v>461</v>
      </c>
      <c r="GI5802" s="81">
        <v>2023</v>
      </c>
      <c r="GJ5802" s="81" t="s">
        <v>201</v>
      </c>
      <c r="GK5802" s="81">
        <v>233.2300768080203</v>
      </c>
      <c r="GL5802" s="81">
        <v>84.742206999999993</v>
      </c>
      <c r="GM5802" s="81">
        <v>2023</v>
      </c>
      <c r="GN5802" s="81" t="s">
        <v>173</v>
      </c>
      <c r="GO5802" s="81">
        <v>1.1148832299820636E-2</v>
      </c>
      <c r="GP5802" s="81">
        <v>10</v>
      </c>
      <c r="GQ5802" s="81">
        <v>0</v>
      </c>
      <c r="GR5802" s="81" t="s">
        <v>448</v>
      </c>
      <c r="GS5802" s="81">
        <v>1.1148832299820636E-2</v>
      </c>
      <c r="GT5802" s="81">
        <v>2.6002430136069048</v>
      </c>
      <c r="GU5802" s="81">
        <v>1.1148832299820636E-2</v>
      </c>
      <c r="GV5802" s="81">
        <v>2.6002430136069048</v>
      </c>
      <c r="GW5802" s="81">
        <v>1.1148832299820636E-2</v>
      </c>
      <c r="GX5802" s="81">
        <v>2.6002430136069048</v>
      </c>
      <c r="GY5802" s="81">
        <v>1.1148832299820636E-2</v>
      </c>
      <c r="GZ5802" s="81">
        <v>2.6002430136069048</v>
      </c>
    </row>
    <row r="5803" spans="98:208" x14ac:dyDescent="0.25">
      <c r="CT5803" s="81" t="s">
        <v>155</v>
      </c>
      <c r="CU5803" s="81" t="s">
        <v>492</v>
      </c>
      <c r="CV5803" s="81" t="s">
        <v>453</v>
      </c>
      <c r="CW5803" s="81">
        <v>2022</v>
      </c>
      <c r="CX5803" s="81">
        <v>0</v>
      </c>
      <c r="CY5803" s="81">
        <v>0</v>
      </c>
      <c r="CZ5803" s="81">
        <v>0</v>
      </c>
      <c r="DA5803" s="81">
        <v>0</v>
      </c>
      <c r="DB5803" s="81">
        <v>7.7900575334948624E-2</v>
      </c>
      <c r="DC5803" s="81">
        <v>3.6425060683953972E-2</v>
      </c>
      <c r="DD5803" s="81">
        <v>1.5808724525432729E-3</v>
      </c>
      <c r="DE5803" s="81">
        <v>3.989464219844864E-2</v>
      </c>
      <c r="DF5803" s="81">
        <v>4.060968930761928E-4</v>
      </c>
      <c r="DG5803" s="81">
        <v>4.060968930761928E-4</v>
      </c>
      <c r="DH5803" s="81">
        <v>4.060968930761928E-4</v>
      </c>
      <c r="DI5803" s="81">
        <v>0</v>
      </c>
      <c r="DJ5803" s="81">
        <v>4.0231649351569229E-4</v>
      </c>
      <c r="DL5803" s="81">
        <v>0</v>
      </c>
      <c r="DM5803" s="81">
        <v>1.6337947805003091E-7</v>
      </c>
      <c r="DN5803" s="81">
        <v>1.6337947805003091E-7</v>
      </c>
      <c r="DO5803" s="81">
        <v>0</v>
      </c>
      <c r="DP5803" s="81">
        <v>1.6337947805003091E-7</v>
      </c>
      <c r="DQ5803" s="81">
        <v>1.6337947805003091E-7</v>
      </c>
      <c r="DR5803" s="81">
        <v>0</v>
      </c>
      <c r="DS5803" s="81">
        <v>1.6337947805003091E-7</v>
      </c>
      <c r="DT5803" s="81">
        <v>1.6337947805003091E-7</v>
      </c>
      <c r="DU5803" s="81">
        <v>0</v>
      </c>
      <c r="DV5803" s="81">
        <v>0</v>
      </c>
      <c r="DW5803" s="81">
        <v>0</v>
      </c>
      <c r="GE5803" s="81" t="s">
        <v>449</v>
      </c>
      <c r="GF5803" s="81" t="s">
        <v>155</v>
      </c>
      <c r="GG5803" s="81" t="s">
        <v>496</v>
      </c>
      <c r="GH5803" s="81" t="s">
        <v>461</v>
      </c>
      <c r="GI5803" s="81">
        <v>2024</v>
      </c>
      <c r="GJ5803" s="81" t="s">
        <v>201</v>
      </c>
      <c r="GK5803" s="81">
        <v>233.2300768080203</v>
      </c>
      <c r="GL5803" s="81">
        <v>84.742206999999993</v>
      </c>
      <c r="GM5803" s="81">
        <v>2024</v>
      </c>
      <c r="GN5803" s="81" t="s">
        <v>173</v>
      </c>
      <c r="GO5803" s="81">
        <v>1.1148832299820636E-2</v>
      </c>
      <c r="GP5803" s="81">
        <v>10</v>
      </c>
      <c r="GQ5803" s="81">
        <v>0</v>
      </c>
      <c r="GR5803" s="81" t="s">
        <v>448</v>
      </c>
      <c r="GS5803" s="81">
        <v>1.1148832299820636E-2</v>
      </c>
      <c r="GT5803" s="81">
        <v>2.6002430136069048</v>
      </c>
      <c r="GU5803" s="81">
        <v>1.1148832299820636E-2</v>
      </c>
      <c r="GV5803" s="81">
        <v>2.6002430136069048</v>
      </c>
      <c r="GW5803" s="81">
        <v>1.1148832299820636E-2</v>
      </c>
      <c r="GX5803" s="81">
        <v>2.6002430136069048</v>
      </c>
      <c r="GY5803" s="81">
        <v>1.1148832299820636E-2</v>
      </c>
      <c r="GZ5803" s="81">
        <v>2.6002430136069048</v>
      </c>
    </row>
    <row r="5804" spans="98:208" x14ac:dyDescent="0.25">
      <c r="CT5804" s="81" t="s">
        <v>155</v>
      </c>
      <c r="CU5804" s="81" t="s">
        <v>492</v>
      </c>
      <c r="CV5804" s="81" t="s">
        <v>453</v>
      </c>
      <c r="CW5804" s="81">
        <v>2023</v>
      </c>
      <c r="CX5804" s="81">
        <v>0</v>
      </c>
      <c r="CY5804" s="81">
        <v>0</v>
      </c>
      <c r="CZ5804" s="81">
        <v>0</v>
      </c>
      <c r="DA5804" s="81">
        <v>0</v>
      </c>
      <c r="DB5804" s="81">
        <v>8.040826903697619E-2</v>
      </c>
      <c r="DC5804" s="81">
        <v>3.7590224611388973E-2</v>
      </c>
      <c r="DD5804" s="81">
        <v>1.6314334115687481E-3</v>
      </c>
      <c r="DE5804" s="81">
        <v>4.1186611014015322E-2</v>
      </c>
      <c r="DF5804" s="81">
        <v>4.1908711030496602E-4</v>
      </c>
      <c r="DG5804" s="81">
        <v>4.1908711030496602E-4</v>
      </c>
      <c r="DH5804" s="81">
        <v>4.1908711030496602E-4</v>
      </c>
      <c r="DI5804" s="81">
        <v>4.1908711030496602E-4</v>
      </c>
      <c r="DJ5804" s="81">
        <v>4.0231649351569229E-4</v>
      </c>
      <c r="DL5804" s="81">
        <v>0</v>
      </c>
      <c r="DM5804" s="81">
        <v>1.6860565669551807E-7</v>
      </c>
      <c r="DN5804" s="81">
        <v>1.6860565669551807E-7</v>
      </c>
      <c r="DO5804" s="81">
        <v>0</v>
      </c>
      <c r="DP5804" s="81">
        <v>1.6860565669551807E-7</v>
      </c>
      <c r="DQ5804" s="81">
        <v>1.6860565669551807E-7</v>
      </c>
      <c r="DR5804" s="81">
        <v>0</v>
      </c>
      <c r="DS5804" s="81">
        <v>1.6860565669551807E-7</v>
      </c>
      <c r="DT5804" s="81">
        <v>1.6860565669551807E-7</v>
      </c>
      <c r="DU5804" s="81">
        <v>0</v>
      </c>
      <c r="DV5804" s="81">
        <v>1.6860565669551807E-7</v>
      </c>
      <c r="DW5804" s="81">
        <v>1.6860565669551807E-7</v>
      </c>
      <c r="GE5804" s="81" t="s">
        <v>449</v>
      </c>
      <c r="GF5804" s="81" t="s">
        <v>155</v>
      </c>
      <c r="GG5804" s="81" t="s">
        <v>496</v>
      </c>
      <c r="GH5804" s="81" t="s">
        <v>461</v>
      </c>
      <c r="GI5804" s="81">
        <v>2025</v>
      </c>
      <c r="GJ5804" s="81" t="s">
        <v>201</v>
      </c>
      <c r="GK5804" s="81">
        <v>233.2300768080203</v>
      </c>
      <c r="GL5804" s="81">
        <v>84.742206999999993</v>
      </c>
      <c r="GM5804" s="81">
        <v>2025</v>
      </c>
      <c r="GN5804" s="81" t="s">
        <v>173</v>
      </c>
      <c r="GO5804" s="81">
        <v>1.1148832299820636E-2</v>
      </c>
      <c r="GP5804" s="81">
        <v>10</v>
      </c>
      <c r="GQ5804" s="81">
        <v>0</v>
      </c>
      <c r="GR5804" s="81" t="s">
        <v>448</v>
      </c>
      <c r="GS5804" s="81">
        <v>1.1148832299820636E-2</v>
      </c>
      <c r="GT5804" s="81">
        <v>2.6002430136069048</v>
      </c>
      <c r="GU5804" s="81">
        <v>1.1148832299820636E-2</v>
      </c>
      <c r="GV5804" s="81">
        <v>2.6002430136069048</v>
      </c>
      <c r="GW5804" s="81">
        <v>1.1148832299820636E-2</v>
      </c>
      <c r="GX5804" s="81">
        <v>2.6002430136069048</v>
      </c>
      <c r="GY5804" s="81">
        <v>1.1148832299820636E-2</v>
      </c>
      <c r="GZ5804" s="81">
        <v>2.6002430136069048</v>
      </c>
    </row>
    <row r="5805" spans="98:208" x14ac:dyDescent="0.25">
      <c r="CT5805" s="81" t="s">
        <v>155</v>
      </c>
      <c r="CU5805" s="81" t="s">
        <v>492</v>
      </c>
      <c r="CV5805" s="81" t="s">
        <v>453</v>
      </c>
      <c r="CW5805" s="81">
        <v>2024</v>
      </c>
      <c r="CX5805" s="81">
        <v>0</v>
      </c>
      <c r="CY5805" s="81">
        <v>0</v>
      </c>
      <c r="CZ5805" s="81">
        <v>0</v>
      </c>
      <c r="DA5805" s="81">
        <v>0</v>
      </c>
      <c r="DB5805" s="81">
        <v>8.040826903697619E-2</v>
      </c>
      <c r="DC5805" s="81">
        <v>3.7590224611388973E-2</v>
      </c>
      <c r="DD5805" s="81">
        <v>1.6314334115687481E-3</v>
      </c>
      <c r="DE5805" s="81">
        <v>4.1186611014015322E-2</v>
      </c>
      <c r="DF5805" s="81">
        <v>4.1908711030496602E-4</v>
      </c>
      <c r="DG5805" s="81">
        <v>4.1908711030496602E-4</v>
      </c>
      <c r="DH5805" s="81">
        <v>4.1908711030496602E-4</v>
      </c>
      <c r="DI5805" s="81">
        <v>4.1908711030496602E-4</v>
      </c>
      <c r="DJ5805" s="81">
        <v>4.0231649351569229E-4</v>
      </c>
      <c r="DL5805" s="81">
        <v>0</v>
      </c>
      <c r="DM5805" s="81">
        <v>1.6860565669551807E-7</v>
      </c>
      <c r="DN5805" s="81">
        <v>1.6860565669551807E-7</v>
      </c>
      <c r="DO5805" s="81">
        <v>0</v>
      </c>
      <c r="DP5805" s="81">
        <v>1.6860565669551807E-7</v>
      </c>
      <c r="DQ5805" s="81">
        <v>1.6860565669551807E-7</v>
      </c>
      <c r="DR5805" s="81">
        <v>0</v>
      </c>
      <c r="DS5805" s="81">
        <v>1.6860565669551807E-7</v>
      </c>
      <c r="DT5805" s="81">
        <v>1.6860565669551807E-7</v>
      </c>
      <c r="DU5805" s="81">
        <v>0</v>
      </c>
      <c r="DV5805" s="81">
        <v>1.6860565669551807E-7</v>
      </c>
      <c r="DW5805" s="81">
        <v>1.6860565669551807E-7</v>
      </c>
      <c r="GE5805" s="81" t="s">
        <v>449</v>
      </c>
      <c r="GF5805" s="81" t="s">
        <v>155</v>
      </c>
      <c r="GG5805" s="81" t="s">
        <v>496</v>
      </c>
      <c r="GH5805" s="81" t="s">
        <v>461</v>
      </c>
      <c r="GI5805" s="81">
        <v>2026</v>
      </c>
      <c r="GJ5805" s="81" t="s">
        <v>201</v>
      </c>
      <c r="GK5805" s="81">
        <v>233.2300768080203</v>
      </c>
      <c r="GL5805" s="81">
        <v>84.742206999999993</v>
      </c>
      <c r="GM5805" s="81">
        <v>2026</v>
      </c>
      <c r="GN5805" s="81" t="s">
        <v>173</v>
      </c>
      <c r="GO5805" s="81">
        <v>1.1148832299820636E-2</v>
      </c>
      <c r="GP5805" s="81">
        <v>10</v>
      </c>
      <c r="GQ5805" s="81">
        <v>0</v>
      </c>
      <c r="GR5805" s="81" t="s">
        <v>448</v>
      </c>
      <c r="GS5805" s="81">
        <v>1.1148832299820636E-2</v>
      </c>
      <c r="GT5805" s="81">
        <v>2.6002430136069048</v>
      </c>
      <c r="GU5805" s="81">
        <v>1.1148832299820636E-2</v>
      </c>
      <c r="GV5805" s="81">
        <v>2.6002430136069048</v>
      </c>
      <c r="GW5805" s="81">
        <v>1.1148832299820636E-2</v>
      </c>
      <c r="GX5805" s="81">
        <v>2.6002430136069048</v>
      </c>
      <c r="GY5805" s="81">
        <v>1.1148832299820636E-2</v>
      </c>
      <c r="GZ5805" s="81">
        <v>2.6002430136069048</v>
      </c>
    </row>
    <row r="5806" spans="98:208" x14ac:dyDescent="0.25">
      <c r="CT5806" s="81" t="s">
        <v>155</v>
      </c>
      <c r="CU5806" s="81" t="s">
        <v>492</v>
      </c>
      <c r="CV5806" s="81" t="s">
        <v>453</v>
      </c>
      <c r="CW5806" s="81">
        <v>2025</v>
      </c>
      <c r="CX5806" s="81">
        <v>0</v>
      </c>
      <c r="CY5806" s="81">
        <v>0</v>
      </c>
      <c r="CZ5806" s="81">
        <v>0</v>
      </c>
      <c r="DA5806" s="81">
        <v>0</v>
      </c>
      <c r="DB5806" s="81">
        <v>8.040826903697619E-2</v>
      </c>
      <c r="DC5806" s="81">
        <v>3.7590224611388973E-2</v>
      </c>
      <c r="DD5806" s="81">
        <v>1.6314334115687481E-3</v>
      </c>
      <c r="DE5806" s="81">
        <v>4.1186611014015322E-2</v>
      </c>
      <c r="DF5806" s="81">
        <v>4.1908711030496602E-4</v>
      </c>
      <c r="DG5806" s="81">
        <v>4.1908711030496602E-4</v>
      </c>
      <c r="DH5806" s="81">
        <v>4.1908711030496602E-4</v>
      </c>
      <c r="DI5806" s="81">
        <v>4.1908711030496602E-4</v>
      </c>
      <c r="DJ5806" s="81">
        <v>4.0231649351569229E-4</v>
      </c>
      <c r="DL5806" s="81">
        <v>0</v>
      </c>
      <c r="DM5806" s="81">
        <v>1.6860565669551807E-7</v>
      </c>
      <c r="DN5806" s="81">
        <v>1.6860565669551807E-7</v>
      </c>
      <c r="DO5806" s="81">
        <v>0</v>
      </c>
      <c r="DP5806" s="81">
        <v>1.6860565669551807E-7</v>
      </c>
      <c r="DQ5806" s="81">
        <v>1.6860565669551807E-7</v>
      </c>
      <c r="DR5806" s="81">
        <v>0</v>
      </c>
      <c r="DS5806" s="81">
        <v>1.6860565669551807E-7</v>
      </c>
      <c r="DT5806" s="81">
        <v>1.6860565669551807E-7</v>
      </c>
      <c r="DU5806" s="81">
        <v>0</v>
      </c>
      <c r="DV5806" s="81">
        <v>1.6860565669551807E-7</v>
      </c>
      <c r="DW5806" s="81">
        <v>1.6860565669551807E-7</v>
      </c>
      <c r="GE5806" s="81" t="s">
        <v>449</v>
      </c>
      <c r="GF5806" s="81" t="s">
        <v>155</v>
      </c>
      <c r="GG5806" s="81" t="s">
        <v>496</v>
      </c>
      <c r="GH5806" s="81" t="s">
        <v>461</v>
      </c>
      <c r="GI5806" s="81">
        <v>2027</v>
      </c>
      <c r="GJ5806" s="81" t="s">
        <v>201</v>
      </c>
      <c r="GK5806" s="81">
        <v>233.2300768080203</v>
      </c>
      <c r="GL5806" s="81">
        <v>84.742206999999993</v>
      </c>
      <c r="GM5806" s="81">
        <v>2027</v>
      </c>
      <c r="GN5806" s="81" t="s">
        <v>173</v>
      </c>
      <c r="GO5806" s="81">
        <v>1.1148832299820636E-2</v>
      </c>
      <c r="GP5806" s="81">
        <v>10</v>
      </c>
      <c r="GQ5806" s="81">
        <v>0</v>
      </c>
      <c r="GR5806" s="81" t="s">
        <v>448</v>
      </c>
      <c r="GS5806" s="81">
        <v>1.1148832299820636E-2</v>
      </c>
      <c r="GT5806" s="81">
        <v>2.6002430136069048</v>
      </c>
      <c r="GU5806" s="81">
        <v>1.1148832299820636E-2</v>
      </c>
      <c r="GV5806" s="81">
        <v>2.6002430136069048</v>
      </c>
      <c r="GW5806" s="81">
        <v>1.1148832299820636E-2</v>
      </c>
      <c r="GX5806" s="81">
        <v>2.6002430136069048</v>
      </c>
      <c r="GY5806" s="81">
        <v>1.1148832299820636E-2</v>
      </c>
      <c r="GZ5806" s="81">
        <v>2.6002430136069048</v>
      </c>
    </row>
    <row r="5807" spans="98:208" x14ac:dyDescent="0.25">
      <c r="CT5807" s="81" t="s">
        <v>155</v>
      </c>
      <c r="CU5807" s="81" t="s">
        <v>492</v>
      </c>
      <c r="CV5807" s="81" t="s">
        <v>453</v>
      </c>
      <c r="CW5807" s="81">
        <v>2026</v>
      </c>
      <c r="CX5807" s="81">
        <v>0</v>
      </c>
      <c r="CY5807" s="81">
        <v>0</v>
      </c>
      <c r="CZ5807" s="81">
        <v>0</v>
      </c>
      <c r="DA5807" s="81">
        <v>0</v>
      </c>
      <c r="DB5807" s="81">
        <v>8.040826903697619E-2</v>
      </c>
      <c r="DC5807" s="81">
        <v>3.7590224611388973E-2</v>
      </c>
      <c r="DD5807" s="81">
        <v>1.6314334115687481E-3</v>
      </c>
      <c r="DE5807" s="81">
        <v>4.1186611014015322E-2</v>
      </c>
      <c r="DF5807" s="81">
        <v>4.1908711030496602E-4</v>
      </c>
      <c r="DG5807" s="81">
        <v>4.1908711030496602E-4</v>
      </c>
      <c r="DH5807" s="81">
        <v>4.1908711030496602E-4</v>
      </c>
      <c r="DI5807" s="81">
        <v>4.1908711030496602E-4</v>
      </c>
      <c r="DJ5807" s="81">
        <v>4.0231649351569229E-4</v>
      </c>
      <c r="DL5807" s="81">
        <v>0</v>
      </c>
      <c r="DM5807" s="81">
        <v>1.6860565669551807E-7</v>
      </c>
      <c r="DN5807" s="81">
        <v>1.6860565669551807E-7</v>
      </c>
      <c r="DO5807" s="81">
        <v>0</v>
      </c>
      <c r="DP5807" s="81">
        <v>1.6860565669551807E-7</v>
      </c>
      <c r="DQ5807" s="81">
        <v>1.6860565669551807E-7</v>
      </c>
      <c r="DR5807" s="81">
        <v>0</v>
      </c>
      <c r="DS5807" s="81">
        <v>1.6860565669551807E-7</v>
      </c>
      <c r="DT5807" s="81">
        <v>1.6860565669551807E-7</v>
      </c>
      <c r="DU5807" s="81">
        <v>0</v>
      </c>
      <c r="DV5807" s="81">
        <v>1.6860565669551807E-7</v>
      </c>
      <c r="DW5807" s="81">
        <v>1.6860565669551807E-7</v>
      </c>
      <c r="GE5807" s="81" t="s">
        <v>449</v>
      </c>
      <c r="GF5807" s="81" t="s">
        <v>155</v>
      </c>
      <c r="GG5807" s="81" t="s">
        <v>496</v>
      </c>
      <c r="GH5807" s="81" t="s">
        <v>461</v>
      </c>
      <c r="GI5807" s="81">
        <v>2028</v>
      </c>
      <c r="GJ5807" s="81" t="s">
        <v>201</v>
      </c>
      <c r="GK5807" s="81">
        <v>247.2729921650332</v>
      </c>
      <c r="GL5807" s="81">
        <v>84.742206999999993</v>
      </c>
      <c r="GM5807" s="81">
        <v>2028</v>
      </c>
      <c r="GN5807" s="81" t="s">
        <v>173</v>
      </c>
      <c r="GO5807" s="81">
        <v>1.1148832299820636E-2</v>
      </c>
      <c r="GP5807" s="81">
        <v>10</v>
      </c>
      <c r="GQ5807" s="81">
        <v>0</v>
      </c>
      <c r="GR5807" s="81" t="s">
        <v>448</v>
      </c>
      <c r="GS5807" s="81">
        <v>1.1148832299820636E-2</v>
      </c>
      <c r="GT5807" s="81">
        <v>2.7568051219228171</v>
      </c>
      <c r="GU5807" s="81">
        <v>1.1148832299820636E-2</v>
      </c>
      <c r="GV5807" s="81">
        <v>2.7568051219228171</v>
      </c>
      <c r="GW5807" s="81">
        <v>1.1148832299820636E-2</v>
      </c>
      <c r="GX5807" s="81">
        <v>2.7568051219228171</v>
      </c>
      <c r="GY5807" s="81">
        <v>1.1148832299820636E-2</v>
      </c>
      <c r="GZ5807" s="81">
        <v>2.7568051219228171</v>
      </c>
    </row>
    <row r="5808" spans="98:208" x14ac:dyDescent="0.25">
      <c r="CT5808" s="81" t="s">
        <v>155</v>
      </c>
      <c r="CU5808" s="81" t="s">
        <v>492</v>
      </c>
      <c r="CV5808" s="81" t="s">
        <v>453</v>
      </c>
      <c r="CW5808" s="81">
        <v>2027</v>
      </c>
      <c r="CX5808" s="81">
        <v>0</v>
      </c>
      <c r="CY5808" s="81">
        <v>0</v>
      </c>
      <c r="CZ5808" s="81">
        <v>0</v>
      </c>
      <c r="DA5808" s="81">
        <v>0</v>
      </c>
      <c r="DB5808" s="81">
        <v>8.040826903697619E-2</v>
      </c>
      <c r="DC5808" s="81">
        <v>3.7590224611388973E-2</v>
      </c>
      <c r="DD5808" s="81">
        <v>1.6314334115687481E-3</v>
      </c>
      <c r="DE5808" s="81">
        <v>4.1186611014015322E-2</v>
      </c>
      <c r="DF5808" s="81">
        <v>4.1908711030496602E-4</v>
      </c>
      <c r="DG5808" s="81">
        <v>4.1908711030496602E-4</v>
      </c>
      <c r="DH5808" s="81">
        <v>4.1908711030496602E-4</v>
      </c>
      <c r="DI5808" s="81">
        <v>4.1908711030496602E-4</v>
      </c>
      <c r="DJ5808" s="81">
        <v>4.0231649351569229E-4</v>
      </c>
      <c r="DL5808" s="81">
        <v>0</v>
      </c>
      <c r="DM5808" s="81">
        <v>1.6860565669551807E-7</v>
      </c>
      <c r="DN5808" s="81">
        <v>1.6860565669551807E-7</v>
      </c>
      <c r="DO5808" s="81">
        <v>0</v>
      </c>
      <c r="DP5808" s="81">
        <v>1.6860565669551807E-7</v>
      </c>
      <c r="DQ5808" s="81">
        <v>1.6860565669551807E-7</v>
      </c>
      <c r="DR5808" s="81">
        <v>0</v>
      </c>
      <c r="DS5808" s="81">
        <v>1.6860565669551807E-7</v>
      </c>
      <c r="DT5808" s="81">
        <v>1.6860565669551807E-7</v>
      </c>
      <c r="DU5808" s="81">
        <v>0</v>
      </c>
      <c r="DV5808" s="81">
        <v>1.6860565669551807E-7</v>
      </c>
      <c r="DW5808" s="81">
        <v>1.6860565669551807E-7</v>
      </c>
      <c r="GE5808" s="81" t="s">
        <v>449</v>
      </c>
      <c r="GF5808" s="81" t="s">
        <v>155</v>
      </c>
      <c r="GG5808" s="81" t="s">
        <v>496</v>
      </c>
      <c r="GH5808" s="81" t="s">
        <v>461</v>
      </c>
      <c r="GI5808" s="81">
        <v>2029</v>
      </c>
      <c r="GJ5808" s="81" t="s">
        <v>201</v>
      </c>
      <c r="GK5808" s="81">
        <v>247.2729921650332</v>
      </c>
      <c r="GL5808" s="81">
        <v>84.742206999999993</v>
      </c>
      <c r="GM5808" s="81">
        <v>2029</v>
      </c>
      <c r="GN5808" s="81" t="s">
        <v>173</v>
      </c>
      <c r="GO5808" s="81">
        <v>1.1148832299820636E-2</v>
      </c>
      <c r="GP5808" s="81">
        <v>10</v>
      </c>
      <c r="GQ5808" s="81">
        <v>0</v>
      </c>
      <c r="GR5808" s="81" t="s">
        <v>448</v>
      </c>
      <c r="GS5808" s="81">
        <v>1.1148832299820636E-2</v>
      </c>
      <c r="GT5808" s="81">
        <v>2.7568051219228171</v>
      </c>
      <c r="GU5808" s="81">
        <v>1.1148832299820636E-2</v>
      </c>
      <c r="GV5808" s="81">
        <v>2.7568051219228171</v>
      </c>
      <c r="GW5808" s="81">
        <v>1.1148832299820636E-2</v>
      </c>
      <c r="GX5808" s="81">
        <v>2.7568051219228171</v>
      </c>
      <c r="GY5808" s="81">
        <v>1.1148832299820636E-2</v>
      </c>
      <c r="GZ5808" s="81">
        <v>2.7568051219228171</v>
      </c>
    </row>
    <row r="5809" spans="98:208" x14ac:dyDescent="0.25">
      <c r="CT5809" s="81" t="s">
        <v>155</v>
      </c>
      <c r="CU5809" s="81" t="s">
        <v>492</v>
      </c>
      <c r="CV5809" s="81" t="s">
        <v>453</v>
      </c>
      <c r="CW5809" s="81">
        <v>2028</v>
      </c>
      <c r="CX5809" s="81">
        <v>0</v>
      </c>
      <c r="CY5809" s="81">
        <v>0</v>
      </c>
      <c r="CZ5809" s="81">
        <v>0</v>
      </c>
      <c r="DA5809" s="81">
        <v>0</v>
      </c>
      <c r="DB5809" s="81">
        <v>8.360637774512826E-2</v>
      </c>
      <c r="DC5809" s="81">
        <v>3.9055083184885618E-2</v>
      </c>
      <c r="DD5809" s="81">
        <v>1.694997174106461E-3</v>
      </c>
      <c r="DE5809" s="81">
        <v>4.2856297386136007E-2</v>
      </c>
      <c r="DF5809" s="81">
        <v>4.3541857288383458E-4</v>
      </c>
      <c r="DG5809" s="81">
        <v>4.3541857288383458E-4</v>
      </c>
      <c r="DH5809" s="81">
        <v>4.3541857288383458E-4</v>
      </c>
      <c r="DI5809" s="81">
        <v>4.3541857288383458E-4</v>
      </c>
      <c r="DJ5809" s="81">
        <v>4.0231649351569229E-4</v>
      </c>
      <c r="DL5809" s="81">
        <v>0</v>
      </c>
      <c r="DM5809" s="81">
        <v>1.7517607345423122E-7</v>
      </c>
      <c r="DN5809" s="81">
        <v>1.7517607345423122E-7</v>
      </c>
      <c r="DO5809" s="81">
        <v>0</v>
      </c>
      <c r="DP5809" s="81">
        <v>1.7517607345423122E-7</v>
      </c>
      <c r="DQ5809" s="81">
        <v>1.7517607345423122E-7</v>
      </c>
      <c r="DR5809" s="81">
        <v>0</v>
      </c>
      <c r="DS5809" s="81">
        <v>1.7517607345423122E-7</v>
      </c>
      <c r="DT5809" s="81">
        <v>1.7517607345423122E-7</v>
      </c>
      <c r="DU5809" s="81">
        <v>0</v>
      </c>
      <c r="DV5809" s="81">
        <v>1.7517607345423122E-7</v>
      </c>
      <c r="DW5809" s="81">
        <v>1.7517607345423122E-7</v>
      </c>
      <c r="GE5809" s="81" t="s">
        <v>449</v>
      </c>
      <c r="GF5809" s="81" t="s">
        <v>155</v>
      </c>
      <c r="GG5809" s="81" t="s">
        <v>496</v>
      </c>
      <c r="GH5809" s="81" t="s">
        <v>461</v>
      </c>
      <c r="GI5809" s="81">
        <v>2030</v>
      </c>
      <c r="GJ5809" s="81" t="s">
        <v>201</v>
      </c>
      <c r="GK5809" s="81">
        <v>247.2729921650332</v>
      </c>
      <c r="GL5809" s="81">
        <v>84.742206999999993</v>
      </c>
      <c r="GM5809" s="81">
        <v>2030</v>
      </c>
      <c r="GN5809" s="81" t="s">
        <v>173</v>
      </c>
      <c r="GO5809" s="81">
        <v>1.1148832299820636E-2</v>
      </c>
      <c r="GP5809" s="81">
        <v>10</v>
      </c>
      <c r="GQ5809" s="81">
        <v>0</v>
      </c>
      <c r="GR5809" s="81" t="s">
        <v>448</v>
      </c>
      <c r="GS5809" s="81">
        <v>0</v>
      </c>
      <c r="GT5809" s="81">
        <v>0</v>
      </c>
      <c r="GU5809" s="81">
        <v>1.1148832299820636E-2</v>
      </c>
      <c r="GV5809" s="81">
        <v>2.7568051219228171</v>
      </c>
      <c r="GW5809" s="81">
        <v>1.1148832299820636E-2</v>
      </c>
      <c r="GX5809" s="81">
        <v>2.7568051219228171</v>
      </c>
      <c r="GY5809" s="81">
        <v>1.1148832299820636E-2</v>
      </c>
      <c r="GZ5809" s="81">
        <v>2.7568051219228171</v>
      </c>
    </row>
    <row r="5810" spans="98:208" x14ac:dyDescent="0.25">
      <c r="CT5810" s="81" t="s">
        <v>155</v>
      </c>
      <c r="CU5810" s="81" t="s">
        <v>492</v>
      </c>
      <c r="CV5810" s="81" t="s">
        <v>453</v>
      </c>
      <c r="CW5810" s="81">
        <v>2029</v>
      </c>
      <c r="CX5810" s="81">
        <v>0</v>
      </c>
      <c r="CY5810" s="81">
        <v>0</v>
      </c>
      <c r="CZ5810" s="81">
        <v>0</v>
      </c>
      <c r="DA5810" s="81">
        <v>0</v>
      </c>
      <c r="DB5810" s="81">
        <v>8.360637774512826E-2</v>
      </c>
      <c r="DC5810" s="81">
        <v>3.9055083184885618E-2</v>
      </c>
      <c r="DD5810" s="81">
        <v>1.694997174106461E-3</v>
      </c>
      <c r="DE5810" s="81">
        <v>4.2856297386136007E-2</v>
      </c>
      <c r="DF5810" s="81">
        <v>4.3541857288383458E-4</v>
      </c>
      <c r="DG5810" s="81">
        <v>4.3541857288383458E-4</v>
      </c>
      <c r="DH5810" s="81">
        <v>4.3541857288383458E-4</v>
      </c>
      <c r="DI5810" s="81">
        <v>4.3541857288383458E-4</v>
      </c>
      <c r="DJ5810" s="81">
        <v>4.0231649351569229E-4</v>
      </c>
      <c r="DL5810" s="81">
        <v>0</v>
      </c>
      <c r="DM5810" s="81">
        <v>1.7517607345423122E-7</v>
      </c>
      <c r="DN5810" s="81">
        <v>1.7517607345423122E-7</v>
      </c>
      <c r="DO5810" s="81">
        <v>0</v>
      </c>
      <c r="DP5810" s="81">
        <v>1.7517607345423122E-7</v>
      </c>
      <c r="DQ5810" s="81">
        <v>1.7517607345423122E-7</v>
      </c>
      <c r="DR5810" s="81">
        <v>0</v>
      </c>
      <c r="DS5810" s="81">
        <v>1.7517607345423122E-7</v>
      </c>
      <c r="DT5810" s="81">
        <v>1.7517607345423122E-7</v>
      </c>
      <c r="DU5810" s="81">
        <v>0</v>
      </c>
      <c r="DV5810" s="81">
        <v>1.7517607345423122E-7</v>
      </c>
      <c r="DW5810" s="81">
        <v>1.7517607345423122E-7</v>
      </c>
      <c r="GE5810" s="81" t="s">
        <v>449</v>
      </c>
      <c r="GF5810" s="81" t="s">
        <v>155</v>
      </c>
      <c r="GG5810" s="81" t="s">
        <v>496</v>
      </c>
      <c r="GH5810" s="81" t="s">
        <v>461</v>
      </c>
      <c r="GI5810" s="81">
        <v>2031</v>
      </c>
      <c r="GJ5810" s="81" t="s">
        <v>201</v>
      </c>
      <c r="GK5810" s="81">
        <v>247.2729921650332</v>
      </c>
      <c r="GL5810" s="81">
        <v>84.742206999999993</v>
      </c>
      <c r="GM5810" s="81">
        <v>2031</v>
      </c>
      <c r="GN5810" s="81" t="s">
        <v>173</v>
      </c>
      <c r="GO5810" s="81">
        <v>1.1148832299820636E-2</v>
      </c>
      <c r="GP5810" s="81">
        <v>10</v>
      </c>
      <c r="GQ5810" s="81">
        <v>0</v>
      </c>
      <c r="GR5810" s="81" t="s">
        <v>448</v>
      </c>
      <c r="GS5810" s="81">
        <v>0</v>
      </c>
      <c r="GT5810" s="81">
        <v>0</v>
      </c>
      <c r="GU5810" s="81">
        <v>0</v>
      </c>
      <c r="GV5810" s="81">
        <v>0</v>
      </c>
      <c r="GW5810" s="81">
        <v>1.1148832299820636E-2</v>
      </c>
      <c r="GX5810" s="81">
        <v>2.7568051219228171</v>
      </c>
      <c r="GY5810" s="81">
        <v>1.1148832299820636E-2</v>
      </c>
      <c r="GZ5810" s="81">
        <v>2.7568051219228171</v>
      </c>
    </row>
    <row r="5811" spans="98:208" x14ac:dyDescent="0.25">
      <c r="CT5811" s="81" t="s">
        <v>155</v>
      </c>
      <c r="CU5811" s="81" t="s">
        <v>492</v>
      </c>
      <c r="CV5811" s="81" t="s">
        <v>453</v>
      </c>
      <c r="CW5811" s="81">
        <v>2030</v>
      </c>
      <c r="CX5811" s="81">
        <v>0</v>
      </c>
      <c r="CY5811" s="81">
        <v>0</v>
      </c>
      <c r="CZ5811" s="81">
        <v>0</v>
      </c>
      <c r="DA5811" s="81">
        <v>0</v>
      </c>
      <c r="DB5811" s="81">
        <v>8.360637774512826E-2</v>
      </c>
      <c r="DC5811" s="81">
        <v>3.9055083184885618E-2</v>
      </c>
      <c r="DD5811" s="81">
        <v>1.694997174106461E-3</v>
      </c>
      <c r="DE5811" s="81">
        <v>4.2856297386136007E-2</v>
      </c>
      <c r="DF5811" s="81">
        <v>0</v>
      </c>
      <c r="DG5811" s="81">
        <v>4.3541857288383458E-4</v>
      </c>
      <c r="DH5811" s="81">
        <v>4.3541857288383458E-4</v>
      </c>
      <c r="DI5811" s="81">
        <v>4.3541857288383458E-4</v>
      </c>
      <c r="DJ5811" s="81">
        <v>4.0231649351569229E-4</v>
      </c>
      <c r="DL5811" s="81">
        <v>0</v>
      </c>
      <c r="DM5811" s="81">
        <v>0</v>
      </c>
      <c r="DN5811" s="81">
        <v>0</v>
      </c>
      <c r="DO5811" s="81">
        <v>0</v>
      </c>
      <c r="DP5811" s="81">
        <v>1.7517607345423122E-7</v>
      </c>
      <c r="DQ5811" s="81">
        <v>1.7517607345423122E-7</v>
      </c>
      <c r="DR5811" s="81">
        <v>0</v>
      </c>
      <c r="DS5811" s="81">
        <v>1.7517607345423122E-7</v>
      </c>
      <c r="DT5811" s="81">
        <v>1.7517607345423122E-7</v>
      </c>
      <c r="DU5811" s="81">
        <v>0</v>
      </c>
      <c r="DV5811" s="81">
        <v>1.7517607345423122E-7</v>
      </c>
      <c r="DW5811" s="81">
        <v>1.7517607345423122E-7</v>
      </c>
      <c r="GE5811" s="81" t="s">
        <v>449</v>
      </c>
      <c r="GF5811" s="81" t="s">
        <v>155</v>
      </c>
      <c r="GG5811" s="81" t="s">
        <v>496</v>
      </c>
      <c r="GH5811" s="81" t="s">
        <v>461</v>
      </c>
      <c r="GI5811" s="81">
        <v>2032</v>
      </c>
      <c r="GJ5811" s="81" t="s">
        <v>201</v>
      </c>
      <c r="GK5811" s="81">
        <v>247.2729921650332</v>
      </c>
      <c r="GL5811" s="81">
        <v>84.742206999999993</v>
      </c>
      <c r="GM5811" s="81">
        <v>2032</v>
      </c>
      <c r="GN5811" s="81" t="s">
        <v>173</v>
      </c>
      <c r="GO5811" s="81">
        <v>1.1148832299820636E-2</v>
      </c>
      <c r="GP5811" s="81">
        <v>10</v>
      </c>
      <c r="GQ5811" s="81">
        <v>0</v>
      </c>
      <c r="GR5811" s="81" t="s">
        <v>448</v>
      </c>
      <c r="GS5811" s="81">
        <v>0</v>
      </c>
      <c r="GT5811" s="81">
        <v>0</v>
      </c>
      <c r="GU5811" s="81">
        <v>0</v>
      </c>
      <c r="GV5811" s="81">
        <v>0</v>
      </c>
      <c r="GW5811" s="81">
        <v>0</v>
      </c>
      <c r="GX5811" s="81">
        <v>0</v>
      </c>
      <c r="GY5811" s="81">
        <v>1.1148832299820636E-2</v>
      </c>
      <c r="GZ5811" s="81">
        <v>2.7568051219228171</v>
      </c>
    </row>
    <row r="5812" spans="98:208" x14ac:dyDescent="0.25">
      <c r="CT5812" s="81" t="s">
        <v>155</v>
      </c>
      <c r="CU5812" s="81" t="s">
        <v>492</v>
      </c>
      <c r="CV5812" s="81" t="s">
        <v>453</v>
      </c>
      <c r="CW5812" s="81">
        <v>2031</v>
      </c>
      <c r="CX5812" s="81">
        <v>0</v>
      </c>
      <c r="CY5812" s="81">
        <v>0</v>
      </c>
      <c r="CZ5812" s="81">
        <v>0</v>
      </c>
      <c r="DA5812" s="81">
        <v>0</v>
      </c>
      <c r="DB5812" s="81">
        <v>8.360637774512826E-2</v>
      </c>
      <c r="DC5812" s="81">
        <v>3.9055083184885618E-2</v>
      </c>
      <c r="DD5812" s="81">
        <v>1.694997174106461E-3</v>
      </c>
      <c r="DE5812" s="81">
        <v>4.2856297386136007E-2</v>
      </c>
      <c r="DF5812" s="81">
        <v>0</v>
      </c>
      <c r="DG5812" s="81">
        <v>0</v>
      </c>
      <c r="DH5812" s="81">
        <v>4.3541857288383458E-4</v>
      </c>
      <c r="DI5812" s="81">
        <v>4.3541857288383458E-4</v>
      </c>
      <c r="DJ5812" s="81">
        <v>4.0231649351569229E-4</v>
      </c>
      <c r="DL5812" s="81">
        <v>0</v>
      </c>
      <c r="DM5812" s="81">
        <v>0</v>
      </c>
      <c r="DN5812" s="81">
        <v>0</v>
      </c>
      <c r="DO5812" s="81">
        <v>0</v>
      </c>
      <c r="DP5812" s="81">
        <v>0</v>
      </c>
      <c r="DQ5812" s="81">
        <v>0</v>
      </c>
      <c r="DR5812" s="81">
        <v>0</v>
      </c>
      <c r="DS5812" s="81">
        <v>1.7517607345423122E-7</v>
      </c>
      <c r="DT5812" s="81">
        <v>1.7517607345423122E-7</v>
      </c>
      <c r="DU5812" s="81">
        <v>0</v>
      </c>
      <c r="DV5812" s="81">
        <v>1.7517607345423122E-7</v>
      </c>
      <c r="DW5812" s="81">
        <v>1.7517607345423122E-7</v>
      </c>
      <c r="GE5812" s="81" t="s">
        <v>449</v>
      </c>
      <c r="GF5812" s="81" t="s">
        <v>155</v>
      </c>
      <c r="GG5812" s="81" t="s">
        <v>496</v>
      </c>
      <c r="GH5812" s="81" t="s">
        <v>451</v>
      </c>
      <c r="GI5812" s="81">
        <v>2021</v>
      </c>
      <c r="GJ5812" s="81" t="s">
        <v>201</v>
      </c>
      <c r="GK5812" s="81">
        <v>222.22942162782729</v>
      </c>
      <c r="GL5812" s="81">
        <v>84.742206999999993</v>
      </c>
      <c r="GM5812" s="81">
        <v>2021</v>
      </c>
      <c r="GN5812" s="81" t="s">
        <v>173</v>
      </c>
      <c r="GO5812" s="81">
        <v>1.1148832299820636E-2</v>
      </c>
      <c r="GP5812" s="81">
        <v>10</v>
      </c>
      <c r="GQ5812" s="81">
        <v>0</v>
      </c>
      <c r="GR5812" s="81" t="s">
        <v>448</v>
      </c>
      <c r="GS5812" s="81">
        <v>1.1148832299820636E-2</v>
      </c>
      <c r="GT5812" s="81">
        <v>2.4775985538147798</v>
      </c>
      <c r="GU5812" s="81">
        <v>1.1148832299820636E-2</v>
      </c>
      <c r="GV5812" s="81">
        <v>2.4775985538147798</v>
      </c>
      <c r="GW5812" s="81">
        <v>0</v>
      </c>
      <c r="GX5812" s="81">
        <v>0</v>
      </c>
      <c r="GY5812" s="81">
        <v>0</v>
      </c>
      <c r="GZ5812" s="81">
        <v>0</v>
      </c>
    </row>
    <row r="5813" spans="98:208" x14ac:dyDescent="0.25">
      <c r="CT5813" s="81" t="s">
        <v>155</v>
      </c>
      <c r="CU5813" s="81" t="s">
        <v>492</v>
      </c>
      <c r="CV5813" s="81" t="s">
        <v>453</v>
      </c>
      <c r="CW5813" s="81">
        <v>2032</v>
      </c>
      <c r="CX5813" s="81">
        <v>0</v>
      </c>
      <c r="CY5813" s="81">
        <v>0</v>
      </c>
      <c r="CZ5813" s="81">
        <v>0</v>
      </c>
      <c r="DA5813" s="81">
        <v>0</v>
      </c>
      <c r="DB5813" s="81">
        <v>8.360637774512826E-2</v>
      </c>
      <c r="DC5813" s="81">
        <v>3.9055083184885618E-2</v>
      </c>
      <c r="DD5813" s="81">
        <v>1.694997174106461E-3</v>
      </c>
      <c r="DE5813" s="81">
        <v>4.2856297386136007E-2</v>
      </c>
      <c r="DF5813" s="81">
        <v>0</v>
      </c>
      <c r="DG5813" s="81">
        <v>0</v>
      </c>
      <c r="DH5813" s="81">
        <v>0</v>
      </c>
      <c r="DI5813" s="81">
        <v>4.3541857288383458E-4</v>
      </c>
      <c r="DJ5813" s="81">
        <v>4.0231649351569229E-4</v>
      </c>
      <c r="DL5813" s="81">
        <v>0</v>
      </c>
      <c r="DM5813" s="81">
        <v>0</v>
      </c>
      <c r="DN5813" s="81">
        <v>0</v>
      </c>
      <c r="DO5813" s="81">
        <v>0</v>
      </c>
      <c r="DP5813" s="81">
        <v>0</v>
      </c>
      <c r="DQ5813" s="81">
        <v>0</v>
      </c>
      <c r="DR5813" s="81">
        <v>0</v>
      </c>
      <c r="DS5813" s="81">
        <v>0</v>
      </c>
      <c r="DT5813" s="81">
        <v>0</v>
      </c>
      <c r="DU5813" s="81">
        <v>0</v>
      </c>
      <c r="DV5813" s="81">
        <v>1.7517607345423122E-7</v>
      </c>
      <c r="DW5813" s="81">
        <v>1.7517607345423122E-7</v>
      </c>
      <c r="GE5813" s="81" t="s">
        <v>449</v>
      </c>
      <c r="GF5813" s="81" t="s">
        <v>155</v>
      </c>
      <c r="GG5813" s="81" t="s">
        <v>496</v>
      </c>
      <c r="GH5813" s="81" t="s">
        <v>451</v>
      </c>
      <c r="GI5813" s="81">
        <v>2022</v>
      </c>
      <c r="GJ5813" s="81" t="s">
        <v>201</v>
      </c>
      <c r="GK5813" s="81">
        <v>222.22942162782729</v>
      </c>
      <c r="GL5813" s="81">
        <v>84.742206999999993</v>
      </c>
      <c r="GM5813" s="81">
        <v>2022</v>
      </c>
      <c r="GN5813" s="81" t="s">
        <v>173</v>
      </c>
      <c r="GO5813" s="81">
        <v>1.1148832299820636E-2</v>
      </c>
      <c r="GP5813" s="81">
        <v>10</v>
      </c>
      <c r="GQ5813" s="81">
        <v>0</v>
      </c>
      <c r="GR5813" s="81" t="s">
        <v>448</v>
      </c>
      <c r="GS5813" s="81">
        <v>1.1148832299820636E-2</v>
      </c>
      <c r="GT5813" s="81">
        <v>2.4775985538147798</v>
      </c>
      <c r="GU5813" s="81">
        <v>1.1148832299820636E-2</v>
      </c>
      <c r="GV5813" s="81">
        <v>2.4775985538147798</v>
      </c>
      <c r="GW5813" s="81">
        <v>1.1148832299820636E-2</v>
      </c>
      <c r="GX5813" s="81">
        <v>2.4775985538147798</v>
      </c>
      <c r="GY5813" s="81">
        <v>0</v>
      </c>
      <c r="GZ5813" s="81">
        <v>0</v>
      </c>
    </row>
    <row r="5814" spans="98:208" x14ac:dyDescent="0.25">
      <c r="CT5814" s="81" t="s">
        <v>155</v>
      </c>
      <c r="CU5814" s="81" t="s">
        <v>492</v>
      </c>
      <c r="CV5814" s="81" t="s">
        <v>454</v>
      </c>
      <c r="CW5814" s="81">
        <v>2020</v>
      </c>
      <c r="CX5814" s="81">
        <v>0</v>
      </c>
      <c r="CY5814" s="81">
        <v>0</v>
      </c>
      <c r="CZ5814" s="81">
        <v>0</v>
      </c>
      <c r="DA5814" s="81">
        <v>0</v>
      </c>
      <c r="DB5814" s="81">
        <v>21083.842824223972</v>
      </c>
      <c r="DC5814" s="81">
        <v>409.2237358204406</v>
      </c>
      <c r="DD5814" s="81">
        <v>13469.087812376751</v>
      </c>
      <c r="DE5814" s="81">
        <v>7205.5312760246661</v>
      </c>
      <c r="DF5814" s="81">
        <v>4.562366803768195</v>
      </c>
      <c r="DG5814" s="81">
        <v>0</v>
      </c>
      <c r="DH5814" s="81">
        <v>0</v>
      </c>
      <c r="DI5814" s="81">
        <v>0</v>
      </c>
      <c r="DJ5814" s="81">
        <v>3.7600057441426169E-10</v>
      </c>
      <c r="DL5814" s="81">
        <v>0</v>
      </c>
      <c r="DM5814" s="81">
        <v>1.7154525389054004E-9</v>
      </c>
      <c r="DN5814" s="81">
        <v>1.7154525389054004E-9</v>
      </c>
      <c r="DO5814" s="81">
        <v>0</v>
      </c>
      <c r="DP5814" s="81">
        <v>0</v>
      </c>
      <c r="DQ5814" s="81">
        <v>0</v>
      </c>
      <c r="DR5814" s="81">
        <v>0</v>
      </c>
      <c r="DS5814" s="81">
        <v>0</v>
      </c>
      <c r="DT5814" s="81">
        <v>0</v>
      </c>
      <c r="DU5814" s="81">
        <v>0</v>
      </c>
      <c r="DV5814" s="81">
        <v>0</v>
      </c>
      <c r="DW5814" s="81">
        <v>0</v>
      </c>
      <c r="GE5814" s="81" t="s">
        <v>449</v>
      </c>
      <c r="GF5814" s="81" t="s">
        <v>155</v>
      </c>
      <c r="GG5814" s="81" t="s">
        <v>496</v>
      </c>
      <c r="GH5814" s="81" t="s">
        <v>451</v>
      </c>
      <c r="GI5814" s="81">
        <v>2023</v>
      </c>
      <c r="GJ5814" s="81" t="s">
        <v>201</v>
      </c>
      <c r="GK5814" s="81">
        <v>233.230076807937</v>
      </c>
      <c r="GL5814" s="81">
        <v>84.742206999999993</v>
      </c>
      <c r="GM5814" s="81">
        <v>2023</v>
      </c>
      <c r="GN5814" s="81" t="s">
        <v>173</v>
      </c>
      <c r="GO5814" s="81">
        <v>1.1148832299820636E-2</v>
      </c>
      <c r="GP5814" s="81">
        <v>10</v>
      </c>
      <c r="GQ5814" s="81">
        <v>0</v>
      </c>
      <c r="GR5814" s="81" t="s">
        <v>448</v>
      </c>
      <c r="GS5814" s="81">
        <v>1.1148832299820636E-2</v>
      </c>
      <c r="GT5814" s="81">
        <v>2.6002430136059758</v>
      </c>
      <c r="GU5814" s="81">
        <v>1.1148832299820636E-2</v>
      </c>
      <c r="GV5814" s="81">
        <v>2.6002430136059758</v>
      </c>
      <c r="GW5814" s="81">
        <v>1.1148832299820636E-2</v>
      </c>
      <c r="GX5814" s="81">
        <v>2.6002430136059758</v>
      </c>
      <c r="GY5814" s="81">
        <v>1.1148832299820636E-2</v>
      </c>
      <c r="GZ5814" s="81">
        <v>2.6002430136059758</v>
      </c>
    </row>
    <row r="5815" spans="98:208" x14ac:dyDescent="0.25">
      <c r="CT5815" s="81" t="s">
        <v>155</v>
      </c>
      <c r="CU5815" s="81" t="s">
        <v>492</v>
      </c>
      <c r="CV5815" s="81" t="s">
        <v>454</v>
      </c>
      <c r="CW5815" s="81">
        <v>2021</v>
      </c>
      <c r="CX5815" s="81">
        <v>0</v>
      </c>
      <c r="CY5815" s="81">
        <v>0</v>
      </c>
      <c r="CZ5815" s="81">
        <v>0</v>
      </c>
      <c r="DA5815" s="81">
        <v>0</v>
      </c>
      <c r="DB5815" s="81">
        <v>21083.842824223972</v>
      </c>
      <c r="DC5815" s="81">
        <v>409.2237358204406</v>
      </c>
      <c r="DD5815" s="81">
        <v>13469.087812376751</v>
      </c>
      <c r="DE5815" s="81">
        <v>7205.5312760246661</v>
      </c>
      <c r="DF5815" s="81">
        <v>4.562366803768195</v>
      </c>
      <c r="DG5815" s="81">
        <v>4.562366803768195</v>
      </c>
      <c r="DH5815" s="81">
        <v>0</v>
      </c>
      <c r="DI5815" s="81">
        <v>0</v>
      </c>
      <c r="DJ5815" s="81">
        <v>3.7600057441426169E-10</v>
      </c>
      <c r="DL5815" s="81">
        <v>0</v>
      </c>
      <c r="DM5815" s="81">
        <v>1.7154525389054004E-9</v>
      </c>
      <c r="DN5815" s="81">
        <v>1.7154525389054004E-9</v>
      </c>
      <c r="DO5815" s="81">
        <v>0</v>
      </c>
      <c r="DP5815" s="81">
        <v>1.7154525389054004E-9</v>
      </c>
      <c r="DQ5815" s="81">
        <v>1.7154525389054004E-9</v>
      </c>
      <c r="DR5815" s="81">
        <v>0</v>
      </c>
      <c r="DS5815" s="81">
        <v>0</v>
      </c>
      <c r="DT5815" s="81">
        <v>0</v>
      </c>
      <c r="DU5815" s="81">
        <v>0</v>
      </c>
      <c r="DV5815" s="81">
        <v>0</v>
      </c>
      <c r="DW5815" s="81">
        <v>0</v>
      </c>
      <c r="GE5815" s="81" t="s">
        <v>449</v>
      </c>
      <c r="GF5815" s="81" t="s">
        <v>155</v>
      </c>
      <c r="GG5815" s="81" t="s">
        <v>496</v>
      </c>
      <c r="GH5815" s="81" t="s">
        <v>451</v>
      </c>
      <c r="GI5815" s="81">
        <v>2024</v>
      </c>
      <c r="GJ5815" s="81" t="s">
        <v>201</v>
      </c>
      <c r="GK5815" s="81">
        <v>233.230076807937</v>
      </c>
      <c r="GL5815" s="81">
        <v>84.742206999999993</v>
      </c>
      <c r="GM5815" s="81">
        <v>2024</v>
      </c>
      <c r="GN5815" s="81" t="s">
        <v>173</v>
      </c>
      <c r="GO5815" s="81">
        <v>1.1148832299820636E-2</v>
      </c>
      <c r="GP5815" s="81">
        <v>10</v>
      </c>
      <c r="GQ5815" s="81">
        <v>0</v>
      </c>
      <c r="GR5815" s="81" t="s">
        <v>448</v>
      </c>
      <c r="GS5815" s="81">
        <v>1.1148832299820636E-2</v>
      </c>
      <c r="GT5815" s="81">
        <v>2.6002430136059758</v>
      </c>
      <c r="GU5815" s="81">
        <v>1.1148832299820636E-2</v>
      </c>
      <c r="GV5815" s="81">
        <v>2.6002430136059758</v>
      </c>
      <c r="GW5815" s="81">
        <v>1.1148832299820636E-2</v>
      </c>
      <c r="GX5815" s="81">
        <v>2.6002430136059758</v>
      </c>
      <c r="GY5815" s="81">
        <v>1.1148832299820636E-2</v>
      </c>
      <c r="GZ5815" s="81">
        <v>2.6002430136059758</v>
      </c>
    </row>
    <row r="5816" spans="98:208" x14ac:dyDescent="0.25">
      <c r="CT5816" s="81" t="s">
        <v>155</v>
      </c>
      <c r="CU5816" s="81" t="s">
        <v>492</v>
      </c>
      <c r="CV5816" s="81" t="s">
        <v>454</v>
      </c>
      <c r="CW5816" s="81">
        <v>2022</v>
      </c>
      <c r="CX5816" s="81">
        <v>0</v>
      </c>
      <c r="CY5816" s="81">
        <v>0</v>
      </c>
      <c r="CZ5816" s="81">
        <v>0</v>
      </c>
      <c r="DA5816" s="81">
        <v>0</v>
      </c>
      <c r="DB5816" s="81">
        <v>21083.842824223972</v>
      </c>
      <c r="DC5816" s="81">
        <v>409.2237358204406</v>
      </c>
      <c r="DD5816" s="81">
        <v>13469.087812376751</v>
      </c>
      <c r="DE5816" s="81">
        <v>7205.5312760246661</v>
      </c>
      <c r="DF5816" s="81">
        <v>4.562366803768195</v>
      </c>
      <c r="DG5816" s="81">
        <v>4.562366803768195</v>
      </c>
      <c r="DH5816" s="81">
        <v>4.562366803768195</v>
      </c>
      <c r="DI5816" s="81">
        <v>0</v>
      </c>
      <c r="DJ5816" s="81">
        <v>3.7600057441426169E-10</v>
      </c>
      <c r="DL5816" s="81">
        <v>0</v>
      </c>
      <c r="DM5816" s="81">
        <v>1.7154525389054004E-9</v>
      </c>
      <c r="DN5816" s="81">
        <v>1.7154525389054004E-9</v>
      </c>
      <c r="DO5816" s="81">
        <v>0</v>
      </c>
      <c r="DP5816" s="81">
        <v>1.7154525389054004E-9</v>
      </c>
      <c r="DQ5816" s="81">
        <v>1.7154525389054004E-9</v>
      </c>
      <c r="DR5816" s="81">
        <v>0</v>
      </c>
      <c r="DS5816" s="81">
        <v>1.7154525389054004E-9</v>
      </c>
      <c r="DT5816" s="81">
        <v>1.7154525389054004E-9</v>
      </c>
      <c r="DU5816" s="81">
        <v>0</v>
      </c>
      <c r="DV5816" s="81">
        <v>0</v>
      </c>
      <c r="DW5816" s="81">
        <v>0</v>
      </c>
      <c r="GE5816" s="81" t="s">
        <v>449</v>
      </c>
      <c r="GF5816" s="81" t="s">
        <v>155</v>
      </c>
      <c r="GG5816" s="81" t="s">
        <v>496</v>
      </c>
      <c r="GH5816" s="81" t="s">
        <v>451</v>
      </c>
      <c r="GI5816" s="81">
        <v>2025</v>
      </c>
      <c r="GJ5816" s="81" t="s">
        <v>201</v>
      </c>
      <c r="GK5816" s="81">
        <v>233.230076807937</v>
      </c>
      <c r="GL5816" s="81">
        <v>84.742206999999993</v>
      </c>
      <c r="GM5816" s="81">
        <v>2025</v>
      </c>
      <c r="GN5816" s="81" t="s">
        <v>173</v>
      </c>
      <c r="GO5816" s="81">
        <v>1.1148832299820636E-2</v>
      </c>
      <c r="GP5816" s="81">
        <v>10</v>
      </c>
      <c r="GQ5816" s="81">
        <v>0</v>
      </c>
      <c r="GR5816" s="81" t="s">
        <v>448</v>
      </c>
      <c r="GS5816" s="81">
        <v>1.1148832299820636E-2</v>
      </c>
      <c r="GT5816" s="81">
        <v>2.6002430136059758</v>
      </c>
      <c r="GU5816" s="81">
        <v>1.1148832299820636E-2</v>
      </c>
      <c r="GV5816" s="81">
        <v>2.6002430136059758</v>
      </c>
      <c r="GW5816" s="81">
        <v>1.1148832299820636E-2</v>
      </c>
      <c r="GX5816" s="81">
        <v>2.6002430136059758</v>
      </c>
      <c r="GY5816" s="81">
        <v>1.1148832299820636E-2</v>
      </c>
      <c r="GZ5816" s="81">
        <v>2.6002430136059758</v>
      </c>
    </row>
    <row r="5817" spans="98:208" x14ac:dyDescent="0.25">
      <c r="CT5817" s="81" t="s">
        <v>155</v>
      </c>
      <c r="CU5817" s="81" t="s">
        <v>492</v>
      </c>
      <c r="CV5817" s="81" t="s">
        <v>454</v>
      </c>
      <c r="CW5817" s="81">
        <v>2023</v>
      </c>
      <c r="CX5817" s="81">
        <v>0</v>
      </c>
      <c r="CY5817" s="81">
        <v>0</v>
      </c>
      <c r="CZ5817" s="81">
        <v>0</v>
      </c>
      <c r="DA5817" s="81">
        <v>0</v>
      </c>
      <c r="DB5817" s="81">
        <v>21835.97811412796</v>
      </c>
      <c r="DC5817" s="81">
        <v>428.60232122030828</v>
      </c>
      <c r="DD5817" s="81">
        <v>13939.56097345498</v>
      </c>
      <c r="DE5817" s="81">
        <v>7467.8148194494897</v>
      </c>
      <c r="DF5817" s="81">
        <v>4.778415402599073</v>
      </c>
      <c r="DG5817" s="81">
        <v>4.778415402599073</v>
      </c>
      <c r="DH5817" s="81">
        <v>4.778415402599073</v>
      </c>
      <c r="DI5817" s="81">
        <v>4.778415402599073</v>
      </c>
      <c r="DJ5817" s="81">
        <v>3.7600057441426169E-10</v>
      </c>
      <c r="DL5817" s="81">
        <v>0</v>
      </c>
      <c r="DM5817" s="81">
        <v>1.7966869361672071E-9</v>
      </c>
      <c r="DN5817" s="81">
        <v>1.7966869361672071E-9</v>
      </c>
      <c r="DO5817" s="81">
        <v>0</v>
      </c>
      <c r="DP5817" s="81">
        <v>1.7966869361672071E-9</v>
      </c>
      <c r="DQ5817" s="81">
        <v>1.7966869361672071E-9</v>
      </c>
      <c r="DR5817" s="81">
        <v>0</v>
      </c>
      <c r="DS5817" s="81">
        <v>1.7966869361672071E-9</v>
      </c>
      <c r="DT5817" s="81">
        <v>1.7966869361672071E-9</v>
      </c>
      <c r="DU5817" s="81">
        <v>0</v>
      </c>
      <c r="DV5817" s="81">
        <v>1.7966869361672071E-9</v>
      </c>
      <c r="DW5817" s="81">
        <v>1.7966869361672071E-9</v>
      </c>
      <c r="GE5817" s="81" t="s">
        <v>449</v>
      </c>
      <c r="GF5817" s="81" t="s">
        <v>155</v>
      </c>
      <c r="GG5817" s="81" t="s">
        <v>496</v>
      </c>
      <c r="GH5817" s="81" t="s">
        <v>451</v>
      </c>
      <c r="GI5817" s="81">
        <v>2026</v>
      </c>
      <c r="GJ5817" s="81" t="s">
        <v>201</v>
      </c>
      <c r="GK5817" s="81">
        <v>233.230076807937</v>
      </c>
      <c r="GL5817" s="81">
        <v>84.742206999999993</v>
      </c>
      <c r="GM5817" s="81">
        <v>2026</v>
      </c>
      <c r="GN5817" s="81" t="s">
        <v>173</v>
      </c>
      <c r="GO5817" s="81">
        <v>1.1148832299820636E-2</v>
      </c>
      <c r="GP5817" s="81">
        <v>10</v>
      </c>
      <c r="GQ5817" s="81">
        <v>0</v>
      </c>
      <c r="GR5817" s="81" t="s">
        <v>448</v>
      </c>
      <c r="GS5817" s="81">
        <v>1.1148832299820636E-2</v>
      </c>
      <c r="GT5817" s="81">
        <v>2.6002430136059758</v>
      </c>
      <c r="GU5817" s="81">
        <v>1.1148832299820636E-2</v>
      </c>
      <c r="GV5817" s="81">
        <v>2.6002430136059758</v>
      </c>
      <c r="GW5817" s="81">
        <v>1.1148832299820636E-2</v>
      </c>
      <c r="GX5817" s="81">
        <v>2.6002430136059758</v>
      </c>
      <c r="GY5817" s="81">
        <v>1.1148832299820636E-2</v>
      </c>
      <c r="GZ5817" s="81">
        <v>2.6002430136059758</v>
      </c>
    </row>
    <row r="5818" spans="98:208" x14ac:dyDescent="0.25">
      <c r="CT5818" s="81" t="s">
        <v>155</v>
      </c>
      <c r="CU5818" s="81" t="s">
        <v>492</v>
      </c>
      <c r="CV5818" s="81" t="s">
        <v>454</v>
      </c>
      <c r="CW5818" s="81">
        <v>2024</v>
      </c>
      <c r="CX5818" s="81">
        <v>0</v>
      </c>
      <c r="CY5818" s="81">
        <v>0</v>
      </c>
      <c r="CZ5818" s="81">
        <v>0</v>
      </c>
      <c r="DA5818" s="81">
        <v>0</v>
      </c>
      <c r="DB5818" s="81">
        <v>21835.97811412796</v>
      </c>
      <c r="DC5818" s="81">
        <v>428.60232122030828</v>
      </c>
      <c r="DD5818" s="81">
        <v>13939.56097345498</v>
      </c>
      <c r="DE5818" s="81">
        <v>7467.8148194494897</v>
      </c>
      <c r="DF5818" s="81">
        <v>4.778415402599073</v>
      </c>
      <c r="DG5818" s="81">
        <v>4.778415402599073</v>
      </c>
      <c r="DH5818" s="81">
        <v>4.778415402599073</v>
      </c>
      <c r="DI5818" s="81">
        <v>4.778415402599073</v>
      </c>
      <c r="DJ5818" s="81">
        <v>3.7600057441426169E-10</v>
      </c>
      <c r="DL5818" s="81">
        <v>0</v>
      </c>
      <c r="DM5818" s="81">
        <v>1.7966869361672071E-9</v>
      </c>
      <c r="DN5818" s="81">
        <v>1.7966869361672071E-9</v>
      </c>
      <c r="DO5818" s="81">
        <v>0</v>
      </c>
      <c r="DP5818" s="81">
        <v>1.7966869361672071E-9</v>
      </c>
      <c r="DQ5818" s="81">
        <v>1.7966869361672071E-9</v>
      </c>
      <c r="DR5818" s="81">
        <v>0</v>
      </c>
      <c r="DS5818" s="81">
        <v>1.7966869361672071E-9</v>
      </c>
      <c r="DT5818" s="81">
        <v>1.7966869361672071E-9</v>
      </c>
      <c r="DU5818" s="81">
        <v>0</v>
      </c>
      <c r="DV5818" s="81">
        <v>1.7966869361672071E-9</v>
      </c>
      <c r="DW5818" s="81">
        <v>1.7966869361672071E-9</v>
      </c>
      <c r="GE5818" s="81" t="s">
        <v>449</v>
      </c>
      <c r="GF5818" s="81" t="s">
        <v>155</v>
      </c>
      <c r="GG5818" s="81" t="s">
        <v>496</v>
      </c>
      <c r="GH5818" s="81" t="s">
        <v>451</v>
      </c>
      <c r="GI5818" s="81">
        <v>2027</v>
      </c>
      <c r="GJ5818" s="81" t="s">
        <v>201</v>
      </c>
      <c r="GK5818" s="81">
        <v>233.230076807937</v>
      </c>
      <c r="GL5818" s="81">
        <v>84.742206999999993</v>
      </c>
      <c r="GM5818" s="81">
        <v>2027</v>
      </c>
      <c r="GN5818" s="81" t="s">
        <v>173</v>
      </c>
      <c r="GO5818" s="81">
        <v>1.1148832299820636E-2</v>
      </c>
      <c r="GP5818" s="81">
        <v>10</v>
      </c>
      <c r="GQ5818" s="81">
        <v>0</v>
      </c>
      <c r="GR5818" s="81" t="s">
        <v>448</v>
      </c>
      <c r="GS5818" s="81">
        <v>1.1148832299820636E-2</v>
      </c>
      <c r="GT5818" s="81">
        <v>2.6002430136059758</v>
      </c>
      <c r="GU5818" s="81">
        <v>1.1148832299820636E-2</v>
      </c>
      <c r="GV5818" s="81">
        <v>2.6002430136059758</v>
      </c>
      <c r="GW5818" s="81">
        <v>1.1148832299820636E-2</v>
      </c>
      <c r="GX5818" s="81">
        <v>2.6002430136059758</v>
      </c>
      <c r="GY5818" s="81">
        <v>1.1148832299820636E-2</v>
      </c>
      <c r="GZ5818" s="81">
        <v>2.6002430136059758</v>
      </c>
    </row>
    <row r="5819" spans="98:208" x14ac:dyDescent="0.25">
      <c r="CT5819" s="81" t="s">
        <v>155</v>
      </c>
      <c r="CU5819" s="81" t="s">
        <v>492</v>
      </c>
      <c r="CV5819" s="81" t="s">
        <v>454</v>
      </c>
      <c r="CW5819" s="81">
        <v>2025</v>
      </c>
      <c r="CX5819" s="81">
        <v>0</v>
      </c>
      <c r="CY5819" s="81">
        <v>0</v>
      </c>
      <c r="CZ5819" s="81">
        <v>0</v>
      </c>
      <c r="DA5819" s="81">
        <v>0</v>
      </c>
      <c r="DB5819" s="81">
        <v>21835.97811412796</v>
      </c>
      <c r="DC5819" s="81">
        <v>428.60232122030828</v>
      </c>
      <c r="DD5819" s="81">
        <v>13939.56097345498</v>
      </c>
      <c r="DE5819" s="81">
        <v>7467.8148194494897</v>
      </c>
      <c r="DF5819" s="81">
        <v>4.778415402599073</v>
      </c>
      <c r="DG5819" s="81">
        <v>4.778415402599073</v>
      </c>
      <c r="DH5819" s="81">
        <v>4.778415402599073</v>
      </c>
      <c r="DI5819" s="81">
        <v>4.778415402599073</v>
      </c>
      <c r="DJ5819" s="81">
        <v>3.7600057441426169E-10</v>
      </c>
      <c r="DL5819" s="81">
        <v>0</v>
      </c>
      <c r="DM5819" s="81">
        <v>1.7966869361672071E-9</v>
      </c>
      <c r="DN5819" s="81">
        <v>1.7966869361672071E-9</v>
      </c>
      <c r="DO5819" s="81">
        <v>0</v>
      </c>
      <c r="DP5819" s="81">
        <v>1.7966869361672071E-9</v>
      </c>
      <c r="DQ5819" s="81">
        <v>1.7966869361672071E-9</v>
      </c>
      <c r="DR5819" s="81">
        <v>0</v>
      </c>
      <c r="DS5819" s="81">
        <v>1.7966869361672071E-9</v>
      </c>
      <c r="DT5819" s="81">
        <v>1.7966869361672071E-9</v>
      </c>
      <c r="DU5819" s="81">
        <v>0</v>
      </c>
      <c r="DV5819" s="81">
        <v>1.7966869361672071E-9</v>
      </c>
      <c r="DW5819" s="81">
        <v>1.7966869361672071E-9</v>
      </c>
      <c r="GE5819" s="81" t="s">
        <v>449</v>
      </c>
      <c r="GF5819" s="81" t="s">
        <v>155</v>
      </c>
      <c r="GG5819" s="81" t="s">
        <v>496</v>
      </c>
      <c r="GH5819" s="81" t="s">
        <v>451</v>
      </c>
      <c r="GI5819" s="81">
        <v>2028</v>
      </c>
      <c r="GJ5819" s="81" t="s">
        <v>201</v>
      </c>
      <c r="GK5819" s="81">
        <v>247.27299216494541</v>
      </c>
      <c r="GL5819" s="81">
        <v>84.742206999999993</v>
      </c>
      <c r="GM5819" s="81">
        <v>2028</v>
      </c>
      <c r="GN5819" s="81" t="s">
        <v>173</v>
      </c>
      <c r="GO5819" s="81">
        <v>1.1148832299820636E-2</v>
      </c>
      <c r="GP5819" s="81">
        <v>10</v>
      </c>
      <c r="GQ5819" s="81">
        <v>0</v>
      </c>
      <c r="GR5819" s="81" t="s">
        <v>448</v>
      </c>
      <c r="GS5819" s="81">
        <v>1.1148832299820636E-2</v>
      </c>
      <c r="GT5819" s="81">
        <v>2.7568051219218384</v>
      </c>
      <c r="GU5819" s="81">
        <v>1.1148832299820636E-2</v>
      </c>
      <c r="GV5819" s="81">
        <v>2.7568051219218384</v>
      </c>
      <c r="GW5819" s="81">
        <v>1.1148832299820636E-2</v>
      </c>
      <c r="GX5819" s="81">
        <v>2.7568051219218384</v>
      </c>
      <c r="GY5819" s="81">
        <v>1.1148832299820636E-2</v>
      </c>
      <c r="GZ5819" s="81">
        <v>2.7568051219218384</v>
      </c>
    </row>
    <row r="5820" spans="98:208" x14ac:dyDescent="0.25">
      <c r="CT5820" s="81" t="s">
        <v>155</v>
      </c>
      <c r="CU5820" s="81" t="s">
        <v>492</v>
      </c>
      <c r="CV5820" s="81" t="s">
        <v>454</v>
      </c>
      <c r="CW5820" s="81">
        <v>2026</v>
      </c>
      <c r="CX5820" s="81">
        <v>0</v>
      </c>
      <c r="CY5820" s="81">
        <v>0</v>
      </c>
      <c r="CZ5820" s="81">
        <v>0</v>
      </c>
      <c r="DA5820" s="81">
        <v>0</v>
      </c>
      <c r="DB5820" s="81">
        <v>21835.97811412796</v>
      </c>
      <c r="DC5820" s="81">
        <v>428.60232122030828</v>
      </c>
      <c r="DD5820" s="81">
        <v>13939.56097345498</v>
      </c>
      <c r="DE5820" s="81">
        <v>7467.8148194494897</v>
      </c>
      <c r="DF5820" s="81">
        <v>4.778415402599073</v>
      </c>
      <c r="DG5820" s="81">
        <v>4.778415402599073</v>
      </c>
      <c r="DH5820" s="81">
        <v>4.778415402599073</v>
      </c>
      <c r="DI5820" s="81">
        <v>4.778415402599073</v>
      </c>
      <c r="DJ5820" s="81">
        <v>3.7600057441426169E-10</v>
      </c>
      <c r="DL5820" s="81">
        <v>0</v>
      </c>
      <c r="DM5820" s="81">
        <v>1.7966869361672071E-9</v>
      </c>
      <c r="DN5820" s="81">
        <v>1.7966869361672071E-9</v>
      </c>
      <c r="DO5820" s="81">
        <v>0</v>
      </c>
      <c r="DP5820" s="81">
        <v>1.7966869361672071E-9</v>
      </c>
      <c r="DQ5820" s="81">
        <v>1.7966869361672071E-9</v>
      </c>
      <c r="DR5820" s="81">
        <v>0</v>
      </c>
      <c r="DS5820" s="81">
        <v>1.7966869361672071E-9</v>
      </c>
      <c r="DT5820" s="81">
        <v>1.7966869361672071E-9</v>
      </c>
      <c r="DU5820" s="81">
        <v>0</v>
      </c>
      <c r="DV5820" s="81">
        <v>1.7966869361672071E-9</v>
      </c>
      <c r="DW5820" s="81">
        <v>1.7966869361672071E-9</v>
      </c>
      <c r="GE5820" s="81" t="s">
        <v>449</v>
      </c>
      <c r="GF5820" s="81" t="s">
        <v>155</v>
      </c>
      <c r="GG5820" s="81" t="s">
        <v>496</v>
      </c>
      <c r="GH5820" s="81" t="s">
        <v>451</v>
      </c>
      <c r="GI5820" s="81">
        <v>2029</v>
      </c>
      <c r="GJ5820" s="81" t="s">
        <v>201</v>
      </c>
      <c r="GK5820" s="81">
        <v>247.27299216494541</v>
      </c>
      <c r="GL5820" s="81">
        <v>84.742206999999993</v>
      </c>
      <c r="GM5820" s="81">
        <v>2029</v>
      </c>
      <c r="GN5820" s="81" t="s">
        <v>173</v>
      </c>
      <c r="GO5820" s="81">
        <v>1.1148832299820636E-2</v>
      </c>
      <c r="GP5820" s="81">
        <v>10</v>
      </c>
      <c r="GQ5820" s="81">
        <v>0</v>
      </c>
      <c r="GR5820" s="81" t="s">
        <v>448</v>
      </c>
      <c r="GS5820" s="81">
        <v>1.1148832299820636E-2</v>
      </c>
      <c r="GT5820" s="81">
        <v>2.7568051219218384</v>
      </c>
      <c r="GU5820" s="81">
        <v>1.1148832299820636E-2</v>
      </c>
      <c r="GV5820" s="81">
        <v>2.7568051219218384</v>
      </c>
      <c r="GW5820" s="81">
        <v>1.1148832299820636E-2</v>
      </c>
      <c r="GX5820" s="81">
        <v>2.7568051219218384</v>
      </c>
      <c r="GY5820" s="81">
        <v>1.1148832299820636E-2</v>
      </c>
      <c r="GZ5820" s="81">
        <v>2.7568051219218384</v>
      </c>
    </row>
    <row r="5821" spans="98:208" x14ac:dyDescent="0.25">
      <c r="CT5821" s="81" t="s">
        <v>155</v>
      </c>
      <c r="CU5821" s="81" t="s">
        <v>492</v>
      </c>
      <c r="CV5821" s="81" t="s">
        <v>454</v>
      </c>
      <c r="CW5821" s="81">
        <v>2027</v>
      </c>
      <c r="CX5821" s="81">
        <v>0</v>
      </c>
      <c r="CY5821" s="81">
        <v>0</v>
      </c>
      <c r="CZ5821" s="81">
        <v>0</v>
      </c>
      <c r="DA5821" s="81">
        <v>0</v>
      </c>
      <c r="DB5821" s="81">
        <v>21835.97811412796</v>
      </c>
      <c r="DC5821" s="81">
        <v>428.60232122030828</v>
      </c>
      <c r="DD5821" s="81">
        <v>13939.56097345498</v>
      </c>
      <c r="DE5821" s="81">
        <v>7467.8148194494897</v>
      </c>
      <c r="DF5821" s="81">
        <v>4.778415402599073</v>
      </c>
      <c r="DG5821" s="81">
        <v>4.778415402599073</v>
      </c>
      <c r="DH5821" s="81">
        <v>4.778415402599073</v>
      </c>
      <c r="DI5821" s="81">
        <v>4.778415402599073</v>
      </c>
      <c r="DJ5821" s="81">
        <v>3.7600057441426169E-10</v>
      </c>
      <c r="DL5821" s="81">
        <v>0</v>
      </c>
      <c r="DM5821" s="81">
        <v>1.7966869361672071E-9</v>
      </c>
      <c r="DN5821" s="81">
        <v>1.7966869361672071E-9</v>
      </c>
      <c r="DO5821" s="81">
        <v>0</v>
      </c>
      <c r="DP5821" s="81">
        <v>1.7966869361672071E-9</v>
      </c>
      <c r="DQ5821" s="81">
        <v>1.7966869361672071E-9</v>
      </c>
      <c r="DR5821" s="81">
        <v>0</v>
      </c>
      <c r="DS5821" s="81">
        <v>1.7966869361672071E-9</v>
      </c>
      <c r="DT5821" s="81">
        <v>1.7966869361672071E-9</v>
      </c>
      <c r="DU5821" s="81">
        <v>0</v>
      </c>
      <c r="DV5821" s="81">
        <v>1.7966869361672071E-9</v>
      </c>
      <c r="DW5821" s="81">
        <v>1.7966869361672071E-9</v>
      </c>
      <c r="GE5821" s="81" t="s">
        <v>449</v>
      </c>
      <c r="GF5821" s="81" t="s">
        <v>155</v>
      </c>
      <c r="GG5821" s="81" t="s">
        <v>496</v>
      </c>
      <c r="GH5821" s="81" t="s">
        <v>451</v>
      </c>
      <c r="GI5821" s="81">
        <v>2030</v>
      </c>
      <c r="GJ5821" s="81" t="s">
        <v>201</v>
      </c>
      <c r="GK5821" s="81">
        <v>247.27299216494541</v>
      </c>
      <c r="GL5821" s="81">
        <v>84.742206999999993</v>
      </c>
      <c r="GM5821" s="81">
        <v>2030</v>
      </c>
      <c r="GN5821" s="81" t="s">
        <v>173</v>
      </c>
      <c r="GO5821" s="81">
        <v>1.1148832299820636E-2</v>
      </c>
      <c r="GP5821" s="81">
        <v>10</v>
      </c>
      <c r="GQ5821" s="81">
        <v>0</v>
      </c>
      <c r="GR5821" s="81" t="s">
        <v>448</v>
      </c>
      <c r="GS5821" s="81">
        <v>0</v>
      </c>
      <c r="GT5821" s="81">
        <v>0</v>
      </c>
      <c r="GU5821" s="81">
        <v>1.1148832299820636E-2</v>
      </c>
      <c r="GV5821" s="81">
        <v>2.7568051219218384</v>
      </c>
      <c r="GW5821" s="81">
        <v>1.1148832299820636E-2</v>
      </c>
      <c r="GX5821" s="81">
        <v>2.7568051219218384</v>
      </c>
      <c r="GY5821" s="81">
        <v>1.1148832299820636E-2</v>
      </c>
      <c r="GZ5821" s="81">
        <v>2.7568051219218384</v>
      </c>
    </row>
    <row r="5822" spans="98:208" x14ac:dyDescent="0.25">
      <c r="CT5822" s="81" t="s">
        <v>155</v>
      </c>
      <c r="CU5822" s="81" t="s">
        <v>492</v>
      </c>
      <c r="CV5822" s="81" t="s">
        <v>454</v>
      </c>
      <c r="CW5822" s="81">
        <v>2028</v>
      </c>
      <c r="CX5822" s="81">
        <v>0</v>
      </c>
      <c r="CY5822" s="81">
        <v>0</v>
      </c>
      <c r="CZ5822" s="81">
        <v>0</v>
      </c>
      <c r="DA5822" s="81">
        <v>0</v>
      </c>
      <c r="DB5822" s="81">
        <v>22783.187028904231</v>
      </c>
      <c r="DC5822" s="81">
        <v>453.26096055717272</v>
      </c>
      <c r="DD5822" s="81">
        <v>14531.335685571359</v>
      </c>
      <c r="DE5822" s="81">
        <v>7798.5903827767843</v>
      </c>
      <c r="DF5822" s="81">
        <v>5.053330437307535</v>
      </c>
      <c r="DG5822" s="81">
        <v>5.053330437307535</v>
      </c>
      <c r="DH5822" s="81">
        <v>5.053330437307535</v>
      </c>
      <c r="DI5822" s="81">
        <v>5.053330437307535</v>
      </c>
      <c r="DJ5822" s="81">
        <v>3.7600057441426169E-10</v>
      </c>
      <c r="DL5822" s="81">
        <v>0</v>
      </c>
      <c r="DM5822" s="81">
        <v>1.9000551471327052E-9</v>
      </c>
      <c r="DN5822" s="81">
        <v>1.9000551471327052E-9</v>
      </c>
      <c r="DO5822" s="81">
        <v>0</v>
      </c>
      <c r="DP5822" s="81">
        <v>1.9000551471327052E-9</v>
      </c>
      <c r="DQ5822" s="81">
        <v>1.9000551471327052E-9</v>
      </c>
      <c r="DR5822" s="81">
        <v>0</v>
      </c>
      <c r="DS5822" s="81">
        <v>1.9000551471327052E-9</v>
      </c>
      <c r="DT5822" s="81">
        <v>1.9000551471327052E-9</v>
      </c>
      <c r="DU5822" s="81">
        <v>0</v>
      </c>
      <c r="DV5822" s="81">
        <v>1.9000551471327052E-9</v>
      </c>
      <c r="DW5822" s="81">
        <v>1.9000551471327052E-9</v>
      </c>
      <c r="GE5822" s="81" t="s">
        <v>449</v>
      </c>
      <c r="GF5822" s="81" t="s">
        <v>155</v>
      </c>
      <c r="GG5822" s="81" t="s">
        <v>496</v>
      </c>
      <c r="GH5822" s="81" t="s">
        <v>451</v>
      </c>
      <c r="GI5822" s="81">
        <v>2031</v>
      </c>
      <c r="GJ5822" s="81" t="s">
        <v>201</v>
      </c>
      <c r="GK5822" s="81">
        <v>247.27299216494541</v>
      </c>
      <c r="GL5822" s="81">
        <v>84.742206999999993</v>
      </c>
      <c r="GM5822" s="81">
        <v>2031</v>
      </c>
      <c r="GN5822" s="81" t="s">
        <v>173</v>
      </c>
      <c r="GO5822" s="81">
        <v>1.1148832299820636E-2</v>
      </c>
      <c r="GP5822" s="81">
        <v>10</v>
      </c>
      <c r="GQ5822" s="81">
        <v>0</v>
      </c>
      <c r="GR5822" s="81" t="s">
        <v>448</v>
      </c>
      <c r="GS5822" s="81">
        <v>0</v>
      </c>
      <c r="GT5822" s="81">
        <v>0</v>
      </c>
      <c r="GU5822" s="81">
        <v>0</v>
      </c>
      <c r="GV5822" s="81">
        <v>0</v>
      </c>
      <c r="GW5822" s="81">
        <v>1.1148832299820636E-2</v>
      </c>
      <c r="GX5822" s="81">
        <v>2.7568051219218384</v>
      </c>
      <c r="GY5822" s="81">
        <v>1.1148832299820636E-2</v>
      </c>
      <c r="GZ5822" s="81">
        <v>2.7568051219218384</v>
      </c>
    </row>
    <row r="5823" spans="98:208" x14ac:dyDescent="0.25">
      <c r="CT5823" s="81" t="s">
        <v>155</v>
      </c>
      <c r="CU5823" s="81" t="s">
        <v>492</v>
      </c>
      <c r="CV5823" s="81" t="s">
        <v>454</v>
      </c>
      <c r="CW5823" s="81">
        <v>2029</v>
      </c>
      <c r="CX5823" s="81">
        <v>0</v>
      </c>
      <c r="CY5823" s="81">
        <v>0</v>
      </c>
      <c r="CZ5823" s="81">
        <v>0</v>
      </c>
      <c r="DA5823" s="81">
        <v>0</v>
      </c>
      <c r="DB5823" s="81">
        <v>22783.187028904231</v>
      </c>
      <c r="DC5823" s="81">
        <v>453.26096055717272</v>
      </c>
      <c r="DD5823" s="81">
        <v>14531.335685571359</v>
      </c>
      <c r="DE5823" s="81">
        <v>7798.5903827767843</v>
      </c>
      <c r="DF5823" s="81">
        <v>5.053330437307535</v>
      </c>
      <c r="DG5823" s="81">
        <v>5.053330437307535</v>
      </c>
      <c r="DH5823" s="81">
        <v>5.053330437307535</v>
      </c>
      <c r="DI5823" s="81">
        <v>5.053330437307535</v>
      </c>
      <c r="DJ5823" s="81">
        <v>3.7600057441426169E-10</v>
      </c>
      <c r="DL5823" s="81">
        <v>0</v>
      </c>
      <c r="DM5823" s="81">
        <v>1.9000551471327052E-9</v>
      </c>
      <c r="DN5823" s="81">
        <v>1.9000551471327052E-9</v>
      </c>
      <c r="DO5823" s="81">
        <v>0</v>
      </c>
      <c r="DP5823" s="81">
        <v>1.9000551471327052E-9</v>
      </c>
      <c r="DQ5823" s="81">
        <v>1.9000551471327052E-9</v>
      </c>
      <c r="DR5823" s="81">
        <v>0</v>
      </c>
      <c r="DS5823" s="81">
        <v>1.9000551471327052E-9</v>
      </c>
      <c r="DT5823" s="81">
        <v>1.9000551471327052E-9</v>
      </c>
      <c r="DU5823" s="81">
        <v>0</v>
      </c>
      <c r="DV5823" s="81">
        <v>1.9000551471327052E-9</v>
      </c>
      <c r="DW5823" s="81">
        <v>1.9000551471327052E-9</v>
      </c>
      <c r="GE5823" s="81" t="s">
        <v>449</v>
      </c>
      <c r="GF5823" s="81" t="s">
        <v>155</v>
      </c>
      <c r="GG5823" s="81" t="s">
        <v>496</v>
      </c>
      <c r="GH5823" s="81" t="s">
        <v>451</v>
      </c>
      <c r="GI5823" s="81">
        <v>2032</v>
      </c>
      <c r="GJ5823" s="81" t="s">
        <v>201</v>
      </c>
      <c r="GK5823" s="81">
        <v>247.27299216494541</v>
      </c>
      <c r="GL5823" s="81">
        <v>84.742206999999993</v>
      </c>
      <c r="GM5823" s="81">
        <v>2032</v>
      </c>
      <c r="GN5823" s="81" t="s">
        <v>173</v>
      </c>
      <c r="GO5823" s="81">
        <v>1.1148832299820636E-2</v>
      </c>
      <c r="GP5823" s="81">
        <v>10</v>
      </c>
      <c r="GQ5823" s="81">
        <v>0</v>
      </c>
      <c r="GR5823" s="81" t="s">
        <v>448</v>
      </c>
      <c r="GS5823" s="81">
        <v>0</v>
      </c>
      <c r="GT5823" s="81">
        <v>0</v>
      </c>
      <c r="GU5823" s="81">
        <v>0</v>
      </c>
      <c r="GV5823" s="81">
        <v>0</v>
      </c>
      <c r="GW5823" s="81">
        <v>0</v>
      </c>
      <c r="GX5823" s="81">
        <v>0</v>
      </c>
      <c r="GY5823" s="81">
        <v>1.1148832299820636E-2</v>
      </c>
      <c r="GZ5823" s="81">
        <v>2.7568051219218384</v>
      </c>
    </row>
    <row r="5824" spans="98:208" x14ac:dyDescent="0.25">
      <c r="CT5824" s="81" t="s">
        <v>155</v>
      </c>
      <c r="CU5824" s="81" t="s">
        <v>492</v>
      </c>
      <c r="CV5824" s="81" t="s">
        <v>454</v>
      </c>
      <c r="CW5824" s="81">
        <v>2030</v>
      </c>
      <c r="CX5824" s="81">
        <v>0</v>
      </c>
      <c r="CY5824" s="81">
        <v>0</v>
      </c>
      <c r="CZ5824" s="81">
        <v>0</v>
      </c>
      <c r="DA5824" s="81">
        <v>0</v>
      </c>
      <c r="DB5824" s="81">
        <v>22783.187028904231</v>
      </c>
      <c r="DC5824" s="81">
        <v>453.26096055717272</v>
      </c>
      <c r="DD5824" s="81">
        <v>14531.335685571359</v>
      </c>
      <c r="DE5824" s="81">
        <v>7798.5903827767843</v>
      </c>
      <c r="DF5824" s="81">
        <v>0</v>
      </c>
      <c r="DG5824" s="81">
        <v>5.053330437307535</v>
      </c>
      <c r="DH5824" s="81">
        <v>5.053330437307535</v>
      </c>
      <c r="DI5824" s="81">
        <v>5.053330437307535</v>
      </c>
      <c r="DJ5824" s="81">
        <v>3.7600057441426169E-10</v>
      </c>
      <c r="DL5824" s="81">
        <v>0</v>
      </c>
      <c r="DM5824" s="81">
        <v>0</v>
      </c>
      <c r="DN5824" s="81">
        <v>0</v>
      </c>
      <c r="DO5824" s="81">
        <v>0</v>
      </c>
      <c r="DP5824" s="81">
        <v>1.9000551471327052E-9</v>
      </c>
      <c r="DQ5824" s="81">
        <v>1.9000551471327052E-9</v>
      </c>
      <c r="DR5824" s="81">
        <v>0</v>
      </c>
      <c r="DS5824" s="81">
        <v>1.9000551471327052E-9</v>
      </c>
      <c r="DT5824" s="81">
        <v>1.9000551471327052E-9</v>
      </c>
      <c r="DU5824" s="81">
        <v>0</v>
      </c>
      <c r="DV5824" s="81">
        <v>1.9000551471327052E-9</v>
      </c>
      <c r="DW5824" s="81">
        <v>1.9000551471327052E-9</v>
      </c>
      <c r="GE5824" s="81" t="s">
        <v>449</v>
      </c>
      <c r="GF5824" s="81" t="s">
        <v>155</v>
      </c>
      <c r="GG5824" s="81" t="s">
        <v>496</v>
      </c>
      <c r="GH5824" s="81" t="s">
        <v>452</v>
      </c>
      <c r="GI5824" s="81">
        <v>2021</v>
      </c>
      <c r="GJ5824" s="81" t="s">
        <v>201</v>
      </c>
      <c r="GK5824" s="81">
        <v>0.69641821681222416</v>
      </c>
      <c r="GL5824" s="81">
        <v>84.742206999999993</v>
      </c>
      <c r="GM5824" s="81">
        <v>2021</v>
      </c>
      <c r="GN5824" s="81" t="s">
        <v>173</v>
      </c>
      <c r="GO5824" s="81">
        <v>1.1148832299820636E-2</v>
      </c>
      <c r="GP5824" s="81">
        <v>10</v>
      </c>
      <c r="GQ5824" s="81">
        <v>0</v>
      </c>
      <c r="GR5824" s="81" t="s">
        <v>448</v>
      </c>
      <c r="GS5824" s="81">
        <v>1.1148832299820636E-2</v>
      </c>
      <c r="GT5824" s="81">
        <v>7.7642499097796153E-3</v>
      </c>
      <c r="GU5824" s="81">
        <v>1.1148832299820636E-2</v>
      </c>
      <c r="GV5824" s="81">
        <v>7.7642499097796153E-3</v>
      </c>
      <c r="GW5824" s="81">
        <v>0</v>
      </c>
      <c r="GX5824" s="81">
        <v>0</v>
      </c>
      <c r="GY5824" s="81">
        <v>0</v>
      </c>
      <c r="GZ5824" s="81">
        <v>0</v>
      </c>
    </row>
    <row r="5825" spans="98:208" x14ac:dyDescent="0.25">
      <c r="CT5825" s="81" t="s">
        <v>155</v>
      </c>
      <c r="CU5825" s="81" t="s">
        <v>492</v>
      </c>
      <c r="CV5825" s="81" t="s">
        <v>454</v>
      </c>
      <c r="CW5825" s="81">
        <v>2031</v>
      </c>
      <c r="CX5825" s="81">
        <v>0</v>
      </c>
      <c r="CY5825" s="81">
        <v>0</v>
      </c>
      <c r="CZ5825" s="81">
        <v>0</v>
      </c>
      <c r="DA5825" s="81">
        <v>0</v>
      </c>
      <c r="DB5825" s="81">
        <v>22783.187028904231</v>
      </c>
      <c r="DC5825" s="81">
        <v>453.26096055717272</v>
      </c>
      <c r="DD5825" s="81">
        <v>14531.335685571359</v>
      </c>
      <c r="DE5825" s="81">
        <v>7798.5903827767843</v>
      </c>
      <c r="DF5825" s="81">
        <v>0</v>
      </c>
      <c r="DG5825" s="81">
        <v>0</v>
      </c>
      <c r="DH5825" s="81">
        <v>5.053330437307535</v>
      </c>
      <c r="DI5825" s="81">
        <v>5.053330437307535</v>
      </c>
      <c r="DJ5825" s="81">
        <v>3.7600057441426169E-10</v>
      </c>
      <c r="DL5825" s="81">
        <v>0</v>
      </c>
      <c r="DM5825" s="81">
        <v>0</v>
      </c>
      <c r="DN5825" s="81">
        <v>0</v>
      </c>
      <c r="DO5825" s="81">
        <v>0</v>
      </c>
      <c r="DP5825" s="81">
        <v>0</v>
      </c>
      <c r="DQ5825" s="81">
        <v>0</v>
      </c>
      <c r="DR5825" s="81">
        <v>0</v>
      </c>
      <c r="DS5825" s="81">
        <v>1.9000551471327052E-9</v>
      </c>
      <c r="DT5825" s="81">
        <v>1.9000551471327052E-9</v>
      </c>
      <c r="DU5825" s="81">
        <v>0</v>
      </c>
      <c r="DV5825" s="81">
        <v>1.9000551471327052E-9</v>
      </c>
      <c r="DW5825" s="81">
        <v>1.9000551471327052E-9</v>
      </c>
      <c r="GE5825" s="81" t="s">
        <v>449</v>
      </c>
      <c r="GF5825" s="81" t="s">
        <v>155</v>
      </c>
      <c r="GG5825" s="81" t="s">
        <v>496</v>
      </c>
      <c r="GH5825" s="81" t="s">
        <v>452</v>
      </c>
      <c r="GI5825" s="81">
        <v>2022</v>
      </c>
      <c r="GJ5825" s="81" t="s">
        <v>201</v>
      </c>
      <c r="GK5825" s="81">
        <v>0.69641821681222416</v>
      </c>
      <c r="GL5825" s="81">
        <v>84.742206999999993</v>
      </c>
      <c r="GM5825" s="81">
        <v>2022</v>
      </c>
      <c r="GN5825" s="81" t="s">
        <v>173</v>
      </c>
      <c r="GO5825" s="81">
        <v>1.1148832299820636E-2</v>
      </c>
      <c r="GP5825" s="81">
        <v>10</v>
      </c>
      <c r="GQ5825" s="81">
        <v>0</v>
      </c>
      <c r="GR5825" s="81" t="s">
        <v>448</v>
      </c>
      <c r="GS5825" s="81">
        <v>1.1148832299820636E-2</v>
      </c>
      <c r="GT5825" s="81">
        <v>7.7642499097796153E-3</v>
      </c>
      <c r="GU5825" s="81">
        <v>1.1148832299820636E-2</v>
      </c>
      <c r="GV5825" s="81">
        <v>7.7642499097796153E-3</v>
      </c>
      <c r="GW5825" s="81">
        <v>1.1148832299820636E-2</v>
      </c>
      <c r="GX5825" s="81">
        <v>7.7642499097796153E-3</v>
      </c>
      <c r="GY5825" s="81">
        <v>0</v>
      </c>
      <c r="GZ5825" s="81">
        <v>0</v>
      </c>
    </row>
    <row r="5826" spans="98:208" x14ac:dyDescent="0.25">
      <c r="CT5826" s="81" t="s">
        <v>155</v>
      </c>
      <c r="CU5826" s="81" t="s">
        <v>492</v>
      </c>
      <c r="CV5826" s="81" t="s">
        <v>454</v>
      </c>
      <c r="CW5826" s="81">
        <v>2032</v>
      </c>
      <c r="CX5826" s="81">
        <v>0</v>
      </c>
      <c r="CY5826" s="81">
        <v>0</v>
      </c>
      <c r="CZ5826" s="81">
        <v>0</v>
      </c>
      <c r="DA5826" s="81">
        <v>0</v>
      </c>
      <c r="DB5826" s="81">
        <v>22783.187028904231</v>
      </c>
      <c r="DC5826" s="81">
        <v>453.26096055717272</v>
      </c>
      <c r="DD5826" s="81">
        <v>14531.335685571359</v>
      </c>
      <c r="DE5826" s="81">
        <v>7798.5903827767843</v>
      </c>
      <c r="DF5826" s="81">
        <v>0</v>
      </c>
      <c r="DG5826" s="81">
        <v>0</v>
      </c>
      <c r="DH5826" s="81">
        <v>0</v>
      </c>
      <c r="DI5826" s="81">
        <v>5.053330437307535</v>
      </c>
      <c r="DJ5826" s="81">
        <v>3.7600057441426169E-10</v>
      </c>
      <c r="DL5826" s="81">
        <v>0</v>
      </c>
      <c r="DM5826" s="81">
        <v>0</v>
      </c>
      <c r="DN5826" s="81">
        <v>0</v>
      </c>
      <c r="DO5826" s="81">
        <v>0</v>
      </c>
      <c r="DP5826" s="81">
        <v>0</v>
      </c>
      <c r="DQ5826" s="81">
        <v>0</v>
      </c>
      <c r="DR5826" s="81">
        <v>0</v>
      </c>
      <c r="DS5826" s="81">
        <v>0</v>
      </c>
      <c r="DT5826" s="81">
        <v>0</v>
      </c>
      <c r="DU5826" s="81">
        <v>0</v>
      </c>
      <c r="DV5826" s="81">
        <v>1.9000551471327052E-9</v>
      </c>
      <c r="DW5826" s="81">
        <v>1.9000551471327052E-9</v>
      </c>
      <c r="GE5826" s="81" t="s">
        <v>449</v>
      </c>
      <c r="GF5826" s="81" t="s">
        <v>155</v>
      </c>
      <c r="GG5826" s="81" t="s">
        <v>496</v>
      </c>
      <c r="GH5826" s="81" t="s">
        <v>452</v>
      </c>
      <c r="GI5826" s="81">
        <v>2023</v>
      </c>
      <c r="GJ5826" s="81" t="s">
        <v>201</v>
      </c>
      <c r="GK5826" s="81">
        <v>0.71896016785816719</v>
      </c>
      <c r="GL5826" s="81">
        <v>84.742206999999993</v>
      </c>
      <c r="GM5826" s="81">
        <v>2023</v>
      </c>
      <c r="GN5826" s="81" t="s">
        <v>173</v>
      </c>
      <c r="GO5826" s="81">
        <v>1.1148832299820636E-2</v>
      </c>
      <c r="GP5826" s="81">
        <v>10</v>
      </c>
      <c r="GQ5826" s="81">
        <v>0</v>
      </c>
      <c r="GR5826" s="81" t="s">
        <v>448</v>
      </c>
      <c r="GS5826" s="81">
        <v>1.1148832299820636E-2</v>
      </c>
      <c r="GT5826" s="81">
        <v>8.0155663417016011E-3</v>
      </c>
      <c r="GU5826" s="81">
        <v>1.1148832299820636E-2</v>
      </c>
      <c r="GV5826" s="81">
        <v>8.0155663417016011E-3</v>
      </c>
      <c r="GW5826" s="81">
        <v>1.1148832299820636E-2</v>
      </c>
      <c r="GX5826" s="81">
        <v>8.0155663417016011E-3</v>
      </c>
      <c r="GY5826" s="81">
        <v>1.1148832299820636E-2</v>
      </c>
      <c r="GZ5826" s="81">
        <v>8.0155663417016011E-3</v>
      </c>
    </row>
    <row r="5827" spans="98:208" x14ac:dyDescent="0.25">
      <c r="CT5827" s="81" t="s">
        <v>155</v>
      </c>
      <c r="CU5827" s="81" t="s">
        <v>492</v>
      </c>
      <c r="CV5827" s="81" t="s">
        <v>455</v>
      </c>
      <c r="CW5827" s="81">
        <v>2020</v>
      </c>
      <c r="CX5827" s="81">
        <v>0</v>
      </c>
      <c r="CY5827" s="81">
        <v>0</v>
      </c>
      <c r="CZ5827" s="81">
        <v>0</v>
      </c>
      <c r="DA5827" s="81">
        <v>0</v>
      </c>
      <c r="DB5827" s="81">
        <v>21083.842824224379</v>
      </c>
      <c r="DC5827" s="81">
        <v>409.22373582043713</v>
      </c>
      <c r="DD5827" s="81">
        <v>13469.087812378701</v>
      </c>
      <c r="DE5827" s="81">
        <v>7205.5312760252473</v>
      </c>
      <c r="DF5827" s="81">
        <v>4.5623668037681568</v>
      </c>
      <c r="DG5827" s="81">
        <v>0</v>
      </c>
      <c r="DH5827" s="81">
        <v>0</v>
      </c>
      <c r="DI5827" s="81">
        <v>0</v>
      </c>
      <c r="DJ5827" s="81">
        <v>1.6216448091832779E-8</v>
      </c>
      <c r="DL5827" s="81">
        <v>0</v>
      </c>
      <c r="DM5827" s="81">
        <v>7.3985384449207341E-8</v>
      </c>
      <c r="DN5827" s="81">
        <v>7.3985384449207341E-8</v>
      </c>
      <c r="DO5827" s="81">
        <v>0</v>
      </c>
      <c r="DP5827" s="81">
        <v>0</v>
      </c>
      <c r="DQ5827" s="81">
        <v>0</v>
      </c>
      <c r="DR5827" s="81">
        <v>0</v>
      </c>
      <c r="DS5827" s="81">
        <v>0</v>
      </c>
      <c r="DT5827" s="81">
        <v>0</v>
      </c>
      <c r="DU5827" s="81">
        <v>0</v>
      </c>
      <c r="DV5827" s="81">
        <v>0</v>
      </c>
      <c r="DW5827" s="81">
        <v>0</v>
      </c>
      <c r="GE5827" s="81" t="s">
        <v>449</v>
      </c>
      <c r="GF5827" s="81" t="s">
        <v>155</v>
      </c>
      <c r="GG5827" s="81" t="s">
        <v>496</v>
      </c>
      <c r="GH5827" s="81" t="s">
        <v>452</v>
      </c>
      <c r="GI5827" s="81">
        <v>2024</v>
      </c>
      <c r="GJ5827" s="81" t="s">
        <v>201</v>
      </c>
      <c r="GK5827" s="81">
        <v>0.71896016785816719</v>
      </c>
      <c r="GL5827" s="81">
        <v>84.742206999999993</v>
      </c>
      <c r="GM5827" s="81">
        <v>2024</v>
      </c>
      <c r="GN5827" s="81" t="s">
        <v>173</v>
      </c>
      <c r="GO5827" s="81">
        <v>1.1148832299820636E-2</v>
      </c>
      <c r="GP5827" s="81">
        <v>10</v>
      </c>
      <c r="GQ5827" s="81">
        <v>0</v>
      </c>
      <c r="GR5827" s="81" t="s">
        <v>448</v>
      </c>
      <c r="GS5827" s="81">
        <v>1.1148832299820636E-2</v>
      </c>
      <c r="GT5827" s="81">
        <v>8.0155663417016011E-3</v>
      </c>
      <c r="GU5827" s="81">
        <v>1.1148832299820636E-2</v>
      </c>
      <c r="GV5827" s="81">
        <v>8.0155663417016011E-3</v>
      </c>
      <c r="GW5827" s="81">
        <v>1.1148832299820636E-2</v>
      </c>
      <c r="GX5827" s="81">
        <v>8.0155663417016011E-3</v>
      </c>
      <c r="GY5827" s="81">
        <v>1.1148832299820636E-2</v>
      </c>
      <c r="GZ5827" s="81">
        <v>8.0155663417016011E-3</v>
      </c>
    </row>
    <row r="5828" spans="98:208" x14ac:dyDescent="0.25">
      <c r="CT5828" s="81" t="s">
        <v>155</v>
      </c>
      <c r="CU5828" s="81" t="s">
        <v>492</v>
      </c>
      <c r="CV5828" s="81" t="s">
        <v>455</v>
      </c>
      <c r="CW5828" s="81">
        <v>2021</v>
      </c>
      <c r="CX5828" s="81">
        <v>0</v>
      </c>
      <c r="CY5828" s="81">
        <v>0</v>
      </c>
      <c r="CZ5828" s="81">
        <v>0</v>
      </c>
      <c r="DA5828" s="81">
        <v>0</v>
      </c>
      <c r="DB5828" s="81">
        <v>21083.842824224379</v>
      </c>
      <c r="DC5828" s="81">
        <v>409.22373582043713</v>
      </c>
      <c r="DD5828" s="81">
        <v>13469.087812378701</v>
      </c>
      <c r="DE5828" s="81">
        <v>7205.5312760252473</v>
      </c>
      <c r="DF5828" s="81">
        <v>4.5623668037681568</v>
      </c>
      <c r="DG5828" s="81">
        <v>4.5623668037681568</v>
      </c>
      <c r="DH5828" s="81">
        <v>0</v>
      </c>
      <c r="DI5828" s="81">
        <v>0</v>
      </c>
      <c r="DJ5828" s="81">
        <v>1.6216448091832779E-8</v>
      </c>
      <c r="DL5828" s="81">
        <v>0</v>
      </c>
      <c r="DM5828" s="81">
        <v>7.3985384449207341E-8</v>
      </c>
      <c r="DN5828" s="81">
        <v>7.3985384449207341E-8</v>
      </c>
      <c r="DO5828" s="81">
        <v>0</v>
      </c>
      <c r="DP5828" s="81">
        <v>7.3985384449207341E-8</v>
      </c>
      <c r="DQ5828" s="81">
        <v>7.3985384449207341E-8</v>
      </c>
      <c r="DR5828" s="81">
        <v>0</v>
      </c>
      <c r="DS5828" s="81">
        <v>0</v>
      </c>
      <c r="DT5828" s="81">
        <v>0</v>
      </c>
      <c r="DU5828" s="81">
        <v>0</v>
      </c>
      <c r="DV5828" s="81">
        <v>0</v>
      </c>
      <c r="DW5828" s="81">
        <v>0</v>
      </c>
      <c r="GE5828" s="81" t="s">
        <v>449</v>
      </c>
      <c r="GF5828" s="81" t="s">
        <v>155</v>
      </c>
      <c r="GG5828" s="81" t="s">
        <v>496</v>
      </c>
      <c r="GH5828" s="81" t="s">
        <v>452</v>
      </c>
      <c r="GI5828" s="81">
        <v>2025</v>
      </c>
      <c r="GJ5828" s="81" t="s">
        <v>201</v>
      </c>
      <c r="GK5828" s="81">
        <v>0.71896016785816719</v>
      </c>
      <c r="GL5828" s="81">
        <v>84.742206999999993</v>
      </c>
      <c r="GM5828" s="81">
        <v>2025</v>
      </c>
      <c r="GN5828" s="81" t="s">
        <v>173</v>
      </c>
      <c r="GO5828" s="81">
        <v>1.1148832299820636E-2</v>
      </c>
      <c r="GP5828" s="81">
        <v>10</v>
      </c>
      <c r="GQ5828" s="81">
        <v>0</v>
      </c>
      <c r="GR5828" s="81" t="s">
        <v>448</v>
      </c>
      <c r="GS5828" s="81">
        <v>1.1148832299820636E-2</v>
      </c>
      <c r="GT5828" s="81">
        <v>8.0155663417016011E-3</v>
      </c>
      <c r="GU5828" s="81">
        <v>1.1148832299820636E-2</v>
      </c>
      <c r="GV5828" s="81">
        <v>8.0155663417016011E-3</v>
      </c>
      <c r="GW5828" s="81">
        <v>1.1148832299820636E-2</v>
      </c>
      <c r="GX5828" s="81">
        <v>8.0155663417016011E-3</v>
      </c>
      <c r="GY5828" s="81">
        <v>1.1148832299820636E-2</v>
      </c>
      <c r="GZ5828" s="81">
        <v>8.0155663417016011E-3</v>
      </c>
    </row>
    <row r="5829" spans="98:208" x14ac:dyDescent="0.25">
      <c r="CT5829" s="81" t="s">
        <v>155</v>
      </c>
      <c r="CU5829" s="81" t="s">
        <v>492</v>
      </c>
      <c r="CV5829" s="81" t="s">
        <v>455</v>
      </c>
      <c r="CW5829" s="81">
        <v>2022</v>
      </c>
      <c r="CX5829" s="81">
        <v>0</v>
      </c>
      <c r="CY5829" s="81">
        <v>0</v>
      </c>
      <c r="CZ5829" s="81">
        <v>0</v>
      </c>
      <c r="DA5829" s="81">
        <v>0</v>
      </c>
      <c r="DB5829" s="81">
        <v>21083.842824224379</v>
      </c>
      <c r="DC5829" s="81">
        <v>409.22373582043713</v>
      </c>
      <c r="DD5829" s="81">
        <v>13469.087812378701</v>
      </c>
      <c r="DE5829" s="81">
        <v>7205.5312760252473</v>
      </c>
      <c r="DF5829" s="81">
        <v>4.5623668037681568</v>
      </c>
      <c r="DG5829" s="81">
        <v>4.5623668037681568</v>
      </c>
      <c r="DH5829" s="81">
        <v>4.5623668037681568</v>
      </c>
      <c r="DI5829" s="81">
        <v>0</v>
      </c>
      <c r="DJ5829" s="81">
        <v>1.6216448091832779E-8</v>
      </c>
      <c r="DL5829" s="81">
        <v>0</v>
      </c>
      <c r="DM5829" s="81">
        <v>7.3985384449207341E-8</v>
      </c>
      <c r="DN5829" s="81">
        <v>7.3985384449207341E-8</v>
      </c>
      <c r="DO5829" s="81">
        <v>0</v>
      </c>
      <c r="DP5829" s="81">
        <v>7.3985384449207341E-8</v>
      </c>
      <c r="DQ5829" s="81">
        <v>7.3985384449207341E-8</v>
      </c>
      <c r="DR5829" s="81">
        <v>0</v>
      </c>
      <c r="DS5829" s="81">
        <v>7.3985384449207341E-8</v>
      </c>
      <c r="DT5829" s="81">
        <v>7.3985384449207341E-8</v>
      </c>
      <c r="DU5829" s="81">
        <v>0</v>
      </c>
      <c r="DV5829" s="81">
        <v>0</v>
      </c>
      <c r="DW5829" s="81">
        <v>0</v>
      </c>
      <c r="GE5829" s="81" t="s">
        <v>449</v>
      </c>
      <c r="GF5829" s="81" t="s">
        <v>155</v>
      </c>
      <c r="GG5829" s="81" t="s">
        <v>496</v>
      </c>
      <c r="GH5829" s="81" t="s">
        <v>452</v>
      </c>
      <c r="GI5829" s="81">
        <v>2026</v>
      </c>
      <c r="GJ5829" s="81" t="s">
        <v>201</v>
      </c>
      <c r="GK5829" s="81">
        <v>0.71896016785816719</v>
      </c>
      <c r="GL5829" s="81">
        <v>84.742206999999993</v>
      </c>
      <c r="GM5829" s="81">
        <v>2026</v>
      </c>
      <c r="GN5829" s="81" t="s">
        <v>173</v>
      </c>
      <c r="GO5829" s="81">
        <v>1.1148832299820636E-2</v>
      </c>
      <c r="GP5829" s="81">
        <v>10</v>
      </c>
      <c r="GQ5829" s="81">
        <v>0</v>
      </c>
      <c r="GR5829" s="81" t="s">
        <v>448</v>
      </c>
      <c r="GS5829" s="81">
        <v>1.1148832299820636E-2</v>
      </c>
      <c r="GT5829" s="81">
        <v>8.0155663417016011E-3</v>
      </c>
      <c r="GU5829" s="81">
        <v>1.1148832299820636E-2</v>
      </c>
      <c r="GV5829" s="81">
        <v>8.0155663417016011E-3</v>
      </c>
      <c r="GW5829" s="81">
        <v>1.1148832299820636E-2</v>
      </c>
      <c r="GX5829" s="81">
        <v>8.0155663417016011E-3</v>
      </c>
      <c r="GY5829" s="81">
        <v>1.1148832299820636E-2</v>
      </c>
      <c r="GZ5829" s="81">
        <v>8.0155663417016011E-3</v>
      </c>
    </row>
    <row r="5830" spans="98:208" x14ac:dyDescent="0.25">
      <c r="CT5830" s="81" t="s">
        <v>155</v>
      </c>
      <c r="CU5830" s="81" t="s">
        <v>492</v>
      </c>
      <c r="CV5830" s="81" t="s">
        <v>455</v>
      </c>
      <c r="CW5830" s="81">
        <v>2023</v>
      </c>
      <c r="CX5830" s="81">
        <v>0</v>
      </c>
      <c r="CY5830" s="81">
        <v>0</v>
      </c>
      <c r="CZ5830" s="81">
        <v>0</v>
      </c>
      <c r="DA5830" s="81">
        <v>0</v>
      </c>
      <c r="DB5830" s="81">
        <v>21835.97811413039</v>
      </c>
      <c r="DC5830" s="81">
        <v>428.60232122025229</v>
      </c>
      <c r="DD5830" s="81">
        <v>13939.56097345747</v>
      </c>
      <c r="DE5830" s="81">
        <v>7467.8148194524929</v>
      </c>
      <c r="DF5830" s="81">
        <v>4.7784154025984487</v>
      </c>
      <c r="DG5830" s="81">
        <v>4.7784154025984487</v>
      </c>
      <c r="DH5830" s="81">
        <v>4.7784154025984487</v>
      </c>
      <c r="DI5830" s="81">
        <v>4.7784154025984487</v>
      </c>
      <c r="DJ5830" s="81">
        <v>1.6216448091832779E-8</v>
      </c>
      <c r="DL5830" s="81">
        <v>0</v>
      </c>
      <c r="DM5830" s="81">
        <v>7.7488925337451976E-8</v>
      </c>
      <c r="DN5830" s="81">
        <v>7.7488925337451976E-8</v>
      </c>
      <c r="DO5830" s="81">
        <v>0</v>
      </c>
      <c r="DP5830" s="81">
        <v>7.7488925337451976E-8</v>
      </c>
      <c r="DQ5830" s="81">
        <v>7.7488925337451976E-8</v>
      </c>
      <c r="DR5830" s="81">
        <v>0</v>
      </c>
      <c r="DS5830" s="81">
        <v>7.7488925337451976E-8</v>
      </c>
      <c r="DT5830" s="81">
        <v>7.7488925337451976E-8</v>
      </c>
      <c r="DU5830" s="81">
        <v>0</v>
      </c>
      <c r="DV5830" s="81">
        <v>7.7488925337451976E-8</v>
      </c>
      <c r="DW5830" s="81">
        <v>7.7488925337451976E-8</v>
      </c>
      <c r="GE5830" s="81" t="s">
        <v>449</v>
      </c>
      <c r="GF5830" s="81" t="s">
        <v>155</v>
      </c>
      <c r="GG5830" s="81" t="s">
        <v>496</v>
      </c>
      <c r="GH5830" s="81" t="s">
        <v>452</v>
      </c>
      <c r="GI5830" s="81">
        <v>2027</v>
      </c>
      <c r="GJ5830" s="81" t="s">
        <v>201</v>
      </c>
      <c r="GK5830" s="81">
        <v>0.71896016785816719</v>
      </c>
      <c r="GL5830" s="81">
        <v>84.742206999999993</v>
      </c>
      <c r="GM5830" s="81">
        <v>2027</v>
      </c>
      <c r="GN5830" s="81" t="s">
        <v>173</v>
      </c>
      <c r="GO5830" s="81">
        <v>1.1148832299820636E-2</v>
      </c>
      <c r="GP5830" s="81">
        <v>10</v>
      </c>
      <c r="GQ5830" s="81">
        <v>0</v>
      </c>
      <c r="GR5830" s="81" t="s">
        <v>448</v>
      </c>
      <c r="GS5830" s="81">
        <v>1.1148832299820636E-2</v>
      </c>
      <c r="GT5830" s="81">
        <v>8.0155663417016011E-3</v>
      </c>
      <c r="GU5830" s="81">
        <v>1.1148832299820636E-2</v>
      </c>
      <c r="GV5830" s="81">
        <v>8.0155663417016011E-3</v>
      </c>
      <c r="GW5830" s="81">
        <v>1.1148832299820636E-2</v>
      </c>
      <c r="GX5830" s="81">
        <v>8.0155663417016011E-3</v>
      </c>
      <c r="GY5830" s="81">
        <v>1.1148832299820636E-2</v>
      </c>
      <c r="GZ5830" s="81">
        <v>8.0155663417016011E-3</v>
      </c>
    </row>
    <row r="5831" spans="98:208" x14ac:dyDescent="0.25">
      <c r="CT5831" s="81" t="s">
        <v>155</v>
      </c>
      <c r="CU5831" s="81" t="s">
        <v>492</v>
      </c>
      <c r="CV5831" s="81" t="s">
        <v>455</v>
      </c>
      <c r="CW5831" s="81">
        <v>2024</v>
      </c>
      <c r="CX5831" s="81">
        <v>0</v>
      </c>
      <c r="CY5831" s="81">
        <v>0</v>
      </c>
      <c r="CZ5831" s="81">
        <v>0</v>
      </c>
      <c r="DA5831" s="81">
        <v>0</v>
      </c>
      <c r="DB5831" s="81">
        <v>21835.97811413039</v>
      </c>
      <c r="DC5831" s="81">
        <v>428.60232122025229</v>
      </c>
      <c r="DD5831" s="81">
        <v>13939.56097345747</v>
      </c>
      <c r="DE5831" s="81">
        <v>7467.8148194524929</v>
      </c>
      <c r="DF5831" s="81">
        <v>4.7784154025984487</v>
      </c>
      <c r="DG5831" s="81">
        <v>4.7784154025984487</v>
      </c>
      <c r="DH5831" s="81">
        <v>4.7784154025984487</v>
      </c>
      <c r="DI5831" s="81">
        <v>4.7784154025984487</v>
      </c>
      <c r="DJ5831" s="81">
        <v>1.6216448091832779E-8</v>
      </c>
      <c r="DL5831" s="81">
        <v>0</v>
      </c>
      <c r="DM5831" s="81">
        <v>7.7488925337451976E-8</v>
      </c>
      <c r="DN5831" s="81">
        <v>7.7488925337451976E-8</v>
      </c>
      <c r="DO5831" s="81">
        <v>0</v>
      </c>
      <c r="DP5831" s="81">
        <v>7.7488925337451976E-8</v>
      </c>
      <c r="DQ5831" s="81">
        <v>7.7488925337451976E-8</v>
      </c>
      <c r="DR5831" s="81">
        <v>0</v>
      </c>
      <c r="DS5831" s="81">
        <v>7.7488925337451976E-8</v>
      </c>
      <c r="DT5831" s="81">
        <v>7.7488925337451976E-8</v>
      </c>
      <c r="DU5831" s="81">
        <v>0</v>
      </c>
      <c r="DV5831" s="81">
        <v>7.7488925337451976E-8</v>
      </c>
      <c r="DW5831" s="81">
        <v>7.7488925337451976E-8</v>
      </c>
      <c r="GE5831" s="81" t="s">
        <v>449</v>
      </c>
      <c r="GF5831" s="81" t="s">
        <v>155</v>
      </c>
      <c r="GG5831" s="81" t="s">
        <v>496</v>
      </c>
      <c r="GH5831" s="81" t="s">
        <v>452</v>
      </c>
      <c r="GI5831" s="81">
        <v>2028</v>
      </c>
      <c r="GJ5831" s="81" t="s">
        <v>201</v>
      </c>
      <c r="GK5831" s="81">
        <v>0.74733835430389162</v>
      </c>
      <c r="GL5831" s="81">
        <v>84.742206999999993</v>
      </c>
      <c r="GM5831" s="81">
        <v>2028</v>
      </c>
      <c r="GN5831" s="81" t="s">
        <v>173</v>
      </c>
      <c r="GO5831" s="81">
        <v>1.1148832299820636E-2</v>
      </c>
      <c r="GP5831" s="81">
        <v>10</v>
      </c>
      <c r="GQ5831" s="81">
        <v>0</v>
      </c>
      <c r="GR5831" s="81" t="s">
        <v>448</v>
      </c>
      <c r="GS5831" s="81">
        <v>1.1148832299820636E-2</v>
      </c>
      <c r="GT5831" s="81">
        <v>8.3319499833580252E-3</v>
      </c>
      <c r="GU5831" s="81">
        <v>1.1148832299820636E-2</v>
      </c>
      <c r="GV5831" s="81">
        <v>8.3319499833580252E-3</v>
      </c>
      <c r="GW5831" s="81">
        <v>1.1148832299820636E-2</v>
      </c>
      <c r="GX5831" s="81">
        <v>8.3319499833580252E-3</v>
      </c>
      <c r="GY5831" s="81">
        <v>1.1148832299820636E-2</v>
      </c>
      <c r="GZ5831" s="81">
        <v>8.3319499833580252E-3</v>
      </c>
    </row>
    <row r="5832" spans="98:208" x14ac:dyDescent="0.25">
      <c r="CT5832" s="81" t="s">
        <v>155</v>
      </c>
      <c r="CU5832" s="81" t="s">
        <v>492</v>
      </c>
      <c r="CV5832" s="81" t="s">
        <v>455</v>
      </c>
      <c r="CW5832" s="81">
        <v>2025</v>
      </c>
      <c r="CX5832" s="81">
        <v>0</v>
      </c>
      <c r="CY5832" s="81">
        <v>0</v>
      </c>
      <c r="CZ5832" s="81">
        <v>0</v>
      </c>
      <c r="DA5832" s="81">
        <v>0</v>
      </c>
      <c r="DB5832" s="81">
        <v>21835.97811413039</v>
      </c>
      <c r="DC5832" s="81">
        <v>428.60232122025229</v>
      </c>
      <c r="DD5832" s="81">
        <v>13939.56097345747</v>
      </c>
      <c r="DE5832" s="81">
        <v>7467.8148194524929</v>
      </c>
      <c r="DF5832" s="81">
        <v>4.7784154025984487</v>
      </c>
      <c r="DG5832" s="81">
        <v>4.7784154025984487</v>
      </c>
      <c r="DH5832" s="81">
        <v>4.7784154025984487</v>
      </c>
      <c r="DI5832" s="81">
        <v>4.7784154025984487</v>
      </c>
      <c r="DJ5832" s="81">
        <v>1.6216448091832779E-8</v>
      </c>
      <c r="DL5832" s="81">
        <v>0</v>
      </c>
      <c r="DM5832" s="81">
        <v>7.7488925337451976E-8</v>
      </c>
      <c r="DN5832" s="81">
        <v>7.7488925337451976E-8</v>
      </c>
      <c r="DO5832" s="81">
        <v>0</v>
      </c>
      <c r="DP5832" s="81">
        <v>7.7488925337451976E-8</v>
      </c>
      <c r="DQ5832" s="81">
        <v>7.7488925337451976E-8</v>
      </c>
      <c r="DR5832" s="81">
        <v>0</v>
      </c>
      <c r="DS5832" s="81">
        <v>7.7488925337451976E-8</v>
      </c>
      <c r="DT5832" s="81">
        <v>7.7488925337451976E-8</v>
      </c>
      <c r="DU5832" s="81">
        <v>0</v>
      </c>
      <c r="DV5832" s="81">
        <v>7.7488925337451976E-8</v>
      </c>
      <c r="DW5832" s="81">
        <v>7.7488925337451976E-8</v>
      </c>
      <c r="GE5832" s="81" t="s">
        <v>449</v>
      </c>
      <c r="GF5832" s="81" t="s">
        <v>155</v>
      </c>
      <c r="GG5832" s="81" t="s">
        <v>496</v>
      </c>
      <c r="GH5832" s="81" t="s">
        <v>452</v>
      </c>
      <c r="GI5832" s="81">
        <v>2029</v>
      </c>
      <c r="GJ5832" s="81" t="s">
        <v>201</v>
      </c>
      <c r="GK5832" s="81">
        <v>0.74733835430389162</v>
      </c>
      <c r="GL5832" s="81">
        <v>84.742206999999993</v>
      </c>
      <c r="GM5832" s="81">
        <v>2029</v>
      </c>
      <c r="GN5832" s="81" t="s">
        <v>173</v>
      </c>
      <c r="GO5832" s="81">
        <v>1.1148832299820636E-2</v>
      </c>
      <c r="GP5832" s="81">
        <v>10</v>
      </c>
      <c r="GQ5832" s="81">
        <v>0</v>
      </c>
      <c r="GR5832" s="81" t="s">
        <v>448</v>
      </c>
      <c r="GS5832" s="81">
        <v>1.1148832299820636E-2</v>
      </c>
      <c r="GT5832" s="81">
        <v>8.3319499833580252E-3</v>
      </c>
      <c r="GU5832" s="81">
        <v>1.1148832299820636E-2</v>
      </c>
      <c r="GV5832" s="81">
        <v>8.3319499833580252E-3</v>
      </c>
      <c r="GW5832" s="81">
        <v>1.1148832299820636E-2</v>
      </c>
      <c r="GX5832" s="81">
        <v>8.3319499833580252E-3</v>
      </c>
      <c r="GY5832" s="81">
        <v>1.1148832299820636E-2</v>
      </c>
      <c r="GZ5832" s="81">
        <v>8.3319499833580252E-3</v>
      </c>
    </row>
    <row r="5833" spans="98:208" x14ac:dyDescent="0.25">
      <c r="CT5833" s="81" t="s">
        <v>155</v>
      </c>
      <c r="CU5833" s="81" t="s">
        <v>492</v>
      </c>
      <c r="CV5833" s="81" t="s">
        <v>455</v>
      </c>
      <c r="CW5833" s="81">
        <v>2026</v>
      </c>
      <c r="CX5833" s="81">
        <v>0</v>
      </c>
      <c r="CY5833" s="81">
        <v>0</v>
      </c>
      <c r="CZ5833" s="81">
        <v>0</v>
      </c>
      <c r="DA5833" s="81">
        <v>0</v>
      </c>
      <c r="DB5833" s="81">
        <v>21835.97811413039</v>
      </c>
      <c r="DC5833" s="81">
        <v>428.60232122025229</v>
      </c>
      <c r="DD5833" s="81">
        <v>13939.56097345747</v>
      </c>
      <c r="DE5833" s="81">
        <v>7467.8148194524929</v>
      </c>
      <c r="DF5833" s="81">
        <v>4.7784154025984487</v>
      </c>
      <c r="DG5833" s="81">
        <v>4.7784154025984487</v>
      </c>
      <c r="DH5833" s="81">
        <v>4.7784154025984487</v>
      </c>
      <c r="DI5833" s="81">
        <v>4.7784154025984487</v>
      </c>
      <c r="DJ5833" s="81">
        <v>1.6216448091832779E-8</v>
      </c>
      <c r="DL5833" s="81">
        <v>0</v>
      </c>
      <c r="DM5833" s="81">
        <v>7.7488925337451976E-8</v>
      </c>
      <c r="DN5833" s="81">
        <v>7.7488925337451976E-8</v>
      </c>
      <c r="DO5833" s="81">
        <v>0</v>
      </c>
      <c r="DP5833" s="81">
        <v>7.7488925337451976E-8</v>
      </c>
      <c r="DQ5833" s="81">
        <v>7.7488925337451976E-8</v>
      </c>
      <c r="DR5833" s="81">
        <v>0</v>
      </c>
      <c r="DS5833" s="81">
        <v>7.7488925337451976E-8</v>
      </c>
      <c r="DT5833" s="81">
        <v>7.7488925337451976E-8</v>
      </c>
      <c r="DU5833" s="81">
        <v>0</v>
      </c>
      <c r="DV5833" s="81">
        <v>7.7488925337451976E-8</v>
      </c>
      <c r="DW5833" s="81">
        <v>7.7488925337451976E-8</v>
      </c>
      <c r="GE5833" s="81" t="s">
        <v>449</v>
      </c>
      <c r="GF5833" s="81" t="s">
        <v>155</v>
      </c>
      <c r="GG5833" s="81" t="s">
        <v>496</v>
      </c>
      <c r="GH5833" s="81" t="s">
        <v>452</v>
      </c>
      <c r="GI5833" s="81">
        <v>2030</v>
      </c>
      <c r="GJ5833" s="81" t="s">
        <v>201</v>
      </c>
      <c r="GK5833" s="81">
        <v>0.74733835430389162</v>
      </c>
      <c r="GL5833" s="81">
        <v>84.742206999999993</v>
      </c>
      <c r="GM5833" s="81">
        <v>2030</v>
      </c>
      <c r="GN5833" s="81" t="s">
        <v>173</v>
      </c>
      <c r="GO5833" s="81">
        <v>1.1148832299820636E-2</v>
      </c>
      <c r="GP5833" s="81">
        <v>10</v>
      </c>
      <c r="GQ5833" s="81">
        <v>0</v>
      </c>
      <c r="GR5833" s="81" t="s">
        <v>448</v>
      </c>
      <c r="GS5833" s="81">
        <v>0</v>
      </c>
      <c r="GT5833" s="81">
        <v>0</v>
      </c>
      <c r="GU5833" s="81">
        <v>1.1148832299820636E-2</v>
      </c>
      <c r="GV5833" s="81">
        <v>8.3319499833580252E-3</v>
      </c>
      <c r="GW5833" s="81">
        <v>1.1148832299820636E-2</v>
      </c>
      <c r="GX5833" s="81">
        <v>8.3319499833580252E-3</v>
      </c>
      <c r="GY5833" s="81">
        <v>1.1148832299820636E-2</v>
      </c>
      <c r="GZ5833" s="81">
        <v>8.3319499833580252E-3</v>
      </c>
    </row>
    <row r="5834" spans="98:208" x14ac:dyDescent="0.25">
      <c r="CT5834" s="81" t="s">
        <v>155</v>
      </c>
      <c r="CU5834" s="81" t="s">
        <v>492</v>
      </c>
      <c r="CV5834" s="81" t="s">
        <v>455</v>
      </c>
      <c r="CW5834" s="81">
        <v>2027</v>
      </c>
      <c r="CX5834" s="81">
        <v>0</v>
      </c>
      <c r="CY5834" s="81">
        <v>0</v>
      </c>
      <c r="CZ5834" s="81">
        <v>0</v>
      </c>
      <c r="DA5834" s="81">
        <v>0</v>
      </c>
      <c r="DB5834" s="81">
        <v>21835.97811413039</v>
      </c>
      <c r="DC5834" s="81">
        <v>428.60232122025229</v>
      </c>
      <c r="DD5834" s="81">
        <v>13939.56097345747</v>
      </c>
      <c r="DE5834" s="81">
        <v>7467.8148194524929</v>
      </c>
      <c r="DF5834" s="81">
        <v>4.7784154025984487</v>
      </c>
      <c r="DG5834" s="81">
        <v>4.7784154025984487</v>
      </c>
      <c r="DH5834" s="81">
        <v>4.7784154025984487</v>
      </c>
      <c r="DI5834" s="81">
        <v>4.7784154025984487</v>
      </c>
      <c r="DJ5834" s="81">
        <v>1.6216448091832779E-8</v>
      </c>
      <c r="DL5834" s="81">
        <v>0</v>
      </c>
      <c r="DM5834" s="81">
        <v>7.7488925337451976E-8</v>
      </c>
      <c r="DN5834" s="81">
        <v>7.7488925337451976E-8</v>
      </c>
      <c r="DO5834" s="81">
        <v>0</v>
      </c>
      <c r="DP5834" s="81">
        <v>7.7488925337451976E-8</v>
      </c>
      <c r="DQ5834" s="81">
        <v>7.7488925337451976E-8</v>
      </c>
      <c r="DR5834" s="81">
        <v>0</v>
      </c>
      <c r="DS5834" s="81">
        <v>7.7488925337451976E-8</v>
      </c>
      <c r="DT5834" s="81">
        <v>7.7488925337451976E-8</v>
      </c>
      <c r="DU5834" s="81">
        <v>0</v>
      </c>
      <c r="DV5834" s="81">
        <v>7.7488925337451976E-8</v>
      </c>
      <c r="DW5834" s="81">
        <v>7.7488925337451976E-8</v>
      </c>
      <c r="GE5834" s="81" t="s">
        <v>449</v>
      </c>
      <c r="GF5834" s="81" t="s">
        <v>155</v>
      </c>
      <c r="GG5834" s="81" t="s">
        <v>496</v>
      </c>
      <c r="GH5834" s="81" t="s">
        <v>452</v>
      </c>
      <c r="GI5834" s="81">
        <v>2031</v>
      </c>
      <c r="GJ5834" s="81" t="s">
        <v>201</v>
      </c>
      <c r="GK5834" s="81">
        <v>0.74733835430389162</v>
      </c>
      <c r="GL5834" s="81">
        <v>84.742206999999993</v>
      </c>
      <c r="GM5834" s="81">
        <v>2031</v>
      </c>
      <c r="GN5834" s="81" t="s">
        <v>173</v>
      </c>
      <c r="GO5834" s="81">
        <v>1.1148832299820636E-2</v>
      </c>
      <c r="GP5834" s="81">
        <v>10</v>
      </c>
      <c r="GQ5834" s="81">
        <v>0</v>
      </c>
      <c r="GR5834" s="81" t="s">
        <v>448</v>
      </c>
      <c r="GS5834" s="81">
        <v>0</v>
      </c>
      <c r="GT5834" s="81">
        <v>0</v>
      </c>
      <c r="GU5834" s="81">
        <v>0</v>
      </c>
      <c r="GV5834" s="81">
        <v>0</v>
      </c>
      <c r="GW5834" s="81">
        <v>1.1148832299820636E-2</v>
      </c>
      <c r="GX5834" s="81">
        <v>8.3319499833580252E-3</v>
      </c>
      <c r="GY5834" s="81">
        <v>1.1148832299820636E-2</v>
      </c>
      <c r="GZ5834" s="81">
        <v>8.3319499833580252E-3</v>
      </c>
    </row>
    <row r="5835" spans="98:208" x14ac:dyDescent="0.25">
      <c r="CT5835" s="81" t="s">
        <v>155</v>
      </c>
      <c r="CU5835" s="81" t="s">
        <v>492</v>
      </c>
      <c r="CV5835" s="81" t="s">
        <v>455</v>
      </c>
      <c r="CW5835" s="81">
        <v>2028</v>
      </c>
      <c r="CX5835" s="81">
        <v>0</v>
      </c>
      <c r="CY5835" s="81">
        <v>0</v>
      </c>
      <c r="CZ5835" s="81">
        <v>0</v>
      </c>
      <c r="DA5835" s="81">
        <v>0</v>
      </c>
      <c r="DB5835" s="81">
        <v>22783.187028906879</v>
      </c>
      <c r="DC5835" s="81">
        <v>453.26096055711821</v>
      </c>
      <c r="DD5835" s="81">
        <v>14531.335685572019</v>
      </c>
      <c r="DE5835" s="81">
        <v>7798.5903827775774</v>
      </c>
      <c r="DF5835" s="81">
        <v>5.0533304373069265</v>
      </c>
      <c r="DG5835" s="81">
        <v>5.0533304373069265</v>
      </c>
      <c r="DH5835" s="81">
        <v>5.0533304373069265</v>
      </c>
      <c r="DI5835" s="81">
        <v>5.0533304373069265</v>
      </c>
      <c r="DJ5835" s="81">
        <v>1.6216448091832779E-8</v>
      </c>
      <c r="DL5835" s="81">
        <v>0</v>
      </c>
      <c r="DM5835" s="81">
        <v>8.1947070727466413E-8</v>
      </c>
      <c r="DN5835" s="81">
        <v>8.1947070727466413E-8</v>
      </c>
      <c r="DO5835" s="81">
        <v>0</v>
      </c>
      <c r="DP5835" s="81">
        <v>8.1947070727466413E-8</v>
      </c>
      <c r="DQ5835" s="81">
        <v>8.1947070727466413E-8</v>
      </c>
      <c r="DR5835" s="81">
        <v>0</v>
      </c>
      <c r="DS5835" s="81">
        <v>8.1947070727466413E-8</v>
      </c>
      <c r="DT5835" s="81">
        <v>8.1947070727466413E-8</v>
      </c>
      <c r="DU5835" s="81">
        <v>0</v>
      </c>
      <c r="DV5835" s="81">
        <v>8.1947070727466413E-8</v>
      </c>
      <c r="DW5835" s="81">
        <v>8.1947070727466413E-8</v>
      </c>
      <c r="GE5835" s="81" t="s">
        <v>449</v>
      </c>
      <c r="GF5835" s="81" t="s">
        <v>155</v>
      </c>
      <c r="GG5835" s="81" t="s">
        <v>496</v>
      </c>
      <c r="GH5835" s="81" t="s">
        <v>452</v>
      </c>
      <c r="GI5835" s="81">
        <v>2032</v>
      </c>
      <c r="GJ5835" s="81" t="s">
        <v>201</v>
      </c>
      <c r="GK5835" s="81">
        <v>0.74733835430389162</v>
      </c>
      <c r="GL5835" s="81">
        <v>84.742206999999993</v>
      </c>
      <c r="GM5835" s="81">
        <v>2032</v>
      </c>
      <c r="GN5835" s="81" t="s">
        <v>173</v>
      </c>
      <c r="GO5835" s="81">
        <v>1.1148832299820636E-2</v>
      </c>
      <c r="GP5835" s="81">
        <v>10</v>
      </c>
      <c r="GQ5835" s="81">
        <v>0</v>
      </c>
      <c r="GR5835" s="81" t="s">
        <v>448</v>
      </c>
      <c r="GS5835" s="81">
        <v>0</v>
      </c>
      <c r="GT5835" s="81">
        <v>0</v>
      </c>
      <c r="GU5835" s="81">
        <v>0</v>
      </c>
      <c r="GV5835" s="81">
        <v>0</v>
      </c>
      <c r="GW5835" s="81">
        <v>0</v>
      </c>
      <c r="GX5835" s="81">
        <v>0</v>
      </c>
      <c r="GY5835" s="81">
        <v>1.1148832299820636E-2</v>
      </c>
      <c r="GZ5835" s="81">
        <v>8.3319499833580252E-3</v>
      </c>
    </row>
    <row r="5836" spans="98:208" x14ac:dyDescent="0.25">
      <c r="CT5836" s="81" t="s">
        <v>155</v>
      </c>
      <c r="CU5836" s="81" t="s">
        <v>492</v>
      </c>
      <c r="CV5836" s="81" t="s">
        <v>455</v>
      </c>
      <c r="CW5836" s="81">
        <v>2029</v>
      </c>
      <c r="CX5836" s="81">
        <v>0</v>
      </c>
      <c r="CY5836" s="81">
        <v>0</v>
      </c>
      <c r="CZ5836" s="81">
        <v>0</v>
      </c>
      <c r="DA5836" s="81">
        <v>0</v>
      </c>
      <c r="DB5836" s="81">
        <v>22783.187028906879</v>
      </c>
      <c r="DC5836" s="81">
        <v>453.26096055711821</v>
      </c>
      <c r="DD5836" s="81">
        <v>14531.335685572019</v>
      </c>
      <c r="DE5836" s="81">
        <v>7798.5903827775774</v>
      </c>
      <c r="DF5836" s="81">
        <v>5.0533304373069265</v>
      </c>
      <c r="DG5836" s="81">
        <v>5.0533304373069265</v>
      </c>
      <c r="DH5836" s="81">
        <v>5.0533304373069265</v>
      </c>
      <c r="DI5836" s="81">
        <v>5.0533304373069265</v>
      </c>
      <c r="DJ5836" s="81">
        <v>1.6216448091832779E-8</v>
      </c>
      <c r="DL5836" s="81">
        <v>0</v>
      </c>
      <c r="DM5836" s="81">
        <v>8.1947070727466413E-8</v>
      </c>
      <c r="DN5836" s="81">
        <v>8.1947070727466413E-8</v>
      </c>
      <c r="DO5836" s="81">
        <v>0</v>
      </c>
      <c r="DP5836" s="81">
        <v>8.1947070727466413E-8</v>
      </c>
      <c r="DQ5836" s="81">
        <v>8.1947070727466413E-8</v>
      </c>
      <c r="DR5836" s="81">
        <v>0</v>
      </c>
      <c r="DS5836" s="81">
        <v>8.1947070727466413E-8</v>
      </c>
      <c r="DT5836" s="81">
        <v>8.1947070727466413E-8</v>
      </c>
      <c r="DU5836" s="81">
        <v>0</v>
      </c>
      <c r="DV5836" s="81">
        <v>8.1947070727466413E-8</v>
      </c>
      <c r="DW5836" s="81">
        <v>8.1947070727466413E-8</v>
      </c>
      <c r="GE5836" s="81" t="s">
        <v>449</v>
      </c>
      <c r="GF5836" s="81" t="s">
        <v>155</v>
      </c>
      <c r="GG5836" s="81" t="s">
        <v>496</v>
      </c>
      <c r="GH5836" s="81" t="s">
        <v>453</v>
      </c>
      <c r="GI5836" s="81">
        <v>2021</v>
      </c>
      <c r="GJ5836" s="81" t="s">
        <v>201</v>
      </c>
      <c r="GK5836" s="81">
        <v>3.6425060683954333E-2</v>
      </c>
      <c r="GL5836" s="81">
        <v>84.742206999999993</v>
      </c>
      <c r="GM5836" s="81">
        <v>2021</v>
      </c>
      <c r="GN5836" s="81" t="s">
        <v>173</v>
      </c>
      <c r="GO5836" s="81">
        <v>1.1148832299820636E-2</v>
      </c>
      <c r="GP5836" s="81">
        <v>10</v>
      </c>
      <c r="GQ5836" s="81">
        <v>0</v>
      </c>
      <c r="GR5836" s="81" t="s">
        <v>448</v>
      </c>
      <c r="GS5836" s="81">
        <v>1.1148832299820636E-2</v>
      </c>
      <c r="GT5836" s="81">
        <v>4.0609689307619681E-4</v>
      </c>
      <c r="GU5836" s="81">
        <v>1.1148832299820636E-2</v>
      </c>
      <c r="GV5836" s="81">
        <v>4.0609689307619681E-4</v>
      </c>
      <c r="GW5836" s="81">
        <v>0</v>
      </c>
      <c r="GX5836" s="81">
        <v>0</v>
      </c>
      <c r="GY5836" s="81">
        <v>0</v>
      </c>
      <c r="GZ5836" s="81">
        <v>0</v>
      </c>
    </row>
    <row r="5837" spans="98:208" x14ac:dyDescent="0.25">
      <c r="CT5837" s="81" t="s">
        <v>155</v>
      </c>
      <c r="CU5837" s="81" t="s">
        <v>492</v>
      </c>
      <c r="CV5837" s="81" t="s">
        <v>455</v>
      </c>
      <c r="CW5837" s="81">
        <v>2030</v>
      </c>
      <c r="CX5837" s="81">
        <v>0</v>
      </c>
      <c r="CY5837" s="81">
        <v>0</v>
      </c>
      <c r="CZ5837" s="81">
        <v>0</v>
      </c>
      <c r="DA5837" s="81">
        <v>0</v>
      </c>
      <c r="DB5837" s="81">
        <v>22783.187028906879</v>
      </c>
      <c r="DC5837" s="81">
        <v>453.26096055711821</v>
      </c>
      <c r="DD5837" s="81">
        <v>14531.335685572019</v>
      </c>
      <c r="DE5837" s="81">
        <v>7798.5903827775774</v>
      </c>
      <c r="DF5837" s="81">
        <v>0</v>
      </c>
      <c r="DG5837" s="81">
        <v>5.0533304373069265</v>
      </c>
      <c r="DH5837" s="81">
        <v>5.0533304373069265</v>
      </c>
      <c r="DI5837" s="81">
        <v>5.0533304373069265</v>
      </c>
      <c r="DJ5837" s="81">
        <v>1.6216448091832779E-8</v>
      </c>
      <c r="DL5837" s="81">
        <v>0</v>
      </c>
      <c r="DM5837" s="81">
        <v>0</v>
      </c>
      <c r="DN5837" s="81">
        <v>0</v>
      </c>
      <c r="DO5837" s="81">
        <v>0</v>
      </c>
      <c r="DP5837" s="81">
        <v>8.1947070727466413E-8</v>
      </c>
      <c r="DQ5837" s="81">
        <v>8.1947070727466413E-8</v>
      </c>
      <c r="DR5837" s="81">
        <v>0</v>
      </c>
      <c r="DS5837" s="81">
        <v>8.1947070727466413E-8</v>
      </c>
      <c r="DT5837" s="81">
        <v>8.1947070727466413E-8</v>
      </c>
      <c r="DU5837" s="81">
        <v>0</v>
      </c>
      <c r="DV5837" s="81">
        <v>8.1947070727466413E-8</v>
      </c>
      <c r="DW5837" s="81">
        <v>8.1947070727466413E-8</v>
      </c>
      <c r="GE5837" s="81" t="s">
        <v>449</v>
      </c>
      <c r="GF5837" s="81" t="s">
        <v>155</v>
      </c>
      <c r="GG5837" s="81" t="s">
        <v>496</v>
      </c>
      <c r="GH5837" s="81" t="s">
        <v>453</v>
      </c>
      <c r="GI5837" s="81">
        <v>2022</v>
      </c>
      <c r="GJ5837" s="81" t="s">
        <v>201</v>
      </c>
      <c r="GK5837" s="81">
        <v>3.6425060683954333E-2</v>
      </c>
      <c r="GL5837" s="81">
        <v>84.742206999999993</v>
      </c>
      <c r="GM5837" s="81">
        <v>2022</v>
      </c>
      <c r="GN5837" s="81" t="s">
        <v>173</v>
      </c>
      <c r="GO5837" s="81">
        <v>1.1148832299820636E-2</v>
      </c>
      <c r="GP5837" s="81">
        <v>10</v>
      </c>
      <c r="GQ5837" s="81">
        <v>0</v>
      </c>
      <c r="GR5837" s="81" t="s">
        <v>448</v>
      </c>
      <c r="GS5837" s="81">
        <v>1.1148832299820636E-2</v>
      </c>
      <c r="GT5837" s="81">
        <v>4.0609689307619681E-4</v>
      </c>
      <c r="GU5837" s="81">
        <v>1.1148832299820636E-2</v>
      </c>
      <c r="GV5837" s="81">
        <v>4.0609689307619681E-4</v>
      </c>
      <c r="GW5837" s="81">
        <v>1.1148832299820636E-2</v>
      </c>
      <c r="GX5837" s="81">
        <v>4.0609689307619681E-4</v>
      </c>
      <c r="GY5837" s="81">
        <v>0</v>
      </c>
      <c r="GZ5837" s="81">
        <v>0</v>
      </c>
    </row>
    <row r="5838" spans="98:208" x14ac:dyDescent="0.25">
      <c r="CT5838" s="81" t="s">
        <v>155</v>
      </c>
      <c r="CU5838" s="81" t="s">
        <v>492</v>
      </c>
      <c r="CV5838" s="81" t="s">
        <v>455</v>
      </c>
      <c r="CW5838" s="81">
        <v>2031</v>
      </c>
      <c r="CX5838" s="81">
        <v>0</v>
      </c>
      <c r="CY5838" s="81">
        <v>0</v>
      </c>
      <c r="CZ5838" s="81">
        <v>0</v>
      </c>
      <c r="DA5838" s="81">
        <v>0</v>
      </c>
      <c r="DB5838" s="81">
        <v>22783.187028906879</v>
      </c>
      <c r="DC5838" s="81">
        <v>453.26096055711821</v>
      </c>
      <c r="DD5838" s="81">
        <v>14531.335685572019</v>
      </c>
      <c r="DE5838" s="81">
        <v>7798.5903827775774</v>
      </c>
      <c r="DF5838" s="81">
        <v>0</v>
      </c>
      <c r="DG5838" s="81">
        <v>0</v>
      </c>
      <c r="DH5838" s="81">
        <v>5.0533304373069265</v>
      </c>
      <c r="DI5838" s="81">
        <v>5.0533304373069265</v>
      </c>
      <c r="DJ5838" s="81">
        <v>1.6216448091832779E-8</v>
      </c>
      <c r="DL5838" s="81">
        <v>0</v>
      </c>
      <c r="DM5838" s="81">
        <v>0</v>
      </c>
      <c r="DN5838" s="81">
        <v>0</v>
      </c>
      <c r="DO5838" s="81">
        <v>0</v>
      </c>
      <c r="DP5838" s="81">
        <v>0</v>
      </c>
      <c r="DQ5838" s="81">
        <v>0</v>
      </c>
      <c r="DR5838" s="81">
        <v>0</v>
      </c>
      <c r="DS5838" s="81">
        <v>8.1947070727466413E-8</v>
      </c>
      <c r="DT5838" s="81">
        <v>8.1947070727466413E-8</v>
      </c>
      <c r="DU5838" s="81">
        <v>0</v>
      </c>
      <c r="DV5838" s="81">
        <v>8.1947070727466413E-8</v>
      </c>
      <c r="DW5838" s="81">
        <v>8.1947070727466413E-8</v>
      </c>
      <c r="GE5838" s="81" t="s">
        <v>449</v>
      </c>
      <c r="GF5838" s="81" t="s">
        <v>155</v>
      </c>
      <c r="GG5838" s="81" t="s">
        <v>496</v>
      </c>
      <c r="GH5838" s="81" t="s">
        <v>453</v>
      </c>
      <c r="GI5838" s="81">
        <v>2023</v>
      </c>
      <c r="GJ5838" s="81" t="s">
        <v>201</v>
      </c>
      <c r="GK5838" s="81">
        <v>3.7590224611388737E-2</v>
      </c>
      <c r="GL5838" s="81">
        <v>84.742206999999993</v>
      </c>
      <c r="GM5838" s="81">
        <v>2023</v>
      </c>
      <c r="GN5838" s="81" t="s">
        <v>173</v>
      </c>
      <c r="GO5838" s="81">
        <v>1.1148832299820636E-2</v>
      </c>
      <c r="GP5838" s="81">
        <v>10</v>
      </c>
      <c r="GQ5838" s="81">
        <v>0</v>
      </c>
      <c r="GR5838" s="81" t="s">
        <v>448</v>
      </c>
      <c r="GS5838" s="81">
        <v>1.1148832299820636E-2</v>
      </c>
      <c r="GT5838" s="81">
        <v>4.1908711030496336E-4</v>
      </c>
      <c r="GU5838" s="81">
        <v>1.1148832299820636E-2</v>
      </c>
      <c r="GV5838" s="81">
        <v>4.1908711030496336E-4</v>
      </c>
      <c r="GW5838" s="81">
        <v>1.1148832299820636E-2</v>
      </c>
      <c r="GX5838" s="81">
        <v>4.1908711030496336E-4</v>
      </c>
      <c r="GY5838" s="81">
        <v>1.1148832299820636E-2</v>
      </c>
      <c r="GZ5838" s="81">
        <v>4.1908711030496336E-4</v>
      </c>
    </row>
    <row r="5839" spans="98:208" x14ac:dyDescent="0.25">
      <c r="CT5839" s="81" t="s">
        <v>155</v>
      </c>
      <c r="CU5839" s="81" t="s">
        <v>492</v>
      </c>
      <c r="CV5839" s="81" t="s">
        <v>455</v>
      </c>
      <c r="CW5839" s="81">
        <v>2032</v>
      </c>
      <c r="CX5839" s="81">
        <v>0</v>
      </c>
      <c r="CY5839" s="81">
        <v>0</v>
      </c>
      <c r="CZ5839" s="81">
        <v>0</v>
      </c>
      <c r="DA5839" s="81">
        <v>0</v>
      </c>
      <c r="DB5839" s="81">
        <v>22783.187028906879</v>
      </c>
      <c r="DC5839" s="81">
        <v>453.26096055711821</v>
      </c>
      <c r="DD5839" s="81">
        <v>14531.335685572019</v>
      </c>
      <c r="DE5839" s="81">
        <v>7798.5903827775774</v>
      </c>
      <c r="DF5839" s="81">
        <v>0</v>
      </c>
      <c r="DG5839" s="81">
        <v>0</v>
      </c>
      <c r="DH5839" s="81">
        <v>0</v>
      </c>
      <c r="DI5839" s="81">
        <v>5.0533304373069265</v>
      </c>
      <c r="DJ5839" s="81">
        <v>1.6216448091832779E-8</v>
      </c>
      <c r="DL5839" s="81">
        <v>0</v>
      </c>
      <c r="DM5839" s="81">
        <v>0</v>
      </c>
      <c r="DN5839" s="81">
        <v>0</v>
      </c>
      <c r="DO5839" s="81">
        <v>0</v>
      </c>
      <c r="DP5839" s="81">
        <v>0</v>
      </c>
      <c r="DQ5839" s="81">
        <v>0</v>
      </c>
      <c r="DR5839" s="81">
        <v>0</v>
      </c>
      <c r="DS5839" s="81">
        <v>0</v>
      </c>
      <c r="DT5839" s="81">
        <v>0</v>
      </c>
      <c r="DU5839" s="81">
        <v>0</v>
      </c>
      <c r="DV5839" s="81">
        <v>8.1947070727466413E-8</v>
      </c>
      <c r="DW5839" s="81">
        <v>8.1947070727466413E-8</v>
      </c>
      <c r="GE5839" s="81" t="s">
        <v>449</v>
      </c>
      <c r="GF5839" s="81" t="s">
        <v>155</v>
      </c>
      <c r="GG5839" s="81" t="s">
        <v>496</v>
      </c>
      <c r="GH5839" s="81" t="s">
        <v>453</v>
      </c>
      <c r="GI5839" s="81">
        <v>2024</v>
      </c>
      <c r="GJ5839" s="81" t="s">
        <v>201</v>
      </c>
      <c r="GK5839" s="81">
        <v>3.7590224611388737E-2</v>
      </c>
      <c r="GL5839" s="81">
        <v>84.742206999999993</v>
      </c>
      <c r="GM5839" s="81">
        <v>2024</v>
      </c>
      <c r="GN5839" s="81" t="s">
        <v>173</v>
      </c>
      <c r="GO5839" s="81">
        <v>1.1148832299820636E-2</v>
      </c>
      <c r="GP5839" s="81">
        <v>10</v>
      </c>
      <c r="GQ5839" s="81">
        <v>0</v>
      </c>
      <c r="GR5839" s="81" t="s">
        <v>448</v>
      </c>
      <c r="GS5839" s="81">
        <v>1.1148832299820636E-2</v>
      </c>
      <c r="GT5839" s="81">
        <v>4.1908711030496336E-4</v>
      </c>
      <c r="GU5839" s="81">
        <v>1.1148832299820636E-2</v>
      </c>
      <c r="GV5839" s="81">
        <v>4.1908711030496336E-4</v>
      </c>
      <c r="GW5839" s="81">
        <v>1.1148832299820636E-2</v>
      </c>
      <c r="GX5839" s="81">
        <v>4.1908711030496336E-4</v>
      </c>
      <c r="GY5839" s="81">
        <v>1.1148832299820636E-2</v>
      </c>
      <c r="GZ5839" s="81">
        <v>4.1908711030496336E-4</v>
      </c>
    </row>
    <row r="5840" spans="98:208" x14ac:dyDescent="0.25">
      <c r="CT5840" s="81" t="s">
        <v>155</v>
      </c>
      <c r="CU5840" s="81" t="s">
        <v>493</v>
      </c>
      <c r="CV5840" s="81" t="s">
        <v>457</v>
      </c>
      <c r="CW5840" s="81">
        <v>2020</v>
      </c>
      <c r="CX5840" s="81">
        <v>0</v>
      </c>
      <c r="CY5840" s="81">
        <v>0</v>
      </c>
      <c r="CZ5840" s="81">
        <v>0</v>
      </c>
      <c r="DA5840" s="81">
        <v>0</v>
      </c>
      <c r="DB5840" s="81">
        <v>14146.13064133817</v>
      </c>
      <c r="DC5840" s="81">
        <v>222.22942162791881</v>
      </c>
      <c r="DD5840" s="81">
        <v>8585.7228092513742</v>
      </c>
      <c r="DE5840" s="81">
        <v>5338.1784104588778</v>
      </c>
      <c r="DF5840" s="81">
        <v>2.4775985538157999</v>
      </c>
      <c r="DG5840" s="81">
        <v>0</v>
      </c>
      <c r="DH5840" s="81">
        <v>0</v>
      </c>
      <c r="DI5840" s="81">
        <v>0</v>
      </c>
      <c r="DJ5840" s="81">
        <v>1.1495843652484699E-7</v>
      </c>
      <c r="DL5840" s="81">
        <v>0</v>
      </c>
      <c r="DM5840" s="81">
        <v>2.8482085608288632E-7</v>
      </c>
      <c r="DN5840" s="81">
        <v>2.8482085608288632E-7</v>
      </c>
      <c r="DO5840" s="81">
        <v>0</v>
      </c>
      <c r="DP5840" s="81">
        <v>0</v>
      </c>
      <c r="DQ5840" s="81">
        <v>0</v>
      </c>
      <c r="DR5840" s="81">
        <v>0</v>
      </c>
      <c r="DS5840" s="81">
        <v>0</v>
      </c>
      <c r="DT5840" s="81">
        <v>0</v>
      </c>
      <c r="DU5840" s="81">
        <v>0</v>
      </c>
      <c r="DV5840" s="81">
        <v>0</v>
      </c>
      <c r="DW5840" s="81">
        <v>0</v>
      </c>
      <c r="GE5840" s="81" t="s">
        <v>449</v>
      </c>
      <c r="GF5840" s="81" t="s">
        <v>155</v>
      </c>
      <c r="GG5840" s="81" t="s">
        <v>496</v>
      </c>
      <c r="GH5840" s="81" t="s">
        <v>453</v>
      </c>
      <c r="GI5840" s="81">
        <v>2025</v>
      </c>
      <c r="GJ5840" s="81" t="s">
        <v>201</v>
      </c>
      <c r="GK5840" s="81">
        <v>3.7590224611388737E-2</v>
      </c>
      <c r="GL5840" s="81">
        <v>84.742206999999993</v>
      </c>
      <c r="GM5840" s="81">
        <v>2025</v>
      </c>
      <c r="GN5840" s="81" t="s">
        <v>173</v>
      </c>
      <c r="GO5840" s="81">
        <v>1.1148832299820636E-2</v>
      </c>
      <c r="GP5840" s="81">
        <v>10</v>
      </c>
      <c r="GQ5840" s="81">
        <v>0</v>
      </c>
      <c r="GR5840" s="81" t="s">
        <v>448</v>
      </c>
      <c r="GS5840" s="81">
        <v>1.1148832299820636E-2</v>
      </c>
      <c r="GT5840" s="81">
        <v>4.1908711030496336E-4</v>
      </c>
      <c r="GU5840" s="81">
        <v>1.1148832299820636E-2</v>
      </c>
      <c r="GV5840" s="81">
        <v>4.1908711030496336E-4</v>
      </c>
      <c r="GW5840" s="81">
        <v>1.1148832299820636E-2</v>
      </c>
      <c r="GX5840" s="81">
        <v>4.1908711030496336E-4</v>
      </c>
      <c r="GY5840" s="81">
        <v>1.1148832299820636E-2</v>
      </c>
      <c r="GZ5840" s="81">
        <v>4.1908711030496336E-4</v>
      </c>
    </row>
    <row r="5841" spans="98:208" x14ac:dyDescent="0.25">
      <c r="CT5841" s="81" t="s">
        <v>155</v>
      </c>
      <c r="CU5841" s="81" t="s">
        <v>493</v>
      </c>
      <c r="CV5841" s="81" t="s">
        <v>457</v>
      </c>
      <c r="CW5841" s="81">
        <v>2021</v>
      </c>
      <c r="CX5841" s="81">
        <v>0</v>
      </c>
      <c r="CY5841" s="81">
        <v>0</v>
      </c>
      <c r="CZ5841" s="81">
        <v>0</v>
      </c>
      <c r="DA5841" s="81">
        <v>0</v>
      </c>
      <c r="DB5841" s="81">
        <v>14146.13064133817</v>
      </c>
      <c r="DC5841" s="81">
        <v>222.22942162791881</v>
      </c>
      <c r="DD5841" s="81">
        <v>8585.7228092513742</v>
      </c>
      <c r="DE5841" s="81">
        <v>5338.1784104588778</v>
      </c>
      <c r="DF5841" s="81">
        <v>2.4775985538157999</v>
      </c>
      <c r="DG5841" s="81">
        <v>2.4775985538157999</v>
      </c>
      <c r="DH5841" s="81">
        <v>0</v>
      </c>
      <c r="DI5841" s="81">
        <v>0</v>
      </c>
      <c r="DJ5841" s="81">
        <v>1.1495843652484699E-7</v>
      </c>
      <c r="DL5841" s="81">
        <v>0</v>
      </c>
      <c r="DM5841" s="81">
        <v>2.8482085608288632E-7</v>
      </c>
      <c r="DN5841" s="81">
        <v>2.8482085608288632E-7</v>
      </c>
      <c r="DO5841" s="81">
        <v>0</v>
      </c>
      <c r="DP5841" s="81">
        <v>2.8482085608288632E-7</v>
      </c>
      <c r="DQ5841" s="81">
        <v>2.8482085608288632E-7</v>
      </c>
      <c r="DR5841" s="81">
        <v>0</v>
      </c>
      <c r="DS5841" s="81">
        <v>0</v>
      </c>
      <c r="DT5841" s="81">
        <v>0</v>
      </c>
      <c r="DU5841" s="81">
        <v>0</v>
      </c>
      <c r="DV5841" s="81">
        <v>0</v>
      </c>
      <c r="DW5841" s="81">
        <v>0</v>
      </c>
      <c r="GE5841" s="81" t="s">
        <v>449</v>
      </c>
      <c r="GF5841" s="81" t="s">
        <v>155</v>
      </c>
      <c r="GG5841" s="81" t="s">
        <v>496</v>
      </c>
      <c r="GH5841" s="81" t="s">
        <v>453</v>
      </c>
      <c r="GI5841" s="81">
        <v>2026</v>
      </c>
      <c r="GJ5841" s="81" t="s">
        <v>201</v>
      </c>
      <c r="GK5841" s="81">
        <v>3.7590224611388737E-2</v>
      </c>
      <c r="GL5841" s="81">
        <v>84.742206999999993</v>
      </c>
      <c r="GM5841" s="81">
        <v>2026</v>
      </c>
      <c r="GN5841" s="81" t="s">
        <v>173</v>
      </c>
      <c r="GO5841" s="81">
        <v>1.1148832299820636E-2</v>
      </c>
      <c r="GP5841" s="81">
        <v>10</v>
      </c>
      <c r="GQ5841" s="81">
        <v>0</v>
      </c>
      <c r="GR5841" s="81" t="s">
        <v>448</v>
      </c>
      <c r="GS5841" s="81">
        <v>1.1148832299820636E-2</v>
      </c>
      <c r="GT5841" s="81">
        <v>4.1908711030496336E-4</v>
      </c>
      <c r="GU5841" s="81">
        <v>1.1148832299820636E-2</v>
      </c>
      <c r="GV5841" s="81">
        <v>4.1908711030496336E-4</v>
      </c>
      <c r="GW5841" s="81">
        <v>1.1148832299820636E-2</v>
      </c>
      <c r="GX5841" s="81">
        <v>4.1908711030496336E-4</v>
      </c>
      <c r="GY5841" s="81">
        <v>1.1148832299820636E-2</v>
      </c>
      <c r="GZ5841" s="81">
        <v>4.1908711030496336E-4</v>
      </c>
    </row>
    <row r="5842" spans="98:208" x14ac:dyDescent="0.25">
      <c r="CT5842" s="81" t="s">
        <v>155</v>
      </c>
      <c r="CU5842" s="81" t="s">
        <v>493</v>
      </c>
      <c r="CV5842" s="81" t="s">
        <v>457</v>
      </c>
      <c r="CW5842" s="81">
        <v>2022</v>
      </c>
      <c r="CX5842" s="81">
        <v>0</v>
      </c>
      <c r="CY5842" s="81">
        <v>0</v>
      </c>
      <c r="CZ5842" s="81">
        <v>0</v>
      </c>
      <c r="DA5842" s="81">
        <v>0</v>
      </c>
      <c r="DB5842" s="81">
        <v>14146.13064133817</v>
      </c>
      <c r="DC5842" s="81">
        <v>222.22942162791881</v>
      </c>
      <c r="DD5842" s="81">
        <v>8585.7228092513742</v>
      </c>
      <c r="DE5842" s="81">
        <v>5338.1784104588778</v>
      </c>
      <c r="DF5842" s="81">
        <v>2.4775985538157999</v>
      </c>
      <c r="DG5842" s="81">
        <v>2.4775985538157999</v>
      </c>
      <c r="DH5842" s="81">
        <v>2.4775985538157999</v>
      </c>
      <c r="DI5842" s="81">
        <v>0</v>
      </c>
      <c r="DJ5842" s="81">
        <v>1.1495843652484699E-7</v>
      </c>
      <c r="DL5842" s="81">
        <v>0</v>
      </c>
      <c r="DM5842" s="81">
        <v>2.8482085608288632E-7</v>
      </c>
      <c r="DN5842" s="81">
        <v>2.8482085608288632E-7</v>
      </c>
      <c r="DO5842" s="81">
        <v>0</v>
      </c>
      <c r="DP5842" s="81">
        <v>2.8482085608288632E-7</v>
      </c>
      <c r="DQ5842" s="81">
        <v>2.8482085608288632E-7</v>
      </c>
      <c r="DR5842" s="81">
        <v>0</v>
      </c>
      <c r="DS5842" s="81">
        <v>2.8482085608288632E-7</v>
      </c>
      <c r="DT5842" s="81">
        <v>2.8482085608288632E-7</v>
      </c>
      <c r="DU5842" s="81">
        <v>0</v>
      </c>
      <c r="DV5842" s="81">
        <v>0</v>
      </c>
      <c r="DW5842" s="81">
        <v>0</v>
      </c>
      <c r="GE5842" s="81" t="s">
        <v>449</v>
      </c>
      <c r="GF5842" s="81" t="s">
        <v>155</v>
      </c>
      <c r="GG5842" s="81" t="s">
        <v>496</v>
      </c>
      <c r="GH5842" s="81" t="s">
        <v>453</v>
      </c>
      <c r="GI5842" s="81">
        <v>2027</v>
      </c>
      <c r="GJ5842" s="81" t="s">
        <v>201</v>
      </c>
      <c r="GK5842" s="81">
        <v>3.7590224611388737E-2</v>
      </c>
      <c r="GL5842" s="81">
        <v>84.742206999999993</v>
      </c>
      <c r="GM5842" s="81">
        <v>2027</v>
      </c>
      <c r="GN5842" s="81" t="s">
        <v>173</v>
      </c>
      <c r="GO5842" s="81">
        <v>1.1148832299820636E-2</v>
      </c>
      <c r="GP5842" s="81">
        <v>10</v>
      </c>
      <c r="GQ5842" s="81">
        <v>0</v>
      </c>
      <c r="GR5842" s="81" t="s">
        <v>448</v>
      </c>
      <c r="GS5842" s="81">
        <v>1.1148832299820636E-2</v>
      </c>
      <c r="GT5842" s="81">
        <v>4.1908711030496336E-4</v>
      </c>
      <c r="GU5842" s="81">
        <v>1.1148832299820636E-2</v>
      </c>
      <c r="GV5842" s="81">
        <v>4.1908711030496336E-4</v>
      </c>
      <c r="GW5842" s="81">
        <v>1.1148832299820636E-2</v>
      </c>
      <c r="GX5842" s="81">
        <v>4.1908711030496336E-4</v>
      </c>
      <c r="GY5842" s="81">
        <v>1.1148832299820636E-2</v>
      </c>
      <c r="GZ5842" s="81">
        <v>4.1908711030496336E-4</v>
      </c>
    </row>
    <row r="5843" spans="98:208" x14ac:dyDescent="0.25">
      <c r="CT5843" s="81" t="s">
        <v>155</v>
      </c>
      <c r="CU5843" s="81" t="s">
        <v>493</v>
      </c>
      <c r="CV5843" s="81" t="s">
        <v>457</v>
      </c>
      <c r="CW5843" s="81">
        <v>2023</v>
      </c>
      <c r="CX5843" s="81">
        <v>0</v>
      </c>
      <c r="CY5843" s="81">
        <v>0</v>
      </c>
      <c r="CZ5843" s="81">
        <v>0</v>
      </c>
      <c r="DA5843" s="81">
        <v>0</v>
      </c>
      <c r="DB5843" s="81">
        <v>14664.637556442491</v>
      </c>
      <c r="DC5843" s="81">
        <v>233.23007680803201</v>
      </c>
      <c r="DD5843" s="81">
        <v>8896.5159934321509</v>
      </c>
      <c r="DE5843" s="81">
        <v>5534.8914862023048</v>
      </c>
      <c r="DF5843" s="81">
        <v>2.6002430136070354</v>
      </c>
      <c r="DG5843" s="81">
        <v>2.6002430136070354</v>
      </c>
      <c r="DH5843" s="81">
        <v>2.6002430136070354</v>
      </c>
      <c r="DI5843" s="81">
        <v>2.6002430136070354</v>
      </c>
      <c r="DJ5843" s="81">
        <v>1.1495843652484699E-7</v>
      </c>
      <c r="DL5843" s="81">
        <v>0</v>
      </c>
      <c r="DM5843" s="81">
        <v>2.9891987142892122E-7</v>
      </c>
      <c r="DN5843" s="81">
        <v>2.9891987142892122E-7</v>
      </c>
      <c r="DO5843" s="81">
        <v>0</v>
      </c>
      <c r="DP5843" s="81">
        <v>2.9891987142892122E-7</v>
      </c>
      <c r="DQ5843" s="81">
        <v>2.9891987142892122E-7</v>
      </c>
      <c r="DR5843" s="81">
        <v>0</v>
      </c>
      <c r="DS5843" s="81">
        <v>2.9891987142892122E-7</v>
      </c>
      <c r="DT5843" s="81">
        <v>2.9891987142892122E-7</v>
      </c>
      <c r="DU5843" s="81">
        <v>0</v>
      </c>
      <c r="DV5843" s="81">
        <v>2.9891987142892122E-7</v>
      </c>
      <c r="DW5843" s="81">
        <v>2.9891987142892122E-7</v>
      </c>
      <c r="GE5843" s="81" t="s">
        <v>449</v>
      </c>
      <c r="GF5843" s="81" t="s">
        <v>155</v>
      </c>
      <c r="GG5843" s="81" t="s">
        <v>496</v>
      </c>
      <c r="GH5843" s="81" t="s">
        <v>453</v>
      </c>
      <c r="GI5843" s="81">
        <v>2028</v>
      </c>
      <c r="GJ5843" s="81" t="s">
        <v>201</v>
      </c>
      <c r="GK5843" s="81">
        <v>3.9055083184884161E-2</v>
      </c>
      <c r="GL5843" s="81">
        <v>84.742206999999993</v>
      </c>
      <c r="GM5843" s="81">
        <v>2028</v>
      </c>
      <c r="GN5843" s="81" t="s">
        <v>173</v>
      </c>
      <c r="GO5843" s="81">
        <v>1.1148832299820636E-2</v>
      </c>
      <c r="GP5843" s="81">
        <v>10</v>
      </c>
      <c r="GQ5843" s="81">
        <v>0</v>
      </c>
      <c r="GR5843" s="81" t="s">
        <v>448</v>
      </c>
      <c r="GS5843" s="81">
        <v>1.1148832299820636E-2</v>
      </c>
      <c r="GT5843" s="81">
        <v>4.3541857288381832E-4</v>
      </c>
      <c r="GU5843" s="81">
        <v>1.1148832299820636E-2</v>
      </c>
      <c r="GV5843" s="81">
        <v>4.3541857288381832E-4</v>
      </c>
      <c r="GW5843" s="81">
        <v>1.1148832299820636E-2</v>
      </c>
      <c r="GX5843" s="81">
        <v>4.3541857288381832E-4</v>
      </c>
      <c r="GY5843" s="81">
        <v>1.1148832299820636E-2</v>
      </c>
      <c r="GZ5843" s="81">
        <v>4.3541857288381832E-4</v>
      </c>
    </row>
    <row r="5844" spans="98:208" x14ac:dyDescent="0.25">
      <c r="CT5844" s="81" t="s">
        <v>155</v>
      </c>
      <c r="CU5844" s="81" t="s">
        <v>493</v>
      </c>
      <c r="CV5844" s="81" t="s">
        <v>457</v>
      </c>
      <c r="CW5844" s="81">
        <v>2024</v>
      </c>
      <c r="CX5844" s="81">
        <v>0</v>
      </c>
      <c r="CY5844" s="81">
        <v>0</v>
      </c>
      <c r="CZ5844" s="81">
        <v>0</v>
      </c>
      <c r="DA5844" s="81">
        <v>0</v>
      </c>
      <c r="DB5844" s="81">
        <v>14664.637556442491</v>
      </c>
      <c r="DC5844" s="81">
        <v>233.23007680803201</v>
      </c>
      <c r="DD5844" s="81">
        <v>8896.5159934321509</v>
      </c>
      <c r="DE5844" s="81">
        <v>5534.8914862023048</v>
      </c>
      <c r="DF5844" s="81">
        <v>2.6002430136070354</v>
      </c>
      <c r="DG5844" s="81">
        <v>2.6002430136070354</v>
      </c>
      <c r="DH5844" s="81">
        <v>2.6002430136070354</v>
      </c>
      <c r="DI5844" s="81">
        <v>2.6002430136070354</v>
      </c>
      <c r="DJ5844" s="81">
        <v>1.1495843652484699E-7</v>
      </c>
      <c r="DL5844" s="81">
        <v>0</v>
      </c>
      <c r="DM5844" s="81">
        <v>2.9891987142892122E-7</v>
      </c>
      <c r="DN5844" s="81">
        <v>2.9891987142892122E-7</v>
      </c>
      <c r="DO5844" s="81">
        <v>0</v>
      </c>
      <c r="DP5844" s="81">
        <v>2.9891987142892122E-7</v>
      </c>
      <c r="DQ5844" s="81">
        <v>2.9891987142892122E-7</v>
      </c>
      <c r="DR5844" s="81">
        <v>0</v>
      </c>
      <c r="DS5844" s="81">
        <v>2.9891987142892122E-7</v>
      </c>
      <c r="DT5844" s="81">
        <v>2.9891987142892122E-7</v>
      </c>
      <c r="DU5844" s="81">
        <v>0</v>
      </c>
      <c r="DV5844" s="81">
        <v>2.9891987142892122E-7</v>
      </c>
      <c r="DW5844" s="81">
        <v>2.9891987142892122E-7</v>
      </c>
      <c r="GE5844" s="81" t="s">
        <v>449</v>
      </c>
      <c r="GF5844" s="81" t="s">
        <v>155</v>
      </c>
      <c r="GG5844" s="81" t="s">
        <v>496</v>
      </c>
      <c r="GH5844" s="81" t="s">
        <v>453</v>
      </c>
      <c r="GI5844" s="81">
        <v>2029</v>
      </c>
      <c r="GJ5844" s="81" t="s">
        <v>201</v>
      </c>
      <c r="GK5844" s="81">
        <v>3.9055083184884161E-2</v>
      </c>
      <c r="GL5844" s="81">
        <v>84.742206999999993</v>
      </c>
      <c r="GM5844" s="81">
        <v>2029</v>
      </c>
      <c r="GN5844" s="81" t="s">
        <v>173</v>
      </c>
      <c r="GO5844" s="81">
        <v>1.1148832299820636E-2</v>
      </c>
      <c r="GP5844" s="81">
        <v>10</v>
      </c>
      <c r="GQ5844" s="81">
        <v>0</v>
      </c>
      <c r="GR5844" s="81" t="s">
        <v>448</v>
      </c>
      <c r="GS5844" s="81">
        <v>1.1148832299820636E-2</v>
      </c>
      <c r="GT5844" s="81">
        <v>4.3541857288381832E-4</v>
      </c>
      <c r="GU5844" s="81">
        <v>1.1148832299820636E-2</v>
      </c>
      <c r="GV5844" s="81">
        <v>4.3541857288381832E-4</v>
      </c>
      <c r="GW5844" s="81">
        <v>1.1148832299820636E-2</v>
      </c>
      <c r="GX5844" s="81">
        <v>4.3541857288381832E-4</v>
      </c>
      <c r="GY5844" s="81">
        <v>1.1148832299820636E-2</v>
      </c>
      <c r="GZ5844" s="81">
        <v>4.3541857288381832E-4</v>
      </c>
    </row>
    <row r="5845" spans="98:208" x14ac:dyDescent="0.25">
      <c r="CT5845" s="81" t="s">
        <v>155</v>
      </c>
      <c r="CU5845" s="81" t="s">
        <v>493</v>
      </c>
      <c r="CV5845" s="81" t="s">
        <v>457</v>
      </c>
      <c r="CW5845" s="81">
        <v>2025</v>
      </c>
      <c r="CX5845" s="81">
        <v>0</v>
      </c>
      <c r="CY5845" s="81">
        <v>0</v>
      </c>
      <c r="CZ5845" s="81">
        <v>0</v>
      </c>
      <c r="DA5845" s="81">
        <v>0</v>
      </c>
      <c r="DB5845" s="81">
        <v>14664.637556442491</v>
      </c>
      <c r="DC5845" s="81">
        <v>233.23007680803201</v>
      </c>
      <c r="DD5845" s="81">
        <v>8896.5159934321509</v>
      </c>
      <c r="DE5845" s="81">
        <v>5534.8914862023048</v>
      </c>
      <c r="DF5845" s="81">
        <v>2.6002430136070354</v>
      </c>
      <c r="DG5845" s="81">
        <v>2.6002430136070354</v>
      </c>
      <c r="DH5845" s="81">
        <v>2.6002430136070354</v>
      </c>
      <c r="DI5845" s="81">
        <v>2.6002430136070354</v>
      </c>
      <c r="DJ5845" s="81">
        <v>1.1495843652484699E-7</v>
      </c>
      <c r="DL5845" s="81">
        <v>0</v>
      </c>
      <c r="DM5845" s="81">
        <v>2.9891987142892122E-7</v>
      </c>
      <c r="DN5845" s="81">
        <v>2.9891987142892122E-7</v>
      </c>
      <c r="DO5845" s="81">
        <v>0</v>
      </c>
      <c r="DP5845" s="81">
        <v>2.9891987142892122E-7</v>
      </c>
      <c r="DQ5845" s="81">
        <v>2.9891987142892122E-7</v>
      </c>
      <c r="DR5845" s="81">
        <v>0</v>
      </c>
      <c r="DS5845" s="81">
        <v>2.9891987142892122E-7</v>
      </c>
      <c r="DT5845" s="81">
        <v>2.9891987142892122E-7</v>
      </c>
      <c r="DU5845" s="81">
        <v>0</v>
      </c>
      <c r="DV5845" s="81">
        <v>2.9891987142892122E-7</v>
      </c>
      <c r="DW5845" s="81">
        <v>2.9891987142892122E-7</v>
      </c>
      <c r="GE5845" s="81" t="s">
        <v>449</v>
      </c>
      <c r="GF5845" s="81" t="s">
        <v>155</v>
      </c>
      <c r="GG5845" s="81" t="s">
        <v>496</v>
      </c>
      <c r="GH5845" s="81" t="s">
        <v>453</v>
      </c>
      <c r="GI5845" s="81">
        <v>2030</v>
      </c>
      <c r="GJ5845" s="81" t="s">
        <v>201</v>
      </c>
      <c r="GK5845" s="81">
        <v>3.9055083184884161E-2</v>
      </c>
      <c r="GL5845" s="81">
        <v>84.742206999999993</v>
      </c>
      <c r="GM5845" s="81">
        <v>2030</v>
      </c>
      <c r="GN5845" s="81" t="s">
        <v>173</v>
      </c>
      <c r="GO5845" s="81">
        <v>1.1148832299820636E-2</v>
      </c>
      <c r="GP5845" s="81">
        <v>10</v>
      </c>
      <c r="GQ5845" s="81">
        <v>0</v>
      </c>
      <c r="GR5845" s="81" t="s">
        <v>448</v>
      </c>
      <c r="GS5845" s="81">
        <v>0</v>
      </c>
      <c r="GT5845" s="81">
        <v>0</v>
      </c>
      <c r="GU5845" s="81">
        <v>1.1148832299820636E-2</v>
      </c>
      <c r="GV5845" s="81">
        <v>4.3541857288381832E-4</v>
      </c>
      <c r="GW5845" s="81">
        <v>1.1148832299820636E-2</v>
      </c>
      <c r="GX5845" s="81">
        <v>4.3541857288381832E-4</v>
      </c>
      <c r="GY5845" s="81">
        <v>1.1148832299820636E-2</v>
      </c>
      <c r="GZ5845" s="81">
        <v>4.3541857288381832E-4</v>
      </c>
    </row>
    <row r="5846" spans="98:208" x14ac:dyDescent="0.25">
      <c r="CT5846" s="81" t="s">
        <v>155</v>
      </c>
      <c r="CU5846" s="81" t="s">
        <v>493</v>
      </c>
      <c r="CV5846" s="81" t="s">
        <v>457</v>
      </c>
      <c r="CW5846" s="81">
        <v>2026</v>
      </c>
      <c r="CX5846" s="81">
        <v>0</v>
      </c>
      <c r="CY5846" s="81">
        <v>0</v>
      </c>
      <c r="CZ5846" s="81">
        <v>0</v>
      </c>
      <c r="DA5846" s="81">
        <v>0</v>
      </c>
      <c r="DB5846" s="81">
        <v>14664.637556442491</v>
      </c>
      <c r="DC5846" s="81">
        <v>233.23007680803201</v>
      </c>
      <c r="DD5846" s="81">
        <v>8896.5159934321509</v>
      </c>
      <c r="DE5846" s="81">
        <v>5534.8914862023048</v>
      </c>
      <c r="DF5846" s="81">
        <v>2.6002430136070354</v>
      </c>
      <c r="DG5846" s="81">
        <v>2.6002430136070354</v>
      </c>
      <c r="DH5846" s="81">
        <v>2.6002430136070354</v>
      </c>
      <c r="DI5846" s="81">
        <v>2.6002430136070354</v>
      </c>
      <c r="DJ5846" s="81">
        <v>1.1495843652484699E-7</v>
      </c>
      <c r="DL5846" s="81">
        <v>0</v>
      </c>
      <c r="DM5846" s="81">
        <v>2.9891987142892122E-7</v>
      </c>
      <c r="DN5846" s="81">
        <v>2.9891987142892122E-7</v>
      </c>
      <c r="DO5846" s="81">
        <v>0</v>
      </c>
      <c r="DP5846" s="81">
        <v>2.9891987142892122E-7</v>
      </c>
      <c r="DQ5846" s="81">
        <v>2.9891987142892122E-7</v>
      </c>
      <c r="DR5846" s="81">
        <v>0</v>
      </c>
      <c r="DS5846" s="81">
        <v>2.9891987142892122E-7</v>
      </c>
      <c r="DT5846" s="81">
        <v>2.9891987142892122E-7</v>
      </c>
      <c r="DU5846" s="81">
        <v>0</v>
      </c>
      <c r="DV5846" s="81">
        <v>2.9891987142892122E-7</v>
      </c>
      <c r="DW5846" s="81">
        <v>2.9891987142892122E-7</v>
      </c>
      <c r="GE5846" s="81" t="s">
        <v>449</v>
      </c>
      <c r="GF5846" s="81" t="s">
        <v>155</v>
      </c>
      <c r="GG5846" s="81" t="s">
        <v>496</v>
      </c>
      <c r="GH5846" s="81" t="s">
        <v>453</v>
      </c>
      <c r="GI5846" s="81">
        <v>2031</v>
      </c>
      <c r="GJ5846" s="81" t="s">
        <v>201</v>
      </c>
      <c r="GK5846" s="81">
        <v>3.9055083184884161E-2</v>
      </c>
      <c r="GL5846" s="81">
        <v>84.742206999999993</v>
      </c>
      <c r="GM5846" s="81">
        <v>2031</v>
      </c>
      <c r="GN5846" s="81" t="s">
        <v>173</v>
      </c>
      <c r="GO5846" s="81">
        <v>1.1148832299820636E-2</v>
      </c>
      <c r="GP5846" s="81">
        <v>10</v>
      </c>
      <c r="GQ5846" s="81">
        <v>0</v>
      </c>
      <c r="GR5846" s="81" t="s">
        <v>448</v>
      </c>
      <c r="GS5846" s="81">
        <v>0</v>
      </c>
      <c r="GT5846" s="81">
        <v>0</v>
      </c>
      <c r="GU5846" s="81">
        <v>0</v>
      </c>
      <c r="GV5846" s="81">
        <v>0</v>
      </c>
      <c r="GW5846" s="81">
        <v>1.1148832299820636E-2</v>
      </c>
      <c r="GX5846" s="81">
        <v>4.3541857288381832E-4</v>
      </c>
      <c r="GY5846" s="81">
        <v>1.1148832299820636E-2</v>
      </c>
      <c r="GZ5846" s="81">
        <v>4.3541857288381832E-4</v>
      </c>
    </row>
    <row r="5847" spans="98:208" x14ac:dyDescent="0.25">
      <c r="CT5847" s="81" t="s">
        <v>155</v>
      </c>
      <c r="CU5847" s="81" t="s">
        <v>493</v>
      </c>
      <c r="CV5847" s="81" t="s">
        <v>457</v>
      </c>
      <c r="CW5847" s="81">
        <v>2027</v>
      </c>
      <c r="CX5847" s="81">
        <v>0</v>
      </c>
      <c r="CY5847" s="81">
        <v>0</v>
      </c>
      <c r="CZ5847" s="81">
        <v>0</v>
      </c>
      <c r="DA5847" s="81">
        <v>0</v>
      </c>
      <c r="DB5847" s="81">
        <v>14664.637556442491</v>
      </c>
      <c r="DC5847" s="81">
        <v>233.23007680803201</v>
      </c>
      <c r="DD5847" s="81">
        <v>8896.5159934321509</v>
      </c>
      <c r="DE5847" s="81">
        <v>5534.8914862023048</v>
      </c>
      <c r="DF5847" s="81">
        <v>2.6002430136070354</v>
      </c>
      <c r="DG5847" s="81">
        <v>2.6002430136070354</v>
      </c>
      <c r="DH5847" s="81">
        <v>2.6002430136070354</v>
      </c>
      <c r="DI5847" s="81">
        <v>2.6002430136070354</v>
      </c>
      <c r="DJ5847" s="81">
        <v>1.1495843652484699E-7</v>
      </c>
      <c r="DL5847" s="81">
        <v>0</v>
      </c>
      <c r="DM5847" s="81">
        <v>2.9891987142892122E-7</v>
      </c>
      <c r="DN5847" s="81">
        <v>2.9891987142892122E-7</v>
      </c>
      <c r="DO5847" s="81">
        <v>0</v>
      </c>
      <c r="DP5847" s="81">
        <v>2.9891987142892122E-7</v>
      </c>
      <c r="DQ5847" s="81">
        <v>2.9891987142892122E-7</v>
      </c>
      <c r="DR5847" s="81">
        <v>0</v>
      </c>
      <c r="DS5847" s="81">
        <v>2.9891987142892122E-7</v>
      </c>
      <c r="DT5847" s="81">
        <v>2.9891987142892122E-7</v>
      </c>
      <c r="DU5847" s="81">
        <v>0</v>
      </c>
      <c r="DV5847" s="81">
        <v>2.9891987142892122E-7</v>
      </c>
      <c r="DW5847" s="81">
        <v>2.9891987142892122E-7</v>
      </c>
      <c r="GE5847" s="81" t="s">
        <v>449</v>
      </c>
      <c r="GF5847" s="81" t="s">
        <v>155</v>
      </c>
      <c r="GG5847" s="81" t="s">
        <v>496</v>
      </c>
      <c r="GH5847" s="81" t="s">
        <v>453</v>
      </c>
      <c r="GI5847" s="81">
        <v>2032</v>
      </c>
      <c r="GJ5847" s="81" t="s">
        <v>201</v>
      </c>
      <c r="GK5847" s="81">
        <v>3.9055083184884161E-2</v>
      </c>
      <c r="GL5847" s="81">
        <v>84.742206999999993</v>
      </c>
      <c r="GM5847" s="81">
        <v>2032</v>
      </c>
      <c r="GN5847" s="81" t="s">
        <v>173</v>
      </c>
      <c r="GO5847" s="81">
        <v>1.1148832299820636E-2</v>
      </c>
      <c r="GP5847" s="81">
        <v>10</v>
      </c>
      <c r="GQ5847" s="81">
        <v>0</v>
      </c>
      <c r="GR5847" s="81" t="s">
        <v>448</v>
      </c>
      <c r="GS5847" s="81">
        <v>0</v>
      </c>
      <c r="GT5847" s="81">
        <v>0</v>
      </c>
      <c r="GU5847" s="81">
        <v>0</v>
      </c>
      <c r="GV5847" s="81">
        <v>0</v>
      </c>
      <c r="GW5847" s="81">
        <v>0</v>
      </c>
      <c r="GX5847" s="81">
        <v>0</v>
      </c>
      <c r="GY5847" s="81">
        <v>1.1148832299820636E-2</v>
      </c>
      <c r="GZ5847" s="81">
        <v>4.3541857288381832E-4</v>
      </c>
    </row>
    <row r="5848" spans="98:208" x14ac:dyDescent="0.25">
      <c r="CT5848" s="81" t="s">
        <v>155</v>
      </c>
      <c r="CU5848" s="81" t="s">
        <v>493</v>
      </c>
      <c r="CV5848" s="81" t="s">
        <v>457</v>
      </c>
      <c r="CW5848" s="81">
        <v>2028</v>
      </c>
      <c r="CX5848" s="81">
        <v>0</v>
      </c>
      <c r="CY5848" s="81">
        <v>0</v>
      </c>
      <c r="CZ5848" s="81">
        <v>0</v>
      </c>
      <c r="DA5848" s="81">
        <v>0</v>
      </c>
      <c r="DB5848" s="81">
        <v>15317.990942822091</v>
      </c>
      <c r="DC5848" s="81">
        <v>247.27299216504559</v>
      </c>
      <c r="DD5848" s="81">
        <v>9287.6490955482059</v>
      </c>
      <c r="DE5848" s="81">
        <v>5783.0688551088351</v>
      </c>
      <c r="DF5848" s="81">
        <v>2.7568051219229552</v>
      </c>
      <c r="DG5848" s="81">
        <v>2.7568051219229552</v>
      </c>
      <c r="DH5848" s="81">
        <v>2.7568051219229552</v>
      </c>
      <c r="DI5848" s="81">
        <v>2.7568051219229552</v>
      </c>
      <c r="DJ5848" s="81">
        <v>1.1495843652484699E-7</v>
      </c>
      <c r="DL5848" s="81">
        <v>0</v>
      </c>
      <c r="DM5848" s="81">
        <v>3.1691800661995313E-7</v>
      </c>
      <c r="DN5848" s="81">
        <v>3.1691800661995313E-7</v>
      </c>
      <c r="DO5848" s="81">
        <v>0</v>
      </c>
      <c r="DP5848" s="81">
        <v>3.1691800661995313E-7</v>
      </c>
      <c r="DQ5848" s="81">
        <v>3.1691800661995313E-7</v>
      </c>
      <c r="DR5848" s="81">
        <v>0</v>
      </c>
      <c r="DS5848" s="81">
        <v>3.1691800661995313E-7</v>
      </c>
      <c r="DT5848" s="81">
        <v>3.1691800661995313E-7</v>
      </c>
      <c r="DU5848" s="81">
        <v>0</v>
      </c>
      <c r="DV5848" s="81">
        <v>3.1691800661995313E-7</v>
      </c>
      <c r="DW5848" s="81">
        <v>3.1691800661995313E-7</v>
      </c>
      <c r="GE5848" s="81" t="s">
        <v>449</v>
      </c>
      <c r="GF5848" s="81" t="s">
        <v>155</v>
      </c>
      <c r="GG5848" s="81" t="s">
        <v>496</v>
      </c>
      <c r="GH5848" s="81" t="s">
        <v>454</v>
      </c>
      <c r="GI5848" s="81">
        <v>2021</v>
      </c>
      <c r="GJ5848" s="81" t="s">
        <v>201</v>
      </c>
      <c r="GK5848" s="81">
        <v>409.22373582044048</v>
      </c>
      <c r="GL5848" s="81">
        <v>84.742206999999993</v>
      </c>
      <c r="GM5848" s="81">
        <v>2021</v>
      </c>
      <c r="GN5848" s="81" t="s">
        <v>173</v>
      </c>
      <c r="GO5848" s="81">
        <v>1.1148832299820636E-2</v>
      </c>
      <c r="GP5848" s="81">
        <v>10</v>
      </c>
      <c r="GQ5848" s="81">
        <v>0</v>
      </c>
      <c r="GR5848" s="81" t="s">
        <v>448</v>
      </c>
      <c r="GS5848" s="81">
        <v>1.1148832299820636E-2</v>
      </c>
      <c r="GT5848" s="81">
        <v>4.5623668037681941</v>
      </c>
      <c r="GU5848" s="81">
        <v>1.1148832299820636E-2</v>
      </c>
      <c r="GV5848" s="81">
        <v>4.5623668037681941</v>
      </c>
      <c r="GW5848" s="81">
        <v>0</v>
      </c>
      <c r="GX5848" s="81">
        <v>0</v>
      </c>
      <c r="GY5848" s="81">
        <v>0</v>
      </c>
      <c r="GZ5848" s="81">
        <v>0</v>
      </c>
    </row>
    <row r="5849" spans="98:208" x14ac:dyDescent="0.25">
      <c r="CT5849" s="81" t="s">
        <v>155</v>
      </c>
      <c r="CU5849" s="81" t="s">
        <v>493</v>
      </c>
      <c r="CV5849" s="81" t="s">
        <v>457</v>
      </c>
      <c r="CW5849" s="81">
        <v>2029</v>
      </c>
      <c r="CX5849" s="81">
        <v>0</v>
      </c>
      <c r="CY5849" s="81">
        <v>0</v>
      </c>
      <c r="CZ5849" s="81">
        <v>0</v>
      </c>
      <c r="DA5849" s="81">
        <v>0</v>
      </c>
      <c r="DB5849" s="81">
        <v>15317.990942822091</v>
      </c>
      <c r="DC5849" s="81">
        <v>247.27299216504559</v>
      </c>
      <c r="DD5849" s="81">
        <v>9287.6490955482059</v>
      </c>
      <c r="DE5849" s="81">
        <v>5783.0688551088351</v>
      </c>
      <c r="DF5849" s="81">
        <v>2.7568051219229552</v>
      </c>
      <c r="DG5849" s="81">
        <v>2.7568051219229552</v>
      </c>
      <c r="DH5849" s="81">
        <v>2.7568051219229552</v>
      </c>
      <c r="DI5849" s="81">
        <v>2.7568051219229552</v>
      </c>
      <c r="DJ5849" s="81">
        <v>1.1495843652484699E-7</v>
      </c>
      <c r="DL5849" s="81">
        <v>0</v>
      </c>
      <c r="DM5849" s="81">
        <v>3.1691800661995313E-7</v>
      </c>
      <c r="DN5849" s="81">
        <v>3.1691800661995313E-7</v>
      </c>
      <c r="DO5849" s="81">
        <v>0</v>
      </c>
      <c r="DP5849" s="81">
        <v>3.1691800661995313E-7</v>
      </c>
      <c r="DQ5849" s="81">
        <v>3.1691800661995313E-7</v>
      </c>
      <c r="DR5849" s="81">
        <v>0</v>
      </c>
      <c r="DS5849" s="81">
        <v>3.1691800661995313E-7</v>
      </c>
      <c r="DT5849" s="81">
        <v>3.1691800661995313E-7</v>
      </c>
      <c r="DU5849" s="81">
        <v>0</v>
      </c>
      <c r="DV5849" s="81">
        <v>3.1691800661995313E-7</v>
      </c>
      <c r="DW5849" s="81">
        <v>3.1691800661995313E-7</v>
      </c>
      <c r="GE5849" s="81" t="s">
        <v>449</v>
      </c>
      <c r="GF5849" s="81" t="s">
        <v>155</v>
      </c>
      <c r="GG5849" s="81" t="s">
        <v>496</v>
      </c>
      <c r="GH5849" s="81" t="s">
        <v>454</v>
      </c>
      <c r="GI5849" s="81">
        <v>2022</v>
      </c>
      <c r="GJ5849" s="81" t="s">
        <v>201</v>
      </c>
      <c r="GK5849" s="81">
        <v>409.22373582044048</v>
      </c>
      <c r="GL5849" s="81">
        <v>84.742206999999993</v>
      </c>
      <c r="GM5849" s="81">
        <v>2022</v>
      </c>
      <c r="GN5849" s="81" t="s">
        <v>173</v>
      </c>
      <c r="GO5849" s="81">
        <v>1.1148832299820636E-2</v>
      </c>
      <c r="GP5849" s="81">
        <v>10</v>
      </c>
      <c r="GQ5849" s="81">
        <v>0</v>
      </c>
      <c r="GR5849" s="81" t="s">
        <v>448</v>
      </c>
      <c r="GS5849" s="81">
        <v>1.1148832299820636E-2</v>
      </c>
      <c r="GT5849" s="81">
        <v>4.5623668037681941</v>
      </c>
      <c r="GU5849" s="81">
        <v>1.1148832299820636E-2</v>
      </c>
      <c r="GV5849" s="81">
        <v>4.5623668037681941</v>
      </c>
      <c r="GW5849" s="81">
        <v>1.1148832299820636E-2</v>
      </c>
      <c r="GX5849" s="81">
        <v>4.5623668037681941</v>
      </c>
      <c r="GY5849" s="81">
        <v>0</v>
      </c>
      <c r="GZ5849" s="81">
        <v>0</v>
      </c>
    </row>
    <row r="5850" spans="98:208" x14ac:dyDescent="0.25">
      <c r="CT5850" s="81" t="s">
        <v>155</v>
      </c>
      <c r="CU5850" s="81" t="s">
        <v>493</v>
      </c>
      <c r="CV5850" s="81" t="s">
        <v>457</v>
      </c>
      <c r="CW5850" s="81">
        <v>2030</v>
      </c>
      <c r="CX5850" s="81">
        <v>0</v>
      </c>
      <c r="CY5850" s="81">
        <v>0</v>
      </c>
      <c r="CZ5850" s="81">
        <v>0</v>
      </c>
      <c r="DA5850" s="81">
        <v>0</v>
      </c>
      <c r="DB5850" s="81">
        <v>15317.990942822091</v>
      </c>
      <c r="DC5850" s="81">
        <v>247.27299216504559</v>
      </c>
      <c r="DD5850" s="81">
        <v>9287.6490955482059</v>
      </c>
      <c r="DE5850" s="81">
        <v>5783.0688551088351</v>
      </c>
      <c r="DF5850" s="81">
        <v>0</v>
      </c>
      <c r="DG5850" s="81">
        <v>2.7568051219229552</v>
      </c>
      <c r="DH5850" s="81">
        <v>2.7568051219229552</v>
      </c>
      <c r="DI5850" s="81">
        <v>2.7568051219229552</v>
      </c>
      <c r="DJ5850" s="81">
        <v>1.1495843652484699E-7</v>
      </c>
      <c r="DL5850" s="81">
        <v>0</v>
      </c>
      <c r="DM5850" s="81">
        <v>0</v>
      </c>
      <c r="DN5850" s="81">
        <v>0</v>
      </c>
      <c r="DO5850" s="81">
        <v>0</v>
      </c>
      <c r="DP5850" s="81">
        <v>3.1691800661995313E-7</v>
      </c>
      <c r="DQ5850" s="81">
        <v>3.1691800661995313E-7</v>
      </c>
      <c r="DR5850" s="81">
        <v>0</v>
      </c>
      <c r="DS5850" s="81">
        <v>3.1691800661995313E-7</v>
      </c>
      <c r="DT5850" s="81">
        <v>3.1691800661995313E-7</v>
      </c>
      <c r="DU5850" s="81">
        <v>0</v>
      </c>
      <c r="DV5850" s="81">
        <v>3.1691800661995313E-7</v>
      </c>
      <c r="DW5850" s="81">
        <v>3.1691800661995313E-7</v>
      </c>
      <c r="GE5850" s="81" t="s">
        <v>449</v>
      </c>
      <c r="GF5850" s="81" t="s">
        <v>155</v>
      </c>
      <c r="GG5850" s="81" t="s">
        <v>496</v>
      </c>
      <c r="GH5850" s="81" t="s">
        <v>454</v>
      </c>
      <c r="GI5850" s="81">
        <v>2023</v>
      </c>
      <c r="GJ5850" s="81" t="s">
        <v>201</v>
      </c>
      <c r="GK5850" s="81">
        <v>428.60232122030828</v>
      </c>
      <c r="GL5850" s="81">
        <v>84.742206999999993</v>
      </c>
      <c r="GM5850" s="81">
        <v>2023</v>
      </c>
      <c r="GN5850" s="81" t="s">
        <v>173</v>
      </c>
      <c r="GO5850" s="81">
        <v>1.1148832299820636E-2</v>
      </c>
      <c r="GP5850" s="81">
        <v>10</v>
      </c>
      <c r="GQ5850" s="81">
        <v>0</v>
      </c>
      <c r="GR5850" s="81" t="s">
        <v>448</v>
      </c>
      <c r="GS5850" s="81">
        <v>1.1148832299820636E-2</v>
      </c>
      <c r="GT5850" s="81">
        <v>4.778415402599073</v>
      </c>
      <c r="GU5850" s="81">
        <v>1.1148832299820636E-2</v>
      </c>
      <c r="GV5850" s="81">
        <v>4.778415402599073</v>
      </c>
      <c r="GW5850" s="81">
        <v>1.1148832299820636E-2</v>
      </c>
      <c r="GX5850" s="81">
        <v>4.778415402599073</v>
      </c>
      <c r="GY5850" s="81">
        <v>1.1148832299820636E-2</v>
      </c>
      <c r="GZ5850" s="81">
        <v>4.778415402599073</v>
      </c>
    </row>
    <row r="5851" spans="98:208" x14ac:dyDescent="0.25">
      <c r="CT5851" s="81" t="s">
        <v>155</v>
      </c>
      <c r="CU5851" s="81" t="s">
        <v>493</v>
      </c>
      <c r="CV5851" s="81" t="s">
        <v>457</v>
      </c>
      <c r="CW5851" s="81">
        <v>2031</v>
      </c>
      <c r="CX5851" s="81">
        <v>0</v>
      </c>
      <c r="CY5851" s="81">
        <v>0</v>
      </c>
      <c r="CZ5851" s="81">
        <v>0</v>
      </c>
      <c r="DA5851" s="81">
        <v>0</v>
      </c>
      <c r="DB5851" s="81">
        <v>15317.990942822091</v>
      </c>
      <c r="DC5851" s="81">
        <v>247.27299216504559</v>
      </c>
      <c r="DD5851" s="81">
        <v>9287.6490955482059</v>
      </c>
      <c r="DE5851" s="81">
        <v>5783.0688551088351</v>
      </c>
      <c r="DF5851" s="81">
        <v>0</v>
      </c>
      <c r="DG5851" s="81">
        <v>0</v>
      </c>
      <c r="DH5851" s="81">
        <v>2.7568051219229552</v>
      </c>
      <c r="DI5851" s="81">
        <v>2.7568051219229552</v>
      </c>
      <c r="DJ5851" s="81">
        <v>1.1495843652484699E-7</v>
      </c>
      <c r="DL5851" s="81">
        <v>0</v>
      </c>
      <c r="DM5851" s="81">
        <v>0</v>
      </c>
      <c r="DN5851" s="81">
        <v>0</v>
      </c>
      <c r="DO5851" s="81">
        <v>0</v>
      </c>
      <c r="DP5851" s="81">
        <v>0</v>
      </c>
      <c r="DQ5851" s="81">
        <v>0</v>
      </c>
      <c r="DR5851" s="81">
        <v>0</v>
      </c>
      <c r="DS5851" s="81">
        <v>3.1691800661995313E-7</v>
      </c>
      <c r="DT5851" s="81">
        <v>3.1691800661995313E-7</v>
      </c>
      <c r="DU5851" s="81">
        <v>0</v>
      </c>
      <c r="DV5851" s="81">
        <v>3.1691800661995313E-7</v>
      </c>
      <c r="DW5851" s="81">
        <v>3.1691800661995313E-7</v>
      </c>
      <c r="GE5851" s="81" t="s">
        <v>449</v>
      </c>
      <c r="GF5851" s="81" t="s">
        <v>155</v>
      </c>
      <c r="GG5851" s="81" t="s">
        <v>496</v>
      </c>
      <c r="GH5851" s="81" t="s">
        <v>454</v>
      </c>
      <c r="GI5851" s="81">
        <v>2024</v>
      </c>
      <c r="GJ5851" s="81" t="s">
        <v>201</v>
      </c>
      <c r="GK5851" s="81">
        <v>428.60232122030828</v>
      </c>
      <c r="GL5851" s="81">
        <v>84.742206999999993</v>
      </c>
      <c r="GM5851" s="81">
        <v>2024</v>
      </c>
      <c r="GN5851" s="81" t="s">
        <v>173</v>
      </c>
      <c r="GO5851" s="81">
        <v>1.1148832299820636E-2</v>
      </c>
      <c r="GP5851" s="81">
        <v>10</v>
      </c>
      <c r="GQ5851" s="81">
        <v>0</v>
      </c>
      <c r="GR5851" s="81" t="s">
        <v>448</v>
      </c>
      <c r="GS5851" s="81">
        <v>1.1148832299820636E-2</v>
      </c>
      <c r="GT5851" s="81">
        <v>4.778415402599073</v>
      </c>
      <c r="GU5851" s="81">
        <v>1.1148832299820636E-2</v>
      </c>
      <c r="GV5851" s="81">
        <v>4.778415402599073</v>
      </c>
      <c r="GW5851" s="81">
        <v>1.1148832299820636E-2</v>
      </c>
      <c r="GX5851" s="81">
        <v>4.778415402599073</v>
      </c>
      <c r="GY5851" s="81">
        <v>1.1148832299820636E-2</v>
      </c>
      <c r="GZ5851" s="81">
        <v>4.778415402599073</v>
      </c>
    </row>
    <row r="5852" spans="98:208" x14ac:dyDescent="0.25">
      <c r="CT5852" s="81" t="s">
        <v>155</v>
      </c>
      <c r="CU5852" s="81" t="s">
        <v>493</v>
      </c>
      <c r="CV5852" s="81" t="s">
        <v>457</v>
      </c>
      <c r="CW5852" s="81">
        <v>2032</v>
      </c>
      <c r="CX5852" s="81">
        <v>0</v>
      </c>
      <c r="CY5852" s="81">
        <v>0</v>
      </c>
      <c r="CZ5852" s="81">
        <v>0</v>
      </c>
      <c r="DA5852" s="81">
        <v>0</v>
      </c>
      <c r="DB5852" s="81">
        <v>15317.990942822091</v>
      </c>
      <c r="DC5852" s="81">
        <v>247.27299216504559</v>
      </c>
      <c r="DD5852" s="81">
        <v>9287.6490955482059</v>
      </c>
      <c r="DE5852" s="81">
        <v>5783.0688551088351</v>
      </c>
      <c r="DF5852" s="81">
        <v>0</v>
      </c>
      <c r="DG5852" s="81">
        <v>0</v>
      </c>
      <c r="DH5852" s="81">
        <v>0</v>
      </c>
      <c r="DI5852" s="81">
        <v>2.7568051219229552</v>
      </c>
      <c r="DJ5852" s="81">
        <v>1.1495843652484699E-7</v>
      </c>
      <c r="DL5852" s="81">
        <v>0</v>
      </c>
      <c r="DM5852" s="81">
        <v>0</v>
      </c>
      <c r="DN5852" s="81">
        <v>0</v>
      </c>
      <c r="DO5852" s="81">
        <v>0</v>
      </c>
      <c r="DP5852" s="81">
        <v>0</v>
      </c>
      <c r="DQ5852" s="81">
        <v>0</v>
      </c>
      <c r="DR5852" s="81">
        <v>0</v>
      </c>
      <c r="DS5852" s="81">
        <v>0</v>
      </c>
      <c r="DT5852" s="81">
        <v>0</v>
      </c>
      <c r="DU5852" s="81">
        <v>0</v>
      </c>
      <c r="DV5852" s="81">
        <v>3.1691800661995313E-7</v>
      </c>
      <c r="DW5852" s="81">
        <v>3.1691800661995313E-7</v>
      </c>
      <c r="GE5852" s="81" t="s">
        <v>449</v>
      </c>
      <c r="GF5852" s="81" t="s">
        <v>155</v>
      </c>
      <c r="GG5852" s="81" t="s">
        <v>496</v>
      </c>
      <c r="GH5852" s="81" t="s">
        <v>454</v>
      </c>
      <c r="GI5852" s="81">
        <v>2025</v>
      </c>
      <c r="GJ5852" s="81" t="s">
        <v>201</v>
      </c>
      <c r="GK5852" s="81">
        <v>428.60232122030828</v>
      </c>
      <c r="GL5852" s="81">
        <v>84.742206999999993</v>
      </c>
      <c r="GM5852" s="81">
        <v>2025</v>
      </c>
      <c r="GN5852" s="81" t="s">
        <v>173</v>
      </c>
      <c r="GO5852" s="81">
        <v>1.1148832299820636E-2</v>
      </c>
      <c r="GP5852" s="81">
        <v>10</v>
      </c>
      <c r="GQ5852" s="81">
        <v>0</v>
      </c>
      <c r="GR5852" s="81" t="s">
        <v>448</v>
      </c>
      <c r="GS5852" s="81">
        <v>1.1148832299820636E-2</v>
      </c>
      <c r="GT5852" s="81">
        <v>4.778415402599073</v>
      </c>
      <c r="GU5852" s="81">
        <v>1.1148832299820636E-2</v>
      </c>
      <c r="GV5852" s="81">
        <v>4.778415402599073</v>
      </c>
      <c r="GW5852" s="81">
        <v>1.1148832299820636E-2</v>
      </c>
      <c r="GX5852" s="81">
        <v>4.778415402599073</v>
      </c>
      <c r="GY5852" s="81">
        <v>1.1148832299820636E-2</v>
      </c>
      <c r="GZ5852" s="81">
        <v>4.778415402599073</v>
      </c>
    </row>
    <row r="5853" spans="98:208" x14ac:dyDescent="0.25">
      <c r="CT5853" s="81" t="s">
        <v>155</v>
      </c>
      <c r="CU5853" s="81" t="s">
        <v>493</v>
      </c>
      <c r="CV5853" s="81" t="s">
        <v>458</v>
      </c>
      <c r="CW5853" s="81">
        <v>2020</v>
      </c>
      <c r="CX5853" s="81">
        <v>0</v>
      </c>
      <c r="CY5853" s="81">
        <v>0</v>
      </c>
      <c r="CZ5853" s="81">
        <v>0</v>
      </c>
      <c r="DA5853" s="81">
        <v>0</v>
      </c>
      <c r="DB5853" s="81">
        <v>8807.9522308780906</v>
      </c>
      <c r="DC5853" s="81">
        <v>222.2294216278886</v>
      </c>
      <c r="DD5853" s="81">
        <v>8585.722809250201</v>
      </c>
      <c r="DE5853" s="81">
        <v>0</v>
      </c>
      <c r="DF5853" s="81">
        <v>2.4775985538154632</v>
      </c>
      <c r="DG5853" s="81">
        <v>0</v>
      </c>
      <c r="DH5853" s="81">
        <v>0</v>
      </c>
      <c r="DI5853" s="81">
        <v>0</v>
      </c>
      <c r="DJ5853" s="81">
        <v>1.4445993002066731E-7</v>
      </c>
      <c r="DL5853" s="81">
        <v>0</v>
      </c>
      <c r="DM5853" s="81">
        <v>3.5791371370348837E-7</v>
      </c>
      <c r="DN5853" s="81">
        <v>3.5791371370348837E-7</v>
      </c>
      <c r="DO5853" s="81">
        <v>0</v>
      </c>
      <c r="DP5853" s="81">
        <v>0</v>
      </c>
      <c r="DQ5853" s="81">
        <v>0</v>
      </c>
      <c r="DR5853" s="81">
        <v>0</v>
      </c>
      <c r="DS5853" s="81">
        <v>0</v>
      </c>
      <c r="DT5853" s="81">
        <v>0</v>
      </c>
      <c r="DU5853" s="81">
        <v>0</v>
      </c>
      <c r="DV5853" s="81">
        <v>0</v>
      </c>
      <c r="DW5853" s="81">
        <v>0</v>
      </c>
      <c r="GE5853" s="81" t="s">
        <v>449</v>
      </c>
      <c r="GF5853" s="81" t="s">
        <v>155</v>
      </c>
      <c r="GG5853" s="81" t="s">
        <v>496</v>
      </c>
      <c r="GH5853" s="81" t="s">
        <v>454</v>
      </c>
      <c r="GI5853" s="81">
        <v>2026</v>
      </c>
      <c r="GJ5853" s="81" t="s">
        <v>201</v>
      </c>
      <c r="GK5853" s="81">
        <v>428.60232122030828</v>
      </c>
      <c r="GL5853" s="81">
        <v>84.742206999999993</v>
      </c>
      <c r="GM5853" s="81">
        <v>2026</v>
      </c>
      <c r="GN5853" s="81" t="s">
        <v>173</v>
      </c>
      <c r="GO5853" s="81">
        <v>1.1148832299820636E-2</v>
      </c>
      <c r="GP5853" s="81">
        <v>10</v>
      </c>
      <c r="GQ5853" s="81">
        <v>0</v>
      </c>
      <c r="GR5853" s="81" t="s">
        <v>448</v>
      </c>
      <c r="GS5853" s="81">
        <v>1.1148832299820636E-2</v>
      </c>
      <c r="GT5853" s="81">
        <v>4.778415402599073</v>
      </c>
      <c r="GU5853" s="81">
        <v>1.1148832299820636E-2</v>
      </c>
      <c r="GV5853" s="81">
        <v>4.778415402599073</v>
      </c>
      <c r="GW5853" s="81">
        <v>1.1148832299820636E-2</v>
      </c>
      <c r="GX5853" s="81">
        <v>4.778415402599073</v>
      </c>
      <c r="GY5853" s="81">
        <v>1.1148832299820636E-2</v>
      </c>
      <c r="GZ5853" s="81">
        <v>4.778415402599073</v>
      </c>
    </row>
    <row r="5854" spans="98:208" x14ac:dyDescent="0.25">
      <c r="CT5854" s="81" t="s">
        <v>155</v>
      </c>
      <c r="CU5854" s="81" t="s">
        <v>493</v>
      </c>
      <c r="CV5854" s="81" t="s">
        <v>458</v>
      </c>
      <c r="CW5854" s="81">
        <v>2021</v>
      </c>
      <c r="CX5854" s="81">
        <v>0</v>
      </c>
      <c r="CY5854" s="81">
        <v>0</v>
      </c>
      <c r="CZ5854" s="81">
        <v>0</v>
      </c>
      <c r="DA5854" s="81">
        <v>0</v>
      </c>
      <c r="DB5854" s="81">
        <v>8807.9522308780906</v>
      </c>
      <c r="DC5854" s="81">
        <v>222.2294216278886</v>
      </c>
      <c r="DD5854" s="81">
        <v>8585.722809250201</v>
      </c>
      <c r="DE5854" s="81">
        <v>0</v>
      </c>
      <c r="DF5854" s="81">
        <v>2.4775985538154632</v>
      </c>
      <c r="DG5854" s="81">
        <v>2.4775985538154632</v>
      </c>
      <c r="DH5854" s="81">
        <v>0</v>
      </c>
      <c r="DI5854" s="81">
        <v>0</v>
      </c>
      <c r="DJ5854" s="81">
        <v>1.4445993002066731E-7</v>
      </c>
      <c r="DL5854" s="81">
        <v>0</v>
      </c>
      <c r="DM5854" s="81">
        <v>3.5791371370348837E-7</v>
      </c>
      <c r="DN5854" s="81">
        <v>3.5791371370348837E-7</v>
      </c>
      <c r="DO5854" s="81">
        <v>0</v>
      </c>
      <c r="DP5854" s="81">
        <v>3.5791371370348837E-7</v>
      </c>
      <c r="DQ5854" s="81">
        <v>3.5791371370348837E-7</v>
      </c>
      <c r="DR5854" s="81">
        <v>0</v>
      </c>
      <c r="DS5854" s="81">
        <v>0</v>
      </c>
      <c r="DT5854" s="81">
        <v>0</v>
      </c>
      <c r="DU5854" s="81">
        <v>0</v>
      </c>
      <c r="DV5854" s="81">
        <v>0</v>
      </c>
      <c r="DW5854" s="81">
        <v>0</v>
      </c>
      <c r="GE5854" s="81" t="s">
        <v>449</v>
      </c>
      <c r="GF5854" s="81" t="s">
        <v>155</v>
      </c>
      <c r="GG5854" s="81" t="s">
        <v>496</v>
      </c>
      <c r="GH5854" s="81" t="s">
        <v>454</v>
      </c>
      <c r="GI5854" s="81">
        <v>2027</v>
      </c>
      <c r="GJ5854" s="81" t="s">
        <v>201</v>
      </c>
      <c r="GK5854" s="81">
        <v>428.60232122030828</v>
      </c>
      <c r="GL5854" s="81">
        <v>84.742206999999993</v>
      </c>
      <c r="GM5854" s="81">
        <v>2027</v>
      </c>
      <c r="GN5854" s="81" t="s">
        <v>173</v>
      </c>
      <c r="GO5854" s="81">
        <v>1.1148832299820636E-2</v>
      </c>
      <c r="GP5854" s="81">
        <v>10</v>
      </c>
      <c r="GQ5854" s="81">
        <v>0</v>
      </c>
      <c r="GR5854" s="81" t="s">
        <v>448</v>
      </c>
      <c r="GS5854" s="81">
        <v>1.1148832299820636E-2</v>
      </c>
      <c r="GT5854" s="81">
        <v>4.778415402599073</v>
      </c>
      <c r="GU5854" s="81">
        <v>1.1148832299820636E-2</v>
      </c>
      <c r="GV5854" s="81">
        <v>4.778415402599073</v>
      </c>
      <c r="GW5854" s="81">
        <v>1.1148832299820636E-2</v>
      </c>
      <c r="GX5854" s="81">
        <v>4.778415402599073</v>
      </c>
      <c r="GY5854" s="81">
        <v>1.1148832299820636E-2</v>
      </c>
      <c r="GZ5854" s="81">
        <v>4.778415402599073</v>
      </c>
    </row>
    <row r="5855" spans="98:208" x14ac:dyDescent="0.25">
      <c r="CT5855" s="81" t="s">
        <v>155</v>
      </c>
      <c r="CU5855" s="81" t="s">
        <v>493</v>
      </c>
      <c r="CV5855" s="81" t="s">
        <v>458</v>
      </c>
      <c r="CW5855" s="81">
        <v>2022</v>
      </c>
      <c r="CX5855" s="81">
        <v>0</v>
      </c>
      <c r="CY5855" s="81">
        <v>0</v>
      </c>
      <c r="CZ5855" s="81">
        <v>0</v>
      </c>
      <c r="DA5855" s="81">
        <v>0</v>
      </c>
      <c r="DB5855" s="81">
        <v>8807.9522308780906</v>
      </c>
      <c r="DC5855" s="81">
        <v>222.2294216278886</v>
      </c>
      <c r="DD5855" s="81">
        <v>8585.722809250201</v>
      </c>
      <c r="DE5855" s="81">
        <v>0</v>
      </c>
      <c r="DF5855" s="81">
        <v>2.4775985538154632</v>
      </c>
      <c r="DG5855" s="81">
        <v>2.4775985538154632</v>
      </c>
      <c r="DH5855" s="81">
        <v>2.4775985538154632</v>
      </c>
      <c r="DI5855" s="81">
        <v>0</v>
      </c>
      <c r="DJ5855" s="81">
        <v>1.4445993002066731E-7</v>
      </c>
      <c r="DL5855" s="81">
        <v>0</v>
      </c>
      <c r="DM5855" s="81">
        <v>3.5791371370348837E-7</v>
      </c>
      <c r="DN5855" s="81">
        <v>3.5791371370348837E-7</v>
      </c>
      <c r="DO5855" s="81">
        <v>0</v>
      </c>
      <c r="DP5855" s="81">
        <v>3.5791371370348837E-7</v>
      </c>
      <c r="DQ5855" s="81">
        <v>3.5791371370348837E-7</v>
      </c>
      <c r="DR5855" s="81">
        <v>0</v>
      </c>
      <c r="DS5855" s="81">
        <v>3.5791371370348837E-7</v>
      </c>
      <c r="DT5855" s="81">
        <v>3.5791371370348837E-7</v>
      </c>
      <c r="DU5855" s="81">
        <v>0</v>
      </c>
      <c r="DV5855" s="81">
        <v>0</v>
      </c>
      <c r="DW5855" s="81">
        <v>0</v>
      </c>
      <c r="GE5855" s="81" t="s">
        <v>449</v>
      </c>
      <c r="GF5855" s="81" t="s">
        <v>155</v>
      </c>
      <c r="GG5855" s="81" t="s">
        <v>496</v>
      </c>
      <c r="GH5855" s="81" t="s">
        <v>454</v>
      </c>
      <c r="GI5855" s="81">
        <v>2028</v>
      </c>
      <c r="GJ5855" s="81" t="s">
        <v>201</v>
      </c>
      <c r="GK5855" s="81">
        <v>453.26096055717261</v>
      </c>
      <c r="GL5855" s="81">
        <v>84.742206999999993</v>
      </c>
      <c r="GM5855" s="81">
        <v>2028</v>
      </c>
      <c r="GN5855" s="81" t="s">
        <v>173</v>
      </c>
      <c r="GO5855" s="81">
        <v>1.1148832299820636E-2</v>
      </c>
      <c r="GP5855" s="81">
        <v>10</v>
      </c>
      <c r="GQ5855" s="81">
        <v>0</v>
      </c>
      <c r="GR5855" s="81" t="s">
        <v>448</v>
      </c>
      <c r="GS5855" s="81">
        <v>1.1148832299820636E-2</v>
      </c>
      <c r="GT5855" s="81">
        <v>5.0533304373075332</v>
      </c>
      <c r="GU5855" s="81">
        <v>1.1148832299820636E-2</v>
      </c>
      <c r="GV5855" s="81">
        <v>5.0533304373075332</v>
      </c>
      <c r="GW5855" s="81">
        <v>1.1148832299820636E-2</v>
      </c>
      <c r="GX5855" s="81">
        <v>5.0533304373075332</v>
      </c>
      <c r="GY5855" s="81">
        <v>1.1148832299820636E-2</v>
      </c>
      <c r="GZ5855" s="81">
        <v>5.0533304373075332</v>
      </c>
    </row>
    <row r="5856" spans="98:208" x14ac:dyDescent="0.25">
      <c r="CT5856" s="81" t="s">
        <v>155</v>
      </c>
      <c r="CU5856" s="81" t="s">
        <v>493</v>
      </c>
      <c r="CV5856" s="81" t="s">
        <v>458</v>
      </c>
      <c r="CW5856" s="81">
        <v>2023</v>
      </c>
      <c r="CX5856" s="81">
        <v>0</v>
      </c>
      <c r="CY5856" s="81">
        <v>0</v>
      </c>
      <c r="CZ5856" s="81">
        <v>0</v>
      </c>
      <c r="DA5856" s="81">
        <v>0</v>
      </c>
      <c r="DB5856" s="81">
        <v>9129.7460702389308</v>
      </c>
      <c r="DC5856" s="81">
        <v>233.23007680800049</v>
      </c>
      <c r="DD5856" s="81">
        <v>8896.5159934309322</v>
      </c>
      <c r="DE5856" s="81">
        <v>0</v>
      </c>
      <c r="DF5856" s="81">
        <v>2.6002430136066836</v>
      </c>
      <c r="DG5856" s="81">
        <v>2.6002430136066836</v>
      </c>
      <c r="DH5856" s="81">
        <v>2.6002430136066836</v>
      </c>
      <c r="DI5856" s="81">
        <v>2.6002430136066836</v>
      </c>
      <c r="DJ5856" s="81">
        <v>1.4445993002066731E-7</v>
      </c>
      <c r="DL5856" s="81">
        <v>0</v>
      </c>
      <c r="DM5856" s="81">
        <v>3.756309237823506E-7</v>
      </c>
      <c r="DN5856" s="81">
        <v>3.756309237823506E-7</v>
      </c>
      <c r="DO5856" s="81">
        <v>0</v>
      </c>
      <c r="DP5856" s="81">
        <v>3.756309237823506E-7</v>
      </c>
      <c r="DQ5856" s="81">
        <v>3.756309237823506E-7</v>
      </c>
      <c r="DR5856" s="81">
        <v>0</v>
      </c>
      <c r="DS5856" s="81">
        <v>3.756309237823506E-7</v>
      </c>
      <c r="DT5856" s="81">
        <v>3.756309237823506E-7</v>
      </c>
      <c r="DU5856" s="81">
        <v>0</v>
      </c>
      <c r="DV5856" s="81">
        <v>3.756309237823506E-7</v>
      </c>
      <c r="DW5856" s="81">
        <v>3.756309237823506E-7</v>
      </c>
      <c r="GE5856" s="81" t="s">
        <v>449</v>
      </c>
      <c r="GF5856" s="81" t="s">
        <v>155</v>
      </c>
      <c r="GG5856" s="81" t="s">
        <v>496</v>
      </c>
      <c r="GH5856" s="81" t="s">
        <v>454</v>
      </c>
      <c r="GI5856" s="81">
        <v>2029</v>
      </c>
      <c r="GJ5856" s="81" t="s">
        <v>201</v>
      </c>
      <c r="GK5856" s="81">
        <v>453.26096055717261</v>
      </c>
      <c r="GL5856" s="81">
        <v>84.742206999999993</v>
      </c>
      <c r="GM5856" s="81">
        <v>2029</v>
      </c>
      <c r="GN5856" s="81" t="s">
        <v>173</v>
      </c>
      <c r="GO5856" s="81">
        <v>1.1148832299820636E-2</v>
      </c>
      <c r="GP5856" s="81">
        <v>10</v>
      </c>
      <c r="GQ5856" s="81">
        <v>0</v>
      </c>
      <c r="GR5856" s="81" t="s">
        <v>448</v>
      </c>
      <c r="GS5856" s="81">
        <v>1.1148832299820636E-2</v>
      </c>
      <c r="GT5856" s="81">
        <v>5.0533304373075332</v>
      </c>
      <c r="GU5856" s="81">
        <v>1.1148832299820636E-2</v>
      </c>
      <c r="GV5856" s="81">
        <v>5.0533304373075332</v>
      </c>
      <c r="GW5856" s="81">
        <v>1.1148832299820636E-2</v>
      </c>
      <c r="GX5856" s="81">
        <v>5.0533304373075332</v>
      </c>
      <c r="GY5856" s="81">
        <v>1.1148832299820636E-2</v>
      </c>
      <c r="GZ5856" s="81">
        <v>5.0533304373075332</v>
      </c>
    </row>
    <row r="5857" spans="98:208" x14ac:dyDescent="0.25">
      <c r="CT5857" s="81" t="s">
        <v>155</v>
      </c>
      <c r="CU5857" s="81" t="s">
        <v>493</v>
      </c>
      <c r="CV5857" s="81" t="s">
        <v>458</v>
      </c>
      <c r="CW5857" s="81">
        <v>2024</v>
      </c>
      <c r="CX5857" s="81">
        <v>0</v>
      </c>
      <c r="CY5857" s="81">
        <v>0</v>
      </c>
      <c r="CZ5857" s="81">
        <v>0</v>
      </c>
      <c r="DA5857" s="81">
        <v>0</v>
      </c>
      <c r="DB5857" s="81">
        <v>9129.7460702389308</v>
      </c>
      <c r="DC5857" s="81">
        <v>233.23007680800049</v>
      </c>
      <c r="DD5857" s="81">
        <v>8896.5159934309322</v>
      </c>
      <c r="DE5857" s="81">
        <v>0</v>
      </c>
      <c r="DF5857" s="81">
        <v>2.6002430136066836</v>
      </c>
      <c r="DG5857" s="81">
        <v>2.6002430136066836</v>
      </c>
      <c r="DH5857" s="81">
        <v>2.6002430136066836</v>
      </c>
      <c r="DI5857" s="81">
        <v>2.6002430136066836</v>
      </c>
      <c r="DJ5857" s="81">
        <v>1.4445993002066731E-7</v>
      </c>
      <c r="DL5857" s="81">
        <v>0</v>
      </c>
      <c r="DM5857" s="81">
        <v>3.756309237823506E-7</v>
      </c>
      <c r="DN5857" s="81">
        <v>3.756309237823506E-7</v>
      </c>
      <c r="DO5857" s="81">
        <v>0</v>
      </c>
      <c r="DP5857" s="81">
        <v>3.756309237823506E-7</v>
      </c>
      <c r="DQ5857" s="81">
        <v>3.756309237823506E-7</v>
      </c>
      <c r="DR5857" s="81">
        <v>0</v>
      </c>
      <c r="DS5857" s="81">
        <v>3.756309237823506E-7</v>
      </c>
      <c r="DT5857" s="81">
        <v>3.756309237823506E-7</v>
      </c>
      <c r="DU5857" s="81">
        <v>0</v>
      </c>
      <c r="DV5857" s="81">
        <v>3.756309237823506E-7</v>
      </c>
      <c r="DW5857" s="81">
        <v>3.756309237823506E-7</v>
      </c>
      <c r="GE5857" s="81" t="s">
        <v>449</v>
      </c>
      <c r="GF5857" s="81" t="s">
        <v>155</v>
      </c>
      <c r="GG5857" s="81" t="s">
        <v>496</v>
      </c>
      <c r="GH5857" s="81" t="s">
        <v>454</v>
      </c>
      <c r="GI5857" s="81">
        <v>2030</v>
      </c>
      <c r="GJ5857" s="81" t="s">
        <v>201</v>
      </c>
      <c r="GK5857" s="81">
        <v>453.26096055717261</v>
      </c>
      <c r="GL5857" s="81">
        <v>84.742206999999993</v>
      </c>
      <c r="GM5857" s="81">
        <v>2030</v>
      </c>
      <c r="GN5857" s="81" t="s">
        <v>173</v>
      </c>
      <c r="GO5857" s="81">
        <v>1.1148832299820636E-2</v>
      </c>
      <c r="GP5857" s="81">
        <v>10</v>
      </c>
      <c r="GQ5857" s="81">
        <v>0</v>
      </c>
      <c r="GR5857" s="81" t="s">
        <v>448</v>
      </c>
      <c r="GS5857" s="81">
        <v>0</v>
      </c>
      <c r="GT5857" s="81">
        <v>0</v>
      </c>
      <c r="GU5857" s="81">
        <v>1.1148832299820636E-2</v>
      </c>
      <c r="GV5857" s="81">
        <v>5.0533304373075332</v>
      </c>
      <c r="GW5857" s="81">
        <v>1.1148832299820636E-2</v>
      </c>
      <c r="GX5857" s="81">
        <v>5.0533304373075332</v>
      </c>
      <c r="GY5857" s="81">
        <v>1.1148832299820636E-2</v>
      </c>
      <c r="GZ5857" s="81">
        <v>5.0533304373075332</v>
      </c>
    </row>
    <row r="5858" spans="98:208" x14ac:dyDescent="0.25">
      <c r="CT5858" s="81" t="s">
        <v>155</v>
      </c>
      <c r="CU5858" s="81" t="s">
        <v>493</v>
      </c>
      <c r="CV5858" s="81" t="s">
        <v>458</v>
      </c>
      <c r="CW5858" s="81">
        <v>2025</v>
      </c>
      <c r="CX5858" s="81">
        <v>0</v>
      </c>
      <c r="CY5858" s="81">
        <v>0</v>
      </c>
      <c r="CZ5858" s="81">
        <v>0</v>
      </c>
      <c r="DA5858" s="81">
        <v>0</v>
      </c>
      <c r="DB5858" s="81">
        <v>9129.7460702389308</v>
      </c>
      <c r="DC5858" s="81">
        <v>233.23007680800049</v>
      </c>
      <c r="DD5858" s="81">
        <v>8896.5159934309322</v>
      </c>
      <c r="DE5858" s="81">
        <v>0</v>
      </c>
      <c r="DF5858" s="81">
        <v>2.6002430136066836</v>
      </c>
      <c r="DG5858" s="81">
        <v>2.6002430136066836</v>
      </c>
      <c r="DH5858" s="81">
        <v>2.6002430136066836</v>
      </c>
      <c r="DI5858" s="81">
        <v>2.6002430136066836</v>
      </c>
      <c r="DJ5858" s="81">
        <v>1.4445993002066731E-7</v>
      </c>
      <c r="DL5858" s="81">
        <v>0</v>
      </c>
      <c r="DM5858" s="81">
        <v>3.756309237823506E-7</v>
      </c>
      <c r="DN5858" s="81">
        <v>3.756309237823506E-7</v>
      </c>
      <c r="DO5858" s="81">
        <v>0</v>
      </c>
      <c r="DP5858" s="81">
        <v>3.756309237823506E-7</v>
      </c>
      <c r="DQ5858" s="81">
        <v>3.756309237823506E-7</v>
      </c>
      <c r="DR5858" s="81">
        <v>0</v>
      </c>
      <c r="DS5858" s="81">
        <v>3.756309237823506E-7</v>
      </c>
      <c r="DT5858" s="81">
        <v>3.756309237823506E-7</v>
      </c>
      <c r="DU5858" s="81">
        <v>0</v>
      </c>
      <c r="DV5858" s="81">
        <v>3.756309237823506E-7</v>
      </c>
      <c r="DW5858" s="81">
        <v>3.756309237823506E-7</v>
      </c>
      <c r="GE5858" s="81" t="s">
        <v>449</v>
      </c>
      <c r="GF5858" s="81" t="s">
        <v>155</v>
      </c>
      <c r="GG5858" s="81" t="s">
        <v>496</v>
      </c>
      <c r="GH5858" s="81" t="s">
        <v>454</v>
      </c>
      <c r="GI5858" s="81">
        <v>2031</v>
      </c>
      <c r="GJ5858" s="81" t="s">
        <v>201</v>
      </c>
      <c r="GK5858" s="81">
        <v>453.26096055717261</v>
      </c>
      <c r="GL5858" s="81">
        <v>84.742206999999993</v>
      </c>
      <c r="GM5858" s="81">
        <v>2031</v>
      </c>
      <c r="GN5858" s="81" t="s">
        <v>173</v>
      </c>
      <c r="GO5858" s="81">
        <v>1.1148832299820636E-2</v>
      </c>
      <c r="GP5858" s="81">
        <v>10</v>
      </c>
      <c r="GQ5858" s="81">
        <v>0</v>
      </c>
      <c r="GR5858" s="81" t="s">
        <v>448</v>
      </c>
      <c r="GS5858" s="81">
        <v>0</v>
      </c>
      <c r="GT5858" s="81">
        <v>0</v>
      </c>
      <c r="GU5858" s="81">
        <v>0</v>
      </c>
      <c r="GV5858" s="81">
        <v>0</v>
      </c>
      <c r="GW5858" s="81">
        <v>1.1148832299820636E-2</v>
      </c>
      <c r="GX5858" s="81">
        <v>5.0533304373075332</v>
      </c>
      <c r="GY5858" s="81">
        <v>1.1148832299820636E-2</v>
      </c>
      <c r="GZ5858" s="81">
        <v>5.0533304373075332</v>
      </c>
    </row>
    <row r="5859" spans="98:208" x14ac:dyDescent="0.25">
      <c r="CT5859" s="81" t="s">
        <v>155</v>
      </c>
      <c r="CU5859" s="81" t="s">
        <v>493</v>
      </c>
      <c r="CV5859" s="81" t="s">
        <v>458</v>
      </c>
      <c r="CW5859" s="81">
        <v>2026</v>
      </c>
      <c r="CX5859" s="81">
        <v>0</v>
      </c>
      <c r="CY5859" s="81">
        <v>0</v>
      </c>
      <c r="CZ5859" s="81">
        <v>0</v>
      </c>
      <c r="DA5859" s="81">
        <v>0</v>
      </c>
      <c r="DB5859" s="81">
        <v>9129.7460702389308</v>
      </c>
      <c r="DC5859" s="81">
        <v>233.23007680800049</v>
      </c>
      <c r="DD5859" s="81">
        <v>8896.5159934309322</v>
      </c>
      <c r="DE5859" s="81">
        <v>0</v>
      </c>
      <c r="DF5859" s="81">
        <v>2.6002430136066836</v>
      </c>
      <c r="DG5859" s="81">
        <v>2.6002430136066836</v>
      </c>
      <c r="DH5859" s="81">
        <v>2.6002430136066836</v>
      </c>
      <c r="DI5859" s="81">
        <v>2.6002430136066836</v>
      </c>
      <c r="DJ5859" s="81">
        <v>1.4445993002066731E-7</v>
      </c>
      <c r="DL5859" s="81">
        <v>0</v>
      </c>
      <c r="DM5859" s="81">
        <v>3.756309237823506E-7</v>
      </c>
      <c r="DN5859" s="81">
        <v>3.756309237823506E-7</v>
      </c>
      <c r="DO5859" s="81">
        <v>0</v>
      </c>
      <c r="DP5859" s="81">
        <v>3.756309237823506E-7</v>
      </c>
      <c r="DQ5859" s="81">
        <v>3.756309237823506E-7</v>
      </c>
      <c r="DR5859" s="81">
        <v>0</v>
      </c>
      <c r="DS5859" s="81">
        <v>3.756309237823506E-7</v>
      </c>
      <c r="DT5859" s="81">
        <v>3.756309237823506E-7</v>
      </c>
      <c r="DU5859" s="81">
        <v>0</v>
      </c>
      <c r="DV5859" s="81">
        <v>3.756309237823506E-7</v>
      </c>
      <c r="DW5859" s="81">
        <v>3.756309237823506E-7</v>
      </c>
      <c r="GE5859" s="81" t="s">
        <v>449</v>
      </c>
      <c r="GF5859" s="81" t="s">
        <v>155</v>
      </c>
      <c r="GG5859" s="81" t="s">
        <v>496</v>
      </c>
      <c r="GH5859" s="81" t="s">
        <v>454</v>
      </c>
      <c r="GI5859" s="81">
        <v>2032</v>
      </c>
      <c r="GJ5859" s="81" t="s">
        <v>201</v>
      </c>
      <c r="GK5859" s="81">
        <v>453.26096055717261</v>
      </c>
      <c r="GL5859" s="81">
        <v>84.742206999999993</v>
      </c>
      <c r="GM5859" s="81">
        <v>2032</v>
      </c>
      <c r="GN5859" s="81" t="s">
        <v>173</v>
      </c>
      <c r="GO5859" s="81">
        <v>1.1148832299820636E-2</v>
      </c>
      <c r="GP5859" s="81">
        <v>10</v>
      </c>
      <c r="GQ5859" s="81">
        <v>0</v>
      </c>
      <c r="GR5859" s="81" t="s">
        <v>448</v>
      </c>
      <c r="GS5859" s="81">
        <v>0</v>
      </c>
      <c r="GT5859" s="81">
        <v>0</v>
      </c>
      <c r="GU5859" s="81">
        <v>0</v>
      </c>
      <c r="GV5859" s="81">
        <v>0</v>
      </c>
      <c r="GW5859" s="81">
        <v>0</v>
      </c>
      <c r="GX5859" s="81">
        <v>0</v>
      </c>
      <c r="GY5859" s="81">
        <v>1.1148832299820636E-2</v>
      </c>
      <c r="GZ5859" s="81">
        <v>5.0533304373075332</v>
      </c>
    </row>
    <row r="5860" spans="98:208" x14ac:dyDescent="0.25">
      <c r="CT5860" s="81" t="s">
        <v>155</v>
      </c>
      <c r="CU5860" s="81" t="s">
        <v>493</v>
      </c>
      <c r="CV5860" s="81" t="s">
        <v>458</v>
      </c>
      <c r="CW5860" s="81">
        <v>2027</v>
      </c>
      <c r="CX5860" s="81">
        <v>0</v>
      </c>
      <c r="CY5860" s="81">
        <v>0</v>
      </c>
      <c r="CZ5860" s="81">
        <v>0</v>
      </c>
      <c r="DA5860" s="81">
        <v>0</v>
      </c>
      <c r="DB5860" s="81">
        <v>9129.7460702389308</v>
      </c>
      <c r="DC5860" s="81">
        <v>233.23007680800049</v>
      </c>
      <c r="DD5860" s="81">
        <v>8896.5159934309322</v>
      </c>
      <c r="DE5860" s="81">
        <v>0</v>
      </c>
      <c r="DF5860" s="81">
        <v>2.6002430136066836</v>
      </c>
      <c r="DG5860" s="81">
        <v>2.6002430136066836</v>
      </c>
      <c r="DH5860" s="81">
        <v>2.6002430136066836</v>
      </c>
      <c r="DI5860" s="81">
        <v>2.6002430136066836</v>
      </c>
      <c r="DJ5860" s="81">
        <v>1.4445993002066731E-7</v>
      </c>
      <c r="DL5860" s="81">
        <v>0</v>
      </c>
      <c r="DM5860" s="81">
        <v>3.756309237823506E-7</v>
      </c>
      <c r="DN5860" s="81">
        <v>3.756309237823506E-7</v>
      </c>
      <c r="DO5860" s="81">
        <v>0</v>
      </c>
      <c r="DP5860" s="81">
        <v>3.756309237823506E-7</v>
      </c>
      <c r="DQ5860" s="81">
        <v>3.756309237823506E-7</v>
      </c>
      <c r="DR5860" s="81">
        <v>0</v>
      </c>
      <c r="DS5860" s="81">
        <v>3.756309237823506E-7</v>
      </c>
      <c r="DT5860" s="81">
        <v>3.756309237823506E-7</v>
      </c>
      <c r="DU5860" s="81">
        <v>0</v>
      </c>
      <c r="DV5860" s="81">
        <v>3.756309237823506E-7</v>
      </c>
      <c r="DW5860" s="81">
        <v>3.756309237823506E-7</v>
      </c>
      <c r="GE5860" s="81" t="s">
        <v>449</v>
      </c>
      <c r="GF5860" s="81" t="s">
        <v>155</v>
      </c>
      <c r="GG5860" s="81" t="s">
        <v>496</v>
      </c>
      <c r="GH5860" s="81" t="s">
        <v>455</v>
      </c>
      <c r="GI5860" s="81">
        <v>2021</v>
      </c>
      <c r="GJ5860" s="81" t="s">
        <v>201</v>
      </c>
      <c r="GK5860" s="81">
        <v>409.22373582042889</v>
      </c>
      <c r="GL5860" s="81">
        <v>84.742206999999993</v>
      </c>
      <c r="GM5860" s="81">
        <v>2021</v>
      </c>
      <c r="GN5860" s="81" t="s">
        <v>173</v>
      </c>
      <c r="GO5860" s="81">
        <v>1.1148832299820636E-2</v>
      </c>
      <c r="GP5860" s="81">
        <v>10</v>
      </c>
      <c r="GQ5860" s="81">
        <v>0</v>
      </c>
      <c r="GR5860" s="81" t="s">
        <v>448</v>
      </c>
      <c r="GS5860" s="81">
        <v>1.1148832299820636E-2</v>
      </c>
      <c r="GT5860" s="81">
        <v>4.5623668037680645</v>
      </c>
      <c r="GU5860" s="81">
        <v>1.1148832299820636E-2</v>
      </c>
      <c r="GV5860" s="81">
        <v>4.5623668037680645</v>
      </c>
      <c r="GW5860" s="81">
        <v>0</v>
      </c>
      <c r="GX5860" s="81">
        <v>0</v>
      </c>
      <c r="GY5860" s="81">
        <v>0</v>
      </c>
      <c r="GZ5860" s="81">
        <v>0</v>
      </c>
    </row>
    <row r="5861" spans="98:208" x14ac:dyDescent="0.25">
      <c r="CT5861" s="81" t="s">
        <v>155</v>
      </c>
      <c r="CU5861" s="81" t="s">
        <v>493</v>
      </c>
      <c r="CV5861" s="81" t="s">
        <v>458</v>
      </c>
      <c r="CW5861" s="81">
        <v>2028</v>
      </c>
      <c r="CX5861" s="81">
        <v>0</v>
      </c>
      <c r="CY5861" s="81">
        <v>0</v>
      </c>
      <c r="CZ5861" s="81">
        <v>0</v>
      </c>
      <c r="DA5861" s="81">
        <v>0</v>
      </c>
      <c r="DB5861" s="81">
        <v>9534.9220877119478</v>
      </c>
      <c r="DC5861" s="81">
        <v>247.27299216501191</v>
      </c>
      <c r="DD5861" s="81">
        <v>9287.6490955469344</v>
      </c>
      <c r="DE5861" s="81">
        <v>0</v>
      </c>
      <c r="DF5861" s="81">
        <v>2.75680512192258</v>
      </c>
      <c r="DG5861" s="81">
        <v>2.75680512192258</v>
      </c>
      <c r="DH5861" s="81">
        <v>2.75680512192258</v>
      </c>
      <c r="DI5861" s="81">
        <v>2.75680512192258</v>
      </c>
      <c r="DJ5861" s="81">
        <v>1.4445993002066731E-7</v>
      </c>
      <c r="DL5861" s="81">
        <v>0</v>
      </c>
      <c r="DM5861" s="81">
        <v>3.982478749935531E-7</v>
      </c>
      <c r="DN5861" s="81">
        <v>3.982478749935531E-7</v>
      </c>
      <c r="DO5861" s="81">
        <v>0</v>
      </c>
      <c r="DP5861" s="81">
        <v>3.982478749935531E-7</v>
      </c>
      <c r="DQ5861" s="81">
        <v>3.982478749935531E-7</v>
      </c>
      <c r="DR5861" s="81">
        <v>0</v>
      </c>
      <c r="DS5861" s="81">
        <v>3.982478749935531E-7</v>
      </c>
      <c r="DT5861" s="81">
        <v>3.982478749935531E-7</v>
      </c>
      <c r="DU5861" s="81">
        <v>0</v>
      </c>
      <c r="DV5861" s="81">
        <v>3.982478749935531E-7</v>
      </c>
      <c r="DW5861" s="81">
        <v>3.982478749935531E-7</v>
      </c>
      <c r="GE5861" s="81" t="s">
        <v>449</v>
      </c>
      <c r="GF5861" s="81" t="s">
        <v>155</v>
      </c>
      <c r="GG5861" s="81" t="s">
        <v>496</v>
      </c>
      <c r="GH5861" s="81" t="s">
        <v>455</v>
      </c>
      <c r="GI5861" s="81">
        <v>2022</v>
      </c>
      <c r="GJ5861" s="81" t="s">
        <v>201</v>
      </c>
      <c r="GK5861" s="81">
        <v>409.22373582042889</v>
      </c>
      <c r="GL5861" s="81">
        <v>84.742206999999993</v>
      </c>
      <c r="GM5861" s="81">
        <v>2022</v>
      </c>
      <c r="GN5861" s="81" t="s">
        <v>173</v>
      </c>
      <c r="GO5861" s="81">
        <v>1.1148832299820636E-2</v>
      </c>
      <c r="GP5861" s="81">
        <v>10</v>
      </c>
      <c r="GQ5861" s="81">
        <v>0</v>
      </c>
      <c r="GR5861" s="81" t="s">
        <v>448</v>
      </c>
      <c r="GS5861" s="81">
        <v>1.1148832299820636E-2</v>
      </c>
      <c r="GT5861" s="81">
        <v>4.5623668037680645</v>
      </c>
      <c r="GU5861" s="81">
        <v>1.1148832299820636E-2</v>
      </c>
      <c r="GV5861" s="81">
        <v>4.5623668037680645</v>
      </c>
      <c r="GW5861" s="81">
        <v>1.1148832299820636E-2</v>
      </c>
      <c r="GX5861" s="81">
        <v>4.5623668037680645</v>
      </c>
      <c r="GY5861" s="81">
        <v>0</v>
      </c>
      <c r="GZ5861" s="81">
        <v>0</v>
      </c>
    </row>
    <row r="5862" spans="98:208" x14ac:dyDescent="0.25">
      <c r="CT5862" s="81" t="s">
        <v>155</v>
      </c>
      <c r="CU5862" s="81" t="s">
        <v>493</v>
      </c>
      <c r="CV5862" s="81" t="s">
        <v>458</v>
      </c>
      <c r="CW5862" s="81">
        <v>2029</v>
      </c>
      <c r="CX5862" s="81">
        <v>0</v>
      </c>
      <c r="CY5862" s="81">
        <v>0</v>
      </c>
      <c r="CZ5862" s="81">
        <v>0</v>
      </c>
      <c r="DA5862" s="81">
        <v>0</v>
      </c>
      <c r="DB5862" s="81">
        <v>9534.9220877119478</v>
      </c>
      <c r="DC5862" s="81">
        <v>247.27299216501191</v>
      </c>
      <c r="DD5862" s="81">
        <v>9287.6490955469344</v>
      </c>
      <c r="DE5862" s="81">
        <v>0</v>
      </c>
      <c r="DF5862" s="81">
        <v>2.75680512192258</v>
      </c>
      <c r="DG5862" s="81">
        <v>2.75680512192258</v>
      </c>
      <c r="DH5862" s="81">
        <v>2.75680512192258</v>
      </c>
      <c r="DI5862" s="81">
        <v>2.75680512192258</v>
      </c>
      <c r="DJ5862" s="81">
        <v>1.4445993002066731E-7</v>
      </c>
      <c r="DL5862" s="81">
        <v>0</v>
      </c>
      <c r="DM5862" s="81">
        <v>3.982478749935531E-7</v>
      </c>
      <c r="DN5862" s="81">
        <v>3.982478749935531E-7</v>
      </c>
      <c r="DO5862" s="81">
        <v>0</v>
      </c>
      <c r="DP5862" s="81">
        <v>3.982478749935531E-7</v>
      </c>
      <c r="DQ5862" s="81">
        <v>3.982478749935531E-7</v>
      </c>
      <c r="DR5862" s="81">
        <v>0</v>
      </c>
      <c r="DS5862" s="81">
        <v>3.982478749935531E-7</v>
      </c>
      <c r="DT5862" s="81">
        <v>3.982478749935531E-7</v>
      </c>
      <c r="DU5862" s="81">
        <v>0</v>
      </c>
      <c r="DV5862" s="81">
        <v>3.982478749935531E-7</v>
      </c>
      <c r="DW5862" s="81">
        <v>3.982478749935531E-7</v>
      </c>
      <c r="GE5862" s="81" t="s">
        <v>449</v>
      </c>
      <c r="GF5862" s="81" t="s">
        <v>155</v>
      </c>
      <c r="GG5862" s="81" t="s">
        <v>496</v>
      </c>
      <c r="GH5862" s="81" t="s">
        <v>455</v>
      </c>
      <c r="GI5862" s="81">
        <v>2023</v>
      </c>
      <c r="GJ5862" s="81" t="s">
        <v>201</v>
      </c>
      <c r="GK5862" s="81">
        <v>428.60232122029339</v>
      </c>
      <c r="GL5862" s="81">
        <v>84.742206999999993</v>
      </c>
      <c r="GM5862" s="81">
        <v>2023</v>
      </c>
      <c r="GN5862" s="81" t="s">
        <v>173</v>
      </c>
      <c r="GO5862" s="81">
        <v>1.1148832299820636E-2</v>
      </c>
      <c r="GP5862" s="81">
        <v>10</v>
      </c>
      <c r="GQ5862" s="81">
        <v>0</v>
      </c>
      <c r="GR5862" s="81" t="s">
        <v>448</v>
      </c>
      <c r="GS5862" s="81">
        <v>1.1148832299820636E-2</v>
      </c>
      <c r="GT5862" s="81">
        <v>4.778415402598907</v>
      </c>
      <c r="GU5862" s="81">
        <v>1.1148832299820636E-2</v>
      </c>
      <c r="GV5862" s="81">
        <v>4.778415402598907</v>
      </c>
      <c r="GW5862" s="81">
        <v>1.1148832299820636E-2</v>
      </c>
      <c r="GX5862" s="81">
        <v>4.778415402598907</v>
      </c>
      <c r="GY5862" s="81">
        <v>1.1148832299820636E-2</v>
      </c>
      <c r="GZ5862" s="81">
        <v>4.778415402598907</v>
      </c>
    </row>
    <row r="5863" spans="98:208" x14ac:dyDescent="0.25">
      <c r="CT5863" s="81" t="s">
        <v>155</v>
      </c>
      <c r="CU5863" s="81" t="s">
        <v>493</v>
      </c>
      <c r="CV5863" s="81" t="s">
        <v>458</v>
      </c>
      <c r="CW5863" s="81">
        <v>2030</v>
      </c>
      <c r="CX5863" s="81">
        <v>0</v>
      </c>
      <c r="CY5863" s="81">
        <v>0</v>
      </c>
      <c r="CZ5863" s="81">
        <v>0</v>
      </c>
      <c r="DA5863" s="81">
        <v>0</v>
      </c>
      <c r="DB5863" s="81">
        <v>9534.9220877119478</v>
      </c>
      <c r="DC5863" s="81">
        <v>247.27299216501191</v>
      </c>
      <c r="DD5863" s="81">
        <v>9287.6490955469344</v>
      </c>
      <c r="DE5863" s="81">
        <v>0</v>
      </c>
      <c r="DF5863" s="81">
        <v>0</v>
      </c>
      <c r="DG5863" s="81">
        <v>2.75680512192258</v>
      </c>
      <c r="DH5863" s="81">
        <v>2.75680512192258</v>
      </c>
      <c r="DI5863" s="81">
        <v>2.75680512192258</v>
      </c>
      <c r="DJ5863" s="81">
        <v>1.4445993002066731E-7</v>
      </c>
      <c r="DL5863" s="81">
        <v>0</v>
      </c>
      <c r="DM5863" s="81">
        <v>0</v>
      </c>
      <c r="DN5863" s="81">
        <v>0</v>
      </c>
      <c r="DO5863" s="81">
        <v>0</v>
      </c>
      <c r="DP5863" s="81">
        <v>3.982478749935531E-7</v>
      </c>
      <c r="DQ5863" s="81">
        <v>3.982478749935531E-7</v>
      </c>
      <c r="DR5863" s="81">
        <v>0</v>
      </c>
      <c r="DS5863" s="81">
        <v>3.982478749935531E-7</v>
      </c>
      <c r="DT5863" s="81">
        <v>3.982478749935531E-7</v>
      </c>
      <c r="DU5863" s="81">
        <v>0</v>
      </c>
      <c r="DV5863" s="81">
        <v>3.982478749935531E-7</v>
      </c>
      <c r="DW5863" s="81">
        <v>3.982478749935531E-7</v>
      </c>
      <c r="GE5863" s="81" t="s">
        <v>449</v>
      </c>
      <c r="GF5863" s="81" t="s">
        <v>155</v>
      </c>
      <c r="GG5863" s="81" t="s">
        <v>496</v>
      </c>
      <c r="GH5863" s="81" t="s">
        <v>455</v>
      </c>
      <c r="GI5863" s="81">
        <v>2024</v>
      </c>
      <c r="GJ5863" s="81" t="s">
        <v>201</v>
      </c>
      <c r="GK5863" s="81">
        <v>428.60232122029339</v>
      </c>
      <c r="GL5863" s="81">
        <v>84.742206999999993</v>
      </c>
      <c r="GM5863" s="81">
        <v>2024</v>
      </c>
      <c r="GN5863" s="81" t="s">
        <v>173</v>
      </c>
      <c r="GO5863" s="81">
        <v>1.1148832299820636E-2</v>
      </c>
      <c r="GP5863" s="81">
        <v>10</v>
      </c>
      <c r="GQ5863" s="81">
        <v>0</v>
      </c>
      <c r="GR5863" s="81" t="s">
        <v>448</v>
      </c>
      <c r="GS5863" s="81">
        <v>1.1148832299820636E-2</v>
      </c>
      <c r="GT5863" s="81">
        <v>4.778415402598907</v>
      </c>
      <c r="GU5863" s="81">
        <v>1.1148832299820636E-2</v>
      </c>
      <c r="GV5863" s="81">
        <v>4.778415402598907</v>
      </c>
      <c r="GW5863" s="81">
        <v>1.1148832299820636E-2</v>
      </c>
      <c r="GX5863" s="81">
        <v>4.778415402598907</v>
      </c>
      <c r="GY5863" s="81">
        <v>1.1148832299820636E-2</v>
      </c>
      <c r="GZ5863" s="81">
        <v>4.778415402598907</v>
      </c>
    </row>
    <row r="5864" spans="98:208" x14ac:dyDescent="0.25">
      <c r="CT5864" s="81" t="s">
        <v>155</v>
      </c>
      <c r="CU5864" s="81" t="s">
        <v>493</v>
      </c>
      <c r="CV5864" s="81" t="s">
        <v>458</v>
      </c>
      <c r="CW5864" s="81">
        <v>2031</v>
      </c>
      <c r="CX5864" s="81">
        <v>0</v>
      </c>
      <c r="CY5864" s="81">
        <v>0</v>
      </c>
      <c r="CZ5864" s="81">
        <v>0</v>
      </c>
      <c r="DA5864" s="81">
        <v>0</v>
      </c>
      <c r="DB5864" s="81">
        <v>9534.9220877119478</v>
      </c>
      <c r="DC5864" s="81">
        <v>247.27299216501191</v>
      </c>
      <c r="DD5864" s="81">
        <v>9287.6490955469344</v>
      </c>
      <c r="DE5864" s="81">
        <v>0</v>
      </c>
      <c r="DF5864" s="81">
        <v>0</v>
      </c>
      <c r="DG5864" s="81">
        <v>0</v>
      </c>
      <c r="DH5864" s="81">
        <v>2.75680512192258</v>
      </c>
      <c r="DI5864" s="81">
        <v>2.75680512192258</v>
      </c>
      <c r="DJ5864" s="81">
        <v>1.4445993002066731E-7</v>
      </c>
      <c r="DL5864" s="81">
        <v>0</v>
      </c>
      <c r="DM5864" s="81">
        <v>0</v>
      </c>
      <c r="DN5864" s="81">
        <v>0</v>
      </c>
      <c r="DO5864" s="81">
        <v>0</v>
      </c>
      <c r="DP5864" s="81">
        <v>0</v>
      </c>
      <c r="DQ5864" s="81">
        <v>0</v>
      </c>
      <c r="DR5864" s="81">
        <v>0</v>
      </c>
      <c r="DS5864" s="81">
        <v>3.982478749935531E-7</v>
      </c>
      <c r="DT5864" s="81">
        <v>3.982478749935531E-7</v>
      </c>
      <c r="DU5864" s="81">
        <v>0</v>
      </c>
      <c r="DV5864" s="81">
        <v>3.982478749935531E-7</v>
      </c>
      <c r="DW5864" s="81">
        <v>3.982478749935531E-7</v>
      </c>
      <c r="GE5864" s="81" t="s">
        <v>449</v>
      </c>
      <c r="GF5864" s="81" t="s">
        <v>155</v>
      </c>
      <c r="GG5864" s="81" t="s">
        <v>496</v>
      </c>
      <c r="GH5864" s="81" t="s">
        <v>455</v>
      </c>
      <c r="GI5864" s="81">
        <v>2025</v>
      </c>
      <c r="GJ5864" s="81" t="s">
        <v>201</v>
      </c>
      <c r="GK5864" s="81">
        <v>428.60232122029339</v>
      </c>
      <c r="GL5864" s="81">
        <v>84.742206999999993</v>
      </c>
      <c r="GM5864" s="81">
        <v>2025</v>
      </c>
      <c r="GN5864" s="81" t="s">
        <v>173</v>
      </c>
      <c r="GO5864" s="81">
        <v>1.1148832299820636E-2</v>
      </c>
      <c r="GP5864" s="81">
        <v>10</v>
      </c>
      <c r="GQ5864" s="81">
        <v>0</v>
      </c>
      <c r="GR5864" s="81" t="s">
        <v>448</v>
      </c>
      <c r="GS5864" s="81">
        <v>1.1148832299820636E-2</v>
      </c>
      <c r="GT5864" s="81">
        <v>4.778415402598907</v>
      </c>
      <c r="GU5864" s="81">
        <v>1.1148832299820636E-2</v>
      </c>
      <c r="GV5864" s="81">
        <v>4.778415402598907</v>
      </c>
      <c r="GW5864" s="81">
        <v>1.1148832299820636E-2</v>
      </c>
      <c r="GX5864" s="81">
        <v>4.778415402598907</v>
      </c>
      <c r="GY5864" s="81">
        <v>1.1148832299820636E-2</v>
      </c>
      <c r="GZ5864" s="81">
        <v>4.778415402598907</v>
      </c>
    </row>
    <row r="5865" spans="98:208" x14ac:dyDescent="0.25">
      <c r="CT5865" s="81" t="s">
        <v>155</v>
      </c>
      <c r="CU5865" s="81" t="s">
        <v>493</v>
      </c>
      <c r="CV5865" s="81" t="s">
        <v>458</v>
      </c>
      <c r="CW5865" s="81">
        <v>2032</v>
      </c>
      <c r="CX5865" s="81">
        <v>0</v>
      </c>
      <c r="CY5865" s="81">
        <v>0</v>
      </c>
      <c r="CZ5865" s="81">
        <v>0</v>
      </c>
      <c r="DA5865" s="81">
        <v>0</v>
      </c>
      <c r="DB5865" s="81">
        <v>9534.9220877119478</v>
      </c>
      <c r="DC5865" s="81">
        <v>247.27299216501191</v>
      </c>
      <c r="DD5865" s="81">
        <v>9287.6490955469344</v>
      </c>
      <c r="DE5865" s="81">
        <v>0</v>
      </c>
      <c r="DF5865" s="81">
        <v>0</v>
      </c>
      <c r="DG5865" s="81">
        <v>0</v>
      </c>
      <c r="DH5865" s="81">
        <v>0</v>
      </c>
      <c r="DI5865" s="81">
        <v>2.75680512192258</v>
      </c>
      <c r="DJ5865" s="81">
        <v>1.4445993002066731E-7</v>
      </c>
      <c r="DL5865" s="81">
        <v>0</v>
      </c>
      <c r="DM5865" s="81">
        <v>0</v>
      </c>
      <c r="DN5865" s="81">
        <v>0</v>
      </c>
      <c r="DO5865" s="81">
        <v>0</v>
      </c>
      <c r="DP5865" s="81">
        <v>0</v>
      </c>
      <c r="DQ5865" s="81">
        <v>0</v>
      </c>
      <c r="DR5865" s="81">
        <v>0</v>
      </c>
      <c r="DS5865" s="81">
        <v>0</v>
      </c>
      <c r="DT5865" s="81">
        <v>0</v>
      </c>
      <c r="DU5865" s="81">
        <v>0</v>
      </c>
      <c r="DV5865" s="81">
        <v>3.982478749935531E-7</v>
      </c>
      <c r="DW5865" s="81">
        <v>3.982478749935531E-7</v>
      </c>
      <c r="GE5865" s="81" t="s">
        <v>449</v>
      </c>
      <c r="GF5865" s="81" t="s">
        <v>155</v>
      </c>
      <c r="GG5865" s="81" t="s">
        <v>496</v>
      </c>
      <c r="GH5865" s="81" t="s">
        <v>455</v>
      </c>
      <c r="GI5865" s="81">
        <v>2026</v>
      </c>
      <c r="GJ5865" s="81" t="s">
        <v>201</v>
      </c>
      <c r="GK5865" s="81">
        <v>428.60232122029339</v>
      </c>
      <c r="GL5865" s="81">
        <v>84.742206999999993</v>
      </c>
      <c r="GM5865" s="81">
        <v>2026</v>
      </c>
      <c r="GN5865" s="81" t="s">
        <v>173</v>
      </c>
      <c r="GO5865" s="81">
        <v>1.1148832299820636E-2</v>
      </c>
      <c r="GP5865" s="81">
        <v>10</v>
      </c>
      <c r="GQ5865" s="81">
        <v>0</v>
      </c>
      <c r="GR5865" s="81" t="s">
        <v>448</v>
      </c>
      <c r="GS5865" s="81">
        <v>1.1148832299820636E-2</v>
      </c>
      <c r="GT5865" s="81">
        <v>4.778415402598907</v>
      </c>
      <c r="GU5865" s="81">
        <v>1.1148832299820636E-2</v>
      </c>
      <c r="GV5865" s="81">
        <v>4.778415402598907</v>
      </c>
      <c r="GW5865" s="81">
        <v>1.1148832299820636E-2</v>
      </c>
      <c r="GX5865" s="81">
        <v>4.778415402598907</v>
      </c>
      <c r="GY5865" s="81">
        <v>1.1148832299820636E-2</v>
      </c>
      <c r="GZ5865" s="81">
        <v>4.778415402598907</v>
      </c>
    </row>
    <row r="5866" spans="98:208" x14ac:dyDescent="0.25">
      <c r="CT5866" s="81" t="s">
        <v>155</v>
      </c>
      <c r="CU5866" s="81" t="s">
        <v>493</v>
      </c>
      <c r="CV5866" s="81" t="s">
        <v>459</v>
      </c>
      <c r="CW5866" s="81">
        <v>2020</v>
      </c>
      <c r="CX5866" s="81">
        <v>0</v>
      </c>
      <c r="CY5866" s="81">
        <v>0</v>
      </c>
      <c r="CZ5866" s="81">
        <v>0</v>
      </c>
      <c r="DA5866" s="81">
        <v>0</v>
      </c>
      <c r="DB5866" s="81">
        <v>5.2405583313015471</v>
      </c>
      <c r="DC5866" s="81">
        <v>0.69641821681223104</v>
      </c>
      <c r="DD5866" s="81">
        <v>2.9419641522810189</v>
      </c>
      <c r="DE5866" s="81">
        <v>1.6021759622082921</v>
      </c>
      <c r="DF5866" s="81">
        <v>7.7642499097796925E-3</v>
      </c>
      <c r="DG5866" s="81">
        <v>0</v>
      </c>
      <c r="DH5866" s="81">
        <v>0</v>
      </c>
      <c r="DI5866" s="81">
        <v>0</v>
      </c>
      <c r="DJ5866" s="81">
        <v>2.5326760809435171E-5</v>
      </c>
      <c r="DL5866" s="81">
        <v>0</v>
      </c>
      <c r="DM5866" s="81">
        <v>1.9664330032966887E-7</v>
      </c>
      <c r="DN5866" s="81">
        <v>1.9664330032966887E-7</v>
      </c>
      <c r="DO5866" s="81">
        <v>0</v>
      </c>
      <c r="DP5866" s="81">
        <v>0</v>
      </c>
      <c r="DQ5866" s="81">
        <v>0</v>
      </c>
      <c r="DR5866" s="81">
        <v>0</v>
      </c>
      <c r="DS5866" s="81">
        <v>0</v>
      </c>
      <c r="DT5866" s="81">
        <v>0</v>
      </c>
      <c r="DU5866" s="81">
        <v>0</v>
      </c>
      <c r="DV5866" s="81">
        <v>0</v>
      </c>
      <c r="DW5866" s="81">
        <v>0</v>
      </c>
      <c r="GE5866" s="81" t="s">
        <v>449</v>
      </c>
      <c r="GF5866" s="81" t="s">
        <v>155</v>
      </c>
      <c r="GG5866" s="81" t="s">
        <v>496</v>
      </c>
      <c r="GH5866" s="81" t="s">
        <v>455</v>
      </c>
      <c r="GI5866" s="81">
        <v>2027</v>
      </c>
      <c r="GJ5866" s="81" t="s">
        <v>201</v>
      </c>
      <c r="GK5866" s="81">
        <v>428.60232122029339</v>
      </c>
      <c r="GL5866" s="81">
        <v>84.742206999999993</v>
      </c>
      <c r="GM5866" s="81">
        <v>2027</v>
      </c>
      <c r="GN5866" s="81" t="s">
        <v>173</v>
      </c>
      <c r="GO5866" s="81">
        <v>1.1148832299820636E-2</v>
      </c>
      <c r="GP5866" s="81">
        <v>10</v>
      </c>
      <c r="GQ5866" s="81">
        <v>0</v>
      </c>
      <c r="GR5866" s="81" t="s">
        <v>448</v>
      </c>
      <c r="GS5866" s="81">
        <v>1.1148832299820636E-2</v>
      </c>
      <c r="GT5866" s="81">
        <v>4.778415402598907</v>
      </c>
      <c r="GU5866" s="81">
        <v>1.1148832299820636E-2</v>
      </c>
      <c r="GV5866" s="81">
        <v>4.778415402598907</v>
      </c>
      <c r="GW5866" s="81">
        <v>1.1148832299820636E-2</v>
      </c>
      <c r="GX5866" s="81">
        <v>4.778415402598907</v>
      </c>
      <c r="GY5866" s="81">
        <v>1.1148832299820636E-2</v>
      </c>
      <c r="GZ5866" s="81">
        <v>4.778415402598907</v>
      </c>
    </row>
    <row r="5867" spans="98:208" x14ac:dyDescent="0.25">
      <c r="CT5867" s="81" t="s">
        <v>155</v>
      </c>
      <c r="CU5867" s="81" t="s">
        <v>493</v>
      </c>
      <c r="CV5867" s="81" t="s">
        <v>459</v>
      </c>
      <c r="CW5867" s="81">
        <v>2021</v>
      </c>
      <c r="CX5867" s="81">
        <v>0</v>
      </c>
      <c r="CY5867" s="81">
        <v>0</v>
      </c>
      <c r="CZ5867" s="81">
        <v>0</v>
      </c>
      <c r="DA5867" s="81">
        <v>0</v>
      </c>
      <c r="DB5867" s="81">
        <v>5.2405583313015471</v>
      </c>
      <c r="DC5867" s="81">
        <v>0.69641821681223104</v>
      </c>
      <c r="DD5867" s="81">
        <v>2.9419641522810189</v>
      </c>
      <c r="DE5867" s="81">
        <v>1.6021759622082921</v>
      </c>
      <c r="DF5867" s="81">
        <v>7.7642499097796925E-3</v>
      </c>
      <c r="DG5867" s="81">
        <v>7.7642499097796925E-3</v>
      </c>
      <c r="DH5867" s="81">
        <v>0</v>
      </c>
      <c r="DI5867" s="81">
        <v>0</v>
      </c>
      <c r="DJ5867" s="81">
        <v>2.5326760809435171E-5</v>
      </c>
      <c r="DL5867" s="81">
        <v>0</v>
      </c>
      <c r="DM5867" s="81">
        <v>1.9664330032966887E-7</v>
      </c>
      <c r="DN5867" s="81">
        <v>1.9664330032966887E-7</v>
      </c>
      <c r="DO5867" s="81">
        <v>0</v>
      </c>
      <c r="DP5867" s="81">
        <v>1.9664330032966887E-7</v>
      </c>
      <c r="DQ5867" s="81">
        <v>1.9664330032966887E-7</v>
      </c>
      <c r="DR5867" s="81">
        <v>0</v>
      </c>
      <c r="DS5867" s="81">
        <v>0</v>
      </c>
      <c r="DT5867" s="81">
        <v>0</v>
      </c>
      <c r="DU5867" s="81">
        <v>0</v>
      </c>
      <c r="DV5867" s="81">
        <v>0</v>
      </c>
      <c r="DW5867" s="81">
        <v>0</v>
      </c>
      <c r="GE5867" s="81" t="s">
        <v>449</v>
      </c>
      <c r="GF5867" s="81" t="s">
        <v>155</v>
      </c>
      <c r="GG5867" s="81" t="s">
        <v>496</v>
      </c>
      <c r="GH5867" s="81" t="s">
        <v>455</v>
      </c>
      <c r="GI5867" s="81">
        <v>2028</v>
      </c>
      <c r="GJ5867" s="81" t="s">
        <v>201</v>
      </c>
      <c r="GK5867" s="81">
        <v>453.26096055711599</v>
      </c>
      <c r="GL5867" s="81">
        <v>84.742206999999993</v>
      </c>
      <c r="GM5867" s="81">
        <v>2028</v>
      </c>
      <c r="GN5867" s="81" t="s">
        <v>173</v>
      </c>
      <c r="GO5867" s="81">
        <v>1.1148832299820636E-2</v>
      </c>
      <c r="GP5867" s="81">
        <v>10</v>
      </c>
      <c r="GQ5867" s="81">
        <v>0</v>
      </c>
      <c r="GR5867" s="81" t="s">
        <v>448</v>
      </c>
      <c r="GS5867" s="81">
        <v>1.1148832299820636E-2</v>
      </c>
      <c r="GT5867" s="81">
        <v>5.0533304373069026</v>
      </c>
      <c r="GU5867" s="81">
        <v>1.1148832299820636E-2</v>
      </c>
      <c r="GV5867" s="81">
        <v>5.0533304373069026</v>
      </c>
      <c r="GW5867" s="81">
        <v>1.1148832299820636E-2</v>
      </c>
      <c r="GX5867" s="81">
        <v>5.0533304373069026</v>
      </c>
      <c r="GY5867" s="81">
        <v>1.1148832299820636E-2</v>
      </c>
      <c r="GZ5867" s="81">
        <v>5.0533304373069026</v>
      </c>
    </row>
    <row r="5868" spans="98:208" x14ac:dyDescent="0.25">
      <c r="CT5868" s="81" t="s">
        <v>155</v>
      </c>
      <c r="CU5868" s="81" t="s">
        <v>493</v>
      </c>
      <c r="CV5868" s="81" t="s">
        <v>459</v>
      </c>
      <c r="CW5868" s="81">
        <v>2022</v>
      </c>
      <c r="CX5868" s="81">
        <v>0</v>
      </c>
      <c r="CY5868" s="81">
        <v>0</v>
      </c>
      <c r="CZ5868" s="81">
        <v>0</v>
      </c>
      <c r="DA5868" s="81">
        <v>0</v>
      </c>
      <c r="DB5868" s="81">
        <v>5.2405583313015471</v>
      </c>
      <c r="DC5868" s="81">
        <v>0.69641821681223104</v>
      </c>
      <c r="DD5868" s="81">
        <v>2.9419641522810189</v>
      </c>
      <c r="DE5868" s="81">
        <v>1.6021759622082921</v>
      </c>
      <c r="DF5868" s="81">
        <v>7.7642499097796925E-3</v>
      </c>
      <c r="DG5868" s="81">
        <v>7.7642499097796925E-3</v>
      </c>
      <c r="DH5868" s="81">
        <v>7.7642499097796925E-3</v>
      </c>
      <c r="DI5868" s="81">
        <v>0</v>
      </c>
      <c r="DJ5868" s="81">
        <v>2.5326760809435171E-5</v>
      </c>
      <c r="DL5868" s="81">
        <v>0</v>
      </c>
      <c r="DM5868" s="81">
        <v>1.9664330032966887E-7</v>
      </c>
      <c r="DN5868" s="81">
        <v>1.9664330032966887E-7</v>
      </c>
      <c r="DO5868" s="81">
        <v>0</v>
      </c>
      <c r="DP5868" s="81">
        <v>1.9664330032966887E-7</v>
      </c>
      <c r="DQ5868" s="81">
        <v>1.9664330032966887E-7</v>
      </c>
      <c r="DR5868" s="81">
        <v>0</v>
      </c>
      <c r="DS5868" s="81">
        <v>1.9664330032966887E-7</v>
      </c>
      <c r="DT5868" s="81">
        <v>1.9664330032966887E-7</v>
      </c>
      <c r="DU5868" s="81">
        <v>0</v>
      </c>
      <c r="DV5868" s="81">
        <v>0</v>
      </c>
      <c r="DW5868" s="81">
        <v>0</v>
      </c>
      <c r="GE5868" s="81" t="s">
        <v>449</v>
      </c>
      <c r="GF5868" s="81" t="s">
        <v>155</v>
      </c>
      <c r="GG5868" s="81" t="s">
        <v>496</v>
      </c>
      <c r="GH5868" s="81" t="s">
        <v>455</v>
      </c>
      <c r="GI5868" s="81">
        <v>2029</v>
      </c>
      <c r="GJ5868" s="81" t="s">
        <v>201</v>
      </c>
      <c r="GK5868" s="81">
        <v>453.26096055711599</v>
      </c>
      <c r="GL5868" s="81">
        <v>84.742206999999993</v>
      </c>
      <c r="GM5868" s="81">
        <v>2029</v>
      </c>
      <c r="GN5868" s="81" t="s">
        <v>173</v>
      </c>
      <c r="GO5868" s="81">
        <v>1.1148832299820636E-2</v>
      </c>
      <c r="GP5868" s="81">
        <v>10</v>
      </c>
      <c r="GQ5868" s="81">
        <v>0</v>
      </c>
      <c r="GR5868" s="81" t="s">
        <v>448</v>
      </c>
      <c r="GS5868" s="81">
        <v>1.1148832299820636E-2</v>
      </c>
      <c r="GT5868" s="81">
        <v>5.0533304373069026</v>
      </c>
      <c r="GU5868" s="81">
        <v>1.1148832299820636E-2</v>
      </c>
      <c r="GV5868" s="81">
        <v>5.0533304373069026</v>
      </c>
      <c r="GW5868" s="81">
        <v>1.1148832299820636E-2</v>
      </c>
      <c r="GX5868" s="81">
        <v>5.0533304373069026</v>
      </c>
      <c r="GY5868" s="81">
        <v>1.1148832299820636E-2</v>
      </c>
      <c r="GZ5868" s="81">
        <v>5.0533304373069026</v>
      </c>
    </row>
    <row r="5869" spans="98:208" x14ac:dyDescent="0.25">
      <c r="CT5869" s="81" t="s">
        <v>155</v>
      </c>
      <c r="CU5869" s="81" t="s">
        <v>493</v>
      </c>
      <c r="CV5869" s="81" t="s">
        <v>459</v>
      </c>
      <c r="CW5869" s="81">
        <v>2023</v>
      </c>
      <c r="CX5869" s="81">
        <v>0</v>
      </c>
      <c r="CY5869" s="81">
        <v>0</v>
      </c>
      <c r="CZ5869" s="81">
        <v>0</v>
      </c>
      <c r="DA5869" s="81">
        <v>0</v>
      </c>
      <c r="DB5869" s="81">
        <v>5.475034607007772</v>
      </c>
      <c r="DC5869" s="81">
        <v>0.71896016785821326</v>
      </c>
      <c r="DD5869" s="81">
        <v>3.0714971986151069</v>
      </c>
      <c r="DE5869" s="81">
        <v>1.684577240534449</v>
      </c>
      <c r="DF5869" s="81">
        <v>8.0155663417021145E-3</v>
      </c>
      <c r="DG5869" s="81">
        <v>8.0155663417021145E-3</v>
      </c>
      <c r="DH5869" s="81">
        <v>8.0155663417021145E-3</v>
      </c>
      <c r="DI5869" s="81">
        <v>8.0155663417021145E-3</v>
      </c>
      <c r="DJ5869" s="81">
        <v>2.5326760809435171E-5</v>
      </c>
      <c r="DL5869" s="81">
        <v>0</v>
      </c>
      <c r="DM5869" s="81">
        <v>2.0300833148844875E-7</v>
      </c>
      <c r="DN5869" s="81">
        <v>2.0300833148844875E-7</v>
      </c>
      <c r="DO5869" s="81">
        <v>0</v>
      </c>
      <c r="DP5869" s="81">
        <v>2.0300833148844875E-7</v>
      </c>
      <c r="DQ5869" s="81">
        <v>2.0300833148844875E-7</v>
      </c>
      <c r="DR5869" s="81">
        <v>0</v>
      </c>
      <c r="DS5869" s="81">
        <v>2.0300833148844875E-7</v>
      </c>
      <c r="DT5869" s="81">
        <v>2.0300833148844875E-7</v>
      </c>
      <c r="DU5869" s="81">
        <v>0</v>
      </c>
      <c r="DV5869" s="81">
        <v>2.0300833148844875E-7</v>
      </c>
      <c r="DW5869" s="81">
        <v>2.0300833148844875E-7</v>
      </c>
      <c r="GE5869" s="81" t="s">
        <v>449</v>
      </c>
      <c r="GF5869" s="81" t="s">
        <v>155</v>
      </c>
      <c r="GG5869" s="81" t="s">
        <v>496</v>
      </c>
      <c r="GH5869" s="81" t="s">
        <v>455</v>
      </c>
      <c r="GI5869" s="81">
        <v>2030</v>
      </c>
      <c r="GJ5869" s="81" t="s">
        <v>201</v>
      </c>
      <c r="GK5869" s="81">
        <v>453.26096055711599</v>
      </c>
      <c r="GL5869" s="81">
        <v>84.742206999999993</v>
      </c>
      <c r="GM5869" s="81">
        <v>2030</v>
      </c>
      <c r="GN5869" s="81" t="s">
        <v>173</v>
      </c>
      <c r="GO5869" s="81">
        <v>1.1148832299820636E-2</v>
      </c>
      <c r="GP5869" s="81">
        <v>10</v>
      </c>
      <c r="GQ5869" s="81">
        <v>0</v>
      </c>
      <c r="GR5869" s="81" t="s">
        <v>448</v>
      </c>
      <c r="GS5869" s="81">
        <v>0</v>
      </c>
      <c r="GT5869" s="81">
        <v>0</v>
      </c>
      <c r="GU5869" s="81">
        <v>1.1148832299820636E-2</v>
      </c>
      <c r="GV5869" s="81">
        <v>5.0533304373069026</v>
      </c>
      <c r="GW5869" s="81">
        <v>1.1148832299820636E-2</v>
      </c>
      <c r="GX5869" s="81">
        <v>5.0533304373069026</v>
      </c>
      <c r="GY5869" s="81">
        <v>1.1148832299820636E-2</v>
      </c>
      <c r="GZ5869" s="81">
        <v>5.0533304373069026</v>
      </c>
    </row>
    <row r="5870" spans="98:208" x14ac:dyDescent="0.25">
      <c r="CT5870" s="81" t="s">
        <v>155</v>
      </c>
      <c r="CU5870" s="81" t="s">
        <v>493</v>
      </c>
      <c r="CV5870" s="81" t="s">
        <v>459</v>
      </c>
      <c r="CW5870" s="81">
        <v>2024</v>
      </c>
      <c r="CX5870" s="81">
        <v>0</v>
      </c>
      <c r="CY5870" s="81">
        <v>0</v>
      </c>
      <c r="CZ5870" s="81">
        <v>0</v>
      </c>
      <c r="DA5870" s="81">
        <v>0</v>
      </c>
      <c r="DB5870" s="81">
        <v>5.475034607007772</v>
      </c>
      <c r="DC5870" s="81">
        <v>0.71896016785821326</v>
      </c>
      <c r="DD5870" s="81">
        <v>3.0714971986151069</v>
      </c>
      <c r="DE5870" s="81">
        <v>1.684577240534449</v>
      </c>
      <c r="DF5870" s="81">
        <v>8.0155663417021145E-3</v>
      </c>
      <c r="DG5870" s="81">
        <v>8.0155663417021145E-3</v>
      </c>
      <c r="DH5870" s="81">
        <v>8.0155663417021145E-3</v>
      </c>
      <c r="DI5870" s="81">
        <v>8.0155663417021145E-3</v>
      </c>
      <c r="DJ5870" s="81">
        <v>2.5326760809435171E-5</v>
      </c>
      <c r="DL5870" s="81">
        <v>0</v>
      </c>
      <c r="DM5870" s="81">
        <v>2.0300833148844875E-7</v>
      </c>
      <c r="DN5870" s="81">
        <v>2.0300833148844875E-7</v>
      </c>
      <c r="DO5870" s="81">
        <v>0</v>
      </c>
      <c r="DP5870" s="81">
        <v>2.0300833148844875E-7</v>
      </c>
      <c r="DQ5870" s="81">
        <v>2.0300833148844875E-7</v>
      </c>
      <c r="DR5870" s="81">
        <v>0</v>
      </c>
      <c r="DS5870" s="81">
        <v>2.0300833148844875E-7</v>
      </c>
      <c r="DT5870" s="81">
        <v>2.0300833148844875E-7</v>
      </c>
      <c r="DU5870" s="81">
        <v>0</v>
      </c>
      <c r="DV5870" s="81">
        <v>2.0300833148844875E-7</v>
      </c>
      <c r="DW5870" s="81">
        <v>2.0300833148844875E-7</v>
      </c>
      <c r="GE5870" s="81" t="s">
        <v>449</v>
      </c>
      <c r="GF5870" s="81" t="s">
        <v>155</v>
      </c>
      <c r="GG5870" s="81" t="s">
        <v>496</v>
      </c>
      <c r="GH5870" s="81" t="s">
        <v>455</v>
      </c>
      <c r="GI5870" s="81">
        <v>2031</v>
      </c>
      <c r="GJ5870" s="81" t="s">
        <v>201</v>
      </c>
      <c r="GK5870" s="81">
        <v>453.26096055711599</v>
      </c>
      <c r="GL5870" s="81">
        <v>84.742206999999993</v>
      </c>
      <c r="GM5870" s="81">
        <v>2031</v>
      </c>
      <c r="GN5870" s="81" t="s">
        <v>173</v>
      </c>
      <c r="GO5870" s="81">
        <v>1.1148832299820636E-2</v>
      </c>
      <c r="GP5870" s="81">
        <v>10</v>
      </c>
      <c r="GQ5870" s="81">
        <v>0</v>
      </c>
      <c r="GR5870" s="81" t="s">
        <v>448</v>
      </c>
      <c r="GS5870" s="81">
        <v>0</v>
      </c>
      <c r="GT5870" s="81">
        <v>0</v>
      </c>
      <c r="GU5870" s="81">
        <v>0</v>
      </c>
      <c r="GV5870" s="81">
        <v>0</v>
      </c>
      <c r="GW5870" s="81">
        <v>1.1148832299820636E-2</v>
      </c>
      <c r="GX5870" s="81">
        <v>5.0533304373069026</v>
      </c>
      <c r="GY5870" s="81">
        <v>1.1148832299820636E-2</v>
      </c>
      <c r="GZ5870" s="81">
        <v>5.0533304373069026</v>
      </c>
    </row>
    <row r="5871" spans="98:208" x14ac:dyDescent="0.25">
      <c r="CT5871" s="81" t="s">
        <v>155</v>
      </c>
      <c r="CU5871" s="81" t="s">
        <v>493</v>
      </c>
      <c r="CV5871" s="81" t="s">
        <v>459</v>
      </c>
      <c r="CW5871" s="81">
        <v>2025</v>
      </c>
      <c r="CX5871" s="81">
        <v>0</v>
      </c>
      <c r="CY5871" s="81">
        <v>0</v>
      </c>
      <c r="CZ5871" s="81">
        <v>0</v>
      </c>
      <c r="DA5871" s="81">
        <v>0</v>
      </c>
      <c r="DB5871" s="81">
        <v>5.475034607007772</v>
      </c>
      <c r="DC5871" s="81">
        <v>0.71896016785821326</v>
      </c>
      <c r="DD5871" s="81">
        <v>3.0714971986151069</v>
      </c>
      <c r="DE5871" s="81">
        <v>1.684577240534449</v>
      </c>
      <c r="DF5871" s="81">
        <v>8.0155663417021145E-3</v>
      </c>
      <c r="DG5871" s="81">
        <v>8.0155663417021145E-3</v>
      </c>
      <c r="DH5871" s="81">
        <v>8.0155663417021145E-3</v>
      </c>
      <c r="DI5871" s="81">
        <v>8.0155663417021145E-3</v>
      </c>
      <c r="DJ5871" s="81">
        <v>2.5326760809435171E-5</v>
      </c>
      <c r="DL5871" s="81">
        <v>0</v>
      </c>
      <c r="DM5871" s="81">
        <v>2.0300833148844875E-7</v>
      </c>
      <c r="DN5871" s="81">
        <v>2.0300833148844875E-7</v>
      </c>
      <c r="DO5871" s="81">
        <v>0</v>
      </c>
      <c r="DP5871" s="81">
        <v>2.0300833148844875E-7</v>
      </c>
      <c r="DQ5871" s="81">
        <v>2.0300833148844875E-7</v>
      </c>
      <c r="DR5871" s="81">
        <v>0</v>
      </c>
      <c r="DS5871" s="81">
        <v>2.0300833148844875E-7</v>
      </c>
      <c r="DT5871" s="81">
        <v>2.0300833148844875E-7</v>
      </c>
      <c r="DU5871" s="81">
        <v>0</v>
      </c>
      <c r="DV5871" s="81">
        <v>2.0300833148844875E-7</v>
      </c>
      <c r="DW5871" s="81">
        <v>2.0300833148844875E-7</v>
      </c>
      <c r="GE5871" s="81" t="s">
        <v>449</v>
      </c>
      <c r="GF5871" s="81" t="s">
        <v>155</v>
      </c>
      <c r="GG5871" s="81" t="s">
        <v>496</v>
      </c>
      <c r="GH5871" s="81" t="s">
        <v>455</v>
      </c>
      <c r="GI5871" s="81">
        <v>2032</v>
      </c>
      <c r="GJ5871" s="81" t="s">
        <v>201</v>
      </c>
      <c r="GK5871" s="81">
        <v>453.26096055711599</v>
      </c>
      <c r="GL5871" s="81">
        <v>84.742206999999993</v>
      </c>
      <c r="GM5871" s="81">
        <v>2032</v>
      </c>
      <c r="GN5871" s="81" t="s">
        <v>173</v>
      </c>
      <c r="GO5871" s="81">
        <v>1.1148832299820636E-2</v>
      </c>
      <c r="GP5871" s="81">
        <v>10</v>
      </c>
      <c r="GQ5871" s="81">
        <v>0</v>
      </c>
      <c r="GR5871" s="81" t="s">
        <v>448</v>
      </c>
      <c r="GS5871" s="81">
        <v>0</v>
      </c>
      <c r="GT5871" s="81">
        <v>0</v>
      </c>
      <c r="GU5871" s="81">
        <v>0</v>
      </c>
      <c r="GV5871" s="81">
        <v>0</v>
      </c>
      <c r="GW5871" s="81">
        <v>0</v>
      </c>
      <c r="GX5871" s="81">
        <v>0</v>
      </c>
      <c r="GY5871" s="81">
        <v>1.1148832299820636E-2</v>
      </c>
      <c r="GZ5871" s="81">
        <v>5.0533304373069026</v>
      </c>
    </row>
    <row r="5872" spans="98:208" x14ac:dyDescent="0.25">
      <c r="CT5872" s="81" t="s">
        <v>155</v>
      </c>
      <c r="CU5872" s="81" t="s">
        <v>493</v>
      </c>
      <c r="CV5872" s="81" t="s">
        <v>459</v>
      </c>
      <c r="CW5872" s="81">
        <v>2026</v>
      </c>
      <c r="CX5872" s="81">
        <v>0</v>
      </c>
      <c r="CY5872" s="81">
        <v>0</v>
      </c>
      <c r="CZ5872" s="81">
        <v>0</v>
      </c>
      <c r="DA5872" s="81">
        <v>0</v>
      </c>
      <c r="DB5872" s="81">
        <v>5.475034607007772</v>
      </c>
      <c r="DC5872" s="81">
        <v>0.71896016785821326</v>
      </c>
      <c r="DD5872" s="81">
        <v>3.0714971986151069</v>
      </c>
      <c r="DE5872" s="81">
        <v>1.684577240534449</v>
      </c>
      <c r="DF5872" s="81">
        <v>8.0155663417021145E-3</v>
      </c>
      <c r="DG5872" s="81">
        <v>8.0155663417021145E-3</v>
      </c>
      <c r="DH5872" s="81">
        <v>8.0155663417021145E-3</v>
      </c>
      <c r="DI5872" s="81">
        <v>8.0155663417021145E-3</v>
      </c>
      <c r="DJ5872" s="81">
        <v>2.5326760809435171E-5</v>
      </c>
      <c r="DL5872" s="81">
        <v>0</v>
      </c>
      <c r="DM5872" s="81">
        <v>2.0300833148844875E-7</v>
      </c>
      <c r="DN5872" s="81">
        <v>2.0300833148844875E-7</v>
      </c>
      <c r="DO5872" s="81">
        <v>0</v>
      </c>
      <c r="DP5872" s="81">
        <v>2.0300833148844875E-7</v>
      </c>
      <c r="DQ5872" s="81">
        <v>2.0300833148844875E-7</v>
      </c>
      <c r="DR5872" s="81">
        <v>0</v>
      </c>
      <c r="DS5872" s="81">
        <v>2.0300833148844875E-7</v>
      </c>
      <c r="DT5872" s="81">
        <v>2.0300833148844875E-7</v>
      </c>
      <c r="DU5872" s="81">
        <v>0</v>
      </c>
      <c r="DV5872" s="81">
        <v>2.0300833148844875E-7</v>
      </c>
      <c r="DW5872" s="81">
        <v>2.0300833148844875E-7</v>
      </c>
      <c r="GE5872" s="81" t="s">
        <v>449</v>
      </c>
      <c r="GF5872" s="81" t="s">
        <v>155</v>
      </c>
      <c r="GG5872" s="81" t="s">
        <v>497</v>
      </c>
      <c r="GH5872" s="81" t="s">
        <v>457</v>
      </c>
      <c r="GI5872" s="81">
        <v>2021</v>
      </c>
      <c r="GJ5872" s="81" t="s">
        <v>201</v>
      </c>
      <c r="GK5872" s="81">
        <v>222.22942162781379</v>
      </c>
      <c r="GL5872" s="81">
        <v>79.797224</v>
      </c>
      <c r="GM5872" s="81">
        <v>2021</v>
      </c>
      <c r="GN5872" s="81" t="s">
        <v>173</v>
      </c>
      <c r="GO5872" s="81">
        <v>1.1148832299820636E-2</v>
      </c>
      <c r="GP5872" s="81">
        <v>10</v>
      </c>
      <c r="GQ5872" s="81">
        <v>0</v>
      </c>
      <c r="GR5872" s="81" t="s">
        <v>448</v>
      </c>
      <c r="GS5872" s="81">
        <v>1.1148832299820636E-2</v>
      </c>
      <c r="GT5872" s="81">
        <v>2.4775985538146292</v>
      </c>
      <c r="GU5872" s="81">
        <v>1.1148832299820636E-2</v>
      </c>
      <c r="GV5872" s="81">
        <v>2.4775985538146292</v>
      </c>
      <c r="GW5872" s="81">
        <v>0</v>
      </c>
      <c r="GX5872" s="81">
        <v>0</v>
      </c>
      <c r="GY5872" s="81">
        <v>0</v>
      </c>
      <c r="GZ5872" s="81">
        <v>0</v>
      </c>
    </row>
    <row r="5873" spans="98:208" x14ac:dyDescent="0.25">
      <c r="CT5873" s="81" t="s">
        <v>155</v>
      </c>
      <c r="CU5873" s="81" t="s">
        <v>493</v>
      </c>
      <c r="CV5873" s="81" t="s">
        <v>459</v>
      </c>
      <c r="CW5873" s="81">
        <v>2027</v>
      </c>
      <c r="CX5873" s="81">
        <v>0</v>
      </c>
      <c r="CY5873" s="81">
        <v>0</v>
      </c>
      <c r="CZ5873" s="81">
        <v>0</v>
      </c>
      <c r="DA5873" s="81">
        <v>0</v>
      </c>
      <c r="DB5873" s="81">
        <v>5.475034607007772</v>
      </c>
      <c r="DC5873" s="81">
        <v>0.71896016785821326</v>
      </c>
      <c r="DD5873" s="81">
        <v>3.0714971986151069</v>
      </c>
      <c r="DE5873" s="81">
        <v>1.684577240534449</v>
      </c>
      <c r="DF5873" s="81">
        <v>8.0155663417021145E-3</v>
      </c>
      <c r="DG5873" s="81">
        <v>8.0155663417021145E-3</v>
      </c>
      <c r="DH5873" s="81">
        <v>8.0155663417021145E-3</v>
      </c>
      <c r="DI5873" s="81">
        <v>8.0155663417021145E-3</v>
      </c>
      <c r="DJ5873" s="81">
        <v>2.5326760809435171E-5</v>
      </c>
      <c r="DL5873" s="81">
        <v>0</v>
      </c>
      <c r="DM5873" s="81">
        <v>2.0300833148844875E-7</v>
      </c>
      <c r="DN5873" s="81">
        <v>2.0300833148844875E-7</v>
      </c>
      <c r="DO5873" s="81">
        <v>0</v>
      </c>
      <c r="DP5873" s="81">
        <v>2.0300833148844875E-7</v>
      </c>
      <c r="DQ5873" s="81">
        <v>2.0300833148844875E-7</v>
      </c>
      <c r="DR5873" s="81">
        <v>0</v>
      </c>
      <c r="DS5873" s="81">
        <v>2.0300833148844875E-7</v>
      </c>
      <c r="DT5873" s="81">
        <v>2.0300833148844875E-7</v>
      </c>
      <c r="DU5873" s="81">
        <v>0</v>
      </c>
      <c r="DV5873" s="81">
        <v>2.0300833148844875E-7</v>
      </c>
      <c r="DW5873" s="81">
        <v>2.0300833148844875E-7</v>
      </c>
      <c r="GE5873" s="81" t="s">
        <v>449</v>
      </c>
      <c r="GF5873" s="81" t="s">
        <v>155</v>
      </c>
      <c r="GG5873" s="81" t="s">
        <v>497</v>
      </c>
      <c r="GH5873" s="81" t="s">
        <v>457</v>
      </c>
      <c r="GI5873" s="81">
        <v>2022</v>
      </c>
      <c r="GJ5873" s="81" t="s">
        <v>201</v>
      </c>
      <c r="GK5873" s="81">
        <v>222.22942162781379</v>
      </c>
      <c r="GL5873" s="81">
        <v>79.797224</v>
      </c>
      <c r="GM5873" s="81">
        <v>2022</v>
      </c>
      <c r="GN5873" s="81" t="s">
        <v>173</v>
      </c>
      <c r="GO5873" s="81">
        <v>1.1148832299820636E-2</v>
      </c>
      <c r="GP5873" s="81">
        <v>10</v>
      </c>
      <c r="GQ5873" s="81">
        <v>0</v>
      </c>
      <c r="GR5873" s="81" t="s">
        <v>448</v>
      </c>
      <c r="GS5873" s="81">
        <v>1.1148832299820636E-2</v>
      </c>
      <c r="GT5873" s="81">
        <v>2.4775985538146292</v>
      </c>
      <c r="GU5873" s="81">
        <v>1.1148832299820636E-2</v>
      </c>
      <c r="GV5873" s="81">
        <v>2.4775985538146292</v>
      </c>
      <c r="GW5873" s="81">
        <v>1.1148832299820636E-2</v>
      </c>
      <c r="GX5873" s="81">
        <v>2.4775985538146292</v>
      </c>
      <c r="GY5873" s="81">
        <v>0</v>
      </c>
      <c r="GZ5873" s="81">
        <v>0</v>
      </c>
    </row>
    <row r="5874" spans="98:208" x14ac:dyDescent="0.25">
      <c r="CT5874" s="81" t="s">
        <v>155</v>
      </c>
      <c r="CU5874" s="81" t="s">
        <v>493</v>
      </c>
      <c r="CV5874" s="81" t="s">
        <v>459</v>
      </c>
      <c r="CW5874" s="81">
        <v>2028</v>
      </c>
      <c r="CX5874" s="81">
        <v>0</v>
      </c>
      <c r="CY5874" s="81">
        <v>0</v>
      </c>
      <c r="CZ5874" s="81">
        <v>0</v>
      </c>
      <c r="DA5874" s="81">
        <v>0</v>
      </c>
      <c r="DB5874" s="81">
        <v>5.7770153400784636</v>
      </c>
      <c r="DC5874" s="81">
        <v>0.74733835430388929</v>
      </c>
      <c r="DD5874" s="81">
        <v>3.2379513401017261</v>
      </c>
      <c r="DE5874" s="81">
        <v>1.7917256456728461</v>
      </c>
      <c r="DF5874" s="81">
        <v>8.3319499833579991E-3</v>
      </c>
      <c r="DG5874" s="81">
        <v>8.3319499833579991E-3</v>
      </c>
      <c r="DH5874" s="81">
        <v>8.3319499833579991E-3</v>
      </c>
      <c r="DI5874" s="81">
        <v>8.3319499833579991E-3</v>
      </c>
      <c r="DJ5874" s="81">
        <v>2.5326760809435171E-5</v>
      </c>
      <c r="DL5874" s="81">
        <v>0</v>
      </c>
      <c r="DM5874" s="81">
        <v>2.1102130430468539E-7</v>
      </c>
      <c r="DN5874" s="81">
        <v>2.1102130430468539E-7</v>
      </c>
      <c r="DO5874" s="81">
        <v>0</v>
      </c>
      <c r="DP5874" s="81">
        <v>2.1102130430468539E-7</v>
      </c>
      <c r="DQ5874" s="81">
        <v>2.1102130430468539E-7</v>
      </c>
      <c r="DR5874" s="81">
        <v>0</v>
      </c>
      <c r="DS5874" s="81">
        <v>2.1102130430468539E-7</v>
      </c>
      <c r="DT5874" s="81">
        <v>2.1102130430468539E-7</v>
      </c>
      <c r="DU5874" s="81">
        <v>0</v>
      </c>
      <c r="DV5874" s="81">
        <v>2.1102130430468539E-7</v>
      </c>
      <c r="DW5874" s="81">
        <v>2.1102130430468539E-7</v>
      </c>
      <c r="GE5874" s="81" t="s">
        <v>449</v>
      </c>
      <c r="GF5874" s="81" t="s">
        <v>155</v>
      </c>
      <c r="GG5874" s="81" t="s">
        <v>497</v>
      </c>
      <c r="GH5874" s="81" t="s">
        <v>457</v>
      </c>
      <c r="GI5874" s="81">
        <v>2023</v>
      </c>
      <c r="GJ5874" s="81" t="s">
        <v>201</v>
      </c>
      <c r="GK5874" s="81">
        <v>233.2300768079163</v>
      </c>
      <c r="GL5874" s="81">
        <v>79.797224</v>
      </c>
      <c r="GM5874" s="81">
        <v>2023</v>
      </c>
      <c r="GN5874" s="81" t="s">
        <v>173</v>
      </c>
      <c r="GO5874" s="81">
        <v>1.1148832299820636E-2</v>
      </c>
      <c r="GP5874" s="81">
        <v>10</v>
      </c>
      <c r="GQ5874" s="81">
        <v>0</v>
      </c>
      <c r="GR5874" s="81" t="s">
        <v>448</v>
      </c>
      <c r="GS5874" s="81">
        <v>1.1148832299820636E-2</v>
      </c>
      <c r="GT5874" s="81">
        <v>2.6002430136057453</v>
      </c>
      <c r="GU5874" s="81">
        <v>1.1148832299820636E-2</v>
      </c>
      <c r="GV5874" s="81">
        <v>2.6002430136057453</v>
      </c>
      <c r="GW5874" s="81">
        <v>1.1148832299820636E-2</v>
      </c>
      <c r="GX5874" s="81">
        <v>2.6002430136057453</v>
      </c>
      <c r="GY5874" s="81">
        <v>1.1148832299820636E-2</v>
      </c>
      <c r="GZ5874" s="81">
        <v>2.6002430136057453</v>
      </c>
    </row>
    <row r="5875" spans="98:208" x14ac:dyDescent="0.25">
      <c r="CT5875" s="81" t="s">
        <v>155</v>
      </c>
      <c r="CU5875" s="81" t="s">
        <v>493</v>
      </c>
      <c r="CV5875" s="81" t="s">
        <v>459</v>
      </c>
      <c r="CW5875" s="81">
        <v>2029</v>
      </c>
      <c r="CX5875" s="81">
        <v>0</v>
      </c>
      <c r="CY5875" s="81">
        <v>0</v>
      </c>
      <c r="CZ5875" s="81">
        <v>0</v>
      </c>
      <c r="DA5875" s="81">
        <v>0</v>
      </c>
      <c r="DB5875" s="81">
        <v>5.7770153400784636</v>
      </c>
      <c r="DC5875" s="81">
        <v>0.74733835430388929</v>
      </c>
      <c r="DD5875" s="81">
        <v>3.2379513401017261</v>
      </c>
      <c r="DE5875" s="81">
        <v>1.7917256456728461</v>
      </c>
      <c r="DF5875" s="81">
        <v>8.3319499833579991E-3</v>
      </c>
      <c r="DG5875" s="81">
        <v>8.3319499833579991E-3</v>
      </c>
      <c r="DH5875" s="81">
        <v>8.3319499833579991E-3</v>
      </c>
      <c r="DI5875" s="81">
        <v>8.3319499833579991E-3</v>
      </c>
      <c r="DJ5875" s="81">
        <v>2.5326760809435171E-5</v>
      </c>
      <c r="DL5875" s="81">
        <v>0</v>
      </c>
      <c r="DM5875" s="81">
        <v>2.1102130430468539E-7</v>
      </c>
      <c r="DN5875" s="81">
        <v>2.1102130430468539E-7</v>
      </c>
      <c r="DO5875" s="81">
        <v>0</v>
      </c>
      <c r="DP5875" s="81">
        <v>2.1102130430468539E-7</v>
      </c>
      <c r="DQ5875" s="81">
        <v>2.1102130430468539E-7</v>
      </c>
      <c r="DR5875" s="81">
        <v>0</v>
      </c>
      <c r="DS5875" s="81">
        <v>2.1102130430468539E-7</v>
      </c>
      <c r="DT5875" s="81">
        <v>2.1102130430468539E-7</v>
      </c>
      <c r="DU5875" s="81">
        <v>0</v>
      </c>
      <c r="DV5875" s="81">
        <v>2.1102130430468539E-7</v>
      </c>
      <c r="DW5875" s="81">
        <v>2.1102130430468539E-7</v>
      </c>
      <c r="GE5875" s="81" t="s">
        <v>449</v>
      </c>
      <c r="GF5875" s="81" t="s">
        <v>155</v>
      </c>
      <c r="GG5875" s="81" t="s">
        <v>497</v>
      </c>
      <c r="GH5875" s="81" t="s">
        <v>457</v>
      </c>
      <c r="GI5875" s="81">
        <v>2024</v>
      </c>
      <c r="GJ5875" s="81" t="s">
        <v>201</v>
      </c>
      <c r="GK5875" s="81">
        <v>233.2300768079163</v>
      </c>
      <c r="GL5875" s="81">
        <v>79.797224</v>
      </c>
      <c r="GM5875" s="81">
        <v>2024</v>
      </c>
      <c r="GN5875" s="81" t="s">
        <v>173</v>
      </c>
      <c r="GO5875" s="81">
        <v>1.1148832299820636E-2</v>
      </c>
      <c r="GP5875" s="81">
        <v>10</v>
      </c>
      <c r="GQ5875" s="81">
        <v>0</v>
      </c>
      <c r="GR5875" s="81" t="s">
        <v>448</v>
      </c>
      <c r="GS5875" s="81">
        <v>1.1148832299820636E-2</v>
      </c>
      <c r="GT5875" s="81">
        <v>2.6002430136057453</v>
      </c>
      <c r="GU5875" s="81">
        <v>1.1148832299820636E-2</v>
      </c>
      <c r="GV5875" s="81">
        <v>2.6002430136057453</v>
      </c>
      <c r="GW5875" s="81">
        <v>1.1148832299820636E-2</v>
      </c>
      <c r="GX5875" s="81">
        <v>2.6002430136057453</v>
      </c>
      <c r="GY5875" s="81">
        <v>1.1148832299820636E-2</v>
      </c>
      <c r="GZ5875" s="81">
        <v>2.6002430136057453</v>
      </c>
    </row>
    <row r="5876" spans="98:208" x14ac:dyDescent="0.25">
      <c r="CT5876" s="81" t="s">
        <v>155</v>
      </c>
      <c r="CU5876" s="81" t="s">
        <v>493</v>
      </c>
      <c r="CV5876" s="81" t="s">
        <v>459</v>
      </c>
      <c r="CW5876" s="81">
        <v>2030</v>
      </c>
      <c r="CX5876" s="81">
        <v>0</v>
      </c>
      <c r="CY5876" s="81">
        <v>0</v>
      </c>
      <c r="CZ5876" s="81">
        <v>0</v>
      </c>
      <c r="DA5876" s="81">
        <v>0</v>
      </c>
      <c r="DB5876" s="81">
        <v>5.7770153400784636</v>
      </c>
      <c r="DC5876" s="81">
        <v>0.74733835430388929</v>
      </c>
      <c r="DD5876" s="81">
        <v>3.2379513401017261</v>
      </c>
      <c r="DE5876" s="81">
        <v>1.7917256456728461</v>
      </c>
      <c r="DF5876" s="81">
        <v>0</v>
      </c>
      <c r="DG5876" s="81">
        <v>8.3319499833579991E-3</v>
      </c>
      <c r="DH5876" s="81">
        <v>8.3319499833579991E-3</v>
      </c>
      <c r="DI5876" s="81">
        <v>8.3319499833579991E-3</v>
      </c>
      <c r="DJ5876" s="81">
        <v>2.5326760809435171E-5</v>
      </c>
      <c r="DL5876" s="81">
        <v>0</v>
      </c>
      <c r="DM5876" s="81">
        <v>0</v>
      </c>
      <c r="DN5876" s="81">
        <v>0</v>
      </c>
      <c r="DO5876" s="81">
        <v>0</v>
      </c>
      <c r="DP5876" s="81">
        <v>2.1102130430468539E-7</v>
      </c>
      <c r="DQ5876" s="81">
        <v>2.1102130430468539E-7</v>
      </c>
      <c r="DR5876" s="81">
        <v>0</v>
      </c>
      <c r="DS5876" s="81">
        <v>2.1102130430468539E-7</v>
      </c>
      <c r="DT5876" s="81">
        <v>2.1102130430468539E-7</v>
      </c>
      <c r="DU5876" s="81">
        <v>0</v>
      </c>
      <c r="DV5876" s="81">
        <v>2.1102130430468539E-7</v>
      </c>
      <c r="DW5876" s="81">
        <v>2.1102130430468539E-7</v>
      </c>
      <c r="GE5876" s="81" t="s">
        <v>449</v>
      </c>
      <c r="GF5876" s="81" t="s">
        <v>155</v>
      </c>
      <c r="GG5876" s="81" t="s">
        <v>497</v>
      </c>
      <c r="GH5876" s="81" t="s">
        <v>457</v>
      </c>
      <c r="GI5876" s="81">
        <v>2025</v>
      </c>
      <c r="GJ5876" s="81" t="s">
        <v>201</v>
      </c>
      <c r="GK5876" s="81">
        <v>233.2300768079163</v>
      </c>
      <c r="GL5876" s="81">
        <v>79.797224</v>
      </c>
      <c r="GM5876" s="81">
        <v>2025</v>
      </c>
      <c r="GN5876" s="81" t="s">
        <v>173</v>
      </c>
      <c r="GO5876" s="81">
        <v>1.1148832299820636E-2</v>
      </c>
      <c r="GP5876" s="81">
        <v>10</v>
      </c>
      <c r="GQ5876" s="81">
        <v>0</v>
      </c>
      <c r="GR5876" s="81" t="s">
        <v>448</v>
      </c>
      <c r="GS5876" s="81">
        <v>1.1148832299820636E-2</v>
      </c>
      <c r="GT5876" s="81">
        <v>2.6002430136057453</v>
      </c>
      <c r="GU5876" s="81">
        <v>1.1148832299820636E-2</v>
      </c>
      <c r="GV5876" s="81">
        <v>2.6002430136057453</v>
      </c>
      <c r="GW5876" s="81">
        <v>1.1148832299820636E-2</v>
      </c>
      <c r="GX5876" s="81">
        <v>2.6002430136057453</v>
      </c>
      <c r="GY5876" s="81">
        <v>1.1148832299820636E-2</v>
      </c>
      <c r="GZ5876" s="81">
        <v>2.6002430136057453</v>
      </c>
    </row>
    <row r="5877" spans="98:208" x14ac:dyDescent="0.25">
      <c r="CT5877" s="81" t="s">
        <v>155</v>
      </c>
      <c r="CU5877" s="81" t="s">
        <v>493</v>
      </c>
      <c r="CV5877" s="81" t="s">
        <v>459</v>
      </c>
      <c r="CW5877" s="81">
        <v>2031</v>
      </c>
      <c r="CX5877" s="81">
        <v>0</v>
      </c>
      <c r="CY5877" s="81">
        <v>0</v>
      </c>
      <c r="CZ5877" s="81">
        <v>0</v>
      </c>
      <c r="DA5877" s="81">
        <v>0</v>
      </c>
      <c r="DB5877" s="81">
        <v>5.7770153400784636</v>
      </c>
      <c r="DC5877" s="81">
        <v>0.74733835430388929</v>
      </c>
      <c r="DD5877" s="81">
        <v>3.2379513401017261</v>
      </c>
      <c r="DE5877" s="81">
        <v>1.7917256456728461</v>
      </c>
      <c r="DF5877" s="81">
        <v>0</v>
      </c>
      <c r="DG5877" s="81">
        <v>0</v>
      </c>
      <c r="DH5877" s="81">
        <v>8.3319499833579991E-3</v>
      </c>
      <c r="DI5877" s="81">
        <v>8.3319499833579991E-3</v>
      </c>
      <c r="DJ5877" s="81">
        <v>2.5326760809435171E-5</v>
      </c>
      <c r="DL5877" s="81">
        <v>0</v>
      </c>
      <c r="DM5877" s="81">
        <v>0</v>
      </c>
      <c r="DN5877" s="81">
        <v>0</v>
      </c>
      <c r="DO5877" s="81">
        <v>0</v>
      </c>
      <c r="DP5877" s="81">
        <v>0</v>
      </c>
      <c r="DQ5877" s="81">
        <v>0</v>
      </c>
      <c r="DR5877" s="81">
        <v>0</v>
      </c>
      <c r="DS5877" s="81">
        <v>2.1102130430468539E-7</v>
      </c>
      <c r="DT5877" s="81">
        <v>2.1102130430468539E-7</v>
      </c>
      <c r="DU5877" s="81">
        <v>0</v>
      </c>
      <c r="DV5877" s="81">
        <v>2.1102130430468539E-7</v>
      </c>
      <c r="DW5877" s="81">
        <v>2.1102130430468539E-7</v>
      </c>
      <c r="GE5877" s="81" t="s">
        <v>449</v>
      </c>
      <c r="GF5877" s="81" t="s">
        <v>155</v>
      </c>
      <c r="GG5877" s="81" t="s">
        <v>497</v>
      </c>
      <c r="GH5877" s="81" t="s">
        <v>457</v>
      </c>
      <c r="GI5877" s="81">
        <v>2026</v>
      </c>
      <c r="GJ5877" s="81" t="s">
        <v>201</v>
      </c>
      <c r="GK5877" s="81">
        <v>233.2300768079163</v>
      </c>
      <c r="GL5877" s="81">
        <v>79.797224</v>
      </c>
      <c r="GM5877" s="81">
        <v>2026</v>
      </c>
      <c r="GN5877" s="81" t="s">
        <v>173</v>
      </c>
      <c r="GO5877" s="81">
        <v>1.1148832299820636E-2</v>
      </c>
      <c r="GP5877" s="81">
        <v>10</v>
      </c>
      <c r="GQ5877" s="81">
        <v>0</v>
      </c>
      <c r="GR5877" s="81" t="s">
        <v>448</v>
      </c>
      <c r="GS5877" s="81">
        <v>1.1148832299820636E-2</v>
      </c>
      <c r="GT5877" s="81">
        <v>2.6002430136057453</v>
      </c>
      <c r="GU5877" s="81">
        <v>1.1148832299820636E-2</v>
      </c>
      <c r="GV5877" s="81">
        <v>2.6002430136057453</v>
      </c>
      <c r="GW5877" s="81">
        <v>1.1148832299820636E-2</v>
      </c>
      <c r="GX5877" s="81">
        <v>2.6002430136057453</v>
      </c>
      <c r="GY5877" s="81">
        <v>1.1148832299820636E-2</v>
      </c>
      <c r="GZ5877" s="81">
        <v>2.6002430136057453</v>
      </c>
    </row>
    <row r="5878" spans="98:208" x14ac:dyDescent="0.25">
      <c r="CT5878" s="81" t="s">
        <v>155</v>
      </c>
      <c r="CU5878" s="81" t="s">
        <v>493</v>
      </c>
      <c r="CV5878" s="81" t="s">
        <v>459</v>
      </c>
      <c r="CW5878" s="81">
        <v>2032</v>
      </c>
      <c r="CX5878" s="81">
        <v>0</v>
      </c>
      <c r="CY5878" s="81">
        <v>0</v>
      </c>
      <c r="CZ5878" s="81">
        <v>0</v>
      </c>
      <c r="DA5878" s="81">
        <v>0</v>
      </c>
      <c r="DB5878" s="81">
        <v>5.7770153400784636</v>
      </c>
      <c r="DC5878" s="81">
        <v>0.74733835430388929</v>
      </c>
      <c r="DD5878" s="81">
        <v>3.2379513401017261</v>
      </c>
      <c r="DE5878" s="81">
        <v>1.7917256456728461</v>
      </c>
      <c r="DF5878" s="81">
        <v>0</v>
      </c>
      <c r="DG5878" s="81">
        <v>0</v>
      </c>
      <c r="DH5878" s="81">
        <v>0</v>
      </c>
      <c r="DI5878" s="81">
        <v>8.3319499833579991E-3</v>
      </c>
      <c r="DJ5878" s="81">
        <v>2.5326760809435171E-5</v>
      </c>
      <c r="DL5878" s="81">
        <v>0</v>
      </c>
      <c r="DM5878" s="81">
        <v>0</v>
      </c>
      <c r="DN5878" s="81">
        <v>0</v>
      </c>
      <c r="DO5878" s="81">
        <v>0</v>
      </c>
      <c r="DP5878" s="81">
        <v>0</v>
      </c>
      <c r="DQ5878" s="81">
        <v>0</v>
      </c>
      <c r="DR5878" s="81">
        <v>0</v>
      </c>
      <c r="DS5878" s="81">
        <v>0</v>
      </c>
      <c r="DT5878" s="81">
        <v>0</v>
      </c>
      <c r="DU5878" s="81">
        <v>0</v>
      </c>
      <c r="DV5878" s="81">
        <v>2.1102130430468539E-7</v>
      </c>
      <c r="DW5878" s="81">
        <v>2.1102130430468539E-7</v>
      </c>
      <c r="GE5878" s="81" t="s">
        <v>449</v>
      </c>
      <c r="GF5878" s="81" t="s">
        <v>155</v>
      </c>
      <c r="GG5878" s="81" t="s">
        <v>497</v>
      </c>
      <c r="GH5878" s="81" t="s">
        <v>457</v>
      </c>
      <c r="GI5878" s="81">
        <v>2027</v>
      </c>
      <c r="GJ5878" s="81" t="s">
        <v>201</v>
      </c>
      <c r="GK5878" s="81">
        <v>233.2300768079163</v>
      </c>
      <c r="GL5878" s="81">
        <v>79.797224</v>
      </c>
      <c r="GM5878" s="81">
        <v>2027</v>
      </c>
      <c r="GN5878" s="81" t="s">
        <v>173</v>
      </c>
      <c r="GO5878" s="81">
        <v>1.1148832299820636E-2</v>
      </c>
      <c r="GP5878" s="81">
        <v>10</v>
      </c>
      <c r="GQ5878" s="81">
        <v>0</v>
      </c>
      <c r="GR5878" s="81" t="s">
        <v>448</v>
      </c>
      <c r="GS5878" s="81">
        <v>1.1148832299820636E-2</v>
      </c>
      <c r="GT5878" s="81">
        <v>2.6002430136057453</v>
      </c>
      <c r="GU5878" s="81">
        <v>1.1148832299820636E-2</v>
      </c>
      <c r="GV5878" s="81">
        <v>2.6002430136057453</v>
      </c>
      <c r="GW5878" s="81">
        <v>1.1148832299820636E-2</v>
      </c>
      <c r="GX5878" s="81">
        <v>2.6002430136057453</v>
      </c>
      <c r="GY5878" s="81">
        <v>1.1148832299820636E-2</v>
      </c>
      <c r="GZ5878" s="81">
        <v>2.6002430136057453</v>
      </c>
    </row>
    <row r="5879" spans="98:208" x14ac:dyDescent="0.25">
      <c r="CT5879" s="81" t="s">
        <v>155</v>
      </c>
      <c r="CU5879" s="81" t="s">
        <v>493</v>
      </c>
      <c r="CV5879" s="81" t="s">
        <v>460</v>
      </c>
      <c r="CW5879" s="81">
        <v>2020</v>
      </c>
      <c r="CX5879" s="81">
        <v>0</v>
      </c>
      <c r="CY5879" s="81">
        <v>0</v>
      </c>
      <c r="CZ5879" s="81">
        <v>0</v>
      </c>
      <c r="DA5879" s="81">
        <v>0</v>
      </c>
      <c r="DB5879" s="81">
        <v>7.7900575334948527E-2</v>
      </c>
      <c r="DC5879" s="81">
        <v>3.6425060683954513E-2</v>
      </c>
      <c r="DD5879" s="81">
        <v>1.5808724525432651E-3</v>
      </c>
      <c r="DE5879" s="81">
        <v>3.989464219845075E-2</v>
      </c>
      <c r="DF5879" s="81">
        <v>4.0609689307619882E-4</v>
      </c>
      <c r="DG5879" s="81">
        <v>0</v>
      </c>
      <c r="DH5879" s="81">
        <v>0</v>
      </c>
      <c r="DI5879" s="81">
        <v>0</v>
      </c>
      <c r="DJ5879" s="81">
        <v>9.9879652119792273E-3</v>
      </c>
      <c r="DL5879" s="81">
        <v>0</v>
      </c>
      <c r="DM5879" s="81">
        <v>4.0560816407379219E-6</v>
      </c>
      <c r="DN5879" s="81">
        <v>4.0560816407379219E-6</v>
      </c>
      <c r="DO5879" s="81">
        <v>0</v>
      </c>
      <c r="DP5879" s="81">
        <v>0</v>
      </c>
      <c r="DQ5879" s="81">
        <v>0</v>
      </c>
      <c r="DR5879" s="81">
        <v>0</v>
      </c>
      <c r="DS5879" s="81">
        <v>0</v>
      </c>
      <c r="DT5879" s="81">
        <v>0</v>
      </c>
      <c r="DU5879" s="81">
        <v>0</v>
      </c>
      <c r="DV5879" s="81">
        <v>0</v>
      </c>
      <c r="DW5879" s="81">
        <v>0</v>
      </c>
      <c r="GE5879" s="81" t="s">
        <v>449</v>
      </c>
      <c r="GF5879" s="81" t="s">
        <v>155</v>
      </c>
      <c r="GG5879" s="81" t="s">
        <v>497</v>
      </c>
      <c r="GH5879" s="81" t="s">
        <v>457</v>
      </c>
      <c r="GI5879" s="81">
        <v>2028</v>
      </c>
      <c r="GJ5879" s="81" t="s">
        <v>201</v>
      </c>
      <c r="GK5879" s="81">
        <v>247.2729921649223</v>
      </c>
      <c r="GL5879" s="81">
        <v>79.797224</v>
      </c>
      <c r="GM5879" s="81">
        <v>2028</v>
      </c>
      <c r="GN5879" s="81" t="s">
        <v>173</v>
      </c>
      <c r="GO5879" s="81">
        <v>1.1148832299820636E-2</v>
      </c>
      <c r="GP5879" s="81">
        <v>10</v>
      </c>
      <c r="GQ5879" s="81">
        <v>0</v>
      </c>
      <c r="GR5879" s="81" t="s">
        <v>448</v>
      </c>
      <c r="GS5879" s="81">
        <v>1.1148832299820636E-2</v>
      </c>
      <c r="GT5879" s="81">
        <v>2.7568051219215808</v>
      </c>
      <c r="GU5879" s="81">
        <v>1.1148832299820636E-2</v>
      </c>
      <c r="GV5879" s="81">
        <v>2.7568051219215808</v>
      </c>
      <c r="GW5879" s="81">
        <v>1.1148832299820636E-2</v>
      </c>
      <c r="GX5879" s="81">
        <v>2.7568051219215808</v>
      </c>
      <c r="GY5879" s="81">
        <v>1.1148832299820636E-2</v>
      </c>
      <c r="GZ5879" s="81">
        <v>2.7568051219215808</v>
      </c>
    </row>
    <row r="5880" spans="98:208" x14ac:dyDescent="0.25">
      <c r="CT5880" s="81" t="s">
        <v>155</v>
      </c>
      <c r="CU5880" s="81" t="s">
        <v>493</v>
      </c>
      <c r="CV5880" s="81" t="s">
        <v>460</v>
      </c>
      <c r="CW5880" s="81">
        <v>2021</v>
      </c>
      <c r="CX5880" s="81">
        <v>0</v>
      </c>
      <c r="CY5880" s="81">
        <v>0</v>
      </c>
      <c r="CZ5880" s="81">
        <v>0</v>
      </c>
      <c r="DA5880" s="81">
        <v>0</v>
      </c>
      <c r="DB5880" s="81">
        <v>7.7900575334948527E-2</v>
      </c>
      <c r="DC5880" s="81">
        <v>3.6425060683954513E-2</v>
      </c>
      <c r="DD5880" s="81">
        <v>1.5808724525432651E-3</v>
      </c>
      <c r="DE5880" s="81">
        <v>3.989464219845075E-2</v>
      </c>
      <c r="DF5880" s="81">
        <v>4.0609689307619882E-4</v>
      </c>
      <c r="DG5880" s="81">
        <v>4.0609689307619882E-4</v>
      </c>
      <c r="DH5880" s="81">
        <v>0</v>
      </c>
      <c r="DI5880" s="81">
        <v>0</v>
      </c>
      <c r="DJ5880" s="81">
        <v>9.9879652119792273E-3</v>
      </c>
      <c r="DL5880" s="81">
        <v>0</v>
      </c>
      <c r="DM5880" s="81">
        <v>4.0560816407379219E-6</v>
      </c>
      <c r="DN5880" s="81">
        <v>4.0560816407379219E-6</v>
      </c>
      <c r="DO5880" s="81">
        <v>0</v>
      </c>
      <c r="DP5880" s="81">
        <v>4.0560816407379219E-6</v>
      </c>
      <c r="DQ5880" s="81">
        <v>4.0560816407379219E-6</v>
      </c>
      <c r="DR5880" s="81">
        <v>0</v>
      </c>
      <c r="DS5880" s="81">
        <v>0</v>
      </c>
      <c r="DT5880" s="81">
        <v>0</v>
      </c>
      <c r="DU5880" s="81">
        <v>0</v>
      </c>
      <c r="DV5880" s="81">
        <v>0</v>
      </c>
      <c r="DW5880" s="81">
        <v>0</v>
      </c>
      <c r="GE5880" s="81" t="s">
        <v>449</v>
      </c>
      <c r="GF5880" s="81" t="s">
        <v>155</v>
      </c>
      <c r="GG5880" s="81" t="s">
        <v>497</v>
      </c>
      <c r="GH5880" s="81" t="s">
        <v>457</v>
      </c>
      <c r="GI5880" s="81">
        <v>2029</v>
      </c>
      <c r="GJ5880" s="81" t="s">
        <v>201</v>
      </c>
      <c r="GK5880" s="81">
        <v>247.2729921649223</v>
      </c>
      <c r="GL5880" s="81">
        <v>79.797224</v>
      </c>
      <c r="GM5880" s="81">
        <v>2029</v>
      </c>
      <c r="GN5880" s="81" t="s">
        <v>173</v>
      </c>
      <c r="GO5880" s="81">
        <v>1.1148832299820636E-2</v>
      </c>
      <c r="GP5880" s="81">
        <v>10</v>
      </c>
      <c r="GQ5880" s="81">
        <v>0</v>
      </c>
      <c r="GR5880" s="81" t="s">
        <v>448</v>
      </c>
      <c r="GS5880" s="81">
        <v>1.1148832299820636E-2</v>
      </c>
      <c r="GT5880" s="81">
        <v>2.7568051219215808</v>
      </c>
      <c r="GU5880" s="81">
        <v>1.1148832299820636E-2</v>
      </c>
      <c r="GV5880" s="81">
        <v>2.7568051219215808</v>
      </c>
      <c r="GW5880" s="81">
        <v>1.1148832299820636E-2</v>
      </c>
      <c r="GX5880" s="81">
        <v>2.7568051219215808</v>
      </c>
      <c r="GY5880" s="81">
        <v>1.1148832299820636E-2</v>
      </c>
      <c r="GZ5880" s="81">
        <v>2.7568051219215808</v>
      </c>
    </row>
    <row r="5881" spans="98:208" x14ac:dyDescent="0.25">
      <c r="CT5881" s="81" t="s">
        <v>155</v>
      </c>
      <c r="CU5881" s="81" t="s">
        <v>493</v>
      </c>
      <c r="CV5881" s="81" t="s">
        <v>460</v>
      </c>
      <c r="CW5881" s="81">
        <v>2022</v>
      </c>
      <c r="CX5881" s="81">
        <v>0</v>
      </c>
      <c r="CY5881" s="81">
        <v>0</v>
      </c>
      <c r="CZ5881" s="81">
        <v>0</v>
      </c>
      <c r="DA5881" s="81">
        <v>0</v>
      </c>
      <c r="DB5881" s="81">
        <v>7.7900575334948527E-2</v>
      </c>
      <c r="DC5881" s="81">
        <v>3.6425060683954513E-2</v>
      </c>
      <c r="DD5881" s="81">
        <v>1.5808724525432651E-3</v>
      </c>
      <c r="DE5881" s="81">
        <v>3.989464219845075E-2</v>
      </c>
      <c r="DF5881" s="81">
        <v>4.0609689307619882E-4</v>
      </c>
      <c r="DG5881" s="81">
        <v>4.0609689307619882E-4</v>
      </c>
      <c r="DH5881" s="81">
        <v>4.0609689307619882E-4</v>
      </c>
      <c r="DI5881" s="81">
        <v>0</v>
      </c>
      <c r="DJ5881" s="81">
        <v>9.9879652119792273E-3</v>
      </c>
      <c r="DL5881" s="81">
        <v>0</v>
      </c>
      <c r="DM5881" s="81">
        <v>4.0560816407379219E-6</v>
      </c>
      <c r="DN5881" s="81">
        <v>4.0560816407379219E-6</v>
      </c>
      <c r="DO5881" s="81">
        <v>0</v>
      </c>
      <c r="DP5881" s="81">
        <v>4.0560816407379219E-6</v>
      </c>
      <c r="DQ5881" s="81">
        <v>4.0560816407379219E-6</v>
      </c>
      <c r="DR5881" s="81">
        <v>0</v>
      </c>
      <c r="DS5881" s="81">
        <v>4.0560816407379219E-6</v>
      </c>
      <c r="DT5881" s="81">
        <v>4.0560816407379219E-6</v>
      </c>
      <c r="DU5881" s="81">
        <v>0</v>
      </c>
      <c r="DV5881" s="81">
        <v>0</v>
      </c>
      <c r="DW5881" s="81">
        <v>0</v>
      </c>
      <c r="GE5881" s="81" t="s">
        <v>449</v>
      </c>
      <c r="GF5881" s="81" t="s">
        <v>155</v>
      </c>
      <c r="GG5881" s="81" t="s">
        <v>497</v>
      </c>
      <c r="GH5881" s="81" t="s">
        <v>457</v>
      </c>
      <c r="GI5881" s="81">
        <v>2030</v>
      </c>
      <c r="GJ5881" s="81" t="s">
        <v>201</v>
      </c>
      <c r="GK5881" s="81">
        <v>247.2729921649223</v>
      </c>
      <c r="GL5881" s="81">
        <v>79.797224</v>
      </c>
      <c r="GM5881" s="81">
        <v>2030</v>
      </c>
      <c r="GN5881" s="81" t="s">
        <v>173</v>
      </c>
      <c r="GO5881" s="81">
        <v>1.1148832299820636E-2</v>
      </c>
      <c r="GP5881" s="81">
        <v>10</v>
      </c>
      <c r="GQ5881" s="81">
        <v>0</v>
      </c>
      <c r="GR5881" s="81" t="s">
        <v>448</v>
      </c>
      <c r="GS5881" s="81">
        <v>0</v>
      </c>
      <c r="GT5881" s="81">
        <v>0</v>
      </c>
      <c r="GU5881" s="81">
        <v>1.1148832299820636E-2</v>
      </c>
      <c r="GV5881" s="81">
        <v>2.7568051219215808</v>
      </c>
      <c r="GW5881" s="81">
        <v>1.1148832299820636E-2</v>
      </c>
      <c r="GX5881" s="81">
        <v>2.7568051219215808</v>
      </c>
      <c r="GY5881" s="81">
        <v>1.1148832299820636E-2</v>
      </c>
      <c r="GZ5881" s="81">
        <v>2.7568051219215808</v>
      </c>
    </row>
    <row r="5882" spans="98:208" x14ac:dyDescent="0.25">
      <c r="CT5882" s="81" t="s">
        <v>155</v>
      </c>
      <c r="CU5882" s="81" t="s">
        <v>493</v>
      </c>
      <c r="CV5882" s="81" t="s">
        <v>460</v>
      </c>
      <c r="CW5882" s="81">
        <v>2023</v>
      </c>
      <c r="CX5882" s="81">
        <v>0</v>
      </c>
      <c r="CY5882" s="81">
        <v>0</v>
      </c>
      <c r="CZ5882" s="81">
        <v>0</v>
      </c>
      <c r="DA5882" s="81">
        <v>0</v>
      </c>
      <c r="DB5882" s="81">
        <v>8.0408269036977259E-2</v>
      </c>
      <c r="DC5882" s="81">
        <v>3.759022461139077E-2</v>
      </c>
      <c r="DD5882" s="81">
        <v>1.6314334115687429E-3</v>
      </c>
      <c r="DE5882" s="81">
        <v>4.1186611014017743E-2</v>
      </c>
      <c r="DF5882" s="81">
        <v>4.1908711030498602E-4</v>
      </c>
      <c r="DG5882" s="81">
        <v>4.1908711030498602E-4</v>
      </c>
      <c r="DH5882" s="81">
        <v>4.1908711030498602E-4</v>
      </c>
      <c r="DI5882" s="81">
        <v>4.1908711030498602E-4</v>
      </c>
      <c r="DJ5882" s="81">
        <v>9.9879652119792273E-3</v>
      </c>
      <c r="DL5882" s="81">
        <v>0</v>
      </c>
      <c r="DM5882" s="81">
        <v>4.1858274785151017E-6</v>
      </c>
      <c r="DN5882" s="81">
        <v>4.1858274785151017E-6</v>
      </c>
      <c r="DO5882" s="81">
        <v>0</v>
      </c>
      <c r="DP5882" s="81">
        <v>4.1858274785151017E-6</v>
      </c>
      <c r="DQ5882" s="81">
        <v>4.1858274785151017E-6</v>
      </c>
      <c r="DR5882" s="81">
        <v>0</v>
      </c>
      <c r="DS5882" s="81">
        <v>4.1858274785151017E-6</v>
      </c>
      <c r="DT5882" s="81">
        <v>4.1858274785151017E-6</v>
      </c>
      <c r="DU5882" s="81">
        <v>0</v>
      </c>
      <c r="DV5882" s="81">
        <v>4.1858274785151017E-6</v>
      </c>
      <c r="DW5882" s="81">
        <v>4.1858274785151017E-6</v>
      </c>
      <c r="GE5882" s="81" t="s">
        <v>449</v>
      </c>
      <c r="GF5882" s="81" t="s">
        <v>155</v>
      </c>
      <c r="GG5882" s="81" t="s">
        <v>497</v>
      </c>
      <c r="GH5882" s="81" t="s">
        <v>457</v>
      </c>
      <c r="GI5882" s="81">
        <v>2031</v>
      </c>
      <c r="GJ5882" s="81" t="s">
        <v>201</v>
      </c>
      <c r="GK5882" s="81">
        <v>247.2729921649223</v>
      </c>
      <c r="GL5882" s="81">
        <v>79.797224</v>
      </c>
      <c r="GM5882" s="81">
        <v>2031</v>
      </c>
      <c r="GN5882" s="81" t="s">
        <v>173</v>
      </c>
      <c r="GO5882" s="81">
        <v>1.1148832299820636E-2</v>
      </c>
      <c r="GP5882" s="81">
        <v>10</v>
      </c>
      <c r="GQ5882" s="81">
        <v>0</v>
      </c>
      <c r="GR5882" s="81" t="s">
        <v>448</v>
      </c>
      <c r="GS5882" s="81">
        <v>0</v>
      </c>
      <c r="GT5882" s="81">
        <v>0</v>
      </c>
      <c r="GU5882" s="81">
        <v>0</v>
      </c>
      <c r="GV5882" s="81">
        <v>0</v>
      </c>
      <c r="GW5882" s="81">
        <v>1.1148832299820636E-2</v>
      </c>
      <c r="GX5882" s="81">
        <v>2.7568051219215808</v>
      </c>
      <c r="GY5882" s="81">
        <v>1.1148832299820636E-2</v>
      </c>
      <c r="GZ5882" s="81">
        <v>2.7568051219215808</v>
      </c>
    </row>
    <row r="5883" spans="98:208" x14ac:dyDescent="0.25">
      <c r="CT5883" s="81" t="s">
        <v>155</v>
      </c>
      <c r="CU5883" s="81" t="s">
        <v>493</v>
      </c>
      <c r="CV5883" s="81" t="s">
        <v>460</v>
      </c>
      <c r="CW5883" s="81">
        <v>2024</v>
      </c>
      <c r="CX5883" s="81">
        <v>0</v>
      </c>
      <c r="CY5883" s="81">
        <v>0</v>
      </c>
      <c r="CZ5883" s="81">
        <v>0</v>
      </c>
      <c r="DA5883" s="81">
        <v>0</v>
      </c>
      <c r="DB5883" s="81">
        <v>8.0408269036977259E-2</v>
      </c>
      <c r="DC5883" s="81">
        <v>3.759022461139077E-2</v>
      </c>
      <c r="DD5883" s="81">
        <v>1.6314334115687429E-3</v>
      </c>
      <c r="DE5883" s="81">
        <v>4.1186611014017743E-2</v>
      </c>
      <c r="DF5883" s="81">
        <v>4.1908711030498602E-4</v>
      </c>
      <c r="DG5883" s="81">
        <v>4.1908711030498602E-4</v>
      </c>
      <c r="DH5883" s="81">
        <v>4.1908711030498602E-4</v>
      </c>
      <c r="DI5883" s="81">
        <v>4.1908711030498602E-4</v>
      </c>
      <c r="DJ5883" s="81">
        <v>9.9879652119792273E-3</v>
      </c>
      <c r="DL5883" s="81">
        <v>0</v>
      </c>
      <c r="DM5883" s="81">
        <v>4.1858274785151017E-6</v>
      </c>
      <c r="DN5883" s="81">
        <v>4.1858274785151017E-6</v>
      </c>
      <c r="DO5883" s="81">
        <v>0</v>
      </c>
      <c r="DP5883" s="81">
        <v>4.1858274785151017E-6</v>
      </c>
      <c r="DQ5883" s="81">
        <v>4.1858274785151017E-6</v>
      </c>
      <c r="DR5883" s="81">
        <v>0</v>
      </c>
      <c r="DS5883" s="81">
        <v>4.1858274785151017E-6</v>
      </c>
      <c r="DT5883" s="81">
        <v>4.1858274785151017E-6</v>
      </c>
      <c r="DU5883" s="81">
        <v>0</v>
      </c>
      <c r="DV5883" s="81">
        <v>4.1858274785151017E-6</v>
      </c>
      <c r="DW5883" s="81">
        <v>4.1858274785151017E-6</v>
      </c>
      <c r="GE5883" s="81" t="s">
        <v>449</v>
      </c>
      <c r="GF5883" s="81" t="s">
        <v>155</v>
      </c>
      <c r="GG5883" s="81" t="s">
        <v>497</v>
      </c>
      <c r="GH5883" s="81" t="s">
        <v>457</v>
      </c>
      <c r="GI5883" s="81">
        <v>2032</v>
      </c>
      <c r="GJ5883" s="81" t="s">
        <v>201</v>
      </c>
      <c r="GK5883" s="81">
        <v>247.2729921649223</v>
      </c>
      <c r="GL5883" s="81">
        <v>79.797224</v>
      </c>
      <c r="GM5883" s="81">
        <v>2032</v>
      </c>
      <c r="GN5883" s="81" t="s">
        <v>173</v>
      </c>
      <c r="GO5883" s="81">
        <v>1.1148832299820636E-2</v>
      </c>
      <c r="GP5883" s="81">
        <v>10</v>
      </c>
      <c r="GQ5883" s="81">
        <v>0</v>
      </c>
      <c r="GR5883" s="81" t="s">
        <v>448</v>
      </c>
      <c r="GS5883" s="81">
        <v>0</v>
      </c>
      <c r="GT5883" s="81">
        <v>0</v>
      </c>
      <c r="GU5883" s="81">
        <v>0</v>
      </c>
      <c r="GV5883" s="81">
        <v>0</v>
      </c>
      <c r="GW5883" s="81">
        <v>0</v>
      </c>
      <c r="GX5883" s="81">
        <v>0</v>
      </c>
      <c r="GY5883" s="81">
        <v>1.1148832299820636E-2</v>
      </c>
      <c r="GZ5883" s="81">
        <v>2.7568051219215808</v>
      </c>
    </row>
    <row r="5884" spans="98:208" x14ac:dyDescent="0.25">
      <c r="CT5884" s="81" t="s">
        <v>155</v>
      </c>
      <c r="CU5884" s="81" t="s">
        <v>493</v>
      </c>
      <c r="CV5884" s="81" t="s">
        <v>460</v>
      </c>
      <c r="CW5884" s="81">
        <v>2025</v>
      </c>
      <c r="CX5884" s="81">
        <v>0</v>
      </c>
      <c r="CY5884" s="81">
        <v>0</v>
      </c>
      <c r="CZ5884" s="81">
        <v>0</v>
      </c>
      <c r="DA5884" s="81">
        <v>0</v>
      </c>
      <c r="DB5884" s="81">
        <v>8.0408269036977259E-2</v>
      </c>
      <c r="DC5884" s="81">
        <v>3.759022461139077E-2</v>
      </c>
      <c r="DD5884" s="81">
        <v>1.6314334115687429E-3</v>
      </c>
      <c r="DE5884" s="81">
        <v>4.1186611014017743E-2</v>
      </c>
      <c r="DF5884" s="81">
        <v>4.1908711030498602E-4</v>
      </c>
      <c r="DG5884" s="81">
        <v>4.1908711030498602E-4</v>
      </c>
      <c r="DH5884" s="81">
        <v>4.1908711030498602E-4</v>
      </c>
      <c r="DI5884" s="81">
        <v>4.1908711030498602E-4</v>
      </c>
      <c r="DJ5884" s="81">
        <v>9.9879652119792273E-3</v>
      </c>
      <c r="DL5884" s="81">
        <v>0</v>
      </c>
      <c r="DM5884" s="81">
        <v>4.1858274785151017E-6</v>
      </c>
      <c r="DN5884" s="81">
        <v>4.1858274785151017E-6</v>
      </c>
      <c r="DO5884" s="81">
        <v>0</v>
      </c>
      <c r="DP5884" s="81">
        <v>4.1858274785151017E-6</v>
      </c>
      <c r="DQ5884" s="81">
        <v>4.1858274785151017E-6</v>
      </c>
      <c r="DR5884" s="81">
        <v>0</v>
      </c>
      <c r="DS5884" s="81">
        <v>4.1858274785151017E-6</v>
      </c>
      <c r="DT5884" s="81">
        <v>4.1858274785151017E-6</v>
      </c>
      <c r="DU5884" s="81">
        <v>0</v>
      </c>
      <c r="DV5884" s="81">
        <v>4.1858274785151017E-6</v>
      </c>
      <c r="DW5884" s="81">
        <v>4.1858274785151017E-6</v>
      </c>
      <c r="GE5884" s="81" t="s">
        <v>449</v>
      </c>
      <c r="GF5884" s="81" t="s">
        <v>155</v>
      </c>
      <c r="GG5884" s="81" t="s">
        <v>497</v>
      </c>
      <c r="GH5884" s="81" t="s">
        <v>458</v>
      </c>
      <c r="GI5884" s="81">
        <v>2021</v>
      </c>
      <c r="GJ5884" s="81" t="s">
        <v>201</v>
      </c>
      <c r="GK5884" s="81">
        <v>222.2294216278143</v>
      </c>
      <c r="GL5884" s="81">
        <v>79.797224</v>
      </c>
      <c r="GM5884" s="81">
        <v>2021</v>
      </c>
      <c r="GN5884" s="81" t="s">
        <v>173</v>
      </c>
      <c r="GO5884" s="81">
        <v>1.1148832299820636E-2</v>
      </c>
      <c r="GP5884" s="81">
        <v>10</v>
      </c>
      <c r="GQ5884" s="81">
        <v>0</v>
      </c>
      <c r="GR5884" s="81" t="s">
        <v>448</v>
      </c>
      <c r="GS5884" s="81">
        <v>1.1148832299820636E-2</v>
      </c>
      <c r="GT5884" s="81">
        <v>2.4775985538146346</v>
      </c>
      <c r="GU5884" s="81">
        <v>1.1148832299820636E-2</v>
      </c>
      <c r="GV5884" s="81">
        <v>2.4775985538146346</v>
      </c>
      <c r="GW5884" s="81">
        <v>0</v>
      </c>
      <c r="GX5884" s="81">
        <v>0</v>
      </c>
      <c r="GY5884" s="81">
        <v>0</v>
      </c>
      <c r="GZ5884" s="81">
        <v>0</v>
      </c>
    </row>
    <row r="5885" spans="98:208" x14ac:dyDescent="0.25">
      <c r="CT5885" s="81" t="s">
        <v>155</v>
      </c>
      <c r="CU5885" s="81" t="s">
        <v>493</v>
      </c>
      <c r="CV5885" s="81" t="s">
        <v>460</v>
      </c>
      <c r="CW5885" s="81">
        <v>2026</v>
      </c>
      <c r="CX5885" s="81">
        <v>0</v>
      </c>
      <c r="CY5885" s="81">
        <v>0</v>
      </c>
      <c r="CZ5885" s="81">
        <v>0</v>
      </c>
      <c r="DA5885" s="81">
        <v>0</v>
      </c>
      <c r="DB5885" s="81">
        <v>8.0408269036977259E-2</v>
      </c>
      <c r="DC5885" s="81">
        <v>3.759022461139077E-2</v>
      </c>
      <c r="DD5885" s="81">
        <v>1.6314334115687429E-3</v>
      </c>
      <c r="DE5885" s="81">
        <v>4.1186611014017743E-2</v>
      </c>
      <c r="DF5885" s="81">
        <v>4.1908711030498602E-4</v>
      </c>
      <c r="DG5885" s="81">
        <v>4.1908711030498602E-4</v>
      </c>
      <c r="DH5885" s="81">
        <v>4.1908711030498602E-4</v>
      </c>
      <c r="DI5885" s="81">
        <v>4.1908711030498602E-4</v>
      </c>
      <c r="DJ5885" s="81">
        <v>9.9879652119792273E-3</v>
      </c>
      <c r="DL5885" s="81">
        <v>0</v>
      </c>
      <c r="DM5885" s="81">
        <v>4.1858274785151017E-6</v>
      </c>
      <c r="DN5885" s="81">
        <v>4.1858274785151017E-6</v>
      </c>
      <c r="DO5885" s="81">
        <v>0</v>
      </c>
      <c r="DP5885" s="81">
        <v>4.1858274785151017E-6</v>
      </c>
      <c r="DQ5885" s="81">
        <v>4.1858274785151017E-6</v>
      </c>
      <c r="DR5885" s="81">
        <v>0</v>
      </c>
      <c r="DS5885" s="81">
        <v>4.1858274785151017E-6</v>
      </c>
      <c r="DT5885" s="81">
        <v>4.1858274785151017E-6</v>
      </c>
      <c r="DU5885" s="81">
        <v>0</v>
      </c>
      <c r="DV5885" s="81">
        <v>4.1858274785151017E-6</v>
      </c>
      <c r="DW5885" s="81">
        <v>4.1858274785151017E-6</v>
      </c>
      <c r="GE5885" s="81" t="s">
        <v>449</v>
      </c>
      <c r="GF5885" s="81" t="s">
        <v>155</v>
      </c>
      <c r="GG5885" s="81" t="s">
        <v>497</v>
      </c>
      <c r="GH5885" s="81" t="s">
        <v>458</v>
      </c>
      <c r="GI5885" s="81">
        <v>2022</v>
      </c>
      <c r="GJ5885" s="81" t="s">
        <v>201</v>
      </c>
      <c r="GK5885" s="81">
        <v>222.2294216278143</v>
      </c>
      <c r="GL5885" s="81">
        <v>79.797224</v>
      </c>
      <c r="GM5885" s="81">
        <v>2022</v>
      </c>
      <c r="GN5885" s="81" t="s">
        <v>173</v>
      </c>
      <c r="GO5885" s="81">
        <v>1.1148832299820636E-2</v>
      </c>
      <c r="GP5885" s="81">
        <v>10</v>
      </c>
      <c r="GQ5885" s="81">
        <v>0</v>
      </c>
      <c r="GR5885" s="81" t="s">
        <v>448</v>
      </c>
      <c r="GS5885" s="81">
        <v>1.1148832299820636E-2</v>
      </c>
      <c r="GT5885" s="81">
        <v>2.4775985538146346</v>
      </c>
      <c r="GU5885" s="81">
        <v>1.1148832299820636E-2</v>
      </c>
      <c r="GV5885" s="81">
        <v>2.4775985538146346</v>
      </c>
      <c r="GW5885" s="81">
        <v>1.1148832299820636E-2</v>
      </c>
      <c r="GX5885" s="81">
        <v>2.4775985538146346</v>
      </c>
      <c r="GY5885" s="81">
        <v>0</v>
      </c>
      <c r="GZ5885" s="81">
        <v>0</v>
      </c>
    </row>
    <row r="5886" spans="98:208" x14ac:dyDescent="0.25">
      <c r="CT5886" s="81" t="s">
        <v>155</v>
      </c>
      <c r="CU5886" s="81" t="s">
        <v>493</v>
      </c>
      <c r="CV5886" s="81" t="s">
        <v>460</v>
      </c>
      <c r="CW5886" s="81">
        <v>2027</v>
      </c>
      <c r="CX5886" s="81">
        <v>0</v>
      </c>
      <c r="CY5886" s="81">
        <v>0</v>
      </c>
      <c r="CZ5886" s="81">
        <v>0</v>
      </c>
      <c r="DA5886" s="81">
        <v>0</v>
      </c>
      <c r="DB5886" s="81">
        <v>8.0408269036977259E-2</v>
      </c>
      <c r="DC5886" s="81">
        <v>3.759022461139077E-2</v>
      </c>
      <c r="DD5886" s="81">
        <v>1.6314334115687429E-3</v>
      </c>
      <c r="DE5886" s="81">
        <v>4.1186611014017743E-2</v>
      </c>
      <c r="DF5886" s="81">
        <v>4.1908711030498602E-4</v>
      </c>
      <c r="DG5886" s="81">
        <v>4.1908711030498602E-4</v>
      </c>
      <c r="DH5886" s="81">
        <v>4.1908711030498602E-4</v>
      </c>
      <c r="DI5886" s="81">
        <v>4.1908711030498602E-4</v>
      </c>
      <c r="DJ5886" s="81">
        <v>9.9879652119792273E-3</v>
      </c>
      <c r="DL5886" s="81">
        <v>0</v>
      </c>
      <c r="DM5886" s="81">
        <v>4.1858274785151017E-6</v>
      </c>
      <c r="DN5886" s="81">
        <v>4.1858274785151017E-6</v>
      </c>
      <c r="DO5886" s="81">
        <v>0</v>
      </c>
      <c r="DP5886" s="81">
        <v>4.1858274785151017E-6</v>
      </c>
      <c r="DQ5886" s="81">
        <v>4.1858274785151017E-6</v>
      </c>
      <c r="DR5886" s="81">
        <v>0</v>
      </c>
      <c r="DS5886" s="81">
        <v>4.1858274785151017E-6</v>
      </c>
      <c r="DT5886" s="81">
        <v>4.1858274785151017E-6</v>
      </c>
      <c r="DU5886" s="81">
        <v>0</v>
      </c>
      <c r="DV5886" s="81">
        <v>4.1858274785151017E-6</v>
      </c>
      <c r="DW5886" s="81">
        <v>4.1858274785151017E-6</v>
      </c>
      <c r="GE5886" s="81" t="s">
        <v>449</v>
      </c>
      <c r="GF5886" s="81" t="s">
        <v>155</v>
      </c>
      <c r="GG5886" s="81" t="s">
        <v>497</v>
      </c>
      <c r="GH5886" s="81" t="s">
        <v>458</v>
      </c>
      <c r="GI5886" s="81">
        <v>2023</v>
      </c>
      <c r="GJ5886" s="81" t="s">
        <v>201</v>
      </c>
      <c r="GK5886" s="81">
        <v>233.23007680793501</v>
      </c>
      <c r="GL5886" s="81">
        <v>79.797224</v>
      </c>
      <c r="GM5886" s="81">
        <v>2023</v>
      </c>
      <c r="GN5886" s="81" t="s">
        <v>173</v>
      </c>
      <c r="GO5886" s="81">
        <v>1.1148832299820636E-2</v>
      </c>
      <c r="GP5886" s="81">
        <v>10</v>
      </c>
      <c r="GQ5886" s="81">
        <v>0</v>
      </c>
      <c r="GR5886" s="81" t="s">
        <v>448</v>
      </c>
      <c r="GS5886" s="81">
        <v>1.1148832299820636E-2</v>
      </c>
      <c r="GT5886" s="81">
        <v>2.6002430136059536</v>
      </c>
      <c r="GU5886" s="81">
        <v>1.1148832299820636E-2</v>
      </c>
      <c r="GV5886" s="81">
        <v>2.6002430136059536</v>
      </c>
      <c r="GW5886" s="81">
        <v>1.1148832299820636E-2</v>
      </c>
      <c r="GX5886" s="81">
        <v>2.6002430136059536</v>
      </c>
      <c r="GY5886" s="81">
        <v>1.1148832299820636E-2</v>
      </c>
      <c r="GZ5886" s="81">
        <v>2.6002430136059536</v>
      </c>
    </row>
    <row r="5887" spans="98:208" x14ac:dyDescent="0.25">
      <c r="CT5887" s="81" t="s">
        <v>155</v>
      </c>
      <c r="CU5887" s="81" t="s">
        <v>493</v>
      </c>
      <c r="CV5887" s="81" t="s">
        <v>460</v>
      </c>
      <c r="CW5887" s="81">
        <v>2028</v>
      </c>
      <c r="CX5887" s="81">
        <v>0</v>
      </c>
      <c r="CY5887" s="81">
        <v>0</v>
      </c>
      <c r="CZ5887" s="81">
        <v>0</v>
      </c>
      <c r="DA5887" s="81">
        <v>0</v>
      </c>
      <c r="DB5887" s="81">
        <v>8.3606377745129662E-2</v>
      </c>
      <c r="DC5887" s="81">
        <v>3.9055083184886291E-2</v>
      </c>
      <c r="DD5887" s="81">
        <v>1.6949971741064499E-3</v>
      </c>
      <c r="DE5887" s="81">
        <v>4.285629738613693E-2</v>
      </c>
      <c r="DF5887" s="81">
        <v>4.3541857288384206E-4</v>
      </c>
      <c r="DG5887" s="81">
        <v>4.3541857288384206E-4</v>
      </c>
      <c r="DH5887" s="81">
        <v>4.3541857288384206E-4</v>
      </c>
      <c r="DI5887" s="81">
        <v>4.3541857288384206E-4</v>
      </c>
      <c r="DJ5887" s="81">
        <v>9.9879652119792273E-3</v>
      </c>
      <c r="DL5887" s="81">
        <v>0</v>
      </c>
      <c r="DM5887" s="81">
        <v>4.3489455586134563E-6</v>
      </c>
      <c r="DN5887" s="81">
        <v>4.3489455586134563E-6</v>
      </c>
      <c r="DO5887" s="81">
        <v>0</v>
      </c>
      <c r="DP5887" s="81">
        <v>4.3489455586134563E-6</v>
      </c>
      <c r="DQ5887" s="81">
        <v>4.3489455586134563E-6</v>
      </c>
      <c r="DR5887" s="81">
        <v>0</v>
      </c>
      <c r="DS5887" s="81">
        <v>4.3489455586134563E-6</v>
      </c>
      <c r="DT5887" s="81">
        <v>4.3489455586134563E-6</v>
      </c>
      <c r="DU5887" s="81">
        <v>0</v>
      </c>
      <c r="DV5887" s="81">
        <v>4.3489455586134563E-6</v>
      </c>
      <c r="DW5887" s="81">
        <v>4.3489455586134563E-6</v>
      </c>
      <c r="GE5887" s="81" t="s">
        <v>449</v>
      </c>
      <c r="GF5887" s="81" t="s">
        <v>155</v>
      </c>
      <c r="GG5887" s="81" t="s">
        <v>497</v>
      </c>
      <c r="GH5887" s="81" t="s">
        <v>458</v>
      </c>
      <c r="GI5887" s="81">
        <v>2024</v>
      </c>
      <c r="GJ5887" s="81" t="s">
        <v>201</v>
      </c>
      <c r="GK5887" s="81">
        <v>233.23007680793501</v>
      </c>
      <c r="GL5887" s="81">
        <v>79.797224</v>
      </c>
      <c r="GM5887" s="81">
        <v>2024</v>
      </c>
      <c r="GN5887" s="81" t="s">
        <v>173</v>
      </c>
      <c r="GO5887" s="81">
        <v>1.1148832299820636E-2</v>
      </c>
      <c r="GP5887" s="81">
        <v>10</v>
      </c>
      <c r="GQ5887" s="81">
        <v>0</v>
      </c>
      <c r="GR5887" s="81" t="s">
        <v>448</v>
      </c>
      <c r="GS5887" s="81">
        <v>1.1148832299820636E-2</v>
      </c>
      <c r="GT5887" s="81">
        <v>2.6002430136059536</v>
      </c>
      <c r="GU5887" s="81">
        <v>1.1148832299820636E-2</v>
      </c>
      <c r="GV5887" s="81">
        <v>2.6002430136059536</v>
      </c>
      <c r="GW5887" s="81">
        <v>1.1148832299820636E-2</v>
      </c>
      <c r="GX5887" s="81">
        <v>2.6002430136059536</v>
      </c>
      <c r="GY5887" s="81">
        <v>1.1148832299820636E-2</v>
      </c>
      <c r="GZ5887" s="81">
        <v>2.6002430136059536</v>
      </c>
    </row>
    <row r="5888" spans="98:208" x14ac:dyDescent="0.25">
      <c r="CT5888" s="81" t="s">
        <v>155</v>
      </c>
      <c r="CU5888" s="81" t="s">
        <v>493</v>
      </c>
      <c r="CV5888" s="81" t="s">
        <v>460</v>
      </c>
      <c r="CW5888" s="81">
        <v>2029</v>
      </c>
      <c r="CX5888" s="81">
        <v>0</v>
      </c>
      <c r="CY5888" s="81">
        <v>0</v>
      </c>
      <c r="CZ5888" s="81">
        <v>0</v>
      </c>
      <c r="DA5888" s="81">
        <v>0</v>
      </c>
      <c r="DB5888" s="81">
        <v>8.3606377745129662E-2</v>
      </c>
      <c r="DC5888" s="81">
        <v>3.9055083184886291E-2</v>
      </c>
      <c r="DD5888" s="81">
        <v>1.6949971741064499E-3</v>
      </c>
      <c r="DE5888" s="81">
        <v>4.285629738613693E-2</v>
      </c>
      <c r="DF5888" s="81">
        <v>4.3541857288384206E-4</v>
      </c>
      <c r="DG5888" s="81">
        <v>4.3541857288384206E-4</v>
      </c>
      <c r="DH5888" s="81">
        <v>4.3541857288384206E-4</v>
      </c>
      <c r="DI5888" s="81">
        <v>4.3541857288384206E-4</v>
      </c>
      <c r="DJ5888" s="81">
        <v>9.9879652119792273E-3</v>
      </c>
      <c r="DL5888" s="81">
        <v>0</v>
      </c>
      <c r="DM5888" s="81">
        <v>4.3489455586134563E-6</v>
      </c>
      <c r="DN5888" s="81">
        <v>4.3489455586134563E-6</v>
      </c>
      <c r="DO5888" s="81">
        <v>0</v>
      </c>
      <c r="DP5888" s="81">
        <v>4.3489455586134563E-6</v>
      </c>
      <c r="DQ5888" s="81">
        <v>4.3489455586134563E-6</v>
      </c>
      <c r="DR5888" s="81">
        <v>0</v>
      </c>
      <c r="DS5888" s="81">
        <v>4.3489455586134563E-6</v>
      </c>
      <c r="DT5888" s="81">
        <v>4.3489455586134563E-6</v>
      </c>
      <c r="DU5888" s="81">
        <v>0</v>
      </c>
      <c r="DV5888" s="81">
        <v>4.3489455586134563E-6</v>
      </c>
      <c r="DW5888" s="81">
        <v>4.3489455586134563E-6</v>
      </c>
      <c r="GE5888" s="81" t="s">
        <v>449</v>
      </c>
      <c r="GF5888" s="81" t="s">
        <v>155</v>
      </c>
      <c r="GG5888" s="81" t="s">
        <v>497</v>
      </c>
      <c r="GH5888" s="81" t="s">
        <v>458</v>
      </c>
      <c r="GI5888" s="81">
        <v>2025</v>
      </c>
      <c r="GJ5888" s="81" t="s">
        <v>201</v>
      </c>
      <c r="GK5888" s="81">
        <v>233.23007680793501</v>
      </c>
      <c r="GL5888" s="81">
        <v>79.797224</v>
      </c>
      <c r="GM5888" s="81">
        <v>2025</v>
      </c>
      <c r="GN5888" s="81" t="s">
        <v>173</v>
      </c>
      <c r="GO5888" s="81">
        <v>1.1148832299820636E-2</v>
      </c>
      <c r="GP5888" s="81">
        <v>10</v>
      </c>
      <c r="GQ5888" s="81">
        <v>0</v>
      </c>
      <c r="GR5888" s="81" t="s">
        <v>448</v>
      </c>
      <c r="GS5888" s="81">
        <v>1.1148832299820636E-2</v>
      </c>
      <c r="GT5888" s="81">
        <v>2.6002430136059536</v>
      </c>
      <c r="GU5888" s="81">
        <v>1.1148832299820636E-2</v>
      </c>
      <c r="GV5888" s="81">
        <v>2.6002430136059536</v>
      </c>
      <c r="GW5888" s="81">
        <v>1.1148832299820636E-2</v>
      </c>
      <c r="GX5888" s="81">
        <v>2.6002430136059536</v>
      </c>
      <c r="GY5888" s="81">
        <v>1.1148832299820636E-2</v>
      </c>
      <c r="GZ5888" s="81">
        <v>2.6002430136059536</v>
      </c>
    </row>
    <row r="5889" spans="98:208" x14ac:dyDescent="0.25">
      <c r="CT5889" s="81" t="s">
        <v>155</v>
      </c>
      <c r="CU5889" s="81" t="s">
        <v>493</v>
      </c>
      <c r="CV5889" s="81" t="s">
        <v>460</v>
      </c>
      <c r="CW5889" s="81">
        <v>2030</v>
      </c>
      <c r="CX5889" s="81">
        <v>0</v>
      </c>
      <c r="CY5889" s="81">
        <v>0</v>
      </c>
      <c r="CZ5889" s="81">
        <v>0</v>
      </c>
      <c r="DA5889" s="81">
        <v>0</v>
      </c>
      <c r="DB5889" s="81">
        <v>8.3606377745129662E-2</v>
      </c>
      <c r="DC5889" s="81">
        <v>3.9055083184886291E-2</v>
      </c>
      <c r="DD5889" s="81">
        <v>1.6949971741064499E-3</v>
      </c>
      <c r="DE5889" s="81">
        <v>4.285629738613693E-2</v>
      </c>
      <c r="DF5889" s="81">
        <v>0</v>
      </c>
      <c r="DG5889" s="81">
        <v>4.3541857288384206E-4</v>
      </c>
      <c r="DH5889" s="81">
        <v>4.3541857288384206E-4</v>
      </c>
      <c r="DI5889" s="81">
        <v>4.3541857288384206E-4</v>
      </c>
      <c r="DJ5889" s="81">
        <v>9.9879652119792273E-3</v>
      </c>
      <c r="DL5889" s="81">
        <v>0</v>
      </c>
      <c r="DM5889" s="81">
        <v>0</v>
      </c>
      <c r="DN5889" s="81">
        <v>0</v>
      </c>
      <c r="DO5889" s="81">
        <v>0</v>
      </c>
      <c r="DP5889" s="81">
        <v>4.3489455586134563E-6</v>
      </c>
      <c r="DQ5889" s="81">
        <v>4.3489455586134563E-6</v>
      </c>
      <c r="DR5889" s="81">
        <v>0</v>
      </c>
      <c r="DS5889" s="81">
        <v>4.3489455586134563E-6</v>
      </c>
      <c r="DT5889" s="81">
        <v>4.3489455586134563E-6</v>
      </c>
      <c r="DU5889" s="81">
        <v>0</v>
      </c>
      <c r="DV5889" s="81">
        <v>4.3489455586134563E-6</v>
      </c>
      <c r="DW5889" s="81">
        <v>4.3489455586134563E-6</v>
      </c>
      <c r="GE5889" s="81" t="s">
        <v>449</v>
      </c>
      <c r="GF5889" s="81" t="s">
        <v>155</v>
      </c>
      <c r="GG5889" s="81" t="s">
        <v>497</v>
      </c>
      <c r="GH5889" s="81" t="s">
        <v>458</v>
      </c>
      <c r="GI5889" s="81">
        <v>2026</v>
      </c>
      <c r="GJ5889" s="81" t="s">
        <v>201</v>
      </c>
      <c r="GK5889" s="81">
        <v>233.23007680793501</v>
      </c>
      <c r="GL5889" s="81">
        <v>79.797224</v>
      </c>
      <c r="GM5889" s="81">
        <v>2026</v>
      </c>
      <c r="GN5889" s="81" t="s">
        <v>173</v>
      </c>
      <c r="GO5889" s="81">
        <v>1.1148832299820636E-2</v>
      </c>
      <c r="GP5889" s="81">
        <v>10</v>
      </c>
      <c r="GQ5889" s="81">
        <v>0</v>
      </c>
      <c r="GR5889" s="81" t="s">
        <v>448</v>
      </c>
      <c r="GS5889" s="81">
        <v>1.1148832299820636E-2</v>
      </c>
      <c r="GT5889" s="81">
        <v>2.6002430136059536</v>
      </c>
      <c r="GU5889" s="81">
        <v>1.1148832299820636E-2</v>
      </c>
      <c r="GV5889" s="81">
        <v>2.6002430136059536</v>
      </c>
      <c r="GW5889" s="81">
        <v>1.1148832299820636E-2</v>
      </c>
      <c r="GX5889" s="81">
        <v>2.6002430136059536</v>
      </c>
      <c r="GY5889" s="81">
        <v>1.1148832299820636E-2</v>
      </c>
      <c r="GZ5889" s="81">
        <v>2.6002430136059536</v>
      </c>
    </row>
    <row r="5890" spans="98:208" x14ac:dyDescent="0.25">
      <c r="CT5890" s="81" t="s">
        <v>155</v>
      </c>
      <c r="CU5890" s="81" t="s">
        <v>493</v>
      </c>
      <c r="CV5890" s="81" t="s">
        <v>460</v>
      </c>
      <c r="CW5890" s="81">
        <v>2031</v>
      </c>
      <c r="CX5890" s="81">
        <v>0</v>
      </c>
      <c r="CY5890" s="81">
        <v>0</v>
      </c>
      <c r="CZ5890" s="81">
        <v>0</v>
      </c>
      <c r="DA5890" s="81">
        <v>0</v>
      </c>
      <c r="DB5890" s="81">
        <v>8.3606377745129662E-2</v>
      </c>
      <c r="DC5890" s="81">
        <v>3.9055083184886291E-2</v>
      </c>
      <c r="DD5890" s="81">
        <v>1.6949971741064499E-3</v>
      </c>
      <c r="DE5890" s="81">
        <v>4.285629738613693E-2</v>
      </c>
      <c r="DF5890" s="81">
        <v>0</v>
      </c>
      <c r="DG5890" s="81">
        <v>0</v>
      </c>
      <c r="DH5890" s="81">
        <v>4.3541857288384206E-4</v>
      </c>
      <c r="DI5890" s="81">
        <v>4.3541857288384206E-4</v>
      </c>
      <c r="DJ5890" s="81">
        <v>9.9879652119792273E-3</v>
      </c>
      <c r="DL5890" s="81">
        <v>0</v>
      </c>
      <c r="DM5890" s="81">
        <v>0</v>
      </c>
      <c r="DN5890" s="81">
        <v>0</v>
      </c>
      <c r="DO5890" s="81">
        <v>0</v>
      </c>
      <c r="DP5890" s="81">
        <v>0</v>
      </c>
      <c r="DQ5890" s="81">
        <v>0</v>
      </c>
      <c r="DR5890" s="81">
        <v>0</v>
      </c>
      <c r="DS5890" s="81">
        <v>4.3489455586134563E-6</v>
      </c>
      <c r="DT5890" s="81">
        <v>4.3489455586134563E-6</v>
      </c>
      <c r="DU5890" s="81">
        <v>0</v>
      </c>
      <c r="DV5890" s="81">
        <v>4.3489455586134563E-6</v>
      </c>
      <c r="DW5890" s="81">
        <v>4.3489455586134563E-6</v>
      </c>
      <c r="GE5890" s="81" t="s">
        <v>449</v>
      </c>
      <c r="GF5890" s="81" t="s">
        <v>155</v>
      </c>
      <c r="GG5890" s="81" t="s">
        <v>497</v>
      </c>
      <c r="GH5890" s="81" t="s">
        <v>458</v>
      </c>
      <c r="GI5890" s="81">
        <v>2027</v>
      </c>
      <c r="GJ5890" s="81" t="s">
        <v>201</v>
      </c>
      <c r="GK5890" s="81">
        <v>233.23007680793501</v>
      </c>
      <c r="GL5890" s="81">
        <v>79.797224</v>
      </c>
      <c r="GM5890" s="81">
        <v>2027</v>
      </c>
      <c r="GN5890" s="81" t="s">
        <v>173</v>
      </c>
      <c r="GO5890" s="81">
        <v>1.1148832299820636E-2</v>
      </c>
      <c r="GP5890" s="81">
        <v>10</v>
      </c>
      <c r="GQ5890" s="81">
        <v>0</v>
      </c>
      <c r="GR5890" s="81" t="s">
        <v>448</v>
      </c>
      <c r="GS5890" s="81">
        <v>1.1148832299820636E-2</v>
      </c>
      <c r="GT5890" s="81">
        <v>2.6002430136059536</v>
      </c>
      <c r="GU5890" s="81">
        <v>1.1148832299820636E-2</v>
      </c>
      <c r="GV5890" s="81">
        <v>2.6002430136059536</v>
      </c>
      <c r="GW5890" s="81">
        <v>1.1148832299820636E-2</v>
      </c>
      <c r="GX5890" s="81">
        <v>2.6002430136059536</v>
      </c>
      <c r="GY5890" s="81">
        <v>1.1148832299820636E-2</v>
      </c>
      <c r="GZ5890" s="81">
        <v>2.6002430136059536</v>
      </c>
    </row>
    <row r="5891" spans="98:208" x14ac:dyDescent="0.25">
      <c r="CT5891" s="81" t="s">
        <v>155</v>
      </c>
      <c r="CU5891" s="81" t="s">
        <v>493</v>
      </c>
      <c r="CV5891" s="81" t="s">
        <v>460</v>
      </c>
      <c r="CW5891" s="81">
        <v>2032</v>
      </c>
      <c r="CX5891" s="81">
        <v>0</v>
      </c>
      <c r="CY5891" s="81">
        <v>0</v>
      </c>
      <c r="CZ5891" s="81">
        <v>0</v>
      </c>
      <c r="DA5891" s="81">
        <v>0</v>
      </c>
      <c r="DB5891" s="81">
        <v>8.3606377745129662E-2</v>
      </c>
      <c r="DC5891" s="81">
        <v>3.9055083184886291E-2</v>
      </c>
      <c r="DD5891" s="81">
        <v>1.6949971741064499E-3</v>
      </c>
      <c r="DE5891" s="81">
        <v>4.285629738613693E-2</v>
      </c>
      <c r="DF5891" s="81">
        <v>0</v>
      </c>
      <c r="DG5891" s="81">
        <v>0</v>
      </c>
      <c r="DH5891" s="81">
        <v>0</v>
      </c>
      <c r="DI5891" s="81">
        <v>4.3541857288384206E-4</v>
      </c>
      <c r="DJ5891" s="81">
        <v>9.9879652119792273E-3</v>
      </c>
      <c r="DL5891" s="81">
        <v>0</v>
      </c>
      <c r="DM5891" s="81">
        <v>0</v>
      </c>
      <c r="DN5891" s="81">
        <v>0</v>
      </c>
      <c r="DO5891" s="81">
        <v>0</v>
      </c>
      <c r="DP5891" s="81">
        <v>0</v>
      </c>
      <c r="DQ5891" s="81">
        <v>0</v>
      </c>
      <c r="DR5891" s="81">
        <v>0</v>
      </c>
      <c r="DS5891" s="81">
        <v>0</v>
      </c>
      <c r="DT5891" s="81">
        <v>0</v>
      </c>
      <c r="DU5891" s="81">
        <v>0</v>
      </c>
      <c r="DV5891" s="81">
        <v>4.3489455586134563E-6</v>
      </c>
      <c r="DW5891" s="81">
        <v>4.3489455586134563E-6</v>
      </c>
      <c r="GE5891" s="81" t="s">
        <v>449</v>
      </c>
      <c r="GF5891" s="81" t="s">
        <v>155</v>
      </c>
      <c r="GG5891" s="81" t="s">
        <v>497</v>
      </c>
      <c r="GH5891" s="81" t="s">
        <v>458</v>
      </c>
      <c r="GI5891" s="81">
        <v>2028</v>
      </c>
      <c r="GJ5891" s="81" t="s">
        <v>201</v>
      </c>
      <c r="GK5891" s="81">
        <v>247.27299216492119</v>
      </c>
      <c r="GL5891" s="81">
        <v>79.797224</v>
      </c>
      <c r="GM5891" s="81">
        <v>2028</v>
      </c>
      <c r="GN5891" s="81" t="s">
        <v>173</v>
      </c>
      <c r="GO5891" s="81">
        <v>1.1148832299820636E-2</v>
      </c>
      <c r="GP5891" s="81">
        <v>10</v>
      </c>
      <c r="GQ5891" s="81">
        <v>0</v>
      </c>
      <c r="GR5891" s="81" t="s">
        <v>448</v>
      </c>
      <c r="GS5891" s="81">
        <v>1.1148832299820636E-2</v>
      </c>
      <c r="GT5891" s="81">
        <v>2.7568051219215683</v>
      </c>
      <c r="GU5891" s="81">
        <v>1.1148832299820636E-2</v>
      </c>
      <c r="GV5891" s="81">
        <v>2.7568051219215683</v>
      </c>
      <c r="GW5891" s="81">
        <v>1.1148832299820636E-2</v>
      </c>
      <c r="GX5891" s="81">
        <v>2.7568051219215683</v>
      </c>
      <c r="GY5891" s="81">
        <v>1.1148832299820636E-2</v>
      </c>
      <c r="GZ5891" s="81">
        <v>2.7568051219215683</v>
      </c>
    </row>
    <row r="5892" spans="98:208" x14ac:dyDescent="0.25">
      <c r="CT5892" s="81" t="s">
        <v>155</v>
      </c>
      <c r="CU5892" s="81" t="s">
        <v>493</v>
      </c>
      <c r="CV5892" s="81" t="s">
        <v>461</v>
      </c>
      <c r="CW5892" s="81">
        <v>2020</v>
      </c>
      <c r="CX5892" s="81">
        <v>0</v>
      </c>
      <c r="CY5892" s="81">
        <v>0</v>
      </c>
      <c r="CZ5892" s="81">
        <v>0</v>
      </c>
      <c r="DA5892" s="81">
        <v>0</v>
      </c>
      <c r="DB5892" s="81">
        <v>14146.13064133282</v>
      </c>
      <c r="DC5892" s="81">
        <v>222.22942162783531</v>
      </c>
      <c r="DD5892" s="81">
        <v>8585.7228092481273</v>
      </c>
      <c r="DE5892" s="81">
        <v>5338.1784104568587</v>
      </c>
      <c r="DF5892" s="81">
        <v>2.477598553814869</v>
      </c>
      <c r="DG5892" s="81">
        <v>0</v>
      </c>
      <c r="DH5892" s="81">
        <v>0</v>
      </c>
      <c r="DI5892" s="81">
        <v>0</v>
      </c>
      <c r="DJ5892" s="81">
        <v>2.4066119651282502E-6</v>
      </c>
      <c r="DL5892" s="81">
        <v>0</v>
      </c>
      <c r="DM5892" s="81">
        <v>5.9626183243953123E-6</v>
      </c>
      <c r="DN5892" s="81">
        <v>5.9626183243953123E-6</v>
      </c>
      <c r="DO5892" s="81">
        <v>0</v>
      </c>
      <c r="DP5892" s="81">
        <v>0</v>
      </c>
      <c r="DQ5892" s="81">
        <v>0</v>
      </c>
      <c r="DR5892" s="81">
        <v>0</v>
      </c>
      <c r="DS5892" s="81">
        <v>0</v>
      </c>
      <c r="DT5892" s="81">
        <v>0</v>
      </c>
      <c r="DU5892" s="81">
        <v>0</v>
      </c>
      <c r="DV5892" s="81">
        <v>0</v>
      </c>
      <c r="DW5892" s="81">
        <v>0</v>
      </c>
      <c r="GE5892" s="81" t="s">
        <v>449</v>
      </c>
      <c r="GF5892" s="81" t="s">
        <v>155</v>
      </c>
      <c r="GG5892" s="81" t="s">
        <v>497</v>
      </c>
      <c r="GH5892" s="81" t="s">
        <v>458</v>
      </c>
      <c r="GI5892" s="81">
        <v>2029</v>
      </c>
      <c r="GJ5892" s="81" t="s">
        <v>201</v>
      </c>
      <c r="GK5892" s="81">
        <v>247.27299216492119</v>
      </c>
      <c r="GL5892" s="81">
        <v>79.797224</v>
      </c>
      <c r="GM5892" s="81">
        <v>2029</v>
      </c>
      <c r="GN5892" s="81" t="s">
        <v>173</v>
      </c>
      <c r="GO5892" s="81">
        <v>1.1148832299820636E-2</v>
      </c>
      <c r="GP5892" s="81">
        <v>10</v>
      </c>
      <c r="GQ5892" s="81">
        <v>0</v>
      </c>
      <c r="GR5892" s="81" t="s">
        <v>448</v>
      </c>
      <c r="GS5892" s="81">
        <v>1.1148832299820636E-2</v>
      </c>
      <c r="GT5892" s="81">
        <v>2.7568051219215683</v>
      </c>
      <c r="GU5892" s="81">
        <v>1.1148832299820636E-2</v>
      </c>
      <c r="GV5892" s="81">
        <v>2.7568051219215683</v>
      </c>
      <c r="GW5892" s="81">
        <v>1.1148832299820636E-2</v>
      </c>
      <c r="GX5892" s="81">
        <v>2.7568051219215683</v>
      </c>
      <c r="GY5892" s="81">
        <v>1.1148832299820636E-2</v>
      </c>
      <c r="GZ5892" s="81">
        <v>2.7568051219215683</v>
      </c>
    </row>
    <row r="5893" spans="98:208" x14ac:dyDescent="0.25">
      <c r="CT5893" s="81" t="s">
        <v>155</v>
      </c>
      <c r="CU5893" s="81" t="s">
        <v>493</v>
      </c>
      <c r="CV5893" s="81" t="s">
        <v>461</v>
      </c>
      <c r="CW5893" s="81">
        <v>2021</v>
      </c>
      <c r="CX5893" s="81">
        <v>0</v>
      </c>
      <c r="CY5893" s="81">
        <v>0</v>
      </c>
      <c r="CZ5893" s="81">
        <v>0</v>
      </c>
      <c r="DA5893" s="81">
        <v>0</v>
      </c>
      <c r="DB5893" s="81">
        <v>14146.13064133282</v>
      </c>
      <c r="DC5893" s="81">
        <v>222.22942162783531</v>
      </c>
      <c r="DD5893" s="81">
        <v>8585.7228092481273</v>
      </c>
      <c r="DE5893" s="81">
        <v>5338.1784104568587</v>
      </c>
      <c r="DF5893" s="81">
        <v>2.477598553814869</v>
      </c>
      <c r="DG5893" s="81">
        <v>2.477598553814869</v>
      </c>
      <c r="DH5893" s="81">
        <v>0</v>
      </c>
      <c r="DI5893" s="81">
        <v>0</v>
      </c>
      <c r="DJ5893" s="81">
        <v>2.4066119651282502E-6</v>
      </c>
      <c r="DL5893" s="81">
        <v>0</v>
      </c>
      <c r="DM5893" s="81">
        <v>5.9626183243953123E-6</v>
      </c>
      <c r="DN5893" s="81">
        <v>5.9626183243953123E-6</v>
      </c>
      <c r="DO5893" s="81">
        <v>0</v>
      </c>
      <c r="DP5893" s="81">
        <v>5.9626183243953123E-6</v>
      </c>
      <c r="DQ5893" s="81">
        <v>5.9626183243953123E-6</v>
      </c>
      <c r="DR5893" s="81">
        <v>0</v>
      </c>
      <c r="DS5893" s="81">
        <v>0</v>
      </c>
      <c r="DT5893" s="81">
        <v>0</v>
      </c>
      <c r="DU5893" s="81">
        <v>0</v>
      </c>
      <c r="DV5893" s="81">
        <v>0</v>
      </c>
      <c r="DW5893" s="81">
        <v>0</v>
      </c>
      <c r="GE5893" s="81" t="s">
        <v>449</v>
      </c>
      <c r="GF5893" s="81" t="s">
        <v>155</v>
      </c>
      <c r="GG5893" s="81" t="s">
        <v>497</v>
      </c>
      <c r="GH5893" s="81" t="s">
        <v>458</v>
      </c>
      <c r="GI5893" s="81">
        <v>2030</v>
      </c>
      <c r="GJ5893" s="81" t="s">
        <v>201</v>
      </c>
      <c r="GK5893" s="81">
        <v>247.27299216492119</v>
      </c>
      <c r="GL5893" s="81">
        <v>79.797224</v>
      </c>
      <c r="GM5893" s="81">
        <v>2030</v>
      </c>
      <c r="GN5893" s="81" t="s">
        <v>173</v>
      </c>
      <c r="GO5893" s="81">
        <v>1.1148832299820636E-2</v>
      </c>
      <c r="GP5893" s="81">
        <v>10</v>
      </c>
      <c r="GQ5893" s="81">
        <v>0</v>
      </c>
      <c r="GR5893" s="81" t="s">
        <v>448</v>
      </c>
      <c r="GS5893" s="81">
        <v>0</v>
      </c>
      <c r="GT5893" s="81">
        <v>0</v>
      </c>
      <c r="GU5893" s="81">
        <v>1.1148832299820636E-2</v>
      </c>
      <c r="GV5893" s="81">
        <v>2.7568051219215683</v>
      </c>
      <c r="GW5893" s="81">
        <v>1.1148832299820636E-2</v>
      </c>
      <c r="GX5893" s="81">
        <v>2.7568051219215683</v>
      </c>
      <c r="GY5893" s="81">
        <v>1.1148832299820636E-2</v>
      </c>
      <c r="GZ5893" s="81">
        <v>2.7568051219215683</v>
      </c>
    </row>
    <row r="5894" spans="98:208" x14ac:dyDescent="0.25">
      <c r="CT5894" s="81" t="s">
        <v>155</v>
      </c>
      <c r="CU5894" s="81" t="s">
        <v>493</v>
      </c>
      <c r="CV5894" s="81" t="s">
        <v>461</v>
      </c>
      <c r="CW5894" s="81">
        <v>2022</v>
      </c>
      <c r="CX5894" s="81">
        <v>0</v>
      </c>
      <c r="CY5894" s="81">
        <v>0</v>
      </c>
      <c r="CZ5894" s="81">
        <v>0</v>
      </c>
      <c r="DA5894" s="81">
        <v>0</v>
      </c>
      <c r="DB5894" s="81">
        <v>14146.13064133282</v>
      </c>
      <c r="DC5894" s="81">
        <v>222.22942162783531</v>
      </c>
      <c r="DD5894" s="81">
        <v>8585.7228092481273</v>
      </c>
      <c r="DE5894" s="81">
        <v>5338.1784104568587</v>
      </c>
      <c r="DF5894" s="81">
        <v>2.477598553814869</v>
      </c>
      <c r="DG5894" s="81">
        <v>2.477598553814869</v>
      </c>
      <c r="DH5894" s="81">
        <v>2.477598553814869</v>
      </c>
      <c r="DI5894" s="81">
        <v>0</v>
      </c>
      <c r="DJ5894" s="81">
        <v>2.4066119651282502E-6</v>
      </c>
      <c r="DL5894" s="81">
        <v>0</v>
      </c>
      <c r="DM5894" s="81">
        <v>5.9626183243953123E-6</v>
      </c>
      <c r="DN5894" s="81">
        <v>5.9626183243953123E-6</v>
      </c>
      <c r="DO5894" s="81">
        <v>0</v>
      </c>
      <c r="DP5894" s="81">
        <v>5.9626183243953123E-6</v>
      </c>
      <c r="DQ5894" s="81">
        <v>5.9626183243953123E-6</v>
      </c>
      <c r="DR5894" s="81">
        <v>0</v>
      </c>
      <c r="DS5894" s="81">
        <v>5.9626183243953123E-6</v>
      </c>
      <c r="DT5894" s="81">
        <v>5.9626183243953123E-6</v>
      </c>
      <c r="DU5894" s="81">
        <v>0</v>
      </c>
      <c r="DV5894" s="81">
        <v>0</v>
      </c>
      <c r="DW5894" s="81">
        <v>0</v>
      </c>
      <c r="GE5894" s="81" t="s">
        <v>449</v>
      </c>
      <c r="GF5894" s="81" t="s">
        <v>155</v>
      </c>
      <c r="GG5894" s="81" t="s">
        <v>497</v>
      </c>
      <c r="GH5894" s="81" t="s">
        <v>458</v>
      </c>
      <c r="GI5894" s="81">
        <v>2031</v>
      </c>
      <c r="GJ5894" s="81" t="s">
        <v>201</v>
      </c>
      <c r="GK5894" s="81">
        <v>247.27299216492119</v>
      </c>
      <c r="GL5894" s="81">
        <v>79.797224</v>
      </c>
      <c r="GM5894" s="81">
        <v>2031</v>
      </c>
      <c r="GN5894" s="81" t="s">
        <v>173</v>
      </c>
      <c r="GO5894" s="81">
        <v>1.1148832299820636E-2</v>
      </c>
      <c r="GP5894" s="81">
        <v>10</v>
      </c>
      <c r="GQ5894" s="81">
        <v>0</v>
      </c>
      <c r="GR5894" s="81" t="s">
        <v>448</v>
      </c>
      <c r="GS5894" s="81">
        <v>0</v>
      </c>
      <c r="GT5894" s="81">
        <v>0</v>
      </c>
      <c r="GU5894" s="81">
        <v>0</v>
      </c>
      <c r="GV5894" s="81">
        <v>0</v>
      </c>
      <c r="GW5894" s="81">
        <v>1.1148832299820636E-2</v>
      </c>
      <c r="GX5894" s="81">
        <v>2.7568051219215683</v>
      </c>
      <c r="GY5894" s="81">
        <v>1.1148832299820636E-2</v>
      </c>
      <c r="GZ5894" s="81">
        <v>2.7568051219215683</v>
      </c>
    </row>
    <row r="5895" spans="98:208" x14ac:dyDescent="0.25">
      <c r="CT5895" s="81" t="s">
        <v>155</v>
      </c>
      <c r="CU5895" s="81" t="s">
        <v>493</v>
      </c>
      <c r="CV5895" s="81" t="s">
        <v>461</v>
      </c>
      <c r="CW5895" s="81">
        <v>2023</v>
      </c>
      <c r="CX5895" s="81">
        <v>0</v>
      </c>
      <c r="CY5895" s="81">
        <v>0</v>
      </c>
      <c r="CZ5895" s="81">
        <v>0</v>
      </c>
      <c r="DA5895" s="81">
        <v>0</v>
      </c>
      <c r="DB5895" s="81">
        <v>14664.637556436939</v>
      </c>
      <c r="DC5895" s="81">
        <v>233.2300768079441</v>
      </c>
      <c r="DD5895" s="81">
        <v>8896.5159934287822</v>
      </c>
      <c r="DE5895" s="81">
        <v>5534.8914862002102</v>
      </c>
      <c r="DF5895" s="81">
        <v>2.6002430136060553</v>
      </c>
      <c r="DG5895" s="81">
        <v>2.6002430136060553</v>
      </c>
      <c r="DH5895" s="81">
        <v>2.6002430136060553</v>
      </c>
      <c r="DI5895" s="81">
        <v>2.6002430136060553</v>
      </c>
      <c r="DJ5895" s="81">
        <v>2.4066119651282502E-6</v>
      </c>
      <c r="DL5895" s="81">
        <v>0</v>
      </c>
      <c r="DM5895" s="81">
        <v>6.2577759487854723E-6</v>
      </c>
      <c r="DN5895" s="81">
        <v>6.2577759487854723E-6</v>
      </c>
      <c r="DO5895" s="81">
        <v>0</v>
      </c>
      <c r="DP5895" s="81">
        <v>6.2577759487854723E-6</v>
      </c>
      <c r="DQ5895" s="81">
        <v>6.2577759487854723E-6</v>
      </c>
      <c r="DR5895" s="81">
        <v>0</v>
      </c>
      <c r="DS5895" s="81">
        <v>6.2577759487854723E-6</v>
      </c>
      <c r="DT5895" s="81">
        <v>6.2577759487854723E-6</v>
      </c>
      <c r="DU5895" s="81">
        <v>0</v>
      </c>
      <c r="DV5895" s="81">
        <v>6.2577759487854723E-6</v>
      </c>
      <c r="DW5895" s="81">
        <v>6.2577759487854723E-6</v>
      </c>
      <c r="GE5895" s="81" t="s">
        <v>449</v>
      </c>
      <c r="GF5895" s="81" t="s">
        <v>155</v>
      </c>
      <c r="GG5895" s="81" t="s">
        <v>497</v>
      </c>
      <c r="GH5895" s="81" t="s">
        <v>458</v>
      </c>
      <c r="GI5895" s="81">
        <v>2032</v>
      </c>
      <c r="GJ5895" s="81" t="s">
        <v>201</v>
      </c>
      <c r="GK5895" s="81">
        <v>247.27299216492119</v>
      </c>
      <c r="GL5895" s="81">
        <v>79.797224</v>
      </c>
      <c r="GM5895" s="81">
        <v>2032</v>
      </c>
      <c r="GN5895" s="81" t="s">
        <v>173</v>
      </c>
      <c r="GO5895" s="81">
        <v>1.1148832299820636E-2</v>
      </c>
      <c r="GP5895" s="81">
        <v>10</v>
      </c>
      <c r="GQ5895" s="81">
        <v>0</v>
      </c>
      <c r="GR5895" s="81" t="s">
        <v>448</v>
      </c>
      <c r="GS5895" s="81">
        <v>0</v>
      </c>
      <c r="GT5895" s="81">
        <v>0</v>
      </c>
      <c r="GU5895" s="81">
        <v>0</v>
      </c>
      <c r="GV5895" s="81">
        <v>0</v>
      </c>
      <c r="GW5895" s="81">
        <v>0</v>
      </c>
      <c r="GX5895" s="81">
        <v>0</v>
      </c>
      <c r="GY5895" s="81">
        <v>1.1148832299820636E-2</v>
      </c>
      <c r="GZ5895" s="81">
        <v>2.7568051219215683</v>
      </c>
    </row>
    <row r="5896" spans="98:208" x14ac:dyDescent="0.25">
      <c r="CT5896" s="81" t="s">
        <v>155</v>
      </c>
      <c r="CU5896" s="81" t="s">
        <v>493</v>
      </c>
      <c r="CV5896" s="81" t="s">
        <v>461</v>
      </c>
      <c r="CW5896" s="81">
        <v>2024</v>
      </c>
      <c r="CX5896" s="81">
        <v>0</v>
      </c>
      <c r="CY5896" s="81">
        <v>0</v>
      </c>
      <c r="CZ5896" s="81">
        <v>0</v>
      </c>
      <c r="DA5896" s="81">
        <v>0</v>
      </c>
      <c r="DB5896" s="81">
        <v>14664.637556436939</v>
      </c>
      <c r="DC5896" s="81">
        <v>233.2300768079441</v>
      </c>
      <c r="DD5896" s="81">
        <v>8896.5159934287822</v>
      </c>
      <c r="DE5896" s="81">
        <v>5534.8914862002102</v>
      </c>
      <c r="DF5896" s="81">
        <v>2.6002430136060553</v>
      </c>
      <c r="DG5896" s="81">
        <v>2.6002430136060553</v>
      </c>
      <c r="DH5896" s="81">
        <v>2.6002430136060553</v>
      </c>
      <c r="DI5896" s="81">
        <v>2.6002430136060553</v>
      </c>
      <c r="DJ5896" s="81">
        <v>2.4066119651282502E-6</v>
      </c>
      <c r="DL5896" s="81">
        <v>0</v>
      </c>
      <c r="DM5896" s="81">
        <v>6.2577759487854723E-6</v>
      </c>
      <c r="DN5896" s="81">
        <v>6.2577759487854723E-6</v>
      </c>
      <c r="DO5896" s="81">
        <v>0</v>
      </c>
      <c r="DP5896" s="81">
        <v>6.2577759487854723E-6</v>
      </c>
      <c r="DQ5896" s="81">
        <v>6.2577759487854723E-6</v>
      </c>
      <c r="DR5896" s="81">
        <v>0</v>
      </c>
      <c r="DS5896" s="81">
        <v>6.2577759487854723E-6</v>
      </c>
      <c r="DT5896" s="81">
        <v>6.2577759487854723E-6</v>
      </c>
      <c r="DU5896" s="81">
        <v>0</v>
      </c>
      <c r="DV5896" s="81">
        <v>6.2577759487854723E-6</v>
      </c>
      <c r="DW5896" s="81">
        <v>6.2577759487854723E-6</v>
      </c>
      <c r="GE5896" s="81" t="s">
        <v>449</v>
      </c>
      <c r="GF5896" s="81" t="s">
        <v>155</v>
      </c>
      <c r="GG5896" s="81" t="s">
        <v>497</v>
      </c>
      <c r="GH5896" s="81" t="s">
        <v>459</v>
      </c>
      <c r="GI5896" s="81">
        <v>2021</v>
      </c>
      <c r="GJ5896" s="81" t="s">
        <v>201</v>
      </c>
      <c r="GK5896" s="81">
        <v>0.69641821681219418</v>
      </c>
      <c r="GL5896" s="81">
        <v>79.797224</v>
      </c>
      <c r="GM5896" s="81">
        <v>2021</v>
      </c>
      <c r="GN5896" s="81" t="s">
        <v>173</v>
      </c>
      <c r="GO5896" s="81">
        <v>1.1148832299820636E-2</v>
      </c>
      <c r="GP5896" s="81">
        <v>10</v>
      </c>
      <c r="GQ5896" s="81">
        <v>0</v>
      </c>
      <c r="GR5896" s="81" t="s">
        <v>448</v>
      </c>
      <c r="GS5896" s="81">
        <v>1.1148832299820636E-2</v>
      </c>
      <c r="GT5896" s="81">
        <v>7.7642499097792814E-3</v>
      </c>
      <c r="GU5896" s="81">
        <v>1.1148832299820636E-2</v>
      </c>
      <c r="GV5896" s="81">
        <v>7.7642499097792814E-3</v>
      </c>
      <c r="GW5896" s="81">
        <v>0</v>
      </c>
      <c r="GX5896" s="81">
        <v>0</v>
      </c>
      <c r="GY5896" s="81">
        <v>0</v>
      </c>
      <c r="GZ5896" s="81">
        <v>0</v>
      </c>
    </row>
    <row r="5897" spans="98:208" x14ac:dyDescent="0.25">
      <c r="CT5897" s="81" t="s">
        <v>155</v>
      </c>
      <c r="CU5897" s="81" t="s">
        <v>493</v>
      </c>
      <c r="CV5897" s="81" t="s">
        <v>461</v>
      </c>
      <c r="CW5897" s="81">
        <v>2025</v>
      </c>
      <c r="CX5897" s="81">
        <v>0</v>
      </c>
      <c r="CY5897" s="81">
        <v>0</v>
      </c>
      <c r="CZ5897" s="81">
        <v>0</v>
      </c>
      <c r="DA5897" s="81">
        <v>0</v>
      </c>
      <c r="DB5897" s="81">
        <v>14664.637556436939</v>
      </c>
      <c r="DC5897" s="81">
        <v>233.2300768079441</v>
      </c>
      <c r="DD5897" s="81">
        <v>8896.5159934287822</v>
      </c>
      <c r="DE5897" s="81">
        <v>5534.8914862002102</v>
      </c>
      <c r="DF5897" s="81">
        <v>2.6002430136060553</v>
      </c>
      <c r="DG5897" s="81">
        <v>2.6002430136060553</v>
      </c>
      <c r="DH5897" s="81">
        <v>2.6002430136060553</v>
      </c>
      <c r="DI5897" s="81">
        <v>2.6002430136060553</v>
      </c>
      <c r="DJ5897" s="81">
        <v>2.4066119651282502E-6</v>
      </c>
      <c r="DL5897" s="81">
        <v>0</v>
      </c>
      <c r="DM5897" s="81">
        <v>6.2577759487854723E-6</v>
      </c>
      <c r="DN5897" s="81">
        <v>6.2577759487854723E-6</v>
      </c>
      <c r="DO5897" s="81">
        <v>0</v>
      </c>
      <c r="DP5897" s="81">
        <v>6.2577759487854723E-6</v>
      </c>
      <c r="DQ5897" s="81">
        <v>6.2577759487854723E-6</v>
      </c>
      <c r="DR5897" s="81">
        <v>0</v>
      </c>
      <c r="DS5897" s="81">
        <v>6.2577759487854723E-6</v>
      </c>
      <c r="DT5897" s="81">
        <v>6.2577759487854723E-6</v>
      </c>
      <c r="DU5897" s="81">
        <v>0</v>
      </c>
      <c r="DV5897" s="81">
        <v>6.2577759487854723E-6</v>
      </c>
      <c r="DW5897" s="81">
        <v>6.2577759487854723E-6</v>
      </c>
      <c r="GE5897" s="81" t="s">
        <v>449</v>
      </c>
      <c r="GF5897" s="81" t="s">
        <v>155</v>
      </c>
      <c r="GG5897" s="81" t="s">
        <v>497</v>
      </c>
      <c r="GH5897" s="81" t="s">
        <v>459</v>
      </c>
      <c r="GI5897" s="81">
        <v>2022</v>
      </c>
      <c r="GJ5897" s="81" t="s">
        <v>201</v>
      </c>
      <c r="GK5897" s="81">
        <v>0.69641821681219418</v>
      </c>
      <c r="GL5897" s="81">
        <v>79.797224</v>
      </c>
      <c r="GM5897" s="81">
        <v>2022</v>
      </c>
      <c r="GN5897" s="81" t="s">
        <v>173</v>
      </c>
      <c r="GO5897" s="81">
        <v>1.1148832299820636E-2</v>
      </c>
      <c r="GP5897" s="81">
        <v>10</v>
      </c>
      <c r="GQ5897" s="81">
        <v>0</v>
      </c>
      <c r="GR5897" s="81" t="s">
        <v>448</v>
      </c>
      <c r="GS5897" s="81">
        <v>1.1148832299820636E-2</v>
      </c>
      <c r="GT5897" s="81">
        <v>7.7642499097792814E-3</v>
      </c>
      <c r="GU5897" s="81">
        <v>1.1148832299820636E-2</v>
      </c>
      <c r="GV5897" s="81">
        <v>7.7642499097792814E-3</v>
      </c>
      <c r="GW5897" s="81">
        <v>1.1148832299820636E-2</v>
      </c>
      <c r="GX5897" s="81">
        <v>7.7642499097792814E-3</v>
      </c>
      <c r="GY5897" s="81">
        <v>0</v>
      </c>
      <c r="GZ5897" s="81">
        <v>0</v>
      </c>
    </row>
    <row r="5898" spans="98:208" x14ac:dyDescent="0.25">
      <c r="CT5898" s="81" t="s">
        <v>155</v>
      </c>
      <c r="CU5898" s="81" t="s">
        <v>493</v>
      </c>
      <c r="CV5898" s="81" t="s">
        <v>461</v>
      </c>
      <c r="CW5898" s="81">
        <v>2026</v>
      </c>
      <c r="CX5898" s="81">
        <v>0</v>
      </c>
      <c r="CY5898" s="81">
        <v>0</v>
      </c>
      <c r="CZ5898" s="81">
        <v>0</v>
      </c>
      <c r="DA5898" s="81">
        <v>0</v>
      </c>
      <c r="DB5898" s="81">
        <v>14664.637556436939</v>
      </c>
      <c r="DC5898" s="81">
        <v>233.2300768079441</v>
      </c>
      <c r="DD5898" s="81">
        <v>8896.5159934287822</v>
      </c>
      <c r="DE5898" s="81">
        <v>5534.8914862002102</v>
      </c>
      <c r="DF5898" s="81">
        <v>2.6002430136060553</v>
      </c>
      <c r="DG5898" s="81">
        <v>2.6002430136060553</v>
      </c>
      <c r="DH5898" s="81">
        <v>2.6002430136060553</v>
      </c>
      <c r="DI5898" s="81">
        <v>2.6002430136060553</v>
      </c>
      <c r="DJ5898" s="81">
        <v>2.4066119651282502E-6</v>
      </c>
      <c r="DL5898" s="81">
        <v>0</v>
      </c>
      <c r="DM5898" s="81">
        <v>6.2577759487854723E-6</v>
      </c>
      <c r="DN5898" s="81">
        <v>6.2577759487854723E-6</v>
      </c>
      <c r="DO5898" s="81">
        <v>0</v>
      </c>
      <c r="DP5898" s="81">
        <v>6.2577759487854723E-6</v>
      </c>
      <c r="DQ5898" s="81">
        <v>6.2577759487854723E-6</v>
      </c>
      <c r="DR5898" s="81">
        <v>0</v>
      </c>
      <c r="DS5898" s="81">
        <v>6.2577759487854723E-6</v>
      </c>
      <c r="DT5898" s="81">
        <v>6.2577759487854723E-6</v>
      </c>
      <c r="DU5898" s="81">
        <v>0</v>
      </c>
      <c r="DV5898" s="81">
        <v>6.2577759487854723E-6</v>
      </c>
      <c r="DW5898" s="81">
        <v>6.2577759487854723E-6</v>
      </c>
      <c r="GE5898" s="81" t="s">
        <v>449</v>
      </c>
      <c r="GF5898" s="81" t="s">
        <v>155</v>
      </c>
      <c r="GG5898" s="81" t="s">
        <v>497</v>
      </c>
      <c r="GH5898" s="81" t="s">
        <v>459</v>
      </c>
      <c r="GI5898" s="81">
        <v>2023</v>
      </c>
      <c r="GJ5898" s="81" t="s">
        <v>201</v>
      </c>
      <c r="GK5898" s="81">
        <v>0.71896016785811512</v>
      </c>
      <c r="GL5898" s="81">
        <v>79.797224</v>
      </c>
      <c r="GM5898" s="81">
        <v>2023</v>
      </c>
      <c r="GN5898" s="81" t="s">
        <v>173</v>
      </c>
      <c r="GO5898" s="81">
        <v>1.1148832299820636E-2</v>
      </c>
      <c r="GP5898" s="81">
        <v>10</v>
      </c>
      <c r="GQ5898" s="81">
        <v>0</v>
      </c>
      <c r="GR5898" s="81" t="s">
        <v>448</v>
      </c>
      <c r="GS5898" s="81">
        <v>1.1148832299820636E-2</v>
      </c>
      <c r="GT5898" s="81">
        <v>8.0155663417010199E-3</v>
      </c>
      <c r="GU5898" s="81">
        <v>1.1148832299820636E-2</v>
      </c>
      <c r="GV5898" s="81">
        <v>8.0155663417010199E-3</v>
      </c>
      <c r="GW5898" s="81">
        <v>1.1148832299820636E-2</v>
      </c>
      <c r="GX5898" s="81">
        <v>8.0155663417010199E-3</v>
      </c>
      <c r="GY5898" s="81">
        <v>1.1148832299820636E-2</v>
      </c>
      <c r="GZ5898" s="81">
        <v>8.0155663417010199E-3</v>
      </c>
    </row>
    <row r="5899" spans="98:208" x14ac:dyDescent="0.25">
      <c r="CT5899" s="81" t="s">
        <v>155</v>
      </c>
      <c r="CU5899" s="81" t="s">
        <v>493</v>
      </c>
      <c r="CV5899" s="81" t="s">
        <v>461</v>
      </c>
      <c r="CW5899" s="81">
        <v>2027</v>
      </c>
      <c r="CX5899" s="81">
        <v>0</v>
      </c>
      <c r="CY5899" s="81">
        <v>0</v>
      </c>
      <c r="CZ5899" s="81">
        <v>0</v>
      </c>
      <c r="DA5899" s="81">
        <v>0</v>
      </c>
      <c r="DB5899" s="81">
        <v>14664.637556436939</v>
      </c>
      <c r="DC5899" s="81">
        <v>233.2300768079441</v>
      </c>
      <c r="DD5899" s="81">
        <v>8896.5159934287822</v>
      </c>
      <c r="DE5899" s="81">
        <v>5534.8914862002102</v>
      </c>
      <c r="DF5899" s="81">
        <v>2.6002430136060553</v>
      </c>
      <c r="DG5899" s="81">
        <v>2.6002430136060553</v>
      </c>
      <c r="DH5899" s="81">
        <v>2.6002430136060553</v>
      </c>
      <c r="DI5899" s="81">
        <v>2.6002430136060553</v>
      </c>
      <c r="DJ5899" s="81">
        <v>2.4066119651282502E-6</v>
      </c>
      <c r="DL5899" s="81">
        <v>0</v>
      </c>
      <c r="DM5899" s="81">
        <v>6.2577759487854723E-6</v>
      </c>
      <c r="DN5899" s="81">
        <v>6.2577759487854723E-6</v>
      </c>
      <c r="DO5899" s="81">
        <v>0</v>
      </c>
      <c r="DP5899" s="81">
        <v>6.2577759487854723E-6</v>
      </c>
      <c r="DQ5899" s="81">
        <v>6.2577759487854723E-6</v>
      </c>
      <c r="DR5899" s="81">
        <v>0</v>
      </c>
      <c r="DS5899" s="81">
        <v>6.2577759487854723E-6</v>
      </c>
      <c r="DT5899" s="81">
        <v>6.2577759487854723E-6</v>
      </c>
      <c r="DU5899" s="81">
        <v>0</v>
      </c>
      <c r="DV5899" s="81">
        <v>6.2577759487854723E-6</v>
      </c>
      <c r="DW5899" s="81">
        <v>6.2577759487854723E-6</v>
      </c>
      <c r="GE5899" s="81" t="s">
        <v>449</v>
      </c>
      <c r="GF5899" s="81" t="s">
        <v>155</v>
      </c>
      <c r="GG5899" s="81" t="s">
        <v>497</v>
      </c>
      <c r="GH5899" s="81" t="s">
        <v>459</v>
      </c>
      <c r="GI5899" s="81">
        <v>2024</v>
      </c>
      <c r="GJ5899" s="81" t="s">
        <v>201</v>
      </c>
      <c r="GK5899" s="81">
        <v>0.71896016785811512</v>
      </c>
      <c r="GL5899" s="81">
        <v>79.797224</v>
      </c>
      <c r="GM5899" s="81">
        <v>2024</v>
      </c>
      <c r="GN5899" s="81" t="s">
        <v>173</v>
      </c>
      <c r="GO5899" s="81">
        <v>1.1148832299820636E-2</v>
      </c>
      <c r="GP5899" s="81">
        <v>10</v>
      </c>
      <c r="GQ5899" s="81">
        <v>0</v>
      </c>
      <c r="GR5899" s="81" t="s">
        <v>448</v>
      </c>
      <c r="GS5899" s="81">
        <v>1.1148832299820636E-2</v>
      </c>
      <c r="GT5899" s="81">
        <v>8.0155663417010199E-3</v>
      </c>
      <c r="GU5899" s="81">
        <v>1.1148832299820636E-2</v>
      </c>
      <c r="GV5899" s="81">
        <v>8.0155663417010199E-3</v>
      </c>
      <c r="GW5899" s="81">
        <v>1.1148832299820636E-2</v>
      </c>
      <c r="GX5899" s="81">
        <v>8.0155663417010199E-3</v>
      </c>
      <c r="GY5899" s="81">
        <v>1.1148832299820636E-2</v>
      </c>
      <c r="GZ5899" s="81">
        <v>8.0155663417010199E-3</v>
      </c>
    </row>
    <row r="5900" spans="98:208" x14ac:dyDescent="0.25">
      <c r="CT5900" s="81" t="s">
        <v>155</v>
      </c>
      <c r="CU5900" s="81" t="s">
        <v>493</v>
      </c>
      <c r="CV5900" s="81" t="s">
        <v>461</v>
      </c>
      <c r="CW5900" s="81">
        <v>2028</v>
      </c>
      <c r="CX5900" s="81">
        <v>0</v>
      </c>
      <c r="CY5900" s="81">
        <v>0</v>
      </c>
      <c r="CZ5900" s="81">
        <v>0</v>
      </c>
      <c r="DA5900" s="81">
        <v>0</v>
      </c>
      <c r="DB5900" s="81">
        <v>15317.99094281629</v>
      </c>
      <c r="DC5900" s="81">
        <v>247.2729921649522</v>
      </c>
      <c r="DD5900" s="81">
        <v>9287.6490955446916</v>
      </c>
      <c r="DE5900" s="81">
        <v>5783.0688551066469</v>
      </c>
      <c r="DF5900" s="81">
        <v>2.7568051219219143</v>
      </c>
      <c r="DG5900" s="81">
        <v>2.7568051219219143</v>
      </c>
      <c r="DH5900" s="81">
        <v>2.7568051219219143</v>
      </c>
      <c r="DI5900" s="81">
        <v>2.7568051219219143</v>
      </c>
      <c r="DJ5900" s="81">
        <v>2.4066119651282502E-6</v>
      </c>
      <c r="DL5900" s="81">
        <v>0</v>
      </c>
      <c r="DM5900" s="81">
        <v>6.6345601919441233E-6</v>
      </c>
      <c r="DN5900" s="81">
        <v>6.6345601919441233E-6</v>
      </c>
      <c r="DO5900" s="81">
        <v>0</v>
      </c>
      <c r="DP5900" s="81">
        <v>6.6345601919441233E-6</v>
      </c>
      <c r="DQ5900" s="81">
        <v>6.6345601919441233E-6</v>
      </c>
      <c r="DR5900" s="81">
        <v>0</v>
      </c>
      <c r="DS5900" s="81">
        <v>6.6345601919441233E-6</v>
      </c>
      <c r="DT5900" s="81">
        <v>6.6345601919441233E-6</v>
      </c>
      <c r="DU5900" s="81">
        <v>0</v>
      </c>
      <c r="DV5900" s="81">
        <v>6.6345601919441233E-6</v>
      </c>
      <c r="DW5900" s="81">
        <v>6.6345601919441233E-6</v>
      </c>
      <c r="GE5900" s="81" t="s">
        <v>449</v>
      </c>
      <c r="GF5900" s="81" t="s">
        <v>155</v>
      </c>
      <c r="GG5900" s="81" t="s">
        <v>497</v>
      </c>
      <c r="GH5900" s="81" t="s">
        <v>459</v>
      </c>
      <c r="GI5900" s="81">
        <v>2025</v>
      </c>
      <c r="GJ5900" s="81" t="s">
        <v>201</v>
      </c>
      <c r="GK5900" s="81">
        <v>0.71896016785811512</v>
      </c>
      <c r="GL5900" s="81">
        <v>79.797224</v>
      </c>
      <c r="GM5900" s="81">
        <v>2025</v>
      </c>
      <c r="GN5900" s="81" t="s">
        <v>173</v>
      </c>
      <c r="GO5900" s="81">
        <v>1.1148832299820636E-2</v>
      </c>
      <c r="GP5900" s="81">
        <v>10</v>
      </c>
      <c r="GQ5900" s="81">
        <v>0</v>
      </c>
      <c r="GR5900" s="81" t="s">
        <v>448</v>
      </c>
      <c r="GS5900" s="81">
        <v>1.1148832299820636E-2</v>
      </c>
      <c r="GT5900" s="81">
        <v>8.0155663417010199E-3</v>
      </c>
      <c r="GU5900" s="81">
        <v>1.1148832299820636E-2</v>
      </c>
      <c r="GV5900" s="81">
        <v>8.0155663417010199E-3</v>
      </c>
      <c r="GW5900" s="81">
        <v>1.1148832299820636E-2</v>
      </c>
      <c r="GX5900" s="81">
        <v>8.0155663417010199E-3</v>
      </c>
      <c r="GY5900" s="81">
        <v>1.1148832299820636E-2</v>
      </c>
      <c r="GZ5900" s="81">
        <v>8.0155663417010199E-3</v>
      </c>
    </row>
    <row r="5901" spans="98:208" x14ac:dyDescent="0.25">
      <c r="CT5901" s="81" t="s">
        <v>155</v>
      </c>
      <c r="CU5901" s="81" t="s">
        <v>493</v>
      </c>
      <c r="CV5901" s="81" t="s">
        <v>461</v>
      </c>
      <c r="CW5901" s="81">
        <v>2029</v>
      </c>
      <c r="CX5901" s="81">
        <v>0</v>
      </c>
      <c r="CY5901" s="81">
        <v>0</v>
      </c>
      <c r="CZ5901" s="81">
        <v>0</v>
      </c>
      <c r="DA5901" s="81">
        <v>0</v>
      </c>
      <c r="DB5901" s="81">
        <v>15317.99094281629</v>
      </c>
      <c r="DC5901" s="81">
        <v>247.2729921649522</v>
      </c>
      <c r="DD5901" s="81">
        <v>9287.6490955446916</v>
      </c>
      <c r="DE5901" s="81">
        <v>5783.0688551066469</v>
      </c>
      <c r="DF5901" s="81">
        <v>2.7568051219219143</v>
      </c>
      <c r="DG5901" s="81">
        <v>2.7568051219219143</v>
      </c>
      <c r="DH5901" s="81">
        <v>2.7568051219219143</v>
      </c>
      <c r="DI5901" s="81">
        <v>2.7568051219219143</v>
      </c>
      <c r="DJ5901" s="81">
        <v>2.4066119651282502E-6</v>
      </c>
      <c r="DL5901" s="81">
        <v>0</v>
      </c>
      <c r="DM5901" s="81">
        <v>6.6345601919441233E-6</v>
      </c>
      <c r="DN5901" s="81">
        <v>6.6345601919441233E-6</v>
      </c>
      <c r="DO5901" s="81">
        <v>0</v>
      </c>
      <c r="DP5901" s="81">
        <v>6.6345601919441233E-6</v>
      </c>
      <c r="DQ5901" s="81">
        <v>6.6345601919441233E-6</v>
      </c>
      <c r="DR5901" s="81">
        <v>0</v>
      </c>
      <c r="DS5901" s="81">
        <v>6.6345601919441233E-6</v>
      </c>
      <c r="DT5901" s="81">
        <v>6.6345601919441233E-6</v>
      </c>
      <c r="DU5901" s="81">
        <v>0</v>
      </c>
      <c r="DV5901" s="81">
        <v>6.6345601919441233E-6</v>
      </c>
      <c r="DW5901" s="81">
        <v>6.6345601919441233E-6</v>
      </c>
      <c r="GE5901" s="81" t="s">
        <v>449</v>
      </c>
      <c r="GF5901" s="81" t="s">
        <v>155</v>
      </c>
      <c r="GG5901" s="81" t="s">
        <v>497</v>
      </c>
      <c r="GH5901" s="81" t="s">
        <v>459</v>
      </c>
      <c r="GI5901" s="81">
        <v>2026</v>
      </c>
      <c r="GJ5901" s="81" t="s">
        <v>201</v>
      </c>
      <c r="GK5901" s="81">
        <v>0.71896016785811512</v>
      </c>
      <c r="GL5901" s="81">
        <v>79.797224</v>
      </c>
      <c r="GM5901" s="81">
        <v>2026</v>
      </c>
      <c r="GN5901" s="81" t="s">
        <v>173</v>
      </c>
      <c r="GO5901" s="81">
        <v>1.1148832299820636E-2</v>
      </c>
      <c r="GP5901" s="81">
        <v>10</v>
      </c>
      <c r="GQ5901" s="81">
        <v>0</v>
      </c>
      <c r="GR5901" s="81" t="s">
        <v>448</v>
      </c>
      <c r="GS5901" s="81">
        <v>1.1148832299820636E-2</v>
      </c>
      <c r="GT5901" s="81">
        <v>8.0155663417010199E-3</v>
      </c>
      <c r="GU5901" s="81">
        <v>1.1148832299820636E-2</v>
      </c>
      <c r="GV5901" s="81">
        <v>8.0155663417010199E-3</v>
      </c>
      <c r="GW5901" s="81">
        <v>1.1148832299820636E-2</v>
      </c>
      <c r="GX5901" s="81">
        <v>8.0155663417010199E-3</v>
      </c>
      <c r="GY5901" s="81">
        <v>1.1148832299820636E-2</v>
      </c>
      <c r="GZ5901" s="81">
        <v>8.0155663417010199E-3</v>
      </c>
    </row>
    <row r="5902" spans="98:208" x14ac:dyDescent="0.25">
      <c r="CT5902" s="81" t="s">
        <v>155</v>
      </c>
      <c r="CU5902" s="81" t="s">
        <v>493</v>
      </c>
      <c r="CV5902" s="81" t="s">
        <v>461</v>
      </c>
      <c r="CW5902" s="81">
        <v>2030</v>
      </c>
      <c r="CX5902" s="81">
        <v>0</v>
      </c>
      <c r="CY5902" s="81">
        <v>0</v>
      </c>
      <c r="CZ5902" s="81">
        <v>0</v>
      </c>
      <c r="DA5902" s="81">
        <v>0</v>
      </c>
      <c r="DB5902" s="81">
        <v>15317.99094281629</v>
      </c>
      <c r="DC5902" s="81">
        <v>247.2729921649522</v>
      </c>
      <c r="DD5902" s="81">
        <v>9287.6490955446916</v>
      </c>
      <c r="DE5902" s="81">
        <v>5783.0688551066469</v>
      </c>
      <c r="DF5902" s="81">
        <v>0</v>
      </c>
      <c r="DG5902" s="81">
        <v>2.7568051219219143</v>
      </c>
      <c r="DH5902" s="81">
        <v>2.7568051219219143</v>
      </c>
      <c r="DI5902" s="81">
        <v>2.7568051219219143</v>
      </c>
      <c r="DJ5902" s="81">
        <v>2.4066119651282502E-6</v>
      </c>
      <c r="DL5902" s="81">
        <v>0</v>
      </c>
      <c r="DM5902" s="81">
        <v>0</v>
      </c>
      <c r="DN5902" s="81">
        <v>0</v>
      </c>
      <c r="DO5902" s="81">
        <v>0</v>
      </c>
      <c r="DP5902" s="81">
        <v>6.6345601919441233E-6</v>
      </c>
      <c r="DQ5902" s="81">
        <v>6.6345601919441233E-6</v>
      </c>
      <c r="DR5902" s="81">
        <v>0</v>
      </c>
      <c r="DS5902" s="81">
        <v>6.6345601919441233E-6</v>
      </c>
      <c r="DT5902" s="81">
        <v>6.6345601919441233E-6</v>
      </c>
      <c r="DU5902" s="81">
        <v>0</v>
      </c>
      <c r="DV5902" s="81">
        <v>6.6345601919441233E-6</v>
      </c>
      <c r="DW5902" s="81">
        <v>6.6345601919441233E-6</v>
      </c>
      <c r="GE5902" s="81" t="s">
        <v>449</v>
      </c>
      <c r="GF5902" s="81" t="s">
        <v>155</v>
      </c>
      <c r="GG5902" s="81" t="s">
        <v>497</v>
      </c>
      <c r="GH5902" s="81" t="s">
        <v>459</v>
      </c>
      <c r="GI5902" s="81">
        <v>2027</v>
      </c>
      <c r="GJ5902" s="81" t="s">
        <v>201</v>
      </c>
      <c r="GK5902" s="81">
        <v>0.71896016785811512</v>
      </c>
      <c r="GL5902" s="81">
        <v>79.797224</v>
      </c>
      <c r="GM5902" s="81">
        <v>2027</v>
      </c>
      <c r="GN5902" s="81" t="s">
        <v>173</v>
      </c>
      <c r="GO5902" s="81">
        <v>1.1148832299820636E-2</v>
      </c>
      <c r="GP5902" s="81">
        <v>10</v>
      </c>
      <c r="GQ5902" s="81">
        <v>0</v>
      </c>
      <c r="GR5902" s="81" t="s">
        <v>448</v>
      </c>
      <c r="GS5902" s="81">
        <v>1.1148832299820636E-2</v>
      </c>
      <c r="GT5902" s="81">
        <v>8.0155663417010199E-3</v>
      </c>
      <c r="GU5902" s="81">
        <v>1.1148832299820636E-2</v>
      </c>
      <c r="GV5902" s="81">
        <v>8.0155663417010199E-3</v>
      </c>
      <c r="GW5902" s="81">
        <v>1.1148832299820636E-2</v>
      </c>
      <c r="GX5902" s="81">
        <v>8.0155663417010199E-3</v>
      </c>
      <c r="GY5902" s="81">
        <v>1.1148832299820636E-2</v>
      </c>
      <c r="GZ5902" s="81">
        <v>8.0155663417010199E-3</v>
      </c>
    </row>
    <row r="5903" spans="98:208" x14ac:dyDescent="0.25">
      <c r="CT5903" s="81" t="s">
        <v>155</v>
      </c>
      <c r="CU5903" s="81" t="s">
        <v>493</v>
      </c>
      <c r="CV5903" s="81" t="s">
        <v>461</v>
      </c>
      <c r="CW5903" s="81">
        <v>2031</v>
      </c>
      <c r="CX5903" s="81">
        <v>0</v>
      </c>
      <c r="CY5903" s="81">
        <v>0</v>
      </c>
      <c r="CZ5903" s="81">
        <v>0</v>
      </c>
      <c r="DA5903" s="81">
        <v>0</v>
      </c>
      <c r="DB5903" s="81">
        <v>15317.99094281629</v>
      </c>
      <c r="DC5903" s="81">
        <v>247.2729921649522</v>
      </c>
      <c r="DD5903" s="81">
        <v>9287.6490955446916</v>
      </c>
      <c r="DE5903" s="81">
        <v>5783.0688551066469</v>
      </c>
      <c r="DF5903" s="81">
        <v>0</v>
      </c>
      <c r="DG5903" s="81">
        <v>0</v>
      </c>
      <c r="DH5903" s="81">
        <v>2.7568051219219143</v>
      </c>
      <c r="DI5903" s="81">
        <v>2.7568051219219143</v>
      </c>
      <c r="DJ5903" s="81">
        <v>2.4066119651282502E-6</v>
      </c>
      <c r="DL5903" s="81">
        <v>0</v>
      </c>
      <c r="DM5903" s="81">
        <v>0</v>
      </c>
      <c r="DN5903" s="81">
        <v>0</v>
      </c>
      <c r="DO5903" s="81">
        <v>0</v>
      </c>
      <c r="DP5903" s="81">
        <v>0</v>
      </c>
      <c r="DQ5903" s="81">
        <v>0</v>
      </c>
      <c r="DR5903" s="81">
        <v>0</v>
      </c>
      <c r="DS5903" s="81">
        <v>6.6345601919441233E-6</v>
      </c>
      <c r="DT5903" s="81">
        <v>6.6345601919441233E-6</v>
      </c>
      <c r="DU5903" s="81">
        <v>0</v>
      </c>
      <c r="DV5903" s="81">
        <v>6.6345601919441233E-6</v>
      </c>
      <c r="DW5903" s="81">
        <v>6.6345601919441233E-6</v>
      </c>
      <c r="GE5903" s="81" t="s">
        <v>449</v>
      </c>
      <c r="GF5903" s="81" t="s">
        <v>155</v>
      </c>
      <c r="GG5903" s="81" t="s">
        <v>497</v>
      </c>
      <c r="GH5903" s="81" t="s">
        <v>459</v>
      </c>
      <c r="GI5903" s="81">
        <v>2028</v>
      </c>
      <c r="GJ5903" s="81" t="s">
        <v>201</v>
      </c>
      <c r="GK5903" s="81">
        <v>0.74733835430392825</v>
      </c>
      <c r="GL5903" s="81">
        <v>79.797224</v>
      </c>
      <c r="GM5903" s="81">
        <v>2028</v>
      </c>
      <c r="GN5903" s="81" t="s">
        <v>173</v>
      </c>
      <c r="GO5903" s="81">
        <v>1.1148832299820636E-2</v>
      </c>
      <c r="GP5903" s="81">
        <v>10</v>
      </c>
      <c r="GQ5903" s="81">
        <v>0</v>
      </c>
      <c r="GR5903" s="81" t="s">
        <v>448</v>
      </c>
      <c r="GS5903" s="81">
        <v>1.1148832299820636E-2</v>
      </c>
      <c r="GT5903" s="81">
        <v>8.3319499833584346E-3</v>
      </c>
      <c r="GU5903" s="81">
        <v>1.1148832299820636E-2</v>
      </c>
      <c r="GV5903" s="81">
        <v>8.3319499833584346E-3</v>
      </c>
      <c r="GW5903" s="81">
        <v>1.1148832299820636E-2</v>
      </c>
      <c r="GX5903" s="81">
        <v>8.3319499833584346E-3</v>
      </c>
      <c r="GY5903" s="81">
        <v>1.1148832299820636E-2</v>
      </c>
      <c r="GZ5903" s="81">
        <v>8.3319499833584346E-3</v>
      </c>
    </row>
    <row r="5904" spans="98:208" x14ac:dyDescent="0.25">
      <c r="CT5904" s="81" t="s">
        <v>155</v>
      </c>
      <c r="CU5904" s="81" t="s">
        <v>493</v>
      </c>
      <c r="CV5904" s="81" t="s">
        <v>461</v>
      </c>
      <c r="CW5904" s="81">
        <v>2032</v>
      </c>
      <c r="CX5904" s="81">
        <v>0</v>
      </c>
      <c r="CY5904" s="81">
        <v>0</v>
      </c>
      <c r="CZ5904" s="81">
        <v>0</v>
      </c>
      <c r="DA5904" s="81">
        <v>0</v>
      </c>
      <c r="DB5904" s="81">
        <v>15317.99094281629</v>
      </c>
      <c r="DC5904" s="81">
        <v>247.2729921649522</v>
      </c>
      <c r="DD5904" s="81">
        <v>9287.6490955446916</v>
      </c>
      <c r="DE5904" s="81">
        <v>5783.0688551066469</v>
      </c>
      <c r="DF5904" s="81">
        <v>0</v>
      </c>
      <c r="DG5904" s="81">
        <v>0</v>
      </c>
      <c r="DH5904" s="81">
        <v>0</v>
      </c>
      <c r="DI5904" s="81">
        <v>2.7568051219219143</v>
      </c>
      <c r="DJ5904" s="81">
        <v>2.4066119651282502E-6</v>
      </c>
      <c r="DL5904" s="81">
        <v>0</v>
      </c>
      <c r="DM5904" s="81">
        <v>0</v>
      </c>
      <c r="DN5904" s="81">
        <v>0</v>
      </c>
      <c r="DO5904" s="81">
        <v>0</v>
      </c>
      <c r="DP5904" s="81">
        <v>0</v>
      </c>
      <c r="DQ5904" s="81">
        <v>0</v>
      </c>
      <c r="DR5904" s="81">
        <v>0</v>
      </c>
      <c r="DS5904" s="81">
        <v>0</v>
      </c>
      <c r="DT5904" s="81">
        <v>0</v>
      </c>
      <c r="DU5904" s="81">
        <v>0</v>
      </c>
      <c r="DV5904" s="81">
        <v>6.6345601919441233E-6</v>
      </c>
      <c r="DW5904" s="81">
        <v>6.6345601919441233E-6</v>
      </c>
      <c r="GE5904" s="81" t="s">
        <v>449</v>
      </c>
      <c r="GF5904" s="81" t="s">
        <v>155</v>
      </c>
      <c r="GG5904" s="81" t="s">
        <v>497</v>
      </c>
      <c r="GH5904" s="81" t="s">
        <v>459</v>
      </c>
      <c r="GI5904" s="81">
        <v>2029</v>
      </c>
      <c r="GJ5904" s="81" t="s">
        <v>201</v>
      </c>
      <c r="GK5904" s="81">
        <v>0.74733835430392825</v>
      </c>
      <c r="GL5904" s="81">
        <v>79.797224</v>
      </c>
      <c r="GM5904" s="81">
        <v>2029</v>
      </c>
      <c r="GN5904" s="81" t="s">
        <v>173</v>
      </c>
      <c r="GO5904" s="81">
        <v>1.1148832299820636E-2</v>
      </c>
      <c r="GP5904" s="81">
        <v>10</v>
      </c>
      <c r="GQ5904" s="81">
        <v>0</v>
      </c>
      <c r="GR5904" s="81" t="s">
        <v>448</v>
      </c>
      <c r="GS5904" s="81">
        <v>1.1148832299820636E-2</v>
      </c>
      <c r="GT5904" s="81">
        <v>8.3319499833584346E-3</v>
      </c>
      <c r="GU5904" s="81">
        <v>1.1148832299820636E-2</v>
      </c>
      <c r="GV5904" s="81">
        <v>8.3319499833584346E-3</v>
      </c>
      <c r="GW5904" s="81">
        <v>1.1148832299820636E-2</v>
      </c>
      <c r="GX5904" s="81">
        <v>8.3319499833584346E-3</v>
      </c>
      <c r="GY5904" s="81">
        <v>1.1148832299820636E-2</v>
      </c>
      <c r="GZ5904" s="81">
        <v>8.3319499833584346E-3</v>
      </c>
    </row>
    <row r="5905" spans="98:208" x14ac:dyDescent="0.25">
      <c r="CT5905" s="81" t="s">
        <v>155</v>
      </c>
      <c r="CU5905" s="81" t="s">
        <v>493</v>
      </c>
      <c r="CV5905" s="81" t="s">
        <v>451</v>
      </c>
      <c r="CW5905" s="81">
        <v>2020</v>
      </c>
      <c r="CX5905" s="81">
        <v>0</v>
      </c>
      <c r="CY5905" s="81">
        <v>0</v>
      </c>
      <c r="CZ5905" s="81">
        <v>0</v>
      </c>
      <c r="DA5905" s="81">
        <v>0</v>
      </c>
      <c r="DB5905" s="81">
        <v>8807.9522308768392</v>
      </c>
      <c r="DC5905" s="81">
        <v>222.22942162785731</v>
      </c>
      <c r="DD5905" s="81">
        <v>8585.7228092489822</v>
      </c>
      <c r="DE5905" s="81">
        <v>0</v>
      </c>
      <c r="DF5905" s="81">
        <v>2.4775985538151142</v>
      </c>
      <c r="DG5905" s="81">
        <v>0</v>
      </c>
      <c r="DH5905" s="81">
        <v>0</v>
      </c>
      <c r="DI5905" s="81">
        <v>0</v>
      </c>
      <c r="DJ5905" s="81">
        <v>4.1156319934650109E-7</v>
      </c>
      <c r="DL5905" s="81">
        <v>0</v>
      </c>
      <c r="DM5905" s="81">
        <v>1.0196883875044126E-6</v>
      </c>
      <c r="DN5905" s="81">
        <v>1.0196883875044126E-6</v>
      </c>
      <c r="DO5905" s="81">
        <v>0</v>
      </c>
      <c r="DP5905" s="81">
        <v>0</v>
      </c>
      <c r="DQ5905" s="81">
        <v>0</v>
      </c>
      <c r="DR5905" s="81">
        <v>0</v>
      </c>
      <c r="DS5905" s="81">
        <v>0</v>
      </c>
      <c r="DT5905" s="81">
        <v>0</v>
      </c>
      <c r="DU5905" s="81">
        <v>0</v>
      </c>
      <c r="DV5905" s="81">
        <v>0</v>
      </c>
      <c r="DW5905" s="81">
        <v>0</v>
      </c>
      <c r="GE5905" s="81" t="s">
        <v>449</v>
      </c>
      <c r="GF5905" s="81" t="s">
        <v>155</v>
      </c>
      <c r="GG5905" s="81" t="s">
        <v>497</v>
      </c>
      <c r="GH5905" s="81" t="s">
        <v>459</v>
      </c>
      <c r="GI5905" s="81">
        <v>2030</v>
      </c>
      <c r="GJ5905" s="81" t="s">
        <v>201</v>
      </c>
      <c r="GK5905" s="81">
        <v>0.74733835430392825</v>
      </c>
      <c r="GL5905" s="81">
        <v>79.797224</v>
      </c>
      <c r="GM5905" s="81">
        <v>2030</v>
      </c>
      <c r="GN5905" s="81" t="s">
        <v>173</v>
      </c>
      <c r="GO5905" s="81">
        <v>1.1148832299820636E-2</v>
      </c>
      <c r="GP5905" s="81">
        <v>10</v>
      </c>
      <c r="GQ5905" s="81">
        <v>0</v>
      </c>
      <c r="GR5905" s="81" t="s">
        <v>448</v>
      </c>
      <c r="GS5905" s="81">
        <v>0</v>
      </c>
      <c r="GT5905" s="81">
        <v>0</v>
      </c>
      <c r="GU5905" s="81">
        <v>1.1148832299820636E-2</v>
      </c>
      <c r="GV5905" s="81">
        <v>8.3319499833584346E-3</v>
      </c>
      <c r="GW5905" s="81">
        <v>1.1148832299820636E-2</v>
      </c>
      <c r="GX5905" s="81">
        <v>8.3319499833584346E-3</v>
      </c>
      <c r="GY5905" s="81">
        <v>1.1148832299820636E-2</v>
      </c>
      <c r="GZ5905" s="81">
        <v>8.3319499833584346E-3</v>
      </c>
    </row>
    <row r="5906" spans="98:208" x14ac:dyDescent="0.25">
      <c r="CT5906" s="81" t="s">
        <v>155</v>
      </c>
      <c r="CU5906" s="81" t="s">
        <v>493</v>
      </c>
      <c r="CV5906" s="81" t="s">
        <v>451</v>
      </c>
      <c r="CW5906" s="81">
        <v>2021</v>
      </c>
      <c r="CX5906" s="81">
        <v>0</v>
      </c>
      <c r="CY5906" s="81">
        <v>0</v>
      </c>
      <c r="CZ5906" s="81">
        <v>0</v>
      </c>
      <c r="DA5906" s="81">
        <v>0</v>
      </c>
      <c r="DB5906" s="81">
        <v>8807.9522308768392</v>
      </c>
      <c r="DC5906" s="81">
        <v>222.22942162785731</v>
      </c>
      <c r="DD5906" s="81">
        <v>8585.7228092489822</v>
      </c>
      <c r="DE5906" s="81">
        <v>0</v>
      </c>
      <c r="DF5906" s="81">
        <v>2.4775985538151142</v>
      </c>
      <c r="DG5906" s="81">
        <v>2.4775985538151142</v>
      </c>
      <c r="DH5906" s="81">
        <v>0</v>
      </c>
      <c r="DI5906" s="81">
        <v>0</v>
      </c>
      <c r="DJ5906" s="81">
        <v>4.1156319934650109E-7</v>
      </c>
      <c r="DL5906" s="81">
        <v>0</v>
      </c>
      <c r="DM5906" s="81">
        <v>1.0196883875044126E-6</v>
      </c>
      <c r="DN5906" s="81">
        <v>1.0196883875044126E-6</v>
      </c>
      <c r="DO5906" s="81">
        <v>0</v>
      </c>
      <c r="DP5906" s="81">
        <v>1.0196883875044126E-6</v>
      </c>
      <c r="DQ5906" s="81">
        <v>1.0196883875044126E-6</v>
      </c>
      <c r="DR5906" s="81">
        <v>0</v>
      </c>
      <c r="DS5906" s="81">
        <v>0</v>
      </c>
      <c r="DT5906" s="81">
        <v>0</v>
      </c>
      <c r="DU5906" s="81">
        <v>0</v>
      </c>
      <c r="DV5906" s="81">
        <v>0</v>
      </c>
      <c r="DW5906" s="81">
        <v>0</v>
      </c>
      <c r="GE5906" s="81" t="s">
        <v>449</v>
      </c>
      <c r="GF5906" s="81" t="s">
        <v>155</v>
      </c>
      <c r="GG5906" s="81" t="s">
        <v>497</v>
      </c>
      <c r="GH5906" s="81" t="s">
        <v>459</v>
      </c>
      <c r="GI5906" s="81">
        <v>2031</v>
      </c>
      <c r="GJ5906" s="81" t="s">
        <v>201</v>
      </c>
      <c r="GK5906" s="81">
        <v>0.74733835430392825</v>
      </c>
      <c r="GL5906" s="81">
        <v>79.797224</v>
      </c>
      <c r="GM5906" s="81">
        <v>2031</v>
      </c>
      <c r="GN5906" s="81" t="s">
        <v>173</v>
      </c>
      <c r="GO5906" s="81">
        <v>1.1148832299820636E-2</v>
      </c>
      <c r="GP5906" s="81">
        <v>10</v>
      </c>
      <c r="GQ5906" s="81">
        <v>0</v>
      </c>
      <c r="GR5906" s="81" t="s">
        <v>448</v>
      </c>
      <c r="GS5906" s="81">
        <v>0</v>
      </c>
      <c r="GT5906" s="81">
        <v>0</v>
      </c>
      <c r="GU5906" s="81">
        <v>0</v>
      </c>
      <c r="GV5906" s="81">
        <v>0</v>
      </c>
      <c r="GW5906" s="81">
        <v>1.1148832299820636E-2</v>
      </c>
      <c r="GX5906" s="81">
        <v>8.3319499833584346E-3</v>
      </c>
      <c r="GY5906" s="81">
        <v>1.1148832299820636E-2</v>
      </c>
      <c r="GZ5906" s="81">
        <v>8.3319499833584346E-3</v>
      </c>
    </row>
    <row r="5907" spans="98:208" x14ac:dyDescent="0.25">
      <c r="CT5907" s="81" t="s">
        <v>155</v>
      </c>
      <c r="CU5907" s="81" t="s">
        <v>493</v>
      </c>
      <c r="CV5907" s="81" t="s">
        <v>451</v>
      </c>
      <c r="CW5907" s="81">
        <v>2022</v>
      </c>
      <c r="CX5907" s="81">
        <v>0</v>
      </c>
      <c r="CY5907" s="81">
        <v>0</v>
      </c>
      <c r="CZ5907" s="81">
        <v>0</v>
      </c>
      <c r="DA5907" s="81">
        <v>0</v>
      </c>
      <c r="DB5907" s="81">
        <v>8807.9522308768392</v>
      </c>
      <c r="DC5907" s="81">
        <v>222.22942162785731</v>
      </c>
      <c r="DD5907" s="81">
        <v>8585.7228092489822</v>
      </c>
      <c r="DE5907" s="81">
        <v>0</v>
      </c>
      <c r="DF5907" s="81">
        <v>2.4775985538151142</v>
      </c>
      <c r="DG5907" s="81">
        <v>2.4775985538151142</v>
      </c>
      <c r="DH5907" s="81">
        <v>2.4775985538151142</v>
      </c>
      <c r="DI5907" s="81">
        <v>0</v>
      </c>
      <c r="DJ5907" s="81">
        <v>4.1156319934650109E-7</v>
      </c>
      <c r="DL5907" s="81">
        <v>0</v>
      </c>
      <c r="DM5907" s="81">
        <v>1.0196883875044126E-6</v>
      </c>
      <c r="DN5907" s="81">
        <v>1.0196883875044126E-6</v>
      </c>
      <c r="DO5907" s="81">
        <v>0</v>
      </c>
      <c r="DP5907" s="81">
        <v>1.0196883875044126E-6</v>
      </c>
      <c r="DQ5907" s="81">
        <v>1.0196883875044126E-6</v>
      </c>
      <c r="DR5907" s="81">
        <v>0</v>
      </c>
      <c r="DS5907" s="81">
        <v>1.0196883875044126E-6</v>
      </c>
      <c r="DT5907" s="81">
        <v>1.0196883875044126E-6</v>
      </c>
      <c r="DU5907" s="81">
        <v>0</v>
      </c>
      <c r="DV5907" s="81">
        <v>0</v>
      </c>
      <c r="DW5907" s="81">
        <v>0</v>
      </c>
      <c r="GE5907" s="81" t="s">
        <v>449</v>
      </c>
      <c r="GF5907" s="81" t="s">
        <v>155</v>
      </c>
      <c r="GG5907" s="81" t="s">
        <v>497</v>
      </c>
      <c r="GH5907" s="81" t="s">
        <v>459</v>
      </c>
      <c r="GI5907" s="81">
        <v>2032</v>
      </c>
      <c r="GJ5907" s="81" t="s">
        <v>201</v>
      </c>
      <c r="GK5907" s="81">
        <v>0.74733835430392825</v>
      </c>
      <c r="GL5907" s="81">
        <v>79.797224</v>
      </c>
      <c r="GM5907" s="81">
        <v>2032</v>
      </c>
      <c r="GN5907" s="81" t="s">
        <v>173</v>
      </c>
      <c r="GO5907" s="81">
        <v>1.1148832299820636E-2</v>
      </c>
      <c r="GP5907" s="81">
        <v>10</v>
      </c>
      <c r="GQ5907" s="81">
        <v>0</v>
      </c>
      <c r="GR5907" s="81" t="s">
        <v>448</v>
      </c>
      <c r="GS5907" s="81">
        <v>0</v>
      </c>
      <c r="GT5907" s="81">
        <v>0</v>
      </c>
      <c r="GU5907" s="81">
        <v>0</v>
      </c>
      <c r="GV5907" s="81">
        <v>0</v>
      </c>
      <c r="GW5907" s="81">
        <v>0</v>
      </c>
      <c r="GX5907" s="81">
        <v>0</v>
      </c>
      <c r="GY5907" s="81">
        <v>1.1148832299820636E-2</v>
      </c>
      <c r="GZ5907" s="81">
        <v>8.3319499833584346E-3</v>
      </c>
    </row>
    <row r="5908" spans="98:208" x14ac:dyDescent="0.25">
      <c r="CT5908" s="81" t="s">
        <v>155</v>
      </c>
      <c r="CU5908" s="81" t="s">
        <v>493</v>
      </c>
      <c r="CV5908" s="81" t="s">
        <v>451</v>
      </c>
      <c r="CW5908" s="81">
        <v>2023</v>
      </c>
      <c r="CX5908" s="81">
        <v>0</v>
      </c>
      <c r="CY5908" s="81">
        <v>0</v>
      </c>
      <c r="CZ5908" s="81">
        <v>0</v>
      </c>
      <c r="DA5908" s="81">
        <v>0</v>
      </c>
      <c r="DB5908" s="81">
        <v>9129.7460702376356</v>
      </c>
      <c r="DC5908" s="81">
        <v>233.23007680796741</v>
      </c>
      <c r="DD5908" s="81">
        <v>8896.515993429668</v>
      </c>
      <c r="DE5908" s="81">
        <v>0</v>
      </c>
      <c r="DF5908" s="81">
        <v>2.600243013606315</v>
      </c>
      <c r="DG5908" s="81">
        <v>2.600243013606315</v>
      </c>
      <c r="DH5908" s="81">
        <v>2.600243013606315</v>
      </c>
      <c r="DI5908" s="81">
        <v>2.600243013606315</v>
      </c>
      <c r="DJ5908" s="81">
        <v>4.1156319934650109E-7</v>
      </c>
      <c r="DL5908" s="81">
        <v>0</v>
      </c>
      <c r="DM5908" s="81">
        <v>1.0701643337582025E-6</v>
      </c>
      <c r="DN5908" s="81">
        <v>1.0701643337582025E-6</v>
      </c>
      <c r="DO5908" s="81">
        <v>0</v>
      </c>
      <c r="DP5908" s="81">
        <v>1.0701643337582025E-6</v>
      </c>
      <c r="DQ5908" s="81">
        <v>1.0701643337582025E-6</v>
      </c>
      <c r="DR5908" s="81">
        <v>0</v>
      </c>
      <c r="DS5908" s="81">
        <v>1.0701643337582025E-6</v>
      </c>
      <c r="DT5908" s="81">
        <v>1.0701643337582025E-6</v>
      </c>
      <c r="DU5908" s="81">
        <v>0</v>
      </c>
      <c r="DV5908" s="81">
        <v>1.0701643337582025E-6</v>
      </c>
      <c r="DW5908" s="81">
        <v>1.0701643337582025E-6</v>
      </c>
      <c r="GE5908" s="81" t="s">
        <v>449</v>
      </c>
      <c r="GF5908" s="81" t="s">
        <v>155</v>
      </c>
      <c r="GG5908" s="81" t="s">
        <v>497</v>
      </c>
      <c r="GH5908" s="81" t="s">
        <v>460</v>
      </c>
      <c r="GI5908" s="81">
        <v>2021</v>
      </c>
      <c r="GJ5908" s="81" t="s">
        <v>201</v>
      </c>
      <c r="GK5908" s="81">
        <v>3.642506068395409E-2</v>
      </c>
      <c r="GL5908" s="81">
        <v>79.797224</v>
      </c>
      <c r="GM5908" s="81">
        <v>2021</v>
      </c>
      <c r="GN5908" s="81" t="s">
        <v>173</v>
      </c>
      <c r="GO5908" s="81">
        <v>1.1148832299820636E-2</v>
      </c>
      <c r="GP5908" s="81">
        <v>10</v>
      </c>
      <c r="GQ5908" s="81">
        <v>0</v>
      </c>
      <c r="GR5908" s="81" t="s">
        <v>448</v>
      </c>
      <c r="GS5908" s="81">
        <v>1.1148832299820636E-2</v>
      </c>
      <c r="GT5908" s="81">
        <v>4.060968930761941E-4</v>
      </c>
      <c r="GU5908" s="81">
        <v>1.1148832299820636E-2</v>
      </c>
      <c r="GV5908" s="81">
        <v>4.060968930761941E-4</v>
      </c>
      <c r="GW5908" s="81">
        <v>0</v>
      </c>
      <c r="GX5908" s="81">
        <v>0</v>
      </c>
      <c r="GY5908" s="81">
        <v>0</v>
      </c>
      <c r="GZ5908" s="81">
        <v>0</v>
      </c>
    </row>
    <row r="5909" spans="98:208" x14ac:dyDescent="0.25">
      <c r="CT5909" s="81" t="s">
        <v>155</v>
      </c>
      <c r="CU5909" s="81" t="s">
        <v>493</v>
      </c>
      <c r="CV5909" s="81" t="s">
        <v>451</v>
      </c>
      <c r="CW5909" s="81">
        <v>2024</v>
      </c>
      <c r="CX5909" s="81">
        <v>0</v>
      </c>
      <c r="CY5909" s="81">
        <v>0</v>
      </c>
      <c r="CZ5909" s="81">
        <v>0</v>
      </c>
      <c r="DA5909" s="81">
        <v>0</v>
      </c>
      <c r="DB5909" s="81">
        <v>9129.7460702376356</v>
      </c>
      <c r="DC5909" s="81">
        <v>233.23007680796741</v>
      </c>
      <c r="DD5909" s="81">
        <v>8896.515993429668</v>
      </c>
      <c r="DE5909" s="81">
        <v>0</v>
      </c>
      <c r="DF5909" s="81">
        <v>2.600243013606315</v>
      </c>
      <c r="DG5909" s="81">
        <v>2.600243013606315</v>
      </c>
      <c r="DH5909" s="81">
        <v>2.600243013606315</v>
      </c>
      <c r="DI5909" s="81">
        <v>2.600243013606315</v>
      </c>
      <c r="DJ5909" s="81">
        <v>4.1156319934650109E-7</v>
      </c>
      <c r="DL5909" s="81">
        <v>0</v>
      </c>
      <c r="DM5909" s="81">
        <v>1.0701643337582025E-6</v>
      </c>
      <c r="DN5909" s="81">
        <v>1.0701643337582025E-6</v>
      </c>
      <c r="DO5909" s="81">
        <v>0</v>
      </c>
      <c r="DP5909" s="81">
        <v>1.0701643337582025E-6</v>
      </c>
      <c r="DQ5909" s="81">
        <v>1.0701643337582025E-6</v>
      </c>
      <c r="DR5909" s="81">
        <v>0</v>
      </c>
      <c r="DS5909" s="81">
        <v>1.0701643337582025E-6</v>
      </c>
      <c r="DT5909" s="81">
        <v>1.0701643337582025E-6</v>
      </c>
      <c r="DU5909" s="81">
        <v>0</v>
      </c>
      <c r="DV5909" s="81">
        <v>1.0701643337582025E-6</v>
      </c>
      <c r="DW5909" s="81">
        <v>1.0701643337582025E-6</v>
      </c>
      <c r="GE5909" s="81" t="s">
        <v>449</v>
      </c>
      <c r="GF5909" s="81" t="s">
        <v>155</v>
      </c>
      <c r="GG5909" s="81" t="s">
        <v>497</v>
      </c>
      <c r="GH5909" s="81" t="s">
        <v>460</v>
      </c>
      <c r="GI5909" s="81">
        <v>2022</v>
      </c>
      <c r="GJ5909" s="81" t="s">
        <v>201</v>
      </c>
      <c r="GK5909" s="81">
        <v>3.642506068395409E-2</v>
      </c>
      <c r="GL5909" s="81">
        <v>79.797224</v>
      </c>
      <c r="GM5909" s="81">
        <v>2022</v>
      </c>
      <c r="GN5909" s="81" t="s">
        <v>173</v>
      </c>
      <c r="GO5909" s="81">
        <v>1.1148832299820636E-2</v>
      </c>
      <c r="GP5909" s="81">
        <v>10</v>
      </c>
      <c r="GQ5909" s="81">
        <v>0</v>
      </c>
      <c r="GR5909" s="81" t="s">
        <v>448</v>
      </c>
      <c r="GS5909" s="81">
        <v>1.1148832299820636E-2</v>
      </c>
      <c r="GT5909" s="81">
        <v>4.060968930761941E-4</v>
      </c>
      <c r="GU5909" s="81">
        <v>1.1148832299820636E-2</v>
      </c>
      <c r="GV5909" s="81">
        <v>4.060968930761941E-4</v>
      </c>
      <c r="GW5909" s="81">
        <v>1.1148832299820636E-2</v>
      </c>
      <c r="GX5909" s="81">
        <v>4.060968930761941E-4</v>
      </c>
      <c r="GY5909" s="81">
        <v>0</v>
      </c>
      <c r="GZ5909" s="81">
        <v>0</v>
      </c>
    </row>
    <row r="5910" spans="98:208" x14ac:dyDescent="0.25">
      <c r="CT5910" s="81" t="s">
        <v>155</v>
      </c>
      <c r="CU5910" s="81" t="s">
        <v>493</v>
      </c>
      <c r="CV5910" s="81" t="s">
        <v>451</v>
      </c>
      <c r="CW5910" s="81">
        <v>2025</v>
      </c>
      <c r="CX5910" s="81">
        <v>0</v>
      </c>
      <c r="CY5910" s="81">
        <v>0</v>
      </c>
      <c r="CZ5910" s="81">
        <v>0</v>
      </c>
      <c r="DA5910" s="81">
        <v>0</v>
      </c>
      <c r="DB5910" s="81">
        <v>9129.7460702376356</v>
      </c>
      <c r="DC5910" s="81">
        <v>233.23007680796741</v>
      </c>
      <c r="DD5910" s="81">
        <v>8896.515993429668</v>
      </c>
      <c r="DE5910" s="81">
        <v>0</v>
      </c>
      <c r="DF5910" s="81">
        <v>2.600243013606315</v>
      </c>
      <c r="DG5910" s="81">
        <v>2.600243013606315</v>
      </c>
      <c r="DH5910" s="81">
        <v>2.600243013606315</v>
      </c>
      <c r="DI5910" s="81">
        <v>2.600243013606315</v>
      </c>
      <c r="DJ5910" s="81">
        <v>4.1156319934650109E-7</v>
      </c>
      <c r="DL5910" s="81">
        <v>0</v>
      </c>
      <c r="DM5910" s="81">
        <v>1.0701643337582025E-6</v>
      </c>
      <c r="DN5910" s="81">
        <v>1.0701643337582025E-6</v>
      </c>
      <c r="DO5910" s="81">
        <v>0</v>
      </c>
      <c r="DP5910" s="81">
        <v>1.0701643337582025E-6</v>
      </c>
      <c r="DQ5910" s="81">
        <v>1.0701643337582025E-6</v>
      </c>
      <c r="DR5910" s="81">
        <v>0</v>
      </c>
      <c r="DS5910" s="81">
        <v>1.0701643337582025E-6</v>
      </c>
      <c r="DT5910" s="81">
        <v>1.0701643337582025E-6</v>
      </c>
      <c r="DU5910" s="81">
        <v>0</v>
      </c>
      <c r="DV5910" s="81">
        <v>1.0701643337582025E-6</v>
      </c>
      <c r="DW5910" s="81">
        <v>1.0701643337582025E-6</v>
      </c>
      <c r="GE5910" s="81" t="s">
        <v>449</v>
      </c>
      <c r="GF5910" s="81" t="s">
        <v>155</v>
      </c>
      <c r="GG5910" s="81" t="s">
        <v>497</v>
      </c>
      <c r="GH5910" s="81" t="s">
        <v>460</v>
      </c>
      <c r="GI5910" s="81">
        <v>2023</v>
      </c>
      <c r="GJ5910" s="81" t="s">
        <v>201</v>
      </c>
      <c r="GK5910" s="81">
        <v>3.7590224611390513E-2</v>
      </c>
      <c r="GL5910" s="81">
        <v>79.797224</v>
      </c>
      <c r="GM5910" s="81">
        <v>2023</v>
      </c>
      <c r="GN5910" s="81" t="s">
        <v>173</v>
      </c>
      <c r="GO5910" s="81">
        <v>1.1148832299820636E-2</v>
      </c>
      <c r="GP5910" s="81">
        <v>10</v>
      </c>
      <c r="GQ5910" s="81">
        <v>0</v>
      </c>
      <c r="GR5910" s="81" t="s">
        <v>448</v>
      </c>
      <c r="GS5910" s="81">
        <v>1.1148832299820636E-2</v>
      </c>
      <c r="GT5910" s="81">
        <v>4.190871103049832E-4</v>
      </c>
      <c r="GU5910" s="81">
        <v>1.1148832299820636E-2</v>
      </c>
      <c r="GV5910" s="81">
        <v>4.190871103049832E-4</v>
      </c>
      <c r="GW5910" s="81">
        <v>1.1148832299820636E-2</v>
      </c>
      <c r="GX5910" s="81">
        <v>4.190871103049832E-4</v>
      </c>
      <c r="GY5910" s="81">
        <v>1.1148832299820636E-2</v>
      </c>
      <c r="GZ5910" s="81">
        <v>4.190871103049832E-4</v>
      </c>
    </row>
    <row r="5911" spans="98:208" x14ac:dyDescent="0.25">
      <c r="CT5911" s="81" t="s">
        <v>155</v>
      </c>
      <c r="CU5911" s="81" t="s">
        <v>493</v>
      </c>
      <c r="CV5911" s="81" t="s">
        <v>451</v>
      </c>
      <c r="CW5911" s="81">
        <v>2026</v>
      </c>
      <c r="CX5911" s="81">
        <v>0</v>
      </c>
      <c r="CY5911" s="81">
        <v>0</v>
      </c>
      <c r="CZ5911" s="81">
        <v>0</v>
      </c>
      <c r="DA5911" s="81">
        <v>0</v>
      </c>
      <c r="DB5911" s="81">
        <v>9129.7460702376356</v>
      </c>
      <c r="DC5911" s="81">
        <v>233.23007680796741</v>
      </c>
      <c r="DD5911" s="81">
        <v>8896.515993429668</v>
      </c>
      <c r="DE5911" s="81">
        <v>0</v>
      </c>
      <c r="DF5911" s="81">
        <v>2.600243013606315</v>
      </c>
      <c r="DG5911" s="81">
        <v>2.600243013606315</v>
      </c>
      <c r="DH5911" s="81">
        <v>2.600243013606315</v>
      </c>
      <c r="DI5911" s="81">
        <v>2.600243013606315</v>
      </c>
      <c r="DJ5911" s="81">
        <v>4.1156319934650109E-7</v>
      </c>
      <c r="DL5911" s="81">
        <v>0</v>
      </c>
      <c r="DM5911" s="81">
        <v>1.0701643337582025E-6</v>
      </c>
      <c r="DN5911" s="81">
        <v>1.0701643337582025E-6</v>
      </c>
      <c r="DO5911" s="81">
        <v>0</v>
      </c>
      <c r="DP5911" s="81">
        <v>1.0701643337582025E-6</v>
      </c>
      <c r="DQ5911" s="81">
        <v>1.0701643337582025E-6</v>
      </c>
      <c r="DR5911" s="81">
        <v>0</v>
      </c>
      <c r="DS5911" s="81">
        <v>1.0701643337582025E-6</v>
      </c>
      <c r="DT5911" s="81">
        <v>1.0701643337582025E-6</v>
      </c>
      <c r="DU5911" s="81">
        <v>0</v>
      </c>
      <c r="DV5911" s="81">
        <v>1.0701643337582025E-6</v>
      </c>
      <c r="DW5911" s="81">
        <v>1.0701643337582025E-6</v>
      </c>
      <c r="GE5911" s="81" t="s">
        <v>449</v>
      </c>
      <c r="GF5911" s="81" t="s">
        <v>155</v>
      </c>
      <c r="GG5911" s="81" t="s">
        <v>497</v>
      </c>
      <c r="GH5911" s="81" t="s">
        <v>460</v>
      </c>
      <c r="GI5911" s="81">
        <v>2024</v>
      </c>
      <c r="GJ5911" s="81" t="s">
        <v>201</v>
      </c>
      <c r="GK5911" s="81">
        <v>3.7590224611390513E-2</v>
      </c>
      <c r="GL5911" s="81">
        <v>79.797224</v>
      </c>
      <c r="GM5911" s="81">
        <v>2024</v>
      </c>
      <c r="GN5911" s="81" t="s">
        <v>173</v>
      </c>
      <c r="GO5911" s="81">
        <v>1.1148832299820636E-2</v>
      </c>
      <c r="GP5911" s="81">
        <v>10</v>
      </c>
      <c r="GQ5911" s="81">
        <v>0</v>
      </c>
      <c r="GR5911" s="81" t="s">
        <v>448</v>
      </c>
      <c r="GS5911" s="81">
        <v>1.1148832299820636E-2</v>
      </c>
      <c r="GT5911" s="81">
        <v>4.190871103049832E-4</v>
      </c>
      <c r="GU5911" s="81">
        <v>1.1148832299820636E-2</v>
      </c>
      <c r="GV5911" s="81">
        <v>4.190871103049832E-4</v>
      </c>
      <c r="GW5911" s="81">
        <v>1.1148832299820636E-2</v>
      </c>
      <c r="GX5911" s="81">
        <v>4.190871103049832E-4</v>
      </c>
      <c r="GY5911" s="81">
        <v>1.1148832299820636E-2</v>
      </c>
      <c r="GZ5911" s="81">
        <v>4.190871103049832E-4</v>
      </c>
    </row>
    <row r="5912" spans="98:208" x14ac:dyDescent="0.25">
      <c r="CT5912" s="81" t="s">
        <v>155</v>
      </c>
      <c r="CU5912" s="81" t="s">
        <v>493</v>
      </c>
      <c r="CV5912" s="81" t="s">
        <v>451</v>
      </c>
      <c r="CW5912" s="81">
        <v>2027</v>
      </c>
      <c r="CX5912" s="81">
        <v>0</v>
      </c>
      <c r="CY5912" s="81">
        <v>0</v>
      </c>
      <c r="CZ5912" s="81">
        <v>0</v>
      </c>
      <c r="DA5912" s="81">
        <v>0</v>
      </c>
      <c r="DB5912" s="81">
        <v>9129.7460702376356</v>
      </c>
      <c r="DC5912" s="81">
        <v>233.23007680796741</v>
      </c>
      <c r="DD5912" s="81">
        <v>8896.515993429668</v>
      </c>
      <c r="DE5912" s="81">
        <v>0</v>
      </c>
      <c r="DF5912" s="81">
        <v>2.600243013606315</v>
      </c>
      <c r="DG5912" s="81">
        <v>2.600243013606315</v>
      </c>
      <c r="DH5912" s="81">
        <v>2.600243013606315</v>
      </c>
      <c r="DI5912" s="81">
        <v>2.600243013606315</v>
      </c>
      <c r="DJ5912" s="81">
        <v>4.1156319934650109E-7</v>
      </c>
      <c r="DL5912" s="81">
        <v>0</v>
      </c>
      <c r="DM5912" s="81">
        <v>1.0701643337582025E-6</v>
      </c>
      <c r="DN5912" s="81">
        <v>1.0701643337582025E-6</v>
      </c>
      <c r="DO5912" s="81">
        <v>0</v>
      </c>
      <c r="DP5912" s="81">
        <v>1.0701643337582025E-6</v>
      </c>
      <c r="DQ5912" s="81">
        <v>1.0701643337582025E-6</v>
      </c>
      <c r="DR5912" s="81">
        <v>0</v>
      </c>
      <c r="DS5912" s="81">
        <v>1.0701643337582025E-6</v>
      </c>
      <c r="DT5912" s="81">
        <v>1.0701643337582025E-6</v>
      </c>
      <c r="DU5912" s="81">
        <v>0</v>
      </c>
      <c r="DV5912" s="81">
        <v>1.0701643337582025E-6</v>
      </c>
      <c r="DW5912" s="81">
        <v>1.0701643337582025E-6</v>
      </c>
      <c r="GE5912" s="81" t="s">
        <v>449</v>
      </c>
      <c r="GF5912" s="81" t="s">
        <v>155</v>
      </c>
      <c r="GG5912" s="81" t="s">
        <v>497</v>
      </c>
      <c r="GH5912" s="81" t="s">
        <v>460</v>
      </c>
      <c r="GI5912" s="81">
        <v>2025</v>
      </c>
      <c r="GJ5912" s="81" t="s">
        <v>201</v>
      </c>
      <c r="GK5912" s="81">
        <v>3.7590224611390513E-2</v>
      </c>
      <c r="GL5912" s="81">
        <v>79.797224</v>
      </c>
      <c r="GM5912" s="81">
        <v>2025</v>
      </c>
      <c r="GN5912" s="81" t="s">
        <v>173</v>
      </c>
      <c r="GO5912" s="81">
        <v>1.1148832299820636E-2</v>
      </c>
      <c r="GP5912" s="81">
        <v>10</v>
      </c>
      <c r="GQ5912" s="81">
        <v>0</v>
      </c>
      <c r="GR5912" s="81" t="s">
        <v>448</v>
      </c>
      <c r="GS5912" s="81">
        <v>1.1148832299820636E-2</v>
      </c>
      <c r="GT5912" s="81">
        <v>4.190871103049832E-4</v>
      </c>
      <c r="GU5912" s="81">
        <v>1.1148832299820636E-2</v>
      </c>
      <c r="GV5912" s="81">
        <v>4.190871103049832E-4</v>
      </c>
      <c r="GW5912" s="81">
        <v>1.1148832299820636E-2</v>
      </c>
      <c r="GX5912" s="81">
        <v>4.190871103049832E-4</v>
      </c>
      <c r="GY5912" s="81">
        <v>1.1148832299820636E-2</v>
      </c>
      <c r="GZ5912" s="81">
        <v>4.190871103049832E-4</v>
      </c>
    </row>
    <row r="5913" spans="98:208" x14ac:dyDescent="0.25">
      <c r="CT5913" s="81" t="s">
        <v>155</v>
      </c>
      <c r="CU5913" s="81" t="s">
        <v>493</v>
      </c>
      <c r="CV5913" s="81" t="s">
        <v>451</v>
      </c>
      <c r="CW5913" s="81">
        <v>2028</v>
      </c>
      <c r="CX5913" s="81">
        <v>0</v>
      </c>
      <c r="CY5913" s="81">
        <v>0</v>
      </c>
      <c r="CZ5913" s="81">
        <v>0</v>
      </c>
      <c r="DA5913" s="81">
        <v>0</v>
      </c>
      <c r="DB5913" s="81">
        <v>9534.9220877105909</v>
      </c>
      <c r="DC5913" s="81">
        <v>247.27299216497681</v>
      </c>
      <c r="DD5913" s="81">
        <v>9287.6490955456138</v>
      </c>
      <c r="DE5913" s="81">
        <v>0</v>
      </c>
      <c r="DF5913" s="81">
        <v>2.7568051219221887</v>
      </c>
      <c r="DG5913" s="81">
        <v>2.7568051219221887</v>
      </c>
      <c r="DH5913" s="81">
        <v>2.7568051219221887</v>
      </c>
      <c r="DI5913" s="81">
        <v>2.7568051219221887</v>
      </c>
      <c r="DJ5913" s="81">
        <v>4.1156319934650109E-7</v>
      </c>
      <c r="DL5913" s="81">
        <v>0</v>
      </c>
      <c r="DM5913" s="81">
        <v>1.1345995359531171E-6</v>
      </c>
      <c r="DN5913" s="81">
        <v>1.1345995359531171E-6</v>
      </c>
      <c r="DO5913" s="81">
        <v>0</v>
      </c>
      <c r="DP5913" s="81">
        <v>1.1345995359531171E-6</v>
      </c>
      <c r="DQ5913" s="81">
        <v>1.1345995359531171E-6</v>
      </c>
      <c r="DR5913" s="81">
        <v>0</v>
      </c>
      <c r="DS5913" s="81">
        <v>1.1345995359531171E-6</v>
      </c>
      <c r="DT5913" s="81">
        <v>1.1345995359531171E-6</v>
      </c>
      <c r="DU5913" s="81">
        <v>0</v>
      </c>
      <c r="DV5913" s="81">
        <v>1.1345995359531171E-6</v>
      </c>
      <c r="DW5913" s="81">
        <v>1.1345995359531171E-6</v>
      </c>
      <c r="GE5913" s="81" t="s">
        <v>449</v>
      </c>
      <c r="GF5913" s="81" t="s">
        <v>155</v>
      </c>
      <c r="GG5913" s="81" t="s">
        <v>497</v>
      </c>
      <c r="GH5913" s="81" t="s">
        <v>460</v>
      </c>
      <c r="GI5913" s="81">
        <v>2026</v>
      </c>
      <c r="GJ5913" s="81" t="s">
        <v>201</v>
      </c>
      <c r="GK5913" s="81">
        <v>3.7590224611390513E-2</v>
      </c>
      <c r="GL5913" s="81">
        <v>79.797224</v>
      </c>
      <c r="GM5913" s="81">
        <v>2026</v>
      </c>
      <c r="GN5913" s="81" t="s">
        <v>173</v>
      </c>
      <c r="GO5913" s="81">
        <v>1.1148832299820636E-2</v>
      </c>
      <c r="GP5913" s="81">
        <v>10</v>
      </c>
      <c r="GQ5913" s="81">
        <v>0</v>
      </c>
      <c r="GR5913" s="81" t="s">
        <v>448</v>
      </c>
      <c r="GS5913" s="81">
        <v>1.1148832299820636E-2</v>
      </c>
      <c r="GT5913" s="81">
        <v>4.190871103049832E-4</v>
      </c>
      <c r="GU5913" s="81">
        <v>1.1148832299820636E-2</v>
      </c>
      <c r="GV5913" s="81">
        <v>4.190871103049832E-4</v>
      </c>
      <c r="GW5913" s="81">
        <v>1.1148832299820636E-2</v>
      </c>
      <c r="GX5913" s="81">
        <v>4.190871103049832E-4</v>
      </c>
      <c r="GY5913" s="81">
        <v>1.1148832299820636E-2</v>
      </c>
      <c r="GZ5913" s="81">
        <v>4.190871103049832E-4</v>
      </c>
    </row>
    <row r="5914" spans="98:208" x14ac:dyDescent="0.25">
      <c r="CT5914" s="81" t="s">
        <v>155</v>
      </c>
      <c r="CU5914" s="81" t="s">
        <v>493</v>
      </c>
      <c r="CV5914" s="81" t="s">
        <v>451</v>
      </c>
      <c r="CW5914" s="81">
        <v>2029</v>
      </c>
      <c r="CX5914" s="81">
        <v>0</v>
      </c>
      <c r="CY5914" s="81">
        <v>0</v>
      </c>
      <c r="CZ5914" s="81">
        <v>0</v>
      </c>
      <c r="DA5914" s="81">
        <v>0</v>
      </c>
      <c r="DB5914" s="81">
        <v>9534.9220877105909</v>
      </c>
      <c r="DC5914" s="81">
        <v>247.27299216497681</v>
      </c>
      <c r="DD5914" s="81">
        <v>9287.6490955456138</v>
      </c>
      <c r="DE5914" s="81">
        <v>0</v>
      </c>
      <c r="DF5914" s="81">
        <v>2.7568051219221887</v>
      </c>
      <c r="DG5914" s="81">
        <v>2.7568051219221887</v>
      </c>
      <c r="DH5914" s="81">
        <v>2.7568051219221887</v>
      </c>
      <c r="DI5914" s="81">
        <v>2.7568051219221887</v>
      </c>
      <c r="DJ5914" s="81">
        <v>4.1156319934650109E-7</v>
      </c>
      <c r="DL5914" s="81">
        <v>0</v>
      </c>
      <c r="DM5914" s="81">
        <v>1.1345995359531171E-6</v>
      </c>
      <c r="DN5914" s="81">
        <v>1.1345995359531171E-6</v>
      </c>
      <c r="DO5914" s="81">
        <v>0</v>
      </c>
      <c r="DP5914" s="81">
        <v>1.1345995359531171E-6</v>
      </c>
      <c r="DQ5914" s="81">
        <v>1.1345995359531171E-6</v>
      </c>
      <c r="DR5914" s="81">
        <v>0</v>
      </c>
      <c r="DS5914" s="81">
        <v>1.1345995359531171E-6</v>
      </c>
      <c r="DT5914" s="81">
        <v>1.1345995359531171E-6</v>
      </c>
      <c r="DU5914" s="81">
        <v>0</v>
      </c>
      <c r="DV5914" s="81">
        <v>1.1345995359531171E-6</v>
      </c>
      <c r="DW5914" s="81">
        <v>1.1345995359531171E-6</v>
      </c>
      <c r="GE5914" s="81" t="s">
        <v>449</v>
      </c>
      <c r="GF5914" s="81" t="s">
        <v>155</v>
      </c>
      <c r="GG5914" s="81" t="s">
        <v>497</v>
      </c>
      <c r="GH5914" s="81" t="s">
        <v>460</v>
      </c>
      <c r="GI5914" s="81">
        <v>2027</v>
      </c>
      <c r="GJ5914" s="81" t="s">
        <v>201</v>
      </c>
      <c r="GK5914" s="81">
        <v>3.7590224611390513E-2</v>
      </c>
      <c r="GL5914" s="81">
        <v>79.797224</v>
      </c>
      <c r="GM5914" s="81">
        <v>2027</v>
      </c>
      <c r="GN5914" s="81" t="s">
        <v>173</v>
      </c>
      <c r="GO5914" s="81">
        <v>1.1148832299820636E-2</v>
      </c>
      <c r="GP5914" s="81">
        <v>10</v>
      </c>
      <c r="GQ5914" s="81">
        <v>0</v>
      </c>
      <c r="GR5914" s="81" t="s">
        <v>448</v>
      </c>
      <c r="GS5914" s="81">
        <v>1.1148832299820636E-2</v>
      </c>
      <c r="GT5914" s="81">
        <v>4.190871103049832E-4</v>
      </c>
      <c r="GU5914" s="81">
        <v>1.1148832299820636E-2</v>
      </c>
      <c r="GV5914" s="81">
        <v>4.190871103049832E-4</v>
      </c>
      <c r="GW5914" s="81">
        <v>1.1148832299820636E-2</v>
      </c>
      <c r="GX5914" s="81">
        <v>4.190871103049832E-4</v>
      </c>
      <c r="GY5914" s="81">
        <v>1.1148832299820636E-2</v>
      </c>
      <c r="GZ5914" s="81">
        <v>4.190871103049832E-4</v>
      </c>
    </row>
    <row r="5915" spans="98:208" x14ac:dyDescent="0.25">
      <c r="CT5915" s="81" t="s">
        <v>155</v>
      </c>
      <c r="CU5915" s="81" t="s">
        <v>493</v>
      </c>
      <c r="CV5915" s="81" t="s">
        <v>451</v>
      </c>
      <c r="CW5915" s="81">
        <v>2030</v>
      </c>
      <c r="CX5915" s="81">
        <v>0</v>
      </c>
      <c r="CY5915" s="81">
        <v>0</v>
      </c>
      <c r="CZ5915" s="81">
        <v>0</v>
      </c>
      <c r="DA5915" s="81">
        <v>0</v>
      </c>
      <c r="DB5915" s="81">
        <v>9534.9220877105909</v>
      </c>
      <c r="DC5915" s="81">
        <v>247.27299216497681</v>
      </c>
      <c r="DD5915" s="81">
        <v>9287.6490955456138</v>
      </c>
      <c r="DE5915" s="81">
        <v>0</v>
      </c>
      <c r="DF5915" s="81">
        <v>0</v>
      </c>
      <c r="DG5915" s="81">
        <v>2.7568051219221887</v>
      </c>
      <c r="DH5915" s="81">
        <v>2.7568051219221887</v>
      </c>
      <c r="DI5915" s="81">
        <v>2.7568051219221887</v>
      </c>
      <c r="DJ5915" s="81">
        <v>4.1156319934650109E-7</v>
      </c>
      <c r="DL5915" s="81">
        <v>0</v>
      </c>
      <c r="DM5915" s="81">
        <v>0</v>
      </c>
      <c r="DN5915" s="81">
        <v>0</v>
      </c>
      <c r="DO5915" s="81">
        <v>0</v>
      </c>
      <c r="DP5915" s="81">
        <v>1.1345995359531171E-6</v>
      </c>
      <c r="DQ5915" s="81">
        <v>1.1345995359531171E-6</v>
      </c>
      <c r="DR5915" s="81">
        <v>0</v>
      </c>
      <c r="DS5915" s="81">
        <v>1.1345995359531171E-6</v>
      </c>
      <c r="DT5915" s="81">
        <v>1.1345995359531171E-6</v>
      </c>
      <c r="DU5915" s="81">
        <v>0</v>
      </c>
      <c r="DV5915" s="81">
        <v>1.1345995359531171E-6</v>
      </c>
      <c r="DW5915" s="81">
        <v>1.1345995359531171E-6</v>
      </c>
      <c r="GE5915" s="81" t="s">
        <v>449</v>
      </c>
      <c r="GF5915" s="81" t="s">
        <v>155</v>
      </c>
      <c r="GG5915" s="81" t="s">
        <v>497</v>
      </c>
      <c r="GH5915" s="81" t="s">
        <v>460</v>
      </c>
      <c r="GI5915" s="81">
        <v>2028</v>
      </c>
      <c r="GJ5915" s="81" t="s">
        <v>201</v>
      </c>
      <c r="GK5915" s="81">
        <v>3.9055083184886048E-2</v>
      </c>
      <c r="GL5915" s="81">
        <v>79.797224</v>
      </c>
      <c r="GM5915" s="81">
        <v>2028</v>
      </c>
      <c r="GN5915" s="81" t="s">
        <v>173</v>
      </c>
      <c r="GO5915" s="81">
        <v>1.1148832299820636E-2</v>
      </c>
      <c r="GP5915" s="81">
        <v>10</v>
      </c>
      <c r="GQ5915" s="81">
        <v>0</v>
      </c>
      <c r="GR5915" s="81" t="s">
        <v>448</v>
      </c>
      <c r="GS5915" s="81">
        <v>1.1148832299820636E-2</v>
      </c>
      <c r="GT5915" s="81">
        <v>4.354185728838394E-4</v>
      </c>
      <c r="GU5915" s="81">
        <v>1.1148832299820636E-2</v>
      </c>
      <c r="GV5915" s="81">
        <v>4.354185728838394E-4</v>
      </c>
      <c r="GW5915" s="81">
        <v>1.1148832299820636E-2</v>
      </c>
      <c r="GX5915" s="81">
        <v>4.354185728838394E-4</v>
      </c>
      <c r="GY5915" s="81">
        <v>1.1148832299820636E-2</v>
      </c>
      <c r="GZ5915" s="81">
        <v>4.354185728838394E-4</v>
      </c>
    </row>
    <row r="5916" spans="98:208" x14ac:dyDescent="0.25">
      <c r="CT5916" s="81" t="s">
        <v>155</v>
      </c>
      <c r="CU5916" s="81" t="s">
        <v>493</v>
      </c>
      <c r="CV5916" s="81" t="s">
        <v>451</v>
      </c>
      <c r="CW5916" s="81">
        <v>2031</v>
      </c>
      <c r="CX5916" s="81">
        <v>0</v>
      </c>
      <c r="CY5916" s="81">
        <v>0</v>
      </c>
      <c r="CZ5916" s="81">
        <v>0</v>
      </c>
      <c r="DA5916" s="81">
        <v>0</v>
      </c>
      <c r="DB5916" s="81">
        <v>9534.9220877105909</v>
      </c>
      <c r="DC5916" s="81">
        <v>247.27299216497681</v>
      </c>
      <c r="DD5916" s="81">
        <v>9287.6490955456138</v>
      </c>
      <c r="DE5916" s="81">
        <v>0</v>
      </c>
      <c r="DF5916" s="81">
        <v>0</v>
      </c>
      <c r="DG5916" s="81">
        <v>0</v>
      </c>
      <c r="DH5916" s="81">
        <v>2.7568051219221887</v>
      </c>
      <c r="DI5916" s="81">
        <v>2.7568051219221887</v>
      </c>
      <c r="DJ5916" s="81">
        <v>4.1156319934650109E-7</v>
      </c>
      <c r="DL5916" s="81">
        <v>0</v>
      </c>
      <c r="DM5916" s="81">
        <v>0</v>
      </c>
      <c r="DN5916" s="81">
        <v>0</v>
      </c>
      <c r="DO5916" s="81">
        <v>0</v>
      </c>
      <c r="DP5916" s="81">
        <v>0</v>
      </c>
      <c r="DQ5916" s="81">
        <v>0</v>
      </c>
      <c r="DR5916" s="81">
        <v>0</v>
      </c>
      <c r="DS5916" s="81">
        <v>1.1345995359531171E-6</v>
      </c>
      <c r="DT5916" s="81">
        <v>1.1345995359531171E-6</v>
      </c>
      <c r="DU5916" s="81">
        <v>0</v>
      </c>
      <c r="DV5916" s="81">
        <v>1.1345995359531171E-6</v>
      </c>
      <c r="DW5916" s="81">
        <v>1.1345995359531171E-6</v>
      </c>
      <c r="GE5916" s="81" t="s">
        <v>449</v>
      </c>
      <c r="GF5916" s="81" t="s">
        <v>155</v>
      </c>
      <c r="GG5916" s="81" t="s">
        <v>497</v>
      </c>
      <c r="GH5916" s="81" t="s">
        <v>460</v>
      </c>
      <c r="GI5916" s="81">
        <v>2029</v>
      </c>
      <c r="GJ5916" s="81" t="s">
        <v>201</v>
      </c>
      <c r="GK5916" s="81">
        <v>3.9055083184886048E-2</v>
      </c>
      <c r="GL5916" s="81">
        <v>79.797224</v>
      </c>
      <c r="GM5916" s="81">
        <v>2029</v>
      </c>
      <c r="GN5916" s="81" t="s">
        <v>173</v>
      </c>
      <c r="GO5916" s="81">
        <v>1.1148832299820636E-2</v>
      </c>
      <c r="GP5916" s="81">
        <v>10</v>
      </c>
      <c r="GQ5916" s="81">
        <v>0</v>
      </c>
      <c r="GR5916" s="81" t="s">
        <v>448</v>
      </c>
      <c r="GS5916" s="81">
        <v>1.1148832299820636E-2</v>
      </c>
      <c r="GT5916" s="81">
        <v>4.354185728838394E-4</v>
      </c>
      <c r="GU5916" s="81">
        <v>1.1148832299820636E-2</v>
      </c>
      <c r="GV5916" s="81">
        <v>4.354185728838394E-4</v>
      </c>
      <c r="GW5916" s="81">
        <v>1.1148832299820636E-2</v>
      </c>
      <c r="GX5916" s="81">
        <v>4.354185728838394E-4</v>
      </c>
      <c r="GY5916" s="81">
        <v>1.1148832299820636E-2</v>
      </c>
      <c r="GZ5916" s="81">
        <v>4.354185728838394E-4</v>
      </c>
    </row>
    <row r="5917" spans="98:208" x14ac:dyDescent="0.25">
      <c r="CT5917" s="81" t="s">
        <v>155</v>
      </c>
      <c r="CU5917" s="81" t="s">
        <v>493</v>
      </c>
      <c r="CV5917" s="81" t="s">
        <v>451</v>
      </c>
      <c r="CW5917" s="81">
        <v>2032</v>
      </c>
      <c r="CX5917" s="81">
        <v>0</v>
      </c>
      <c r="CY5917" s="81">
        <v>0</v>
      </c>
      <c r="CZ5917" s="81">
        <v>0</v>
      </c>
      <c r="DA5917" s="81">
        <v>0</v>
      </c>
      <c r="DB5917" s="81">
        <v>9534.9220877105909</v>
      </c>
      <c r="DC5917" s="81">
        <v>247.27299216497681</v>
      </c>
      <c r="DD5917" s="81">
        <v>9287.6490955456138</v>
      </c>
      <c r="DE5917" s="81">
        <v>0</v>
      </c>
      <c r="DF5917" s="81">
        <v>0</v>
      </c>
      <c r="DG5917" s="81">
        <v>0</v>
      </c>
      <c r="DH5917" s="81">
        <v>0</v>
      </c>
      <c r="DI5917" s="81">
        <v>2.7568051219221887</v>
      </c>
      <c r="DJ5917" s="81">
        <v>4.1156319934650109E-7</v>
      </c>
      <c r="DL5917" s="81">
        <v>0</v>
      </c>
      <c r="DM5917" s="81">
        <v>0</v>
      </c>
      <c r="DN5917" s="81">
        <v>0</v>
      </c>
      <c r="DO5917" s="81">
        <v>0</v>
      </c>
      <c r="DP5917" s="81">
        <v>0</v>
      </c>
      <c r="DQ5917" s="81">
        <v>0</v>
      </c>
      <c r="DR5917" s="81">
        <v>0</v>
      </c>
      <c r="DS5917" s="81">
        <v>0</v>
      </c>
      <c r="DT5917" s="81">
        <v>0</v>
      </c>
      <c r="DU5917" s="81">
        <v>0</v>
      </c>
      <c r="DV5917" s="81">
        <v>1.1345995359531171E-6</v>
      </c>
      <c r="DW5917" s="81">
        <v>1.1345995359531171E-6</v>
      </c>
      <c r="GE5917" s="81" t="s">
        <v>449</v>
      </c>
      <c r="GF5917" s="81" t="s">
        <v>155</v>
      </c>
      <c r="GG5917" s="81" t="s">
        <v>497</v>
      </c>
      <c r="GH5917" s="81" t="s">
        <v>460</v>
      </c>
      <c r="GI5917" s="81">
        <v>2030</v>
      </c>
      <c r="GJ5917" s="81" t="s">
        <v>201</v>
      </c>
      <c r="GK5917" s="81">
        <v>3.9055083184886048E-2</v>
      </c>
      <c r="GL5917" s="81">
        <v>79.797224</v>
      </c>
      <c r="GM5917" s="81">
        <v>2030</v>
      </c>
      <c r="GN5917" s="81" t="s">
        <v>173</v>
      </c>
      <c r="GO5917" s="81">
        <v>1.1148832299820636E-2</v>
      </c>
      <c r="GP5917" s="81">
        <v>10</v>
      </c>
      <c r="GQ5917" s="81">
        <v>0</v>
      </c>
      <c r="GR5917" s="81" t="s">
        <v>448</v>
      </c>
      <c r="GS5917" s="81">
        <v>0</v>
      </c>
      <c r="GT5917" s="81">
        <v>0</v>
      </c>
      <c r="GU5917" s="81">
        <v>1.1148832299820636E-2</v>
      </c>
      <c r="GV5917" s="81">
        <v>4.354185728838394E-4</v>
      </c>
      <c r="GW5917" s="81">
        <v>1.1148832299820636E-2</v>
      </c>
      <c r="GX5917" s="81">
        <v>4.354185728838394E-4</v>
      </c>
      <c r="GY5917" s="81">
        <v>1.1148832299820636E-2</v>
      </c>
      <c r="GZ5917" s="81">
        <v>4.354185728838394E-4</v>
      </c>
    </row>
    <row r="5918" spans="98:208" x14ac:dyDescent="0.25">
      <c r="CT5918" s="81" t="s">
        <v>155</v>
      </c>
      <c r="CU5918" s="81" t="s">
        <v>493</v>
      </c>
      <c r="CV5918" s="81" t="s">
        <v>452</v>
      </c>
      <c r="CW5918" s="81">
        <v>2020</v>
      </c>
      <c r="CX5918" s="81">
        <v>0</v>
      </c>
      <c r="CY5918" s="81">
        <v>0</v>
      </c>
      <c r="CZ5918" s="81">
        <v>0</v>
      </c>
      <c r="DA5918" s="81">
        <v>0</v>
      </c>
      <c r="DB5918" s="81">
        <v>5.2405583313015383</v>
      </c>
      <c r="DC5918" s="81">
        <v>0.69641821681223126</v>
      </c>
      <c r="DD5918" s="81">
        <v>2.9419641522810172</v>
      </c>
      <c r="DE5918" s="81">
        <v>1.602175962208289</v>
      </c>
      <c r="DF5918" s="81">
        <v>7.7642499097796951E-3</v>
      </c>
      <c r="DG5918" s="81">
        <v>0</v>
      </c>
      <c r="DH5918" s="81">
        <v>0</v>
      </c>
      <c r="DI5918" s="81">
        <v>0</v>
      </c>
      <c r="DJ5918" s="81">
        <v>4.3250927471427683E-5</v>
      </c>
      <c r="DL5918" s="81">
        <v>0</v>
      </c>
      <c r="DM5918" s="81">
        <v>3.358110097179205E-7</v>
      </c>
      <c r="DN5918" s="81">
        <v>3.358110097179205E-7</v>
      </c>
      <c r="DO5918" s="81">
        <v>0</v>
      </c>
      <c r="DP5918" s="81">
        <v>0</v>
      </c>
      <c r="DQ5918" s="81">
        <v>0</v>
      </c>
      <c r="DR5918" s="81">
        <v>0</v>
      </c>
      <c r="DS5918" s="81">
        <v>0</v>
      </c>
      <c r="DT5918" s="81">
        <v>0</v>
      </c>
      <c r="DU5918" s="81">
        <v>0</v>
      </c>
      <c r="DV5918" s="81">
        <v>0</v>
      </c>
      <c r="DW5918" s="81">
        <v>0</v>
      </c>
      <c r="GE5918" s="81" t="s">
        <v>449</v>
      </c>
      <c r="GF5918" s="81" t="s">
        <v>155</v>
      </c>
      <c r="GG5918" s="81" t="s">
        <v>497</v>
      </c>
      <c r="GH5918" s="81" t="s">
        <v>460</v>
      </c>
      <c r="GI5918" s="81">
        <v>2031</v>
      </c>
      <c r="GJ5918" s="81" t="s">
        <v>201</v>
      </c>
      <c r="GK5918" s="81">
        <v>3.9055083184886048E-2</v>
      </c>
      <c r="GL5918" s="81">
        <v>79.797224</v>
      </c>
      <c r="GM5918" s="81">
        <v>2031</v>
      </c>
      <c r="GN5918" s="81" t="s">
        <v>173</v>
      </c>
      <c r="GO5918" s="81">
        <v>1.1148832299820636E-2</v>
      </c>
      <c r="GP5918" s="81">
        <v>10</v>
      </c>
      <c r="GQ5918" s="81">
        <v>0</v>
      </c>
      <c r="GR5918" s="81" t="s">
        <v>448</v>
      </c>
      <c r="GS5918" s="81">
        <v>0</v>
      </c>
      <c r="GT5918" s="81">
        <v>0</v>
      </c>
      <c r="GU5918" s="81">
        <v>0</v>
      </c>
      <c r="GV5918" s="81">
        <v>0</v>
      </c>
      <c r="GW5918" s="81">
        <v>1.1148832299820636E-2</v>
      </c>
      <c r="GX5918" s="81">
        <v>4.354185728838394E-4</v>
      </c>
      <c r="GY5918" s="81">
        <v>1.1148832299820636E-2</v>
      </c>
      <c r="GZ5918" s="81">
        <v>4.354185728838394E-4</v>
      </c>
    </row>
    <row r="5919" spans="98:208" x14ac:dyDescent="0.25">
      <c r="CT5919" s="81" t="s">
        <v>155</v>
      </c>
      <c r="CU5919" s="81" t="s">
        <v>493</v>
      </c>
      <c r="CV5919" s="81" t="s">
        <v>452</v>
      </c>
      <c r="CW5919" s="81">
        <v>2021</v>
      </c>
      <c r="CX5919" s="81">
        <v>0</v>
      </c>
      <c r="CY5919" s="81">
        <v>0</v>
      </c>
      <c r="CZ5919" s="81">
        <v>0</v>
      </c>
      <c r="DA5919" s="81">
        <v>0</v>
      </c>
      <c r="DB5919" s="81">
        <v>5.2405583313015383</v>
      </c>
      <c r="DC5919" s="81">
        <v>0.69641821681223126</v>
      </c>
      <c r="DD5919" s="81">
        <v>2.9419641522810172</v>
      </c>
      <c r="DE5919" s="81">
        <v>1.602175962208289</v>
      </c>
      <c r="DF5919" s="81">
        <v>7.7642499097796951E-3</v>
      </c>
      <c r="DG5919" s="81">
        <v>7.7642499097796951E-3</v>
      </c>
      <c r="DH5919" s="81">
        <v>0</v>
      </c>
      <c r="DI5919" s="81">
        <v>0</v>
      </c>
      <c r="DJ5919" s="81">
        <v>4.3250927471427683E-5</v>
      </c>
      <c r="DL5919" s="81">
        <v>0</v>
      </c>
      <c r="DM5919" s="81">
        <v>3.358110097179205E-7</v>
      </c>
      <c r="DN5919" s="81">
        <v>3.358110097179205E-7</v>
      </c>
      <c r="DO5919" s="81">
        <v>0</v>
      </c>
      <c r="DP5919" s="81">
        <v>3.358110097179205E-7</v>
      </c>
      <c r="DQ5919" s="81">
        <v>3.358110097179205E-7</v>
      </c>
      <c r="DR5919" s="81">
        <v>0</v>
      </c>
      <c r="DS5919" s="81">
        <v>0</v>
      </c>
      <c r="DT5919" s="81">
        <v>0</v>
      </c>
      <c r="DU5919" s="81">
        <v>0</v>
      </c>
      <c r="DV5919" s="81">
        <v>0</v>
      </c>
      <c r="DW5919" s="81">
        <v>0</v>
      </c>
      <c r="GE5919" s="81" t="s">
        <v>449</v>
      </c>
      <c r="GF5919" s="81" t="s">
        <v>155</v>
      </c>
      <c r="GG5919" s="81" t="s">
        <v>497</v>
      </c>
      <c r="GH5919" s="81" t="s">
        <v>460</v>
      </c>
      <c r="GI5919" s="81">
        <v>2032</v>
      </c>
      <c r="GJ5919" s="81" t="s">
        <v>201</v>
      </c>
      <c r="GK5919" s="81">
        <v>3.9055083184886048E-2</v>
      </c>
      <c r="GL5919" s="81">
        <v>79.797224</v>
      </c>
      <c r="GM5919" s="81">
        <v>2032</v>
      </c>
      <c r="GN5919" s="81" t="s">
        <v>173</v>
      </c>
      <c r="GO5919" s="81">
        <v>1.1148832299820636E-2</v>
      </c>
      <c r="GP5919" s="81">
        <v>10</v>
      </c>
      <c r="GQ5919" s="81">
        <v>0</v>
      </c>
      <c r="GR5919" s="81" t="s">
        <v>448</v>
      </c>
      <c r="GS5919" s="81">
        <v>0</v>
      </c>
      <c r="GT5919" s="81">
        <v>0</v>
      </c>
      <c r="GU5919" s="81">
        <v>0</v>
      </c>
      <c r="GV5919" s="81">
        <v>0</v>
      </c>
      <c r="GW5919" s="81">
        <v>0</v>
      </c>
      <c r="GX5919" s="81">
        <v>0</v>
      </c>
      <c r="GY5919" s="81">
        <v>1.1148832299820636E-2</v>
      </c>
      <c r="GZ5919" s="81">
        <v>4.354185728838394E-4</v>
      </c>
    </row>
    <row r="5920" spans="98:208" x14ac:dyDescent="0.25">
      <c r="CT5920" s="81" t="s">
        <v>155</v>
      </c>
      <c r="CU5920" s="81" t="s">
        <v>493</v>
      </c>
      <c r="CV5920" s="81" t="s">
        <v>452</v>
      </c>
      <c r="CW5920" s="81">
        <v>2022</v>
      </c>
      <c r="CX5920" s="81">
        <v>0</v>
      </c>
      <c r="CY5920" s="81">
        <v>0</v>
      </c>
      <c r="CZ5920" s="81">
        <v>0</v>
      </c>
      <c r="DA5920" s="81">
        <v>0</v>
      </c>
      <c r="DB5920" s="81">
        <v>5.2405583313015383</v>
      </c>
      <c r="DC5920" s="81">
        <v>0.69641821681223126</v>
      </c>
      <c r="DD5920" s="81">
        <v>2.9419641522810172</v>
      </c>
      <c r="DE5920" s="81">
        <v>1.602175962208289</v>
      </c>
      <c r="DF5920" s="81">
        <v>7.7642499097796951E-3</v>
      </c>
      <c r="DG5920" s="81">
        <v>7.7642499097796951E-3</v>
      </c>
      <c r="DH5920" s="81">
        <v>7.7642499097796951E-3</v>
      </c>
      <c r="DI5920" s="81">
        <v>0</v>
      </c>
      <c r="DJ5920" s="81">
        <v>4.3250927471427683E-5</v>
      </c>
      <c r="DL5920" s="81">
        <v>0</v>
      </c>
      <c r="DM5920" s="81">
        <v>3.358110097179205E-7</v>
      </c>
      <c r="DN5920" s="81">
        <v>3.358110097179205E-7</v>
      </c>
      <c r="DO5920" s="81">
        <v>0</v>
      </c>
      <c r="DP5920" s="81">
        <v>3.358110097179205E-7</v>
      </c>
      <c r="DQ5920" s="81">
        <v>3.358110097179205E-7</v>
      </c>
      <c r="DR5920" s="81">
        <v>0</v>
      </c>
      <c r="DS5920" s="81">
        <v>3.358110097179205E-7</v>
      </c>
      <c r="DT5920" s="81">
        <v>3.358110097179205E-7</v>
      </c>
      <c r="DU5920" s="81">
        <v>0</v>
      </c>
      <c r="DV5920" s="81">
        <v>0</v>
      </c>
      <c r="DW5920" s="81">
        <v>0</v>
      </c>
      <c r="GE5920" s="81" t="s">
        <v>449</v>
      </c>
      <c r="GF5920" s="81" t="s">
        <v>155</v>
      </c>
      <c r="GG5920" s="81" t="s">
        <v>497</v>
      </c>
      <c r="GH5920" s="81" t="s">
        <v>461</v>
      </c>
      <c r="GI5920" s="81">
        <v>2021</v>
      </c>
      <c r="GJ5920" s="81" t="s">
        <v>201</v>
      </c>
      <c r="GK5920" s="81">
        <v>222.22942162783019</v>
      </c>
      <c r="GL5920" s="81">
        <v>79.797224</v>
      </c>
      <c r="GM5920" s="81">
        <v>2021</v>
      </c>
      <c r="GN5920" s="81" t="s">
        <v>173</v>
      </c>
      <c r="GO5920" s="81">
        <v>1.1148832299820636E-2</v>
      </c>
      <c r="GP5920" s="81">
        <v>10</v>
      </c>
      <c r="GQ5920" s="81">
        <v>0</v>
      </c>
      <c r="GR5920" s="81" t="s">
        <v>448</v>
      </c>
      <c r="GS5920" s="81">
        <v>1.1148832299820636E-2</v>
      </c>
      <c r="GT5920" s="81">
        <v>2.4775985538148118</v>
      </c>
      <c r="GU5920" s="81">
        <v>1.1148832299820636E-2</v>
      </c>
      <c r="GV5920" s="81">
        <v>2.4775985538148118</v>
      </c>
      <c r="GW5920" s="81">
        <v>0</v>
      </c>
      <c r="GX5920" s="81">
        <v>0</v>
      </c>
      <c r="GY5920" s="81">
        <v>0</v>
      </c>
      <c r="GZ5920" s="81">
        <v>0</v>
      </c>
    </row>
    <row r="5921" spans="98:208" x14ac:dyDescent="0.25">
      <c r="CT5921" s="81" t="s">
        <v>155</v>
      </c>
      <c r="CU5921" s="81" t="s">
        <v>493</v>
      </c>
      <c r="CV5921" s="81" t="s">
        <v>452</v>
      </c>
      <c r="CW5921" s="81">
        <v>2023</v>
      </c>
      <c r="CX5921" s="81">
        <v>0</v>
      </c>
      <c r="CY5921" s="81">
        <v>0</v>
      </c>
      <c r="CZ5921" s="81">
        <v>0</v>
      </c>
      <c r="DA5921" s="81">
        <v>0</v>
      </c>
      <c r="DB5921" s="81">
        <v>5.4750346070077631</v>
      </c>
      <c r="DC5921" s="81">
        <v>0.71896016785821359</v>
      </c>
      <c r="DD5921" s="81">
        <v>3.071497198615103</v>
      </c>
      <c r="DE5921" s="81">
        <v>1.684577240534447</v>
      </c>
      <c r="DF5921" s="81">
        <v>8.015566341702118E-3</v>
      </c>
      <c r="DG5921" s="81">
        <v>8.015566341702118E-3</v>
      </c>
      <c r="DH5921" s="81">
        <v>8.015566341702118E-3</v>
      </c>
      <c r="DI5921" s="81">
        <v>8.015566341702118E-3</v>
      </c>
      <c r="DJ5921" s="81">
        <v>4.3250927471427683E-5</v>
      </c>
      <c r="DL5921" s="81">
        <v>0</v>
      </c>
      <c r="DM5921" s="81">
        <v>3.4668067848737524E-7</v>
      </c>
      <c r="DN5921" s="81">
        <v>3.4668067848737524E-7</v>
      </c>
      <c r="DO5921" s="81">
        <v>0</v>
      </c>
      <c r="DP5921" s="81">
        <v>3.4668067848737524E-7</v>
      </c>
      <c r="DQ5921" s="81">
        <v>3.4668067848737524E-7</v>
      </c>
      <c r="DR5921" s="81">
        <v>0</v>
      </c>
      <c r="DS5921" s="81">
        <v>3.4668067848737524E-7</v>
      </c>
      <c r="DT5921" s="81">
        <v>3.4668067848737524E-7</v>
      </c>
      <c r="DU5921" s="81">
        <v>0</v>
      </c>
      <c r="DV5921" s="81">
        <v>3.4668067848737524E-7</v>
      </c>
      <c r="DW5921" s="81">
        <v>3.4668067848737524E-7</v>
      </c>
      <c r="GE5921" s="81" t="s">
        <v>449</v>
      </c>
      <c r="GF5921" s="81" t="s">
        <v>155</v>
      </c>
      <c r="GG5921" s="81" t="s">
        <v>497</v>
      </c>
      <c r="GH5921" s="81" t="s">
        <v>461</v>
      </c>
      <c r="GI5921" s="81">
        <v>2022</v>
      </c>
      <c r="GJ5921" s="81" t="s">
        <v>201</v>
      </c>
      <c r="GK5921" s="81">
        <v>222.22942162783019</v>
      </c>
      <c r="GL5921" s="81">
        <v>79.797224</v>
      </c>
      <c r="GM5921" s="81">
        <v>2022</v>
      </c>
      <c r="GN5921" s="81" t="s">
        <v>173</v>
      </c>
      <c r="GO5921" s="81">
        <v>1.1148832299820636E-2</v>
      </c>
      <c r="GP5921" s="81">
        <v>10</v>
      </c>
      <c r="GQ5921" s="81">
        <v>0</v>
      </c>
      <c r="GR5921" s="81" t="s">
        <v>448</v>
      </c>
      <c r="GS5921" s="81">
        <v>1.1148832299820636E-2</v>
      </c>
      <c r="GT5921" s="81">
        <v>2.4775985538148118</v>
      </c>
      <c r="GU5921" s="81">
        <v>1.1148832299820636E-2</v>
      </c>
      <c r="GV5921" s="81">
        <v>2.4775985538148118</v>
      </c>
      <c r="GW5921" s="81">
        <v>1.1148832299820636E-2</v>
      </c>
      <c r="GX5921" s="81">
        <v>2.4775985538148118</v>
      </c>
      <c r="GY5921" s="81">
        <v>0</v>
      </c>
      <c r="GZ5921" s="81">
        <v>0</v>
      </c>
    </row>
    <row r="5922" spans="98:208" x14ac:dyDescent="0.25">
      <c r="CT5922" s="81" t="s">
        <v>155</v>
      </c>
      <c r="CU5922" s="81" t="s">
        <v>493</v>
      </c>
      <c r="CV5922" s="81" t="s">
        <v>452</v>
      </c>
      <c r="CW5922" s="81">
        <v>2024</v>
      </c>
      <c r="CX5922" s="81">
        <v>0</v>
      </c>
      <c r="CY5922" s="81">
        <v>0</v>
      </c>
      <c r="CZ5922" s="81">
        <v>0</v>
      </c>
      <c r="DA5922" s="81">
        <v>0</v>
      </c>
      <c r="DB5922" s="81">
        <v>5.4750346070077631</v>
      </c>
      <c r="DC5922" s="81">
        <v>0.71896016785821359</v>
      </c>
      <c r="DD5922" s="81">
        <v>3.071497198615103</v>
      </c>
      <c r="DE5922" s="81">
        <v>1.684577240534447</v>
      </c>
      <c r="DF5922" s="81">
        <v>8.015566341702118E-3</v>
      </c>
      <c r="DG5922" s="81">
        <v>8.015566341702118E-3</v>
      </c>
      <c r="DH5922" s="81">
        <v>8.015566341702118E-3</v>
      </c>
      <c r="DI5922" s="81">
        <v>8.015566341702118E-3</v>
      </c>
      <c r="DJ5922" s="81">
        <v>4.3250927471427683E-5</v>
      </c>
      <c r="DL5922" s="81">
        <v>0</v>
      </c>
      <c r="DM5922" s="81">
        <v>3.4668067848737524E-7</v>
      </c>
      <c r="DN5922" s="81">
        <v>3.4668067848737524E-7</v>
      </c>
      <c r="DO5922" s="81">
        <v>0</v>
      </c>
      <c r="DP5922" s="81">
        <v>3.4668067848737524E-7</v>
      </c>
      <c r="DQ5922" s="81">
        <v>3.4668067848737524E-7</v>
      </c>
      <c r="DR5922" s="81">
        <v>0</v>
      </c>
      <c r="DS5922" s="81">
        <v>3.4668067848737524E-7</v>
      </c>
      <c r="DT5922" s="81">
        <v>3.4668067848737524E-7</v>
      </c>
      <c r="DU5922" s="81">
        <v>0</v>
      </c>
      <c r="DV5922" s="81">
        <v>3.4668067848737524E-7</v>
      </c>
      <c r="DW5922" s="81">
        <v>3.4668067848737524E-7</v>
      </c>
      <c r="GE5922" s="81" t="s">
        <v>449</v>
      </c>
      <c r="GF5922" s="81" t="s">
        <v>155</v>
      </c>
      <c r="GG5922" s="81" t="s">
        <v>497</v>
      </c>
      <c r="GH5922" s="81" t="s">
        <v>461</v>
      </c>
      <c r="GI5922" s="81">
        <v>2023</v>
      </c>
      <c r="GJ5922" s="81" t="s">
        <v>201</v>
      </c>
      <c r="GK5922" s="81">
        <v>233.23007680793921</v>
      </c>
      <c r="GL5922" s="81">
        <v>79.797224</v>
      </c>
      <c r="GM5922" s="81">
        <v>2023</v>
      </c>
      <c r="GN5922" s="81" t="s">
        <v>173</v>
      </c>
      <c r="GO5922" s="81">
        <v>1.1148832299820636E-2</v>
      </c>
      <c r="GP5922" s="81">
        <v>10</v>
      </c>
      <c r="GQ5922" s="81">
        <v>0</v>
      </c>
      <c r="GR5922" s="81" t="s">
        <v>448</v>
      </c>
      <c r="GS5922" s="81">
        <v>1.1148832299820636E-2</v>
      </c>
      <c r="GT5922" s="81">
        <v>2.6002430136060006</v>
      </c>
      <c r="GU5922" s="81">
        <v>1.1148832299820636E-2</v>
      </c>
      <c r="GV5922" s="81">
        <v>2.6002430136060006</v>
      </c>
      <c r="GW5922" s="81">
        <v>1.1148832299820636E-2</v>
      </c>
      <c r="GX5922" s="81">
        <v>2.6002430136060006</v>
      </c>
      <c r="GY5922" s="81">
        <v>1.1148832299820636E-2</v>
      </c>
      <c r="GZ5922" s="81">
        <v>2.6002430136060006</v>
      </c>
    </row>
    <row r="5923" spans="98:208" x14ac:dyDescent="0.25">
      <c r="CT5923" s="81" t="s">
        <v>155</v>
      </c>
      <c r="CU5923" s="81" t="s">
        <v>493</v>
      </c>
      <c r="CV5923" s="81" t="s">
        <v>452</v>
      </c>
      <c r="CW5923" s="81">
        <v>2025</v>
      </c>
      <c r="CX5923" s="81">
        <v>0</v>
      </c>
      <c r="CY5923" s="81">
        <v>0</v>
      </c>
      <c r="CZ5923" s="81">
        <v>0</v>
      </c>
      <c r="DA5923" s="81">
        <v>0</v>
      </c>
      <c r="DB5923" s="81">
        <v>5.4750346070077631</v>
      </c>
      <c r="DC5923" s="81">
        <v>0.71896016785821359</v>
      </c>
      <c r="DD5923" s="81">
        <v>3.071497198615103</v>
      </c>
      <c r="DE5923" s="81">
        <v>1.684577240534447</v>
      </c>
      <c r="DF5923" s="81">
        <v>8.015566341702118E-3</v>
      </c>
      <c r="DG5923" s="81">
        <v>8.015566341702118E-3</v>
      </c>
      <c r="DH5923" s="81">
        <v>8.015566341702118E-3</v>
      </c>
      <c r="DI5923" s="81">
        <v>8.015566341702118E-3</v>
      </c>
      <c r="DJ5923" s="81">
        <v>4.3250927471427683E-5</v>
      </c>
      <c r="DL5923" s="81">
        <v>0</v>
      </c>
      <c r="DM5923" s="81">
        <v>3.4668067848737524E-7</v>
      </c>
      <c r="DN5923" s="81">
        <v>3.4668067848737524E-7</v>
      </c>
      <c r="DO5923" s="81">
        <v>0</v>
      </c>
      <c r="DP5923" s="81">
        <v>3.4668067848737524E-7</v>
      </c>
      <c r="DQ5923" s="81">
        <v>3.4668067848737524E-7</v>
      </c>
      <c r="DR5923" s="81">
        <v>0</v>
      </c>
      <c r="DS5923" s="81">
        <v>3.4668067848737524E-7</v>
      </c>
      <c r="DT5923" s="81">
        <v>3.4668067848737524E-7</v>
      </c>
      <c r="DU5923" s="81">
        <v>0</v>
      </c>
      <c r="DV5923" s="81">
        <v>3.4668067848737524E-7</v>
      </c>
      <c r="DW5923" s="81">
        <v>3.4668067848737524E-7</v>
      </c>
      <c r="GE5923" s="81" t="s">
        <v>449</v>
      </c>
      <c r="GF5923" s="81" t="s">
        <v>155</v>
      </c>
      <c r="GG5923" s="81" t="s">
        <v>497</v>
      </c>
      <c r="GH5923" s="81" t="s">
        <v>461</v>
      </c>
      <c r="GI5923" s="81">
        <v>2024</v>
      </c>
      <c r="GJ5923" s="81" t="s">
        <v>201</v>
      </c>
      <c r="GK5923" s="81">
        <v>233.23007680793921</v>
      </c>
      <c r="GL5923" s="81">
        <v>79.797224</v>
      </c>
      <c r="GM5923" s="81">
        <v>2024</v>
      </c>
      <c r="GN5923" s="81" t="s">
        <v>173</v>
      </c>
      <c r="GO5923" s="81">
        <v>1.1148832299820636E-2</v>
      </c>
      <c r="GP5923" s="81">
        <v>10</v>
      </c>
      <c r="GQ5923" s="81">
        <v>0</v>
      </c>
      <c r="GR5923" s="81" t="s">
        <v>448</v>
      </c>
      <c r="GS5923" s="81">
        <v>1.1148832299820636E-2</v>
      </c>
      <c r="GT5923" s="81">
        <v>2.6002430136060006</v>
      </c>
      <c r="GU5923" s="81">
        <v>1.1148832299820636E-2</v>
      </c>
      <c r="GV5923" s="81">
        <v>2.6002430136060006</v>
      </c>
      <c r="GW5923" s="81">
        <v>1.1148832299820636E-2</v>
      </c>
      <c r="GX5923" s="81">
        <v>2.6002430136060006</v>
      </c>
      <c r="GY5923" s="81">
        <v>1.1148832299820636E-2</v>
      </c>
      <c r="GZ5923" s="81">
        <v>2.6002430136060006</v>
      </c>
    </row>
    <row r="5924" spans="98:208" x14ac:dyDescent="0.25">
      <c r="CT5924" s="81" t="s">
        <v>155</v>
      </c>
      <c r="CU5924" s="81" t="s">
        <v>493</v>
      </c>
      <c r="CV5924" s="81" t="s">
        <v>452</v>
      </c>
      <c r="CW5924" s="81">
        <v>2026</v>
      </c>
      <c r="CX5924" s="81">
        <v>0</v>
      </c>
      <c r="CY5924" s="81">
        <v>0</v>
      </c>
      <c r="CZ5924" s="81">
        <v>0</v>
      </c>
      <c r="DA5924" s="81">
        <v>0</v>
      </c>
      <c r="DB5924" s="81">
        <v>5.4750346070077631</v>
      </c>
      <c r="DC5924" s="81">
        <v>0.71896016785821359</v>
      </c>
      <c r="DD5924" s="81">
        <v>3.071497198615103</v>
      </c>
      <c r="DE5924" s="81">
        <v>1.684577240534447</v>
      </c>
      <c r="DF5924" s="81">
        <v>8.015566341702118E-3</v>
      </c>
      <c r="DG5924" s="81">
        <v>8.015566341702118E-3</v>
      </c>
      <c r="DH5924" s="81">
        <v>8.015566341702118E-3</v>
      </c>
      <c r="DI5924" s="81">
        <v>8.015566341702118E-3</v>
      </c>
      <c r="DJ5924" s="81">
        <v>4.3250927471427683E-5</v>
      </c>
      <c r="DL5924" s="81">
        <v>0</v>
      </c>
      <c r="DM5924" s="81">
        <v>3.4668067848737524E-7</v>
      </c>
      <c r="DN5924" s="81">
        <v>3.4668067848737524E-7</v>
      </c>
      <c r="DO5924" s="81">
        <v>0</v>
      </c>
      <c r="DP5924" s="81">
        <v>3.4668067848737524E-7</v>
      </c>
      <c r="DQ5924" s="81">
        <v>3.4668067848737524E-7</v>
      </c>
      <c r="DR5924" s="81">
        <v>0</v>
      </c>
      <c r="DS5924" s="81">
        <v>3.4668067848737524E-7</v>
      </c>
      <c r="DT5924" s="81">
        <v>3.4668067848737524E-7</v>
      </c>
      <c r="DU5924" s="81">
        <v>0</v>
      </c>
      <c r="DV5924" s="81">
        <v>3.4668067848737524E-7</v>
      </c>
      <c r="DW5924" s="81">
        <v>3.4668067848737524E-7</v>
      </c>
      <c r="GE5924" s="81" t="s">
        <v>449</v>
      </c>
      <c r="GF5924" s="81" t="s">
        <v>155</v>
      </c>
      <c r="GG5924" s="81" t="s">
        <v>497</v>
      </c>
      <c r="GH5924" s="81" t="s">
        <v>461</v>
      </c>
      <c r="GI5924" s="81">
        <v>2025</v>
      </c>
      <c r="GJ5924" s="81" t="s">
        <v>201</v>
      </c>
      <c r="GK5924" s="81">
        <v>233.23007680793921</v>
      </c>
      <c r="GL5924" s="81">
        <v>79.797224</v>
      </c>
      <c r="GM5924" s="81">
        <v>2025</v>
      </c>
      <c r="GN5924" s="81" t="s">
        <v>173</v>
      </c>
      <c r="GO5924" s="81">
        <v>1.1148832299820636E-2</v>
      </c>
      <c r="GP5924" s="81">
        <v>10</v>
      </c>
      <c r="GQ5924" s="81">
        <v>0</v>
      </c>
      <c r="GR5924" s="81" t="s">
        <v>448</v>
      </c>
      <c r="GS5924" s="81">
        <v>1.1148832299820636E-2</v>
      </c>
      <c r="GT5924" s="81">
        <v>2.6002430136060006</v>
      </c>
      <c r="GU5924" s="81">
        <v>1.1148832299820636E-2</v>
      </c>
      <c r="GV5924" s="81">
        <v>2.6002430136060006</v>
      </c>
      <c r="GW5924" s="81">
        <v>1.1148832299820636E-2</v>
      </c>
      <c r="GX5924" s="81">
        <v>2.6002430136060006</v>
      </c>
      <c r="GY5924" s="81">
        <v>1.1148832299820636E-2</v>
      </c>
      <c r="GZ5924" s="81">
        <v>2.6002430136060006</v>
      </c>
    </row>
    <row r="5925" spans="98:208" x14ac:dyDescent="0.25">
      <c r="CT5925" s="81" t="s">
        <v>155</v>
      </c>
      <c r="CU5925" s="81" t="s">
        <v>493</v>
      </c>
      <c r="CV5925" s="81" t="s">
        <v>452</v>
      </c>
      <c r="CW5925" s="81">
        <v>2027</v>
      </c>
      <c r="CX5925" s="81">
        <v>0</v>
      </c>
      <c r="CY5925" s="81">
        <v>0</v>
      </c>
      <c r="CZ5925" s="81">
        <v>0</v>
      </c>
      <c r="DA5925" s="81">
        <v>0</v>
      </c>
      <c r="DB5925" s="81">
        <v>5.4750346070077631</v>
      </c>
      <c r="DC5925" s="81">
        <v>0.71896016785821359</v>
      </c>
      <c r="DD5925" s="81">
        <v>3.071497198615103</v>
      </c>
      <c r="DE5925" s="81">
        <v>1.684577240534447</v>
      </c>
      <c r="DF5925" s="81">
        <v>8.015566341702118E-3</v>
      </c>
      <c r="DG5925" s="81">
        <v>8.015566341702118E-3</v>
      </c>
      <c r="DH5925" s="81">
        <v>8.015566341702118E-3</v>
      </c>
      <c r="DI5925" s="81">
        <v>8.015566341702118E-3</v>
      </c>
      <c r="DJ5925" s="81">
        <v>4.3250927471427683E-5</v>
      </c>
      <c r="DL5925" s="81">
        <v>0</v>
      </c>
      <c r="DM5925" s="81">
        <v>3.4668067848737524E-7</v>
      </c>
      <c r="DN5925" s="81">
        <v>3.4668067848737524E-7</v>
      </c>
      <c r="DO5925" s="81">
        <v>0</v>
      </c>
      <c r="DP5925" s="81">
        <v>3.4668067848737524E-7</v>
      </c>
      <c r="DQ5925" s="81">
        <v>3.4668067848737524E-7</v>
      </c>
      <c r="DR5925" s="81">
        <v>0</v>
      </c>
      <c r="DS5925" s="81">
        <v>3.4668067848737524E-7</v>
      </c>
      <c r="DT5925" s="81">
        <v>3.4668067848737524E-7</v>
      </c>
      <c r="DU5925" s="81">
        <v>0</v>
      </c>
      <c r="DV5925" s="81">
        <v>3.4668067848737524E-7</v>
      </c>
      <c r="DW5925" s="81">
        <v>3.4668067848737524E-7</v>
      </c>
      <c r="GE5925" s="81" t="s">
        <v>449</v>
      </c>
      <c r="GF5925" s="81" t="s">
        <v>155</v>
      </c>
      <c r="GG5925" s="81" t="s">
        <v>497</v>
      </c>
      <c r="GH5925" s="81" t="s">
        <v>461</v>
      </c>
      <c r="GI5925" s="81">
        <v>2026</v>
      </c>
      <c r="GJ5925" s="81" t="s">
        <v>201</v>
      </c>
      <c r="GK5925" s="81">
        <v>233.23007680793921</v>
      </c>
      <c r="GL5925" s="81">
        <v>79.797224</v>
      </c>
      <c r="GM5925" s="81">
        <v>2026</v>
      </c>
      <c r="GN5925" s="81" t="s">
        <v>173</v>
      </c>
      <c r="GO5925" s="81">
        <v>1.1148832299820636E-2</v>
      </c>
      <c r="GP5925" s="81">
        <v>10</v>
      </c>
      <c r="GQ5925" s="81">
        <v>0</v>
      </c>
      <c r="GR5925" s="81" t="s">
        <v>448</v>
      </c>
      <c r="GS5925" s="81">
        <v>1.1148832299820636E-2</v>
      </c>
      <c r="GT5925" s="81">
        <v>2.6002430136060006</v>
      </c>
      <c r="GU5925" s="81">
        <v>1.1148832299820636E-2</v>
      </c>
      <c r="GV5925" s="81">
        <v>2.6002430136060006</v>
      </c>
      <c r="GW5925" s="81">
        <v>1.1148832299820636E-2</v>
      </c>
      <c r="GX5925" s="81">
        <v>2.6002430136060006</v>
      </c>
      <c r="GY5925" s="81">
        <v>1.1148832299820636E-2</v>
      </c>
      <c r="GZ5925" s="81">
        <v>2.6002430136060006</v>
      </c>
    </row>
    <row r="5926" spans="98:208" x14ac:dyDescent="0.25">
      <c r="CT5926" s="81" t="s">
        <v>155</v>
      </c>
      <c r="CU5926" s="81" t="s">
        <v>493</v>
      </c>
      <c r="CV5926" s="81" t="s">
        <v>452</v>
      </c>
      <c r="CW5926" s="81">
        <v>2028</v>
      </c>
      <c r="CX5926" s="81">
        <v>0</v>
      </c>
      <c r="CY5926" s="81">
        <v>0</v>
      </c>
      <c r="CZ5926" s="81">
        <v>0</v>
      </c>
      <c r="DA5926" s="81">
        <v>0</v>
      </c>
      <c r="DB5926" s="81">
        <v>5.7770153400784539</v>
      </c>
      <c r="DC5926" s="81">
        <v>0.74733835430388929</v>
      </c>
      <c r="DD5926" s="81">
        <v>3.2379513401017199</v>
      </c>
      <c r="DE5926" s="81">
        <v>1.7917256456728441</v>
      </c>
      <c r="DF5926" s="81">
        <v>8.3319499833579991E-3</v>
      </c>
      <c r="DG5926" s="81">
        <v>8.3319499833579991E-3</v>
      </c>
      <c r="DH5926" s="81">
        <v>8.3319499833579991E-3</v>
      </c>
      <c r="DI5926" s="81">
        <v>8.3319499833579991E-3</v>
      </c>
      <c r="DJ5926" s="81">
        <v>4.3250927471427683E-5</v>
      </c>
      <c r="DL5926" s="81">
        <v>0</v>
      </c>
      <c r="DM5926" s="81">
        <v>3.6036456442577992E-7</v>
      </c>
      <c r="DN5926" s="81">
        <v>3.6036456442577992E-7</v>
      </c>
      <c r="DO5926" s="81">
        <v>0</v>
      </c>
      <c r="DP5926" s="81">
        <v>3.6036456442577992E-7</v>
      </c>
      <c r="DQ5926" s="81">
        <v>3.6036456442577992E-7</v>
      </c>
      <c r="DR5926" s="81">
        <v>0</v>
      </c>
      <c r="DS5926" s="81">
        <v>3.6036456442577992E-7</v>
      </c>
      <c r="DT5926" s="81">
        <v>3.6036456442577992E-7</v>
      </c>
      <c r="DU5926" s="81">
        <v>0</v>
      </c>
      <c r="DV5926" s="81">
        <v>3.6036456442577992E-7</v>
      </c>
      <c r="DW5926" s="81">
        <v>3.6036456442577992E-7</v>
      </c>
      <c r="GE5926" s="81" t="s">
        <v>449</v>
      </c>
      <c r="GF5926" s="81" t="s">
        <v>155</v>
      </c>
      <c r="GG5926" s="81" t="s">
        <v>497</v>
      </c>
      <c r="GH5926" s="81" t="s">
        <v>461</v>
      </c>
      <c r="GI5926" s="81">
        <v>2027</v>
      </c>
      <c r="GJ5926" s="81" t="s">
        <v>201</v>
      </c>
      <c r="GK5926" s="81">
        <v>233.23007680793921</v>
      </c>
      <c r="GL5926" s="81">
        <v>79.797224</v>
      </c>
      <c r="GM5926" s="81">
        <v>2027</v>
      </c>
      <c r="GN5926" s="81" t="s">
        <v>173</v>
      </c>
      <c r="GO5926" s="81">
        <v>1.1148832299820636E-2</v>
      </c>
      <c r="GP5926" s="81">
        <v>10</v>
      </c>
      <c r="GQ5926" s="81">
        <v>0</v>
      </c>
      <c r="GR5926" s="81" t="s">
        <v>448</v>
      </c>
      <c r="GS5926" s="81">
        <v>1.1148832299820636E-2</v>
      </c>
      <c r="GT5926" s="81">
        <v>2.6002430136060006</v>
      </c>
      <c r="GU5926" s="81">
        <v>1.1148832299820636E-2</v>
      </c>
      <c r="GV5926" s="81">
        <v>2.6002430136060006</v>
      </c>
      <c r="GW5926" s="81">
        <v>1.1148832299820636E-2</v>
      </c>
      <c r="GX5926" s="81">
        <v>2.6002430136060006</v>
      </c>
      <c r="GY5926" s="81">
        <v>1.1148832299820636E-2</v>
      </c>
      <c r="GZ5926" s="81">
        <v>2.6002430136060006</v>
      </c>
    </row>
    <row r="5927" spans="98:208" x14ac:dyDescent="0.25">
      <c r="CT5927" s="81" t="s">
        <v>155</v>
      </c>
      <c r="CU5927" s="81" t="s">
        <v>493</v>
      </c>
      <c r="CV5927" s="81" t="s">
        <v>452</v>
      </c>
      <c r="CW5927" s="81">
        <v>2029</v>
      </c>
      <c r="CX5927" s="81">
        <v>0</v>
      </c>
      <c r="CY5927" s="81">
        <v>0</v>
      </c>
      <c r="CZ5927" s="81">
        <v>0</v>
      </c>
      <c r="DA5927" s="81">
        <v>0</v>
      </c>
      <c r="DB5927" s="81">
        <v>5.7770153400784539</v>
      </c>
      <c r="DC5927" s="81">
        <v>0.74733835430388929</v>
      </c>
      <c r="DD5927" s="81">
        <v>3.2379513401017199</v>
      </c>
      <c r="DE5927" s="81">
        <v>1.7917256456728441</v>
      </c>
      <c r="DF5927" s="81">
        <v>8.3319499833579991E-3</v>
      </c>
      <c r="DG5927" s="81">
        <v>8.3319499833579991E-3</v>
      </c>
      <c r="DH5927" s="81">
        <v>8.3319499833579991E-3</v>
      </c>
      <c r="DI5927" s="81">
        <v>8.3319499833579991E-3</v>
      </c>
      <c r="DJ5927" s="81">
        <v>4.3250927471427683E-5</v>
      </c>
      <c r="DL5927" s="81">
        <v>0</v>
      </c>
      <c r="DM5927" s="81">
        <v>3.6036456442577992E-7</v>
      </c>
      <c r="DN5927" s="81">
        <v>3.6036456442577992E-7</v>
      </c>
      <c r="DO5927" s="81">
        <v>0</v>
      </c>
      <c r="DP5927" s="81">
        <v>3.6036456442577992E-7</v>
      </c>
      <c r="DQ5927" s="81">
        <v>3.6036456442577992E-7</v>
      </c>
      <c r="DR5927" s="81">
        <v>0</v>
      </c>
      <c r="DS5927" s="81">
        <v>3.6036456442577992E-7</v>
      </c>
      <c r="DT5927" s="81">
        <v>3.6036456442577992E-7</v>
      </c>
      <c r="DU5927" s="81">
        <v>0</v>
      </c>
      <c r="DV5927" s="81">
        <v>3.6036456442577992E-7</v>
      </c>
      <c r="DW5927" s="81">
        <v>3.6036456442577992E-7</v>
      </c>
      <c r="GE5927" s="81" t="s">
        <v>449</v>
      </c>
      <c r="GF5927" s="81" t="s">
        <v>155</v>
      </c>
      <c r="GG5927" s="81" t="s">
        <v>497</v>
      </c>
      <c r="GH5927" s="81" t="s">
        <v>461</v>
      </c>
      <c r="GI5927" s="81">
        <v>2028</v>
      </c>
      <c r="GJ5927" s="81" t="s">
        <v>201</v>
      </c>
      <c r="GK5927" s="81">
        <v>247.272992164946</v>
      </c>
      <c r="GL5927" s="81">
        <v>79.797224</v>
      </c>
      <c r="GM5927" s="81">
        <v>2028</v>
      </c>
      <c r="GN5927" s="81" t="s">
        <v>173</v>
      </c>
      <c r="GO5927" s="81">
        <v>1.1148832299820636E-2</v>
      </c>
      <c r="GP5927" s="81">
        <v>10</v>
      </c>
      <c r="GQ5927" s="81">
        <v>0</v>
      </c>
      <c r="GR5927" s="81" t="s">
        <v>448</v>
      </c>
      <c r="GS5927" s="81">
        <v>1.1148832299820636E-2</v>
      </c>
      <c r="GT5927" s="81">
        <v>2.756805121921845</v>
      </c>
      <c r="GU5927" s="81">
        <v>1.1148832299820636E-2</v>
      </c>
      <c r="GV5927" s="81">
        <v>2.756805121921845</v>
      </c>
      <c r="GW5927" s="81">
        <v>1.1148832299820636E-2</v>
      </c>
      <c r="GX5927" s="81">
        <v>2.756805121921845</v>
      </c>
      <c r="GY5927" s="81">
        <v>1.1148832299820636E-2</v>
      </c>
      <c r="GZ5927" s="81">
        <v>2.756805121921845</v>
      </c>
    </row>
    <row r="5928" spans="98:208" x14ac:dyDescent="0.25">
      <c r="CT5928" s="81" t="s">
        <v>155</v>
      </c>
      <c r="CU5928" s="81" t="s">
        <v>493</v>
      </c>
      <c r="CV5928" s="81" t="s">
        <v>452</v>
      </c>
      <c r="CW5928" s="81">
        <v>2030</v>
      </c>
      <c r="CX5928" s="81">
        <v>0</v>
      </c>
      <c r="CY5928" s="81">
        <v>0</v>
      </c>
      <c r="CZ5928" s="81">
        <v>0</v>
      </c>
      <c r="DA5928" s="81">
        <v>0</v>
      </c>
      <c r="DB5928" s="81">
        <v>5.7770153400784539</v>
      </c>
      <c r="DC5928" s="81">
        <v>0.74733835430388929</v>
      </c>
      <c r="DD5928" s="81">
        <v>3.2379513401017199</v>
      </c>
      <c r="DE5928" s="81">
        <v>1.7917256456728441</v>
      </c>
      <c r="DF5928" s="81">
        <v>0</v>
      </c>
      <c r="DG5928" s="81">
        <v>8.3319499833579991E-3</v>
      </c>
      <c r="DH5928" s="81">
        <v>8.3319499833579991E-3</v>
      </c>
      <c r="DI5928" s="81">
        <v>8.3319499833579991E-3</v>
      </c>
      <c r="DJ5928" s="81">
        <v>4.3250927471427683E-5</v>
      </c>
      <c r="DL5928" s="81">
        <v>0</v>
      </c>
      <c r="DM5928" s="81">
        <v>0</v>
      </c>
      <c r="DN5928" s="81">
        <v>0</v>
      </c>
      <c r="DO5928" s="81">
        <v>0</v>
      </c>
      <c r="DP5928" s="81">
        <v>3.6036456442577992E-7</v>
      </c>
      <c r="DQ5928" s="81">
        <v>3.6036456442577992E-7</v>
      </c>
      <c r="DR5928" s="81">
        <v>0</v>
      </c>
      <c r="DS5928" s="81">
        <v>3.6036456442577992E-7</v>
      </c>
      <c r="DT5928" s="81">
        <v>3.6036456442577992E-7</v>
      </c>
      <c r="DU5928" s="81">
        <v>0</v>
      </c>
      <c r="DV5928" s="81">
        <v>3.6036456442577992E-7</v>
      </c>
      <c r="DW5928" s="81">
        <v>3.6036456442577992E-7</v>
      </c>
      <c r="GE5928" s="81" t="s">
        <v>449</v>
      </c>
      <c r="GF5928" s="81" t="s">
        <v>155</v>
      </c>
      <c r="GG5928" s="81" t="s">
        <v>497</v>
      </c>
      <c r="GH5928" s="81" t="s">
        <v>461</v>
      </c>
      <c r="GI5928" s="81">
        <v>2029</v>
      </c>
      <c r="GJ5928" s="81" t="s">
        <v>201</v>
      </c>
      <c r="GK5928" s="81">
        <v>247.272992164946</v>
      </c>
      <c r="GL5928" s="81">
        <v>79.797224</v>
      </c>
      <c r="GM5928" s="81">
        <v>2029</v>
      </c>
      <c r="GN5928" s="81" t="s">
        <v>173</v>
      </c>
      <c r="GO5928" s="81">
        <v>1.1148832299820636E-2</v>
      </c>
      <c r="GP5928" s="81">
        <v>10</v>
      </c>
      <c r="GQ5928" s="81">
        <v>0</v>
      </c>
      <c r="GR5928" s="81" t="s">
        <v>448</v>
      </c>
      <c r="GS5928" s="81">
        <v>1.1148832299820636E-2</v>
      </c>
      <c r="GT5928" s="81">
        <v>2.756805121921845</v>
      </c>
      <c r="GU5928" s="81">
        <v>1.1148832299820636E-2</v>
      </c>
      <c r="GV5928" s="81">
        <v>2.756805121921845</v>
      </c>
      <c r="GW5928" s="81">
        <v>1.1148832299820636E-2</v>
      </c>
      <c r="GX5928" s="81">
        <v>2.756805121921845</v>
      </c>
      <c r="GY5928" s="81">
        <v>1.1148832299820636E-2</v>
      </c>
      <c r="GZ5928" s="81">
        <v>2.756805121921845</v>
      </c>
    </row>
    <row r="5929" spans="98:208" x14ac:dyDescent="0.25">
      <c r="CT5929" s="81" t="s">
        <v>155</v>
      </c>
      <c r="CU5929" s="81" t="s">
        <v>493</v>
      </c>
      <c r="CV5929" s="81" t="s">
        <v>452</v>
      </c>
      <c r="CW5929" s="81">
        <v>2031</v>
      </c>
      <c r="CX5929" s="81">
        <v>0</v>
      </c>
      <c r="CY5929" s="81">
        <v>0</v>
      </c>
      <c r="CZ5929" s="81">
        <v>0</v>
      </c>
      <c r="DA5929" s="81">
        <v>0</v>
      </c>
      <c r="DB5929" s="81">
        <v>5.7770153400784539</v>
      </c>
      <c r="DC5929" s="81">
        <v>0.74733835430388929</v>
      </c>
      <c r="DD5929" s="81">
        <v>3.2379513401017199</v>
      </c>
      <c r="DE5929" s="81">
        <v>1.7917256456728441</v>
      </c>
      <c r="DF5929" s="81">
        <v>0</v>
      </c>
      <c r="DG5929" s="81">
        <v>0</v>
      </c>
      <c r="DH5929" s="81">
        <v>8.3319499833579991E-3</v>
      </c>
      <c r="DI5929" s="81">
        <v>8.3319499833579991E-3</v>
      </c>
      <c r="DJ5929" s="81">
        <v>4.3250927471427683E-5</v>
      </c>
      <c r="DL5929" s="81">
        <v>0</v>
      </c>
      <c r="DM5929" s="81">
        <v>0</v>
      </c>
      <c r="DN5929" s="81">
        <v>0</v>
      </c>
      <c r="DO5929" s="81">
        <v>0</v>
      </c>
      <c r="DP5929" s="81">
        <v>0</v>
      </c>
      <c r="DQ5929" s="81">
        <v>0</v>
      </c>
      <c r="DR5929" s="81">
        <v>0</v>
      </c>
      <c r="DS5929" s="81">
        <v>3.6036456442577992E-7</v>
      </c>
      <c r="DT5929" s="81">
        <v>3.6036456442577992E-7</v>
      </c>
      <c r="DU5929" s="81">
        <v>0</v>
      </c>
      <c r="DV5929" s="81">
        <v>3.6036456442577992E-7</v>
      </c>
      <c r="DW5929" s="81">
        <v>3.6036456442577992E-7</v>
      </c>
      <c r="GE5929" s="81" t="s">
        <v>449</v>
      </c>
      <c r="GF5929" s="81" t="s">
        <v>155</v>
      </c>
      <c r="GG5929" s="81" t="s">
        <v>497</v>
      </c>
      <c r="GH5929" s="81" t="s">
        <v>461</v>
      </c>
      <c r="GI5929" s="81">
        <v>2030</v>
      </c>
      <c r="GJ5929" s="81" t="s">
        <v>201</v>
      </c>
      <c r="GK5929" s="81">
        <v>247.272992164946</v>
      </c>
      <c r="GL5929" s="81">
        <v>79.797224</v>
      </c>
      <c r="GM5929" s="81">
        <v>2030</v>
      </c>
      <c r="GN5929" s="81" t="s">
        <v>173</v>
      </c>
      <c r="GO5929" s="81">
        <v>1.1148832299820636E-2</v>
      </c>
      <c r="GP5929" s="81">
        <v>10</v>
      </c>
      <c r="GQ5929" s="81">
        <v>0</v>
      </c>
      <c r="GR5929" s="81" t="s">
        <v>448</v>
      </c>
      <c r="GS5929" s="81">
        <v>0</v>
      </c>
      <c r="GT5929" s="81">
        <v>0</v>
      </c>
      <c r="GU5929" s="81">
        <v>1.1148832299820636E-2</v>
      </c>
      <c r="GV5929" s="81">
        <v>2.756805121921845</v>
      </c>
      <c r="GW5929" s="81">
        <v>1.1148832299820636E-2</v>
      </c>
      <c r="GX5929" s="81">
        <v>2.756805121921845</v>
      </c>
      <c r="GY5929" s="81">
        <v>1.1148832299820636E-2</v>
      </c>
      <c r="GZ5929" s="81">
        <v>2.756805121921845</v>
      </c>
    </row>
    <row r="5930" spans="98:208" x14ac:dyDescent="0.25">
      <c r="CT5930" s="81" t="s">
        <v>155</v>
      </c>
      <c r="CU5930" s="81" t="s">
        <v>493</v>
      </c>
      <c r="CV5930" s="81" t="s">
        <v>452</v>
      </c>
      <c r="CW5930" s="81">
        <v>2032</v>
      </c>
      <c r="CX5930" s="81">
        <v>0</v>
      </c>
      <c r="CY5930" s="81">
        <v>0</v>
      </c>
      <c r="CZ5930" s="81">
        <v>0</v>
      </c>
      <c r="DA5930" s="81">
        <v>0</v>
      </c>
      <c r="DB5930" s="81">
        <v>5.7770153400784539</v>
      </c>
      <c r="DC5930" s="81">
        <v>0.74733835430388929</v>
      </c>
      <c r="DD5930" s="81">
        <v>3.2379513401017199</v>
      </c>
      <c r="DE5930" s="81">
        <v>1.7917256456728441</v>
      </c>
      <c r="DF5930" s="81">
        <v>0</v>
      </c>
      <c r="DG5930" s="81">
        <v>0</v>
      </c>
      <c r="DH5930" s="81">
        <v>0</v>
      </c>
      <c r="DI5930" s="81">
        <v>8.3319499833579991E-3</v>
      </c>
      <c r="DJ5930" s="81">
        <v>4.3250927471427683E-5</v>
      </c>
      <c r="DL5930" s="81">
        <v>0</v>
      </c>
      <c r="DM5930" s="81">
        <v>0</v>
      </c>
      <c r="DN5930" s="81">
        <v>0</v>
      </c>
      <c r="DO5930" s="81">
        <v>0</v>
      </c>
      <c r="DP5930" s="81">
        <v>0</v>
      </c>
      <c r="DQ5930" s="81">
        <v>0</v>
      </c>
      <c r="DR5930" s="81">
        <v>0</v>
      </c>
      <c r="DS5930" s="81">
        <v>0</v>
      </c>
      <c r="DT5930" s="81">
        <v>0</v>
      </c>
      <c r="DU5930" s="81">
        <v>0</v>
      </c>
      <c r="DV5930" s="81">
        <v>3.6036456442577992E-7</v>
      </c>
      <c r="DW5930" s="81">
        <v>3.6036456442577992E-7</v>
      </c>
      <c r="GE5930" s="81" t="s">
        <v>449</v>
      </c>
      <c r="GF5930" s="81" t="s">
        <v>155</v>
      </c>
      <c r="GG5930" s="81" t="s">
        <v>497</v>
      </c>
      <c r="GH5930" s="81" t="s">
        <v>461</v>
      </c>
      <c r="GI5930" s="81">
        <v>2031</v>
      </c>
      <c r="GJ5930" s="81" t="s">
        <v>201</v>
      </c>
      <c r="GK5930" s="81">
        <v>247.272992164946</v>
      </c>
      <c r="GL5930" s="81">
        <v>79.797224</v>
      </c>
      <c r="GM5930" s="81">
        <v>2031</v>
      </c>
      <c r="GN5930" s="81" t="s">
        <v>173</v>
      </c>
      <c r="GO5930" s="81">
        <v>1.1148832299820636E-2</v>
      </c>
      <c r="GP5930" s="81">
        <v>10</v>
      </c>
      <c r="GQ5930" s="81">
        <v>0</v>
      </c>
      <c r="GR5930" s="81" t="s">
        <v>448</v>
      </c>
      <c r="GS5930" s="81">
        <v>0</v>
      </c>
      <c r="GT5930" s="81">
        <v>0</v>
      </c>
      <c r="GU5930" s="81">
        <v>0</v>
      </c>
      <c r="GV5930" s="81">
        <v>0</v>
      </c>
      <c r="GW5930" s="81">
        <v>1.1148832299820636E-2</v>
      </c>
      <c r="GX5930" s="81">
        <v>2.756805121921845</v>
      </c>
      <c r="GY5930" s="81">
        <v>1.1148832299820636E-2</v>
      </c>
      <c r="GZ5930" s="81">
        <v>2.756805121921845</v>
      </c>
    </row>
    <row r="5931" spans="98:208" x14ac:dyDescent="0.25">
      <c r="CT5931" s="81" t="s">
        <v>155</v>
      </c>
      <c r="CU5931" s="81" t="s">
        <v>493</v>
      </c>
      <c r="CV5931" s="81" t="s">
        <v>453</v>
      </c>
      <c r="CW5931" s="81">
        <v>2020</v>
      </c>
      <c r="CX5931" s="81">
        <v>0</v>
      </c>
      <c r="CY5931" s="81">
        <v>0</v>
      </c>
      <c r="CZ5931" s="81">
        <v>0</v>
      </c>
      <c r="DA5931" s="81">
        <v>0</v>
      </c>
      <c r="DB5931" s="81">
        <v>7.7900575334948444E-2</v>
      </c>
      <c r="DC5931" s="81">
        <v>3.6425060683954492E-2</v>
      </c>
      <c r="DD5931" s="81">
        <v>1.5808724525432311E-3</v>
      </c>
      <c r="DE5931" s="81">
        <v>3.9894642198450743E-2</v>
      </c>
      <c r="DF5931" s="81">
        <v>4.060968930761986E-4</v>
      </c>
      <c r="DG5931" s="81">
        <v>0</v>
      </c>
      <c r="DH5931" s="81">
        <v>0</v>
      </c>
      <c r="DI5931" s="81">
        <v>0</v>
      </c>
      <c r="DJ5931" s="81">
        <v>1.324311431932115E-3</v>
      </c>
      <c r="DL5931" s="81">
        <v>0</v>
      </c>
      <c r="DM5931" s="81">
        <v>5.3779875797292354E-7</v>
      </c>
      <c r="DN5931" s="81">
        <v>5.3779875797292354E-7</v>
      </c>
      <c r="DO5931" s="81">
        <v>0</v>
      </c>
      <c r="DP5931" s="81">
        <v>0</v>
      </c>
      <c r="DQ5931" s="81">
        <v>0</v>
      </c>
      <c r="DR5931" s="81">
        <v>0</v>
      </c>
      <c r="DS5931" s="81">
        <v>0</v>
      </c>
      <c r="DT5931" s="81">
        <v>0</v>
      </c>
      <c r="DU5931" s="81">
        <v>0</v>
      </c>
      <c r="DV5931" s="81">
        <v>0</v>
      </c>
      <c r="DW5931" s="81">
        <v>0</v>
      </c>
      <c r="GE5931" s="81" t="s">
        <v>449</v>
      </c>
      <c r="GF5931" s="81" t="s">
        <v>155</v>
      </c>
      <c r="GG5931" s="81" t="s">
        <v>497</v>
      </c>
      <c r="GH5931" s="81" t="s">
        <v>461</v>
      </c>
      <c r="GI5931" s="81">
        <v>2032</v>
      </c>
      <c r="GJ5931" s="81" t="s">
        <v>201</v>
      </c>
      <c r="GK5931" s="81">
        <v>247.272992164946</v>
      </c>
      <c r="GL5931" s="81">
        <v>79.797224</v>
      </c>
      <c r="GM5931" s="81">
        <v>2032</v>
      </c>
      <c r="GN5931" s="81" t="s">
        <v>173</v>
      </c>
      <c r="GO5931" s="81">
        <v>1.1148832299820636E-2</v>
      </c>
      <c r="GP5931" s="81">
        <v>10</v>
      </c>
      <c r="GQ5931" s="81">
        <v>0</v>
      </c>
      <c r="GR5931" s="81" t="s">
        <v>448</v>
      </c>
      <c r="GS5931" s="81">
        <v>0</v>
      </c>
      <c r="GT5931" s="81">
        <v>0</v>
      </c>
      <c r="GU5931" s="81">
        <v>0</v>
      </c>
      <c r="GV5931" s="81">
        <v>0</v>
      </c>
      <c r="GW5931" s="81">
        <v>0</v>
      </c>
      <c r="GX5931" s="81">
        <v>0</v>
      </c>
      <c r="GY5931" s="81">
        <v>1.1148832299820636E-2</v>
      </c>
      <c r="GZ5931" s="81">
        <v>2.756805121921845</v>
      </c>
    </row>
    <row r="5932" spans="98:208" x14ac:dyDescent="0.25">
      <c r="CT5932" s="81" t="s">
        <v>155</v>
      </c>
      <c r="CU5932" s="81" t="s">
        <v>493</v>
      </c>
      <c r="CV5932" s="81" t="s">
        <v>453</v>
      </c>
      <c r="CW5932" s="81">
        <v>2021</v>
      </c>
      <c r="CX5932" s="81">
        <v>0</v>
      </c>
      <c r="CY5932" s="81">
        <v>0</v>
      </c>
      <c r="CZ5932" s="81">
        <v>0</v>
      </c>
      <c r="DA5932" s="81">
        <v>0</v>
      </c>
      <c r="DB5932" s="81">
        <v>7.7900575334948444E-2</v>
      </c>
      <c r="DC5932" s="81">
        <v>3.6425060683954492E-2</v>
      </c>
      <c r="DD5932" s="81">
        <v>1.5808724525432311E-3</v>
      </c>
      <c r="DE5932" s="81">
        <v>3.9894642198450743E-2</v>
      </c>
      <c r="DF5932" s="81">
        <v>4.060968930761986E-4</v>
      </c>
      <c r="DG5932" s="81">
        <v>4.060968930761986E-4</v>
      </c>
      <c r="DH5932" s="81">
        <v>0</v>
      </c>
      <c r="DI5932" s="81">
        <v>0</v>
      </c>
      <c r="DJ5932" s="81">
        <v>1.324311431932115E-3</v>
      </c>
      <c r="DL5932" s="81">
        <v>0</v>
      </c>
      <c r="DM5932" s="81">
        <v>5.3779875797292354E-7</v>
      </c>
      <c r="DN5932" s="81">
        <v>5.3779875797292354E-7</v>
      </c>
      <c r="DO5932" s="81">
        <v>0</v>
      </c>
      <c r="DP5932" s="81">
        <v>5.3779875797292354E-7</v>
      </c>
      <c r="DQ5932" s="81">
        <v>5.3779875797292354E-7</v>
      </c>
      <c r="DR5932" s="81">
        <v>0</v>
      </c>
      <c r="DS5932" s="81">
        <v>0</v>
      </c>
      <c r="DT5932" s="81">
        <v>0</v>
      </c>
      <c r="DU5932" s="81">
        <v>0</v>
      </c>
      <c r="DV5932" s="81">
        <v>0</v>
      </c>
      <c r="DW5932" s="81">
        <v>0</v>
      </c>
      <c r="GE5932" s="81" t="s">
        <v>449</v>
      </c>
      <c r="GF5932" s="81" t="s">
        <v>155</v>
      </c>
      <c r="GG5932" s="81" t="s">
        <v>497</v>
      </c>
      <c r="GH5932" s="81" t="s">
        <v>451</v>
      </c>
      <c r="GI5932" s="81">
        <v>2021</v>
      </c>
      <c r="GJ5932" s="81" t="s">
        <v>201</v>
      </c>
      <c r="GK5932" s="81">
        <v>222.22942162782641</v>
      </c>
      <c r="GL5932" s="81">
        <v>79.797224</v>
      </c>
      <c r="GM5932" s="81">
        <v>2021</v>
      </c>
      <c r="GN5932" s="81" t="s">
        <v>173</v>
      </c>
      <c r="GO5932" s="81">
        <v>1.1148832299820636E-2</v>
      </c>
      <c r="GP5932" s="81">
        <v>10</v>
      </c>
      <c r="GQ5932" s="81">
        <v>0</v>
      </c>
      <c r="GR5932" s="81" t="s">
        <v>448</v>
      </c>
      <c r="GS5932" s="81">
        <v>1.1148832299820636E-2</v>
      </c>
      <c r="GT5932" s="81">
        <v>2.4775985538147696</v>
      </c>
      <c r="GU5932" s="81">
        <v>1.1148832299820636E-2</v>
      </c>
      <c r="GV5932" s="81">
        <v>2.4775985538147696</v>
      </c>
      <c r="GW5932" s="81">
        <v>0</v>
      </c>
      <c r="GX5932" s="81">
        <v>0</v>
      </c>
      <c r="GY5932" s="81">
        <v>0</v>
      </c>
      <c r="GZ5932" s="81">
        <v>0</v>
      </c>
    </row>
    <row r="5933" spans="98:208" x14ac:dyDescent="0.25">
      <c r="CT5933" s="81" t="s">
        <v>155</v>
      </c>
      <c r="CU5933" s="81" t="s">
        <v>493</v>
      </c>
      <c r="CV5933" s="81" t="s">
        <v>453</v>
      </c>
      <c r="CW5933" s="81">
        <v>2022</v>
      </c>
      <c r="CX5933" s="81">
        <v>0</v>
      </c>
      <c r="CY5933" s="81">
        <v>0</v>
      </c>
      <c r="CZ5933" s="81">
        <v>0</v>
      </c>
      <c r="DA5933" s="81">
        <v>0</v>
      </c>
      <c r="DB5933" s="81">
        <v>7.7900575334948444E-2</v>
      </c>
      <c r="DC5933" s="81">
        <v>3.6425060683954492E-2</v>
      </c>
      <c r="DD5933" s="81">
        <v>1.5808724525432311E-3</v>
      </c>
      <c r="DE5933" s="81">
        <v>3.9894642198450743E-2</v>
      </c>
      <c r="DF5933" s="81">
        <v>4.060968930761986E-4</v>
      </c>
      <c r="DG5933" s="81">
        <v>4.060968930761986E-4</v>
      </c>
      <c r="DH5933" s="81">
        <v>4.060968930761986E-4</v>
      </c>
      <c r="DI5933" s="81">
        <v>0</v>
      </c>
      <c r="DJ5933" s="81">
        <v>1.324311431932115E-3</v>
      </c>
      <c r="DL5933" s="81">
        <v>0</v>
      </c>
      <c r="DM5933" s="81">
        <v>5.3779875797292354E-7</v>
      </c>
      <c r="DN5933" s="81">
        <v>5.3779875797292354E-7</v>
      </c>
      <c r="DO5933" s="81">
        <v>0</v>
      </c>
      <c r="DP5933" s="81">
        <v>5.3779875797292354E-7</v>
      </c>
      <c r="DQ5933" s="81">
        <v>5.3779875797292354E-7</v>
      </c>
      <c r="DR5933" s="81">
        <v>0</v>
      </c>
      <c r="DS5933" s="81">
        <v>5.3779875797292354E-7</v>
      </c>
      <c r="DT5933" s="81">
        <v>5.3779875797292354E-7</v>
      </c>
      <c r="DU5933" s="81">
        <v>0</v>
      </c>
      <c r="DV5933" s="81">
        <v>0</v>
      </c>
      <c r="DW5933" s="81">
        <v>0</v>
      </c>
      <c r="GE5933" s="81" t="s">
        <v>449</v>
      </c>
      <c r="GF5933" s="81" t="s">
        <v>155</v>
      </c>
      <c r="GG5933" s="81" t="s">
        <v>497</v>
      </c>
      <c r="GH5933" s="81" t="s">
        <v>451</v>
      </c>
      <c r="GI5933" s="81">
        <v>2022</v>
      </c>
      <c r="GJ5933" s="81" t="s">
        <v>201</v>
      </c>
      <c r="GK5933" s="81">
        <v>222.22942162782641</v>
      </c>
      <c r="GL5933" s="81">
        <v>79.797224</v>
      </c>
      <c r="GM5933" s="81">
        <v>2022</v>
      </c>
      <c r="GN5933" s="81" t="s">
        <v>173</v>
      </c>
      <c r="GO5933" s="81">
        <v>1.1148832299820636E-2</v>
      </c>
      <c r="GP5933" s="81">
        <v>10</v>
      </c>
      <c r="GQ5933" s="81">
        <v>0</v>
      </c>
      <c r="GR5933" s="81" t="s">
        <v>448</v>
      </c>
      <c r="GS5933" s="81">
        <v>1.1148832299820636E-2</v>
      </c>
      <c r="GT5933" s="81">
        <v>2.4775985538147696</v>
      </c>
      <c r="GU5933" s="81">
        <v>1.1148832299820636E-2</v>
      </c>
      <c r="GV5933" s="81">
        <v>2.4775985538147696</v>
      </c>
      <c r="GW5933" s="81">
        <v>1.1148832299820636E-2</v>
      </c>
      <c r="GX5933" s="81">
        <v>2.4775985538147696</v>
      </c>
      <c r="GY5933" s="81">
        <v>0</v>
      </c>
      <c r="GZ5933" s="81">
        <v>0</v>
      </c>
    </row>
    <row r="5934" spans="98:208" x14ac:dyDescent="0.25">
      <c r="CT5934" s="81" t="s">
        <v>155</v>
      </c>
      <c r="CU5934" s="81" t="s">
        <v>493</v>
      </c>
      <c r="CV5934" s="81" t="s">
        <v>453</v>
      </c>
      <c r="CW5934" s="81">
        <v>2023</v>
      </c>
      <c r="CX5934" s="81">
        <v>0</v>
      </c>
      <c r="CY5934" s="81">
        <v>0</v>
      </c>
      <c r="CZ5934" s="81">
        <v>0</v>
      </c>
      <c r="DA5934" s="81">
        <v>0</v>
      </c>
      <c r="DB5934" s="81">
        <v>8.0408269036977148E-2</v>
      </c>
      <c r="DC5934" s="81">
        <v>3.75902246113907E-2</v>
      </c>
      <c r="DD5934" s="81">
        <v>1.631433411568718E-3</v>
      </c>
      <c r="DE5934" s="81">
        <v>4.1186611014017667E-2</v>
      </c>
      <c r="DF5934" s="81">
        <v>4.1908711030498526E-4</v>
      </c>
      <c r="DG5934" s="81">
        <v>4.1908711030498526E-4</v>
      </c>
      <c r="DH5934" s="81">
        <v>4.1908711030498526E-4</v>
      </c>
      <c r="DI5934" s="81">
        <v>4.1908711030498526E-4</v>
      </c>
      <c r="DJ5934" s="81">
        <v>1.324311431932115E-3</v>
      </c>
      <c r="DL5934" s="81">
        <v>0</v>
      </c>
      <c r="DM5934" s="81">
        <v>5.5500185115228723E-7</v>
      </c>
      <c r="DN5934" s="81">
        <v>5.5500185115228723E-7</v>
      </c>
      <c r="DO5934" s="81">
        <v>0</v>
      </c>
      <c r="DP5934" s="81">
        <v>5.5500185115228723E-7</v>
      </c>
      <c r="DQ5934" s="81">
        <v>5.5500185115228723E-7</v>
      </c>
      <c r="DR5934" s="81">
        <v>0</v>
      </c>
      <c r="DS5934" s="81">
        <v>5.5500185115228723E-7</v>
      </c>
      <c r="DT5934" s="81">
        <v>5.5500185115228723E-7</v>
      </c>
      <c r="DU5934" s="81">
        <v>0</v>
      </c>
      <c r="DV5934" s="81">
        <v>5.5500185115228723E-7</v>
      </c>
      <c r="DW5934" s="81">
        <v>5.5500185115228723E-7</v>
      </c>
      <c r="GE5934" s="81" t="s">
        <v>449</v>
      </c>
      <c r="GF5934" s="81" t="s">
        <v>155</v>
      </c>
      <c r="GG5934" s="81" t="s">
        <v>497</v>
      </c>
      <c r="GH5934" s="81" t="s">
        <v>451</v>
      </c>
      <c r="GI5934" s="81">
        <v>2023</v>
      </c>
      <c r="GJ5934" s="81" t="s">
        <v>201</v>
      </c>
      <c r="GK5934" s="81">
        <v>233.23007680793421</v>
      </c>
      <c r="GL5934" s="81">
        <v>79.797224</v>
      </c>
      <c r="GM5934" s="81">
        <v>2023</v>
      </c>
      <c r="GN5934" s="81" t="s">
        <v>173</v>
      </c>
      <c r="GO5934" s="81">
        <v>1.1148832299820636E-2</v>
      </c>
      <c r="GP5934" s="81">
        <v>10</v>
      </c>
      <c r="GQ5934" s="81">
        <v>0</v>
      </c>
      <c r="GR5934" s="81" t="s">
        <v>448</v>
      </c>
      <c r="GS5934" s="81">
        <v>1.1148832299820636E-2</v>
      </c>
      <c r="GT5934" s="81">
        <v>2.6002430136059447</v>
      </c>
      <c r="GU5934" s="81">
        <v>1.1148832299820636E-2</v>
      </c>
      <c r="GV5934" s="81">
        <v>2.6002430136059447</v>
      </c>
      <c r="GW5934" s="81">
        <v>1.1148832299820636E-2</v>
      </c>
      <c r="GX5934" s="81">
        <v>2.6002430136059447</v>
      </c>
      <c r="GY5934" s="81">
        <v>1.1148832299820636E-2</v>
      </c>
      <c r="GZ5934" s="81">
        <v>2.6002430136059447</v>
      </c>
    </row>
    <row r="5935" spans="98:208" x14ac:dyDescent="0.25">
      <c r="CT5935" s="81" t="s">
        <v>155</v>
      </c>
      <c r="CU5935" s="81" t="s">
        <v>493</v>
      </c>
      <c r="CV5935" s="81" t="s">
        <v>453</v>
      </c>
      <c r="CW5935" s="81">
        <v>2024</v>
      </c>
      <c r="CX5935" s="81">
        <v>0</v>
      </c>
      <c r="CY5935" s="81">
        <v>0</v>
      </c>
      <c r="CZ5935" s="81">
        <v>0</v>
      </c>
      <c r="DA5935" s="81">
        <v>0</v>
      </c>
      <c r="DB5935" s="81">
        <v>8.0408269036977148E-2</v>
      </c>
      <c r="DC5935" s="81">
        <v>3.75902246113907E-2</v>
      </c>
      <c r="DD5935" s="81">
        <v>1.631433411568718E-3</v>
      </c>
      <c r="DE5935" s="81">
        <v>4.1186611014017667E-2</v>
      </c>
      <c r="DF5935" s="81">
        <v>4.1908711030498526E-4</v>
      </c>
      <c r="DG5935" s="81">
        <v>4.1908711030498526E-4</v>
      </c>
      <c r="DH5935" s="81">
        <v>4.1908711030498526E-4</v>
      </c>
      <c r="DI5935" s="81">
        <v>4.1908711030498526E-4</v>
      </c>
      <c r="DJ5935" s="81">
        <v>1.324311431932115E-3</v>
      </c>
      <c r="DL5935" s="81">
        <v>0</v>
      </c>
      <c r="DM5935" s="81">
        <v>5.5500185115228723E-7</v>
      </c>
      <c r="DN5935" s="81">
        <v>5.5500185115228723E-7</v>
      </c>
      <c r="DO5935" s="81">
        <v>0</v>
      </c>
      <c r="DP5935" s="81">
        <v>5.5500185115228723E-7</v>
      </c>
      <c r="DQ5935" s="81">
        <v>5.5500185115228723E-7</v>
      </c>
      <c r="DR5935" s="81">
        <v>0</v>
      </c>
      <c r="DS5935" s="81">
        <v>5.5500185115228723E-7</v>
      </c>
      <c r="DT5935" s="81">
        <v>5.5500185115228723E-7</v>
      </c>
      <c r="DU5935" s="81">
        <v>0</v>
      </c>
      <c r="DV5935" s="81">
        <v>5.5500185115228723E-7</v>
      </c>
      <c r="DW5935" s="81">
        <v>5.5500185115228723E-7</v>
      </c>
      <c r="GE5935" s="81" t="s">
        <v>449</v>
      </c>
      <c r="GF5935" s="81" t="s">
        <v>155</v>
      </c>
      <c r="GG5935" s="81" t="s">
        <v>497</v>
      </c>
      <c r="GH5935" s="81" t="s">
        <v>451</v>
      </c>
      <c r="GI5935" s="81">
        <v>2024</v>
      </c>
      <c r="GJ5935" s="81" t="s">
        <v>201</v>
      </c>
      <c r="GK5935" s="81">
        <v>233.23007680793421</v>
      </c>
      <c r="GL5935" s="81">
        <v>79.797224</v>
      </c>
      <c r="GM5935" s="81">
        <v>2024</v>
      </c>
      <c r="GN5935" s="81" t="s">
        <v>173</v>
      </c>
      <c r="GO5935" s="81">
        <v>1.1148832299820636E-2</v>
      </c>
      <c r="GP5935" s="81">
        <v>10</v>
      </c>
      <c r="GQ5935" s="81">
        <v>0</v>
      </c>
      <c r="GR5935" s="81" t="s">
        <v>448</v>
      </c>
      <c r="GS5935" s="81">
        <v>1.1148832299820636E-2</v>
      </c>
      <c r="GT5935" s="81">
        <v>2.6002430136059447</v>
      </c>
      <c r="GU5935" s="81">
        <v>1.1148832299820636E-2</v>
      </c>
      <c r="GV5935" s="81">
        <v>2.6002430136059447</v>
      </c>
      <c r="GW5935" s="81">
        <v>1.1148832299820636E-2</v>
      </c>
      <c r="GX5935" s="81">
        <v>2.6002430136059447</v>
      </c>
      <c r="GY5935" s="81">
        <v>1.1148832299820636E-2</v>
      </c>
      <c r="GZ5935" s="81">
        <v>2.6002430136059447</v>
      </c>
    </row>
    <row r="5936" spans="98:208" x14ac:dyDescent="0.25">
      <c r="CT5936" s="81" t="s">
        <v>155</v>
      </c>
      <c r="CU5936" s="81" t="s">
        <v>493</v>
      </c>
      <c r="CV5936" s="81" t="s">
        <v>453</v>
      </c>
      <c r="CW5936" s="81">
        <v>2025</v>
      </c>
      <c r="CX5936" s="81">
        <v>0</v>
      </c>
      <c r="CY5936" s="81">
        <v>0</v>
      </c>
      <c r="CZ5936" s="81">
        <v>0</v>
      </c>
      <c r="DA5936" s="81">
        <v>0</v>
      </c>
      <c r="DB5936" s="81">
        <v>8.0408269036977148E-2</v>
      </c>
      <c r="DC5936" s="81">
        <v>3.75902246113907E-2</v>
      </c>
      <c r="DD5936" s="81">
        <v>1.631433411568718E-3</v>
      </c>
      <c r="DE5936" s="81">
        <v>4.1186611014017667E-2</v>
      </c>
      <c r="DF5936" s="81">
        <v>4.1908711030498526E-4</v>
      </c>
      <c r="DG5936" s="81">
        <v>4.1908711030498526E-4</v>
      </c>
      <c r="DH5936" s="81">
        <v>4.1908711030498526E-4</v>
      </c>
      <c r="DI5936" s="81">
        <v>4.1908711030498526E-4</v>
      </c>
      <c r="DJ5936" s="81">
        <v>1.324311431932115E-3</v>
      </c>
      <c r="DL5936" s="81">
        <v>0</v>
      </c>
      <c r="DM5936" s="81">
        <v>5.5500185115228723E-7</v>
      </c>
      <c r="DN5936" s="81">
        <v>5.5500185115228723E-7</v>
      </c>
      <c r="DO5936" s="81">
        <v>0</v>
      </c>
      <c r="DP5936" s="81">
        <v>5.5500185115228723E-7</v>
      </c>
      <c r="DQ5936" s="81">
        <v>5.5500185115228723E-7</v>
      </c>
      <c r="DR5936" s="81">
        <v>0</v>
      </c>
      <c r="DS5936" s="81">
        <v>5.5500185115228723E-7</v>
      </c>
      <c r="DT5936" s="81">
        <v>5.5500185115228723E-7</v>
      </c>
      <c r="DU5936" s="81">
        <v>0</v>
      </c>
      <c r="DV5936" s="81">
        <v>5.5500185115228723E-7</v>
      </c>
      <c r="DW5936" s="81">
        <v>5.5500185115228723E-7</v>
      </c>
      <c r="GE5936" s="81" t="s">
        <v>449</v>
      </c>
      <c r="GF5936" s="81" t="s">
        <v>155</v>
      </c>
      <c r="GG5936" s="81" t="s">
        <v>497</v>
      </c>
      <c r="GH5936" s="81" t="s">
        <v>451</v>
      </c>
      <c r="GI5936" s="81">
        <v>2025</v>
      </c>
      <c r="GJ5936" s="81" t="s">
        <v>201</v>
      </c>
      <c r="GK5936" s="81">
        <v>233.23007680793421</v>
      </c>
      <c r="GL5936" s="81">
        <v>79.797224</v>
      </c>
      <c r="GM5936" s="81">
        <v>2025</v>
      </c>
      <c r="GN5936" s="81" t="s">
        <v>173</v>
      </c>
      <c r="GO5936" s="81">
        <v>1.1148832299820636E-2</v>
      </c>
      <c r="GP5936" s="81">
        <v>10</v>
      </c>
      <c r="GQ5936" s="81">
        <v>0</v>
      </c>
      <c r="GR5936" s="81" t="s">
        <v>448</v>
      </c>
      <c r="GS5936" s="81">
        <v>1.1148832299820636E-2</v>
      </c>
      <c r="GT5936" s="81">
        <v>2.6002430136059447</v>
      </c>
      <c r="GU5936" s="81">
        <v>1.1148832299820636E-2</v>
      </c>
      <c r="GV5936" s="81">
        <v>2.6002430136059447</v>
      </c>
      <c r="GW5936" s="81">
        <v>1.1148832299820636E-2</v>
      </c>
      <c r="GX5936" s="81">
        <v>2.6002430136059447</v>
      </c>
      <c r="GY5936" s="81">
        <v>1.1148832299820636E-2</v>
      </c>
      <c r="GZ5936" s="81">
        <v>2.6002430136059447</v>
      </c>
    </row>
    <row r="5937" spans="98:208" x14ac:dyDescent="0.25">
      <c r="CT5937" s="81" t="s">
        <v>155</v>
      </c>
      <c r="CU5937" s="81" t="s">
        <v>493</v>
      </c>
      <c r="CV5937" s="81" t="s">
        <v>453</v>
      </c>
      <c r="CW5937" s="81">
        <v>2026</v>
      </c>
      <c r="CX5937" s="81">
        <v>0</v>
      </c>
      <c r="CY5937" s="81">
        <v>0</v>
      </c>
      <c r="CZ5937" s="81">
        <v>0</v>
      </c>
      <c r="DA5937" s="81">
        <v>0</v>
      </c>
      <c r="DB5937" s="81">
        <v>8.0408269036977148E-2</v>
      </c>
      <c r="DC5937" s="81">
        <v>3.75902246113907E-2</v>
      </c>
      <c r="DD5937" s="81">
        <v>1.631433411568718E-3</v>
      </c>
      <c r="DE5937" s="81">
        <v>4.1186611014017667E-2</v>
      </c>
      <c r="DF5937" s="81">
        <v>4.1908711030498526E-4</v>
      </c>
      <c r="DG5937" s="81">
        <v>4.1908711030498526E-4</v>
      </c>
      <c r="DH5937" s="81">
        <v>4.1908711030498526E-4</v>
      </c>
      <c r="DI5937" s="81">
        <v>4.1908711030498526E-4</v>
      </c>
      <c r="DJ5937" s="81">
        <v>1.324311431932115E-3</v>
      </c>
      <c r="DL5937" s="81">
        <v>0</v>
      </c>
      <c r="DM5937" s="81">
        <v>5.5500185115228723E-7</v>
      </c>
      <c r="DN5937" s="81">
        <v>5.5500185115228723E-7</v>
      </c>
      <c r="DO5937" s="81">
        <v>0</v>
      </c>
      <c r="DP5937" s="81">
        <v>5.5500185115228723E-7</v>
      </c>
      <c r="DQ5937" s="81">
        <v>5.5500185115228723E-7</v>
      </c>
      <c r="DR5937" s="81">
        <v>0</v>
      </c>
      <c r="DS5937" s="81">
        <v>5.5500185115228723E-7</v>
      </c>
      <c r="DT5937" s="81">
        <v>5.5500185115228723E-7</v>
      </c>
      <c r="DU5937" s="81">
        <v>0</v>
      </c>
      <c r="DV5937" s="81">
        <v>5.5500185115228723E-7</v>
      </c>
      <c r="DW5937" s="81">
        <v>5.5500185115228723E-7</v>
      </c>
      <c r="GE5937" s="81" t="s">
        <v>449</v>
      </c>
      <c r="GF5937" s="81" t="s">
        <v>155</v>
      </c>
      <c r="GG5937" s="81" t="s">
        <v>497</v>
      </c>
      <c r="GH5937" s="81" t="s">
        <v>451</v>
      </c>
      <c r="GI5937" s="81">
        <v>2026</v>
      </c>
      <c r="GJ5937" s="81" t="s">
        <v>201</v>
      </c>
      <c r="GK5937" s="81">
        <v>233.23007680793421</v>
      </c>
      <c r="GL5937" s="81">
        <v>79.797224</v>
      </c>
      <c r="GM5937" s="81">
        <v>2026</v>
      </c>
      <c r="GN5937" s="81" t="s">
        <v>173</v>
      </c>
      <c r="GO5937" s="81">
        <v>1.1148832299820636E-2</v>
      </c>
      <c r="GP5937" s="81">
        <v>10</v>
      </c>
      <c r="GQ5937" s="81">
        <v>0</v>
      </c>
      <c r="GR5937" s="81" t="s">
        <v>448</v>
      </c>
      <c r="GS5937" s="81">
        <v>1.1148832299820636E-2</v>
      </c>
      <c r="GT5937" s="81">
        <v>2.6002430136059447</v>
      </c>
      <c r="GU5937" s="81">
        <v>1.1148832299820636E-2</v>
      </c>
      <c r="GV5937" s="81">
        <v>2.6002430136059447</v>
      </c>
      <c r="GW5937" s="81">
        <v>1.1148832299820636E-2</v>
      </c>
      <c r="GX5937" s="81">
        <v>2.6002430136059447</v>
      </c>
      <c r="GY5937" s="81">
        <v>1.1148832299820636E-2</v>
      </c>
      <c r="GZ5937" s="81">
        <v>2.6002430136059447</v>
      </c>
    </row>
    <row r="5938" spans="98:208" x14ac:dyDescent="0.25">
      <c r="CT5938" s="81" t="s">
        <v>155</v>
      </c>
      <c r="CU5938" s="81" t="s">
        <v>493</v>
      </c>
      <c r="CV5938" s="81" t="s">
        <v>453</v>
      </c>
      <c r="CW5938" s="81">
        <v>2027</v>
      </c>
      <c r="CX5938" s="81">
        <v>0</v>
      </c>
      <c r="CY5938" s="81">
        <v>0</v>
      </c>
      <c r="CZ5938" s="81">
        <v>0</v>
      </c>
      <c r="DA5938" s="81">
        <v>0</v>
      </c>
      <c r="DB5938" s="81">
        <v>8.0408269036977148E-2</v>
      </c>
      <c r="DC5938" s="81">
        <v>3.75902246113907E-2</v>
      </c>
      <c r="DD5938" s="81">
        <v>1.631433411568718E-3</v>
      </c>
      <c r="DE5938" s="81">
        <v>4.1186611014017667E-2</v>
      </c>
      <c r="DF5938" s="81">
        <v>4.1908711030498526E-4</v>
      </c>
      <c r="DG5938" s="81">
        <v>4.1908711030498526E-4</v>
      </c>
      <c r="DH5938" s="81">
        <v>4.1908711030498526E-4</v>
      </c>
      <c r="DI5938" s="81">
        <v>4.1908711030498526E-4</v>
      </c>
      <c r="DJ5938" s="81">
        <v>1.324311431932115E-3</v>
      </c>
      <c r="DL5938" s="81">
        <v>0</v>
      </c>
      <c r="DM5938" s="81">
        <v>5.5500185115228723E-7</v>
      </c>
      <c r="DN5938" s="81">
        <v>5.5500185115228723E-7</v>
      </c>
      <c r="DO5938" s="81">
        <v>0</v>
      </c>
      <c r="DP5938" s="81">
        <v>5.5500185115228723E-7</v>
      </c>
      <c r="DQ5938" s="81">
        <v>5.5500185115228723E-7</v>
      </c>
      <c r="DR5938" s="81">
        <v>0</v>
      </c>
      <c r="DS5938" s="81">
        <v>5.5500185115228723E-7</v>
      </c>
      <c r="DT5938" s="81">
        <v>5.5500185115228723E-7</v>
      </c>
      <c r="DU5938" s="81">
        <v>0</v>
      </c>
      <c r="DV5938" s="81">
        <v>5.5500185115228723E-7</v>
      </c>
      <c r="DW5938" s="81">
        <v>5.5500185115228723E-7</v>
      </c>
      <c r="GE5938" s="81" t="s">
        <v>449</v>
      </c>
      <c r="GF5938" s="81" t="s">
        <v>155</v>
      </c>
      <c r="GG5938" s="81" t="s">
        <v>497</v>
      </c>
      <c r="GH5938" s="81" t="s">
        <v>451</v>
      </c>
      <c r="GI5938" s="81">
        <v>2027</v>
      </c>
      <c r="GJ5938" s="81" t="s">
        <v>201</v>
      </c>
      <c r="GK5938" s="81">
        <v>233.23007680793421</v>
      </c>
      <c r="GL5938" s="81">
        <v>79.797224</v>
      </c>
      <c r="GM5938" s="81">
        <v>2027</v>
      </c>
      <c r="GN5938" s="81" t="s">
        <v>173</v>
      </c>
      <c r="GO5938" s="81">
        <v>1.1148832299820636E-2</v>
      </c>
      <c r="GP5938" s="81">
        <v>10</v>
      </c>
      <c r="GQ5938" s="81">
        <v>0</v>
      </c>
      <c r="GR5938" s="81" t="s">
        <v>448</v>
      </c>
      <c r="GS5938" s="81">
        <v>1.1148832299820636E-2</v>
      </c>
      <c r="GT5938" s="81">
        <v>2.6002430136059447</v>
      </c>
      <c r="GU5938" s="81">
        <v>1.1148832299820636E-2</v>
      </c>
      <c r="GV5938" s="81">
        <v>2.6002430136059447</v>
      </c>
      <c r="GW5938" s="81">
        <v>1.1148832299820636E-2</v>
      </c>
      <c r="GX5938" s="81">
        <v>2.6002430136059447</v>
      </c>
      <c r="GY5938" s="81">
        <v>1.1148832299820636E-2</v>
      </c>
      <c r="GZ5938" s="81">
        <v>2.6002430136059447</v>
      </c>
    </row>
    <row r="5939" spans="98:208" x14ac:dyDescent="0.25">
      <c r="CT5939" s="81" t="s">
        <v>155</v>
      </c>
      <c r="CU5939" s="81" t="s">
        <v>493</v>
      </c>
      <c r="CV5939" s="81" t="s">
        <v>453</v>
      </c>
      <c r="CW5939" s="81">
        <v>2028</v>
      </c>
      <c r="CX5939" s="81">
        <v>0</v>
      </c>
      <c r="CY5939" s="81">
        <v>0</v>
      </c>
      <c r="CZ5939" s="81">
        <v>0</v>
      </c>
      <c r="DA5939" s="81">
        <v>0</v>
      </c>
      <c r="DB5939" s="81">
        <v>8.360637774512962E-2</v>
      </c>
      <c r="DC5939" s="81">
        <v>3.9055083184886222E-2</v>
      </c>
      <c r="DD5939" s="81">
        <v>1.6949971741064139E-3</v>
      </c>
      <c r="DE5939" s="81">
        <v>4.2856297386136881E-2</v>
      </c>
      <c r="DF5939" s="81">
        <v>4.354185728838413E-4</v>
      </c>
      <c r="DG5939" s="81">
        <v>4.354185728838413E-4</v>
      </c>
      <c r="DH5939" s="81">
        <v>4.354185728838413E-4</v>
      </c>
      <c r="DI5939" s="81">
        <v>4.354185728838413E-4</v>
      </c>
      <c r="DJ5939" s="81">
        <v>1.324311431932115E-3</v>
      </c>
      <c r="DL5939" s="81">
        <v>0</v>
      </c>
      <c r="DM5939" s="81">
        <v>5.766297937456378E-7</v>
      </c>
      <c r="DN5939" s="81">
        <v>5.766297937456378E-7</v>
      </c>
      <c r="DO5939" s="81">
        <v>0</v>
      </c>
      <c r="DP5939" s="81">
        <v>5.766297937456378E-7</v>
      </c>
      <c r="DQ5939" s="81">
        <v>5.766297937456378E-7</v>
      </c>
      <c r="DR5939" s="81">
        <v>0</v>
      </c>
      <c r="DS5939" s="81">
        <v>5.766297937456378E-7</v>
      </c>
      <c r="DT5939" s="81">
        <v>5.766297937456378E-7</v>
      </c>
      <c r="DU5939" s="81">
        <v>0</v>
      </c>
      <c r="DV5939" s="81">
        <v>5.766297937456378E-7</v>
      </c>
      <c r="DW5939" s="81">
        <v>5.766297937456378E-7</v>
      </c>
      <c r="GE5939" s="81" t="s">
        <v>449</v>
      </c>
      <c r="GF5939" s="81" t="s">
        <v>155</v>
      </c>
      <c r="GG5939" s="81" t="s">
        <v>497</v>
      </c>
      <c r="GH5939" s="81" t="s">
        <v>451</v>
      </c>
      <c r="GI5939" s="81">
        <v>2028</v>
      </c>
      <c r="GJ5939" s="81" t="s">
        <v>201</v>
      </c>
      <c r="GK5939" s="81">
        <v>247.27299216494589</v>
      </c>
      <c r="GL5939" s="81">
        <v>79.797224</v>
      </c>
      <c r="GM5939" s="81">
        <v>2028</v>
      </c>
      <c r="GN5939" s="81" t="s">
        <v>173</v>
      </c>
      <c r="GO5939" s="81">
        <v>1.1148832299820636E-2</v>
      </c>
      <c r="GP5939" s="81">
        <v>10</v>
      </c>
      <c r="GQ5939" s="81">
        <v>0</v>
      </c>
      <c r="GR5939" s="81" t="s">
        <v>448</v>
      </c>
      <c r="GS5939" s="81">
        <v>1.1148832299820636E-2</v>
      </c>
      <c r="GT5939" s="81">
        <v>2.7568051219218437</v>
      </c>
      <c r="GU5939" s="81">
        <v>1.1148832299820636E-2</v>
      </c>
      <c r="GV5939" s="81">
        <v>2.7568051219218437</v>
      </c>
      <c r="GW5939" s="81">
        <v>1.1148832299820636E-2</v>
      </c>
      <c r="GX5939" s="81">
        <v>2.7568051219218437</v>
      </c>
      <c r="GY5939" s="81">
        <v>1.1148832299820636E-2</v>
      </c>
      <c r="GZ5939" s="81">
        <v>2.7568051219218437</v>
      </c>
    </row>
    <row r="5940" spans="98:208" x14ac:dyDescent="0.25">
      <c r="CT5940" s="81" t="s">
        <v>155</v>
      </c>
      <c r="CU5940" s="81" t="s">
        <v>493</v>
      </c>
      <c r="CV5940" s="81" t="s">
        <v>453</v>
      </c>
      <c r="CW5940" s="81">
        <v>2029</v>
      </c>
      <c r="CX5940" s="81">
        <v>0</v>
      </c>
      <c r="CY5940" s="81">
        <v>0</v>
      </c>
      <c r="CZ5940" s="81">
        <v>0</v>
      </c>
      <c r="DA5940" s="81">
        <v>0</v>
      </c>
      <c r="DB5940" s="81">
        <v>8.360637774512962E-2</v>
      </c>
      <c r="DC5940" s="81">
        <v>3.9055083184886222E-2</v>
      </c>
      <c r="DD5940" s="81">
        <v>1.6949971741064139E-3</v>
      </c>
      <c r="DE5940" s="81">
        <v>4.2856297386136881E-2</v>
      </c>
      <c r="DF5940" s="81">
        <v>4.354185728838413E-4</v>
      </c>
      <c r="DG5940" s="81">
        <v>4.354185728838413E-4</v>
      </c>
      <c r="DH5940" s="81">
        <v>4.354185728838413E-4</v>
      </c>
      <c r="DI5940" s="81">
        <v>4.354185728838413E-4</v>
      </c>
      <c r="DJ5940" s="81">
        <v>1.324311431932115E-3</v>
      </c>
      <c r="DL5940" s="81">
        <v>0</v>
      </c>
      <c r="DM5940" s="81">
        <v>5.766297937456378E-7</v>
      </c>
      <c r="DN5940" s="81">
        <v>5.766297937456378E-7</v>
      </c>
      <c r="DO5940" s="81">
        <v>0</v>
      </c>
      <c r="DP5940" s="81">
        <v>5.766297937456378E-7</v>
      </c>
      <c r="DQ5940" s="81">
        <v>5.766297937456378E-7</v>
      </c>
      <c r="DR5940" s="81">
        <v>0</v>
      </c>
      <c r="DS5940" s="81">
        <v>5.766297937456378E-7</v>
      </c>
      <c r="DT5940" s="81">
        <v>5.766297937456378E-7</v>
      </c>
      <c r="DU5940" s="81">
        <v>0</v>
      </c>
      <c r="DV5940" s="81">
        <v>5.766297937456378E-7</v>
      </c>
      <c r="DW5940" s="81">
        <v>5.766297937456378E-7</v>
      </c>
      <c r="GE5940" s="81" t="s">
        <v>449</v>
      </c>
      <c r="GF5940" s="81" t="s">
        <v>155</v>
      </c>
      <c r="GG5940" s="81" t="s">
        <v>497</v>
      </c>
      <c r="GH5940" s="81" t="s">
        <v>451</v>
      </c>
      <c r="GI5940" s="81">
        <v>2029</v>
      </c>
      <c r="GJ5940" s="81" t="s">
        <v>201</v>
      </c>
      <c r="GK5940" s="81">
        <v>247.27299216494589</v>
      </c>
      <c r="GL5940" s="81">
        <v>79.797224</v>
      </c>
      <c r="GM5940" s="81">
        <v>2029</v>
      </c>
      <c r="GN5940" s="81" t="s">
        <v>173</v>
      </c>
      <c r="GO5940" s="81">
        <v>1.1148832299820636E-2</v>
      </c>
      <c r="GP5940" s="81">
        <v>10</v>
      </c>
      <c r="GQ5940" s="81">
        <v>0</v>
      </c>
      <c r="GR5940" s="81" t="s">
        <v>448</v>
      </c>
      <c r="GS5940" s="81">
        <v>1.1148832299820636E-2</v>
      </c>
      <c r="GT5940" s="81">
        <v>2.7568051219218437</v>
      </c>
      <c r="GU5940" s="81">
        <v>1.1148832299820636E-2</v>
      </c>
      <c r="GV5940" s="81">
        <v>2.7568051219218437</v>
      </c>
      <c r="GW5940" s="81">
        <v>1.1148832299820636E-2</v>
      </c>
      <c r="GX5940" s="81">
        <v>2.7568051219218437</v>
      </c>
      <c r="GY5940" s="81">
        <v>1.1148832299820636E-2</v>
      </c>
      <c r="GZ5940" s="81">
        <v>2.7568051219218437</v>
      </c>
    </row>
    <row r="5941" spans="98:208" x14ac:dyDescent="0.25">
      <c r="CT5941" s="81" t="s">
        <v>155</v>
      </c>
      <c r="CU5941" s="81" t="s">
        <v>493</v>
      </c>
      <c r="CV5941" s="81" t="s">
        <v>453</v>
      </c>
      <c r="CW5941" s="81">
        <v>2030</v>
      </c>
      <c r="CX5941" s="81">
        <v>0</v>
      </c>
      <c r="CY5941" s="81">
        <v>0</v>
      </c>
      <c r="CZ5941" s="81">
        <v>0</v>
      </c>
      <c r="DA5941" s="81">
        <v>0</v>
      </c>
      <c r="DB5941" s="81">
        <v>8.360637774512962E-2</v>
      </c>
      <c r="DC5941" s="81">
        <v>3.9055083184886222E-2</v>
      </c>
      <c r="DD5941" s="81">
        <v>1.6949971741064139E-3</v>
      </c>
      <c r="DE5941" s="81">
        <v>4.2856297386136881E-2</v>
      </c>
      <c r="DF5941" s="81">
        <v>0</v>
      </c>
      <c r="DG5941" s="81">
        <v>4.354185728838413E-4</v>
      </c>
      <c r="DH5941" s="81">
        <v>4.354185728838413E-4</v>
      </c>
      <c r="DI5941" s="81">
        <v>4.354185728838413E-4</v>
      </c>
      <c r="DJ5941" s="81">
        <v>1.324311431932115E-3</v>
      </c>
      <c r="DL5941" s="81">
        <v>0</v>
      </c>
      <c r="DM5941" s="81">
        <v>0</v>
      </c>
      <c r="DN5941" s="81">
        <v>0</v>
      </c>
      <c r="DO5941" s="81">
        <v>0</v>
      </c>
      <c r="DP5941" s="81">
        <v>5.766297937456378E-7</v>
      </c>
      <c r="DQ5941" s="81">
        <v>5.766297937456378E-7</v>
      </c>
      <c r="DR5941" s="81">
        <v>0</v>
      </c>
      <c r="DS5941" s="81">
        <v>5.766297937456378E-7</v>
      </c>
      <c r="DT5941" s="81">
        <v>5.766297937456378E-7</v>
      </c>
      <c r="DU5941" s="81">
        <v>0</v>
      </c>
      <c r="DV5941" s="81">
        <v>5.766297937456378E-7</v>
      </c>
      <c r="DW5941" s="81">
        <v>5.766297937456378E-7</v>
      </c>
      <c r="GE5941" s="81" t="s">
        <v>449</v>
      </c>
      <c r="GF5941" s="81" t="s">
        <v>155</v>
      </c>
      <c r="GG5941" s="81" t="s">
        <v>497</v>
      </c>
      <c r="GH5941" s="81" t="s">
        <v>451</v>
      </c>
      <c r="GI5941" s="81">
        <v>2030</v>
      </c>
      <c r="GJ5941" s="81" t="s">
        <v>201</v>
      </c>
      <c r="GK5941" s="81">
        <v>247.27299216494589</v>
      </c>
      <c r="GL5941" s="81">
        <v>79.797224</v>
      </c>
      <c r="GM5941" s="81">
        <v>2030</v>
      </c>
      <c r="GN5941" s="81" t="s">
        <v>173</v>
      </c>
      <c r="GO5941" s="81">
        <v>1.1148832299820636E-2</v>
      </c>
      <c r="GP5941" s="81">
        <v>10</v>
      </c>
      <c r="GQ5941" s="81">
        <v>0</v>
      </c>
      <c r="GR5941" s="81" t="s">
        <v>448</v>
      </c>
      <c r="GS5941" s="81">
        <v>0</v>
      </c>
      <c r="GT5941" s="81">
        <v>0</v>
      </c>
      <c r="GU5941" s="81">
        <v>1.1148832299820636E-2</v>
      </c>
      <c r="GV5941" s="81">
        <v>2.7568051219218437</v>
      </c>
      <c r="GW5941" s="81">
        <v>1.1148832299820636E-2</v>
      </c>
      <c r="GX5941" s="81">
        <v>2.7568051219218437</v>
      </c>
      <c r="GY5941" s="81">
        <v>1.1148832299820636E-2</v>
      </c>
      <c r="GZ5941" s="81">
        <v>2.7568051219218437</v>
      </c>
    </row>
    <row r="5942" spans="98:208" x14ac:dyDescent="0.25">
      <c r="CT5942" s="81" t="s">
        <v>155</v>
      </c>
      <c r="CU5942" s="81" t="s">
        <v>493</v>
      </c>
      <c r="CV5942" s="81" t="s">
        <v>453</v>
      </c>
      <c r="CW5942" s="81">
        <v>2031</v>
      </c>
      <c r="CX5942" s="81">
        <v>0</v>
      </c>
      <c r="CY5942" s="81">
        <v>0</v>
      </c>
      <c r="CZ5942" s="81">
        <v>0</v>
      </c>
      <c r="DA5942" s="81">
        <v>0</v>
      </c>
      <c r="DB5942" s="81">
        <v>8.360637774512962E-2</v>
      </c>
      <c r="DC5942" s="81">
        <v>3.9055083184886222E-2</v>
      </c>
      <c r="DD5942" s="81">
        <v>1.6949971741064139E-3</v>
      </c>
      <c r="DE5942" s="81">
        <v>4.2856297386136881E-2</v>
      </c>
      <c r="DF5942" s="81">
        <v>0</v>
      </c>
      <c r="DG5942" s="81">
        <v>0</v>
      </c>
      <c r="DH5942" s="81">
        <v>4.354185728838413E-4</v>
      </c>
      <c r="DI5942" s="81">
        <v>4.354185728838413E-4</v>
      </c>
      <c r="DJ5942" s="81">
        <v>1.324311431932115E-3</v>
      </c>
      <c r="DL5942" s="81">
        <v>0</v>
      </c>
      <c r="DM5942" s="81">
        <v>0</v>
      </c>
      <c r="DN5942" s="81">
        <v>0</v>
      </c>
      <c r="DO5942" s="81">
        <v>0</v>
      </c>
      <c r="DP5942" s="81">
        <v>0</v>
      </c>
      <c r="DQ5942" s="81">
        <v>0</v>
      </c>
      <c r="DR5942" s="81">
        <v>0</v>
      </c>
      <c r="DS5942" s="81">
        <v>5.766297937456378E-7</v>
      </c>
      <c r="DT5942" s="81">
        <v>5.766297937456378E-7</v>
      </c>
      <c r="DU5942" s="81">
        <v>0</v>
      </c>
      <c r="DV5942" s="81">
        <v>5.766297937456378E-7</v>
      </c>
      <c r="DW5942" s="81">
        <v>5.766297937456378E-7</v>
      </c>
      <c r="GE5942" s="81" t="s">
        <v>449</v>
      </c>
      <c r="GF5942" s="81" t="s">
        <v>155</v>
      </c>
      <c r="GG5942" s="81" t="s">
        <v>497</v>
      </c>
      <c r="GH5942" s="81" t="s">
        <v>451</v>
      </c>
      <c r="GI5942" s="81">
        <v>2031</v>
      </c>
      <c r="GJ5942" s="81" t="s">
        <v>201</v>
      </c>
      <c r="GK5942" s="81">
        <v>247.27299216494589</v>
      </c>
      <c r="GL5942" s="81">
        <v>79.797224</v>
      </c>
      <c r="GM5942" s="81">
        <v>2031</v>
      </c>
      <c r="GN5942" s="81" t="s">
        <v>173</v>
      </c>
      <c r="GO5942" s="81">
        <v>1.1148832299820636E-2</v>
      </c>
      <c r="GP5942" s="81">
        <v>10</v>
      </c>
      <c r="GQ5942" s="81">
        <v>0</v>
      </c>
      <c r="GR5942" s="81" t="s">
        <v>448</v>
      </c>
      <c r="GS5942" s="81">
        <v>0</v>
      </c>
      <c r="GT5942" s="81">
        <v>0</v>
      </c>
      <c r="GU5942" s="81">
        <v>0</v>
      </c>
      <c r="GV5942" s="81">
        <v>0</v>
      </c>
      <c r="GW5942" s="81">
        <v>1.1148832299820636E-2</v>
      </c>
      <c r="GX5942" s="81">
        <v>2.7568051219218437</v>
      </c>
      <c r="GY5942" s="81">
        <v>1.1148832299820636E-2</v>
      </c>
      <c r="GZ5942" s="81">
        <v>2.7568051219218437</v>
      </c>
    </row>
    <row r="5943" spans="98:208" x14ac:dyDescent="0.25">
      <c r="CT5943" s="81" t="s">
        <v>155</v>
      </c>
      <c r="CU5943" s="81" t="s">
        <v>493</v>
      </c>
      <c r="CV5943" s="81" t="s">
        <v>453</v>
      </c>
      <c r="CW5943" s="81">
        <v>2032</v>
      </c>
      <c r="CX5943" s="81">
        <v>0</v>
      </c>
      <c r="CY5943" s="81">
        <v>0</v>
      </c>
      <c r="CZ5943" s="81">
        <v>0</v>
      </c>
      <c r="DA5943" s="81">
        <v>0</v>
      </c>
      <c r="DB5943" s="81">
        <v>8.360637774512962E-2</v>
      </c>
      <c r="DC5943" s="81">
        <v>3.9055083184886222E-2</v>
      </c>
      <c r="DD5943" s="81">
        <v>1.6949971741064139E-3</v>
      </c>
      <c r="DE5943" s="81">
        <v>4.2856297386136881E-2</v>
      </c>
      <c r="DF5943" s="81">
        <v>0</v>
      </c>
      <c r="DG5943" s="81">
        <v>0</v>
      </c>
      <c r="DH5943" s="81">
        <v>0</v>
      </c>
      <c r="DI5943" s="81">
        <v>4.354185728838413E-4</v>
      </c>
      <c r="DJ5943" s="81">
        <v>1.324311431932115E-3</v>
      </c>
      <c r="DL5943" s="81">
        <v>0</v>
      </c>
      <c r="DM5943" s="81">
        <v>0</v>
      </c>
      <c r="DN5943" s="81">
        <v>0</v>
      </c>
      <c r="DO5943" s="81">
        <v>0</v>
      </c>
      <c r="DP5943" s="81">
        <v>0</v>
      </c>
      <c r="DQ5943" s="81">
        <v>0</v>
      </c>
      <c r="DR5943" s="81">
        <v>0</v>
      </c>
      <c r="DS5943" s="81">
        <v>0</v>
      </c>
      <c r="DT5943" s="81">
        <v>0</v>
      </c>
      <c r="DU5943" s="81">
        <v>0</v>
      </c>
      <c r="DV5943" s="81">
        <v>5.766297937456378E-7</v>
      </c>
      <c r="DW5943" s="81">
        <v>5.766297937456378E-7</v>
      </c>
      <c r="GE5943" s="81" t="s">
        <v>449</v>
      </c>
      <c r="GF5943" s="81" t="s">
        <v>155</v>
      </c>
      <c r="GG5943" s="81" t="s">
        <v>497</v>
      </c>
      <c r="GH5943" s="81" t="s">
        <v>451</v>
      </c>
      <c r="GI5943" s="81">
        <v>2032</v>
      </c>
      <c r="GJ5943" s="81" t="s">
        <v>201</v>
      </c>
      <c r="GK5943" s="81">
        <v>247.27299216494589</v>
      </c>
      <c r="GL5943" s="81">
        <v>79.797224</v>
      </c>
      <c r="GM5943" s="81">
        <v>2032</v>
      </c>
      <c r="GN5943" s="81" t="s">
        <v>173</v>
      </c>
      <c r="GO5943" s="81">
        <v>1.1148832299820636E-2</v>
      </c>
      <c r="GP5943" s="81">
        <v>10</v>
      </c>
      <c r="GQ5943" s="81">
        <v>0</v>
      </c>
      <c r="GR5943" s="81" t="s">
        <v>448</v>
      </c>
      <c r="GS5943" s="81">
        <v>0</v>
      </c>
      <c r="GT5943" s="81">
        <v>0</v>
      </c>
      <c r="GU5943" s="81">
        <v>0</v>
      </c>
      <c r="GV5943" s="81">
        <v>0</v>
      </c>
      <c r="GW5943" s="81">
        <v>0</v>
      </c>
      <c r="GX5943" s="81">
        <v>0</v>
      </c>
      <c r="GY5943" s="81">
        <v>1.1148832299820636E-2</v>
      </c>
      <c r="GZ5943" s="81">
        <v>2.7568051219218437</v>
      </c>
    </row>
    <row r="5944" spans="98:208" x14ac:dyDescent="0.25">
      <c r="CT5944" s="81" t="s">
        <v>155</v>
      </c>
      <c r="CU5944" s="81" t="s">
        <v>493</v>
      </c>
      <c r="CV5944" s="81" t="s">
        <v>454</v>
      </c>
      <c r="CW5944" s="81">
        <v>2020</v>
      </c>
      <c r="CX5944" s="81">
        <v>0</v>
      </c>
      <c r="CY5944" s="81">
        <v>0</v>
      </c>
      <c r="CZ5944" s="81">
        <v>0</v>
      </c>
      <c r="DA5944" s="81">
        <v>0</v>
      </c>
      <c r="DB5944" s="81">
        <v>21083.84282422443</v>
      </c>
      <c r="DC5944" s="81">
        <v>409.22373582039609</v>
      </c>
      <c r="DD5944" s="81">
        <v>13469.08781237869</v>
      </c>
      <c r="DE5944" s="81">
        <v>7205.5312760252336</v>
      </c>
      <c r="DF5944" s="81">
        <v>4.5623668037676985</v>
      </c>
      <c r="DG5944" s="81">
        <v>0</v>
      </c>
      <c r="DH5944" s="81">
        <v>0</v>
      </c>
      <c r="DI5944" s="81">
        <v>0</v>
      </c>
      <c r="DJ5944" s="81">
        <v>6.244711827386912E-10</v>
      </c>
      <c r="DL5944" s="81">
        <v>0</v>
      </c>
      <c r="DM5944" s="81">
        <v>2.8490665940365569E-9</v>
      </c>
      <c r="DN5944" s="81">
        <v>2.8490665940365569E-9</v>
      </c>
      <c r="DO5944" s="81">
        <v>0</v>
      </c>
      <c r="DP5944" s="81">
        <v>0</v>
      </c>
      <c r="DQ5944" s="81">
        <v>0</v>
      </c>
      <c r="DR5944" s="81">
        <v>0</v>
      </c>
      <c r="DS5944" s="81">
        <v>0</v>
      </c>
      <c r="DT5944" s="81">
        <v>0</v>
      </c>
      <c r="DU5944" s="81">
        <v>0</v>
      </c>
      <c r="DV5944" s="81">
        <v>0</v>
      </c>
      <c r="DW5944" s="81">
        <v>0</v>
      </c>
      <c r="GE5944" s="81" t="s">
        <v>449</v>
      </c>
      <c r="GF5944" s="81" t="s">
        <v>155</v>
      </c>
      <c r="GG5944" s="81" t="s">
        <v>497</v>
      </c>
      <c r="GH5944" s="81" t="s">
        <v>452</v>
      </c>
      <c r="GI5944" s="81">
        <v>2021</v>
      </c>
      <c r="GJ5944" s="81" t="s">
        <v>201</v>
      </c>
      <c r="GK5944" s="81">
        <v>0.69641821681227167</v>
      </c>
      <c r="GL5944" s="81">
        <v>79.797224</v>
      </c>
      <c r="GM5944" s="81">
        <v>2021</v>
      </c>
      <c r="GN5944" s="81" t="s">
        <v>173</v>
      </c>
      <c r="GO5944" s="81">
        <v>1.1148832299820636E-2</v>
      </c>
      <c r="GP5944" s="81">
        <v>10</v>
      </c>
      <c r="GQ5944" s="81">
        <v>0</v>
      </c>
      <c r="GR5944" s="81" t="s">
        <v>448</v>
      </c>
      <c r="GS5944" s="81">
        <v>1.1148832299820636E-2</v>
      </c>
      <c r="GT5944" s="81">
        <v>7.7642499097801453E-3</v>
      </c>
      <c r="GU5944" s="81">
        <v>1.1148832299820636E-2</v>
      </c>
      <c r="GV5944" s="81">
        <v>7.7642499097801453E-3</v>
      </c>
      <c r="GW5944" s="81">
        <v>0</v>
      </c>
      <c r="GX5944" s="81">
        <v>0</v>
      </c>
      <c r="GY5944" s="81">
        <v>0</v>
      </c>
      <c r="GZ5944" s="81">
        <v>0</v>
      </c>
    </row>
    <row r="5945" spans="98:208" x14ac:dyDescent="0.25">
      <c r="CT5945" s="81" t="s">
        <v>155</v>
      </c>
      <c r="CU5945" s="81" t="s">
        <v>493</v>
      </c>
      <c r="CV5945" s="81" t="s">
        <v>454</v>
      </c>
      <c r="CW5945" s="81">
        <v>2021</v>
      </c>
      <c r="CX5945" s="81">
        <v>0</v>
      </c>
      <c r="CY5945" s="81">
        <v>0</v>
      </c>
      <c r="CZ5945" s="81">
        <v>0</v>
      </c>
      <c r="DA5945" s="81">
        <v>0</v>
      </c>
      <c r="DB5945" s="81">
        <v>21083.84282422443</v>
      </c>
      <c r="DC5945" s="81">
        <v>409.22373582039609</v>
      </c>
      <c r="DD5945" s="81">
        <v>13469.08781237869</v>
      </c>
      <c r="DE5945" s="81">
        <v>7205.5312760252336</v>
      </c>
      <c r="DF5945" s="81">
        <v>4.5623668037676985</v>
      </c>
      <c r="DG5945" s="81">
        <v>4.5623668037676985</v>
      </c>
      <c r="DH5945" s="81">
        <v>0</v>
      </c>
      <c r="DI5945" s="81">
        <v>0</v>
      </c>
      <c r="DJ5945" s="81">
        <v>6.244711827386912E-10</v>
      </c>
      <c r="DL5945" s="81">
        <v>0</v>
      </c>
      <c r="DM5945" s="81">
        <v>2.8490665940365569E-9</v>
      </c>
      <c r="DN5945" s="81">
        <v>2.8490665940365569E-9</v>
      </c>
      <c r="DO5945" s="81">
        <v>0</v>
      </c>
      <c r="DP5945" s="81">
        <v>2.8490665940365569E-9</v>
      </c>
      <c r="DQ5945" s="81">
        <v>2.8490665940365569E-9</v>
      </c>
      <c r="DR5945" s="81">
        <v>0</v>
      </c>
      <c r="DS5945" s="81">
        <v>0</v>
      </c>
      <c r="DT5945" s="81">
        <v>0</v>
      </c>
      <c r="DU5945" s="81">
        <v>0</v>
      </c>
      <c r="DV5945" s="81">
        <v>0</v>
      </c>
      <c r="DW5945" s="81">
        <v>0</v>
      </c>
      <c r="GE5945" s="81" t="s">
        <v>449</v>
      </c>
      <c r="GF5945" s="81" t="s">
        <v>155</v>
      </c>
      <c r="GG5945" s="81" t="s">
        <v>497</v>
      </c>
      <c r="GH5945" s="81" t="s">
        <v>452</v>
      </c>
      <c r="GI5945" s="81">
        <v>2022</v>
      </c>
      <c r="GJ5945" s="81" t="s">
        <v>201</v>
      </c>
      <c r="GK5945" s="81">
        <v>0.69641821681227167</v>
      </c>
      <c r="GL5945" s="81">
        <v>79.797224</v>
      </c>
      <c r="GM5945" s="81">
        <v>2022</v>
      </c>
      <c r="GN5945" s="81" t="s">
        <v>173</v>
      </c>
      <c r="GO5945" s="81">
        <v>1.1148832299820636E-2</v>
      </c>
      <c r="GP5945" s="81">
        <v>10</v>
      </c>
      <c r="GQ5945" s="81">
        <v>0</v>
      </c>
      <c r="GR5945" s="81" t="s">
        <v>448</v>
      </c>
      <c r="GS5945" s="81">
        <v>1.1148832299820636E-2</v>
      </c>
      <c r="GT5945" s="81">
        <v>7.7642499097801453E-3</v>
      </c>
      <c r="GU5945" s="81">
        <v>1.1148832299820636E-2</v>
      </c>
      <c r="GV5945" s="81">
        <v>7.7642499097801453E-3</v>
      </c>
      <c r="GW5945" s="81">
        <v>1.1148832299820636E-2</v>
      </c>
      <c r="GX5945" s="81">
        <v>7.7642499097801453E-3</v>
      </c>
      <c r="GY5945" s="81">
        <v>0</v>
      </c>
      <c r="GZ5945" s="81">
        <v>0</v>
      </c>
    </row>
    <row r="5946" spans="98:208" x14ac:dyDescent="0.25">
      <c r="CT5946" s="81" t="s">
        <v>155</v>
      </c>
      <c r="CU5946" s="81" t="s">
        <v>493</v>
      </c>
      <c r="CV5946" s="81" t="s">
        <v>454</v>
      </c>
      <c r="CW5946" s="81">
        <v>2022</v>
      </c>
      <c r="CX5946" s="81">
        <v>0</v>
      </c>
      <c r="CY5946" s="81">
        <v>0</v>
      </c>
      <c r="CZ5946" s="81">
        <v>0</v>
      </c>
      <c r="DA5946" s="81">
        <v>0</v>
      </c>
      <c r="DB5946" s="81">
        <v>21083.84282422443</v>
      </c>
      <c r="DC5946" s="81">
        <v>409.22373582039609</v>
      </c>
      <c r="DD5946" s="81">
        <v>13469.08781237869</v>
      </c>
      <c r="DE5946" s="81">
        <v>7205.5312760252336</v>
      </c>
      <c r="DF5946" s="81">
        <v>4.5623668037676985</v>
      </c>
      <c r="DG5946" s="81">
        <v>4.5623668037676985</v>
      </c>
      <c r="DH5946" s="81">
        <v>4.5623668037676985</v>
      </c>
      <c r="DI5946" s="81">
        <v>0</v>
      </c>
      <c r="DJ5946" s="81">
        <v>6.244711827386912E-10</v>
      </c>
      <c r="DL5946" s="81">
        <v>0</v>
      </c>
      <c r="DM5946" s="81">
        <v>2.8490665940365569E-9</v>
      </c>
      <c r="DN5946" s="81">
        <v>2.8490665940365569E-9</v>
      </c>
      <c r="DO5946" s="81">
        <v>0</v>
      </c>
      <c r="DP5946" s="81">
        <v>2.8490665940365569E-9</v>
      </c>
      <c r="DQ5946" s="81">
        <v>2.8490665940365569E-9</v>
      </c>
      <c r="DR5946" s="81">
        <v>0</v>
      </c>
      <c r="DS5946" s="81">
        <v>2.8490665940365569E-9</v>
      </c>
      <c r="DT5946" s="81">
        <v>2.8490665940365569E-9</v>
      </c>
      <c r="DU5946" s="81">
        <v>0</v>
      </c>
      <c r="DV5946" s="81">
        <v>0</v>
      </c>
      <c r="DW5946" s="81">
        <v>0</v>
      </c>
      <c r="GE5946" s="81" t="s">
        <v>449</v>
      </c>
      <c r="GF5946" s="81" t="s">
        <v>155</v>
      </c>
      <c r="GG5946" s="81" t="s">
        <v>497</v>
      </c>
      <c r="GH5946" s="81" t="s">
        <v>452</v>
      </c>
      <c r="GI5946" s="81">
        <v>2023</v>
      </c>
      <c r="GJ5946" s="81" t="s">
        <v>201</v>
      </c>
      <c r="GK5946" s="81">
        <v>0.71896016785825223</v>
      </c>
      <c r="GL5946" s="81">
        <v>79.797224</v>
      </c>
      <c r="GM5946" s="81">
        <v>2023</v>
      </c>
      <c r="GN5946" s="81" t="s">
        <v>173</v>
      </c>
      <c r="GO5946" s="81">
        <v>1.1148832299820636E-2</v>
      </c>
      <c r="GP5946" s="81">
        <v>10</v>
      </c>
      <c r="GQ5946" s="81">
        <v>0</v>
      </c>
      <c r="GR5946" s="81" t="s">
        <v>448</v>
      </c>
      <c r="GS5946" s="81">
        <v>1.1148832299820636E-2</v>
      </c>
      <c r="GT5946" s="81">
        <v>8.0155663417025482E-3</v>
      </c>
      <c r="GU5946" s="81">
        <v>1.1148832299820636E-2</v>
      </c>
      <c r="GV5946" s="81">
        <v>8.0155663417025482E-3</v>
      </c>
      <c r="GW5946" s="81">
        <v>1.1148832299820636E-2</v>
      </c>
      <c r="GX5946" s="81">
        <v>8.0155663417025482E-3</v>
      </c>
      <c r="GY5946" s="81">
        <v>1.1148832299820636E-2</v>
      </c>
      <c r="GZ5946" s="81">
        <v>8.0155663417025482E-3</v>
      </c>
    </row>
    <row r="5947" spans="98:208" x14ac:dyDescent="0.25">
      <c r="CT5947" s="81" t="s">
        <v>155</v>
      </c>
      <c r="CU5947" s="81" t="s">
        <v>493</v>
      </c>
      <c r="CV5947" s="81" t="s">
        <v>454</v>
      </c>
      <c r="CW5947" s="81">
        <v>2023</v>
      </c>
      <c r="CX5947" s="81">
        <v>0</v>
      </c>
      <c r="CY5947" s="81">
        <v>0</v>
      </c>
      <c r="CZ5947" s="81">
        <v>0</v>
      </c>
      <c r="DA5947" s="81">
        <v>0</v>
      </c>
      <c r="DB5947" s="81">
        <v>21835.978114130328</v>
      </c>
      <c r="DC5947" s="81">
        <v>428.60232122030129</v>
      </c>
      <c r="DD5947" s="81">
        <v>13939.560973457559</v>
      </c>
      <c r="DE5947" s="81">
        <v>7467.8148194524774</v>
      </c>
      <c r="DF5947" s="81">
        <v>4.7784154025989949</v>
      </c>
      <c r="DG5947" s="81">
        <v>4.7784154025989949</v>
      </c>
      <c r="DH5947" s="81">
        <v>4.7784154025989949</v>
      </c>
      <c r="DI5947" s="81">
        <v>4.7784154025989949</v>
      </c>
      <c r="DJ5947" s="81">
        <v>6.244711827386912E-10</v>
      </c>
      <c r="DL5947" s="81">
        <v>0</v>
      </c>
      <c r="DM5947" s="81">
        <v>2.9839827180777737E-9</v>
      </c>
      <c r="DN5947" s="81">
        <v>2.9839827180777737E-9</v>
      </c>
      <c r="DO5947" s="81">
        <v>0</v>
      </c>
      <c r="DP5947" s="81">
        <v>2.9839827180777737E-9</v>
      </c>
      <c r="DQ5947" s="81">
        <v>2.9839827180777737E-9</v>
      </c>
      <c r="DR5947" s="81">
        <v>0</v>
      </c>
      <c r="DS5947" s="81">
        <v>2.9839827180777737E-9</v>
      </c>
      <c r="DT5947" s="81">
        <v>2.9839827180777737E-9</v>
      </c>
      <c r="DU5947" s="81">
        <v>0</v>
      </c>
      <c r="DV5947" s="81">
        <v>2.9839827180777737E-9</v>
      </c>
      <c r="DW5947" s="81">
        <v>2.9839827180777737E-9</v>
      </c>
      <c r="GE5947" s="81" t="s">
        <v>449</v>
      </c>
      <c r="GF5947" s="81" t="s">
        <v>155</v>
      </c>
      <c r="GG5947" s="81" t="s">
        <v>497</v>
      </c>
      <c r="GH5947" s="81" t="s">
        <v>452</v>
      </c>
      <c r="GI5947" s="81">
        <v>2024</v>
      </c>
      <c r="GJ5947" s="81" t="s">
        <v>201</v>
      </c>
      <c r="GK5947" s="81">
        <v>0.71896016785825223</v>
      </c>
      <c r="GL5947" s="81">
        <v>79.797224</v>
      </c>
      <c r="GM5947" s="81">
        <v>2024</v>
      </c>
      <c r="GN5947" s="81" t="s">
        <v>173</v>
      </c>
      <c r="GO5947" s="81">
        <v>1.1148832299820636E-2</v>
      </c>
      <c r="GP5947" s="81">
        <v>10</v>
      </c>
      <c r="GQ5947" s="81">
        <v>0</v>
      </c>
      <c r="GR5947" s="81" t="s">
        <v>448</v>
      </c>
      <c r="GS5947" s="81">
        <v>1.1148832299820636E-2</v>
      </c>
      <c r="GT5947" s="81">
        <v>8.0155663417025482E-3</v>
      </c>
      <c r="GU5947" s="81">
        <v>1.1148832299820636E-2</v>
      </c>
      <c r="GV5947" s="81">
        <v>8.0155663417025482E-3</v>
      </c>
      <c r="GW5947" s="81">
        <v>1.1148832299820636E-2</v>
      </c>
      <c r="GX5947" s="81">
        <v>8.0155663417025482E-3</v>
      </c>
      <c r="GY5947" s="81">
        <v>1.1148832299820636E-2</v>
      </c>
      <c r="GZ5947" s="81">
        <v>8.0155663417025482E-3</v>
      </c>
    </row>
    <row r="5948" spans="98:208" x14ac:dyDescent="0.25">
      <c r="CT5948" s="81" t="s">
        <v>155</v>
      </c>
      <c r="CU5948" s="81" t="s">
        <v>493</v>
      </c>
      <c r="CV5948" s="81" t="s">
        <v>454</v>
      </c>
      <c r="CW5948" s="81">
        <v>2024</v>
      </c>
      <c r="CX5948" s="81">
        <v>0</v>
      </c>
      <c r="CY5948" s="81">
        <v>0</v>
      </c>
      <c r="CZ5948" s="81">
        <v>0</v>
      </c>
      <c r="DA5948" s="81">
        <v>0</v>
      </c>
      <c r="DB5948" s="81">
        <v>21835.978114130328</v>
      </c>
      <c r="DC5948" s="81">
        <v>428.60232122030129</v>
      </c>
      <c r="DD5948" s="81">
        <v>13939.560973457559</v>
      </c>
      <c r="DE5948" s="81">
        <v>7467.8148194524774</v>
      </c>
      <c r="DF5948" s="81">
        <v>4.7784154025989949</v>
      </c>
      <c r="DG5948" s="81">
        <v>4.7784154025989949</v>
      </c>
      <c r="DH5948" s="81">
        <v>4.7784154025989949</v>
      </c>
      <c r="DI5948" s="81">
        <v>4.7784154025989949</v>
      </c>
      <c r="DJ5948" s="81">
        <v>6.244711827386912E-10</v>
      </c>
      <c r="DL5948" s="81">
        <v>0</v>
      </c>
      <c r="DM5948" s="81">
        <v>2.9839827180777737E-9</v>
      </c>
      <c r="DN5948" s="81">
        <v>2.9839827180777737E-9</v>
      </c>
      <c r="DO5948" s="81">
        <v>0</v>
      </c>
      <c r="DP5948" s="81">
        <v>2.9839827180777737E-9</v>
      </c>
      <c r="DQ5948" s="81">
        <v>2.9839827180777737E-9</v>
      </c>
      <c r="DR5948" s="81">
        <v>0</v>
      </c>
      <c r="DS5948" s="81">
        <v>2.9839827180777737E-9</v>
      </c>
      <c r="DT5948" s="81">
        <v>2.9839827180777737E-9</v>
      </c>
      <c r="DU5948" s="81">
        <v>0</v>
      </c>
      <c r="DV5948" s="81">
        <v>2.9839827180777737E-9</v>
      </c>
      <c r="DW5948" s="81">
        <v>2.9839827180777737E-9</v>
      </c>
      <c r="GE5948" s="81" t="s">
        <v>449</v>
      </c>
      <c r="GF5948" s="81" t="s">
        <v>155</v>
      </c>
      <c r="GG5948" s="81" t="s">
        <v>497</v>
      </c>
      <c r="GH5948" s="81" t="s">
        <v>452</v>
      </c>
      <c r="GI5948" s="81">
        <v>2025</v>
      </c>
      <c r="GJ5948" s="81" t="s">
        <v>201</v>
      </c>
      <c r="GK5948" s="81">
        <v>0.71896016785825223</v>
      </c>
      <c r="GL5948" s="81">
        <v>79.797224</v>
      </c>
      <c r="GM5948" s="81">
        <v>2025</v>
      </c>
      <c r="GN5948" s="81" t="s">
        <v>173</v>
      </c>
      <c r="GO5948" s="81">
        <v>1.1148832299820636E-2</v>
      </c>
      <c r="GP5948" s="81">
        <v>10</v>
      </c>
      <c r="GQ5948" s="81">
        <v>0</v>
      </c>
      <c r="GR5948" s="81" t="s">
        <v>448</v>
      </c>
      <c r="GS5948" s="81">
        <v>1.1148832299820636E-2</v>
      </c>
      <c r="GT5948" s="81">
        <v>8.0155663417025482E-3</v>
      </c>
      <c r="GU5948" s="81">
        <v>1.1148832299820636E-2</v>
      </c>
      <c r="GV5948" s="81">
        <v>8.0155663417025482E-3</v>
      </c>
      <c r="GW5948" s="81">
        <v>1.1148832299820636E-2</v>
      </c>
      <c r="GX5948" s="81">
        <v>8.0155663417025482E-3</v>
      </c>
      <c r="GY5948" s="81">
        <v>1.1148832299820636E-2</v>
      </c>
      <c r="GZ5948" s="81">
        <v>8.0155663417025482E-3</v>
      </c>
    </row>
    <row r="5949" spans="98:208" x14ac:dyDescent="0.25">
      <c r="CT5949" s="81" t="s">
        <v>155</v>
      </c>
      <c r="CU5949" s="81" t="s">
        <v>493</v>
      </c>
      <c r="CV5949" s="81" t="s">
        <v>454</v>
      </c>
      <c r="CW5949" s="81">
        <v>2025</v>
      </c>
      <c r="CX5949" s="81">
        <v>0</v>
      </c>
      <c r="CY5949" s="81">
        <v>0</v>
      </c>
      <c r="CZ5949" s="81">
        <v>0</v>
      </c>
      <c r="DA5949" s="81">
        <v>0</v>
      </c>
      <c r="DB5949" s="81">
        <v>21835.978114130328</v>
      </c>
      <c r="DC5949" s="81">
        <v>428.60232122030129</v>
      </c>
      <c r="DD5949" s="81">
        <v>13939.560973457559</v>
      </c>
      <c r="DE5949" s="81">
        <v>7467.8148194524774</v>
      </c>
      <c r="DF5949" s="81">
        <v>4.7784154025989949</v>
      </c>
      <c r="DG5949" s="81">
        <v>4.7784154025989949</v>
      </c>
      <c r="DH5949" s="81">
        <v>4.7784154025989949</v>
      </c>
      <c r="DI5949" s="81">
        <v>4.7784154025989949</v>
      </c>
      <c r="DJ5949" s="81">
        <v>6.244711827386912E-10</v>
      </c>
      <c r="DL5949" s="81">
        <v>0</v>
      </c>
      <c r="DM5949" s="81">
        <v>2.9839827180777737E-9</v>
      </c>
      <c r="DN5949" s="81">
        <v>2.9839827180777737E-9</v>
      </c>
      <c r="DO5949" s="81">
        <v>0</v>
      </c>
      <c r="DP5949" s="81">
        <v>2.9839827180777737E-9</v>
      </c>
      <c r="DQ5949" s="81">
        <v>2.9839827180777737E-9</v>
      </c>
      <c r="DR5949" s="81">
        <v>0</v>
      </c>
      <c r="DS5949" s="81">
        <v>2.9839827180777737E-9</v>
      </c>
      <c r="DT5949" s="81">
        <v>2.9839827180777737E-9</v>
      </c>
      <c r="DU5949" s="81">
        <v>0</v>
      </c>
      <c r="DV5949" s="81">
        <v>2.9839827180777737E-9</v>
      </c>
      <c r="DW5949" s="81">
        <v>2.9839827180777737E-9</v>
      </c>
      <c r="GE5949" s="81" t="s">
        <v>449</v>
      </c>
      <c r="GF5949" s="81" t="s">
        <v>155</v>
      </c>
      <c r="GG5949" s="81" t="s">
        <v>497</v>
      </c>
      <c r="GH5949" s="81" t="s">
        <v>452</v>
      </c>
      <c r="GI5949" s="81">
        <v>2026</v>
      </c>
      <c r="GJ5949" s="81" t="s">
        <v>201</v>
      </c>
      <c r="GK5949" s="81">
        <v>0.71896016785825223</v>
      </c>
      <c r="GL5949" s="81">
        <v>79.797224</v>
      </c>
      <c r="GM5949" s="81">
        <v>2026</v>
      </c>
      <c r="GN5949" s="81" t="s">
        <v>173</v>
      </c>
      <c r="GO5949" s="81">
        <v>1.1148832299820636E-2</v>
      </c>
      <c r="GP5949" s="81">
        <v>10</v>
      </c>
      <c r="GQ5949" s="81">
        <v>0</v>
      </c>
      <c r="GR5949" s="81" t="s">
        <v>448</v>
      </c>
      <c r="GS5949" s="81">
        <v>1.1148832299820636E-2</v>
      </c>
      <c r="GT5949" s="81">
        <v>8.0155663417025482E-3</v>
      </c>
      <c r="GU5949" s="81">
        <v>1.1148832299820636E-2</v>
      </c>
      <c r="GV5949" s="81">
        <v>8.0155663417025482E-3</v>
      </c>
      <c r="GW5949" s="81">
        <v>1.1148832299820636E-2</v>
      </c>
      <c r="GX5949" s="81">
        <v>8.0155663417025482E-3</v>
      </c>
      <c r="GY5949" s="81">
        <v>1.1148832299820636E-2</v>
      </c>
      <c r="GZ5949" s="81">
        <v>8.0155663417025482E-3</v>
      </c>
    </row>
    <row r="5950" spans="98:208" x14ac:dyDescent="0.25">
      <c r="CT5950" s="81" t="s">
        <v>155</v>
      </c>
      <c r="CU5950" s="81" t="s">
        <v>493</v>
      </c>
      <c r="CV5950" s="81" t="s">
        <v>454</v>
      </c>
      <c r="CW5950" s="81">
        <v>2026</v>
      </c>
      <c r="CX5950" s="81">
        <v>0</v>
      </c>
      <c r="CY5950" s="81">
        <v>0</v>
      </c>
      <c r="CZ5950" s="81">
        <v>0</v>
      </c>
      <c r="DA5950" s="81">
        <v>0</v>
      </c>
      <c r="DB5950" s="81">
        <v>21835.978114130328</v>
      </c>
      <c r="DC5950" s="81">
        <v>428.60232122030129</v>
      </c>
      <c r="DD5950" s="81">
        <v>13939.560973457559</v>
      </c>
      <c r="DE5950" s="81">
        <v>7467.8148194524774</v>
      </c>
      <c r="DF5950" s="81">
        <v>4.7784154025989949</v>
      </c>
      <c r="DG5950" s="81">
        <v>4.7784154025989949</v>
      </c>
      <c r="DH5950" s="81">
        <v>4.7784154025989949</v>
      </c>
      <c r="DI5950" s="81">
        <v>4.7784154025989949</v>
      </c>
      <c r="DJ5950" s="81">
        <v>6.244711827386912E-10</v>
      </c>
      <c r="DL5950" s="81">
        <v>0</v>
      </c>
      <c r="DM5950" s="81">
        <v>2.9839827180777737E-9</v>
      </c>
      <c r="DN5950" s="81">
        <v>2.9839827180777737E-9</v>
      </c>
      <c r="DO5950" s="81">
        <v>0</v>
      </c>
      <c r="DP5950" s="81">
        <v>2.9839827180777737E-9</v>
      </c>
      <c r="DQ5950" s="81">
        <v>2.9839827180777737E-9</v>
      </c>
      <c r="DR5950" s="81">
        <v>0</v>
      </c>
      <c r="DS5950" s="81">
        <v>2.9839827180777737E-9</v>
      </c>
      <c r="DT5950" s="81">
        <v>2.9839827180777737E-9</v>
      </c>
      <c r="DU5950" s="81">
        <v>0</v>
      </c>
      <c r="DV5950" s="81">
        <v>2.9839827180777737E-9</v>
      </c>
      <c r="DW5950" s="81">
        <v>2.9839827180777737E-9</v>
      </c>
      <c r="GE5950" s="81" t="s">
        <v>449</v>
      </c>
      <c r="GF5950" s="81" t="s">
        <v>155</v>
      </c>
      <c r="GG5950" s="81" t="s">
        <v>497</v>
      </c>
      <c r="GH5950" s="81" t="s">
        <v>452</v>
      </c>
      <c r="GI5950" s="81">
        <v>2027</v>
      </c>
      <c r="GJ5950" s="81" t="s">
        <v>201</v>
      </c>
      <c r="GK5950" s="81">
        <v>0.71896016785825223</v>
      </c>
      <c r="GL5950" s="81">
        <v>79.797224</v>
      </c>
      <c r="GM5950" s="81">
        <v>2027</v>
      </c>
      <c r="GN5950" s="81" t="s">
        <v>173</v>
      </c>
      <c r="GO5950" s="81">
        <v>1.1148832299820636E-2</v>
      </c>
      <c r="GP5950" s="81">
        <v>10</v>
      </c>
      <c r="GQ5950" s="81">
        <v>0</v>
      </c>
      <c r="GR5950" s="81" t="s">
        <v>448</v>
      </c>
      <c r="GS5950" s="81">
        <v>1.1148832299820636E-2</v>
      </c>
      <c r="GT5950" s="81">
        <v>8.0155663417025482E-3</v>
      </c>
      <c r="GU5950" s="81">
        <v>1.1148832299820636E-2</v>
      </c>
      <c r="GV5950" s="81">
        <v>8.0155663417025482E-3</v>
      </c>
      <c r="GW5950" s="81">
        <v>1.1148832299820636E-2</v>
      </c>
      <c r="GX5950" s="81">
        <v>8.0155663417025482E-3</v>
      </c>
      <c r="GY5950" s="81">
        <v>1.1148832299820636E-2</v>
      </c>
      <c r="GZ5950" s="81">
        <v>8.0155663417025482E-3</v>
      </c>
    </row>
    <row r="5951" spans="98:208" x14ac:dyDescent="0.25">
      <c r="CT5951" s="81" t="s">
        <v>155</v>
      </c>
      <c r="CU5951" s="81" t="s">
        <v>493</v>
      </c>
      <c r="CV5951" s="81" t="s">
        <v>454</v>
      </c>
      <c r="CW5951" s="81">
        <v>2027</v>
      </c>
      <c r="CX5951" s="81">
        <v>0</v>
      </c>
      <c r="CY5951" s="81">
        <v>0</v>
      </c>
      <c r="CZ5951" s="81">
        <v>0</v>
      </c>
      <c r="DA5951" s="81">
        <v>0</v>
      </c>
      <c r="DB5951" s="81">
        <v>21835.978114130328</v>
      </c>
      <c r="DC5951" s="81">
        <v>428.60232122030129</v>
      </c>
      <c r="DD5951" s="81">
        <v>13939.560973457559</v>
      </c>
      <c r="DE5951" s="81">
        <v>7467.8148194524774</v>
      </c>
      <c r="DF5951" s="81">
        <v>4.7784154025989949</v>
      </c>
      <c r="DG5951" s="81">
        <v>4.7784154025989949</v>
      </c>
      <c r="DH5951" s="81">
        <v>4.7784154025989949</v>
      </c>
      <c r="DI5951" s="81">
        <v>4.7784154025989949</v>
      </c>
      <c r="DJ5951" s="81">
        <v>6.244711827386912E-10</v>
      </c>
      <c r="DL5951" s="81">
        <v>0</v>
      </c>
      <c r="DM5951" s="81">
        <v>2.9839827180777737E-9</v>
      </c>
      <c r="DN5951" s="81">
        <v>2.9839827180777737E-9</v>
      </c>
      <c r="DO5951" s="81">
        <v>0</v>
      </c>
      <c r="DP5951" s="81">
        <v>2.9839827180777737E-9</v>
      </c>
      <c r="DQ5951" s="81">
        <v>2.9839827180777737E-9</v>
      </c>
      <c r="DR5951" s="81">
        <v>0</v>
      </c>
      <c r="DS5951" s="81">
        <v>2.9839827180777737E-9</v>
      </c>
      <c r="DT5951" s="81">
        <v>2.9839827180777737E-9</v>
      </c>
      <c r="DU5951" s="81">
        <v>0</v>
      </c>
      <c r="DV5951" s="81">
        <v>2.9839827180777737E-9</v>
      </c>
      <c r="DW5951" s="81">
        <v>2.9839827180777737E-9</v>
      </c>
      <c r="GE5951" s="81" t="s">
        <v>449</v>
      </c>
      <c r="GF5951" s="81" t="s">
        <v>155</v>
      </c>
      <c r="GG5951" s="81" t="s">
        <v>497</v>
      </c>
      <c r="GH5951" s="81" t="s">
        <v>452</v>
      </c>
      <c r="GI5951" s="81">
        <v>2028</v>
      </c>
      <c r="GJ5951" s="81" t="s">
        <v>201</v>
      </c>
      <c r="GK5951" s="81">
        <v>0.74733835430389128</v>
      </c>
      <c r="GL5951" s="81">
        <v>79.797224</v>
      </c>
      <c r="GM5951" s="81">
        <v>2028</v>
      </c>
      <c r="GN5951" s="81" t="s">
        <v>173</v>
      </c>
      <c r="GO5951" s="81">
        <v>1.1148832299820636E-2</v>
      </c>
      <c r="GP5951" s="81">
        <v>10</v>
      </c>
      <c r="GQ5951" s="81">
        <v>0</v>
      </c>
      <c r="GR5951" s="81" t="s">
        <v>448</v>
      </c>
      <c r="GS5951" s="81">
        <v>1.1148832299820636E-2</v>
      </c>
      <c r="GT5951" s="81">
        <v>8.3319499833580217E-3</v>
      </c>
      <c r="GU5951" s="81">
        <v>1.1148832299820636E-2</v>
      </c>
      <c r="GV5951" s="81">
        <v>8.3319499833580217E-3</v>
      </c>
      <c r="GW5951" s="81">
        <v>1.1148832299820636E-2</v>
      </c>
      <c r="GX5951" s="81">
        <v>8.3319499833580217E-3</v>
      </c>
      <c r="GY5951" s="81">
        <v>1.1148832299820636E-2</v>
      </c>
      <c r="GZ5951" s="81">
        <v>8.3319499833580217E-3</v>
      </c>
    </row>
    <row r="5952" spans="98:208" x14ac:dyDescent="0.25">
      <c r="CT5952" s="81" t="s">
        <v>155</v>
      </c>
      <c r="CU5952" s="81" t="s">
        <v>493</v>
      </c>
      <c r="CV5952" s="81" t="s">
        <v>454</v>
      </c>
      <c r="CW5952" s="81">
        <v>2028</v>
      </c>
      <c r="CX5952" s="81">
        <v>0</v>
      </c>
      <c r="CY5952" s="81">
        <v>0</v>
      </c>
      <c r="CZ5952" s="81">
        <v>0</v>
      </c>
      <c r="DA5952" s="81">
        <v>0</v>
      </c>
      <c r="DB5952" s="81">
        <v>22783.187028906821</v>
      </c>
      <c r="DC5952" s="81">
        <v>453.26096055713208</v>
      </c>
      <c r="DD5952" s="81">
        <v>14531.33568557203</v>
      </c>
      <c r="DE5952" s="81">
        <v>7798.5903827775537</v>
      </c>
      <c r="DF5952" s="81">
        <v>5.0533304373070811</v>
      </c>
      <c r="DG5952" s="81">
        <v>5.0533304373070811</v>
      </c>
      <c r="DH5952" s="81">
        <v>5.0533304373070811</v>
      </c>
      <c r="DI5952" s="81">
        <v>5.0533304373070811</v>
      </c>
      <c r="DJ5952" s="81">
        <v>6.244711827386912E-10</v>
      </c>
      <c r="DL5952" s="81">
        <v>0</v>
      </c>
      <c r="DM5952" s="81">
        <v>3.1556592349545806E-9</v>
      </c>
      <c r="DN5952" s="81">
        <v>3.1556592349545806E-9</v>
      </c>
      <c r="DO5952" s="81">
        <v>0</v>
      </c>
      <c r="DP5952" s="81">
        <v>3.1556592349545806E-9</v>
      </c>
      <c r="DQ5952" s="81">
        <v>3.1556592349545806E-9</v>
      </c>
      <c r="DR5952" s="81">
        <v>0</v>
      </c>
      <c r="DS5952" s="81">
        <v>3.1556592349545806E-9</v>
      </c>
      <c r="DT5952" s="81">
        <v>3.1556592349545806E-9</v>
      </c>
      <c r="DU5952" s="81">
        <v>0</v>
      </c>
      <c r="DV5952" s="81">
        <v>3.1556592349545806E-9</v>
      </c>
      <c r="DW5952" s="81">
        <v>3.1556592349545806E-9</v>
      </c>
      <c r="GE5952" s="81" t="s">
        <v>449</v>
      </c>
      <c r="GF5952" s="81" t="s">
        <v>155</v>
      </c>
      <c r="GG5952" s="81" t="s">
        <v>497</v>
      </c>
      <c r="GH5952" s="81" t="s">
        <v>452</v>
      </c>
      <c r="GI5952" s="81">
        <v>2029</v>
      </c>
      <c r="GJ5952" s="81" t="s">
        <v>201</v>
      </c>
      <c r="GK5952" s="81">
        <v>0.74733835430389128</v>
      </c>
      <c r="GL5952" s="81">
        <v>79.797224</v>
      </c>
      <c r="GM5952" s="81">
        <v>2029</v>
      </c>
      <c r="GN5952" s="81" t="s">
        <v>173</v>
      </c>
      <c r="GO5952" s="81">
        <v>1.1148832299820636E-2</v>
      </c>
      <c r="GP5952" s="81">
        <v>10</v>
      </c>
      <c r="GQ5952" s="81">
        <v>0</v>
      </c>
      <c r="GR5952" s="81" t="s">
        <v>448</v>
      </c>
      <c r="GS5952" s="81">
        <v>1.1148832299820636E-2</v>
      </c>
      <c r="GT5952" s="81">
        <v>8.3319499833580217E-3</v>
      </c>
      <c r="GU5952" s="81">
        <v>1.1148832299820636E-2</v>
      </c>
      <c r="GV5952" s="81">
        <v>8.3319499833580217E-3</v>
      </c>
      <c r="GW5952" s="81">
        <v>1.1148832299820636E-2</v>
      </c>
      <c r="GX5952" s="81">
        <v>8.3319499833580217E-3</v>
      </c>
      <c r="GY5952" s="81">
        <v>1.1148832299820636E-2</v>
      </c>
      <c r="GZ5952" s="81">
        <v>8.3319499833580217E-3</v>
      </c>
    </row>
    <row r="5953" spans="98:208" x14ac:dyDescent="0.25">
      <c r="CT5953" s="81" t="s">
        <v>155</v>
      </c>
      <c r="CU5953" s="81" t="s">
        <v>493</v>
      </c>
      <c r="CV5953" s="81" t="s">
        <v>454</v>
      </c>
      <c r="CW5953" s="81">
        <v>2029</v>
      </c>
      <c r="CX5953" s="81">
        <v>0</v>
      </c>
      <c r="CY5953" s="81">
        <v>0</v>
      </c>
      <c r="CZ5953" s="81">
        <v>0</v>
      </c>
      <c r="DA5953" s="81">
        <v>0</v>
      </c>
      <c r="DB5953" s="81">
        <v>22783.187028906821</v>
      </c>
      <c r="DC5953" s="81">
        <v>453.26096055713208</v>
      </c>
      <c r="DD5953" s="81">
        <v>14531.33568557203</v>
      </c>
      <c r="DE5953" s="81">
        <v>7798.5903827775537</v>
      </c>
      <c r="DF5953" s="81">
        <v>5.0533304373070811</v>
      </c>
      <c r="DG5953" s="81">
        <v>5.0533304373070811</v>
      </c>
      <c r="DH5953" s="81">
        <v>5.0533304373070811</v>
      </c>
      <c r="DI5953" s="81">
        <v>5.0533304373070811</v>
      </c>
      <c r="DJ5953" s="81">
        <v>6.244711827386912E-10</v>
      </c>
      <c r="DL5953" s="81">
        <v>0</v>
      </c>
      <c r="DM5953" s="81">
        <v>3.1556592349545806E-9</v>
      </c>
      <c r="DN5953" s="81">
        <v>3.1556592349545806E-9</v>
      </c>
      <c r="DO5953" s="81">
        <v>0</v>
      </c>
      <c r="DP5953" s="81">
        <v>3.1556592349545806E-9</v>
      </c>
      <c r="DQ5953" s="81">
        <v>3.1556592349545806E-9</v>
      </c>
      <c r="DR5953" s="81">
        <v>0</v>
      </c>
      <c r="DS5953" s="81">
        <v>3.1556592349545806E-9</v>
      </c>
      <c r="DT5953" s="81">
        <v>3.1556592349545806E-9</v>
      </c>
      <c r="DU5953" s="81">
        <v>0</v>
      </c>
      <c r="DV5953" s="81">
        <v>3.1556592349545806E-9</v>
      </c>
      <c r="DW5953" s="81">
        <v>3.1556592349545806E-9</v>
      </c>
      <c r="GE5953" s="81" t="s">
        <v>449</v>
      </c>
      <c r="GF5953" s="81" t="s">
        <v>155</v>
      </c>
      <c r="GG5953" s="81" t="s">
        <v>497</v>
      </c>
      <c r="GH5953" s="81" t="s">
        <v>452</v>
      </c>
      <c r="GI5953" s="81">
        <v>2030</v>
      </c>
      <c r="GJ5953" s="81" t="s">
        <v>201</v>
      </c>
      <c r="GK5953" s="81">
        <v>0.74733835430389128</v>
      </c>
      <c r="GL5953" s="81">
        <v>79.797224</v>
      </c>
      <c r="GM5953" s="81">
        <v>2030</v>
      </c>
      <c r="GN5953" s="81" t="s">
        <v>173</v>
      </c>
      <c r="GO5953" s="81">
        <v>1.1148832299820636E-2</v>
      </c>
      <c r="GP5953" s="81">
        <v>10</v>
      </c>
      <c r="GQ5953" s="81">
        <v>0</v>
      </c>
      <c r="GR5953" s="81" t="s">
        <v>448</v>
      </c>
      <c r="GS5953" s="81">
        <v>0</v>
      </c>
      <c r="GT5953" s="81">
        <v>0</v>
      </c>
      <c r="GU5953" s="81">
        <v>1.1148832299820636E-2</v>
      </c>
      <c r="GV5953" s="81">
        <v>8.3319499833580217E-3</v>
      </c>
      <c r="GW5953" s="81">
        <v>1.1148832299820636E-2</v>
      </c>
      <c r="GX5953" s="81">
        <v>8.3319499833580217E-3</v>
      </c>
      <c r="GY5953" s="81">
        <v>1.1148832299820636E-2</v>
      </c>
      <c r="GZ5953" s="81">
        <v>8.3319499833580217E-3</v>
      </c>
    </row>
    <row r="5954" spans="98:208" x14ac:dyDescent="0.25">
      <c r="CT5954" s="81" t="s">
        <v>155</v>
      </c>
      <c r="CU5954" s="81" t="s">
        <v>493</v>
      </c>
      <c r="CV5954" s="81" t="s">
        <v>454</v>
      </c>
      <c r="CW5954" s="81">
        <v>2030</v>
      </c>
      <c r="CX5954" s="81">
        <v>0</v>
      </c>
      <c r="CY5954" s="81">
        <v>0</v>
      </c>
      <c r="CZ5954" s="81">
        <v>0</v>
      </c>
      <c r="DA5954" s="81">
        <v>0</v>
      </c>
      <c r="DB5954" s="81">
        <v>22783.187028906821</v>
      </c>
      <c r="DC5954" s="81">
        <v>453.26096055713208</v>
      </c>
      <c r="DD5954" s="81">
        <v>14531.33568557203</v>
      </c>
      <c r="DE5954" s="81">
        <v>7798.5903827775537</v>
      </c>
      <c r="DF5954" s="81">
        <v>0</v>
      </c>
      <c r="DG5954" s="81">
        <v>5.0533304373070811</v>
      </c>
      <c r="DH5954" s="81">
        <v>5.0533304373070811</v>
      </c>
      <c r="DI5954" s="81">
        <v>5.0533304373070811</v>
      </c>
      <c r="DJ5954" s="81">
        <v>6.244711827386912E-10</v>
      </c>
      <c r="DL5954" s="81">
        <v>0</v>
      </c>
      <c r="DM5954" s="81">
        <v>0</v>
      </c>
      <c r="DN5954" s="81">
        <v>0</v>
      </c>
      <c r="DO5954" s="81">
        <v>0</v>
      </c>
      <c r="DP5954" s="81">
        <v>3.1556592349545806E-9</v>
      </c>
      <c r="DQ5954" s="81">
        <v>3.1556592349545806E-9</v>
      </c>
      <c r="DR5954" s="81">
        <v>0</v>
      </c>
      <c r="DS5954" s="81">
        <v>3.1556592349545806E-9</v>
      </c>
      <c r="DT5954" s="81">
        <v>3.1556592349545806E-9</v>
      </c>
      <c r="DU5954" s="81">
        <v>0</v>
      </c>
      <c r="DV5954" s="81">
        <v>3.1556592349545806E-9</v>
      </c>
      <c r="DW5954" s="81">
        <v>3.1556592349545806E-9</v>
      </c>
      <c r="GE5954" s="81" t="s">
        <v>449</v>
      </c>
      <c r="GF5954" s="81" t="s">
        <v>155</v>
      </c>
      <c r="GG5954" s="81" t="s">
        <v>497</v>
      </c>
      <c r="GH5954" s="81" t="s">
        <v>452</v>
      </c>
      <c r="GI5954" s="81">
        <v>2031</v>
      </c>
      <c r="GJ5954" s="81" t="s">
        <v>201</v>
      </c>
      <c r="GK5954" s="81">
        <v>0.74733835430389128</v>
      </c>
      <c r="GL5954" s="81">
        <v>79.797224</v>
      </c>
      <c r="GM5954" s="81">
        <v>2031</v>
      </c>
      <c r="GN5954" s="81" t="s">
        <v>173</v>
      </c>
      <c r="GO5954" s="81">
        <v>1.1148832299820636E-2</v>
      </c>
      <c r="GP5954" s="81">
        <v>10</v>
      </c>
      <c r="GQ5954" s="81">
        <v>0</v>
      </c>
      <c r="GR5954" s="81" t="s">
        <v>448</v>
      </c>
      <c r="GS5954" s="81">
        <v>0</v>
      </c>
      <c r="GT5954" s="81">
        <v>0</v>
      </c>
      <c r="GU5954" s="81">
        <v>0</v>
      </c>
      <c r="GV5954" s="81">
        <v>0</v>
      </c>
      <c r="GW5954" s="81">
        <v>1.1148832299820636E-2</v>
      </c>
      <c r="GX5954" s="81">
        <v>8.3319499833580217E-3</v>
      </c>
      <c r="GY5954" s="81">
        <v>1.1148832299820636E-2</v>
      </c>
      <c r="GZ5954" s="81">
        <v>8.3319499833580217E-3</v>
      </c>
    </row>
    <row r="5955" spans="98:208" x14ac:dyDescent="0.25">
      <c r="CT5955" s="81" t="s">
        <v>155</v>
      </c>
      <c r="CU5955" s="81" t="s">
        <v>493</v>
      </c>
      <c r="CV5955" s="81" t="s">
        <v>454</v>
      </c>
      <c r="CW5955" s="81">
        <v>2031</v>
      </c>
      <c r="CX5955" s="81">
        <v>0</v>
      </c>
      <c r="CY5955" s="81">
        <v>0</v>
      </c>
      <c r="CZ5955" s="81">
        <v>0</v>
      </c>
      <c r="DA5955" s="81">
        <v>0</v>
      </c>
      <c r="DB5955" s="81">
        <v>22783.187028906821</v>
      </c>
      <c r="DC5955" s="81">
        <v>453.26096055713208</v>
      </c>
      <c r="DD5955" s="81">
        <v>14531.33568557203</v>
      </c>
      <c r="DE5955" s="81">
        <v>7798.5903827775537</v>
      </c>
      <c r="DF5955" s="81">
        <v>0</v>
      </c>
      <c r="DG5955" s="81">
        <v>0</v>
      </c>
      <c r="DH5955" s="81">
        <v>5.0533304373070811</v>
      </c>
      <c r="DI5955" s="81">
        <v>5.0533304373070811</v>
      </c>
      <c r="DJ5955" s="81">
        <v>6.244711827386912E-10</v>
      </c>
      <c r="DL5955" s="81">
        <v>0</v>
      </c>
      <c r="DM5955" s="81">
        <v>0</v>
      </c>
      <c r="DN5955" s="81">
        <v>0</v>
      </c>
      <c r="DO5955" s="81">
        <v>0</v>
      </c>
      <c r="DP5955" s="81">
        <v>0</v>
      </c>
      <c r="DQ5955" s="81">
        <v>0</v>
      </c>
      <c r="DR5955" s="81">
        <v>0</v>
      </c>
      <c r="DS5955" s="81">
        <v>3.1556592349545806E-9</v>
      </c>
      <c r="DT5955" s="81">
        <v>3.1556592349545806E-9</v>
      </c>
      <c r="DU5955" s="81">
        <v>0</v>
      </c>
      <c r="DV5955" s="81">
        <v>3.1556592349545806E-9</v>
      </c>
      <c r="DW5955" s="81">
        <v>3.1556592349545806E-9</v>
      </c>
      <c r="GE5955" s="81" t="s">
        <v>449</v>
      </c>
      <c r="GF5955" s="81" t="s">
        <v>155</v>
      </c>
      <c r="GG5955" s="81" t="s">
        <v>497</v>
      </c>
      <c r="GH5955" s="81" t="s">
        <v>452</v>
      </c>
      <c r="GI5955" s="81">
        <v>2032</v>
      </c>
      <c r="GJ5955" s="81" t="s">
        <v>201</v>
      </c>
      <c r="GK5955" s="81">
        <v>0.74733835430389128</v>
      </c>
      <c r="GL5955" s="81">
        <v>79.797224</v>
      </c>
      <c r="GM5955" s="81">
        <v>2032</v>
      </c>
      <c r="GN5955" s="81" t="s">
        <v>173</v>
      </c>
      <c r="GO5955" s="81">
        <v>1.1148832299820636E-2</v>
      </c>
      <c r="GP5955" s="81">
        <v>10</v>
      </c>
      <c r="GQ5955" s="81">
        <v>0</v>
      </c>
      <c r="GR5955" s="81" t="s">
        <v>448</v>
      </c>
      <c r="GS5955" s="81">
        <v>0</v>
      </c>
      <c r="GT5955" s="81">
        <v>0</v>
      </c>
      <c r="GU5955" s="81">
        <v>0</v>
      </c>
      <c r="GV5955" s="81">
        <v>0</v>
      </c>
      <c r="GW5955" s="81">
        <v>0</v>
      </c>
      <c r="GX5955" s="81">
        <v>0</v>
      </c>
      <c r="GY5955" s="81">
        <v>1.1148832299820636E-2</v>
      </c>
      <c r="GZ5955" s="81">
        <v>8.3319499833580217E-3</v>
      </c>
    </row>
    <row r="5956" spans="98:208" x14ac:dyDescent="0.25">
      <c r="CT5956" s="81" t="s">
        <v>155</v>
      </c>
      <c r="CU5956" s="81" t="s">
        <v>493</v>
      </c>
      <c r="CV5956" s="81" t="s">
        <v>454</v>
      </c>
      <c r="CW5956" s="81">
        <v>2032</v>
      </c>
      <c r="CX5956" s="81">
        <v>0</v>
      </c>
      <c r="CY5956" s="81">
        <v>0</v>
      </c>
      <c r="CZ5956" s="81">
        <v>0</v>
      </c>
      <c r="DA5956" s="81">
        <v>0</v>
      </c>
      <c r="DB5956" s="81">
        <v>22783.187028906821</v>
      </c>
      <c r="DC5956" s="81">
        <v>453.26096055713208</v>
      </c>
      <c r="DD5956" s="81">
        <v>14531.33568557203</v>
      </c>
      <c r="DE5956" s="81">
        <v>7798.5903827775537</v>
      </c>
      <c r="DF5956" s="81">
        <v>0</v>
      </c>
      <c r="DG5956" s="81">
        <v>0</v>
      </c>
      <c r="DH5956" s="81">
        <v>0</v>
      </c>
      <c r="DI5956" s="81">
        <v>5.0533304373070811</v>
      </c>
      <c r="DJ5956" s="81">
        <v>6.244711827386912E-10</v>
      </c>
      <c r="DL5956" s="81">
        <v>0</v>
      </c>
      <c r="DM5956" s="81">
        <v>0</v>
      </c>
      <c r="DN5956" s="81">
        <v>0</v>
      </c>
      <c r="DO5956" s="81">
        <v>0</v>
      </c>
      <c r="DP5956" s="81">
        <v>0</v>
      </c>
      <c r="DQ5956" s="81">
        <v>0</v>
      </c>
      <c r="DR5956" s="81">
        <v>0</v>
      </c>
      <c r="DS5956" s="81">
        <v>0</v>
      </c>
      <c r="DT5956" s="81">
        <v>0</v>
      </c>
      <c r="DU5956" s="81">
        <v>0</v>
      </c>
      <c r="DV5956" s="81">
        <v>3.1556592349545806E-9</v>
      </c>
      <c r="DW5956" s="81">
        <v>3.1556592349545806E-9</v>
      </c>
      <c r="GE5956" s="81" t="s">
        <v>449</v>
      </c>
      <c r="GF5956" s="81" t="s">
        <v>155</v>
      </c>
      <c r="GG5956" s="81" t="s">
        <v>497</v>
      </c>
      <c r="GH5956" s="81" t="s">
        <v>453</v>
      </c>
      <c r="GI5956" s="81">
        <v>2021</v>
      </c>
      <c r="GJ5956" s="81" t="s">
        <v>201</v>
      </c>
      <c r="GK5956" s="81">
        <v>3.6425060683953139E-2</v>
      </c>
      <c r="GL5956" s="81">
        <v>79.797224</v>
      </c>
      <c r="GM5956" s="81">
        <v>2021</v>
      </c>
      <c r="GN5956" s="81" t="s">
        <v>173</v>
      </c>
      <c r="GO5956" s="81">
        <v>1.1148832299820636E-2</v>
      </c>
      <c r="GP5956" s="81">
        <v>10</v>
      </c>
      <c r="GQ5956" s="81">
        <v>0</v>
      </c>
      <c r="GR5956" s="81" t="s">
        <v>448</v>
      </c>
      <c r="GS5956" s="81">
        <v>1.1148832299820636E-2</v>
      </c>
      <c r="GT5956" s="81">
        <v>4.0609689307618353E-4</v>
      </c>
      <c r="GU5956" s="81">
        <v>1.1148832299820636E-2</v>
      </c>
      <c r="GV5956" s="81">
        <v>4.0609689307618353E-4</v>
      </c>
      <c r="GW5956" s="81">
        <v>0</v>
      </c>
      <c r="GX5956" s="81">
        <v>0</v>
      </c>
      <c r="GY5956" s="81">
        <v>0</v>
      </c>
      <c r="GZ5956" s="81">
        <v>0</v>
      </c>
    </row>
    <row r="5957" spans="98:208" x14ac:dyDescent="0.25">
      <c r="CT5957" s="81" t="s">
        <v>155</v>
      </c>
      <c r="CU5957" s="81" t="s">
        <v>493</v>
      </c>
      <c r="CV5957" s="81" t="s">
        <v>455</v>
      </c>
      <c r="CW5957" s="81">
        <v>2020</v>
      </c>
      <c r="CX5957" s="81">
        <v>0</v>
      </c>
      <c r="CY5957" s="81">
        <v>0</v>
      </c>
      <c r="CZ5957" s="81">
        <v>0</v>
      </c>
      <c r="DA5957" s="81">
        <v>0</v>
      </c>
      <c r="DB5957" s="81">
        <v>21083.842824224459</v>
      </c>
      <c r="DC5957" s="81">
        <v>409.22373582043957</v>
      </c>
      <c r="DD5957" s="81">
        <v>13469.087812378741</v>
      </c>
      <c r="DE5957" s="81">
        <v>7205.5312760252837</v>
      </c>
      <c r="DF5957" s="81">
        <v>4.5623668037681835</v>
      </c>
      <c r="DG5957" s="81">
        <v>0</v>
      </c>
      <c r="DH5957" s="81">
        <v>0</v>
      </c>
      <c r="DI5957" s="81">
        <v>0</v>
      </c>
      <c r="DJ5957" s="81">
        <v>2.6932683641515592E-8</v>
      </c>
      <c r="DL5957" s="81">
        <v>0</v>
      </c>
      <c r="DM5957" s="81">
        <v>1.2287678178244112E-7</v>
      </c>
      <c r="DN5957" s="81">
        <v>1.2287678178244112E-7</v>
      </c>
      <c r="DO5957" s="81">
        <v>0</v>
      </c>
      <c r="DP5957" s="81">
        <v>0</v>
      </c>
      <c r="DQ5957" s="81">
        <v>0</v>
      </c>
      <c r="DR5957" s="81">
        <v>0</v>
      </c>
      <c r="DS5957" s="81">
        <v>0</v>
      </c>
      <c r="DT5957" s="81">
        <v>0</v>
      </c>
      <c r="DU5957" s="81">
        <v>0</v>
      </c>
      <c r="DV5957" s="81">
        <v>0</v>
      </c>
      <c r="DW5957" s="81">
        <v>0</v>
      </c>
      <c r="GE5957" s="81" t="s">
        <v>449</v>
      </c>
      <c r="GF5957" s="81" t="s">
        <v>155</v>
      </c>
      <c r="GG5957" s="81" t="s">
        <v>497</v>
      </c>
      <c r="GH5957" s="81" t="s">
        <v>453</v>
      </c>
      <c r="GI5957" s="81">
        <v>2022</v>
      </c>
      <c r="GJ5957" s="81" t="s">
        <v>201</v>
      </c>
      <c r="GK5957" s="81">
        <v>3.6425060683953139E-2</v>
      </c>
      <c r="GL5957" s="81">
        <v>79.797224</v>
      </c>
      <c r="GM5957" s="81">
        <v>2022</v>
      </c>
      <c r="GN5957" s="81" t="s">
        <v>173</v>
      </c>
      <c r="GO5957" s="81">
        <v>1.1148832299820636E-2</v>
      </c>
      <c r="GP5957" s="81">
        <v>10</v>
      </c>
      <c r="GQ5957" s="81">
        <v>0</v>
      </c>
      <c r="GR5957" s="81" t="s">
        <v>448</v>
      </c>
      <c r="GS5957" s="81">
        <v>1.1148832299820636E-2</v>
      </c>
      <c r="GT5957" s="81">
        <v>4.0609689307618353E-4</v>
      </c>
      <c r="GU5957" s="81">
        <v>1.1148832299820636E-2</v>
      </c>
      <c r="GV5957" s="81">
        <v>4.0609689307618353E-4</v>
      </c>
      <c r="GW5957" s="81">
        <v>1.1148832299820636E-2</v>
      </c>
      <c r="GX5957" s="81">
        <v>4.0609689307618353E-4</v>
      </c>
      <c r="GY5957" s="81">
        <v>0</v>
      </c>
      <c r="GZ5957" s="81">
        <v>0</v>
      </c>
    </row>
    <row r="5958" spans="98:208" x14ac:dyDescent="0.25">
      <c r="CT5958" s="81" t="s">
        <v>155</v>
      </c>
      <c r="CU5958" s="81" t="s">
        <v>493</v>
      </c>
      <c r="CV5958" s="81" t="s">
        <v>455</v>
      </c>
      <c r="CW5958" s="81">
        <v>2021</v>
      </c>
      <c r="CX5958" s="81">
        <v>0</v>
      </c>
      <c r="CY5958" s="81">
        <v>0</v>
      </c>
      <c r="CZ5958" s="81">
        <v>0</v>
      </c>
      <c r="DA5958" s="81">
        <v>0</v>
      </c>
      <c r="DB5958" s="81">
        <v>21083.842824224459</v>
      </c>
      <c r="DC5958" s="81">
        <v>409.22373582043957</v>
      </c>
      <c r="DD5958" s="81">
        <v>13469.087812378741</v>
      </c>
      <c r="DE5958" s="81">
        <v>7205.5312760252837</v>
      </c>
      <c r="DF5958" s="81">
        <v>4.5623668037681835</v>
      </c>
      <c r="DG5958" s="81">
        <v>4.5623668037681835</v>
      </c>
      <c r="DH5958" s="81">
        <v>0</v>
      </c>
      <c r="DI5958" s="81">
        <v>0</v>
      </c>
      <c r="DJ5958" s="81">
        <v>2.6932683641515592E-8</v>
      </c>
      <c r="DL5958" s="81">
        <v>0</v>
      </c>
      <c r="DM5958" s="81">
        <v>1.2287678178244112E-7</v>
      </c>
      <c r="DN5958" s="81">
        <v>1.2287678178244112E-7</v>
      </c>
      <c r="DO5958" s="81">
        <v>0</v>
      </c>
      <c r="DP5958" s="81">
        <v>1.2287678178244112E-7</v>
      </c>
      <c r="DQ5958" s="81">
        <v>1.2287678178244112E-7</v>
      </c>
      <c r="DR5958" s="81">
        <v>0</v>
      </c>
      <c r="DS5958" s="81">
        <v>0</v>
      </c>
      <c r="DT5958" s="81">
        <v>0</v>
      </c>
      <c r="DU5958" s="81">
        <v>0</v>
      </c>
      <c r="DV5958" s="81">
        <v>0</v>
      </c>
      <c r="DW5958" s="81">
        <v>0</v>
      </c>
      <c r="GE5958" s="81" t="s">
        <v>449</v>
      </c>
      <c r="GF5958" s="81" t="s">
        <v>155</v>
      </c>
      <c r="GG5958" s="81" t="s">
        <v>497</v>
      </c>
      <c r="GH5958" s="81" t="s">
        <v>453</v>
      </c>
      <c r="GI5958" s="81">
        <v>2023</v>
      </c>
      <c r="GJ5958" s="81" t="s">
        <v>201</v>
      </c>
      <c r="GK5958" s="81">
        <v>3.7590224611388653E-2</v>
      </c>
      <c r="GL5958" s="81">
        <v>79.797224</v>
      </c>
      <c r="GM5958" s="81">
        <v>2023</v>
      </c>
      <c r="GN5958" s="81" t="s">
        <v>173</v>
      </c>
      <c r="GO5958" s="81">
        <v>1.1148832299820636E-2</v>
      </c>
      <c r="GP5958" s="81">
        <v>10</v>
      </c>
      <c r="GQ5958" s="81">
        <v>0</v>
      </c>
      <c r="GR5958" s="81" t="s">
        <v>448</v>
      </c>
      <c r="GS5958" s="81">
        <v>1.1148832299820636E-2</v>
      </c>
      <c r="GT5958" s="81">
        <v>4.1908711030496244E-4</v>
      </c>
      <c r="GU5958" s="81">
        <v>1.1148832299820636E-2</v>
      </c>
      <c r="GV5958" s="81">
        <v>4.1908711030496244E-4</v>
      </c>
      <c r="GW5958" s="81">
        <v>1.1148832299820636E-2</v>
      </c>
      <c r="GX5958" s="81">
        <v>4.1908711030496244E-4</v>
      </c>
      <c r="GY5958" s="81">
        <v>1.1148832299820636E-2</v>
      </c>
      <c r="GZ5958" s="81">
        <v>4.1908711030496244E-4</v>
      </c>
    </row>
    <row r="5959" spans="98:208" x14ac:dyDescent="0.25">
      <c r="CT5959" s="81" t="s">
        <v>155</v>
      </c>
      <c r="CU5959" s="81" t="s">
        <v>493</v>
      </c>
      <c r="CV5959" s="81" t="s">
        <v>455</v>
      </c>
      <c r="CW5959" s="81">
        <v>2022</v>
      </c>
      <c r="CX5959" s="81">
        <v>0</v>
      </c>
      <c r="CY5959" s="81">
        <v>0</v>
      </c>
      <c r="CZ5959" s="81">
        <v>0</v>
      </c>
      <c r="DA5959" s="81">
        <v>0</v>
      </c>
      <c r="DB5959" s="81">
        <v>21083.842824224459</v>
      </c>
      <c r="DC5959" s="81">
        <v>409.22373582043957</v>
      </c>
      <c r="DD5959" s="81">
        <v>13469.087812378741</v>
      </c>
      <c r="DE5959" s="81">
        <v>7205.5312760252837</v>
      </c>
      <c r="DF5959" s="81">
        <v>4.5623668037681835</v>
      </c>
      <c r="DG5959" s="81">
        <v>4.5623668037681835</v>
      </c>
      <c r="DH5959" s="81">
        <v>4.5623668037681835</v>
      </c>
      <c r="DI5959" s="81">
        <v>0</v>
      </c>
      <c r="DJ5959" s="81">
        <v>2.6932683641515592E-8</v>
      </c>
      <c r="DL5959" s="81">
        <v>0</v>
      </c>
      <c r="DM5959" s="81">
        <v>1.2287678178244112E-7</v>
      </c>
      <c r="DN5959" s="81">
        <v>1.2287678178244112E-7</v>
      </c>
      <c r="DO5959" s="81">
        <v>0</v>
      </c>
      <c r="DP5959" s="81">
        <v>1.2287678178244112E-7</v>
      </c>
      <c r="DQ5959" s="81">
        <v>1.2287678178244112E-7</v>
      </c>
      <c r="DR5959" s="81">
        <v>0</v>
      </c>
      <c r="DS5959" s="81">
        <v>1.2287678178244112E-7</v>
      </c>
      <c r="DT5959" s="81">
        <v>1.2287678178244112E-7</v>
      </c>
      <c r="DU5959" s="81">
        <v>0</v>
      </c>
      <c r="DV5959" s="81">
        <v>0</v>
      </c>
      <c r="DW5959" s="81">
        <v>0</v>
      </c>
      <c r="GE5959" s="81" t="s">
        <v>449</v>
      </c>
      <c r="GF5959" s="81" t="s">
        <v>155</v>
      </c>
      <c r="GG5959" s="81" t="s">
        <v>497</v>
      </c>
      <c r="GH5959" s="81" t="s">
        <v>453</v>
      </c>
      <c r="GI5959" s="81">
        <v>2024</v>
      </c>
      <c r="GJ5959" s="81" t="s">
        <v>201</v>
      </c>
      <c r="GK5959" s="81">
        <v>3.7590224611388653E-2</v>
      </c>
      <c r="GL5959" s="81">
        <v>79.797224</v>
      </c>
      <c r="GM5959" s="81">
        <v>2024</v>
      </c>
      <c r="GN5959" s="81" t="s">
        <v>173</v>
      </c>
      <c r="GO5959" s="81">
        <v>1.1148832299820636E-2</v>
      </c>
      <c r="GP5959" s="81">
        <v>10</v>
      </c>
      <c r="GQ5959" s="81">
        <v>0</v>
      </c>
      <c r="GR5959" s="81" t="s">
        <v>448</v>
      </c>
      <c r="GS5959" s="81">
        <v>1.1148832299820636E-2</v>
      </c>
      <c r="GT5959" s="81">
        <v>4.1908711030496244E-4</v>
      </c>
      <c r="GU5959" s="81">
        <v>1.1148832299820636E-2</v>
      </c>
      <c r="GV5959" s="81">
        <v>4.1908711030496244E-4</v>
      </c>
      <c r="GW5959" s="81">
        <v>1.1148832299820636E-2</v>
      </c>
      <c r="GX5959" s="81">
        <v>4.1908711030496244E-4</v>
      </c>
      <c r="GY5959" s="81">
        <v>1.1148832299820636E-2</v>
      </c>
      <c r="GZ5959" s="81">
        <v>4.1908711030496244E-4</v>
      </c>
    </row>
    <row r="5960" spans="98:208" x14ac:dyDescent="0.25">
      <c r="CT5960" s="81" t="s">
        <v>155</v>
      </c>
      <c r="CU5960" s="81" t="s">
        <v>493</v>
      </c>
      <c r="CV5960" s="81" t="s">
        <v>455</v>
      </c>
      <c r="CW5960" s="81">
        <v>2023</v>
      </c>
      <c r="CX5960" s="81">
        <v>0</v>
      </c>
      <c r="CY5960" s="81">
        <v>0</v>
      </c>
      <c r="CZ5960" s="81">
        <v>0</v>
      </c>
      <c r="DA5960" s="81">
        <v>0</v>
      </c>
      <c r="DB5960" s="81">
        <v>21835.978114130419</v>
      </c>
      <c r="DC5960" s="81">
        <v>428.60232122030823</v>
      </c>
      <c r="DD5960" s="81">
        <v>13939.560973457559</v>
      </c>
      <c r="DE5960" s="81">
        <v>7467.8148194525547</v>
      </c>
      <c r="DF5960" s="81">
        <v>4.7784154025990722</v>
      </c>
      <c r="DG5960" s="81">
        <v>4.7784154025990722</v>
      </c>
      <c r="DH5960" s="81">
        <v>4.7784154025990722</v>
      </c>
      <c r="DI5960" s="81">
        <v>4.7784154025990722</v>
      </c>
      <c r="DJ5960" s="81">
        <v>2.6932683641515592E-8</v>
      </c>
      <c r="DL5960" s="81">
        <v>0</v>
      </c>
      <c r="DM5960" s="81">
        <v>1.2869555034594616E-7</v>
      </c>
      <c r="DN5960" s="81">
        <v>1.2869555034594616E-7</v>
      </c>
      <c r="DO5960" s="81">
        <v>0</v>
      </c>
      <c r="DP5960" s="81">
        <v>1.2869555034594616E-7</v>
      </c>
      <c r="DQ5960" s="81">
        <v>1.2869555034594616E-7</v>
      </c>
      <c r="DR5960" s="81">
        <v>0</v>
      </c>
      <c r="DS5960" s="81">
        <v>1.2869555034594616E-7</v>
      </c>
      <c r="DT5960" s="81">
        <v>1.2869555034594616E-7</v>
      </c>
      <c r="DU5960" s="81">
        <v>0</v>
      </c>
      <c r="DV5960" s="81">
        <v>1.2869555034594616E-7</v>
      </c>
      <c r="DW5960" s="81">
        <v>1.2869555034594616E-7</v>
      </c>
      <c r="GE5960" s="81" t="s">
        <v>449</v>
      </c>
      <c r="GF5960" s="81" t="s">
        <v>155</v>
      </c>
      <c r="GG5960" s="81" t="s">
        <v>497</v>
      </c>
      <c r="GH5960" s="81" t="s">
        <v>453</v>
      </c>
      <c r="GI5960" s="81">
        <v>2025</v>
      </c>
      <c r="GJ5960" s="81" t="s">
        <v>201</v>
      </c>
      <c r="GK5960" s="81">
        <v>3.7590224611388653E-2</v>
      </c>
      <c r="GL5960" s="81">
        <v>79.797224</v>
      </c>
      <c r="GM5960" s="81">
        <v>2025</v>
      </c>
      <c r="GN5960" s="81" t="s">
        <v>173</v>
      </c>
      <c r="GO5960" s="81">
        <v>1.1148832299820636E-2</v>
      </c>
      <c r="GP5960" s="81">
        <v>10</v>
      </c>
      <c r="GQ5960" s="81">
        <v>0</v>
      </c>
      <c r="GR5960" s="81" t="s">
        <v>448</v>
      </c>
      <c r="GS5960" s="81">
        <v>1.1148832299820636E-2</v>
      </c>
      <c r="GT5960" s="81">
        <v>4.1908711030496244E-4</v>
      </c>
      <c r="GU5960" s="81">
        <v>1.1148832299820636E-2</v>
      </c>
      <c r="GV5960" s="81">
        <v>4.1908711030496244E-4</v>
      </c>
      <c r="GW5960" s="81">
        <v>1.1148832299820636E-2</v>
      </c>
      <c r="GX5960" s="81">
        <v>4.1908711030496244E-4</v>
      </c>
      <c r="GY5960" s="81">
        <v>1.1148832299820636E-2</v>
      </c>
      <c r="GZ5960" s="81">
        <v>4.1908711030496244E-4</v>
      </c>
    </row>
    <row r="5961" spans="98:208" x14ac:dyDescent="0.25">
      <c r="CT5961" s="81" t="s">
        <v>155</v>
      </c>
      <c r="CU5961" s="81" t="s">
        <v>493</v>
      </c>
      <c r="CV5961" s="81" t="s">
        <v>455</v>
      </c>
      <c r="CW5961" s="81">
        <v>2024</v>
      </c>
      <c r="CX5961" s="81">
        <v>0</v>
      </c>
      <c r="CY5961" s="81">
        <v>0</v>
      </c>
      <c r="CZ5961" s="81">
        <v>0</v>
      </c>
      <c r="DA5961" s="81">
        <v>0</v>
      </c>
      <c r="DB5961" s="81">
        <v>21835.978114130419</v>
      </c>
      <c r="DC5961" s="81">
        <v>428.60232122030823</v>
      </c>
      <c r="DD5961" s="81">
        <v>13939.560973457559</v>
      </c>
      <c r="DE5961" s="81">
        <v>7467.8148194525547</v>
      </c>
      <c r="DF5961" s="81">
        <v>4.7784154025990722</v>
      </c>
      <c r="DG5961" s="81">
        <v>4.7784154025990722</v>
      </c>
      <c r="DH5961" s="81">
        <v>4.7784154025990722</v>
      </c>
      <c r="DI5961" s="81">
        <v>4.7784154025990722</v>
      </c>
      <c r="DJ5961" s="81">
        <v>2.6932683641515592E-8</v>
      </c>
      <c r="DL5961" s="81">
        <v>0</v>
      </c>
      <c r="DM5961" s="81">
        <v>1.2869555034594616E-7</v>
      </c>
      <c r="DN5961" s="81">
        <v>1.2869555034594616E-7</v>
      </c>
      <c r="DO5961" s="81">
        <v>0</v>
      </c>
      <c r="DP5961" s="81">
        <v>1.2869555034594616E-7</v>
      </c>
      <c r="DQ5961" s="81">
        <v>1.2869555034594616E-7</v>
      </c>
      <c r="DR5961" s="81">
        <v>0</v>
      </c>
      <c r="DS5961" s="81">
        <v>1.2869555034594616E-7</v>
      </c>
      <c r="DT5961" s="81">
        <v>1.2869555034594616E-7</v>
      </c>
      <c r="DU5961" s="81">
        <v>0</v>
      </c>
      <c r="DV5961" s="81">
        <v>1.2869555034594616E-7</v>
      </c>
      <c r="DW5961" s="81">
        <v>1.2869555034594616E-7</v>
      </c>
      <c r="GE5961" s="81" t="s">
        <v>449</v>
      </c>
      <c r="GF5961" s="81" t="s">
        <v>155</v>
      </c>
      <c r="GG5961" s="81" t="s">
        <v>497</v>
      </c>
      <c r="GH5961" s="81" t="s">
        <v>453</v>
      </c>
      <c r="GI5961" s="81">
        <v>2026</v>
      </c>
      <c r="GJ5961" s="81" t="s">
        <v>201</v>
      </c>
      <c r="GK5961" s="81">
        <v>3.7590224611388653E-2</v>
      </c>
      <c r="GL5961" s="81">
        <v>79.797224</v>
      </c>
      <c r="GM5961" s="81">
        <v>2026</v>
      </c>
      <c r="GN5961" s="81" t="s">
        <v>173</v>
      </c>
      <c r="GO5961" s="81">
        <v>1.1148832299820636E-2</v>
      </c>
      <c r="GP5961" s="81">
        <v>10</v>
      </c>
      <c r="GQ5961" s="81">
        <v>0</v>
      </c>
      <c r="GR5961" s="81" t="s">
        <v>448</v>
      </c>
      <c r="GS5961" s="81">
        <v>1.1148832299820636E-2</v>
      </c>
      <c r="GT5961" s="81">
        <v>4.1908711030496244E-4</v>
      </c>
      <c r="GU5961" s="81">
        <v>1.1148832299820636E-2</v>
      </c>
      <c r="GV5961" s="81">
        <v>4.1908711030496244E-4</v>
      </c>
      <c r="GW5961" s="81">
        <v>1.1148832299820636E-2</v>
      </c>
      <c r="GX5961" s="81">
        <v>4.1908711030496244E-4</v>
      </c>
      <c r="GY5961" s="81">
        <v>1.1148832299820636E-2</v>
      </c>
      <c r="GZ5961" s="81">
        <v>4.1908711030496244E-4</v>
      </c>
    </row>
    <row r="5962" spans="98:208" x14ac:dyDescent="0.25">
      <c r="CT5962" s="81" t="s">
        <v>155</v>
      </c>
      <c r="CU5962" s="81" t="s">
        <v>493</v>
      </c>
      <c r="CV5962" s="81" t="s">
        <v>455</v>
      </c>
      <c r="CW5962" s="81">
        <v>2025</v>
      </c>
      <c r="CX5962" s="81">
        <v>0</v>
      </c>
      <c r="CY5962" s="81">
        <v>0</v>
      </c>
      <c r="CZ5962" s="81">
        <v>0</v>
      </c>
      <c r="DA5962" s="81">
        <v>0</v>
      </c>
      <c r="DB5962" s="81">
        <v>21835.978114130419</v>
      </c>
      <c r="DC5962" s="81">
        <v>428.60232122030823</v>
      </c>
      <c r="DD5962" s="81">
        <v>13939.560973457559</v>
      </c>
      <c r="DE5962" s="81">
        <v>7467.8148194525547</v>
      </c>
      <c r="DF5962" s="81">
        <v>4.7784154025990722</v>
      </c>
      <c r="DG5962" s="81">
        <v>4.7784154025990722</v>
      </c>
      <c r="DH5962" s="81">
        <v>4.7784154025990722</v>
      </c>
      <c r="DI5962" s="81">
        <v>4.7784154025990722</v>
      </c>
      <c r="DJ5962" s="81">
        <v>2.6932683641515592E-8</v>
      </c>
      <c r="DL5962" s="81">
        <v>0</v>
      </c>
      <c r="DM5962" s="81">
        <v>1.2869555034594616E-7</v>
      </c>
      <c r="DN5962" s="81">
        <v>1.2869555034594616E-7</v>
      </c>
      <c r="DO5962" s="81">
        <v>0</v>
      </c>
      <c r="DP5962" s="81">
        <v>1.2869555034594616E-7</v>
      </c>
      <c r="DQ5962" s="81">
        <v>1.2869555034594616E-7</v>
      </c>
      <c r="DR5962" s="81">
        <v>0</v>
      </c>
      <c r="DS5962" s="81">
        <v>1.2869555034594616E-7</v>
      </c>
      <c r="DT5962" s="81">
        <v>1.2869555034594616E-7</v>
      </c>
      <c r="DU5962" s="81">
        <v>0</v>
      </c>
      <c r="DV5962" s="81">
        <v>1.2869555034594616E-7</v>
      </c>
      <c r="DW5962" s="81">
        <v>1.2869555034594616E-7</v>
      </c>
      <c r="GE5962" s="81" t="s">
        <v>449</v>
      </c>
      <c r="GF5962" s="81" t="s">
        <v>155</v>
      </c>
      <c r="GG5962" s="81" t="s">
        <v>497</v>
      </c>
      <c r="GH5962" s="81" t="s">
        <v>453</v>
      </c>
      <c r="GI5962" s="81">
        <v>2027</v>
      </c>
      <c r="GJ5962" s="81" t="s">
        <v>201</v>
      </c>
      <c r="GK5962" s="81">
        <v>3.7590224611388653E-2</v>
      </c>
      <c r="GL5962" s="81">
        <v>79.797224</v>
      </c>
      <c r="GM5962" s="81">
        <v>2027</v>
      </c>
      <c r="GN5962" s="81" t="s">
        <v>173</v>
      </c>
      <c r="GO5962" s="81">
        <v>1.1148832299820636E-2</v>
      </c>
      <c r="GP5962" s="81">
        <v>10</v>
      </c>
      <c r="GQ5962" s="81">
        <v>0</v>
      </c>
      <c r="GR5962" s="81" t="s">
        <v>448</v>
      </c>
      <c r="GS5962" s="81">
        <v>1.1148832299820636E-2</v>
      </c>
      <c r="GT5962" s="81">
        <v>4.1908711030496244E-4</v>
      </c>
      <c r="GU5962" s="81">
        <v>1.1148832299820636E-2</v>
      </c>
      <c r="GV5962" s="81">
        <v>4.1908711030496244E-4</v>
      </c>
      <c r="GW5962" s="81">
        <v>1.1148832299820636E-2</v>
      </c>
      <c r="GX5962" s="81">
        <v>4.1908711030496244E-4</v>
      </c>
      <c r="GY5962" s="81">
        <v>1.1148832299820636E-2</v>
      </c>
      <c r="GZ5962" s="81">
        <v>4.1908711030496244E-4</v>
      </c>
    </row>
    <row r="5963" spans="98:208" x14ac:dyDescent="0.25">
      <c r="CT5963" s="81" t="s">
        <v>155</v>
      </c>
      <c r="CU5963" s="81" t="s">
        <v>493</v>
      </c>
      <c r="CV5963" s="81" t="s">
        <v>455</v>
      </c>
      <c r="CW5963" s="81">
        <v>2026</v>
      </c>
      <c r="CX5963" s="81">
        <v>0</v>
      </c>
      <c r="CY5963" s="81">
        <v>0</v>
      </c>
      <c r="CZ5963" s="81">
        <v>0</v>
      </c>
      <c r="DA5963" s="81">
        <v>0</v>
      </c>
      <c r="DB5963" s="81">
        <v>21835.978114130419</v>
      </c>
      <c r="DC5963" s="81">
        <v>428.60232122030823</v>
      </c>
      <c r="DD5963" s="81">
        <v>13939.560973457559</v>
      </c>
      <c r="DE5963" s="81">
        <v>7467.8148194525547</v>
      </c>
      <c r="DF5963" s="81">
        <v>4.7784154025990722</v>
      </c>
      <c r="DG5963" s="81">
        <v>4.7784154025990722</v>
      </c>
      <c r="DH5963" s="81">
        <v>4.7784154025990722</v>
      </c>
      <c r="DI5963" s="81">
        <v>4.7784154025990722</v>
      </c>
      <c r="DJ5963" s="81">
        <v>2.6932683641515592E-8</v>
      </c>
      <c r="DL5963" s="81">
        <v>0</v>
      </c>
      <c r="DM5963" s="81">
        <v>1.2869555034594616E-7</v>
      </c>
      <c r="DN5963" s="81">
        <v>1.2869555034594616E-7</v>
      </c>
      <c r="DO5963" s="81">
        <v>0</v>
      </c>
      <c r="DP5963" s="81">
        <v>1.2869555034594616E-7</v>
      </c>
      <c r="DQ5963" s="81">
        <v>1.2869555034594616E-7</v>
      </c>
      <c r="DR5963" s="81">
        <v>0</v>
      </c>
      <c r="DS5963" s="81">
        <v>1.2869555034594616E-7</v>
      </c>
      <c r="DT5963" s="81">
        <v>1.2869555034594616E-7</v>
      </c>
      <c r="DU5963" s="81">
        <v>0</v>
      </c>
      <c r="DV5963" s="81">
        <v>1.2869555034594616E-7</v>
      </c>
      <c r="DW5963" s="81">
        <v>1.2869555034594616E-7</v>
      </c>
      <c r="GE5963" s="81" t="s">
        <v>449</v>
      </c>
      <c r="GF5963" s="81" t="s">
        <v>155</v>
      </c>
      <c r="GG5963" s="81" t="s">
        <v>497</v>
      </c>
      <c r="GH5963" s="81" t="s">
        <v>453</v>
      </c>
      <c r="GI5963" s="81">
        <v>2028</v>
      </c>
      <c r="GJ5963" s="81" t="s">
        <v>201</v>
      </c>
      <c r="GK5963" s="81">
        <v>3.9055083184885292E-2</v>
      </c>
      <c r="GL5963" s="81">
        <v>79.797224</v>
      </c>
      <c r="GM5963" s="81">
        <v>2028</v>
      </c>
      <c r="GN5963" s="81" t="s">
        <v>173</v>
      </c>
      <c r="GO5963" s="81">
        <v>1.1148832299820636E-2</v>
      </c>
      <c r="GP5963" s="81">
        <v>10</v>
      </c>
      <c r="GQ5963" s="81">
        <v>0</v>
      </c>
      <c r="GR5963" s="81" t="s">
        <v>448</v>
      </c>
      <c r="GS5963" s="81">
        <v>1.1148832299820636E-2</v>
      </c>
      <c r="GT5963" s="81">
        <v>4.3541857288383095E-4</v>
      </c>
      <c r="GU5963" s="81">
        <v>1.1148832299820636E-2</v>
      </c>
      <c r="GV5963" s="81">
        <v>4.3541857288383095E-4</v>
      </c>
      <c r="GW5963" s="81">
        <v>1.1148832299820636E-2</v>
      </c>
      <c r="GX5963" s="81">
        <v>4.3541857288383095E-4</v>
      </c>
      <c r="GY5963" s="81">
        <v>1.1148832299820636E-2</v>
      </c>
      <c r="GZ5963" s="81">
        <v>4.3541857288383095E-4</v>
      </c>
    </row>
    <row r="5964" spans="98:208" x14ac:dyDescent="0.25">
      <c r="CT5964" s="81" t="s">
        <v>155</v>
      </c>
      <c r="CU5964" s="81" t="s">
        <v>493</v>
      </c>
      <c r="CV5964" s="81" t="s">
        <v>455</v>
      </c>
      <c r="CW5964" s="81">
        <v>2027</v>
      </c>
      <c r="CX5964" s="81">
        <v>0</v>
      </c>
      <c r="CY5964" s="81">
        <v>0</v>
      </c>
      <c r="CZ5964" s="81">
        <v>0</v>
      </c>
      <c r="DA5964" s="81">
        <v>0</v>
      </c>
      <c r="DB5964" s="81">
        <v>21835.978114130419</v>
      </c>
      <c r="DC5964" s="81">
        <v>428.60232122030823</v>
      </c>
      <c r="DD5964" s="81">
        <v>13939.560973457559</v>
      </c>
      <c r="DE5964" s="81">
        <v>7467.8148194525547</v>
      </c>
      <c r="DF5964" s="81">
        <v>4.7784154025990722</v>
      </c>
      <c r="DG5964" s="81">
        <v>4.7784154025990722</v>
      </c>
      <c r="DH5964" s="81">
        <v>4.7784154025990722</v>
      </c>
      <c r="DI5964" s="81">
        <v>4.7784154025990722</v>
      </c>
      <c r="DJ5964" s="81">
        <v>2.6932683641515592E-8</v>
      </c>
      <c r="DL5964" s="81">
        <v>0</v>
      </c>
      <c r="DM5964" s="81">
        <v>1.2869555034594616E-7</v>
      </c>
      <c r="DN5964" s="81">
        <v>1.2869555034594616E-7</v>
      </c>
      <c r="DO5964" s="81">
        <v>0</v>
      </c>
      <c r="DP5964" s="81">
        <v>1.2869555034594616E-7</v>
      </c>
      <c r="DQ5964" s="81">
        <v>1.2869555034594616E-7</v>
      </c>
      <c r="DR5964" s="81">
        <v>0</v>
      </c>
      <c r="DS5964" s="81">
        <v>1.2869555034594616E-7</v>
      </c>
      <c r="DT5964" s="81">
        <v>1.2869555034594616E-7</v>
      </c>
      <c r="DU5964" s="81">
        <v>0</v>
      </c>
      <c r="DV5964" s="81">
        <v>1.2869555034594616E-7</v>
      </c>
      <c r="DW5964" s="81">
        <v>1.2869555034594616E-7</v>
      </c>
      <c r="GE5964" s="81" t="s">
        <v>449</v>
      </c>
      <c r="GF5964" s="81" t="s">
        <v>155</v>
      </c>
      <c r="GG5964" s="81" t="s">
        <v>497</v>
      </c>
      <c r="GH5964" s="81" t="s">
        <v>453</v>
      </c>
      <c r="GI5964" s="81">
        <v>2029</v>
      </c>
      <c r="GJ5964" s="81" t="s">
        <v>201</v>
      </c>
      <c r="GK5964" s="81">
        <v>3.9055083184885292E-2</v>
      </c>
      <c r="GL5964" s="81">
        <v>79.797224</v>
      </c>
      <c r="GM5964" s="81">
        <v>2029</v>
      </c>
      <c r="GN5964" s="81" t="s">
        <v>173</v>
      </c>
      <c r="GO5964" s="81">
        <v>1.1148832299820636E-2</v>
      </c>
      <c r="GP5964" s="81">
        <v>10</v>
      </c>
      <c r="GQ5964" s="81">
        <v>0</v>
      </c>
      <c r="GR5964" s="81" t="s">
        <v>448</v>
      </c>
      <c r="GS5964" s="81">
        <v>1.1148832299820636E-2</v>
      </c>
      <c r="GT5964" s="81">
        <v>4.3541857288383095E-4</v>
      </c>
      <c r="GU5964" s="81">
        <v>1.1148832299820636E-2</v>
      </c>
      <c r="GV5964" s="81">
        <v>4.3541857288383095E-4</v>
      </c>
      <c r="GW5964" s="81">
        <v>1.1148832299820636E-2</v>
      </c>
      <c r="GX5964" s="81">
        <v>4.3541857288383095E-4</v>
      </c>
      <c r="GY5964" s="81">
        <v>1.1148832299820636E-2</v>
      </c>
      <c r="GZ5964" s="81">
        <v>4.3541857288383095E-4</v>
      </c>
    </row>
    <row r="5965" spans="98:208" x14ac:dyDescent="0.25">
      <c r="CT5965" s="81" t="s">
        <v>155</v>
      </c>
      <c r="CU5965" s="81" t="s">
        <v>493</v>
      </c>
      <c r="CV5965" s="81" t="s">
        <v>455</v>
      </c>
      <c r="CW5965" s="81">
        <v>2028</v>
      </c>
      <c r="CX5965" s="81">
        <v>0</v>
      </c>
      <c r="CY5965" s="81">
        <v>0</v>
      </c>
      <c r="CZ5965" s="81">
        <v>0</v>
      </c>
      <c r="DA5965" s="81">
        <v>0</v>
      </c>
      <c r="DB5965" s="81">
        <v>22783.187028906919</v>
      </c>
      <c r="DC5965" s="81">
        <v>453.26096055717221</v>
      </c>
      <c r="DD5965" s="81">
        <v>14531.33568557209</v>
      </c>
      <c r="DE5965" s="81">
        <v>7798.5903827776574</v>
      </c>
      <c r="DF5965" s="81">
        <v>5.0533304373075287</v>
      </c>
      <c r="DG5965" s="81">
        <v>5.0533304373075287</v>
      </c>
      <c r="DH5965" s="81">
        <v>5.0533304373075287</v>
      </c>
      <c r="DI5965" s="81">
        <v>5.0533304373075287</v>
      </c>
      <c r="DJ5965" s="81">
        <v>2.6932683641515592E-8</v>
      </c>
      <c r="DL5965" s="81">
        <v>0</v>
      </c>
      <c r="DM5965" s="81">
        <v>1.360997500040453E-7</v>
      </c>
      <c r="DN5965" s="81">
        <v>1.360997500040453E-7</v>
      </c>
      <c r="DO5965" s="81">
        <v>0</v>
      </c>
      <c r="DP5965" s="81">
        <v>1.360997500040453E-7</v>
      </c>
      <c r="DQ5965" s="81">
        <v>1.360997500040453E-7</v>
      </c>
      <c r="DR5965" s="81">
        <v>0</v>
      </c>
      <c r="DS5965" s="81">
        <v>1.360997500040453E-7</v>
      </c>
      <c r="DT5965" s="81">
        <v>1.360997500040453E-7</v>
      </c>
      <c r="DU5965" s="81">
        <v>0</v>
      </c>
      <c r="DV5965" s="81">
        <v>1.360997500040453E-7</v>
      </c>
      <c r="DW5965" s="81">
        <v>1.360997500040453E-7</v>
      </c>
      <c r="GE5965" s="81" t="s">
        <v>449</v>
      </c>
      <c r="GF5965" s="81" t="s">
        <v>155</v>
      </c>
      <c r="GG5965" s="81" t="s">
        <v>497</v>
      </c>
      <c r="GH5965" s="81" t="s">
        <v>453</v>
      </c>
      <c r="GI5965" s="81">
        <v>2030</v>
      </c>
      <c r="GJ5965" s="81" t="s">
        <v>201</v>
      </c>
      <c r="GK5965" s="81">
        <v>3.9055083184885292E-2</v>
      </c>
      <c r="GL5965" s="81">
        <v>79.797224</v>
      </c>
      <c r="GM5965" s="81">
        <v>2030</v>
      </c>
      <c r="GN5965" s="81" t="s">
        <v>173</v>
      </c>
      <c r="GO5965" s="81">
        <v>1.1148832299820636E-2</v>
      </c>
      <c r="GP5965" s="81">
        <v>10</v>
      </c>
      <c r="GQ5965" s="81">
        <v>0</v>
      </c>
      <c r="GR5965" s="81" t="s">
        <v>448</v>
      </c>
      <c r="GS5965" s="81">
        <v>0</v>
      </c>
      <c r="GT5965" s="81">
        <v>0</v>
      </c>
      <c r="GU5965" s="81">
        <v>1.1148832299820636E-2</v>
      </c>
      <c r="GV5965" s="81">
        <v>4.3541857288383095E-4</v>
      </c>
      <c r="GW5965" s="81">
        <v>1.1148832299820636E-2</v>
      </c>
      <c r="GX5965" s="81">
        <v>4.3541857288383095E-4</v>
      </c>
      <c r="GY5965" s="81">
        <v>1.1148832299820636E-2</v>
      </c>
      <c r="GZ5965" s="81">
        <v>4.3541857288383095E-4</v>
      </c>
    </row>
    <row r="5966" spans="98:208" x14ac:dyDescent="0.25">
      <c r="CT5966" s="81" t="s">
        <v>155</v>
      </c>
      <c r="CU5966" s="81" t="s">
        <v>493</v>
      </c>
      <c r="CV5966" s="81" t="s">
        <v>455</v>
      </c>
      <c r="CW5966" s="81">
        <v>2029</v>
      </c>
      <c r="CX5966" s="81">
        <v>0</v>
      </c>
      <c r="CY5966" s="81">
        <v>0</v>
      </c>
      <c r="CZ5966" s="81">
        <v>0</v>
      </c>
      <c r="DA5966" s="81">
        <v>0</v>
      </c>
      <c r="DB5966" s="81">
        <v>22783.187028906919</v>
      </c>
      <c r="DC5966" s="81">
        <v>453.26096055717221</v>
      </c>
      <c r="DD5966" s="81">
        <v>14531.33568557209</v>
      </c>
      <c r="DE5966" s="81">
        <v>7798.5903827776574</v>
      </c>
      <c r="DF5966" s="81">
        <v>5.0533304373075287</v>
      </c>
      <c r="DG5966" s="81">
        <v>5.0533304373075287</v>
      </c>
      <c r="DH5966" s="81">
        <v>5.0533304373075287</v>
      </c>
      <c r="DI5966" s="81">
        <v>5.0533304373075287</v>
      </c>
      <c r="DJ5966" s="81">
        <v>2.6932683641515592E-8</v>
      </c>
      <c r="DL5966" s="81">
        <v>0</v>
      </c>
      <c r="DM5966" s="81">
        <v>1.360997500040453E-7</v>
      </c>
      <c r="DN5966" s="81">
        <v>1.360997500040453E-7</v>
      </c>
      <c r="DO5966" s="81">
        <v>0</v>
      </c>
      <c r="DP5966" s="81">
        <v>1.360997500040453E-7</v>
      </c>
      <c r="DQ5966" s="81">
        <v>1.360997500040453E-7</v>
      </c>
      <c r="DR5966" s="81">
        <v>0</v>
      </c>
      <c r="DS5966" s="81">
        <v>1.360997500040453E-7</v>
      </c>
      <c r="DT5966" s="81">
        <v>1.360997500040453E-7</v>
      </c>
      <c r="DU5966" s="81">
        <v>0</v>
      </c>
      <c r="DV5966" s="81">
        <v>1.360997500040453E-7</v>
      </c>
      <c r="DW5966" s="81">
        <v>1.360997500040453E-7</v>
      </c>
      <c r="GE5966" s="81" t="s">
        <v>449</v>
      </c>
      <c r="GF5966" s="81" t="s">
        <v>155</v>
      </c>
      <c r="GG5966" s="81" t="s">
        <v>497</v>
      </c>
      <c r="GH5966" s="81" t="s">
        <v>453</v>
      </c>
      <c r="GI5966" s="81">
        <v>2031</v>
      </c>
      <c r="GJ5966" s="81" t="s">
        <v>201</v>
      </c>
      <c r="GK5966" s="81">
        <v>3.9055083184885292E-2</v>
      </c>
      <c r="GL5966" s="81">
        <v>79.797224</v>
      </c>
      <c r="GM5966" s="81">
        <v>2031</v>
      </c>
      <c r="GN5966" s="81" t="s">
        <v>173</v>
      </c>
      <c r="GO5966" s="81">
        <v>1.1148832299820636E-2</v>
      </c>
      <c r="GP5966" s="81">
        <v>10</v>
      </c>
      <c r="GQ5966" s="81">
        <v>0</v>
      </c>
      <c r="GR5966" s="81" t="s">
        <v>448</v>
      </c>
      <c r="GS5966" s="81">
        <v>0</v>
      </c>
      <c r="GT5966" s="81">
        <v>0</v>
      </c>
      <c r="GU5966" s="81">
        <v>0</v>
      </c>
      <c r="GV5966" s="81">
        <v>0</v>
      </c>
      <c r="GW5966" s="81">
        <v>1.1148832299820636E-2</v>
      </c>
      <c r="GX5966" s="81">
        <v>4.3541857288383095E-4</v>
      </c>
      <c r="GY5966" s="81">
        <v>1.1148832299820636E-2</v>
      </c>
      <c r="GZ5966" s="81">
        <v>4.3541857288383095E-4</v>
      </c>
    </row>
    <row r="5967" spans="98:208" x14ac:dyDescent="0.25">
      <c r="CT5967" s="81" t="s">
        <v>155</v>
      </c>
      <c r="CU5967" s="81" t="s">
        <v>493</v>
      </c>
      <c r="CV5967" s="81" t="s">
        <v>455</v>
      </c>
      <c r="CW5967" s="81">
        <v>2030</v>
      </c>
      <c r="CX5967" s="81">
        <v>0</v>
      </c>
      <c r="CY5967" s="81">
        <v>0</v>
      </c>
      <c r="CZ5967" s="81">
        <v>0</v>
      </c>
      <c r="DA5967" s="81">
        <v>0</v>
      </c>
      <c r="DB5967" s="81">
        <v>22783.187028906919</v>
      </c>
      <c r="DC5967" s="81">
        <v>453.26096055717221</v>
      </c>
      <c r="DD5967" s="81">
        <v>14531.33568557209</v>
      </c>
      <c r="DE5967" s="81">
        <v>7798.5903827776574</v>
      </c>
      <c r="DF5967" s="81">
        <v>0</v>
      </c>
      <c r="DG5967" s="81">
        <v>5.0533304373075287</v>
      </c>
      <c r="DH5967" s="81">
        <v>5.0533304373075287</v>
      </c>
      <c r="DI5967" s="81">
        <v>5.0533304373075287</v>
      </c>
      <c r="DJ5967" s="81">
        <v>2.6932683641515592E-8</v>
      </c>
      <c r="DL5967" s="81">
        <v>0</v>
      </c>
      <c r="DM5967" s="81">
        <v>0</v>
      </c>
      <c r="DN5967" s="81">
        <v>0</v>
      </c>
      <c r="DO5967" s="81">
        <v>0</v>
      </c>
      <c r="DP5967" s="81">
        <v>1.360997500040453E-7</v>
      </c>
      <c r="DQ5967" s="81">
        <v>1.360997500040453E-7</v>
      </c>
      <c r="DR5967" s="81">
        <v>0</v>
      </c>
      <c r="DS5967" s="81">
        <v>1.360997500040453E-7</v>
      </c>
      <c r="DT5967" s="81">
        <v>1.360997500040453E-7</v>
      </c>
      <c r="DU5967" s="81">
        <v>0</v>
      </c>
      <c r="DV5967" s="81">
        <v>1.360997500040453E-7</v>
      </c>
      <c r="DW5967" s="81">
        <v>1.360997500040453E-7</v>
      </c>
      <c r="GE5967" s="81" t="s">
        <v>449</v>
      </c>
      <c r="GF5967" s="81" t="s">
        <v>155</v>
      </c>
      <c r="GG5967" s="81" t="s">
        <v>497</v>
      </c>
      <c r="GH5967" s="81" t="s">
        <v>453</v>
      </c>
      <c r="GI5967" s="81">
        <v>2032</v>
      </c>
      <c r="GJ5967" s="81" t="s">
        <v>201</v>
      </c>
      <c r="GK5967" s="81">
        <v>3.9055083184885292E-2</v>
      </c>
      <c r="GL5967" s="81">
        <v>79.797224</v>
      </c>
      <c r="GM5967" s="81">
        <v>2032</v>
      </c>
      <c r="GN5967" s="81" t="s">
        <v>173</v>
      </c>
      <c r="GO5967" s="81">
        <v>1.1148832299820636E-2</v>
      </c>
      <c r="GP5967" s="81">
        <v>10</v>
      </c>
      <c r="GQ5967" s="81">
        <v>0</v>
      </c>
      <c r="GR5967" s="81" t="s">
        <v>448</v>
      </c>
      <c r="GS5967" s="81">
        <v>0</v>
      </c>
      <c r="GT5967" s="81">
        <v>0</v>
      </c>
      <c r="GU5967" s="81">
        <v>0</v>
      </c>
      <c r="GV5967" s="81">
        <v>0</v>
      </c>
      <c r="GW5967" s="81">
        <v>0</v>
      </c>
      <c r="GX5967" s="81">
        <v>0</v>
      </c>
      <c r="GY5967" s="81">
        <v>1.1148832299820636E-2</v>
      </c>
      <c r="GZ5967" s="81">
        <v>4.3541857288383095E-4</v>
      </c>
    </row>
    <row r="5968" spans="98:208" x14ac:dyDescent="0.25">
      <c r="CT5968" s="81" t="s">
        <v>155</v>
      </c>
      <c r="CU5968" s="81" t="s">
        <v>493</v>
      </c>
      <c r="CV5968" s="81" t="s">
        <v>455</v>
      </c>
      <c r="CW5968" s="81">
        <v>2031</v>
      </c>
      <c r="CX5968" s="81">
        <v>0</v>
      </c>
      <c r="CY5968" s="81">
        <v>0</v>
      </c>
      <c r="CZ5968" s="81">
        <v>0</v>
      </c>
      <c r="DA5968" s="81">
        <v>0</v>
      </c>
      <c r="DB5968" s="81">
        <v>22783.187028906919</v>
      </c>
      <c r="DC5968" s="81">
        <v>453.26096055717221</v>
      </c>
      <c r="DD5968" s="81">
        <v>14531.33568557209</v>
      </c>
      <c r="DE5968" s="81">
        <v>7798.5903827776574</v>
      </c>
      <c r="DF5968" s="81">
        <v>0</v>
      </c>
      <c r="DG5968" s="81">
        <v>0</v>
      </c>
      <c r="DH5968" s="81">
        <v>5.0533304373075287</v>
      </c>
      <c r="DI5968" s="81">
        <v>5.0533304373075287</v>
      </c>
      <c r="DJ5968" s="81">
        <v>2.6932683641515592E-8</v>
      </c>
      <c r="DL5968" s="81">
        <v>0</v>
      </c>
      <c r="DM5968" s="81">
        <v>0</v>
      </c>
      <c r="DN5968" s="81">
        <v>0</v>
      </c>
      <c r="DO5968" s="81">
        <v>0</v>
      </c>
      <c r="DP5968" s="81">
        <v>0</v>
      </c>
      <c r="DQ5968" s="81">
        <v>0</v>
      </c>
      <c r="DR5968" s="81">
        <v>0</v>
      </c>
      <c r="DS5968" s="81">
        <v>1.360997500040453E-7</v>
      </c>
      <c r="DT5968" s="81">
        <v>1.360997500040453E-7</v>
      </c>
      <c r="DU5968" s="81">
        <v>0</v>
      </c>
      <c r="DV5968" s="81">
        <v>1.360997500040453E-7</v>
      </c>
      <c r="DW5968" s="81">
        <v>1.360997500040453E-7</v>
      </c>
      <c r="GE5968" s="81" t="s">
        <v>449</v>
      </c>
      <c r="GF5968" s="81" t="s">
        <v>155</v>
      </c>
      <c r="GG5968" s="81" t="s">
        <v>497</v>
      </c>
      <c r="GH5968" s="81" t="s">
        <v>454</v>
      </c>
      <c r="GI5968" s="81">
        <v>2021</v>
      </c>
      <c r="GJ5968" s="81" t="s">
        <v>201</v>
      </c>
      <c r="GK5968" s="81">
        <v>409.22373582044048</v>
      </c>
      <c r="GL5968" s="81">
        <v>79.797224</v>
      </c>
      <c r="GM5968" s="81">
        <v>2021</v>
      </c>
      <c r="GN5968" s="81" t="s">
        <v>173</v>
      </c>
      <c r="GO5968" s="81">
        <v>1.1148832299820636E-2</v>
      </c>
      <c r="GP5968" s="81">
        <v>10</v>
      </c>
      <c r="GQ5968" s="81">
        <v>0</v>
      </c>
      <c r="GR5968" s="81" t="s">
        <v>448</v>
      </c>
      <c r="GS5968" s="81">
        <v>1.1148832299820636E-2</v>
      </c>
      <c r="GT5968" s="81">
        <v>4.5623668037681941</v>
      </c>
      <c r="GU5968" s="81">
        <v>1.1148832299820636E-2</v>
      </c>
      <c r="GV5968" s="81">
        <v>4.5623668037681941</v>
      </c>
      <c r="GW5968" s="81">
        <v>0</v>
      </c>
      <c r="GX5968" s="81">
        <v>0</v>
      </c>
      <c r="GY5968" s="81">
        <v>0</v>
      </c>
      <c r="GZ5968" s="81">
        <v>0</v>
      </c>
    </row>
    <row r="5969" spans="98:208" x14ac:dyDescent="0.25">
      <c r="CT5969" s="81" t="s">
        <v>155</v>
      </c>
      <c r="CU5969" s="81" t="s">
        <v>493</v>
      </c>
      <c r="CV5969" s="81" t="s">
        <v>455</v>
      </c>
      <c r="CW5969" s="81">
        <v>2032</v>
      </c>
      <c r="CX5969" s="81">
        <v>0</v>
      </c>
      <c r="CY5969" s="81">
        <v>0</v>
      </c>
      <c r="CZ5969" s="81">
        <v>0</v>
      </c>
      <c r="DA5969" s="81">
        <v>0</v>
      </c>
      <c r="DB5969" s="81">
        <v>22783.187028906919</v>
      </c>
      <c r="DC5969" s="81">
        <v>453.26096055717221</v>
      </c>
      <c r="DD5969" s="81">
        <v>14531.33568557209</v>
      </c>
      <c r="DE5969" s="81">
        <v>7798.5903827776574</v>
      </c>
      <c r="DF5969" s="81">
        <v>0</v>
      </c>
      <c r="DG5969" s="81">
        <v>0</v>
      </c>
      <c r="DH5969" s="81">
        <v>0</v>
      </c>
      <c r="DI5969" s="81">
        <v>5.0533304373075287</v>
      </c>
      <c r="DJ5969" s="81">
        <v>2.6932683641515592E-8</v>
      </c>
      <c r="DL5969" s="81">
        <v>0</v>
      </c>
      <c r="DM5969" s="81">
        <v>0</v>
      </c>
      <c r="DN5969" s="81">
        <v>0</v>
      </c>
      <c r="DO5969" s="81">
        <v>0</v>
      </c>
      <c r="DP5969" s="81">
        <v>0</v>
      </c>
      <c r="DQ5969" s="81">
        <v>0</v>
      </c>
      <c r="DR5969" s="81">
        <v>0</v>
      </c>
      <c r="DS5969" s="81">
        <v>0</v>
      </c>
      <c r="DT5969" s="81">
        <v>0</v>
      </c>
      <c r="DU5969" s="81">
        <v>0</v>
      </c>
      <c r="DV5969" s="81">
        <v>1.360997500040453E-7</v>
      </c>
      <c r="DW5969" s="81">
        <v>1.360997500040453E-7</v>
      </c>
      <c r="GE5969" s="81" t="s">
        <v>449</v>
      </c>
      <c r="GF5969" s="81" t="s">
        <v>155</v>
      </c>
      <c r="GG5969" s="81" t="s">
        <v>497</v>
      </c>
      <c r="GH5969" s="81" t="s">
        <v>454</v>
      </c>
      <c r="GI5969" s="81">
        <v>2022</v>
      </c>
      <c r="GJ5969" s="81" t="s">
        <v>201</v>
      </c>
      <c r="GK5969" s="81">
        <v>409.22373582044048</v>
      </c>
      <c r="GL5969" s="81">
        <v>79.797224</v>
      </c>
      <c r="GM5969" s="81">
        <v>2022</v>
      </c>
      <c r="GN5969" s="81" t="s">
        <v>173</v>
      </c>
      <c r="GO5969" s="81">
        <v>1.1148832299820636E-2</v>
      </c>
      <c r="GP5969" s="81">
        <v>10</v>
      </c>
      <c r="GQ5969" s="81">
        <v>0</v>
      </c>
      <c r="GR5969" s="81" t="s">
        <v>448</v>
      </c>
      <c r="GS5969" s="81">
        <v>1.1148832299820636E-2</v>
      </c>
      <c r="GT5969" s="81">
        <v>4.5623668037681941</v>
      </c>
      <c r="GU5969" s="81">
        <v>1.1148832299820636E-2</v>
      </c>
      <c r="GV5969" s="81">
        <v>4.5623668037681941</v>
      </c>
      <c r="GW5969" s="81">
        <v>1.1148832299820636E-2</v>
      </c>
      <c r="GX5969" s="81">
        <v>4.5623668037681941</v>
      </c>
      <c r="GY5969" s="81">
        <v>0</v>
      </c>
      <c r="GZ5969" s="81">
        <v>0</v>
      </c>
    </row>
    <row r="5970" spans="98:208" x14ac:dyDescent="0.25">
      <c r="CT5970" s="81" t="s">
        <v>155</v>
      </c>
      <c r="CU5970" s="81" t="s">
        <v>494</v>
      </c>
      <c r="CV5970" s="81" t="s">
        <v>457</v>
      </c>
      <c r="CW5970" s="81">
        <v>2020</v>
      </c>
      <c r="CX5970" s="81">
        <v>0</v>
      </c>
      <c r="CY5970" s="81">
        <v>0</v>
      </c>
      <c r="CZ5970" s="81">
        <v>0</v>
      </c>
      <c r="DA5970" s="81">
        <v>0</v>
      </c>
      <c r="DB5970" s="81">
        <v>14146.13064133252</v>
      </c>
      <c r="DC5970" s="81">
        <v>222.22942162783011</v>
      </c>
      <c r="DD5970" s="81">
        <v>8585.7228092479436</v>
      </c>
      <c r="DE5970" s="81">
        <v>5338.178410456745</v>
      </c>
      <c r="DF5970" s="81">
        <v>2.4775985538148109</v>
      </c>
      <c r="DG5970" s="81">
        <v>0</v>
      </c>
      <c r="DH5970" s="81">
        <v>0</v>
      </c>
      <c r="DI5970" s="81">
        <v>0</v>
      </c>
      <c r="DJ5970" s="81">
        <v>8.1148022821240788E-8</v>
      </c>
      <c r="DL5970" s="81">
        <v>0</v>
      </c>
      <c r="DM5970" s="81">
        <v>2.0105222398683744E-7</v>
      </c>
      <c r="DN5970" s="81">
        <v>2.0105222398683744E-7</v>
      </c>
      <c r="DO5970" s="81">
        <v>0</v>
      </c>
      <c r="DP5970" s="81">
        <v>0</v>
      </c>
      <c r="DQ5970" s="81">
        <v>0</v>
      </c>
      <c r="DR5970" s="81">
        <v>0</v>
      </c>
      <c r="DS5970" s="81">
        <v>0</v>
      </c>
      <c r="DT5970" s="81">
        <v>0</v>
      </c>
      <c r="DU5970" s="81">
        <v>0</v>
      </c>
      <c r="DV5970" s="81">
        <v>0</v>
      </c>
      <c r="DW5970" s="81">
        <v>0</v>
      </c>
      <c r="GE5970" s="81" t="s">
        <v>449</v>
      </c>
      <c r="GF5970" s="81" t="s">
        <v>155</v>
      </c>
      <c r="GG5970" s="81" t="s">
        <v>497</v>
      </c>
      <c r="GH5970" s="81" t="s">
        <v>454</v>
      </c>
      <c r="GI5970" s="81">
        <v>2023</v>
      </c>
      <c r="GJ5970" s="81" t="s">
        <v>201</v>
      </c>
      <c r="GK5970" s="81">
        <v>428.60232122030828</v>
      </c>
      <c r="GL5970" s="81">
        <v>79.797224</v>
      </c>
      <c r="GM5970" s="81">
        <v>2023</v>
      </c>
      <c r="GN5970" s="81" t="s">
        <v>173</v>
      </c>
      <c r="GO5970" s="81">
        <v>1.1148832299820636E-2</v>
      </c>
      <c r="GP5970" s="81">
        <v>10</v>
      </c>
      <c r="GQ5970" s="81">
        <v>0</v>
      </c>
      <c r="GR5970" s="81" t="s">
        <v>448</v>
      </c>
      <c r="GS5970" s="81">
        <v>1.1148832299820636E-2</v>
      </c>
      <c r="GT5970" s="81">
        <v>4.778415402599073</v>
      </c>
      <c r="GU5970" s="81">
        <v>1.1148832299820636E-2</v>
      </c>
      <c r="GV5970" s="81">
        <v>4.778415402599073</v>
      </c>
      <c r="GW5970" s="81">
        <v>1.1148832299820636E-2</v>
      </c>
      <c r="GX5970" s="81">
        <v>4.778415402599073</v>
      </c>
      <c r="GY5970" s="81">
        <v>1.1148832299820636E-2</v>
      </c>
      <c r="GZ5970" s="81">
        <v>4.778415402599073</v>
      </c>
    </row>
    <row r="5971" spans="98:208" x14ac:dyDescent="0.25">
      <c r="CT5971" s="81" t="s">
        <v>155</v>
      </c>
      <c r="CU5971" s="81" t="s">
        <v>494</v>
      </c>
      <c r="CV5971" s="81" t="s">
        <v>457</v>
      </c>
      <c r="CW5971" s="81">
        <v>2021</v>
      </c>
      <c r="CX5971" s="81">
        <v>0</v>
      </c>
      <c r="CY5971" s="81">
        <v>0</v>
      </c>
      <c r="CZ5971" s="81">
        <v>0</v>
      </c>
      <c r="DA5971" s="81">
        <v>0</v>
      </c>
      <c r="DB5971" s="81">
        <v>14146.13064133252</v>
      </c>
      <c r="DC5971" s="81">
        <v>222.22942162783011</v>
      </c>
      <c r="DD5971" s="81">
        <v>8585.7228092479436</v>
      </c>
      <c r="DE5971" s="81">
        <v>5338.178410456745</v>
      </c>
      <c r="DF5971" s="81">
        <v>2.4775985538148109</v>
      </c>
      <c r="DG5971" s="81">
        <v>2.4775985538148109</v>
      </c>
      <c r="DH5971" s="81">
        <v>0</v>
      </c>
      <c r="DI5971" s="81">
        <v>0</v>
      </c>
      <c r="DJ5971" s="81">
        <v>8.1148022821240788E-8</v>
      </c>
      <c r="DL5971" s="81">
        <v>0</v>
      </c>
      <c r="DM5971" s="81">
        <v>2.0105222398683744E-7</v>
      </c>
      <c r="DN5971" s="81">
        <v>2.0105222398683744E-7</v>
      </c>
      <c r="DO5971" s="81">
        <v>0</v>
      </c>
      <c r="DP5971" s="81">
        <v>2.0105222398683744E-7</v>
      </c>
      <c r="DQ5971" s="81">
        <v>2.0105222398683744E-7</v>
      </c>
      <c r="DR5971" s="81">
        <v>0</v>
      </c>
      <c r="DS5971" s="81">
        <v>0</v>
      </c>
      <c r="DT5971" s="81">
        <v>0</v>
      </c>
      <c r="DU5971" s="81">
        <v>0</v>
      </c>
      <c r="DV5971" s="81">
        <v>0</v>
      </c>
      <c r="DW5971" s="81">
        <v>0</v>
      </c>
      <c r="GE5971" s="81" t="s">
        <v>449</v>
      </c>
      <c r="GF5971" s="81" t="s">
        <v>155</v>
      </c>
      <c r="GG5971" s="81" t="s">
        <v>497</v>
      </c>
      <c r="GH5971" s="81" t="s">
        <v>454</v>
      </c>
      <c r="GI5971" s="81">
        <v>2024</v>
      </c>
      <c r="GJ5971" s="81" t="s">
        <v>201</v>
      </c>
      <c r="GK5971" s="81">
        <v>428.60232122030828</v>
      </c>
      <c r="GL5971" s="81">
        <v>79.797224</v>
      </c>
      <c r="GM5971" s="81">
        <v>2024</v>
      </c>
      <c r="GN5971" s="81" t="s">
        <v>173</v>
      </c>
      <c r="GO5971" s="81">
        <v>1.1148832299820636E-2</v>
      </c>
      <c r="GP5971" s="81">
        <v>10</v>
      </c>
      <c r="GQ5971" s="81">
        <v>0</v>
      </c>
      <c r="GR5971" s="81" t="s">
        <v>448</v>
      </c>
      <c r="GS5971" s="81">
        <v>1.1148832299820636E-2</v>
      </c>
      <c r="GT5971" s="81">
        <v>4.778415402599073</v>
      </c>
      <c r="GU5971" s="81">
        <v>1.1148832299820636E-2</v>
      </c>
      <c r="GV5971" s="81">
        <v>4.778415402599073</v>
      </c>
      <c r="GW5971" s="81">
        <v>1.1148832299820636E-2</v>
      </c>
      <c r="GX5971" s="81">
        <v>4.778415402599073</v>
      </c>
      <c r="GY5971" s="81">
        <v>1.1148832299820636E-2</v>
      </c>
      <c r="GZ5971" s="81">
        <v>4.778415402599073</v>
      </c>
    </row>
    <row r="5972" spans="98:208" x14ac:dyDescent="0.25">
      <c r="CT5972" s="81" t="s">
        <v>155</v>
      </c>
      <c r="CU5972" s="81" t="s">
        <v>494</v>
      </c>
      <c r="CV5972" s="81" t="s">
        <v>457</v>
      </c>
      <c r="CW5972" s="81">
        <v>2022</v>
      </c>
      <c r="CX5972" s="81">
        <v>0</v>
      </c>
      <c r="CY5972" s="81">
        <v>0</v>
      </c>
      <c r="CZ5972" s="81">
        <v>0</v>
      </c>
      <c r="DA5972" s="81">
        <v>0</v>
      </c>
      <c r="DB5972" s="81">
        <v>14146.13064133252</v>
      </c>
      <c r="DC5972" s="81">
        <v>222.22942162783011</v>
      </c>
      <c r="DD5972" s="81">
        <v>8585.7228092479436</v>
      </c>
      <c r="DE5972" s="81">
        <v>5338.178410456745</v>
      </c>
      <c r="DF5972" s="81">
        <v>2.4775985538148109</v>
      </c>
      <c r="DG5972" s="81">
        <v>2.4775985538148109</v>
      </c>
      <c r="DH5972" s="81">
        <v>2.4775985538148109</v>
      </c>
      <c r="DI5972" s="81">
        <v>0</v>
      </c>
      <c r="DJ5972" s="81">
        <v>8.1148022821240788E-8</v>
      </c>
      <c r="DL5972" s="81">
        <v>0</v>
      </c>
      <c r="DM5972" s="81">
        <v>2.0105222398683744E-7</v>
      </c>
      <c r="DN5972" s="81">
        <v>2.0105222398683744E-7</v>
      </c>
      <c r="DO5972" s="81">
        <v>0</v>
      </c>
      <c r="DP5972" s="81">
        <v>2.0105222398683744E-7</v>
      </c>
      <c r="DQ5972" s="81">
        <v>2.0105222398683744E-7</v>
      </c>
      <c r="DR5972" s="81">
        <v>0</v>
      </c>
      <c r="DS5972" s="81">
        <v>2.0105222398683744E-7</v>
      </c>
      <c r="DT5972" s="81">
        <v>2.0105222398683744E-7</v>
      </c>
      <c r="DU5972" s="81">
        <v>0</v>
      </c>
      <c r="DV5972" s="81">
        <v>0</v>
      </c>
      <c r="DW5972" s="81">
        <v>0</v>
      </c>
      <c r="GE5972" s="81" t="s">
        <v>449</v>
      </c>
      <c r="GF5972" s="81" t="s">
        <v>155</v>
      </c>
      <c r="GG5972" s="81" t="s">
        <v>497</v>
      </c>
      <c r="GH5972" s="81" t="s">
        <v>454</v>
      </c>
      <c r="GI5972" s="81">
        <v>2025</v>
      </c>
      <c r="GJ5972" s="81" t="s">
        <v>201</v>
      </c>
      <c r="GK5972" s="81">
        <v>428.60232122030828</v>
      </c>
      <c r="GL5972" s="81">
        <v>79.797224</v>
      </c>
      <c r="GM5972" s="81">
        <v>2025</v>
      </c>
      <c r="GN5972" s="81" t="s">
        <v>173</v>
      </c>
      <c r="GO5972" s="81">
        <v>1.1148832299820636E-2</v>
      </c>
      <c r="GP5972" s="81">
        <v>10</v>
      </c>
      <c r="GQ5972" s="81">
        <v>0</v>
      </c>
      <c r="GR5972" s="81" t="s">
        <v>448</v>
      </c>
      <c r="GS5972" s="81">
        <v>1.1148832299820636E-2</v>
      </c>
      <c r="GT5972" s="81">
        <v>4.778415402599073</v>
      </c>
      <c r="GU5972" s="81">
        <v>1.1148832299820636E-2</v>
      </c>
      <c r="GV5972" s="81">
        <v>4.778415402599073</v>
      </c>
      <c r="GW5972" s="81">
        <v>1.1148832299820636E-2</v>
      </c>
      <c r="GX5972" s="81">
        <v>4.778415402599073</v>
      </c>
      <c r="GY5972" s="81">
        <v>1.1148832299820636E-2</v>
      </c>
      <c r="GZ5972" s="81">
        <v>4.778415402599073</v>
      </c>
    </row>
    <row r="5973" spans="98:208" x14ac:dyDescent="0.25">
      <c r="CT5973" s="81" t="s">
        <v>155</v>
      </c>
      <c r="CU5973" s="81" t="s">
        <v>494</v>
      </c>
      <c r="CV5973" s="81" t="s">
        <v>457</v>
      </c>
      <c r="CW5973" s="81">
        <v>2023</v>
      </c>
      <c r="CX5973" s="81">
        <v>0</v>
      </c>
      <c r="CY5973" s="81">
        <v>0</v>
      </c>
      <c r="CZ5973" s="81">
        <v>0</v>
      </c>
      <c r="DA5973" s="81">
        <v>0</v>
      </c>
      <c r="DB5973" s="81">
        <v>14664.637556436621</v>
      </c>
      <c r="DC5973" s="81">
        <v>233.23007680793799</v>
      </c>
      <c r="DD5973" s="81">
        <v>8896.5159934285948</v>
      </c>
      <c r="DE5973" s="81">
        <v>5534.8914862000911</v>
      </c>
      <c r="DF5973" s="81">
        <v>2.6002430136059869</v>
      </c>
      <c r="DG5973" s="81">
        <v>2.6002430136059869</v>
      </c>
      <c r="DH5973" s="81">
        <v>2.6002430136059869</v>
      </c>
      <c r="DI5973" s="81">
        <v>2.6002430136059869</v>
      </c>
      <c r="DJ5973" s="81">
        <v>8.1148022821240788E-8</v>
      </c>
      <c r="DL5973" s="81">
        <v>0</v>
      </c>
      <c r="DM5973" s="81">
        <v>2.1100457940887054E-7</v>
      </c>
      <c r="DN5973" s="81">
        <v>2.1100457940887054E-7</v>
      </c>
      <c r="DO5973" s="81">
        <v>0</v>
      </c>
      <c r="DP5973" s="81">
        <v>2.1100457940887054E-7</v>
      </c>
      <c r="DQ5973" s="81">
        <v>2.1100457940887054E-7</v>
      </c>
      <c r="DR5973" s="81">
        <v>0</v>
      </c>
      <c r="DS5973" s="81">
        <v>2.1100457940887054E-7</v>
      </c>
      <c r="DT5973" s="81">
        <v>2.1100457940887054E-7</v>
      </c>
      <c r="DU5973" s="81">
        <v>0</v>
      </c>
      <c r="DV5973" s="81">
        <v>2.1100457940887054E-7</v>
      </c>
      <c r="DW5973" s="81">
        <v>2.1100457940887054E-7</v>
      </c>
      <c r="GE5973" s="81" t="s">
        <v>449</v>
      </c>
      <c r="GF5973" s="81" t="s">
        <v>155</v>
      </c>
      <c r="GG5973" s="81" t="s">
        <v>497</v>
      </c>
      <c r="GH5973" s="81" t="s">
        <v>454</v>
      </c>
      <c r="GI5973" s="81">
        <v>2026</v>
      </c>
      <c r="GJ5973" s="81" t="s">
        <v>201</v>
      </c>
      <c r="GK5973" s="81">
        <v>428.60232122030828</v>
      </c>
      <c r="GL5973" s="81">
        <v>79.797224</v>
      </c>
      <c r="GM5973" s="81">
        <v>2026</v>
      </c>
      <c r="GN5973" s="81" t="s">
        <v>173</v>
      </c>
      <c r="GO5973" s="81">
        <v>1.1148832299820636E-2</v>
      </c>
      <c r="GP5973" s="81">
        <v>10</v>
      </c>
      <c r="GQ5973" s="81">
        <v>0</v>
      </c>
      <c r="GR5973" s="81" t="s">
        <v>448</v>
      </c>
      <c r="GS5973" s="81">
        <v>1.1148832299820636E-2</v>
      </c>
      <c r="GT5973" s="81">
        <v>4.778415402599073</v>
      </c>
      <c r="GU5973" s="81">
        <v>1.1148832299820636E-2</v>
      </c>
      <c r="GV5973" s="81">
        <v>4.778415402599073</v>
      </c>
      <c r="GW5973" s="81">
        <v>1.1148832299820636E-2</v>
      </c>
      <c r="GX5973" s="81">
        <v>4.778415402599073</v>
      </c>
      <c r="GY5973" s="81">
        <v>1.1148832299820636E-2</v>
      </c>
      <c r="GZ5973" s="81">
        <v>4.778415402599073</v>
      </c>
    </row>
    <row r="5974" spans="98:208" x14ac:dyDescent="0.25">
      <c r="CT5974" s="81" t="s">
        <v>155</v>
      </c>
      <c r="CU5974" s="81" t="s">
        <v>494</v>
      </c>
      <c r="CV5974" s="81" t="s">
        <v>457</v>
      </c>
      <c r="CW5974" s="81">
        <v>2024</v>
      </c>
      <c r="CX5974" s="81">
        <v>0</v>
      </c>
      <c r="CY5974" s="81">
        <v>0</v>
      </c>
      <c r="CZ5974" s="81">
        <v>0</v>
      </c>
      <c r="DA5974" s="81">
        <v>0</v>
      </c>
      <c r="DB5974" s="81">
        <v>14664.637556436621</v>
      </c>
      <c r="DC5974" s="81">
        <v>233.23007680793799</v>
      </c>
      <c r="DD5974" s="81">
        <v>8896.5159934285948</v>
      </c>
      <c r="DE5974" s="81">
        <v>5534.8914862000911</v>
      </c>
      <c r="DF5974" s="81">
        <v>2.6002430136059869</v>
      </c>
      <c r="DG5974" s="81">
        <v>2.6002430136059869</v>
      </c>
      <c r="DH5974" s="81">
        <v>2.6002430136059869</v>
      </c>
      <c r="DI5974" s="81">
        <v>2.6002430136059869</v>
      </c>
      <c r="DJ5974" s="81">
        <v>8.1148022821240788E-8</v>
      </c>
      <c r="DL5974" s="81">
        <v>0</v>
      </c>
      <c r="DM5974" s="81">
        <v>2.1100457940887054E-7</v>
      </c>
      <c r="DN5974" s="81">
        <v>2.1100457940887054E-7</v>
      </c>
      <c r="DO5974" s="81">
        <v>0</v>
      </c>
      <c r="DP5974" s="81">
        <v>2.1100457940887054E-7</v>
      </c>
      <c r="DQ5974" s="81">
        <v>2.1100457940887054E-7</v>
      </c>
      <c r="DR5974" s="81">
        <v>0</v>
      </c>
      <c r="DS5974" s="81">
        <v>2.1100457940887054E-7</v>
      </c>
      <c r="DT5974" s="81">
        <v>2.1100457940887054E-7</v>
      </c>
      <c r="DU5974" s="81">
        <v>0</v>
      </c>
      <c r="DV5974" s="81">
        <v>2.1100457940887054E-7</v>
      </c>
      <c r="DW5974" s="81">
        <v>2.1100457940887054E-7</v>
      </c>
      <c r="GE5974" s="81" t="s">
        <v>449</v>
      </c>
      <c r="GF5974" s="81" t="s">
        <v>155</v>
      </c>
      <c r="GG5974" s="81" t="s">
        <v>497</v>
      </c>
      <c r="GH5974" s="81" t="s">
        <v>454</v>
      </c>
      <c r="GI5974" s="81">
        <v>2027</v>
      </c>
      <c r="GJ5974" s="81" t="s">
        <v>201</v>
      </c>
      <c r="GK5974" s="81">
        <v>428.60232122030828</v>
      </c>
      <c r="GL5974" s="81">
        <v>79.797224</v>
      </c>
      <c r="GM5974" s="81">
        <v>2027</v>
      </c>
      <c r="GN5974" s="81" t="s">
        <v>173</v>
      </c>
      <c r="GO5974" s="81">
        <v>1.1148832299820636E-2</v>
      </c>
      <c r="GP5974" s="81">
        <v>10</v>
      </c>
      <c r="GQ5974" s="81">
        <v>0</v>
      </c>
      <c r="GR5974" s="81" t="s">
        <v>448</v>
      </c>
      <c r="GS5974" s="81">
        <v>1.1148832299820636E-2</v>
      </c>
      <c r="GT5974" s="81">
        <v>4.778415402599073</v>
      </c>
      <c r="GU5974" s="81">
        <v>1.1148832299820636E-2</v>
      </c>
      <c r="GV5974" s="81">
        <v>4.778415402599073</v>
      </c>
      <c r="GW5974" s="81">
        <v>1.1148832299820636E-2</v>
      </c>
      <c r="GX5974" s="81">
        <v>4.778415402599073</v>
      </c>
      <c r="GY5974" s="81">
        <v>1.1148832299820636E-2</v>
      </c>
      <c r="GZ5974" s="81">
        <v>4.778415402599073</v>
      </c>
    </row>
    <row r="5975" spans="98:208" x14ac:dyDescent="0.25">
      <c r="CT5975" s="81" t="s">
        <v>155</v>
      </c>
      <c r="CU5975" s="81" t="s">
        <v>494</v>
      </c>
      <c r="CV5975" s="81" t="s">
        <v>457</v>
      </c>
      <c r="CW5975" s="81">
        <v>2025</v>
      </c>
      <c r="CX5975" s="81">
        <v>0</v>
      </c>
      <c r="CY5975" s="81">
        <v>0</v>
      </c>
      <c r="CZ5975" s="81">
        <v>0</v>
      </c>
      <c r="DA5975" s="81">
        <v>0</v>
      </c>
      <c r="DB5975" s="81">
        <v>14664.637556436621</v>
      </c>
      <c r="DC5975" s="81">
        <v>233.23007680793799</v>
      </c>
      <c r="DD5975" s="81">
        <v>8896.5159934285948</v>
      </c>
      <c r="DE5975" s="81">
        <v>5534.8914862000911</v>
      </c>
      <c r="DF5975" s="81">
        <v>2.6002430136059869</v>
      </c>
      <c r="DG5975" s="81">
        <v>2.6002430136059869</v>
      </c>
      <c r="DH5975" s="81">
        <v>2.6002430136059869</v>
      </c>
      <c r="DI5975" s="81">
        <v>2.6002430136059869</v>
      </c>
      <c r="DJ5975" s="81">
        <v>8.1148022821240788E-8</v>
      </c>
      <c r="DL5975" s="81">
        <v>0</v>
      </c>
      <c r="DM5975" s="81">
        <v>2.1100457940887054E-7</v>
      </c>
      <c r="DN5975" s="81">
        <v>2.1100457940887054E-7</v>
      </c>
      <c r="DO5975" s="81">
        <v>0</v>
      </c>
      <c r="DP5975" s="81">
        <v>2.1100457940887054E-7</v>
      </c>
      <c r="DQ5975" s="81">
        <v>2.1100457940887054E-7</v>
      </c>
      <c r="DR5975" s="81">
        <v>0</v>
      </c>
      <c r="DS5975" s="81">
        <v>2.1100457940887054E-7</v>
      </c>
      <c r="DT5975" s="81">
        <v>2.1100457940887054E-7</v>
      </c>
      <c r="DU5975" s="81">
        <v>0</v>
      </c>
      <c r="DV5975" s="81">
        <v>2.1100457940887054E-7</v>
      </c>
      <c r="DW5975" s="81">
        <v>2.1100457940887054E-7</v>
      </c>
      <c r="GE5975" s="81" t="s">
        <v>449</v>
      </c>
      <c r="GF5975" s="81" t="s">
        <v>155</v>
      </c>
      <c r="GG5975" s="81" t="s">
        <v>497</v>
      </c>
      <c r="GH5975" s="81" t="s">
        <v>454</v>
      </c>
      <c r="GI5975" s="81">
        <v>2028</v>
      </c>
      <c r="GJ5975" s="81" t="s">
        <v>201</v>
      </c>
      <c r="GK5975" s="81">
        <v>453.26096055717272</v>
      </c>
      <c r="GL5975" s="81">
        <v>79.797224</v>
      </c>
      <c r="GM5975" s="81">
        <v>2028</v>
      </c>
      <c r="GN5975" s="81" t="s">
        <v>173</v>
      </c>
      <c r="GO5975" s="81">
        <v>1.1148832299820636E-2</v>
      </c>
      <c r="GP5975" s="81">
        <v>10</v>
      </c>
      <c r="GQ5975" s="81">
        <v>0</v>
      </c>
      <c r="GR5975" s="81" t="s">
        <v>448</v>
      </c>
      <c r="GS5975" s="81">
        <v>1.1148832299820636E-2</v>
      </c>
      <c r="GT5975" s="81">
        <v>5.053330437307535</v>
      </c>
      <c r="GU5975" s="81">
        <v>1.1148832299820636E-2</v>
      </c>
      <c r="GV5975" s="81">
        <v>5.053330437307535</v>
      </c>
      <c r="GW5975" s="81">
        <v>1.1148832299820636E-2</v>
      </c>
      <c r="GX5975" s="81">
        <v>5.053330437307535</v>
      </c>
      <c r="GY5975" s="81">
        <v>1.1148832299820636E-2</v>
      </c>
      <c r="GZ5975" s="81">
        <v>5.053330437307535</v>
      </c>
    </row>
    <row r="5976" spans="98:208" x14ac:dyDescent="0.25">
      <c r="CT5976" s="81" t="s">
        <v>155</v>
      </c>
      <c r="CU5976" s="81" t="s">
        <v>494</v>
      </c>
      <c r="CV5976" s="81" t="s">
        <v>457</v>
      </c>
      <c r="CW5976" s="81">
        <v>2026</v>
      </c>
      <c r="CX5976" s="81">
        <v>0</v>
      </c>
      <c r="CY5976" s="81">
        <v>0</v>
      </c>
      <c r="CZ5976" s="81">
        <v>0</v>
      </c>
      <c r="DA5976" s="81">
        <v>0</v>
      </c>
      <c r="DB5976" s="81">
        <v>14664.637556436621</v>
      </c>
      <c r="DC5976" s="81">
        <v>233.23007680793799</v>
      </c>
      <c r="DD5976" s="81">
        <v>8896.5159934285948</v>
      </c>
      <c r="DE5976" s="81">
        <v>5534.8914862000911</v>
      </c>
      <c r="DF5976" s="81">
        <v>2.6002430136059869</v>
      </c>
      <c r="DG5976" s="81">
        <v>2.6002430136059869</v>
      </c>
      <c r="DH5976" s="81">
        <v>2.6002430136059869</v>
      </c>
      <c r="DI5976" s="81">
        <v>2.6002430136059869</v>
      </c>
      <c r="DJ5976" s="81">
        <v>8.1148022821240788E-8</v>
      </c>
      <c r="DL5976" s="81">
        <v>0</v>
      </c>
      <c r="DM5976" s="81">
        <v>2.1100457940887054E-7</v>
      </c>
      <c r="DN5976" s="81">
        <v>2.1100457940887054E-7</v>
      </c>
      <c r="DO5976" s="81">
        <v>0</v>
      </c>
      <c r="DP5976" s="81">
        <v>2.1100457940887054E-7</v>
      </c>
      <c r="DQ5976" s="81">
        <v>2.1100457940887054E-7</v>
      </c>
      <c r="DR5976" s="81">
        <v>0</v>
      </c>
      <c r="DS5976" s="81">
        <v>2.1100457940887054E-7</v>
      </c>
      <c r="DT5976" s="81">
        <v>2.1100457940887054E-7</v>
      </c>
      <c r="DU5976" s="81">
        <v>0</v>
      </c>
      <c r="DV5976" s="81">
        <v>2.1100457940887054E-7</v>
      </c>
      <c r="DW5976" s="81">
        <v>2.1100457940887054E-7</v>
      </c>
      <c r="GE5976" s="81" t="s">
        <v>449</v>
      </c>
      <c r="GF5976" s="81" t="s">
        <v>155</v>
      </c>
      <c r="GG5976" s="81" t="s">
        <v>497</v>
      </c>
      <c r="GH5976" s="81" t="s">
        <v>454</v>
      </c>
      <c r="GI5976" s="81">
        <v>2029</v>
      </c>
      <c r="GJ5976" s="81" t="s">
        <v>201</v>
      </c>
      <c r="GK5976" s="81">
        <v>453.26096055717272</v>
      </c>
      <c r="GL5976" s="81">
        <v>79.797224</v>
      </c>
      <c r="GM5976" s="81">
        <v>2029</v>
      </c>
      <c r="GN5976" s="81" t="s">
        <v>173</v>
      </c>
      <c r="GO5976" s="81">
        <v>1.1148832299820636E-2</v>
      </c>
      <c r="GP5976" s="81">
        <v>10</v>
      </c>
      <c r="GQ5976" s="81">
        <v>0</v>
      </c>
      <c r="GR5976" s="81" t="s">
        <v>448</v>
      </c>
      <c r="GS5976" s="81">
        <v>1.1148832299820636E-2</v>
      </c>
      <c r="GT5976" s="81">
        <v>5.053330437307535</v>
      </c>
      <c r="GU5976" s="81">
        <v>1.1148832299820636E-2</v>
      </c>
      <c r="GV5976" s="81">
        <v>5.053330437307535</v>
      </c>
      <c r="GW5976" s="81">
        <v>1.1148832299820636E-2</v>
      </c>
      <c r="GX5976" s="81">
        <v>5.053330437307535</v>
      </c>
      <c r="GY5976" s="81">
        <v>1.1148832299820636E-2</v>
      </c>
      <c r="GZ5976" s="81">
        <v>5.053330437307535</v>
      </c>
    </row>
    <row r="5977" spans="98:208" x14ac:dyDescent="0.25">
      <c r="CT5977" s="81" t="s">
        <v>155</v>
      </c>
      <c r="CU5977" s="81" t="s">
        <v>494</v>
      </c>
      <c r="CV5977" s="81" t="s">
        <v>457</v>
      </c>
      <c r="CW5977" s="81">
        <v>2027</v>
      </c>
      <c r="CX5977" s="81">
        <v>0</v>
      </c>
      <c r="CY5977" s="81">
        <v>0</v>
      </c>
      <c r="CZ5977" s="81">
        <v>0</v>
      </c>
      <c r="DA5977" s="81">
        <v>0</v>
      </c>
      <c r="DB5977" s="81">
        <v>14664.637556436621</v>
      </c>
      <c r="DC5977" s="81">
        <v>233.23007680793799</v>
      </c>
      <c r="DD5977" s="81">
        <v>8896.5159934285948</v>
      </c>
      <c r="DE5977" s="81">
        <v>5534.8914862000911</v>
      </c>
      <c r="DF5977" s="81">
        <v>2.6002430136059869</v>
      </c>
      <c r="DG5977" s="81">
        <v>2.6002430136059869</v>
      </c>
      <c r="DH5977" s="81">
        <v>2.6002430136059869</v>
      </c>
      <c r="DI5977" s="81">
        <v>2.6002430136059869</v>
      </c>
      <c r="DJ5977" s="81">
        <v>8.1148022821240788E-8</v>
      </c>
      <c r="DL5977" s="81">
        <v>0</v>
      </c>
      <c r="DM5977" s="81">
        <v>2.1100457940887054E-7</v>
      </c>
      <c r="DN5977" s="81">
        <v>2.1100457940887054E-7</v>
      </c>
      <c r="DO5977" s="81">
        <v>0</v>
      </c>
      <c r="DP5977" s="81">
        <v>2.1100457940887054E-7</v>
      </c>
      <c r="DQ5977" s="81">
        <v>2.1100457940887054E-7</v>
      </c>
      <c r="DR5977" s="81">
        <v>0</v>
      </c>
      <c r="DS5977" s="81">
        <v>2.1100457940887054E-7</v>
      </c>
      <c r="DT5977" s="81">
        <v>2.1100457940887054E-7</v>
      </c>
      <c r="DU5977" s="81">
        <v>0</v>
      </c>
      <c r="DV5977" s="81">
        <v>2.1100457940887054E-7</v>
      </c>
      <c r="DW5977" s="81">
        <v>2.1100457940887054E-7</v>
      </c>
      <c r="GE5977" s="81" t="s">
        <v>449</v>
      </c>
      <c r="GF5977" s="81" t="s">
        <v>155</v>
      </c>
      <c r="GG5977" s="81" t="s">
        <v>497</v>
      </c>
      <c r="GH5977" s="81" t="s">
        <v>454</v>
      </c>
      <c r="GI5977" s="81">
        <v>2030</v>
      </c>
      <c r="GJ5977" s="81" t="s">
        <v>201</v>
      </c>
      <c r="GK5977" s="81">
        <v>453.26096055717272</v>
      </c>
      <c r="GL5977" s="81">
        <v>79.797224</v>
      </c>
      <c r="GM5977" s="81">
        <v>2030</v>
      </c>
      <c r="GN5977" s="81" t="s">
        <v>173</v>
      </c>
      <c r="GO5977" s="81">
        <v>1.1148832299820636E-2</v>
      </c>
      <c r="GP5977" s="81">
        <v>10</v>
      </c>
      <c r="GQ5977" s="81">
        <v>0</v>
      </c>
      <c r="GR5977" s="81" t="s">
        <v>448</v>
      </c>
      <c r="GS5977" s="81">
        <v>0</v>
      </c>
      <c r="GT5977" s="81">
        <v>0</v>
      </c>
      <c r="GU5977" s="81">
        <v>1.1148832299820636E-2</v>
      </c>
      <c r="GV5977" s="81">
        <v>5.053330437307535</v>
      </c>
      <c r="GW5977" s="81">
        <v>1.1148832299820636E-2</v>
      </c>
      <c r="GX5977" s="81">
        <v>5.053330437307535</v>
      </c>
      <c r="GY5977" s="81">
        <v>1.1148832299820636E-2</v>
      </c>
      <c r="GZ5977" s="81">
        <v>5.053330437307535</v>
      </c>
    </row>
    <row r="5978" spans="98:208" x14ac:dyDescent="0.25">
      <c r="CT5978" s="81" t="s">
        <v>155</v>
      </c>
      <c r="CU5978" s="81" t="s">
        <v>494</v>
      </c>
      <c r="CV5978" s="81" t="s">
        <v>457</v>
      </c>
      <c r="CW5978" s="81">
        <v>2028</v>
      </c>
      <c r="CX5978" s="81">
        <v>0</v>
      </c>
      <c r="CY5978" s="81">
        <v>0</v>
      </c>
      <c r="CZ5978" s="81">
        <v>0</v>
      </c>
      <c r="DA5978" s="81">
        <v>0</v>
      </c>
      <c r="DB5978" s="81">
        <v>15317.99094281597</v>
      </c>
      <c r="DC5978" s="81">
        <v>247.27299216494521</v>
      </c>
      <c r="DD5978" s="81">
        <v>9287.6490955444951</v>
      </c>
      <c r="DE5978" s="81">
        <v>5783.0688551065241</v>
      </c>
      <c r="DF5978" s="81">
        <v>2.7568051219218361</v>
      </c>
      <c r="DG5978" s="81">
        <v>2.7568051219218361</v>
      </c>
      <c r="DH5978" s="81">
        <v>2.7568051219218361</v>
      </c>
      <c r="DI5978" s="81">
        <v>2.7568051219218361</v>
      </c>
      <c r="DJ5978" s="81">
        <v>8.1148022821240788E-8</v>
      </c>
      <c r="DL5978" s="81">
        <v>0</v>
      </c>
      <c r="DM5978" s="81">
        <v>2.2370928494742666E-7</v>
      </c>
      <c r="DN5978" s="81">
        <v>2.2370928494742666E-7</v>
      </c>
      <c r="DO5978" s="81">
        <v>0</v>
      </c>
      <c r="DP5978" s="81">
        <v>2.2370928494742666E-7</v>
      </c>
      <c r="DQ5978" s="81">
        <v>2.2370928494742666E-7</v>
      </c>
      <c r="DR5978" s="81">
        <v>0</v>
      </c>
      <c r="DS5978" s="81">
        <v>2.2370928494742666E-7</v>
      </c>
      <c r="DT5978" s="81">
        <v>2.2370928494742666E-7</v>
      </c>
      <c r="DU5978" s="81">
        <v>0</v>
      </c>
      <c r="DV5978" s="81">
        <v>2.2370928494742666E-7</v>
      </c>
      <c r="DW5978" s="81">
        <v>2.2370928494742666E-7</v>
      </c>
      <c r="GE5978" s="81" t="s">
        <v>449</v>
      </c>
      <c r="GF5978" s="81" t="s">
        <v>155</v>
      </c>
      <c r="GG5978" s="81" t="s">
        <v>497</v>
      </c>
      <c r="GH5978" s="81" t="s">
        <v>454</v>
      </c>
      <c r="GI5978" s="81">
        <v>2031</v>
      </c>
      <c r="GJ5978" s="81" t="s">
        <v>201</v>
      </c>
      <c r="GK5978" s="81">
        <v>453.26096055717272</v>
      </c>
      <c r="GL5978" s="81">
        <v>79.797224</v>
      </c>
      <c r="GM5978" s="81">
        <v>2031</v>
      </c>
      <c r="GN5978" s="81" t="s">
        <v>173</v>
      </c>
      <c r="GO5978" s="81">
        <v>1.1148832299820636E-2</v>
      </c>
      <c r="GP5978" s="81">
        <v>10</v>
      </c>
      <c r="GQ5978" s="81">
        <v>0</v>
      </c>
      <c r="GR5978" s="81" t="s">
        <v>448</v>
      </c>
      <c r="GS5978" s="81">
        <v>0</v>
      </c>
      <c r="GT5978" s="81">
        <v>0</v>
      </c>
      <c r="GU5978" s="81">
        <v>0</v>
      </c>
      <c r="GV5978" s="81">
        <v>0</v>
      </c>
      <c r="GW5978" s="81">
        <v>1.1148832299820636E-2</v>
      </c>
      <c r="GX5978" s="81">
        <v>5.053330437307535</v>
      </c>
      <c r="GY5978" s="81">
        <v>1.1148832299820636E-2</v>
      </c>
      <c r="GZ5978" s="81">
        <v>5.053330437307535</v>
      </c>
    </row>
    <row r="5979" spans="98:208" x14ac:dyDescent="0.25">
      <c r="CT5979" s="81" t="s">
        <v>155</v>
      </c>
      <c r="CU5979" s="81" t="s">
        <v>494</v>
      </c>
      <c r="CV5979" s="81" t="s">
        <v>457</v>
      </c>
      <c r="CW5979" s="81">
        <v>2029</v>
      </c>
      <c r="CX5979" s="81">
        <v>0</v>
      </c>
      <c r="CY5979" s="81">
        <v>0</v>
      </c>
      <c r="CZ5979" s="81">
        <v>0</v>
      </c>
      <c r="DA5979" s="81">
        <v>0</v>
      </c>
      <c r="DB5979" s="81">
        <v>15317.99094281597</v>
      </c>
      <c r="DC5979" s="81">
        <v>247.27299216494521</v>
      </c>
      <c r="DD5979" s="81">
        <v>9287.6490955444951</v>
      </c>
      <c r="DE5979" s="81">
        <v>5783.0688551065241</v>
      </c>
      <c r="DF5979" s="81">
        <v>2.7568051219218361</v>
      </c>
      <c r="DG5979" s="81">
        <v>2.7568051219218361</v>
      </c>
      <c r="DH5979" s="81">
        <v>2.7568051219218361</v>
      </c>
      <c r="DI5979" s="81">
        <v>2.7568051219218361</v>
      </c>
      <c r="DJ5979" s="81">
        <v>8.1148022821240788E-8</v>
      </c>
      <c r="DL5979" s="81">
        <v>0</v>
      </c>
      <c r="DM5979" s="81">
        <v>2.2370928494742666E-7</v>
      </c>
      <c r="DN5979" s="81">
        <v>2.2370928494742666E-7</v>
      </c>
      <c r="DO5979" s="81">
        <v>0</v>
      </c>
      <c r="DP5979" s="81">
        <v>2.2370928494742666E-7</v>
      </c>
      <c r="DQ5979" s="81">
        <v>2.2370928494742666E-7</v>
      </c>
      <c r="DR5979" s="81">
        <v>0</v>
      </c>
      <c r="DS5979" s="81">
        <v>2.2370928494742666E-7</v>
      </c>
      <c r="DT5979" s="81">
        <v>2.2370928494742666E-7</v>
      </c>
      <c r="DU5979" s="81">
        <v>0</v>
      </c>
      <c r="DV5979" s="81">
        <v>2.2370928494742666E-7</v>
      </c>
      <c r="DW5979" s="81">
        <v>2.2370928494742666E-7</v>
      </c>
      <c r="GE5979" s="81" t="s">
        <v>449</v>
      </c>
      <c r="GF5979" s="81" t="s">
        <v>155</v>
      </c>
      <c r="GG5979" s="81" t="s">
        <v>497</v>
      </c>
      <c r="GH5979" s="81" t="s">
        <v>454</v>
      </c>
      <c r="GI5979" s="81">
        <v>2032</v>
      </c>
      <c r="GJ5979" s="81" t="s">
        <v>201</v>
      </c>
      <c r="GK5979" s="81">
        <v>453.26096055717272</v>
      </c>
      <c r="GL5979" s="81">
        <v>79.797224</v>
      </c>
      <c r="GM5979" s="81">
        <v>2032</v>
      </c>
      <c r="GN5979" s="81" t="s">
        <v>173</v>
      </c>
      <c r="GO5979" s="81">
        <v>1.1148832299820636E-2</v>
      </c>
      <c r="GP5979" s="81">
        <v>10</v>
      </c>
      <c r="GQ5979" s="81">
        <v>0</v>
      </c>
      <c r="GR5979" s="81" t="s">
        <v>448</v>
      </c>
      <c r="GS5979" s="81">
        <v>0</v>
      </c>
      <c r="GT5979" s="81">
        <v>0</v>
      </c>
      <c r="GU5979" s="81">
        <v>0</v>
      </c>
      <c r="GV5979" s="81">
        <v>0</v>
      </c>
      <c r="GW5979" s="81">
        <v>0</v>
      </c>
      <c r="GX5979" s="81">
        <v>0</v>
      </c>
      <c r="GY5979" s="81">
        <v>1.1148832299820636E-2</v>
      </c>
      <c r="GZ5979" s="81">
        <v>5.053330437307535</v>
      </c>
    </row>
    <row r="5980" spans="98:208" x14ac:dyDescent="0.25">
      <c r="CT5980" s="81" t="s">
        <v>155</v>
      </c>
      <c r="CU5980" s="81" t="s">
        <v>494</v>
      </c>
      <c r="CV5980" s="81" t="s">
        <v>457</v>
      </c>
      <c r="CW5980" s="81">
        <v>2030</v>
      </c>
      <c r="CX5980" s="81">
        <v>0</v>
      </c>
      <c r="CY5980" s="81">
        <v>0</v>
      </c>
      <c r="CZ5980" s="81">
        <v>0</v>
      </c>
      <c r="DA5980" s="81">
        <v>0</v>
      </c>
      <c r="DB5980" s="81">
        <v>15317.99094281597</v>
      </c>
      <c r="DC5980" s="81">
        <v>247.27299216494521</v>
      </c>
      <c r="DD5980" s="81">
        <v>9287.6490955444951</v>
      </c>
      <c r="DE5980" s="81">
        <v>5783.0688551065241</v>
      </c>
      <c r="DF5980" s="81">
        <v>0</v>
      </c>
      <c r="DG5980" s="81">
        <v>2.7568051219218361</v>
      </c>
      <c r="DH5980" s="81">
        <v>2.7568051219218361</v>
      </c>
      <c r="DI5980" s="81">
        <v>2.7568051219218361</v>
      </c>
      <c r="DJ5980" s="81">
        <v>8.1148022821240788E-8</v>
      </c>
      <c r="DL5980" s="81">
        <v>0</v>
      </c>
      <c r="DM5980" s="81">
        <v>0</v>
      </c>
      <c r="DN5980" s="81">
        <v>0</v>
      </c>
      <c r="DO5980" s="81">
        <v>0</v>
      </c>
      <c r="DP5980" s="81">
        <v>2.2370928494742666E-7</v>
      </c>
      <c r="DQ5980" s="81">
        <v>2.2370928494742666E-7</v>
      </c>
      <c r="DR5980" s="81">
        <v>0</v>
      </c>
      <c r="DS5980" s="81">
        <v>2.2370928494742666E-7</v>
      </c>
      <c r="DT5980" s="81">
        <v>2.2370928494742666E-7</v>
      </c>
      <c r="DU5980" s="81">
        <v>0</v>
      </c>
      <c r="DV5980" s="81">
        <v>2.2370928494742666E-7</v>
      </c>
      <c r="DW5980" s="81">
        <v>2.2370928494742666E-7</v>
      </c>
      <c r="GE5980" s="81" t="s">
        <v>449</v>
      </c>
      <c r="GF5980" s="81" t="s">
        <v>155</v>
      </c>
      <c r="GG5980" s="81" t="s">
        <v>497</v>
      </c>
      <c r="GH5980" s="81" t="s">
        <v>455</v>
      </c>
      <c r="GI5980" s="81">
        <v>2021</v>
      </c>
      <c r="GJ5980" s="81" t="s">
        <v>201</v>
      </c>
      <c r="GK5980" s="81">
        <v>409.22373582041411</v>
      </c>
      <c r="GL5980" s="81">
        <v>79.797224</v>
      </c>
      <c r="GM5980" s="81">
        <v>2021</v>
      </c>
      <c r="GN5980" s="81" t="s">
        <v>173</v>
      </c>
      <c r="GO5980" s="81">
        <v>1.1148832299820636E-2</v>
      </c>
      <c r="GP5980" s="81">
        <v>10</v>
      </c>
      <c r="GQ5980" s="81">
        <v>0</v>
      </c>
      <c r="GR5980" s="81" t="s">
        <v>448</v>
      </c>
      <c r="GS5980" s="81">
        <v>1.1148832299820636E-2</v>
      </c>
      <c r="GT5980" s="81">
        <v>4.5623668037679002</v>
      </c>
      <c r="GU5980" s="81">
        <v>1.1148832299820636E-2</v>
      </c>
      <c r="GV5980" s="81">
        <v>4.5623668037679002</v>
      </c>
      <c r="GW5980" s="81">
        <v>0</v>
      </c>
      <c r="GX5980" s="81">
        <v>0</v>
      </c>
      <c r="GY5980" s="81">
        <v>0</v>
      </c>
      <c r="GZ5980" s="81">
        <v>0</v>
      </c>
    </row>
    <row r="5981" spans="98:208" x14ac:dyDescent="0.25">
      <c r="CT5981" s="81" t="s">
        <v>155</v>
      </c>
      <c r="CU5981" s="81" t="s">
        <v>494</v>
      </c>
      <c r="CV5981" s="81" t="s">
        <v>457</v>
      </c>
      <c r="CW5981" s="81">
        <v>2031</v>
      </c>
      <c r="CX5981" s="81">
        <v>0</v>
      </c>
      <c r="CY5981" s="81">
        <v>0</v>
      </c>
      <c r="CZ5981" s="81">
        <v>0</v>
      </c>
      <c r="DA5981" s="81">
        <v>0</v>
      </c>
      <c r="DB5981" s="81">
        <v>15317.99094281597</v>
      </c>
      <c r="DC5981" s="81">
        <v>247.27299216494521</v>
      </c>
      <c r="DD5981" s="81">
        <v>9287.6490955444951</v>
      </c>
      <c r="DE5981" s="81">
        <v>5783.0688551065241</v>
      </c>
      <c r="DF5981" s="81">
        <v>0</v>
      </c>
      <c r="DG5981" s="81">
        <v>0</v>
      </c>
      <c r="DH5981" s="81">
        <v>2.7568051219218361</v>
      </c>
      <c r="DI5981" s="81">
        <v>2.7568051219218361</v>
      </c>
      <c r="DJ5981" s="81">
        <v>8.1148022821240788E-8</v>
      </c>
      <c r="DL5981" s="81">
        <v>0</v>
      </c>
      <c r="DM5981" s="81">
        <v>0</v>
      </c>
      <c r="DN5981" s="81">
        <v>0</v>
      </c>
      <c r="DO5981" s="81">
        <v>0</v>
      </c>
      <c r="DP5981" s="81">
        <v>0</v>
      </c>
      <c r="DQ5981" s="81">
        <v>0</v>
      </c>
      <c r="DR5981" s="81">
        <v>0</v>
      </c>
      <c r="DS5981" s="81">
        <v>2.2370928494742666E-7</v>
      </c>
      <c r="DT5981" s="81">
        <v>2.2370928494742666E-7</v>
      </c>
      <c r="DU5981" s="81">
        <v>0</v>
      </c>
      <c r="DV5981" s="81">
        <v>2.2370928494742666E-7</v>
      </c>
      <c r="DW5981" s="81">
        <v>2.2370928494742666E-7</v>
      </c>
      <c r="GE5981" s="81" t="s">
        <v>449</v>
      </c>
      <c r="GF5981" s="81" t="s">
        <v>155</v>
      </c>
      <c r="GG5981" s="81" t="s">
        <v>497</v>
      </c>
      <c r="GH5981" s="81" t="s">
        <v>455</v>
      </c>
      <c r="GI5981" s="81">
        <v>2022</v>
      </c>
      <c r="GJ5981" s="81" t="s">
        <v>201</v>
      </c>
      <c r="GK5981" s="81">
        <v>409.22373582041411</v>
      </c>
      <c r="GL5981" s="81">
        <v>79.797224</v>
      </c>
      <c r="GM5981" s="81">
        <v>2022</v>
      </c>
      <c r="GN5981" s="81" t="s">
        <v>173</v>
      </c>
      <c r="GO5981" s="81">
        <v>1.1148832299820636E-2</v>
      </c>
      <c r="GP5981" s="81">
        <v>10</v>
      </c>
      <c r="GQ5981" s="81">
        <v>0</v>
      </c>
      <c r="GR5981" s="81" t="s">
        <v>448</v>
      </c>
      <c r="GS5981" s="81">
        <v>1.1148832299820636E-2</v>
      </c>
      <c r="GT5981" s="81">
        <v>4.5623668037679002</v>
      </c>
      <c r="GU5981" s="81">
        <v>1.1148832299820636E-2</v>
      </c>
      <c r="GV5981" s="81">
        <v>4.5623668037679002</v>
      </c>
      <c r="GW5981" s="81">
        <v>1.1148832299820636E-2</v>
      </c>
      <c r="GX5981" s="81">
        <v>4.5623668037679002</v>
      </c>
      <c r="GY5981" s="81">
        <v>0</v>
      </c>
      <c r="GZ5981" s="81">
        <v>0</v>
      </c>
    </row>
    <row r="5982" spans="98:208" x14ac:dyDescent="0.25">
      <c r="CT5982" s="81" t="s">
        <v>155</v>
      </c>
      <c r="CU5982" s="81" t="s">
        <v>494</v>
      </c>
      <c r="CV5982" s="81" t="s">
        <v>457</v>
      </c>
      <c r="CW5982" s="81">
        <v>2032</v>
      </c>
      <c r="CX5982" s="81">
        <v>0</v>
      </c>
      <c r="CY5982" s="81">
        <v>0</v>
      </c>
      <c r="CZ5982" s="81">
        <v>0</v>
      </c>
      <c r="DA5982" s="81">
        <v>0</v>
      </c>
      <c r="DB5982" s="81">
        <v>15317.99094281597</v>
      </c>
      <c r="DC5982" s="81">
        <v>247.27299216494521</v>
      </c>
      <c r="DD5982" s="81">
        <v>9287.6490955444951</v>
      </c>
      <c r="DE5982" s="81">
        <v>5783.0688551065241</v>
      </c>
      <c r="DF5982" s="81">
        <v>0</v>
      </c>
      <c r="DG5982" s="81">
        <v>0</v>
      </c>
      <c r="DH5982" s="81">
        <v>0</v>
      </c>
      <c r="DI5982" s="81">
        <v>2.7568051219218361</v>
      </c>
      <c r="DJ5982" s="81">
        <v>8.1148022821240788E-8</v>
      </c>
      <c r="DL5982" s="81">
        <v>0</v>
      </c>
      <c r="DM5982" s="81">
        <v>0</v>
      </c>
      <c r="DN5982" s="81">
        <v>0</v>
      </c>
      <c r="DO5982" s="81">
        <v>0</v>
      </c>
      <c r="DP5982" s="81">
        <v>0</v>
      </c>
      <c r="DQ5982" s="81">
        <v>0</v>
      </c>
      <c r="DR5982" s="81">
        <v>0</v>
      </c>
      <c r="DS5982" s="81">
        <v>0</v>
      </c>
      <c r="DT5982" s="81">
        <v>0</v>
      </c>
      <c r="DU5982" s="81">
        <v>0</v>
      </c>
      <c r="DV5982" s="81">
        <v>2.2370928494742666E-7</v>
      </c>
      <c r="DW5982" s="81">
        <v>2.2370928494742666E-7</v>
      </c>
      <c r="GE5982" s="81" t="s">
        <v>449</v>
      </c>
      <c r="GF5982" s="81" t="s">
        <v>155</v>
      </c>
      <c r="GG5982" s="81" t="s">
        <v>497</v>
      </c>
      <c r="GH5982" s="81" t="s">
        <v>455</v>
      </c>
      <c r="GI5982" s="81">
        <v>2023</v>
      </c>
      <c r="GJ5982" s="81" t="s">
        <v>201</v>
      </c>
      <c r="GK5982" s="81">
        <v>428.60232122027298</v>
      </c>
      <c r="GL5982" s="81">
        <v>79.797224</v>
      </c>
      <c r="GM5982" s="81">
        <v>2023</v>
      </c>
      <c r="GN5982" s="81" t="s">
        <v>173</v>
      </c>
      <c r="GO5982" s="81">
        <v>1.1148832299820636E-2</v>
      </c>
      <c r="GP5982" s="81">
        <v>10</v>
      </c>
      <c r="GQ5982" s="81">
        <v>0</v>
      </c>
      <c r="GR5982" s="81" t="s">
        <v>448</v>
      </c>
      <c r="GS5982" s="81">
        <v>1.1148832299820636E-2</v>
      </c>
      <c r="GT5982" s="81">
        <v>4.7784154025986787</v>
      </c>
      <c r="GU5982" s="81">
        <v>1.1148832299820636E-2</v>
      </c>
      <c r="GV5982" s="81">
        <v>4.7784154025986787</v>
      </c>
      <c r="GW5982" s="81">
        <v>1.1148832299820636E-2</v>
      </c>
      <c r="GX5982" s="81">
        <v>4.7784154025986787</v>
      </c>
      <c r="GY5982" s="81">
        <v>1.1148832299820636E-2</v>
      </c>
      <c r="GZ5982" s="81">
        <v>4.7784154025986787</v>
      </c>
    </row>
    <row r="5983" spans="98:208" x14ac:dyDescent="0.25">
      <c r="CT5983" s="81" t="s">
        <v>155</v>
      </c>
      <c r="CU5983" s="81" t="s">
        <v>494</v>
      </c>
      <c r="CV5983" s="81" t="s">
        <v>458</v>
      </c>
      <c r="CW5983" s="81">
        <v>2020</v>
      </c>
      <c r="CX5983" s="81">
        <v>0</v>
      </c>
      <c r="CY5983" s="81">
        <v>0</v>
      </c>
      <c r="CZ5983" s="81">
        <v>0</v>
      </c>
      <c r="DA5983" s="81">
        <v>0</v>
      </c>
      <c r="DB5983" s="81">
        <v>8807.9522308757714</v>
      </c>
      <c r="DC5983" s="81">
        <v>222.22942162782999</v>
      </c>
      <c r="DD5983" s="81">
        <v>8585.7228092479399</v>
      </c>
      <c r="DE5983" s="81">
        <v>0</v>
      </c>
      <c r="DF5983" s="81">
        <v>2.4775985538148095</v>
      </c>
      <c r="DG5983" s="81">
        <v>0</v>
      </c>
      <c r="DH5983" s="81">
        <v>0</v>
      </c>
      <c r="DI5983" s="81">
        <v>0</v>
      </c>
      <c r="DJ5983" s="81">
        <v>1.063935510773361E-7</v>
      </c>
      <c r="DL5983" s="81">
        <v>0</v>
      </c>
      <c r="DM5983" s="81">
        <v>2.6360050828443001E-7</v>
      </c>
      <c r="DN5983" s="81">
        <v>2.6360050828443001E-7</v>
      </c>
      <c r="DO5983" s="81">
        <v>0</v>
      </c>
      <c r="DP5983" s="81">
        <v>0</v>
      </c>
      <c r="DQ5983" s="81">
        <v>0</v>
      </c>
      <c r="DR5983" s="81">
        <v>0</v>
      </c>
      <c r="DS5983" s="81">
        <v>0</v>
      </c>
      <c r="DT5983" s="81">
        <v>0</v>
      </c>
      <c r="DU5983" s="81">
        <v>0</v>
      </c>
      <c r="DV5983" s="81">
        <v>0</v>
      </c>
      <c r="DW5983" s="81">
        <v>0</v>
      </c>
      <c r="GE5983" s="81" t="s">
        <v>449</v>
      </c>
      <c r="GF5983" s="81" t="s">
        <v>155</v>
      </c>
      <c r="GG5983" s="81" t="s">
        <v>497</v>
      </c>
      <c r="GH5983" s="81" t="s">
        <v>455</v>
      </c>
      <c r="GI5983" s="81">
        <v>2024</v>
      </c>
      <c r="GJ5983" s="81" t="s">
        <v>201</v>
      </c>
      <c r="GK5983" s="81">
        <v>428.60232122027298</v>
      </c>
      <c r="GL5983" s="81">
        <v>79.797224</v>
      </c>
      <c r="GM5983" s="81">
        <v>2024</v>
      </c>
      <c r="GN5983" s="81" t="s">
        <v>173</v>
      </c>
      <c r="GO5983" s="81">
        <v>1.1148832299820636E-2</v>
      </c>
      <c r="GP5983" s="81">
        <v>10</v>
      </c>
      <c r="GQ5983" s="81">
        <v>0</v>
      </c>
      <c r="GR5983" s="81" t="s">
        <v>448</v>
      </c>
      <c r="GS5983" s="81">
        <v>1.1148832299820636E-2</v>
      </c>
      <c r="GT5983" s="81">
        <v>4.7784154025986787</v>
      </c>
      <c r="GU5983" s="81">
        <v>1.1148832299820636E-2</v>
      </c>
      <c r="GV5983" s="81">
        <v>4.7784154025986787</v>
      </c>
      <c r="GW5983" s="81">
        <v>1.1148832299820636E-2</v>
      </c>
      <c r="GX5983" s="81">
        <v>4.7784154025986787</v>
      </c>
      <c r="GY5983" s="81">
        <v>1.1148832299820636E-2</v>
      </c>
      <c r="GZ5983" s="81">
        <v>4.7784154025986787</v>
      </c>
    </row>
    <row r="5984" spans="98:208" x14ac:dyDescent="0.25">
      <c r="CT5984" s="81" t="s">
        <v>155</v>
      </c>
      <c r="CU5984" s="81" t="s">
        <v>494</v>
      </c>
      <c r="CV5984" s="81" t="s">
        <v>458</v>
      </c>
      <c r="CW5984" s="81">
        <v>2021</v>
      </c>
      <c r="CX5984" s="81">
        <v>0</v>
      </c>
      <c r="CY5984" s="81">
        <v>0</v>
      </c>
      <c r="CZ5984" s="81">
        <v>0</v>
      </c>
      <c r="DA5984" s="81">
        <v>0</v>
      </c>
      <c r="DB5984" s="81">
        <v>8807.9522308757714</v>
      </c>
      <c r="DC5984" s="81">
        <v>222.22942162782999</v>
      </c>
      <c r="DD5984" s="81">
        <v>8585.7228092479399</v>
      </c>
      <c r="DE5984" s="81">
        <v>0</v>
      </c>
      <c r="DF5984" s="81">
        <v>2.4775985538148095</v>
      </c>
      <c r="DG5984" s="81">
        <v>2.4775985538148095</v>
      </c>
      <c r="DH5984" s="81">
        <v>0</v>
      </c>
      <c r="DI5984" s="81">
        <v>0</v>
      </c>
      <c r="DJ5984" s="81">
        <v>1.063935510773361E-7</v>
      </c>
      <c r="DL5984" s="81">
        <v>0</v>
      </c>
      <c r="DM5984" s="81">
        <v>2.6360050828443001E-7</v>
      </c>
      <c r="DN5984" s="81">
        <v>2.6360050828443001E-7</v>
      </c>
      <c r="DO5984" s="81">
        <v>0</v>
      </c>
      <c r="DP5984" s="81">
        <v>2.6360050828443001E-7</v>
      </c>
      <c r="DQ5984" s="81">
        <v>2.6360050828443001E-7</v>
      </c>
      <c r="DR5984" s="81">
        <v>0</v>
      </c>
      <c r="DS5984" s="81">
        <v>0</v>
      </c>
      <c r="DT5984" s="81">
        <v>0</v>
      </c>
      <c r="DU5984" s="81">
        <v>0</v>
      </c>
      <c r="DV5984" s="81">
        <v>0</v>
      </c>
      <c r="DW5984" s="81">
        <v>0</v>
      </c>
      <c r="GE5984" s="81" t="s">
        <v>449</v>
      </c>
      <c r="GF5984" s="81" t="s">
        <v>155</v>
      </c>
      <c r="GG5984" s="81" t="s">
        <v>497</v>
      </c>
      <c r="GH5984" s="81" t="s">
        <v>455</v>
      </c>
      <c r="GI5984" s="81">
        <v>2025</v>
      </c>
      <c r="GJ5984" s="81" t="s">
        <v>201</v>
      </c>
      <c r="GK5984" s="81">
        <v>428.60232122027298</v>
      </c>
      <c r="GL5984" s="81">
        <v>79.797224</v>
      </c>
      <c r="GM5984" s="81">
        <v>2025</v>
      </c>
      <c r="GN5984" s="81" t="s">
        <v>173</v>
      </c>
      <c r="GO5984" s="81">
        <v>1.1148832299820636E-2</v>
      </c>
      <c r="GP5984" s="81">
        <v>10</v>
      </c>
      <c r="GQ5984" s="81">
        <v>0</v>
      </c>
      <c r="GR5984" s="81" t="s">
        <v>448</v>
      </c>
      <c r="GS5984" s="81">
        <v>1.1148832299820636E-2</v>
      </c>
      <c r="GT5984" s="81">
        <v>4.7784154025986787</v>
      </c>
      <c r="GU5984" s="81">
        <v>1.1148832299820636E-2</v>
      </c>
      <c r="GV5984" s="81">
        <v>4.7784154025986787</v>
      </c>
      <c r="GW5984" s="81">
        <v>1.1148832299820636E-2</v>
      </c>
      <c r="GX5984" s="81">
        <v>4.7784154025986787</v>
      </c>
      <c r="GY5984" s="81">
        <v>1.1148832299820636E-2</v>
      </c>
      <c r="GZ5984" s="81">
        <v>4.7784154025986787</v>
      </c>
    </row>
    <row r="5985" spans="98:208" x14ac:dyDescent="0.25">
      <c r="CT5985" s="81" t="s">
        <v>155</v>
      </c>
      <c r="CU5985" s="81" t="s">
        <v>494</v>
      </c>
      <c r="CV5985" s="81" t="s">
        <v>458</v>
      </c>
      <c r="CW5985" s="81">
        <v>2022</v>
      </c>
      <c r="CX5985" s="81">
        <v>0</v>
      </c>
      <c r="CY5985" s="81">
        <v>0</v>
      </c>
      <c r="CZ5985" s="81">
        <v>0</v>
      </c>
      <c r="DA5985" s="81">
        <v>0</v>
      </c>
      <c r="DB5985" s="81">
        <v>8807.9522308757714</v>
      </c>
      <c r="DC5985" s="81">
        <v>222.22942162782999</v>
      </c>
      <c r="DD5985" s="81">
        <v>8585.7228092479399</v>
      </c>
      <c r="DE5985" s="81">
        <v>0</v>
      </c>
      <c r="DF5985" s="81">
        <v>2.4775985538148095</v>
      </c>
      <c r="DG5985" s="81">
        <v>2.4775985538148095</v>
      </c>
      <c r="DH5985" s="81">
        <v>2.4775985538148095</v>
      </c>
      <c r="DI5985" s="81">
        <v>0</v>
      </c>
      <c r="DJ5985" s="81">
        <v>1.063935510773361E-7</v>
      </c>
      <c r="DL5985" s="81">
        <v>0</v>
      </c>
      <c r="DM5985" s="81">
        <v>2.6360050828443001E-7</v>
      </c>
      <c r="DN5985" s="81">
        <v>2.6360050828443001E-7</v>
      </c>
      <c r="DO5985" s="81">
        <v>0</v>
      </c>
      <c r="DP5985" s="81">
        <v>2.6360050828443001E-7</v>
      </c>
      <c r="DQ5985" s="81">
        <v>2.6360050828443001E-7</v>
      </c>
      <c r="DR5985" s="81">
        <v>0</v>
      </c>
      <c r="DS5985" s="81">
        <v>2.6360050828443001E-7</v>
      </c>
      <c r="DT5985" s="81">
        <v>2.6360050828443001E-7</v>
      </c>
      <c r="DU5985" s="81">
        <v>0</v>
      </c>
      <c r="DV5985" s="81">
        <v>0</v>
      </c>
      <c r="DW5985" s="81">
        <v>0</v>
      </c>
      <c r="GE5985" s="81" t="s">
        <v>449</v>
      </c>
      <c r="GF5985" s="81" t="s">
        <v>155</v>
      </c>
      <c r="GG5985" s="81" t="s">
        <v>497</v>
      </c>
      <c r="GH5985" s="81" t="s">
        <v>455</v>
      </c>
      <c r="GI5985" s="81">
        <v>2026</v>
      </c>
      <c r="GJ5985" s="81" t="s">
        <v>201</v>
      </c>
      <c r="GK5985" s="81">
        <v>428.60232122027298</v>
      </c>
      <c r="GL5985" s="81">
        <v>79.797224</v>
      </c>
      <c r="GM5985" s="81">
        <v>2026</v>
      </c>
      <c r="GN5985" s="81" t="s">
        <v>173</v>
      </c>
      <c r="GO5985" s="81">
        <v>1.1148832299820636E-2</v>
      </c>
      <c r="GP5985" s="81">
        <v>10</v>
      </c>
      <c r="GQ5985" s="81">
        <v>0</v>
      </c>
      <c r="GR5985" s="81" t="s">
        <v>448</v>
      </c>
      <c r="GS5985" s="81">
        <v>1.1148832299820636E-2</v>
      </c>
      <c r="GT5985" s="81">
        <v>4.7784154025986787</v>
      </c>
      <c r="GU5985" s="81">
        <v>1.1148832299820636E-2</v>
      </c>
      <c r="GV5985" s="81">
        <v>4.7784154025986787</v>
      </c>
      <c r="GW5985" s="81">
        <v>1.1148832299820636E-2</v>
      </c>
      <c r="GX5985" s="81">
        <v>4.7784154025986787</v>
      </c>
      <c r="GY5985" s="81">
        <v>1.1148832299820636E-2</v>
      </c>
      <c r="GZ5985" s="81">
        <v>4.7784154025986787</v>
      </c>
    </row>
    <row r="5986" spans="98:208" x14ac:dyDescent="0.25">
      <c r="CT5986" s="81" t="s">
        <v>155</v>
      </c>
      <c r="CU5986" s="81" t="s">
        <v>494</v>
      </c>
      <c r="CV5986" s="81" t="s">
        <v>458</v>
      </c>
      <c r="CW5986" s="81">
        <v>2023</v>
      </c>
      <c r="CX5986" s="81">
        <v>0</v>
      </c>
      <c r="CY5986" s="81">
        <v>0</v>
      </c>
      <c r="CZ5986" s="81">
        <v>0</v>
      </c>
      <c r="DA5986" s="81">
        <v>0</v>
      </c>
      <c r="DB5986" s="81">
        <v>9129.7460702365279</v>
      </c>
      <c r="DC5986" s="81">
        <v>233.2300768079383</v>
      </c>
      <c r="DD5986" s="81">
        <v>8896.5159934285894</v>
      </c>
      <c r="DE5986" s="81">
        <v>0</v>
      </c>
      <c r="DF5986" s="81">
        <v>2.6002430136059904</v>
      </c>
      <c r="DG5986" s="81">
        <v>2.6002430136059904</v>
      </c>
      <c r="DH5986" s="81">
        <v>2.6002430136059904</v>
      </c>
      <c r="DI5986" s="81">
        <v>2.6002430136059904</v>
      </c>
      <c r="DJ5986" s="81">
        <v>1.063935510773361E-7</v>
      </c>
      <c r="DL5986" s="81">
        <v>0</v>
      </c>
      <c r="DM5986" s="81">
        <v>2.7664908788157527E-7</v>
      </c>
      <c r="DN5986" s="81">
        <v>2.7664908788157527E-7</v>
      </c>
      <c r="DO5986" s="81">
        <v>0</v>
      </c>
      <c r="DP5986" s="81">
        <v>2.7664908788157527E-7</v>
      </c>
      <c r="DQ5986" s="81">
        <v>2.7664908788157527E-7</v>
      </c>
      <c r="DR5986" s="81">
        <v>0</v>
      </c>
      <c r="DS5986" s="81">
        <v>2.7664908788157527E-7</v>
      </c>
      <c r="DT5986" s="81">
        <v>2.7664908788157527E-7</v>
      </c>
      <c r="DU5986" s="81">
        <v>0</v>
      </c>
      <c r="DV5986" s="81">
        <v>2.7664908788157527E-7</v>
      </c>
      <c r="DW5986" s="81">
        <v>2.7664908788157527E-7</v>
      </c>
      <c r="GE5986" s="81" t="s">
        <v>449</v>
      </c>
      <c r="GF5986" s="81" t="s">
        <v>155</v>
      </c>
      <c r="GG5986" s="81" t="s">
        <v>497</v>
      </c>
      <c r="GH5986" s="81" t="s">
        <v>455</v>
      </c>
      <c r="GI5986" s="81">
        <v>2027</v>
      </c>
      <c r="GJ5986" s="81" t="s">
        <v>201</v>
      </c>
      <c r="GK5986" s="81">
        <v>428.60232122027298</v>
      </c>
      <c r="GL5986" s="81">
        <v>79.797224</v>
      </c>
      <c r="GM5986" s="81">
        <v>2027</v>
      </c>
      <c r="GN5986" s="81" t="s">
        <v>173</v>
      </c>
      <c r="GO5986" s="81">
        <v>1.1148832299820636E-2</v>
      </c>
      <c r="GP5986" s="81">
        <v>10</v>
      </c>
      <c r="GQ5986" s="81">
        <v>0</v>
      </c>
      <c r="GR5986" s="81" t="s">
        <v>448</v>
      </c>
      <c r="GS5986" s="81">
        <v>1.1148832299820636E-2</v>
      </c>
      <c r="GT5986" s="81">
        <v>4.7784154025986787</v>
      </c>
      <c r="GU5986" s="81">
        <v>1.1148832299820636E-2</v>
      </c>
      <c r="GV5986" s="81">
        <v>4.7784154025986787</v>
      </c>
      <c r="GW5986" s="81">
        <v>1.1148832299820636E-2</v>
      </c>
      <c r="GX5986" s="81">
        <v>4.7784154025986787</v>
      </c>
      <c r="GY5986" s="81">
        <v>1.1148832299820636E-2</v>
      </c>
      <c r="GZ5986" s="81">
        <v>4.7784154025986787</v>
      </c>
    </row>
    <row r="5987" spans="98:208" x14ac:dyDescent="0.25">
      <c r="CT5987" s="81" t="s">
        <v>155</v>
      </c>
      <c r="CU5987" s="81" t="s">
        <v>494</v>
      </c>
      <c r="CV5987" s="81" t="s">
        <v>458</v>
      </c>
      <c r="CW5987" s="81">
        <v>2024</v>
      </c>
      <c r="CX5987" s="81">
        <v>0</v>
      </c>
      <c r="CY5987" s="81">
        <v>0</v>
      </c>
      <c r="CZ5987" s="81">
        <v>0</v>
      </c>
      <c r="DA5987" s="81">
        <v>0</v>
      </c>
      <c r="DB5987" s="81">
        <v>9129.7460702365279</v>
      </c>
      <c r="DC5987" s="81">
        <v>233.2300768079383</v>
      </c>
      <c r="DD5987" s="81">
        <v>8896.5159934285894</v>
      </c>
      <c r="DE5987" s="81">
        <v>0</v>
      </c>
      <c r="DF5987" s="81">
        <v>2.6002430136059904</v>
      </c>
      <c r="DG5987" s="81">
        <v>2.6002430136059904</v>
      </c>
      <c r="DH5987" s="81">
        <v>2.6002430136059904</v>
      </c>
      <c r="DI5987" s="81">
        <v>2.6002430136059904</v>
      </c>
      <c r="DJ5987" s="81">
        <v>1.063935510773361E-7</v>
      </c>
      <c r="DL5987" s="81">
        <v>0</v>
      </c>
      <c r="DM5987" s="81">
        <v>2.7664908788157527E-7</v>
      </c>
      <c r="DN5987" s="81">
        <v>2.7664908788157527E-7</v>
      </c>
      <c r="DO5987" s="81">
        <v>0</v>
      </c>
      <c r="DP5987" s="81">
        <v>2.7664908788157527E-7</v>
      </c>
      <c r="DQ5987" s="81">
        <v>2.7664908788157527E-7</v>
      </c>
      <c r="DR5987" s="81">
        <v>0</v>
      </c>
      <c r="DS5987" s="81">
        <v>2.7664908788157527E-7</v>
      </c>
      <c r="DT5987" s="81">
        <v>2.7664908788157527E-7</v>
      </c>
      <c r="DU5987" s="81">
        <v>0</v>
      </c>
      <c r="DV5987" s="81">
        <v>2.7664908788157527E-7</v>
      </c>
      <c r="DW5987" s="81">
        <v>2.7664908788157527E-7</v>
      </c>
      <c r="GE5987" s="81" t="s">
        <v>449</v>
      </c>
      <c r="GF5987" s="81" t="s">
        <v>155</v>
      </c>
      <c r="GG5987" s="81" t="s">
        <v>497</v>
      </c>
      <c r="GH5987" s="81" t="s">
        <v>455</v>
      </c>
      <c r="GI5987" s="81">
        <v>2028</v>
      </c>
      <c r="GJ5987" s="81" t="s">
        <v>201</v>
      </c>
      <c r="GK5987" s="81">
        <v>453.260960557153</v>
      </c>
      <c r="GL5987" s="81">
        <v>79.797224</v>
      </c>
      <c r="GM5987" s="81">
        <v>2028</v>
      </c>
      <c r="GN5987" s="81" t="s">
        <v>173</v>
      </c>
      <c r="GO5987" s="81">
        <v>1.1148832299820636E-2</v>
      </c>
      <c r="GP5987" s="81">
        <v>10</v>
      </c>
      <c r="GQ5987" s="81">
        <v>0</v>
      </c>
      <c r="GR5987" s="81" t="s">
        <v>448</v>
      </c>
      <c r="GS5987" s="81">
        <v>1.1148832299820636E-2</v>
      </c>
      <c r="GT5987" s="81">
        <v>5.0533304373073147</v>
      </c>
      <c r="GU5987" s="81">
        <v>1.1148832299820636E-2</v>
      </c>
      <c r="GV5987" s="81">
        <v>5.0533304373073147</v>
      </c>
      <c r="GW5987" s="81">
        <v>1.1148832299820636E-2</v>
      </c>
      <c r="GX5987" s="81">
        <v>5.0533304373073147</v>
      </c>
      <c r="GY5987" s="81">
        <v>1.1148832299820636E-2</v>
      </c>
      <c r="GZ5987" s="81">
        <v>5.0533304373073147</v>
      </c>
    </row>
    <row r="5988" spans="98:208" x14ac:dyDescent="0.25">
      <c r="CT5988" s="81" t="s">
        <v>155</v>
      </c>
      <c r="CU5988" s="81" t="s">
        <v>494</v>
      </c>
      <c r="CV5988" s="81" t="s">
        <v>458</v>
      </c>
      <c r="CW5988" s="81">
        <v>2025</v>
      </c>
      <c r="CX5988" s="81">
        <v>0</v>
      </c>
      <c r="CY5988" s="81">
        <v>0</v>
      </c>
      <c r="CZ5988" s="81">
        <v>0</v>
      </c>
      <c r="DA5988" s="81">
        <v>0</v>
      </c>
      <c r="DB5988" s="81">
        <v>9129.7460702365279</v>
      </c>
      <c r="DC5988" s="81">
        <v>233.2300768079383</v>
      </c>
      <c r="DD5988" s="81">
        <v>8896.5159934285894</v>
      </c>
      <c r="DE5988" s="81">
        <v>0</v>
      </c>
      <c r="DF5988" s="81">
        <v>2.6002430136059904</v>
      </c>
      <c r="DG5988" s="81">
        <v>2.6002430136059904</v>
      </c>
      <c r="DH5988" s="81">
        <v>2.6002430136059904</v>
      </c>
      <c r="DI5988" s="81">
        <v>2.6002430136059904</v>
      </c>
      <c r="DJ5988" s="81">
        <v>1.063935510773361E-7</v>
      </c>
      <c r="DL5988" s="81">
        <v>0</v>
      </c>
      <c r="DM5988" s="81">
        <v>2.7664908788157527E-7</v>
      </c>
      <c r="DN5988" s="81">
        <v>2.7664908788157527E-7</v>
      </c>
      <c r="DO5988" s="81">
        <v>0</v>
      </c>
      <c r="DP5988" s="81">
        <v>2.7664908788157527E-7</v>
      </c>
      <c r="DQ5988" s="81">
        <v>2.7664908788157527E-7</v>
      </c>
      <c r="DR5988" s="81">
        <v>0</v>
      </c>
      <c r="DS5988" s="81">
        <v>2.7664908788157527E-7</v>
      </c>
      <c r="DT5988" s="81">
        <v>2.7664908788157527E-7</v>
      </c>
      <c r="DU5988" s="81">
        <v>0</v>
      </c>
      <c r="DV5988" s="81">
        <v>2.7664908788157527E-7</v>
      </c>
      <c r="DW5988" s="81">
        <v>2.7664908788157527E-7</v>
      </c>
      <c r="GE5988" s="81" t="s">
        <v>449</v>
      </c>
      <c r="GF5988" s="81" t="s">
        <v>155</v>
      </c>
      <c r="GG5988" s="81" t="s">
        <v>497</v>
      </c>
      <c r="GH5988" s="81" t="s">
        <v>455</v>
      </c>
      <c r="GI5988" s="81">
        <v>2029</v>
      </c>
      <c r="GJ5988" s="81" t="s">
        <v>201</v>
      </c>
      <c r="GK5988" s="81">
        <v>453.260960557153</v>
      </c>
      <c r="GL5988" s="81">
        <v>79.797224</v>
      </c>
      <c r="GM5988" s="81">
        <v>2029</v>
      </c>
      <c r="GN5988" s="81" t="s">
        <v>173</v>
      </c>
      <c r="GO5988" s="81">
        <v>1.1148832299820636E-2</v>
      </c>
      <c r="GP5988" s="81">
        <v>10</v>
      </c>
      <c r="GQ5988" s="81">
        <v>0</v>
      </c>
      <c r="GR5988" s="81" t="s">
        <v>448</v>
      </c>
      <c r="GS5988" s="81">
        <v>1.1148832299820636E-2</v>
      </c>
      <c r="GT5988" s="81">
        <v>5.0533304373073147</v>
      </c>
      <c r="GU5988" s="81">
        <v>1.1148832299820636E-2</v>
      </c>
      <c r="GV5988" s="81">
        <v>5.0533304373073147</v>
      </c>
      <c r="GW5988" s="81">
        <v>1.1148832299820636E-2</v>
      </c>
      <c r="GX5988" s="81">
        <v>5.0533304373073147</v>
      </c>
      <c r="GY5988" s="81">
        <v>1.1148832299820636E-2</v>
      </c>
      <c r="GZ5988" s="81">
        <v>5.0533304373073147</v>
      </c>
    </row>
    <row r="5989" spans="98:208" x14ac:dyDescent="0.25">
      <c r="CT5989" s="81" t="s">
        <v>155</v>
      </c>
      <c r="CU5989" s="81" t="s">
        <v>494</v>
      </c>
      <c r="CV5989" s="81" t="s">
        <v>458</v>
      </c>
      <c r="CW5989" s="81">
        <v>2026</v>
      </c>
      <c r="CX5989" s="81">
        <v>0</v>
      </c>
      <c r="CY5989" s="81">
        <v>0</v>
      </c>
      <c r="CZ5989" s="81">
        <v>0</v>
      </c>
      <c r="DA5989" s="81">
        <v>0</v>
      </c>
      <c r="DB5989" s="81">
        <v>9129.7460702365279</v>
      </c>
      <c r="DC5989" s="81">
        <v>233.2300768079383</v>
      </c>
      <c r="DD5989" s="81">
        <v>8896.5159934285894</v>
      </c>
      <c r="DE5989" s="81">
        <v>0</v>
      </c>
      <c r="DF5989" s="81">
        <v>2.6002430136059904</v>
      </c>
      <c r="DG5989" s="81">
        <v>2.6002430136059904</v>
      </c>
      <c r="DH5989" s="81">
        <v>2.6002430136059904</v>
      </c>
      <c r="DI5989" s="81">
        <v>2.6002430136059904</v>
      </c>
      <c r="DJ5989" s="81">
        <v>1.063935510773361E-7</v>
      </c>
      <c r="DL5989" s="81">
        <v>0</v>
      </c>
      <c r="DM5989" s="81">
        <v>2.7664908788157527E-7</v>
      </c>
      <c r="DN5989" s="81">
        <v>2.7664908788157527E-7</v>
      </c>
      <c r="DO5989" s="81">
        <v>0</v>
      </c>
      <c r="DP5989" s="81">
        <v>2.7664908788157527E-7</v>
      </c>
      <c r="DQ5989" s="81">
        <v>2.7664908788157527E-7</v>
      </c>
      <c r="DR5989" s="81">
        <v>0</v>
      </c>
      <c r="DS5989" s="81">
        <v>2.7664908788157527E-7</v>
      </c>
      <c r="DT5989" s="81">
        <v>2.7664908788157527E-7</v>
      </c>
      <c r="DU5989" s="81">
        <v>0</v>
      </c>
      <c r="DV5989" s="81">
        <v>2.7664908788157527E-7</v>
      </c>
      <c r="DW5989" s="81">
        <v>2.7664908788157527E-7</v>
      </c>
      <c r="GE5989" s="81" t="s">
        <v>449</v>
      </c>
      <c r="GF5989" s="81" t="s">
        <v>155</v>
      </c>
      <c r="GG5989" s="81" t="s">
        <v>497</v>
      </c>
      <c r="GH5989" s="81" t="s">
        <v>455</v>
      </c>
      <c r="GI5989" s="81">
        <v>2030</v>
      </c>
      <c r="GJ5989" s="81" t="s">
        <v>201</v>
      </c>
      <c r="GK5989" s="81">
        <v>453.260960557153</v>
      </c>
      <c r="GL5989" s="81">
        <v>79.797224</v>
      </c>
      <c r="GM5989" s="81">
        <v>2030</v>
      </c>
      <c r="GN5989" s="81" t="s">
        <v>173</v>
      </c>
      <c r="GO5989" s="81">
        <v>1.1148832299820636E-2</v>
      </c>
      <c r="GP5989" s="81">
        <v>10</v>
      </c>
      <c r="GQ5989" s="81">
        <v>0</v>
      </c>
      <c r="GR5989" s="81" t="s">
        <v>448</v>
      </c>
      <c r="GS5989" s="81">
        <v>0</v>
      </c>
      <c r="GT5989" s="81">
        <v>0</v>
      </c>
      <c r="GU5989" s="81">
        <v>1.1148832299820636E-2</v>
      </c>
      <c r="GV5989" s="81">
        <v>5.0533304373073147</v>
      </c>
      <c r="GW5989" s="81">
        <v>1.1148832299820636E-2</v>
      </c>
      <c r="GX5989" s="81">
        <v>5.0533304373073147</v>
      </c>
      <c r="GY5989" s="81">
        <v>1.1148832299820636E-2</v>
      </c>
      <c r="GZ5989" s="81">
        <v>5.0533304373073147</v>
      </c>
    </row>
    <row r="5990" spans="98:208" x14ac:dyDescent="0.25">
      <c r="CT5990" s="81" t="s">
        <v>155</v>
      </c>
      <c r="CU5990" s="81" t="s">
        <v>494</v>
      </c>
      <c r="CV5990" s="81" t="s">
        <v>458</v>
      </c>
      <c r="CW5990" s="81">
        <v>2027</v>
      </c>
      <c r="CX5990" s="81">
        <v>0</v>
      </c>
      <c r="CY5990" s="81">
        <v>0</v>
      </c>
      <c r="CZ5990" s="81">
        <v>0</v>
      </c>
      <c r="DA5990" s="81">
        <v>0</v>
      </c>
      <c r="DB5990" s="81">
        <v>9129.7460702365279</v>
      </c>
      <c r="DC5990" s="81">
        <v>233.2300768079383</v>
      </c>
      <c r="DD5990" s="81">
        <v>8896.5159934285894</v>
      </c>
      <c r="DE5990" s="81">
        <v>0</v>
      </c>
      <c r="DF5990" s="81">
        <v>2.6002430136059904</v>
      </c>
      <c r="DG5990" s="81">
        <v>2.6002430136059904</v>
      </c>
      <c r="DH5990" s="81">
        <v>2.6002430136059904</v>
      </c>
      <c r="DI5990" s="81">
        <v>2.6002430136059904</v>
      </c>
      <c r="DJ5990" s="81">
        <v>1.063935510773361E-7</v>
      </c>
      <c r="DL5990" s="81">
        <v>0</v>
      </c>
      <c r="DM5990" s="81">
        <v>2.7664908788157527E-7</v>
      </c>
      <c r="DN5990" s="81">
        <v>2.7664908788157527E-7</v>
      </c>
      <c r="DO5990" s="81">
        <v>0</v>
      </c>
      <c r="DP5990" s="81">
        <v>2.7664908788157527E-7</v>
      </c>
      <c r="DQ5990" s="81">
        <v>2.7664908788157527E-7</v>
      </c>
      <c r="DR5990" s="81">
        <v>0</v>
      </c>
      <c r="DS5990" s="81">
        <v>2.7664908788157527E-7</v>
      </c>
      <c r="DT5990" s="81">
        <v>2.7664908788157527E-7</v>
      </c>
      <c r="DU5990" s="81">
        <v>0</v>
      </c>
      <c r="DV5990" s="81">
        <v>2.7664908788157527E-7</v>
      </c>
      <c r="DW5990" s="81">
        <v>2.7664908788157527E-7</v>
      </c>
      <c r="GE5990" s="81" t="s">
        <v>449</v>
      </c>
      <c r="GF5990" s="81" t="s">
        <v>155</v>
      </c>
      <c r="GG5990" s="81" t="s">
        <v>497</v>
      </c>
      <c r="GH5990" s="81" t="s">
        <v>455</v>
      </c>
      <c r="GI5990" s="81">
        <v>2031</v>
      </c>
      <c r="GJ5990" s="81" t="s">
        <v>201</v>
      </c>
      <c r="GK5990" s="81">
        <v>453.260960557153</v>
      </c>
      <c r="GL5990" s="81">
        <v>79.797224</v>
      </c>
      <c r="GM5990" s="81">
        <v>2031</v>
      </c>
      <c r="GN5990" s="81" t="s">
        <v>173</v>
      </c>
      <c r="GO5990" s="81">
        <v>1.1148832299820636E-2</v>
      </c>
      <c r="GP5990" s="81">
        <v>10</v>
      </c>
      <c r="GQ5990" s="81">
        <v>0</v>
      </c>
      <c r="GR5990" s="81" t="s">
        <v>448</v>
      </c>
      <c r="GS5990" s="81">
        <v>0</v>
      </c>
      <c r="GT5990" s="81">
        <v>0</v>
      </c>
      <c r="GU5990" s="81">
        <v>0</v>
      </c>
      <c r="GV5990" s="81">
        <v>0</v>
      </c>
      <c r="GW5990" s="81">
        <v>1.1148832299820636E-2</v>
      </c>
      <c r="GX5990" s="81">
        <v>5.0533304373073147</v>
      </c>
      <c r="GY5990" s="81">
        <v>1.1148832299820636E-2</v>
      </c>
      <c r="GZ5990" s="81">
        <v>5.0533304373073147</v>
      </c>
    </row>
    <row r="5991" spans="98:208" x14ac:dyDescent="0.25">
      <c r="CT5991" s="81" t="s">
        <v>155</v>
      </c>
      <c r="CU5991" s="81" t="s">
        <v>494</v>
      </c>
      <c r="CV5991" s="81" t="s">
        <v>458</v>
      </c>
      <c r="CW5991" s="81">
        <v>2028</v>
      </c>
      <c r="CX5991" s="81">
        <v>0</v>
      </c>
      <c r="CY5991" s="81">
        <v>0</v>
      </c>
      <c r="CZ5991" s="81">
        <v>0</v>
      </c>
      <c r="DA5991" s="81">
        <v>0</v>
      </c>
      <c r="DB5991" s="81">
        <v>9534.9220877094358</v>
      </c>
      <c r="DC5991" s="81">
        <v>247.27299216494609</v>
      </c>
      <c r="DD5991" s="81">
        <v>9287.6490955444897</v>
      </c>
      <c r="DE5991" s="81">
        <v>0</v>
      </c>
      <c r="DF5991" s="81">
        <v>2.7568051219218459</v>
      </c>
      <c r="DG5991" s="81">
        <v>2.7568051219218459</v>
      </c>
      <c r="DH5991" s="81">
        <v>2.7568051219218459</v>
      </c>
      <c r="DI5991" s="81">
        <v>2.7568051219218459</v>
      </c>
      <c r="DJ5991" s="81">
        <v>1.063935510773361E-7</v>
      </c>
      <c r="DL5991" s="81">
        <v>0</v>
      </c>
      <c r="DM5991" s="81">
        <v>2.933062865494537E-7</v>
      </c>
      <c r="DN5991" s="81">
        <v>2.933062865494537E-7</v>
      </c>
      <c r="DO5991" s="81">
        <v>0</v>
      </c>
      <c r="DP5991" s="81">
        <v>2.933062865494537E-7</v>
      </c>
      <c r="DQ5991" s="81">
        <v>2.933062865494537E-7</v>
      </c>
      <c r="DR5991" s="81">
        <v>0</v>
      </c>
      <c r="DS5991" s="81">
        <v>2.933062865494537E-7</v>
      </c>
      <c r="DT5991" s="81">
        <v>2.933062865494537E-7</v>
      </c>
      <c r="DU5991" s="81">
        <v>0</v>
      </c>
      <c r="DV5991" s="81">
        <v>2.933062865494537E-7</v>
      </c>
      <c r="DW5991" s="81">
        <v>2.933062865494537E-7</v>
      </c>
      <c r="GE5991" s="81" t="s">
        <v>449</v>
      </c>
      <c r="GF5991" s="81" t="s">
        <v>155</v>
      </c>
      <c r="GG5991" s="81" t="s">
        <v>497</v>
      </c>
      <c r="GH5991" s="81" t="s">
        <v>455</v>
      </c>
      <c r="GI5991" s="81">
        <v>2032</v>
      </c>
      <c r="GJ5991" s="81" t="s">
        <v>201</v>
      </c>
      <c r="GK5991" s="81">
        <v>453.260960557153</v>
      </c>
      <c r="GL5991" s="81">
        <v>79.797224</v>
      </c>
      <c r="GM5991" s="81">
        <v>2032</v>
      </c>
      <c r="GN5991" s="81" t="s">
        <v>173</v>
      </c>
      <c r="GO5991" s="81">
        <v>1.1148832299820636E-2</v>
      </c>
      <c r="GP5991" s="81">
        <v>10</v>
      </c>
      <c r="GQ5991" s="81">
        <v>0</v>
      </c>
      <c r="GR5991" s="81" t="s">
        <v>448</v>
      </c>
      <c r="GS5991" s="81">
        <v>0</v>
      </c>
      <c r="GT5991" s="81">
        <v>0</v>
      </c>
      <c r="GU5991" s="81">
        <v>0</v>
      </c>
      <c r="GV5991" s="81">
        <v>0</v>
      </c>
      <c r="GW5991" s="81">
        <v>0</v>
      </c>
      <c r="GX5991" s="81">
        <v>0</v>
      </c>
      <c r="GY5991" s="81">
        <v>1.1148832299820636E-2</v>
      </c>
      <c r="GZ5991" s="81">
        <v>5.0533304373073147</v>
      </c>
    </row>
    <row r="5992" spans="98:208" x14ac:dyDescent="0.25">
      <c r="CT5992" s="81" t="s">
        <v>155</v>
      </c>
      <c r="CU5992" s="81" t="s">
        <v>494</v>
      </c>
      <c r="CV5992" s="81" t="s">
        <v>458</v>
      </c>
      <c r="CW5992" s="81">
        <v>2029</v>
      </c>
      <c r="CX5992" s="81">
        <v>0</v>
      </c>
      <c r="CY5992" s="81">
        <v>0</v>
      </c>
      <c r="CZ5992" s="81">
        <v>0</v>
      </c>
      <c r="DA5992" s="81">
        <v>0</v>
      </c>
      <c r="DB5992" s="81">
        <v>9534.9220877094358</v>
      </c>
      <c r="DC5992" s="81">
        <v>247.27299216494609</v>
      </c>
      <c r="DD5992" s="81">
        <v>9287.6490955444897</v>
      </c>
      <c r="DE5992" s="81">
        <v>0</v>
      </c>
      <c r="DF5992" s="81">
        <v>2.7568051219218459</v>
      </c>
      <c r="DG5992" s="81">
        <v>2.7568051219218459</v>
      </c>
      <c r="DH5992" s="81">
        <v>2.7568051219218459</v>
      </c>
      <c r="DI5992" s="81">
        <v>2.7568051219218459</v>
      </c>
      <c r="DJ5992" s="81">
        <v>1.063935510773361E-7</v>
      </c>
      <c r="DL5992" s="81">
        <v>0</v>
      </c>
      <c r="DM5992" s="81">
        <v>2.933062865494537E-7</v>
      </c>
      <c r="DN5992" s="81">
        <v>2.933062865494537E-7</v>
      </c>
      <c r="DO5992" s="81">
        <v>0</v>
      </c>
      <c r="DP5992" s="81">
        <v>2.933062865494537E-7</v>
      </c>
      <c r="DQ5992" s="81">
        <v>2.933062865494537E-7</v>
      </c>
      <c r="DR5992" s="81">
        <v>0</v>
      </c>
      <c r="DS5992" s="81">
        <v>2.933062865494537E-7</v>
      </c>
      <c r="DT5992" s="81">
        <v>2.933062865494537E-7</v>
      </c>
      <c r="DU5992" s="81">
        <v>0</v>
      </c>
      <c r="DV5992" s="81">
        <v>2.933062865494537E-7</v>
      </c>
      <c r="DW5992" s="81">
        <v>2.933062865494537E-7</v>
      </c>
      <c r="GE5992" s="81" t="s">
        <v>449</v>
      </c>
      <c r="GF5992" s="81" t="s">
        <v>155</v>
      </c>
      <c r="GG5992" s="81" t="s">
        <v>498</v>
      </c>
      <c r="GH5992" s="81" t="s">
        <v>454</v>
      </c>
      <c r="GI5992" s="81">
        <v>2021</v>
      </c>
      <c r="GJ5992" s="81" t="s">
        <v>201</v>
      </c>
      <c r="GK5992" s="81">
        <v>409.22373582044048</v>
      </c>
      <c r="GL5992" s="81">
        <v>0.187832</v>
      </c>
      <c r="GM5992" s="81">
        <v>2021</v>
      </c>
      <c r="GN5992" s="81" t="s">
        <v>173</v>
      </c>
      <c r="GO5992" s="81">
        <v>1.1148832299820636E-2</v>
      </c>
      <c r="GP5992" s="81">
        <v>10</v>
      </c>
      <c r="GQ5992" s="81">
        <v>0</v>
      </c>
      <c r="GR5992" s="81" t="s">
        <v>448</v>
      </c>
      <c r="GS5992" s="81">
        <v>1.1148832299820634E-2</v>
      </c>
      <c r="GT5992" s="81">
        <v>4.5623668037681933</v>
      </c>
      <c r="GU5992" s="81">
        <v>1.1148832299820634E-2</v>
      </c>
      <c r="GV5992" s="81">
        <v>4.5623668037681933</v>
      </c>
      <c r="GW5992" s="81">
        <v>0</v>
      </c>
      <c r="GX5992" s="81">
        <v>0</v>
      </c>
      <c r="GY5992" s="81">
        <v>0</v>
      </c>
      <c r="GZ5992" s="81">
        <v>0</v>
      </c>
    </row>
    <row r="5993" spans="98:208" x14ac:dyDescent="0.25">
      <c r="CT5993" s="81" t="s">
        <v>155</v>
      </c>
      <c r="CU5993" s="81" t="s">
        <v>494</v>
      </c>
      <c r="CV5993" s="81" t="s">
        <v>458</v>
      </c>
      <c r="CW5993" s="81">
        <v>2030</v>
      </c>
      <c r="CX5993" s="81">
        <v>0</v>
      </c>
      <c r="CY5993" s="81">
        <v>0</v>
      </c>
      <c r="CZ5993" s="81">
        <v>0</v>
      </c>
      <c r="DA5993" s="81">
        <v>0</v>
      </c>
      <c r="DB5993" s="81">
        <v>9534.9220877094358</v>
      </c>
      <c r="DC5993" s="81">
        <v>247.27299216494609</v>
      </c>
      <c r="DD5993" s="81">
        <v>9287.6490955444897</v>
      </c>
      <c r="DE5993" s="81">
        <v>0</v>
      </c>
      <c r="DF5993" s="81">
        <v>0</v>
      </c>
      <c r="DG5993" s="81">
        <v>2.7568051219218459</v>
      </c>
      <c r="DH5993" s="81">
        <v>2.7568051219218459</v>
      </c>
      <c r="DI5993" s="81">
        <v>2.7568051219218459</v>
      </c>
      <c r="DJ5993" s="81">
        <v>1.063935510773361E-7</v>
      </c>
      <c r="DL5993" s="81">
        <v>0</v>
      </c>
      <c r="DM5993" s="81">
        <v>0</v>
      </c>
      <c r="DN5993" s="81">
        <v>0</v>
      </c>
      <c r="DO5993" s="81">
        <v>0</v>
      </c>
      <c r="DP5993" s="81">
        <v>2.933062865494537E-7</v>
      </c>
      <c r="DQ5993" s="81">
        <v>2.933062865494537E-7</v>
      </c>
      <c r="DR5993" s="81">
        <v>0</v>
      </c>
      <c r="DS5993" s="81">
        <v>2.933062865494537E-7</v>
      </c>
      <c r="DT5993" s="81">
        <v>2.933062865494537E-7</v>
      </c>
      <c r="DU5993" s="81">
        <v>0</v>
      </c>
      <c r="DV5993" s="81">
        <v>2.933062865494537E-7</v>
      </c>
      <c r="DW5993" s="81">
        <v>2.933062865494537E-7</v>
      </c>
      <c r="GE5993" s="81" t="s">
        <v>449</v>
      </c>
      <c r="GF5993" s="81" t="s">
        <v>155</v>
      </c>
      <c r="GG5993" s="81" t="s">
        <v>498</v>
      </c>
      <c r="GH5993" s="81" t="s">
        <v>454</v>
      </c>
      <c r="GI5993" s="81">
        <v>2022</v>
      </c>
      <c r="GJ5993" s="81" t="s">
        <v>201</v>
      </c>
      <c r="GK5993" s="81">
        <v>409.22373582044048</v>
      </c>
      <c r="GL5993" s="81">
        <v>0.187832</v>
      </c>
      <c r="GM5993" s="81">
        <v>2022</v>
      </c>
      <c r="GN5993" s="81" t="s">
        <v>173</v>
      </c>
      <c r="GO5993" s="81">
        <v>1.1148832299820636E-2</v>
      </c>
      <c r="GP5993" s="81">
        <v>10</v>
      </c>
      <c r="GQ5993" s="81">
        <v>0</v>
      </c>
      <c r="GR5993" s="81" t="s">
        <v>448</v>
      </c>
      <c r="GS5993" s="81">
        <v>1.1148832299820634E-2</v>
      </c>
      <c r="GT5993" s="81">
        <v>4.5623668037681933</v>
      </c>
      <c r="GU5993" s="81">
        <v>1.1148832299820634E-2</v>
      </c>
      <c r="GV5993" s="81">
        <v>4.5623668037681933</v>
      </c>
      <c r="GW5993" s="81">
        <v>1.1148832299820634E-2</v>
      </c>
      <c r="GX5993" s="81">
        <v>4.5623668037681933</v>
      </c>
      <c r="GY5993" s="81">
        <v>0</v>
      </c>
      <c r="GZ5993" s="81">
        <v>0</v>
      </c>
    </row>
    <row r="5994" spans="98:208" x14ac:dyDescent="0.25">
      <c r="CT5994" s="81" t="s">
        <v>155</v>
      </c>
      <c r="CU5994" s="81" t="s">
        <v>494</v>
      </c>
      <c r="CV5994" s="81" t="s">
        <v>458</v>
      </c>
      <c r="CW5994" s="81">
        <v>2031</v>
      </c>
      <c r="CX5994" s="81">
        <v>0</v>
      </c>
      <c r="CY5994" s="81">
        <v>0</v>
      </c>
      <c r="CZ5994" s="81">
        <v>0</v>
      </c>
      <c r="DA5994" s="81">
        <v>0</v>
      </c>
      <c r="DB5994" s="81">
        <v>9534.9220877094358</v>
      </c>
      <c r="DC5994" s="81">
        <v>247.27299216494609</v>
      </c>
      <c r="DD5994" s="81">
        <v>9287.6490955444897</v>
      </c>
      <c r="DE5994" s="81">
        <v>0</v>
      </c>
      <c r="DF5994" s="81">
        <v>0</v>
      </c>
      <c r="DG5994" s="81">
        <v>0</v>
      </c>
      <c r="DH5994" s="81">
        <v>2.7568051219218459</v>
      </c>
      <c r="DI5994" s="81">
        <v>2.7568051219218459</v>
      </c>
      <c r="DJ5994" s="81">
        <v>1.063935510773361E-7</v>
      </c>
      <c r="DL5994" s="81">
        <v>0</v>
      </c>
      <c r="DM5994" s="81">
        <v>0</v>
      </c>
      <c r="DN5994" s="81">
        <v>0</v>
      </c>
      <c r="DO5994" s="81">
        <v>0</v>
      </c>
      <c r="DP5994" s="81">
        <v>0</v>
      </c>
      <c r="DQ5994" s="81">
        <v>0</v>
      </c>
      <c r="DR5994" s="81">
        <v>0</v>
      </c>
      <c r="DS5994" s="81">
        <v>2.933062865494537E-7</v>
      </c>
      <c r="DT5994" s="81">
        <v>2.933062865494537E-7</v>
      </c>
      <c r="DU5994" s="81">
        <v>0</v>
      </c>
      <c r="DV5994" s="81">
        <v>2.933062865494537E-7</v>
      </c>
      <c r="DW5994" s="81">
        <v>2.933062865494537E-7</v>
      </c>
      <c r="GE5994" s="81" t="s">
        <v>449</v>
      </c>
      <c r="GF5994" s="81" t="s">
        <v>155</v>
      </c>
      <c r="GG5994" s="81" t="s">
        <v>498</v>
      </c>
      <c r="GH5994" s="81" t="s">
        <v>454</v>
      </c>
      <c r="GI5994" s="81">
        <v>2023</v>
      </c>
      <c r="GJ5994" s="81" t="s">
        <v>201</v>
      </c>
      <c r="GK5994" s="81">
        <v>428.60232122030828</v>
      </c>
      <c r="GL5994" s="81">
        <v>0.187832</v>
      </c>
      <c r="GM5994" s="81">
        <v>2023</v>
      </c>
      <c r="GN5994" s="81" t="s">
        <v>173</v>
      </c>
      <c r="GO5994" s="81">
        <v>1.1148832299820636E-2</v>
      </c>
      <c r="GP5994" s="81">
        <v>10</v>
      </c>
      <c r="GQ5994" s="81">
        <v>0</v>
      </c>
      <c r="GR5994" s="81" t="s">
        <v>448</v>
      </c>
      <c r="GS5994" s="81">
        <v>1.1148832299820634E-2</v>
      </c>
      <c r="GT5994" s="81">
        <v>4.7784154025990722</v>
      </c>
      <c r="GU5994" s="81">
        <v>1.1148832299820634E-2</v>
      </c>
      <c r="GV5994" s="81">
        <v>4.7784154025990722</v>
      </c>
      <c r="GW5994" s="81">
        <v>1.1148832299820634E-2</v>
      </c>
      <c r="GX5994" s="81">
        <v>4.7784154025990722</v>
      </c>
      <c r="GY5994" s="81">
        <v>1.1148832299820634E-2</v>
      </c>
      <c r="GZ5994" s="81">
        <v>4.7784154025990722</v>
      </c>
    </row>
    <row r="5995" spans="98:208" x14ac:dyDescent="0.25">
      <c r="CT5995" s="81" t="s">
        <v>155</v>
      </c>
      <c r="CU5995" s="81" t="s">
        <v>494</v>
      </c>
      <c r="CV5995" s="81" t="s">
        <v>458</v>
      </c>
      <c r="CW5995" s="81">
        <v>2032</v>
      </c>
      <c r="CX5995" s="81">
        <v>0</v>
      </c>
      <c r="CY5995" s="81">
        <v>0</v>
      </c>
      <c r="CZ5995" s="81">
        <v>0</v>
      </c>
      <c r="DA5995" s="81">
        <v>0</v>
      </c>
      <c r="DB5995" s="81">
        <v>9534.9220877094358</v>
      </c>
      <c r="DC5995" s="81">
        <v>247.27299216494609</v>
      </c>
      <c r="DD5995" s="81">
        <v>9287.6490955444897</v>
      </c>
      <c r="DE5995" s="81">
        <v>0</v>
      </c>
      <c r="DF5995" s="81">
        <v>0</v>
      </c>
      <c r="DG5995" s="81">
        <v>0</v>
      </c>
      <c r="DH5995" s="81">
        <v>0</v>
      </c>
      <c r="DI5995" s="81">
        <v>2.7568051219218459</v>
      </c>
      <c r="DJ5995" s="81">
        <v>1.063935510773361E-7</v>
      </c>
      <c r="DL5995" s="81">
        <v>0</v>
      </c>
      <c r="DM5995" s="81">
        <v>0</v>
      </c>
      <c r="DN5995" s="81">
        <v>0</v>
      </c>
      <c r="DO5995" s="81">
        <v>0</v>
      </c>
      <c r="DP5995" s="81">
        <v>0</v>
      </c>
      <c r="DQ5995" s="81">
        <v>0</v>
      </c>
      <c r="DR5995" s="81">
        <v>0</v>
      </c>
      <c r="DS5995" s="81">
        <v>0</v>
      </c>
      <c r="DT5995" s="81">
        <v>0</v>
      </c>
      <c r="DU5995" s="81">
        <v>0</v>
      </c>
      <c r="DV5995" s="81">
        <v>2.933062865494537E-7</v>
      </c>
      <c r="DW5995" s="81">
        <v>2.933062865494537E-7</v>
      </c>
      <c r="GE5995" s="81" t="s">
        <v>449</v>
      </c>
      <c r="GF5995" s="81" t="s">
        <v>155</v>
      </c>
      <c r="GG5995" s="81" t="s">
        <v>498</v>
      </c>
      <c r="GH5995" s="81" t="s">
        <v>454</v>
      </c>
      <c r="GI5995" s="81">
        <v>2024</v>
      </c>
      <c r="GJ5995" s="81" t="s">
        <v>201</v>
      </c>
      <c r="GK5995" s="81">
        <v>428.60232122030828</v>
      </c>
      <c r="GL5995" s="81">
        <v>0.187832</v>
      </c>
      <c r="GM5995" s="81">
        <v>2024</v>
      </c>
      <c r="GN5995" s="81" t="s">
        <v>173</v>
      </c>
      <c r="GO5995" s="81">
        <v>1.1148832299820636E-2</v>
      </c>
      <c r="GP5995" s="81">
        <v>10</v>
      </c>
      <c r="GQ5995" s="81">
        <v>0</v>
      </c>
      <c r="GR5995" s="81" t="s">
        <v>448</v>
      </c>
      <c r="GS5995" s="81">
        <v>1.1148832299820634E-2</v>
      </c>
      <c r="GT5995" s="81">
        <v>4.7784154025990722</v>
      </c>
      <c r="GU5995" s="81">
        <v>1.1148832299820634E-2</v>
      </c>
      <c r="GV5995" s="81">
        <v>4.7784154025990722</v>
      </c>
      <c r="GW5995" s="81">
        <v>1.1148832299820634E-2</v>
      </c>
      <c r="GX5995" s="81">
        <v>4.7784154025990722</v>
      </c>
      <c r="GY5995" s="81">
        <v>1.1148832299820634E-2</v>
      </c>
      <c r="GZ5995" s="81">
        <v>4.7784154025990722</v>
      </c>
    </row>
    <row r="5996" spans="98:208" x14ac:dyDescent="0.25">
      <c r="CT5996" s="81" t="s">
        <v>155</v>
      </c>
      <c r="CU5996" s="81" t="s">
        <v>494</v>
      </c>
      <c r="CV5996" s="81" t="s">
        <v>459</v>
      </c>
      <c r="CW5996" s="81">
        <v>2020</v>
      </c>
      <c r="CX5996" s="81">
        <v>0</v>
      </c>
      <c r="CY5996" s="81">
        <v>0</v>
      </c>
      <c r="CZ5996" s="81">
        <v>0</v>
      </c>
      <c r="DA5996" s="81">
        <v>0</v>
      </c>
      <c r="DB5996" s="81">
        <v>5.2405583313015409</v>
      </c>
      <c r="DC5996" s="81">
        <v>0.69641821681222194</v>
      </c>
      <c r="DD5996" s="81">
        <v>2.9419641522810118</v>
      </c>
      <c r="DE5996" s="81">
        <v>1.602175962208283</v>
      </c>
      <c r="DF5996" s="81">
        <v>7.764249909779591E-3</v>
      </c>
      <c r="DG5996" s="81">
        <v>0</v>
      </c>
      <c r="DH5996" s="81">
        <v>0</v>
      </c>
      <c r="DI5996" s="81">
        <v>0</v>
      </c>
      <c r="DJ5996" s="81">
        <v>1.3680860563204501E-5</v>
      </c>
      <c r="DL5996" s="81">
        <v>0</v>
      </c>
      <c r="DM5996" s="81">
        <v>1.0622162039356771E-7</v>
      </c>
      <c r="DN5996" s="81">
        <v>1.0622162039356771E-7</v>
      </c>
      <c r="DO5996" s="81">
        <v>0</v>
      </c>
      <c r="DP5996" s="81">
        <v>0</v>
      </c>
      <c r="DQ5996" s="81">
        <v>0</v>
      </c>
      <c r="DR5996" s="81">
        <v>0</v>
      </c>
      <c r="DS5996" s="81">
        <v>0</v>
      </c>
      <c r="DT5996" s="81">
        <v>0</v>
      </c>
      <c r="DU5996" s="81">
        <v>0</v>
      </c>
      <c r="DV5996" s="81">
        <v>0</v>
      </c>
      <c r="DW5996" s="81">
        <v>0</v>
      </c>
      <c r="GE5996" s="81" t="s">
        <v>449</v>
      </c>
      <c r="GF5996" s="81" t="s">
        <v>155</v>
      </c>
      <c r="GG5996" s="81" t="s">
        <v>498</v>
      </c>
      <c r="GH5996" s="81" t="s">
        <v>454</v>
      </c>
      <c r="GI5996" s="81">
        <v>2025</v>
      </c>
      <c r="GJ5996" s="81" t="s">
        <v>201</v>
      </c>
      <c r="GK5996" s="81">
        <v>428.60232122030828</v>
      </c>
      <c r="GL5996" s="81">
        <v>0.187832</v>
      </c>
      <c r="GM5996" s="81">
        <v>2025</v>
      </c>
      <c r="GN5996" s="81" t="s">
        <v>173</v>
      </c>
      <c r="GO5996" s="81">
        <v>1.1148832299820636E-2</v>
      </c>
      <c r="GP5996" s="81">
        <v>10</v>
      </c>
      <c r="GQ5996" s="81">
        <v>0</v>
      </c>
      <c r="GR5996" s="81" t="s">
        <v>448</v>
      </c>
      <c r="GS5996" s="81">
        <v>1.1148832299820634E-2</v>
      </c>
      <c r="GT5996" s="81">
        <v>4.7784154025990722</v>
      </c>
      <c r="GU5996" s="81">
        <v>1.1148832299820634E-2</v>
      </c>
      <c r="GV5996" s="81">
        <v>4.7784154025990722</v>
      </c>
      <c r="GW5996" s="81">
        <v>1.1148832299820634E-2</v>
      </c>
      <c r="GX5996" s="81">
        <v>4.7784154025990722</v>
      </c>
      <c r="GY5996" s="81">
        <v>1.1148832299820634E-2</v>
      </c>
      <c r="GZ5996" s="81">
        <v>4.7784154025990722</v>
      </c>
    </row>
    <row r="5997" spans="98:208" x14ac:dyDescent="0.25">
      <c r="CT5997" s="81" t="s">
        <v>155</v>
      </c>
      <c r="CU5997" s="81" t="s">
        <v>494</v>
      </c>
      <c r="CV5997" s="81" t="s">
        <v>459</v>
      </c>
      <c r="CW5997" s="81">
        <v>2021</v>
      </c>
      <c r="CX5997" s="81">
        <v>0</v>
      </c>
      <c r="CY5997" s="81">
        <v>0</v>
      </c>
      <c r="CZ5997" s="81">
        <v>0</v>
      </c>
      <c r="DA5997" s="81">
        <v>0</v>
      </c>
      <c r="DB5997" s="81">
        <v>5.2405583313015409</v>
      </c>
      <c r="DC5997" s="81">
        <v>0.69641821681222194</v>
      </c>
      <c r="DD5997" s="81">
        <v>2.9419641522810118</v>
      </c>
      <c r="DE5997" s="81">
        <v>1.602175962208283</v>
      </c>
      <c r="DF5997" s="81">
        <v>7.764249909779591E-3</v>
      </c>
      <c r="DG5997" s="81">
        <v>7.764249909779591E-3</v>
      </c>
      <c r="DH5997" s="81">
        <v>0</v>
      </c>
      <c r="DI5997" s="81">
        <v>0</v>
      </c>
      <c r="DJ5997" s="81">
        <v>1.3680860563204501E-5</v>
      </c>
      <c r="DL5997" s="81">
        <v>0</v>
      </c>
      <c r="DM5997" s="81">
        <v>1.0622162039356771E-7</v>
      </c>
      <c r="DN5997" s="81">
        <v>1.0622162039356771E-7</v>
      </c>
      <c r="DO5997" s="81">
        <v>0</v>
      </c>
      <c r="DP5997" s="81">
        <v>1.0622162039356771E-7</v>
      </c>
      <c r="DQ5997" s="81">
        <v>1.0622162039356771E-7</v>
      </c>
      <c r="DR5997" s="81">
        <v>0</v>
      </c>
      <c r="DS5997" s="81">
        <v>0</v>
      </c>
      <c r="DT5997" s="81">
        <v>0</v>
      </c>
      <c r="DU5997" s="81">
        <v>0</v>
      </c>
      <c r="DV5997" s="81">
        <v>0</v>
      </c>
      <c r="DW5997" s="81">
        <v>0</v>
      </c>
      <c r="GE5997" s="81" t="s">
        <v>449</v>
      </c>
      <c r="GF5997" s="81" t="s">
        <v>155</v>
      </c>
      <c r="GG5997" s="81" t="s">
        <v>498</v>
      </c>
      <c r="GH5997" s="81" t="s">
        <v>454</v>
      </c>
      <c r="GI5997" s="81">
        <v>2026</v>
      </c>
      <c r="GJ5997" s="81" t="s">
        <v>201</v>
      </c>
      <c r="GK5997" s="81">
        <v>428.60232122030828</v>
      </c>
      <c r="GL5997" s="81">
        <v>0.187832</v>
      </c>
      <c r="GM5997" s="81">
        <v>2026</v>
      </c>
      <c r="GN5997" s="81" t="s">
        <v>173</v>
      </c>
      <c r="GO5997" s="81">
        <v>1.1148832299820636E-2</v>
      </c>
      <c r="GP5997" s="81">
        <v>10</v>
      </c>
      <c r="GQ5997" s="81">
        <v>0</v>
      </c>
      <c r="GR5997" s="81" t="s">
        <v>448</v>
      </c>
      <c r="GS5997" s="81">
        <v>1.1148832299820634E-2</v>
      </c>
      <c r="GT5997" s="81">
        <v>4.7784154025990722</v>
      </c>
      <c r="GU5997" s="81">
        <v>1.1148832299820634E-2</v>
      </c>
      <c r="GV5997" s="81">
        <v>4.7784154025990722</v>
      </c>
      <c r="GW5997" s="81">
        <v>1.1148832299820634E-2</v>
      </c>
      <c r="GX5997" s="81">
        <v>4.7784154025990722</v>
      </c>
      <c r="GY5997" s="81">
        <v>1.1148832299820634E-2</v>
      </c>
      <c r="GZ5997" s="81">
        <v>4.7784154025990722</v>
      </c>
    </row>
    <row r="5998" spans="98:208" x14ac:dyDescent="0.25">
      <c r="CT5998" s="81" t="s">
        <v>155</v>
      </c>
      <c r="CU5998" s="81" t="s">
        <v>494</v>
      </c>
      <c r="CV5998" s="81" t="s">
        <v>459</v>
      </c>
      <c r="CW5998" s="81">
        <v>2022</v>
      </c>
      <c r="CX5998" s="81">
        <v>0</v>
      </c>
      <c r="CY5998" s="81">
        <v>0</v>
      </c>
      <c r="CZ5998" s="81">
        <v>0</v>
      </c>
      <c r="DA5998" s="81">
        <v>0</v>
      </c>
      <c r="DB5998" s="81">
        <v>5.2405583313015409</v>
      </c>
      <c r="DC5998" s="81">
        <v>0.69641821681222194</v>
      </c>
      <c r="DD5998" s="81">
        <v>2.9419641522810118</v>
      </c>
      <c r="DE5998" s="81">
        <v>1.602175962208283</v>
      </c>
      <c r="DF5998" s="81">
        <v>7.764249909779591E-3</v>
      </c>
      <c r="DG5998" s="81">
        <v>7.764249909779591E-3</v>
      </c>
      <c r="DH5998" s="81">
        <v>7.764249909779591E-3</v>
      </c>
      <c r="DI5998" s="81">
        <v>0</v>
      </c>
      <c r="DJ5998" s="81">
        <v>1.3680860563204501E-5</v>
      </c>
      <c r="DL5998" s="81">
        <v>0</v>
      </c>
      <c r="DM5998" s="81">
        <v>1.0622162039356771E-7</v>
      </c>
      <c r="DN5998" s="81">
        <v>1.0622162039356771E-7</v>
      </c>
      <c r="DO5998" s="81">
        <v>0</v>
      </c>
      <c r="DP5998" s="81">
        <v>1.0622162039356771E-7</v>
      </c>
      <c r="DQ5998" s="81">
        <v>1.0622162039356771E-7</v>
      </c>
      <c r="DR5998" s="81">
        <v>0</v>
      </c>
      <c r="DS5998" s="81">
        <v>1.0622162039356771E-7</v>
      </c>
      <c r="DT5998" s="81">
        <v>1.0622162039356771E-7</v>
      </c>
      <c r="DU5998" s="81">
        <v>0</v>
      </c>
      <c r="DV5998" s="81">
        <v>0</v>
      </c>
      <c r="DW5998" s="81">
        <v>0</v>
      </c>
      <c r="GE5998" s="81" t="s">
        <v>449</v>
      </c>
      <c r="GF5998" s="81" t="s">
        <v>155</v>
      </c>
      <c r="GG5998" s="81" t="s">
        <v>498</v>
      </c>
      <c r="GH5998" s="81" t="s">
        <v>454</v>
      </c>
      <c r="GI5998" s="81">
        <v>2027</v>
      </c>
      <c r="GJ5998" s="81" t="s">
        <v>201</v>
      </c>
      <c r="GK5998" s="81">
        <v>428.60232122030828</v>
      </c>
      <c r="GL5998" s="81">
        <v>0.187832</v>
      </c>
      <c r="GM5998" s="81">
        <v>2027</v>
      </c>
      <c r="GN5998" s="81" t="s">
        <v>173</v>
      </c>
      <c r="GO5998" s="81">
        <v>1.1148832299820636E-2</v>
      </c>
      <c r="GP5998" s="81">
        <v>10</v>
      </c>
      <c r="GQ5998" s="81">
        <v>0</v>
      </c>
      <c r="GR5998" s="81" t="s">
        <v>448</v>
      </c>
      <c r="GS5998" s="81">
        <v>1.1148832299820634E-2</v>
      </c>
      <c r="GT5998" s="81">
        <v>4.7784154025990722</v>
      </c>
      <c r="GU5998" s="81">
        <v>1.1148832299820634E-2</v>
      </c>
      <c r="GV5998" s="81">
        <v>4.7784154025990722</v>
      </c>
      <c r="GW5998" s="81">
        <v>1.1148832299820634E-2</v>
      </c>
      <c r="GX5998" s="81">
        <v>4.7784154025990722</v>
      </c>
      <c r="GY5998" s="81">
        <v>1.1148832299820634E-2</v>
      </c>
      <c r="GZ5998" s="81">
        <v>4.7784154025990722</v>
      </c>
    </row>
    <row r="5999" spans="98:208" x14ac:dyDescent="0.25">
      <c r="CT5999" s="81" t="s">
        <v>155</v>
      </c>
      <c r="CU5999" s="81" t="s">
        <v>494</v>
      </c>
      <c r="CV5999" s="81" t="s">
        <v>459</v>
      </c>
      <c r="CW5999" s="81">
        <v>2023</v>
      </c>
      <c r="CX5999" s="81">
        <v>0</v>
      </c>
      <c r="CY5999" s="81">
        <v>0</v>
      </c>
      <c r="CZ5999" s="81">
        <v>0</v>
      </c>
      <c r="DA5999" s="81">
        <v>0</v>
      </c>
      <c r="DB5999" s="81">
        <v>5.4750346070077596</v>
      </c>
      <c r="DC5999" s="81">
        <v>0.71896016785821237</v>
      </c>
      <c r="DD5999" s="81">
        <v>3.071497198615095</v>
      </c>
      <c r="DE5999" s="81">
        <v>1.684577240534441</v>
      </c>
      <c r="DF5999" s="81">
        <v>8.0155663417021041E-3</v>
      </c>
      <c r="DG5999" s="81">
        <v>8.0155663417021041E-3</v>
      </c>
      <c r="DH5999" s="81">
        <v>8.0155663417021041E-3</v>
      </c>
      <c r="DI5999" s="81">
        <v>8.0155663417021041E-3</v>
      </c>
      <c r="DJ5999" s="81">
        <v>1.3680860563204501E-5</v>
      </c>
      <c r="DL5999" s="81">
        <v>0</v>
      </c>
      <c r="DM5999" s="81">
        <v>1.0965984545594169E-7</v>
      </c>
      <c r="DN5999" s="81">
        <v>1.0965984545594169E-7</v>
      </c>
      <c r="DO5999" s="81">
        <v>0</v>
      </c>
      <c r="DP5999" s="81">
        <v>1.0965984545594169E-7</v>
      </c>
      <c r="DQ5999" s="81">
        <v>1.0965984545594169E-7</v>
      </c>
      <c r="DR5999" s="81">
        <v>0</v>
      </c>
      <c r="DS5999" s="81">
        <v>1.0965984545594169E-7</v>
      </c>
      <c r="DT5999" s="81">
        <v>1.0965984545594169E-7</v>
      </c>
      <c r="DU5999" s="81">
        <v>0</v>
      </c>
      <c r="DV5999" s="81">
        <v>1.0965984545594169E-7</v>
      </c>
      <c r="DW5999" s="81">
        <v>1.0965984545594169E-7</v>
      </c>
      <c r="GE5999" s="81" t="s">
        <v>449</v>
      </c>
      <c r="GF5999" s="81" t="s">
        <v>155</v>
      </c>
      <c r="GG5999" s="81" t="s">
        <v>498</v>
      </c>
      <c r="GH5999" s="81" t="s">
        <v>454</v>
      </c>
      <c r="GI5999" s="81">
        <v>2028</v>
      </c>
      <c r="GJ5999" s="81" t="s">
        <v>201</v>
      </c>
      <c r="GK5999" s="81">
        <v>453.26096055717272</v>
      </c>
      <c r="GL5999" s="81">
        <v>0.187832</v>
      </c>
      <c r="GM5999" s="81">
        <v>2028</v>
      </c>
      <c r="GN5999" s="81" t="s">
        <v>173</v>
      </c>
      <c r="GO5999" s="81">
        <v>1.1148832299820636E-2</v>
      </c>
      <c r="GP5999" s="81">
        <v>10</v>
      </c>
      <c r="GQ5999" s="81">
        <v>0</v>
      </c>
      <c r="GR5999" s="81" t="s">
        <v>448</v>
      </c>
      <c r="GS5999" s="81">
        <v>1.1148832299820634E-2</v>
      </c>
      <c r="GT5999" s="81">
        <v>5.0533304373075341</v>
      </c>
      <c r="GU5999" s="81">
        <v>1.1148832299820634E-2</v>
      </c>
      <c r="GV5999" s="81">
        <v>5.0533304373075341</v>
      </c>
      <c r="GW5999" s="81">
        <v>1.1148832299820634E-2</v>
      </c>
      <c r="GX5999" s="81">
        <v>5.0533304373075341</v>
      </c>
      <c r="GY5999" s="81">
        <v>1.1148832299820634E-2</v>
      </c>
      <c r="GZ5999" s="81">
        <v>5.0533304373075341</v>
      </c>
    </row>
    <row r="6000" spans="98:208" x14ac:dyDescent="0.25">
      <c r="CT6000" s="81" t="s">
        <v>155</v>
      </c>
      <c r="CU6000" s="81" t="s">
        <v>494</v>
      </c>
      <c r="CV6000" s="81" t="s">
        <v>459</v>
      </c>
      <c r="CW6000" s="81">
        <v>2024</v>
      </c>
      <c r="CX6000" s="81">
        <v>0</v>
      </c>
      <c r="CY6000" s="81">
        <v>0</v>
      </c>
      <c r="CZ6000" s="81">
        <v>0</v>
      </c>
      <c r="DA6000" s="81">
        <v>0</v>
      </c>
      <c r="DB6000" s="81">
        <v>5.4750346070077596</v>
      </c>
      <c r="DC6000" s="81">
        <v>0.71896016785821237</v>
      </c>
      <c r="DD6000" s="81">
        <v>3.071497198615095</v>
      </c>
      <c r="DE6000" s="81">
        <v>1.684577240534441</v>
      </c>
      <c r="DF6000" s="81">
        <v>8.0155663417021041E-3</v>
      </c>
      <c r="DG6000" s="81">
        <v>8.0155663417021041E-3</v>
      </c>
      <c r="DH6000" s="81">
        <v>8.0155663417021041E-3</v>
      </c>
      <c r="DI6000" s="81">
        <v>8.0155663417021041E-3</v>
      </c>
      <c r="DJ6000" s="81">
        <v>1.3680860563204501E-5</v>
      </c>
      <c r="DL6000" s="81">
        <v>0</v>
      </c>
      <c r="DM6000" s="81">
        <v>1.0965984545594169E-7</v>
      </c>
      <c r="DN6000" s="81">
        <v>1.0965984545594169E-7</v>
      </c>
      <c r="DO6000" s="81">
        <v>0</v>
      </c>
      <c r="DP6000" s="81">
        <v>1.0965984545594169E-7</v>
      </c>
      <c r="DQ6000" s="81">
        <v>1.0965984545594169E-7</v>
      </c>
      <c r="DR6000" s="81">
        <v>0</v>
      </c>
      <c r="DS6000" s="81">
        <v>1.0965984545594169E-7</v>
      </c>
      <c r="DT6000" s="81">
        <v>1.0965984545594169E-7</v>
      </c>
      <c r="DU6000" s="81">
        <v>0</v>
      </c>
      <c r="DV6000" s="81">
        <v>1.0965984545594169E-7</v>
      </c>
      <c r="DW6000" s="81">
        <v>1.0965984545594169E-7</v>
      </c>
      <c r="GE6000" s="81" t="s">
        <v>449</v>
      </c>
      <c r="GF6000" s="81" t="s">
        <v>155</v>
      </c>
      <c r="GG6000" s="81" t="s">
        <v>498</v>
      </c>
      <c r="GH6000" s="81" t="s">
        <v>454</v>
      </c>
      <c r="GI6000" s="81">
        <v>2029</v>
      </c>
      <c r="GJ6000" s="81" t="s">
        <v>201</v>
      </c>
      <c r="GK6000" s="81">
        <v>453.26096055717272</v>
      </c>
      <c r="GL6000" s="81">
        <v>0.187832</v>
      </c>
      <c r="GM6000" s="81">
        <v>2029</v>
      </c>
      <c r="GN6000" s="81" t="s">
        <v>173</v>
      </c>
      <c r="GO6000" s="81">
        <v>1.1148832299820636E-2</v>
      </c>
      <c r="GP6000" s="81">
        <v>10</v>
      </c>
      <c r="GQ6000" s="81">
        <v>0</v>
      </c>
      <c r="GR6000" s="81" t="s">
        <v>448</v>
      </c>
      <c r="GS6000" s="81">
        <v>1.1148832299820634E-2</v>
      </c>
      <c r="GT6000" s="81">
        <v>5.0533304373075341</v>
      </c>
      <c r="GU6000" s="81">
        <v>1.1148832299820634E-2</v>
      </c>
      <c r="GV6000" s="81">
        <v>5.0533304373075341</v>
      </c>
      <c r="GW6000" s="81">
        <v>1.1148832299820634E-2</v>
      </c>
      <c r="GX6000" s="81">
        <v>5.0533304373075341</v>
      </c>
      <c r="GY6000" s="81">
        <v>1.1148832299820634E-2</v>
      </c>
      <c r="GZ6000" s="81">
        <v>5.0533304373075341</v>
      </c>
    </row>
    <row r="6001" spans="98:208" x14ac:dyDescent="0.25">
      <c r="CT6001" s="81" t="s">
        <v>155</v>
      </c>
      <c r="CU6001" s="81" t="s">
        <v>494</v>
      </c>
      <c r="CV6001" s="81" t="s">
        <v>459</v>
      </c>
      <c r="CW6001" s="81">
        <v>2025</v>
      </c>
      <c r="CX6001" s="81">
        <v>0</v>
      </c>
      <c r="CY6001" s="81">
        <v>0</v>
      </c>
      <c r="CZ6001" s="81">
        <v>0</v>
      </c>
      <c r="DA6001" s="81">
        <v>0</v>
      </c>
      <c r="DB6001" s="81">
        <v>5.4750346070077596</v>
      </c>
      <c r="DC6001" s="81">
        <v>0.71896016785821237</v>
      </c>
      <c r="DD6001" s="81">
        <v>3.071497198615095</v>
      </c>
      <c r="DE6001" s="81">
        <v>1.684577240534441</v>
      </c>
      <c r="DF6001" s="81">
        <v>8.0155663417021041E-3</v>
      </c>
      <c r="DG6001" s="81">
        <v>8.0155663417021041E-3</v>
      </c>
      <c r="DH6001" s="81">
        <v>8.0155663417021041E-3</v>
      </c>
      <c r="DI6001" s="81">
        <v>8.0155663417021041E-3</v>
      </c>
      <c r="DJ6001" s="81">
        <v>1.3680860563204501E-5</v>
      </c>
      <c r="DL6001" s="81">
        <v>0</v>
      </c>
      <c r="DM6001" s="81">
        <v>1.0965984545594169E-7</v>
      </c>
      <c r="DN6001" s="81">
        <v>1.0965984545594169E-7</v>
      </c>
      <c r="DO6001" s="81">
        <v>0</v>
      </c>
      <c r="DP6001" s="81">
        <v>1.0965984545594169E-7</v>
      </c>
      <c r="DQ6001" s="81">
        <v>1.0965984545594169E-7</v>
      </c>
      <c r="DR6001" s="81">
        <v>0</v>
      </c>
      <c r="DS6001" s="81">
        <v>1.0965984545594169E-7</v>
      </c>
      <c r="DT6001" s="81">
        <v>1.0965984545594169E-7</v>
      </c>
      <c r="DU6001" s="81">
        <v>0</v>
      </c>
      <c r="DV6001" s="81">
        <v>1.0965984545594169E-7</v>
      </c>
      <c r="DW6001" s="81">
        <v>1.0965984545594169E-7</v>
      </c>
      <c r="GE6001" s="81" t="s">
        <v>449</v>
      </c>
      <c r="GF6001" s="81" t="s">
        <v>155</v>
      </c>
      <c r="GG6001" s="81" t="s">
        <v>498</v>
      </c>
      <c r="GH6001" s="81" t="s">
        <v>454</v>
      </c>
      <c r="GI6001" s="81">
        <v>2030</v>
      </c>
      <c r="GJ6001" s="81" t="s">
        <v>201</v>
      </c>
      <c r="GK6001" s="81">
        <v>453.26096055717272</v>
      </c>
      <c r="GL6001" s="81">
        <v>0.187832</v>
      </c>
      <c r="GM6001" s="81">
        <v>2030</v>
      </c>
      <c r="GN6001" s="81" t="s">
        <v>173</v>
      </c>
      <c r="GO6001" s="81">
        <v>1.1148832299820636E-2</v>
      </c>
      <c r="GP6001" s="81">
        <v>10</v>
      </c>
      <c r="GQ6001" s="81">
        <v>0</v>
      </c>
      <c r="GR6001" s="81" t="s">
        <v>448</v>
      </c>
      <c r="GS6001" s="81">
        <v>0</v>
      </c>
      <c r="GT6001" s="81">
        <v>0</v>
      </c>
      <c r="GU6001" s="81">
        <v>1.1148832299820634E-2</v>
      </c>
      <c r="GV6001" s="81">
        <v>5.0533304373075341</v>
      </c>
      <c r="GW6001" s="81">
        <v>1.1148832299820634E-2</v>
      </c>
      <c r="GX6001" s="81">
        <v>5.0533304373075341</v>
      </c>
      <c r="GY6001" s="81">
        <v>1.1148832299820634E-2</v>
      </c>
      <c r="GZ6001" s="81">
        <v>5.0533304373075341</v>
      </c>
    </row>
    <row r="6002" spans="98:208" x14ac:dyDescent="0.25">
      <c r="CT6002" s="81" t="s">
        <v>155</v>
      </c>
      <c r="CU6002" s="81" t="s">
        <v>494</v>
      </c>
      <c r="CV6002" s="81" t="s">
        <v>459</v>
      </c>
      <c r="CW6002" s="81">
        <v>2026</v>
      </c>
      <c r="CX6002" s="81">
        <v>0</v>
      </c>
      <c r="CY6002" s="81">
        <v>0</v>
      </c>
      <c r="CZ6002" s="81">
        <v>0</v>
      </c>
      <c r="DA6002" s="81">
        <v>0</v>
      </c>
      <c r="DB6002" s="81">
        <v>5.4750346070077596</v>
      </c>
      <c r="DC6002" s="81">
        <v>0.71896016785821237</v>
      </c>
      <c r="DD6002" s="81">
        <v>3.071497198615095</v>
      </c>
      <c r="DE6002" s="81">
        <v>1.684577240534441</v>
      </c>
      <c r="DF6002" s="81">
        <v>8.0155663417021041E-3</v>
      </c>
      <c r="DG6002" s="81">
        <v>8.0155663417021041E-3</v>
      </c>
      <c r="DH6002" s="81">
        <v>8.0155663417021041E-3</v>
      </c>
      <c r="DI6002" s="81">
        <v>8.0155663417021041E-3</v>
      </c>
      <c r="DJ6002" s="81">
        <v>1.3680860563204501E-5</v>
      </c>
      <c r="DL6002" s="81">
        <v>0</v>
      </c>
      <c r="DM6002" s="81">
        <v>1.0965984545594169E-7</v>
      </c>
      <c r="DN6002" s="81">
        <v>1.0965984545594169E-7</v>
      </c>
      <c r="DO6002" s="81">
        <v>0</v>
      </c>
      <c r="DP6002" s="81">
        <v>1.0965984545594169E-7</v>
      </c>
      <c r="DQ6002" s="81">
        <v>1.0965984545594169E-7</v>
      </c>
      <c r="DR6002" s="81">
        <v>0</v>
      </c>
      <c r="DS6002" s="81">
        <v>1.0965984545594169E-7</v>
      </c>
      <c r="DT6002" s="81">
        <v>1.0965984545594169E-7</v>
      </c>
      <c r="DU6002" s="81">
        <v>0</v>
      </c>
      <c r="DV6002" s="81">
        <v>1.0965984545594169E-7</v>
      </c>
      <c r="DW6002" s="81">
        <v>1.0965984545594169E-7</v>
      </c>
      <c r="GE6002" s="81" t="s">
        <v>449</v>
      </c>
      <c r="GF6002" s="81" t="s">
        <v>155</v>
      </c>
      <c r="GG6002" s="81" t="s">
        <v>498</v>
      </c>
      <c r="GH6002" s="81" t="s">
        <v>454</v>
      </c>
      <c r="GI6002" s="81">
        <v>2031</v>
      </c>
      <c r="GJ6002" s="81" t="s">
        <v>201</v>
      </c>
      <c r="GK6002" s="81">
        <v>453.26096055717272</v>
      </c>
      <c r="GL6002" s="81">
        <v>0.187832</v>
      </c>
      <c r="GM6002" s="81">
        <v>2031</v>
      </c>
      <c r="GN6002" s="81" t="s">
        <v>173</v>
      </c>
      <c r="GO6002" s="81">
        <v>1.1148832299820636E-2</v>
      </c>
      <c r="GP6002" s="81">
        <v>10</v>
      </c>
      <c r="GQ6002" s="81">
        <v>0</v>
      </c>
      <c r="GR6002" s="81" t="s">
        <v>448</v>
      </c>
      <c r="GS6002" s="81">
        <v>0</v>
      </c>
      <c r="GT6002" s="81">
        <v>0</v>
      </c>
      <c r="GU6002" s="81">
        <v>0</v>
      </c>
      <c r="GV6002" s="81">
        <v>0</v>
      </c>
      <c r="GW6002" s="81">
        <v>1.1148832299820634E-2</v>
      </c>
      <c r="GX6002" s="81">
        <v>5.0533304373075341</v>
      </c>
      <c r="GY6002" s="81">
        <v>1.1148832299820634E-2</v>
      </c>
      <c r="GZ6002" s="81">
        <v>5.0533304373075341</v>
      </c>
    </row>
    <row r="6003" spans="98:208" x14ac:dyDescent="0.25">
      <c r="CT6003" s="81" t="s">
        <v>155</v>
      </c>
      <c r="CU6003" s="81" t="s">
        <v>494</v>
      </c>
      <c r="CV6003" s="81" t="s">
        <v>459</v>
      </c>
      <c r="CW6003" s="81">
        <v>2027</v>
      </c>
      <c r="CX6003" s="81">
        <v>0</v>
      </c>
      <c r="CY6003" s="81">
        <v>0</v>
      </c>
      <c r="CZ6003" s="81">
        <v>0</v>
      </c>
      <c r="DA6003" s="81">
        <v>0</v>
      </c>
      <c r="DB6003" s="81">
        <v>5.4750346070077596</v>
      </c>
      <c r="DC6003" s="81">
        <v>0.71896016785821237</v>
      </c>
      <c r="DD6003" s="81">
        <v>3.071497198615095</v>
      </c>
      <c r="DE6003" s="81">
        <v>1.684577240534441</v>
      </c>
      <c r="DF6003" s="81">
        <v>8.0155663417021041E-3</v>
      </c>
      <c r="DG6003" s="81">
        <v>8.0155663417021041E-3</v>
      </c>
      <c r="DH6003" s="81">
        <v>8.0155663417021041E-3</v>
      </c>
      <c r="DI6003" s="81">
        <v>8.0155663417021041E-3</v>
      </c>
      <c r="DJ6003" s="81">
        <v>1.3680860563204501E-5</v>
      </c>
      <c r="DL6003" s="81">
        <v>0</v>
      </c>
      <c r="DM6003" s="81">
        <v>1.0965984545594169E-7</v>
      </c>
      <c r="DN6003" s="81">
        <v>1.0965984545594169E-7</v>
      </c>
      <c r="DO6003" s="81">
        <v>0</v>
      </c>
      <c r="DP6003" s="81">
        <v>1.0965984545594169E-7</v>
      </c>
      <c r="DQ6003" s="81">
        <v>1.0965984545594169E-7</v>
      </c>
      <c r="DR6003" s="81">
        <v>0</v>
      </c>
      <c r="DS6003" s="81">
        <v>1.0965984545594169E-7</v>
      </c>
      <c r="DT6003" s="81">
        <v>1.0965984545594169E-7</v>
      </c>
      <c r="DU6003" s="81">
        <v>0</v>
      </c>
      <c r="DV6003" s="81">
        <v>1.0965984545594169E-7</v>
      </c>
      <c r="DW6003" s="81">
        <v>1.0965984545594169E-7</v>
      </c>
      <c r="GE6003" s="81" t="s">
        <v>449</v>
      </c>
      <c r="GF6003" s="81" t="s">
        <v>155</v>
      </c>
      <c r="GG6003" s="81" t="s">
        <v>498</v>
      </c>
      <c r="GH6003" s="81" t="s">
        <v>454</v>
      </c>
      <c r="GI6003" s="81">
        <v>2032</v>
      </c>
      <c r="GJ6003" s="81" t="s">
        <v>201</v>
      </c>
      <c r="GK6003" s="81">
        <v>453.26096055717272</v>
      </c>
      <c r="GL6003" s="81">
        <v>0.187832</v>
      </c>
      <c r="GM6003" s="81">
        <v>2032</v>
      </c>
      <c r="GN6003" s="81" t="s">
        <v>173</v>
      </c>
      <c r="GO6003" s="81">
        <v>1.1148832299820636E-2</v>
      </c>
      <c r="GP6003" s="81">
        <v>10</v>
      </c>
      <c r="GQ6003" s="81">
        <v>0</v>
      </c>
      <c r="GR6003" s="81" t="s">
        <v>448</v>
      </c>
      <c r="GS6003" s="81">
        <v>0</v>
      </c>
      <c r="GT6003" s="81">
        <v>0</v>
      </c>
      <c r="GU6003" s="81">
        <v>0</v>
      </c>
      <c r="GV6003" s="81">
        <v>0</v>
      </c>
      <c r="GW6003" s="81">
        <v>0</v>
      </c>
      <c r="GX6003" s="81">
        <v>0</v>
      </c>
      <c r="GY6003" s="81">
        <v>1.1148832299820634E-2</v>
      </c>
      <c r="GZ6003" s="81">
        <v>5.0533304373075341</v>
      </c>
    </row>
    <row r="6004" spans="98:208" x14ac:dyDescent="0.25">
      <c r="CT6004" s="81" t="s">
        <v>155</v>
      </c>
      <c r="CU6004" s="81" t="s">
        <v>494</v>
      </c>
      <c r="CV6004" s="81" t="s">
        <v>459</v>
      </c>
      <c r="CW6004" s="81">
        <v>2028</v>
      </c>
      <c r="CX6004" s="81">
        <v>0</v>
      </c>
      <c r="CY6004" s="81">
        <v>0</v>
      </c>
      <c r="CZ6004" s="81">
        <v>0</v>
      </c>
      <c r="DA6004" s="81">
        <v>0</v>
      </c>
      <c r="DB6004" s="81">
        <v>5.7770153400784592</v>
      </c>
      <c r="DC6004" s="81">
        <v>0.74733835430388396</v>
      </c>
      <c r="DD6004" s="81">
        <v>3.237951340101715</v>
      </c>
      <c r="DE6004" s="81">
        <v>1.7917256456728361</v>
      </c>
      <c r="DF6004" s="81">
        <v>8.3319499833579402E-3</v>
      </c>
      <c r="DG6004" s="81">
        <v>8.3319499833579402E-3</v>
      </c>
      <c r="DH6004" s="81">
        <v>8.3319499833579402E-3</v>
      </c>
      <c r="DI6004" s="81">
        <v>8.3319499833579402E-3</v>
      </c>
      <c r="DJ6004" s="81">
        <v>1.3680860563204501E-5</v>
      </c>
      <c r="DL6004" s="81">
        <v>0</v>
      </c>
      <c r="DM6004" s="81">
        <v>1.1398824594191403E-7</v>
      </c>
      <c r="DN6004" s="81">
        <v>1.1398824594191403E-7</v>
      </c>
      <c r="DO6004" s="81">
        <v>0</v>
      </c>
      <c r="DP6004" s="81">
        <v>1.1398824594191403E-7</v>
      </c>
      <c r="DQ6004" s="81">
        <v>1.1398824594191403E-7</v>
      </c>
      <c r="DR6004" s="81">
        <v>0</v>
      </c>
      <c r="DS6004" s="81">
        <v>1.1398824594191403E-7</v>
      </c>
      <c r="DT6004" s="81">
        <v>1.1398824594191403E-7</v>
      </c>
      <c r="DU6004" s="81">
        <v>0</v>
      </c>
      <c r="DV6004" s="81">
        <v>1.1398824594191403E-7</v>
      </c>
      <c r="DW6004" s="81">
        <v>1.1398824594191403E-7</v>
      </c>
      <c r="GE6004" s="81" t="s">
        <v>449</v>
      </c>
      <c r="GF6004" s="81" t="s">
        <v>155</v>
      </c>
      <c r="GG6004" s="81" t="s">
        <v>498</v>
      </c>
      <c r="GH6004" s="81" t="s">
        <v>455</v>
      </c>
      <c r="GI6004" s="81">
        <v>2021</v>
      </c>
      <c r="GJ6004" s="81" t="s">
        <v>201</v>
      </c>
      <c r="GK6004" s="81">
        <v>409.22373582044048</v>
      </c>
      <c r="GL6004" s="81">
        <v>0.187832</v>
      </c>
      <c r="GM6004" s="81">
        <v>2021</v>
      </c>
      <c r="GN6004" s="81" t="s">
        <v>173</v>
      </c>
      <c r="GO6004" s="81">
        <v>1.1148832299820636E-2</v>
      </c>
      <c r="GP6004" s="81">
        <v>10</v>
      </c>
      <c r="GQ6004" s="81">
        <v>0</v>
      </c>
      <c r="GR6004" s="81" t="s">
        <v>448</v>
      </c>
      <c r="GS6004" s="81">
        <v>1.1148832299820634E-2</v>
      </c>
      <c r="GT6004" s="81">
        <v>4.5623668037681933</v>
      </c>
      <c r="GU6004" s="81">
        <v>1.1148832299820634E-2</v>
      </c>
      <c r="GV6004" s="81">
        <v>4.5623668037681933</v>
      </c>
      <c r="GW6004" s="81">
        <v>0</v>
      </c>
      <c r="GX6004" s="81">
        <v>0</v>
      </c>
      <c r="GY6004" s="81">
        <v>0</v>
      </c>
      <c r="GZ6004" s="81">
        <v>0</v>
      </c>
    </row>
    <row r="6005" spans="98:208" x14ac:dyDescent="0.25">
      <c r="CT6005" s="81" t="s">
        <v>155</v>
      </c>
      <c r="CU6005" s="81" t="s">
        <v>494</v>
      </c>
      <c r="CV6005" s="81" t="s">
        <v>459</v>
      </c>
      <c r="CW6005" s="81">
        <v>2029</v>
      </c>
      <c r="CX6005" s="81">
        <v>0</v>
      </c>
      <c r="CY6005" s="81">
        <v>0</v>
      </c>
      <c r="CZ6005" s="81">
        <v>0</v>
      </c>
      <c r="DA6005" s="81">
        <v>0</v>
      </c>
      <c r="DB6005" s="81">
        <v>5.7770153400784592</v>
      </c>
      <c r="DC6005" s="81">
        <v>0.74733835430388396</v>
      </c>
      <c r="DD6005" s="81">
        <v>3.237951340101715</v>
      </c>
      <c r="DE6005" s="81">
        <v>1.7917256456728361</v>
      </c>
      <c r="DF6005" s="81">
        <v>8.3319499833579402E-3</v>
      </c>
      <c r="DG6005" s="81">
        <v>8.3319499833579402E-3</v>
      </c>
      <c r="DH6005" s="81">
        <v>8.3319499833579402E-3</v>
      </c>
      <c r="DI6005" s="81">
        <v>8.3319499833579402E-3</v>
      </c>
      <c r="DJ6005" s="81">
        <v>1.3680860563204501E-5</v>
      </c>
      <c r="DL6005" s="81">
        <v>0</v>
      </c>
      <c r="DM6005" s="81">
        <v>1.1398824594191403E-7</v>
      </c>
      <c r="DN6005" s="81">
        <v>1.1398824594191403E-7</v>
      </c>
      <c r="DO6005" s="81">
        <v>0</v>
      </c>
      <c r="DP6005" s="81">
        <v>1.1398824594191403E-7</v>
      </c>
      <c r="DQ6005" s="81">
        <v>1.1398824594191403E-7</v>
      </c>
      <c r="DR6005" s="81">
        <v>0</v>
      </c>
      <c r="DS6005" s="81">
        <v>1.1398824594191403E-7</v>
      </c>
      <c r="DT6005" s="81">
        <v>1.1398824594191403E-7</v>
      </c>
      <c r="DU6005" s="81">
        <v>0</v>
      </c>
      <c r="DV6005" s="81">
        <v>1.1398824594191403E-7</v>
      </c>
      <c r="DW6005" s="81">
        <v>1.1398824594191403E-7</v>
      </c>
      <c r="GE6005" s="81" t="s">
        <v>449</v>
      </c>
      <c r="GF6005" s="81" t="s">
        <v>155</v>
      </c>
      <c r="GG6005" s="81" t="s">
        <v>498</v>
      </c>
      <c r="GH6005" s="81" t="s">
        <v>455</v>
      </c>
      <c r="GI6005" s="81">
        <v>2022</v>
      </c>
      <c r="GJ6005" s="81" t="s">
        <v>201</v>
      </c>
      <c r="GK6005" s="81">
        <v>409.22373582044048</v>
      </c>
      <c r="GL6005" s="81">
        <v>0.187832</v>
      </c>
      <c r="GM6005" s="81">
        <v>2022</v>
      </c>
      <c r="GN6005" s="81" t="s">
        <v>173</v>
      </c>
      <c r="GO6005" s="81">
        <v>1.1148832299820636E-2</v>
      </c>
      <c r="GP6005" s="81">
        <v>10</v>
      </c>
      <c r="GQ6005" s="81">
        <v>0</v>
      </c>
      <c r="GR6005" s="81" t="s">
        <v>448</v>
      </c>
      <c r="GS6005" s="81">
        <v>1.1148832299820634E-2</v>
      </c>
      <c r="GT6005" s="81">
        <v>4.5623668037681933</v>
      </c>
      <c r="GU6005" s="81">
        <v>1.1148832299820634E-2</v>
      </c>
      <c r="GV6005" s="81">
        <v>4.5623668037681933</v>
      </c>
      <c r="GW6005" s="81">
        <v>1.1148832299820634E-2</v>
      </c>
      <c r="GX6005" s="81">
        <v>4.5623668037681933</v>
      </c>
      <c r="GY6005" s="81">
        <v>0</v>
      </c>
      <c r="GZ6005" s="81">
        <v>0</v>
      </c>
    </row>
    <row r="6006" spans="98:208" x14ac:dyDescent="0.25">
      <c r="CT6006" s="81" t="s">
        <v>155</v>
      </c>
      <c r="CU6006" s="81" t="s">
        <v>494</v>
      </c>
      <c r="CV6006" s="81" t="s">
        <v>459</v>
      </c>
      <c r="CW6006" s="81">
        <v>2030</v>
      </c>
      <c r="CX6006" s="81">
        <v>0</v>
      </c>
      <c r="CY6006" s="81">
        <v>0</v>
      </c>
      <c r="CZ6006" s="81">
        <v>0</v>
      </c>
      <c r="DA6006" s="81">
        <v>0</v>
      </c>
      <c r="DB6006" s="81">
        <v>5.7770153400784592</v>
      </c>
      <c r="DC6006" s="81">
        <v>0.74733835430388396</v>
      </c>
      <c r="DD6006" s="81">
        <v>3.237951340101715</v>
      </c>
      <c r="DE6006" s="81">
        <v>1.7917256456728361</v>
      </c>
      <c r="DF6006" s="81">
        <v>0</v>
      </c>
      <c r="DG6006" s="81">
        <v>8.3319499833579402E-3</v>
      </c>
      <c r="DH6006" s="81">
        <v>8.3319499833579402E-3</v>
      </c>
      <c r="DI6006" s="81">
        <v>8.3319499833579402E-3</v>
      </c>
      <c r="DJ6006" s="81">
        <v>1.3680860563204501E-5</v>
      </c>
      <c r="DL6006" s="81">
        <v>0</v>
      </c>
      <c r="DM6006" s="81">
        <v>0</v>
      </c>
      <c r="DN6006" s="81">
        <v>0</v>
      </c>
      <c r="DO6006" s="81">
        <v>0</v>
      </c>
      <c r="DP6006" s="81">
        <v>1.1398824594191403E-7</v>
      </c>
      <c r="DQ6006" s="81">
        <v>1.1398824594191403E-7</v>
      </c>
      <c r="DR6006" s="81">
        <v>0</v>
      </c>
      <c r="DS6006" s="81">
        <v>1.1398824594191403E-7</v>
      </c>
      <c r="DT6006" s="81">
        <v>1.1398824594191403E-7</v>
      </c>
      <c r="DU6006" s="81">
        <v>0</v>
      </c>
      <c r="DV6006" s="81">
        <v>1.1398824594191403E-7</v>
      </c>
      <c r="DW6006" s="81">
        <v>1.1398824594191403E-7</v>
      </c>
      <c r="GE6006" s="81" t="s">
        <v>449</v>
      </c>
      <c r="GF6006" s="81" t="s">
        <v>155</v>
      </c>
      <c r="GG6006" s="81" t="s">
        <v>498</v>
      </c>
      <c r="GH6006" s="81" t="s">
        <v>455</v>
      </c>
      <c r="GI6006" s="81">
        <v>2023</v>
      </c>
      <c r="GJ6006" s="81" t="s">
        <v>201</v>
      </c>
      <c r="GK6006" s="81">
        <v>428.60232122030828</v>
      </c>
      <c r="GL6006" s="81">
        <v>0.187832</v>
      </c>
      <c r="GM6006" s="81">
        <v>2023</v>
      </c>
      <c r="GN6006" s="81" t="s">
        <v>173</v>
      </c>
      <c r="GO6006" s="81">
        <v>1.1148832299820636E-2</v>
      </c>
      <c r="GP6006" s="81">
        <v>10</v>
      </c>
      <c r="GQ6006" s="81">
        <v>0</v>
      </c>
      <c r="GR6006" s="81" t="s">
        <v>448</v>
      </c>
      <c r="GS6006" s="81">
        <v>1.1148832299820634E-2</v>
      </c>
      <c r="GT6006" s="81">
        <v>4.7784154025990722</v>
      </c>
      <c r="GU6006" s="81">
        <v>1.1148832299820634E-2</v>
      </c>
      <c r="GV6006" s="81">
        <v>4.7784154025990722</v>
      </c>
      <c r="GW6006" s="81">
        <v>1.1148832299820634E-2</v>
      </c>
      <c r="GX6006" s="81">
        <v>4.7784154025990722</v>
      </c>
      <c r="GY6006" s="81">
        <v>1.1148832299820634E-2</v>
      </c>
      <c r="GZ6006" s="81">
        <v>4.7784154025990722</v>
      </c>
    </row>
    <row r="6007" spans="98:208" x14ac:dyDescent="0.25">
      <c r="CT6007" s="81" t="s">
        <v>155</v>
      </c>
      <c r="CU6007" s="81" t="s">
        <v>494</v>
      </c>
      <c r="CV6007" s="81" t="s">
        <v>459</v>
      </c>
      <c r="CW6007" s="81">
        <v>2031</v>
      </c>
      <c r="CX6007" s="81">
        <v>0</v>
      </c>
      <c r="CY6007" s="81">
        <v>0</v>
      </c>
      <c r="CZ6007" s="81">
        <v>0</v>
      </c>
      <c r="DA6007" s="81">
        <v>0</v>
      </c>
      <c r="DB6007" s="81">
        <v>5.7770153400784592</v>
      </c>
      <c r="DC6007" s="81">
        <v>0.74733835430388396</v>
      </c>
      <c r="DD6007" s="81">
        <v>3.237951340101715</v>
      </c>
      <c r="DE6007" s="81">
        <v>1.7917256456728361</v>
      </c>
      <c r="DF6007" s="81">
        <v>0</v>
      </c>
      <c r="DG6007" s="81">
        <v>0</v>
      </c>
      <c r="DH6007" s="81">
        <v>8.3319499833579402E-3</v>
      </c>
      <c r="DI6007" s="81">
        <v>8.3319499833579402E-3</v>
      </c>
      <c r="DJ6007" s="81">
        <v>1.3680860563204501E-5</v>
      </c>
      <c r="DL6007" s="81">
        <v>0</v>
      </c>
      <c r="DM6007" s="81">
        <v>0</v>
      </c>
      <c r="DN6007" s="81">
        <v>0</v>
      </c>
      <c r="DO6007" s="81">
        <v>0</v>
      </c>
      <c r="DP6007" s="81">
        <v>0</v>
      </c>
      <c r="DQ6007" s="81">
        <v>0</v>
      </c>
      <c r="DR6007" s="81">
        <v>0</v>
      </c>
      <c r="DS6007" s="81">
        <v>1.1398824594191403E-7</v>
      </c>
      <c r="DT6007" s="81">
        <v>1.1398824594191403E-7</v>
      </c>
      <c r="DU6007" s="81">
        <v>0</v>
      </c>
      <c r="DV6007" s="81">
        <v>1.1398824594191403E-7</v>
      </c>
      <c r="DW6007" s="81">
        <v>1.1398824594191403E-7</v>
      </c>
      <c r="GE6007" s="81" t="s">
        <v>449</v>
      </c>
      <c r="GF6007" s="81" t="s">
        <v>155</v>
      </c>
      <c r="GG6007" s="81" t="s">
        <v>498</v>
      </c>
      <c r="GH6007" s="81" t="s">
        <v>455</v>
      </c>
      <c r="GI6007" s="81">
        <v>2024</v>
      </c>
      <c r="GJ6007" s="81" t="s">
        <v>201</v>
      </c>
      <c r="GK6007" s="81">
        <v>428.60232122030828</v>
      </c>
      <c r="GL6007" s="81">
        <v>0.187832</v>
      </c>
      <c r="GM6007" s="81">
        <v>2024</v>
      </c>
      <c r="GN6007" s="81" t="s">
        <v>173</v>
      </c>
      <c r="GO6007" s="81">
        <v>1.1148832299820636E-2</v>
      </c>
      <c r="GP6007" s="81">
        <v>10</v>
      </c>
      <c r="GQ6007" s="81">
        <v>0</v>
      </c>
      <c r="GR6007" s="81" t="s">
        <v>448</v>
      </c>
      <c r="GS6007" s="81">
        <v>1.1148832299820634E-2</v>
      </c>
      <c r="GT6007" s="81">
        <v>4.7784154025990722</v>
      </c>
      <c r="GU6007" s="81">
        <v>1.1148832299820634E-2</v>
      </c>
      <c r="GV6007" s="81">
        <v>4.7784154025990722</v>
      </c>
      <c r="GW6007" s="81">
        <v>1.1148832299820634E-2</v>
      </c>
      <c r="GX6007" s="81">
        <v>4.7784154025990722</v>
      </c>
      <c r="GY6007" s="81">
        <v>1.1148832299820634E-2</v>
      </c>
      <c r="GZ6007" s="81">
        <v>4.7784154025990722</v>
      </c>
    </row>
    <row r="6008" spans="98:208" x14ac:dyDescent="0.25">
      <c r="CT6008" s="81" t="s">
        <v>155</v>
      </c>
      <c r="CU6008" s="81" t="s">
        <v>494</v>
      </c>
      <c r="CV6008" s="81" t="s">
        <v>459</v>
      </c>
      <c r="CW6008" s="81">
        <v>2032</v>
      </c>
      <c r="CX6008" s="81">
        <v>0</v>
      </c>
      <c r="CY6008" s="81">
        <v>0</v>
      </c>
      <c r="CZ6008" s="81">
        <v>0</v>
      </c>
      <c r="DA6008" s="81">
        <v>0</v>
      </c>
      <c r="DB6008" s="81">
        <v>5.7770153400784592</v>
      </c>
      <c r="DC6008" s="81">
        <v>0.74733835430388396</v>
      </c>
      <c r="DD6008" s="81">
        <v>3.237951340101715</v>
      </c>
      <c r="DE6008" s="81">
        <v>1.7917256456728361</v>
      </c>
      <c r="DF6008" s="81">
        <v>0</v>
      </c>
      <c r="DG6008" s="81">
        <v>0</v>
      </c>
      <c r="DH6008" s="81">
        <v>0</v>
      </c>
      <c r="DI6008" s="81">
        <v>8.3319499833579402E-3</v>
      </c>
      <c r="DJ6008" s="81">
        <v>1.3680860563204501E-5</v>
      </c>
      <c r="DL6008" s="81">
        <v>0</v>
      </c>
      <c r="DM6008" s="81">
        <v>0</v>
      </c>
      <c r="DN6008" s="81">
        <v>0</v>
      </c>
      <c r="DO6008" s="81">
        <v>0</v>
      </c>
      <c r="DP6008" s="81">
        <v>0</v>
      </c>
      <c r="DQ6008" s="81">
        <v>0</v>
      </c>
      <c r="DR6008" s="81">
        <v>0</v>
      </c>
      <c r="DS6008" s="81">
        <v>0</v>
      </c>
      <c r="DT6008" s="81">
        <v>0</v>
      </c>
      <c r="DU6008" s="81">
        <v>0</v>
      </c>
      <c r="DV6008" s="81">
        <v>1.1398824594191403E-7</v>
      </c>
      <c r="DW6008" s="81">
        <v>1.1398824594191403E-7</v>
      </c>
      <c r="GE6008" s="81" t="s">
        <v>449</v>
      </c>
      <c r="GF6008" s="81" t="s">
        <v>155</v>
      </c>
      <c r="GG6008" s="81" t="s">
        <v>498</v>
      </c>
      <c r="GH6008" s="81" t="s">
        <v>455</v>
      </c>
      <c r="GI6008" s="81">
        <v>2025</v>
      </c>
      <c r="GJ6008" s="81" t="s">
        <v>201</v>
      </c>
      <c r="GK6008" s="81">
        <v>428.60232122030828</v>
      </c>
      <c r="GL6008" s="81">
        <v>0.187832</v>
      </c>
      <c r="GM6008" s="81">
        <v>2025</v>
      </c>
      <c r="GN6008" s="81" t="s">
        <v>173</v>
      </c>
      <c r="GO6008" s="81">
        <v>1.1148832299820636E-2</v>
      </c>
      <c r="GP6008" s="81">
        <v>10</v>
      </c>
      <c r="GQ6008" s="81">
        <v>0</v>
      </c>
      <c r="GR6008" s="81" t="s">
        <v>448</v>
      </c>
      <c r="GS6008" s="81">
        <v>1.1148832299820634E-2</v>
      </c>
      <c r="GT6008" s="81">
        <v>4.7784154025990722</v>
      </c>
      <c r="GU6008" s="81">
        <v>1.1148832299820634E-2</v>
      </c>
      <c r="GV6008" s="81">
        <v>4.7784154025990722</v>
      </c>
      <c r="GW6008" s="81">
        <v>1.1148832299820634E-2</v>
      </c>
      <c r="GX6008" s="81">
        <v>4.7784154025990722</v>
      </c>
      <c r="GY6008" s="81">
        <v>1.1148832299820634E-2</v>
      </c>
      <c r="GZ6008" s="81">
        <v>4.7784154025990722</v>
      </c>
    </row>
    <row r="6009" spans="98:208" x14ac:dyDescent="0.25">
      <c r="CT6009" s="81" t="s">
        <v>155</v>
      </c>
      <c r="CU6009" s="81" t="s">
        <v>494</v>
      </c>
      <c r="CV6009" s="81" t="s">
        <v>460</v>
      </c>
      <c r="CW6009" s="81">
        <v>2020</v>
      </c>
      <c r="CX6009" s="81">
        <v>0</v>
      </c>
      <c r="CY6009" s="81">
        <v>0</v>
      </c>
      <c r="CZ6009" s="81">
        <v>0</v>
      </c>
      <c r="DA6009" s="81">
        <v>0</v>
      </c>
      <c r="DB6009" s="81">
        <v>7.7900575334948499E-2</v>
      </c>
      <c r="DC6009" s="81">
        <v>3.6425060683954499E-2</v>
      </c>
      <c r="DD6009" s="81">
        <v>1.5808724525432449E-3</v>
      </c>
      <c r="DE6009" s="81">
        <v>3.9894642198450729E-2</v>
      </c>
      <c r="DF6009" s="81">
        <v>4.0609689307619866E-4</v>
      </c>
      <c r="DG6009" s="81">
        <v>0</v>
      </c>
      <c r="DH6009" s="81">
        <v>0</v>
      </c>
      <c r="DI6009" s="81">
        <v>0</v>
      </c>
      <c r="DJ6009" s="81">
        <v>5.7938591721044706E-3</v>
      </c>
      <c r="DL6009" s="81">
        <v>0</v>
      </c>
      <c r="DM6009" s="81">
        <v>2.352868208712662E-6</v>
      </c>
      <c r="DN6009" s="81">
        <v>2.352868208712662E-6</v>
      </c>
      <c r="DO6009" s="81">
        <v>0</v>
      </c>
      <c r="DP6009" s="81">
        <v>0</v>
      </c>
      <c r="DQ6009" s="81">
        <v>0</v>
      </c>
      <c r="DR6009" s="81">
        <v>0</v>
      </c>
      <c r="DS6009" s="81">
        <v>0</v>
      </c>
      <c r="DT6009" s="81">
        <v>0</v>
      </c>
      <c r="DU6009" s="81">
        <v>0</v>
      </c>
      <c r="DV6009" s="81">
        <v>0</v>
      </c>
      <c r="DW6009" s="81">
        <v>0</v>
      </c>
      <c r="GE6009" s="81" t="s">
        <v>449</v>
      </c>
      <c r="GF6009" s="81" t="s">
        <v>155</v>
      </c>
      <c r="GG6009" s="81" t="s">
        <v>498</v>
      </c>
      <c r="GH6009" s="81" t="s">
        <v>455</v>
      </c>
      <c r="GI6009" s="81">
        <v>2026</v>
      </c>
      <c r="GJ6009" s="81" t="s">
        <v>201</v>
      </c>
      <c r="GK6009" s="81">
        <v>428.60232122030828</v>
      </c>
      <c r="GL6009" s="81">
        <v>0.187832</v>
      </c>
      <c r="GM6009" s="81">
        <v>2026</v>
      </c>
      <c r="GN6009" s="81" t="s">
        <v>173</v>
      </c>
      <c r="GO6009" s="81">
        <v>1.1148832299820636E-2</v>
      </c>
      <c r="GP6009" s="81">
        <v>10</v>
      </c>
      <c r="GQ6009" s="81">
        <v>0</v>
      </c>
      <c r="GR6009" s="81" t="s">
        <v>448</v>
      </c>
      <c r="GS6009" s="81">
        <v>1.1148832299820634E-2</v>
      </c>
      <c r="GT6009" s="81">
        <v>4.7784154025990722</v>
      </c>
      <c r="GU6009" s="81">
        <v>1.1148832299820634E-2</v>
      </c>
      <c r="GV6009" s="81">
        <v>4.7784154025990722</v>
      </c>
      <c r="GW6009" s="81">
        <v>1.1148832299820634E-2</v>
      </c>
      <c r="GX6009" s="81">
        <v>4.7784154025990722</v>
      </c>
      <c r="GY6009" s="81">
        <v>1.1148832299820634E-2</v>
      </c>
      <c r="GZ6009" s="81">
        <v>4.7784154025990722</v>
      </c>
    </row>
    <row r="6010" spans="98:208" x14ac:dyDescent="0.25">
      <c r="CT6010" s="81" t="s">
        <v>155</v>
      </c>
      <c r="CU6010" s="81" t="s">
        <v>494</v>
      </c>
      <c r="CV6010" s="81" t="s">
        <v>460</v>
      </c>
      <c r="CW6010" s="81">
        <v>2021</v>
      </c>
      <c r="CX6010" s="81">
        <v>0</v>
      </c>
      <c r="CY6010" s="81">
        <v>0</v>
      </c>
      <c r="CZ6010" s="81">
        <v>0</v>
      </c>
      <c r="DA6010" s="81">
        <v>0</v>
      </c>
      <c r="DB6010" s="81">
        <v>7.7900575334948499E-2</v>
      </c>
      <c r="DC6010" s="81">
        <v>3.6425060683954499E-2</v>
      </c>
      <c r="DD6010" s="81">
        <v>1.5808724525432449E-3</v>
      </c>
      <c r="DE6010" s="81">
        <v>3.9894642198450729E-2</v>
      </c>
      <c r="DF6010" s="81">
        <v>4.0609689307619866E-4</v>
      </c>
      <c r="DG6010" s="81">
        <v>4.0609689307619866E-4</v>
      </c>
      <c r="DH6010" s="81">
        <v>0</v>
      </c>
      <c r="DI6010" s="81">
        <v>0</v>
      </c>
      <c r="DJ6010" s="81">
        <v>5.7938591721044706E-3</v>
      </c>
      <c r="DL6010" s="81">
        <v>0</v>
      </c>
      <c r="DM6010" s="81">
        <v>2.352868208712662E-6</v>
      </c>
      <c r="DN6010" s="81">
        <v>2.352868208712662E-6</v>
      </c>
      <c r="DO6010" s="81">
        <v>0</v>
      </c>
      <c r="DP6010" s="81">
        <v>2.352868208712662E-6</v>
      </c>
      <c r="DQ6010" s="81">
        <v>2.352868208712662E-6</v>
      </c>
      <c r="DR6010" s="81">
        <v>0</v>
      </c>
      <c r="DS6010" s="81">
        <v>0</v>
      </c>
      <c r="DT6010" s="81">
        <v>0</v>
      </c>
      <c r="DU6010" s="81">
        <v>0</v>
      </c>
      <c r="DV6010" s="81">
        <v>0</v>
      </c>
      <c r="DW6010" s="81">
        <v>0</v>
      </c>
      <c r="GE6010" s="81" t="s">
        <v>449</v>
      </c>
      <c r="GF6010" s="81" t="s">
        <v>155</v>
      </c>
      <c r="GG6010" s="81" t="s">
        <v>498</v>
      </c>
      <c r="GH6010" s="81" t="s">
        <v>455</v>
      </c>
      <c r="GI6010" s="81">
        <v>2027</v>
      </c>
      <c r="GJ6010" s="81" t="s">
        <v>201</v>
      </c>
      <c r="GK6010" s="81">
        <v>428.60232122030828</v>
      </c>
      <c r="GL6010" s="81">
        <v>0.187832</v>
      </c>
      <c r="GM6010" s="81">
        <v>2027</v>
      </c>
      <c r="GN6010" s="81" t="s">
        <v>173</v>
      </c>
      <c r="GO6010" s="81">
        <v>1.1148832299820636E-2</v>
      </c>
      <c r="GP6010" s="81">
        <v>10</v>
      </c>
      <c r="GQ6010" s="81">
        <v>0</v>
      </c>
      <c r="GR6010" s="81" t="s">
        <v>448</v>
      </c>
      <c r="GS6010" s="81">
        <v>1.1148832299820634E-2</v>
      </c>
      <c r="GT6010" s="81">
        <v>4.7784154025990722</v>
      </c>
      <c r="GU6010" s="81">
        <v>1.1148832299820634E-2</v>
      </c>
      <c r="GV6010" s="81">
        <v>4.7784154025990722</v>
      </c>
      <c r="GW6010" s="81">
        <v>1.1148832299820634E-2</v>
      </c>
      <c r="GX6010" s="81">
        <v>4.7784154025990722</v>
      </c>
      <c r="GY6010" s="81">
        <v>1.1148832299820634E-2</v>
      </c>
      <c r="GZ6010" s="81">
        <v>4.7784154025990722</v>
      </c>
    </row>
    <row r="6011" spans="98:208" x14ac:dyDescent="0.25">
      <c r="CT6011" s="81" t="s">
        <v>155</v>
      </c>
      <c r="CU6011" s="81" t="s">
        <v>494</v>
      </c>
      <c r="CV6011" s="81" t="s">
        <v>460</v>
      </c>
      <c r="CW6011" s="81">
        <v>2022</v>
      </c>
      <c r="CX6011" s="81">
        <v>0</v>
      </c>
      <c r="CY6011" s="81">
        <v>0</v>
      </c>
      <c r="CZ6011" s="81">
        <v>0</v>
      </c>
      <c r="DA6011" s="81">
        <v>0</v>
      </c>
      <c r="DB6011" s="81">
        <v>7.7900575334948499E-2</v>
      </c>
      <c r="DC6011" s="81">
        <v>3.6425060683954499E-2</v>
      </c>
      <c r="DD6011" s="81">
        <v>1.5808724525432449E-3</v>
      </c>
      <c r="DE6011" s="81">
        <v>3.9894642198450729E-2</v>
      </c>
      <c r="DF6011" s="81">
        <v>4.0609689307619866E-4</v>
      </c>
      <c r="DG6011" s="81">
        <v>4.0609689307619866E-4</v>
      </c>
      <c r="DH6011" s="81">
        <v>4.0609689307619866E-4</v>
      </c>
      <c r="DI6011" s="81">
        <v>0</v>
      </c>
      <c r="DJ6011" s="81">
        <v>5.7938591721044706E-3</v>
      </c>
      <c r="DL6011" s="81">
        <v>0</v>
      </c>
      <c r="DM6011" s="81">
        <v>2.352868208712662E-6</v>
      </c>
      <c r="DN6011" s="81">
        <v>2.352868208712662E-6</v>
      </c>
      <c r="DO6011" s="81">
        <v>0</v>
      </c>
      <c r="DP6011" s="81">
        <v>2.352868208712662E-6</v>
      </c>
      <c r="DQ6011" s="81">
        <v>2.352868208712662E-6</v>
      </c>
      <c r="DR6011" s="81">
        <v>0</v>
      </c>
      <c r="DS6011" s="81">
        <v>2.352868208712662E-6</v>
      </c>
      <c r="DT6011" s="81">
        <v>2.352868208712662E-6</v>
      </c>
      <c r="DU6011" s="81">
        <v>0</v>
      </c>
      <c r="DV6011" s="81">
        <v>0</v>
      </c>
      <c r="DW6011" s="81">
        <v>0</v>
      </c>
      <c r="GE6011" s="81" t="s">
        <v>449</v>
      </c>
      <c r="GF6011" s="81" t="s">
        <v>155</v>
      </c>
      <c r="GG6011" s="81" t="s">
        <v>498</v>
      </c>
      <c r="GH6011" s="81" t="s">
        <v>455</v>
      </c>
      <c r="GI6011" s="81">
        <v>2028</v>
      </c>
      <c r="GJ6011" s="81" t="s">
        <v>201</v>
      </c>
      <c r="GK6011" s="81">
        <v>453.26096055717272</v>
      </c>
      <c r="GL6011" s="81">
        <v>0.187832</v>
      </c>
      <c r="GM6011" s="81">
        <v>2028</v>
      </c>
      <c r="GN6011" s="81" t="s">
        <v>173</v>
      </c>
      <c r="GO6011" s="81">
        <v>1.1148832299820636E-2</v>
      </c>
      <c r="GP6011" s="81">
        <v>10</v>
      </c>
      <c r="GQ6011" s="81">
        <v>0</v>
      </c>
      <c r="GR6011" s="81" t="s">
        <v>448</v>
      </c>
      <c r="GS6011" s="81">
        <v>1.1148832299820634E-2</v>
      </c>
      <c r="GT6011" s="81">
        <v>5.0533304373075341</v>
      </c>
      <c r="GU6011" s="81">
        <v>1.1148832299820634E-2</v>
      </c>
      <c r="GV6011" s="81">
        <v>5.0533304373075341</v>
      </c>
      <c r="GW6011" s="81">
        <v>1.1148832299820634E-2</v>
      </c>
      <c r="GX6011" s="81">
        <v>5.0533304373075341</v>
      </c>
      <c r="GY6011" s="81">
        <v>1.1148832299820634E-2</v>
      </c>
      <c r="GZ6011" s="81">
        <v>5.0533304373075341</v>
      </c>
    </row>
    <row r="6012" spans="98:208" x14ac:dyDescent="0.25">
      <c r="CT6012" s="81" t="s">
        <v>155</v>
      </c>
      <c r="CU6012" s="81" t="s">
        <v>494</v>
      </c>
      <c r="CV6012" s="81" t="s">
        <v>460</v>
      </c>
      <c r="CW6012" s="81">
        <v>2023</v>
      </c>
      <c r="CX6012" s="81">
        <v>0</v>
      </c>
      <c r="CY6012" s="81">
        <v>0</v>
      </c>
      <c r="CZ6012" s="81">
        <v>0</v>
      </c>
      <c r="DA6012" s="81">
        <v>0</v>
      </c>
      <c r="DB6012" s="81">
        <v>8.0408269036977245E-2</v>
      </c>
      <c r="DC6012" s="81">
        <v>3.7590224611390749E-2</v>
      </c>
      <c r="DD6012" s="81">
        <v>1.6314334115687279E-3</v>
      </c>
      <c r="DE6012" s="81">
        <v>4.1186611014017722E-2</v>
      </c>
      <c r="DF6012" s="81">
        <v>4.190871103049858E-4</v>
      </c>
      <c r="DG6012" s="81">
        <v>4.190871103049858E-4</v>
      </c>
      <c r="DH6012" s="81">
        <v>4.190871103049858E-4</v>
      </c>
      <c r="DI6012" s="81">
        <v>4.190871103049858E-4</v>
      </c>
      <c r="DJ6012" s="81">
        <v>5.7938591721044706E-3</v>
      </c>
      <c r="DL6012" s="81">
        <v>0</v>
      </c>
      <c r="DM6012" s="81">
        <v>2.4281316979512999E-6</v>
      </c>
      <c r="DN6012" s="81">
        <v>2.4281316979512999E-6</v>
      </c>
      <c r="DO6012" s="81">
        <v>0</v>
      </c>
      <c r="DP6012" s="81">
        <v>2.4281316979512999E-6</v>
      </c>
      <c r="DQ6012" s="81">
        <v>2.4281316979512999E-6</v>
      </c>
      <c r="DR6012" s="81">
        <v>0</v>
      </c>
      <c r="DS6012" s="81">
        <v>2.4281316979512999E-6</v>
      </c>
      <c r="DT6012" s="81">
        <v>2.4281316979512999E-6</v>
      </c>
      <c r="DU6012" s="81">
        <v>0</v>
      </c>
      <c r="DV6012" s="81">
        <v>2.4281316979512999E-6</v>
      </c>
      <c r="DW6012" s="81">
        <v>2.4281316979512999E-6</v>
      </c>
      <c r="GE6012" s="81" t="s">
        <v>449</v>
      </c>
      <c r="GF6012" s="81" t="s">
        <v>155</v>
      </c>
      <c r="GG6012" s="81" t="s">
        <v>498</v>
      </c>
      <c r="GH6012" s="81" t="s">
        <v>455</v>
      </c>
      <c r="GI6012" s="81">
        <v>2029</v>
      </c>
      <c r="GJ6012" s="81" t="s">
        <v>201</v>
      </c>
      <c r="GK6012" s="81">
        <v>453.26096055717272</v>
      </c>
      <c r="GL6012" s="81">
        <v>0.187832</v>
      </c>
      <c r="GM6012" s="81">
        <v>2029</v>
      </c>
      <c r="GN6012" s="81" t="s">
        <v>173</v>
      </c>
      <c r="GO6012" s="81">
        <v>1.1148832299820636E-2</v>
      </c>
      <c r="GP6012" s="81">
        <v>10</v>
      </c>
      <c r="GQ6012" s="81">
        <v>0</v>
      </c>
      <c r="GR6012" s="81" t="s">
        <v>448</v>
      </c>
      <c r="GS6012" s="81">
        <v>1.1148832299820634E-2</v>
      </c>
      <c r="GT6012" s="81">
        <v>5.0533304373075341</v>
      </c>
      <c r="GU6012" s="81">
        <v>1.1148832299820634E-2</v>
      </c>
      <c r="GV6012" s="81">
        <v>5.0533304373075341</v>
      </c>
      <c r="GW6012" s="81">
        <v>1.1148832299820634E-2</v>
      </c>
      <c r="GX6012" s="81">
        <v>5.0533304373075341</v>
      </c>
      <c r="GY6012" s="81">
        <v>1.1148832299820634E-2</v>
      </c>
      <c r="GZ6012" s="81">
        <v>5.0533304373075341</v>
      </c>
    </row>
    <row r="6013" spans="98:208" x14ac:dyDescent="0.25">
      <c r="CT6013" s="81" t="s">
        <v>155</v>
      </c>
      <c r="CU6013" s="81" t="s">
        <v>494</v>
      </c>
      <c r="CV6013" s="81" t="s">
        <v>460</v>
      </c>
      <c r="CW6013" s="81">
        <v>2024</v>
      </c>
      <c r="CX6013" s="81">
        <v>0</v>
      </c>
      <c r="CY6013" s="81">
        <v>0</v>
      </c>
      <c r="CZ6013" s="81">
        <v>0</v>
      </c>
      <c r="DA6013" s="81">
        <v>0</v>
      </c>
      <c r="DB6013" s="81">
        <v>8.0408269036977245E-2</v>
      </c>
      <c r="DC6013" s="81">
        <v>3.7590224611390749E-2</v>
      </c>
      <c r="DD6013" s="81">
        <v>1.6314334115687279E-3</v>
      </c>
      <c r="DE6013" s="81">
        <v>4.1186611014017722E-2</v>
      </c>
      <c r="DF6013" s="81">
        <v>4.190871103049858E-4</v>
      </c>
      <c r="DG6013" s="81">
        <v>4.190871103049858E-4</v>
      </c>
      <c r="DH6013" s="81">
        <v>4.190871103049858E-4</v>
      </c>
      <c r="DI6013" s="81">
        <v>4.190871103049858E-4</v>
      </c>
      <c r="DJ6013" s="81">
        <v>5.7938591721044706E-3</v>
      </c>
      <c r="DL6013" s="81">
        <v>0</v>
      </c>
      <c r="DM6013" s="81">
        <v>2.4281316979512999E-6</v>
      </c>
      <c r="DN6013" s="81">
        <v>2.4281316979512999E-6</v>
      </c>
      <c r="DO6013" s="81">
        <v>0</v>
      </c>
      <c r="DP6013" s="81">
        <v>2.4281316979512999E-6</v>
      </c>
      <c r="DQ6013" s="81">
        <v>2.4281316979512999E-6</v>
      </c>
      <c r="DR6013" s="81">
        <v>0</v>
      </c>
      <c r="DS6013" s="81">
        <v>2.4281316979512999E-6</v>
      </c>
      <c r="DT6013" s="81">
        <v>2.4281316979512999E-6</v>
      </c>
      <c r="DU6013" s="81">
        <v>0</v>
      </c>
      <c r="DV6013" s="81">
        <v>2.4281316979512999E-6</v>
      </c>
      <c r="DW6013" s="81">
        <v>2.4281316979512999E-6</v>
      </c>
      <c r="GE6013" s="81" t="s">
        <v>449</v>
      </c>
      <c r="GF6013" s="81" t="s">
        <v>155</v>
      </c>
      <c r="GG6013" s="81" t="s">
        <v>498</v>
      </c>
      <c r="GH6013" s="81" t="s">
        <v>455</v>
      </c>
      <c r="GI6013" s="81">
        <v>2030</v>
      </c>
      <c r="GJ6013" s="81" t="s">
        <v>201</v>
      </c>
      <c r="GK6013" s="81">
        <v>453.26096055717272</v>
      </c>
      <c r="GL6013" s="81">
        <v>0.187832</v>
      </c>
      <c r="GM6013" s="81">
        <v>2030</v>
      </c>
      <c r="GN6013" s="81" t="s">
        <v>173</v>
      </c>
      <c r="GO6013" s="81">
        <v>1.1148832299820636E-2</v>
      </c>
      <c r="GP6013" s="81">
        <v>10</v>
      </c>
      <c r="GQ6013" s="81">
        <v>0</v>
      </c>
      <c r="GR6013" s="81" t="s">
        <v>448</v>
      </c>
      <c r="GS6013" s="81">
        <v>0</v>
      </c>
      <c r="GT6013" s="81">
        <v>0</v>
      </c>
      <c r="GU6013" s="81">
        <v>1.1148832299820634E-2</v>
      </c>
      <c r="GV6013" s="81">
        <v>5.0533304373075341</v>
      </c>
      <c r="GW6013" s="81">
        <v>1.1148832299820634E-2</v>
      </c>
      <c r="GX6013" s="81">
        <v>5.0533304373075341</v>
      </c>
      <c r="GY6013" s="81">
        <v>1.1148832299820634E-2</v>
      </c>
      <c r="GZ6013" s="81">
        <v>5.0533304373075341</v>
      </c>
    </row>
    <row r="6014" spans="98:208" x14ac:dyDescent="0.25">
      <c r="CT6014" s="81" t="s">
        <v>155</v>
      </c>
      <c r="CU6014" s="81" t="s">
        <v>494</v>
      </c>
      <c r="CV6014" s="81" t="s">
        <v>460</v>
      </c>
      <c r="CW6014" s="81">
        <v>2025</v>
      </c>
      <c r="CX6014" s="81">
        <v>0</v>
      </c>
      <c r="CY6014" s="81">
        <v>0</v>
      </c>
      <c r="CZ6014" s="81">
        <v>0</v>
      </c>
      <c r="DA6014" s="81">
        <v>0</v>
      </c>
      <c r="DB6014" s="81">
        <v>8.0408269036977245E-2</v>
      </c>
      <c r="DC6014" s="81">
        <v>3.7590224611390749E-2</v>
      </c>
      <c r="DD6014" s="81">
        <v>1.6314334115687279E-3</v>
      </c>
      <c r="DE6014" s="81">
        <v>4.1186611014017722E-2</v>
      </c>
      <c r="DF6014" s="81">
        <v>4.190871103049858E-4</v>
      </c>
      <c r="DG6014" s="81">
        <v>4.190871103049858E-4</v>
      </c>
      <c r="DH6014" s="81">
        <v>4.190871103049858E-4</v>
      </c>
      <c r="DI6014" s="81">
        <v>4.190871103049858E-4</v>
      </c>
      <c r="DJ6014" s="81">
        <v>5.7938591721044706E-3</v>
      </c>
      <c r="DL6014" s="81">
        <v>0</v>
      </c>
      <c r="DM6014" s="81">
        <v>2.4281316979512999E-6</v>
      </c>
      <c r="DN6014" s="81">
        <v>2.4281316979512999E-6</v>
      </c>
      <c r="DO6014" s="81">
        <v>0</v>
      </c>
      <c r="DP6014" s="81">
        <v>2.4281316979512999E-6</v>
      </c>
      <c r="DQ6014" s="81">
        <v>2.4281316979512999E-6</v>
      </c>
      <c r="DR6014" s="81">
        <v>0</v>
      </c>
      <c r="DS6014" s="81">
        <v>2.4281316979512999E-6</v>
      </c>
      <c r="DT6014" s="81">
        <v>2.4281316979512999E-6</v>
      </c>
      <c r="DU6014" s="81">
        <v>0</v>
      </c>
      <c r="DV6014" s="81">
        <v>2.4281316979512999E-6</v>
      </c>
      <c r="DW6014" s="81">
        <v>2.4281316979512999E-6</v>
      </c>
      <c r="GE6014" s="81" t="s">
        <v>449</v>
      </c>
      <c r="GF6014" s="81" t="s">
        <v>155</v>
      </c>
      <c r="GG6014" s="81" t="s">
        <v>498</v>
      </c>
      <c r="GH6014" s="81" t="s">
        <v>455</v>
      </c>
      <c r="GI6014" s="81">
        <v>2031</v>
      </c>
      <c r="GJ6014" s="81" t="s">
        <v>201</v>
      </c>
      <c r="GK6014" s="81">
        <v>453.26096055717272</v>
      </c>
      <c r="GL6014" s="81">
        <v>0.187832</v>
      </c>
      <c r="GM6014" s="81">
        <v>2031</v>
      </c>
      <c r="GN6014" s="81" t="s">
        <v>173</v>
      </c>
      <c r="GO6014" s="81">
        <v>1.1148832299820636E-2</v>
      </c>
      <c r="GP6014" s="81">
        <v>10</v>
      </c>
      <c r="GQ6014" s="81">
        <v>0</v>
      </c>
      <c r="GR6014" s="81" t="s">
        <v>448</v>
      </c>
      <c r="GS6014" s="81">
        <v>0</v>
      </c>
      <c r="GT6014" s="81">
        <v>0</v>
      </c>
      <c r="GU6014" s="81">
        <v>0</v>
      </c>
      <c r="GV6014" s="81">
        <v>0</v>
      </c>
      <c r="GW6014" s="81">
        <v>1.1148832299820634E-2</v>
      </c>
      <c r="GX6014" s="81">
        <v>5.0533304373075341</v>
      </c>
      <c r="GY6014" s="81">
        <v>1.1148832299820634E-2</v>
      </c>
      <c r="GZ6014" s="81">
        <v>5.0533304373075341</v>
      </c>
    </row>
    <row r="6015" spans="98:208" x14ac:dyDescent="0.25">
      <c r="CT6015" s="81" t="s">
        <v>155</v>
      </c>
      <c r="CU6015" s="81" t="s">
        <v>494</v>
      </c>
      <c r="CV6015" s="81" t="s">
        <v>460</v>
      </c>
      <c r="CW6015" s="81">
        <v>2026</v>
      </c>
      <c r="CX6015" s="81">
        <v>0</v>
      </c>
      <c r="CY6015" s="81">
        <v>0</v>
      </c>
      <c r="CZ6015" s="81">
        <v>0</v>
      </c>
      <c r="DA6015" s="81">
        <v>0</v>
      </c>
      <c r="DB6015" s="81">
        <v>8.0408269036977245E-2</v>
      </c>
      <c r="DC6015" s="81">
        <v>3.7590224611390749E-2</v>
      </c>
      <c r="DD6015" s="81">
        <v>1.6314334115687279E-3</v>
      </c>
      <c r="DE6015" s="81">
        <v>4.1186611014017722E-2</v>
      </c>
      <c r="DF6015" s="81">
        <v>4.190871103049858E-4</v>
      </c>
      <c r="DG6015" s="81">
        <v>4.190871103049858E-4</v>
      </c>
      <c r="DH6015" s="81">
        <v>4.190871103049858E-4</v>
      </c>
      <c r="DI6015" s="81">
        <v>4.190871103049858E-4</v>
      </c>
      <c r="DJ6015" s="81">
        <v>5.7938591721044706E-3</v>
      </c>
      <c r="DL6015" s="81">
        <v>0</v>
      </c>
      <c r="DM6015" s="81">
        <v>2.4281316979512999E-6</v>
      </c>
      <c r="DN6015" s="81">
        <v>2.4281316979512999E-6</v>
      </c>
      <c r="DO6015" s="81">
        <v>0</v>
      </c>
      <c r="DP6015" s="81">
        <v>2.4281316979512999E-6</v>
      </c>
      <c r="DQ6015" s="81">
        <v>2.4281316979512999E-6</v>
      </c>
      <c r="DR6015" s="81">
        <v>0</v>
      </c>
      <c r="DS6015" s="81">
        <v>2.4281316979512999E-6</v>
      </c>
      <c r="DT6015" s="81">
        <v>2.4281316979512999E-6</v>
      </c>
      <c r="DU6015" s="81">
        <v>0</v>
      </c>
      <c r="DV6015" s="81">
        <v>2.4281316979512999E-6</v>
      </c>
      <c r="DW6015" s="81">
        <v>2.4281316979512999E-6</v>
      </c>
      <c r="GE6015" s="81" t="s">
        <v>449</v>
      </c>
      <c r="GF6015" s="81" t="s">
        <v>155</v>
      </c>
      <c r="GG6015" s="81" t="s">
        <v>498</v>
      </c>
      <c r="GH6015" s="81" t="s">
        <v>455</v>
      </c>
      <c r="GI6015" s="81">
        <v>2032</v>
      </c>
      <c r="GJ6015" s="81" t="s">
        <v>201</v>
      </c>
      <c r="GK6015" s="81">
        <v>453.26096055717272</v>
      </c>
      <c r="GL6015" s="81">
        <v>0.187832</v>
      </c>
      <c r="GM6015" s="81">
        <v>2032</v>
      </c>
      <c r="GN6015" s="81" t="s">
        <v>173</v>
      </c>
      <c r="GO6015" s="81">
        <v>1.1148832299820636E-2</v>
      </c>
      <c r="GP6015" s="81">
        <v>10</v>
      </c>
      <c r="GQ6015" s="81">
        <v>0</v>
      </c>
      <c r="GR6015" s="81" t="s">
        <v>448</v>
      </c>
      <c r="GS6015" s="81">
        <v>0</v>
      </c>
      <c r="GT6015" s="81">
        <v>0</v>
      </c>
      <c r="GU6015" s="81">
        <v>0</v>
      </c>
      <c r="GV6015" s="81">
        <v>0</v>
      </c>
      <c r="GW6015" s="81">
        <v>0</v>
      </c>
      <c r="GX6015" s="81">
        <v>0</v>
      </c>
      <c r="GY6015" s="81">
        <v>1.1148832299820634E-2</v>
      </c>
      <c r="GZ6015" s="81">
        <v>5.0533304373075341</v>
      </c>
    </row>
    <row r="6016" spans="98:208" x14ac:dyDescent="0.25">
      <c r="CT6016" s="81" t="s">
        <v>155</v>
      </c>
      <c r="CU6016" s="81" t="s">
        <v>494</v>
      </c>
      <c r="CV6016" s="81" t="s">
        <v>460</v>
      </c>
      <c r="CW6016" s="81">
        <v>2027</v>
      </c>
      <c r="CX6016" s="81">
        <v>0</v>
      </c>
      <c r="CY6016" s="81">
        <v>0</v>
      </c>
      <c r="CZ6016" s="81">
        <v>0</v>
      </c>
      <c r="DA6016" s="81">
        <v>0</v>
      </c>
      <c r="DB6016" s="81">
        <v>8.0408269036977245E-2</v>
      </c>
      <c r="DC6016" s="81">
        <v>3.7590224611390749E-2</v>
      </c>
      <c r="DD6016" s="81">
        <v>1.6314334115687279E-3</v>
      </c>
      <c r="DE6016" s="81">
        <v>4.1186611014017722E-2</v>
      </c>
      <c r="DF6016" s="81">
        <v>4.190871103049858E-4</v>
      </c>
      <c r="DG6016" s="81">
        <v>4.190871103049858E-4</v>
      </c>
      <c r="DH6016" s="81">
        <v>4.190871103049858E-4</v>
      </c>
      <c r="DI6016" s="81">
        <v>4.190871103049858E-4</v>
      </c>
      <c r="DJ6016" s="81">
        <v>5.7938591721044706E-3</v>
      </c>
      <c r="DL6016" s="81">
        <v>0</v>
      </c>
      <c r="DM6016" s="81">
        <v>2.4281316979512999E-6</v>
      </c>
      <c r="DN6016" s="81">
        <v>2.4281316979512999E-6</v>
      </c>
      <c r="DO6016" s="81">
        <v>0</v>
      </c>
      <c r="DP6016" s="81">
        <v>2.4281316979512999E-6</v>
      </c>
      <c r="DQ6016" s="81">
        <v>2.4281316979512999E-6</v>
      </c>
      <c r="DR6016" s="81">
        <v>0</v>
      </c>
      <c r="DS6016" s="81">
        <v>2.4281316979512999E-6</v>
      </c>
      <c r="DT6016" s="81">
        <v>2.4281316979512999E-6</v>
      </c>
      <c r="DU6016" s="81">
        <v>0</v>
      </c>
      <c r="DV6016" s="81">
        <v>2.4281316979512999E-6</v>
      </c>
      <c r="DW6016" s="81">
        <v>2.4281316979512999E-6</v>
      </c>
      <c r="GE6016" s="81" t="s">
        <v>449</v>
      </c>
      <c r="GF6016" s="81" t="s">
        <v>155</v>
      </c>
      <c r="GG6016" s="81" t="s">
        <v>499</v>
      </c>
      <c r="GH6016" s="81" t="s">
        <v>457</v>
      </c>
      <c r="GI6016" s="81">
        <v>2021</v>
      </c>
      <c r="GJ6016" s="81" t="s">
        <v>201</v>
      </c>
      <c r="GK6016" s="81">
        <v>222.22942162776681</v>
      </c>
      <c r="GL6016" s="81">
        <v>0.13441700000000001</v>
      </c>
      <c r="GM6016" s="81">
        <v>2021</v>
      </c>
      <c r="GN6016" s="81" t="s">
        <v>173</v>
      </c>
      <c r="GO6016" s="81">
        <v>1.1148832299820636E-2</v>
      </c>
      <c r="GP6016" s="81">
        <v>10</v>
      </c>
      <c r="GQ6016" s="81">
        <v>0</v>
      </c>
      <c r="GR6016" s="81" t="s">
        <v>448</v>
      </c>
      <c r="GS6016" s="81">
        <v>1.1148832299820636E-2</v>
      </c>
      <c r="GT6016" s="81">
        <v>2.4775985538141052</v>
      </c>
      <c r="GU6016" s="81">
        <v>1.1148832299820636E-2</v>
      </c>
      <c r="GV6016" s="81">
        <v>2.4775985538141052</v>
      </c>
      <c r="GW6016" s="81">
        <v>0</v>
      </c>
      <c r="GX6016" s="81">
        <v>0</v>
      </c>
      <c r="GY6016" s="81">
        <v>0</v>
      </c>
      <c r="GZ6016" s="81">
        <v>0</v>
      </c>
    </row>
    <row r="6017" spans="98:208" x14ac:dyDescent="0.25">
      <c r="CT6017" s="81" t="s">
        <v>155</v>
      </c>
      <c r="CU6017" s="81" t="s">
        <v>494</v>
      </c>
      <c r="CV6017" s="81" t="s">
        <v>460</v>
      </c>
      <c r="CW6017" s="81">
        <v>2028</v>
      </c>
      <c r="CX6017" s="81">
        <v>0</v>
      </c>
      <c r="CY6017" s="81">
        <v>0</v>
      </c>
      <c r="CZ6017" s="81">
        <v>0</v>
      </c>
      <c r="DA6017" s="81">
        <v>0</v>
      </c>
      <c r="DB6017" s="81">
        <v>8.3606377745129634E-2</v>
      </c>
      <c r="DC6017" s="81">
        <v>3.9055083184886277E-2</v>
      </c>
      <c r="DD6017" s="81">
        <v>1.6949971741064391E-3</v>
      </c>
      <c r="DE6017" s="81">
        <v>4.2856297386136909E-2</v>
      </c>
      <c r="DF6017" s="81">
        <v>4.3541857288384195E-4</v>
      </c>
      <c r="DG6017" s="81">
        <v>4.3541857288384195E-4</v>
      </c>
      <c r="DH6017" s="81">
        <v>4.3541857288384195E-4</v>
      </c>
      <c r="DI6017" s="81">
        <v>4.3541857288384195E-4</v>
      </c>
      <c r="DJ6017" s="81">
        <v>5.7938591721044706E-3</v>
      </c>
      <c r="DL6017" s="81">
        <v>0</v>
      </c>
      <c r="DM6017" s="81">
        <v>2.5227538922076868E-6</v>
      </c>
      <c r="DN6017" s="81">
        <v>2.5227538922076868E-6</v>
      </c>
      <c r="DO6017" s="81">
        <v>0</v>
      </c>
      <c r="DP6017" s="81">
        <v>2.5227538922076868E-6</v>
      </c>
      <c r="DQ6017" s="81">
        <v>2.5227538922076868E-6</v>
      </c>
      <c r="DR6017" s="81">
        <v>0</v>
      </c>
      <c r="DS6017" s="81">
        <v>2.5227538922076868E-6</v>
      </c>
      <c r="DT6017" s="81">
        <v>2.5227538922076868E-6</v>
      </c>
      <c r="DU6017" s="81">
        <v>0</v>
      </c>
      <c r="DV6017" s="81">
        <v>2.5227538922076868E-6</v>
      </c>
      <c r="DW6017" s="81">
        <v>2.5227538922076868E-6</v>
      </c>
      <c r="GE6017" s="81" t="s">
        <v>449</v>
      </c>
      <c r="GF6017" s="81" t="s">
        <v>155</v>
      </c>
      <c r="GG6017" s="81" t="s">
        <v>499</v>
      </c>
      <c r="GH6017" s="81" t="s">
        <v>457</v>
      </c>
      <c r="GI6017" s="81">
        <v>2022</v>
      </c>
      <c r="GJ6017" s="81" t="s">
        <v>201</v>
      </c>
      <c r="GK6017" s="81">
        <v>222.22942162776681</v>
      </c>
      <c r="GL6017" s="81">
        <v>0.13441700000000001</v>
      </c>
      <c r="GM6017" s="81">
        <v>2022</v>
      </c>
      <c r="GN6017" s="81" t="s">
        <v>173</v>
      </c>
      <c r="GO6017" s="81">
        <v>1.1148832299820636E-2</v>
      </c>
      <c r="GP6017" s="81">
        <v>10</v>
      </c>
      <c r="GQ6017" s="81">
        <v>0</v>
      </c>
      <c r="GR6017" s="81" t="s">
        <v>448</v>
      </c>
      <c r="GS6017" s="81">
        <v>1.1148832299820636E-2</v>
      </c>
      <c r="GT6017" s="81">
        <v>2.4775985538141052</v>
      </c>
      <c r="GU6017" s="81">
        <v>1.1148832299820636E-2</v>
      </c>
      <c r="GV6017" s="81">
        <v>2.4775985538141052</v>
      </c>
      <c r="GW6017" s="81">
        <v>1.1148832299820636E-2</v>
      </c>
      <c r="GX6017" s="81">
        <v>2.4775985538141052</v>
      </c>
      <c r="GY6017" s="81">
        <v>0</v>
      </c>
      <c r="GZ6017" s="81">
        <v>0</v>
      </c>
    </row>
    <row r="6018" spans="98:208" x14ac:dyDescent="0.25">
      <c r="CT6018" s="81" t="s">
        <v>155</v>
      </c>
      <c r="CU6018" s="81" t="s">
        <v>494</v>
      </c>
      <c r="CV6018" s="81" t="s">
        <v>460</v>
      </c>
      <c r="CW6018" s="81">
        <v>2029</v>
      </c>
      <c r="CX6018" s="81">
        <v>0</v>
      </c>
      <c r="CY6018" s="81">
        <v>0</v>
      </c>
      <c r="CZ6018" s="81">
        <v>0</v>
      </c>
      <c r="DA6018" s="81">
        <v>0</v>
      </c>
      <c r="DB6018" s="81">
        <v>8.3606377745129634E-2</v>
      </c>
      <c r="DC6018" s="81">
        <v>3.9055083184886277E-2</v>
      </c>
      <c r="DD6018" s="81">
        <v>1.6949971741064391E-3</v>
      </c>
      <c r="DE6018" s="81">
        <v>4.2856297386136909E-2</v>
      </c>
      <c r="DF6018" s="81">
        <v>4.3541857288384195E-4</v>
      </c>
      <c r="DG6018" s="81">
        <v>4.3541857288384195E-4</v>
      </c>
      <c r="DH6018" s="81">
        <v>4.3541857288384195E-4</v>
      </c>
      <c r="DI6018" s="81">
        <v>4.3541857288384195E-4</v>
      </c>
      <c r="DJ6018" s="81">
        <v>5.7938591721044706E-3</v>
      </c>
      <c r="DL6018" s="81">
        <v>0</v>
      </c>
      <c r="DM6018" s="81">
        <v>2.5227538922076868E-6</v>
      </c>
      <c r="DN6018" s="81">
        <v>2.5227538922076868E-6</v>
      </c>
      <c r="DO6018" s="81">
        <v>0</v>
      </c>
      <c r="DP6018" s="81">
        <v>2.5227538922076868E-6</v>
      </c>
      <c r="DQ6018" s="81">
        <v>2.5227538922076868E-6</v>
      </c>
      <c r="DR6018" s="81">
        <v>0</v>
      </c>
      <c r="DS6018" s="81">
        <v>2.5227538922076868E-6</v>
      </c>
      <c r="DT6018" s="81">
        <v>2.5227538922076868E-6</v>
      </c>
      <c r="DU6018" s="81">
        <v>0</v>
      </c>
      <c r="DV6018" s="81">
        <v>2.5227538922076868E-6</v>
      </c>
      <c r="DW6018" s="81">
        <v>2.5227538922076868E-6</v>
      </c>
      <c r="GE6018" s="81" t="s">
        <v>449</v>
      </c>
      <c r="GF6018" s="81" t="s">
        <v>155</v>
      </c>
      <c r="GG6018" s="81" t="s">
        <v>499</v>
      </c>
      <c r="GH6018" s="81" t="s">
        <v>457</v>
      </c>
      <c r="GI6018" s="81">
        <v>2023</v>
      </c>
      <c r="GJ6018" s="81" t="s">
        <v>201</v>
      </c>
      <c r="GK6018" s="81">
        <v>233.23007680793151</v>
      </c>
      <c r="GL6018" s="81">
        <v>0.13441700000000001</v>
      </c>
      <c r="GM6018" s="81">
        <v>2023</v>
      </c>
      <c r="GN6018" s="81" t="s">
        <v>173</v>
      </c>
      <c r="GO6018" s="81">
        <v>1.1148832299820636E-2</v>
      </c>
      <c r="GP6018" s="81">
        <v>10</v>
      </c>
      <c r="GQ6018" s="81">
        <v>0</v>
      </c>
      <c r="GR6018" s="81" t="s">
        <v>448</v>
      </c>
      <c r="GS6018" s="81">
        <v>1.1148832299820636E-2</v>
      </c>
      <c r="GT6018" s="81">
        <v>2.6002430136059145</v>
      </c>
      <c r="GU6018" s="81">
        <v>1.1148832299820636E-2</v>
      </c>
      <c r="GV6018" s="81">
        <v>2.6002430136059145</v>
      </c>
      <c r="GW6018" s="81">
        <v>1.1148832299820636E-2</v>
      </c>
      <c r="GX6018" s="81">
        <v>2.6002430136059145</v>
      </c>
      <c r="GY6018" s="81">
        <v>1.1148832299820636E-2</v>
      </c>
      <c r="GZ6018" s="81">
        <v>2.6002430136059145</v>
      </c>
    </row>
    <row r="6019" spans="98:208" x14ac:dyDescent="0.25">
      <c r="CT6019" s="81" t="s">
        <v>155</v>
      </c>
      <c r="CU6019" s="81" t="s">
        <v>494</v>
      </c>
      <c r="CV6019" s="81" t="s">
        <v>460</v>
      </c>
      <c r="CW6019" s="81">
        <v>2030</v>
      </c>
      <c r="CX6019" s="81">
        <v>0</v>
      </c>
      <c r="CY6019" s="81">
        <v>0</v>
      </c>
      <c r="CZ6019" s="81">
        <v>0</v>
      </c>
      <c r="DA6019" s="81">
        <v>0</v>
      </c>
      <c r="DB6019" s="81">
        <v>8.3606377745129634E-2</v>
      </c>
      <c r="DC6019" s="81">
        <v>3.9055083184886277E-2</v>
      </c>
      <c r="DD6019" s="81">
        <v>1.6949971741064391E-3</v>
      </c>
      <c r="DE6019" s="81">
        <v>4.2856297386136909E-2</v>
      </c>
      <c r="DF6019" s="81">
        <v>0</v>
      </c>
      <c r="DG6019" s="81">
        <v>4.3541857288384195E-4</v>
      </c>
      <c r="DH6019" s="81">
        <v>4.3541857288384195E-4</v>
      </c>
      <c r="DI6019" s="81">
        <v>4.3541857288384195E-4</v>
      </c>
      <c r="DJ6019" s="81">
        <v>5.7938591721044706E-3</v>
      </c>
      <c r="DL6019" s="81">
        <v>0</v>
      </c>
      <c r="DM6019" s="81">
        <v>0</v>
      </c>
      <c r="DN6019" s="81">
        <v>0</v>
      </c>
      <c r="DO6019" s="81">
        <v>0</v>
      </c>
      <c r="DP6019" s="81">
        <v>2.5227538922076868E-6</v>
      </c>
      <c r="DQ6019" s="81">
        <v>2.5227538922076868E-6</v>
      </c>
      <c r="DR6019" s="81">
        <v>0</v>
      </c>
      <c r="DS6019" s="81">
        <v>2.5227538922076868E-6</v>
      </c>
      <c r="DT6019" s="81">
        <v>2.5227538922076868E-6</v>
      </c>
      <c r="DU6019" s="81">
        <v>0</v>
      </c>
      <c r="DV6019" s="81">
        <v>2.5227538922076868E-6</v>
      </c>
      <c r="DW6019" s="81">
        <v>2.5227538922076868E-6</v>
      </c>
      <c r="GE6019" s="81" t="s">
        <v>449</v>
      </c>
      <c r="GF6019" s="81" t="s">
        <v>155</v>
      </c>
      <c r="GG6019" s="81" t="s">
        <v>499</v>
      </c>
      <c r="GH6019" s="81" t="s">
        <v>457</v>
      </c>
      <c r="GI6019" s="81">
        <v>2024</v>
      </c>
      <c r="GJ6019" s="81" t="s">
        <v>201</v>
      </c>
      <c r="GK6019" s="81">
        <v>233.23007680793151</v>
      </c>
      <c r="GL6019" s="81">
        <v>0.13441700000000001</v>
      </c>
      <c r="GM6019" s="81">
        <v>2024</v>
      </c>
      <c r="GN6019" s="81" t="s">
        <v>173</v>
      </c>
      <c r="GO6019" s="81">
        <v>1.1148832299820636E-2</v>
      </c>
      <c r="GP6019" s="81">
        <v>10</v>
      </c>
      <c r="GQ6019" s="81">
        <v>0</v>
      </c>
      <c r="GR6019" s="81" t="s">
        <v>448</v>
      </c>
      <c r="GS6019" s="81">
        <v>1.1148832299820636E-2</v>
      </c>
      <c r="GT6019" s="81">
        <v>2.6002430136059145</v>
      </c>
      <c r="GU6019" s="81">
        <v>1.1148832299820636E-2</v>
      </c>
      <c r="GV6019" s="81">
        <v>2.6002430136059145</v>
      </c>
      <c r="GW6019" s="81">
        <v>1.1148832299820636E-2</v>
      </c>
      <c r="GX6019" s="81">
        <v>2.6002430136059145</v>
      </c>
      <c r="GY6019" s="81">
        <v>1.1148832299820636E-2</v>
      </c>
      <c r="GZ6019" s="81">
        <v>2.6002430136059145</v>
      </c>
    </row>
    <row r="6020" spans="98:208" x14ac:dyDescent="0.25">
      <c r="CT6020" s="81" t="s">
        <v>155</v>
      </c>
      <c r="CU6020" s="81" t="s">
        <v>494</v>
      </c>
      <c r="CV6020" s="81" t="s">
        <v>460</v>
      </c>
      <c r="CW6020" s="81">
        <v>2031</v>
      </c>
      <c r="CX6020" s="81">
        <v>0</v>
      </c>
      <c r="CY6020" s="81">
        <v>0</v>
      </c>
      <c r="CZ6020" s="81">
        <v>0</v>
      </c>
      <c r="DA6020" s="81">
        <v>0</v>
      </c>
      <c r="DB6020" s="81">
        <v>8.3606377745129634E-2</v>
      </c>
      <c r="DC6020" s="81">
        <v>3.9055083184886277E-2</v>
      </c>
      <c r="DD6020" s="81">
        <v>1.6949971741064391E-3</v>
      </c>
      <c r="DE6020" s="81">
        <v>4.2856297386136909E-2</v>
      </c>
      <c r="DF6020" s="81">
        <v>0</v>
      </c>
      <c r="DG6020" s="81">
        <v>0</v>
      </c>
      <c r="DH6020" s="81">
        <v>4.3541857288384195E-4</v>
      </c>
      <c r="DI6020" s="81">
        <v>4.3541857288384195E-4</v>
      </c>
      <c r="DJ6020" s="81">
        <v>5.7938591721044706E-3</v>
      </c>
      <c r="DL6020" s="81">
        <v>0</v>
      </c>
      <c r="DM6020" s="81">
        <v>0</v>
      </c>
      <c r="DN6020" s="81">
        <v>0</v>
      </c>
      <c r="DO6020" s="81">
        <v>0</v>
      </c>
      <c r="DP6020" s="81">
        <v>0</v>
      </c>
      <c r="DQ6020" s="81">
        <v>0</v>
      </c>
      <c r="DR6020" s="81">
        <v>0</v>
      </c>
      <c r="DS6020" s="81">
        <v>2.5227538922076868E-6</v>
      </c>
      <c r="DT6020" s="81">
        <v>2.5227538922076868E-6</v>
      </c>
      <c r="DU6020" s="81">
        <v>0</v>
      </c>
      <c r="DV6020" s="81">
        <v>2.5227538922076868E-6</v>
      </c>
      <c r="DW6020" s="81">
        <v>2.5227538922076868E-6</v>
      </c>
      <c r="GE6020" s="81" t="s">
        <v>449</v>
      </c>
      <c r="GF6020" s="81" t="s">
        <v>155</v>
      </c>
      <c r="GG6020" s="81" t="s">
        <v>499</v>
      </c>
      <c r="GH6020" s="81" t="s">
        <v>457</v>
      </c>
      <c r="GI6020" s="81">
        <v>2025</v>
      </c>
      <c r="GJ6020" s="81" t="s">
        <v>201</v>
      </c>
      <c r="GK6020" s="81">
        <v>233.23007680793151</v>
      </c>
      <c r="GL6020" s="81">
        <v>0.13441700000000001</v>
      </c>
      <c r="GM6020" s="81">
        <v>2025</v>
      </c>
      <c r="GN6020" s="81" t="s">
        <v>173</v>
      </c>
      <c r="GO6020" s="81">
        <v>1.1148832299820636E-2</v>
      </c>
      <c r="GP6020" s="81">
        <v>10</v>
      </c>
      <c r="GQ6020" s="81">
        <v>0</v>
      </c>
      <c r="GR6020" s="81" t="s">
        <v>448</v>
      </c>
      <c r="GS6020" s="81">
        <v>1.1148832299820636E-2</v>
      </c>
      <c r="GT6020" s="81">
        <v>2.6002430136059145</v>
      </c>
      <c r="GU6020" s="81">
        <v>1.1148832299820636E-2</v>
      </c>
      <c r="GV6020" s="81">
        <v>2.6002430136059145</v>
      </c>
      <c r="GW6020" s="81">
        <v>1.1148832299820636E-2</v>
      </c>
      <c r="GX6020" s="81">
        <v>2.6002430136059145</v>
      </c>
      <c r="GY6020" s="81">
        <v>1.1148832299820636E-2</v>
      </c>
      <c r="GZ6020" s="81">
        <v>2.6002430136059145</v>
      </c>
    </row>
    <row r="6021" spans="98:208" x14ac:dyDescent="0.25">
      <c r="CT6021" s="81" t="s">
        <v>155</v>
      </c>
      <c r="CU6021" s="81" t="s">
        <v>494</v>
      </c>
      <c r="CV6021" s="81" t="s">
        <v>460</v>
      </c>
      <c r="CW6021" s="81">
        <v>2032</v>
      </c>
      <c r="CX6021" s="81">
        <v>0</v>
      </c>
      <c r="CY6021" s="81">
        <v>0</v>
      </c>
      <c r="CZ6021" s="81">
        <v>0</v>
      </c>
      <c r="DA6021" s="81">
        <v>0</v>
      </c>
      <c r="DB6021" s="81">
        <v>8.3606377745129634E-2</v>
      </c>
      <c r="DC6021" s="81">
        <v>3.9055083184886277E-2</v>
      </c>
      <c r="DD6021" s="81">
        <v>1.6949971741064391E-3</v>
      </c>
      <c r="DE6021" s="81">
        <v>4.2856297386136909E-2</v>
      </c>
      <c r="DF6021" s="81">
        <v>0</v>
      </c>
      <c r="DG6021" s="81">
        <v>0</v>
      </c>
      <c r="DH6021" s="81">
        <v>0</v>
      </c>
      <c r="DI6021" s="81">
        <v>4.3541857288384195E-4</v>
      </c>
      <c r="DJ6021" s="81">
        <v>5.7938591721044706E-3</v>
      </c>
      <c r="DL6021" s="81">
        <v>0</v>
      </c>
      <c r="DM6021" s="81">
        <v>0</v>
      </c>
      <c r="DN6021" s="81">
        <v>0</v>
      </c>
      <c r="DO6021" s="81">
        <v>0</v>
      </c>
      <c r="DP6021" s="81">
        <v>0</v>
      </c>
      <c r="DQ6021" s="81">
        <v>0</v>
      </c>
      <c r="DR6021" s="81">
        <v>0</v>
      </c>
      <c r="DS6021" s="81">
        <v>0</v>
      </c>
      <c r="DT6021" s="81">
        <v>0</v>
      </c>
      <c r="DU6021" s="81">
        <v>0</v>
      </c>
      <c r="DV6021" s="81">
        <v>2.5227538922076868E-6</v>
      </c>
      <c r="DW6021" s="81">
        <v>2.5227538922076868E-6</v>
      </c>
      <c r="GE6021" s="81" t="s">
        <v>449</v>
      </c>
      <c r="GF6021" s="81" t="s">
        <v>155</v>
      </c>
      <c r="GG6021" s="81" t="s">
        <v>499</v>
      </c>
      <c r="GH6021" s="81" t="s">
        <v>457</v>
      </c>
      <c r="GI6021" s="81">
        <v>2026</v>
      </c>
      <c r="GJ6021" s="81" t="s">
        <v>201</v>
      </c>
      <c r="GK6021" s="81">
        <v>233.23007680793151</v>
      </c>
      <c r="GL6021" s="81">
        <v>0.13441700000000001</v>
      </c>
      <c r="GM6021" s="81">
        <v>2026</v>
      </c>
      <c r="GN6021" s="81" t="s">
        <v>173</v>
      </c>
      <c r="GO6021" s="81">
        <v>1.1148832299820636E-2</v>
      </c>
      <c r="GP6021" s="81">
        <v>10</v>
      </c>
      <c r="GQ6021" s="81">
        <v>0</v>
      </c>
      <c r="GR6021" s="81" t="s">
        <v>448</v>
      </c>
      <c r="GS6021" s="81">
        <v>1.1148832299820636E-2</v>
      </c>
      <c r="GT6021" s="81">
        <v>2.6002430136059145</v>
      </c>
      <c r="GU6021" s="81">
        <v>1.1148832299820636E-2</v>
      </c>
      <c r="GV6021" s="81">
        <v>2.6002430136059145</v>
      </c>
      <c r="GW6021" s="81">
        <v>1.1148832299820636E-2</v>
      </c>
      <c r="GX6021" s="81">
        <v>2.6002430136059145</v>
      </c>
      <c r="GY6021" s="81">
        <v>1.1148832299820636E-2</v>
      </c>
      <c r="GZ6021" s="81">
        <v>2.6002430136059145</v>
      </c>
    </row>
    <row r="6022" spans="98:208" x14ac:dyDescent="0.25">
      <c r="CT6022" s="81" t="s">
        <v>155</v>
      </c>
      <c r="CU6022" s="81" t="s">
        <v>494</v>
      </c>
      <c r="CV6022" s="81" t="s">
        <v>461</v>
      </c>
      <c r="CW6022" s="81">
        <v>2020</v>
      </c>
      <c r="CX6022" s="81">
        <v>0</v>
      </c>
      <c r="CY6022" s="81">
        <v>0</v>
      </c>
      <c r="CZ6022" s="81">
        <v>0</v>
      </c>
      <c r="DA6022" s="81">
        <v>0</v>
      </c>
      <c r="DB6022" s="81">
        <v>14146.13064133312</v>
      </c>
      <c r="DC6022" s="81">
        <v>222.22942162783991</v>
      </c>
      <c r="DD6022" s="81">
        <v>8585.7228092483056</v>
      </c>
      <c r="DE6022" s="81">
        <v>5338.1784104569688</v>
      </c>
      <c r="DF6022" s="81">
        <v>2.4775985538149201</v>
      </c>
      <c r="DG6022" s="81">
        <v>0</v>
      </c>
      <c r="DH6022" s="81">
        <v>0</v>
      </c>
      <c r="DI6022" s="81">
        <v>0</v>
      </c>
      <c r="DJ6022" s="81">
        <v>1.9991080358810071E-6</v>
      </c>
      <c r="DL6022" s="81">
        <v>0</v>
      </c>
      <c r="DM6022" s="81">
        <v>4.9529871786185684E-6</v>
      </c>
      <c r="DN6022" s="81">
        <v>4.9529871786185684E-6</v>
      </c>
      <c r="DO6022" s="81">
        <v>0</v>
      </c>
      <c r="DP6022" s="81">
        <v>0</v>
      </c>
      <c r="DQ6022" s="81">
        <v>0</v>
      </c>
      <c r="DR6022" s="81">
        <v>0</v>
      </c>
      <c r="DS6022" s="81">
        <v>0</v>
      </c>
      <c r="DT6022" s="81">
        <v>0</v>
      </c>
      <c r="DU6022" s="81">
        <v>0</v>
      </c>
      <c r="DV6022" s="81">
        <v>0</v>
      </c>
      <c r="DW6022" s="81">
        <v>0</v>
      </c>
      <c r="GE6022" s="81" t="s">
        <v>449</v>
      </c>
      <c r="GF6022" s="81" t="s">
        <v>155</v>
      </c>
      <c r="GG6022" s="81" t="s">
        <v>499</v>
      </c>
      <c r="GH6022" s="81" t="s">
        <v>457</v>
      </c>
      <c r="GI6022" s="81">
        <v>2027</v>
      </c>
      <c r="GJ6022" s="81" t="s">
        <v>201</v>
      </c>
      <c r="GK6022" s="81">
        <v>233.23007680793151</v>
      </c>
      <c r="GL6022" s="81">
        <v>0.13441700000000001</v>
      </c>
      <c r="GM6022" s="81">
        <v>2027</v>
      </c>
      <c r="GN6022" s="81" t="s">
        <v>173</v>
      </c>
      <c r="GO6022" s="81">
        <v>1.1148832299820636E-2</v>
      </c>
      <c r="GP6022" s="81">
        <v>10</v>
      </c>
      <c r="GQ6022" s="81">
        <v>0</v>
      </c>
      <c r="GR6022" s="81" t="s">
        <v>448</v>
      </c>
      <c r="GS6022" s="81">
        <v>1.1148832299820636E-2</v>
      </c>
      <c r="GT6022" s="81">
        <v>2.6002430136059145</v>
      </c>
      <c r="GU6022" s="81">
        <v>1.1148832299820636E-2</v>
      </c>
      <c r="GV6022" s="81">
        <v>2.6002430136059145</v>
      </c>
      <c r="GW6022" s="81">
        <v>1.1148832299820636E-2</v>
      </c>
      <c r="GX6022" s="81">
        <v>2.6002430136059145</v>
      </c>
      <c r="GY6022" s="81">
        <v>1.1148832299820636E-2</v>
      </c>
      <c r="GZ6022" s="81">
        <v>2.6002430136059145</v>
      </c>
    </row>
    <row r="6023" spans="98:208" x14ac:dyDescent="0.25">
      <c r="CT6023" s="81" t="s">
        <v>155</v>
      </c>
      <c r="CU6023" s="81" t="s">
        <v>494</v>
      </c>
      <c r="CV6023" s="81" t="s">
        <v>461</v>
      </c>
      <c r="CW6023" s="81">
        <v>2021</v>
      </c>
      <c r="CX6023" s="81">
        <v>0</v>
      </c>
      <c r="CY6023" s="81">
        <v>0</v>
      </c>
      <c r="CZ6023" s="81">
        <v>0</v>
      </c>
      <c r="DA6023" s="81">
        <v>0</v>
      </c>
      <c r="DB6023" s="81">
        <v>14146.13064133312</v>
      </c>
      <c r="DC6023" s="81">
        <v>222.22942162783991</v>
      </c>
      <c r="DD6023" s="81">
        <v>8585.7228092483056</v>
      </c>
      <c r="DE6023" s="81">
        <v>5338.1784104569688</v>
      </c>
      <c r="DF6023" s="81">
        <v>2.4775985538149201</v>
      </c>
      <c r="DG6023" s="81">
        <v>2.4775985538149201</v>
      </c>
      <c r="DH6023" s="81">
        <v>0</v>
      </c>
      <c r="DI6023" s="81">
        <v>0</v>
      </c>
      <c r="DJ6023" s="81">
        <v>1.9991080358810071E-6</v>
      </c>
      <c r="DL6023" s="81">
        <v>0</v>
      </c>
      <c r="DM6023" s="81">
        <v>4.9529871786185684E-6</v>
      </c>
      <c r="DN6023" s="81">
        <v>4.9529871786185684E-6</v>
      </c>
      <c r="DO6023" s="81">
        <v>0</v>
      </c>
      <c r="DP6023" s="81">
        <v>4.9529871786185684E-6</v>
      </c>
      <c r="DQ6023" s="81">
        <v>4.9529871786185684E-6</v>
      </c>
      <c r="DR6023" s="81">
        <v>0</v>
      </c>
      <c r="DS6023" s="81">
        <v>0</v>
      </c>
      <c r="DT6023" s="81">
        <v>0</v>
      </c>
      <c r="DU6023" s="81">
        <v>0</v>
      </c>
      <c r="DV6023" s="81">
        <v>0</v>
      </c>
      <c r="DW6023" s="81">
        <v>0</v>
      </c>
      <c r="GE6023" s="81" t="s">
        <v>449</v>
      </c>
      <c r="GF6023" s="81" t="s">
        <v>155</v>
      </c>
      <c r="GG6023" s="81" t="s">
        <v>499</v>
      </c>
      <c r="GH6023" s="81" t="s">
        <v>457</v>
      </c>
      <c r="GI6023" s="81">
        <v>2028</v>
      </c>
      <c r="GJ6023" s="81" t="s">
        <v>201</v>
      </c>
      <c r="GK6023" s="81">
        <v>247.27299216484701</v>
      </c>
      <c r="GL6023" s="81">
        <v>0.13441700000000001</v>
      </c>
      <c r="GM6023" s="81">
        <v>2028</v>
      </c>
      <c r="GN6023" s="81" t="s">
        <v>173</v>
      </c>
      <c r="GO6023" s="81">
        <v>1.1148832299820636E-2</v>
      </c>
      <c r="GP6023" s="81">
        <v>10</v>
      </c>
      <c r="GQ6023" s="81">
        <v>0</v>
      </c>
      <c r="GR6023" s="81" t="s">
        <v>448</v>
      </c>
      <c r="GS6023" s="81">
        <v>1.1148832299820636E-2</v>
      </c>
      <c r="GT6023" s="81">
        <v>2.7568051219207415</v>
      </c>
      <c r="GU6023" s="81">
        <v>1.1148832299820636E-2</v>
      </c>
      <c r="GV6023" s="81">
        <v>2.7568051219207415</v>
      </c>
      <c r="GW6023" s="81">
        <v>1.1148832299820636E-2</v>
      </c>
      <c r="GX6023" s="81">
        <v>2.7568051219207415</v>
      </c>
      <c r="GY6023" s="81">
        <v>1.1148832299820636E-2</v>
      </c>
      <c r="GZ6023" s="81">
        <v>2.7568051219207415</v>
      </c>
    </row>
    <row r="6024" spans="98:208" x14ac:dyDescent="0.25">
      <c r="CT6024" s="81" t="s">
        <v>155</v>
      </c>
      <c r="CU6024" s="81" t="s">
        <v>494</v>
      </c>
      <c r="CV6024" s="81" t="s">
        <v>461</v>
      </c>
      <c r="CW6024" s="81">
        <v>2022</v>
      </c>
      <c r="CX6024" s="81">
        <v>0</v>
      </c>
      <c r="CY6024" s="81">
        <v>0</v>
      </c>
      <c r="CZ6024" s="81">
        <v>0</v>
      </c>
      <c r="DA6024" s="81">
        <v>0</v>
      </c>
      <c r="DB6024" s="81">
        <v>14146.13064133312</v>
      </c>
      <c r="DC6024" s="81">
        <v>222.22942162783991</v>
      </c>
      <c r="DD6024" s="81">
        <v>8585.7228092483056</v>
      </c>
      <c r="DE6024" s="81">
        <v>5338.1784104569688</v>
      </c>
      <c r="DF6024" s="81">
        <v>2.4775985538149201</v>
      </c>
      <c r="DG6024" s="81">
        <v>2.4775985538149201</v>
      </c>
      <c r="DH6024" s="81">
        <v>2.4775985538149201</v>
      </c>
      <c r="DI6024" s="81">
        <v>0</v>
      </c>
      <c r="DJ6024" s="81">
        <v>1.9991080358810071E-6</v>
      </c>
      <c r="DL6024" s="81">
        <v>0</v>
      </c>
      <c r="DM6024" s="81">
        <v>4.9529871786185684E-6</v>
      </c>
      <c r="DN6024" s="81">
        <v>4.9529871786185684E-6</v>
      </c>
      <c r="DO6024" s="81">
        <v>0</v>
      </c>
      <c r="DP6024" s="81">
        <v>4.9529871786185684E-6</v>
      </c>
      <c r="DQ6024" s="81">
        <v>4.9529871786185684E-6</v>
      </c>
      <c r="DR6024" s="81">
        <v>0</v>
      </c>
      <c r="DS6024" s="81">
        <v>4.9529871786185684E-6</v>
      </c>
      <c r="DT6024" s="81">
        <v>4.9529871786185684E-6</v>
      </c>
      <c r="DU6024" s="81">
        <v>0</v>
      </c>
      <c r="DV6024" s="81">
        <v>0</v>
      </c>
      <c r="DW6024" s="81">
        <v>0</v>
      </c>
      <c r="GE6024" s="81" t="s">
        <v>449</v>
      </c>
      <c r="GF6024" s="81" t="s">
        <v>155</v>
      </c>
      <c r="GG6024" s="81" t="s">
        <v>499</v>
      </c>
      <c r="GH6024" s="81" t="s">
        <v>457</v>
      </c>
      <c r="GI6024" s="81">
        <v>2029</v>
      </c>
      <c r="GJ6024" s="81" t="s">
        <v>201</v>
      </c>
      <c r="GK6024" s="81">
        <v>247.27299216484701</v>
      </c>
      <c r="GL6024" s="81">
        <v>0.13441700000000001</v>
      </c>
      <c r="GM6024" s="81">
        <v>2029</v>
      </c>
      <c r="GN6024" s="81" t="s">
        <v>173</v>
      </c>
      <c r="GO6024" s="81">
        <v>1.1148832299820636E-2</v>
      </c>
      <c r="GP6024" s="81">
        <v>10</v>
      </c>
      <c r="GQ6024" s="81">
        <v>0</v>
      </c>
      <c r="GR6024" s="81" t="s">
        <v>448</v>
      </c>
      <c r="GS6024" s="81">
        <v>1.1148832299820636E-2</v>
      </c>
      <c r="GT6024" s="81">
        <v>2.7568051219207415</v>
      </c>
      <c r="GU6024" s="81">
        <v>1.1148832299820636E-2</v>
      </c>
      <c r="GV6024" s="81">
        <v>2.7568051219207415</v>
      </c>
      <c r="GW6024" s="81">
        <v>1.1148832299820636E-2</v>
      </c>
      <c r="GX6024" s="81">
        <v>2.7568051219207415</v>
      </c>
      <c r="GY6024" s="81">
        <v>1.1148832299820636E-2</v>
      </c>
      <c r="GZ6024" s="81">
        <v>2.7568051219207415</v>
      </c>
    </row>
    <row r="6025" spans="98:208" x14ac:dyDescent="0.25">
      <c r="CT6025" s="81" t="s">
        <v>155</v>
      </c>
      <c r="CU6025" s="81" t="s">
        <v>494</v>
      </c>
      <c r="CV6025" s="81" t="s">
        <v>461</v>
      </c>
      <c r="CW6025" s="81">
        <v>2023</v>
      </c>
      <c r="CX6025" s="81">
        <v>0</v>
      </c>
      <c r="CY6025" s="81">
        <v>0</v>
      </c>
      <c r="CZ6025" s="81">
        <v>0</v>
      </c>
      <c r="DA6025" s="81">
        <v>0</v>
      </c>
      <c r="DB6025" s="81">
        <v>14664.637556437239</v>
      </c>
      <c r="DC6025" s="81">
        <v>233.2300768079489</v>
      </c>
      <c r="DD6025" s="81">
        <v>8896.5159934289677</v>
      </c>
      <c r="DE6025" s="81">
        <v>5534.8914862003248</v>
      </c>
      <c r="DF6025" s="81">
        <v>2.6002430136061085</v>
      </c>
      <c r="DG6025" s="81">
        <v>2.6002430136061085</v>
      </c>
      <c r="DH6025" s="81">
        <v>2.6002430136061085</v>
      </c>
      <c r="DI6025" s="81">
        <v>2.6002430136061085</v>
      </c>
      <c r="DJ6025" s="81">
        <v>1.9991080358810071E-6</v>
      </c>
      <c r="DL6025" s="81">
        <v>0</v>
      </c>
      <c r="DM6025" s="81">
        <v>5.1981667037434184E-6</v>
      </c>
      <c r="DN6025" s="81">
        <v>5.1981667037434184E-6</v>
      </c>
      <c r="DO6025" s="81">
        <v>0</v>
      </c>
      <c r="DP6025" s="81">
        <v>5.1981667037434184E-6</v>
      </c>
      <c r="DQ6025" s="81">
        <v>5.1981667037434184E-6</v>
      </c>
      <c r="DR6025" s="81">
        <v>0</v>
      </c>
      <c r="DS6025" s="81">
        <v>5.1981667037434184E-6</v>
      </c>
      <c r="DT6025" s="81">
        <v>5.1981667037434184E-6</v>
      </c>
      <c r="DU6025" s="81">
        <v>0</v>
      </c>
      <c r="DV6025" s="81">
        <v>5.1981667037434184E-6</v>
      </c>
      <c r="DW6025" s="81">
        <v>5.1981667037434184E-6</v>
      </c>
      <c r="GE6025" s="81" t="s">
        <v>449</v>
      </c>
      <c r="GF6025" s="81" t="s">
        <v>155</v>
      </c>
      <c r="GG6025" s="81" t="s">
        <v>499</v>
      </c>
      <c r="GH6025" s="81" t="s">
        <v>457</v>
      </c>
      <c r="GI6025" s="81">
        <v>2030</v>
      </c>
      <c r="GJ6025" s="81" t="s">
        <v>201</v>
      </c>
      <c r="GK6025" s="81">
        <v>247.27299216484701</v>
      </c>
      <c r="GL6025" s="81">
        <v>0.13441700000000001</v>
      </c>
      <c r="GM6025" s="81">
        <v>2030</v>
      </c>
      <c r="GN6025" s="81" t="s">
        <v>173</v>
      </c>
      <c r="GO6025" s="81">
        <v>1.1148832299820636E-2</v>
      </c>
      <c r="GP6025" s="81">
        <v>10</v>
      </c>
      <c r="GQ6025" s="81">
        <v>0</v>
      </c>
      <c r="GR6025" s="81" t="s">
        <v>448</v>
      </c>
      <c r="GS6025" s="81">
        <v>0</v>
      </c>
      <c r="GT6025" s="81">
        <v>0</v>
      </c>
      <c r="GU6025" s="81">
        <v>1.1148832299820636E-2</v>
      </c>
      <c r="GV6025" s="81">
        <v>2.7568051219207415</v>
      </c>
      <c r="GW6025" s="81">
        <v>1.1148832299820636E-2</v>
      </c>
      <c r="GX6025" s="81">
        <v>2.7568051219207415</v>
      </c>
      <c r="GY6025" s="81">
        <v>1.1148832299820636E-2</v>
      </c>
      <c r="GZ6025" s="81">
        <v>2.7568051219207415</v>
      </c>
    </row>
    <row r="6026" spans="98:208" x14ac:dyDescent="0.25">
      <c r="CT6026" s="81" t="s">
        <v>155</v>
      </c>
      <c r="CU6026" s="81" t="s">
        <v>494</v>
      </c>
      <c r="CV6026" s="81" t="s">
        <v>461</v>
      </c>
      <c r="CW6026" s="81">
        <v>2024</v>
      </c>
      <c r="CX6026" s="81">
        <v>0</v>
      </c>
      <c r="CY6026" s="81">
        <v>0</v>
      </c>
      <c r="CZ6026" s="81">
        <v>0</v>
      </c>
      <c r="DA6026" s="81">
        <v>0</v>
      </c>
      <c r="DB6026" s="81">
        <v>14664.637556437239</v>
      </c>
      <c r="DC6026" s="81">
        <v>233.2300768079489</v>
      </c>
      <c r="DD6026" s="81">
        <v>8896.5159934289677</v>
      </c>
      <c r="DE6026" s="81">
        <v>5534.8914862003248</v>
      </c>
      <c r="DF6026" s="81">
        <v>2.6002430136061085</v>
      </c>
      <c r="DG6026" s="81">
        <v>2.6002430136061085</v>
      </c>
      <c r="DH6026" s="81">
        <v>2.6002430136061085</v>
      </c>
      <c r="DI6026" s="81">
        <v>2.6002430136061085</v>
      </c>
      <c r="DJ6026" s="81">
        <v>1.9991080358810071E-6</v>
      </c>
      <c r="DL6026" s="81">
        <v>0</v>
      </c>
      <c r="DM6026" s="81">
        <v>5.1981667037434184E-6</v>
      </c>
      <c r="DN6026" s="81">
        <v>5.1981667037434184E-6</v>
      </c>
      <c r="DO6026" s="81">
        <v>0</v>
      </c>
      <c r="DP6026" s="81">
        <v>5.1981667037434184E-6</v>
      </c>
      <c r="DQ6026" s="81">
        <v>5.1981667037434184E-6</v>
      </c>
      <c r="DR6026" s="81">
        <v>0</v>
      </c>
      <c r="DS6026" s="81">
        <v>5.1981667037434184E-6</v>
      </c>
      <c r="DT6026" s="81">
        <v>5.1981667037434184E-6</v>
      </c>
      <c r="DU6026" s="81">
        <v>0</v>
      </c>
      <c r="DV6026" s="81">
        <v>5.1981667037434184E-6</v>
      </c>
      <c r="DW6026" s="81">
        <v>5.1981667037434184E-6</v>
      </c>
      <c r="GE6026" s="81" t="s">
        <v>449</v>
      </c>
      <c r="GF6026" s="81" t="s">
        <v>155</v>
      </c>
      <c r="GG6026" s="81" t="s">
        <v>499</v>
      </c>
      <c r="GH6026" s="81" t="s">
        <v>457</v>
      </c>
      <c r="GI6026" s="81">
        <v>2031</v>
      </c>
      <c r="GJ6026" s="81" t="s">
        <v>201</v>
      </c>
      <c r="GK6026" s="81">
        <v>247.27299216484701</v>
      </c>
      <c r="GL6026" s="81">
        <v>0.13441700000000001</v>
      </c>
      <c r="GM6026" s="81">
        <v>2031</v>
      </c>
      <c r="GN6026" s="81" t="s">
        <v>173</v>
      </c>
      <c r="GO6026" s="81">
        <v>1.1148832299820636E-2</v>
      </c>
      <c r="GP6026" s="81">
        <v>10</v>
      </c>
      <c r="GQ6026" s="81">
        <v>0</v>
      </c>
      <c r="GR6026" s="81" t="s">
        <v>448</v>
      </c>
      <c r="GS6026" s="81">
        <v>0</v>
      </c>
      <c r="GT6026" s="81">
        <v>0</v>
      </c>
      <c r="GU6026" s="81">
        <v>0</v>
      </c>
      <c r="GV6026" s="81">
        <v>0</v>
      </c>
      <c r="GW6026" s="81">
        <v>1.1148832299820636E-2</v>
      </c>
      <c r="GX6026" s="81">
        <v>2.7568051219207415</v>
      </c>
      <c r="GY6026" s="81">
        <v>1.1148832299820636E-2</v>
      </c>
      <c r="GZ6026" s="81">
        <v>2.7568051219207415</v>
      </c>
    </row>
    <row r="6027" spans="98:208" x14ac:dyDescent="0.25">
      <c r="CT6027" s="81" t="s">
        <v>155</v>
      </c>
      <c r="CU6027" s="81" t="s">
        <v>494</v>
      </c>
      <c r="CV6027" s="81" t="s">
        <v>461</v>
      </c>
      <c r="CW6027" s="81">
        <v>2025</v>
      </c>
      <c r="CX6027" s="81">
        <v>0</v>
      </c>
      <c r="CY6027" s="81">
        <v>0</v>
      </c>
      <c r="CZ6027" s="81">
        <v>0</v>
      </c>
      <c r="DA6027" s="81">
        <v>0</v>
      </c>
      <c r="DB6027" s="81">
        <v>14664.637556437239</v>
      </c>
      <c r="DC6027" s="81">
        <v>233.2300768079489</v>
      </c>
      <c r="DD6027" s="81">
        <v>8896.5159934289677</v>
      </c>
      <c r="DE6027" s="81">
        <v>5534.8914862003248</v>
      </c>
      <c r="DF6027" s="81">
        <v>2.6002430136061085</v>
      </c>
      <c r="DG6027" s="81">
        <v>2.6002430136061085</v>
      </c>
      <c r="DH6027" s="81">
        <v>2.6002430136061085</v>
      </c>
      <c r="DI6027" s="81">
        <v>2.6002430136061085</v>
      </c>
      <c r="DJ6027" s="81">
        <v>1.9991080358810071E-6</v>
      </c>
      <c r="DL6027" s="81">
        <v>0</v>
      </c>
      <c r="DM6027" s="81">
        <v>5.1981667037434184E-6</v>
      </c>
      <c r="DN6027" s="81">
        <v>5.1981667037434184E-6</v>
      </c>
      <c r="DO6027" s="81">
        <v>0</v>
      </c>
      <c r="DP6027" s="81">
        <v>5.1981667037434184E-6</v>
      </c>
      <c r="DQ6027" s="81">
        <v>5.1981667037434184E-6</v>
      </c>
      <c r="DR6027" s="81">
        <v>0</v>
      </c>
      <c r="DS6027" s="81">
        <v>5.1981667037434184E-6</v>
      </c>
      <c r="DT6027" s="81">
        <v>5.1981667037434184E-6</v>
      </c>
      <c r="DU6027" s="81">
        <v>0</v>
      </c>
      <c r="DV6027" s="81">
        <v>5.1981667037434184E-6</v>
      </c>
      <c r="DW6027" s="81">
        <v>5.1981667037434184E-6</v>
      </c>
      <c r="GE6027" s="81" t="s">
        <v>449</v>
      </c>
      <c r="GF6027" s="81" t="s">
        <v>155</v>
      </c>
      <c r="GG6027" s="81" t="s">
        <v>499</v>
      </c>
      <c r="GH6027" s="81" t="s">
        <v>457</v>
      </c>
      <c r="GI6027" s="81">
        <v>2032</v>
      </c>
      <c r="GJ6027" s="81" t="s">
        <v>201</v>
      </c>
      <c r="GK6027" s="81">
        <v>247.27299216484701</v>
      </c>
      <c r="GL6027" s="81">
        <v>0.13441700000000001</v>
      </c>
      <c r="GM6027" s="81">
        <v>2032</v>
      </c>
      <c r="GN6027" s="81" t="s">
        <v>173</v>
      </c>
      <c r="GO6027" s="81">
        <v>1.1148832299820636E-2</v>
      </c>
      <c r="GP6027" s="81">
        <v>10</v>
      </c>
      <c r="GQ6027" s="81">
        <v>0</v>
      </c>
      <c r="GR6027" s="81" t="s">
        <v>448</v>
      </c>
      <c r="GS6027" s="81">
        <v>0</v>
      </c>
      <c r="GT6027" s="81">
        <v>0</v>
      </c>
      <c r="GU6027" s="81">
        <v>0</v>
      </c>
      <c r="GV6027" s="81">
        <v>0</v>
      </c>
      <c r="GW6027" s="81">
        <v>0</v>
      </c>
      <c r="GX6027" s="81">
        <v>0</v>
      </c>
      <c r="GY6027" s="81">
        <v>1.1148832299820636E-2</v>
      </c>
      <c r="GZ6027" s="81">
        <v>2.7568051219207415</v>
      </c>
    </row>
    <row r="6028" spans="98:208" x14ac:dyDescent="0.25">
      <c r="CT6028" s="81" t="s">
        <v>155</v>
      </c>
      <c r="CU6028" s="81" t="s">
        <v>494</v>
      </c>
      <c r="CV6028" s="81" t="s">
        <v>461</v>
      </c>
      <c r="CW6028" s="81">
        <v>2026</v>
      </c>
      <c r="CX6028" s="81">
        <v>0</v>
      </c>
      <c r="CY6028" s="81">
        <v>0</v>
      </c>
      <c r="CZ6028" s="81">
        <v>0</v>
      </c>
      <c r="DA6028" s="81">
        <v>0</v>
      </c>
      <c r="DB6028" s="81">
        <v>14664.637556437239</v>
      </c>
      <c r="DC6028" s="81">
        <v>233.2300768079489</v>
      </c>
      <c r="DD6028" s="81">
        <v>8896.5159934289677</v>
      </c>
      <c r="DE6028" s="81">
        <v>5534.8914862003248</v>
      </c>
      <c r="DF6028" s="81">
        <v>2.6002430136061085</v>
      </c>
      <c r="DG6028" s="81">
        <v>2.6002430136061085</v>
      </c>
      <c r="DH6028" s="81">
        <v>2.6002430136061085</v>
      </c>
      <c r="DI6028" s="81">
        <v>2.6002430136061085</v>
      </c>
      <c r="DJ6028" s="81">
        <v>1.9991080358810071E-6</v>
      </c>
      <c r="DL6028" s="81">
        <v>0</v>
      </c>
      <c r="DM6028" s="81">
        <v>5.1981667037434184E-6</v>
      </c>
      <c r="DN6028" s="81">
        <v>5.1981667037434184E-6</v>
      </c>
      <c r="DO6028" s="81">
        <v>0</v>
      </c>
      <c r="DP6028" s="81">
        <v>5.1981667037434184E-6</v>
      </c>
      <c r="DQ6028" s="81">
        <v>5.1981667037434184E-6</v>
      </c>
      <c r="DR6028" s="81">
        <v>0</v>
      </c>
      <c r="DS6028" s="81">
        <v>5.1981667037434184E-6</v>
      </c>
      <c r="DT6028" s="81">
        <v>5.1981667037434184E-6</v>
      </c>
      <c r="DU6028" s="81">
        <v>0</v>
      </c>
      <c r="DV6028" s="81">
        <v>5.1981667037434184E-6</v>
      </c>
      <c r="DW6028" s="81">
        <v>5.1981667037434184E-6</v>
      </c>
      <c r="GE6028" s="81" t="s">
        <v>449</v>
      </c>
      <c r="GF6028" s="81" t="s">
        <v>155</v>
      </c>
      <c r="GG6028" s="81" t="s">
        <v>499</v>
      </c>
      <c r="GH6028" s="81" t="s">
        <v>458</v>
      </c>
      <c r="GI6028" s="81">
        <v>2021</v>
      </c>
      <c r="GJ6028" s="81" t="s">
        <v>201</v>
      </c>
      <c r="GK6028" s="81">
        <v>222.22942162779989</v>
      </c>
      <c r="GL6028" s="81">
        <v>0.13441700000000001</v>
      </c>
      <c r="GM6028" s="81">
        <v>2021</v>
      </c>
      <c r="GN6028" s="81" t="s">
        <v>173</v>
      </c>
      <c r="GO6028" s="81">
        <v>1.1148832299820636E-2</v>
      </c>
      <c r="GP6028" s="81">
        <v>10</v>
      </c>
      <c r="GQ6028" s="81">
        <v>0</v>
      </c>
      <c r="GR6028" s="81" t="s">
        <v>448</v>
      </c>
      <c r="GS6028" s="81">
        <v>1.1148832299820636E-2</v>
      </c>
      <c r="GT6028" s="81">
        <v>2.4775985538144742</v>
      </c>
      <c r="GU6028" s="81">
        <v>1.1148832299820636E-2</v>
      </c>
      <c r="GV6028" s="81">
        <v>2.4775985538144742</v>
      </c>
      <c r="GW6028" s="81">
        <v>0</v>
      </c>
      <c r="GX6028" s="81">
        <v>0</v>
      </c>
      <c r="GY6028" s="81">
        <v>0</v>
      </c>
      <c r="GZ6028" s="81">
        <v>0</v>
      </c>
    </row>
    <row r="6029" spans="98:208" x14ac:dyDescent="0.25">
      <c r="CT6029" s="81" t="s">
        <v>155</v>
      </c>
      <c r="CU6029" s="81" t="s">
        <v>494</v>
      </c>
      <c r="CV6029" s="81" t="s">
        <v>461</v>
      </c>
      <c r="CW6029" s="81">
        <v>2027</v>
      </c>
      <c r="CX6029" s="81">
        <v>0</v>
      </c>
      <c r="CY6029" s="81">
        <v>0</v>
      </c>
      <c r="CZ6029" s="81">
        <v>0</v>
      </c>
      <c r="DA6029" s="81">
        <v>0</v>
      </c>
      <c r="DB6029" s="81">
        <v>14664.637556437239</v>
      </c>
      <c r="DC6029" s="81">
        <v>233.2300768079489</v>
      </c>
      <c r="DD6029" s="81">
        <v>8896.5159934289677</v>
      </c>
      <c r="DE6029" s="81">
        <v>5534.8914862003248</v>
      </c>
      <c r="DF6029" s="81">
        <v>2.6002430136061085</v>
      </c>
      <c r="DG6029" s="81">
        <v>2.6002430136061085</v>
      </c>
      <c r="DH6029" s="81">
        <v>2.6002430136061085</v>
      </c>
      <c r="DI6029" s="81">
        <v>2.6002430136061085</v>
      </c>
      <c r="DJ6029" s="81">
        <v>1.9991080358810071E-6</v>
      </c>
      <c r="DL6029" s="81">
        <v>0</v>
      </c>
      <c r="DM6029" s="81">
        <v>5.1981667037434184E-6</v>
      </c>
      <c r="DN6029" s="81">
        <v>5.1981667037434184E-6</v>
      </c>
      <c r="DO6029" s="81">
        <v>0</v>
      </c>
      <c r="DP6029" s="81">
        <v>5.1981667037434184E-6</v>
      </c>
      <c r="DQ6029" s="81">
        <v>5.1981667037434184E-6</v>
      </c>
      <c r="DR6029" s="81">
        <v>0</v>
      </c>
      <c r="DS6029" s="81">
        <v>5.1981667037434184E-6</v>
      </c>
      <c r="DT6029" s="81">
        <v>5.1981667037434184E-6</v>
      </c>
      <c r="DU6029" s="81">
        <v>0</v>
      </c>
      <c r="DV6029" s="81">
        <v>5.1981667037434184E-6</v>
      </c>
      <c r="DW6029" s="81">
        <v>5.1981667037434184E-6</v>
      </c>
      <c r="GE6029" s="81" t="s">
        <v>449</v>
      </c>
      <c r="GF6029" s="81" t="s">
        <v>155</v>
      </c>
      <c r="GG6029" s="81" t="s">
        <v>499</v>
      </c>
      <c r="GH6029" s="81" t="s">
        <v>458</v>
      </c>
      <c r="GI6029" s="81">
        <v>2022</v>
      </c>
      <c r="GJ6029" s="81" t="s">
        <v>201</v>
      </c>
      <c r="GK6029" s="81">
        <v>222.22942162779989</v>
      </c>
      <c r="GL6029" s="81">
        <v>0.13441700000000001</v>
      </c>
      <c r="GM6029" s="81">
        <v>2022</v>
      </c>
      <c r="GN6029" s="81" t="s">
        <v>173</v>
      </c>
      <c r="GO6029" s="81">
        <v>1.1148832299820636E-2</v>
      </c>
      <c r="GP6029" s="81">
        <v>10</v>
      </c>
      <c r="GQ6029" s="81">
        <v>0</v>
      </c>
      <c r="GR6029" s="81" t="s">
        <v>448</v>
      </c>
      <c r="GS6029" s="81">
        <v>1.1148832299820636E-2</v>
      </c>
      <c r="GT6029" s="81">
        <v>2.4775985538144742</v>
      </c>
      <c r="GU6029" s="81">
        <v>1.1148832299820636E-2</v>
      </c>
      <c r="GV6029" s="81">
        <v>2.4775985538144742</v>
      </c>
      <c r="GW6029" s="81">
        <v>1.1148832299820636E-2</v>
      </c>
      <c r="GX6029" s="81">
        <v>2.4775985538144742</v>
      </c>
      <c r="GY6029" s="81">
        <v>0</v>
      </c>
      <c r="GZ6029" s="81">
        <v>0</v>
      </c>
    </row>
    <row r="6030" spans="98:208" x14ac:dyDescent="0.25">
      <c r="CT6030" s="81" t="s">
        <v>155</v>
      </c>
      <c r="CU6030" s="81" t="s">
        <v>494</v>
      </c>
      <c r="CV6030" s="81" t="s">
        <v>461</v>
      </c>
      <c r="CW6030" s="81">
        <v>2028</v>
      </c>
      <c r="CX6030" s="81">
        <v>0</v>
      </c>
      <c r="CY6030" s="81">
        <v>0</v>
      </c>
      <c r="CZ6030" s="81">
        <v>0</v>
      </c>
      <c r="DA6030" s="81">
        <v>0</v>
      </c>
      <c r="DB6030" s="81">
        <v>15317.99094281661</v>
      </c>
      <c r="DC6030" s="81">
        <v>247.2729921649574</v>
      </c>
      <c r="DD6030" s="81">
        <v>9287.6490955448844</v>
      </c>
      <c r="DE6030" s="81">
        <v>5783.0688551067678</v>
      </c>
      <c r="DF6030" s="81">
        <v>2.756805121921972</v>
      </c>
      <c r="DG6030" s="81">
        <v>2.756805121921972</v>
      </c>
      <c r="DH6030" s="81">
        <v>2.756805121921972</v>
      </c>
      <c r="DI6030" s="81">
        <v>2.756805121921972</v>
      </c>
      <c r="DJ6030" s="81">
        <v>1.9991080358810071E-6</v>
      </c>
      <c r="DL6030" s="81">
        <v>0</v>
      </c>
      <c r="DM6030" s="81">
        <v>5.5111512725921337E-6</v>
      </c>
      <c r="DN6030" s="81">
        <v>5.5111512725921337E-6</v>
      </c>
      <c r="DO6030" s="81">
        <v>0</v>
      </c>
      <c r="DP6030" s="81">
        <v>5.5111512725921337E-6</v>
      </c>
      <c r="DQ6030" s="81">
        <v>5.5111512725921337E-6</v>
      </c>
      <c r="DR6030" s="81">
        <v>0</v>
      </c>
      <c r="DS6030" s="81">
        <v>5.5111512725921337E-6</v>
      </c>
      <c r="DT6030" s="81">
        <v>5.5111512725921337E-6</v>
      </c>
      <c r="DU6030" s="81">
        <v>0</v>
      </c>
      <c r="DV6030" s="81">
        <v>5.5111512725921337E-6</v>
      </c>
      <c r="DW6030" s="81">
        <v>5.5111512725921337E-6</v>
      </c>
      <c r="GE6030" s="81" t="s">
        <v>449</v>
      </c>
      <c r="GF6030" s="81" t="s">
        <v>155</v>
      </c>
      <c r="GG6030" s="81" t="s">
        <v>499</v>
      </c>
      <c r="GH6030" s="81" t="s">
        <v>458</v>
      </c>
      <c r="GI6030" s="81">
        <v>2023</v>
      </c>
      <c r="GJ6030" s="81" t="s">
        <v>201</v>
      </c>
      <c r="GK6030" s="81">
        <v>233.2300768078762</v>
      </c>
      <c r="GL6030" s="81">
        <v>0.13441700000000001</v>
      </c>
      <c r="GM6030" s="81">
        <v>2023</v>
      </c>
      <c r="GN6030" s="81" t="s">
        <v>173</v>
      </c>
      <c r="GO6030" s="81">
        <v>1.1148832299820636E-2</v>
      </c>
      <c r="GP6030" s="81">
        <v>10</v>
      </c>
      <c r="GQ6030" s="81">
        <v>0</v>
      </c>
      <c r="GR6030" s="81" t="s">
        <v>448</v>
      </c>
      <c r="GS6030" s="81">
        <v>1.1148832299820636E-2</v>
      </c>
      <c r="GT6030" s="81">
        <v>2.6002430136052981</v>
      </c>
      <c r="GU6030" s="81">
        <v>1.1148832299820636E-2</v>
      </c>
      <c r="GV6030" s="81">
        <v>2.6002430136052981</v>
      </c>
      <c r="GW6030" s="81">
        <v>1.1148832299820636E-2</v>
      </c>
      <c r="GX6030" s="81">
        <v>2.6002430136052981</v>
      </c>
      <c r="GY6030" s="81">
        <v>1.1148832299820636E-2</v>
      </c>
      <c r="GZ6030" s="81">
        <v>2.6002430136052981</v>
      </c>
    </row>
    <row r="6031" spans="98:208" x14ac:dyDescent="0.25">
      <c r="CT6031" s="81" t="s">
        <v>155</v>
      </c>
      <c r="CU6031" s="81" t="s">
        <v>494</v>
      </c>
      <c r="CV6031" s="81" t="s">
        <v>461</v>
      </c>
      <c r="CW6031" s="81">
        <v>2029</v>
      </c>
      <c r="CX6031" s="81">
        <v>0</v>
      </c>
      <c r="CY6031" s="81">
        <v>0</v>
      </c>
      <c r="CZ6031" s="81">
        <v>0</v>
      </c>
      <c r="DA6031" s="81">
        <v>0</v>
      </c>
      <c r="DB6031" s="81">
        <v>15317.99094281661</v>
      </c>
      <c r="DC6031" s="81">
        <v>247.2729921649574</v>
      </c>
      <c r="DD6031" s="81">
        <v>9287.6490955448844</v>
      </c>
      <c r="DE6031" s="81">
        <v>5783.0688551067678</v>
      </c>
      <c r="DF6031" s="81">
        <v>2.756805121921972</v>
      </c>
      <c r="DG6031" s="81">
        <v>2.756805121921972</v>
      </c>
      <c r="DH6031" s="81">
        <v>2.756805121921972</v>
      </c>
      <c r="DI6031" s="81">
        <v>2.756805121921972</v>
      </c>
      <c r="DJ6031" s="81">
        <v>1.9991080358810071E-6</v>
      </c>
      <c r="DL6031" s="81">
        <v>0</v>
      </c>
      <c r="DM6031" s="81">
        <v>5.5111512725921337E-6</v>
      </c>
      <c r="DN6031" s="81">
        <v>5.5111512725921337E-6</v>
      </c>
      <c r="DO6031" s="81">
        <v>0</v>
      </c>
      <c r="DP6031" s="81">
        <v>5.5111512725921337E-6</v>
      </c>
      <c r="DQ6031" s="81">
        <v>5.5111512725921337E-6</v>
      </c>
      <c r="DR6031" s="81">
        <v>0</v>
      </c>
      <c r="DS6031" s="81">
        <v>5.5111512725921337E-6</v>
      </c>
      <c r="DT6031" s="81">
        <v>5.5111512725921337E-6</v>
      </c>
      <c r="DU6031" s="81">
        <v>0</v>
      </c>
      <c r="DV6031" s="81">
        <v>5.5111512725921337E-6</v>
      </c>
      <c r="DW6031" s="81">
        <v>5.5111512725921337E-6</v>
      </c>
      <c r="GE6031" s="81" t="s">
        <v>449</v>
      </c>
      <c r="GF6031" s="81" t="s">
        <v>155</v>
      </c>
      <c r="GG6031" s="81" t="s">
        <v>499</v>
      </c>
      <c r="GH6031" s="81" t="s">
        <v>458</v>
      </c>
      <c r="GI6031" s="81">
        <v>2024</v>
      </c>
      <c r="GJ6031" s="81" t="s">
        <v>201</v>
      </c>
      <c r="GK6031" s="81">
        <v>233.2300768078762</v>
      </c>
      <c r="GL6031" s="81">
        <v>0.13441700000000001</v>
      </c>
      <c r="GM6031" s="81">
        <v>2024</v>
      </c>
      <c r="GN6031" s="81" t="s">
        <v>173</v>
      </c>
      <c r="GO6031" s="81">
        <v>1.1148832299820636E-2</v>
      </c>
      <c r="GP6031" s="81">
        <v>10</v>
      </c>
      <c r="GQ6031" s="81">
        <v>0</v>
      </c>
      <c r="GR6031" s="81" t="s">
        <v>448</v>
      </c>
      <c r="GS6031" s="81">
        <v>1.1148832299820636E-2</v>
      </c>
      <c r="GT6031" s="81">
        <v>2.6002430136052981</v>
      </c>
      <c r="GU6031" s="81">
        <v>1.1148832299820636E-2</v>
      </c>
      <c r="GV6031" s="81">
        <v>2.6002430136052981</v>
      </c>
      <c r="GW6031" s="81">
        <v>1.1148832299820636E-2</v>
      </c>
      <c r="GX6031" s="81">
        <v>2.6002430136052981</v>
      </c>
      <c r="GY6031" s="81">
        <v>1.1148832299820636E-2</v>
      </c>
      <c r="GZ6031" s="81">
        <v>2.6002430136052981</v>
      </c>
    </row>
    <row r="6032" spans="98:208" x14ac:dyDescent="0.25">
      <c r="CT6032" s="81" t="s">
        <v>155</v>
      </c>
      <c r="CU6032" s="81" t="s">
        <v>494</v>
      </c>
      <c r="CV6032" s="81" t="s">
        <v>461</v>
      </c>
      <c r="CW6032" s="81">
        <v>2030</v>
      </c>
      <c r="CX6032" s="81">
        <v>0</v>
      </c>
      <c r="CY6032" s="81">
        <v>0</v>
      </c>
      <c r="CZ6032" s="81">
        <v>0</v>
      </c>
      <c r="DA6032" s="81">
        <v>0</v>
      </c>
      <c r="DB6032" s="81">
        <v>15317.99094281661</v>
      </c>
      <c r="DC6032" s="81">
        <v>247.2729921649574</v>
      </c>
      <c r="DD6032" s="81">
        <v>9287.6490955448844</v>
      </c>
      <c r="DE6032" s="81">
        <v>5783.0688551067678</v>
      </c>
      <c r="DF6032" s="81">
        <v>0</v>
      </c>
      <c r="DG6032" s="81">
        <v>2.756805121921972</v>
      </c>
      <c r="DH6032" s="81">
        <v>2.756805121921972</v>
      </c>
      <c r="DI6032" s="81">
        <v>2.756805121921972</v>
      </c>
      <c r="DJ6032" s="81">
        <v>1.9991080358810071E-6</v>
      </c>
      <c r="DL6032" s="81">
        <v>0</v>
      </c>
      <c r="DM6032" s="81">
        <v>0</v>
      </c>
      <c r="DN6032" s="81">
        <v>0</v>
      </c>
      <c r="DO6032" s="81">
        <v>0</v>
      </c>
      <c r="DP6032" s="81">
        <v>5.5111512725921337E-6</v>
      </c>
      <c r="DQ6032" s="81">
        <v>5.5111512725921337E-6</v>
      </c>
      <c r="DR6032" s="81">
        <v>0</v>
      </c>
      <c r="DS6032" s="81">
        <v>5.5111512725921337E-6</v>
      </c>
      <c r="DT6032" s="81">
        <v>5.5111512725921337E-6</v>
      </c>
      <c r="DU6032" s="81">
        <v>0</v>
      </c>
      <c r="DV6032" s="81">
        <v>5.5111512725921337E-6</v>
      </c>
      <c r="DW6032" s="81">
        <v>5.5111512725921337E-6</v>
      </c>
      <c r="GE6032" s="81" t="s">
        <v>449</v>
      </c>
      <c r="GF6032" s="81" t="s">
        <v>155</v>
      </c>
      <c r="GG6032" s="81" t="s">
        <v>499</v>
      </c>
      <c r="GH6032" s="81" t="s">
        <v>458</v>
      </c>
      <c r="GI6032" s="81">
        <v>2025</v>
      </c>
      <c r="GJ6032" s="81" t="s">
        <v>201</v>
      </c>
      <c r="GK6032" s="81">
        <v>233.2300768078762</v>
      </c>
      <c r="GL6032" s="81">
        <v>0.13441700000000001</v>
      </c>
      <c r="GM6032" s="81">
        <v>2025</v>
      </c>
      <c r="GN6032" s="81" t="s">
        <v>173</v>
      </c>
      <c r="GO6032" s="81">
        <v>1.1148832299820636E-2</v>
      </c>
      <c r="GP6032" s="81">
        <v>10</v>
      </c>
      <c r="GQ6032" s="81">
        <v>0</v>
      </c>
      <c r="GR6032" s="81" t="s">
        <v>448</v>
      </c>
      <c r="GS6032" s="81">
        <v>1.1148832299820636E-2</v>
      </c>
      <c r="GT6032" s="81">
        <v>2.6002430136052981</v>
      </c>
      <c r="GU6032" s="81">
        <v>1.1148832299820636E-2</v>
      </c>
      <c r="GV6032" s="81">
        <v>2.6002430136052981</v>
      </c>
      <c r="GW6032" s="81">
        <v>1.1148832299820636E-2</v>
      </c>
      <c r="GX6032" s="81">
        <v>2.6002430136052981</v>
      </c>
      <c r="GY6032" s="81">
        <v>1.1148832299820636E-2</v>
      </c>
      <c r="GZ6032" s="81">
        <v>2.6002430136052981</v>
      </c>
    </row>
    <row r="6033" spans="98:208" x14ac:dyDescent="0.25">
      <c r="CT6033" s="81" t="s">
        <v>155</v>
      </c>
      <c r="CU6033" s="81" t="s">
        <v>494</v>
      </c>
      <c r="CV6033" s="81" t="s">
        <v>461</v>
      </c>
      <c r="CW6033" s="81">
        <v>2031</v>
      </c>
      <c r="CX6033" s="81">
        <v>0</v>
      </c>
      <c r="CY6033" s="81">
        <v>0</v>
      </c>
      <c r="CZ6033" s="81">
        <v>0</v>
      </c>
      <c r="DA6033" s="81">
        <v>0</v>
      </c>
      <c r="DB6033" s="81">
        <v>15317.99094281661</v>
      </c>
      <c r="DC6033" s="81">
        <v>247.2729921649574</v>
      </c>
      <c r="DD6033" s="81">
        <v>9287.6490955448844</v>
      </c>
      <c r="DE6033" s="81">
        <v>5783.0688551067678</v>
      </c>
      <c r="DF6033" s="81">
        <v>0</v>
      </c>
      <c r="DG6033" s="81">
        <v>0</v>
      </c>
      <c r="DH6033" s="81">
        <v>2.756805121921972</v>
      </c>
      <c r="DI6033" s="81">
        <v>2.756805121921972</v>
      </c>
      <c r="DJ6033" s="81">
        <v>1.9991080358810071E-6</v>
      </c>
      <c r="DL6033" s="81">
        <v>0</v>
      </c>
      <c r="DM6033" s="81">
        <v>0</v>
      </c>
      <c r="DN6033" s="81">
        <v>0</v>
      </c>
      <c r="DO6033" s="81">
        <v>0</v>
      </c>
      <c r="DP6033" s="81">
        <v>0</v>
      </c>
      <c r="DQ6033" s="81">
        <v>0</v>
      </c>
      <c r="DR6033" s="81">
        <v>0</v>
      </c>
      <c r="DS6033" s="81">
        <v>5.5111512725921337E-6</v>
      </c>
      <c r="DT6033" s="81">
        <v>5.5111512725921337E-6</v>
      </c>
      <c r="DU6033" s="81">
        <v>0</v>
      </c>
      <c r="DV6033" s="81">
        <v>5.5111512725921337E-6</v>
      </c>
      <c r="DW6033" s="81">
        <v>5.5111512725921337E-6</v>
      </c>
      <c r="GE6033" s="81" t="s">
        <v>449</v>
      </c>
      <c r="GF6033" s="81" t="s">
        <v>155</v>
      </c>
      <c r="GG6033" s="81" t="s">
        <v>499</v>
      </c>
      <c r="GH6033" s="81" t="s">
        <v>458</v>
      </c>
      <c r="GI6033" s="81">
        <v>2026</v>
      </c>
      <c r="GJ6033" s="81" t="s">
        <v>201</v>
      </c>
      <c r="GK6033" s="81">
        <v>233.2300768078762</v>
      </c>
      <c r="GL6033" s="81">
        <v>0.13441700000000001</v>
      </c>
      <c r="GM6033" s="81">
        <v>2026</v>
      </c>
      <c r="GN6033" s="81" t="s">
        <v>173</v>
      </c>
      <c r="GO6033" s="81">
        <v>1.1148832299820636E-2</v>
      </c>
      <c r="GP6033" s="81">
        <v>10</v>
      </c>
      <c r="GQ6033" s="81">
        <v>0</v>
      </c>
      <c r="GR6033" s="81" t="s">
        <v>448</v>
      </c>
      <c r="GS6033" s="81">
        <v>1.1148832299820636E-2</v>
      </c>
      <c r="GT6033" s="81">
        <v>2.6002430136052981</v>
      </c>
      <c r="GU6033" s="81">
        <v>1.1148832299820636E-2</v>
      </c>
      <c r="GV6033" s="81">
        <v>2.6002430136052981</v>
      </c>
      <c r="GW6033" s="81">
        <v>1.1148832299820636E-2</v>
      </c>
      <c r="GX6033" s="81">
        <v>2.6002430136052981</v>
      </c>
      <c r="GY6033" s="81">
        <v>1.1148832299820636E-2</v>
      </c>
      <c r="GZ6033" s="81">
        <v>2.6002430136052981</v>
      </c>
    </row>
    <row r="6034" spans="98:208" x14ac:dyDescent="0.25">
      <c r="CT6034" s="81" t="s">
        <v>155</v>
      </c>
      <c r="CU6034" s="81" t="s">
        <v>494</v>
      </c>
      <c r="CV6034" s="81" t="s">
        <v>461</v>
      </c>
      <c r="CW6034" s="81">
        <v>2032</v>
      </c>
      <c r="CX6034" s="81">
        <v>0</v>
      </c>
      <c r="CY6034" s="81">
        <v>0</v>
      </c>
      <c r="CZ6034" s="81">
        <v>0</v>
      </c>
      <c r="DA6034" s="81">
        <v>0</v>
      </c>
      <c r="DB6034" s="81">
        <v>15317.99094281661</v>
      </c>
      <c r="DC6034" s="81">
        <v>247.2729921649574</v>
      </c>
      <c r="DD6034" s="81">
        <v>9287.6490955448844</v>
      </c>
      <c r="DE6034" s="81">
        <v>5783.0688551067678</v>
      </c>
      <c r="DF6034" s="81">
        <v>0</v>
      </c>
      <c r="DG6034" s="81">
        <v>0</v>
      </c>
      <c r="DH6034" s="81">
        <v>0</v>
      </c>
      <c r="DI6034" s="81">
        <v>2.756805121921972</v>
      </c>
      <c r="DJ6034" s="81">
        <v>1.9991080358810071E-6</v>
      </c>
      <c r="DL6034" s="81">
        <v>0</v>
      </c>
      <c r="DM6034" s="81">
        <v>0</v>
      </c>
      <c r="DN6034" s="81">
        <v>0</v>
      </c>
      <c r="DO6034" s="81">
        <v>0</v>
      </c>
      <c r="DP6034" s="81">
        <v>0</v>
      </c>
      <c r="DQ6034" s="81">
        <v>0</v>
      </c>
      <c r="DR6034" s="81">
        <v>0</v>
      </c>
      <c r="DS6034" s="81">
        <v>0</v>
      </c>
      <c r="DT6034" s="81">
        <v>0</v>
      </c>
      <c r="DU6034" s="81">
        <v>0</v>
      </c>
      <c r="DV6034" s="81">
        <v>5.5111512725921337E-6</v>
      </c>
      <c r="DW6034" s="81">
        <v>5.5111512725921337E-6</v>
      </c>
      <c r="GE6034" s="81" t="s">
        <v>449</v>
      </c>
      <c r="GF6034" s="81" t="s">
        <v>155</v>
      </c>
      <c r="GG6034" s="81" t="s">
        <v>499</v>
      </c>
      <c r="GH6034" s="81" t="s">
        <v>458</v>
      </c>
      <c r="GI6034" s="81">
        <v>2027</v>
      </c>
      <c r="GJ6034" s="81" t="s">
        <v>201</v>
      </c>
      <c r="GK6034" s="81">
        <v>233.2300768078762</v>
      </c>
      <c r="GL6034" s="81">
        <v>0.13441700000000001</v>
      </c>
      <c r="GM6034" s="81">
        <v>2027</v>
      </c>
      <c r="GN6034" s="81" t="s">
        <v>173</v>
      </c>
      <c r="GO6034" s="81">
        <v>1.1148832299820636E-2</v>
      </c>
      <c r="GP6034" s="81">
        <v>10</v>
      </c>
      <c r="GQ6034" s="81">
        <v>0</v>
      </c>
      <c r="GR6034" s="81" t="s">
        <v>448</v>
      </c>
      <c r="GS6034" s="81">
        <v>1.1148832299820636E-2</v>
      </c>
      <c r="GT6034" s="81">
        <v>2.6002430136052981</v>
      </c>
      <c r="GU6034" s="81">
        <v>1.1148832299820636E-2</v>
      </c>
      <c r="GV6034" s="81">
        <v>2.6002430136052981</v>
      </c>
      <c r="GW6034" s="81">
        <v>1.1148832299820636E-2</v>
      </c>
      <c r="GX6034" s="81">
        <v>2.6002430136052981</v>
      </c>
      <c r="GY6034" s="81">
        <v>1.1148832299820636E-2</v>
      </c>
      <c r="GZ6034" s="81">
        <v>2.6002430136052981</v>
      </c>
    </row>
    <row r="6035" spans="98:208" x14ac:dyDescent="0.25">
      <c r="CT6035" s="81" t="s">
        <v>155</v>
      </c>
      <c r="CU6035" s="81" t="s">
        <v>494</v>
      </c>
      <c r="CV6035" s="81" t="s">
        <v>451</v>
      </c>
      <c r="CW6035" s="81">
        <v>2020</v>
      </c>
      <c r="CX6035" s="81">
        <v>0</v>
      </c>
      <c r="CY6035" s="81">
        <v>0</v>
      </c>
      <c r="CZ6035" s="81">
        <v>0</v>
      </c>
      <c r="DA6035" s="81">
        <v>0</v>
      </c>
      <c r="DB6035" s="81">
        <v>8807.9522308795622</v>
      </c>
      <c r="DC6035" s="81">
        <v>222.229421627926</v>
      </c>
      <c r="DD6035" s="81">
        <v>8585.7228092516361</v>
      </c>
      <c r="DE6035" s="81">
        <v>0</v>
      </c>
      <c r="DF6035" s="81">
        <v>2.4775985538158802</v>
      </c>
      <c r="DG6035" s="81">
        <v>0</v>
      </c>
      <c r="DH6035" s="81">
        <v>0</v>
      </c>
      <c r="DI6035" s="81">
        <v>0</v>
      </c>
      <c r="DJ6035" s="81">
        <v>3.2759666603025811E-7</v>
      </c>
      <c r="DL6035" s="81">
        <v>0</v>
      </c>
      <c r="DM6035" s="81">
        <v>8.1165302599147139E-7</v>
      </c>
      <c r="DN6035" s="81">
        <v>8.1165302599147139E-7</v>
      </c>
      <c r="DO6035" s="81">
        <v>0</v>
      </c>
      <c r="DP6035" s="81">
        <v>0</v>
      </c>
      <c r="DQ6035" s="81">
        <v>0</v>
      </c>
      <c r="DR6035" s="81">
        <v>0</v>
      </c>
      <c r="DS6035" s="81">
        <v>0</v>
      </c>
      <c r="DT6035" s="81">
        <v>0</v>
      </c>
      <c r="DU6035" s="81">
        <v>0</v>
      </c>
      <c r="DV6035" s="81">
        <v>0</v>
      </c>
      <c r="DW6035" s="81">
        <v>0</v>
      </c>
      <c r="GE6035" s="81" t="s">
        <v>449</v>
      </c>
      <c r="GF6035" s="81" t="s">
        <v>155</v>
      </c>
      <c r="GG6035" s="81" t="s">
        <v>499</v>
      </c>
      <c r="GH6035" s="81" t="s">
        <v>458</v>
      </c>
      <c r="GI6035" s="81">
        <v>2028</v>
      </c>
      <c r="GJ6035" s="81" t="s">
        <v>201</v>
      </c>
      <c r="GK6035" s="81">
        <v>247.27299216489149</v>
      </c>
      <c r="GL6035" s="81">
        <v>0.13441700000000001</v>
      </c>
      <c r="GM6035" s="81">
        <v>2028</v>
      </c>
      <c r="GN6035" s="81" t="s">
        <v>173</v>
      </c>
      <c r="GO6035" s="81">
        <v>1.1148832299820636E-2</v>
      </c>
      <c r="GP6035" s="81">
        <v>10</v>
      </c>
      <c r="GQ6035" s="81">
        <v>0</v>
      </c>
      <c r="GR6035" s="81" t="s">
        <v>448</v>
      </c>
      <c r="GS6035" s="81">
        <v>1.1148832299820636E-2</v>
      </c>
      <c r="GT6035" s="81">
        <v>2.7568051219212375</v>
      </c>
      <c r="GU6035" s="81">
        <v>1.1148832299820636E-2</v>
      </c>
      <c r="GV6035" s="81">
        <v>2.7568051219212375</v>
      </c>
      <c r="GW6035" s="81">
        <v>1.1148832299820636E-2</v>
      </c>
      <c r="GX6035" s="81">
        <v>2.7568051219212375</v>
      </c>
      <c r="GY6035" s="81">
        <v>1.1148832299820636E-2</v>
      </c>
      <c r="GZ6035" s="81">
        <v>2.7568051219212375</v>
      </c>
    </row>
    <row r="6036" spans="98:208" x14ac:dyDescent="0.25">
      <c r="CT6036" s="81" t="s">
        <v>155</v>
      </c>
      <c r="CU6036" s="81" t="s">
        <v>494</v>
      </c>
      <c r="CV6036" s="81" t="s">
        <v>451</v>
      </c>
      <c r="CW6036" s="81">
        <v>2021</v>
      </c>
      <c r="CX6036" s="81">
        <v>0</v>
      </c>
      <c r="CY6036" s="81">
        <v>0</v>
      </c>
      <c r="CZ6036" s="81">
        <v>0</v>
      </c>
      <c r="DA6036" s="81">
        <v>0</v>
      </c>
      <c r="DB6036" s="81">
        <v>8807.9522308795622</v>
      </c>
      <c r="DC6036" s="81">
        <v>222.229421627926</v>
      </c>
      <c r="DD6036" s="81">
        <v>8585.7228092516361</v>
      </c>
      <c r="DE6036" s="81">
        <v>0</v>
      </c>
      <c r="DF6036" s="81">
        <v>2.4775985538158802</v>
      </c>
      <c r="DG6036" s="81">
        <v>2.4775985538158802</v>
      </c>
      <c r="DH6036" s="81">
        <v>0</v>
      </c>
      <c r="DI6036" s="81">
        <v>0</v>
      </c>
      <c r="DJ6036" s="81">
        <v>3.2759666603025811E-7</v>
      </c>
      <c r="DL6036" s="81">
        <v>0</v>
      </c>
      <c r="DM6036" s="81">
        <v>8.1165302599147139E-7</v>
      </c>
      <c r="DN6036" s="81">
        <v>8.1165302599147139E-7</v>
      </c>
      <c r="DO6036" s="81">
        <v>0</v>
      </c>
      <c r="DP6036" s="81">
        <v>8.1165302599147139E-7</v>
      </c>
      <c r="DQ6036" s="81">
        <v>8.1165302599147139E-7</v>
      </c>
      <c r="DR6036" s="81">
        <v>0</v>
      </c>
      <c r="DS6036" s="81">
        <v>0</v>
      </c>
      <c r="DT6036" s="81">
        <v>0</v>
      </c>
      <c r="DU6036" s="81">
        <v>0</v>
      </c>
      <c r="DV6036" s="81">
        <v>0</v>
      </c>
      <c r="DW6036" s="81">
        <v>0</v>
      </c>
      <c r="GE6036" s="81" t="s">
        <v>449</v>
      </c>
      <c r="GF6036" s="81" t="s">
        <v>155</v>
      </c>
      <c r="GG6036" s="81" t="s">
        <v>499</v>
      </c>
      <c r="GH6036" s="81" t="s">
        <v>458</v>
      </c>
      <c r="GI6036" s="81">
        <v>2029</v>
      </c>
      <c r="GJ6036" s="81" t="s">
        <v>201</v>
      </c>
      <c r="GK6036" s="81">
        <v>247.27299216489149</v>
      </c>
      <c r="GL6036" s="81">
        <v>0.13441700000000001</v>
      </c>
      <c r="GM6036" s="81">
        <v>2029</v>
      </c>
      <c r="GN6036" s="81" t="s">
        <v>173</v>
      </c>
      <c r="GO6036" s="81">
        <v>1.1148832299820636E-2</v>
      </c>
      <c r="GP6036" s="81">
        <v>10</v>
      </c>
      <c r="GQ6036" s="81">
        <v>0</v>
      </c>
      <c r="GR6036" s="81" t="s">
        <v>448</v>
      </c>
      <c r="GS6036" s="81">
        <v>1.1148832299820636E-2</v>
      </c>
      <c r="GT6036" s="81">
        <v>2.7568051219212375</v>
      </c>
      <c r="GU6036" s="81">
        <v>1.1148832299820636E-2</v>
      </c>
      <c r="GV6036" s="81">
        <v>2.7568051219212375</v>
      </c>
      <c r="GW6036" s="81">
        <v>1.1148832299820636E-2</v>
      </c>
      <c r="GX6036" s="81">
        <v>2.7568051219212375</v>
      </c>
      <c r="GY6036" s="81">
        <v>1.1148832299820636E-2</v>
      </c>
      <c r="GZ6036" s="81">
        <v>2.7568051219212375</v>
      </c>
    </row>
    <row r="6037" spans="98:208" x14ac:dyDescent="0.25">
      <c r="CT6037" s="81" t="s">
        <v>155</v>
      </c>
      <c r="CU6037" s="81" t="s">
        <v>494</v>
      </c>
      <c r="CV6037" s="81" t="s">
        <v>451</v>
      </c>
      <c r="CW6037" s="81">
        <v>2022</v>
      </c>
      <c r="CX6037" s="81">
        <v>0</v>
      </c>
      <c r="CY6037" s="81">
        <v>0</v>
      </c>
      <c r="CZ6037" s="81">
        <v>0</v>
      </c>
      <c r="DA6037" s="81">
        <v>0</v>
      </c>
      <c r="DB6037" s="81">
        <v>8807.9522308795622</v>
      </c>
      <c r="DC6037" s="81">
        <v>222.229421627926</v>
      </c>
      <c r="DD6037" s="81">
        <v>8585.7228092516361</v>
      </c>
      <c r="DE6037" s="81">
        <v>0</v>
      </c>
      <c r="DF6037" s="81">
        <v>2.4775985538158802</v>
      </c>
      <c r="DG6037" s="81">
        <v>2.4775985538158802</v>
      </c>
      <c r="DH6037" s="81">
        <v>2.4775985538158802</v>
      </c>
      <c r="DI6037" s="81">
        <v>0</v>
      </c>
      <c r="DJ6037" s="81">
        <v>3.2759666603025811E-7</v>
      </c>
      <c r="DL6037" s="81">
        <v>0</v>
      </c>
      <c r="DM6037" s="81">
        <v>8.1165302599147139E-7</v>
      </c>
      <c r="DN6037" s="81">
        <v>8.1165302599147139E-7</v>
      </c>
      <c r="DO6037" s="81">
        <v>0</v>
      </c>
      <c r="DP6037" s="81">
        <v>8.1165302599147139E-7</v>
      </c>
      <c r="DQ6037" s="81">
        <v>8.1165302599147139E-7</v>
      </c>
      <c r="DR6037" s="81">
        <v>0</v>
      </c>
      <c r="DS6037" s="81">
        <v>8.1165302599147139E-7</v>
      </c>
      <c r="DT6037" s="81">
        <v>8.1165302599147139E-7</v>
      </c>
      <c r="DU6037" s="81">
        <v>0</v>
      </c>
      <c r="DV6037" s="81">
        <v>0</v>
      </c>
      <c r="DW6037" s="81">
        <v>0</v>
      </c>
      <c r="GE6037" s="81" t="s">
        <v>449</v>
      </c>
      <c r="GF6037" s="81" t="s">
        <v>155</v>
      </c>
      <c r="GG6037" s="81" t="s">
        <v>499</v>
      </c>
      <c r="GH6037" s="81" t="s">
        <v>458</v>
      </c>
      <c r="GI6037" s="81">
        <v>2030</v>
      </c>
      <c r="GJ6037" s="81" t="s">
        <v>201</v>
      </c>
      <c r="GK6037" s="81">
        <v>247.27299216489149</v>
      </c>
      <c r="GL6037" s="81">
        <v>0.13441700000000001</v>
      </c>
      <c r="GM6037" s="81">
        <v>2030</v>
      </c>
      <c r="GN6037" s="81" t="s">
        <v>173</v>
      </c>
      <c r="GO6037" s="81">
        <v>1.1148832299820636E-2</v>
      </c>
      <c r="GP6037" s="81">
        <v>10</v>
      </c>
      <c r="GQ6037" s="81">
        <v>0</v>
      </c>
      <c r="GR6037" s="81" t="s">
        <v>448</v>
      </c>
      <c r="GS6037" s="81">
        <v>0</v>
      </c>
      <c r="GT6037" s="81">
        <v>0</v>
      </c>
      <c r="GU6037" s="81">
        <v>1.1148832299820636E-2</v>
      </c>
      <c r="GV6037" s="81">
        <v>2.7568051219212375</v>
      </c>
      <c r="GW6037" s="81">
        <v>1.1148832299820636E-2</v>
      </c>
      <c r="GX6037" s="81">
        <v>2.7568051219212375</v>
      </c>
      <c r="GY6037" s="81">
        <v>1.1148832299820636E-2</v>
      </c>
      <c r="GZ6037" s="81">
        <v>2.7568051219212375</v>
      </c>
    </row>
    <row r="6038" spans="98:208" x14ac:dyDescent="0.25">
      <c r="CT6038" s="81" t="s">
        <v>155</v>
      </c>
      <c r="CU6038" s="81" t="s">
        <v>494</v>
      </c>
      <c r="CV6038" s="81" t="s">
        <v>451</v>
      </c>
      <c r="CW6038" s="81">
        <v>2023</v>
      </c>
      <c r="CX6038" s="81">
        <v>0</v>
      </c>
      <c r="CY6038" s="81">
        <v>0</v>
      </c>
      <c r="CZ6038" s="81">
        <v>0</v>
      </c>
      <c r="DA6038" s="81">
        <v>0</v>
      </c>
      <c r="DB6038" s="81">
        <v>9129.7460702404569</v>
      </c>
      <c r="DC6038" s="81">
        <v>233.230076808039</v>
      </c>
      <c r="DD6038" s="81">
        <v>8896.5159934324183</v>
      </c>
      <c r="DE6038" s="81">
        <v>0</v>
      </c>
      <c r="DF6038" s="81">
        <v>2.6002430136071131</v>
      </c>
      <c r="DG6038" s="81">
        <v>2.6002430136071131</v>
      </c>
      <c r="DH6038" s="81">
        <v>2.6002430136071131</v>
      </c>
      <c r="DI6038" s="81">
        <v>2.6002430136071131</v>
      </c>
      <c r="DJ6038" s="81">
        <v>3.2759666603025811E-7</v>
      </c>
      <c r="DL6038" s="81">
        <v>0</v>
      </c>
      <c r="DM6038" s="81">
        <v>8.5183094212616127E-7</v>
      </c>
      <c r="DN6038" s="81">
        <v>8.5183094212616127E-7</v>
      </c>
      <c r="DO6038" s="81">
        <v>0</v>
      </c>
      <c r="DP6038" s="81">
        <v>8.5183094212616127E-7</v>
      </c>
      <c r="DQ6038" s="81">
        <v>8.5183094212616127E-7</v>
      </c>
      <c r="DR6038" s="81">
        <v>0</v>
      </c>
      <c r="DS6038" s="81">
        <v>8.5183094212616127E-7</v>
      </c>
      <c r="DT6038" s="81">
        <v>8.5183094212616127E-7</v>
      </c>
      <c r="DU6038" s="81">
        <v>0</v>
      </c>
      <c r="DV6038" s="81">
        <v>8.5183094212616127E-7</v>
      </c>
      <c r="DW6038" s="81">
        <v>8.5183094212616127E-7</v>
      </c>
      <c r="GE6038" s="81" t="s">
        <v>449</v>
      </c>
      <c r="GF6038" s="81" t="s">
        <v>155</v>
      </c>
      <c r="GG6038" s="81" t="s">
        <v>499</v>
      </c>
      <c r="GH6038" s="81" t="s">
        <v>458</v>
      </c>
      <c r="GI6038" s="81">
        <v>2031</v>
      </c>
      <c r="GJ6038" s="81" t="s">
        <v>201</v>
      </c>
      <c r="GK6038" s="81">
        <v>247.27299216489149</v>
      </c>
      <c r="GL6038" s="81">
        <v>0.13441700000000001</v>
      </c>
      <c r="GM6038" s="81">
        <v>2031</v>
      </c>
      <c r="GN6038" s="81" t="s">
        <v>173</v>
      </c>
      <c r="GO6038" s="81">
        <v>1.1148832299820636E-2</v>
      </c>
      <c r="GP6038" s="81">
        <v>10</v>
      </c>
      <c r="GQ6038" s="81">
        <v>0</v>
      </c>
      <c r="GR6038" s="81" t="s">
        <v>448</v>
      </c>
      <c r="GS6038" s="81">
        <v>0</v>
      </c>
      <c r="GT6038" s="81">
        <v>0</v>
      </c>
      <c r="GU6038" s="81">
        <v>0</v>
      </c>
      <c r="GV6038" s="81">
        <v>0</v>
      </c>
      <c r="GW6038" s="81">
        <v>1.1148832299820636E-2</v>
      </c>
      <c r="GX6038" s="81">
        <v>2.7568051219212375</v>
      </c>
      <c r="GY6038" s="81">
        <v>1.1148832299820636E-2</v>
      </c>
      <c r="GZ6038" s="81">
        <v>2.7568051219212375</v>
      </c>
    </row>
    <row r="6039" spans="98:208" x14ac:dyDescent="0.25">
      <c r="CT6039" s="81" t="s">
        <v>155</v>
      </c>
      <c r="CU6039" s="81" t="s">
        <v>494</v>
      </c>
      <c r="CV6039" s="81" t="s">
        <v>451</v>
      </c>
      <c r="CW6039" s="81">
        <v>2024</v>
      </c>
      <c r="CX6039" s="81">
        <v>0</v>
      </c>
      <c r="CY6039" s="81">
        <v>0</v>
      </c>
      <c r="CZ6039" s="81">
        <v>0</v>
      </c>
      <c r="DA6039" s="81">
        <v>0</v>
      </c>
      <c r="DB6039" s="81">
        <v>9129.7460702404569</v>
      </c>
      <c r="DC6039" s="81">
        <v>233.230076808039</v>
      </c>
      <c r="DD6039" s="81">
        <v>8896.5159934324183</v>
      </c>
      <c r="DE6039" s="81">
        <v>0</v>
      </c>
      <c r="DF6039" s="81">
        <v>2.6002430136071131</v>
      </c>
      <c r="DG6039" s="81">
        <v>2.6002430136071131</v>
      </c>
      <c r="DH6039" s="81">
        <v>2.6002430136071131</v>
      </c>
      <c r="DI6039" s="81">
        <v>2.6002430136071131</v>
      </c>
      <c r="DJ6039" s="81">
        <v>3.2759666603025811E-7</v>
      </c>
      <c r="DL6039" s="81">
        <v>0</v>
      </c>
      <c r="DM6039" s="81">
        <v>8.5183094212616127E-7</v>
      </c>
      <c r="DN6039" s="81">
        <v>8.5183094212616127E-7</v>
      </c>
      <c r="DO6039" s="81">
        <v>0</v>
      </c>
      <c r="DP6039" s="81">
        <v>8.5183094212616127E-7</v>
      </c>
      <c r="DQ6039" s="81">
        <v>8.5183094212616127E-7</v>
      </c>
      <c r="DR6039" s="81">
        <v>0</v>
      </c>
      <c r="DS6039" s="81">
        <v>8.5183094212616127E-7</v>
      </c>
      <c r="DT6039" s="81">
        <v>8.5183094212616127E-7</v>
      </c>
      <c r="DU6039" s="81">
        <v>0</v>
      </c>
      <c r="DV6039" s="81">
        <v>8.5183094212616127E-7</v>
      </c>
      <c r="DW6039" s="81">
        <v>8.5183094212616127E-7</v>
      </c>
      <c r="GE6039" s="81" t="s">
        <v>449</v>
      </c>
      <c r="GF6039" s="81" t="s">
        <v>155</v>
      </c>
      <c r="GG6039" s="81" t="s">
        <v>499</v>
      </c>
      <c r="GH6039" s="81" t="s">
        <v>458</v>
      </c>
      <c r="GI6039" s="81">
        <v>2032</v>
      </c>
      <c r="GJ6039" s="81" t="s">
        <v>201</v>
      </c>
      <c r="GK6039" s="81">
        <v>247.27299216489149</v>
      </c>
      <c r="GL6039" s="81">
        <v>0.13441700000000001</v>
      </c>
      <c r="GM6039" s="81">
        <v>2032</v>
      </c>
      <c r="GN6039" s="81" t="s">
        <v>173</v>
      </c>
      <c r="GO6039" s="81">
        <v>1.1148832299820636E-2</v>
      </c>
      <c r="GP6039" s="81">
        <v>10</v>
      </c>
      <c r="GQ6039" s="81">
        <v>0</v>
      </c>
      <c r="GR6039" s="81" t="s">
        <v>448</v>
      </c>
      <c r="GS6039" s="81">
        <v>0</v>
      </c>
      <c r="GT6039" s="81">
        <v>0</v>
      </c>
      <c r="GU6039" s="81">
        <v>0</v>
      </c>
      <c r="GV6039" s="81">
        <v>0</v>
      </c>
      <c r="GW6039" s="81">
        <v>0</v>
      </c>
      <c r="GX6039" s="81">
        <v>0</v>
      </c>
      <c r="GY6039" s="81">
        <v>1.1148832299820636E-2</v>
      </c>
      <c r="GZ6039" s="81">
        <v>2.7568051219212375</v>
      </c>
    </row>
    <row r="6040" spans="98:208" x14ac:dyDescent="0.25">
      <c r="CT6040" s="81" t="s">
        <v>155</v>
      </c>
      <c r="CU6040" s="81" t="s">
        <v>494</v>
      </c>
      <c r="CV6040" s="81" t="s">
        <v>451</v>
      </c>
      <c r="CW6040" s="81">
        <v>2025</v>
      </c>
      <c r="CX6040" s="81">
        <v>0</v>
      </c>
      <c r="CY6040" s="81">
        <v>0</v>
      </c>
      <c r="CZ6040" s="81">
        <v>0</v>
      </c>
      <c r="DA6040" s="81">
        <v>0</v>
      </c>
      <c r="DB6040" s="81">
        <v>9129.7460702404569</v>
      </c>
      <c r="DC6040" s="81">
        <v>233.230076808039</v>
      </c>
      <c r="DD6040" s="81">
        <v>8896.5159934324183</v>
      </c>
      <c r="DE6040" s="81">
        <v>0</v>
      </c>
      <c r="DF6040" s="81">
        <v>2.6002430136071131</v>
      </c>
      <c r="DG6040" s="81">
        <v>2.6002430136071131</v>
      </c>
      <c r="DH6040" s="81">
        <v>2.6002430136071131</v>
      </c>
      <c r="DI6040" s="81">
        <v>2.6002430136071131</v>
      </c>
      <c r="DJ6040" s="81">
        <v>3.2759666603025811E-7</v>
      </c>
      <c r="DL6040" s="81">
        <v>0</v>
      </c>
      <c r="DM6040" s="81">
        <v>8.5183094212616127E-7</v>
      </c>
      <c r="DN6040" s="81">
        <v>8.5183094212616127E-7</v>
      </c>
      <c r="DO6040" s="81">
        <v>0</v>
      </c>
      <c r="DP6040" s="81">
        <v>8.5183094212616127E-7</v>
      </c>
      <c r="DQ6040" s="81">
        <v>8.5183094212616127E-7</v>
      </c>
      <c r="DR6040" s="81">
        <v>0</v>
      </c>
      <c r="DS6040" s="81">
        <v>8.5183094212616127E-7</v>
      </c>
      <c r="DT6040" s="81">
        <v>8.5183094212616127E-7</v>
      </c>
      <c r="DU6040" s="81">
        <v>0</v>
      </c>
      <c r="DV6040" s="81">
        <v>8.5183094212616127E-7</v>
      </c>
      <c r="DW6040" s="81">
        <v>8.5183094212616127E-7</v>
      </c>
      <c r="GE6040" s="81" t="s">
        <v>449</v>
      </c>
      <c r="GF6040" s="81" t="s">
        <v>155</v>
      </c>
      <c r="GG6040" s="81" t="s">
        <v>499</v>
      </c>
      <c r="GH6040" s="81" t="s">
        <v>459</v>
      </c>
      <c r="GI6040" s="81">
        <v>2021</v>
      </c>
      <c r="GJ6040" s="81" t="s">
        <v>201</v>
      </c>
      <c r="GK6040" s="81">
        <v>0.69641821681223237</v>
      </c>
      <c r="GL6040" s="81">
        <v>0.13441700000000001</v>
      </c>
      <c r="GM6040" s="81">
        <v>2021</v>
      </c>
      <c r="GN6040" s="81" t="s">
        <v>173</v>
      </c>
      <c r="GO6040" s="81">
        <v>1.1148832299820636E-2</v>
      </c>
      <c r="GP6040" s="81">
        <v>10</v>
      </c>
      <c r="GQ6040" s="81">
        <v>0</v>
      </c>
      <c r="GR6040" s="81" t="s">
        <v>448</v>
      </c>
      <c r="GS6040" s="81">
        <v>1.1148832299820636E-2</v>
      </c>
      <c r="GT6040" s="81">
        <v>7.7642499097797073E-3</v>
      </c>
      <c r="GU6040" s="81">
        <v>1.1148832299820636E-2</v>
      </c>
      <c r="GV6040" s="81">
        <v>7.7642499097797073E-3</v>
      </c>
      <c r="GW6040" s="81">
        <v>0</v>
      </c>
      <c r="GX6040" s="81">
        <v>0</v>
      </c>
      <c r="GY6040" s="81">
        <v>0</v>
      </c>
      <c r="GZ6040" s="81">
        <v>0</v>
      </c>
    </row>
    <row r="6041" spans="98:208" x14ac:dyDescent="0.25">
      <c r="CT6041" s="81" t="s">
        <v>155</v>
      </c>
      <c r="CU6041" s="81" t="s">
        <v>494</v>
      </c>
      <c r="CV6041" s="81" t="s">
        <v>451</v>
      </c>
      <c r="CW6041" s="81">
        <v>2026</v>
      </c>
      <c r="CX6041" s="81">
        <v>0</v>
      </c>
      <c r="CY6041" s="81">
        <v>0</v>
      </c>
      <c r="CZ6041" s="81">
        <v>0</v>
      </c>
      <c r="DA6041" s="81">
        <v>0</v>
      </c>
      <c r="DB6041" s="81">
        <v>9129.7460702404569</v>
      </c>
      <c r="DC6041" s="81">
        <v>233.230076808039</v>
      </c>
      <c r="DD6041" s="81">
        <v>8896.5159934324183</v>
      </c>
      <c r="DE6041" s="81">
        <v>0</v>
      </c>
      <c r="DF6041" s="81">
        <v>2.6002430136071131</v>
      </c>
      <c r="DG6041" s="81">
        <v>2.6002430136071131</v>
      </c>
      <c r="DH6041" s="81">
        <v>2.6002430136071131</v>
      </c>
      <c r="DI6041" s="81">
        <v>2.6002430136071131</v>
      </c>
      <c r="DJ6041" s="81">
        <v>3.2759666603025811E-7</v>
      </c>
      <c r="DL6041" s="81">
        <v>0</v>
      </c>
      <c r="DM6041" s="81">
        <v>8.5183094212616127E-7</v>
      </c>
      <c r="DN6041" s="81">
        <v>8.5183094212616127E-7</v>
      </c>
      <c r="DO6041" s="81">
        <v>0</v>
      </c>
      <c r="DP6041" s="81">
        <v>8.5183094212616127E-7</v>
      </c>
      <c r="DQ6041" s="81">
        <v>8.5183094212616127E-7</v>
      </c>
      <c r="DR6041" s="81">
        <v>0</v>
      </c>
      <c r="DS6041" s="81">
        <v>8.5183094212616127E-7</v>
      </c>
      <c r="DT6041" s="81">
        <v>8.5183094212616127E-7</v>
      </c>
      <c r="DU6041" s="81">
        <v>0</v>
      </c>
      <c r="DV6041" s="81">
        <v>8.5183094212616127E-7</v>
      </c>
      <c r="DW6041" s="81">
        <v>8.5183094212616127E-7</v>
      </c>
      <c r="GE6041" s="81" t="s">
        <v>449</v>
      </c>
      <c r="GF6041" s="81" t="s">
        <v>155</v>
      </c>
      <c r="GG6041" s="81" t="s">
        <v>499</v>
      </c>
      <c r="GH6041" s="81" t="s">
        <v>459</v>
      </c>
      <c r="GI6041" s="81">
        <v>2022</v>
      </c>
      <c r="GJ6041" s="81" t="s">
        <v>201</v>
      </c>
      <c r="GK6041" s="81">
        <v>0.69641821681223237</v>
      </c>
      <c r="GL6041" s="81">
        <v>0.13441700000000001</v>
      </c>
      <c r="GM6041" s="81">
        <v>2022</v>
      </c>
      <c r="GN6041" s="81" t="s">
        <v>173</v>
      </c>
      <c r="GO6041" s="81">
        <v>1.1148832299820636E-2</v>
      </c>
      <c r="GP6041" s="81">
        <v>10</v>
      </c>
      <c r="GQ6041" s="81">
        <v>0</v>
      </c>
      <c r="GR6041" s="81" t="s">
        <v>448</v>
      </c>
      <c r="GS6041" s="81">
        <v>1.1148832299820636E-2</v>
      </c>
      <c r="GT6041" s="81">
        <v>7.7642499097797073E-3</v>
      </c>
      <c r="GU6041" s="81">
        <v>1.1148832299820636E-2</v>
      </c>
      <c r="GV6041" s="81">
        <v>7.7642499097797073E-3</v>
      </c>
      <c r="GW6041" s="81">
        <v>1.1148832299820636E-2</v>
      </c>
      <c r="GX6041" s="81">
        <v>7.7642499097797073E-3</v>
      </c>
      <c r="GY6041" s="81">
        <v>0</v>
      </c>
      <c r="GZ6041" s="81">
        <v>0</v>
      </c>
    </row>
    <row r="6042" spans="98:208" x14ac:dyDescent="0.25">
      <c r="CT6042" s="81" t="s">
        <v>155</v>
      </c>
      <c r="CU6042" s="81" t="s">
        <v>494</v>
      </c>
      <c r="CV6042" s="81" t="s">
        <v>451</v>
      </c>
      <c r="CW6042" s="81">
        <v>2027</v>
      </c>
      <c r="CX6042" s="81">
        <v>0</v>
      </c>
      <c r="CY6042" s="81">
        <v>0</v>
      </c>
      <c r="CZ6042" s="81">
        <v>0</v>
      </c>
      <c r="DA6042" s="81">
        <v>0</v>
      </c>
      <c r="DB6042" s="81">
        <v>9129.7460702404569</v>
      </c>
      <c r="DC6042" s="81">
        <v>233.230076808039</v>
      </c>
      <c r="DD6042" s="81">
        <v>8896.5159934324183</v>
      </c>
      <c r="DE6042" s="81">
        <v>0</v>
      </c>
      <c r="DF6042" s="81">
        <v>2.6002430136071131</v>
      </c>
      <c r="DG6042" s="81">
        <v>2.6002430136071131</v>
      </c>
      <c r="DH6042" s="81">
        <v>2.6002430136071131</v>
      </c>
      <c r="DI6042" s="81">
        <v>2.6002430136071131</v>
      </c>
      <c r="DJ6042" s="81">
        <v>3.2759666603025811E-7</v>
      </c>
      <c r="DL6042" s="81">
        <v>0</v>
      </c>
      <c r="DM6042" s="81">
        <v>8.5183094212616127E-7</v>
      </c>
      <c r="DN6042" s="81">
        <v>8.5183094212616127E-7</v>
      </c>
      <c r="DO6042" s="81">
        <v>0</v>
      </c>
      <c r="DP6042" s="81">
        <v>8.5183094212616127E-7</v>
      </c>
      <c r="DQ6042" s="81">
        <v>8.5183094212616127E-7</v>
      </c>
      <c r="DR6042" s="81">
        <v>0</v>
      </c>
      <c r="DS6042" s="81">
        <v>8.5183094212616127E-7</v>
      </c>
      <c r="DT6042" s="81">
        <v>8.5183094212616127E-7</v>
      </c>
      <c r="DU6042" s="81">
        <v>0</v>
      </c>
      <c r="DV6042" s="81">
        <v>8.5183094212616127E-7</v>
      </c>
      <c r="DW6042" s="81">
        <v>8.5183094212616127E-7</v>
      </c>
      <c r="GE6042" s="81" t="s">
        <v>449</v>
      </c>
      <c r="GF6042" s="81" t="s">
        <v>155</v>
      </c>
      <c r="GG6042" s="81" t="s">
        <v>499</v>
      </c>
      <c r="GH6042" s="81" t="s">
        <v>459</v>
      </c>
      <c r="GI6042" s="81">
        <v>2023</v>
      </c>
      <c r="GJ6042" s="81" t="s">
        <v>201</v>
      </c>
      <c r="GK6042" s="81">
        <v>0.71896016785821371</v>
      </c>
      <c r="GL6042" s="81">
        <v>0.13441700000000001</v>
      </c>
      <c r="GM6042" s="81">
        <v>2023</v>
      </c>
      <c r="GN6042" s="81" t="s">
        <v>173</v>
      </c>
      <c r="GO6042" s="81">
        <v>1.1148832299820636E-2</v>
      </c>
      <c r="GP6042" s="81">
        <v>10</v>
      </c>
      <c r="GQ6042" s="81">
        <v>0</v>
      </c>
      <c r="GR6042" s="81" t="s">
        <v>448</v>
      </c>
      <c r="GS6042" s="81">
        <v>1.1148832299820636E-2</v>
      </c>
      <c r="GT6042" s="81">
        <v>8.0155663417021197E-3</v>
      </c>
      <c r="GU6042" s="81">
        <v>1.1148832299820636E-2</v>
      </c>
      <c r="GV6042" s="81">
        <v>8.0155663417021197E-3</v>
      </c>
      <c r="GW6042" s="81">
        <v>1.1148832299820636E-2</v>
      </c>
      <c r="GX6042" s="81">
        <v>8.0155663417021197E-3</v>
      </c>
      <c r="GY6042" s="81">
        <v>1.1148832299820636E-2</v>
      </c>
      <c r="GZ6042" s="81">
        <v>8.0155663417021197E-3</v>
      </c>
    </row>
    <row r="6043" spans="98:208" x14ac:dyDescent="0.25">
      <c r="CT6043" s="81" t="s">
        <v>155</v>
      </c>
      <c r="CU6043" s="81" t="s">
        <v>494</v>
      </c>
      <c r="CV6043" s="81" t="s">
        <v>451</v>
      </c>
      <c r="CW6043" s="81">
        <v>2028</v>
      </c>
      <c r="CX6043" s="81">
        <v>0</v>
      </c>
      <c r="CY6043" s="81">
        <v>0</v>
      </c>
      <c r="CZ6043" s="81">
        <v>0</v>
      </c>
      <c r="DA6043" s="81">
        <v>0</v>
      </c>
      <c r="DB6043" s="81">
        <v>9534.9220877135413</v>
      </c>
      <c r="DC6043" s="81">
        <v>247.2729921650533</v>
      </c>
      <c r="DD6043" s="81">
        <v>9287.649095548486</v>
      </c>
      <c r="DE6043" s="81">
        <v>0</v>
      </c>
      <c r="DF6043" s="81">
        <v>2.7568051219230414</v>
      </c>
      <c r="DG6043" s="81">
        <v>2.7568051219230414</v>
      </c>
      <c r="DH6043" s="81">
        <v>2.7568051219230414</v>
      </c>
      <c r="DI6043" s="81">
        <v>2.7568051219230414</v>
      </c>
      <c r="DJ6043" s="81">
        <v>3.2759666603025811E-7</v>
      </c>
      <c r="DL6043" s="81">
        <v>0</v>
      </c>
      <c r="DM6043" s="81">
        <v>9.0312016683712761E-7</v>
      </c>
      <c r="DN6043" s="81">
        <v>9.0312016683712761E-7</v>
      </c>
      <c r="DO6043" s="81">
        <v>0</v>
      </c>
      <c r="DP6043" s="81">
        <v>9.0312016683712761E-7</v>
      </c>
      <c r="DQ6043" s="81">
        <v>9.0312016683712761E-7</v>
      </c>
      <c r="DR6043" s="81">
        <v>0</v>
      </c>
      <c r="DS6043" s="81">
        <v>9.0312016683712761E-7</v>
      </c>
      <c r="DT6043" s="81">
        <v>9.0312016683712761E-7</v>
      </c>
      <c r="DU6043" s="81">
        <v>0</v>
      </c>
      <c r="DV6043" s="81">
        <v>9.0312016683712761E-7</v>
      </c>
      <c r="DW6043" s="81">
        <v>9.0312016683712761E-7</v>
      </c>
      <c r="GE6043" s="81" t="s">
        <v>449</v>
      </c>
      <c r="GF6043" s="81" t="s">
        <v>155</v>
      </c>
      <c r="GG6043" s="81" t="s">
        <v>499</v>
      </c>
      <c r="GH6043" s="81" t="s">
        <v>459</v>
      </c>
      <c r="GI6043" s="81">
        <v>2024</v>
      </c>
      <c r="GJ6043" s="81" t="s">
        <v>201</v>
      </c>
      <c r="GK6043" s="81">
        <v>0.71896016785821371</v>
      </c>
      <c r="GL6043" s="81">
        <v>0.13441700000000001</v>
      </c>
      <c r="GM6043" s="81">
        <v>2024</v>
      </c>
      <c r="GN6043" s="81" t="s">
        <v>173</v>
      </c>
      <c r="GO6043" s="81">
        <v>1.1148832299820636E-2</v>
      </c>
      <c r="GP6043" s="81">
        <v>10</v>
      </c>
      <c r="GQ6043" s="81">
        <v>0</v>
      </c>
      <c r="GR6043" s="81" t="s">
        <v>448</v>
      </c>
      <c r="GS6043" s="81">
        <v>1.1148832299820636E-2</v>
      </c>
      <c r="GT6043" s="81">
        <v>8.0155663417021197E-3</v>
      </c>
      <c r="GU6043" s="81">
        <v>1.1148832299820636E-2</v>
      </c>
      <c r="GV6043" s="81">
        <v>8.0155663417021197E-3</v>
      </c>
      <c r="GW6043" s="81">
        <v>1.1148832299820636E-2</v>
      </c>
      <c r="GX6043" s="81">
        <v>8.0155663417021197E-3</v>
      </c>
      <c r="GY6043" s="81">
        <v>1.1148832299820636E-2</v>
      </c>
      <c r="GZ6043" s="81">
        <v>8.0155663417021197E-3</v>
      </c>
    </row>
    <row r="6044" spans="98:208" x14ac:dyDescent="0.25">
      <c r="CT6044" s="81" t="s">
        <v>155</v>
      </c>
      <c r="CU6044" s="81" t="s">
        <v>494</v>
      </c>
      <c r="CV6044" s="81" t="s">
        <v>451</v>
      </c>
      <c r="CW6044" s="81">
        <v>2029</v>
      </c>
      <c r="CX6044" s="81">
        <v>0</v>
      </c>
      <c r="CY6044" s="81">
        <v>0</v>
      </c>
      <c r="CZ6044" s="81">
        <v>0</v>
      </c>
      <c r="DA6044" s="81">
        <v>0</v>
      </c>
      <c r="DB6044" s="81">
        <v>9534.9220877135413</v>
      </c>
      <c r="DC6044" s="81">
        <v>247.2729921650533</v>
      </c>
      <c r="DD6044" s="81">
        <v>9287.649095548486</v>
      </c>
      <c r="DE6044" s="81">
        <v>0</v>
      </c>
      <c r="DF6044" s="81">
        <v>2.7568051219230414</v>
      </c>
      <c r="DG6044" s="81">
        <v>2.7568051219230414</v>
      </c>
      <c r="DH6044" s="81">
        <v>2.7568051219230414</v>
      </c>
      <c r="DI6044" s="81">
        <v>2.7568051219230414</v>
      </c>
      <c r="DJ6044" s="81">
        <v>3.2759666603025811E-7</v>
      </c>
      <c r="DL6044" s="81">
        <v>0</v>
      </c>
      <c r="DM6044" s="81">
        <v>9.0312016683712761E-7</v>
      </c>
      <c r="DN6044" s="81">
        <v>9.0312016683712761E-7</v>
      </c>
      <c r="DO6044" s="81">
        <v>0</v>
      </c>
      <c r="DP6044" s="81">
        <v>9.0312016683712761E-7</v>
      </c>
      <c r="DQ6044" s="81">
        <v>9.0312016683712761E-7</v>
      </c>
      <c r="DR6044" s="81">
        <v>0</v>
      </c>
      <c r="DS6044" s="81">
        <v>9.0312016683712761E-7</v>
      </c>
      <c r="DT6044" s="81">
        <v>9.0312016683712761E-7</v>
      </c>
      <c r="DU6044" s="81">
        <v>0</v>
      </c>
      <c r="DV6044" s="81">
        <v>9.0312016683712761E-7</v>
      </c>
      <c r="DW6044" s="81">
        <v>9.0312016683712761E-7</v>
      </c>
      <c r="GE6044" s="81" t="s">
        <v>449</v>
      </c>
      <c r="GF6044" s="81" t="s">
        <v>155</v>
      </c>
      <c r="GG6044" s="81" t="s">
        <v>499</v>
      </c>
      <c r="GH6044" s="81" t="s">
        <v>459</v>
      </c>
      <c r="GI6044" s="81">
        <v>2025</v>
      </c>
      <c r="GJ6044" s="81" t="s">
        <v>201</v>
      </c>
      <c r="GK6044" s="81">
        <v>0.71896016785821371</v>
      </c>
      <c r="GL6044" s="81">
        <v>0.13441700000000001</v>
      </c>
      <c r="GM6044" s="81">
        <v>2025</v>
      </c>
      <c r="GN6044" s="81" t="s">
        <v>173</v>
      </c>
      <c r="GO6044" s="81">
        <v>1.1148832299820636E-2</v>
      </c>
      <c r="GP6044" s="81">
        <v>10</v>
      </c>
      <c r="GQ6044" s="81">
        <v>0</v>
      </c>
      <c r="GR6044" s="81" t="s">
        <v>448</v>
      </c>
      <c r="GS6044" s="81">
        <v>1.1148832299820636E-2</v>
      </c>
      <c r="GT6044" s="81">
        <v>8.0155663417021197E-3</v>
      </c>
      <c r="GU6044" s="81">
        <v>1.1148832299820636E-2</v>
      </c>
      <c r="GV6044" s="81">
        <v>8.0155663417021197E-3</v>
      </c>
      <c r="GW6044" s="81">
        <v>1.1148832299820636E-2</v>
      </c>
      <c r="GX6044" s="81">
        <v>8.0155663417021197E-3</v>
      </c>
      <c r="GY6044" s="81">
        <v>1.1148832299820636E-2</v>
      </c>
      <c r="GZ6044" s="81">
        <v>8.0155663417021197E-3</v>
      </c>
    </row>
    <row r="6045" spans="98:208" x14ac:dyDescent="0.25">
      <c r="CT6045" s="81" t="s">
        <v>155</v>
      </c>
      <c r="CU6045" s="81" t="s">
        <v>494</v>
      </c>
      <c r="CV6045" s="81" t="s">
        <v>451</v>
      </c>
      <c r="CW6045" s="81">
        <v>2030</v>
      </c>
      <c r="CX6045" s="81">
        <v>0</v>
      </c>
      <c r="CY6045" s="81">
        <v>0</v>
      </c>
      <c r="CZ6045" s="81">
        <v>0</v>
      </c>
      <c r="DA6045" s="81">
        <v>0</v>
      </c>
      <c r="DB6045" s="81">
        <v>9534.9220877135413</v>
      </c>
      <c r="DC6045" s="81">
        <v>247.2729921650533</v>
      </c>
      <c r="DD6045" s="81">
        <v>9287.649095548486</v>
      </c>
      <c r="DE6045" s="81">
        <v>0</v>
      </c>
      <c r="DF6045" s="81">
        <v>0</v>
      </c>
      <c r="DG6045" s="81">
        <v>2.7568051219230414</v>
      </c>
      <c r="DH6045" s="81">
        <v>2.7568051219230414</v>
      </c>
      <c r="DI6045" s="81">
        <v>2.7568051219230414</v>
      </c>
      <c r="DJ6045" s="81">
        <v>3.2759666603025811E-7</v>
      </c>
      <c r="DL6045" s="81">
        <v>0</v>
      </c>
      <c r="DM6045" s="81">
        <v>0</v>
      </c>
      <c r="DN6045" s="81">
        <v>0</v>
      </c>
      <c r="DO6045" s="81">
        <v>0</v>
      </c>
      <c r="DP6045" s="81">
        <v>9.0312016683712761E-7</v>
      </c>
      <c r="DQ6045" s="81">
        <v>9.0312016683712761E-7</v>
      </c>
      <c r="DR6045" s="81">
        <v>0</v>
      </c>
      <c r="DS6045" s="81">
        <v>9.0312016683712761E-7</v>
      </c>
      <c r="DT6045" s="81">
        <v>9.0312016683712761E-7</v>
      </c>
      <c r="DU6045" s="81">
        <v>0</v>
      </c>
      <c r="DV6045" s="81">
        <v>9.0312016683712761E-7</v>
      </c>
      <c r="DW6045" s="81">
        <v>9.0312016683712761E-7</v>
      </c>
      <c r="GE6045" s="81" t="s">
        <v>449</v>
      </c>
      <c r="GF6045" s="81" t="s">
        <v>155</v>
      </c>
      <c r="GG6045" s="81" t="s">
        <v>499</v>
      </c>
      <c r="GH6045" s="81" t="s">
        <v>459</v>
      </c>
      <c r="GI6045" s="81">
        <v>2026</v>
      </c>
      <c r="GJ6045" s="81" t="s">
        <v>201</v>
      </c>
      <c r="GK6045" s="81">
        <v>0.71896016785821371</v>
      </c>
      <c r="GL6045" s="81">
        <v>0.13441700000000001</v>
      </c>
      <c r="GM6045" s="81">
        <v>2026</v>
      </c>
      <c r="GN6045" s="81" t="s">
        <v>173</v>
      </c>
      <c r="GO6045" s="81">
        <v>1.1148832299820636E-2</v>
      </c>
      <c r="GP6045" s="81">
        <v>10</v>
      </c>
      <c r="GQ6045" s="81">
        <v>0</v>
      </c>
      <c r="GR6045" s="81" t="s">
        <v>448</v>
      </c>
      <c r="GS6045" s="81">
        <v>1.1148832299820636E-2</v>
      </c>
      <c r="GT6045" s="81">
        <v>8.0155663417021197E-3</v>
      </c>
      <c r="GU6045" s="81">
        <v>1.1148832299820636E-2</v>
      </c>
      <c r="GV6045" s="81">
        <v>8.0155663417021197E-3</v>
      </c>
      <c r="GW6045" s="81">
        <v>1.1148832299820636E-2</v>
      </c>
      <c r="GX6045" s="81">
        <v>8.0155663417021197E-3</v>
      </c>
      <c r="GY6045" s="81">
        <v>1.1148832299820636E-2</v>
      </c>
      <c r="GZ6045" s="81">
        <v>8.0155663417021197E-3</v>
      </c>
    </row>
    <row r="6046" spans="98:208" x14ac:dyDescent="0.25">
      <c r="CT6046" s="81" t="s">
        <v>155</v>
      </c>
      <c r="CU6046" s="81" t="s">
        <v>494</v>
      </c>
      <c r="CV6046" s="81" t="s">
        <v>451</v>
      </c>
      <c r="CW6046" s="81">
        <v>2031</v>
      </c>
      <c r="CX6046" s="81">
        <v>0</v>
      </c>
      <c r="CY6046" s="81">
        <v>0</v>
      </c>
      <c r="CZ6046" s="81">
        <v>0</v>
      </c>
      <c r="DA6046" s="81">
        <v>0</v>
      </c>
      <c r="DB6046" s="81">
        <v>9534.9220877135413</v>
      </c>
      <c r="DC6046" s="81">
        <v>247.2729921650533</v>
      </c>
      <c r="DD6046" s="81">
        <v>9287.649095548486</v>
      </c>
      <c r="DE6046" s="81">
        <v>0</v>
      </c>
      <c r="DF6046" s="81">
        <v>0</v>
      </c>
      <c r="DG6046" s="81">
        <v>0</v>
      </c>
      <c r="DH6046" s="81">
        <v>2.7568051219230414</v>
      </c>
      <c r="DI6046" s="81">
        <v>2.7568051219230414</v>
      </c>
      <c r="DJ6046" s="81">
        <v>3.2759666603025811E-7</v>
      </c>
      <c r="DL6046" s="81">
        <v>0</v>
      </c>
      <c r="DM6046" s="81">
        <v>0</v>
      </c>
      <c r="DN6046" s="81">
        <v>0</v>
      </c>
      <c r="DO6046" s="81">
        <v>0</v>
      </c>
      <c r="DP6046" s="81">
        <v>0</v>
      </c>
      <c r="DQ6046" s="81">
        <v>0</v>
      </c>
      <c r="DR6046" s="81">
        <v>0</v>
      </c>
      <c r="DS6046" s="81">
        <v>9.0312016683712761E-7</v>
      </c>
      <c r="DT6046" s="81">
        <v>9.0312016683712761E-7</v>
      </c>
      <c r="DU6046" s="81">
        <v>0</v>
      </c>
      <c r="DV6046" s="81">
        <v>9.0312016683712761E-7</v>
      </c>
      <c r="DW6046" s="81">
        <v>9.0312016683712761E-7</v>
      </c>
      <c r="GE6046" s="81" t="s">
        <v>449</v>
      </c>
      <c r="GF6046" s="81" t="s">
        <v>155</v>
      </c>
      <c r="GG6046" s="81" t="s">
        <v>499</v>
      </c>
      <c r="GH6046" s="81" t="s">
        <v>459</v>
      </c>
      <c r="GI6046" s="81">
        <v>2027</v>
      </c>
      <c r="GJ6046" s="81" t="s">
        <v>201</v>
      </c>
      <c r="GK6046" s="81">
        <v>0.71896016785821371</v>
      </c>
      <c r="GL6046" s="81">
        <v>0.13441700000000001</v>
      </c>
      <c r="GM6046" s="81">
        <v>2027</v>
      </c>
      <c r="GN6046" s="81" t="s">
        <v>173</v>
      </c>
      <c r="GO6046" s="81">
        <v>1.1148832299820636E-2</v>
      </c>
      <c r="GP6046" s="81">
        <v>10</v>
      </c>
      <c r="GQ6046" s="81">
        <v>0</v>
      </c>
      <c r="GR6046" s="81" t="s">
        <v>448</v>
      </c>
      <c r="GS6046" s="81">
        <v>1.1148832299820636E-2</v>
      </c>
      <c r="GT6046" s="81">
        <v>8.0155663417021197E-3</v>
      </c>
      <c r="GU6046" s="81">
        <v>1.1148832299820636E-2</v>
      </c>
      <c r="GV6046" s="81">
        <v>8.0155663417021197E-3</v>
      </c>
      <c r="GW6046" s="81">
        <v>1.1148832299820636E-2</v>
      </c>
      <c r="GX6046" s="81">
        <v>8.0155663417021197E-3</v>
      </c>
      <c r="GY6046" s="81">
        <v>1.1148832299820636E-2</v>
      </c>
      <c r="GZ6046" s="81">
        <v>8.0155663417021197E-3</v>
      </c>
    </row>
    <row r="6047" spans="98:208" x14ac:dyDescent="0.25">
      <c r="CT6047" s="81" t="s">
        <v>155</v>
      </c>
      <c r="CU6047" s="81" t="s">
        <v>494</v>
      </c>
      <c r="CV6047" s="81" t="s">
        <v>451</v>
      </c>
      <c r="CW6047" s="81">
        <v>2032</v>
      </c>
      <c r="CX6047" s="81">
        <v>0</v>
      </c>
      <c r="CY6047" s="81">
        <v>0</v>
      </c>
      <c r="CZ6047" s="81">
        <v>0</v>
      </c>
      <c r="DA6047" s="81">
        <v>0</v>
      </c>
      <c r="DB6047" s="81">
        <v>9534.9220877135413</v>
      </c>
      <c r="DC6047" s="81">
        <v>247.2729921650533</v>
      </c>
      <c r="DD6047" s="81">
        <v>9287.649095548486</v>
      </c>
      <c r="DE6047" s="81">
        <v>0</v>
      </c>
      <c r="DF6047" s="81">
        <v>0</v>
      </c>
      <c r="DG6047" s="81">
        <v>0</v>
      </c>
      <c r="DH6047" s="81">
        <v>0</v>
      </c>
      <c r="DI6047" s="81">
        <v>2.7568051219230414</v>
      </c>
      <c r="DJ6047" s="81">
        <v>3.2759666603025811E-7</v>
      </c>
      <c r="DL6047" s="81">
        <v>0</v>
      </c>
      <c r="DM6047" s="81">
        <v>0</v>
      </c>
      <c r="DN6047" s="81">
        <v>0</v>
      </c>
      <c r="DO6047" s="81">
        <v>0</v>
      </c>
      <c r="DP6047" s="81">
        <v>0</v>
      </c>
      <c r="DQ6047" s="81">
        <v>0</v>
      </c>
      <c r="DR6047" s="81">
        <v>0</v>
      </c>
      <c r="DS6047" s="81">
        <v>0</v>
      </c>
      <c r="DT6047" s="81">
        <v>0</v>
      </c>
      <c r="DU6047" s="81">
        <v>0</v>
      </c>
      <c r="DV6047" s="81">
        <v>9.0312016683712761E-7</v>
      </c>
      <c r="DW6047" s="81">
        <v>9.0312016683712761E-7</v>
      </c>
      <c r="GE6047" s="81" t="s">
        <v>449</v>
      </c>
      <c r="GF6047" s="81" t="s">
        <v>155</v>
      </c>
      <c r="GG6047" s="81" t="s">
        <v>499</v>
      </c>
      <c r="GH6047" s="81" t="s">
        <v>459</v>
      </c>
      <c r="GI6047" s="81">
        <v>2028</v>
      </c>
      <c r="GJ6047" s="81" t="s">
        <v>201</v>
      </c>
      <c r="GK6047" s="81">
        <v>0.74733835430388962</v>
      </c>
      <c r="GL6047" s="81">
        <v>0.13441700000000001</v>
      </c>
      <c r="GM6047" s="81">
        <v>2028</v>
      </c>
      <c r="GN6047" s="81" t="s">
        <v>173</v>
      </c>
      <c r="GO6047" s="81">
        <v>1.1148832299820636E-2</v>
      </c>
      <c r="GP6047" s="81">
        <v>10</v>
      </c>
      <c r="GQ6047" s="81">
        <v>0</v>
      </c>
      <c r="GR6047" s="81" t="s">
        <v>448</v>
      </c>
      <c r="GS6047" s="81">
        <v>1.1148832299820636E-2</v>
      </c>
      <c r="GT6047" s="81">
        <v>8.3319499833580026E-3</v>
      </c>
      <c r="GU6047" s="81">
        <v>1.1148832299820636E-2</v>
      </c>
      <c r="GV6047" s="81">
        <v>8.3319499833580026E-3</v>
      </c>
      <c r="GW6047" s="81">
        <v>1.1148832299820636E-2</v>
      </c>
      <c r="GX6047" s="81">
        <v>8.3319499833580026E-3</v>
      </c>
      <c r="GY6047" s="81">
        <v>1.1148832299820636E-2</v>
      </c>
      <c r="GZ6047" s="81">
        <v>8.3319499833580026E-3</v>
      </c>
    </row>
    <row r="6048" spans="98:208" x14ac:dyDescent="0.25">
      <c r="CT6048" s="81" t="s">
        <v>155</v>
      </c>
      <c r="CU6048" s="81" t="s">
        <v>494</v>
      </c>
      <c r="CV6048" s="81" t="s">
        <v>452</v>
      </c>
      <c r="CW6048" s="81">
        <v>2020</v>
      </c>
      <c r="CX6048" s="81">
        <v>0</v>
      </c>
      <c r="CY6048" s="81">
        <v>0</v>
      </c>
      <c r="CZ6048" s="81">
        <v>0</v>
      </c>
      <c r="DA6048" s="81">
        <v>0</v>
      </c>
      <c r="DB6048" s="81">
        <v>5.2405583313015631</v>
      </c>
      <c r="DC6048" s="81">
        <v>0.69641821681223082</v>
      </c>
      <c r="DD6048" s="81">
        <v>2.9419641522810309</v>
      </c>
      <c r="DE6048" s="81">
        <v>1.6021759622082961</v>
      </c>
      <c r="DF6048" s="81">
        <v>7.7642499097796899E-3</v>
      </c>
      <c r="DG6048" s="81">
        <v>0</v>
      </c>
      <c r="DH6048" s="81">
        <v>0</v>
      </c>
      <c r="DI6048" s="81">
        <v>0</v>
      </c>
      <c r="DJ6048" s="81">
        <v>2.7861428149925218E-5</v>
      </c>
      <c r="DL6048" s="81">
        <v>0</v>
      </c>
      <c r="DM6048" s="81">
        <v>2.163230909993902E-7</v>
      </c>
      <c r="DN6048" s="81">
        <v>2.163230909993902E-7</v>
      </c>
      <c r="DO6048" s="81">
        <v>0</v>
      </c>
      <c r="DP6048" s="81">
        <v>0</v>
      </c>
      <c r="DQ6048" s="81">
        <v>0</v>
      </c>
      <c r="DR6048" s="81">
        <v>0</v>
      </c>
      <c r="DS6048" s="81">
        <v>0</v>
      </c>
      <c r="DT6048" s="81">
        <v>0</v>
      </c>
      <c r="DU6048" s="81">
        <v>0</v>
      </c>
      <c r="DV6048" s="81">
        <v>0</v>
      </c>
      <c r="DW6048" s="81">
        <v>0</v>
      </c>
      <c r="GE6048" s="81" t="s">
        <v>449</v>
      </c>
      <c r="GF6048" s="81" t="s">
        <v>155</v>
      </c>
      <c r="GG6048" s="81" t="s">
        <v>499</v>
      </c>
      <c r="GH6048" s="81" t="s">
        <v>459</v>
      </c>
      <c r="GI6048" s="81">
        <v>2029</v>
      </c>
      <c r="GJ6048" s="81" t="s">
        <v>201</v>
      </c>
      <c r="GK6048" s="81">
        <v>0.74733835430388962</v>
      </c>
      <c r="GL6048" s="81">
        <v>0.13441700000000001</v>
      </c>
      <c r="GM6048" s="81">
        <v>2029</v>
      </c>
      <c r="GN6048" s="81" t="s">
        <v>173</v>
      </c>
      <c r="GO6048" s="81">
        <v>1.1148832299820636E-2</v>
      </c>
      <c r="GP6048" s="81">
        <v>10</v>
      </c>
      <c r="GQ6048" s="81">
        <v>0</v>
      </c>
      <c r="GR6048" s="81" t="s">
        <v>448</v>
      </c>
      <c r="GS6048" s="81">
        <v>1.1148832299820636E-2</v>
      </c>
      <c r="GT6048" s="81">
        <v>8.3319499833580026E-3</v>
      </c>
      <c r="GU6048" s="81">
        <v>1.1148832299820636E-2</v>
      </c>
      <c r="GV6048" s="81">
        <v>8.3319499833580026E-3</v>
      </c>
      <c r="GW6048" s="81">
        <v>1.1148832299820636E-2</v>
      </c>
      <c r="GX6048" s="81">
        <v>8.3319499833580026E-3</v>
      </c>
      <c r="GY6048" s="81">
        <v>1.1148832299820636E-2</v>
      </c>
      <c r="GZ6048" s="81">
        <v>8.3319499833580026E-3</v>
      </c>
    </row>
    <row r="6049" spans="98:208" x14ac:dyDescent="0.25">
      <c r="CT6049" s="81" t="s">
        <v>155</v>
      </c>
      <c r="CU6049" s="81" t="s">
        <v>494</v>
      </c>
      <c r="CV6049" s="81" t="s">
        <v>452</v>
      </c>
      <c r="CW6049" s="81">
        <v>2021</v>
      </c>
      <c r="CX6049" s="81">
        <v>0</v>
      </c>
      <c r="CY6049" s="81">
        <v>0</v>
      </c>
      <c r="CZ6049" s="81">
        <v>0</v>
      </c>
      <c r="DA6049" s="81">
        <v>0</v>
      </c>
      <c r="DB6049" s="81">
        <v>5.2405583313015631</v>
      </c>
      <c r="DC6049" s="81">
        <v>0.69641821681223082</v>
      </c>
      <c r="DD6049" s="81">
        <v>2.9419641522810309</v>
      </c>
      <c r="DE6049" s="81">
        <v>1.6021759622082961</v>
      </c>
      <c r="DF6049" s="81">
        <v>7.7642499097796899E-3</v>
      </c>
      <c r="DG6049" s="81">
        <v>7.7642499097796899E-3</v>
      </c>
      <c r="DH6049" s="81">
        <v>0</v>
      </c>
      <c r="DI6049" s="81">
        <v>0</v>
      </c>
      <c r="DJ6049" s="81">
        <v>2.7861428149925218E-5</v>
      </c>
      <c r="DL6049" s="81">
        <v>0</v>
      </c>
      <c r="DM6049" s="81">
        <v>2.163230909993902E-7</v>
      </c>
      <c r="DN6049" s="81">
        <v>2.163230909993902E-7</v>
      </c>
      <c r="DO6049" s="81">
        <v>0</v>
      </c>
      <c r="DP6049" s="81">
        <v>2.163230909993902E-7</v>
      </c>
      <c r="DQ6049" s="81">
        <v>2.163230909993902E-7</v>
      </c>
      <c r="DR6049" s="81">
        <v>0</v>
      </c>
      <c r="DS6049" s="81">
        <v>0</v>
      </c>
      <c r="DT6049" s="81">
        <v>0</v>
      </c>
      <c r="DU6049" s="81">
        <v>0</v>
      </c>
      <c r="DV6049" s="81">
        <v>0</v>
      </c>
      <c r="DW6049" s="81">
        <v>0</v>
      </c>
      <c r="GE6049" s="81" t="s">
        <v>449</v>
      </c>
      <c r="GF6049" s="81" t="s">
        <v>155</v>
      </c>
      <c r="GG6049" s="81" t="s">
        <v>499</v>
      </c>
      <c r="GH6049" s="81" t="s">
        <v>459</v>
      </c>
      <c r="GI6049" s="81">
        <v>2030</v>
      </c>
      <c r="GJ6049" s="81" t="s">
        <v>201</v>
      </c>
      <c r="GK6049" s="81">
        <v>0.74733835430388962</v>
      </c>
      <c r="GL6049" s="81">
        <v>0.13441700000000001</v>
      </c>
      <c r="GM6049" s="81">
        <v>2030</v>
      </c>
      <c r="GN6049" s="81" t="s">
        <v>173</v>
      </c>
      <c r="GO6049" s="81">
        <v>1.1148832299820636E-2</v>
      </c>
      <c r="GP6049" s="81">
        <v>10</v>
      </c>
      <c r="GQ6049" s="81">
        <v>0</v>
      </c>
      <c r="GR6049" s="81" t="s">
        <v>448</v>
      </c>
      <c r="GS6049" s="81">
        <v>0</v>
      </c>
      <c r="GT6049" s="81">
        <v>0</v>
      </c>
      <c r="GU6049" s="81">
        <v>1.1148832299820636E-2</v>
      </c>
      <c r="GV6049" s="81">
        <v>8.3319499833580026E-3</v>
      </c>
      <c r="GW6049" s="81">
        <v>1.1148832299820636E-2</v>
      </c>
      <c r="GX6049" s="81">
        <v>8.3319499833580026E-3</v>
      </c>
      <c r="GY6049" s="81">
        <v>1.1148832299820636E-2</v>
      </c>
      <c r="GZ6049" s="81">
        <v>8.3319499833580026E-3</v>
      </c>
    </row>
    <row r="6050" spans="98:208" x14ac:dyDescent="0.25">
      <c r="CT6050" s="81" t="s">
        <v>155</v>
      </c>
      <c r="CU6050" s="81" t="s">
        <v>494</v>
      </c>
      <c r="CV6050" s="81" t="s">
        <v>452</v>
      </c>
      <c r="CW6050" s="81">
        <v>2022</v>
      </c>
      <c r="CX6050" s="81">
        <v>0</v>
      </c>
      <c r="CY6050" s="81">
        <v>0</v>
      </c>
      <c r="CZ6050" s="81">
        <v>0</v>
      </c>
      <c r="DA6050" s="81">
        <v>0</v>
      </c>
      <c r="DB6050" s="81">
        <v>5.2405583313015631</v>
      </c>
      <c r="DC6050" s="81">
        <v>0.69641821681223082</v>
      </c>
      <c r="DD6050" s="81">
        <v>2.9419641522810309</v>
      </c>
      <c r="DE6050" s="81">
        <v>1.6021759622082961</v>
      </c>
      <c r="DF6050" s="81">
        <v>7.7642499097796899E-3</v>
      </c>
      <c r="DG6050" s="81">
        <v>7.7642499097796899E-3</v>
      </c>
      <c r="DH6050" s="81">
        <v>7.7642499097796899E-3</v>
      </c>
      <c r="DI6050" s="81">
        <v>0</v>
      </c>
      <c r="DJ6050" s="81">
        <v>2.7861428149925218E-5</v>
      </c>
      <c r="DL6050" s="81">
        <v>0</v>
      </c>
      <c r="DM6050" s="81">
        <v>2.163230909993902E-7</v>
      </c>
      <c r="DN6050" s="81">
        <v>2.163230909993902E-7</v>
      </c>
      <c r="DO6050" s="81">
        <v>0</v>
      </c>
      <c r="DP6050" s="81">
        <v>2.163230909993902E-7</v>
      </c>
      <c r="DQ6050" s="81">
        <v>2.163230909993902E-7</v>
      </c>
      <c r="DR6050" s="81">
        <v>0</v>
      </c>
      <c r="DS6050" s="81">
        <v>2.163230909993902E-7</v>
      </c>
      <c r="DT6050" s="81">
        <v>2.163230909993902E-7</v>
      </c>
      <c r="DU6050" s="81">
        <v>0</v>
      </c>
      <c r="DV6050" s="81">
        <v>0</v>
      </c>
      <c r="DW6050" s="81">
        <v>0</v>
      </c>
      <c r="GE6050" s="81" t="s">
        <v>449</v>
      </c>
      <c r="GF6050" s="81" t="s">
        <v>155</v>
      </c>
      <c r="GG6050" s="81" t="s">
        <v>499</v>
      </c>
      <c r="GH6050" s="81" t="s">
        <v>459</v>
      </c>
      <c r="GI6050" s="81">
        <v>2031</v>
      </c>
      <c r="GJ6050" s="81" t="s">
        <v>201</v>
      </c>
      <c r="GK6050" s="81">
        <v>0.74733835430388962</v>
      </c>
      <c r="GL6050" s="81">
        <v>0.13441700000000001</v>
      </c>
      <c r="GM6050" s="81">
        <v>2031</v>
      </c>
      <c r="GN6050" s="81" t="s">
        <v>173</v>
      </c>
      <c r="GO6050" s="81">
        <v>1.1148832299820636E-2</v>
      </c>
      <c r="GP6050" s="81">
        <v>10</v>
      </c>
      <c r="GQ6050" s="81">
        <v>0</v>
      </c>
      <c r="GR6050" s="81" t="s">
        <v>448</v>
      </c>
      <c r="GS6050" s="81">
        <v>0</v>
      </c>
      <c r="GT6050" s="81">
        <v>0</v>
      </c>
      <c r="GU6050" s="81">
        <v>0</v>
      </c>
      <c r="GV6050" s="81">
        <v>0</v>
      </c>
      <c r="GW6050" s="81">
        <v>1.1148832299820636E-2</v>
      </c>
      <c r="GX6050" s="81">
        <v>8.3319499833580026E-3</v>
      </c>
      <c r="GY6050" s="81">
        <v>1.1148832299820636E-2</v>
      </c>
      <c r="GZ6050" s="81">
        <v>8.3319499833580026E-3</v>
      </c>
    </row>
    <row r="6051" spans="98:208" x14ac:dyDescent="0.25">
      <c r="CT6051" s="81" t="s">
        <v>155</v>
      </c>
      <c r="CU6051" s="81" t="s">
        <v>494</v>
      </c>
      <c r="CV6051" s="81" t="s">
        <v>452</v>
      </c>
      <c r="CW6051" s="81">
        <v>2023</v>
      </c>
      <c r="CX6051" s="81">
        <v>0</v>
      </c>
      <c r="CY6051" s="81">
        <v>0</v>
      </c>
      <c r="CZ6051" s="81">
        <v>0</v>
      </c>
      <c r="DA6051" s="81">
        <v>0</v>
      </c>
      <c r="DB6051" s="81">
        <v>5.4750346070077933</v>
      </c>
      <c r="DC6051" s="81">
        <v>0.71896016785821615</v>
      </c>
      <c r="DD6051" s="81">
        <v>3.0714971986151181</v>
      </c>
      <c r="DE6051" s="81">
        <v>1.6845772405344539</v>
      </c>
      <c r="DF6051" s="81">
        <v>8.0155663417021458E-3</v>
      </c>
      <c r="DG6051" s="81">
        <v>8.0155663417021458E-3</v>
      </c>
      <c r="DH6051" s="81">
        <v>8.0155663417021458E-3</v>
      </c>
      <c r="DI6051" s="81">
        <v>8.0155663417021458E-3</v>
      </c>
      <c r="DJ6051" s="81">
        <v>2.7861428149925218E-5</v>
      </c>
      <c r="DL6051" s="81">
        <v>0</v>
      </c>
      <c r="DM6051" s="81">
        <v>2.2332512571029327E-7</v>
      </c>
      <c r="DN6051" s="81">
        <v>2.2332512571029327E-7</v>
      </c>
      <c r="DO6051" s="81">
        <v>0</v>
      </c>
      <c r="DP6051" s="81">
        <v>2.2332512571029327E-7</v>
      </c>
      <c r="DQ6051" s="81">
        <v>2.2332512571029327E-7</v>
      </c>
      <c r="DR6051" s="81">
        <v>0</v>
      </c>
      <c r="DS6051" s="81">
        <v>2.2332512571029327E-7</v>
      </c>
      <c r="DT6051" s="81">
        <v>2.2332512571029327E-7</v>
      </c>
      <c r="DU6051" s="81">
        <v>0</v>
      </c>
      <c r="DV6051" s="81">
        <v>2.2332512571029327E-7</v>
      </c>
      <c r="DW6051" s="81">
        <v>2.2332512571029327E-7</v>
      </c>
      <c r="GE6051" s="81" t="s">
        <v>449</v>
      </c>
      <c r="GF6051" s="81" t="s">
        <v>155</v>
      </c>
      <c r="GG6051" s="81" t="s">
        <v>499</v>
      </c>
      <c r="GH6051" s="81" t="s">
        <v>459</v>
      </c>
      <c r="GI6051" s="81">
        <v>2032</v>
      </c>
      <c r="GJ6051" s="81" t="s">
        <v>201</v>
      </c>
      <c r="GK6051" s="81">
        <v>0.74733835430388962</v>
      </c>
      <c r="GL6051" s="81">
        <v>0.13441700000000001</v>
      </c>
      <c r="GM6051" s="81">
        <v>2032</v>
      </c>
      <c r="GN6051" s="81" t="s">
        <v>173</v>
      </c>
      <c r="GO6051" s="81">
        <v>1.1148832299820636E-2</v>
      </c>
      <c r="GP6051" s="81">
        <v>10</v>
      </c>
      <c r="GQ6051" s="81">
        <v>0</v>
      </c>
      <c r="GR6051" s="81" t="s">
        <v>448</v>
      </c>
      <c r="GS6051" s="81">
        <v>0</v>
      </c>
      <c r="GT6051" s="81">
        <v>0</v>
      </c>
      <c r="GU6051" s="81">
        <v>0</v>
      </c>
      <c r="GV6051" s="81">
        <v>0</v>
      </c>
      <c r="GW6051" s="81">
        <v>0</v>
      </c>
      <c r="GX6051" s="81">
        <v>0</v>
      </c>
      <c r="GY6051" s="81">
        <v>1.1148832299820636E-2</v>
      </c>
      <c r="GZ6051" s="81">
        <v>8.3319499833580026E-3</v>
      </c>
    </row>
    <row r="6052" spans="98:208" x14ac:dyDescent="0.25">
      <c r="CT6052" s="81" t="s">
        <v>155</v>
      </c>
      <c r="CU6052" s="81" t="s">
        <v>494</v>
      </c>
      <c r="CV6052" s="81" t="s">
        <v>452</v>
      </c>
      <c r="CW6052" s="81">
        <v>2024</v>
      </c>
      <c r="CX6052" s="81">
        <v>0</v>
      </c>
      <c r="CY6052" s="81">
        <v>0</v>
      </c>
      <c r="CZ6052" s="81">
        <v>0</v>
      </c>
      <c r="DA6052" s="81">
        <v>0</v>
      </c>
      <c r="DB6052" s="81">
        <v>5.4750346070077933</v>
      </c>
      <c r="DC6052" s="81">
        <v>0.71896016785821615</v>
      </c>
      <c r="DD6052" s="81">
        <v>3.0714971986151181</v>
      </c>
      <c r="DE6052" s="81">
        <v>1.6845772405344539</v>
      </c>
      <c r="DF6052" s="81">
        <v>8.0155663417021458E-3</v>
      </c>
      <c r="DG6052" s="81">
        <v>8.0155663417021458E-3</v>
      </c>
      <c r="DH6052" s="81">
        <v>8.0155663417021458E-3</v>
      </c>
      <c r="DI6052" s="81">
        <v>8.0155663417021458E-3</v>
      </c>
      <c r="DJ6052" s="81">
        <v>2.7861428149925218E-5</v>
      </c>
      <c r="DL6052" s="81">
        <v>0</v>
      </c>
      <c r="DM6052" s="81">
        <v>2.2332512571029327E-7</v>
      </c>
      <c r="DN6052" s="81">
        <v>2.2332512571029327E-7</v>
      </c>
      <c r="DO6052" s="81">
        <v>0</v>
      </c>
      <c r="DP6052" s="81">
        <v>2.2332512571029327E-7</v>
      </c>
      <c r="DQ6052" s="81">
        <v>2.2332512571029327E-7</v>
      </c>
      <c r="DR6052" s="81">
        <v>0</v>
      </c>
      <c r="DS6052" s="81">
        <v>2.2332512571029327E-7</v>
      </c>
      <c r="DT6052" s="81">
        <v>2.2332512571029327E-7</v>
      </c>
      <c r="DU6052" s="81">
        <v>0</v>
      </c>
      <c r="DV6052" s="81">
        <v>2.2332512571029327E-7</v>
      </c>
      <c r="DW6052" s="81">
        <v>2.2332512571029327E-7</v>
      </c>
      <c r="GE6052" s="81" t="s">
        <v>449</v>
      </c>
      <c r="GF6052" s="81" t="s">
        <v>155</v>
      </c>
      <c r="GG6052" s="81" t="s">
        <v>499</v>
      </c>
      <c r="GH6052" s="81" t="s">
        <v>460</v>
      </c>
      <c r="GI6052" s="81">
        <v>2021</v>
      </c>
      <c r="GJ6052" s="81" t="s">
        <v>201</v>
      </c>
      <c r="GK6052" s="81">
        <v>3.6425060683935508E-2</v>
      </c>
      <c r="GL6052" s="81">
        <v>0.13441700000000001</v>
      </c>
      <c r="GM6052" s="81">
        <v>2021</v>
      </c>
      <c r="GN6052" s="81" t="s">
        <v>173</v>
      </c>
      <c r="GO6052" s="81">
        <v>1.1148832299820636E-2</v>
      </c>
      <c r="GP6052" s="81">
        <v>10</v>
      </c>
      <c r="GQ6052" s="81">
        <v>0</v>
      </c>
      <c r="GR6052" s="81" t="s">
        <v>448</v>
      </c>
      <c r="GS6052" s="81">
        <v>1.1148832299820636E-2</v>
      </c>
      <c r="GT6052" s="81">
        <v>4.0609689307598697E-4</v>
      </c>
      <c r="GU6052" s="81">
        <v>1.1148832299820636E-2</v>
      </c>
      <c r="GV6052" s="81">
        <v>4.0609689307598697E-4</v>
      </c>
      <c r="GW6052" s="81">
        <v>0</v>
      </c>
      <c r="GX6052" s="81">
        <v>0</v>
      </c>
      <c r="GY6052" s="81">
        <v>0</v>
      </c>
      <c r="GZ6052" s="81">
        <v>0</v>
      </c>
    </row>
    <row r="6053" spans="98:208" x14ac:dyDescent="0.25">
      <c r="CT6053" s="81" t="s">
        <v>155</v>
      </c>
      <c r="CU6053" s="81" t="s">
        <v>494</v>
      </c>
      <c r="CV6053" s="81" t="s">
        <v>452</v>
      </c>
      <c r="CW6053" s="81">
        <v>2025</v>
      </c>
      <c r="CX6053" s="81">
        <v>0</v>
      </c>
      <c r="CY6053" s="81">
        <v>0</v>
      </c>
      <c r="CZ6053" s="81">
        <v>0</v>
      </c>
      <c r="DA6053" s="81">
        <v>0</v>
      </c>
      <c r="DB6053" s="81">
        <v>5.4750346070077933</v>
      </c>
      <c r="DC6053" s="81">
        <v>0.71896016785821615</v>
      </c>
      <c r="DD6053" s="81">
        <v>3.0714971986151181</v>
      </c>
      <c r="DE6053" s="81">
        <v>1.6845772405344539</v>
      </c>
      <c r="DF6053" s="81">
        <v>8.0155663417021458E-3</v>
      </c>
      <c r="DG6053" s="81">
        <v>8.0155663417021458E-3</v>
      </c>
      <c r="DH6053" s="81">
        <v>8.0155663417021458E-3</v>
      </c>
      <c r="DI6053" s="81">
        <v>8.0155663417021458E-3</v>
      </c>
      <c r="DJ6053" s="81">
        <v>2.7861428149925218E-5</v>
      </c>
      <c r="DL6053" s="81">
        <v>0</v>
      </c>
      <c r="DM6053" s="81">
        <v>2.2332512571029327E-7</v>
      </c>
      <c r="DN6053" s="81">
        <v>2.2332512571029327E-7</v>
      </c>
      <c r="DO6053" s="81">
        <v>0</v>
      </c>
      <c r="DP6053" s="81">
        <v>2.2332512571029327E-7</v>
      </c>
      <c r="DQ6053" s="81">
        <v>2.2332512571029327E-7</v>
      </c>
      <c r="DR6053" s="81">
        <v>0</v>
      </c>
      <c r="DS6053" s="81">
        <v>2.2332512571029327E-7</v>
      </c>
      <c r="DT6053" s="81">
        <v>2.2332512571029327E-7</v>
      </c>
      <c r="DU6053" s="81">
        <v>0</v>
      </c>
      <c r="DV6053" s="81">
        <v>2.2332512571029327E-7</v>
      </c>
      <c r="DW6053" s="81">
        <v>2.2332512571029327E-7</v>
      </c>
      <c r="GE6053" s="81" t="s">
        <v>449</v>
      </c>
      <c r="GF6053" s="81" t="s">
        <v>155</v>
      </c>
      <c r="GG6053" s="81" t="s">
        <v>499</v>
      </c>
      <c r="GH6053" s="81" t="s">
        <v>460</v>
      </c>
      <c r="GI6053" s="81">
        <v>2022</v>
      </c>
      <c r="GJ6053" s="81" t="s">
        <v>201</v>
      </c>
      <c r="GK6053" s="81">
        <v>3.6425060683935508E-2</v>
      </c>
      <c r="GL6053" s="81">
        <v>0.13441700000000001</v>
      </c>
      <c r="GM6053" s="81">
        <v>2022</v>
      </c>
      <c r="GN6053" s="81" t="s">
        <v>173</v>
      </c>
      <c r="GO6053" s="81">
        <v>1.1148832299820636E-2</v>
      </c>
      <c r="GP6053" s="81">
        <v>10</v>
      </c>
      <c r="GQ6053" s="81">
        <v>0</v>
      </c>
      <c r="GR6053" s="81" t="s">
        <v>448</v>
      </c>
      <c r="GS6053" s="81">
        <v>1.1148832299820636E-2</v>
      </c>
      <c r="GT6053" s="81">
        <v>4.0609689307598697E-4</v>
      </c>
      <c r="GU6053" s="81">
        <v>1.1148832299820636E-2</v>
      </c>
      <c r="GV6053" s="81">
        <v>4.0609689307598697E-4</v>
      </c>
      <c r="GW6053" s="81">
        <v>1.1148832299820636E-2</v>
      </c>
      <c r="GX6053" s="81">
        <v>4.0609689307598697E-4</v>
      </c>
      <c r="GY6053" s="81">
        <v>0</v>
      </c>
      <c r="GZ6053" s="81">
        <v>0</v>
      </c>
    </row>
    <row r="6054" spans="98:208" x14ac:dyDescent="0.25">
      <c r="CT6054" s="81" t="s">
        <v>155</v>
      </c>
      <c r="CU6054" s="81" t="s">
        <v>494</v>
      </c>
      <c r="CV6054" s="81" t="s">
        <v>452</v>
      </c>
      <c r="CW6054" s="81">
        <v>2026</v>
      </c>
      <c r="CX6054" s="81">
        <v>0</v>
      </c>
      <c r="CY6054" s="81">
        <v>0</v>
      </c>
      <c r="CZ6054" s="81">
        <v>0</v>
      </c>
      <c r="DA6054" s="81">
        <v>0</v>
      </c>
      <c r="DB6054" s="81">
        <v>5.4750346070077933</v>
      </c>
      <c r="DC6054" s="81">
        <v>0.71896016785821615</v>
      </c>
      <c r="DD6054" s="81">
        <v>3.0714971986151181</v>
      </c>
      <c r="DE6054" s="81">
        <v>1.6845772405344539</v>
      </c>
      <c r="DF6054" s="81">
        <v>8.0155663417021458E-3</v>
      </c>
      <c r="DG6054" s="81">
        <v>8.0155663417021458E-3</v>
      </c>
      <c r="DH6054" s="81">
        <v>8.0155663417021458E-3</v>
      </c>
      <c r="DI6054" s="81">
        <v>8.0155663417021458E-3</v>
      </c>
      <c r="DJ6054" s="81">
        <v>2.7861428149925218E-5</v>
      </c>
      <c r="DL6054" s="81">
        <v>0</v>
      </c>
      <c r="DM6054" s="81">
        <v>2.2332512571029327E-7</v>
      </c>
      <c r="DN6054" s="81">
        <v>2.2332512571029327E-7</v>
      </c>
      <c r="DO6054" s="81">
        <v>0</v>
      </c>
      <c r="DP6054" s="81">
        <v>2.2332512571029327E-7</v>
      </c>
      <c r="DQ6054" s="81">
        <v>2.2332512571029327E-7</v>
      </c>
      <c r="DR6054" s="81">
        <v>0</v>
      </c>
      <c r="DS6054" s="81">
        <v>2.2332512571029327E-7</v>
      </c>
      <c r="DT6054" s="81">
        <v>2.2332512571029327E-7</v>
      </c>
      <c r="DU6054" s="81">
        <v>0</v>
      </c>
      <c r="DV6054" s="81">
        <v>2.2332512571029327E-7</v>
      </c>
      <c r="DW6054" s="81">
        <v>2.2332512571029327E-7</v>
      </c>
      <c r="GE6054" s="81" t="s">
        <v>449</v>
      </c>
      <c r="GF6054" s="81" t="s">
        <v>155</v>
      </c>
      <c r="GG6054" s="81" t="s">
        <v>499</v>
      </c>
      <c r="GH6054" s="81" t="s">
        <v>460</v>
      </c>
      <c r="GI6054" s="81">
        <v>2023</v>
      </c>
      <c r="GJ6054" s="81" t="s">
        <v>201</v>
      </c>
      <c r="GK6054" s="81">
        <v>3.759022461137701E-2</v>
      </c>
      <c r="GL6054" s="81">
        <v>0.13441700000000001</v>
      </c>
      <c r="GM6054" s="81">
        <v>2023</v>
      </c>
      <c r="GN6054" s="81" t="s">
        <v>173</v>
      </c>
      <c r="GO6054" s="81">
        <v>1.1148832299820636E-2</v>
      </c>
      <c r="GP6054" s="81">
        <v>10</v>
      </c>
      <c r="GQ6054" s="81">
        <v>0</v>
      </c>
      <c r="GR6054" s="81" t="s">
        <v>448</v>
      </c>
      <c r="GS6054" s="81">
        <v>1.1148832299820636E-2</v>
      </c>
      <c r="GT6054" s="81">
        <v>4.1908711030483266E-4</v>
      </c>
      <c r="GU6054" s="81">
        <v>1.1148832299820636E-2</v>
      </c>
      <c r="GV6054" s="81">
        <v>4.1908711030483266E-4</v>
      </c>
      <c r="GW6054" s="81">
        <v>1.1148832299820636E-2</v>
      </c>
      <c r="GX6054" s="81">
        <v>4.1908711030483266E-4</v>
      </c>
      <c r="GY6054" s="81">
        <v>1.1148832299820636E-2</v>
      </c>
      <c r="GZ6054" s="81">
        <v>4.1908711030483266E-4</v>
      </c>
    </row>
    <row r="6055" spans="98:208" x14ac:dyDescent="0.25">
      <c r="CT6055" s="81" t="s">
        <v>155</v>
      </c>
      <c r="CU6055" s="81" t="s">
        <v>494</v>
      </c>
      <c r="CV6055" s="81" t="s">
        <v>452</v>
      </c>
      <c r="CW6055" s="81">
        <v>2027</v>
      </c>
      <c r="CX6055" s="81">
        <v>0</v>
      </c>
      <c r="CY6055" s="81">
        <v>0</v>
      </c>
      <c r="CZ6055" s="81">
        <v>0</v>
      </c>
      <c r="DA6055" s="81">
        <v>0</v>
      </c>
      <c r="DB6055" s="81">
        <v>5.4750346070077933</v>
      </c>
      <c r="DC6055" s="81">
        <v>0.71896016785821615</v>
      </c>
      <c r="DD6055" s="81">
        <v>3.0714971986151181</v>
      </c>
      <c r="DE6055" s="81">
        <v>1.6845772405344539</v>
      </c>
      <c r="DF6055" s="81">
        <v>8.0155663417021458E-3</v>
      </c>
      <c r="DG6055" s="81">
        <v>8.0155663417021458E-3</v>
      </c>
      <c r="DH6055" s="81">
        <v>8.0155663417021458E-3</v>
      </c>
      <c r="DI6055" s="81">
        <v>8.0155663417021458E-3</v>
      </c>
      <c r="DJ6055" s="81">
        <v>2.7861428149925218E-5</v>
      </c>
      <c r="DL6055" s="81">
        <v>0</v>
      </c>
      <c r="DM6055" s="81">
        <v>2.2332512571029327E-7</v>
      </c>
      <c r="DN6055" s="81">
        <v>2.2332512571029327E-7</v>
      </c>
      <c r="DO6055" s="81">
        <v>0</v>
      </c>
      <c r="DP6055" s="81">
        <v>2.2332512571029327E-7</v>
      </c>
      <c r="DQ6055" s="81">
        <v>2.2332512571029327E-7</v>
      </c>
      <c r="DR6055" s="81">
        <v>0</v>
      </c>
      <c r="DS6055" s="81">
        <v>2.2332512571029327E-7</v>
      </c>
      <c r="DT6055" s="81">
        <v>2.2332512571029327E-7</v>
      </c>
      <c r="DU6055" s="81">
        <v>0</v>
      </c>
      <c r="DV6055" s="81">
        <v>2.2332512571029327E-7</v>
      </c>
      <c r="DW6055" s="81">
        <v>2.2332512571029327E-7</v>
      </c>
      <c r="GE6055" s="81" t="s">
        <v>449</v>
      </c>
      <c r="GF6055" s="81" t="s">
        <v>155</v>
      </c>
      <c r="GG6055" s="81" t="s">
        <v>499</v>
      </c>
      <c r="GH6055" s="81" t="s">
        <v>460</v>
      </c>
      <c r="GI6055" s="81">
        <v>2024</v>
      </c>
      <c r="GJ6055" s="81" t="s">
        <v>201</v>
      </c>
      <c r="GK6055" s="81">
        <v>3.759022461137701E-2</v>
      </c>
      <c r="GL6055" s="81">
        <v>0.13441700000000001</v>
      </c>
      <c r="GM6055" s="81">
        <v>2024</v>
      </c>
      <c r="GN6055" s="81" t="s">
        <v>173</v>
      </c>
      <c r="GO6055" s="81">
        <v>1.1148832299820636E-2</v>
      </c>
      <c r="GP6055" s="81">
        <v>10</v>
      </c>
      <c r="GQ6055" s="81">
        <v>0</v>
      </c>
      <c r="GR6055" s="81" t="s">
        <v>448</v>
      </c>
      <c r="GS6055" s="81">
        <v>1.1148832299820636E-2</v>
      </c>
      <c r="GT6055" s="81">
        <v>4.1908711030483266E-4</v>
      </c>
      <c r="GU6055" s="81">
        <v>1.1148832299820636E-2</v>
      </c>
      <c r="GV6055" s="81">
        <v>4.1908711030483266E-4</v>
      </c>
      <c r="GW6055" s="81">
        <v>1.1148832299820636E-2</v>
      </c>
      <c r="GX6055" s="81">
        <v>4.1908711030483266E-4</v>
      </c>
      <c r="GY6055" s="81">
        <v>1.1148832299820636E-2</v>
      </c>
      <c r="GZ6055" s="81">
        <v>4.1908711030483266E-4</v>
      </c>
    </row>
    <row r="6056" spans="98:208" x14ac:dyDescent="0.25">
      <c r="CT6056" s="81" t="s">
        <v>155</v>
      </c>
      <c r="CU6056" s="81" t="s">
        <v>494</v>
      </c>
      <c r="CV6056" s="81" t="s">
        <v>452</v>
      </c>
      <c r="CW6056" s="81">
        <v>2028</v>
      </c>
      <c r="CX6056" s="81">
        <v>0</v>
      </c>
      <c r="CY6056" s="81">
        <v>0</v>
      </c>
      <c r="CZ6056" s="81">
        <v>0</v>
      </c>
      <c r="DA6056" s="81">
        <v>0</v>
      </c>
      <c r="DB6056" s="81">
        <v>5.7770153400784849</v>
      </c>
      <c r="DC6056" s="81">
        <v>0.74733835430389228</v>
      </c>
      <c r="DD6056" s="81">
        <v>3.2379513401017341</v>
      </c>
      <c r="DE6056" s="81">
        <v>1.791725645672853</v>
      </c>
      <c r="DF6056" s="81">
        <v>8.3319499833580321E-3</v>
      </c>
      <c r="DG6056" s="81">
        <v>8.3319499833580321E-3</v>
      </c>
      <c r="DH6056" s="81">
        <v>8.3319499833580321E-3</v>
      </c>
      <c r="DI6056" s="81">
        <v>8.3319499833580321E-3</v>
      </c>
      <c r="DJ6056" s="81">
        <v>2.7861428149925218E-5</v>
      </c>
      <c r="DL6056" s="81">
        <v>0</v>
      </c>
      <c r="DM6056" s="81">
        <v>2.3214002581010043E-7</v>
      </c>
      <c r="DN6056" s="81">
        <v>2.3214002581010043E-7</v>
      </c>
      <c r="DO6056" s="81">
        <v>0</v>
      </c>
      <c r="DP6056" s="81">
        <v>2.3214002581010043E-7</v>
      </c>
      <c r="DQ6056" s="81">
        <v>2.3214002581010043E-7</v>
      </c>
      <c r="DR6056" s="81">
        <v>0</v>
      </c>
      <c r="DS6056" s="81">
        <v>2.3214002581010043E-7</v>
      </c>
      <c r="DT6056" s="81">
        <v>2.3214002581010043E-7</v>
      </c>
      <c r="DU6056" s="81">
        <v>0</v>
      </c>
      <c r="DV6056" s="81">
        <v>2.3214002581010043E-7</v>
      </c>
      <c r="DW6056" s="81">
        <v>2.3214002581010043E-7</v>
      </c>
      <c r="GE6056" s="81" t="s">
        <v>449</v>
      </c>
      <c r="GF6056" s="81" t="s">
        <v>155</v>
      </c>
      <c r="GG6056" s="81" t="s">
        <v>499</v>
      </c>
      <c r="GH6056" s="81" t="s">
        <v>460</v>
      </c>
      <c r="GI6056" s="81">
        <v>2025</v>
      </c>
      <c r="GJ6056" s="81" t="s">
        <v>201</v>
      </c>
      <c r="GK6056" s="81">
        <v>3.759022461137701E-2</v>
      </c>
      <c r="GL6056" s="81">
        <v>0.13441700000000001</v>
      </c>
      <c r="GM6056" s="81">
        <v>2025</v>
      </c>
      <c r="GN6056" s="81" t="s">
        <v>173</v>
      </c>
      <c r="GO6056" s="81">
        <v>1.1148832299820636E-2</v>
      </c>
      <c r="GP6056" s="81">
        <v>10</v>
      </c>
      <c r="GQ6056" s="81">
        <v>0</v>
      </c>
      <c r="GR6056" s="81" t="s">
        <v>448</v>
      </c>
      <c r="GS6056" s="81">
        <v>1.1148832299820636E-2</v>
      </c>
      <c r="GT6056" s="81">
        <v>4.1908711030483266E-4</v>
      </c>
      <c r="GU6056" s="81">
        <v>1.1148832299820636E-2</v>
      </c>
      <c r="GV6056" s="81">
        <v>4.1908711030483266E-4</v>
      </c>
      <c r="GW6056" s="81">
        <v>1.1148832299820636E-2</v>
      </c>
      <c r="GX6056" s="81">
        <v>4.1908711030483266E-4</v>
      </c>
      <c r="GY6056" s="81">
        <v>1.1148832299820636E-2</v>
      </c>
      <c r="GZ6056" s="81">
        <v>4.1908711030483266E-4</v>
      </c>
    </row>
    <row r="6057" spans="98:208" x14ac:dyDescent="0.25">
      <c r="CT6057" s="81" t="s">
        <v>155</v>
      </c>
      <c r="CU6057" s="81" t="s">
        <v>494</v>
      </c>
      <c r="CV6057" s="81" t="s">
        <v>452</v>
      </c>
      <c r="CW6057" s="81">
        <v>2029</v>
      </c>
      <c r="CX6057" s="81">
        <v>0</v>
      </c>
      <c r="CY6057" s="81">
        <v>0</v>
      </c>
      <c r="CZ6057" s="81">
        <v>0</v>
      </c>
      <c r="DA6057" s="81">
        <v>0</v>
      </c>
      <c r="DB6057" s="81">
        <v>5.7770153400784849</v>
      </c>
      <c r="DC6057" s="81">
        <v>0.74733835430389228</v>
      </c>
      <c r="DD6057" s="81">
        <v>3.2379513401017341</v>
      </c>
      <c r="DE6057" s="81">
        <v>1.791725645672853</v>
      </c>
      <c r="DF6057" s="81">
        <v>8.3319499833580321E-3</v>
      </c>
      <c r="DG6057" s="81">
        <v>8.3319499833580321E-3</v>
      </c>
      <c r="DH6057" s="81">
        <v>8.3319499833580321E-3</v>
      </c>
      <c r="DI6057" s="81">
        <v>8.3319499833580321E-3</v>
      </c>
      <c r="DJ6057" s="81">
        <v>2.7861428149925218E-5</v>
      </c>
      <c r="DL6057" s="81">
        <v>0</v>
      </c>
      <c r="DM6057" s="81">
        <v>2.3214002581010043E-7</v>
      </c>
      <c r="DN6057" s="81">
        <v>2.3214002581010043E-7</v>
      </c>
      <c r="DO6057" s="81">
        <v>0</v>
      </c>
      <c r="DP6057" s="81">
        <v>2.3214002581010043E-7</v>
      </c>
      <c r="DQ6057" s="81">
        <v>2.3214002581010043E-7</v>
      </c>
      <c r="DR6057" s="81">
        <v>0</v>
      </c>
      <c r="DS6057" s="81">
        <v>2.3214002581010043E-7</v>
      </c>
      <c r="DT6057" s="81">
        <v>2.3214002581010043E-7</v>
      </c>
      <c r="DU6057" s="81">
        <v>0</v>
      </c>
      <c r="DV6057" s="81">
        <v>2.3214002581010043E-7</v>
      </c>
      <c r="DW6057" s="81">
        <v>2.3214002581010043E-7</v>
      </c>
      <c r="GE6057" s="81" t="s">
        <v>449</v>
      </c>
      <c r="GF6057" s="81" t="s">
        <v>155</v>
      </c>
      <c r="GG6057" s="81" t="s">
        <v>499</v>
      </c>
      <c r="GH6057" s="81" t="s">
        <v>460</v>
      </c>
      <c r="GI6057" s="81">
        <v>2026</v>
      </c>
      <c r="GJ6057" s="81" t="s">
        <v>201</v>
      </c>
      <c r="GK6057" s="81">
        <v>3.759022461137701E-2</v>
      </c>
      <c r="GL6057" s="81">
        <v>0.13441700000000001</v>
      </c>
      <c r="GM6057" s="81">
        <v>2026</v>
      </c>
      <c r="GN6057" s="81" t="s">
        <v>173</v>
      </c>
      <c r="GO6057" s="81">
        <v>1.1148832299820636E-2</v>
      </c>
      <c r="GP6057" s="81">
        <v>10</v>
      </c>
      <c r="GQ6057" s="81">
        <v>0</v>
      </c>
      <c r="GR6057" s="81" t="s">
        <v>448</v>
      </c>
      <c r="GS6057" s="81">
        <v>1.1148832299820636E-2</v>
      </c>
      <c r="GT6057" s="81">
        <v>4.1908711030483266E-4</v>
      </c>
      <c r="GU6057" s="81">
        <v>1.1148832299820636E-2</v>
      </c>
      <c r="GV6057" s="81">
        <v>4.1908711030483266E-4</v>
      </c>
      <c r="GW6057" s="81">
        <v>1.1148832299820636E-2</v>
      </c>
      <c r="GX6057" s="81">
        <v>4.1908711030483266E-4</v>
      </c>
      <c r="GY6057" s="81">
        <v>1.1148832299820636E-2</v>
      </c>
      <c r="GZ6057" s="81">
        <v>4.1908711030483266E-4</v>
      </c>
    </row>
    <row r="6058" spans="98:208" x14ac:dyDescent="0.25">
      <c r="CT6058" s="81" t="s">
        <v>155</v>
      </c>
      <c r="CU6058" s="81" t="s">
        <v>494</v>
      </c>
      <c r="CV6058" s="81" t="s">
        <v>452</v>
      </c>
      <c r="CW6058" s="81">
        <v>2030</v>
      </c>
      <c r="CX6058" s="81">
        <v>0</v>
      </c>
      <c r="CY6058" s="81">
        <v>0</v>
      </c>
      <c r="CZ6058" s="81">
        <v>0</v>
      </c>
      <c r="DA6058" s="81">
        <v>0</v>
      </c>
      <c r="DB6058" s="81">
        <v>5.7770153400784849</v>
      </c>
      <c r="DC6058" s="81">
        <v>0.74733835430389228</v>
      </c>
      <c r="DD6058" s="81">
        <v>3.2379513401017341</v>
      </c>
      <c r="DE6058" s="81">
        <v>1.791725645672853</v>
      </c>
      <c r="DF6058" s="81">
        <v>0</v>
      </c>
      <c r="DG6058" s="81">
        <v>8.3319499833580321E-3</v>
      </c>
      <c r="DH6058" s="81">
        <v>8.3319499833580321E-3</v>
      </c>
      <c r="DI6058" s="81">
        <v>8.3319499833580321E-3</v>
      </c>
      <c r="DJ6058" s="81">
        <v>2.7861428149925218E-5</v>
      </c>
      <c r="DL6058" s="81">
        <v>0</v>
      </c>
      <c r="DM6058" s="81">
        <v>0</v>
      </c>
      <c r="DN6058" s="81">
        <v>0</v>
      </c>
      <c r="DO6058" s="81">
        <v>0</v>
      </c>
      <c r="DP6058" s="81">
        <v>2.3214002581010043E-7</v>
      </c>
      <c r="DQ6058" s="81">
        <v>2.3214002581010043E-7</v>
      </c>
      <c r="DR6058" s="81">
        <v>0</v>
      </c>
      <c r="DS6058" s="81">
        <v>2.3214002581010043E-7</v>
      </c>
      <c r="DT6058" s="81">
        <v>2.3214002581010043E-7</v>
      </c>
      <c r="DU6058" s="81">
        <v>0</v>
      </c>
      <c r="DV6058" s="81">
        <v>2.3214002581010043E-7</v>
      </c>
      <c r="DW6058" s="81">
        <v>2.3214002581010043E-7</v>
      </c>
      <c r="GE6058" s="81" t="s">
        <v>449</v>
      </c>
      <c r="GF6058" s="81" t="s">
        <v>155</v>
      </c>
      <c r="GG6058" s="81" t="s">
        <v>499</v>
      </c>
      <c r="GH6058" s="81" t="s">
        <v>460</v>
      </c>
      <c r="GI6058" s="81">
        <v>2027</v>
      </c>
      <c r="GJ6058" s="81" t="s">
        <v>201</v>
      </c>
      <c r="GK6058" s="81">
        <v>3.759022461137701E-2</v>
      </c>
      <c r="GL6058" s="81">
        <v>0.13441700000000001</v>
      </c>
      <c r="GM6058" s="81">
        <v>2027</v>
      </c>
      <c r="GN6058" s="81" t="s">
        <v>173</v>
      </c>
      <c r="GO6058" s="81">
        <v>1.1148832299820636E-2</v>
      </c>
      <c r="GP6058" s="81">
        <v>10</v>
      </c>
      <c r="GQ6058" s="81">
        <v>0</v>
      </c>
      <c r="GR6058" s="81" t="s">
        <v>448</v>
      </c>
      <c r="GS6058" s="81">
        <v>1.1148832299820636E-2</v>
      </c>
      <c r="GT6058" s="81">
        <v>4.1908711030483266E-4</v>
      </c>
      <c r="GU6058" s="81">
        <v>1.1148832299820636E-2</v>
      </c>
      <c r="GV6058" s="81">
        <v>4.1908711030483266E-4</v>
      </c>
      <c r="GW6058" s="81">
        <v>1.1148832299820636E-2</v>
      </c>
      <c r="GX6058" s="81">
        <v>4.1908711030483266E-4</v>
      </c>
      <c r="GY6058" s="81">
        <v>1.1148832299820636E-2</v>
      </c>
      <c r="GZ6058" s="81">
        <v>4.1908711030483266E-4</v>
      </c>
    </row>
    <row r="6059" spans="98:208" x14ac:dyDescent="0.25">
      <c r="CT6059" s="81" t="s">
        <v>155</v>
      </c>
      <c r="CU6059" s="81" t="s">
        <v>494</v>
      </c>
      <c r="CV6059" s="81" t="s">
        <v>452</v>
      </c>
      <c r="CW6059" s="81">
        <v>2031</v>
      </c>
      <c r="CX6059" s="81">
        <v>0</v>
      </c>
      <c r="CY6059" s="81">
        <v>0</v>
      </c>
      <c r="CZ6059" s="81">
        <v>0</v>
      </c>
      <c r="DA6059" s="81">
        <v>0</v>
      </c>
      <c r="DB6059" s="81">
        <v>5.7770153400784849</v>
      </c>
      <c r="DC6059" s="81">
        <v>0.74733835430389228</v>
      </c>
      <c r="DD6059" s="81">
        <v>3.2379513401017341</v>
      </c>
      <c r="DE6059" s="81">
        <v>1.791725645672853</v>
      </c>
      <c r="DF6059" s="81">
        <v>0</v>
      </c>
      <c r="DG6059" s="81">
        <v>0</v>
      </c>
      <c r="DH6059" s="81">
        <v>8.3319499833580321E-3</v>
      </c>
      <c r="DI6059" s="81">
        <v>8.3319499833580321E-3</v>
      </c>
      <c r="DJ6059" s="81">
        <v>2.7861428149925218E-5</v>
      </c>
      <c r="DL6059" s="81">
        <v>0</v>
      </c>
      <c r="DM6059" s="81">
        <v>0</v>
      </c>
      <c r="DN6059" s="81">
        <v>0</v>
      </c>
      <c r="DO6059" s="81">
        <v>0</v>
      </c>
      <c r="DP6059" s="81">
        <v>0</v>
      </c>
      <c r="DQ6059" s="81">
        <v>0</v>
      </c>
      <c r="DR6059" s="81">
        <v>0</v>
      </c>
      <c r="DS6059" s="81">
        <v>2.3214002581010043E-7</v>
      </c>
      <c r="DT6059" s="81">
        <v>2.3214002581010043E-7</v>
      </c>
      <c r="DU6059" s="81">
        <v>0</v>
      </c>
      <c r="DV6059" s="81">
        <v>2.3214002581010043E-7</v>
      </c>
      <c r="DW6059" s="81">
        <v>2.3214002581010043E-7</v>
      </c>
      <c r="GE6059" s="81" t="s">
        <v>449</v>
      </c>
      <c r="GF6059" s="81" t="s">
        <v>155</v>
      </c>
      <c r="GG6059" s="81" t="s">
        <v>499</v>
      </c>
      <c r="GH6059" s="81" t="s">
        <v>460</v>
      </c>
      <c r="GI6059" s="81">
        <v>2028</v>
      </c>
      <c r="GJ6059" s="81" t="s">
        <v>201</v>
      </c>
      <c r="GK6059" s="81">
        <v>3.9055083184876077E-2</v>
      </c>
      <c r="GL6059" s="81">
        <v>0.13441700000000001</v>
      </c>
      <c r="GM6059" s="81">
        <v>2028</v>
      </c>
      <c r="GN6059" s="81" t="s">
        <v>173</v>
      </c>
      <c r="GO6059" s="81">
        <v>1.1148832299820636E-2</v>
      </c>
      <c r="GP6059" s="81">
        <v>10</v>
      </c>
      <c r="GQ6059" s="81">
        <v>0</v>
      </c>
      <c r="GR6059" s="81" t="s">
        <v>448</v>
      </c>
      <c r="GS6059" s="81">
        <v>1.1148832299820636E-2</v>
      </c>
      <c r="GT6059" s="81">
        <v>4.3541857288372822E-4</v>
      </c>
      <c r="GU6059" s="81">
        <v>1.1148832299820636E-2</v>
      </c>
      <c r="GV6059" s="81">
        <v>4.3541857288372822E-4</v>
      </c>
      <c r="GW6059" s="81">
        <v>1.1148832299820636E-2</v>
      </c>
      <c r="GX6059" s="81">
        <v>4.3541857288372822E-4</v>
      </c>
      <c r="GY6059" s="81">
        <v>1.1148832299820636E-2</v>
      </c>
      <c r="GZ6059" s="81">
        <v>4.3541857288372822E-4</v>
      </c>
    </row>
    <row r="6060" spans="98:208" x14ac:dyDescent="0.25">
      <c r="CT6060" s="81" t="s">
        <v>155</v>
      </c>
      <c r="CU6060" s="81" t="s">
        <v>494</v>
      </c>
      <c r="CV6060" s="81" t="s">
        <v>452</v>
      </c>
      <c r="CW6060" s="81">
        <v>2032</v>
      </c>
      <c r="CX6060" s="81">
        <v>0</v>
      </c>
      <c r="CY6060" s="81">
        <v>0</v>
      </c>
      <c r="CZ6060" s="81">
        <v>0</v>
      </c>
      <c r="DA6060" s="81">
        <v>0</v>
      </c>
      <c r="DB6060" s="81">
        <v>5.7770153400784849</v>
      </c>
      <c r="DC6060" s="81">
        <v>0.74733835430389228</v>
      </c>
      <c r="DD6060" s="81">
        <v>3.2379513401017341</v>
      </c>
      <c r="DE6060" s="81">
        <v>1.791725645672853</v>
      </c>
      <c r="DF6060" s="81">
        <v>0</v>
      </c>
      <c r="DG6060" s="81">
        <v>0</v>
      </c>
      <c r="DH6060" s="81">
        <v>0</v>
      </c>
      <c r="DI6060" s="81">
        <v>8.3319499833580321E-3</v>
      </c>
      <c r="DJ6060" s="81">
        <v>2.7861428149925218E-5</v>
      </c>
      <c r="DL6060" s="81">
        <v>0</v>
      </c>
      <c r="DM6060" s="81">
        <v>0</v>
      </c>
      <c r="DN6060" s="81">
        <v>0</v>
      </c>
      <c r="DO6060" s="81">
        <v>0</v>
      </c>
      <c r="DP6060" s="81">
        <v>0</v>
      </c>
      <c r="DQ6060" s="81">
        <v>0</v>
      </c>
      <c r="DR6060" s="81">
        <v>0</v>
      </c>
      <c r="DS6060" s="81">
        <v>0</v>
      </c>
      <c r="DT6060" s="81">
        <v>0</v>
      </c>
      <c r="DU6060" s="81">
        <v>0</v>
      </c>
      <c r="DV6060" s="81">
        <v>2.3214002581010043E-7</v>
      </c>
      <c r="DW6060" s="81">
        <v>2.3214002581010043E-7</v>
      </c>
      <c r="GE6060" s="81" t="s">
        <v>449</v>
      </c>
      <c r="GF6060" s="81" t="s">
        <v>155</v>
      </c>
      <c r="GG6060" s="81" t="s">
        <v>499</v>
      </c>
      <c r="GH6060" s="81" t="s">
        <v>460</v>
      </c>
      <c r="GI6060" s="81">
        <v>2029</v>
      </c>
      <c r="GJ6060" s="81" t="s">
        <v>201</v>
      </c>
      <c r="GK6060" s="81">
        <v>3.9055083184876077E-2</v>
      </c>
      <c r="GL6060" s="81">
        <v>0.13441700000000001</v>
      </c>
      <c r="GM6060" s="81">
        <v>2029</v>
      </c>
      <c r="GN6060" s="81" t="s">
        <v>173</v>
      </c>
      <c r="GO6060" s="81">
        <v>1.1148832299820636E-2</v>
      </c>
      <c r="GP6060" s="81">
        <v>10</v>
      </c>
      <c r="GQ6060" s="81">
        <v>0</v>
      </c>
      <c r="GR6060" s="81" t="s">
        <v>448</v>
      </c>
      <c r="GS6060" s="81">
        <v>1.1148832299820636E-2</v>
      </c>
      <c r="GT6060" s="81">
        <v>4.3541857288372822E-4</v>
      </c>
      <c r="GU6060" s="81">
        <v>1.1148832299820636E-2</v>
      </c>
      <c r="GV6060" s="81">
        <v>4.3541857288372822E-4</v>
      </c>
      <c r="GW6060" s="81">
        <v>1.1148832299820636E-2</v>
      </c>
      <c r="GX6060" s="81">
        <v>4.3541857288372822E-4</v>
      </c>
      <c r="GY6060" s="81">
        <v>1.1148832299820636E-2</v>
      </c>
      <c r="GZ6060" s="81">
        <v>4.3541857288372822E-4</v>
      </c>
    </row>
    <row r="6061" spans="98:208" x14ac:dyDescent="0.25">
      <c r="CT6061" s="81" t="s">
        <v>155</v>
      </c>
      <c r="CU6061" s="81" t="s">
        <v>494</v>
      </c>
      <c r="CV6061" s="81" t="s">
        <v>453</v>
      </c>
      <c r="CW6061" s="81">
        <v>2020</v>
      </c>
      <c r="CX6061" s="81">
        <v>0</v>
      </c>
      <c r="CY6061" s="81">
        <v>0</v>
      </c>
      <c r="CZ6061" s="81">
        <v>0</v>
      </c>
      <c r="DA6061" s="81">
        <v>0</v>
      </c>
      <c r="DB6061" s="81">
        <v>7.7900575334948513E-2</v>
      </c>
      <c r="DC6061" s="81">
        <v>3.6425060683954368E-2</v>
      </c>
      <c r="DD6061" s="81">
        <v>1.5808724525431419E-3</v>
      </c>
      <c r="DE6061" s="81">
        <v>3.9894642198450597E-2</v>
      </c>
      <c r="DF6061" s="81">
        <v>4.0609689307619719E-4</v>
      </c>
      <c r="DG6061" s="81">
        <v>0</v>
      </c>
      <c r="DH6061" s="81">
        <v>0</v>
      </c>
      <c r="DI6061" s="81">
        <v>0</v>
      </c>
      <c r="DJ6061" s="81">
        <v>8.0164218011238918E-4</v>
      </c>
      <c r="DL6061" s="81">
        <v>0</v>
      </c>
      <c r="DM6061" s="81">
        <v>3.2554439870247053E-7</v>
      </c>
      <c r="DN6061" s="81">
        <v>3.2554439870247053E-7</v>
      </c>
      <c r="DO6061" s="81">
        <v>0</v>
      </c>
      <c r="DP6061" s="81">
        <v>0</v>
      </c>
      <c r="DQ6061" s="81">
        <v>0</v>
      </c>
      <c r="DR6061" s="81">
        <v>0</v>
      </c>
      <c r="DS6061" s="81">
        <v>0</v>
      </c>
      <c r="DT6061" s="81">
        <v>0</v>
      </c>
      <c r="DU6061" s="81">
        <v>0</v>
      </c>
      <c r="DV6061" s="81">
        <v>0</v>
      </c>
      <c r="DW6061" s="81">
        <v>0</v>
      </c>
      <c r="GE6061" s="81" t="s">
        <v>449</v>
      </c>
      <c r="GF6061" s="81" t="s">
        <v>155</v>
      </c>
      <c r="GG6061" s="81" t="s">
        <v>499</v>
      </c>
      <c r="GH6061" s="81" t="s">
        <v>460</v>
      </c>
      <c r="GI6061" s="81">
        <v>2030</v>
      </c>
      <c r="GJ6061" s="81" t="s">
        <v>201</v>
      </c>
      <c r="GK6061" s="81">
        <v>3.9055083184876077E-2</v>
      </c>
      <c r="GL6061" s="81">
        <v>0.13441700000000001</v>
      </c>
      <c r="GM6061" s="81">
        <v>2030</v>
      </c>
      <c r="GN6061" s="81" t="s">
        <v>173</v>
      </c>
      <c r="GO6061" s="81">
        <v>1.1148832299820636E-2</v>
      </c>
      <c r="GP6061" s="81">
        <v>10</v>
      </c>
      <c r="GQ6061" s="81">
        <v>0</v>
      </c>
      <c r="GR6061" s="81" t="s">
        <v>448</v>
      </c>
      <c r="GS6061" s="81">
        <v>0</v>
      </c>
      <c r="GT6061" s="81">
        <v>0</v>
      </c>
      <c r="GU6061" s="81">
        <v>1.1148832299820636E-2</v>
      </c>
      <c r="GV6061" s="81">
        <v>4.3541857288372822E-4</v>
      </c>
      <c r="GW6061" s="81">
        <v>1.1148832299820636E-2</v>
      </c>
      <c r="GX6061" s="81">
        <v>4.3541857288372822E-4</v>
      </c>
      <c r="GY6061" s="81">
        <v>1.1148832299820636E-2</v>
      </c>
      <c r="GZ6061" s="81">
        <v>4.3541857288372822E-4</v>
      </c>
    </row>
    <row r="6062" spans="98:208" x14ac:dyDescent="0.25">
      <c r="CT6062" s="81" t="s">
        <v>155</v>
      </c>
      <c r="CU6062" s="81" t="s">
        <v>494</v>
      </c>
      <c r="CV6062" s="81" t="s">
        <v>453</v>
      </c>
      <c r="CW6062" s="81">
        <v>2021</v>
      </c>
      <c r="CX6062" s="81">
        <v>0</v>
      </c>
      <c r="CY6062" s="81">
        <v>0</v>
      </c>
      <c r="CZ6062" s="81">
        <v>0</v>
      </c>
      <c r="DA6062" s="81">
        <v>0</v>
      </c>
      <c r="DB6062" s="81">
        <v>7.7900575334948513E-2</v>
      </c>
      <c r="DC6062" s="81">
        <v>3.6425060683954368E-2</v>
      </c>
      <c r="DD6062" s="81">
        <v>1.5808724525431419E-3</v>
      </c>
      <c r="DE6062" s="81">
        <v>3.9894642198450597E-2</v>
      </c>
      <c r="DF6062" s="81">
        <v>4.0609689307619719E-4</v>
      </c>
      <c r="DG6062" s="81">
        <v>4.0609689307619719E-4</v>
      </c>
      <c r="DH6062" s="81">
        <v>0</v>
      </c>
      <c r="DI6062" s="81">
        <v>0</v>
      </c>
      <c r="DJ6062" s="81">
        <v>8.0164218011238918E-4</v>
      </c>
      <c r="DL6062" s="81">
        <v>0</v>
      </c>
      <c r="DM6062" s="81">
        <v>3.2554439870247053E-7</v>
      </c>
      <c r="DN6062" s="81">
        <v>3.2554439870247053E-7</v>
      </c>
      <c r="DO6062" s="81">
        <v>0</v>
      </c>
      <c r="DP6062" s="81">
        <v>3.2554439870247053E-7</v>
      </c>
      <c r="DQ6062" s="81">
        <v>3.2554439870247053E-7</v>
      </c>
      <c r="DR6062" s="81">
        <v>0</v>
      </c>
      <c r="DS6062" s="81">
        <v>0</v>
      </c>
      <c r="DT6062" s="81">
        <v>0</v>
      </c>
      <c r="DU6062" s="81">
        <v>0</v>
      </c>
      <c r="DV6062" s="81">
        <v>0</v>
      </c>
      <c r="DW6062" s="81">
        <v>0</v>
      </c>
      <c r="GE6062" s="81" t="s">
        <v>449</v>
      </c>
      <c r="GF6062" s="81" t="s">
        <v>155</v>
      </c>
      <c r="GG6062" s="81" t="s">
        <v>499</v>
      </c>
      <c r="GH6062" s="81" t="s">
        <v>460</v>
      </c>
      <c r="GI6062" s="81">
        <v>2031</v>
      </c>
      <c r="GJ6062" s="81" t="s">
        <v>201</v>
      </c>
      <c r="GK6062" s="81">
        <v>3.9055083184876077E-2</v>
      </c>
      <c r="GL6062" s="81">
        <v>0.13441700000000001</v>
      </c>
      <c r="GM6062" s="81">
        <v>2031</v>
      </c>
      <c r="GN6062" s="81" t="s">
        <v>173</v>
      </c>
      <c r="GO6062" s="81">
        <v>1.1148832299820636E-2</v>
      </c>
      <c r="GP6062" s="81">
        <v>10</v>
      </c>
      <c r="GQ6062" s="81">
        <v>0</v>
      </c>
      <c r="GR6062" s="81" t="s">
        <v>448</v>
      </c>
      <c r="GS6062" s="81">
        <v>0</v>
      </c>
      <c r="GT6062" s="81">
        <v>0</v>
      </c>
      <c r="GU6062" s="81">
        <v>0</v>
      </c>
      <c r="GV6062" s="81">
        <v>0</v>
      </c>
      <c r="GW6062" s="81">
        <v>1.1148832299820636E-2</v>
      </c>
      <c r="GX6062" s="81">
        <v>4.3541857288372822E-4</v>
      </c>
      <c r="GY6062" s="81">
        <v>1.1148832299820636E-2</v>
      </c>
      <c r="GZ6062" s="81">
        <v>4.3541857288372822E-4</v>
      </c>
    </row>
    <row r="6063" spans="98:208" x14ac:dyDescent="0.25">
      <c r="CT6063" s="81" t="s">
        <v>155</v>
      </c>
      <c r="CU6063" s="81" t="s">
        <v>494</v>
      </c>
      <c r="CV6063" s="81" t="s">
        <v>453</v>
      </c>
      <c r="CW6063" s="81">
        <v>2022</v>
      </c>
      <c r="CX6063" s="81">
        <v>0</v>
      </c>
      <c r="CY6063" s="81">
        <v>0</v>
      </c>
      <c r="CZ6063" s="81">
        <v>0</v>
      </c>
      <c r="DA6063" s="81">
        <v>0</v>
      </c>
      <c r="DB6063" s="81">
        <v>7.7900575334948513E-2</v>
      </c>
      <c r="DC6063" s="81">
        <v>3.6425060683954368E-2</v>
      </c>
      <c r="DD6063" s="81">
        <v>1.5808724525431419E-3</v>
      </c>
      <c r="DE6063" s="81">
        <v>3.9894642198450597E-2</v>
      </c>
      <c r="DF6063" s="81">
        <v>4.0609689307619719E-4</v>
      </c>
      <c r="DG6063" s="81">
        <v>4.0609689307619719E-4</v>
      </c>
      <c r="DH6063" s="81">
        <v>4.0609689307619719E-4</v>
      </c>
      <c r="DI6063" s="81">
        <v>0</v>
      </c>
      <c r="DJ6063" s="81">
        <v>8.0164218011238918E-4</v>
      </c>
      <c r="DL6063" s="81">
        <v>0</v>
      </c>
      <c r="DM6063" s="81">
        <v>3.2554439870247053E-7</v>
      </c>
      <c r="DN6063" s="81">
        <v>3.2554439870247053E-7</v>
      </c>
      <c r="DO6063" s="81">
        <v>0</v>
      </c>
      <c r="DP6063" s="81">
        <v>3.2554439870247053E-7</v>
      </c>
      <c r="DQ6063" s="81">
        <v>3.2554439870247053E-7</v>
      </c>
      <c r="DR6063" s="81">
        <v>0</v>
      </c>
      <c r="DS6063" s="81">
        <v>3.2554439870247053E-7</v>
      </c>
      <c r="DT6063" s="81">
        <v>3.2554439870247053E-7</v>
      </c>
      <c r="DU6063" s="81">
        <v>0</v>
      </c>
      <c r="DV6063" s="81">
        <v>0</v>
      </c>
      <c r="DW6063" s="81">
        <v>0</v>
      </c>
      <c r="GE6063" s="81" t="s">
        <v>449</v>
      </c>
      <c r="GF6063" s="81" t="s">
        <v>155</v>
      </c>
      <c r="GG6063" s="81" t="s">
        <v>499</v>
      </c>
      <c r="GH6063" s="81" t="s">
        <v>460</v>
      </c>
      <c r="GI6063" s="81">
        <v>2032</v>
      </c>
      <c r="GJ6063" s="81" t="s">
        <v>201</v>
      </c>
      <c r="GK6063" s="81">
        <v>3.9055083184876077E-2</v>
      </c>
      <c r="GL6063" s="81">
        <v>0.13441700000000001</v>
      </c>
      <c r="GM6063" s="81">
        <v>2032</v>
      </c>
      <c r="GN6063" s="81" t="s">
        <v>173</v>
      </c>
      <c r="GO6063" s="81">
        <v>1.1148832299820636E-2</v>
      </c>
      <c r="GP6063" s="81">
        <v>10</v>
      </c>
      <c r="GQ6063" s="81">
        <v>0</v>
      </c>
      <c r="GR6063" s="81" t="s">
        <v>448</v>
      </c>
      <c r="GS6063" s="81">
        <v>0</v>
      </c>
      <c r="GT6063" s="81">
        <v>0</v>
      </c>
      <c r="GU6063" s="81">
        <v>0</v>
      </c>
      <c r="GV6063" s="81">
        <v>0</v>
      </c>
      <c r="GW6063" s="81">
        <v>0</v>
      </c>
      <c r="GX6063" s="81">
        <v>0</v>
      </c>
      <c r="GY6063" s="81">
        <v>1.1148832299820636E-2</v>
      </c>
      <c r="GZ6063" s="81">
        <v>4.3541857288372822E-4</v>
      </c>
    </row>
    <row r="6064" spans="98:208" x14ac:dyDescent="0.25">
      <c r="CT6064" s="81" t="s">
        <v>155</v>
      </c>
      <c r="CU6064" s="81" t="s">
        <v>494</v>
      </c>
      <c r="CV6064" s="81" t="s">
        <v>453</v>
      </c>
      <c r="CW6064" s="81">
        <v>2023</v>
      </c>
      <c r="CX6064" s="81">
        <v>0</v>
      </c>
      <c r="CY6064" s="81">
        <v>0</v>
      </c>
      <c r="CZ6064" s="81">
        <v>0</v>
      </c>
      <c r="DA6064" s="81">
        <v>0</v>
      </c>
      <c r="DB6064" s="81">
        <v>8.0408269036977106E-2</v>
      </c>
      <c r="DC6064" s="81">
        <v>3.7590224611390673E-2</v>
      </c>
      <c r="DD6064" s="81">
        <v>1.631433411568713E-3</v>
      </c>
      <c r="DE6064" s="81">
        <v>4.1186611014017722E-2</v>
      </c>
      <c r="DF6064" s="81">
        <v>4.1908711030498493E-4</v>
      </c>
      <c r="DG6064" s="81">
        <v>4.1908711030498493E-4</v>
      </c>
      <c r="DH6064" s="81">
        <v>4.1908711030498493E-4</v>
      </c>
      <c r="DI6064" s="81">
        <v>4.1908711030498493E-4</v>
      </c>
      <c r="DJ6064" s="81">
        <v>8.0164218011238918E-4</v>
      </c>
      <c r="DL6064" s="81">
        <v>0</v>
      </c>
      <c r="DM6064" s="81">
        <v>3.3595790476188943E-7</v>
      </c>
      <c r="DN6064" s="81">
        <v>3.3595790476188943E-7</v>
      </c>
      <c r="DO6064" s="81">
        <v>0</v>
      </c>
      <c r="DP6064" s="81">
        <v>3.3595790476188943E-7</v>
      </c>
      <c r="DQ6064" s="81">
        <v>3.3595790476188943E-7</v>
      </c>
      <c r="DR6064" s="81">
        <v>0</v>
      </c>
      <c r="DS6064" s="81">
        <v>3.3595790476188943E-7</v>
      </c>
      <c r="DT6064" s="81">
        <v>3.3595790476188943E-7</v>
      </c>
      <c r="DU6064" s="81">
        <v>0</v>
      </c>
      <c r="DV6064" s="81">
        <v>3.3595790476188943E-7</v>
      </c>
      <c r="DW6064" s="81">
        <v>3.3595790476188943E-7</v>
      </c>
      <c r="GE6064" s="81" t="s">
        <v>449</v>
      </c>
      <c r="GF6064" s="81" t="s">
        <v>155</v>
      </c>
      <c r="GG6064" s="81" t="s">
        <v>499</v>
      </c>
      <c r="GH6064" s="81" t="s">
        <v>461</v>
      </c>
      <c r="GI6064" s="81">
        <v>2021</v>
      </c>
      <c r="GJ6064" s="81" t="s">
        <v>201</v>
      </c>
      <c r="GK6064" s="81">
        <v>222.22942162782141</v>
      </c>
      <c r="GL6064" s="81">
        <v>0.13441700000000001</v>
      </c>
      <c r="GM6064" s="81">
        <v>2021</v>
      </c>
      <c r="GN6064" s="81" t="s">
        <v>173</v>
      </c>
      <c r="GO6064" s="81">
        <v>1.1148832299820636E-2</v>
      </c>
      <c r="GP6064" s="81">
        <v>10</v>
      </c>
      <c r="GQ6064" s="81">
        <v>0</v>
      </c>
      <c r="GR6064" s="81" t="s">
        <v>448</v>
      </c>
      <c r="GS6064" s="81">
        <v>1.1148832299820636E-2</v>
      </c>
      <c r="GT6064" s="81">
        <v>2.4775985538147141</v>
      </c>
      <c r="GU6064" s="81">
        <v>1.1148832299820636E-2</v>
      </c>
      <c r="GV6064" s="81">
        <v>2.4775985538147141</v>
      </c>
      <c r="GW6064" s="81">
        <v>0</v>
      </c>
      <c r="GX6064" s="81">
        <v>0</v>
      </c>
      <c r="GY6064" s="81">
        <v>0</v>
      </c>
      <c r="GZ6064" s="81">
        <v>0</v>
      </c>
    </row>
    <row r="6065" spans="98:208" x14ac:dyDescent="0.25">
      <c r="CT6065" s="81" t="s">
        <v>155</v>
      </c>
      <c r="CU6065" s="81" t="s">
        <v>494</v>
      </c>
      <c r="CV6065" s="81" t="s">
        <v>453</v>
      </c>
      <c r="CW6065" s="81">
        <v>2024</v>
      </c>
      <c r="CX6065" s="81">
        <v>0</v>
      </c>
      <c r="CY6065" s="81">
        <v>0</v>
      </c>
      <c r="CZ6065" s="81">
        <v>0</v>
      </c>
      <c r="DA6065" s="81">
        <v>0</v>
      </c>
      <c r="DB6065" s="81">
        <v>8.0408269036977106E-2</v>
      </c>
      <c r="DC6065" s="81">
        <v>3.7590224611390673E-2</v>
      </c>
      <c r="DD6065" s="81">
        <v>1.631433411568713E-3</v>
      </c>
      <c r="DE6065" s="81">
        <v>4.1186611014017722E-2</v>
      </c>
      <c r="DF6065" s="81">
        <v>4.1908711030498493E-4</v>
      </c>
      <c r="DG6065" s="81">
        <v>4.1908711030498493E-4</v>
      </c>
      <c r="DH6065" s="81">
        <v>4.1908711030498493E-4</v>
      </c>
      <c r="DI6065" s="81">
        <v>4.1908711030498493E-4</v>
      </c>
      <c r="DJ6065" s="81">
        <v>8.0164218011238918E-4</v>
      </c>
      <c r="DL6065" s="81">
        <v>0</v>
      </c>
      <c r="DM6065" s="81">
        <v>3.3595790476188943E-7</v>
      </c>
      <c r="DN6065" s="81">
        <v>3.3595790476188943E-7</v>
      </c>
      <c r="DO6065" s="81">
        <v>0</v>
      </c>
      <c r="DP6065" s="81">
        <v>3.3595790476188943E-7</v>
      </c>
      <c r="DQ6065" s="81">
        <v>3.3595790476188943E-7</v>
      </c>
      <c r="DR6065" s="81">
        <v>0</v>
      </c>
      <c r="DS6065" s="81">
        <v>3.3595790476188943E-7</v>
      </c>
      <c r="DT6065" s="81">
        <v>3.3595790476188943E-7</v>
      </c>
      <c r="DU6065" s="81">
        <v>0</v>
      </c>
      <c r="DV6065" s="81">
        <v>3.3595790476188943E-7</v>
      </c>
      <c r="DW6065" s="81">
        <v>3.3595790476188943E-7</v>
      </c>
      <c r="GE6065" s="81" t="s">
        <v>449</v>
      </c>
      <c r="GF6065" s="81" t="s">
        <v>155</v>
      </c>
      <c r="GG6065" s="81" t="s">
        <v>499</v>
      </c>
      <c r="GH6065" s="81" t="s">
        <v>461</v>
      </c>
      <c r="GI6065" s="81">
        <v>2022</v>
      </c>
      <c r="GJ6065" s="81" t="s">
        <v>201</v>
      </c>
      <c r="GK6065" s="81">
        <v>222.22942162782141</v>
      </c>
      <c r="GL6065" s="81">
        <v>0.13441700000000001</v>
      </c>
      <c r="GM6065" s="81">
        <v>2022</v>
      </c>
      <c r="GN6065" s="81" t="s">
        <v>173</v>
      </c>
      <c r="GO6065" s="81">
        <v>1.1148832299820636E-2</v>
      </c>
      <c r="GP6065" s="81">
        <v>10</v>
      </c>
      <c r="GQ6065" s="81">
        <v>0</v>
      </c>
      <c r="GR6065" s="81" t="s">
        <v>448</v>
      </c>
      <c r="GS6065" s="81">
        <v>1.1148832299820636E-2</v>
      </c>
      <c r="GT6065" s="81">
        <v>2.4775985538147141</v>
      </c>
      <c r="GU6065" s="81">
        <v>1.1148832299820636E-2</v>
      </c>
      <c r="GV6065" s="81">
        <v>2.4775985538147141</v>
      </c>
      <c r="GW6065" s="81">
        <v>1.1148832299820636E-2</v>
      </c>
      <c r="GX6065" s="81">
        <v>2.4775985538147141</v>
      </c>
      <c r="GY6065" s="81">
        <v>0</v>
      </c>
      <c r="GZ6065" s="81">
        <v>0</v>
      </c>
    </row>
    <row r="6066" spans="98:208" x14ac:dyDescent="0.25">
      <c r="CT6066" s="81" t="s">
        <v>155</v>
      </c>
      <c r="CU6066" s="81" t="s">
        <v>494</v>
      </c>
      <c r="CV6066" s="81" t="s">
        <v>453</v>
      </c>
      <c r="CW6066" s="81">
        <v>2025</v>
      </c>
      <c r="CX6066" s="81">
        <v>0</v>
      </c>
      <c r="CY6066" s="81">
        <v>0</v>
      </c>
      <c r="CZ6066" s="81">
        <v>0</v>
      </c>
      <c r="DA6066" s="81">
        <v>0</v>
      </c>
      <c r="DB6066" s="81">
        <v>8.0408269036977106E-2</v>
      </c>
      <c r="DC6066" s="81">
        <v>3.7590224611390673E-2</v>
      </c>
      <c r="DD6066" s="81">
        <v>1.631433411568713E-3</v>
      </c>
      <c r="DE6066" s="81">
        <v>4.1186611014017722E-2</v>
      </c>
      <c r="DF6066" s="81">
        <v>4.1908711030498493E-4</v>
      </c>
      <c r="DG6066" s="81">
        <v>4.1908711030498493E-4</v>
      </c>
      <c r="DH6066" s="81">
        <v>4.1908711030498493E-4</v>
      </c>
      <c r="DI6066" s="81">
        <v>4.1908711030498493E-4</v>
      </c>
      <c r="DJ6066" s="81">
        <v>8.0164218011238918E-4</v>
      </c>
      <c r="DL6066" s="81">
        <v>0</v>
      </c>
      <c r="DM6066" s="81">
        <v>3.3595790476188943E-7</v>
      </c>
      <c r="DN6066" s="81">
        <v>3.3595790476188943E-7</v>
      </c>
      <c r="DO6066" s="81">
        <v>0</v>
      </c>
      <c r="DP6066" s="81">
        <v>3.3595790476188943E-7</v>
      </c>
      <c r="DQ6066" s="81">
        <v>3.3595790476188943E-7</v>
      </c>
      <c r="DR6066" s="81">
        <v>0</v>
      </c>
      <c r="DS6066" s="81">
        <v>3.3595790476188943E-7</v>
      </c>
      <c r="DT6066" s="81">
        <v>3.3595790476188943E-7</v>
      </c>
      <c r="DU6066" s="81">
        <v>0</v>
      </c>
      <c r="DV6066" s="81">
        <v>3.3595790476188943E-7</v>
      </c>
      <c r="DW6066" s="81">
        <v>3.3595790476188943E-7</v>
      </c>
      <c r="GE6066" s="81" t="s">
        <v>449</v>
      </c>
      <c r="GF6066" s="81" t="s">
        <v>155</v>
      </c>
      <c r="GG6066" s="81" t="s">
        <v>499</v>
      </c>
      <c r="GH6066" s="81" t="s">
        <v>461</v>
      </c>
      <c r="GI6066" s="81">
        <v>2023</v>
      </c>
      <c r="GJ6066" s="81" t="s">
        <v>201</v>
      </c>
      <c r="GK6066" s="81">
        <v>233.2300768079181</v>
      </c>
      <c r="GL6066" s="81">
        <v>0.13441700000000001</v>
      </c>
      <c r="GM6066" s="81">
        <v>2023</v>
      </c>
      <c r="GN6066" s="81" t="s">
        <v>173</v>
      </c>
      <c r="GO6066" s="81">
        <v>1.1148832299820636E-2</v>
      </c>
      <c r="GP6066" s="81">
        <v>10</v>
      </c>
      <c r="GQ6066" s="81">
        <v>0</v>
      </c>
      <c r="GR6066" s="81" t="s">
        <v>448</v>
      </c>
      <c r="GS6066" s="81">
        <v>1.1148832299820636E-2</v>
      </c>
      <c r="GT6066" s="81">
        <v>2.6002430136057653</v>
      </c>
      <c r="GU6066" s="81">
        <v>1.1148832299820636E-2</v>
      </c>
      <c r="GV6066" s="81">
        <v>2.6002430136057653</v>
      </c>
      <c r="GW6066" s="81">
        <v>1.1148832299820636E-2</v>
      </c>
      <c r="GX6066" s="81">
        <v>2.6002430136057653</v>
      </c>
      <c r="GY6066" s="81">
        <v>1.1148832299820636E-2</v>
      </c>
      <c r="GZ6066" s="81">
        <v>2.6002430136057653</v>
      </c>
    </row>
    <row r="6067" spans="98:208" x14ac:dyDescent="0.25">
      <c r="CT6067" s="81" t="s">
        <v>155</v>
      </c>
      <c r="CU6067" s="81" t="s">
        <v>494</v>
      </c>
      <c r="CV6067" s="81" t="s">
        <v>453</v>
      </c>
      <c r="CW6067" s="81">
        <v>2026</v>
      </c>
      <c r="CX6067" s="81">
        <v>0</v>
      </c>
      <c r="CY6067" s="81">
        <v>0</v>
      </c>
      <c r="CZ6067" s="81">
        <v>0</v>
      </c>
      <c r="DA6067" s="81">
        <v>0</v>
      </c>
      <c r="DB6067" s="81">
        <v>8.0408269036977106E-2</v>
      </c>
      <c r="DC6067" s="81">
        <v>3.7590224611390673E-2</v>
      </c>
      <c r="DD6067" s="81">
        <v>1.631433411568713E-3</v>
      </c>
      <c r="DE6067" s="81">
        <v>4.1186611014017722E-2</v>
      </c>
      <c r="DF6067" s="81">
        <v>4.1908711030498493E-4</v>
      </c>
      <c r="DG6067" s="81">
        <v>4.1908711030498493E-4</v>
      </c>
      <c r="DH6067" s="81">
        <v>4.1908711030498493E-4</v>
      </c>
      <c r="DI6067" s="81">
        <v>4.1908711030498493E-4</v>
      </c>
      <c r="DJ6067" s="81">
        <v>8.0164218011238918E-4</v>
      </c>
      <c r="DL6067" s="81">
        <v>0</v>
      </c>
      <c r="DM6067" s="81">
        <v>3.3595790476188943E-7</v>
      </c>
      <c r="DN6067" s="81">
        <v>3.3595790476188943E-7</v>
      </c>
      <c r="DO6067" s="81">
        <v>0</v>
      </c>
      <c r="DP6067" s="81">
        <v>3.3595790476188943E-7</v>
      </c>
      <c r="DQ6067" s="81">
        <v>3.3595790476188943E-7</v>
      </c>
      <c r="DR6067" s="81">
        <v>0</v>
      </c>
      <c r="DS6067" s="81">
        <v>3.3595790476188943E-7</v>
      </c>
      <c r="DT6067" s="81">
        <v>3.3595790476188943E-7</v>
      </c>
      <c r="DU6067" s="81">
        <v>0</v>
      </c>
      <c r="DV6067" s="81">
        <v>3.3595790476188943E-7</v>
      </c>
      <c r="DW6067" s="81">
        <v>3.3595790476188943E-7</v>
      </c>
      <c r="GE6067" s="81" t="s">
        <v>449</v>
      </c>
      <c r="GF6067" s="81" t="s">
        <v>155</v>
      </c>
      <c r="GG6067" s="81" t="s">
        <v>499</v>
      </c>
      <c r="GH6067" s="81" t="s">
        <v>461</v>
      </c>
      <c r="GI6067" s="81">
        <v>2024</v>
      </c>
      <c r="GJ6067" s="81" t="s">
        <v>201</v>
      </c>
      <c r="GK6067" s="81">
        <v>233.2300768079181</v>
      </c>
      <c r="GL6067" s="81">
        <v>0.13441700000000001</v>
      </c>
      <c r="GM6067" s="81">
        <v>2024</v>
      </c>
      <c r="GN6067" s="81" t="s">
        <v>173</v>
      </c>
      <c r="GO6067" s="81">
        <v>1.1148832299820636E-2</v>
      </c>
      <c r="GP6067" s="81">
        <v>10</v>
      </c>
      <c r="GQ6067" s="81">
        <v>0</v>
      </c>
      <c r="GR6067" s="81" t="s">
        <v>448</v>
      </c>
      <c r="GS6067" s="81">
        <v>1.1148832299820636E-2</v>
      </c>
      <c r="GT6067" s="81">
        <v>2.6002430136057653</v>
      </c>
      <c r="GU6067" s="81">
        <v>1.1148832299820636E-2</v>
      </c>
      <c r="GV6067" s="81">
        <v>2.6002430136057653</v>
      </c>
      <c r="GW6067" s="81">
        <v>1.1148832299820636E-2</v>
      </c>
      <c r="GX6067" s="81">
        <v>2.6002430136057653</v>
      </c>
      <c r="GY6067" s="81">
        <v>1.1148832299820636E-2</v>
      </c>
      <c r="GZ6067" s="81">
        <v>2.6002430136057653</v>
      </c>
    </row>
    <row r="6068" spans="98:208" x14ac:dyDescent="0.25">
      <c r="CT6068" s="81" t="s">
        <v>155</v>
      </c>
      <c r="CU6068" s="81" t="s">
        <v>494</v>
      </c>
      <c r="CV6068" s="81" t="s">
        <v>453</v>
      </c>
      <c r="CW6068" s="81">
        <v>2027</v>
      </c>
      <c r="CX6068" s="81">
        <v>0</v>
      </c>
      <c r="CY6068" s="81">
        <v>0</v>
      </c>
      <c r="CZ6068" s="81">
        <v>0</v>
      </c>
      <c r="DA6068" s="81">
        <v>0</v>
      </c>
      <c r="DB6068" s="81">
        <v>8.0408269036977106E-2</v>
      </c>
      <c r="DC6068" s="81">
        <v>3.7590224611390673E-2</v>
      </c>
      <c r="DD6068" s="81">
        <v>1.631433411568713E-3</v>
      </c>
      <c r="DE6068" s="81">
        <v>4.1186611014017722E-2</v>
      </c>
      <c r="DF6068" s="81">
        <v>4.1908711030498493E-4</v>
      </c>
      <c r="DG6068" s="81">
        <v>4.1908711030498493E-4</v>
      </c>
      <c r="DH6068" s="81">
        <v>4.1908711030498493E-4</v>
      </c>
      <c r="DI6068" s="81">
        <v>4.1908711030498493E-4</v>
      </c>
      <c r="DJ6068" s="81">
        <v>8.0164218011238918E-4</v>
      </c>
      <c r="DL6068" s="81">
        <v>0</v>
      </c>
      <c r="DM6068" s="81">
        <v>3.3595790476188943E-7</v>
      </c>
      <c r="DN6068" s="81">
        <v>3.3595790476188943E-7</v>
      </c>
      <c r="DO6068" s="81">
        <v>0</v>
      </c>
      <c r="DP6068" s="81">
        <v>3.3595790476188943E-7</v>
      </c>
      <c r="DQ6068" s="81">
        <v>3.3595790476188943E-7</v>
      </c>
      <c r="DR6068" s="81">
        <v>0</v>
      </c>
      <c r="DS6068" s="81">
        <v>3.3595790476188943E-7</v>
      </c>
      <c r="DT6068" s="81">
        <v>3.3595790476188943E-7</v>
      </c>
      <c r="DU6068" s="81">
        <v>0</v>
      </c>
      <c r="DV6068" s="81">
        <v>3.3595790476188943E-7</v>
      </c>
      <c r="DW6068" s="81">
        <v>3.3595790476188943E-7</v>
      </c>
      <c r="GE6068" s="81" t="s">
        <v>449</v>
      </c>
      <c r="GF6068" s="81" t="s">
        <v>155</v>
      </c>
      <c r="GG6068" s="81" t="s">
        <v>499</v>
      </c>
      <c r="GH6068" s="81" t="s">
        <v>461</v>
      </c>
      <c r="GI6068" s="81">
        <v>2025</v>
      </c>
      <c r="GJ6068" s="81" t="s">
        <v>201</v>
      </c>
      <c r="GK6068" s="81">
        <v>233.2300768079181</v>
      </c>
      <c r="GL6068" s="81">
        <v>0.13441700000000001</v>
      </c>
      <c r="GM6068" s="81">
        <v>2025</v>
      </c>
      <c r="GN6068" s="81" t="s">
        <v>173</v>
      </c>
      <c r="GO6068" s="81">
        <v>1.1148832299820636E-2</v>
      </c>
      <c r="GP6068" s="81">
        <v>10</v>
      </c>
      <c r="GQ6068" s="81">
        <v>0</v>
      </c>
      <c r="GR6068" s="81" t="s">
        <v>448</v>
      </c>
      <c r="GS6068" s="81">
        <v>1.1148832299820636E-2</v>
      </c>
      <c r="GT6068" s="81">
        <v>2.6002430136057653</v>
      </c>
      <c r="GU6068" s="81">
        <v>1.1148832299820636E-2</v>
      </c>
      <c r="GV6068" s="81">
        <v>2.6002430136057653</v>
      </c>
      <c r="GW6068" s="81">
        <v>1.1148832299820636E-2</v>
      </c>
      <c r="GX6068" s="81">
        <v>2.6002430136057653</v>
      </c>
      <c r="GY6068" s="81">
        <v>1.1148832299820636E-2</v>
      </c>
      <c r="GZ6068" s="81">
        <v>2.6002430136057653</v>
      </c>
    </row>
    <row r="6069" spans="98:208" x14ac:dyDescent="0.25">
      <c r="CT6069" s="81" t="s">
        <v>155</v>
      </c>
      <c r="CU6069" s="81" t="s">
        <v>494</v>
      </c>
      <c r="CV6069" s="81" t="s">
        <v>453</v>
      </c>
      <c r="CW6069" s="81">
        <v>2028</v>
      </c>
      <c r="CX6069" s="81">
        <v>0</v>
      </c>
      <c r="CY6069" s="81">
        <v>0</v>
      </c>
      <c r="CZ6069" s="81">
        <v>0</v>
      </c>
      <c r="DA6069" s="81">
        <v>0</v>
      </c>
      <c r="DB6069" s="81">
        <v>8.3606377745129565E-2</v>
      </c>
      <c r="DC6069" s="81">
        <v>3.9055083184886187E-2</v>
      </c>
      <c r="DD6069" s="81">
        <v>1.694997174106397E-3</v>
      </c>
      <c r="DE6069" s="81">
        <v>4.285629738613677E-2</v>
      </c>
      <c r="DF6069" s="81">
        <v>4.3541857288384092E-4</v>
      </c>
      <c r="DG6069" s="81">
        <v>4.3541857288384092E-4</v>
      </c>
      <c r="DH6069" s="81">
        <v>4.3541857288384092E-4</v>
      </c>
      <c r="DI6069" s="81">
        <v>4.3541857288384092E-4</v>
      </c>
      <c r="DJ6069" s="81">
        <v>8.0164218011238918E-4</v>
      </c>
      <c r="DL6069" s="81">
        <v>0</v>
      </c>
      <c r="DM6069" s="81">
        <v>3.4904989402802748E-7</v>
      </c>
      <c r="DN6069" s="81">
        <v>3.4904989402802748E-7</v>
      </c>
      <c r="DO6069" s="81">
        <v>0</v>
      </c>
      <c r="DP6069" s="81">
        <v>3.4904989402802748E-7</v>
      </c>
      <c r="DQ6069" s="81">
        <v>3.4904989402802748E-7</v>
      </c>
      <c r="DR6069" s="81">
        <v>0</v>
      </c>
      <c r="DS6069" s="81">
        <v>3.4904989402802748E-7</v>
      </c>
      <c r="DT6069" s="81">
        <v>3.4904989402802748E-7</v>
      </c>
      <c r="DU6069" s="81">
        <v>0</v>
      </c>
      <c r="DV6069" s="81">
        <v>3.4904989402802748E-7</v>
      </c>
      <c r="DW6069" s="81">
        <v>3.4904989402802748E-7</v>
      </c>
      <c r="GE6069" s="81" t="s">
        <v>449</v>
      </c>
      <c r="GF6069" s="81" t="s">
        <v>155</v>
      </c>
      <c r="GG6069" s="81" t="s">
        <v>499</v>
      </c>
      <c r="GH6069" s="81" t="s">
        <v>461</v>
      </c>
      <c r="GI6069" s="81">
        <v>2026</v>
      </c>
      <c r="GJ6069" s="81" t="s">
        <v>201</v>
      </c>
      <c r="GK6069" s="81">
        <v>233.2300768079181</v>
      </c>
      <c r="GL6069" s="81">
        <v>0.13441700000000001</v>
      </c>
      <c r="GM6069" s="81">
        <v>2026</v>
      </c>
      <c r="GN6069" s="81" t="s">
        <v>173</v>
      </c>
      <c r="GO6069" s="81">
        <v>1.1148832299820636E-2</v>
      </c>
      <c r="GP6069" s="81">
        <v>10</v>
      </c>
      <c r="GQ6069" s="81">
        <v>0</v>
      </c>
      <c r="GR6069" s="81" t="s">
        <v>448</v>
      </c>
      <c r="GS6069" s="81">
        <v>1.1148832299820636E-2</v>
      </c>
      <c r="GT6069" s="81">
        <v>2.6002430136057653</v>
      </c>
      <c r="GU6069" s="81">
        <v>1.1148832299820636E-2</v>
      </c>
      <c r="GV6069" s="81">
        <v>2.6002430136057653</v>
      </c>
      <c r="GW6069" s="81">
        <v>1.1148832299820636E-2</v>
      </c>
      <c r="GX6069" s="81">
        <v>2.6002430136057653</v>
      </c>
      <c r="GY6069" s="81">
        <v>1.1148832299820636E-2</v>
      </c>
      <c r="GZ6069" s="81">
        <v>2.6002430136057653</v>
      </c>
    </row>
    <row r="6070" spans="98:208" x14ac:dyDescent="0.25">
      <c r="CT6070" s="81" t="s">
        <v>155</v>
      </c>
      <c r="CU6070" s="81" t="s">
        <v>494</v>
      </c>
      <c r="CV6070" s="81" t="s">
        <v>453</v>
      </c>
      <c r="CW6070" s="81">
        <v>2029</v>
      </c>
      <c r="CX6070" s="81">
        <v>0</v>
      </c>
      <c r="CY6070" s="81">
        <v>0</v>
      </c>
      <c r="CZ6070" s="81">
        <v>0</v>
      </c>
      <c r="DA6070" s="81">
        <v>0</v>
      </c>
      <c r="DB6070" s="81">
        <v>8.3606377745129565E-2</v>
      </c>
      <c r="DC6070" s="81">
        <v>3.9055083184886187E-2</v>
      </c>
      <c r="DD6070" s="81">
        <v>1.694997174106397E-3</v>
      </c>
      <c r="DE6070" s="81">
        <v>4.285629738613677E-2</v>
      </c>
      <c r="DF6070" s="81">
        <v>4.3541857288384092E-4</v>
      </c>
      <c r="DG6070" s="81">
        <v>4.3541857288384092E-4</v>
      </c>
      <c r="DH6070" s="81">
        <v>4.3541857288384092E-4</v>
      </c>
      <c r="DI6070" s="81">
        <v>4.3541857288384092E-4</v>
      </c>
      <c r="DJ6070" s="81">
        <v>8.0164218011238918E-4</v>
      </c>
      <c r="DL6070" s="81">
        <v>0</v>
      </c>
      <c r="DM6070" s="81">
        <v>3.4904989402802748E-7</v>
      </c>
      <c r="DN6070" s="81">
        <v>3.4904989402802748E-7</v>
      </c>
      <c r="DO6070" s="81">
        <v>0</v>
      </c>
      <c r="DP6070" s="81">
        <v>3.4904989402802748E-7</v>
      </c>
      <c r="DQ6070" s="81">
        <v>3.4904989402802748E-7</v>
      </c>
      <c r="DR6070" s="81">
        <v>0</v>
      </c>
      <c r="DS6070" s="81">
        <v>3.4904989402802748E-7</v>
      </c>
      <c r="DT6070" s="81">
        <v>3.4904989402802748E-7</v>
      </c>
      <c r="DU6070" s="81">
        <v>0</v>
      </c>
      <c r="DV6070" s="81">
        <v>3.4904989402802748E-7</v>
      </c>
      <c r="DW6070" s="81">
        <v>3.4904989402802748E-7</v>
      </c>
      <c r="GE6070" s="81" t="s">
        <v>449</v>
      </c>
      <c r="GF6070" s="81" t="s">
        <v>155</v>
      </c>
      <c r="GG6070" s="81" t="s">
        <v>499</v>
      </c>
      <c r="GH6070" s="81" t="s">
        <v>461</v>
      </c>
      <c r="GI6070" s="81">
        <v>2027</v>
      </c>
      <c r="GJ6070" s="81" t="s">
        <v>201</v>
      </c>
      <c r="GK6070" s="81">
        <v>233.2300768079181</v>
      </c>
      <c r="GL6070" s="81">
        <v>0.13441700000000001</v>
      </c>
      <c r="GM6070" s="81">
        <v>2027</v>
      </c>
      <c r="GN6070" s="81" t="s">
        <v>173</v>
      </c>
      <c r="GO6070" s="81">
        <v>1.1148832299820636E-2</v>
      </c>
      <c r="GP6070" s="81">
        <v>10</v>
      </c>
      <c r="GQ6070" s="81">
        <v>0</v>
      </c>
      <c r="GR6070" s="81" t="s">
        <v>448</v>
      </c>
      <c r="GS6070" s="81">
        <v>1.1148832299820636E-2</v>
      </c>
      <c r="GT6070" s="81">
        <v>2.6002430136057653</v>
      </c>
      <c r="GU6070" s="81">
        <v>1.1148832299820636E-2</v>
      </c>
      <c r="GV6070" s="81">
        <v>2.6002430136057653</v>
      </c>
      <c r="GW6070" s="81">
        <v>1.1148832299820636E-2</v>
      </c>
      <c r="GX6070" s="81">
        <v>2.6002430136057653</v>
      </c>
      <c r="GY6070" s="81">
        <v>1.1148832299820636E-2</v>
      </c>
      <c r="GZ6070" s="81">
        <v>2.6002430136057653</v>
      </c>
    </row>
    <row r="6071" spans="98:208" x14ac:dyDescent="0.25">
      <c r="CT6071" s="81" t="s">
        <v>155</v>
      </c>
      <c r="CU6071" s="81" t="s">
        <v>494</v>
      </c>
      <c r="CV6071" s="81" t="s">
        <v>453</v>
      </c>
      <c r="CW6071" s="81">
        <v>2030</v>
      </c>
      <c r="CX6071" s="81">
        <v>0</v>
      </c>
      <c r="CY6071" s="81">
        <v>0</v>
      </c>
      <c r="CZ6071" s="81">
        <v>0</v>
      </c>
      <c r="DA6071" s="81">
        <v>0</v>
      </c>
      <c r="DB6071" s="81">
        <v>8.3606377745129565E-2</v>
      </c>
      <c r="DC6071" s="81">
        <v>3.9055083184886187E-2</v>
      </c>
      <c r="DD6071" s="81">
        <v>1.694997174106397E-3</v>
      </c>
      <c r="DE6071" s="81">
        <v>4.285629738613677E-2</v>
      </c>
      <c r="DF6071" s="81">
        <v>0</v>
      </c>
      <c r="DG6071" s="81">
        <v>4.3541857288384092E-4</v>
      </c>
      <c r="DH6071" s="81">
        <v>4.3541857288384092E-4</v>
      </c>
      <c r="DI6071" s="81">
        <v>4.3541857288384092E-4</v>
      </c>
      <c r="DJ6071" s="81">
        <v>8.0164218011238918E-4</v>
      </c>
      <c r="DL6071" s="81">
        <v>0</v>
      </c>
      <c r="DM6071" s="81">
        <v>0</v>
      </c>
      <c r="DN6071" s="81">
        <v>0</v>
      </c>
      <c r="DO6071" s="81">
        <v>0</v>
      </c>
      <c r="DP6071" s="81">
        <v>3.4904989402802748E-7</v>
      </c>
      <c r="DQ6071" s="81">
        <v>3.4904989402802748E-7</v>
      </c>
      <c r="DR6071" s="81">
        <v>0</v>
      </c>
      <c r="DS6071" s="81">
        <v>3.4904989402802748E-7</v>
      </c>
      <c r="DT6071" s="81">
        <v>3.4904989402802748E-7</v>
      </c>
      <c r="DU6071" s="81">
        <v>0</v>
      </c>
      <c r="DV6071" s="81">
        <v>3.4904989402802748E-7</v>
      </c>
      <c r="DW6071" s="81">
        <v>3.4904989402802748E-7</v>
      </c>
      <c r="GE6071" s="81" t="s">
        <v>449</v>
      </c>
      <c r="GF6071" s="81" t="s">
        <v>155</v>
      </c>
      <c r="GG6071" s="81" t="s">
        <v>499</v>
      </c>
      <c r="GH6071" s="81" t="s">
        <v>461</v>
      </c>
      <c r="GI6071" s="81">
        <v>2028</v>
      </c>
      <c r="GJ6071" s="81" t="s">
        <v>201</v>
      </c>
      <c r="GK6071" s="81">
        <v>247.27299216492639</v>
      </c>
      <c r="GL6071" s="81">
        <v>0.13441700000000001</v>
      </c>
      <c r="GM6071" s="81">
        <v>2028</v>
      </c>
      <c r="GN6071" s="81" t="s">
        <v>173</v>
      </c>
      <c r="GO6071" s="81">
        <v>1.1148832299820636E-2</v>
      </c>
      <c r="GP6071" s="81">
        <v>10</v>
      </c>
      <c r="GQ6071" s="81">
        <v>0</v>
      </c>
      <c r="GR6071" s="81" t="s">
        <v>448</v>
      </c>
      <c r="GS6071" s="81">
        <v>1.1148832299820636E-2</v>
      </c>
      <c r="GT6071" s="81">
        <v>2.7568051219216265</v>
      </c>
      <c r="GU6071" s="81">
        <v>1.1148832299820636E-2</v>
      </c>
      <c r="GV6071" s="81">
        <v>2.7568051219216265</v>
      </c>
      <c r="GW6071" s="81">
        <v>1.1148832299820636E-2</v>
      </c>
      <c r="GX6071" s="81">
        <v>2.7568051219216265</v>
      </c>
      <c r="GY6071" s="81">
        <v>1.1148832299820636E-2</v>
      </c>
      <c r="GZ6071" s="81">
        <v>2.7568051219216265</v>
      </c>
    </row>
    <row r="6072" spans="98:208" x14ac:dyDescent="0.25">
      <c r="CT6072" s="81" t="s">
        <v>155</v>
      </c>
      <c r="CU6072" s="81" t="s">
        <v>494</v>
      </c>
      <c r="CV6072" s="81" t="s">
        <v>453</v>
      </c>
      <c r="CW6072" s="81">
        <v>2031</v>
      </c>
      <c r="CX6072" s="81">
        <v>0</v>
      </c>
      <c r="CY6072" s="81">
        <v>0</v>
      </c>
      <c r="CZ6072" s="81">
        <v>0</v>
      </c>
      <c r="DA6072" s="81">
        <v>0</v>
      </c>
      <c r="DB6072" s="81">
        <v>8.3606377745129565E-2</v>
      </c>
      <c r="DC6072" s="81">
        <v>3.9055083184886187E-2</v>
      </c>
      <c r="DD6072" s="81">
        <v>1.694997174106397E-3</v>
      </c>
      <c r="DE6072" s="81">
        <v>4.285629738613677E-2</v>
      </c>
      <c r="DF6072" s="81">
        <v>0</v>
      </c>
      <c r="DG6072" s="81">
        <v>0</v>
      </c>
      <c r="DH6072" s="81">
        <v>4.3541857288384092E-4</v>
      </c>
      <c r="DI6072" s="81">
        <v>4.3541857288384092E-4</v>
      </c>
      <c r="DJ6072" s="81">
        <v>8.0164218011238918E-4</v>
      </c>
      <c r="DL6072" s="81">
        <v>0</v>
      </c>
      <c r="DM6072" s="81">
        <v>0</v>
      </c>
      <c r="DN6072" s="81">
        <v>0</v>
      </c>
      <c r="DO6072" s="81">
        <v>0</v>
      </c>
      <c r="DP6072" s="81">
        <v>0</v>
      </c>
      <c r="DQ6072" s="81">
        <v>0</v>
      </c>
      <c r="DR6072" s="81">
        <v>0</v>
      </c>
      <c r="DS6072" s="81">
        <v>3.4904989402802748E-7</v>
      </c>
      <c r="DT6072" s="81">
        <v>3.4904989402802748E-7</v>
      </c>
      <c r="DU6072" s="81">
        <v>0</v>
      </c>
      <c r="DV6072" s="81">
        <v>3.4904989402802748E-7</v>
      </c>
      <c r="DW6072" s="81">
        <v>3.4904989402802748E-7</v>
      </c>
      <c r="GE6072" s="81" t="s">
        <v>449</v>
      </c>
      <c r="GF6072" s="81" t="s">
        <v>155</v>
      </c>
      <c r="GG6072" s="81" t="s">
        <v>499</v>
      </c>
      <c r="GH6072" s="81" t="s">
        <v>461</v>
      </c>
      <c r="GI6072" s="81">
        <v>2029</v>
      </c>
      <c r="GJ6072" s="81" t="s">
        <v>201</v>
      </c>
      <c r="GK6072" s="81">
        <v>247.27299216492639</v>
      </c>
      <c r="GL6072" s="81">
        <v>0.13441700000000001</v>
      </c>
      <c r="GM6072" s="81">
        <v>2029</v>
      </c>
      <c r="GN6072" s="81" t="s">
        <v>173</v>
      </c>
      <c r="GO6072" s="81">
        <v>1.1148832299820636E-2</v>
      </c>
      <c r="GP6072" s="81">
        <v>10</v>
      </c>
      <c r="GQ6072" s="81">
        <v>0</v>
      </c>
      <c r="GR6072" s="81" t="s">
        <v>448</v>
      </c>
      <c r="GS6072" s="81">
        <v>1.1148832299820636E-2</v>
      </c>
      <c r="GT6072" s="81">
        <v>2.7568051219216265</v>
      </c>
      <c r="GU6072" s="81">
        <v>1.1148832299820636E-2</v>
      </c>
      <c r="GV6072" s="81">
        <v>2.7568051219216265</v>
      </c>
      <c r="GW6072" s="81">
        <v>1.1148832299820636E-2</v>
      </c>
      <c r="GX6072" s="81">
        <v>2.7568051219216265</v>
      </c>
      <c r="GY6072" s="81">
        <v>1.1148832299820636E-2</v>
      </c>
      <c r="GZ6072" s="81">
        <v>2.7568051219216265</v>
      </c>
    </row>
    <row r="6073" spans="98:208" x14ac:dyDescent="0.25">
      <c r="CT6073" s="81" t="s">
        <v>155</v>
      </c>
      <c r="CU6073" s="81" t="s">
        <v>494</v>
      </c>
      <c r="CV6073" s="81" t="s">
        <v>453</v>
      </c>
      <c r="CW6073" s="81">
        <v>2032</v>
      </c>
      <c r="CX6073" s="81">
        <v>0</v>
      </c>
      <c r="CY6073" s="81">
        <v>0</v>
      </c>
      <c r="CZ6073" s="81">
        <v>0</v>
      </c>
      <c r="DA6073" s="81">
        <v>0</v>
      </c>
      <c r="DB6073" s="81">
        <v>8.3606377745129565E-2</v>
      </c>
      <c r="DC6073" s="81">
        <v>3.9055083184886187E-2</v>
      </c>
      <c r="DD6073" s="81">
        <v>1.694997174106397E-3</v>
      </c>
      <c r="DE6073" s="81">
        <v>4.285629738613677E-2</v>
      </c>
      <c r="DF6073" s="81">
        <v>0</v>
      </c>
      <c r="DG6073" s="81">
        <v>0</v>
      </c>
      <c r="DH6073" s="81">
        <v>0</v>
      </c>
      <c r="DI6073" s="81">
        <v>4.3541857288384092E-4</v>
      </c>
      <c r="DJ6073" s="81">
        <v>8.0164218011238918E-4</v>
      </c>
      <c r="DL6073" s="81">
        <v>0</v>
      </c>
      <c r="DM6073" s="81">
        <v>0</v>
      </c>
      <c r="DN6073" s="81">
        <v>0</v>
      </c>
      <c r="DO6073" s="81">
        <v>0</v>
      </c>
      <c r="DP6073" s="81">
        <v>0</v>
      </c>
      <c r="DQ6073" s="81">
        <v>0</v>
      </c>
      <c r="DR6073" s="81">
        <v>0</v>
      </c>
      <c r="DS6073" s="81">
        <v>0</v>
      </c>
      <c r="DT6073" s="81">
        <v>0</v>
      </c>
      <c r="DU6073" s="81">
        <v>0</v>
      </c>
      <c r="DV6073" s="81">
        <v>3.4904989402802748E-7</v>
      </c>
      <c r="DW6073" s="81">
        <v>3.4904989402802748E-7</v>
      </c>
      <c r="GE6073" s="81" t="s">
        <v>449</v>
      </c>
      <c r="GF6073" s="81" t="s">
        <v>155</v>
      </c>
      <c r="GG6073" s="81" t="s">
        <v>499</v>
      </c>
      <c r="GH6073" s="81" t="s">
        <v>461</v>
      </c>
      <c r="GI6073" s="81">
        <v>2030</v>
      </c>
      <c r="GJ6073" s="81" t="s">
        <v>201</v>
      </c>
      <c r="GK6073" s="81">
        <v>247.27299216492639</v>
      </c>
      <c r="GL6073" s="81">
        <v>0.13441700000000001</v>
      </c>
      <c r="GM6073" s="81">
        <v>2030</v>
      </c>
      <c r="GN6073" s="81" t="s">
        <v>173</v>
      </c>
      <c r="GO6073" s="81">
        <v>1.1148832299820636E-2</v>
      </c>
      <c r="GP6073" s="81">
        <v>10</v>
      </c>
      <c r="GQ6073" s="81">
        <v>0</v>
      </c>
      <c r="GR6073" s="81" t="s">
        <v>448</v>
      </c>
      <c r="GS6073" s="81">
        <v>0</v>
      </c>
      <c r="GT6073" s="81">
        <v>0</v>
      </c>
      <c r="GU6073" s="81">
        <v>1.1148832299820636E-2</v>
      </c>
      <c r="GV6073" s="81">
        <v>2.7568051219216265</v>
      </c>
      <c r="GW6073" s="81">
        <v>1.1148832299820636E-2</v>
      </c>
      <c r="GX6073" s="81">
        <v>2.7568051219216265</v>
      </c>
      <c r="GY6073" s="81">
        <v>1.1148832299820636E-2</v>
      </c>
      <c r="GZ6073" s="81">
        <v>2.7568051219216265</v>
      </c>
    </row>
    <row r="6074" spans="98:208" x14ac:dyDescent="0.25">
      <c r="CT6074" s="81" t="s">
        <v>155</v>
      </c>
      <c r="CU6074" s="81" t="s">
        <v>494</v>
      </c>
      <c r="CV6074" s="81" t="s">
        <v>454</v>
      </c>
      <c r="CW6074" s="81">
        <v>2020</v>
      </c>
      <c r="CX6074" s="81">
        <v>0</v>
      </c>
      <c r="CY6074" s="81">
        <v>0</v>
      </c>
      <c r="CZ6074" s="81">
        <v>0</v>
      </c>
      <c r="DA6074" s="81">
        <v>0</v>
      </c>
      <c r="DB6074" s="81">
        <v>21083.84282422415</v>
      </c>
      <c r="DC6074" s="81">
        <v>409.22373582032111</v>
      </c>
      <c r="DD6074" s="81">
        <v>13469.087812378721</v>
      </c>
      <c r="DE6074" s="81">
        <v>7205.5312760251072</v>
      </c>
      <c r="DF6074" s="81">
        <v>4.5623668037668628</v>
      </c>
      <c r="DG6074" s="81">
        <v>0</v>
      </c>
      <c r="DH6074" s="81">
        <v>0</v>
      </c>
      <c r="DI6074" s="81">
        <v>0</v>
      </c>
      <c r="DJ6074" s="81">
        <v>4.9870524207371493E-10</v>
      </c>
      <c r="DL6074" s="81">
        <v>0</v>
      </c>
      <c r="DM6074" s="81">
        <v>2.2752762413016343E-9</v>
      </c>
      <c r="DN6074" s="81">
        <v>2.2752762413016343E-9</v>
      </c>
      <c r="DO6074" s="81">
        <v>0</v>
      </c>
      <c r="DP6074" s="81">
        <v>0</v>
      </c>
      <c r="DQ6074" s="81">
        <v>0</v>
      </c>
      <c r="DR6074" s="81">
        <v>0</v>
      </c>
      <c r="DS6074" s="81">
        <v>0</v>
      </c>
      <c r="DT6074" s="81">
        <v>0</v>
      </c>
      <c r="DU6074" s="81">
        <v>0</v>
      </c>
      <c r="DV6074" s="81">
        <v>0</v>
      </c>
      <c r="DW6074" s="81">
        <v>0</v>
      </c>
      <c r="GE6074" s="81" t="s">
        <v>449</v>
      </c>
      <c r="GF6074" s="81" t="s">
        <v>155</v>
      </c>
      <c r="GG6074" s="81" t="s">
        <v>499</v>
      </c>
      <c r="GH6074" s="81" t="s">
        <v>461</v>
      </c>
      <c r="GI6074" s="81">
        <v>2031</v>
      </c>
      <c r="GJ6074" s="81" t="s">
        <v>201</v>
      </c>
      <c r="GK6074" s="81">
        <v>247.27299216492639</v>
      </c>
      <c r="GL6074" s="81">
        <v>0.13441700000000001</v>
      </c>
      <c r="GM6074" s="81">
        <v>2031</v>
      </c>
      <c r="GN6074" s="81" t="s">
        <v>173</v>
      </c>
      <c r="GO6074" s="81">
        <v>1.1148832299820636E-2</v>
      </c>
      <c r="GP6074" s="81">
        <v>10</v>
      </c>
      <c r="GQ6074" s="81">
        <v>0</v>
      </c>
      <c r="GR6074" s="81" t="s">
        <v>448</v>
      </c>
      <c r="GS6074" s="81">
        <v>0</v>
      </c>
      <c r="GT6074" s="81">
        <v>0</v>
      </c>
      <c r="GU6074" s="81">
        <v>0</v>
      </c>
      <c r="GV6074" s="81">
        <v>0</v>
      </c>
      <c r="GW6074" s="81">
        <v>1.1148832299820636E-2</v>
      </c>
      <c r="GX6074" s="81">
        <v>2.7568051219216265</v>
      </c>
      <c r="GY6074" s="81">
        <v>1.1148832299820636E-2</v>
      </c>
      <c r="GZ6074" s="81">
        <v>2.7568051219216265</v>
      </c>
    </row>
    <row r="6075" spans="98:208" x14ac:dyDescent="0.25">
      <c r="CT6075" s="81" t="s">
        <v>155</v>
      </c>
      <c r="CU6075" s="81" t="s">
        <v>494</v>
      </c>
      <c r="CV6075" s="81" t="s">
        <v>454</v>
      </c>
      <c r="CW6075" s="81">
        <v>2021</v>
      </c>
      <c r="CX6075" s="81">
        <v>0</v>
      </c>
      <c r="CY6075" s="81">
        <v>0</v>
      </c>
      <c r="CZ6075" s="81">
        <v>0</v>
      </c>
      <c r="DA6075" s="81">
        <v>0</v>
      </c>
      <c r="DB6075" s="81">
        <v>21083.84282422415</v>
      </c>
      <c r="DC6075" s="81">
        <v>409.22373582032111</v>
      </c>
      <c r="DD6075" s="81">
        <v>13469.087812378721</v>
      </c>
      <c r="DE6075" s="81">
        <v>7205.5312760251072</v>
      </c>
      <c r="DF6075" s="81">
        <v>4.5623668037668628</v>
      </c>
      <c r="DG6075" s="81">
        <v>4.5623668037668628</v>
      </c>
      <c r="DH6075" s="81">
        <v>0</v>
      </c>
      <c r="DI6075" s="81">
        <v>0</v>
      </c>
      <c r="DJ6075" s="81">
        <v>4.9870524207371493E-10</v>
      </c>
      <c r="DL6075" s="81">
        <v>0</v>
      </c>
      <c r="DM6075" s="81">
        <v>2.2752762413016343E-9</v>
      </c>
      <c r="DN6075" s="81">
        <v>2.2752762413016343E-9</v>
      </c>
      <c r="DO6075" s="81">
        <v>0</v>
      </c>
      <c r="DP6075" s="81">
        <v>2.2752762413016343E-9</v>
      </c>
      <c r="DQ6075" s="81">
        <v>2.2752762413016343E-9</v>
      </c>
      <c r="DR6075" s="81">
        <v>0</v>
      </c>
      <c r="DS6075" s="81">
        <v>0</v>
      </c>
      <c r="DT6075" s="81">
        <v>0</v>
      </c>
      <c r="DU6075" s="81">
        <v>0</v>
      </c>
      <c r="DV6075" s="81">
        <v>0</v>
      </c>
      <c r="DW6075" s="81">
        <v>0</v>
      </c>
      <c r="GE6075" s="81" t="s">
        <v>449</v>
      </c>
      <c r="GF6075" s="81" t="s">
        <v>155</v>
      </c>
      <c r="GG6075" s="81" t="s">
        <v>499</v>
      </c>
      <c r="GH6075" s="81" t="s">
        <v>461</v>
      </c>
      <c r="GI6075" s="81">
        <v>2032</v>
      </c>
      <c r="GJ6075" s="81" t="s">
        <v>201</v>
      </c>
      <c r="GK6075" s="81">
        <v>247.27299216492639</v>
      </c>
      <c r="GL6075" s="81">
        <v>0.13441700000000001</v>
      </c>
      <c r="GM6075" s="81">
        <v>2032</v>
      </c>
      <c r="GN6075" s="81" t="s">
        <v>173</v>
      </c>
      <c r="GO6075" s="81">
        <v>1.1148832299820636E-2</v>
      </c>
      <c r="GP6075" s="81">
        <v>10</v>
      </c>
      <c r="GQ6075" s="81">
        <v>0</v>
      </c>
      <c r="GR6075" s="81" t="s">
        <v>448</v>
      </c>
      <c r="GS6075" s="81">
        <v>0</v>
      </c>
      <c r="GT6075" s="81">
        <v>0</v>
      </c>
      <c r="GU6075" s="81">
        <v>0</v>
      </c>
      <c r="GV6075" s="81">
        <v>0</v>
      </c>
      <c r="GW6075" s="81">
        <v>0</v>
      </c>
      <c r="GX6075" s="81">
        <v>0</v>
      </c>
      <c r="GY6075" s="81">
        <v>1.1148832299820636E-2</v>
      </c>
      <c r="GZ6075" s="81">
        <v>2.7568051219216265</v>
      </c>
    </row>
    <row r="6076" spans="98:208" x14ac:dyDescent="0.25">
      <c r="CT6076" s="81" t="s">
        <v>155</v>
      </c>
      <c r="CU6076" s="81" t="s">
        <v>494</v>
      </c>
      <c r="CV6076" s="81" t="s">
        <v>454</v>
      </c>
      <c r="CW6076" s="81">
        <v>2022</v>
      </c>
      <c r="CX6076" s="81">
        <v>0</v>
      </c>
      <c r="CY6076" s="81">
        <v>0</v>
      </c>
      <c r="CZ6076" s="81">
        <v>0</v>
      </c>
      <c r="DA6076" s="81">
        <v>0</v>
      </c>
      <c r="DB6076" s="81">
        <v>21083.84282422415</v>
      </c>
      <c r="DC6076" s="81">
        <v>409.22373582032111</v>
      </c>
      <c r="DD6076" s="81">
        <v>13469.087812378721</v>
      </c>
      <c r="DE6076" s="81">
        <v>7205.5312760251072</v>
      </c>
      <c r="DF6076" s="81">
        <v>4.5623668037668628</v>
      </c>
      <c r="DG6076" s="81">
        <v>4.5623668037668628</v>
      </c>
      <c r="DH6076" s="81">
        <v>4.5623668037668628</v>
      </c>
      <c r="DI6076" s="81">
        <v>0</v>
      </c>
      <c r="DJ6076" s="81">
        <v>4.9870524207371493E-10</v>
      </c>
      <c r="DL6076" s="81">
        <v>0</v>
      </c>
      <c r="DM6076" s="81">
        <v>2.2752762413016343E-9</v>
      </c>
      <c r="DN6076" s="81">
        <v>2.2752762413016343E-9</v>
      </c>
      <c r="DO6076" s="81">
        <v>0</v>
      </c>
      <c r="DP6076" s="81">
        <v>2.2752762413016343E-9</v>
      </c>
      <c r="DQ6076" s="81">
        <v>2.2752762413016343E-9</v>
      </c>
      <c r="DR6076" s="81">
        <v>0</v>
      </c>
      <c r="DS6076" s="81">
        <v>2.2752762413016343E-9</v>
      </c>
      <c r="DT6076" s="81">
        <v>2.2752762413016343E-9</v>
      </c>
      <c r="DU6076" s="81">
        <v>0</v>
      </c>
      <c r="DV6076" s="81">
        <v>0</v>
      </c>
      <c r="DW6076" s="81">
        <v>0</v>
      </c>
      <c r="GE6076" s="81" t="s">
        <v>449</v>
      </c>
      <c r="GF6076" s="81" t="s">
        <v>155</v>
      </c>
      <c r="GG6076" s="81" t="s">
        <v>499</v>
      </c>
      <c r="GH6076" s="81" t="s">
        <v>451</v>
      </c>
      <c r="GI6076" s="81">
        <v>2021</v>
      </c>
      <c r="GJ6076" s="81" t="s">
        <v>201</v>
      </c>
      <c r="GK6076" s="81">
        <v>222.22942162781749</v>
      </c>
      <c r="GL6076" s="81">
        <v>0.13441700000000001</v>
      </c>
      <c r="GM6076" s="81">
        <v>2021</v>
      </c>
      <c r="GN6076" s="81" t="s">
        <v>173</v>
      </c>
      <c r="GO6076" s="81">
        <v>1.1148832299820636E-2</v>
      </c>
      <c r="GP6076" s="81">
        <v>10</v>
      </c>
      <c r="GQ6076" s="81">
        <v>0</v>
      </c>
      <c r="GR6076" s="81" t="s">
        <v>448</v>
      </c>
      <c r="GS6076" s="81">
        <v>1.1148832299820636E-2</v>
      </c>
      <c r="GT6076" s="81">
        <v>2.4775985538146701</v>
      </c>
      <c r="GU6076" s="81">
        <v>1.1148832299820636E-2</v>
      </c>
      <c r="GV6076" s="81">
        <v>2.4775985538146701</v>
      </c>
      <c r="GW6076" s="81">
        <v>0</v>
      </c>
      <c r="GX6076" s="81">
        <v>0</v>
      </c>
      <c r="GY6076" s="81">
        <v>0</v>
      </c>
      <c r="GZ6076" s="81">
        <v>0</v>
      </c>
    </row>
    <row r="6077" spans="98:208" x14ac:dyDescent="0.25">
      <c r="CT6077" s="81" t="s">
        <v>155</v>
      </c>
      <c r="CU6077" s="81" t="s">
        <v>494</v>
      </c>
      <c r="CV6077" s="81" t="s">
        <v>454</v>
      </c>
      <c r="CW6077" s="81">
        <v>2023</v>
      </c>
      <c r="CX6077" s="81">
        <v>0</v>
      </c>
      <c r="CY6077" s="81">
        <v>0</v>
      </c>
      <c r="CZ6077" s="81">
        <v>0</v>
      </c>
      <c r="DA6077" s="81">
        <v>0</v>
      </c>
      <c r="DB6077" s="81">
        <v>21835.978114130201</v>
      </c>
      <c r="DC6077" s="81">
        <v>428.60232122006278</v>
      </c>
      <c r="DD6077" s="81">
        <v>13939.56097345725</v>
      </c>
      <c r="DE6077" s="81">
        <v>7467.8148194522291</v>
      </c>
      <c r="DF6077" s="81">
        <v>4.7784154025963357</v>
      </c>
      <c r="DG6077" s="81">
        <v>4.7784154025963357</v>
      </c>
      <c r="DH6077" s="81">
        <v>4.7784154025963357</v>
      </c>
      <c r="DI6077" s="81">
        <v>4.7784154025963357</v>
      </c>
      <c r="DJ6077" s="81">
        <v>4.9870524207371493E-10</v>
      </c>
      <c r="DL6077" s="81">
        <v>0</v>
      </c>
      <c r="DM6077" s="81">
        <v>2.3830208100805736E-9</v>
      </c>
      <c r="DN6077" s="81">
        <v>2.3830208100805736E-9</v>
      </c>
      <c r="DO6077" s="81">
        <v>0</v>
      </c>
      <c r="DP6077" s="81">
        <v>2.3830208100805736E-9</v>
      </c>
      <c r="DQ6077" s="81">
        <v>2.3830208100805736E-9</v>
      </c>
      <c r="DR6077" s="81">
        <v>0</v>
      </c>
      <c r="DS6077" s="81">
        <v>2.3830208100805736E-9</v>
      </c>
      <c r="DT6077" s="81">
        <v>2.3830208100805736E-9</v>
      </c>
      <c r="DU6077" s="81">
        <v>0</v>
      </c>
      <c r="DV6077" s="81">
        <v>2.3830208100805736E-9</v>
      </c>
      <c r="DW6077" s="81">
        <v>2.3830208100805736E-9</v>
      </c>
      <c r="GE6077" s="81" t="s">
        <v>449</v>
      </c>
      <c r="GF6077" s="81" t="s">
        <v>155</v>
      </c>
      <c r="GG6077" s="81" t="s">
        <v>499</v>
      </c>
      <c r="GH6077" s="81" t="s">
        <v>451</v>
      </c>
      <c r="GI6077" s="81">
        <v>2022</v>
      </c>
      <c r="GJ6077" s="81" t="s">
        <v>201</v>
      </c>
      <c r="GK6077" s="81">
        <v>222.22942162781749</v>
      </c>
      <c r="GL6077" s="81">
        <v>0.13441700000000001</v>
      </c>
      <c r="GM6077" s="81">
        <v>2022</v>
      </c>
      <c r="GN6077" s="81" t="s">
        <v>173</v>
      </c>
      <c r="GO6077" s="81">
        <v>1.1148832299820636E-2</v>
      </c>
      <c r="GP6077" s="81">
        <v>10</v>
      </c>
      <c r="GQ6077" s="81">
        <v>0</v>
      </c>
      <c r="GR6077" s="81" t="s">
        <v>448</v>
      </c>
      <c r="GS6077" s="81">
        <v>1.1148832299820636E-2</v>
      </c>
      <c r="GT6077" s="81">
        <v>2.4775985538146701</v>
      </c>
      <c r="GU6077" s="81">
        <v>1.1148832299820636E-2</v>
      </c>
      <c r="GV6077" s="81">
        <v>2.4775985538146701</v>
      </c>
      <c r="GW6077" s="81">
        <v>1.1148832299820636E-2</v>
      </c>
      <c r="GX6077" s="81">
        <v>2.4775985538146701</v>
      </c>
      <c r="GY6077" s="81">
        <v>0</v>
      </c>
      <c r="GZ6077" s="81">
        <v>0</v>
      </c>
    </row>
    <row r="6078" spans="98:208" x14ac:dyDescent="0.25">
      <c r="CT6078" s="81" t="s">
        <v>155</v>
      </c>
      <c r="CU6078" s="81" t="s">
        <v>494</v>
      </c>
      <c r="CV6078" s="81" t="s">
        <v>454</v>
      </c>
      <c r="CW6078" s="81">
        <v>2024</v>
      </c>
      <c r="CX6078" s="81">
        <v>0</v>
      </c>
      <c r="CY6078" s="81">
        <v>0</v>
      </c>
      <c r="CZ6078" s="81">
        <v>0</v>
      </c>
      <c r="DA6078" s="81">
        <v>0</v>
      </c>
      <c r="DB6078" s="81">
        <v>21835.978114130201</v>
      </c>
      <c r="DC6078" s="81">
        <v>428.60232122006278</v>
      </c>
      <c r="DD6078" s="81">
        <v>13939.56097345725</v>
      </c>
      <c r="DE6078" s="81">
        <v>7467.8148194522291</v>
      </c>
      <c r="DF6078" s="81">
        <v>4.7784154025963357</v>
      </c>
      <c r="DG6078" s="81">
        <v>4.7784154025963357</v>
      </c>
      <c r="DH6078" s="81">
        <v>4.7784154025963357</v>
      </c>
      <c r="DI6078" s="81">
        <v>4.7784154025963357</v>
      </c>
      <c r="DJ6078" s="81">
        <v>4.9870524207371493E-10</v>
      </c>
      <c r="DL6078" s="81">
        <v>0</v>
      </c>
      <c r="DM6078" s="81">
        <v>2.3830208100805736E-9</v>
      </c>
      <c r="DN6078" s="81">
        <v>2.3830208100805736E-9</v>
      </c>
      <c r="DO6078" s="81">
        <v>0</v>
      </c>
      <c r="DP6078" s="81">
        <v>2.3830208100805736E-9</v>
      </c>
      <c r="DQ6078" s="81">
        <v>2.3830208100805736E-9</v>
      </c>
      <c r="DR6078" s="81">
        <v>0</v>
      </c>
      <c r="DS6078" s="81">
        <v>2.3830208100805736E-9</v>
      </c>
      <c r="DT6078" s="81">
        <v>2.3830208100805736E-9</v>
      </c>
      <c r="DU6078" s="81">
        <v>0</v>
      </c>
      <c r="DV6078" s="81">
        <v>2.3830208100805736E-9</v>
      </c>
      <c r="DW6078" s="81">
        <v>2.3830208100805736E-9</v>
      </c>
      <c r="GE6078" s="81" t="s">
        <v>449</v>
      </c>
      <c r="GF6078" s="81" t="s">
        <v>155</v>
      </c>
      <c r="GG6078" s="81" t="s">
        <v>499</v>
      </c>
      <c r="GH6078" s="81" t="s">
        <v>451</v>
      </c>
      <c r="GI6078" s="81">
        <v>2023</v>
      </c>
      <c r="GJ6078" s="81" t="s">
        <v>201</v>
      </c>
      <c r="GK6078" s="81">
        <v>233.23007680792301</v>
      </c>
      <c r="GL6078" s="81">
        <v>0.13441700000000001</v>
      </c>
      <c r="GM6078" s="81">
        <v>2023</v>
      </c>
      <c r="GN6078" s="81" t="s">
        <v>173</v>
      </c>
      <c r="GO6078" s="81">
        <v>1.1148832299820636E-2</v>
      </c>
      <c r="GP6078" s="81">
        <v>10</v>
      </c>
      <c r="GQ6078" s="81">
        <v>0</v>
      </c>
      <c r="GR6078" s="81" t="s">
        <v>448</v>
      </c>
      <c r="GS6078" s="81">
        <v>1.1148832299820636E-2</v>
      </c>
      <c r="GT6078" s="81">
        <v>2.6002430136058199</v>
      </c>
      <c r="GU6078" s="81">
        <v>1.1148832299820636E-2</v>
      </c>
      <c r="GV6078" s="81">
        <v>2.6002430136058199</v>
      </c>
      <c r="GW6078" s="81">
        <v>1.1148832299820636E-2</v>
      </c>
      <c r="GX6078" s="81">
        <v>2.6002430136058199</v>
      </c>
      <c r="GY6078" s="81">
        <v>1.1148832299820636E-2</v>
      </c>
      <c r="GZ6078" s="81">
        <v>2.6002430136058199</v>
      </c>
    </row>
    <row r="6079" spans="98:208" x14ac:dyDescent="0.25">
      <c r="CT6079" s="81" t="s">
        <v>155</v>
      </c>
      <c r="CU6079" s="81" t="s">
        <v>494</v>
      </c>
      <c r="CV6079" s="81" t="s">
        <v>454</v>
      </c>
      <c r="CW6079" s="81">
        <v>2025</v>
      </c>
      <c r="CX6079" s="81">
        <v>0</v>
      </c>
      <c r="CY6079" s="81">
        <v>0</v>
      </c>
      <c r="CZ6079" s="81">
        <v>0</v>
      </c>
      <c r="DA6079" s="81">
        <v>0</v>
      </c>
      <c r="DB6079" s="81">
        <v>21835.978114130201</v>
      </c>
      <c r="DC6079" s="81">
        <v>428.60232122006278</v>
      </c>
      <c r="DD6079" s="81">
        <v>13939.56097345725</v>
      </c>
      <c r="DE6079" s="81">
        <v>7467.8148194522291</v>
      </c>
      <c r="DF6079" s="81">
        <v>4.7784154025963357</v>
      </c>
      <c r="DG6079" s="81">
        <v>4.7784154025963357</v>
      </c>
      <c r="DH6079" s="81">
        <v>4.7784154025963357</v>
      </c>
      <c r="DI6079" s="81">
        <v>4.7784154025963357</v>
      </c>
      <c r="DJ6079" s="81">
        <v>4.9870524207371493E-10</v>
      </c>
      <c r="DL6079" s="81">
        <v>0</v>
      </c>
      <c r="DM6079" s="81">
        <v>2.3830208100805736E-9</v>
      </c>
      <c r="DN6079" s="81">
        <v>2.3830208100805736E-9</v>
      </c>
      <c r="DO6079" s="81">
        <v>0</v>
      </c>
      <c r="DP6079" s="81">
        <v>2.3830208100805736E-9</v>
      </c>
      <c r="DQ6079" s="81">
        <v>2.3830208100805736E-9</v>
      </c>
      <c r="DR6079" s="81">
        <v>0</v>
      </c>
      <c r="DS6079" s="81">
        <v>2.3830208100805736E-9</v>
      </c>
      <c r="DT6079" s="81">
        <v>2.3830208100805736E-9</v>
      </c>
      <c r="DU6079" s="81">
        <v>0</v>
      </c>
      <c r="DV6079" s="81">
        <v>2.3830208100805736E-9</v>
      </c>
      <c r="DW6079" s="81">
        <v>2.3830208100805736E-9</v>
      </c>
      <c r="GE6079" s="81" t="s">
        <v>449</v>
      </c>
      <c r="GF6079" s="81" t="s">
        <v>155</v>
      </c>
      <c r="GG6079" s="81" t="s">
        <v>499</v>
      </c>
      <c r="GH6079" s="81" t="s">
        <v>451</v>
      </c>
      <c r="GI6079" s="81">
        <v>2024</v>
      </c>
      <c r="GJ6079" s="81" t="s">
        <v>201</v>
      </c>
      <c r="GK6079" s="81">
        <v>233.23007680792301</v>
      </c>
      <c r="GL6079" s="81">
        <v>0.13441700000000001</v>
      </c>
      <c r="GM6079" s="81">
        <v>2024</v>
      </c>
      <c r="GN6079" s="81" t="s">
        <v>173</v>
      </c>
      <c r="GO6079" s="81">
        <v>1.1148832299820636E-2</v>
      </c>
      <c r="GP6079" s="81">
        <v>10</v>
      </c>
      <c r="GQ6079" s="81">
        <v>0</v>
      </c>
      <c r="GR6079" s="81" t="s">
        <v>448</v>
      </c>
      <c r="GS6079" s="81">
        <v>1.1148832299820636E-2</v>
      </c>
      <c r="GT6079" s="81">
        <v>2.6002430136058199</v>
      </c>
      <c r="GU6079" s="81">
        <v>1.1148832299820636E-2</v>
      </c>
      <c r="GV6079" s="81">
        <v>2.6002430136058199</v>
      </c>
      <c r="GW6079" s="81">
        <v>1.1148832299820636E-2</v>
      </c>
      <c r="GX6079" s="81">
        <v>2.6002430136058199</v>
      </c>
      <c r="GY6079" s="81">
        <v>1.1148832299820636E-2</v>
      </c>
      <c r="GZ6079" s="81">
        <v>2.6002430136058199</v>
      </c>
    </row>
    <row r="6080" spans="98:208" x14ac:dyDescent="0.25">
      <c r="CT6080" s="81" t="s">
        <v>155</v>
      </c>
      <c r="CU6080" s="81" t="s">
        <v>494</v>
      </c>
      <c r="CV6080" s="81" t="s">
        <v>454</v>
      </c>
      <c r="CW6080" s="81">
        <v>2026</v>
      </c>
      <c r="CX6080" s="81">
        <v>0</v>
      </c>
      <c r="CY6080" s="81">
        <v>0</v>
      </c>
      <c r="CZ6080" s="81">
        <v>0</v>
      </c>
      <c r="DA6080" s="81">
        <v>0</v>
      </c>
      <c r="DB6080" s="81">
        <v>21835.978114130201</v>
      </c>
      <c r="DC6080" s="81">
        <v>428.60232122006278</v>
      </c>
      <c r="DD6080" s="81">
        <v>13939.56097345725</v>
      </c>
      <c r="DE6080" s="81">
        <v>7467.8148194522291</v>
      </c>
      <c r="DF6080" s="81">
        <v>4.7784154025963357</v>
      </c>
      <c r="DG6080" s="81">
        <v>4.7784154025963357</v>
      </c>
      <c r="DH6080" s="81">
        <v>4.7784154025963357</v>
      </c>
      <c r="DI6080" s="81">
        <v>4.7784154025963357</v>
      </c>
      <c r="DJ6080" s="81">
        <v>4.9870524207371493E-10</v>
      </c>
      <c r="DL6080" s="81">
        <v>0</v>
      </c>
      <c r="DM6080" s="81">
        <v>2.3830208100805736E-9</v>
      </c>
      <c r="DN6080" s="81">
        <v>2.3830208100805736E-9</v>
      </c>
      <c r="DO6080" s="81">
        <v>0</v>
      </c>
      <c r="DP6080" s="81">
        <v>2.3830208100805736E-9</v>
      </c>
      <c r="DQ6080" s="81">
        <v>2.3830208100805736E-9</v>
      </c>
      <c r="DR6080" s="81">
        <v>0</v>
      </c>
      <c r="DS6080" s="81">
        <v>2.3830208100805736E-9</v>
      </c>
      <c r="DT6080" s="81">
        <v>2.3830208100805736E-9</v>
      </c>
      <c r="DU6080" s="81">
        <v>0</v>
      </c>
      <c r="DV6080" s="81">
        <v>2.3830208100805736E-9</v>
      </c>
      <c r="DW6080" s="81">
        <v>2.3830208100805736E-9</v>
      </c>
      <c r="GE6080" s="81" t="s">
        <v>449</v>
      </c>
      <c r="GF6080" s="81" t="s">
        <v>155</v>
      </c>
      <c r="GG6080" s="81" t="s">
        <v>499</v>
      </c>
      <c r="GH6080" s="81" t="s">
        <v>451</v>
      </c>
      <c r="GI6080" s="81">
        <v>2025</v>
      </c>
      <c r="GJ6080" s="81" t="s">
        <v>201</v>
      </c>
      <c r="GK6080" s="81">
        <v>233.23007680792301</v>
      </c>
      <c r="GL6080" s="81">
        <v>0.13441700000000001</v>
      </c>
      <c r="GM6080" s="81">
        <v>2025</v>
      </c>
      <c r="GN6080" s="81" t="s">
        <v>173</v>
      </c>
      <c r="GO6080" s="81">
        <v>1.1148832299820636E-2</v>
      </c>
      <c r="GP6080" s="81">
        <v>10</v>
      </c>
      <c r="GQ6080" s="81">
        <v>0</v>
      </c>
      <c r="GR6080" s="81" t="s">
        <v>448</v>
      </c>
      <c r="GS6080" s="81">
        <v>1.1148832299820636E-2</v>
      </c>
      <c r="GT6080" s="81">
        <v>2.6002430136058199</v>
      </c>
      <c r="GU6080" s="81">
        <v>1.1148832299820636E-2</v>
      </c>
      <c r="GV6080" s="81">
        <v>2.6002430136058199</v>
      </c>
      <c r="GW6080" s="81">
        <v>1.1148832299820636E-2</v>
      </c>
      <c r="GX6080" s="81">
        <v>2.6002430136058199</v>
      </c>
      <c r="GY6080" s="81">
        <v>1.1148832299820636E-2</v>
      </c>
      <c r="GZ6080" s="81">
        <v>2.6002430136058199</v>
      </c>
    </row>
    <row r="6081" spans="98:208" x14ac:dyDescent="0.25">
      <c r="CT6081" s="81" t="s">
        <v>155</v>
      </c>
      <c r="CU6081" s="81" t="s">
        <v>494</v>
      </c>
      <c r="CV6081" s="81" t="s">
        <v>454</v>
      </c>
      <c r="CW6081" s="81">
        <v>2027</v>
      </c>
      <c r="CX6081" s="81">
        <v>0</v>
      </c>
      <c r="CY6081" s="81">
        <v>0</v>
      </c>
      <c r="CZ6081" s="81">
        <v>0</v>
      </c>
      <c r="DA6081" s="81">
        <v>0</v>
      </c>
      <c r="DB6081" s="81">
        <v>21835.978114130201</v>
      </c>
      <c r="DC6081" s="81">
        <v>428.60232122006278</v>
      </c>
      <c r="DD6081" s="81">
        <v>13939.56097345725</v>
      </c>
      <c r="DE6081" s="81">
        <v>7467.8148194522291</v>
      </c>
      <c r="DF6081" s="81">
        <v>4.7784154025963357</v>
      </c>
      <c r="DG6081" s="81">
        <v>4.7784154025963357</v>
      </c>
      <c r="DH6081" s="81">
        <v>4.7784154025963357</v>
      </c>
      <c r="DI6081" s="81">
        <v>4.7784154025963357</v>
      </c>
      <c r="DJ6081" s="81">
        <v>4.9870524207371493E-10</v>
      </c>
      <c r="DL6081" s="81">
        <v>0</v>
      </c>
      <c r="DM6081" s="81">
        <v>2.3830208100805736E-9</v>
      </c>
      <c r="DN6081" s="81">
        <v>2.3830208100805736E-9</v>
      </c>
      <c r="DO6081" s="81">
        <v>0</v>
      </c>
      <c r="DP6081" s="81">
        <v>2.3830208100805736E-9</v>
      </c>
      <c r="DQ6081" s="81">
        <v>2.3830208100805736E-9</v>
      </c>
      <c r="DR6081" s="81">
        <v>0</v>
      </c>
      <c r="DS6081" s="81">
        <v>2.3830208100805736E-9</v>
      </c>
      <c r="DT6081" s="81">
        <v>2.3830208100805736E-9</v>
      </c>
      <c r="DU6081" s="81">
        <v>0</v>
      </c>
      <c r="DV6081" s="81">
        <v>2.3830208100805736E-9</v>
      </c>
      <c r="DW6081" s="81">
        <v>2.3830208100805736E-9</v>
      </c>
      <c r="GE6081" s="81" t="s">
        <v>449</v>
      </c>
      <c r="GF6081" s="81" t="s">
        <v>155</v>
      </c>
      <c r="GG6081" s="81" t="s">
        <v>499</v>
      </c>
      <c r="GH6081" s="81" t="s">
        <v>451</v>
      </c>
      <c r="GI6081" s="81">
        <v>2026</v>
      </c>
      <c r="GJ6081" s="81" t="s">
        <v>201</v>
      </c>
      <c r="GK6081" s="81">
        <v>233.23007680792301</v>
      </c>
      <c r="GL6081" s="81">
        <v>0.13441700000000001</v>
      </c>
      <c r="GM6081" s="81">
        <v>2026</v>
      </c>
      <c r="GN6081" s="81" t="s">
        <v>173</v>
      </c>
      <c r="GO6081" s="81">
        <v>1.1148832299820636E-2</v>
      </c>
      <c r="GP6081" s="81">
        <v>10</v>
      </c>
      <c r="GQ6081" s="81">
        <v>0</v>
      </c>
      <c r="GR6081" s="81" t="s">
        <v>448</v>
      </c>
      <c r="GS6081" s="81">
        <v>1.1148832299820636E-2</v>
      </c>
      <c r="GT6081" s="81">
        <v>2.6002430136058199</v>
      </c>
      <c r="GU6081" s="81">
        <v>1.1148832299820636E-2</v>
      </c>
      <c r="GV6081" s="81">
        <v>2.6002430136058199</v>
      </c>
      <c r="GW6081" s="81">
        <v>1.1148832299820636E-2</v>
      </c>
      <c r="GX6081" s="81">
        <v>2.6002430136058199</v>
      </c>
      <c r="GY6081" s="81">
        <v>1.1148832299820636E-2</v>
      </c>
      <c r="GZ6081" s="81">
        <v>2.6002430136058199</v>
      </c>
    </row>
    <row r="6082" spans="98:208" x14ac:dyDescent="0.25">
      <c r="CT6082" s="81" t="s">
        <v>155</v>
      </c>
      <c r="CU6082" s="81" t="s">
        <v>494</v>
      </c>
      <c r="CV6082" s="81" t="s">
        <v>454</v>
      </c>
      <c r="CW6082" s="81">
        <v>2028</v>
      </c>
      <c r="CX6082" s="81">
        <v>0</v>
      </c>
      <c r="CY6082" s="81">
        <v>0</v>
      </c>
      <c r="CZ6082" s="81">
        <v>0</v>
      </c>
      <c r="DA6082" s="81">
        <v>0</v>
      </c>
      <c r="DB6082" s="81">
        <v>22783.18702890669</v>
      </c>
      <c r="DC6082" s="81">
        <v>453.26096055688538</v>
      </c>
      <c r="DD6082" s="81">
        <v>14531.335685571959</v>
      </c>
      <c r="DE6082" s="81">
        <v>7798.5903827775164</v>
      </c>
      <c r="DF6082" s="81">
        <v>5.0533304373043313</v>
      </c>
      <c r="DG6082" s="81">
        <v>5.0533304373043313</v>
      </c>
      <c r="DH6082" s="81">
        <v>5.0533304373043313</v>
      </c>
      <c r="DI6082" s="81">
        <v>5.0533304373043313</v>
      </c>
      <c r="DJ6082" s="81">
        <v>4.9870524207371493E-10</v>
      </c>
      <c r="DL6082" s="81">
        <v>0</v>
      </c>
      <c r="DM6082" s="81">
        <v>2.5201223790143283E-9</v>
      </c>
      <c r="DN6082" s="81">
        <v>2.5201223790143283E-9</v>
      </c>
      <c r="DO6082" s="81">
        <v>0</v>
      </c>
      <c r="DP6082" s="81">
        <v>2.5201223790143283E-9</v>
      </c>
      <c r="DQ6082" s="81">
        <v>2.5201223790143283E-9</v>
      </c>
      <c r="DR6082" s="81">
        <v>0</v>
      </c>
      <c r="DS6082" s="81">
        <v>2.5201223790143283E-9</v>
      </c>
      <c r="DT6082" s="81">
        <v>2.5201223790143283E-9</v>
      </c>
      <c r="DU6082" s="81">
        <v>0</v>
      </c>
      <c r="DV6082" s="81">
        <v>2.5201223790143283E-9</v>
      </c>
      <c r="DW6082" s="81">
        <v>2.5201223790143283E-9</v>
      </c>
      <c r="GE6082" s="81" t="s">
        <v>449</v>
      </c>
      <c r="GF6082" s="81" t="s">
        <v>155</v>
      </c>
      <c r="GG6082" s="81" t="s">
        <v>499</v>
      </c>
      <c r="GH6082" s="81" t="s">
        <v>451</v>
      </c>
      <c r="GI6082" s="81">
        <v>2027</v>
      </c>
      <c r="GJ6082" s="81" t="s">
        <v>201</v>
      </c>
      <c r="GK6082" s="81">
        <v>233.23007680792301</v>
      </c>
      <c r="GL6082" s="81">
        <v>0.13441700000000001</v>
      </c>
      <c r="GM6082" s="81">
        <v>2027</v>
      </c>
      <c r="GN6082" s="81" t="s">
        <v>173</v>
      </c>
      <c r="GO6082" s="81">
        <v>1.1148832299820636E-2</v>
      </c>
      <c r="GP6082" s="81">
        <v>10</v>
      </c>
      <c r="GQ6082" s="81">
        <v>0</v>
      </c>
      <c r="GR6082" s="81" t="s">
        <v>448</v>
      </c>
      <c r="GS6082" s="81">
        <v>1.1148832299820636E-2</v>
      </c>
      <c r="GT6082" s="81">
        <v>2.6002430136058199</v>
      </c>
      <c r="GU6082" s="81">
        <v>1.1148832299820636E-2</v>
      </c>
      <c r="GV6082" s="81">
        <v>2.6002430136058199</v>
      </c>
      <c r="GW6082" s="81">
        <v>1.1148832299820636E-2</v>
      </c>
      <c r="GX6082" s="81">
        <v>2.6002430136058199</v>
      </c>
      <c r="GY6082" s="81">
        <v>1.1148832299820636E-2</v>
      </c>
      <c r="GZ6082" s="81">
        <v>2.6002430136058199</v>
      </c>
    </row>
    <row r="6083" spans="98:208" x14ac:dyDescent="0.25">
      <c r="CT6083" s="81" t="s">
        <v>155</v>
      </c>
      <c r="CU6083" s="81" t="s">
        <v>494</v>
      </c>
      <c r="CV6083" s="81" t="s">
        <v>454</v>
      </c>
      <c r="CW6083" s="81">
        <v>2029</v>
      </c>
      <c r="CX6083" s="81">
        <v>0</v>
      </c>
      <c r="CY6083" s="81">
        <v>0</v>
      </c>
      <c r="CZ6083" s="81">
        <v>0</v>
      </c>
      <c r="DA6083" s="81">
        <v>0</v>
      </c>
      <c r="DB6083" s="81">
        <v>22783.18702890669</v>
      </c>
      <c r="DC6083" s="81">
        <v>453.26096055688538</v>
      </c>
      <c r="DD6083" s="81">
        <v>14531.335685571959</v>
      </c>
      <c r="DE6083" s="81">
        <v>7798.5903827775164</v>
      </c>
      <c r="DF6083" s="81">
        <v>5.0533304373043313</v>
      </c>
      <c r="DG6083" s="81">
        <v>5.0533304373043313</v>
      </c>
      <c r="DH6083" s="81">
        <v>5.0533304373043313</v>
      </c>
      <c r="DI6083" s="81">
        <v>5.0533304373043313</v>
      </c>
      <c r="DJ6083" s="81">
        <v>4.9870524207371493E-10</v>
      </c>
      <c r="DL6083" s="81">
        <v>0</v>
      </c>
      <c r="DM6083" s="81">
        <v>2.5201223790143283E-9</v>
      </c>
      <c r="DN6083" s="81">
        <v>2.5201223790143283E-9</v>
      </c>
      <c r="DO6083" s="81">
        <v>0</v>
      </c>
      <c r="DP6083" s="81">
        <v>2.5201223790143283E-9</v>
      </c>
      <c r="DQ6083" s="81">
        <v>2.5201223790143283E-9</v>
      </c>
      <c r="DR6083" s="81">
        <v>0</v>
      </c>
      <c r="DS6083" s="81">
        <v>2.5201223790143283E-9</v>
      </c>
      <c r="DT6083" s="81">
        <v>2.5201223790143283E-9</v>
      </c>
      <c r="DU6083" s="81">
        <v>0</v>
      </c>
      <c r="DV6083" s="81">
        <v>2.5201223790143283E-9</v>
      </c>
      <c r="DW6083" s="81">
        <v>2.5201223790143283E-9</v>
      </c>
      <c r="GE6083" s="81" t="s">
        <v>449</v>
      </c>
      <c r="GF6083" s="81" t="s">
        <v>155</v>
      </c>
      <c r="GG6083" s="81" t="s">
        <v>499</v>
      </c>
      <c r="GH6083" s="81" t="s">
        <v>451</v>
      </c>
      <c r="GI6083" s="81">
        <v>2028</v>
      </c>
      <c r="GJ6083" s="81" t="s">
        <v>201</v>
      </c>
      <c r="GK6083" s="81">
        <v>247.27299216489999</v>
      </c>
      <c r="GL6083" s="81">
        <v>0.13441700000000001</v>
      </c>
      <c r="GM6083" s="81">
        <v>2028</v>
      </c>
      <c r="GN6083" s="81" t="s">
        <v>173</v>
      </c>
      <c r="GO6083" s="81">
        <v>1.1148832299820636E-2</v>
      </c>
      <c r="GP6083" s="81">
        <v>10</v>
      </c>
      <c r="GQ6083" s="81">
        <v>0</v>
      </c>
      <c r="GR6083" s="81" t="s">
        <v>448</v>
      </c>
      <c r="GS6083" s="81">
        <v>1.1148832299820636E-2</v>
      </c>
      <c r="GT6083" s="81">
        <v>2.7568051219213321</v>
      </c>
      <c r="GU6083" s="81">
        <v>1.1148832299820636E-2</v>
      </c>
      <c r="GV6083" s="81">
        <v>2.7568051219213321</v>
      </c>
      <c r="GW6083" s="81">
        <v>1.1148832299820636E-2</v>
      </c>
      <c r="GX6083" s="81">
        <v>2.7568051219213321</v>
      </c>
      <c r="GY6083" s="81">
        <v>1.1148832299820636E-2</v>
      </c>
      <c r="GZ6083" s="81">
        <v>2.7568051219213321</v>
      </c>
    </row>
    <row r="6084" spans="98:208" x14ac:dyDescent="0.25">
      <c r="CT6084" s="81" t="s">
        <v>155</v>
      </c>
      <c r="CU6084" s="81" t="s">
        <v>494</v>
      </c>
      <c r="CV6084" s="81" t="s">
        <v>454</v>
      </c>
      <c r="CW6084" s="81">
        <v>2030</v>
      </c>
      <c r="CX6084" s="81">
        <v>0</v>
      </c>
      <c r="CY6084" s="81">
        <v>0</v>
      </c>
      <c r="CZ6084" s="81">
        <v>0</v>
      </c>
      <c r="DA6084" s="81">
        <v>0</v>
      </c>
      <c r="DB6084" s="81">
        <v>22783.18702890669</v>
      </c>
      <c r="DC6084" s="81">
        <v>453.26096055688538</v>
      </c>
      <c r="DD6084" s="81">
        <v>14531.335685571959</v>
      </c>
      <c r="DE6084" s="81">
        <v>7798.5903827775164</v>
      </c>
      <c r="DF6084" s="81">
        <v>0</v>
      </c>
      <c r="DG6084" s="81">
        <v>5.0533304373043313</v>
      </c>
      <c r="DH6084" s="81">
        <v>5.0533304373043313</v>
      </c>
      <c r="DI6084" s="81">
        <v>5.0533304373043313</v>
      </c>
      <c r="DJ6084" s="81">
        <v>4.9870524207371493E-10</v>
      </c>
      <c r="DL6084" s="81">
        <v>0</v>
      </c>
      <c r="DM6084" s="81">
        <v>0</v>
      </c>
      <c r="DN6084" s="81">
        <v>0</v>
      </c>
      <c r="DO6084" s="81">
        <v>0</v>
      </c>
      <c r="DP6084" s="81">
        <v>2.5201223790143283E-9</v>
      </c>
      <c r="DQ6084" s="81">
        <v>2.5201223790143283E-9</v>
      </c>
      <c r="DR6084" s="81">
        <v>0</v>
      </c>
      <c r="DS6084" s="81">
        <v>2.5201223790143283E-9</v>
      </c>
      <c r="DT6084" s="81">
        <v>2.5201223790143283E-9</v>
      </c>
      <c r="DU6084" s="81">
        <v>0</v>
      </c>
      <c r="DV6084" s="81">
        <v>2.5201223790143283E-9</v>
      </c>
      <c r="DW6084" s="81">
        <v>2.5201223790143283E-9</v>
      </c>
      <c r="GE6084" s="81" t="s">
        <v>449</v>
      </c>
      <c r="GF6084" s="81" t="s">
        <v>155</v>
      </c>
      <c r="GG6084" s="81" t="s">
        <v>499</v>
      </c>
      <c r="GH6084" s="81" t="s">
        <v>451</v>
      </c>
      <c r="GI6084" s="81">
        <v>2029</v>
      </c>
      <c r="GJ6084" s="81" t="s">
        <v>201</v>
      </c>
      <c r="GK6084" s="81">
        <v>247.27299216489999</v>
      </c>
      <c r="GL6084" s="81">
        <v>0.13441700000000001</v>
      </c>
      <c r="GM6084" s="81">
        <v>2029</v>
      </c>
      <c r="GN6084" s="81" t="s">
        <v>173</v>
      </c>
      <c r="GO6084" s="81">
        <v>1.1148832299820636E-2</v>
      </c>
      <c r="GP6084" s="81">
        <v>10</v>
      </c>
      <c r="GQ6084" s="81">
        <v>0</v>
      </c>
      <c r="GR6084" s="81" t="s">
        <v>448</v>
      </c>
      <c r="GS6084" s="81">
        <v>1.1148832299820636E-2</v>
      </c>
      <c r="GT6084" s="81">
        <v>2.7568051219213321</v>
      </c>
      <c r="GU6084" s="81">
        <v>1.1148832299820636E-2</v>
      </c>
      <c r="GV6084" s="81">
        <v>2.7568051219213321</v>
      </c>
      <c r="GW6084" s="81">
        <v>1.1148832299820636E-2</v>
      </c>
      <c r="GX6084" s="81">
        <v>2.7568051219213321</v>
      </c>
      <c r="GY6084" s="81">
        <v>1.1148832299820636E-2</v>
      </c>
      <c r="GZ6084" s="81">
        <v>2.7568051219213321</v>
      </c>
    </row>
    <row r="6085" spans="98:208" x14ac:dyDescent="0.25">
      <c r="CT6085" s="81" t="s">
        <v>155</v>
      </c>
      <c r="CU6085" s="81" t="s">
        <v>494</v>
      </c>
      <c r="CV6085" s="81" t="s">
        <v>454</v>
      </c>
      <c r="CW6085" s="81">
        <v>2031</v>
      </c>
      <c r="CX6085" s="81">
        <v>0</v>
      </c>
      <c r="CY6085" s="81">
        <v>0</v>
      </c>
      <c r="CZ6085" s="81">
        <v>0</v>
      </c>
      <c r="DA6085" s="81">
        <v>0</v>
      </c>
      <c r="DB6085" s="81">
        <v>22783.18702890669</v>
      </c>
      <c r="DC6085" s="81">
        <v>453.26096055688538</v>
      </c>
      <c r="DD6085" s="81">
        <v>14531.335685571959</v>
      </c>
      <c r="DE6085" s="81">
        <v>7798.5903827775164</v>
      </c>
      <c r="DF6085" s="81">
        <v>0</v>
      </c>
      <c r="DG6085" s="81">
        <v>0</v>
      </c>
      <c r="DH6085" s="81">
        <v>5.0533304373043313</v>
      </c>
      <c r="DI6085" s="81">
        <v>5.0533304373043313</v>
      </c>
      <c r="DJ6085" s="81">
        <v>4.9870524207371493E-10</v>
      </c>
      <c r="DL6085" s="81">
        <v>0</v>
      </c>
      <c r="DM6085" s="81">
        <v>0</v>
      </c>
      <c r="DN6085" s="81">
        <v>0</v>
      </c>
      <c r="DO6085" s="81">
        <v>0</v>
      </c>
      <c r="DP6085" s="81">
        <v>0</v>
      </c>
      <c r="DQ6085" s="81">
        <v>0</v>
      </c>
      <c r="DR6085" s="81">
        <v>0</v>
      </c>
      <c r="DS6085" s="81">
        <v>2.5201223790143283E-9</v>
      </c>
      <c r="DT6085" s="81">
        <v>2.5201223790143283E-9</v>
      </c>
      <c r="DU6085" s="81">
        <v>0</v>
      </c>
      <c r="DV6085" s="81">
        <v>2.5201223790143283E-9</v>
      </c>
      <c r="DW6085" s="81">
        <v>2.5201223790143283E-9</v>
      </c>
      <c r="GE6085" s="81" t="s">
        <v>449</v>
      </c>
      <c r="GF6085" s="81" t="s">
        <v>155</v>
      </c>
      <c r="GG6085" s="81" t="s">
        <v>499</v>
      </c>
      <c r="GH6085" s="81" t="s">
        <v>451</v>
      </c>
      <c r="GI6085" s="81">
        <v>2030</v>
      </c>
      <c r="GJ6085" s="81" t="s">
        <v>201</v>
      </c>
      <c r="GK6085" s="81">
        <v>247.27299216489999</v>
      </c>
      <c r="GL6085" s="81">
        <v>0.13441700000000001</v>
      </c>
      <c r="GM6085" s="81">
        <v>2030</v>
      </c>
      <c r="GN6085" s="81" t="s">
        <v>173</v>
      </c>
      <c r="GO6085" s="81">
        <v>1.1148832299820636E-2</v>
      </c>
      <c r="GP6085" s="81">
        <v>10</v>
      </c>
      <c r="GQ6085" s="81">
        <v>0</v>
      </c>
      <c r="GR6085" s="81" t="s">
        <v>448</v>
      </c>
      <c r="GS6085" s="81">
        <v>0</v>
      </c>
      <c r="GT6085" s="81">
        <v>0</v>
      </c>
      <c r="GU6085" s="81">
        <v>1.1148832299820636E-2</v>
      </c>
      <c r="GV6085" s="81">
        <v>2.7568051219213321</v>
      </c>
      <c r="GW6085" s="81">
        <v>1.1148832299820636E-2</v>
      </c>
      <c r="GX6085" s="81">
        <v>2.7568051219213321</v>
      </c>
      <c r="GY6085" s="81">
        <v>1.1148832299820636E-2</v>
      </c>
      <c r="GZ6085" s="81">
        <v>2.7568051219213321</v>
      </c>
    </row>
    <row r="6086" spans="98:208" x14ac:dyDescent="0.25">
      <c r="CT6086" s="81" t="s">
        <v>155</v>
      </c>
      <c r="CU6086" s="81" t="s">
        <v>494</v>
      </c>
      <c r="CV6086" s="81" t="s">
        <v>454</v>
      </c>
      <c r="CW6086" s="81">
        <v>2032</v>
      </c>
      <c r="CX6086" s="81">
        <v>0</v>
      </c>
      <c r="CY6086" s="81">
        <v>0</v>
      </c>
      <c r="CZ6086" s="81">
        <v>0</v>
      </c>
      <c r="DA6086" s="81">
        <v>0</v>
      </c>
      <c r="DB6086" s="81">
        <v>22783.18702890669</v>
      </c>
      <c r="DC6086" s="81">
        <v>453.26096055688538</v>
      </c>
      <c r="DD6086" s="81">
        <v>14531.335685571959</v>
      </c>
      <c r="DE6086" s="81">
        <v>7798.5903827775164</v>
      </c>
      <c r="DF6086" s="81">
        <v>0</v>
      </c>
      <c r="DG6086" s="81">
        <v>0</v>
      </c>
      <c r="DH6086" s="81">
        <v>0</v>
      </c>
      <c r="DI6086" s="81">
        <v>5.0533304373043313</v>
      </c>
      <c r="DJ6086" s="81">
        <v>4.9870524207371493E-10</v>
      </c>
      <c r="DL6086" s="81">
        <v>0</v>
      </c>
      <c r="DM6086" s="81">
        <v>0</v>
      </c>
      <c r="DN6086" s="81">
        <v>0</v>
      </c>
      <c r="DO6086" s="81">
        <v>0</v>
      </c>
      <c r="DP6086" s="81">
        <v>0</v>
      </c>
      <c r="DQ6086" s="81">
        <v>0</v>
      </c>
      <c r="DR6086" s="81">
        <v>0</v>
      </c>
      <c r="DS6086" s="81">
        <v>0</v>
      </c>
      <c r="DT6086" s="81">
        <v>0</v>
      </c>
      <c r="DU6086" s="81">
        <v>0</v>
      </c>
      <c r="DV6086" s="81">
        <v>2.5201223790143283E-9</v>
      </c>
      <c r="DW6086" s="81">
        <v>2.5201223790143283E-9</v>
      </c>
      <c r="GE6086" s="81" t="s">
        <v>449</v>
      </c>
      <c r="GF6086" s="81" t="s">
        <v>155</v>
      </c>
      <c r="GG6086" s="81" t="s">
        <v>499</v>
      </c>
      <c r="GH6086" s="81" t="s">
        <v>451</v>
      </c>
      <c r="GI6086" s="81">
        <v>2031</v>
      </c>
      <c r="GJ6086" s="81" t="s">
        <v>201</v>
      </c>
      <c r="GK6086" s="81">
        <v>247.27299216489999</v>
      </c>
      <c r="GL6086" s="81">
        <v>0.13441700000000001</v>
      </c>
      <c r="GM6086" s="81">
        <v>2031</v>
      </c>
      <c r="GN6086" s="81" t="s">
        <v>173</v>
      </c>
      <c r="GO6086" s="81">
        <v>1.1148832299820636E-2</v>
      </c>
      <c r="GP6086" s="81">
        <v>10</v>
      </c>
      <c r="GQ6086" s="81">
        <v>0</v>
      </c>
      <c r="GR6086" s="81" t="s">
        <v>448</v>
      </c>
      <c r="GS6086" s="81">
        <v>0</v>
      </c>
      <c r="GT6086" s="81">
        <v>0</v>
      </c>
      <c r="GU6086" s="81">
        <v>0</v>
      </c>
      <c r="GV6086" s="81">
        <v>0</v>
      </c>
      <c r="GW6086" s="81">
        <v>1.1148832299820636E-2</v>
      </c>
      <c r="GX6086" s="81">
        <v>2.7568051219213321</v>
      </c>
      <c r="GY6086" s="81">
        <v>1.1148832299820636E-2</v>
      </c>
      <c r="GZ6086" s="81">
        <v>2.7568051219213321</v>
      </c>
    </row>
    <row r="6087" spans="98:208" x14ac:dyDescent="0.25">
      <c r="CT6087" s="81" t="s">
        <v>155</v>
      </c>
      <c r="CU6087" s="81" t="s">
        <v>494</v>
      </c>
      <c r="CV6087" s="81" t="s">
        <v>455</v>
      </c>
      <c r="CW6087" s="81">
        <v>2020</v>
      </c>
      <c r="CX6087" s="81">
        <v>0</v>
      </c>
      <c r="CY6087" s="81">
        <v>0</v>
      </c>
      <c r="CZ6087" s="81">
        <v>0</v>
      </c>
      <c r="DA6087" s="81">
        <v>0</v>
      </c>
      <c r="DB6087" s="81">
        <v>21083.84282422447</v>
      </c>
      <c r="DC6087" s="81">
        <v>409.22373582043411</v>
      </c>
      <c r="DD6087" s="81">
        <v>13469.08781237873</v>
      </c>
      <c r="DE6087" s="81">
        <v>7205.5312760252809</v>
      </c>
      <c r="DF6087" s="81">
        <v>4.5623668037681231</v>
      </c>
      <c r="DG6087" s="81">
        <v>0</v>
      </c>
      <c r="DH6087" s="81">
        <v>0</v>
      </c>
      <c r="DI6087" s="81">
        <v>0</v>
      </c>
      <c r="DJ6087" s="81">
        <v>2.1508551373390109E-8</v>
      </c>
      <c r="DL6087" s="81">
        <v>0</v>
      </c>
      <c r="DM6087" s="81">
        <v>9.8129900783096307E-8</v>
      </c>
      <c r="DN6087" s="81">
        <v>9.8129900783096307E-8</v>
      </c>
      <c r="DO6087" s="81">
        <v>0</v>
      </c>
      <c r="DP6087" s="81">
        <v>0</v>
      </c>
      <c r="DQ6087" s="81">
        <v>0</v>
      </c>
      <c r="DR6087" s="81">
        <v>0</v>
      </c>
      <c r="DS6087" s="81">
        <v>0</v>
      </c>
      <c r="DT6087" s="81">
        <v>0</v>
      </c>
      <c r="DU6087" s="81">
        <v>0</v>
      </c>
      <c r="DV6087" s="81">
        <v>0</v>
      </c>
      <c r="DW6087" s="81">
        <v>0</v>
      </c>
      <c r="GE6087" s="81" t="s">
        <v>449</v>
      </c>
      <c r="GF6087" s="81" t="s">
        <v>155</v>
      </c>
      <c r="GG6087" s="81" t="s">
        <v>499</v>
      </c>
      <c r="GH6087" s="81" t="s">
        <v>451</v>
      </c>
      <c r="GI6087" s="81">
        <v>2032</v>
      </c>
      <c r="GJ6087" s="81" t="s">
        <v>201</v>
      </c>
      <c r="GK6087" s="81">
        <v>247.27299216489999</v>
      </c>
      <c r="GL6087" s="81">
        <v>0.13441700000000001</v>
      </c>
      <c r="GM6087" s="81">
        <v>2032</v>
      </c>
      <c r="GN6087" s="81" t="s">
        <v>173</v>
      </c>
      <c r="GO6087" s="81">
        <v>1.1148832299820636E-2</v>
      </c>
      <c r="GP6087" s="81">
        <v>10</v>
      </c>
      <c r="GQ6087" s="81">
        <v>0</v>
      </c>
      <c r="GR6087" s="81" t="s">
        <v>448</v>
      </c>
      <c r="GS6087" s="81">
        <v>0</v>
      </c>
      <c r="GT6087" s="81">
        <v>0</v>
      </c>
      <c r="GU6087" s="81">
        <v>0</v>
      </c>
      <c r="GV6087" s="81">
        <v>0</v>
      </c>
      <c r="GW6087" s="81">
        <v>0</v>
      </c>
      <c r="GX6087" s="81">
        <v>0</v>
      </c>
      <c r="GY6087" s="81">
        <v>1.1148832299820636E-2</v>
      </c>
      <c r="GZ6087" s="81">
        <v>2.7568051219213321</v>
      </c>
    </row>
    <row r="6088" spans="98:208" x14ac:dyDescent="0.25">
      <c r="CT6088" s="81" t="s">
        <v>155</v>
      </c>
      <c r="CU6088" s="81" t="s">
        <v>494</v>
      </c>
      <c r="CV6088" s="81" t="s">
        <v>455</v>
      </c>
      <c r="CW6088" s="81">
        <v>2021</v>
      </c>
      <c r="CX6088" s="81">
        <v>0</v>
      </c>
      <c r="CY6088" s="81">
        <v>0</v>
      </c>
      <c r="CZ6088" s="81">
        <v>0</v>
      </c>
      <c r="DA6088" s="81">
        <v>0</v>
      </c>
      <c r="DB6088" s="81">
        <v>21083.84282422447</v>
      </c>
      <c r="DC6088" s="81">
        <v>409.22373582043411</v>
      </c>
      <c r="DD6088" s="81">
        <v>13469.08781237873</v>
      </c>
      <c r="DE6088" s="81">
        <v>7205.5312760252809</v>
      </c>
      <c r="DF6088" s="81">
        <v>4.5623668037681231</v>
      </c>
      <c r="DG6088" s="81">
        <v>4.5623668037681231</v>
      </c>
      <c r="DH6088" s="81">
        <v>0</v>
      </c>
      <c r="DI6088" s="81">
        <v>0</v>
      </c>
      <c r="DJ6088" s="81">
        <v>2.1508551373390109E-8</v>
      </c>
      <c r="DL6088" s="81">
        <v>0</v>
      </c>
      <c r="DM6088" s="81">
        <v>9.8129900783096307E-8</v>
      </c>
      <c r="DN6088" s="81">
        <v>9.8129900783096307E-8</v>
      </c>
      <c r="DO6088" s="81">
        <v>0</v>
      </c>
      <c r="DP6088" s="81">
        <v>9.8129900783096307E-8</v>
      </c>
      <c r="DQ6088" s="81">
        <v>9.8129900783096307E-8</v>
      </c>
      <c r="DR6088" s="81">
        <v>0</v>
      </c>
      <c r="DS6088" s="81">
        <v>0</v>
      </c>
      <c r="DT6088" s="81">
        <v>0</v>
      </c>
      <c r="DU6088" s="81">
        <v>0</v>
      </c>
      <c r="DV6088" s="81">
        <v>0</v>
      </c>
      <c r="DW6088" s="81">
        <v>0</v>
      </c>
      <c r="GE6088" s="81" t="s">
        <v>449</v>
      </c>
      <c r="GF6088" s="81" t="s">
        <v>155</v>
      </c>
      <c r="GG6088" s="81" t="s">
        <v>499</v>
      </c>
      <c r="GH6088" s="81" t="s">
        <v>452</v>
      </c>
      <c r="GI6088" s="81">
        <v>2021</v>
      </c>
      <c r="GJ6088" s="81" t="s">
        <v>201</v>
      </c>
      <c r="GK6088" s="81">
        <v>0.69641821681223248</v>
      </c>
      <c r="GL6088" s="81">
        <v>0.13441700000000001</v>
      </c>
      <c r="GM6088" s="81">
        <v>2021</v>
      </c>
      <c r="GN6088" s="81" t="s">
        <v>173</v>
      </c>
      <c r="GO6088" s="81">
        <v>1.1148832299820636E-2</v>
      </c>
      <c r="GP6088" s="81">
        <v>10</v>
      </c>
      <c r="GQ6088" s="81">
        <v>0</v>
      </c>
      <c r="GR6088" s="81" t="s">
        <v>448</v>
      </c>
      <c r="GS6088" s="81">
        <v>1.1148832299820636E-2</v>
      </c>
      <c r="GT6088" s="81">
        <v>7.7642499097797081E-3</v>
      </c>
      <c r="GU6088" s="81">
        <v>1.1148832299820636E-2</v>
      </c>
      <c r="GV6088" s="81">
        <v>7.7642499097797081E-3</v>
      </c>
      <c r="GW6088" s="81">
        <v>0</v>
      </c>
      <c r="GX6088" s="81">
        <v>0</v>
      </c>
      <c r="GY6088" s="81">
        <v>0</v>
      </c>
      <c r="GZ6088" s="81">
        <v>0</v>
      </c>
    </row>
    <row r="6089" spans="98:208" x14ac:dyDescent="0.25">
      <c r="CT6089" s="81" t="s">
        <v>155</v>
      </c>
      <c r="CU6089" s="81" t="s">
        <v>494</v>
      </c>
      <c r="CV6089" s="81" t="s">
        <v>455</v>
      </c>
      <c r="CW6089" s="81">
        <v>2022</v>
      </c>
      <c r="CX6089" s="81">
        <v>0</v>
      </c>
      <c r="CY6089" s="81">
        <v>0</v>
      </c>
      <c r="CZ6089" s="81">
        <v>0</v>
      </c>
      <c r="DA6089" s="81">
        <v>0</v>
      </c>
      <c r="DB6089" s="81">
        <v>21083.84282422447</v>
      </c>
      <c r="DC6089" s="81">
        <v>409.22373582043411</v>
      </c>
      <c r="DD6089" s="81">
        <v>13469.08781237873</v>
      </c>
      <c r="DE6089" s="81">
        <v>7205.5312760252809</v>
      </c>
      <c r="DF6089" s="81">
        <v>4.5623668037681231</v>
      </c>
      <c r="DG6089" s="81">
        <v>4.5623668037681231</v>
      </c>
      <c r="DH6089" s="81">
        <v>4.5623668037681231</v>
      </c>
      <c r="DI6089" s="81">
        <v>0</v>
      </c>
      <c r="DJ6089" s="81">
        <v>2.1508551373390109E-8</v>
      </c>
      <c r="DL6089" s="81">
        <v>0</v>
      </c>
      <c r="DM6089" s="81">
        <v>9.8129900783096307E-8</v>
      </c>
      <c r="DN6089" s="81">
        <v>9.8129900783096307E-8</v>
      </c>
      <c r="DO6089" s="81">
        <v>0</v>
      </c>
      <c r="DP6089" s="81">
        <v>9.8129900783096307E-8</v>
      </c>
      <c r="DQ6089" s="81">
        <v>9.8129900783096307E-8</v>
      </c>
      <c r="DR6089" s="81">
        <v>0</v>
      </c>
      <c r="DS6089" s="81">
        <v>9.8129900783096307E-8</v>
      </c>
      <c r="DT6089" s="81">
        <v>9.8129900783096307E-8</v>
      </c>
      <c r="DU6089" s="81">
        <v>0</v>
      </c>
      <c r="DV6089" s="81">
        <v>0</v>
      </c>
      <c r="DW6089" s="81">
        <v>0</v>
      </c>
      <c r="GE6089" s="81" t="s">
        <v>449</v>
      </c>
      <c r="GF6089" s="81" t="s">
        <v>155</v>
      </c>
      <c r="GG6089" s="81" t="s">
        <v>499</v>
      </c>
      <c r="GH6089" s="81" t="s">
        <v>452</v>
      </c>
      <c r="GI6089" s="81">
        <v>2022</v>
      </c>
      <c r="GJ6089" s="81" t="s">
        <v>201</v>
      </c>
      <c r="GK6089" s="81">
        <v>0.69641821681223248</v>
      </c>
      <c r="GL6089" s="81">
        <v>0.13441700000000001</v>
      </c>
      <c r="GM6089" s="81">
        <v>2022</v>
      </c>
      <c r="GN6089" s="81" t="s">
        <v>173</v>
      </c>
      <c r="GO6089" s="81">
        <v>1.1148832299820636E-2</v>
      </c>
      <c r="GP6089" s="81">
        <v>10</v>
      </c>
      <c r="GQ6089" s="81">
        <v>0</v>
      </c>
      <c r="GR6089" s="81" t="s">
        <v>448</v>
      </c>
      <c r="GS6089" s="81">
        <v>1.1148832299820636E-2</v>
      </c>
      <c r="GT6089" s="81">
        <v>7.7642499097797081E-3</v>
      </c>
      <c r="GU6089" s="81">
        <v>1.1148832299820636E-2</v>
      </c>
      <c r="GV6089" s="81">
        <v>7.7642499097797081E-3</v>
      </c>
      <c r="GW6089" s="81">
        <v>1.1148832299820636E-2</v>
      </c>
      <c r="GX6089" s="81">
        <v>7.7642499097797081E-3</v>
      </c>
      <c r="GY6089" s="81">
        <v>0</v>
      </c>
      <c r="GZ6089" s="81">
        <v>0</v>
      </c>
    </row>
    <row r="6090" spans="98:208" x14ac:dyDescent="0.25">
      <c r="CT6090" s="81" t="s">
        <v>155</v>
      </c>
      <c r="CU6090" s="81" t="s">
        <v>494</v>
      </c>
      <c r="CV6090" s="81" t="s">
        <v>455</v>
      </c>
      <c r="CW6090" s="81">
        <v>2023</v>
      </c>
      <c r="CX6090" s="81">
        <v>0</v>
      </c>
      <c r="CY6090" s="81">
        <v>0</v>
      </c>
      <c r="CZ6090" s="81">
        <v>0</v>
      </c>
      <c r="DA6090" s="81">
        <v>0</v>
      </c>
      <c r="DB6090" s="81">
        <v>21835.978114130419</v>
      </c>
      <c r="DC6090" s="81">
        <v>428.60232122030618</v>
      </c>
      <c r="DD6090" s="81">
        <v>13939.56097345755</v>
      </c>
      <c r="DE6090" s="81">
        <v>7467.8148194525511</v>
      </c>
      <c r="DF6090" s="81">
        <v>4.7784154025990491</v>
      </c>
      <c r="DG6090" s="81">
        <v>4.7784154025990491</v>
      </c>
      <c r="DH6090" s="81">
        <v>4.7784154025990491</v>
      </c>
      <c r="DI6090" s="81">
        <v>4.7784154025990491</v>
      </c>
      <c r="DJ6090" s="81">
        <v>2.1508551373390109E-8</v>
      </c>
      <c r="DL6090" s="81">
        <v>0</v>
      </c>
      <c r="DM6090" s="81">
        <v>1.0277679317020023E-7</v>
      </c>
      <c r="DN6090" s="81">
        <v>1.0277679317020023E-7</v>
      </c>
      <c r="DO6090" s="81">
        <v>0</v>
      </c>
      <c r="DP6090" s="81">
        <v>1.0277679317020023E-7</v>
      </c>
      <c r="DQ6090" s="81">
        <v>1.0277679317020023E-7</v>
      </c>
      <c r="DR6090" s="81">
        <v>0</v>
      </c>
      <c r="DS6090" s="81">
        <v>1.0277679317020023E-7</v>
      </c>
      <c r="DT6090" s="81">
        <v>1.0277679317020023E-7</v>
      </c>
      <c r="DU6090" s="81">
        <v>0</v>
      </c>
      <c r="DV6090" s="81">
        <v>1.0277679317020023E-7</v>
      </c>
      <c r="DW6090" s="81">
        <v>1.0277679317020023E-7</v>
      </c>
      <c r="GE6090" s="81" t="s">
        <v>449</v>
      </c>
      <c r="GF6090" s="81" t="s">
        <v>155</v>
      </c>
      <c r="GG6090" s="81" t="s">
        <v>499</v>
      </c>
      <c r="GH6090" s="81" t="s">
        <v>452</v>
      </c>
      <c r="GI6090" s="81">
        <v>2023</v>
      </c>
      <c r="GJ6090" s="81" t="s">
        <v>201</v>
      </c>
      <c r="GK6090" s="81">
        <v>0.71896016785821371</v>
      </c>
      <c r="GL6090" s="81">
        <v>0.13441700000000001</v>
      </c>
      <c r="GM6090" s="81">
        <v>2023</v>
      </c>
      <c r="GN6090" s="81" t="s">
        <v>173</v>
      </c>
      <c r="GO6090" s="81">
        <v>1.1148832299820636E-2</v>
      </c>
      <c r="GP6090" s="81">
        <v>10</v>
      </c>
      <c r="GQ6090" s="81">
        <v>0</v>
      </c>
      <c r="GR6090" s="81" t="s">
        <v>448</v>
      </c>
      <c r="GS6090" s="81">
        <v>1.1148832299820636E-2</v>
      </c>
      <c r="GT6090" s="81">
        <v>8.0155663417021197E-3</v>
      </c>
      <c r="GU6090" s="81">
        <v>1.1148832299820636E-2</v>
      </c>
      <c r="GV6090" s="81">
        <v>8.0155663417021197E-3</v>
      </c>
      <c r="GW6090" s="81">
        <v>1.1148832299820636E-2</v>
      </c>
      <c r="GX6090" s="81">
        <v>8.0155663417021197E-3</v>
      </c>
      <c r="GY6090" s="81">
        <v>1.1148832299820636E-2</v>
      </c>
      <c r="GZ6090" s="81">
        <v>8.0155663417021197E-3</v>
      </c>
    </row>
    <row r="6091" spans="98:208" x14ac:dyDescent="0.25">
      <c r="CT6091" s="81" t="s">
        <v>155</v>
      </c>
      <c r="CU6091" s="81" t="s">
        <v>494</v>
      </c>
      <c r="CV6091" s="81" t="s">
        <v>455</v>
      </c>
      <c r="CW6091" s="81">
        <v>2024</v>
      </c>
      <c r="CX6091" s="81">
        <v>0</v>
      </c>
      <c r="CY6091" s="81">
        <v>0</v>
      </c>
      <c r="CZ6091" s="81">
        <v>0</v>
      </c>
      <c r="DA6091" s="81">
        <v>0</v>
      </c>
      <c r="DB6091" s="81">
        <v>21835.978114130419</v>
      </c>
      <c r="DC6091" s="81">
        <v>428.60232122030618</v>
      </c>
      <c r="DD6091" s="81">
        <v>13939.56097345755</v>
      </c>
      <c r="DE6091" s="81">
        <v>7467.8148194525511</v>
      </c>
      <c r="DF6091" s="81">
        <v>4.7784154025990491</v>
      </c>
      <c r="DG6091" s="81">
        <v>4.7784154025990491</v>
      </c>
      <c r="DH6091" s="81">
        <v>4.7784154025990491</v>
      </c>
      <c r="DI6091" s="81">
        <v>4.7784154025990491</v>
      </c>
      <c r="DJ6091" s="81">
        <v>2.1508551373390109E-8</v>
      </c>
      <c r="DL6091" s="81">
        <v>0</v>
      </c>
      <c r="DM6091" s="81">
        <v>1.0277679317020023E-7</v>
      </c>
      <c r="DN6091" s="81">
        <v>1.0277679317020023E-7</v>
      </c>
      <c r="DO6091" s="81">
        <v>0</v>
      </c>
      <c r="DP6091" s="81">
        <v>1.0277679317020023E-7</v>
      </c>
      <c r="DQ6091" s="81">
        <v>1.0277679317020023E-7</v>
      </c>
      <c r="DR6091" s="81">
        <v>0</v>
      </c>
      <c r="DS6091" s="81">
        <v>1.0277679317020023E-7</v>
      </c>
      <c r="DT6091" s="81">
        <v>1.0277679317020023E-7</v>
      </c>
      <c r="DU6091" s="81">
        <v>0</v>
      </c>
      <c r="DV6091" s="81">
        <v>1.0277679317020023E-7</v>
      </c>
      <c r="DW6091" s="81">
        <v>1.0277679317020023E-7</v>
      </c>
      <c r="GE6091" s="81" t="s">
        <v>449</v>
      </c>
      <c r="GF6091" s="81" t="s">
        <v>155</v>
      </c>
      <c r="GG6091" s="81" t="s">
        <v>499</v>
      </c>
      <c r="GH6091" s="81" t="s">
        <v>452</v>
      </c>
      <c r="GI6091" s="81">
        <v>2024</v>
      </c>
      <c r="GJ6091" s="81" t="s">
        <v>201</v>
      </c>
      <c r="GK6091" s="81">
        <v>0.71896016785821371</v>
      </c>
      <c r="GL6091" s="81">
        <v>0.13441700000000001</v>
      </c>
      <c r="GM6091" s="81">
        <v>2024</v>
      </c>
      <c r="GN6091" s="81" t="s">
        <v>173</v>
      </c>
      <c r="GO6091" s="81">
        <v>1.1148832299820636E-2</v>
      </c>
      <c r="GP6091" s="81">
        <v>10</v>
      </c>
      <c r="GQ6091" s="81">
        <v>0</v>
      </c>
      <c r="GR6091" s="81" t="s">
        <v>448</v>
      </c>
      <c r="GS6091" s="81">
        <v>1.1148832299820636E-2</v>
      </c>
      <c r="GT6091" s="81">
        <v>8.0155663417021197E-3</v>
      </c>
      <c r="GU6091" s="81">
        <v>1.1148832299820636E-2</v>
      </c>
      <c r="GV6091" s="81">
        <v>8.0155663417021197E-3</v>
      </c>
      <c r="GW6091" s="81">
        <v>1.1148832299820636E-2</v>
      </c>
      <c r="GX6091" s="81">
        <v>8.0155663417021197E-3</v>
      </c>
      <c r="GY6091" s="81">
        <v>1.1148832299820636E-2</v>
      </c>
      <c r="GZ6091" s="81">
        <v>8.0155663417021197E-3</v>
      </c>
    </row>
    <row r="6092" spans="98:208" x14ac:dyDescent="0.25">
      <c r="CT6092" s="81" t="s">
        <v>155</v>
      </c>
      <c r="CU6092" s="81" t="s">
        <v>494</v>
      </c>
      <c r="CV6092" s="81" t="s">
        <v>455</v>
      </c>
      <c r="CW6092" s="81">
        <v>2025</v>
      </c>
      <c r="CX6092" s="81">
        <v>0</v>
      </c>
      <c r="CY6092" s="81">
        <v>0</v>
      </c>
      <c r="CZ6092" s="81">
        <v>0</v>
      </c>
      <c r="DA6092" s="81">
        <v>0</v>
      </c>
      <c r="DB6092" s="81">
        <v>21835.978114130419</v>
      </c>
      <c r="DC6092" s="81">
        <v>428.60232122030618</v>
      </c>
      <c r="DD6092" s="81">
        <v>13939.56097345755</v>
      </c>
      <c r="DE6092" s="81">
        <v>7467.8148194525511</v>
      </c>
      <c r="DF6092" s="81">
        <v>4.7784154025990491</v>
      </c>
      <c r="DG6092" s="81">
        <v>4.7784154025990491</v>
      </c>
      <c r="DH6092" s="81">
        <v>4.7784154025990491</v>
      </c>
      <c r="DI6092" s="81">
        <v>4.7784154025990491</v>
      </c>
      <c r="DJ6092" s="81">
        <v>2.1508551373390109E-8</v>
      </c>
      <c r="DL6092" s="81">
        <v>0</v>
      </c>
      <c r="DM6092" s="81">
        <v>1.0277679317020023E-7</v>
      </c>
      <c r="DN6092" s="81">
        <v>1.0277679317020023E-7</v>
      </c>
      <c r="DO6092" s="81">
        <v>0</v>
      </c>
      <c r="DP6092" s="81">
        <v>1.0277679317020023E-7</v>
      </c>
      <c r="DQ6092" s="81">
        <v>1.0277679317020023E-7</v>
      </c>
      <c r="DR6092" s="81">
        <v>0</v>
      </c>
      <c r="DS6092" s="81">
        <v>1.0277679317020023E-7</v>
      </c>
      <c r="DT6092" s="81">
        <v>1.0277679317020023E-7</v>
      </c>
      <c r="DU6092" s="81">
        <v>0</v>
      </c>
      <c r="DV6092" s="81">
        <v>1.0277679317020023E-7</v>
      </c>
      <c r="DW6092" s="81">
        <v>1.0277679317020023E-7</v>
      </c>
      <c r="GE6092" s="81" t="s">
        <v>449</v>
      </c>
      <c r="GF6092" s="81" t="s">
        <v>155</v>
      </c>
      <c r="GG6092" s="81" t="s">
        <v>499</v>
      </c>
      <c r="GH6092" s="81" t="s">
        <v>452</v>
      </c>
      <c r="GI6092" s="81">
        <v>2025</v>
      </c>
      <c r="GJ6092" s="81" t="s">
        <v>201</v>
      </c>
      <c r="GK6092" s="81">
        <v>0.71896016785821371</v>
      </c>
      <c r="GL6092" s="81">
        <v>0.13441700000000001</v>
      </c>
      <c r="GM6092" s="81">
        <v>2025</v>
      </c>
      <c r="GN6092" s="81" t="s">
        <v>173</v>
      </c>
      <c r="GO6092" s="81">
        <v>1.1148832299820636E-2</v>
      </c>
      <c r="GP6092" s="81">
        <v>10</v>
      </c>
      <c r="GQ6092" s="81">
        <v>0</v>
      </c>
      <c r="GR6092" s="81" t="s">
        <v>448</v>
      </c>
      <c r="GS6092" s="81">
        <v>1.1148832299820636E-2</v>
      </c>
      <c r="GT6092" s="81">
        <v>8.0155663417021197E-3</v>
      </c>
      <c r="GU6092" s="81">
        <v>1.1148832299820636E-2</v>
      </c>
      <c r="GV6092" s="81">
        <v>8.0155663417021197E-3</v>
      </c>
      <c r="GW6092" s="81">
        <v>1.1148832299820636E-2</v>
      </c>
      <c r="GX6092" s="81">
        <v>8.0155663417021197E-3</v>
      </c>
      <c r="GY6092" s="81">
        <v>1.1148832299820636E-2</v>
      </c>
      <c r="GZ6092" s="81">
        <v>8.0155663417021197E-3</v>
      </c>
    </row>
    <row r="6093" spans="98:208" x14ac:dyDescent="0.25">
      <c r="CT6093" s="81" t="s">
        <v>155</v>
      </c>
      <c r="CU6093" s="81" t="s">
        <v>494</v>
      </c>
      <c r="CV6093" s="81" t="s">
        <v>455</v>
      </c>
      <c r="CW6093" s="81">
        <v>2026</v>
      </c>
      <c r="CX6093" s="81">
        <v>0</v>
      </c>
      <c r="CY6093" s="81">
        <v>0</v>
      </c>
      <c r="CZ6093" s="81">
        <v>0</v>
      </c>
      <c r="DA6093" s="81">
        <v>0</v>
      </c>
      <c r="DB6093" s="81">
        <v>21835.978114130419</v>
      </c>
      <c r="DC6093" s="81">
        <v>428.60232122030618</v>
      </c>
      <c r="DD6093" s="81">
        <v>13939.56097345755</v>
      </c>
      <c r="DE6093" s="81">
        <v>7467.8148194525511</v>
      </c>
      <c r="DF6093" s="81">
        <v>4.7784154025990491</v>
      </c>
      <c r="DG6093" s="81">
        <v>4.7784154025990491</v>
      </c>
      <c r="DH6093" s="81">
        <v>4.7784154025990491</v>
      </c>
      <c r="DI6093" s="81">
        <v>4.7784154025990491</v>
      </c>
      <c r="DJ6093" s="81">
        <v>2.1508551373390109E-8</v>
      </c>
      <c r="DL6093" s="81">
        <v>0</v>
      </c>
      <c r="DM6093" s="81">
        <v>1.0277679317020023E-7</v>
      </c>
      <c r="DN6093" s="81">
        <v>1.0277679317020023E-7</v>
      </c>
      <c r="DO6093" s="81">
        <v>0</v>
      </c>
      <c r="DP6093" s="81">
        <v>1.0277679317020023E-7</v>
      </c>
      <c r="DQ6093" s="81">
        <v>1.0277679317020023E-7</v>
      </c>
      <c r="DR6093" s="81">
        <v>0</v>
      </c>
      <c r="DS6093" s="81">
        <v>1.0277679317020023E-7</v>
      </c>
      <c r="DT6093" s="81">
        <v>1.0277679317020023E-7</v>
      </c>
      <c r="DU6093" s="81">
        <v>0</v>
      </c>
      <c r="DV6093" s="81">
        <v>1.0277679317020023E-7</v>
      </c>
      <c r="DW6093" s="81">
        <v>1.0277679317020023E-7</v>
      </c>
      <c r="GE6093" s="81" t="s">
        <v>449</v>
      </c>
      <c r="GF6093" s="81" t="s">
        <v>155</v>
      </c>
      <c r="GG6093" s="81" t="s">
        <v>499</v>
      </c>
      <c r="GH6093" s="81" t="s">
        <v>452</v>
      </c>
      <c r="GI6093" s="81">
        <v>2026</v>
      </c>
      <c r="GJ6093" s="81" t="s">
        <v>201</v>
      </c>
      <c r="GK6093" s="81">
        <v>0.71896016785821371</v>
      </c>
      <c r="GL6093" s="81">
        <v>0.13441700000000001</v>
      </c>
      <c r="GM6093" s="81">
        <v>2026</v>
      </c>
      <c r="GN6093" s="81" t="s">
        <v>173</v>
      </c>
      <c r="GO6093" s="81">
        <v>1.1148832299820636E-2</v>
      </c>
      <c r="GP6093" s="81">
        <v>10</v>
      </c>
      <c r="GQ6093" s="81">
        <v>0</v>
      </c>
      <c r="GR6093" s="81" t="s">
        <v>448</v>
      </c>
      <c r="GS6093" s="81">
        <v>1.1148832299820636E-2</v>
      </c>
      <c r="GT6093" s="81">
        <v>8.0155663417021197E-3</v>
      </c>
      <c r="GU6093" s="81">
        <v>1.1148832299820636E-2</v>
      </c>
      <c r="GV6093" s="81">
        <v>8.0155663417021197E-3</v>
      </c>
      <c r="GW6093" s="81">
        <v>1.1148832299820636E-2</v>
      </c>
      <c r="GX6093" s="81">
        <v>8.0155663417021197E-3</v>
      </c>
      <c r="GY6093" s="81">
        <v>1.1148832299820636E-2</v>
      </c>
      <c r="GZ6093" s="81">
        <v>8.0155663417021197E-3</v>
      </c>
    </row>
    <row r="6094" spans="98:208" x14ac:dyDescent="0.25">
      <c r="CT6094" s="81" t="s">
        <v>155</v>
      </c>
      <c r="CU6094" s="81" t="s">
        <v>494</v>
      </c>
      <c r="CV6094" s="81" t="s">
        <v>455</v>
      </c>
      <c r="CW6094" s="81">
        <v>2027</v>
      </c>
      <c r="CX6094" s="81">
        <v>0</v>
      </c>
      <c r="CY6094" s="81">
        <v>0</v>
      </c>
      <c r="CZ6094" s="81">
        <v>0</v>
      </c>
      <c r="DA6094" s="81">
        <v>0</v>
      </c>
      <c r="DB6094" s="81">
        <v>21835.978114130419</v>
      </c>
      <c r="DC6094" s="81">
        <v>428.60232122030618</v>
      </c>
      <c r="DD6094" s="81">
        <v>13939.56097345755</v>
      </c>
      <c r="DE6094" s="81">
        <v>7467.8148194525511</v>
      </c>
      <c r="DF6094" s="81">
        <v>4.7784154025990491</v>
      </c>
      <c r="DG6094" s="81">
        <v>4.7784154025990491</v>
      </c>
      <c r="DH6094" s="81">
        <v>4.7784154025990491</v>
      </c>
      <c r="DI6094" s="81">
        <v>4.7784154025990491</v>
      </c>
      <c r="DJ6094" s="81">
        <v>2.1508551373390109E-8</v>
      </c>
      <c r="DL6094" s="81">
        <v>0</v>
      </c>
      <c r="DM6094" s="81">
        <v>1.0277679317020023E-7</v>
      </c>
      <c r="DN6094" s="81">
        <v>1.0277679317020023E-7</v>
      </c>
      <c r="DO6094" s="81">
        <v>0</v>
      </c>
      <c r="DP6094" s="81">
        <v>1.0277679317020023E-7</v>
      </c>
      <c r="DQ6094" s="81">
        <v>1.0277679317020023E-7</v>
      </c>
      <c r="DR6094" s="81">
        <v>0</v>
      </c>
      <c r="DS6094" s="81">
        <v>1.0277679317020023E-7</v>
      </c>
      <c r="DT6094" s="81">
        <v>1.0277679317020023E-7</v>
      </c>
      <c r="DU6094" s="81">
        <v>0</v>
      </c>
      <c r="DV6094" s="81">
        <v>1.0277679317020023E-7</v>
      </c>
      <c r="DW6094" s="81">
        <v>1.0277679317020023E-7</v>
      </c>
      <c r="GE6094" s="81" t="s">
        <v>449</v>
      </c>
      <c r="GF6094" s="81" t="s">
        <v>155</v>
      </c>
      <c r="GG6094" s="81" t="s">
        <v>499</v>
      </c>
      <c r="GH6094" s="81" t="s">
        <v>452</v>
      </c>
      <c r="GI6094" s="81">
        <v>2027</v>
      </c>
      <c r="GJ6094" s="81" t="s">
        <v>201</v>
      </c>
      <c r="GK6094" s="81">
        <v>0.71896016785821371</v>
      </c>
      <c r="GL6094" s="81">
        <v>0.13441700000000001</v>
      </c>
      <c r="GM6094" s="81">
        <v>2027</v>
      </c>
      <c r="GN6094" s="81" t="s">
        <v>173</v>
      </c>
      <c r="GO6094" s="81">
        <v>1.1148832299820636E-2</v>
      </c>
      <c r="GP6094" s="81">
        <v>10</v>
      </c>
      <c r="GQ6094" s="81">
        <v>0</v>
      </c>
      <c r="GR6094" s="81" t="s">
        <v>448</v>
      </c>
      <c r="GS6094" s="81">
        <v>1.1148832299820636E-2</v>
      </c>
      <c r="GT6094" s="81">
        <v>8.0155663417021197E-3</v>
      </c>
      <c r="GU6094" s="81">
        <v>1.1148832299820636E-2</v>
      </c>
      <c r="GV6094" s="81">
        <v>8.0155663417021197E-3</v>
      </c>
      <c r="GW6094" s="81">
        <v>1.1148832299820636E-2</v>
      </c>
      <c r="GX6094" s="81">
        <v>8.0155663417021197E-3</v>
      </c>
      <c r="GY6094" s="81">
        <v>1.1148832299820636E-2</v>
      </c>
      <c r="GZ6094" s="81">
        <v>8.0155663417021197E-3</v>
      </c>
    </row>
    <row r="6095" spans="98:208" x14ac:dyDescent="0.25">
      <c r="CT6095" s="81" t="s">
        <v>155</v>
      </c>
      <c r="CU6095" s="81" t="s">
        <v>494</v>
      </c>
      <c r="CV6095" s="81" t="s">
        <v>455</v>
      </c>
      <c r="CW6095" s="81">
        <v>2028</v>
      </c>
      <c r="CX6095" s="81">
        <v>0</v>
      </c>
      <c r="CY6095" s="81">
        <v>0</v>
      </c>
      <c r="CZ6095" s="81">
        <v>0</v>
      </c>
      <c r="DA6095" s="81">
        <v>0</v>
      </c>
      <c r="DB6095" s="81">
        <v>22783.187028906919</v>
      </c>
      <c r="DC6095" s="81">
        <v>453.26096055716948</v>
      </c>
      <c r="DD6095" s="81">
        <v>14531.33568557209</v>
      </c>
      <c r="DE6095" s="81">
        <v>7798.5903827776556</v>
      </c>
      <c r="DF6095" s="81">
        <v>5.0533304373074985</v>
      </c>
      <c r="DG6095" s="81">
        <v>5.0533304373074985</v>
      </c>
      <c r="DH6095" s="81">
        <v>5.0533304373074985</v>
      </c>
      <c r="DI6095" s="81">
        <v>5.0533304373074985</v>
      </c>
      <c r="DJ6095" s="81">
        <v>2.1508551373390109E-8</v>
      </c>
      <c r="DL6095" s="81">
        <v>0</v>
      </c>
      <c r="DM6095" s="81">
        <v>1.0868981731754423E-7</v>
      </c>
      <c r="DN6095" s="81">
        <v>1.0868981731754423E-7</v>
      </c>
      <c r="DO6095" s="81">
        <v>0</v>
      </c>
      <c r="DP6095" s="81">
        <v>1.0868981731754423E-7</v>
      </c>
      <c r="DQ6095" s="81">
        <v>1.0868981731754423E-7</v>
      </c>
      <c r="DR6095" s="81">
        <v>0</v>
      </c>
      <c r="DS6095" s="81">
        <v>1.0868981731754423E-7</v>
      </c>
      <c r="DT6095" s="81">
        <v>1.0868981731754423E-7</v>
      </c>
      <c r="DU6095" s="81">
        <v>0</v>
      </c>
      <c r="DV6095" s="81">
        <v>1.0868981731754423E-7</v>
      </c>
      <c r="DW6095" s="81">
        <v>1.0868981731754423E-7</v>
      </c>
      <c r="GE6095" s="81" t="s">
        <v>449</v>
      </c>
      <c r="GF6095" s="81" t="s">
        <v>155</v>
      </c>
      <c r="GG6095" s="81" t="s">
        <v>499</v>
      </c>
      <c r="GH6095" s="81" t="s">
        <v>452</v>
      </c>
      <c r="GI6095" s="81">
        <v>2028</v>
      </c>
      <c r="GJ6095" s="81" t="s">
        <v>201</v>
      </c>
      <c r="GK6095" s="81">
        <v>0.74733835430388973</v>
      </c>
      <c r="GL6095" s="81">
        <v>0.13441700000000001</v>
      </c>
      <c r="GM6095" s="81">
        <v>2028</v>
      </c>
      <c r="GN6095" s="81" t="s">
        <v>173</v>
      </c>
      <c r="GO6095" s="81">
        <v>1.1148832299820636E-2</v>
      </c>
      <c r="GP6095" s="81">
        <v>10</v>
      </c>
      <c r="GQ6095" s="81">
        <v>0</v>
      </c>
      <c r="GR6095" s="81" t="s">
        <v>448</v>
      </c>
      <c r="GS6095" s="81">
        <v>1.1148832299820636E-2</v>
      </c>
      <c r="GT6095" s="81">
        <v>8.3319499833580044E-3</v>
      </c>
      <c r="GU6095" s="81">
        <v>1.1148832299820636E-2</v>
      </c>
      <c r="GV6095" s="81">
        <v>8.3319499833580044E-3</v>
      </c>
      <c r="GW6095" s="81">
        <v>1.1148832299820636E-2</v>
      </c>
      <c r="GX6095" s="81">
        <v>8.3319499833580044E-3</v>
      </c>
      <c r="GY6095" s="81">
        <v>1.1148832299820636E-2</v>
      </c>
      <c r="GZ6095" s="81">
        <v>8.3319499833580044E-3</v>
      </c>
    </row>
    <row r="6096" spans="98:208" x14ac:dyDescent="0.25">
      <c r="CT6096" s="81" t="s">
        <v>155</v>
      </c>
      <c r="CU6096" s="81" t="s">
        <v>494</v>
      </c>
      <c r="CV6096" s="81" t="s">
        <v>455</v>
      </c>
      <c r="CW6096" s="81">
        <v>2029</v>
      </c>
      <c r="CX6096" s="81">
        <v>0</v>
      </c>
      <c r="CY6096" s="81">
        <v>0</v>
      </c>
      <c r="CZ6096" s="81">
        <v>0</v>
      </c>
      <c r="DA6096" s="81">
        <v>0</v>
      </c>
      <c r="DB6096" s="81">
        <v>22783.187028906919</v>
      </c>
      <c r="DC6096" s="81">
        <v>453.26096055716948</v>
      </c>
      <c r="DD6096" s="81">
        <v>14531.33568557209</v>
      </c>
      <c r="DE6096" s="81">
        <v>7798.5903827776556</v>
      </c>
      <c r="DF6096" s="81">
        <v>5.0533304373074985</v>
      </c>
      <c r="DG6096" s="81">
        <v>5.0533304373074985</v>
      </c>
      <c r="DH6096" s="81">
        <v>5.0533304373074985</v>
      </c>
      <c r="DI6096" s="81">
        <v>5.0533304373074985</v>
      </c>
      <c r="DJ6096" s="81">
        <v>2.1508551373390109E-8</v>
      </c>
      <c r="DL6096" s="81">
        <v>0</v>
      </c>
      <c r="DM6096" s="81">
        <v>1.0868981731754423E-7</v>
      </c>
      <c r="DN6096" s="81">
        <v>1.0868981731754423E-7</v>
      </c>
      <c r="DO6096" s="81">
        <v>0</v>
      </c>
      <c r="DP6096" s="81">
        <v>1.0868981731754423E-7</v>
      </c>
      <c r="DQ6096" s="81">
        <v>1.0868981731754423E-7</v>
      </c>
      <c r="DR6096" s="81">
        <v>0</v>
      </c>
      <c r="DS6096" s="81">
        <v>1.0868981731754423E-7</v>
      </c>
      <c r="DT6096" s="81">
        <v>1.0868981731754423E-7</v>
      </c>
      <c r="DU6096" s="81">
        <v>0</v>
      </c>
      <c r="DV6096" s="81">
        <v>1.0868981731754423E-7</v>
      </c>
      <c r="DW6096" s="81">
        <v>1.0868981731754423E-7</v>
      </c>
      <c r="GE6096" s="81" t="s">
        <v>449</v>
      </c>
      <c r="GF6096" s="81" t="s">
        <v>155</v>
      </c>
      <c r="GG6096" s="81" t="s">
        <v>499</v>
      </c>
      <c r="GH6096" s="81" t="s">
        <v>452</v>
      </c>
      <c r="GI6096" s="81">
        <v>2029</v>
      </c>
      <c r="GJ6096" s="81" t="s">
        <v>201</v>
      </c>
      <c r="GK6096" s="81">
        <v>0.74733835430388973</v>
      </c>
      <c r="GL6096" s="81">
        <v>0.13441700000000001</v>
      </c>
      <c r="GM6096" s="81">
        <v>2029</v>
      </c>
      <c r="GN6096" s="81" t="s">
        <v>173</v>
      </c>
      <c r="GO6096" s="81">
        <v>1.1148832299820636E-2</v>
      </c>
      <c r="GP6096" s="81">
        <v>10</v>
      </c>
      <c r="GQ6096" s="81">
        <v>0</v>
      </c>
      <c r="GR6096" s="81" t="s">
        <v>448</v>
      </c>
      <c r="GS6096" s="81">
        <v>1.1148832299820636E-2</v>
      </c>
      <c r="GT6096" s="81">
        <v>8.3319499833580044E-3</v>
      </c>
      <c r="GU6096" s="81">
        <v>1.1148832299820636E-2</v>
      </c>
      <c r="GV6096" s="81">
        <v>8.3319499833580044E-3</v>
      </c>
      <c r="GW6096" s="81">
        <v>1.1148832299820636E-2</v>
      </c>
      <c r="GX6096" s="81">
        <v>8.3319499833580044E-3</v>
      </c>
      <c r="GY6096" s="81">
        <v>1.1148832299820636E-2</v>
      </c>
      <c r="GZ6096" s="81">
        <v>8.3319499833580044E-3</v>
      </c>
    </row>
    <row r="6097" spans="98:208" x14ac:dyDescent="0.25">
      <c r="CT6097" s="81" t="s">
        <v>155</v>
      </c>
      <c r="CU6097" s="81" t="s">
        <v>494</v>
      </c>
      <c r="CV6097" s="81" t="s">
        <v>455</v>
      </c>
      <c r="CW6097" s="81">
        <v>2030</v>
      </c>
      <c r="CX6097" s="81">
        <v>0</v>
      </c>
      <c r="CY6097" s="81">
        <v>0</v>
      </c>
      <c r="CZ6097" s="81">
        <v>0</v>
      </c>
      <c r="DA6097" s="81">
        <v>0</v>
      </c>
      <c r="DB6097" s="81">
        <v>22783.187028906919</v>
      </c>
      <c r="DC6097" s="81">
        <v>453.26096055716948</v>
      </c>
      <c r="DD6097" s="81">
        <v>14531.33568557209</v>
      </c>
      <c r="DE6097" s="81">
        <v>7798.5903827776556</v>
      </c>
      <c r="DF6097" s="81">
        <v>0</v>
      </c>
      <c r="DG6097" s="81">
        <v>5.0533304373074985</v>
      </c>
      <c r="DH6097" s="81">
        <v>5.0533304373074985</v>
      </c>
      <c r="DI6097" s="81">
        <v>5.0533304373074985</v>
      </c>
      <c r="DJ6097" s="81">
        <v>2.1508551373390109E-8</v>
      </c>
      <c r="DL6097" s="81">
        <v>0</v>
      </c>
      <c r="DM6097" s="81">
        <v>0</v>
      </c>
      <c r="DN6097" s="81">
        <v>0</v>
      </c>
      <c r="DO6097" s="81">
        <v>0</v>
      </c>
      <c r="DP6097" s="81">
        <v>1.0868981731754423E-7</v>
      </c>
      <c r="DQ6097" s="81">
        <v>1.0868981731754423E-7</v>
      </c>
      <c r="DR6097" s="81">
        <v>0</v>
      </c>
      <c r="DS6097" s="81">
        <v>1.0868981731754423E-7</v>
      </c>
      <c r="DT6097" s="81">
        <v>1.0868981731754423E-7</v>
      </c>
      <c r="DU6097" s="81">
        <v>0</v>
      </c>
      <c r="DV6097" s="81">
        <v>1.0868981731754423E-7</v>
      </c>
      <c r="DW6097" s="81">
        <v>1.0868981731754423E-7</v>
      </c>
      <c r="GE6097" s="81" t="s">
        <v>449</v>
      </c>
      <c r="GF6097" s="81" t="s">
        <v>155</v>
      </c>
      <c r="GG6097" s="81" t="s">
        <v>499</v>
      </c>
      <c r="GH6097" s="81" t="s">
        <v>452</v>
      </c>
      <c r="GI6097" s="81">
        <v>2030</v>
      </c>
      <c r="GJ6097" s="81" t="s">
        <v>201</v>
      </c>
      <c r="GK6097" s="81">
        <v>0.74733835430388973</v>
      </c>
      <c r="GL6097" s="81">
        <v>0.13441700000000001</v>
      </c>
      <c r="GM6097" s="81">
        <v>2030</v>
      </c>
      <c r="GN6097" s="81" t="s">
        <v>173</v>
      </c>
      <c r="GO6097" s="81">
        <v>1.1148832299820636E-2</v>
      </c>
      <c r="GP6097" s="81">
        <v>10</v>
      </c>
      <c r="GQ6097" s="81">
        <v>0</v>
      </c>
      <c r="GR6097" s="81" t="s">
        <v>448</v>
      </c>
      <c r="GS6097" s="81">
        <v>0</v>
      </c>
      <c r="GT6097" s="81">
        <v>0</v>
      </c>
      <c r="GU6097" s="81">
        <v>1.1148832299820636E-2</v>
      </c>
      <c r="GV6097" s="81">
        <v>8.3319499833580044E-3</v>
      </c>
      <c r="GW6097" s="81">
        <v>1.1148832299820636E-2</v>
      </c>
      <c r="GX6097" s="81">
        <v>8.3319499833580044E-3</v>
      </c>
      <c r="GY6097" s="81">
        <v>1.1148832299820636E-2</v>
      </c>
      <c r="GZ6097" s="81">
        <v>8.3319499833580044E-3</v>
      </c>
    </row>
    <row r="6098" spans="98:208" x14ac:dyDescent="0.25">
      <c r="CT6098" s="81" t="s">
        <v>155</v>
      </c>
      <c r="CU6098" s="81" t="s">
        <v>494</v>
      </c>
      <c r="CV6098" s="81" t="s">
        <v>455</v>
      </c>
      <c r="CW6098" s="81">
        <v>2031</v>
      </c>
      <c r="CX6098" s="81">
        <v>0</v>
      </c>
      <c r="CY6098" s="81">
        <v>0</v>
      </c>
      <c r="CZ6098" s="81">
        <v>0</v>
      </c>
      <c r="DA6098" s="81">
        <v>0</v>
      </c>
      <c r="DB6098" s="81">
        <v>22783.187028906919</v>
      </c>
      <c r="DC6098" s="81">
        <v>453.26096055716948</v>
      </c>
      <c r="DD6098" s="81">
        <v>14531.33568557209</v>
      </c>
      <c r="DE6098" s="81">
        <v>7798.5903827776556</v>
      </c>
      <c r="DF6098" s="81">
        <v>0</v>
      </c>
      <c r="DG6098" s="81">
        <v>0</v>
      </c>
      <c r="DH6098" s="81">
        <v>5.0533304373074985</v>
      </c>
      <c r="DI6098" s="81">
        <v>5.0533304373074985</v>
      </c>
      <c r="DJ6098" s="81">
        <v>2.1508551373390109E-8</v>
      </c>
      <c r="DL6098" s="81">
        <v>0</v>
      </c>
      <c r="DM6098" s="81">
        <v>0</v>
      </c>
      <c r="DN6098" s="81">
        <v>0</v>
      </c>
      <c r="DO6098" s="81">
        <v>0</v>
      </c>
      <c r="DP6098" s="81">
        <v>0</v>
      </c>
      <c r="DQ6098" s="81">
        <v>0</v>
      </c>
      <c r="DR6098" s="81">
        <v>0</v>
      </c>
      <c r="DS6098" s="81">
        <v>1.0868981731754423E-7</v>
      </c>
      <c r="DT6098" s="81">
        <v>1.0868981731754423E-7</v>
      </c>
      <c r="DU6098" s="81">
        <v>0</v>
      </c>
      <c r="DV6098" s="81">
        <v>1.0868981731754423E-7</v>
      </c>
      <c r="DW6098" s="81">
        <v>1.0868981731754423E-7</v>
      </c>
      <c r="GE6098" s="81" t="s">
        <v>449</v>
      </c>
      <c r="GF6098" s="81" t="s">
        <v>155</v>
      </c>
      <c r="GG6098" s="81" t="s">
        <v>499</v>
      </c>
      <c r="GH6098" s="81" t="s">
        <v>452</v>
      </c>
      <c r="GI6098" s="81">
        <v>2031</v>
      </c>
      <c r="GJ6098" s="81" t="s">
        <v>201</v>
      </c>
      <c r="GK6098" s="81">
        <v>0.74733835430388973</v>
      </c>
      <c r="GL6098" s="81">
        <v>0.13441700000000001</v>
      </c>
      <c r="GM6098" s="81">
        <v>2031</v>
      </c>
      <c r="GN6098" s="81" t="s">
        <v>173</v>
      </c>
      <c r="GO6098" s="81">
        <v>1.1148832299820636E-2</v>
      </c>
      <c r="GP6098" s="81">
        <v>10</v>
      </c>
      <c r="GQ6098" s="81">
        <v>0</v>
      </c>
      <c r="GR6098" s="81" t="s">
        <v>448</v>
      </c>
      <c r="GS6098" s="81">
        <v>0</v>
      </c>
      <c r="GT6098" s="81">
        <v>0</v>
      </c>
      <c r="GU6098" s="81">
        <v>0</v>
      </c>
      <c r="GV6098" s="81">
        <v>0</v>
      </c>
      <c r="GW6098" s="81">
        <v>1.1148832299820636E-2</v>
      </c>
      <c r="GX6098" s="81">
        <v>8.3319499833580044E-3</v>
      </c>
      <c r="GY6098" s="81">
        <v>1.1148832299820636E-2</v>
      </c>
      <c r="GZ6098" s="81">
        <v>8.3319499833580044E-3</v>
      </c>
    </row>
    <row r="6099" spans="98:208" x14ac:dyDescent="0.25">
      <c r="CT6099" s="81" t="s">
        <v>155</v>
      </c>
      <c r="CU6099" s="81" t="s">
        <v>494</v>
      </c>
      <c r="CV6099" s="81" t="s">
        <v>455</v>
      </c>
      <c r="CW6099" s="81">
        <v>2032</v>
      </c>
      <c r="CX6099" s="81">
        <v>0</v>
      </c>
      <c r="CY6099" s="81">
        <v>0</v>
      </c>
      <c r="CZ6099" s="81">
        <v>0</v>
      </c>
      <c r="DA6099" s="81">
        <v>0</v>
      </c>
      <c r="DB6099" s="81">
        <v>22783.187028906919</v>
      </c>
      <c r="DC6099" s="81">
        <v>453.26096055716948</v>
      </c>
      <c r="DD6099" s="81">
        <v>14531.33568557209</v>
      </c>
      <c r="DE6099" s="81">
        <v>7798.5903827776556</v>
      </c>
      <c r="DF6099" s="81">
        <v>0</v>
      </c>
      <c r="DG6099" s="81">
        <v>0</v>
      </c>
      <c r="DH6099" s="81">
        <v>0</v>
      </c>
      <c r="DI6099" s="81">
        <v>5.0533304373074985</v>
      </c>
      <c r="DJ6099" s="81">
        <v>2.1508551373390109E-8</v>
      </c>
      <c r="DL6099" s="81">
        <v>0</v>
      </c>
      <c r="DM6099" s="81">
        <v>0</v>
      </c>
      <c r="DN6099" s="81">
        <v>0</v>
      </c>
      <c r="DO6099" s="81">
        <v>0</v>
      </c>
      <c r="DP6099" s="81">
        <v>0</v>
      </c>
      <c r="DQ6099" s="81">
        <v>0</v>
      </c>
      <c r="DR6099" s="81">
        <v>0</v>
      </c>
      <c r="DS6099" s="81">
        <v>0</v>
      </c>
      <c r="DT6099" s="81">
        <v>0</v>
      </c>
      <c r="DU6099" s="81">
        <v>0</v>
      </c>
      <c r="DV6099" s="81">
        <v>1.0868981731754423E-7</v>
      </c>
      <c r="DW6099" s="81">
        <v>1.0868981731754423E-7</v>
      </c>
      <c r="GE6099" s="81" t="s">
        <v>449</v>
      </c>
      <c r="GF6099" s="81" t="s">
        <v>155</v>
      </c>
      <c r="GG6099" s="81" t="s">
        <v>499</v>
      </c>
      <c r="GH6099" s="81" t="s">
        <v>452</v>
      </c>
      <c r="GI6099" s="81">
        <v>2032</v>
      </c>
      <c r="GJ6099" s="81" t="s">
        <v>201</v>
      </c>
      <c r="GK6099" s="81">
        <v>0.74733835430388973</v>
      </c>
      <c r="GL6099" s="81">
        <v>0.13441700000000001</v>
      </c>
      <c r="GM6099" s="81">
        <v>2032</v>
      </c>
      <c r="GN6099" s="81" t="s">
        <v>173</v>
      </c>
      <c r="GO6099" s="81">
        <v>1.1148832299820636E-2</v>
      </c>
      <c r="GP6099" s="81">
        <v>10</v>
      </c>
      <c r="GQ6099" s="81">
        <v>0</v>
      </c>
      <c r="GR6099" s="81" t="s">
        <v>448</v>
      </c>
      <c r="GS6099" s="81">
        <v>0</v>
      </c>
      <c r="GT6099" s="81">
        <v>0</v>
      </c>
      <c r="GU6099" s="81">
        <v>0</v>
      </c>
      <c r="GV6099" s="81">
        <v>0</v>
      </c>
      <c r="GW6099" s="81">
        <v>0</v>
      </c>
      <c r="GX6099" s="81">
        <v>0</v>
      </c>
      <c r="GY6099" s="81">
        <v>1.1148832299820636E-2</v>
      </c>
      <c r="GZ6099" s="81">
        <v>8.3319499833580044E-3</v>
      </c>
    </row>
    <row r="6100" spans="98:208" x14ac:dyDescent="0.25">
      <c r="CT6100" s="81" t="s">
        <v>155</v>
      </c>
      <c r="CU6100" s="81" t="s">
        <v>495</v>
      </c>
      <c r="CV6100" s="81" t="s">
        <v>457</v>
      </c>
      <c r="CW6100" s="81">
        <v>2020</v>
      </c>
      <c r="CX6100" s="81">
        <v>0</v>
      </c>
      <c r="CY6100" s="81">
        <v>0</v>
      </c>
      <c r="CZ6100" s="81">
        <v>0</v>
      </c>
      <c r="DA6100" s="81">
        <v>0</v>
      </c>
      <c r="DB6100" s="81">
        <v>14146.13064133252</v>
      </c>
      <c r="DC6100" s="81">
        <v>222.2294216278265</v>
      </c>
      <c r="DD6100" s="81">
        <v>8585.7228092479399</v>
      </c>
      <c r="DE6100" s="81">
        <v>5338.1784104567441</v>
      </c>
      <c r="DF6100" s="81">
        <v>2.4775985538147709</v>
      </c>
      <c r="DG6100" s="81">
        <v>0</v>
      </c>
      <c r="DH6100" s="81">
        <v>0</v>
      </c>
      <c r="DI6100" s="81">
        <v>0</v>
      </c>
      <c r="DJ6100" s="81">
        <v>1.0284115426047811E-7</v>
      </c>
      <c r="DL6100" s="81">
        <v>0</v>
      </c>
      <c r="DM6100" s="81">
        <v>2.5479909506840234E-7</v>
      </c>
      <c r="DN6100" s="81">
        <v>2.5479909506840234E-7</v>
      </c>
      <c r="DO6100" s="81">
        <v>0</v>
      </c>
      <c r="DP6100" s="81">
        <v>0</v>
      </c>
      <c r="DQ6100" s="81">
        <v>0</v>
      </c>
      <c r="DR6100" s="81">
        <v>0</v>
      </c>
      <c r="DS6100" s="81">
        <v>0</v>
      </c>
      <c r="DT6100" s="81">
        <v>0</v>
      </c>
      <c r="DU6100" s="81">
        <v>0</v>
      </c>
      <c r="DV6100" s="81">
        <v>0</v>
      </c>
      <c r="DW6100" s="81">
        <v>0</v>
      </c>
      <c r="GE6100" s="81" t="s">
        <v>449</v>
      </c>
      <c r="GF6100" s="81" t="s">
        <v>155</v>
      </c>
      <c r="GG6100" s="81" t="s">
        <v>499</v>
      </c>
      <c r="GH6100" s="81" t="s">
        <v>453</v>
      </c>
      <c r="GI6100" s="81">
        <v>2021</v>
      </c>
      <c r="GJ6100" s="81" t="s">
        <v>201</v>
      </c>
      <c r="GK6100" s="81">
        <v>3.6425060683965789E-2</v>
      </c>
      <c r="GL6100" s="81">
        <v>0.13441700000000001</v>
      </c>
      <c r="GM6100" s="81">
        <v>2021</v>
      </c>
      <c r="GN6100" s="81" t="s">
        <v>173</v>
      </c>
      <c r="GO6100" s="81">
        <v>1.1148832299820636E-2</v>
      </c>
      <c r="GP6100" s="81">
        <v>10</v>
      </c>
      <c r="GQ6100" s="81">
        <v>0</v>
      </c>
      <c r="GR6100" s="81" t="s">
        <v>448</v>
      </c>
      <c r="GS6100" s="81">
        <v>1.1148832299820636E-2</v>
      </c>
      <c r="GT6100" s="81">
        <v>4.0609689307632453E-4</v>
      </c>
      <c r="GU6100" s="81">
        <v>1.1148832299820636E-2</v>
      </c>
      <c r="GV6100" s="81">
        <v>4.0609689307632453E-4</v>
      </c>
      <c r="GW6100" s="81">
        <v>0</v>
      </c>
      <c r="GX6100" s="81">
        <v>0</v>
      </c>
      <c r="GY6100" s="81">
        <v>0</v>
      </c>
      <c r="GZ6100" s="81">
        <v>0</v>
      </c>
    </row>
    <row r="6101" spans="98:208" x14ac:dyDescent="0.25">
      <c r="CT6101" s="81" t="s">
        <v>155</v>
      </c>
      <c r="CU6101" s="81" t="s">
        <v>495</v>
      </c>
      <c r="CV6101" s="81" t="s">
        <v>457</v>
      </c>
      <c r="CW6101" s="81">
        <v>2021</v>
      </c>
      <c r="CX6101" s="81">
        <v>0</v>
      </c>
      <c r="CY6101" s="81">
        <v>0</v>
      </c>
      <c r="CZ6101" s="81">
        <v>0</v>
      </c>
      <c r="DA6101" s="81">
        <v>0</v>
      </c>
      <c r="DB6101" s="81">
        <v>14146.13064133252</v>
      </c>
      <c r="DC6101" s="81">
        <v>222.2294216278265</v>
      </c>
      <c r="DD6101" s="81">
        <v>8585.7228092479399</v>
      </c>
      <c r="DE6101" s="81">
        <v>5338.1784104567441</v>
      </c>
      <c r="DF6101" s="81">
        <v>2.4775985538147709</v>
      </c>
      <c r="DG6101" s="81">
        <v>2.4775985538147709</v>
      </c>
      <c r="DH6101" s="81">
        <v>0</v>
      </c>
      <c r="DI6101" s="81">
        <v>0</v>
      </c>
      <c r="DJ6101" s="81">
        <v>1.0284115426047811E-7</v>
      </c>
      <c r="DL6101" s="81">
        <v>0</v>
      </c>
      <c r="DM6101" s="81">
        <v>2.5479909506840234E-7</v>
      </c>
      <c r="DN6101" s="81">
        <v>2.5479909506840234E-7</v>
      </c>
      <c r="DO6101" s="81">
        <v>0</v>
      </c>
      <c r="DP6101" s="81">
        <v>2.5479909506840234E-7</v>
      </c>
      <c r="DQ6101" s="81">
        <v>2.5479909506840234E-7</v>
      </c>
      <c r="DR6101" s="81">
        <v>0</v>
      </c>
      <c r="DS6101" s="81">
        <v>0</v>
      </c>
      <c r="DT6101" s="81">
        <v>0</v>
      </c>
      <c r="DU6101" s="81">
        <v>0</v>
      </c>
      <c r="DV6101" s="81">
        <v>0</v>
      </c>
      <c r="DW6101" s="81">
        <v>0</v>
      </c>
      <c r="GE6101" s="81" t="s">
        <v>449</v>
      </c>
      <c r="GF6101" s="81" t="s">
        <v>155</v>
      </c>
      <c r="GG6101" s="81" t="s">
        <v>499</v>
      </c>
      <c r="GH6101" s="81" t="s">
        <v>453</v>
      </c>
      <c r="GI6101" s="81">
        <v>2022</v>
      </c>
      <c r="GJ6101" s="81" t="s">
        <v>201</v>
      </c>
      <c r="GK6101" s="81">
        <v>3.6425060683965789E-2</v>
      </c>
      <c r="GL6101" s="81">
        <v>0.13441700000000001</v>
      </c>
      <c r="GM6101" s="81">
        <v>2022</v>
      </c>
      <c r="GN6101" s="81" t="s">
        <v>173</v>
      </c>
      <c r="GO6101" s="81">
        <v>1.1148832299820636E-2</v>
      </c>
      <c r="GP6101" s="81">
        <v>10</v>
      </c>
      <c r="GQ6101" s="81">
        <v>0</v>
      </c>
      <c r="GR6101" s="81" t="s">
        <v>448</v>
      </c>
      <c r="GS6101" s="81">
        <v>1.1148832299820636E-2</v>
      </c>
      <c r="GT6101" s="81">
        <v>4.0609689307632453E-4</v>
      </c>
      <c r="GU6101" s="81">
        <v>1.1148832299820636E-2</v>
      </c>
      <c r="GV6101" s="81">
        <v>4.0609689307632453E-4</v>
      </c>
      <c r="GW6101" s="81">
        <v>1.1148832299820636E-2</v>
      </c>
      <c r="GX6101" s="81">
        <v>4.0609689307632453E-4</v>
      </c>
      <c r="GY6101" s="81">
        <v>0</v>
      </c>
      <c r="GZ6101" s="81">
        <v>0</v>
      </c>
    </row>
    <row r="6102" spans="98:208" x14ac:dyDescent="0.25">
      <c r="CT6102" s="81" t="s">
        <v>155</v>
      </c>
      <c r="CU6102" s="81" t="s">
        <v>495</v>
      </c>
      <c r="CV6102" s="81" t="s">
        <v>457</v>
      </c>
      <c r="CW6102" s="81">
        <v>2022</v>
      </c>
      <c r="CX6102" s="81">
        <v>0</v>
      </c>
      <c r="CY6102" s="81">
        <v>0</v>
      </c>
      <c r="CZ6102" s="81">
        <v>0</v>
      </c>
      <c r="DA6102" s="81">
        <v>0</v>
      </c>
      <c r="DB6102" s="81">
        <v>14146.13064133252</v>
      </c>
      <c r="DC6102" s="81">
        <v>222.2294216278265</v>
      </c>
      <c r="DD6102" s="81">
        <v>8585.7228092479399</v>
      </c>
      <c r="DE6102" s="81">
        <v>5338.1784104567441</v>
      </c>
      <c r="DF6102" s="81">
        <v>2.4775985538147709</v>
      </c>
      <c r="DG6102" s="81">
        <v>2.4775985538147709</v>
      </c>
      <c r="DH6102" s="81">
        <v>2.4775985538147709</v>
      </c>
      <c r="DI6102" s="81">
        <v>0</v>
      </c>
      <c r="DJ6102" s="81">
        <v>1.0284115426047811E-7</v>
      </c>
      <c r="DL6102" s="81">
        <v>0</v>
      </c>
      <c r="DM6102" s="81">
        <v>2.5479909506840234E-7</v>
      </c>
      <c r="DN6102" s="81">
        <v>2.5479909506840234E-7</v>
      </c>
      <c r="DO6102" s="81">
        <v>0</v>
      </c>
      <c r="DP6102" s="81">
        <v>2.5479909506840234E-7</v>
      </c>
      <c r="DQ6102" s="81">
        <v>2.5479909506840234E-7</v>
      </c>
      <c r="DR6102" s="81">
        <v>0</v>
      </c>
      <c r="DS6102" s="81">
        <v>2.5479909506840234E-7</v>
      </c>
      <c r="DT6102" s="81">
        <v>2.5479909506840234E-7</v>
      </c>
      <c r="DU6102" s="81">
        <v>0</v>
      </c>
      <c r="DV6102" s="81">
        <v>0</v>
      </c>
      <c r="DW6102" s="81">
        <v>0</v>
      </c>
      <c r="GE6102" s="81" t="s">
        <v>449</v>
      </c>
      <c r="GF6102" s="81" t="s">
        <v>155</v>
      </c>
      <c r="GG6102" s="81" t="s">
        <v>499</v>
      </c>
      <c r="GH6102" s="81" t="s">
        <v>453</v>
      </c>
      <c r="GI6102" s="81">
        <v>2023</v>
      </c>
      <c r="GJ6102" s="81" t="s">
        <v>201</v>
      </c>
      <c r="GK6102" s="81">
        <v>3.7590224611402413E-2</v>
      </c>
      <c r="GL6102" s="81">
        <v>0.13441700000000001</v>
      </c>
      <c r="GM6102" s="81">
        <v>2023</v>
      </c>
      <c r="GN6102" s="81" t="s">
        <v>173</v>
      </c>
      <c r="GO6102" s="81">
        <v>1.1148832299820636E-2</v>
      </c>
      <c r="GP6102" s="81">
        <v>10</v>
      </c>
      <c r="GQ6102" s="81">
        <v>0</v>
      </c>
      <c r="GR6102" s="81" t="s">
        <v>448</v>
      </c>
      <c r="GS6102" s="81">
        <v>1.1148832299820636E-2</v>
      </c>
      <c r="GT6102" s="81">
        <v>4.1908711030511585E-4</v>
      </c>
      <c r="GU6102" s="81">
        <v>1.1148832299820636E-2</v>
      </c>
      <c r="GV6102" s="81">
        <v>4.1908711030511585E-4</v>
      </c>
      <c r="GW6102" s="81">
        <v>1.1148832299820636E-2</v>
      </c>
      <c r="GX6102" s="81">
        <v>4.1908711030511585E-4</v>
      </c>
      <c r="GY6102" s="81">
        <v>1.1148832299820636E-2</v>
      </c>
      <c r="GZ6102" s="81">
        <v>4.1908711030511585E-4</v>
      </c>
    </row>
    <row r="6103" spans="98:208" x14ac:dyDescent="0.25">
      <c r="CT6103" s="81" t="s">
        <v>155</v>
      </c>
      <c r="CU6103" s="81" t="s">
        <v>495</v>
      </c>
      <c r="CV6103" s="81" t="s">
        <v>457</v>
      </c>
      <c r="CW6103" s="81">
        <v>2023</v>
      </c>
      <c r="CX6103" s="81">
        <v>0</v>
      </c>
      <c r="CY6103" s="81">
        <v>0</v>
      </c>
      <c r="CZ6103" s="81">
        <v>0</v>
      </c>
      <c r="DA6103" s="81">
        <v>0</v>
      </c>
      <c r="DB6103" s="81">
        <v>14664.63755643663</v>
      </c>
      <c r="DC6103" s="81">
        <v>233.23007680793771</v>
      </c>
      <c r="DD6103" s="81">
        <v>8896.5159934285912</v>
      </c>
      <c r="DE6103" s="81">
        <v>5534.8914862000911</v>
      </c>
      <c r="DF6103" s="81">
        <v>2.6002430136059838</v>
      </c>
      <c r="DG6103" s="81">
        <v>2.6002430136059838</v>
      </c>
      <c r="DH6103" s="81">
        <v>2.6002430136059838</v>
      </c>
      <c r="DI6103" s="81">
        <v>2.6002430136059838</v>
      </c>
      <c r="DJ6103" s="81">
        <v>1.0284115426047811E-7</v>
      </c>
      <c r="DL6103" s="81">
        <v>0</v>
      </c>
      <c r="DM6103" s="81">
        <v>2.6741199287698346E-7</v>
      </c>
      <c r="DN6103" s="81">
        <v>2.6741199287698346E-7</v>
      </c>
      <c r="DO6103" s="81">
        <v>0</v>
      </c>
      <c r="DP6103" s="81">
        <v>2.6741199287698346E-7</v>
      </c>
      <c r="DQ6103" s="81">
        <v>2.6741199287698346E-7</v>
      </c>
      <c r="DR6103" s="81">
        <v>0</v>
      </c>
      <c r="DS6103" s="81">
        <v>2.6741199287698346E-7</v>
      </c>
      <c r="DT6103" s="81">
        <v>2.6741199287698346E-7</v>
      </c>
      <c r="DU6103" s="81">
        <v>0</v>
      </c>
      <c r="DV6103" s="81">
        <v>2.6741199287698346E-7</v>
      </c>
      <c r="DW6103" s="81">
        <v>2.6741199287698346E-7</v>
      </c>
      <c r="GE6103" s="81" t="s">
        <v>449</v>
      </c>
      <c r="GF6103" s="81" t="s">
        <v>155</v>
      </c>
      <c r="GG6103" s="81" t="s">
        <v>499</v>
      </c>
      <c r="GH6103" s="81" t="s">
        <v>453</v>
      </c>
      <c r="GI6103" s="81">
        <v>2024</v>
      </c>
      <c r="GJ6103" s="81" t="s">
        <v>201</v>
      </c>
      <c r="GK6103" s="81">
        <v>3.7590224611402413E-2</v>
      </c>
      <c r="GL6103" s="81">
        <v>0.13441700000000001</v>
      </c>
      <c r="GM6103" s="81">
        <v>2024</v>
      </c>
      <c r="GN6103" s="81" t="s">
        <v>173</v>
      </c>
      <c r="GO6103" s="81">
        <v>1.1148832299820636E-2</v>
      </c>
      <c r="GP6103" s="81">
        <v>10</v>
      </c>
      <c r="GQ6103" s="81">
        <v>0</v>
      </c>
      <c r="GR6103" s="81" t="s">
        <v>448</v>
      </c>
      <c r="GS6103" s="81">
        <v>1.1148832299820636E-2</v>
      </c>
      <c r="GT6103" s="81">
        <v>4.1908711030511585E-4</v>
      </c>
      <c r="GU6103" s="81">
        <v>1.1148832299820636E-2</v>
      </c>
      <c r="GV6103" s="81">
        <v>4.1908711030511585E-4</v>
      </c>
      <c r="GW6103" s="81">
        <v>1.1148832299820636E-2</v>
      </c>
      <c r="GX6103" s="81">
        <v>4.1908711030511585E-4</v>
      </c>
      <c r="GY6103" s="81">
        <v>1.1148832299820636E-2</v>
      </c>
      <c r="GZ6103" s="81">
        <v>4.1908711030511585E-4</v>
      </c>
    </row>
    <row r="6104" spans="98:208" x14ac:dyDescent="0.25">
      <c r="CT6104" s="81" t="s">
        <v>155</v>
      </c>
      <c r="CU6104" s="81" t="s">
        <v>495</v>
      </c>
      <c r="CV6104" s="81" t="s">
        <v>457</v>
      </c>
      <c r="CW6104" s="81">
        <v>2024</v>
      </c>
      <c r="CX6104" s="81">
        <v>0</v>
      </c>
      <c r="CY6104" s="81">
        <v>0</v>
      </c>
      <c r="CZ6104" s="81">
        <v>0</v>
      </c>
      <c r="DA6104" s="81">
        <v>0</v>
      </c>
      <c r="DB6104" s="81">
        <v>14664.63755643663</v>
      </c>
      <c r="DC6104" s="81">
        <v>233.23007680793771</v>
      </c>
      <c r="DD6104" s="81">
        <v>8896.5159934285912</v>
      </c>
      <c r="DE6104" s="81">
        <v>5534.8914862000911</v>
      </c>
      <c r="DF6104" s="81">
        <v>2.6002430136059838</v>
      </c>
      <c r="DG6104" s="81">
        <v>2.6002430136059838</v>
      </c>
      <c r="DH6104" s="81">
        <v>2.6002430136059838</v>
      </c>
      <c r="DI6104" s="81">
        <v>2.6002430136059838</v>
      </c>
      <c r="DJ6104" s="81">
        <v>1.0284115426047811E-7</v>
      </c>
      <c r="DL6104" s="81">
        <v>0</v>
      </c>
      <c r="DM6104" s="81">
        <v>2.6741199287698346E-7</v>
      </c>
      <c r="DN6104" s="81">
        <v>2.6741199287698346E-7</v>
      </c>
      <c r="DO6104" s="81">
        <v>0</v>
      </c>
      <c r="DP6104" s="81">
        <v>2.6741199287698346E-7</v>
      </c>
      <c r="DQ6104" s="81">
        <v>2.6741199287698346E-7</v>
      </c>
      <c r="DR6104" s="81">
        <v>0</v>
      </c>
      <c r="DS6104" s="81">
        <v>2.6741199287698346E-7</v>
      </c>
      <c r="DT6104" s="81">
        <v>2.6741199287698346E-7</v>
      </c>
      <c r="DU6104" s="81">
        <v>0</v>
      </c>
      <c r="DV6104" s="81">
        <v>2.6741199287698346E-7</v>
      </c>
      <c r="DW6104" s="81">
        <v>2.6741199287698346E-7</v>
      </c>
      <c r="GE6104" s="81" t="s">
        <v>449</v>
      </c>
      <c r="GF6104" s="81" t="s">
        <v>155</v>
      </c>
      <c r="GG6104" s="81" t="s">
        <v>499</v>
      </c>
      <c r="GH6104" s="81" t="s">
        <v>453</v>
      </c>
      <c r="GI6104" s="81">
        <v>2025</v>
      </c>
      <c r="GJ6104" s="81" t="s">
        <v>201</v>
      </c>
      <c r="GK6104" s="81">
        <v>3.7590224611402413E-2</v>
      </c>
      <c r="GL6104" s="81">
        <v>0.13441700000000001</v>
      </c>
      <c r="GM6104" s="81">
        <v>2025</v>
      </c>
      <c r="GN6104" s="81" t="s">
        <v>173</v>
      </c>
      <c r="GO6104" s="81">
        <v>1.1148832299820636E-2</v>
      </c>
      <c r="GP6104" s="81">
        <v>10</v>
      </c>
      <c r="GQ6104" s="81">
        <v>0</v>
      </c>
      <c r="GR6104" s="81" t="s">
        <v>448</v>
      </c>
      <c r="GS6104" s="81">
        <v>1.1148832299820636E-2</v>
      </c>
      <c r="GT6104" s="81">
        <v>4.1908711030511585E-4</v>
      </c>
      <c r="GU6104" s="81">
        <v>1.1148832299820636E-2</v>
      </c>
      <c r="GV6104" s="81">
        <v>4.1908711030511585E-4</v>
      </c>
      <c r="GW6104" s="81">
        <v>1.1148832299820636E-2</v>
      </c>
      <c r="GX6104" s="81">
        <v>4.1908711030511585E-4</v>
      </c>
      <c r="GY6104" s="81">
        <v>1.1148832299820636E-2</v>
      </c>
      <c r="GZ6104" s="81">
        <v>4.1908711030511585E-4</v>
      </c>
    </row>
    <row r="6105" spans="98:208" x14ac:dyDescent="0.25">
      <c r="CT6105" s="81" t="s">
        <v>155</v>
      </c>
      <c r="CU6105" s="81" t="s">
        <v>495</v>
      </c>
      <c r="CV6105" s="81" t="s">
        <v>457</v>
      </c>
      <c r="CW6105" s="81">
        <v>2025</v>
      </c>
      <c r="CX6105" s="81">
        <v>0</v>
      </c>
      <c r="CY6105" s="81">
        <v>0</v>
      </c>
      <c r="CZ6105" s="81">
        <v>0</v>
      </c>
      <c r="DA6105" s="81">
        <v>0</v>
      </c>
      <c r="DB6105" s="81">
        <v>14664.63755643663</v>
      </c>
      <c r="DC6105" s="81">
        <v>233.23007680793771</v>
      </c>
      <c r="DD6105" s="81">
        <v>8896.5159934285912</v>
      </c>
      <c r="DE6105" s="81">
        <v>5534.8914862000911</v>
      </c>
      <c r="DF6105" s="81">
        <v>2.6002430136059838</v>
      </c>
      <c r="DG6105" s="81">
        <v>2.6002430136059838</v>
      </c>
      <c r="DH6105" s="81">
        <v>2.6002430136059838</v>
      </c>
      <c r="DI6105" s="81">
        <v>2.6002430136059838</v>
      </c>
      <c r="DJ6105" s="81">
        <v>1.0284115426047811E-7</v>
      </c>
      <c r="DL6105" s="81">
        <v>0</v>
      </c>
      <c r="DM6105" s="81">
        <v>2.6741199287698346E-7</v>
      </c>
      <c r="DN6105" s="81">
        <v>2.6741199287698346E-7</v>
      </c>
      <c r="DO6105" s="81">
        <v>0</v>
      </c>
      <c r="DP6105" s="81">
        <v>2.6741199287698346E-7</v>
      </c>
      <c r="DQ6105" s="81">
        <v>2.6741199287698346E-7</v>
      </c>
      <c r="DR6105" s="81">
        <v>0</v>
      </c>
      <c r="DS6105" s="81">
        <v>2.6741199287698346E-7</v>
      </c>
      <c r="DT6105" s="81">
        <v>2.6741199287698346E-7</v>
      </c>
      <c r="DU6105" s="81">
        <v>0</v>
      </c>
      <c r="DV6105" s="81">
        <v>2.6741199287698346E-7</v>
      </c>
      <c r="DW6105" s="81">
        <v>2.6741199287698346E-7</v>
      </c>
      <c r="GE6105" s="81" t="s">
        <v>449</v>
      </c>
      <c r="GF6105" s="81" t="s">
        <v>155</v>
      </c>
      <c r="GG6105" s="81" t="s">
        <v>499</v>
      </c>
      <c r="GH6105" s="81" t="s">
        <v>453</v>
      </c>
      <c r="GI6105" s="81">
        <v>2026</v>
      </c>
      <c r="GJ6105" s="81" t="s">
        <v>201</v>
      </c>
      <c r="GK6105" s="81">
        <v>3.7590224611402413E-2</v>
      </c>
      <c r="GL6105" s="81">
        <v>0.13441700000000001</v>
      </c>
      <c r="GM6105" s="81">
        <v>2026</v>
      </c>
      <c r="GN6105" s="81" t="s">
        <v>173</v>
      </c>
      <c r="GO6105" s="81">
        <v>1.1148832299820636E-2</v>
      </c>
      <c r="GP6105" s="81">
        <v>10</v>
      </c>
      <c r="GQ6105" s="81">
        <v>0</v>
      </c>
      <c r="GR6105" s="81" t="s">
        <v>448</v>
      </c>
      <c r="GS6105" s="81">
        <v>1.1148832299820636E-2</v>
      </c>
      <c r="GT6105" s="81">
        <v>4.1908711030511585E-4</v>
      </c>
      <c r="GU6105" s="81">
        <v>1.1148832299820636E-2</v>
      </c>
      <c r="GV6105" s="81">
        <v>4.1908711030511585E-4</v>
      </c>
      <c r="GW6105" s="81">
        <v>1.1148832299820636E-2</v>
      </c>
      <c r="GX6105" s="81">
        <v>4.1908711030511585E-4</v>
      </c>
      <c r="GY6105" s="81">
        <v>1.1148832299820636E-2</v>
      </c>
      <c r="GZ6105" s="81">
        <v>4.1908711030511585E-4</v>
      </c>
    </row>
    <row r="6106" spans="98:208" x14ac:dyDescent="0.25">
      <c r="CT6106" s="81" t="s">
        <v>155</v>
      </c>
      <c r="CU6106" s="81" t="s">
        <v>495</v>
      </c>
      <c r="CV6106" s="81" t="s">
        <v>457</v>
      </c>
      <c r="CW6106" s="81">
        <v>2026</v>
      </c>
      <c r="CX6106" s="81">
        <v>0</v>
      </c>
      <c r="CY6106" s="81">
        <v>0</v>
      </c>
      <c r="CZ6106" s="81">
        <v>0</v>
      </c>
      <c r="DA6106" s="81">
        <v>0</v>
      </c>
      <c r="DB6106" s="81">
        <v>14664.63755643663</v>
      </c>
      <c r="DC6106" s="81">
        <v>233.23007680793771</v>
      </c>
      <c r="DD6106" s="81">
        <v>8896.5159934285912</v>
      </c>
      <c r="DE6106" s="81">
        <v>5534.8914862000911</v>
      </c>
      <c r="DF6106" s="81">
        <v>2.6002430136059838</v>
      </c>
      <c r="DG6106" s="81">
        <v>2.6002430136059838</v>
      </c>
      <c r="DH6106" s="81">
        <v>2.6002430136059838</v>
      </c>
      <c r="DI6106" s="81">
        <v>2.6002430136059838</v>
      </c>
      <c r="DJ6106" s="81">
        <v>1.0284115426047811E-7</v>
      </c>
      <c r="DL6106" s="81">
        <v>0</v>
      </c>
      <c r="DM6106" s="81">
        <v>2.6741199287698346E-7</v>
      </c>
      <c r="DN6106" s="81">
        <v>2.6741199287698346E-7</v>
      </c>
      <c r="DO6106" s="81">
        <v>0</v>
      </c>
      <c r="DP6106" s="81">
        <v>2.6741199287698346E-7</v>
      </c>
      <c r="DQ6106" s="81">
        <v>2.6741199287698346E-7</v>
      </c>
      <c r="DR6106" s="81">
        <v>0</v>
      </c>
      <c r="DS6106" s="81">
        <v>2.6741199287698346E-7</v>
      </c>
      <c r="DT6106" s="81">
        <v>2.6741199287698346E-7</v>
      </c>
      <c r="DU6106" s="81">
        <v>0</v>
      </c>
      <c r="DV6106" s="81">
        <v>2.6741199287698346E-7</v>
      </c>
      <c r="DW6106" s="81">
        <v>2.6741199287698346E-7</v>
      </c>
      <c r="GE6106" s="81" t="s">
        <v>449</v>
      </c>
      <c r="GF6106" s="81" t="s">
        <v>155</v>
      </c>
      <c r="GG6106" s="81" t="s">
        <v>499</v>
      </c>
      <c r="GH6106" s="81" t="s">
        <v>453</v>
      </c>
      <c r="GI6106" s="81">
        <v>2027</v>
      </c>
      <c r="GJ6106" s="81" t="s">
        <v>201</v>
      </c>
      <c r="GK6106" s="81">
        <v>3.7590224611402413E-2</v>
      </c>
      <c r="GL6106" s="81">
        <v>0.13441700000000001</v>
      </c>
      <c r="GM6106" s="81">
        <v>2027</v>
      </c>
      <c r="GN6106" s="81" t="s">
        <v>173</v>
      </c>
      <c r="GO6106" s="81">
        <v>1.1148832299820636E-2</v>
      </c>
      <c r="GP6106" s="81">
        <v>10</v>
      </c>
      <c r="GQ6106" s="81">
        <v>0</v>
      </c>
      <c r="GR6106" s="81" t="s">
        <v>448</v>
      </c>
      <c r="GS6106" s="81">
        <v>1.1148832299820636E-2</v>
      </c>
      <c r="GT6106" s="81">
        <v>4.1908711030511585E-4</v>
      </c>
      <c r="GU6106" s="81">
        <v>1.1148832299820636E-2</v>
      </c>
      <c r="GV6106" s="81">
        <v>4.1908711030511585E-4</v>
      </c>
      <c r="GW6106" s="81">
        <v>1.1148832299820636E-2</v>
      </c>
      <c r="GX6106" s="81">
        <v>4.1908711030511585E-4</v>
      </c>
      <c r="GY6106" s="81">
        <v>1.1148832299820636E-2</v>
      </c>
      <c r="GZ6106" s="81">
        <v>4.1908711030511585E-4</v>
      </c>
    </row>
    <row r="6107" spans="98:208" x14ac:dyDescent="0.25">
      <c r="CT6107" s="81" t="s">
        <v>155</v>
      </c>
      <c r="CU6107" s="81" t="s">
        <v>495</v>
      </c>
      <c r="CV6107" s="81" t="s">
        <v>457</v>
      </c>
      <c r="CW6107" s="81">
        <v>2027</v>
      </c>
      <c r="CX6107" s="81">
        <v>0</v>
      </c>
      <c r="CY6107" s="81">
        <v>0</v>
      </c>
      <c r="CZ6107" s="81">
        <v>0</v>
      </c>
      <c r="DA6107" s="81">
        <v>0</v>
      </c>
      <c r="DB6107" s="81">
        <v>14664.63755643663</v>
      </c>
      <c r="DC6107" s="81">
        <v>233.23007680793771</v>
      </c>
      <c r="DD6107" s="81">
        <v>8896.5159934285912</v>
      </c>
      <c r="DE6107" s="81">
        <v>5534.8914862000911</v>
      </c>
      <c r="DF6107" s="81">
        <v>2.6002430136059838</v>
      </c>
      <c r="DG6107" s="81">
        <v>2.6002430136059838</v>
      </c>
      <c r="DH6107" s="81">
        <v>2.6002430136059838</v>
      </c>
      <c r="DI6107" s="81">
        <v>2.6002430136059838</v>
      </c>
      <c r="DJ6107" s="81">
        <v>1.0284115426047811E-7</v>
      </c>
      <c r="DL6107" s="81">
        <v>0</v>
      </c>
      <c r="DM6107" s="81">
        <v>2.6741199287698346E-7</v>
      </c>
      <c r="DN6107" s="81">
        <v>2.6741199287698346E-7</v>
      </c>
      <c r="DO6107" s="81">
        <v>0</v>
      </c>
      <c r="DP6107" s="81">
        <v>2.6741199287698346E-7</v>
      </c>
      <c r="DQ6107" s="81">
        <v>2.6741199287698346E-7</v>
      </c>
      <c r="DR6107" s="81">
        <v>0</v>
      </c>
      <c r="DS6107" s="81">
        <v>2.6741199287698346E-7</v>
      </c>
      <c r="DT6107" s="81">
        <v>2.6741199287698346E-7</v>
      </c>
      <c r="DU6107" s="81">
        <v>0</v>
      </c>
      <c r="DV6107" s="81">
        <v>2.6741199287698346E-7</v>
      </c>
      <c r="DW6107" s="81">
        <v>2.6741199287698346E-7</v>
      </c>
      <c r="GE6107" s="81" t="s">
        <v>449</v>
      </c>
      <c r="GF6107" s="81" t="s">
        <v>155</v>
      </c>
      <c r="GG6107" s="81" t="s">
        <v>499</v>
      </c>
      <c r="GH6107" s="81" t="s">
        <v>453</v>
      </c>
      <c r="GI6107" s="81">
        <v>2028</v>
      </c>
      <c r="GJ6107" s="81" t="s">
        <v>201</v>
      </c>
      <c r="GK6107" s="81">
        <v>3.9055083184898379E-2</v>
      </c>
      <c r="GL6107" s="81">
        <v>0.13441700000000001</v>
      </c>
      <c r="GM6107" s="81">
        <v>2028</v>
      </c>
      <c r="GN6107" s="81" t="s">
        <v>173</v>
      </c>
      <c r="GO6107" s="81">
        <v>1.1148832299820636E-2</v>
      </c>
      <c r="GP6107" s="81">
        <v>10</v>
      </c>
      <c r="GQ6107" s="81">
        <v>0</v>
      </c>
      <c r="GR6107" s="81" t="s">
        <v>448</v>
      </c>
      <c r="GS6107" s="81">
        <v>1.1148832299820636E-2</v>
      </c>
      <c r="GT6107" s="81">
        <v>4.3541857288397683E-4</v>
      </c>
      <c r="GU6107" s="81">
        <v>1.1148832299820636E-2</v>
      </c>
      <c r="GV6107" s="81">
        <v>4.3541857288397683E-4</v>
      </c>
      <c r="GW6107" s="81">
        <v>1.1148832299820636E-2</v>
      </c>
      <c r="GX6107" s="81">
        <v>4.3541857288397683E-4</v>
      </c>
      <c r="GY6107" s="81">
        <v>1.1148832299820636E-2</v>
      </c>
      <c r="GZ6107" s="81">
        <v>4.3541857288397683E-4</v>
      </c>
    </row>
    <row r="6108" spans="98:208" x14ac:dyDescent="0.25">
      <c r="CT6108" s="81" t="s">
        <v>155</v>
      </c>
      <c r="CU6108" s="81" t="s">
        <v>495</v>
      </c>
      <c r="CV6108" s="81" t="s">
        <v>457</v>
      </c>
      <c r="CW6108" s="81">
        <v>2028</v>
      </c>
      <c r="CX6108" s="81">
        <v>0</v>
      </c>
      <c r="CY6108" s="81">
        <v>0</v>
      </c>
      <c r="CZ6108" s="81">
        <v>0</v>
      </c>
      <c r="DA6108" s="81">
        <v>0</v>
      </c>
      <c r="DB6108" s="81">
        <v>15317.990942815961</v>
      </c>
      <c r="DC6108" s="81">
        <v>247.27299216494191</v>
      </c>
      <c r="DD6108" s="81">
        <v>9287.6490955444915</v>
      </c>
      <c r="DE6108" s="81">
        <v>5783.0688551065223</v>
      </c>
      <c r="DF6108" s="81">
        <v>2.7568051219217993</v>
      </c>
      <c r="DG6108" s="81">
        <v>2.7568051219217993</v>
      </c>
      <c r="DH6108" s="81">
        <v>2.7568051219217993</v>
      </c>
      <c r="DI6108" s="81">
        <v>2.7568051219217993</v>
      </c>
      <c r="DJ6108" s="81">
        <v>1.0284115426047811E-7</v>
      </c>
      <c r="DL6108" s="81">
        <v>0</v>
      </c>
      <c r="DM6108" s="81">
        <v>2.8351302080963594E-7</v>
      </c>
      <c r="DN6108" s="81">
        <v>2.8351302080963594E-7</v>
      </c>
      <c r="DO6108" s="81">
        <v>0</v>
      </c>
      <c r="DP6108" s="81">
        <v>2.8351302080963594E-7</v>
      </c>
      <c r="DQ6108" s="81">
        <v>2.8351302080963594E-7</v>
      </c>
      <c r="DR6108" s="81">
        <v>0</v>
      </c>
      <c r="DS6108" s="81">
        <v>2.8351302080963594E-7</v>
      </c>
      <c r="DT6108" s="81">
        <v>2.8351302080963594E-7</v>
      </c>
      <c r="DU6108" s="81">
        <v>0</v>
      </c>
      <c r="DV6108" s="81">
        <v>2.8351302080963594E-7</v>
      </c>
      <c r="DW6108" s="81">
        <v>2.8351302080963594E-7</v>
      </c>
      <c r="GE6108" s="81" t="s">
        <v>449</v>
      </c>
      <c r="GF6108" s="81" t="s">
        <v>155</v>
      </c>
      <c r="GG6108" s="81" t="s">
        <v>499</v>
      </c>
      <c r="GH6108" s="81" t="s">
        <v>453</v>
      </c>
      <c r="GI6108" s="81">
        <v>2029</v>
      </c>
      <c r="GJ6108" s="81" t="s">
        <v>201</v>
      </c>
      <c r="GK6108" s="81">
        <v>3.9055083184898379E-2</v>
      </c>
      <c r="GL6108" s="81">
        <v>0.13441700000000001</v>
      </c>
      <c r="GM6108" s="81">
        <v>2029</v>
      </c>
      <c r="GN6108" s="81" t="s">
        <v>173</v>
      </c>
      <c r="GO6108" s="81">
        <v>1.1148832299820636E-2</v>
      </c>
      <c r="GP6108" s="81">
        <v>10</v>
      </c>
      <c r="GQ6108" s="81">
        <v>0</v>
      </c>
      <c r="GR6108" s="81" t="s">
        <v>448</v>
      </c>
      <c r="GS6108" s="81">
        <v>1.1148832299820636E-2</v>
      </c>
      <c r="GT6108" s="81">
        <v>4.3541857288397683E-4</v>
      </c>
      <c r="GU6108" s="81">
        <v>1.1148832299820636E-2</v>
      </c>
      <c r="GV6108" s="81">
        <v>4.3541857288397683E-4</v>
      </c>
      <c r="GW6108" s="81">
        <v>1.1148832299820636E-2</v>
      </c>
      <c r="GX6108" s="81">
        <v>4.3541857288397683E-4</v>
      </c>
      <c r="GY6108" s="81">
        <v>1.1148832299820636E-2</v>
      </c>
      <c r="GZ6108" s="81">
        <v>4.3541857288397683E-4</v>
      </c>
    </row>
    <row r="6109" spans="98:208" x14ac:dyDescent="0.25">
      <c r="CT6109" s="81" t="s">
        <v>155</v>
      </c>
      <c r="CU6109" s="81" t="s">
        <v>495</v>
      </c>
      <c r="CV6109" s="81" t="s">
        <v>457</v>
      </c>
      <c r="CW6109" s="81">
        <v>2029</v>
      </c>
      <c r="CX6109" s="81">
        <v>0</v>
      </c>
      <c r="CY6109" s="81">
        <v>0</v>
      </c>
      <c r="CZ6109" s="81">
        <v>0</v>
      </c>
      <c r="DA6109" s="81">
        <v>0</v>
      </c>
      <c r="DB6109" s="81">
        <v>15317.990942815961</v>
      </c>
      <c r="DC6109" s="81">
        <v>247.27299216494191</v>
      </c>
      <c r="DD6109" s="81">
        <v>9287.6490955444915</v>
      </c>
      <c r="DE6109" s="81">
        <v>5783.0688551065223</v>
      </c>
      <c r="DF6109" s="81">
        <v>2.7568051219217993</v>
      </c>
      <c r="DG6109" s="81">
        <v>2.7568051219217993</v>
      </c>
      <c r="DH6109" s="81">
        <v>2.7568051219217993</v>
      </c>
      <c r="DI6109" s="81">
        <v>2.7568051219217993</v>
      </c>
      <c r="DJ6109" s="81">
        <v>1.0284115426047811E-7</v>
      </c>
      <c r="DL6109" s="81">
        <v>0</v>
      </c>
      <c r="DM6109" s="81">
        <v>2.8351302080963594E-7</v>
      </c>
      <c r="DN6109" s="81">
        <v>2.8351302080963594E-7</v>
      </c>
      <c r="DO6109" s="81">
        <v>0</v>
      </c>
      <c r="DP6109" s="81">
        <v>2.8351302080963594E-7</v>
      </c>
      <c r="DQ6109" s="81">
        <v>2.8351302080963594E-7</v>
      </c>
      <c r="DR6109" s="81">
        <v>0</v>
      </c>
      <c r="DS6109" s="81">
        <v>2.8351302080963594E-7</v>
      </c>
      <c r="DT6109" s="81">
        <v>2.8351302080963594E-7</v>
      </c>
      <c r="DU6109" s="81">
        <v>0</v>
      </c>
      <c r="DV6109" s="81">
        <v>2.8351302080963594E-7</v>
      </c>
      <c r="DW6109" s="81">
        <v>2.8351302080963594E-7</v>
      </c>
      <c r="GE6109" s="81" t="s">
        <v>449</v>
      </c>
      <c r="GF6109" s="81" t="s">
        <v>155</v>
      </c>
      <c r="GG6109" s="81" t="s">
        <v>499</v>
      </c>
      <c r="GH6109" s="81" t="s">
        <v>453</v>
      </c>
      <c r="GI6109" s="81">
        <v>2030</v>
      </c>
      <c r="GJ6109" s="81" t="s">
        <v>201</v>
      </c>
      <c r="GK6109" s="81">
        <v>3.9055083184898379E-2</v>
      </c>
      <c r="GL6109" s="81">
        <v>0.13441700000000001</v>
      </c>
      <c r="GM6109" s="81">
        <v>2030</v>
      </c>
      <c r="GN6109" s="81" t="s">
        <v>173</v>
      </c>
      <c r="GO6109" s="81">
        <v>1.1148832299820636E-2</v>
      </c>
      <c r="GP6109" s="81">
        <v>10</v>
      </c>
      <c r="GQ6109" s="81">
        <v>0</v>
      </c>
      <c r="GR6109" s="81" t="s">
        <v>448</v>
      </c>
      <c r="GS6109" s="81">
        <v>0</v>
      </c>
      <c r="GT6109" s="81">
        <v>0</v>
      </c>
      <c r="GU6109" s="81">
        <v>1.1148832299820636E-2</v>
      </c>
      <c r="GV6109" s="81">
        <v>4.3541857288397683E-4</v>
      </c>
      <c r="GW6109" s="81">
        <v>1.1148832299820636E-2</v>
      </c>
      <c r="GX6109" s="81">
        <v>4.3541857288397683E-4</v>
      </c>
      <c r="GY6109" s="81">
        <v>1.1148832299820636E-2</v>
      </c>
      <c r="GZ6109" s="81">
        <v>4.3541857288397683E-4</v>
      </c>
    </row>
    <row r="6110" spans="98:208" x14ac:dyDescent="0.25">
      <c r="CT6110" s="81" t="s">
        <v>155</v>
      </c>
      <c r="CU6110" s="81" t="s">
        <v>495</v>
      </c>
      <c r="CV6110" s="81" t="s">
        <v>457</v>
      </c>
      <c r="CW6110" s="81">
        <v>2030</v>
      </c>
      <c r="CX6110" s="81">
        <v>0</v>
      </c>
      <c r="CY6110" s="81">
        <v>0</v>
      </c>
      <c r="CZ6110" s="81">
        <v>0</v>
      </c>
      <c r="DA6110" s="81">
        <v>0</v>
      </c>
      <c r="DB6110" s="81">
        <v>15317.990942815961</v>
      </c>
      <c r="DC6110" s="81">
        <v>247.27299216494191</v>
      </c>
      <c r="DD6110" s="81">
        <v>9287.6490955444915</v>
      </c>
      <c r="DE6110" s="81">
        <v>5783.0688551065223</v>
      </c>
      <c r="DF6110" s="81">
        <v>0</v>
      </c>
      <c r="DG6110" s="81">
        <v>2.7568051219217993</v>
      </c>
      <c r="DH6110" s="81">
        <v>2.7568051219217993</v>
      </c>
      <c r="DI6110" s="81">
        <v>2.7568051219217993</v>
      </c>
      <c r="DJ6110" s="81">
        <v>1.0284115426047811E-7</v>
      </c>
      <c r="DL6110" s="81">
        <v>0</v>
      </c>
      <c r="DM6110" s="81">
        <v>0</v>
      </c>
      <c r="DN6110" s="81">
        <v>0</v>
      </c>
      <c r="DO6110" s="81">
        <v>0</v>
      </c>
      <c r="DP6110" s="81">
        <v>2.8351302080963594E-7</v>
      </c>
      <c r="DQ6110" s="81">
        <v>2.8351302080963594E-7</v>
      </c>
      <c r="DR6110" s="81">
        <v>0</v>
      </c>
      <c r="DS6110" s="81">
        <v>2.8351302080963594E-7</v>
      </c>
      <c r="DT6110" s="81">
        <v>2.8351302080963594E-7</v>
      </c>
      <c r="DU6110" s="81">
        <v>0</v>
      </c>
      <c r="DV6110" s="81">
        <v>2.8351302080963594E-7</v>
      </c>
      <c r="DW6110" s="81">
        <v>2.8351302080963594E-7</v>
      </c>
      <c r="GE6110" s="81" t="s">
        <v>449</v>
      </c>
      <c r="GF6110" s="81" t="s">
        <v>155</v>
      </c>
      <c r="GG6110" s="81" t="s">
        <v>499</v>
      </c>
      <c r="GH6110" s="81" t="s">
        <v>453</v>
      </c>
      <c r="GI6110" s="81">
        <v>2031</v>
      </c>
      <c r="GJ6110" s="81" t="s">
        <v>201</v>
      </c>
      <c r="GK6110" s="81">
        <v>3.9055083184898379E-2</v>
      </c>
      <c r="GL6110" s="81">
        <v>0.13441700000000001</v>
      </c>
      <c r="GM6110" s="81">
        <v>2031</v>
      </c>
      <c r="GN6110" s="81" t="s">
        <v>173</v>
      </c>
      <c r="GO6110" s="81">
        <v>1.1148832299820636E-2</v>
      </c>
      <c r="GP6110" s="81">
        <v>10</v>
      </c>
      <c r="GQ6110" s="81">
        <v>0</v>
      </c>
      <c r="GR6110" s="81" t="s">
        <v>448</v>
      </c>
      <c r="GS6110" s="81">
        <v>0</v>
      </c>
      <c r="GT6110" s="81">
        <v>0</v>
      </c>
      <c r="GU6110" s="81">
        <v>0</v>
      </c>
      <c r="GV6110" s="81">
        <v>0</v>
      </c>
      <c r="GW6110" s="81">
        <v>1.1148832299820636E-2</v>
      </c>
      <c r="GX6110" s="81">
        <v>4.3541857288397683E-4</v>
      </c>
      <c r="GY6110" s="81">
        <v>1.1148832299820636E-2</v>
      </c>
      <c r="GZ6110" s="81">
        <v>4.3541857288397683E-4</v>
      </c>
    </row>
    <row r="6111" spans="98:208" x14ac:dyDescent="0.25">
      <c r="CT6111" s="81" t="s">
        <v>155</v>
      </c>
      <c r="CU6111" s="81" t="s">
        <v>495</v>
      </c>
      <c r="CV6111" s="81" t="s">
        <v>457</v>
      </c>
      <c r="CW6111" s="81">
        <v>2031</v>
      </c>
      <c r="CX6111" s="81">
        <v>0</v>
      </c>
      <c r="CY6111" s="81">
        <v>0</v>
      </c>
      <c r="CZ6111" s="81">
        <v>0</v>
      </c>
      <c r="DA6111" s="81">
        <v>0</v>
      </c>
      <c r="DB6111" s="81">
        <v>15317.990942815961</v>
      </c>
      <c r="DC6111" s="81">
        <v>247.27299216494191</v>
      </c>
      <c r="DD6111" s="81">
        <v>9287.6490955444915</v>
      </c>
      <c r="DE6111" s="81">
        <v>5783.0688551065223</v>
      </c>
      <c r="DF6111" s="81">
        <v>0</v>
      </c>
      <c r="DG6111" s="81">
        <v>0</v>
      </c>
      <c r="DH6111" s="81">
        <v>2.7568051219217993</v>
      </c>
      <c r="DI6111" s="81">
        <v>2.7568051219217993</v>
      </c>
      <c r="DJ6111" s="81">
        <v>1.0284115426047811E-7</v>
      </c>
      <c r="DL6111" s="81">
        <v>0</v>
      </c>
      <c r="DM6111" s="81">
        <v>0</v>
      </c>
      <c r="DN6111" s="81">
        <v>0</v>
      </c>
      <c r="DO6111" s="81">
        <v>0</v>
      </c>
      <c r="DP6111" s="81">
        <v>0</v>
      </c>
      <c r="DQ6111" s="81">
        <v>0</v>
      </c>
      <c r="DR6111" s="81">
        <v>0</v>
      </c>
      <c r="DS6111" s="81">
        <v>2.8351302080963594E-7</v>
      </c>
      <c r="DT6111" s="81">
        <v>2.8351302080963594E-7</v>
      </c>
      <c r="DU6111" s="81">
        <v>0</v>
      </c>
      <c r="DV6111" s="81">
        <v>2.8351302080963594E-7</v>
      </c>
      <c r="DW6111" s="81">
        <v>2.8351302080963594E-7</v>
      </c>
      <c r="GE6111" s="81" t="s">
        <v>449</v>
      </c>
      <c r="GF6111" s="81" t="s">
        <v>155</v>
      </c>
      <c r="GG6111" s="81" t="s">
        <v>499</v>
      </c>
      <c r="GH6111" s="81" t="s">
        <v>453</v>
      </c>
      <c r="GI6111" s="81">
        <v>2032</v>
      </c>
      <c r="GJ6111" s="81" t="s">
        <v>201</v>
      </c>
      <c r="GK6111" s="81">
        <v>3.9055083184898379E-2</v>
      </c>
      <c r="GL6111" s="81">
        <v>0.13441700000000001</v>
      </c>
      <c r="GM6111" s="81">
        <v>2032</v>
      </c>
      <c r="GN6111" s="81" t="s">
        <v>173</v>
      </c>
      <c r="GO6111" s="81">
        <v>1.1148832299820636E-2</v>
      </c>
      <c r="GP6111" s="81">
        <v>10</v>
      </c>
      <c r="GQ6111" s="81">
        <v>0</v>
      </c>
      <c r="GR6111" s="81" t="s">
        <v>448</v>
      </c>
      <c r="GS6111" s="81">
        <v>0</v>
      </c>
      <c r="GT6111" s="81">
        <v>0</v>
      </c>
      <c r="GU6111" s="81">
        <v>0</v>
      </c>
      <c r="GV6111" s="81">
        <v>0</v>
      </c>
      <c r="GW6111" s="81">
        <v>0</v>
      </c>
      <c r="GX6111" s="81">
        <v>0</v>
      </c>
      <c r="GY6111" s="81">
        <v>1.1148832299820636E-2</v>
      </c>
      <c r="GZ6111" s="81">
        <v>4.3541857288397683E-4</v>
      </c>
    </row>
    <row r="6112" spans="98:208" x14ac:dyDescent="0.25">
      <c r="CT6112" s="81" t="s">
        <v>155</v>
      </c>
      <c r="CU6112" s="81" t="s">
        <v>495</v>
      </c>
      <c r="CV6112" s="81" t="s">
        <v>457</v>
      </c>
      <c r="CW6112" s="81">
        <v>2032</v>
      </c>
      <c r="CX6112" s="81">
        <v>0</v>
      </c>
      <c r="CY6112" s="81">
        <v>0</v>
      </c>
      <c r="CZ6112" s="81">
        <v>0</v>
      </c>
      <c r="DA6112" s="81">
        <v>0</v>
      </c>
      <c r="DB6112" s="81">
        <v>15317.990942815961</v>
      </c>
      <c r="DC6112" s="81">
        <v>247.27299216494191</v>
      </c>
      <c r="DD6112" s="81">
        <v>9287.6490955444915</v>
      </c>
      <c r="DE6112" s="81">
        <v>5783.0688551065223</v>
      </c>
      <c r="DF6112" s="81">
        <v>0</v>
      </c>
      <c r="DG6112" s="81">
        <v>0</v>
      </c>
      <c r="DH6112" s="81">
        <v>0</v>
      </c>
      <c r="DI6112" s="81">
        <v>2.7568051219217993</v>
      </c>
      <c r="DJ6112" s="81">
        <v>1.0284115426047811E-7</v>
      </c>
      <c r="DL6112" s="81">
        <v>0</v>
      </c>
      <c r="DM6112" s="81">
        <v>0</v>
      </c>
      <c r="DN6112" s="81">
        <v>0</v>
      </c>
      <c r="DO6112" s="81">
        <v>0</v>
      </c>
      <c r="DP6112" s="81">
        <v>0</v>
      </c>
      <c r="DQ6112" s="81">
        <v>0</v>
      </c>
      <c r="DR6112" s="81">
        <v>0</v>
      </c>
      <c r="DS6112" s="81">
        <v>0</v>
      </c>
      <c r="DT6112" s="81">
        <v>0</v>
      </c>
      <c r="DU6112" s="81">
        <v>0</v>
      </c>
      <c r="DV6112" s="81">
        <v>2.8351302080963594E-7</v>
      </c>
      <c r="DW6112" s="81">
        <v>2.8351302080963594E-7</v>
      </c>
      <c r="GE6112" s="81" t="s">
        <v>449</v>
      </c>
      <c r="GF6112" s="81" t="s">
        <v>155</v>
      </c>
      <c r="GG6112" s="81" t="s">
        <v>500</v>
      </c>
      <c r="GH6112" s="81" t="s">
        <v>457</v>
      </c>
      <c r="GI6112" s="81">
        <v>2021</v>
      </c>
      <c r="GJ6112" s="81" t="s">
        <v>201</v>
      </c>
      <c r="GK6112" s="81">
        <v>222.22942162781229</v>
      </c>
      <c r="GL6112" s="81">
        <v>10.015393</v>
      </c>
      <c r="GM6112" s="81">
        <v>2021</v>
      </c>
      <c r="GN6112" s="81" t="s">
        <v>173</v>
      </c>
      <c r="GO6112" s="81">
        <v>1.1148832299820636E-2</v>
      </c>
      <c r="GP6112" s="81">
        <v>10</v>
      </c>
      <c r="GQ6112" s="81">
        <v>0</v>
      </c>
      <c r="GR6112" s="81" t="s">
        <v>448</v>
      </c>
      <c r="GS6112" s="81">
        <v>1.1148832299820636E-2</v>
      </c>
      <c r="GT6112" s="81">
        <v>2.4775985538146124</v>
      </c>
      <c r="GU6112" s="81">
        <v>1.1148832299820636E-2</v>
      </c>
      <c r="GV6112" s="81">
        <v>2.4775985538146124</v>
      </c>
      <c r="GW6112" s="81">
        <v>0</v>
      </c>
      <c r="GX6112" s="81">
        <v>0</v>
      </c>
      <c r="GY6112" s="81">
        <v>0</v>
      </c>
      <c r="GZ6112" s="81">
        <v>0</v>
      </c>
    </row>
    <row r="6113" spans="98:208" x14ac:dyDescent="0.25">
      <c r="CT6113" s="81" t="s">
        <v>155</v>
      </c>
      <c r="CU6113" s="81" t="s">
        <v>495</v>
      </c>
      <c r="CV6113" s="81" t="s">
        <v>458</v>
      </c>
      <c r="CW6113" s="81">
        <v>2020</v>
      </c>
      <c r="CX6113" s="81">
        <v>0</v>
      </c>
      <c r="CY6113" s="81">
        <v>0</v>
      </c>
      <c r="CZ6113" s="81">
        <v>0</v>
      </c>
      <c r="DA6113" s="81">
        <v>0</v>
      </c>
      <c r="DB6113" s="81">
        <v>8807.9522308757751</v>
      </c>
      <c r="DC6113" s="81">
        <v>222.2294216278259</v>
      </c>
      <c r="DD6113" s="81">
        <v>8585.7228092479436</v>
      </c>
      <c r="DE6113" s="81">
        <v>0</v>
      </c>
      <c r="DF6113" s="81">
        <v>2.4775985538147642</v>
      </c>
      <c r="DG6113" s="81">
        <v>0</v>
      </c>
      <c r="DH6113" s="81">
        <v>0</v>
      </c>
      <c r="DI6113" s="81">
        <v>0</v>
      </c>
      <c r="DJ6113" s="81">
        <v>1.155770265239294E-7</v>
      </c>
      <c r="DL6113" s="81">
        <v>0</v>
      </c>
      <c r="DM6113" s="81">
        <v>2.8635347376989812E-7</v>
      </c>
      <c r="DN6113" s="81">
        <v>2.8635347376989812E-7</v>
      </c>
      <c r="DO6113" s="81">
        <v>0</v>
      </c>
      <c r="DP6113" s="81">
        <v>0</v>
      </c>
      <c r="DQ6113" s="81">
        <v>0</v>
      </c>
      <c r="DR6113" s="81">
        <v>0</v>
      </c>
      <c r="DS6113" s="81">
        <v>0</v>
      </c>
      <c r="DT6113" s="81">
        <v>0</v>
      </c>
      <c r="DU6113" s="81">
        <v>0</v>
      </c>
      <c r="DV6113" s="81">
        <v>0</v>
      </c>
      <c r="DW6113" s="81">
        <v>0</v>
      </c>
      <c r="GE6113" s="81" t="s">
        <v>449</v>
      </c>
      <c r="GF6113" s="81" t="s">
        <v>155</v>
      </c>
      <c r="GG6113" s="81" t="s">
        <v>500</v>
      </c>
      <c r="GH6113" s="81" t="s">
        <v>457</v>
      </c>
      <c r="GI6113" s="81">
        <v>2022</v>
      </c>
      <c r="GJ6113" s="81" t="s">
        <v>201</v>
      </c>
      <c r="GK6113" s="81">
        <v>222.22942162781229</v>
      </c>
      <c r="GL6113" s="81">
        <v>10.015393</v>
      </c>
      <c r="GM6113" s="81">
        <v>2022</v>
      </c>
      <c r="GN6113" s="81" t="s">
        <v>173</v>
      </c>
      <c r="GO6113" s="81">
        <v>1.1148832299820636E-2</v>
      </c>
      <c r="GP6113" s="81">
        <v>10</v>
      </c>
      <c r="GQ6113" s="81">
        <v>0</v>
      </c>
      <c r="GR6113" s="81" t="s">
        <v>448</v>
      </c>
      <c r="GS6113" s="81">
        <v>1.1148832299820636E-2</v>
      </c>
      <c r="GT6113" s="81">
        <v>2.4775985538146124</v>
      </c>
      <c r="GU6113" s="81">
        <v>1.1148832299820636E-2</v>
      </c>
      <c r="GV6113" s="81">
        <v>2.4775985538146124</v>
      </c>
      <c r="GW6113" s="81">
        <v>1.1148832299820636E-2</v>
      </c>
      <c r="GX6113" s="81">
        <v>2.4775985538146124</v>
      </c>
      <c r="GY6113" s="81">
        <v>0</v>
      </c>
      <c r="GZ6113" s="81">
        <v>0</v>
      </c>
    </row>
    <row r="6114" spans="98:208" x14ac:dyDescent="0.25">
      <c r="CT6114" s="81" t="s">
        <v>155</v>
      </c>
      <c r="CU6114" s="81" t="s">
        <v>495</v>
      </c>
      <c r="CV6114" s="81" t="s">
        <v>458</v>
      </c>
      <c r="CW6114" s="81">
        <v>2021</v>
      </c>
      <c r="CX6114" s="81">
        <v>0</v>
      </c>
      <c r="CY6114" s="81">
        <v>0</v>
      </c>
      <c r="CZ6114" s="81">
        <v>0</v>
      </c>
      <c r="DA6114" s="81">
        <v>0</v>
      </c>
      <c r="DB6114" s="81">
        <v>8807.9522308757751</v>
      </c>
      <c r="DC6114" s="81">
        <v>222.2294216278259</v>
      </c>
      <c r="DD6114" s="81">
        <v>8585.7228092479436</v>
      </c>
      <c r="DE6114" s="81">
        <v>0</v>
      </c>
      <c r="DF6114" s="81">
        <v>2.4775985538147642</v>
      </c>
      <c r="DG6114" s="81">
        <v>2.4775985538147642</v>
      </c>
      <c r="DH6114" s="81">
        <v>0</v>
      </c>
      <c r="DI6114" s="81">
        <v>0</v>
      </c>
      <c r="DJ6114" s="81">
        <v>1.155770265239294E-7</v>
      </c>
      <c r="DL6114" s="81">
        <v>0</v>
      </c>
      <c r="DM6114" s="81">
        <v>2.8635347376989812E-7</v>
      </c>
      <c r="DN6114" s="81">
        <v>2.8635347376989812E-7</v>
      </c>
      <c r="DO6114" s="81">
        <v>0</v>
      </c>
      <c r="DP6114" s="81">
        <v>2.8635347376989812E-7</v>
      </c>
      <c r="DQ6114" s="81">
        <v>2.8635347376989812E-7</v>
      </c>
      <c r="DR6114" s="81">
        <v>0</v>
      </c>
      <c r="DS6114" s="81">
        <v>0</v>
      </c>
      <c r="DT6114" s="81">
        <v>0</v>
      </c>
      <c r="DU6114" s="81">
        <v>0</v>
      </c>
      <c r="DV6114" s="81">
        <v>0</v>
      </c>
      <c r="DW6114" s="81">
        <v>0</v>
      </c>
      <c r="GE6114" s="81" t="s">
        <v>449</v>
      </c>
      <c r="GF6114" s="81" t="s">
        <v>155</v>
      </c>
      <c r="GG6114" s="81" t="s">
        <v>500</v>
      </c>
      <c r="GH6114" s="81" t="s">
        <v>457</v>
      </c>
      <c r="GI6114" s="81">
        <v>2023</v>
      </c>
      <c r="GJ6114" s="81" t="s">
        <v>201</v>
      </c>
      <c r="GK6114" s="81">
        <v>233.23007680792719</v>
      </c>
      <c r="GL6114" s="81">
        <v>10.015393</v>
      </c>
      <c r="GM6114" s="81">
        <v>2023</v>
      </c>
      <c r="GN6114" s="81" t="s">
        <v>173</v>
      </c>
      <c r="GO6114" s="81">
        <v>1.1148832299820636E-2</v>
      </c>
      <c r="GP6114" s="81">
        <v>10</v>
      </c>
      <c r="GQ6114" s="81">
        <v>0</v>
      </c>
      <c r="GR6114" s="81" t="s">
        <v>448</v>
      </c>
      <c r="GS6114" s="81">
        <v>1.1148832299820636E-2</v>
      </c>
      <c r="GT6114" s="81">
        <v>2.6002430136058665</v>
      </c>
      <c r="GU6114" s="81">
        <v>1.1148832299820636E-2</v>
      </c>
      <c r="GV6114" s="81">
        <v>2.6002430136058665</v>
      </c>
      <c r="GW6114" s="81">
        <v>1.1148832299820636E-2</v>
      </c>
      <c r="GX6114" s="81">
        <v>2.6002430136058665</v>
      </c>
      <c r="GY6114" s="81">
        <v>1.1148832299820636E-2</v>
      </c>
      <c r="GZ6114" s="81">
        <v>2.6002430136058665</v>
      </c>
    </row>
    <row r="6115" spans="98:208" x14ac:dyDescent="0.25">
      <c r="CT6115" s="81" t="s">
        <v>155</v>
      </c>
      <c r="CU6115" s="81" t="s">
        <v>495</v>
      </c>
      <c r="CV6115" s="81" t="s">
        <v>458</v>
      </c>
      <c r="CW6115" s="81">
        <v>2022</v>
      </c>
      <c r="CX6115" s="81">
        <v>0</v>
      </c>
      <c r="CY6115" s="81">
        <v>0</v>
      </c>
      <c r="CZ6115" s="81">
        <v>0</v>
      </c>
      <c r="DA6115" s="81">
        <v>0</v>
      </c>
      <c r="DB6115" s="81">
        <v>8807.9522308757751</v>
      </c>
      <c r="DC6115" s="81">
        <v>222.2294216278259</v>
      </c>
      <c r="DD6115" s="81">
        <v>8585.7228092479436</v>
      </c>
      <c r="DE6115" s="81">
        <v>0</v>
      </c>
      <c r="DF6115" s="81">
        <v>2.4775985538147642</v>
      </c>
      <c r="DG6115" s="81">
        <v>2.4775985538147642</v>
      </c>
      <c r="DH6115" s="81">
        <v>2.4775985538147642</v>
      </c>
      <c r="DI6115" s="81">
        <v>0</v>
      </c>
      <c r="DJ6115" s="81">
        <v>1.155770265239294E-7</v>
      </c>
      <c r="DL6115" s="81">
        <v>0</v>
      </c>
      <c r="DM6115" s="81">
        <v>2.8635347376989812E-7</v>
      </c>
      <c r="DN6115" s="81">
        <v>2.8635347376989812E-7</v>
      </c>
      <c r="DO6115" s="81">
        <v>0</v>
      </c>
      <c r="DP6115" s="81">
        <v>2.8635347376989812E-7</v>
      </c>
      <c r="DQ6115" s="81">
        <v>2.8635347376989812E-7</v>
      </c>
      <c r="DR6115" s="81">
        <v>0</v>
      </c>
      <c r="DS6115" s="81">
        <v>2.8635347376989812E-7</v>
      </c>
      <c r="DT6115" s="81">
        <v>2.8635347376989812E-7</v>
      </c>
      <c r="DU6115" s="81">
        <v>0</v>
      </c>
      <c r="DV6115" s="81">
        <v>0</v>
      </c>
      <c r="DW6115" s="81">
        <v>0</v>
      </c>
      <c r="GE6115" s="81" t="s">
        <v>449</v>
      </c>
      <c r="GF6115" s="81" t="s">
        <v>155</v>
      </c>
      <c r="GG6115" s="81" t="s">
        <v>500</v>
      </c>
      <c r="GH6115" s="81" t="s">
        <v>457</v>
      </c>
      <c r="GI6115" s="81">
        <v>2024</v>
      </c>
      <c r="GJ6115" s="81" t="s">
        <v>201</v>
      </c>
      <c r="GK6115" s="81">
        <v>233.23007680792719</v>
      </c>
      <c r="GL6115" s="81">
        <v>10.015393</v>
      </c>
      <c r="GM6115" s="81">
        <v>2024</v>
      </c>
      <c r="GN6115" s="81" t="s">
        <v>173</v>
      </c>
      <c r="GO6115" s="81">
        <v>1.1148832299820636E-2</v>
      </c>
      <c r="GP6115" s="81">
        <v>10</v>
      </c>
      <c r="GQ6115" s="81">
        <v>0</v>
      </c>
      <c r="GR6115" s="81" t="s">
        <v>448</v>
      </c>
      <c r="GS6115" s="81">
        <v>1.1148832299820636E-2</v>
      </c>
      <c r="GT6115" s="81">
        <v>2.6002430136058665</v>
      </c>
      <c r="GU6115" s="81">
        <v>1.1148832299820636E-2</v>
      </c>
      <c r="GV6115" s="81">
        <v>2.6002430136058665</v>
      </c>
      <c r="GW6115" s="81">
        <v>1.1148832299820636E-2</v>
      </c>
      <c r="GX6115" s="81">
        <v>2.6002430136058665</v>
      </c>
      <c r="GY6115" s="81">
        <v>1.1148832299820636E-2</v>
      </c>
      <c r="GZ6115" s="81">
        <v>2.6002430136058665</v>
      </c>
    </row>
    <row r="6116" spans="98:208" x14ac:dyDescent="0.25">
      <c r="CT6116" s="81" t="s">
        <v>155</v>
      </c>
      <c r="CU6116" s="81" t="s">
        <v>495</v>
      </c>
      <c r="CV6116" s="81" t="s">
        <v>458</v>
      </c>
      <c r="CW6116" s="81">
        <v>2023</v>
      </c>
      <c r="CX6116" s="81">
        <v>0</v>
      </c>
      <c r="CY6116" s="81">
        <v>0</v>
      </c>
      <c r="CZ6116" s="81">
        <v>0</v>
      </c>
      <c r="DA6116" s="81">
        <v>0</v>
      </c>
      <c r="DB6116" s="81">
        <v>9129.7460702365297</v>
      </c>
      <c r="DC6116" s="81">
        <v>233.23007680793549</v>
      </c>
      <c r="DD6116" s="81">
        <v>8896.5159934285948</v>
      </c>
      <c r="DE6116" s="81">
        <v>0</v>
      </c>
      <c r="DF6116" s="81">
        <v>2.6002430136059589</v>
      </c>
      <c r="DG6116" s="81">
        <v>2.6002430136059589</v>
      </c>
      <c r="DH6116" s="81">
        <v>2.6002430136059589</v>
      </c>
      <c r="DI6116" s="81">
        <v>2.6002430136059589</v>
      </c>
      <c r="DJ6116" s="81">
        <v>1.155770265239294E-7</v>
      </c>
      <c r="DL6116" s="81">
        <v>0</v>
      </c>
      <c r="DM6116" s="81">
        <v>3.0052835575219805E-7</v>
      </c>
      <c r="DN6116" s="81">
        <v>3.0052835575219805E-7</v>
      </c>
      <c r="DO6116" s="81">
        <v>0</v>
      </c>
      <c r="DP6116" s="81">
        <v>3.0052835575219805E-7</v>
      </c>
      <c r="DQ6116" s="81">
        <v>3.0052835575219805E-7</v>
      </c>
      <c r="DR6116" s="81">
        <v>0</v>
      </c>
      <c r="DS6116" s="81">
        <v>3.0052835575219805E-7</v>
      </c>
      <c r="DT6116" s="81">
        <v>3.0052835575219805E-7</v>
      </c>
      <c r="DU6116" s="81">
        <v>0</v>
      </c>
      <c r="DV6116" s="81">
        <v>3.0052835575219805E-7</v>
      </c>
      <c r="DW6116" s="81">
        <v>3.0052835575219805E-7</v>
      </c>
      <c r="GE6116" s="81" t="s">
        <v>449</v>
      </c>
      <c r="GF6116" s="81" t="s">
        <v>155</v>
      </c>
      <c r="GG6116" s="81" t="s">
        <v>500</v>
      </c>
      <c r="GH6116" s="81" t="s">
        <v>457</v>
      </c>
      <c r="GI6116" s="81">
        <v>2025</v>
      </c>
      <c r="GJ6116" s="81" t="s">
        <v>201</v>
      </c>
      <c r="GK6116" s="81">
        <v>233.23007680792719</v>
      </c>
      <c r="GL6116" s="81">
        <v>10.015393</v>
      </c>
      <c r="GM6116" s="81">
        <v>2025</v>
      </c>
      <c r="GN6116" s="81" t="s">
        <v>173</v>
      </c>
      <c r="GO6116" s="81">
        <v>1.1148832299820636E-2</v>
      </c>
      <c r="GP6116" s="81">
        <v>10</v>
      </c>
      <c r="GQ6116" s="81">
        <v>0</v>
      </c>
      <c r="GR6116" s="81" t="s">
        <v>448</v>
      </c>
      <c r="GS6116" s="81">
        <v>1.1148832299820636E-2</v>
      </c>
      <c r="GT6116" s="81">
        <v>2.6002430136058665</v>
      </c>
      <c r="GU6116" s="81">
        <v>1.1148832299820636E-2</v>
      </c>
      <c r="GV6116" s="81">
        <v>2.6002430136058665</v>
      </c>
      <c r="GW6116" s="81">
        <v>1.1148832299820636E-2</v>
      </c>
      <c r="GX6116" s="81">
        <v>2.6002430136058665</v>
      </c>
      <c r="GY6116" s="81">
        <v>1.1148832299820636E-2</v>
      </c>
      <c r="GZ6116" s="81">
        <v>2.6002430136058665</v>
      </c>
    </row>
    <row r="6117" spans="98:208" x14ac:dyDescent="0.25">
      <c r="CT6117" s="81" t="s">
        <v>155</v>
      </c>
      <c r="CU6117" s="81" t="s">
        <v>495</v>
      </c>
      <c r="CV6117" s="81" t="s">
        <v>458</v>
      </c>
      <c r="CW6117" s="81">
        <v>2024</v>
      </c>
      <c r="CX6117" s="81">
        <v>0</v>
      </c>
      <c r="CY6117" s="81">
        <v>0</v>
      </c>
      <c r="CZ6117" s="81">
        <v>0</v>
      </c>
      <c r="DA6117" s="81">
        <v>0</v>
      </c>
      <c r="DB6117" s="81">
        <v>9129.7460702365297</v>
      </c>
      <c r="DC6117" s="81">
        <v>233.23007680793549</v>
      </c>
      <c r="DD6117" s="81">
        <v>8896.5159934285948</v>
      </c>
      <c r="DE6117" s="81">
        <v>0</v>
      </c>
      <c r="DF6117" s="81">
        <v>2.6002430136059589</v>
      </c>
      <c r="DG6117" s="81">
        <v>2.6002430136059589</v>
      </c>
      <c r="DH6117" s="81">
        <v>2.6002430136059589</v>
      </c>
      <c r="DI6117" s="81">
        <v>2.6002430136059589</v>
      </c>
      <c r="DJ6117" s="81">
        <v>1.155770265239294E-7</v>
      </c>
      <c r="DL6117" s="81">
        <v>0</v>
      </c>
      <c r="DM6117" s="81">
        <v>3.0052835575219805E-7</v>
      </c>
      <c r="DN6117" s="81">
        <v>3.0052835575219805E-7</v>
      </c>
      <c r="DO6117" s="81">
        <v>0</v>
      </c>
      <c r="DP6117" s="81">
        <v>3.0052835575219805E-7</v>
      </c>
      <c r="DQ6117" s="81">
        <v>3.0052835575219805E-7</v>
      </c>
      <c r="DR6117" s="81">
        <v>0</v>
      </c>
      <c r="DS6117" s="81">
        <v>3.0052835575219805E-7</v>
      </c>
      <c r="DT6117" s="81">
        <v>3.0052835575219805E-7</v>
      </c>
      <c r="DU6117" s="81">
        <v>0</v>
      </c>
      <c r="DV6117" s="81">
        <v>3.0052835575219805E-7</v>
      </c>
      <c r="DW6117" s="81">
        <v>3.0052835575219805E-7</v>
      </c>
      <c r="GE6117" s="81" t="s">
        <v>449</v>
      </c>
      <c r="GF6117" s="81" t="s">
        <v>155</v>
      </c>
      <c r="GG6117" s="81" t="s">
        <v>500</v>
      </c>
      <c r="GH6117" s="81" t="s">
        <v>457</v>
      </c>
      <c r="GI6117" s="81">
        <v>2026</v>
      </c>
      <c r="GJ6117" s="81" t="s">
        <v>201</v>
      </c>
      <c r="GK6117" s="81">
        <v>233.23007680792719</v>
      </c>
      <c r="GL6117" s="81">
        <v>10.015393</v>
      </c>
      <c r="GM6117" s="81">
        <v>2026</v>
      </c>
      <c r="GN6117" s="81" t="s">
        <v>173</v>
      </c>
      <c r="GO6117" s="81">
        <v>1.1148832299820636E-2</v>
      </c>
      <c r="GP6117" s="81">
        <v>10</v>
      </c>
      <c r="GQ6117" s="81">
        <v>0</v>
      </c>
      <c r="GR6117" s="81" t="s">
        <v>448</v>
      </c>
      <c r="GS6117" s="81">
        <v>1.1148832299820636E-2</v>
      </c>
      <c r="GT6117" s="81">
        <v>2.6002430136058665</v>
      </c>
      <c r="GU6117" s="81">
        <v>1.1148832299820636E-2</v>
      </c>
      <c r="GV6117" s="81">
        <v>2.6002430136058665</v>
      </c>
      <c r="GW6117" s="81">
        <v>1.1148832299820636E-2</v>
      </c>
      <c r="GX6117" s="81">
        <v>2.6002430136058665</v>
      </c>
      <c r="GY6117" s="81">
        <v>1.1148832299820636E-2</v>
      </c>
      <c r="GZ6117" s="81">
        <v>2.6002430136058665</v>
      </c>
    </row>
    <row r="6118" spans="98:208" x14ac:dyDescent="0.25">
      <c r="CT6118" s="81" t="s">
        <v>155</v>
      </c>
      <c r="CU6118" s="81" t="s">
        <v>495</v>
      </c>
      <c r="CV6118" s="81" t="s">
        <v>458</v>
      </c>
      <c r="CW6118" s="81">
        <v>2025</v>
      </c>
      <c r="CX6118" s="81">
        <v>0</v>
      </c>
      <c r="CY6118" s="81">
        <v>0</v>
      </c>
      <c r="CZ6118" s="81">
        <v>0</v>
      </c>
      <c r="DA6118" s="81">
        <v>0</v>
      </c>
      <c r="DB6118" s="81">
        <v>9129.7460702365297</v>
      </c>
      <c r="DC6118" s="81">
        <v>233.23007680793549</v>
      </c>
      <c r="DD6118" s="81">
        <v>8896.5159934285948</v>
      </c>
      <c r="DE6118" s="81">
        <v>0</v>
      </c>
      <c r="DF6118" s="81">
        <v>2.6002430136059589</v>
      </c>
      <c r="DG6118" s="81">
        <v>2.6002430136059589</v>
      </c>
      <c r="DH6118" s="81">
        <v>2.6002430136059589</v>
      </c>
      <c r="DI6118" s="81">
        <v>2.6002430136059589</v>
      </c>
      <c r="DJ6118" s="81">
        <v>1.155770265239294E-7</v>
      </c>
      <c r="DL6118" s="81">
        <v>0</v>
      </c>
      <c r="DM6118" s="81">
        <v>3.0052835575219805E-7</v>
      </c>
      <c r="DN6118" s="81">
        <v>3.0052835575219805E-7</v>
      </c>
      <c r="DO6118" s="81">
        <v>0</v>
      </c>
      <c r="DP6118" s="81">
        <v>3.0052835575219805E-7</v>
      </c>
      <c r="DQ6118" s="81">
        <v>3.0052835575219805E-7</v>
      </c>
      <c r="DR6118" s="81">
        <v>0</v>
      </c>
      <c r="DS6118" s="81">
        <v>3.0052835575219805E-7</v>
      </c>
      <c r="DT6118" s="81">
        <v>3.0052835575219805E-7</v>
      </c>
      <c r="DU6118" s="81">
        <v>0</v>
      </c>
      <c r="DV6118" s="81">
        <v>3.0052835575219805E-7</v>
      </c>
      <c r="DW6118" s="81">
        <v>3.0052835575219805E-7</v>
      </c>
      <c r="GE6118" s="81" t="s">
        <v>449</v>
      </c>
      <c r="GF6118" s="81" t="s">
        <v>155</v>
      </c>
      <c r="GG6118" s="81" t="s">
        <v>500</v>
      </c>
      <c r="GH6118" s="81" t="s">
        <v>457</v>
      </c>
      <c r="GI6118" s="81">
        <v>2027</v>
      </c>
      <c r="GJ6118" s="81" t="s">
        <v>201</v>
      </c>
      <c r="GK6118" s="81">
        <v>233.23007680792719</v>
      </c>
      <c r="GL6118" s="81">
        <v>10.015393</v>
      </c>
      <c r="GM6118" s="81">
        <v>2027</v>
      </c>
      <c r="GN6118" s="81" t="s">
        <v>173</v>
      </c>
      <c r="GO6118" s="81">
        <v>1.1148832299820636E-2</v>
      </c>
      <c r="GP6118" s="81">
        <v>10</v>
      </c>
      <c r="GQ6118" s="81">
        <v>0</v>
      </c>
      <c r="GR6118" s="81" t="s">
        <v>448</v>
      </c>
      <c r="GS6118" s="81">
        <v>1.1148832299820636E-2</v>
      </c>
      <c r="GT6118" s="81">
        <v>2.6002430136058665</v>
      </c>
      <c r="GU6118" s="81">
        <v>1.1148832299820636E-2</v>
      </c>
      <c r="GV6118" s="81">
        <v>2.6002430136058665</v>
      </c>
      <c r="GW6118" s="81">
        <v>1.1148832299820636E-2</v>
      </c>
      <c r="GX6118" s="81">
        <v>2.6002430136058665</v>
      </c>
      <c r="GY6118" s="81">
        <v>1.1148832299820636E-2</v>
      </c>
      <c r="GZ6118" s="81">
        <v>2.6002430136058665</v>
      </c>
    </row>
    <row r="6119" spans="98:208" x14ac:dyDescent="0.25">
      <c r="CT6119" s="81" t="s">
        <v>155</v>
      </c>
      <c r="CU6119" s="81" t="s">
        <v>495</v>
      </c>
      <c r="CV6119" s="81" t="s">
        <v>458</v>
      </c>
      <c r="CW6119" s="81">
        <v>2026</v>
      </c>
      <c r="CX6119" s="81">
        <v>0</v>
      </c>
      <c r="CY6119" s="81">
        <v>0</v>
      </c>
      <c r="CZ6119" s="81">
        <v>0</v>
      </c>
      <c r="DA6119" s="81">
        <v>0</v>
      </c>
      <c r="DB6119" s="81">
        <v>9129.7460702365297</v>
      </c>
      <c r="DC6119" s="81">
        <v>233.23007680793549</v>
      </c>
      <c r="DD6119" s="81">
        <v>8896.5159934285948</v>
      </c>
      <c r="DE6119" s="81">
        <v>0</v>
      </c>
      <c r="DF6119" s="81">
        <v>2.6002430136059589</v>
      </c>
      <c r="DG6119" s="81">
        <v>2.6002430136059589</v>
      </c>
      <c r="DH6119" s="81">
        <v>2.6002430136059589</v>
      </c>
      <c r="DI6119" s="81">
        <v>2.6002430136059589</v>
      </c>
      <c r="DJ6119" s="81">
        <v>1.155770265239294E-7</v>
      </c>
      <c r="DL6119" s="81">
        <v>0</v>
      </c>
      <c r="DM6119" s="81">
        <v>3.0052835575219805E-7</v>
      </c>
      <c r="DN6119" s="81">
        <v>3.0052835575219805E-7</v>
      </c>
      <c r="DO6119" s="81">
        <v>0</v>
      </c>
      <c r="DP6119" s="81">
        <v>3.0052835575219805E-7</v>
      </c>
      <c r="DQ6119" s="81">
        <v>3.0052835575219805E-7</v>
      </c>
      <c r="DR6119" s="81">
        <v>0</v>
      </c>
      <c r="DS6119" s="81">
        <v>3.0052835575219805E-7</v>
      </c>
      <c r="DT6119" s="81">
        <v>3.0052835575219805E-7</v>
      </c>
      <c r="DU6119" s="81">
        <v>0</v>
      </c>
      <c r="DV6119" s="81">
        <v>3.0052835575219805E-7</v>
      </c>
      <c r="DW6119" s="81">
        <v>3.0052835575219805E-7</v>
      </c>
      <c r="GE6119" s="81" t="s">
        <v>449</v>
      </c>
      <c r="GF6119" s="81" t="s">
        <v>155</v>
      </c>
      <c r="GG6119" s="81" t="s">
        <v>500</v>
      </c>
      <c r="GH6119" s="81" t="s">
        <v>457</v>
      </c>
      <c r="GI6119" s="81">
        <v>2028</v>
      </c>
      <c r="GJ6119" s="81" t="s">
        <v>201</v>
      </c>
      <c r="GK6119" s="81">
        <v>247.27299216488569</v>
      </c>
      <c r="GL6119" s="81">
        <v>10.015393</v>
      </c>
      <c r="GM6119" s="81">
        <v>2028</v>
      </c>
      <c r="GN6119" s="81" t="s">
        <v>173</v>
      </c>
      <c r="GO6119" s="81">
        <v>1.1148832299820636E-2</v>
      </c>
      <c r="GP6119" s="81">
        <v>10</v>
      </c>
      <c r="GQ6119" s="81">
        <v>0</v>
      </c>
      <c r="GR6119" s="81" t="s">
        <v>448</v>
      </c>
      <c r="GS6119" s="81">
        <v>1.1148832299820636E-2</v>
      </c>
      <c r="GT6119" s="81">
        <v>2.7568051219211727</v>
      </c>
      <c r="GU6119" s="81">
        <v>1.1148832299820636E-2</v>
      </c>
      <c r="GV6119" s="81">
        <v>2.7568051219211727</v>
      </c>
      <c r="GW6119" s="81">
        <v>1.1148832299820636E-2</v>
      </c>
      <c r="GX6119" s="81">
        <v>2.7568051219211727</v>
      </c>
      <c r="GY6119" s="81">
        <v>1.1148832299820636E-2</v>
      </c>
      <c r="GZ6119" s="81">
        <v>2.7568051219211727</v>
      </c>
    </row>
    <row r="6120" spans="98:208" x14ac:dyDescent="0.25">
      <c r="CT6120" s="81" t="s">
        <v>155</v>
      </c>
      <c r="CU6120" s="81" t="s">
        <v>495</v>
      </c>
      <c r="CV6120" s="81" t="s">
        <v>458</v>
      </c>
      <c r="CW6120" s="81">
        <v>2027</v>
      </c>
      <c r="CX6120" s="81">
        <v>0</v>
      </c>
      <c r="CY6120" s="81">
        <v>0</v>
      </c>
      <c r="CZ6120" s="81">
        <v>0</v>
      </c>
      <c r="DA6120" s="81">
        <v>0</v>
      </c>
      <c r="DB6120" s="81">
        <v>9129.7460702365297</v>
      </c>
      <c r="DC6120" s="81">
        <v>233.23007680793549</v>
      </c>
      <c r="DD6120" s="81">
        <v>8896.5159934285948</v>
      </c>
      <c r="DE6120" s="81">
        <v>0</v>
      </c>
      <c r="DF6120" s="81">
        <v>2.6002430136059589</v>
      </c>
      <c r="DG6120" s="81">
        <v>2.6002430136059589</v>
      </c>
      <c r="DH6120" s="81">
        <v>2.6002430136059589</v>
      </c>
      <c r="DI6120" s="81">
        <v>2.6002430136059589</v>
      </c>
      <c r="DJ6120" s="81">
        <v>1.155770265239294E-7</v>
      </c>
      <c r="DL6120" s="81">
        <v>0</v>
      </c>
      <c r="DM6120" s="81">
        <v>3.0052835575219805E-7</v>
      </c>
      <c r="DN6120" s="81">
        <v>3.0052835575219805E-7</v>
      </c>
      <c r="DO6120" s="81">
        <v>0</v>
      </c>
      <c r="DP6120" s="81">
        <v>3.0052835575219805E-7</v>
      </c>
      <c r="DQ6120" s="81">
        <v>3.0052835575219805E-7</v>
      </c>
      <c r="DR6120" s="81">
        <v>0</v>
      </c>
      <c r="DS6120" s="81">
        <v>3.0052835575219805E-7</v>
      </c>
      <c r="DT6120" s="81">
        <v>3.0052835575219805E-7</v>
      </c>
      <c r="DU6120" s="81">
        <v>0</v>
      </c>
      <c r="DV6120" s="81">
        <v>3.0052835575219805E-7</v>
      </c>
      <c r="DW6120" s="81">
        <v>3.0052835575219805E-7</v>
      </c>
      <c r="GE6120" s="81" t="s">
        <v>449</v>
      </c>
      <c r="GF6120" s="81" t="s">
        <v>155</v>
      </c>
      <c r="GG6120" s="81" t="s">
        <v>500</v>
      </c>
      <c r="GH6120" s="81" t="s">
        <v>457</v>
      </c>
      <c r="GI6120" s="81">
        <v>2029</v>
      </c>
      <c r="GJ6120" s="81" t="s">
        <v>201</v>
      </c>
      <c r="GK6120" s="81">
        <v>247.27299216488569</v>
      </c>
      <c r="GL6120" s="81">
        <v>10.015393</v>
      </c>
      <c r="GM6120" s="81">
        <v>2029</v>
      </c>
      <c r="GN6120" s="81" t="s">
        <v>173</v>
      </c>
      <c r="GO6120" s="81">
        <v>1.1148832299820636E-2</v>
      </c>
      <c r="GP6120" s="81">
        <v>10</v>
      </c>
      <c r="GQ6120" s="81">
        <v>0</v>
      </c>
      <c r="GR6120" s="81" t="s">
        <v>448</v>
      </c>
      <c r="GS6120" s="81">
        <v>1.1148832299820636E-2</v>
      </c>
      <c r="GT6120" s="81">
        <v>2.7568051219211727</v>
      </c>
      <c r="GU6120" s="81">
        <v>1.1148832299820636E-2</v>
      </c>
      <c r="GV6120" s="81">
        <v>2.7568051219211727</v>
      </c>
      <c r="GW6120" s="81">
        <v>1.1148832299820636E-2</v>
      </c>
      <c r="GX6120" s="81">
        <v>2.7568051219211727</v>
      </c>
      <c r="GY6120" s="81">
        <v>1.1148832299820636E-2</v>
      </c>
      <c r="GZ6120" s="81">
        <v>2.7568051219211727</v>
      </c>
    </row>
    <row r="6121" spans="98:208" x14ac:dyDescent="0.25">
      <c r="CT6121" s="81" t="s">
        <v>155</v>
      </c>
      <c r="CU6121" s="81" t="s">
        <v>495</v>
      </c>
      <c r="CV6121" s="81" t="s">
        <v>458</v>
      </c>
      <c r="CW6121" s="81">
        <v>2028</v>
      </c>
      <c r="CX6121" s="81">
        <v>0</v>
      </c>
      <c r="CY6121" s="81">
        <v>0</v>
      </c>
      <c r="CZ6121" s="81">
        <v>0</v>
      </c>
      <c r="DA6121" s="81">
        <v>0</v>
      </c>
      <c r="DB6121" s="81">
        <v>9534.9220877094394</v>
      </c>
      <c r="DC6121" s="81">
        <v>247.2729921649462</v>
      </c>
      <c r="DD6121" s="81">
        <v>9287.6490955444951</v>
      </c>
      <c r="DE6121" s="81">
        <v>0</v>
      </c>
      <c r="DF6121" s="81">
        <v>2.7568051219218472</v>
      </c>
      <c r="DG6121" s="81">
        <v>2.7568051219218472</v>
      </c>
      <c r="DH6121" s="81">
        <v>2.7568051219218472</v>
      </c>
      <c r="DI6121" s="81">
        <v>2.7568051219218472</v>
      </c>
      <c r="DJ6121" s="81">
        <v>1.155770265239294E-7</v>
      </c>
      <c r="DL6121" s="81">
        <v>0</v>
      </c>
      <c r="DM6121" s="81">
        <v>3.1862333869766574E-7</v>
      </c>
      <c r="DN6121" s="81">
        <v>3.1862333869766574E-7</v>
      </c>
      <c r="DO6121" s="81">
        <v>0</v>
      </c>
      <c r="DP6121" s="81">
        <v>3.1862333869766574E-7</v>
      </c>
      <c r="DQ6121" s="81">
        <v>3.1862333869766574E-7</v>
      </c>
      <c r="DR6121" s="81">
        <v>0</v>
      </c>
      <c r="DS6121" s="81">
        <v>3.1862333869766574E-7</v>
      </c>
      <c r="DT6121" s="81">
        <v>3.1862333869766574E-7</v>
      </c>
      <c r="DU6121" s="81">
        <v>0</v>
      </c>
      <c r="DV6121" s="81">
        <v>3.1862333869766574E-7</v>
      </c>
      <c r="DW6121" s="81">
        <v>3.1862333869766574E-7</v>
      </c>
      <c r="GE6121" s="81" t="s">
        <v>449</v>
      </c>
      <c r="GF6121" s="81" t="s">
        <v>155</v>
      </c>
      <c r="GG6121" s="81" t="s">
        <v>500</v>
      </c>
      <c r="GH6121" s="81" t="s">
        <v>457</v>
      </c>
      <c r="GI6121" s="81">
        <v>2030</v>
      </c>
      <c r="GJ6121" s="81" t="s">
        <v>201</v>
      </c>
      <c r="GK6121" s="81">
        <v>247.27299216488569</v>
      </c>
      <c r="GL6121" s="81">
        <v>10.015393</v>
      </c>
      <c r="GM6121" s="81">
        <v>2030</v>
      </c>
      <c r="GN6121" s="81" t="s">
        <v>173</v>
      </c>
      <c r="GO6121" s="81">
        <v>1.1148832299820636E-2</v>
      </c>
      <c r="GP6121" s="81">
        <v>10</v>
      </c>
      <c r="GQ6121" s="81">
        <v>0</v>
      </c>
      <c r="GR6121" s="81" t="s">
        <v>448</v>
      </c>
      <c r="GS6121" s="81">
        <v>0</v>
      </c>
      <c r="GT6121" s="81">
        <v>0</v>
      </c>
      <c r="GU6121" s="81">
        <v>1.1148832299820636E-2</v>
      </c>
      <c r="GV6121" s="81">
        <v>2.7568051219211727</v>
      </c>
      <c r="GW6121" s="81">
        <v>1.1148832299820636E-2</v>
      </c>
      <c r="GX6121" s="81">
        <v>2.7568051219211727</v>
      </c>
      <c r="GY6121" s="81">
        <v>1.1148832299820636E-2</v>
      </c>
      <c r="GZ6121" s="81">
        <v>2.7568051219211727</v>
      </c>
    </row>
    <row r="6122" spans="98:208" x14ac:dyDescent="0.25">
      <c r="CT6122" s="81" t="s">
        <v>155</v>
      </c>
      <c r="CU6122" s="81" t="s">
        <v>495</v>
      </c>
      <c r="CV6122" s="81" t="s">
        <v>458</v>
      </c>
      <c r="CW6122" s="81">
        <v>2029</v>
      </c>
      <c r="CX6122" s="81">
        <v>0</v>
      </c>
      <c r="CY6122" s="81">
        <v>0</v>
      </c>
      <c r="CZ6122" s="81">
        <v>0</v>
      </c>
      <c r="DA6122" s="81">
        <v>0</v>
      </c>
      <c r="DB6122" s="81">
        <v>9534.9220877094394</v>
      </c>
      <c r="DC6122" s="81">
        <v>247.2729921649462</v>
      </c>
      <c r="DD6122" s="81">
        <v>9287.6490955444951</v>
      </c>
      <c r="DE6122" s="81">
        <v>0</v>
      </c>
      <c r="DF6122" s="81">
        <v>2.7568051219218472</v>
      </c>
      <c r="DG6122" s="81">
        <v>2.7568051219218472</v>
      </c>
      <c r="DH6122" s="81">
        <v>2.7568051219218472</v>
      </c>
      <c r="DI6122" s="81">
        <v>2.7568051219218472</v>
      </c>
      <c r="DJ6122" s="81">
        <v>1.155770265239294E-7</v>
      </c>
      <c r="DL6122" s="81">
        <v>0</v>
      </c>
      <c r="DM6122" s="81">
        <v>3.1862333869766574E-7</v>
      </c>
      <c r="DN6122" s="81">
        <v>3.1862333869766574E-7</v>
      </c>
      <c r="DO6122" s="81">
        <v>0</v>
      </c>
      <c r="DP6122" s="81">
        <v>3.1862333869766574E-7</v>
      </c>
      <c r="DQ6122" s="81">
        <v>3.1862333869766574E-7</v>
      </c>
      <c r="DR6122" s="81">
        <v>0</v>
      </c>
      <c r="DS6122" s="81">
        <v>3.1862333869766574E-7</v>
      </c>
      <c r="DT6122" s="81">
        <v>3.1862333869766574E-7</v>
      </c>
      <c r="DU6122" s="81">
        <v>0</v>
      </c>
      <c r="DV6122" s="81">
        <v>3.1862333869766574E-7</v>
      </c>
      <c r="DW6122" s="81">
        <v>3.1862333869766574E-7</v>
      </c>
      <c r="GE6122" s="81" t="s">
        <v>449</v>
      </c>
      <c r="GF6122" s="81" t="s">
        <v>155</v>
      </c>
      <c r="GG6122" s="81" t="s">
        <v>500</v>
      </c>
      <c r="GH6122" s="81" t="s">
        <v>457</v>
      </c>
      <c r="GI6122" s="81">
        <v>2031</v>
      </c>
      <c r="GJ6122" s="81" t="s">
        <v>201</v>
      </c>
      <c r="GK6122" s="81">
        <v>247.27299216488569</v>
      </c>
      <c r="GL6122" s="81">
        <v>10.015393</v>
      </c>
      <c r="GM6122" s="81">
        <v>2031</v>
      </c>
      <c r="GN6122" s="81" t="s">
        <v>173</v>
      </c>
      <c r="GO6122" s="81">
        <v>1.1148832299820636E-2</v>
      </c>
      <c r="GP6122" s="81">
        <v>10</v>
      </c>
      <c r="GQ6122" s="81">
        <v>0</v>
      </c>
      <c r="GR6122" s="81" t="s">
        <v>448</v>
      </c>
      <c r="GS6122" s="81">
        <v>0</v>
      </c>
      <c r="GT6122" s="81">
        <v>0</v>
      </c>
      <c r="GU6122" s="81">
        <v>0</v>
      </c>
      <c r="GV6122" s="81">
        <v>0</v>
      </c>
      <c r="GW6122" s="81">
        <v>1.1148832299820636E-2</v>
      </c>
      <c r="GX6122" s="81">
        <v>2.7568051219211727</v>
      </c>
      <c r="GY6122" s="81">
        <v>1.1148832299820636E-2</v>
      </c>
      <c r="GZ6122" s="81">
        <v>2.7568051219211727</v>
      </c>
    </row>
    <row r="6123" spans="98:208" x14ac:dyDescent="0.25">
      <c r="CT6123" s="81" t="s">
        <v>155</v>
      </c>
      <c r="CU6123" s="81" t="s">
        <v>495</v>
      </c>
      <c r="CV6123" s="81" t="s">
        <v>458</v>
      </c>
      <c r="CW6123" s="81">
        <v>2030</v>
      </c>
      <c r="CX6123" s="81">
        <v>0</v>
      </c>
      <c r="CY6123" s="81">
        <v>0</v>
      </c>
      <c r="CZ6123" s="81">
        <v>0</v>
      </c>
      <c r="DA6123" s="81">
        <v>0</v>
      </c>
      <c r="DB6123" s="81">
        <v>9534.9220877094394</v>
      </c>
      <c r="DC6123" s="81">
        <v>247.2729921649462</v>
      </c>
      <c r="DD6123" s="81">
        <v>9287.6490955444951</v>
      </c>
      <c r="DE6123" s="81">
        <v>0</v>
      </c>
      <c r="DF6123" s="81">
        <v>0</v>
      </c>
      <c r="DG6123" s="81">
        <v>2.7568051219218472</v>
      </c>
      <c r="DH6123" s="81">
        <v>2.7568051219218472</v>
      </c>
      <c r="DI6123" s="81">
        <v>2.7568051219218472</v>
      </c>
      <c r="DJ6123" s="81">
        <v>1.155770265239294E-7</v>
      </c>
      <c r="DL6123" s="81">
        <v>0</v>
      </c>
      <c r="DM6123" s="81">
        <v>0</v>
      </c>
      <c r="DN6123" s="81">
        <v>0</v>
      </c>
      <c r="DO6123" s="81">
        <v>0</v>
      </c>
      <c r="DP6123" s="81">
        <v>3.1862333869766574E-7</v>
      </c>
      <c r="DQ6123" s="81">
        <v>3.1862333869766574E-7</v>
      </c>
      <c r="DR6123" s="81">
        <v>0</v>
      </c>
      <c r="DS6123" s="81">
        <v>3.1862333869766574E-7</v>
      </c>
      <c r="DT6123" s="81">
        <v>3.1862333869766574E-7</v>
      </c>
      <c r="DU6123" s="81">
        <v>0</v>
      </c>
      <c r="DV6123" s="81">
        <v>3.1862333869766574E-7</v>
      </c>
      <c r="DW6123" s="81">
        <v>3.1862333869766574E-7</v>
      </c>
      <c r="GE6123" s="81" t="s">
        <v>449</v>
      </c>
      <c r="GF6123" s="81" t="s">
        <v>155</v>
      </c>
      <c r="GG6123" s="81" t="s">
        <v>500</v>
      </c>
      <c r="GH6123" s="81" t="s">
        <v>457</v>
      </c>
      <c r="GI6123" s="81">
        <v>2032</v>
      </c>
      <c r="GJ6123" s="81" t="s">
        <v>201</v>
      </c>
      <c r="GK6123" s="81">
        <v>247.27299216488569</v>
      </c>
      <c r="GL6123" s="81">
        <v>10.015393</v>
      </c>
      <c r="GM6123" s="81">
        <v>2032</v>
      </c>
      <c r="GN6123" s="81" t="s">
        <v>173</v>
      </c>
      <c r="GO6123" s="81">
        <v>1.1148832299820636E-2</v>
      </c>
      <c r="GP6123" s="81">
        <v>10</v>
      </c>
      <c r="GQ6123" s="81">
        <v>0</v>
      </c>
      <c r="GR6123" s="81" t="s">
        <v>448</v>
      </c>
      <c r="GS6123" s="81">
        <v>0</v>
      </c>
      <c r="GT6123" s="81">
        <v>0</v>
      </c>
      <c r="GU6123" s="81">
        <v>0</v>
      </c>
      <c r="GV6123" s="81">
        <v>0</v>
      </c>
      <c r="GW6123" s="81">
        <v>0</v>
      </c>
      <c r="GX6123" s="81">
        <v>0</v>
      </c>
      <c r="GY6123" s="81">
        <v>1.1148832299820636E-2</v>
      </c>
      <c r="GZ6123" s="81">
        <v>2.7568051219211727</v>
      </c>
    </row>
    <row r="6124" spans="98:208" x14ac:dyDescent="0.25">
      <c r="CT6124" s="81" t="s">
        <v>155</v>
      </c>
      <c r="CU6124" s="81" t="s">
        <v>495</v>
      </c>
      <c r="CV6124" s="81" t="s">
        <v>458</v>
      </c>
      <c r="CW6124" s="81">
        <v>2031</v>
      </c>
      <c r="CX6124" s="81">
        <v>0</v>
      </c>
      <c r="CY6124" s="81">
        <v>0</v>
      </c>
      <c r="CZ6124" s="81">
        <v>0</v>
      </c>
      <c r="DA6124" s="81">
        <v>0</v>
      </c>
      <c r="DB6124" s="81">
        <v>9534.9220877094394</v>
      </c>
      <c r="DC6124" s="81">
        <v>247.2729921649462</v>
      </c>
      <c r="DD6124" s="81">
        <v>9287.6490955444951</v>
      </c>
      <c r="DE6124" s="81">
        <v>0</v>
      </c>
      <c r="DF6124" s="81">
        <v>0</v>
      </c>
      <c r="DG6124" s="81">
        <v>0</v>
      </c>
      <c r="DH6124" s="81">
        <v>2.7568051219218472</v>
      </c>
      <c r="DI6124" s="81">
        <v>2.7568051219218472</v>
      </c>
      <c r="DJ6124" s="81">
        <v>1.155770265239294E-7</v>
      </c>
      <c r="DL6124" s="81">
        <v>0</v>
      </c>
      <c r="DM6124" s="81">
        <v>0</v>
      </c>
      <c r="DN6124" s="81">
        <v>0</v>
      </c>
      <c r="DO6124" s="81">
        <v>0</v>
      </c>
      <c r="DP6124" s="81">
        <v>0</v>
      </c>
      <c r="DQ6124" s="81">
        <v>0</v>
      </c>
      <c r="DR6124" s="81">
        <v>0</v>
      </c>
      <c r="DS6124" s="81">
        <v>3.1862333869766574E-7</v>
      </c>
      <c r="DT6124" s="81">
        <v>3.1862333869766574E-7</v>
      </c>
      <c r="DU6124" s="81">
        <v>0</v>
      </c>
      <c r="DV6124" s="81">
        <v>3.1862333869766574E-7</v>
      </c>
      <c r="DW6124" s="81">
        <v>3.1862333869766574E-7</v>
      </c>
      <c r="GE6124" s="81" t="s">
        <v>449</v>
      </c>
      <c r="GF6124" s="81" t="s">
        <v>155</v>
      </c>
      <c r="GG6124" s="81" t="s">
        <v>500</v>
      </c>
      <c r="GH6124" s="81" t="s">
        <v>458</v>
      </c>
      <c r="GI6124" s="81">
        <v>2021</v>
      </c>
      <c r="GJ6124" s="81" t="s">
        <v>201</v>
      </c>
      <c r="GK6124" s="81">
        <v>222.22942162782579</v>
      </c>
      <c r="GL6124" s="81">
        <v>10.015393</v>
      </c>
      <c r="GM6124" s="81">
        <v>2021</v>
      </c>
      <c r="GN6124" s="81" t="s">
        <v>173</v>
      </c>
      <c r="GO6124" s="81">
        <v>1.1148832299820636E-2</v>
      </c>
      <c r="GP6124" s="81">
        <v>10</v>
      </c>
      <c r="GQ6124" s="81">
        <v>0</v>
      </c>
      <c r="GR6124" s="81" t="s">
        <v>448</v>
      </c>
      <c r="GS6124" s="81">
        <v>1.1148832299820636E-2</v>
      </c>
      <c r="GT6124" s="81">
        <v>2.4775985538147629</v>
      </c>
      <c r="GU6124" s="81">
        <v>1.1148832299820636E-2</v>
      </c>
      <c r="GV6124" s="81">
        <v>2.4775985538147629</v>
      </c>
      <c r="GW6124" s="81">
        <v>0</v>
      </c>
      <c r="GX6124" s="81">
        <v>0</v>
      </c>
      <c r="GY6124" s="81">
        <v>0</v>
      </c>
      <c r="GZ6124" s="81">
        <v>0</v>
      </c>
    </row>
    <row r="6125" spans="98:208" x14ac:dyDescent="0.25">
      <c r="CT6125" s="81" t="s">
        <v>155</v>
      </c>
      <c r="CU6125" s="81" t="s">
        <v>495</v>
      </c>
      <c r="CV6125" s="81" t="s">
        <v>458</v>
      </c>
      <c r="CW6125" s="81">
        <v>2032</v>
      </c>
      <c r="CX6125" s="81">
        <v>0</v>
      </c>
      <c r="CY6125" s="81">
        <v>0</v>
      </c>
      <c r="CZ6125" s="81">
        <v>0</v>
      </c>
      <c r="DA6125" s="81">
        <v>0</v>
      </c>
      <c r="DB6125" s="81">
        <v>9534.9220877094394</v>
      </c>
      <c r="DC6125" s="81">
        <v>247.2729921649462</v>
      </c>
      <c r="DD6125" s="81">
        <v>9287.6490955444951</v>
      </c>
      <c r="DE6125" s="81">
        <v>0</v>
      </c>
      <c r="DF6125" s="81">
        <v>0</v>
      </c>
      <c r="DG6125" s="81">
        <v>0</v>
      </c>
      <c r="DH6125" s="81">
        <v>0</v>
      </c>
      <c r="DI6125" s="81">
        <v>2.7568051219218472</v>
      </c>
      <c r="DJ6125" s="81">
        <v>1.155770265239294E-7</v>
      </c>
      <c r="DL6125" s="81">
        <v>0</v>
      </c>
      <c r="DM6125" s="81">
        <v>0</v>
      </c>
      <c r="DN6125" s="81">
        <v>0</v>
      </c>
      <c r="DO6125" s="81">
        <v>0</v>
      </c>
      <c r="DP6125" s="81">
        <v>0</v>
      </c>
      <c r="DQ6125" s="81">
        <v>0</v>
      </c>
      <c r="DR6125" s="81">
        <v>0</v>
      </c>
      <c r="DS6125" s="81">
        <v>0</v>
      </c>
      <c r="DT6125" s="81">
        <v>0</v>
      </c>
      <c r="DU6125" s="81">
        <v>0</v>
      </c>
      <c r="DV6125" s="81">
        <v>3.1862333869766574E-7</v>
      </c>
      <c r="DW6125" s="81">
        <v>3.1862333869766574E-7</v>
      </c>
      <c r="GE6125" s="81" t="s">
        <v>449</v>
      </c>
      <c r="GF6125" s="81" t="s">
        <v>155</v>
      </c>
      <c r="GG6125" s="81" t="s">
        <v>500</v>
      </c>
      <c r="GH6125" s="81" t="s">
        <v>458</v>
      </c>
      <c r="GI6125" s="81">
        <v>2022</v>
      </c>
      <c r="GJ6125" s="81" t="s">
        <v>201</v>
      </c>
      <c r="GK6125" s="81">
        <v>222.22942162782579</v>
      </c>
      <c r="GL6125" s="81">
        <v>10.015393</v>
      </c>
      <c r="GM6125" s="81">
        <v>2022</v>
      </c>
      <c r="GN6125" s="81" t="s">
        <v>173</v>
      </c>
      <c r="GO6125" s="81">
        <v>1.1148832299820636E-2</v>
      </c>
      <c r="GP6125" s="81">
        <v>10</v>
      </c>
      <c r="GQ6125" s="81">
        <v>0</v>
      </c>
      <c r="GR6125" s="81" t="s">
        <v>448</v>
      </c>
      <c r="GS6125" s="81">
        <v>1.1148832299820636E-2</v>
      </c>
      <c r="GT6125" s="81">
        <v>2.4775985538147629</v>
      </c>
      <c r="GU6125" s="81">
        <v>1.1148832299820636E-2</v>
      </c>
      <c r="GV6125" s="81">
        <v>2.4775985538147629</v>
      </c>
      <c r="GW6125" s="81">
        <v>1.1148832299820636E-2</v>
      </c>
      <c r="GX6125" s="81">
        <v>2.4775985538147629</v>
      </c>
      <c r="GY6125" s="81">
        <v>0</v>
      </c>
      <c r="GZ6125" s="81">
        <v>0</v>
      </c>
    </row>
    <row r="6126" spans="98:208" x14ac:dyDescent="0.25">
      <c r="CT6126" s="81" t="s">
        <v>155</v>
      </c>
      <c r="CU6126" s="81" t="s">
        <v>495</v>
      </c>
      <c r="CV6126" s="81" t="s">
        <v>459</v>
      </c>
      <c r="CW6126" s="81">
        <v>2020</v>
      </c>
      <c r="CX6126" s="81">
        <v>0</v>
      </c>
      <c r="CY6126" s="81">
        <v>0</v>
      </c>
      <c r="CZ6126" s="81">
        <v>0</v>
      </c>
      <c r="DA6126" s="81">
        <v>0</v>
      </c>
      <c r="DB6126" s="81">
        <v>5.2405583313015427</v>
      </c>
      <c r="DC6126" s="81">
        <v>0.69641821681220206</v>
      </c>
      <c r="DD6126" s="81">
        <v>2.9419641522809798</v>
      </c>
      <c r="DE6126" s="81">
        <v>1.6021759622082961</v>
      </c>
      <c r="DF6126" s="81">
        <v>7.764249909779369E-3</v>
      </c>
      <c r="DG6126" s="81">
        <v>0</v>
      </c>
      <c r="DH6126" s="81">
        <v>0</v>
      </c>
      <c r="DI6126" s="81">
        <v>0</v>
      </c>
      <c r="DJ6126" s="81">
        <v>1.064580685297537E-5</v>
      </c>
      <c r="DL6126" s="81">
        <v>0</v>
      </c>
      <c r="DM6126" s="81">
        <v>8.2656704897742608E-8</v>
      </c>
      <c r="DN6126" s="81">
        <v>8.2656704897742608E-8</v>
      </c>
      <c r="DO6126" s="81">
        <v>0</v>
      </c>
      <c r="DP6126" s="81">
        <v>0</v>
      </c>
      <c r="DQ6126" s="81">
        <v>0</v>
      </c>
      <c r="DR6126" s="81">
        <v>0</v>
      </c>
      <c r="DS6126" s="81">
        <v>0</v>
      </c>
      <c r="DT6126" s="81">
        <v>0</v>
      </c>
      <c r="DU6126" s="81">
        <v>0</v>
      </c>
      <c r="DV6126" s="81">
        <v>0</v>
      </c>
      <c r="DW6126" s="81">
        <v>0</v>
      </c>
      <c r="GE6126" s="81" t="s">
        <v>449</v>
      </c>
      <c r="GF6126" s="81" t="s">
        <v>155</v>
      </c>
      <c r="GG6126" s="81" t="s">
        <v>500</v>
      </c>
      <c r="GH6126" s="81" t="s">
        <v>458</v>
      </c>
      <c r="GI6126" s="81">
        <v>2023</v>
      </c>
      <c r="GJ6126" s="81" t="s">
        <v>201</v>
      </c>
      <c r="GK6126" s="81">
        <v>233.23007680790241</v>
      </c>
      <c r="GL6126" s="81">
        <v>10.015393</v>
      </c>
      <c r="GM6126" s="81">
        <v>2023</v>
      </c>
      <c r="GN6126" s="81" t="s">
        <v>173</v>
      </c>
      <c r="GO6126" s="81">
        <v>1.1148832299820636E-2</v>
      </c>
      <c r="GP6126" s="81">
        <v>10</v>
      </c>
      <c r="GQ6126" s="81">
        <v>0</v>
      </c>
      <c r="GR6126" s="81" t="s">
        <v>448</v>
      </c>
      <c r="GS6126" s="81">
        <v>1.1148832299820636E-2</v>
      </c>
      <c r="GT6126" s="81">
        <v>2.6002430136055903</v>
      </c>
      <c r="GU6126" s="81">
        <v>1.1148832299820636E-2</v>
      </c>
      <c r="GV6126" s="81">
        <v>2.6002430136055903</v>
      </c>
      <c r="GW6126" s="81">
        <v>1.1148832299820636E-2</v>
      </c>
      <c r="GX6126" s="81">
        <v>2.6002430136055903</v>
      </c>
      <c r="GY6126" s="81">
        <v>1.1148832299820636E-2</v>
      </c>
      <c r="GZ6126" s="81">
        <v>2.6002430136055903</v>
      </c>
    </row>
    <row r="6127" spans="98:208" x14ac:dyDescent="0.25">
      <c r="CT6127" s="81" t="s">
        <v>155</v>
      </c>
      <c r="CU6127" s="81" t="s">
        <v>495</v>
      </c>
      <c r="CV6127" s="81" t="s">
        <v>459</v>
      </c>
      <c r="CW6127" s="81">
        <v>2021</v>
      </c>
      <c r="CX6127" s="81">
        <v>0</v>
      </c>
      <c r="CY6127" s="81">
        <v>0</v>
      </c>
      <c r="CZ6127" s="81">
        <v>0</v>
      </c>
      <c r="DA6127" s="81">
        <v>0</v>
      </c>
      <c r="DB6127" s="81">
        <v>5.2405583313015427</v>
      </c>
      <c r="DC6127" s="81">
        <v>0.69641821681220206</v>
      </c>
      <c r="DD6127" s="81">
        <v>2.9419641522809798</v>
      </c>
      <c r="DE6127" s="81">
        <v>1.6021759622082961</v>
      </c>
      <c r="DF6127" s="81">
        <v>7.764249909779369E-3</v>
      </c>
      <c r="DG6127" s="81">
        <v>7.764249909779369E-3</v>
      </c>
      <c r="DH6127" s="81">
        <v>0</v>
      </c>
      <c r="DI6127" s="81">
        <v>0</v>
      </c>
      <c r="DJ6127" s="81">
        <v>1.064580685297537E-5</v>
      </c>
      <c r="DL6127" s="81">
        <v>0</v>
      </c>
      <c r="DM6127" s="81">
        <v>8.2656704897742608E-8</v>
      </c>
      <c r="DN6127" s="81">
        <v>8.2656704897742608E-8</v>
      </c>
      <c r="DO6127" s="81">
        <v>0</v>
      </c>
      <c r="DP6127" s="81">
        <v>8.2656704897742608E-8</v>
      </c>
      <c r="DQ6127" s="81">
        <v>8.2656704897742608E-8</v>
      </c>
      <c r="DR6127" s="81">
        <v>0</v>
      </c>
      <c r="DS6127" s="81">
        <v>0</v>
      </c>
      <c r="DT6127" s="81">
        <v>0</v>
      </c>
      <c r="DU6127" s="81">
        <v>0</v>
      </c>
      <c r="DV6127" s="81">
        <v>0</v>
      </c>
      <c r="DW6127" s="81">
        <v>0</v>
      </c>
      <c r="GE6127" s="81" t="s">
        <v>449</v>
      </c>
      <c r="GF6127" s="81" t="s">
        <v>155</v>
      </c>
      <c r="GG6127" s="81" t="s">
        <v>500</v>
      </c>
      <c r="GH6127" s="81" t="s">
        <v>458</v>
      </c>
      <c r="GI6127" s="81">
        <v>2024</v>
      </c>
      <c r="GJ6127" s="81" t="s">
        <v>201</v>
      </c>
      <c r="GK6127" s="81">
        <v>233.23007680790241</v>
      </c>
      <c r="GL6127" s="81">
        <v>10.015393</v>
      </c>
      <c r="GM6127" s="81">
        <v>2024</v>
      </c>
      <c r="GN6127" s="81" t="s">
        <v>173</v>
      </c>
      <c r="GO6127" s="81">
        <v>1.1148832299820636E-2</v>
      </c>
      <c r="GP6127" s="81">
        <v>10</v>
      </c>
      <c r="GQ6127" s="81">
        <v>0</v>
      </c>
      <c r="GR6127" s="81" t="s">
        <v>448</v>
      </c>
      <c r="GS6127" s="81">
        <v>1.1148832299820636E-2</v>
      </c>
      <c r="GT6127" s="81">
        <v>2.6002430136055903</v>
      </c>
      <c r="GU6127" s="81">
        <v>1.1148832299820636E-2</v>
      </c>
      <c r="GV6127" s="81">
        <v>2.6002430136055903</v>
      </c>
      <c r="GW6127" s="81">
        <v>1.1148832299820636E-2</v>
      </c>
      <c r="GX6127" s="81">
        <v>2.6002430136055903</v>
      </c>
      <c r="GY6127" s="81">
        <v>1.1148832299820636E-2</v>
      </c>
      <c r="GZ6127" s="81">
        <v>2.6002430136055903</v>
      </c>
    </row>
    <row r="6128" spans="98:208" x14ac:dyDescent="0.25">
      <c r="CT6128" s="81" t="s">
        <v>155</v>
      </c>
      <c r="CU6128" s="81" t="s">
        <v>495</v>
      </c>
      <c r="CV6128" s="81" t="s">
        <v>459</v>
      </c>
      <c r="CW6128" s="81">
        <v>2022</v>
      </c>
      <c r="CX6128" s="81">
        <v>0</v>
      </c>
      <c r="CY6128" s="81">
        <v>0</v>
      </c>
      <c r="CZ6128" s="81">
        <v>0</v>
      </c>
      <c r="DA6128" s="81">
        <v>0</v>
      </c>
      <c r="DB6128" s="81">
        <v>5.2405583313015427</v>
      </c>
      <c r="DC6128" s="81">
        <v>0.69641821681220206</v>
      </c>
      <c r="DD6128" s="81">
        <v>2.9419641522809798</v>
      </c>
      <c r="DE6128" s="81">
        <v>1.6021759622082961</v>
      </c>
      <c r="DF6128" s="81">
        <v>7.764249909779369E-3</v>
      </c>
      <c r="DG6128" s="81">
        <v>7.764249909779369E-3</v>
      </c>
      <c r="DH6128" s="81">
        <v>7.764249909779369E-3</v>
      </c>
      <c r="DI6128" s="81">
        <v>0</v>
      </c>
      <c r="DJ6128" s="81">
        <v>1.064580685297537E-5</v>
      </c>
      <c r="DL6128" s="81">
        <v>0</v>
      </c>
      <c r="DM6128" s="81">
        <v>8.2656704897742608E-8</v>
      </c>
      <c r="DN6128" s="81">
        <v>8.2656704897742608E-8</v>
      </c>
      <c r="DO6128" s="81">
        <v>0</v>
      </c>
      <c r="DP6128" s="81">
        <v>8.2656704897742608E-8</v>
      </c>
      <c r="DQ6128" s="81">
        <v>8.2656704897742608E-8</v>
      </c>
      <c r="DR6128" s="81">
        <v>0</v>
      </c>
      <c r="DS6128" s="81">
        <v>8.2656704897742608E-8</v>
      </c>
      <c r="DT6128" s="81">
        <v>8.2656704897742608E-8</v>
      </c>
      <c r="DU6128" s="81">
        <v>0</v>
      </c>
      <c r="DV6128" s="81">
        <v>0</v>
      </c>
      <c r="DW6128" s="81">
        <v>0</v>
      </c>
      <c r="GE6128" s="81" t="s">
        <v>449</v>
      </c>
      <c r="GF6128" s="81" t="s">
        <v>155</v>
      </c>
      <c r="GG6128" s="81" t="s">
        <v>500</v>
      </c>
      <c r="GH6128" s="81" t="s">
        <v>458</v>
      </c>
      <c r="GI6128" s="81">
        <v>2025</v>
      </c>
      <c r="GJ6128" s="81" t="s">
        <v>201</v>
      </c>
      <c r="GK6128" s="81">
        <v>233.23007680790241</v>
      </c>
      <c r="GL6128" s="81">
        <v>10.015393</v>
      </c>
      <c r="GM6128" s="81">
        <v>2025</v>
      </c>
      <c r="GN6128" s="81" t="s">
        <v>173</v>
      </c>
      <c r="GO6128" s="81">
        <v>1.1148832299820636E-2</v>
      </c>
      <c r="GP6128" s="81">
        <v>10</v>
      </c>
      <c r="GQ6128" s="81">
        <v>0</v>
      </c>
      <c r="GR6128" s="81" t="s">
        <v>448</v>
      </c>
      <c r="GS6128" s="81">
        <v>1.1148832299820636E-2</v>
      </c>
      <c r="GT6128" s="81">
        <v>2.6002430136055903</v>
      </c>
      <c r="GU6128" s="81">
        <v>1.1148832299820636E-2</v>
      </c>
      <c r="GV6128" s="81">
        <v>2.6002430136055903</v>
      </c>
      <c r="GW6128" s="81">
        <v>1.1148832299820636E-2</v>
      </c>
      <c r="GX6128" s="81">
        <v>2.6002430136055903</v>
      </c>
      <c r="GY6128" s="81">
        <v>1.1148832299820636E-2</v>
      </c>
      <c r="GZ6128" s="81">
        <v>2.6002430136055903</v>
      </c>
    </row>
    <row r="6129" spans="98:208" x14ac:dyDescent="0.25">
      <c r="CT6129" s="81" t="s">
        <v>155</v>
      </c>
      <c r="CU6129" s="81" t="s">
        <v>495</v>
      </c>
      <c r="CV6129" s="81" t="s">
        <v>459</v>
      </c>
      <c r="CW6129" s="81">
        <v>2023</v>
      </c>
      <c r="CX6129" s="81">
        <v>0</v>
      </c>
      <c r="CY6129" s="81">
        <v>0</v>
      </c>
      <c r="CZ6129" s="81">
        <v>0</v>
      </c>
      <c r="DA6129" s="81">
        <v>0</v>
      </c>
      <c r="DB6129" s="81">
        <v>5.475034607007724</v>
      </c>
      <c r="DC6129" s="81">
        <v>0.71896016785815364</v>
      </c>
      <c r="DD6129" s="81">
        <v>3.071497198615083</v>
      </c>
      <c r="DE6129" s="81">
        <v>1.6845772405344219</v>
      </c>
      <c r="DF6129" s="81">
        <v>8.0155663417014501E-3</v>
      </c>
      <c r="DG6129" s="81">
        <v>8.0155663417014501E-3</v>
      </c>
      <c r="DH6129" s="81">
        <v>8.0155663417014501E-3</v>
      </c>
      <c r="DI6129" s="81">
        <v>8.0155663417014501E-3</v>
      </c>
      <c r="DJ6129" s="81">
        <v>1.064580685297537E-5</v>
      </c>
      <c r="DL6129" s="81">
        <v>0</v>
      </c>
      <c r="DM6129" s="81">
        <v>8.5332171090964017E-8</v>
      </c>
      <c r="DN6129" s="81">
        <v>8.5332171090964017E-8</v>
      </c>
      <c r="DO6129" s="81">
        <v>0</v>
      </c>
      <c r="DP6129" s="81">
        <v>8.5332171090964017E-8</v>
      </c>
      <c r="DQ6129" s="81">
        <v>8.5332171090964017E-8</v>
      </c>
      <c r="DR6129" s="81">
        <v>0</v>
      </c>
      <c r="DS6129" s="81">
        <v>8.5332171090964017E-8</v>
      </c>
      <c r="DT6129" s="81">
        <v>8.5332171090964017E-8</v>
      </c>
      <c r="DU6129" s="81">
        <v>0</v>
      </c>
      <c r="DV6129" s="81">
        <v>8.5332171090964017E-8</v>
      </c>
      <c r="DW6129" s="81">
        <v>8.5332171090964017E-8</v>
      </c>
      <c r="GE6129" s="81" t="s">
        <v>449</v>
      </c>
      <c r="GF6129" s="81" t="s">
        <v>155</v>
      </c>
      <c r="GG6129" s="81" t="s">
        <v>500</v>
      </c>
      <c r="GH6129" s="81" t="s">
        <v>458</v>
      </c>
      <c r="GI6129" s="81">
        <v>2026</v>
      </c>
      <c r="GJ6129" s="81" t="s">
        <v>201</v>
      </c>
      <c r="GK6129" s="81">
        <v>233.23007680790241</v>
      </c>
      <c r="GL6129" s="81">
        <v>10.015393</v>
      </c>
      <c r="GM6129" s="81">
        <v>2026</v>
      </c>
      <c r="GN6129" s="81" t="s">
        <v>173</v>
      </c>
      <c r="GO6129" s="81">
        <v>1.1148832299820636E-2</v>
      </c>
      <c r="GP6129" s="81">
        <v>10</v>
      </c>
      <c r="GQ6129" s="81">
        <v>0</v>
      </c>
      <c r="GR6129" s="81" t="s">
        <v>448</v>
      </c>
      <c r="GS6129" s="81">
        <v>1.1148832299820636E-2</v>
      </c>
      <c r="GT6129" s="81">
        <v>2.6002430136055903</v>
      </c>
      <c r="GU6129" s="81">
        <v>1.1148832299820636E-2</v>
      </c>
      <c r="GV6129" s="81">
        <v>2.6002430136055903</v>
      </c>
      <c r="GW6129" s="81">
        <v>1.1148832299820636E-2</v>
      </c>
      <c r="GX6129" s="81">
        <v>2.6002430136055903</v>
      </c>
      <c r="GY6129" s="81">
        <v>1.1148832299820636E-2</v>
      </c>
      <c r="GZ6129" s="81">
        <v>2.6002430136055903</v>
      </c>
    </row>
    <row r="6130" spans="98:208" x14ac:dyDescent="0.25">
      <c r="CT6130" s="81" t="s">
        <v>155</v>
      </c>
      <c r="CU6130" s="81" t="s">
        <v>495</v>
      </c>
      <c r="CV6130" s="81" t="s">
        <v>459</v>
      </c>
      <c r="CW6130" s="81">
        <v>2024</v>
      </c>
      <c r="CX6130" s="81">
        <v>0</v>
      </c>
      <c r="CY6130" s="81">
        <v>0</v>
      </c>
      <c r="CZ6130" s="81">
        <v>0</v>
      </c>
      <c r="DA6130" s="81">
        <v>0</v>
      </c>
      <c r="DB6130" s="81">
        <v>5.475034607007724</v>
      </c>
      <c r="DC6130" s="81">
        <v>0.71896016785815364</v>
      </c>
      <c r="DD6130" s="81">
        <v>3.071497198615083</v>
      </c>
      <c r="DE6130" s="81">
        <v>1.6845772405344219</v>
      </c>
      <c r="DF6130" s="81">
        <v>8.0155663417014501E-3</v>
      </c>
      <c r="DG6130" s="81">
        <v>8.0155663417014501E-3</v>
      </c>
      <c r="DH6130" s="81">
        <v>8.0155663417014501E-3</v>
      </c>
      <c r="DI6130" s="81">
        <v>8.0155663417014501E-3</v>
      </c>
      <c r="DJ6130" s="81">
        <v>1.064580685297537E-5</v>
      </c>
      <c r="DL6130" s="81">
        <v>0</v>
      </c>
      <c r="DM6130" s="81">
        <v>8.5332171090964017E-8</v>
      </c>
      <c r="DN6130" s="81">
        <v>8.5332171090964017E-8</v>
      </c>
      <c r="DO6130" s="81">
        <v>0</v>
      </c>
      <c r="DP6130" s="81">
        <v>8.5332171090964017E-8</v>
      </c>
      <c r="DQ6130" s="81">
        <v>8.5332171090964017E-8</v>
      </c>
      <c r="DR6130" s="81">
        <v>0</v>
      </c>
      <c r="DS6130" s="81">
        <v>8.5332171090964017E-8</v>
      </c>
      <c r="DT6130" s="81">
        <v>8.5332171090964017E-8</v>
      </c>
      <c r="DU6130" s="81">
        <v>0</v>
      </c>
      <c r="DV6130" s="81">
        <v>8.5332171090964017E-8</v>
      </c>
      <c r="DW6130" s="81">
        <v>8.5332171090964017E-8</v>
      </c>
      <c r="GE6130" s="81" t="s">
        <v>449</v>
      </c>
      <c r="GF6130" s="81" t="s">
        <v>155</v>
      </c>
      <c r="GG6130" s="81" t="s">
        <v>500</v>
      </c>
      <c r="GH6130" s="81" t="s">
        <v>458</v>
      </c>
      <c r="GI6130" s="81">
        <v>2027</v>
      </c>
      <c r="GJ6130" s="81" t="s">
        <v>201</v>
      </c>
      <c r="GK6130" s="81">
        <v>233.23007680790241</v>
      </c>
      <c r="GL6130" s="81">
        <v>10.015393</v>
      </c>
      <c r="GM6130" s="81">
        <v>2027</v>
      </c>
      <c r="GN6130" s="81" t="s">
        <v>173</v>
      </c>
      <c r="GO6130" s="81">
        <v>1.1148832299820636E-2</v>
      </c>
      <c r="GP6130" s="81">
        <v>10</v>
      </c>
      <c r="GQ6130" s="81">
        <v>0</v>
      </c>
      <c r="GR6130" s="81" t="s">
        <v>448</v>
      </c>
      <c r="GS6130" s="81">
        <v>1.1148832299820636E-2</v>
      </c>
      <c r="GT6130" s="81">
        <v>2.6002430136055903</v>
      </c>
      <c r="GU6130" s="81">
        <v>1.1148832299820636E-2</v>
      </c>
      <c r="GV6130" s="81">
        <v>2.6002430136055903</v>
      </c>
      <c r="GW6130" s="81">
        <v>1.1148832299820636E-2</v>
      </c>
      <c r="GX6130" s="81">
        <v>2.6002430136055903</v>
      </c>
      <c r="GY6130" s="81">
        <v>1.1148832299820636E-2</v>
      </c>
      <c r="GZ6130" s="81">
        <v>2.6002430136055903</v>
      </c>
    </row>
    <row r="6131" spans="98:208" x14ac:dyDescent="0.25">
      <c r="CT6131" s="81" t="s">
        <v>155</v>
      </c>
      <c r="CU6131" s="81" t="s">
        <v>495</v>
      </c>
      <c r="CV6131" s="81" t="s">
        <v>459</v>
      </c>
      <c r="CW6131" s="81">
        <v>2025</v>
      </c>
      <c r="CX6131" s="81">
        <v>0</v>
      </c>
      <c r="CY6131" s="81">
        <v>0</v>
      </c>
      <c r="CZ6131" s="81">
        <v>0</v>
      </c>
      <c r="DA6131" s="81">
        <v>0</v>
      </c>
      <c r="DB6131" s="81">
        <v>5.475034607007724</v>
      </c>
      <c r="DC6131" s="81">
        <v>0.71896016785815364</v>
      </c>
      <c r="DD6131" s="81">
        <v>3.071497198615083</v>
      </c>
      <c r="DE6131" s="81">
        <v>1.6845772405344219</v>
      </c>
      <c r="DF6131" s="81">
        <v>8.0155663417014501E-3</v>
      </c>
      <c r="DG6131" s="81">
        <v>8.0155663417014501E-3</v>
      </c>
      <c r="DH6131" s="81">
        <v>8.0155663417014501E-3</v>
      </c>
      <c r="DI6131" s="81">
        <v>8.0155663417014501E-3</v>
      </c>
      <c r="DJ6131" s="81">
        <v>1.064580685297537E-5</v>
      </c>
      <c r="DL6131" s="81">
        <v>0</v>
      </c>
      <c r="DM6131" s="81">
        <v>8.5332171090964017E-8</v>
      </c>
      <c r="DN6131" s="81">
        <v>8.5332171090964017E-8</v>
      </c>
      <c r="DO6131" s="81">
        <v>0</v>
      </c>
      <c r="DP6131" s="81">
        <v>8.5332171090964017E-8</v>
      </c>
      <c r="DQ6131" s="81">
        <v>8.5332171090964017E-8</v>
      </c>
      <c r="DR6131" s="81">
        <v>0</v>
      </c>
      <c r="DS6131" s="81">
        <v>8.5332171090964017E-8</v>
      </c>
      <c r="DT6131" s="81">
        <v>8.5332171090964017E-8</v>
      </c>
      <c r="DU6131" s="81">
        <v>0</v>
      </c>
      <c r="DV6131" s="81">
        <v>8.5332171090964017E-8</v>
      </c>
      <c r="DW6131" s="81">
        <v>8.5332171090964017E-8</v>
      </c>
      <c r="GE6131" s="81" t="s">
        <v>449</v>
      </c>
      <c r="GF6131" s="81" t="s">
        <v>155</v>
      </c>
      <c r="GG6131" s="81" t="s">
        <v>500</v>
      </c>
      <c r="GH6131" s="81" t="s">
        <v>458</v>
      </c>
      <c r="GI6131" s="81">
        <v>2028</v>
      </c>
      <c r="GJ6131" s="81" t="s">
        <v>201</v>
      </c>
      <c r="GK6131" s="81">
        <v>247.2729921649368</v>
      </c>
      <c r="GL6131" s="81">
        <v>10.015393</v>
      </c>
      <c r="GM6131" s="81">
        <v>2028</v>
      </c>
      <c r="GN6131" s="81" t="s">
        <v>173</v>
      </c>
      <c r="GO6131" s="81">
        <v>1.1148832299820636E-2</v>
      </c>
      <c r="GP6131" s="81">
        <v>10</v>
      </c>
      <c r="GQ6131" s="81">
        <v>0</v>
      </c>
      <c r="GR6131" s="81" t="s">
        <v>448</v>
      </c>
      <c r="GS6131" s="81">
        <v>1.1148832299820636E-2</v>
      </c>
      <c r="GT6131" s="81">
        <v>2.7568051219217424</v>
      </c>
      <c r="GU6131" s="81">
        <v>1.1148832299820636E-2</v>
      </c>
      <c r="GV6131" s="81">
        <v>2.7568051219217424</v>
      </c>
      <c r="GW6131" s="81">
        <v>1.1148832299820636E-2</v>
      </c>
      <c r="GX6131" s="81">
        <v>2.7568051219217424</v>
      </c>
      <c r="GY6131" s="81">
        <v>1.1148832299820636E-2</v>
      </c>
      <c r="GZ6131" s="81">
        <v>2.7568051219217424</v>
      </c>
    </row>
    <row r="6132" spans="98:208" x14ac:dyDescent="0.25">
      <c r="CT6132" s="81" t="s">
        <v>155</v>
      </c>
      <c r="CU6132" s="81" t="s">
        <v>495</v>
      </c>
      <c r="CV6132" s="81" t="s">
        <v>459</v>
      </c>
      <c r="CW6132" s="81">
        <v>2026</v>
      </c>
      <c r="CX6132" s="81">
        <v>0</v>
      </c>
      <c r="CY6132" s="81">
        <v>0</v>
      </c>
      <c r="CZ6132" s="81">
        <v>0</v>
      </c>
      <c r="DA6132" s="81">
        <v>0</v>
      </c>
      <c r="DB6132" s="81">
        <v>5.475034607007724</v>
      </c>
      <c r="DC6132" s="81">
        <v>0.71896016785815364</v>
      </c>
      <c r="DD6132" s="81">
        <v>3.071497198615083</v>
      </c>
      <c r="DE6132" s="81">
        <v>1.6845772405344219</v>
      </c>
      <c r="DF6132" s="81">
        <v>8.0155663417014501E-3</v>
      </c>
      <c r="DG6132" s="81">
        <v>8.0155663417014501E-3</v>
      </c>
      <c r="DH6132" s="81">
        <v>8.0155663417014501E-3</v>
      </c>
      <c r="DI6132" s="81">
        <v>8.0155663417014501E-3</v>
      </c>
      <c r="DJ6132" s="81">
        <v>1.064580685297537E-5</v>
      </c>
      <c r="DL6132" s="81">
        <v>0</v>
      </c>
      <c r="DM6132" s="81">
        <v>8.5332171090964017E-8</v>
      </c>
      <c r="DN6132" s="81">
        <v>8.5332171090964017E-8</v>
      </c>
      <c r="DO6132" s="81">
        <v>0</v>
      </c>
      <c r="DP6132" s="81">
        <v>8.5332171090964017E-8</v>
      </c>
      <c r="DQ6132" s="81">
        <v>8.5332171090964017E-8</v>
      </c>
      <c r="DR6132" s="81">
        <v>0</v>
      </c>
      <c r="DS6132" s="81">
        <v>8.5332171090964017E-8</v>
      </c>
      <c r="DT6132" s="81">
        <v>8.5332171090964017E-8</v>
      </c>
      <c r="DU6132" s="81">
        <v>0</v>
      </c>
      <c r="DV6132" s="81">
        <v>8.5332171090964017E-8</v>
      </c>
      <c r="DW6132" s="81">
        <v>8.5332171090964017E-8</v>
      </c>
      <c r="GE6132" s="81" t="s">
        <v>449</v>
      </c>
      <c r="GF6132" s="81" t="s">
        <v>155</v>
      </c>
      <c r="GG6132" s="81" t="s">
        <v>500</v>
      </c>
      <c r="GH6132" s="81" t="s">
        <v>458</v>
      </c>
      <c r="GI6132" s="81">
        <v>2029</v>
      </c>
      <c r="GJ6132" s="81" t="s">
        <v>201</v>
      </c>
      <c r="GK6132" s="81">
        <v>247.2729921649368</v>
      </c>
      <c r="GL6132" s="81">
        <v>10.015393</v>
      </c>
      <c r="GM6132" s="81">
        <v>2029</v>
      </c>
      <c r="GN6132" s="81" t="s">
        <v>173</v>
      </c>
      <c r="GO6132" s="81">
        <v>1.1148832299820636E-2</v>
      </c>
      <c r="GP6132" s="81">
        <v>10</v>
      </c>
      <c r="GQ6132" s="81">
        <v>0</v>
      </c>
      <c r="GR6132" s="81" t="s">
        <v>448</v>
      </c>
      <c r="GS6132" s="81">
        <v>1.1148832299820636E-2</v>
      </c>
      <c r="GT6132" s="81">
        <v>2.7568051219217424</v>
      </c>
      <c r="GU6132" s="81">
        <v>1.1148832299820636E-2</v>
      </c>
      <c r="GV6132" s="81">
        <v>2.7568051219217424</v>
      </c>
      <c r="GW6132" s="81">
        <v>1.1148832299820636E-2</v>
      </c>
      <c r="GX6132" s="81">
        <v>2.7568051219217424</v>
      </c>
      <c r="GY6132" s="81">
        <v>1.1148832299820636E-2</v>
      </c>
      <c r="GZ6132" s="81">
        <v>2.7568051219217424</v>
      </c>
    </row>
    <row r="6133" spans="98:208" x14ac:dyDescent="0.25">
      <c r="CT6133" s="81" t="s">
        <v>155</v>
      </c>
      <c r="CU6133" s="81" t="s">
        <v>495</v>
      </c>
      <c r="CV6133" s="81" t="s">
        <v>459</v>
      </c>
      <c r="CW6133" s="81">
        <v>2027</v>
      </c>
      <c r="CX6133" s="81">
        <v>0</v>
      </c>
      <c r="CY6133" s="81">
        <v>0</v>
      </c>
      <c r="CZ6133" s="81">
        <v>0</v>
      </c>
      <c r="DA6133" s="81">
        <v>0</v>
      </c>
      <c r="DB6133" s="81">
        <v>5.475034607007724</v>
      </c>
      <c r="DC6133" s="81">
        <v>0.71896016785815364</v>
      </c>
      <c r="DD6133" s="81">
        <v>3.071497198615083</v>
      </c>
      <c r="DE6133" s="81">
        <v>1.6845772405344219</v>
      </c>
      <c r="DF6133" s="81">
        <v>8.0155663417014501E-3</v>
      </c>
      <c r="DG6133" s="81">
        <v>8.0155663417014501E-3</v>
      </c>
      <c r="DH6133" s="81">
        <v>8.0155663417014501E-3</v>
      </c>
      <c r="DI6133" s="81">
        <v>8.0155663417014501E-3</v>
      </c>
      <c r="DJ6133" s="81">
        <v>1.064580685297537E-5</v>
      </c>
      <c r="DL6133" s="81">
        <v>0</v>
      </c>
      <c r="DM6133" s="81">
        <v>8.5332171090964017E-8</v>
      </c>
      <c r="DN6133" s="81">
        <v>8.5332171090964017E-8</v>
      </c>
      <c r="DO6133" s="81">
        <v>0</v>
      </c>
      <c r="DP6133" s="81">
        <v>8.5332171090964017E-8</v>
      </c>
      <c r="DQ6133" s="81">
        <v>8.5332171090964017E-8</v>
      </c>
      <c r="DR6133" s="81">
        <v>0</v>
      </c>
      <c r="DS6133" s="81">
        <v>8.5332171090964017E-8</v>
      </c>
      <c r="DT6133" s="81">
        <v>8.5332171090964017E-8</v>
      </c>
      <c r="DU6133" s="81">
        <v>0</v>
      </c>
      <c r="DV6133" s="81">
        <v>8.5332171090964017E-8</v>
      </c>
      <c r="DW6133" s="81">
        <v>8.5332171090964017E-8</v>
      </c>
      <c r="GE6133" s="81" t="s">
        <v>449</v>
      </c>
      <c r="GF6133" s="81" t="s">
        <v>155</v>
      </c>
      <c r="GG6133" s="81" t="s">
        <v>500</v>
      </c>
      <c r="GH6133" s="81" t="s">
        <v>458</v>
      </c>
      <c r="GI6133" s="81">
        <v>2030</v>
      </c>
      <c r="GJ6133" s="81" t="s">
        <v>201</v>
      </c>
      <c r="GK6133" s="81">
        <v>247.2729921649368</v>
      </c>
      <c r="GL6133" s="81">
        <v>10.015393</v>
      </c>
      <c r="GM6133" s="81">
        <v>2030</v>
      </c>
      <c r="GN6133" s="81" t="s">
        <v>173</v>
      </c>
      <c r="GO6133" s="81">
        <v>1.1148832299820636E-2</v>
      </c>
      <c r="GP6133" s="81">
        <v>10</v>
      </c>
      <c r="GQ6133" s="81">
        <v>0</v>
      </c>
      <c r="GR6133" s="81" t="s">
        <v>448</v>
      </c>
      <c r="GS6133" s="81">
        <v>0</v>
      </c>
      <c r="GT6133" s="81">
        <v>0</v>
      </c>
      <c r="GU6133" s="81">
        <v>1.1148832299820636E-2</v>
      </c>
      <c r="GV6133" s="81">
        <v>2.7568051219217424</v>
      </c>
      <c r="GW6133" s="81">
        <v>1.1148832299820636E-2</v>
      </c>
      <c r="GX6133" s="81">
        <v>2.7568051219217424</v>
      </c>
      <c r="GY6133" s="81">
        <v>1.1148832299820636E-2</v>
      </c>
      <c r="GZ6133" s="81">
        <v>2.7568051219217424</v>
      </c>
    </row>
    <row r="6134" spans="98:208" x14ac:dyDescent="0.25">
      <c r="CT6134" s="81" t="s">
        <v>155</v>
      </c>
      <c r="CU6134" s="81" t="s">
        <v>495</v>
      </c>
      <c r="CV6134" s="81" t="s">
        <v>459</v>
      </c>
      <c r="CW6134" s="81">
        <v>2028</v>
      </c>
      <c r="CX6134" s="81">
        <v>0</v>
      </c>
      <c r="CY6134" s="81">
        <v>0</v>
      </c>
      <c r="CZ6134" s="81">
        <v>0</v>
      </c>
      <c r="DA6134" s="81">
        <v>0</v>
      </c>
      <c r="DB6134" s="81">
        <v>5.7770153400784396</v>
      </c>
      <c r="DC6134" s="81">
        <v>0.74733835430387974</v>
      </c>
      <c r="DD6134" s="81">
        <v>3.237951340101711</v>
      </c>
      <c r="DE6134" s="81">
        <v>1.791725645672849</v>
      </c>
      <c r="DF6134" s="81">
        <v>8.3319499833578933E-3</v>
      </c>
      <c r="DG6134" s="81">
        <v>8.3319499833578933E-3</v>
      </c>
      <c r="DH6134" s="81">
        <v>8.3319499833578933E-3</v>
      </c>
      <c r="DI6134" s="81">
        <v>8.3319499833578933E-3</v>
      </c>
      <c r="DJ6134" s="81">
        <v>1.064580685297537E-5</v>
      </c>
      <c r="DL6134" s="81">
        <v>0</v>
      </c>
      <c r="DM6134" s="81">
        <v>8.8700330231479479E-8</v>
      </c>
      <c r="DN6134" s="81">
        <v>8.8700330231479479E-8</v>
      </c>
      <c r="DO6134" s="81">
        <v>0</v>
      </c>
      <c r="DP6134" s="81">
        <v>8.8700330231479479E-8</v>
      </c>
      <c r="DQ6134" s="81">
        <v>8.8700330231479479E-8</v>
      </c>
      <c r="DR6134" s="81">
        <v>0</v>
      </c>
      <c r="DS6134" s="81">
        <v>8.8700330231479479E-8</v>
      </c>
      <c r="DT6134" s="81">
        <v>8.8700330231479479E-8</v>
      </c>
      <c r="DU6134" s="81">
        <v>0</v>
      </c>
      <c r="DV6134" s="81">
        <v>8.8700330231479479E-8</v>
      </c>
      <c r="DW6134" s="81">
        <v>8.8700330231479479E-8</v>
      </c>
      <c r="GE6134" s="81" t="s">
        <v>449</v>
      </c>
      <c r="GF6134" s="81" t="s">
        <v>155</v>
      </c>
      <c r="GG6134" s="81" t="s">
        <v>500</v>
      </c>
      <c r="GH6134" s="81" t="s">
        <v>458</v>
      </c>
      <c r="GI6134" s="81">
        <v>2031</v>
      </c>
      <c r="GJ6134" s="81" t="s">
        <v>201</v>
      </c>
      <c r="GK6134" s="81">
        <v>247.2729921649368</v>
      </c>
      <c r="GL6134" s="81">
        <v>10.015393</v>
      </c>
      <c r="GM6134" s="81">
        <v>2031</v>
      </c>
      <c r="GN6134" s="81" t="s">
        <v>173</v>
      </c>
      <c r="GO6134" s="81">
        <v>1.1148832299820636E-2</v>
      </c>
      <c r="GP6134" s="81">
        <v>10</v>
      </c>
      <c r="GQ6134" s="81">
        <v>0</v>
      </c>
      <c r="GR6134" s="81" t="s">
        <v>448</v>
      </c>
      <c r="GS6134" s="81">
        <v>0</v>
      </c>
      <c r="GT6134" s="81">
        <v>0</v>
      </c>
      <c r="GU6134" s="81">
        <v>0</v>
      </c>
      <c r="GV6134" s="81">
        <v>0</v>
      </c>
      <c r="GW6134" s="81">
        <v>1.1148832299820636E-2</v>
      </c>
      <c r="GX6134" s="81">
        <v>2.7568051219217424</v>
      </c>
      <c r="GY6134" s="81">
        <v>1.1148832299820636E-2</v>
      </c>
      <c r="GZ6134" s="81">
        <v>2.7568051219217424</v>
      </c>
    </row>
    <row r="6135" spans="98:208" x14ac:dyDescent="0.25">
      <c r="CT6135" s="81" t="s">
        <v>155</v>
      </c>
      <c r="CU6135" s="81" t="s">
        <v>495</v>
      </c>
      <c r="CV6135" s="81" t="s">
        <v>459</v>
      </c>
      <c r="CW6135" s="81">
        <v>2029</v>
      </c>
      <c r="CX6135" s="81">
        <v>0</v>
      </c>
      <c r="CY6135" s="81">
        <v>0</v>
      </c>
      <c r="CZ6135" s="81">
        <v>0</v>
      </c>
      <c r="DA6135" s="81">
        <v>0</v>
      </c>
      <c r="DB6135" s="81">
        <v>5.7770153400784396</v>
      </c>
      <c r="DC6135" s="81">
        <v>0.74733835430387974</v>
      </c>
      <c r="DD6135" s="81">
        <v>3.237951340101711</v>
      </c>
      <c r="DE6135" s="81">
        <v>1.791725645672849</v>
      </c>
      <c r="DF6135" s="81">
        <v>8.3319499833578933E-3</v>
      </c>
      <c r="DG6135" s="81">
        <v>8.3319499833578933E-3</v>
      </c>
      <c r="DH6135" s="81">
        <v>8.3319499833578933E-3</v>
      </c>
      <c r="DI6135" s="81">
        <v>8.3319499833578933E-3</v>
      </c>
      <c r="DJ6135" s="81">
        <v>1.064580685297537E-5</v>
      </c>
      <c r="DL6135" s="81">
        <v>0</v>
      </c>
      <c r="DM6135" s="81">
        <v>8.8700330231479479E-8</v>
      </c>
      <c r="DN6135" s="81">
        <v>8.8700330231479479E-8</v>
      </c>
      <c r="DO6135" s="81">
        <v>0</v>
      </c>
      <c r="DP6135" s="81">
        <v>8.8700330231479479E-8</v>
      </c>
      <c r="DQ6135" s="81">
        <v>8.8700330231479479E-8</v>
      </c>
      <c r="DR6135" s="81">
        <v>0</v>
      </c>
      <c r="DS6135" s="81">
        <v>8.8700330231479479E-8</v>
      </c>
      <c r="DT6135" s="81">
        <v>8.8700330231479479E-8</v>
      </c>
      <c r="DU6135" s="81">
        <v>0</v>
      </c>
      <c r="DV6135" s="81">
        <v>8.8700330231479479E-8</v>
      </c>
      <c r="DW6135" s="81">
        <v>8.8700330231479479E-8</v>
      </c>
      <c r="GE6135" s="81" t="s">
        <v>449</v>
      </c>
      <c r="GF6135" s="81" t="s">
        <v>155</v>
      </c>
      <c r="GG6135" s="81" t="s">
        <v>500</v>
      </c>
      <c r="GH6135" s="81" t="s">
        <v>458</v>
      </c>
      <c r="GI6135" s="81">
        <v>2032</v>
      </c>
      <c r="GJ6135" s="81" t="s">
        <v>201</v>
      </c>
      <c r="GK6135" s="81">
        <v>247.2729921649368</v>
      </c>
      <c r="GL6135" s="81">
        <v>10.015393</v>
      </c>
      <c r="GM6135" s="81">
        <v>2032</v>
      </c>
      <c r="GN6135" s="81" t="s">
        <v>173</v>
      </c>
      <c r="GO6135" s="81">
        <v>1.1148832299820636E-2</v>
      </c>
      <c r="GP6135" s="81">
        <v>10</v>
      </c>
      <c r="GQ6135" s="81">
        <v>0</v>
      </c>
      <c r="GR6135" s="81" t="s">
        <v>448</v>
      </c>
      <c r="GS6135" s="81">
        <v>0</v>
      </c>
      <c r="GT6135" s="81">
        <v>0</v>
      </c>
      <c r="GU6135" s="81">
        <v>0</v>
      </c>
      <c r="GV6135" s="81">
        <v>0</v>
      </c>
      <c r="GW6135" s="81">
        <v>0</v>
      </c>
      <c r="GX6135" s="81">
        <v>0</v>
      </c>
      <c r="GY6135" s="81">
        <v>1.1148832299820636E-2</v>
      </c>
      <c r="GZ6135" s="81">
        <v>2.7568051219217424</v>
      </c>
    </row>
    <row r="6136" spans="98:208" x14ac:dyDescent="0.25">
      <c r="CT6136" s="81" t="s">
        <v>155</v>
      </c>
      <c r="CU6136" s="81" t="s">
        <v>495</v>
      </c>
      <c r="CV6136" s="81" t="s">
        <v>459</v>
      </c>
      <c r="CW6136" s="81">
        <v>2030</v>
      </c>
      <c r="CX6136" s="81">
        <v>0</v>
      </c>
      <c r="CY6136" s="81">
        <v>0</v>
      </c>
      <c r="CZ6136" s="81">
        <v>0</v>
      </c>
      <c r="DA6136" s="81">
        <v>0</v>
      </c>
      <c r="DB6136" s="81">
        <v>5.7770153400784396</v>
      </c>
      <c r="DC6136" s="81">
        <v>0.74733835430387974</v>
      </c>
      <c r="DD6136" s="81">
        <v>3.237951340101711</v>
      </c>
      <c r="DE6136" s="81">
        <v>1.791725645672849</v>
      </c>
      <c r="DF6136" s="81">
        <v>0</v>
      </c>
      <c r="DG6136" s="81">
        <v>8.3319499833578933E-3</v>
      </c>
      <c r="DH6136" s="81">
        <v>8.3319499833578933E-3</v>
      </c>
      <c r="DI6136" s="81">
        <v>8.3319499833578933E-3</v>
      </c>
      <c r="DJ6136" s="81">
        <v>1.064580685297537E-5</v>
      </c>
      <c r="DL6136" s="81">
        <v>0</v>
      </c>
      <c r="DM6136" s="81">
        <v>0</v>
      </c>
      <c r="DN6136" s="81">
        <v>0</v>
      </c>
      <c r="DO6136" s="81">
        <v>0</v>
      </c>
      <c r="DP6136" s="81">
        <v>8.8700330231479479E-8</v>
      </c>
      <c r="DQ6136" s="81">
        <v>8.8700330231479479E-8</v>
      </c>
      <c r="DR6136" s="81">
        <v>0</v>
      </c>
      <c r="DS6136" s="81">
        <v>8.8700330231479479E-8</v>
      </c>
      <c r="DT6136" s="81">
        <v>8.8700330231479479E-8</v>
      </c>
      <c r="DU6136" s="81">
        <v>0</v>
      </c>
      <c r="DV6136" s="81">
        <v>8.8700330231479479E-8</v>
      </c>
      <c r="DW6136" s="81">
        <v>8.8700330231479479E-8</v>
      </c>
      <c r="GE6136" s="81" t="s">
        <v>449</v>
      </c>
      <c r="GF6136" s="81" t="s">
        <v>155</v>
      </c>
      <c r="GG6136" s="81" t="s">
        <v>500</v>
      </c>
      <c r="GH6136" s="81" t="s">
        <v>459</v>
      </c>
      <c r="GI6136" s="81">
        <v>2021</v>
      </c>
      <c r="GJ6136" s="81" t="s">
        <v>201</v>
      </c>
      <c r="GK6136" s="81">
        <v>0.69641821681215388</v>
      </c>
      <c r="GL6136" s="81">
        <v>10.015393</v>
      </c>
      <c r="GM6136" s="81">
        <v>2021</v>
      </c>
      <c r="GN6136" s="81" t="s">
        <v>173</v>
      </c>
      <c r="GO6136" s="81">
        <v>1.1148832299820636E-2</v>
      </c>
      <c r="GP6136" s="81">
        <v>10</v>
      </c>
      <c r="GQ6136" s="81">
        <v>0</v>
      </c>
      <c r="GR6136" s="81" t="s">
        <v>448</v>
      </c>
      <c r="GS6136" s="81">
        <v>1.1148832299820636E-2</v>
      </c>
      <c r="GT6136" s="81">
        <v>7.7642499097788321E-3</v>
      </c>
      <c r="GU6136" s="81">
        <v>1.1148832299820636E-2</v>
      </c>
      <c r="GV6136" s="81">
        <v>7.7642499097788321E-3</v>
      </c>
      <c r="GW6136" s="81">
        <v>0</v>
      </c>
      <c r="GX6136" s="81">
        <v>0</v>
      </c>
      <c r="GY6136" s="81">
        <v>0</v>
      </c>
      <c r="GZ6136" s="81">
        <v>0</v>
      </c>
    </row>
    <row r="6137" spans="98:208" x14ac:dyDescent="0.25">
      <c r="CT6137" s="81" t="s">
        <v>155</v>
      </c>
      <c r="CU6137" s="81" t="s">
        <v>495</v>
      </c>
      <c r="CV6137" s="81" t="s">
        <v>459</v>
      </c>
      <c r="CW6137" s="81">
        <v>2031</v>
      </c>
      <c r="CX6137" s="81">
        <v>0</v>
      </c>
      <c r="CY6137" s="81">
        <v>0</v>
      </c>
      <c r="CZ6137" s="81">
        <v>0</v>
      </c>
      <c r="DA6137" s="81">
        <v>0</v>
      </c>
      <c r="DB6137" s="81">
        <v>5.7770153400784396</v>
      </c>
      <c r="DC6137" s="81">
        <v>0.74733835430387974</v>
      </c>
      <c r="DD6137" s="81">
        <v>3.237951340101711</v>
      </c>
      <c r="DE6137" s="81">
        <v>1.791725645672849</v>
      </c>
      <c r="DF6137" s="81">
        <v>0</v>
      </c>
      <c r="DG6137" s="81">
        <v>0</v>
      </c>
      <c r="DH6137" s="81">
        <v>8.3319499833578933E-3</v>
      </c>
      <c r="DI6137" s="81">
        <v>8.3319499833578933E-3</v>
      </c>
      <c r="DJ6137" s="81">
        <v>1.064580685297537E-5</v>
      </c>
      <c r="DL6137" s="81">
        <v>0</v>
      </c>
      <c r="DM6137" s="81">
        <v>0</v>
      </c>
      <c r="DN6137" s="81">
        <v>0</v>
      </c>
      <c r="DO6137" s="81">
        <v>0</v>
      </c>
      <c r="DP6137" s="81">
        <v>0</v>
      </c>
      <c r="DQ6137" s="81">
        <v>0</v>
      </c>
      <c r="DR6137" s="81">
        <v>0</v>
      </c>
      <c r="DS6137" s="81">
        <v>8.8700330231479479E-8</v>
      </c>
      <c r="DT6137" s="81">
        <v>8.8700330231479479E-8</v>
      </c>
      <c r="DU6137" s="81">
        <v>0</v>
      </c>
      <c r="DV6137" s="81">
        <v>8.8700330231479479E-8</v>
      </c>
      <c r="DW6137" s="81">
        <v>8.8700330231479479E-8</v>
      </c>
      <c r="GE6137" s="81" t="s">
        <v>449</v>
      </c>
      <c r="GF6137" s="81" t="s">
        <v>155</v>
      </c>
      <c r="GG6137" s="81" t="s">
        <v>500</v>
      </c>
      <c r="GH6137" s="81" t="s">
        <v>459</v>
      </c>
      <c r="GI6137" s="81">
        <v>2022</v>
      </c>
      <c r="GJ6137" s="81" t="s">
        <v>201</v>
      </c>
      <c r="GK6137" s="81">
        <v>0.69641821681215388</v>
      </c>
      <c r="GL6137" s="81">
        <v>10.015393</v>
      </c>
      <c r="GM6137" s="81">
        <v>2022</v>
      </c>
      <c r="GN6137" s="81" t="s">
        <v>173</v>
      </c>
      <c r="GO6137" s="81">
        <v>1.1148832299820636E-2</v>
      </c>
      <c r="GP6137" s="81">
        <v>10</v>
      </c>
      <c r="GQ6137" s="81">
        <v>0</v>
      </c>
      <c r="GR6137" s="81" t="s">
        <v>448</v>
      </c>
      <c r="GS6137" s="81">
        <v>1.1148832299820636E-2</v>
      </c>
      <c r="GT6137" s="81">
        <v>7.7642499097788321E-3</v>
      </c>
      <c r="GU6137" s="81">
        <v>1.1148832299820636E-2</v>
      </c>
      <c r="GV6137" s="81">
        <v>7.7642499097788321E-3</v>
      </c>
      <c r="GW6137" s="81">
        <v>1.1148832299820636E-2</v>
      </c>
      <c r="GX6137" s="81">
        <v>7.7642499097788321E-3</v>
      </c>
      <c r="GY6137" s="81">
        <v>0</v>
      </c>
      <c r="GZ6137" s="81">
        <v>0</v>
      </c>
    </row>
    <row r="6138" spans="98:208" x14ac:dyDescent="0.25">
      <c r="CT6138" s="81" t="s">
        <v>155</v>
      </c>
      <c r="CU6138" s="81" t="s">
        <v>495</v>
      </c>
      <c r="CV6138" s="81" t="s">
        <v>459</v>
      </c>
      <c r="CW6138" s="81">
        <v>2032</v>
      </c>
      <c r="CX6138" s="81">
        <v>0</v>
      </c>
      <c r="CY6138" s="81">
        <v>0</v>
      </c>
      <c r="CZ6138" s="81">
        <v>0</v>
      </c>
      <c r="DA6138" s="81">
        <v>0</v>
      </c>
      <c r="DB6138" s="81">
        <v>5.7770153400784396</v>
      </c>
      <c r="DC6138" s="81">
        <v>0.74733835430387974</v>
      </c>
      <c r="DD6138" s="81">
        <v>3.237951340101711</v>
      </c>
      <c r="DE6138" s="81">
        <v>1.791725645672849</v>
      </c>
      <c r="DF6138" s="81">
        <v>0</v>
      </c>
      <c r="DG6138" s="81">
        <v>0</v>
      </c>
      <c r="DH6138" s="81">
        <v>0</v>
      </c>
      <c r="DI6138" s="81">
        <v>8.3319499833578933E-3</v>
      </c>
      <c r="DJ6138" s="81">
        <v>1.064580685297537E-5</v>
      </c>
      <c r="DL6138" s="81">
        <v>0</v>
      </c>
      <c r="DM6138" s="81">
        <v>0</v>
      </c>
      <c r="DN6138" s="81">
        <v>0</v>
      </c>
      <c r="DO6138" s="81">
        <v>0</v>
      </c>
      <c r="DP6138" s="81">
        <v>0</v>
      </c>
      <c r="DQ6138" s="81">
        <v>0</v>
      </c>
      <c r="DR6138" s="81">
        <v>0</v>
      </c>
      <c r="DS6138" s="81">
        <v>0</v>
      </c>
      <c r="DT6138" s="81">
        <v>0</v>
      </c>
      <c r="DU6138" s="81">
        <v>0</v>
      </c>
      <c r="DV6138" s="81">
        <v>8.8700330231479479E-8</v>
      </c>
      <c r="DW6138" s="81">
        <v>8.8700330231479479E-8</v>
      </c>
      <c r="GE6138" s="81" t="s">
        <v>449</v>
      </c>
      <c r="GF6138" s="81" t="s">
        <v>155</v>
      </c>
      <c r="GG6138" s="81" t="s">
        <v>500</v>
      </c>
      <c r="GH6138" s="81" t="s">
        <v>459</v>
      </c>
      <c r="GI6138" s="81">
        <v>2023</v>
      </c>
      <c r="GJ6138" s="81" t="s">
        <v>201</v>
      </c>
      <c r="GK6138" s="81">
        <v>0.71896016785826944</v>
      </c>
      <c r="GL6138" s="81">
        <v>10.015393</v>
      </c>
      <c r="GM6138" s="81">
        <v>2023</v>
      </c>
      <c r="GN6138" s="81" t="s">
        <v>173</v>
      </c>
      <c r="GO6138" s="81">
        <v>1.1148832299820636E-2</v>
      </c>
      <c r="GP6138" s="81">
        <v>10</v>
      </c>
      <c r="GQ6138" s="81">
        <v>0</v>
      </c>
      <c r="GR6138" s="81" t="s">
        <v>448</v>
      </c>
      <c r="GS6138" s="81">
        <v>1.1148832299820636E-2</v>
      </c>
      <c r="GT6138" s="81">
        <v>8.0155663417027408E-3</v>
      </c>
      <c r="GU6138" s="81">
        <v>1.1148832299820636E-2</v>
      </c>
      <c r="GV6138" s="81">
        <v>8.0155663417027408E-3</v>
      </c>
      <c r="GW6138" s="81">
        <v>1.1148832299820636E-2</v>
      </c>
      <c r="GX6138" s="81">
        <v>8.0155663417027408E-3</v>
      </c>
      <c r="GY6138" s="81">
        <v>1.1148832299820636E-2</v>
      </c>
      <c r="GZ6138" s="81">
        <v>8.0155663417027408E-3</v>
      </c>
    </row>
    <row r="6139" spans="98:208" x14ac:dyDescent="0.25">
      <c r="CT6139" s="81" t="s">
        <v>155</v>
      </c>
      <c r="CU6139" s="81" t="s">
        <v>495</v>
      </c>
      <c r="CV6139" s="81" t="s">
        <v>460</v>
      </c>
      <c r="CW6139" s="81">
        <v>2020</v>
      </c>
      <c r="CX6139" s="81">
        <v>0</v>
      </c>
      <c r="CY6139" s="81">
        <v>0</v>
      </c>
      <c r="CZ6139" s="81">
        <v>0</v>
      </c>
      <c r="DA6139" s="81">
        <v>0</v>
      </c>
      <c r="DB6139" s="81">
        <v>7.7900575334948499E-2</v>
      </c>
      <c r="DC6139" s="81">
        <v>3.6425060683954423E-2</v>
      </c>
      <c r="DD6139" s="81">
        <v>1.580872452543256E-3</v>
      </c>
      <c r="DE6139" s="81">
        <v>3.9894642198450667E-2</v>
      </c>
      <c r="DF6139" s="81">
        <v>4.0609689307619784E-4</v>
      </c>
      <c r="DG6139" s="81">
        <v>0</v>
      </c>
      <c r="DH6139" s="81">
        <v>0</v>
      </c>
      <c r="DI6139" s="81">
        <v>0</v>
      </c>
      <c r="DJ6139" s="81">
        <v>4.4834561394766241E-3</v>
      </c>
      <c r="DL6139" s="81">
        <v>0</v>
      </c>
      <c r="DM6139" s="81">
        <v>1.8207176084848613E-6</v>
      </c>
      <c r="DN6139" s="81">
        <v>1.8207176084848613E-6</v>
      </c>
      <c r="DO6139" s="81">
        <v>0</v>
      </c>
      <c r="DP6139" s="81">
        <v>0</v>
      </c>
      <c r="DQ6139" s="81">
        <v>0</v>
      </c>
      <c r="DR6139" s="81">
        <v>0</v>
      </c>
      <c r="DS6139" s="81">
        <v>0</v>
      </c>
      <c r="DT6139" s="81">
        <v>0</v>
      </c>
      <c r="DU6139" s="81">
        <v>0</v>
      </c>
      <c r="DV6139" s="81">
        <v>0</v>
      </c>
      <c r="DW6139" s="81">
        <v>0</v>
      </c>
      <c r="GE6139" s="81" t="s">
        <v>449</v>
      </c>
      <c r="GF6139" s="81" t="s">
        <v>155</v>
      </c>
      <c r="GG6139" s="81" t="s">
        <v>500</v>
      </c>
      <c r="GH6139" s="81" t="s">
        <v>459</v>
      </c>
      <c r="GI6139" s="81">
        <v>2024</v>
      </c>
      <c r="GJ6139" s="81" t="s">
        <v>201</v>
      </c>
      <c r="GK6139" s="81">
        <v>0.71896016785826944</v>
      </c>
      <c r="GL6139" s="81">
        <v>10.015393</v>
      </c>
      <c r="GM6139" s="81">
        <v>2024</v>
      </c>
      <c r="GN6139" s="81" t="s">
        <v>173</v>
      </c>
      <c r="GO6139" s="81">
        <v>1.1148832299820636E-2</v>
      </c>
      <c r="GP6139" s="81">
        <v>10</v>
      </c>
      <c r="GQ6139" s="81">
        <v>0</v>
      </c>
      <c r="GR6139" s="81" t="s">
        <v>448</v>
      </c>
      <c r="GS6139" s="81">
        <v>1.1148832299820636E-2</v>
      </c>
      <c r="GT6139" s="81">
        <v>8.0155663417027408E-3</v>
      </c>
      <c r="GU6139" s="81">
        <v>1.1148832299820636E-2</v>
      </c>
      <c r="GV6139" s="81">
        <v>8.0155663417027408E-3</v>
      </c>
      <c r="GW6139" s="81">
        <v>1.1148832299820636E-2</v>
      </c>
      <c r="GX6139" s="81">
        <v>8.0155663417027408E-3</v>
      </c>
      <c r="GY6139" s="81">
        <v>1.1148832299820636E-2</v>
      </c>
      <c r="GZ6139" s="81">
        <v>8.0155663417027408E-3</v>
      </c>
    </row>
    <row r="6140" spans="98:208" x14ac:dyDescent="0.25">
      <c r="CT6140" s="81" t="s">
        <v>155</v>
      </c>
      <c r="CU6140" s="81" t="s">
        <v>495</v>
      </c>
      <c r="CV6140" s="81" t="s">
        <v>460</v>
      </c>
      <c r="CW6140" s="81">
        <v>2021</v>
      </c>
      <c r="CX6140" s="81">
        <v>0</v>
      </c>
      <c r="CY6140" s="81">
        <v>0</v>
      </c>
      <c r="CZ6140" s="81">
        <v>0</v>
      </c>
      <c r="DA6140" s="81">
        <v>0</v>
      </c>
      <c r="DB6140" s="81">
        <v>7.7900575334948499E-2</v>
      </c>
      <c r="DC6140" s="81">
        <v>3.6425060683954423E-2</v>
      </c>
      <c r="DD6140" s="81">
        <v>1.580872452543256E-3</v>
      </c>
      <c r="DE6140" s="81">
        <v>3.9894642198450667E-2</v>
      </c>
      <c r="DF6140" s="81">
        <v>4.0609689307619784E-4</v>
      </c>
      <c r="DG6140" s="81">
        <v>4.0609689307619784E-4</v>
      </c>
      <c r="DH6140" s="81">
        <v>0</v>
      </c>
      <c r="DI6140" s="81">
        <v>0</v>
      </c>
      <c r="DJ6140" s="81">
        <v>4.4834561394766241E-3</v>
      </c>
      <c r="DL6140" s="81">
        <v>0</v>
      </c>
      <c r="DM6140" s="81">
        <v>1.8207176084848613E-6</v>
      </c>
      <c r="DN6140" s="81">
        <v>1.8207176084848613E-6</v>
      </c>
      <c r="DO6140" s="81">
        <v>0</v>
      </c>
      <c r="DP6140" s="81">
        <v>1.8207176084848613E-6</v>
      </c>
      <c r="DQ6140" s="81">
        <v>1.8207176084848613E-6</v>
      </c>
      <c r="DR6140" s="81">
        <v>0</v>
      </c>
      <c r="DS6140" s="81">
        <v>0</v>
      </c>
      <c r="DT6140" s="81">
        <v>0</v>
      </c>
      <c r="DU6140" s="81">
        <v>0</v>
      </c>
      <c r="DV6140" s="81">
        <v>0</v>
      </c>
      <c r="DW6140" s="81">
        <v>0</v>
      </c>
      <c r="GE6140" s="81" t="s">
        <v>449</v>
      </c>
      <c r="GF6140" s="81" t="s">
        <v>155</v>
      </c>
      <c r="GG6140" s="81" t="s">
        <v>500</v>
      </c>
      <c r="GH6140" s="81" t="s">
        <v>459</v>
      </c>
      <c r="GI6140" s="81">
        <v>2025</v>
      </c>
      <c r="GJ6140" s="81" t="s">
        <v>201</v>
      </c>
      <c r="GK6140" s="81">
        <v>0.71896016785826944</v>
      </c>
      <c r="GL6140" s="81">
        <v>10.015393</v>
      </c>
      <c r="GM6140" s="81">
        <v>2025</v>
      </c>
      <c r="GN6140" s="81" t="s">
        <v>173</v>
      </c>
      <c r="GO6140" s="81">
        <v>1.1148832299820636E-2</v>
      </c>
      <c r="GP6140" s="81">
        <v>10</v>
      </c>
      <c r="GQ6140" s="81">
        <v>0</v>
      </c>
      <c r="GR6140" s="81" t="s">
        <v>448</v>
      </c>
      <c r="GS6140" s="81">
        <v>1.1148832299820636E-2</v>
      </c>
      <c r="GT6140" s="81">
        <v>8.0155663417027408E-3</v>
      </c>
      <c r="GU6140" s="81">
        <v>1.1148832299820636E-2</v>
      </c>
      <c r="GV6140" s="81">
        <v>8.0155663417027408E-3</v>
      </c>
      <c r="GW6140" s="81">
        <v>1.1148832299820636E-2</v>
      </c>
      <c r="GX6140" s="81">
        <v>8.0155663417027408E-3</v>
      </c>
      <c r="GY6140" s="81">
        <v>1.1148832299820636E-2</v>
      </c>
      <c r="GZ6140" s="81">
        <v>8.0155663417027408E-3</v>
      </c>
    </row>
    <row r="6141" spans="98:208" x14ac:dyDescent="0.25">
      <c r="CT6141" s="81" t="s">
        <v>155</v>
      </c>
      <c r="CU6141" s="81" t="s">
        <v>495</v>
      </c>
      <c r="CV6141" s="81" t="s">
        <v>460</v>
      </c>
      <c r="CW6141" s="81">
        <v>2022</v>
      </c>
      <c r="CX6141" s="81">
        <v>0</v>
      </c>
      <c r="CY6141" s="81">
        <v>0</v>
      </c>
      <c r="CZ6141" s="81">
        <v>0</v>
      </c>
      <c r="DA6141" s="81">
        <v>0</v>
      </c>
      <c r="DB6141" s="81">
        <v>7.7900575334948499E-2</v>
      </c>
      <c r="DC6141" s="81">
        <v>3.6425060683954423E-2</v>
      </c>
      <c r="DD6141" s="81">
        <v>1.580872452543256E-3</v>
      </c>
      <c r="DE6141" s="81">
        <v>3.9894642198450667E-2</v>
      </c>
      <c r="DF6141" s="81">
        <v>4.0609689307619784E-4</v>
      </c>
      <c r="DG6141" s="81">
        <v>4.0609689307619784E-4</v>
      </c>
      <c r="DH6141" s="81">
        <v>4.0609689307619784E-4</v>
      </c>
      <c r="DI6141" s="81">
        <v>0</v>
      </c>
      <c r="DJ6141" s="81">
        <v>4.4834561394766241E-3</v>
      </c>
      <c r="DL6141" s="81">
        <v>0</v>
      </c>
      <c r="DM6141" s="81">
        <v>1.8207176084848613E-6</v>
      </c>
      <c r="DN6141" s="81">
        <v>1.8207176084848613E-6</v>
      </c>
      <c r="DO6141" s="81">
        <v>0</v>
      </c>
      <c r="DP6141" s="81">
        <v>1.8207176084848613E-6</v>
      </c>
      <c r="DQ6141" s="81">
        <v>1.8207176084848613E-6</v>
      </c>
      <c r="DR6141" s="81">
        <v>0</v>
      </c>
      <c r="DS6141" s="81">
        <v>1.8207176084848613E-6</v>
      </c>
      <c r="DT6141" s="81">
        <v>1.8207176084848613E-6</v>
      </c>
      <c r="DU6141" s="81">
        <v>0</v>
      </c>
      <c r="DV6141" s="81">
        <v>0</v>
      </c>
      <c r="DW6141" s="81">
        <v>0</v>
      </c>
      <c r="GE6141" s="81" t="s">
        <v>449</v>
      </c>
      <c r="GF6141" s="81" t="s">
        <v>155</v>
      </c>
      <c r="GG6141" s="81" t="s">
        <v>500</v>
      </c>
      <c r="GH6141" s="81" t="s">
        <v>459</v>
      </c>
      <c r="GI6141" s="81">
        <v>2026</v>
      </c>
      <c r="GJ6141" s="81" t="s">
        <v>201</v>
      </c>
      <c r="GK6141" s="81">
        <v>0.71896016785826944</v>
      </c>
      <c r="GL6141" s="81">
        <v>10.015393</v>
      </c>
      <c r="GM6141" s="81">
        <v>2026</v>
      </c>
      <c r="GN6141" s="81" t="s">
        <v>173</v>
      </c>
      <c r="GO6141" s="81">
        <v>1.1148832299820636E-2</v>
      </c>
      <c r="GP6141" s="81">
        <v>10</v>
      </c>
      <c r="GQ6141" s="81">
        <v>0</v>
      </c>
      <c r="GR6141" s="81" t="s">
        <v>448</v>
      </c>
      <c r="GS6141" s="81">
        <v>1.1148832299820636E-2</v>
      </c>
      <c r="GT6141" s="81">
        <v>8.0155663417027408E-3</v>
      </c>
      <c r="GU6141" s="81">
        <v>1.1148832299820636E-2</v>
      </c>
      <c r="GV6141" s="81">
        <v>8.0155663417027408E-3</v>
      </c>
      <c r="GW6141" s="81">
        <v>1.1148832299820636E-2</v>
      </c>
      <c r="GX6141" s="81">
        <v>8.0155663417027408E-3</v>
      </c>
      <c r="GY6141" s="81">
        <v>1.1148832299820636E-2</v>
      </c>
      <c r="GZ6141" s="81">
        <v>8.0155663417027408E-3</v>
      </c>
    </row>
    <row r="6142" spans="98:208" x14ac:dyDescent="0.25">
      <c r="CT6142" s="81" t="s">
        <v>155</v>
      </c>
      <c r="CU6142" s="81" t="s">
        <v>495</v>
      </c>
      <c r="CV6142" s="81" t="s">
        <v>460</v>
      </c>
      <c r="CW6142" s="81">
        <v>2023</v>
      </c>
      <c r="CX6142" s="81">
        <v>0</v>
      </c>
      <c r="CY6142" s="81">
        <v>0</v>
      </c>
      <c r="CZ6142" s="81">
        <v>0</v>
      </c>
      <c r="DA6142" s="81">
        <v>0</v>
      </c>
      <c r="DB6142" s="81">
        <v>8.0408269036977148E-2</v>
      </c>
      <c r="DC6142" s="81">
        <v>3.7590224611390631E-2</v>
      </c>
      <c r="DD6142" s="81">
        <v>1.6314334115685889E-3</v>
      </c>
      <c r="DE6142" s="81">
        <v>4.1186611014017611E-2</v>
      </c>
      <c r="DF6142" s="81">
        <v>4.190871103049845E-4</v>
      </c>
      <c r="DG6142" s="81">
        <v>4.190871103049845E-4</v>
      </c>
      <c r="DH6142" s="81">
        <v>4.190871103049845E-4</v>
      </c>
      <c r="DI6142" s="81">
        <v>4.190871103049845E-4</v>
      </c>
      <c r="DJ6142" s="81">
        <v>4.4834561394766241E-3</v>
      </c>
      <c r="DL6142" s="81">
        <v>0</v>
      </c>
      <c r="DM6142" s="81">
        <v>1.8789586776724E-6</v>
      </c>
      <c r="DN6142" s="81">
        <v>1.8789586776724E-6</v>
      </c>
      <c r="DO6142" s="81">
        <v>0</v>
      </c>
      <c r="DP6142" s="81">
        <v>1.8789586776724E-6</v>
      </c>
      <c r="DQ6142" s="81">
        <v>1.8789586776724E-6</v>
      </c>
      <c r="DR6142" s="81">
        <v>0</v>
      </c>
      <c r="DS6142" s="81">
        <v>1.8789586776724E-6</v>
      </c>
      <c r="DT6142" s="81">
        <v>1.8789586776724E-6</v>
      </c>
      <c r="DU6142" s="81">
        <v>0</v>
      </c>
      <c r="DV6142" s="81">
        <v>1.8789586776724E-6</v>
      </c>
      <c r="DW6142" s="81">
        <v>1.8789586776724E-6</v>
      </c>
      <c r="GE6142" s="81" t="s">
        <v>449</v>
      </c>
      <c r="GF6142" s="81" t="s">
        <v>155</v>
      </c>
      <c r="GG6142" s="81" t="s">
        <v>500</v>
      </c>
      <c r="GH6142" s="81" t="s">
        <v>459</v>
      </c>
      <c r="GI6142" s="81">
        <v>2027</v>
      </c>
      <c r="GJ6142" s="81" t="s">
        <v>201</v>
      </c>
      <c r="GK6142" s="81">
        <v>0.71896016785826944</v>
      </c>
      <c r="GL6142" s="81">
        <v>10.015393</v>
      </c>
      <c r="GM6142" s="81">
        <v>2027</v>
      </c>
      <c r="GN6142" s="81" t="s">
        <v>173</v>
      </c>
      <c r="GO6142" s="81">
        <v>1.1148832299820636E-2</v>
      </c>
      <c r="GP6142" s="81">
        <v>10</v>
      </c>
      <c r="GQ6142" s="81">
        <v>0</v>
      </c>
      <c r="GR6142" s="81" t="s">
        <v>448</v>
      </c>
      <c r="GS6142" s="81">
        <v>1.1148832299820636E-2</v>
      </c>
      <c r="GT6142" s="81">
        <v>8.0155663417027408E-3</v>
      </c>
      <c r="GU6142" s="81">
        <v>1.1148832299820636E-2</v>
      </c>
      <c r="GV6142" s="81">
        <v>8.0155663417027408E-3</v>
      </c>
      <c r="GW6142" s="81">
        <v>1.1148832299820636E-2</v>
      </c>
      <c r="GX6142" s="81">
        <v>8.0155663417027408E-3</v>
      </c>
      <c r="GY6142" s="81">
        <v>1.1148832299820636E-2</v>
      </c>
      <c r="GZ6142" s="81">
        <v>8.0155663417027408E-3</v>
      </c>
    </row>
    <row r="6143" spans="98:208" x14ac:dyDescent="0.25">
      <c r="CT6143" s="81" t="s">
        <v>155</v>
      </c>
      <c r="CU6143" s="81" t="s">
        <v>495</v>
      </c>
      <c r="CV6143" s="81" t="s">
        <v>460</v>
      </c>
      <c r="CW6143" s="81">
        <v>2024</v>
      </c>
      <c r="CX6143" s="81">
        <v>0</v>
      </c>
      <c r="CY6143" s="81">
        <v>0</v>
      </c>
      <c r="CZ6143" s="81">
        <v>0</v>
      </c>
      <c r="DA6143" s="81">
        <v>0</v>
      </c>
      <c r="DB6143" s="81">
        <v>8.0408269036977148E-2</v>
      </c>
      <c r="DC6143" s="81">
        <v>3.7590224611390631E-2</v>
      </c>
      <c r="DD6143" s="81">
        <v>1.6314334115685889E-3</v>
      </c>
      <c r="DE6143" s="81">
        <v>4.1186611014017611E-2</v>
      </c>
      <c r="DF6143" s="81">
        <v>4.190871103049845E-4</v>
      </c>
      <c r="DG6143" s="81">
        <v>4.190871103049845E-4</v>
      </c>
      <c r="DH6143" s="81">
        <v>4.190871103049845E-4</v>
      </c>
      <c r="DI6143" s="81">
        <v>4.190871103049845E-4</v>
      </c>
      <c r="DJ6143" s="81">
        <v>4.4834561394766241E-3</v>
      </c>
      <c r="DL6143" s="81">
        <v>0</v>
      </c>
      <c r="DM6143" s="81">
        <v>1.8789586776724E-6</v>
      </c>
      <c r="DN6143" s="81">
        <v>1.8789586776724E-6</v>
      </c>
      <c r="DO6143" s="81">
        <v>0</v>
      </c>
      <c r="DP6143" s="81">
        <v>1.8789586776724E-6</v>
      </c>
      <c r="DQ6143" s="81">
        <v>1.8789586776724E-6</v>
      </c>
      <c r="DR6143" s="81">
        <v>0</v>
      </c>
      <c r="DS6143" s="81">
        <v>1.8789586776724E-6</v>
      </c>
      <c r="DT6143" s="81">
        <v>1.8789586776724E-6</v>
      </c>
      <c r="DU6143" s="81">
        <v>0</v>
      </c>
      <c r="DV6143" s="81">
        <v>1.8789586776724E-6</v>
      </c>
      <c r="DW6143" s="81">
        <v>1.8789586776724E-6</v>
      </c>
      <c r="GE6143" s="81" t="s">
        <v>449</v>
      </c>
      <c r="GF6143" s="81" t="s">
        <v>155</v>
      </c>
      <c r="GG6143" s="81" t="s">
        <v>500</v>
      </c>
      <c r="GH6143" s="81" t="s">
        <v>459</v>
      </c>
      <c r="GI6143" s="81">
        <v>2028</v>
      </c>
      <c r="GJ6143" s="81" t="s">
        <v>201</v>
      </c>
      <c r="GK6143" s="81">
        <v>0.74733835430384343</v>
      </c>
      <c r="GL6143" s="81">
        <v>10.015393</v>
      </c>
      <c r="GM6143" s="81">
        <v>2028</v>
      </c>
      <c r="GN6143" s="81" t="s">
        <v>173</v>
      </c>
      <c r="GO6143" s="81">
        <v>1.1148832299820636E-2</v>
      </c>
      <c r="GP6143" s="81">
        <v>10</v>
      </c>
      <c r="GQ6143" s="81">
        <v>0</v>
      </c>
      <c r="GR6143" s="81" t="s">
        <v>448</v>
      </c>
      <c r="GS6143" s="81">
        <v>1.1148832299820636E-2</v>
      </c>
      <c r="GT6143" s="81">
        <v>8.3319499833574874E-3</v>
      </c>
      <c r="GU6143" s="81">
        <v>1.1148832299820636E-2</v>
      </c>
      <c r="GV6143" s="81">
        <v>8.3319499833574874E-3</v>
      </c>
      <c r="GW6143" s="81">
        <v>1.1148832299820636E-2</v>
      </c>
      <c r="GX6143" s="81">
        <v>8.3319499833574874E-3</v>
      </c>
      <c r="GY6143" s="81">
        <v>1.1148832299820636E-2</v>
      </c>
      <c r="GZ6143" s="81">
        <v>8.3319499833574874E-3</v>
      </c>
    </row>
    <row r="6144" spans="98:208" x14ac:dyDescent="0.25">
      <c r="CT6144" s="81" t="s">
        <v>155</v>
      </c>
      <c r="CU6144" s="81" t="s">
        <v>495</v>
      </c>
      <c r="CV6144" s="81" t="s">
        <v>460</v>
      </c>
      <c r="CW6144" s="81">
        <v>2025</v>
      </c>
      <c r="CX6144" s="81">
        <v>0</v>
      </c>
      <c r="CY6144" s="81">
        <v>0</v>
      </c>
      <c r="CZ6144" s="81">
        <v>0</v>
      </c>
      <c r="DA6144" s="81">
        <v>0</v>
      </c>
      <c r="DB6144" s="81">
        <v>8.0408269036977148E-2</v>
      </c>
      <c r="DC6144" s="81">
        <v>3.7590224611390631E-2</v>
      </c>
      <c r="DD6144" s="81">
        <v>1.6314334115685889E-3</v>
      </c>
      <c r="DE6144" s="81">
        <v>4.1186611014017611E-2</v>
      </c>
      <c r="DF6144" s="81">
        <v>4.190871103049845E-4</v>
      </c>
      <c r="DG6144" s="81">
        <v>4.190871103049845E-4</v>
      </c>
      <c r="DH6144" s="81">
        <v>4.190871103049845E-4</v>
      </c>
      <c r="DI6144" s="81">
        <v>4.190871103049845E-4</v>
      </c>
      <c r="DJ6144" s="81">
        <v>4.4834561394766241E-3</v>
      </c>
      <c r="DL6144" s="81">
        <v>0</v>
      </c>
      <c r="DM6144" s="81">
        <v>1.8789586776724E-6</v>
      </c>
      <c r="DN6144" s="81">
        <v>1.8789586776724E-6</v>
      </c>
      <c r="DO6144" s="81">
        <v>0</v>
      </c>
      <c r="DP6144" s="81">
        <v>1.8789586776724E-6</v>
      </c>
      <c r="DQ6144" s="81">
        <v>1.8789586776724E-6</v>
      </c>
      <c r="DR6144" s="81">
        <v>0</v>
      </c>
      <c r="DS6144" s="81">
        <v>1.8789586776724E-6</v>
      </c>
      <c r="DT6144" s="81">
        <v>1.8789586776724E-6</v>
      </c>
      <c r="DU6144" s="81">
        <v>0</v>
      </c>
      <c r="DV6144" s="81">
        <v>1.8789586776724E-6</v>
      </c>
      <c r="DW6144" s="81">
        <v>1.8789586776724E-6</v>
      </c>
      <c r="GE6144" s="81" t="s">
        <v>449</v>
      </c>
      <c r="GF6144" s="81" t="s">
        <v>155</v>
      </c>
      <c r="GG6144" s="81" t="s">
        <v>500</v>
      </c>
      <c r="GH6144" s="81" t="s">
        <v>459</v>
      </c>
      <c r="GI6144" s="81">
        <v>2029</v>
      </c>
      <c r="GJ6144" s="81" t="s">
        <v>201</v>
      </c>
      <c r="GK6144" s="81">
        <v>0.74733835430384343</v>
      </c>
      <c r="GL6144" s="81">
        <v>10.015393</v>
      </c>
      <c r="GM6144" s="81">
        <v>2029</v>
      </c>
      <c r="GN6144" s="81" t="s">
        <v>173</v>
      </c>
      <c r="GO6144" s="81">
        <v>1.1148832299820636E-2</v>
      </c>
      <c r="GP6144" s="81">
        <v>10</v>
      </c>
      <c r="GQ6144" s="81">
        <v>0</v>
      </c>
      <c r="GR6144" s="81" t="s">
        <v>448</v>
      </c>
      <c r="GS6144" s="81">
        <v>1.1148832299820636E-2</v>
      </c>
      <c r="GT6144" s="81">
        <v>8.3319499833574874E-3</v>
      </c>
      <c r="GU6144" s="81">
        <v>1.1148832299820636E-2</v>
      </c>
      <c r="GV6144" s="81">
        <v>8.3319499833574874E-3</v>
      </c>
      <c r="GW6144" s="81">
        <v>1.1148832299820636E-2</v>
      </c>
      <c r="GX6144" s="81">
        <v>8.3319499833574874E-3</v>
      </c>
      <c r="GY6144" s="81">
        <v>1.1148832299820636E-2</v>
      </c>
      <c r="GZ6144" s="81">
        <v>8.3319499833574874E-3</v>
      </c>
    </row>
    <row r="6145" spans="98:208" x14ac:dyDescent="0.25">
      <c r="CT6145" s="81" t="s">
        <v>155</v>
      </c>
      <c r="CU6145" s="81" t="s">
        <v>495</v>
      </c>
      <c r="CV6145" s="81" t="s">
        <v>460</v>
      </c>
      <c r="CW6145" s="81">
        <v>2026</v>
      </c>
      <c r="CX6145" s="81">
        <v>0</v>
      </c>
      <c r="CY6145" s="81">
        <v>0</v>
      </c>
      <c r="CZ6145" s="81">
        <v>0</v>
      </c>
      <c r="DA6145" s="81">
        <v>0</v>
      </c>
      <c r="DB6145" s="81">
        <v>8.0408269036977148E-2</v>
      </c>
      <c r="DC6145" s="81">
        <v>3.7590224611390631E-2</v>
      </c>
      <c r="DD6145" s="81">
        <v>1.6314334115685889E-3</v>
      </c>
      <c r="DE6145" s="81">
        <v>4.1186611014017611E-2</v>
      </c>
      <c r="DF6145" s="81">
        <v>4.190871103049845E-4</v>
      </c>
      <c r="DG6145" s="81">
        <v>4.190871103049845E-4</v>
      </c>
      <c r="DH6145" s="81">
        <v>4.190871103049845E-4</v>
      </c>
      <c r="DI6145" s="81">
        <v>4.190871103049845E-4</v>
      </c>
      <c r="DJ6145" s="81">
        <v>4.4834561394766241E-3</v>
      </c>
      <c r="DL6145" s="81">
        <v>0</v>
      </c>
      <c r="DM6145" s="81">
        <v>1.8789586776724E-6</v>
      </c>
      <c r="DN6145" s="81">
        <v>1.8789586776724E-6</v>
      </c>
      <c r="DO6145" s="81">
        <v>0</v>
      </c>
      <c r="DP6145" s="81">
        <v>1.8789586776724E-6</v>
      </c>
      <c r="DQ6145" s="81">
        <v>1.8789586776724E-6</v>
      </c>
      <c r="DR6145" s="81">
        <v>0</v>
      </c>
      <c r="DS6145" s="81">
        <v>1.8789586776724E-6</v>
      </c>
      <c r="DT6145" s="81">
        <v>1.8789586776724E-6</v>
      </c>
      <c r="DU6145" s="81">
        <v>0</v>
      </c>
      <c r="DV6145" s="81">
        <v>1.8789586776724E-6</v>
      </c>
      <c r="DW6145" s="81">
        <v>1.8789586776724E-6</v>
      </c>
      <c r="GE6145" s="81" t="s">
        <v>449</v>
      </c>
      <c r="GF6145" s="81" t="s">
        <v>155</v>
      </c>
      <c r="GG6145" s="81" t="s">
        <v>500</v>
      </c>
      <c r="GH6145" s="81" t="s">
        <v>459</v>
      </c>
      <c r="GI6145" s="81">
        <v>2030</v>
      </c>
      <c r="GJ6145" s="81" t="s">
        <v>201</v>
      </c>
      <c r="GK6145" s="81">
        <v>0.74733835430384343</v>
      </c>
      <c r="GL6145" s="81">
        <v>10.015393</v>
      </c>
      <c r="GM6145" s="81">
        <v>2030</v>
      </c>
      <c r="GN6145" s="81" t="s">
        <v>173</v>
      </c>
      <c r="GO6145" s="81">
        <v>1.1148832299820636E-2</v>
      </c>
      <c r="GP6145" s="81">
        <v>10</v>
      </c>
      <c r="GQ6145" s="81">
        <v>0</v>
      </c>
      <c r="GR6145" s="81" t="s">
        <v>448</v>
      </c>
      <c r="GS6145" s="81">
        <v>0</v>
      </c>
      <c r="GT6145" s="81">
        <v>0</v>
      </c>
      <c r="GU6145" s="81">
        <v>1.1148832299820636E-2</v>
      </c>
      <c r="GV6145" s="81">
        <v>8.3319499833574874E-3</v>
      </c>
      <c r="GW6145" s="81">
        <v>1.1148832299820636E-2</v>
      </c>
      <c r="GX6145" s="81">
        <v>8.3319499833574874E-3</v>
      </c>
      <c r="GY6145" s="81">
        <v>1.1148832299820636E-2</v>
      </c>
      <c r="GZ6145" s="81">
        <v>8.3319499833574874E-3</v>
      </c>
    </row>
    <row r="6146" spans="98:208" x14ac:dyDescent="0.25">
      <c r="CT6146" s="81" t="s">
        <v>155</v>
      </c>
      <c r="CU6146" s="81" t="s">
        <v>495</v>
      </c>
      <c r="CV6146" s="81" t="s">
        <v>460</v>
      </c>
      <c r="CW6146" s="81">
        <v>2027</v>
      </c>
      <c r="CX6146" s="81">
        <v>0</v>
      </c>
      <c r="CY6146" s="81">
        <v>0</v>
      </c>
      <c r="CZ6146" s="81">
        <v>0</v>
      </c>
      <c r="DA6146" s="81">
        <v>0</v>
      </c>
      <c r="DB6146" s="81">
        <v>8.0408269036977148E-2</v>
      </c>
      <c r="DC6146" s="81">
        <v>3.7590224611390631E-2</v>
      </c>
      <c r="DD6146" s="81">
        <v>1.6314334115685889E-3</v>
      </c>
      <c r="DE6146" s="81">
        <v>4.1186611014017611E-2</v>
      </c>
      <c r="DF6146" s="81">
        <v>4.190871103049845E-4</v>
      </c>
      <c r="DG6146" s="81">
        <v>4.190871103049845E-4</v>
      </c>
      <c r="DH6146" s="81">
        <v>4.190871103049845E-4</v>
      </c>
      <c r="DI6146" s="81">
        <v>4.190871103049845E-4</v>
      </c>
      <c r="DJ6146" s="81">
        <v>4.4834561394766241E-3</v>
      </c>
      <c r="DL6146" s="81">
        <v>0</v>
      </c>
      <c r="DM6146" s="81">
        <v>1.8789586776724E-6</v>
      </c>
      <c r="DN6146" s="81">
        <v>1.8789586776724E-6</v>
      </c>
      <c r="DO6146" s="81">
        <v>0</v>
      </c>
      <c r="DP6146" s="81">
        <v>1.8789586776724E-6</v>
      </c>
      <c r="DQ6146" s="81">
        <v>1.8789586776724E-6</v>
      </c>
      <c r="DR6146" s="81">
        <v>0</v>
      </c>
      <c r="DS6146" s="81">
        <v>1.8789586776724E-6</v>
      </c>
      <c r="DT6146" s="81">
        <v>1.8789586776724E-6</v>
      </c>
      <c r="DU6146" s="81">
        <v>0</v>
      </c>
      <c r="DV6146" s="81">
        <v>1.8789586776724E-6</v>
      </c>
      <c r="DW6146" s="81">
        <v>1.8789586776724E-6</v>
      </c>
      <c r="GE6146" s="81" t="s">
        <v>449</v>
      </c>
      <c r="GF6146" s="81" t="s">
        <v>155</v>
      </c>
      <c r="GG6146" s="81" t="s">
        <v>500</v>
      </c>
      <c r="GH6146" s="81" t="s">
        <v>459</v>
      </c>
      <c r="GI6146" s="81">
        <v>2031</v>
      </c>
      <c r="GJ6146" s="81" t="s">
        <v>201</v>
      </c>
      <c r="GK6146" s="81">
        <v>0.74733835430384343</v>
      </c>
      <c r="GL6146" s="81">
        <v>10.015393</v>
      </c>
      <c r="GM6146" s="81">
        <v>2031</v>
      </c>
      <c r="GN6146" s="81" t="s">
        <v>173</v>
      </c>
      <c r="GO6146" s="81">
        <v>1.1148832299820636E-2</v>
      </c>
      <c r="GP6146" s="81">
        <v>10</v>
      </c>
      <c r="GQ6146" s="81">
        <v>0</v>
      </c>
      <c r="GR6146" s="81" t="s">
        <v>448</v>
      </c>
      <c r="GS6146" s="81">
        <v>0</v>
      </c>
      <c r="GT6146" s="81">
        <v>0</v>
      </c>
      <c r="GU6146" s="81">
        <v>0</v>
      </c>
      <c r="GV6146" s="81">
        <v>0</v>
      </c>
      <c r="GW6146" s="81">
        <v>1.1148832299820636E-2</v>
      </c>
      <c r="GX6146" s="81">
        <v>8.3319499833574874E-3</v>
      </c>
      <c r="GY6146" s="81">
        <v>1.1148832299820636E-2</v>
      </c>
      <c r="GZ6146" s="81">
        <v>8.3319499833574874E-3</v>
      </c>
    </row>
    <row r="6147" spans="98:208" x14ac:dyDescent="0.25">
      <c r="CT6147" s="81" t="s">
        <v>155</v>
      </c>
      <c r="CU6147" s="81" t="s">
        <v>495</v>
      </c>
      <c r="CV6147" s="81" t="s">
        <v>460</v>
      </c>
      <c r="CW6147" s="81">
        <v>2028</v>
      </c>
      <c r="CX6147" s="81">
        <v>0</v>
      </c>
      <c r="CY6147" s="81">
        <v>0</v>
      </c>
      <c r="CZ6147" s="81">
        <v>0</v>
      </c>
      <c r="DA6147" s="81">
        <v>0</v>
      </c>
      <c r="DB6147" s="81">
        <v>8.3606377745129495E-2</v>
      </c>
      <c r="DC6147" s="81">
        <v>3.9055083184886201E-2</v>
      </c>
      <c r="DD6147" s="81">
        <v>1.6949971741063621E-3</v>
      </c>
      <c r="DE6147" s="81">
        <v>4.2856297386136777E-2</v>
      </c>
      <c r="DF6147" s="81">
        <v>4.3541857288384108E-4</v>
      </c>
      <c r="DG6147" s="81">
        <v>4.3541857288384108E-4</v>
      </c>
      <c r="DH6147" s="81">
        <v>4.3541857288384108E-4</v>
      </c>
      <c r="DI6147" s="81">
        <v>4.3541857288384108E-4</v>
      </c>
      <c r="DJ6147" s="81">
        <v>4.4834561394766241E-3</v>
      </c>
      <c r="DL6147" s="81">
        <v>0</v>
      </c>
      <c r="DM6147" s="81">
        <v>1.952180073838207E-6</v>
      </c>
      <c r="DN6147" s="81">
        <v>1.952180073838207E-6</v>
      </c>
      <c r="DO6147" s="81">
        <v>0</v>
      </c>
      <c r="DP6147" s="81">
        <v>1.952180073838207E-6</v>
      </c>
      <c r="DQ6147" s="81">
        <v>1.952180073838207E-6</v>
      </c>
      <c r="DR6147" s="81">
        <v>0</v>
      </c>
      <c r="DS6147" s="81">
        <v>1.952180073838207E-6</v>
      </c>
      <c r="DT6147" s="81">
        <v>1.952180073838207E-6</v>
      </c>
      <c r="DU6147" s="81">
        <v>0</v>
      </c>
      <c r="DV6147" s="81">
        <v>1.952180073838207E-6</v>
      </c>
      <c r="DW6147" s="81">
        <v>1.952180073838207E-6</v>
      </c>
      <c r="GE6147" s="81" t="s">
        <v>449</v>
      </c>
      <c r="GF6147" s="81" t="s">
        <v>155</v>
      </c>
      <c r="GG6147" s="81" t="s">
        <v>500</v>
      </c>
      <c r="GH6147" s="81" t="s">
        <v>459</v>
      </c>
      <c r="GI6147" s="81">
        <v>2032</v>
      </c>
      <c r="GJ6147" s="81" t="s">
        <v>201</v>
      </c>
      <c r="GK6147" s="81">
        <v>0.74733835430384343</v>
      </c>
      <c r="GL6147" s="81">
        <v>10.015393</v>
      </c>
      <c r="GM6147" s="81">
        <v>2032</v>
      </c>
      <c r="GN6147" s="81" t="s">
        <v>173</v>
      </c>
      <c r="GO6147" s="81">
        <v>1.1148832299820636E-2</v>
      </c>
      <c r="GP6147" s="81">
        <v>10</v>
      </c>
      <c r="GQ6147" s="81">
        <v>0</v>
      </c>
      <c r="GR6147" s="81" t="s">
        <v>448</v>
      </c>
      <c r="GS6147" s="81">
        <v>0</v>
      </c>
      <c r="GT6147" s="81">
        <v>0</v>
      </c>
      <c r="GU6147" s="81">
        <v>0</v>
      </c>
      <c r="GV6147" s="81">
        <v>0</v>
      </c>
      <c r="GW6147" s="81">
        <v>0</v>
      </c>
      <c r="GX6147" s="81">
        <v>0</v>
      </c>
      <c r="GY6147" s="81">
        <v>1.1148832299820636E-2</v>
      </c>
      <c r="GZ6147" s="81">
        <v>8.3319499833574874E-3</v>
      </c>
    </row>
    <row r="6148" spans="98:208" x14ac:dyDescent="0.25">
      <c r="CT6148" s="81" t="s">
        <v>155</v>
      </c>
      <c r="CU6148" s="81" t="s">
        <v>495</v>
      </c>
      <c r="CV6148" s="81" t="s">
        <v>460</v>
      </c>
      <c r="CW6148" s="81">
        <v>2029</v>
      </c>
      <c r="CX6148" s="81">
        <v>0</v>
      </c>
      <c r="CY6148" s="81">
        <v>0</v>
      </c>
      <c r="CZ6148" s="81">
        <v>0</v>
      </c>
      <c r="DA6148" s="81">
        <v>0</v>
      </c>
      <c r="DB6148" s="81">
        <v>8.3606377745129495E-2</v>
      </c>
      <c r="DC6148" s="81">
        <v>3.9055083184886201E-2</v>
      </c>
      <c r="DD6148" s="81">
        <v>1.6949971741063621E-3</v>
      </c>
      <c r="DE6148" s="81">
        <v>4.2856297386136777E-2</v>
      </c>
      <c r="DF6148" s="81">
        <v>4.3541857288384108E-4</v>
      </c>
      <c r="DG6148" s="81">
        <v>4.3541857288384108E-4</v>
      </c>
      <c r="DH6148" s="81">
        <v>4.3541857288384108E-4</v>
      </c>
      <c r="DI6148" s="81">
        <v>4.3541857288384108E-4</v>
      </c>
      <c r="DJ6148" s="81">
        <v>4.4834561394766241E-3</v>
      </c>
      <c r="DL6148" s="81">
        <v>0</v>
      </c>
      <c r="DM6148" s="81">
        <v>1.952180073838207E-6</v>
      </c>
      <c r="DN6148" s="81">
        <v>1.952180073838207E-6</v>
      </c>
      <c r="DO6148" s="81">
        <v>0</v>
      </c>
      <c r="DP6148" s="81">
        <v>1.952180073838207E-6</v>
      </c>
      <c r="DQ6148" s="81">
        <v>1.952180073838207E-6</v>
      </c>
      <c r="DR6148" s="81">
        <v>0</v>
      </c>
      <c r="DS6148" s="81">
        <v>1.952180073838207E-6</v>
      </c>
      <c r="DT6148" s="81">
        <v>1.952180073838207E-6</v>
      </c>
      <c r="DU6148" s="81">
        <v>0</v>
      </c>
      <c r="DV6148" s="81">
        <v>1.952180073838207E-6</v>
      </c>
      <c r="DW6148" s="81">
        <v>1.952180073838207E-6</v>
      </c>
      <c r="GE6148" s="81" t="s">
        <v>449</v>
      </c>
      <c r="GF6148" s="81" t="s">
        <v>155</v>
      </c>
      <c r="GG6148" s="81" t="s">
        <v>500</v>
      </c>
      <c r="GH6148" s="81" t="s">
        <v>460</v>
      </c>
      <c r="GI6148" s="81">
        <v>2021</v>
      </c>
      <c r="GJ6148" s="81" t="s">
        <v>201</v>
      </c>
      <c r="GK6148" s="81">
        <v>3.6425060683954152E-2</v>
      </c>
      <c r="GL6148" s="81">
        <v>10.015393</v>
      </c>
      <c r="GM6148" s="81">
        <v>2021</v>
      </c>
      <c r="GN6148" s="81" t="s">
        <v>173</v>
      </c>
      <c r="GO6148" s="81">
        <v>1.1148832299820636E-2</v>
      </c>
      <c r="GP6148" s="81">
        <v>10</v>
      </c>
      <c r="GQ6148" s="81">
        <v>0</v>
      </c>
      <c r="GR6148" s="81" t="s">
        <v>448</v>
      </c>
      <c r="GS6148" s="81">
        <v>1.1148832299820636E-2</v>
      </c>
      <c r="GT6148" s="81">
        <v>4.0609689307619481E-4</v>
      </c>
      <c r="GU6148" s="81">
        <v>1.1148832299820636E-2</v>
      </c>
      <c r="GV6148" s="81">
        <v>4.0609689307619481E-4</v>
      </c>
      <c r="GW6148" s="81">
        <v>0</v>
      </c>
      <c r="GX6148" s="81">
        <v>0</v>
      </c>
      <c r="GY6148" s="81">
        <v>0</v>
      </c>
      <c r="GZ6148" s="81">
        <v>0</v>
      </c>
    </row>
    <row r="6149" spans="98:208" x14ac:dyDescent="0.25">
      <c r="CT6149" s="81" t="s">
        <v>155</v>
      </c>
      <c r="CU6149" s="81" t="s">
        <v>495</v>
      </c>
      <c r="CV6149" s="81" t="s">
        <v>460</v>
      </c>
      <c r="CW6149" s="81">
        <v>2030</v>
      </c>
      <c r="CX6149" s="81">
        <v>0</v>
      </c>
      <c r="CY6149" s="81">
        <v>0</v>
      </c>
      <c r="CZ6149" s="81">
        <v>0</v>
      </c>
      <c r="DA6149" s="81">
        <v>0</v>
      </c>
      <c r="DB6149" s="81">
        <v>8.3606377745129495E-2</v>
      </c>
      <c r="DC6149" s="81">
        <v>3.9055083184886201E-2</v>
      </c>
      <c r="DD6149" s="81">
        <v>1.6949971741063621E-3</v>
      </c>
      <c r="DE6149" s="81">
        <v>4.2856297386136777E-2</v>
      </c>
      <c r="DF6149" s="81">
        <v>0</v>
      </c>
      <c r="DG6149" s="81">
        <v>4.3541857288384108E-4</v>
      </c>
      <c r="DH6149" s="81">
        <v>4.3541857288384108E-4</v>
      </c>
      <c r="DI6149" s="81">
        <v>4.3541857288384108E-4</v>
      </c>
      <c r="DJ6149" s="81">
        <v>4.4834561394766241E-3</v>
      </c>
      <c r="DL6149" s="81">
        <v>0</v>
      </c>
      <c r="DM6149" s="81">
        <v>0</v>
      </c>
      <c r="DN6149" s="81">
        <v>0</v>
      </c>
      <c r="DO6149" s="81">
        <v>0</v>
      </c>
      <c r="DP6149" s="81">
        <v>1.952180073838207E-6</v>
      </c>
      <c r="DQ6149" s="81">
        <v>1.952180073838207E-6</v>
      </c>
      <c r="DR6149" s="81">
        <v>0</v>
      </c>
      <c r="DS6149" s="81">
        <v>1.952180073838207E-6</v>
      </c>
      <c r="DT6149" s="81">
        <v>1.952180073838207E-6</v>
      </c>
      <c r="DU6149" s="81">
        <v>0</v>
      </c>
      <c r="DV6149" s="81">
        <v>1.952180073838207E-6</v>
      </c>
      <c r="DW6149" s="81">
        <v>1.952180073838207E-6</v>
      </c>
      <c r="GE6149" s="81" t="s">
        <v>449</v>
      </c>
      <c r="GF6149" s="81" t="s">
        <v>155</v>
      </c>
      <c r="GG6149" s="81" t="s">
        <v>500</v>
      </c>
      <c r="GH6149" s="81" t="s">
        <v>460</v>
      </c>
      <c r="GI6149" s="81">
        <v>2022</v>
      </c>
      <c r="GJ6149" s="81" t="s">
        <v>201</v>
      </c>
      <c r="GK6149" s="81">
        <v>3.6425060683954152E-2</v>
      </c>
      <c r="GL6149" s="81">
        <v>10.015393</v>
      </c>
      <c r="GM6149" s="81">
        <v>2022</v>
      </c>
      <c r="GN6149" s="81" t="s">
        <v>173</v>
      </c>
      <c r="GO6149" s="81">
        <v>1.1148832299820636E-2</v>
      </c>
      <c r="GP6149" s="81">
        <v>10</v>
      </c>
      <c r="GQ6149" s="81">
        <v>0</v>
      </c>
      <c r="GR6149" s="81" t="s">
        <v>448</v>
      </c>
      <c r="GS6149" s="81">
        <v>1.1148832299820636E-2</v>
      </c>
      <c r="GT6149" s="81">
        <v>4.0609689307619481E-4</v>
      </c>
      <c r="GU6149" s="81">
        <v>1.1148832299820636E-2</v>
      </c>
      <c r="GV6149" s="81">
        <v>4.0609689307619481E-4</v>
      </c>
      <c r="GW6149" s="81">
        <v>1.1148832299820636E-2</v>
      </c>
      <c r="GX6149" s="81">
        <v>4.0609689307619481E-4</v>
      </c>
      <c r="GY6149" s="81">
        <v>0</v>
      </c>
      <c r="GZ6149" s="81">
        <v>0</v>
      </c>
    </row>
    <row r="6150" spans="98:208" x14ac:dyDescent="0.25">
      <c r="CT6150" s="81" t="s">
        <v>155</v>
      </c>
      <c r="CU6150" s="81" t="s">
        <v>495</v>
      </c>
      <c r="CV6150" s="81" t="s">
        <v>460</v>
      </c>
      <c r="CW6150" s="81">
        <v>2031</v>
      </c>
      <c r="CX6150" s="81">
        <v>0</v>
      </c>
      <c r="CY6150" s="81">
        <v>0</v>
      </c>
      <c r="CZ6150" s="81">
        <v>0</v>
      </c>
      <c r="DA6150" s="81">
        <v>0</v>
      </c>
      <c r="DB6150" s="81">
        <v>8.3606377745129495E-2</v>
      </c>
      <c r="DC6150" s="81">
        <v>3.9055083184886201E-2</v>
      </c>
      <c r="DD6150" s="81">
        <v>1.6949971741063621E-3</v>
      </c>
      <c r="DE6150" s="81">
        <v>4.2856297386136777E-2</v>
      </c>
      <c r="DF6150" s="81">
        <v>0</v>
      </c>
      <c r="DG6150" s="81">
        <v>0</v>
      </c>
      <c r="DH6150" s="81">
        <v>4.3541857288384108E-4</v>
      </c>
      <c r="DI6150" s="81">
        <v>4.3541857288384108E-4</v>
      </c>
      <c r="DJ6150" s="81">
        <v>4.4834561394766241E-3</v>
      </c>
      <c r="DL6150" s="81">
        <v>0</v>
      </c>
      <c r="DM6150" s="81">
        <v>0</v>
      </c>
      <c r="DN6150" s="81">
        <v>0</v>
      </c>
      <c r="DO6150" s="81">
        <v>0</v>
      </c>
      <c r="DP6150" s="81">
        <v>0</v>
      </c>
      <c r="DQ6150" s="81">
        <v>0</v>
      </c>
      <c r="DR6150" s="81">
        <v>0</v>
      </c>
      <c r="DS6150" s="81">
        <v>1.952180073838207E-6</v>
      </c>
      <c r="DT6150" s="81">
        <v>1.952180073838207E-6</v>
      </c>
      <c r="DU6150" s="81">
        <v>0</v>
      </c>
      <c r="DV6150" s="81">
        <v>1.952180073838207E-6</v>
      </c>
      <c r="DW6150" s="81">
        <v>1.952180073838207E-6</v>
      </c>
      <c r="GE6150" s="81" t="s">
        <v>449</v>
      </c>
      <c r="GF6150" s="81" t="s">
        <v>155</v>
      </c>
      <c r="GG6150" s="81" t="s">
        <v>500</v>
      </c>
      <c r="GH6150" s="81" t="s">
        <v>460</v>
      </c>
      <c r="GI6150" s="81">
        <v>2023</v>
      </c>
      <c r="GJ6150" s="81" t="s">
        <v>201</v>
      </c>
      <c r="GK6150" s="81">
        <v>3.7590224611390638E-2</v>
      </c>
      <c r="GL6150" s="81">
        <v>10.015393</v>
      </c>
      <c r="GM6150" s="81">
        <v>2023</v>
      </c>
      <c r="GN6150" s="81" t="s">
        <v>173</v>
      </c>
      <c r="GO6150" s="81">
        <v>1.1148832299820636E-2</v>
      </c>
      <c r="GP6150" s="81">
        <v>10</v>
      </c>
      <c r="GQ6150" s="81">
        <v>0</v>
      </c>
      <c r="GR6150" s="81" t="s">
        <v>448</v>
      </c>
      <c r="GS6150" s="81">
        <v>1.1148832299820636E-2</v>
      </c>
      <c r="GT6150" s="81">
        <v>4.1908711030498456E-4</v>
      </c>
      <c r="GU6150" s="81">
        <v>1.1148832299820636E-2</v>
      </c>
      <c r="GV6150" s="81">
        <v>4.1908711030498456E-4</v>
      </c>
      <c r="GW6150" s="81">
        <v>1.1148832299820636E-2</v>
      </c>
      <c r="GX6150" s="81">
        <v>4.1908711030498456E-4</v>
      </c>
      <c r="GY6150" s="81">
        <v>1.1148832299820636E-2</v>
      </c>
      <c r="GZ6150" s="81">
        <v>4.1908711030498456E-4</v>
      </c>
    </row>
    <row r="6151" spans="98:208" x14ac:dyDescent="0.25">
      <c r="CT6151" s="81" t="s">
        <v>155</v>
      </c>
      <c r="CU6151" s="81" t="s">
        <v>495</v>
      </c>
      <c r="CV6151" s="81" t="s">
        <v>460</v>
      </c>
      <c r="CW6151" s="81">
        <v>2032</v>
      </c>
      <c r="CX6151" s="81">
        <v>0</v>
      </c>
      <c r="CY6151" s="81">
        <v>0</v>
      </c>
      <c r="CZ6151" s="81">
        <v>0</v>
      </c>
      <c r="DA6151" s="81">
        <v>0</v>
      </c>
      <c r="DB6151" s="81">
        <v>8.3606377745129495E-2</v>
      </c>
      <c r="DC6151" s="81">
        <v>3.9055083184886201E-2</v>
      </c>
      <c r="DD6151" s="81">
        <v>1.6949971741063621E-3</v>
      </c>
      <c r="DE6151" s="81">
        <v>4.2856297386136777E-2</v>
      </c>
      <c r="DF6151" s="81">
        <v>0</v>
      </c>
      <c r="DG6151" s="81">
        <v>0</v>
      </c>
      <c r="DH6151" s="81">
        <v>0</v>
      </c>
      <c r="DI6151" s="81">
        <v>4.3541857288384108E-4</v>
      </c>
      <c r="DJ6151" s="81">
        <v>4.4834561394766241E-3</v>
      </c>
      <c r="DL6151" s="81">
        <v>0</v>
      </c>
      <c r="DM6151" s="81">
        <v>0</v>
      </c>
      <c r="DN6151" s="81">
        <v>0</v>
      </c>
      <c r="DO6151" s="81">
        <v>0</v>
      </c>
      <c r="DP6151" s="81">
        <v>0</v>
      </c>
      <c r="DQ6151" s="81">
        <v>0</v>
      </c>
      <c r="DR6151" s="81">
        <v>0</v>
      </c>
      <c r="DS6151" s="81">
        <v>0</v>
      </c>
      <c r="DT6151" s="81">
        <v>0</v>
      </c>
      <c r="DU6151" s="81">
        <v>0</v>
      </c>
      <c r="DV6151" s="81">
        <v>1.952180073838207E-6</v>
      </c>
      <c r="DW6151" s="81">
        <v>1.952180073838207E-6</v>
      </c>
      <c r="GE6151" s="81" t="s">
        <v>449</v>
      </c>
      <c r="GF6151" s="81" t="s">
        <v>155</v>
      </c>
      <c r="GG6151" s="81" t="s">
        <v>500</v>
      </c>
      <c r="GH6151" s="81" t="s">
        <v>460</v>
      </c>
      <c r="GI6151" s="81">
        <v>2024</v>
      </c>
      <c r="GJ6151" s="81" t="s">
        <v>201</v>
      </c>
      <c r="GK6151" s="81">
        <v>3.7590224611390638E-2</v>
      </c>
      <c r="GL6151" s="81">
        <v>10.015393</v>
      </c>
      <c r="GM6151" s="81">
        <v>2024</v>
      </c>
      <c r="GN6151" s="81" t="s">
        <v>173</v>
      </c>
      <c r="GO6151" s="81">
        <v>1.1148832299820636E-2</v>
      </c>
      <c r="GP6151" s="81">
        <v>10</v>
      </c>
      <c r="GQ6151" s="81">
        <v>0</v>
      </c>
      <c r="GR6151" s="81" t="s">
        <v>448</v>
      </c>
      <c r="GS6151" s="81">
        <v>1.1148832299820636E-2</v>
      </c>
      <c r="GT6151" s="81">
        <v>4.1908711030498456E-4</v>
      </c>
      <c r="GU6151" s="81">
        <v>1.1148832299820636E-2</v>
      </c>
      <c r="GV6151" s="81">
        <v>4.1908711030498456E-4</v>
      </c>
      <c r="GW6151" s="81">
        <v>1.1148832299820636E-2</v>
      </c>
      <c r="GX6151" s="81">
        <v>4.1908711030498456E-4</v>
      </c>
      <c r="GY6151" s="81">
        <v>1.1148832299820636E-2</v>
      </c>
      <c r="GZ6151" s="81">
        <v>4.1908711030498456E-4</v>
      </c>
    </row>
    <row r="6152" spans="98:208" x14ac:dyDescent="0.25">
      <c r="CT6152" s="81" t="s">
        <v>155</v>
      </c>
      <c r="CU6152" s="81" t="s">
        <v>495</v>
      </c>
      <c r="CV6152" s="81" t="s">
        <v>461</v>
      </c>
      <c r="CW6152" s="81">
        <v>2020</v>
      </c>
      <c r="CX6152" s="81">
        <v>0</v>
      </c>
      <c r="CY6152" s="81">
        <v>0</v>
      </c>
      <c r="CZ6152" s="81">
        <v>0</v>
      </c>
      <c r="DA6152" s="81">
        <v>0</v>
      </c>
      <c r="DB6152" s="81">
        <v>14146.13064133435</v>
      </c>
      <c r="DC6152" s="81">
        <v>222.22942162785921</v>
      </c>
      <c r="DD6152" s="81">
        <v>8585.722809249055</v>
      </c>
      <c r="DE6152" s="81">
        <v>5338.1784104574353</v>
      </c>
      <c r="DF6152" s="81">
        <v>2.4775985538151355</v>
      </c>
      <c r="DG6152" s="81">
        <v>0</v>
      </c>
      <c r="DH6152" s="81">
        <v>0</v>
      </c>
      <c r="DI6152" s="81">
        <v>0</v>
      </c>
      <c r="DJ6152" s="81">
        <v>1.878098949696012E-6</v>
      </c>
      <c r="DL6152" s="81">
        <v>0</v>
      </c>
      <c r="DM6152" s="81">
        <v>4.6531752416885641E-6</v>
      </c>
      <c r="DN6152" s="81">
        <v>4.6531752416885641E-6</v>
      </c>
      <c r="DO6152" s="81">
        <v>0</v>
      </c>
      <c r="DP6152" s="81">
        <v>0</v>
      </c>
      <c r="DQ6152" s="81">
        <v>0</v>
      </c>
      <c r="DR6152" s="81">
        <v>0</v>
      </c>
      <c r="DS6152" s="81">
        <v>0</v>
      </c>
      <c r="DT6152" s="81">
        <v>0</v>
      </c>
      <c r="DU6152" s="81">
        <v>0</v>
      </c>
      <c r="DV6152" s="81">
        <v>0</v>
      </c>
      <c r="DW6152" s="81">
        <v>0</v>
      </c>
      <c r="GE6152" s="81" t="s">
        <v>449</v>
      </c>
      <c r="GF6152" s="81" t="s">
        <v>155</v>
      </c>
      <c r="GG6152" s="81" t="s">
        <v>500</v>
      </c>
      <c r="GH6152" s="81" t="s">
        <v>460</v>
      </c>
      <c r="GI6152" s="81">
        <v>2025</v>
      </c>
      <c r="GJ6152" s="81" t="s">
        <v>201</v>
      </c>
      <c r="GK6152" s="81">
        <v>3.7590224611390638E-2</v>
      </c>
      <c r="GL6152" s="81">
        <v>10.015393</v>
      </c>
      <c r="GM6152" s="81">
        <v>2025</v>
      </c>
      <c r="GN6152" s="81" t="s">
        <v>173</v>
      </c>
      <c r="GO6152" s="81">
        <v>1.1148832299820636E-2</v>
      </c>
      <c r="GP6152" s="81">
        <v>10</v>
      </c>
      <c r="GQ6152" s="81">
        <v>0</v>
      </c>
      <c r="GR6152" s="81" t="s">
        <v>448</v>
      </c>
      <c r="GS6152" s="81">
        <v>1.1148832299820636E-2</v>
      </c>
      <c r="GT6152" s="81">
        <v>4.1908711030498456E-4</v>
      </c>
      <c r="GU6152" s="81">
        <v>1.1148832299820636E-2</v>
      </c>
      <c r="GV6152" s="81">
        <v>4.1908711030498456E-4</v>
      </c>
      <c r="GW6152" s="81">
        <v>1.1148832299820636E-2</v>
      </c>
      <c r="GX6152" s="81">
        <v>4.1908711030498456E-4</v>
      </c>
      <c r="GY6152" s="81">
        <v>1.1148832299820636E-2</v>
      </c>
      <c r="GZ6152" s="81">
        <v>4.1908711030498456E-4</v>
      </c>
    </row>
    <row r="6153" spans="98:208" x14ac:dyDescent="0.25">
      <c r="CT6153" s="81" t="s">
        <v>155</v>
      </c>
      <c r="CU6153" s="81" t="s">
        <v>495</v>
      </c>
      <c r="CV6153" s="81" t="s">
        <v>461</v>
      </c>
      <c r="CW6153" s="81">
        <v>2021</v>
      </c>
      <c r="CX6153" s="81">
        <v>0</v>
      </c>
      <c r="CY6153" s="81">
        <v>0</v>
      </c>
      <c r="CZ6153" s="81">
        <v>0</v>
      </c>
      <c r="DA6153" s="81">
        <v>0</v>
      </c>
      <c r="DB6153" s="81">
        <v>14146.13064133435</v>
      </c>
      <c r="DC6153" s="81">
        <v>222.22942162785921</v>
      </c>
      <c r="DD6153" s="81">
        <v>8585.722809249055</v>
      </c>
      <c r="DE6153" s="81">
        <v>5338.1784104574353</v>
      </c>
      <c r="DF6153" s="81">
        <v>2.4775985538151355</v>
      </c>
      <c r="DG6153" s="81">
        <v>2.4775985538151355</v>
      </c>
      <c r="DH6153" s="81">
        <v>0</v>
      </c>
      <c r="DI6153" s="81">
        <v>0</v>
      </c>
      <c r="DJ6153" s="81">
        <v>1.878098949696012E-6</v>
      </c>
      <c r="DL6153" s="81">
        <v>0</v>
      </c>
      <c r="DM6153" s="81">
        <v>4.6531752416885641E-6</v>
      </c>
      <c r="DN6153" s="81">
        <v>4.6531752416885641E-6</v>
      </c>
      <c r="DO6153" s="81">
        <v>0</v>
      </c>
      <c r="DP6153" s="81">
        <v>4.6531752416885641E-6</v>
      </c>
      <c r="DQ6153" s="81">
        <v>4.6531752416885641E-6</v>
      </c>
      <c r="DR6153" s="81">
        <v>0</v>
      </c>
      <c r="DS6153" s="81">
        <v>0</v>
      </c>
      <c r="DT6153" s="81">
        <v>0</v>
      </c>
      <c r="DU6153" s="81">
        <v>0</v>
      </c>
      <c r="DV6153" s="81">
        <v>0</v>
      </c>
      <c r="DW6153" s="81">
        <v>0</v>
      </c>
      <c r="GE6153" s="81" t="s">
        <v>449</v>
      </c>
      <c r="GF6153" s="81" t="s">
        <v>155</v>
      </c>
      <c r="GG6153" s="81" t="s">
        <v>500</v>
      </c>
      <c r="GH6153" s="81" t="s">
        <v>460</v>
      </c>
      <c r="GI6153" s="81">
        <v>2026</v>
      </c>
      <c r="GJ6153" s="81" t="s">
        <v>201</v>
      </c>
      <c r="GK6153" s="81">
        <v>3.7590224611390638E-2</v>
      </c>
      <c r="GL6153" s="81">
        <v>10.015393</v>
      </c>
      <c r="GM6153" s="81">
        <v>2026</v>
      </c>
      <c r="GN6153" s="81" t="s">
        <v>173</v>
      </c>
      <c r="GO6153" s="81">
        <v>1.1148832299820636E-2</v>
      </c>
      <c r="GP6153" s="81">
        <v>10</v>
      </c>
      <c r="GQ6153" s="81">
        <v>0</v>
      </c>
      <c r="GR6153" s="81" t="s">
        <v>448</v>
      </c>
      <c r="GS6153" s="81">
        <v>1.1148832299820636E-2</v>
      </c>
      <c r="GT6153" s="81">
        <v>4.1908711030498456E-4</v>
      </c>
      <c r="GU6153" s="81">
        <v>1.1148832299820636E-2</v>
      </c>
      <c r="GV6153" s="81">
        <v>4.1908711030498456E-4</v>
      </c>
      <c r="GW6153" s="81">
        <v>1.1148832299820636E-2</v>
      </c>
      <c r="GX6153" s="81">
        <v>4.1908711030498456E-4</v>
      </c>
      <c r="GY6153" s="81">
        <v>1.1148832299820636E-2</v>
      </c>
      <c r="GZ6153" s="81">
        <v>4.1908711030498456E-4</v>
      </c>
    </row>
    <row r="6154" spans="98:208" x14ac:dyDescent="0.25">
      <c r="CT6154" s="81" t="s">
        <v>155</v>
      </c>
      <c r="CU6154" s="81" t="s">
        <v>495</v>
      </c>
      <c r="CV6154" s="81" t="s">
        <v>461</v>
      </c>
      <c r="CW6154" s="81">
        <v>2022</v>
      </c>
      <c r="CX6154" s="81">
        <v>0</v>
      </c>
      <c r="CY6154" s="81">
        <v>0</v>
      </c>
      <c r="CZ6154" s="81">
        <v>0</v>
      </c>
      <c r="DA6154" s="81">
        <v>0</v>
      </c>
      <c r="DB6154" s="81">
        <v>14146.13064133435</v>
      </c>
      <c r="DC6154" s="81">
        <v>222.22942162785921</v>
      </c>
      <c r="DD6154" s="81">
        <v>8585.722809249055</v>
      </c>
      <c r="DE6154" s="81">
        <v>5338.1784104574353</v>
      </c>
      <c r="DF6154" s="81">
        <v>2.4775985538151355</v>
      </c>
      <c r="DG6154" s="81">
        <v>2.4775985538151355</v>
      </c>
      <c r="DH6154" s="81">
        <v>2.4775985538151355</v>
      </c>
      <c r="DI6154" s="81">
        <v>0</v>
      </c>
      <c r="DJ6154" s="81">
        <v>1.878098949696012E-6</v>
      </c>
      <c r="DL6154" s="81">
        <v>0</v>
      </c>
      <c r="DM6154" s="81">
        <v>4.6531752416885641E-6</v>
      </c>
      <c r="DN6154" s="81">
        <v>4.6531752416885641E-6</v>
      </c>
      <c r="DO6154" s="81">
        <v>0</v>
      </c>
      <c r="DP6154" s="81">
        <v>4.6531752416885641E-6</v>
      </c>
      <c r="DQ6154" s="81">
        <v>4.6531752416885641E-6</v>
      </c>
      <c r="DR6154" s="81">
        <v>0</v>
      </c>
      <c r="DS6154" s="81">
        <v>4.6531752416885641E-6</v>
      </c>
      <c r="DT6154" s="81">
        <v>4.6531752416885641E-6</v>
      </c>
      <c r="DU6154" s="81">
        <v>0</v>
      </c>
      <c r="DV6154" s="81">
        <v>0</v>
      </c>
      <c r="DW6154" s="81">
        <v>0</v>
      </c>
      <c r="GE6154" s="81" t="s">
        <v>449</v>
      </c>
      <c r="GF6154" s="81" t="s">
        <v>155</v>
      </c>
      <c r="GG6154" s="81" t="s">
        <v>500</v>
      </c>
      <c r="GH6154" s="81" t="s">
        <v>460</v>
      </c>
      <c r="GI6154" s="81">
        <v>2027</v>
      </c>
      <c r="GJ6154" s="81" t="s">
        <v>201</v>
      </c>
      <c r="GK6154" s="81">
        <v>3.7590224611390638E-2</v>
      </c>
      <c r="GL6154" s="81">
        <v>10.015393</v>
      </c>
      <c r="GM6154" s="81">
        <v>2027</v>
      </c>
      <c r="GN6154" s="81" t="s">
        <v>173</v>
      </c>
      <c r="GO6154" s="81">
        <v>1.1148832299820636E-2</v>
      </c>
      <c r="GP6154" s="81">
        <v>10</v>
      </c>
      <c r="GQ6154" s="81">
        <v>0</v>
      </c>
      <c r="GR6154" s="81" t="s">
        <v>448</v>
      </c>
      <c r="GS6154" s="81">
        <v>1.1148832299820636E-2</v>
      </c>
      <c r="GT6154" s="81">
        <v>4.1908711030498456E-4</v>
      </c>
      <c r="GU6154" s="81">
        <v>1.1148832299820636E-2</v>
      </c>
      <c r="GV6154" s="81">
        <v>4.1908711030498456E-4</v>
      </c>
      <c r="GW6154" s="81">
        <v>1.1148832299820636E-2</v>
      </c>
      <c r="GX6154" s="81">
        <v>4.1908711030498456E-4</v>
      </c>
      <c r="GY6154" s="81">
        <v>1.1148832299820636E-2</v>
      </c>
      <c r="GZ6154" s="81">
        <v>4.1908711030498456E-4</v>
      </c>
    </row>
    <row r="6155" spans="98:208" x14ac:dyDescent="0.25">
      <c r="CT6155" s="81" t="s">
        <v>155</v>
      </c>
      <c r="CU6155" s="81" t="s">
        <v>495</v>
      </c>
      <c r="CV6155" s="81" t="s">
        <v>461</v>
      </c>
      <c r="CW6155" s="81">
        <v>2023</v>
      </c>
      <c r="CX6155" s="81">
        <v>0</v>
      </c>
      <c r="CY6155" s="81">
        <v>0</v>
      </c>
      <c r="CZ6155" s="81">
        <v>0</v>
      </c>
      <c r="DA6155" s="81">
        <v>0</v>
      </c>
      <c r="DB6155" s="81">
        <v>14664.63755643852</v>
      </c>
      <c r="DC6155" s="81">
        <v>233.2300768079692</v>
      </c>
      <c r="DD6155" s="81">
        <v>8896.5159934297444</v>
      </c>
      <c r="DE6155" s="81">
        <v>5534.8914862008087</v>
      </c>
      <c r="DF6155" s="81">
        <v>2.600243013606335</v>
      </c>
      <c r="DG6155" s="81">
        <v>2.600243013606335</v>
      </c>
      <c r="DH6155" s="81">
        <v>2.600243013606335</v>
      </c>
      <c r="DI6155" s="81">
        <v>2.600243013606335</v>
      </c>
      <c r="DJ6155" s="81">
        <v>1.878098949696012E-6</v>
      </c>
      <c r="DL6155" s="81">
        <v>0</v>
      </c>
      <c r="DM6155" s="81">
        <v>4.883513672808451E-6</v>
      </c>
      <c r="DN6155" s="81">
        <v>4.883513672808451E-6</v>
      </c>
      <c r="DO6155" s="81">
        <v>0</v>
      </c>
      <c r="DP6155" s="81">
        <v>4.883513672808451E-6</v>
      </c>
      <c r="DQ6155" s="81">
        <v>4.883513672808451E-6</v>
      </c>
      <c r="DR6155" s="81">
        <v>0</v>
      </c>
      <c r="DS6155" s="81">
        <v>4.883513672808451E-6</v>
      </c>
      <c r="DT6155" s="81">
        <v>4.883513672808451E-6</v>
      </c>
      <c r="DU6155" s="81">
        <v>0</v>
      </c>
      <c r="DV6155" s="81">
        <v>4.883513672808451E-6</v>
      </c>
      <c r="DW6155" s="81">
        <v>4.883513672808451E-6</v>
      </c>
      <c r="GE6155" s="81" t="s">
        <v>449</v>
      </c>
      <c r="GF6155" s="81" t="s">
        <v>155</v>
      </c>
      <c r="GG6155" s="81" t="s">
        <v>500</v>
      </c>
      <c r="GH6155" s="81" t="s">
        <v>460</v>
      </c>
      <c r="GI6155" s="81">
        <v>2028</v>
      </c>
      <c r="GJ6155" s="81" t="s">
        <v>201</v>
      </c>
      <c r="GK6155" s="81">
        <v>3.9055083184886208E-2</v>
      </c>
      <c r="GL6155" s="81">
        <v>10.015393</v>
      </c>
      <c r="GM6155" s="81">
        <v>2028</v>
      </c>
      <c r="GN6155" s="81" t="s">
        <v>173</v>
      </c>
      <c r="GO6155" s="81">
        <v>1.1148832299820636E-2</v>
      </c>
      <c r="GP6155" s="81">
        <v>10</v>
      </c>
      <c r="GQ6155" s="81">
        <v>0</v>
      </c>
      <c r="GR6155" s="81" t="s">
        <v>448</v>
      </c>
      <c r="GS6155" s="81">
        <v>1.1148832299820636E-2</v>
      </c>
      <c r="GT6155" s="81">
        <v>4.3541857288384114E-4</v>
      </c>
      <c r="GU6155" s="81">
        <v>1.1148832299820636E-2</v>
      </c>
      <c r="GV6155" s="81">
        <v>4.3541857288384114E-4</v>
      </c>
      <c r="GW6155" s="81">
        <v>1.1148832299820636E-2</v>
      </c>
      <c r="GX6155" s="81">
        <v>4.3541857288384114E-4</v>
      </c>
      <c r="GY6155" s="81">
        <v>1.1148832299820636E-2</v>
      </c>
      <c r="GZ6155" s="81">
        <v>4.3541857288384114E-4</v>
      </c>
    </row>
    <row r="6156" spans="98:208" x14ac:dyDescent="0.25">
      <c r="CT6156" s="81" t="s">
        <v>155</v>
      </c>
      <c r="CU6156" s="81" t="s">
        <v>495</v>
      </c>
      <c r="CV6156" s="81" t="s">
        <v>461</v>
      </c>
      <c r="CW6156" s="81">
        <v>2024</v>
      </c>
      <c r="CX6156" s="81">
        <v>0</v>
      </c>
      <c r="CY6156" s="81">
        <v>0</v>
      </c>
      <c r="CZ6156" s="81">
        <v>0</v>
      </c>
      <c r="DA6156" s="81">
        <v>0</v>
      </c>
      <c r="DB6156" s="81">
        <v>14664.63755643852</v>
      </c>
      <c r="DC6156" s="81">
        <v>233.2300768079692</v>
      </c>
      <c r="DD6156" s="81">
        <v>8896.5159934297444</v>
      </c>
      <c r="DE6156" s="81">
        <v>5534.8914862008087</v>
      </c>
      <c r="DF6156" s="81">
        <v>2.600243013606335</v>
      </c>
      <c r="DG6156" s="81">
        <v>2.600243013606335</v>
      </c>
      <c r="DH6156" s="81">
        <v>2.600243013606335</v>
      </c>
      <c r="DI6156" s="81">
        <v>2.600243013606335</v>
      </c>
      <c r="DJ6156" s="81">
        <v>1.878098949696012E-6</v>
      </c>
      <c r="DL6156" s="81">
        <v>0</v>
      </c>
      <c r="DM6156" s="81">
        <v>4.883513672808451E-6</v>
      </c>
      <c r="DN6156" s="81">
        <v>4.883513672808451E-6</v>
      </c>
      <c r="DO6156" s="81">
        <v>0</v>
      </c>
      <c r="DP6156" s="81">
        <v>4.883513672808451E-6</v>
      </c>
      <c r="DQ6156" s="81">
        <v>4.883513672808451E-6</v>
      </c>
      <c r="DR6156" s="81">
        <v>0</v>
      </c>
      <c r="DS6156" s="81">
        <v>4.883513672808451E-6</v>
      </c>
      <c r="DT6156" s="81">
        <v>4.883513672808451E-6</v>
      </c>
      <c r="DU6156" s="81">
        <v>0</v>
      </c>
      <c r="DV6156" s="81">
        <v>4.883513672808451E-6</v>
      </c>
      <c r="DW6156" s="81">
        <v>4.883513672808451E-6</v>
      </c>
      <c r="GE6156" s="81" t="s">
        <v>449</v>
      </c>
      <c r="GF6156" s="81" t="s">
        <v>155</v>
      </c>
      <c r="GG6156" s="81" t="s">
        <v>500</v>
      </c>
      <c r="GH6156" s="81" t="s">
        <v>460</v>
      </c>
      <c r="GI6156" s="81">
        <v>2029</v>
      </c>
      <c r="GJ6156" s="81" t="s">
        <v>201</v>
      </c>
      <c r="GK6156" s="81">
        <v>3.9055083184886208E-2</v>
      </c>
      <c r="GL6156" s="81">
        <v>10.015393</v>
      </c>
      <c r="GM6156" s="81">
        <v>2029</v>
      </c>
      <c r="GN6156" s="81" t="s">
        <v>173</v>
      </c>
      <c r="GO6156" s="81">
        <v>1.1148832299820636E-2</v>
      </c>
      <c r="GP6156" s="81">
        <v>10</v>
      </c>
      <c r="GQ6156" s="81">
        <v>0</v>
      </c>
      <c r="GR6156" s="81" t="s">
        <v>448</v>
      </c>
      <c r="GS6156" s="81">
        <v>1.1148832299820636E-2</v>
      </c>
      <c r="GT6156" s="81">
        <v>4.3541857288384114E-4</v>
      </c>
      <c r="GU6156" s="81">
        <v>1.1148832299820636E-2</v>
      </c>
      <c r="GV6156" s="81">
        <v>4.3541857288384114E-4</v>
      </c>
      <c r="GW6156" s="81">
        <v>1.1148832299820636E-2</v>
      </c>
      <c r="GX6156" s="81">
        <v>4.3541857288384114E-4</v>
      </c>
      <c r="GY6156" s="81">
        <v>1.1148832299820636E-2</v>
      </c>
      <c r="GZ6156" s="81">
        <v>4.3541857288384114E-4</v>
      </c>
    </row>
    <row r="6157" spans="98:208" x14ac:dyDescent="0.25">
      <c r="CT6157" s="81" t="s">
        <v>155</v>
      </c>
      <c r="CU6157" s="81" t="s">
        <v>495</v>
      </c>
      <c r="CV6157" s="81" t="s">
        <v>461</v>
      </c>
      <c r="CW6157" s="81">
        <v>2025</v>
      </c>
      <c r="CX6157" s="81">
        <v>0</v>
      </c>
      <c r="CY6157" s="81">
        <v>0</v>
      </c>
      <c r="CZ6157" s="81">
        <v>0</v>
      </c>
      <c r="DA6157" s="81">
        <v>0</v>
      </c>
      <c r="DB6157" s="81">
        <v>14664.63755643852</v>
      </c>
      <c r="DC6157" s="81">
        <v>233.2300768079692</v>
      </c>
      <c r="DD6157" s="81">
        <v>8896.5159934297444</v>
      </c>
      <c r="DE6157" s="81">
        <v>5534.8914862008087</v>
      </c>
      <c r="DF6157" s="81">
        <v>2.600243013606335</v>
      </c>
      <c r="DG6157" s="81">
        <v>2.600243013606335</v>
      </c>
      <c r="DH6157" s="81">
        <v>2.600243013606335</v>
      </c>
      <c r="DI6157" s="81">
        <v>2.600243013606335</v>
      </c>
      <c r="DJ6157" s="81">
        <v>1.878098949696012E-6</v>
      </c>
      <c r="DL6157" s="81">
        <v>0</v>
      </c>
      <c r="DM6157" s="81">
        <v>4.883513672808451E-6</v>
      </c>
      <c r="DN6157" s="81">
        <v>4.883513672808451E-6</v>
      </c>
      <c r="DO6157" s="81">
        <v>0</v>
      </c>
      <c r="DP6157" s="81">
        <v>4.883513672808451E-6</v>
      </c>
      <c r="DQ6157" s="81">
        <v>4.883513672808451E-6</v>
      </c>
      <c r="DR6157" s="81">
        <v>0</v>
      </c>
      <c r="DS6157" s="81">
        <v>4.883513672808451E-6</v>
      </c>
      <c r="DT6157" s="81">
        <v>4.883513672808451E-6</v>
      </c>
      <c r="DU6157" s="81">
        <v>0</v>
      </c>
      <c r="DV6157" s="81">
        <v>4.883513672808451E-6</v>
      </c>
      <c r="DW6157" s="81">
        <v>4.883513672808451E-6</v>
      </c>
      <c r="GE6157" s="81" t="s">
        <v>449</v>
      </c>
      <c r="GF6157" s="81" t="s">
        <v>155</v>
      </c>
      <c r="GG6157" s="81" t="s">
        <v>500</v>
      </c>
      <c r="GH6157" s="81" t="s">
        <v>460</v>
      </c>
      <c r="GI6157" s="81">
        <v>2030</v>
      </c>
      <c r="GJ6157" s="81" t="s">
        <v>201</v>
      </c>
      <c r="GK6157" s="81">
        <v>3.9055083184886208E-2</v>
      </c>
      <c r="GL6157" s="81">
        <v>10.015393</v>
      </c>
      <c r="GM6157" s="81">
        <v>2030</v>
      </c>
      <c r="GN6157" s="81" t="s">
        <v>173</v>
      </c>
      <c r="GO6157" s="81">
        <v>1.1148832299820636E-2</v>
      </c>
      <c r="GP6157" s="81">
        <v>10</v>
      </c>
      <c r="GQ6157" s="81">
        <v>0</v>
      </c>
      <c r="GR6157" s="81" t="s">
        <v>448</v>
      </c>
      <c r="GS6157" s="81">
        <v>0</v>
      </c>
      <c r="GT6157" s="81">
        <v>0</v>
      </c>
      <c r="GU6157" s="81">
        <v>1.1148832299820636E-2</v>
      </c>
      <c r="GV6157" s="81">
        <v>4.3541857288384114E-4</v>
      </c>
      <c r="GW6157" s="81">
        <v>1.1148832299820636E-2</v>
      </c>
      <c r="GX6157" s="81">
        <v>4.3541857288384114E-4</v>
      </c>
      <c r="GY6157" s="81">
        <v>1.1148832299820636E-2</v>
      </c>
      <c r="GZ6157" s="81">
        <v>4.3541857288384114E-4</v>
      </c>
    </row>
    <row r="6158" spans="98:208" x14ac:dyDescent="0.25">
      <c r="CT6158" s="81" t="s">
        <v>155</v>
      </c>
      <c r="CU6158" s="81" t="s">
        <v>495</v>
      </c>
      <c r="CV6158" s="81" t="s">
        <v>461</v>
      </c>
      <c r="CW6158" s="81">
        <v>2026</v>
      </c>
      <c r="CX6158" s="81">
        <v>0</v>
      </c>
      <c r="CY6158" s="81">
        <v>0</v>
      </c>
      <c r="CZ6158" s="81">
        <v>0</v>
      </c>
      <c r="DA6158" s="81">
        <v>0</v>
      </c>
      <c r="DB6158" s="81">
        <v>14664.63755643852</v>
      </c>
      <c r="DC6158" s="81">
        <v>233.2300768079692</v>
      </c>
      <c r="DD6158" s="81">
        <v>8896.5159934297444</v>
      </c>
      <c r="DE6158" s="81">
        <v>5534.8914862008087</v>
      </c>
      <c r="DF6158" s="81">
        <v>2.600243013606335</v>
      </c>
      <c r="DG6158" s="81">
        <v>2.600243013606335</v>
      </c>
      <c r="DH6158" s="81">
        <v>2.600243013606335</v>
      </c>
      <c r="DI6158" s="81">
        <v>2.600243013606335</v>
      </c>
      <c r="DJ6158" s="81">
        <v>1.878098949696012E-6</v>
      </c>
      <c r="DL6158" s="81">
        <v>0</v>
      </c>
      <c r="DM6158" s="81">
        <v>4.883513672808451E-6</v>
      </c>
      <c r="DN6158" s="81">
        <v>4.883513672808451E-6</v>
      </c>
      <c r="DO6158" s="81">
        <v>0</v>
      </c>
      <c r="DP6158" s="81">
        <v>4.883513672808451E-6</v>
      </c>
      <c r="DQ6158" s="81">
        <v>4.883513672808451E-6</v>
      </c>
      <c r="DR6158" s="81">
        <v>0</v>
      </c>
      <c r="DS6158" s="81">
        <v>4.883513672808451E-6</v>
      </c>
      <c r="DT6158" s="81">
        <v>4.883513672808451E-6</v>
      </c>
      <c r="DU6158" s="81">
        <v>0</v>
      </c>
      <c r="DV6158" s="81">
        <v>4.883513672808451E-6</v>
      </c>
      <c r="DW6158" s="81">
        <v>4.883513672808451E-6</v>
      </c>
      <c r="GE6158" s="81" t="s">
        <v>449</v>
      </c>
      <c r="GF6158" s="81" t="s">
        <v>155</v>
      </c>
      <c r="GG6158" s="81" t="s">
        <v>500</v>
      </c>
      <c r="GH6158" s="81" t="s">
        <v>460</v>
      </c>
      <c r="GI6158" s="81">
        <v>2031</v>
      </c>
      <c r="GJ6158" s="81" t="s">
        <v>201</v>
      </c>
      <c r="GK6158" s="81">
        <v>3.9055083184886208E-2</v>
      </c>
      <c r="GL6158" s="81">
        <v>10.015393</v>
      </c>
      <c r="GM6158" s="81">
        <v>2031</v>
      </c>
      <c r="GN6158" s="81" t="s">
        <v>173</v>
      </c>
      <c r="GO6158" s="81">
        <v>1.1148832299820636E-2</v>
      </c>
      <c r="GP6158" s="81">
        <v>10</v>
      </c>
      <c r="GQ6158" s="81">
        <v>0</v>
      </c>
      <c r="GR6158" s="81" t="s">
        <v>448</v>
      </c>
      <c r="GS6158" s="81">
        <v>0</v>
      </c>
      <c r="GT6158" s="81">
        <v>0</v>
      </c>
      <c r="GU6158" s="81">
        <v>0</v>
      </c>
      <c r="GV6158" s="81">
        <v>0</v>
      </c>
      <c r="GW6158" s="81">
        <v>1.1148832299820636E-2</v>
      </c>
      <c r="GX6158" s="81">
        <v>4.3541857288384114E-4</v>
      </c>
      <c r="GY6158" s="81">
        <v>1.1148832299820636E-2</v>
      </c>
      <c r="GZ6158" s="81">
        <v>4.3541857288384114E-4</v>
      </c>
    </row>
    <row r="6159" spans="98:208" x14ac:dyDescent="0.25">
      <c r="CT6159" s="81" t="s">
        <v>155</v>
      </c>
      <c r="CU6159" s="81" t="s">
        <v>495</v>
      </c>
      <c r="CV6159" s="81" t="s">
        <v>461</v>
      </c>
      <c r="CW6159" s="81">
        <v>2027</v>
      </c>
      <c r="CX6159" s="81">
        <v>0</v>
      </c>
      <c r="CY6159" s="81">
        <v>0</v>
      </c>
      <c r="CZ6159" s="81">
        <v>0</v>
      </c>
      <c r="DA6159" s="81">
        <v>0</v>
      </c>
      <c r="DB6159" s="81">
        <v>14664.63755643852</v>
      </c>
      <c r="DC6159" s="81">
        <v>233.2300768079692</v>
      </c>
      <c r="DD6159" s="81">
        <v>8896.5159934297444</v>
      </c>
      <c r="DE6159" s="81">
        <v>5534.8914862008087</v>
      </c>
      <c r="DF6159" s="81">
        <v>2.600243013606335</v>
      </c>
      <c r="DG6159" s="81">
        <v>2.600243013606335</v>
      </c>
      <c r="DH6159" s="81">
        <v>2.600243013606335</v>
      </c>
      <c r="DI6159" s="81">
        <v>2.600243013606335</v>
      </c>
      <c r="DJ6159" s="81">
        <v>1.878098949696012E-6</v>
      </c>
      <c r="DL6159" s="81">
        <v>0</v>
      </c>
      <c r="DM6159" s="81">
        <v>4.883513672808451E-6</v>
      </c>
      <c r="DN6159" s="81">
        <v>4.883513672808451E-6</v>
      </c>
      <c r="DO6159" s="81">
        <v>0</v>
      </c>
      <c r="DP6159" s="81">
        <v>4.883513672808451E-6</v>
      </c>
      <c r="DQ6159" s="81">
        <v>4.883513672808451E-6</v>
      </c>
      <c r="DR6159" s="81">
        <v>0</v>
      </c>
      <c r="DS6159" s="81">
        <v>4.883513672808451E-6</v>
      </c>
      <c r="DT6159" s="81">
        <v>4.883513672808451E-6</v>
      </c>
      <c r="DU6159" s="81">
        <v>0</v>
      </c>
      <c r="DV6159" s="81">
        <v>4.883513672808451E-6</v>
      </c>
      <c r="DW6159" s="81">
        <v>4.883513672808451E-6</v>
      </c>
      <c r="GE6159" s="81" t="s">
        <v>449</v>
      </c>
      <c r="GF6159" s="81" t="s">
        <v>155</v>
      </c>
      <c r="GG6159" s="81" t="s">
        <v>500</v>
      </c>
      <c r="GH6159" s="81" t="s">
        <v>460</v>
      </c>
      <c r="GI6159" s="81">
        <v>2032</v>
      </c>
      <c r="GJ6159" s="81" t="s">
        <v>201</v>
      </c>
      <c r="GK6159" s="81">
        <v>3.9055083184886208E-2</v>
      </c>
      <c r="GL6159" s="81">
        <v>10.015393</v>
      </c>
      <c r="GM6159" s="81">
        <v>2032</v>
      </c>
      <c r="GN6159" s="81" t="s">
        <v>173</v>
      </c>
      <c r="GO6159" s="81">
        <v>1.1148832299820636E-2</v>
      </c>
      <c r="GP6159" s="81">
        <v>10</v>
      </c>
      <c r="GQ6159" s="81">
        <v>0</v>
      </c>
      <c r="GR6159" s="81" t="s">
        <v>448</v>
      </c>
      <c r="GS6159" s="81">
        <v>0</v>
      </c>
      <c r="GT6159" s="81">
        <v>0</v>
      </c>
      <c r="GU6159" s="81">
        <v>0</v>
      </c>
      <c r="GV6159" s="81">
        <v>0</v>
      </c>
      <c r="GW6159" s="81">
        <v>0</v>
      </c>
      <c r="GX6159" s="81">
        <v>0</v>
      </c>
      <c r="GY6159" s="81">
        <v>1.1148832299820636E-2</v>
      </c>
      <c r="GZ6159" s="81">
        <v>4.3541857288384114E-4</v>
      </c>
    </row>
    <row r="6160" spans="98:208" x14ac:dyDescent="0.25">
      <c r="CT6160" s="81" t="s">
        <v>155</v>
      </c>
      <c r="CU6160" s="81" t="s">
        <v>495</v>
      </c>
      <c r="CV6160" s="81" t="s">
        <v>461</v>
      </c>
      <c r="CW6160" s="81">
        <v>2028</v>
      </c>
      <c r="CX6160" s="81">
        <v>0</v>
      </c>
      <c r="CY6160" s="81">
        <v>0</v>
      </c>
      <c r="CZ6160" s="81">
        <v>0</v>
      </c>
      <c r="DA6160" s="81">
        <v>0</v>
      </c>
      <c r="DB6160" s="81">
        <v>15317.990942817951</v>
      </c>
      <c r="DC6160" s="81">
        <v>247.27299216497869</v>
      </c>
      <c r="DD6160" s="81">
        <v>9287.6490955456957</v>
      </c>
      <c r="DE6160" s="81">
        <v>5783.0688551072726</v>
      </c>
      <c r="DF6160" s="81">
        <v>2.7568051219222096</v>
      </c>
      <c r="DG6160" s="81">
        <v>2.7568051219222096</v>
      </c>
      <c r="DH6160" s="81">
        <v>2.7568051219222096</v>
      </c>
      <c r="DI6160" s="81">
        <v>2.7568051219222096</v>
      </c>
      <c r="DJ6160" s="81">
        <v>1.878098949696012E-6</v>
      </c>
      <c r="DL6160" s="81">
        <v>0</v>
      </c>
      <c r="DM6160" s="81">
        <v>5.1775528039986885E-6</v>
      </c>
      <c r="DN6160" s="81">
        <v>5.1775528039986885E-6</v>
      </c>
      <c r="DO6160" s="81">
        <v>0</v>
      </c>
      <c r="DP6160" s="81">
        <v>5.1775528039986885E-6</v>
      </c>
      <c r="DQ6160" s="81">
        <v>5.1775528039986885E-6</v>
      </c>
      <c r="DR6160" s="81">
        <v>0</v>
      </c>
      <c r="DS6160" s="81">
        <v>5.1775528039986885E-6</v>
      </c>
      <c r="DT6160" s="81">
        <v>5.1775528039986885E-6</v>
      </c>
      <c r="DU6160" s="81">
        <v>0</v>
      </c>
      <c r="DV6160" s="81">
        <v>5.1775528039986885E-6</v>
      </c>
      <c r="DW6160" s="81">
        <v>5.1775528039986885E-6</v>
      </c>
      <c r="GE6160" s="81" t="s">
        <v>449</v>
      </c>
      <c r="GF6160" s="81" t="s">
        <v>155</v>
      </c>
      <c r="GG6160" s="81" t="s">
        <v>500</v>
      </c>
      <c r="GH6160" s="81" t="s">
        <v>461</v>
      </c>
      <c r="GI6160" s="81">
        <v>2021</v>
      </c>
      <c r="GJ6160" s="81" t="s">
        <v>201</v>
      </c>
      <c r="GK6160" s="81">
        <v>222.2294216277995</v>
      </c>
      <c r="GL6160" s="81">
        <v>10.015393</v>
      </c>
      <c r="GM6160" s="81">
        <v>2021</v>
      </c>
      <c r="GN6160" s="81" t="s">
        <v>173</v>
      </c>
      <c r="GO6160" s="81">
        <v>1.1148832299820636E-2</v>
      </c>
      <c r="GP6160" s="81">
        <v>10</v>
      </c>
      <c r="GQ6160" s="81">
        <v>0</v>
      </c>
      <c r="GR6160" s="81" t="s">
        <v>448</v>
      </c>
      <c r="GS6160" s="81">
        <v>1.1148832299820636E-2</v>
      </c>
      <c r="GT6160" s="81">
        <v>2.4775985538144698</v>
      </c>
      <c r="GU6160" s="81">
        <v>1.1148832299820636E-2</v>
      </c>
      <c r="GV6160" s="81">
        <v>2.4775985538144698</v>
      </c>
      <c r="GW6160" s="81">
        <v>0</v>
      </c>
      <c r="GX6160" s="81">
        <v>0</v>
      </c>
      <c r="GY6160" s="81">
        <v>0</v>
      </c>
      <c r="GZ6160" s="81">
        <v>0</v>
      </c>
    </row>
    <row r="6161" spans="98:208" x14ac:dyDescent="0.25">
      <c r="CT6161" s="81" t="s">
        <v>155</v>
      </c>
      <c r="CU6161" s="81" t="s">
        <v>495</v>
      </c>
      <c r="CV6161" s="81" t="s">
        <v>461</v>
      </c>
      <c r="CW6161" s="81">
        <v>2029</v>
      </c>
      <c r="CX6161" s="81">
        <v>0</v>
      </c>
      <c r="CY6161" s="81">
        <v>0</v>
      </c>
      <c r="CZ6161" s="81">
        <v>0</v>
      </c>
      <c r="DA6161" s="81">
        <v>0</v>
      </c>
      <c r="DB6161" s="81">
        <v>15317.990942817951</v>
      </c>
      <c r="DC6161" s="81">
        <v>247.27299216497869</v>
      </c>
      <c r="DD6161" s="81">
        <v>9287.6490955456957</v>
      </c>
      <c r="DE6161" s="81">
        <v>5783.0688551072726</v>
      </c>
      <c r="DF6161" s="81">
        <v>2.7568051219222096</v>
      </c>
      <c r="DG6161" s="81">
        <v>2.7568051219222096</v>
      </c>
      <c r="DH6161" s="81">
        <v>2.7568051219222096</v>
      </c>
      <c r="DI6161" s="81">
        <v>2.7568051219222096</v>
      </c>
      <c r="DJ6161" s="81">
        <v>1.878098949696012E-6</v>
      </c>
      <c r="DL6161" s="81">
        <v>0</v>
      </c>
      <c r="DM6161" s="81">
        <v>5.1775528039986885E-6</v>
      </c>
      <c r="DN6161" s="81">
        <v>5.1775528039986885E-6</v>
      </c>
      <c r="DO6161" s="81">
        <v>0</v>
      </c>
      <c r="DP6161" s="81">
        <v>5.1775528039986885E-6</v>
      </c>
      <c r="DQ6161" s="81">
        <v>5.1775528039986885E-6</v>
      </c>
      <c r="DR6161" s="81">
        <v>0</v>
      </c>
      <c r="DS6161" s="81">
        <v>5.1775528039986885E-6</v>
      </c>
      <c r="DT6161" s="81">
        <v>5.1775528039986885E-6</v>
      </c>
      <c r="DU6161" s="81">
        <v>0</v>
      </c>
      <c r="DV6161" s="81">
        <v>5.1775528039986885E-6</v>
      </c>
      <c r="DW6161" s="81">
        <v>5.1775528039986885E-6</v>
      </c>
      <c r="GE6161" s="81" t="s">
        <v>449</v>
      </c>
      <c r="GF6161" s="81" t="s">
        <v>155</v>
      </c>
      <c r="GG6161" s="81" t="s">
        <v>500</v>
      </c>
      <c r="GH6161" s="81" t="s">
        <v>461</v>
      </c>
      <c r="GI6161" s="81">
        <v>2022</v>
      </c>
      <c r="GJ6161" s="81" t="s">
        <v>201</v>
      </c>
      <c r="GK6161" s="81">
        <v>222.2294216277995</v>
      </c>
      <c r="GL6161" s="81">
        <v>10.015393</v>
      </c>
      <c r="GM6161" s="81">
        <v>2022</v>
      </c>
      <c r="GN6161" s="81" t="s">
        <v>173</v>
      </c>
      <c r="GO6161" s="81">
        <v>1.1148832299820636E-2</v>
      </c>
      <c r="GP6161" s="81">
        <v>10</v>
      </c>
      <c r="GQ6161" s="81">
        <v>0</v>
      </c>
      <c r="GR6161" s="81" t="s">
        <v>448</v>
      </c>
      <c r="GS6161" s="81">
        <v>1.1148832299820636E-2</v>
      </c>
      <c r="GT6161" s="81">
        <v>2.4775985538144698</v>
      </c>
      <c r="GU6161" s="81">
        <v>1.1148832299820636E-2</v>
      </c>
      <c r="GV6161" s="81">
        <v>2.4775985538144698</v>
      </c>
      <c r="GW6161" s="81">
        <v>1.1148832299820636E-2</v>
      </c>
      <c r="GX6161" s="81">
        <v>2.4775985538144698</v>
      </c>
      <c r="GY6161" s="81">
        <v>0</v>
      </c>
      <c r="GZ6161" s="81">
        <v>0</v>
      </c>
    </row>
    <row r="6162" spans="98:208" x14ac:dyDescent="0.25">
      <c r="CT6162" s="81" t="s">
        <v>155</v>
      </c>
      <c r="CU6162" s="81" t="s">
        <v>495</v>
      </c>
      <c r="CV6162" s="81" t="s">
        <v>461</v>
      </c>
      <c r="CW6162" s="81">
        <v>2030</v>
      </c>
      <c r="CX6162" s="81">
        <v>0</v>
      </c>
      <c r="CY6162" s="81">
        <v>0</v>
      </c>
      <c r="CZ6162" s="81">
        <v>0</v>
      </c>
      <c r="DA6162" s="81">
        <v>0</v>
      </c>
      <c r="DB6162" s="81">
        <v>15317.990942817951</v>
      </c>
      <c r="DC6162" s="81">
        <v>247.27299216497869</v>
      </c>
      <c r="DD6162" s="81">
        <v>9287.6490955456957</v>
      </c>
      <c r="DE6162" s="81">
        <v>5783.0688551072726</v>
      </c>
      <c r="DF6162" s="81">
        <v>0</v>
      </c>
      <c r="DG6162" s="81">
        <v>2.7568051219222096</v>
      </c>
      <c r="DH6162" s="81">
        <v>2.7568051219222096</v>
      </c>
      <c r="DI6162" s="81">
        <v>2.7568051219222096</v>
      </c>
      <c r="DJ6162" s="81">
        <v>1.878098949696012E-6</v>
      </c>
      <c r="DL6162" s="81">
        <v>0</v>
      </c>
      <c r="DM6162" s="81">
        <v>0</v>
      </c>
      <c r="DN6162" s="81">
        <v>0</v>
      </c>
      <c r="DO6162" s="81">
        <v>0</v>
      </c>
      <c r="DP6162" s="81">
        <v>5.1775528039986885E-6</v>
      </c>
      <c r="DQ6162" s="81">
        <v>5.1775528039986885E-6</v>
      </c>
      <c r="DR6162" s="81">
        <v>0</v>
      </c>
      <c r="DS6162" s="81">
        <v>5.1775528039986885E-6</v>
      </c>
      <c r="DT6162" s="81">
        <v>5.1775528039986885E-6</v>
      </c>
      <c r="DU6162" s="81">
        <v>0</v>
      </c>
      <c r="DV6162" s="81">
        <v>5.1775528039986885E-6</v>
      </c>
      <c r="DW6162" s="81">
        <v>5.1775528039986885E-6</v>
      </c>
      <c r="GE6162" s="81" t="s">
        <v>449</v>
      </c>
      <c r="GF6162" s="81" t="s">
        <v>155</v>
      </c>
      <c r="GG6162" s="81" t="s">
        <v>500</v>
      </c>
      <c r="GH6162" s="81" t="s">
        <v>461</v>
      </c>
      <c r="GI6162" s="81">
        <v>2023</v>
      </c>
      <c r="GJ6162" s="81" t="s">
        <v>201</v>
      </c>
      <c r="GK6162" s="81">
        <v>233.23007680791639</v>
      </c>
      <c r="GL6162" s="81">
        <v>10.015393</v>
      </c>
      <c r="GM6162" s="81">
        <v>2023</v>
      </c>
      <c r="GN6162" s="81" t="s">
        <v>173</v>
      </c>
      <c r="GO6162" s="81">
        <v>1.1148832299820636E-2</v>
      </c>
      <c r="GP6162" s="81">
        <v>10</v>
      </c>
      <c r="GQ6162" s="81">
        <v>0</v>
      </c>
      <c r="GR6162" s="81" t="s">
        <v>448</v>
      </c>
      <c r="GS6162" s="81">
        <v>1.1148832299820636E-2</v>
      </c>
      <c r="GT6162" s="81">
        <v>2.6002430136057462</v>
      </c>
      <c r="GU6162" s="81">
        <v>1.1148832299820636E-2</v>
      </c>
      <c r="GV6162" s="81">
        <v>2.6002430136057462</v>
      </c>
      <c r="GW6162" s="81">
        <v>1.1148832299820636E-2</v>
      </c>
      <c r="GX6162" s="81">
        <v>2.6002430136057462</v>
      </c>
      <c r="GY6162" s="81">
        <v>1.1148832299820636E-2</v>
      </c>
      <c r="GZ6162" s="81">
        <v>2.6002430136057462</v>
      </c>
    </row>
    <row r="6163" spans="98:208" x14ac:dyDescent="0.25">
      <c r="CT6163" s="81" t="s">
        <v>155</v>
      </c>
      <c r="CU6163" s="81" t="s">
        <v>495</v>
      </c>
      <c r="CV6163" s="81" t="s">
        <v>461</v>
      </c>
      <c r="CW6163" s="81">
        <v>2031</v>
      </c>
      <c r="CX6163" s="81">
        <v>0</v>
      </c>
      <c r="CY6163" s="81">
        <v>0</v>
      </c>
      <c r="CZ6163" s="81">
        <v>0</v>
      </c>
      <c r="DA6163" s="81">
        <v>0</v>
      </c>
      <c r="DB6163" s="81">
        <v>15317.990942817951</v>
      </c>
      <c r="DC6163" s="81">
        <v>247.27299216497869</v>
      </c>
      <c r="DD6163" s="81">
        <v>9287.6490955456957</v>
      </c>
      <c r="DE6163" s="81">
        <v>5783.0688551072726</v>
      </c>
      <c r="DF6163" s="81">
        <v>0</v>
      </c>
      <c r="DG6163" s="81">
        <v>0</v>
      </c>
      <c r="DH6163" s="81">
        <v>2.7568051219222096</v>
      </c>
      <c r="DI6163" s="81">
        <v>2.7568051219222096</v>
      </c>
      <c r="DJ6163" s="81">
        <v>1.878098949696012E-6</v>
      </c>
      <c r="DL6163" s="81">
        <v>0</v>
      </c>
      <c r="DM6163" s="81">
        <v>0</v>
      </c>
      <c r="DN6163" s="81">
        <v>0</v>
      </c>
      <c r="DO6163" s="81">
        <v>0</v>
      </c>
      <c r="DP6163" s="81">
        <v>0</v>
      </c>
      <c r="DQ6163" s="81">
        <v>0</v>
      </c>
      <c r="DR6163" s="81">
        <v>0</v>
      </c>
      <c r="DS6163" s="81">
        <v>5.1775528039986885E-6</v>
      </c>
      <c r="DT6163" s="81">
        <v>5.1775528039986885E-6</v>
      </c>
      <c r="DU6163" s="81">
        <v>0</v>
      </c>
      <c r="DV6163" s="81">
        <v>5.1775528039986885E-6</v>
      </c>
      <c r="DW6163" s="81">
        <v>5.1775528039986885E-6</v>
      </c>
      <c r="GE6163" s="81" t="s">
        <v>449</v>
      </c>
      <c r="GF6163" s="81" t="s">
        <v>155</v>
      </c>
      <c r="GG6163" s="81" t="s">
        <v>500</v>
      </c>
      <c r="GH6163" s="81" t="s">
        <v>461</v>
      </c>
      <c r="GI6163" s="81">
        <v>2024</v>
      </c>
      <c r="GJ6163" s="81" t="s">
        <v>201</v>
      </c>
      <c r="GK6163" s="81">
        <v>233.23007680791639</v>
      </c>
      <c r="GL6163" s="81">
        <v>10.015393</v>
      </c>
      <c r="GM6163" s="81">
        <v>2024</v>
      </c>
      <c r="GN6163" s="81" t="s">
        <v>173</v>
      </c>
      <c r="GO6163" s="81">
        <v>1.1148832299820636E-2</v>
      </c>
      <c r="GP6163" s="81">
        <v>10</v>
      </c>
      <c r="GQ6163" s="81">
        <v>0</v>
      </c>
      <c r="GR6163" s="81" t="s">
        <v>448</v>
      </c>
      <c r="GS6163" s="81">
        <v>1.1148832299820636E-2</v>
      </c>
      <c r="GT6163" s="81">
        <v>2.6002430136057462</v>
      </c>
      <c r="GU6163" s="81">
        <v>1.1148832299820636E-2</v>
      </c>
      <c r="GV6163" s="81">
        <v>2.6002430136057462</v>
      </c>
      <c r="GW6163" s="81">
        <v>1.1148832299820636E-2</v>
      </c>
      <c r="GX6163" s="81">
        <v>2.6002430136057462</v>
      </c>
      <c r="GY6163" s="81">
        <v>1.1148832299820636E-2</v>
      </c>
      <c r="GZ6163" s="81">
        <v>2.6002430136057462</v>
      </c>
    </row>
    <row r="6164" spans="98:208" x14ac:dyDescent="0.25">
      <c r="CT6164" s="81" t="s">
        <v>155</v>
      </c>
      <c r="CU6164" s="81" t="s">
        <v>495</v>
      </c>
      <c r="CV6164" s="81" t="s">
        <v>461</v>
      </c>
      <c r="CW6164" s="81">
        <v>2032</v>
      </c>
      <c r="CX6164" s="81">
        <v>0</v>
      </c>
      <c r="CY6164" s="81">
        <v>0</v>
      </c>
      <c r="CZ6164" s="81">
        <v>0</v>
      </c>
      <c r="DA6164" s="81">
        <v>0</v>
      </c>
      <c r="DB6164" s="81">
        <v>15317.990942817951</v>
      </c>
      <c r="DC6164" s="81">
        <v>247.27299216497869</v>
      </c>
      <c r="DD6164" s="81">
        <v>9287.6490955456957</v>
      </c>
      <c r="DE6164" s="81">
        <v>5783.0688551072726</v>
      </c>
      <c r="DF6164" s="81">
        <v>0</v>
      </c>
      <c r="DG6164" s="81">
        <v>0</v>
      </c>
      <c r="DH6164" s="81">
        <v>0</v>
      </c>
      <c r="DI6164" s="81">
        <v>2.7568051219222096</v>
      </c>
      <c r="DJ6164" s="81">
        <v>1.878098949696012E-6</v>
      </c>
      <c r="DL6164" s="81">
        <v>0</v>
      </c>
      <c r="DM6164" s="81">
        <v>0</v>
      </c>
      <c r="DN6164" s="81">
        <v>0</v>
      </c>
      <c r="DO6164" s="81">
        <v>0</v>
      </c>
      <c r="DP6164" s="81">
        <v>0</v>
      </c>
      <c r="DQ6164" s="81">
        <v>0</v>
      </c>
      <c r="DR6164" s="81">
        <v>0</v>
      </c>
      <c r="DS6164" s="81">
        <v>0</v>
      </c>
      <c r="DT6164" s="81">
        <v>0</v>
      </c>
      <c r="DU6164" s="81">
        <v>0</v>
      </c>
      <c r="DV6164" s="81">
        <v>5.1775528039986885E-6</v>
      </c>
      <c r="DW6164" s="81">
        <v>5.1775528039986885E-6</v>
      </c>
      <c r="GE6164" s="81" t="s">
        <v>449</v>
      </c>
      <c r="GF6164" s="81" t="s">
        <v>155</v>
      </c>
      <c r="GG6164" s="81" t="s">
        <v>500</v>
      </c>
      <c r="GH6164" s="81" t="s">
        <v>461</v>
      </c>
      <c r="GI6164" s="81">
        <v>2025</v>
      </c>
      <c r="GJ6164" s="81" t="s">
        <v>201</v>
      </c>
      <c r="GK6164" s="81">
        <v>233.23007680791639</v>
      </c>
      <c r="GL6164" s="81">
        <v>10.015393</v>
      </c>
      <c r="GM6164" s="81">
        <v>2025</v>
      </c>
      <c r="GN6164" s="81" t="s">
        <v>173</v>
      </c>
      <c r="GO6164" s="81">
        <v>1.1148832299820636E-2</v>
      </c>
      <c r="GP6164" s="81">
        <v>10</v>
      </c>
      <c r="GQ6164" s="81">
        <v>0</v>
      </c>
      <c r="GR6164" s="81" t="s">
        <v>448</v>
      </c>
      <c r="GS6164" s="81">
        <v>1.1148832299820636E-2</v>
      </c>
      <c r="GT6164" s="81">
        <v>2.6002430136057462</v>
      </c>
      <c r="GU6164" s="81">
        <v>1.1148832299820636E-2</v>
      </c>
      <c r="GV6164" s="81">
        <v>2.6002430136057462</v>
      </c>
      <c r="GW6164" s="81">
        <v>1.1148832299820636E-2</v>
      </c>
      <c r="GX6164" s="81">
        <v>2.6002430136057462</v>
      </c>
      <c r="GY6164" s="81">
        <v>1.1148832299820636E-2</v>
      </c>
      <c r="GZ6164" s="81">
        <v>2.6002430136057462</v>
      </c>
    </row>
    <row r="6165" spans="98:208" x14ac:dyDescent="0.25">
      <c r="CT6165" s="81" t="s">
        <v>155</v>
      </c>
      <c r="CU6165" s="81" t="s">
        <v>495</v>
      </c>
      <c r="CV6165" s="81" t="s">
        <v>451</v>
      </c>
      <c r="CW6165" s="81">
        <v>2020</v>
      </c>
      <c r="CX6165" s="81">
        <v>0</v>
      </c>
      <c r="CY6165" s="81">
        <v>0</v>
      </c>
      <c r="CZ6165" s="81">
        <v>0</v>
      </c>
      <c r="DA6165" s="81">
        <v>0</v>
      </c>
      <c r="DB6165" s="81">
        <v>8807.9522308757732</v>
      </c>
      <c r="DC6165" s="81">
        <v>222.22942162782951</v>
      </c>
      <c r="DD6165" s="81">
        <v>8585.7228092479436</v>
      </c>
      <c r="DE6165" s="81">
        <v>0</v>
      </c>
      <c r="DF6165" s="81">
        <v>2.4775985538148042</v>
      </c>
      <c r="DG6165" s="81">
        <v>0</v>
      </c>
      <c r="DH6165" s="81">
        <v>0</v>
      </c>
      <c r="DI6165" s="81">
        <v>0</v>
      </c>
      <c r="DJ6165" s="81">
        <v>2.9646768943104272E-7</v>
      </c>
      <c r="DL6165" s="81">
        <v>0</v>
      </c>
      <c r="DM6165" s="81">
        <v>7.3452791858716797E-7</v>
      </c>
      <c r="DN6165" s="81">
        <v>7.3452791858716797E-7</v>
      </c>
      <c r="DO6165" s="81">
        <v>0</v>
      </c>
      <c r="DP6165" s="81">
        <v>0</v>
      </c>
      <c r="DQ6165" s="81">
        <v>0</v>
      </c>
      <c r="DR6165" s="81">
        <v>0</v>
      </c>
      <c r="DS6165" s="81">
        <v>0</v>
      </c>
      <c r="DT6165" s="81">
        <v>0</v>
      </c>
      <c r="DU6165" s="81">
        <v>0</v>
      </c>
      <c r="DV6165" s="81">
        <v>0</v>
      </c>
      <c r="DW6165" s="81">
        <v>0</v>
      </c>
      <c r="GE6165" s="81" t="s">
        <v>449</v>
      </c>
      <c r="GF6165" s="81" t="s">
        <v>155</v>
      </c>
      <c r="GG6165" s="81" t="s">
        <v>500</v>
      </c>
      <c r="GH6165" s="81" t="s">
        <v>461</v>
      </c>
      <c r="GI6165" s="81">
        <v>2026</v>
      </c>
      <c r="GJ6165" s="81" t="s">
        <v>201</v>
      </c>
      <c r="GK6165" s="81">
        <v>233.23007680791639</v>
      </c>
      <c r="GL6165" s="81">
        <v>10.015393</v>
      </c>
      <c r="GM6165" s="81">
        <v>2026</v>
      </c>
      <c r="GN6165" s="81" t="s">
        <v>173</v>
      </c>
      <c r="GO6165" s="81">
        <v>1.1148832299820636E-2</v>
      </c>
      <c r="GP6165" s="81">
        <v>10</v>
      </c>
      <c r="GQ6165" s="81">
        <v>0</v>
      </c>
      <c r="GR6165" s="81" t="s">
        <v>448</v>
      </c>
      <c r="GS6165" s="81">
        <v>1.1148832299820636E-2</v>
      </c>
      <c r="GT6165" s="81">
        <v>2.6002430136057462</v>
      </c>
      <c r="GU6165" s="81">
        <v>1.1148832299820636E-2</v>
      </c>
      <c r="GV6165" s="81">
        <v>2.6002430136057462</v>
      </c>
      <c r="GW6165" s="81">
        <v>1.1148832299820636E-2</v>
      </c>
      <c r="GX6165" s="81">
        <v>2.6002430136057462</v>
      </c>
      <c r="GY6165" s="81">
        <v>1.1148832299820636E-2</v>
      </c>
      <c r="GZ6165" s="81">
        <v>2.6002430136057462</v>
      </c>
    </row>
    <row r="6166" spans="98:208" x14ac:dyDescent="0.25">
      <c r="CT6166" s="81" t="s">
        <v>155</v>
      </c>
      <c r="CU6166" s="81" t="s">
        <v>495</v>
      </c>
      <c r="CV6166" s="81" t="s">
        <v>451</v>
      </c>
      <c r="CW6166" s="81">
        <v>2021</v>
      </c>
      <c r="CX6166" s="81">
        <v>0</v>
      </c>
      <c r="CY6166" s="81">
        <v>0</v>
      </c>
      <c r="CZ6166" s="81">
        <v>0</v>
      </c>
      <c r="DA6166" s="81">
        <v>0</v>
      </c>
      <c r="DB6166" s="81">
        <v>8807.9522308757732</v>
      </c>
      <c r="DC6166" s="81">
        <v>222.22942162782951</v>
      </c>
      <c r="DD6166" s="81">
        <v>8585.7228092479436</v>
      </c>
      <c r="DE6166" s="81">
        <v>0</v>
      </c>
      <c r="DF6166" s="81">
        <v>2.4775985538148042</v>
      </c>
      <c r="DG6166" s="81">
        <v>2.4775985538148042</v>
      </c>
      <c r="DH6166" s="81">
        <v>0</v>
      </c>
      <c r="DI6166" s="81">
        <v>0</v>
      </c>
      <c r="DJ6166" s="81">
        <v>2.9646768943104272E-7</v>
      </c>
      <c r="DL6166" s="81">
        <v>0</v>
      </c>
      <c r="DM6166" s="81">
        <v>7.3452791858716797E-7</v>
      </c>
      <c r="DN6166" s="81">
        <v>7.3452791858716797E-7</v>
      </c>
      <c r="DO6166" s="81">
        <v>0</v>
      </c>
      <c r="DP6166" s="81">
        <v>7.3452791858716797E-7</v>
      </c>
      <c r="DQ6166" s="81">
        <v>7.3452791858716797E-7</v>
      </c>
      <c r="DR6166" s="81">
        <v>0</v>
      </c>
      <c r="DS6166" s="81">
        <v>0</v>
      </c>
      <c r="DT6166" s="81">
        <v>0</v>
      </c>
      <c r="DU6166" s="81">
        <v>0</v>
      </c>
      <c r="DV6166" s="81">
        <v>0</v>
      </c>
      <c r="DW6166" s="81">
        <v>0</v>
      </c>
      <c r="GE6166" s="81" t="s">
        <v>449</v>
      </c>
      <c r="GF6166" s="81" t="s">
        <v>155</v>
      </c>
      <c r="GG6166" s="81" t="s">
        <v>500</v>
      </c>
      <c r="GH6166" s="81" t="s">
        <v>461</v>
      </c>
      <c r="GI6166" s="81">
        <v>2027</v>
      </c>
      <c r="GJ6166" s="81" t="s">
        <v>201</v>
      </c>
      <c r="GK6166" s="81">
        <v>233.23007680791639</v>
      </c>
      <c r="GL6166" s="81">
        <v>10.015393</v>
      </c>
      <c r="GM6166" s="81">
        <v>2027</v>
      </c>
      <c r="GN6166" s="81" t="s">
        <v>173</v>
      </c>
      <c r="GO6166" s="81">
        <v>1.1148832299820636E-2</v>
      </c>
      <c r="GP6166" s="81">
        <v>10</v>
      </c>
      <c r="GQ6166" s="81">
        <v>0</v>
      </c>
      <c r="GR6166" s="81" t="s">
        <v>448</v>
      </c>
      <c r="GS6166" s="81">
        <v>1.1148832299820636E-2</v>
      </c>
      <c r="GT6166" s="81">
        <v>2.6002430136057462</v>
      </c>
      <c r="GU6166" s="81">
        <v>1.1148832299820636E-2</v>
      </c>
      <c r="GV6166" s="81">
        <v>2.6002430136057462</v>
      </c>
      <c r="GW6166" s="81">
        <v>1.1148832299820636E-2</v>
      </c>
      <c r="GX6166" s="81">
        <v>2.6002430136057462</v>
      </c>
      <c r="GY6166" s="81">
        <v>1.1148832299820636E-2</v>
      </c>
      <c r="GZ6166" s="81">
        <v>2.6002430136057462</v>
      </c>
    </row>
    <row r="6167" spans="98:208" x14ac:dyDescent="0.25">
      <c r="CT6167" s="81" t="s">
        <v>155</v>
      </c>
      <c r="CU6167" s="81" t="s">
        <v>495</v>
      </c>
      <c r="CV6167" s="81" t="s">
        <v>451</v>
      </c>
      <c r="CW6167" s="81">
        <v>2022</v>
      </c>
      <c r="CX6167" s="81">
        <v>0</v>
      </c>
      <c r="CY6167" s="81">
        <v>0</v>
      </c>
      <c r="CZ6167" s="81">
        <v>0</v>
      </c>
      <c r="DA6167" s="81">
        <v>0</v>
      </c>
      <c r="DB6167" s="81">
        <v>8807.9522308757732</v>
      </c>
      <c r="DC6167" s="81">
        <v>222.22942162782951</v>
      </c>
      <c r="DD6167" s="81">
        <v>8585.7228092479436</v>
      </c>
      <c r="DE6167" s="81">
        <v>0</v>
      </c>
      <c r="DF6167" s="81">
        <v>2.4775985538148042</v>
      </c>
      <c r="DG6167" s="81">
        <v>2.4775985538148042</v>
      </c>
      <c r="DH6167" s="81">
        <v>2.4775985538148042</v>
      </c>
      <c r="DI6167" s="81">
        <v>0</v>
      </c>
      <c r="DJ6167" s="81">
        <v>2.9646768943104272E-7</v>
      </c>
      <c r="DL6167" s="81">
        <v>0</v>
      </c>
      <c r="DM6167" s="81">
        <v>7.3452791858716797E-7</v>
      </c>
      <c r="DN6167" s="81">
        <v>7.3452791858716797E-7</v>
      </c>
      <c r="DO6167" s="81">
        <v>0</v>
      </c>
      <c r="DP6167" s="81">
        <v>7.3452791858716797E-7</v>
      </c>
      <c r="DQ6167" s="81">
        <v>7.3452791858716797E-7</v>
      </c>
      <c r="DR6167" s="81">
        <v>0</v>
      </c>
      <c r="DS6167" s="81">
        <v>7.3452791858716797E-7</v>
      </c>
      <c r="DT6167" s="81">
        <v>7.3452791858716797E-7</v>
      </c>
      <c r="DU6167" s="81">
        <v>0</v>
      </c>
      <c r="DV6167" s="81">
        <v>0</v>
      </c>
      <c r="DW6167" s="81">
        <v>0</v>
      </c>
      <c r="GE6167" s="81" t="s">
        <v>449</v>
      </c>
      <c r="GF6167" s="81" t="s">
        <v>155</v>
      </c>
      <c r="GG6167" s="81" t="s">
        <v>500</v>
      </c>
      <c r="GH6167" s="81" t="s">
        <v>461</v>
      </c>
      <c r="GI6167" s="81">
        <v>2028</v>
      </c>
      <c r="GJ6167" s="81" t="s">
        <v>201</v>
      </c>
      <c r="GK6167" s="81">
        <v>247.27299216493699</v>
      </c>
      <c r="GL6167" s="81">
        <v>10.015393</v>
      </c>
      <c r="GM6167" s="81">
        <v>2028</v>
      </c>
      <c r="GN6167" s="81" t="s">
        <v>173</v>
      </c>
      <c r="GO6167" s="81">
        <v>1.1148832299820636E-2</v>
      </c>
      <c r="GP6167" s="81">
        <v>10</v>
      </c>
      <c r="GQ6167" s="81">
        <v>0</v>
      </c>
      <c r="GR6167" s="81" t="s">
        <v>448</v>
      </c>
      <c r="GS6167" s="81">
        <v>1.1148832299820636E-2</v>
      </c>
      <c r="GT6167" s="81">
        <v>2.7568051219217447</v>
      </c>
      <c r="GU6167" s="81">
        <v>1.1148832299820636E-2</v>
      </c>
      <c r="GV6167" s="81">
        <v>2.7568051219217447</v>
      </c>
      <c r="GW6167" s="81">
        <v>1.1148832299820636E-2</v>
      </c>
      <c r="GX6167" s="81">
        <v>2.7568051219217447</v>
      </c>
      <c r="GY6167" s="81">
        <v>1.1148832299820636E-2</v>
      </c>
      <c r="GZ6167" s="81">
        <v>2.7568051219217447</v>
      </c>
    </row>
    <row r="6168" spans="98:208" x14ac:dyDescent="0.25">
      <c r="CT6168" s="81" t="s">
        <v>155</v>
      </c>
      <c r="CU6168" s="81" t="s">
        <v>495</v>
      </c>
      <c r="CV6168" s="81" t="s">
        <v>451</v>
      </c>
      <c r="CW6168" s="81">
        <v>2023</v>
      </c>
      <c r="CX6168" s="81">
        <v>0</v>
      </c>
      <c r="CY6168" s="81">
        <v>0</v>
      </c>
      <c r="CZ6168" s="81">
        <v>0</v>
      </c>
      <c r="DA6168" s="81">
        <v>0</v>
      </c>
      <c r="DB6168" s="81">
        <v>9129.7460702365315</v>
      </c>
      <c r="DC6168" s="81">
        <v>233.23007680793751</v>
      </c>
      <c r="DD6168" s="81">
        <v>8896.515993428593</v>
      </c>
      <c r="DE6168" s="81">
        <v>0</v>
      </c>
      <c r="DF6168" s="81">
        <v>2.6002430136059815</v>
      </c>
      <c r="DG6168" s="81">
        <v>2.6002430136059815</v>
      </c>
      <c r="DH6168" s="81">
        <v>2.6002430136059815</v>
      </c>
      <c r="DI6168" s="81">
        <v>2.6002430136059815</v>
      </c>
      <c r="DJ6168" s="81">
        <v>2.9646768943104272E-7</v>
      </c>
      <c r="DL6168" s="81">
        <v>0</v>
      </c>
      <c r="DM6168" s="81">
        <v>7.7088803820297675E-7</v>
      </c>
      <c r="DN6168" s="81">
        <v>7.7088803820297675E-7</v>
      </c>
      <c r="DO6168" s="81">
        <v>0</v>
      </c>
      <c r="DP6168" s="81">
        <v>7.7088803820297675E-7</v>
      </c>
      <c r="DQ6168" s="81">
        <v>7.7088803820297675E-7</v>
      </c>
      <c r="DR6168" s="81">
        <v>0</v>
      </c>
      <c r="DS6168" s="81">
        <v>7.7088803820297675E-7</v>
      </c>
      <c r="DT6168" s="81">
        <v>7.7088803820297675E-7</v>
      </c>
      <c r="DU6168" s="81">
        <v>0</v>
      </c>
      <c r="DV6168" s="81">
        <v>7.7088803820297675E-7</v>
      </c>
      <c r="DW6168" s="81">
        <v>7.7088803820297675E-7</v>
      </c>
      <c r="GE6168" s="81" t="s">
        <v>449</v>
      </c>
      <c r="GF6168" s="81" t="s">
        <v>155</v>
      </c>
      <c r="GG6168" s="81" t="s">
        <v>500</v>
      </c>
      <c r="GH6168" s="81" t="s">
        <v>461</v>
      </c>
      <c r="GI6168" s="81">
        <v>2029</v>
      </c>
      <c r="GJ6168" s="81" t="s">
        <v>201</v>
      </c>
      <c r="GK6168" s="81">
        <v>247.27299216493699</v>
      </c>
      <c r="GL6168" s="81">
        <v>10.015393</v>
      </c>
      <c r="GM6168" s="81">
        <v>2029</v>
      </c>
      <c r="GN6168" s="81" t="s">
        <v>173</v>
      </c>
      <c r="GO6168" s="81">
        <v>1.1148832299820636E-2</v>
      </c>
      <c r="GP6168" s="81">
        <v>10</v>
      </c>
      <c r="GQ6168" s="81">
        <v>0</v>
      </c>
      <c r="GR6168" s="81" t="s">
        <v>448</v>
      </c>
      <c r="GS6168" s="81">
        <v>1.1148832299820636E-2</v>
      </c>
      <c r="GT6168" s="81">
        <v>2.7568051219217447</v>
      </c>
      <c r="GU6168" s="81">
        <v>1.1148832299820636E-2</v>
      </c>
      <c r="GV6168" s="81">
        <v>2.7568051219217447</v>
      </c>
      <c r="GW6168" s="81">
        <v>1.1148832299820636E-2</v>
      </c>
      <c r="GX6168" s="81">
        <v>2.7568051219217447</v>
      </c>
      <c r="GY6168" s="81">
        <v>1.1148832299820636E-2</v>
      </c>
      <c r="GZ6168" s="81">
        <v>2.7568051219217447</v>
      </c>
    </row>
    <row r="6169" spans="98:208" x14ac:dyDescent="0.25">
      <c r="CT6169" s="81" t="s">
        <v>155</v>
      </c>
      <c r="CU6169" s="81" t="s">
        <v>495</v>
      </c>
      <c r="CV6169" s="81" t="s">
        <v>451</v>
      </c>
      <c r="CW6169" s="81">
        <v>2024</v>
      </c>
      <c r="CX6169" s="81">
        <v>0</v>
      </c>
      <c r="CY6169" s="81">
        <v>0</v>
      </c>
      <c r="CZ6169" s="81">
        <v>0</v>
      </c>
      <c r="DA6169" s="81">
        <v>0</v>
      </c>
      <c r="DB6169" s="81">
        <v>9129.7460702365315</v>
      </c>
      <c r="DC6169" s="81">
        <v>233.23007680793751</v>
      </c>
      <c r="DD6169" s="81">
        <v>8896.515993428593</v>
      </c>
      <c r="DE6169" s="81">
        <v>0</v>
      </c>
      <c r="DF6169" s="81">
        <v>2.6002430136059815</v>
      </c>
      <c r="DG6169" s="81">
        <v>2.6002430136059815</v>
      </c>
      <c r="DH6169" s="81">
        <v>2.6002430136059815</v>
      </c>
      <c r="DI6169" s="81">
        <v>2.6002430136059815</v>
      </c>
      <c r="DJ6169" s="81">
        <v>2.9646768943104272E-7</v>
      </c>
      <c r="DL6169" s="81">
        <v>0</v>
      </c>
      <c r="DM6169" s="81">
        <v>7.7088803820297675E-7</v>
      </c>
      <c r="DN6169" s="81">
        <v>7.7088803820297675E-7</v>
      </c>
      <c r="DO6169" s="81">
        <v>0</v>
      </c>
      <c r="DP6169" s="81">
        <v>7.7088803820297675E-7</v>
      </c>
      <c r="DQ6169" s="81">
        <v>7.7088803820297675E-7</v>
      </c>
      <c r="DR6169" s="81">
        <v>0</v>
      </c>
      <c r="DS6169" s="81">
        <v>7.7088803820297675E-7</v>
      </c>
      <c r="DT6169" s="81">
        <v>7.7088803820297675E-7</v>
      </c>
      <c r="DU6169" s="81">
        <v>0</v>
      </c>
      <c r="DV6169" s="81">
        <v>7.7088803820297675E-7</v>
      </c>
      <c r="DW6169" s="81">
        <v>7.7088803820297675E-7</v>
      </c>
      <c r="GE6169" s="81" t="s">
        <v>449</v>
      </c>
      <c r="GF6169" s="81" t="s">
        <v>155</v>
      </c>
      <c r="GG6169" s="81" t="s">
        <v>500</v>
      </c>
      <c r="GH6169" s="81" t="s">
        <v>461</v>
      </c>
      <c r="GI6169" s="81">
        <v>2030</v>
      </c>
      <c r="GJ6169" s="81" t="s">
        <v>201</v>
      </c>
      <c r="GK6169" s="81">
        <v>247.27299216493699</v>
      </c>
      <c r="GL6169" s="81">
        <v>10.015393</v>
      </c>
      <c r="GM6169" s="81">
        <v>2030</v>
      </c>
      <c r="GN6169" s="81" t="s">
        <v>173</v>
      </c>
      <c r="GO6169" s="81">
        <v>1.1148832299820636E-2</v>
      </c>
      <c r="GP6169" s="81">
        <v>10</v>
      </c>
      <c r="GQ6169" s="81">
        <v>0</v>
      </c>
      <c r="GR6169" s="81" t="s">
        <v>448</v>
      </c>
      <c r="GS6169" s="81">
        <v>0</v>
      </c>
      <c r="GT6169" s="81">
        <v>0</v>
      </c>
      <c r="GU6169" s="81">
        <v>1.1148832299820636E-2</v>
      </c>
      <c r="GV6169" s="81">
        <v>2.7568051219217447</v>
      </c>
      <c r="GW6169" s="81">
        <v>1.1148832299820636E-2</v>
      </c>
      <c r="GX6169" s="81">
        <v>2.7568051219217447</v>
      </c>
      <c r="GY6169" s="81">
        <v>1.1148832299820636E-2</v>
      </c>
      <c r="GZ6169" s="81">
        <v>2.7568051219217447</v>
      </c>
    </row>
    <row r="6170" spans="98:208" x14ac:dyDescent="0.25">
      <c r="CT6170" s="81" t="s">
        <v>155</v>
      </c>
      <c r="CU6170" s="81" t="s">
        <v>495</v>
      </c>
      <c r="CV6170" s="81" t="s">
        <v>451</v>
      </c>
      <c r="CW6170" s="81">
        <v>2025</v>
      </c>
      <c r="CX6170" s="81">
        <v>0</v>
      </c>
      <c r="CY6170" s="81">
        <v>0</v>
      </c>
      <c r="CZ6170" s="81">
        <v>0</v>
      </c>
      <c r="DA6170" s="81">
        <v>0</v>
      </c>
      <c r="DB6170" s="81">
        <v>9129.7460702365315</v>
      </c>
      <c r="DC6170" s="81">
        <v>233.23007680793751</v>
      </c>
      <c r="DD6170" s="81">
        <v>8896.515993428593</v>
      </c>
      <c r="DE6170" s="81">
        <v>0</v>
      </c>
      <c r="DF6170" s="81">
        <v>2.6002430136059815</v>
      </c>
      <c r="DG6170" s="81">
        <v>2.6002430136059815</v>
      </c>
      <c r="DH6170" s="81">
        <v>2.6002430136059815</v>
      </c>
      <c r="DI6170" s="81">
        <v>2.6002430136059815</v>
      </c>
      <c r="DJ6170" s="81">
        <v>2.9646768943104272E-7</v>
      </c>
      <c r="DL6170" s="81">
        <v>0</v>
      </c>
      <c r="DM6170" s="81">
        <v>7.7088803820297675E-7</v>
      </c>
      <c r="DN6170" s="81">
        <v>7.7088803820297675E-7</v>
      </c>
      <c r="DO6170" s="81">
        <v>0</v>
      </c>
      <c r="DP6170" s="81">
        <v>7.7088803820297675E-7</v>
      </c>
      <c r="DQ6170" s="81">
        <v>7.7088803820297675E-7</v>
      </c>
      <c r="DR6170" s="81">
        <v>0</v>
      </c>
      <c r="DS6170" s="81">
        <v>7.7088803820297675E-7</v>
      </c>
      <c r="DT6170" s="81">
        <v>7.7088803820297675E-7</v>
      </c>
      <c r="DU6170" s="81">
        <v>0</v>
      </c>
      <c r="DV6170" s="81">
        <v>7.7088803820297675E-7</v>
      </c>
      <c r="DW6170" s="81">
        <v>7.7088803820297675E-7</v>
      </c>
      <c r="GE6170" s="81" t="s">
        <v>449</v>
      </c>
      <c r="GF6170" s="81" t="s">
        <v>155</v>
      </c>
      <c r="GG6170" s="81" t="s">
        <v>500</v>
      </c>
      <c r="GH6170" s="81" t="s">
        <v>461</v>
      </c>
      <c r="GI6170" s="81">
        <v>2031</v>
      </c>
      <c r="GJ6170" s="81" t="s">
        <v>201</v>
      </c>
      <c r="GK6170" s="81">
        <v>247.27299216493699</v>
      </c>
      <c r="GL6170" s="81">
        <v>10.015393</v>
      </c>
      <c r="GM6170" s="81">
        <v>2031</v>
      </c>
      <c r="GN6170" s="81" t="s">
        <v>173</v>
      </c>
      <c r="GO6170" s="81">
        <v>1.1148832299820636E-2</v>
      </c>
      <c r="GP6170" s="81">
        <v>10</v>
      </c>
      <c r="GQ6170" s="81">
        <v>0</v>
      </c>
      <c r="GR6170" s="81" t="s">
        <v>448</v>
      </c>
      <c r="GS6170" s="81">
        <v>0</v>
      </c>
      <c r="GT6170" s="81">
        <v>0</v>
      </c>
      <c r="GU6170" s="81">
        <v>0</v>
      </c>
      <c r="GV6170" s="81">
        <v>0</v>
      </c>
      <c r="GW6170" s="81">
        <v>1.1148832299820636E-2</v>
      </c>
      <c r="GX6170" s="81">
        <v>2.7568051219217447</v>
      </c>
      <c r="GY6170" s="81">
        <v>1.1148832299820636E-2</v>
      </c>
      <c r="GZ6170" s="81">
        <v>2.7568051219217447</v>
      </c>
    </row>
    <row r="6171" spans="98:208" x14ac:dyDescent="0.25">
      <c r="CT6171" s="81" t="s">
        <v>155</v>
      </c>
      <c r="CU6171" s="81" t="s">
        <v>495</v>
      </c>
      <c r="CV6171" s="81" t="s">
        <v>451</v>
      </c>
      <c r="CW6171" s="81">
        <v>2026</v>
      </c>
      <c r="CX6171" s="81">
        <v>0</v>
      </c>
      <c r="CY6171" s="81">
        <v>0</v>
      </c>
      <c r="CZ6171" s="81">
        <v>0</v>
      </c>
      <c r="DA6171" s="81">
        <v>0</v>
      </c>
      <c r="DB6171" s="81">
        <v>9129.7460702365315</v>
      </c>
      <c r="DC6171" s="81">
        <v>233.23007680793751</v>
      </c>
      <c r="DD6171" s="81">
        <v>8896.515993428593</v>
      </c>
      <c r="DE6171" s="81">
        <v>0</v>
      </c>
      <c r="DF6171" s="81">
        <v>2.6002430136059815</v>
      </c>
      <c r="DG6171" s="81">
        <v>2.6002430136059815</v>
      </c>
      <c r="DH6171" s="81">
        <v>2.6002430136059815</v>
      </c>
      <c r="DI6171" s="81">
        <v>2.6002430136059815</v>
      </c>
      <c r="DJ6171" s="81">
        <v>2.9646768943104272E-7</v>
      </c>
      <c r="DL6171" s="81">
        <v>0</v>
      </c>
      <c r="DM6171" s="81">
        <v>7.7088803820297675E-7</v>
      </c>
      <c r="DN6171" s="81">
        <v>7.7088803820297675E-7</v>
      </c>
      <c r="DO6171" s="81">
        <v>0</v>
      </c>
      <c r="DP6171" s="81">
        <v>7.7088803820297675E-7</v>
      </c>
      <c r="DQ6171" s="81">
        <v>7.7088803820297675E-7</v>
      </c>
      <c r="DR6171" s="81">
        <v>0</v>
      </c>
      <c r="DS6171" s="81">
        <v>7.7088803820297675E-7</v>
      </c>
      <c r="DT6171" s="81">
        <v>7.7088803820297675E-7</v>
      </c>
      <c r="DU6171" s="81">
        <v>0</v>
      </c>
      <c r="DV6171" s="81">
        <v>7.7088803820297675E-7</v>
      </c>
      <c r="DW6171" s="81">
        <v>7.7088803820297675E-7</v>
      </c>
      <c r="GE6171" s="81" t="s">
        <v>449</v>
      </c>
      <c r="GF6171" s="81" t="s">
        <v>155</v>
      </c>
      <c r="GG6171" s="81" t="s">
        <v>500</v>
      </c>
      <c r="GH6171" s="81" t="s">
        <v>461</v>
      </c>
      <c r="GI6171" s="81">
        <v>2032</v>
      </c>
      <c r="GJ6171" s="81" t="s">
        <v>201</v>
      </c>
      <c r="GK6171" s="81">
        <v>247.27299216493699</v>
      </c>
      <c r="GL6171" s="81">
        <v>10.015393</v>
      </c>
      <c r="GM6171" s="81">
        <v>2032</v>
      </c>
      <c r="GN6171" s="81" t="s">
        <v>173</v>
      </c>
      <c r="GO6171" s="81">
        <v>1.1148832299820636E-2</v>
      </c>
      <c r="GP6171" s="81">
        <v>10</v>
      </c>
      <c r="GQ6171" s="81">
        <v>0</v>
      </c>
      <c r="GR6171" s="81" t="s">
        <v>448</v>
      </c>
      <c r="GS6171" s="81">
        <v>0</v>
      </c>
      <c r="GT6171" s="81">
        <v>0</v>
      </c>
      <c r="GU6171" s="81">
        <v>0</v>
      </c>
      <c r="GV6171" s="81">
        <v>0</v>
      </c>
      <c r="GW6171" s="81">
        <v>0</v>
      </c>
      <c r="GX6171" s="81">
        <v>0</v>
      </c>
      <c r="GY6171" s="81">
        <v>1.1148832299820636E-2</v>
      </c>
      <c r="GZ6171" s="81">
        <v>2.7568051219217447</v>
      </c>
    </row>
    <row r="6172" spans="98:208" x14ac:dyDescent="0.25">
      <c r="CT6172" s="81" t="s">
        <v>155</v>
      </c>
      <c r="CU6172" s="81" t="s">
        <v>495</v>
      </c>
      <c r="CV6172" s="81" t="s">
        <v>451</v>
      </c>
      <c r="CW6172" s="81">
        <v>2027</v>
      </c>
      <c r="CX6172" s="81">
        <v>0</v>
      </c>
      <c r="CY6172" s="81">
        <v>0</v>
      </c>
      <c r="CZ6172" s="81">
        <v>0</v>
      </c>
      <c r="DA6172" s="81">
        <v>0</v>
      </c>
      <c r="DB6172" s="81">
        <v>9129.7460702365315</v>
      </c>
      <c r="DC6172" s="81">
        <v>233.23007680793751</v>
      </c>
      <c r="DD6172" s="81">
        <v>8896.515993428593</v>
      </c>
      <c r="DE6172" s="81">
        <v>0</v>
      </c>
      <c r="DF6172" s="81">
        <v>2.6002430136059815</v>
      </c>
      <c r="DG6172" s="81">
        <v>2.6002430136059815</v>
      </c>
      <c r="DH6172" s="81">
        <v>2.6002430136059815</v>
      </c>
      <c r="DI6172" s="81">
        <v>2.6002430136059815</v>
      </c>
      <c r="DJ6172" s="81">
        <v>2.9646768943104272E-7</v>
      </c>
      <c r="DL6172" s="81">
        <v>0</v>
      </c>
      <c r="DM6172" s="81">
        <v>7.7088803820297675E-7</v>
      </c>
      <c r="DN6172" s="81">
        <v>7.7088803820297675E-7</v>
      </c>
      <c r="DO6172" s="81">
        <v>0</v>
      </c>
      <c r="DP6172" s="81">
        <v>7.7088803820297675E-7</v>
      </c>
      <c r="DQ6172" s="81">
        <v>7.7088803820297675E-7</v>
      </c>
      <c r="DR6172" s="81">
        <v>0</v>
      </c>
      <c r="DS6172" s="81">
        <v>7.7088803820297675E-7</v>
      </c>
      <c r="DT6172" s="81">
        <v>7.7088803820297675E-7</v>
      </c>
      <c r="DU6172" s="81">
        <v>0</v>
      </c>
      <c r="DV6172" s="81">
        <v>7.7088803820297675E-7</v>
      </c>
      <c r="DW6172" s="81">
        <v>7.7088803820297675E-7</v>
      </c>
      <c r="GE6172" s="81" t="s">
        <v>449</v>
      </c>
      <c r="GF6172" s="81" t="s">
        <v>155</v>
      </c>
      <c r="GG6172" s="81" t="s">
        <v>500</v>
      </c>
      <c r="GH6172" s="81" t="s">
        <v>451</v>
      </c>
      <c r="GI6172" s="81">
        <v>2021</v>
      </c>
      <c r="GJ6172" s="81" t="s">
        <v>201</v>
      </c>
      <c r="GK6172" s="81">
        <v>222.2294216277964</v>
      </c>
      <c r="GL6172" s="81">
        <v>10.015393</v>
      </c>
      <c r="GM6172" s="81">
        <v>2021</v>
      </c>
      <c r="GN6172" s="81" t="s">
        <v>173</v>
      </c>
      <c r="GO6172" s="81">
        <v>1.1148832299820636E-2</v>
      </c>
      <c r="GP6172" s="81">
        <v>10</v>
      </c>
      <c r="GQ6172" s="81">
        <v>0</v>
      </c>
      <c r="GR6172" s="81" t="s">
        <v>448</v>
      </c>
      <c r="GS6172" s="81">
        <v>1.1148832299820636E-2</v>
      </c>
      <c r="GT6172" s="81">
        <v>2.4775985538144352</v>
      </c>
      <c r="GU6172" s="81">
        <v>1.1148832299820636E-2</v>
      </c>
      <c r="GV6172" s="81">
        <v>2.4775985538144352</v>
      </c>
      <c r="GW6172" s="81">
        <v>0</v>
      </c>
      <c r="GX6172" s="81">
        <v>0</v>
      </c>
      <c r="GY6172" s="81">
        <v>0</v>
      </c>
      <c r="GZ6172" s="81">
        <v>0</v>
      </c>
    </row>
    <row r="6173" spans="98:208" x14ac:dyDescent="0.25">
      <c r="CT6173" s="81" t="s">
        <v>155</v>
      </c>
      <c r="CU6173" s="81" t="s">
        <v>495</v>
      </c>
      <c r="CV6173" s="81" t="s">
        <v>451</v>
      </c>
      <c r="CW6173" s="81">
        <v>2028</v>
      </c>
      <c r="CX6173" s="81">
        <v>0</v>
      </c>
      <c r="CY6173" s="81">
        <v>0</v>
      </c>
      <c r="CZ6173" s="81">
        <v>0</v>
      </c>
      <c r="DA6173" s="81">
        <v>0</v>
      </c>
      <c r="DB6173" s="81">
        <v>9534.9220877094394</v>
      </c>
      <c r="DC6173" s="81">
        <v>247.27299216494541</v>
      </c>
      <c r="DD6173" s="81">
        <v>9287.6490955444915</v>
      </c>
      <c r="DE6173" s="81">
        <v>0</v>
      </c>
      <c r="DF6173" s="81">
        <v>2.7568051219218384</v>
      </c>
      <c r="DG6173" s="81">
        <v>2.7568051219218384</v>
      </c>
      <c r="DH6173" s="81">
        <v>2.7568051219218384</v>
      </c>
      <c r="DI6173" s="81">
        <v>2.7568051219218384</v>
      </c>
      <c r="DJ6173" s="81">
        <v>2.9646768943104272E-7</v>
      </c>
      <c r="DL6173" s="81">
        <v>0</v>
      </c>
      <c r="DM6173" s="81">
        <v>8.1730364470783142E-7</v>
      </c>
      <c r="DN6173" s="81">
        <v>8.1730364470783142E-7</v>
      </c>
      <c r="DO6173" s="81">
        <v>0</v>
      </c>
      <c r="DP6173" s="81">
        <v>8.1730364470783142E-7</v>
      </c>
      <c r="DQ6173" s="81">
        <v>8.1730364470783142E-7</v>
      </c>
      <c r="DR6173" s="81">
        <v>0</v>
      </c>
      <c r="DS6173" s="81">
        <v>8.1730364470783142E-7</v>
      </c>
      <c r="DT6173" s="81">
        <v>8.1730364470783142E-7</v>
      </c>
      <c r="DU6173" s="81">
        <v>0</v>
      </c>
      <c r="DV6173" s="81">
        <v>8.1730364470783142E-7</v>
      </c>
      <c r="DW6173" s="81">
        <v>8.1730364470783142E-7</v>
      </c>
      <c r="GE6173" s="81" t="s">
        <v>449</v>
      </c>
      <c r="GF6173" s="81" t="s">
        <v>155</v>
      </c>
      <c r="GG6173" s="81" t="s">
        <v>500</v>
      </c>
      <c r="GH6173" s="81" t="s">
        <v>451</v>
      </c>
      <c r="GI6173" s="81">
        <v>2022</v>
      </c>
      <c r="GJ6173" s="81" t="s">
        <v>201</v>
      </c>
      <c r="GK6173" s="81">
        <v>222.2294216277964</v>
      </c>
      <c r="GL6173" s="81">
        <v>10.015393</v>
      </c>
      <c r="GM6173" s="81">
        <v>2022</v>
      </c>
      <c r="GN6173" s="81" t="s">
        <v>173</v>
      </c>
      <c r="GO6173" s="81">
        <v>1.1148832299820636E-2</v>
      </c>
      <c r="GP6173" s="81">
        <v>10</v>
      </c>
      <c r="GQ6173" s="81">
        <v>0</v>
      </c>
      <c r="GR6173" s="81" t="s">
        <v>448</v>
      </c>
      <c r="GS6173" s="81">
        <v>1.1148832299820636E-2</v>
      </c>
      <c r="GT6173" s="81">
        <v>2.4775985538144352</v>
      </c>
      <c r="GU6173" s="81">
        <v>1.1148832299820636E-2</v>
      </c>
      <c r="GV6173" s="81">
        <v>2.4775985538144352</v>
      </c>
      <c r="GW6173" s="81">
        <v>1.1148832299820636E-2</v>
      </c>
      <c r="GX6173" s="81">
        <v>2.4775985538144352</v>
      </c>
      <c r="GY6173" s="81">
        <v>0</v>
      </c>
      <c r="GZ6173" s="81">
        <v>0</v>
      </c>
    </row>
    <row r="6174" spans="98:208" x14ac:dyDescent="0.25">
      <c r="CT6174" s="81" t="s">
        <v>155</v>
      </c>
      <c r="CU6174" s="81" t="s">
        <v>495</v>
      </c>
      <c r="CV6174" s="81" t="s">
        <v>451</v>
      </c>
      <c r="CW6174" s="81">
        <v>2029</v>
      </c>
      <c r="CX6174" s="81">
        <v>0</v>
      </c>
      <c r="CY6174" s="81">
        <v>0</v>
      </c>
      <c r="CZ6174" s="81">
        <v>0</v>
      </c>
      <c r="DA6174" s="81">
        <v>0</v>
      </c>
      <c r="DB6174" s="81">
        <v>9534.9220877094394</v>
      </c>
      <c r="DC6174" s="81">
        <v>247.27299216494541</v>
      </c>
      <c r="DD6174" s="81">
        <v>9287.6490955444915</v>
      </c>
      <c r="DE6174" s="81">
        <v>0</v>
      </c>
      <c r="DF6174" s="81">
        <v>2.7568051219218384</v>
      </c>
      <c r="DG6174" s="81">
        <v>2.7568051219218384</v>
      </c>
      <c r="DH6174" s="81">
        <v>2.7568051219218384</v>
      </c>
      <c r="DI6174" s="81">
        <v>2.7568051219218384</v>
      </c>
      <c r="DJ6174" s="81">
        <v>2.9646768943104272E-7</v>
      </c>
      <c r="DL6174" s="81">
        <v>0</v>
      </c>
      <c r="DM6174" s="81">
        <v>8.1730364470783142E-7</v>
      </c>
      <c r="DN6174" s="81">
        <v>8.1730364470783142E-7</v>
      </c>
      <c r="DO6174" s="81">
        <v>0</v>
      </c>
      <c r="DP6174" s="81">
        <v>8.1730364470783142E-7</v>
      </c>
      <c r="DQ6174" s="81">
        <v>8.1730364470783142E-7</v>
      </c>
      <c r="DR6174" s="81">
        <v>0</v>
      </c>
      <c r="DS6174" s="81">
        <v>8.1730364470783142E-7</v>
      </c>
      <c r="DT6174" s="81">
        <v>8.1730364470783142E-7</v>
      </c>
      <c r="DU6174" s="81">
        <v>0</v>
      </c>
      <c r="DV6174" s="81">
        <v>8.1730364470783142E-7</v>
      </c>
      <c r="DW6174" s="81">
        <v>8.1730364470783142E-7</v>
      </c>
      <c r="GE6174" s="81" t="s">
        <v>449</v>
      </c>
      <c r="GF6174" s="81" t="s">
        <v>155</v>
      </c>
      <c r="GG6174" s="81" t="s">
        <v>500</v>
      </c>
      <c r="GH6174" s="81" t="s">
        <v>451</v>
      </c>
      <c r="GI6174" s="81">
        <v>2023</v>
      </c>
      <c r="GJ6174" s="81" t="s">
        <v>201</v>
      </c>
      <c r="GK6174" s="81">
        <v>233.23007680791571</v>
      </c>
      <c r="GL6174" s="81">
        <v>10.015393</v>
      </c>
      <c r="GM6174" s="81">
        <v>2023</v>
      </c>
      <c r="GN6174" s="81" t="s">
        <v>173</v>
      </c>
      <c r="GO6174" s="81">
        <v>1.1148832299820636E-2</v>
      </c>
      <c r="GP6174" s="81">
        <v>10</v>
      </c>
      <c r="GQ6174" s="81">
        <v>0</v>
      </c>
      <c r="GR6174" s="81" t="s">
        <v>448</v>
      </c>
      <c r="GS6174" s="81">
        <v>1.1148832299820636E-2</v>
      </c>
      <c r="GT6174" s="81">
        <v>2.6002430136057386</v>
      </c>
      <c r="GU6174" s="81">
        <v>1.1148832299820636E-2</v>
      </c>
      <c r="GV6174" s="81">
        <v>2.6002430136057386</v>
      </c>
      <c r="GW6174" s="81">
        <v>1.1148832299820636E-2</v>
      </c>
      <c r="GX6174" s="81">
        <v>2.6002430136057386</v>
      </c>
      <c r="GY6174" s="81">
        <v>1.1148832299820636E-2</v>
      </c>
      <c r="GZ6174" s="81">
        <v>2.6002430136057386</v>
      </c>
    </row>
    <row r="6175" spans="98:208" x14ac:dyDescent="0.25">
      <c r="CT6175" s="81" t="s">
        <v>155</v>
      </c>
      <c r="CU6175" s="81" t="s">
        <v>495</v>
      </c>
      <c r="CV6175" s="81" t="s">
        <v>451</v>
      </c>
      <c r="CW6175" s="81">
        <v>2030</v>
      </c>
      <c r="CX6175" s="81">
        <v>0</v>
      </c>
      <c r="CY6175" s="81">
        <v>0</v>
      </c>
      <c r="CZ6175" s="81">
        <v>0</v>
      </c>
      <c r="DA6175" s="81">
        <v>0</v>
      </c>
      <c r="DB6175" s="81">
        <v>9534.9220877094394</v>
      </c>
      <c r="DC6175" s="81">
        <v>247.27299216494541</v>
      </c>
      <c r="DD6175" s="81">
        <v>9287.6490955444915</v>
      </c>
      <c r="DE6175" s="81">
        <v>0</v>
      </c>
      <c r="DF6175" s="81">
        <v>0</v>
      </c>
      <c r="DG6175" s="81">
        <v>2.7568051219218384</v>
      </c>
      <c r="DH6175" s="81">
        <v>2.7568051219218384</v>
      </c>
      <c r="DI6175" s="81">
        <v>2.7568051219218384</v>
      </c>
      <c r="DJ6175" s="81">
        <v>2.9646768943104272E-7</v>
      </c>
      <c r="DL6175" s="81">
        <v>0</v>
      </c>
      <c r="DM6175" s="81">
        <v>0</v>
      </c>
      <c r="DN6175" s="81">
        <v>0</v>
      </c>
      <c r="DO6175" s="81">
        <v>0</v>
      </c>
      <c r="DP6175" s="81">
        <v>8.1730364470783142E-7</v>
      </c>
      <c r="DQ6175" s="81">
        <v>8.1730364470783142E-7</v>
      </c>
      <c r="DR6175" s="81">
        <v>0</v>
      </c>
      <c r="DS6175" s="81">
        <v>8.1730364470783142E-7</v>
      </c>
      <c r="DT6175" s="81">
        <v>8.1730364470783142E-7</v>
      </c>
      <c r="DU6175" s="81">
        <v>0</v>
      </c>
      <c r="DV6175" s="81">
        <v>8.1730364470783142E-7</v>
      </c>
      <c r="DW6175" s="81">
        <v>8.1730364470783142E-7</v>
      </c>
      <c r="GE6175" s="81" t="s">
        <v>449</v>
      </c>
      <c r="GF6175" s="81" t="s">
        <v>155</v>
      </c>
      <c r="GG6175" s="81" t="s">
        <v>500</v>
      </c>
      <c r="GH6175" s="81" t="s">
        <v>451</v>
      </c>
      <c r="GI6175" s="81">
        <v>2024</v>
      </c>
      <c r="GJ6175" s="81" t="s">
        <v>201</v>
      </c>
      <c r="GK6175" s="81">
        <v>233.23007680791571</v>
      </c>
      <c r="GL6175" s="81">
        <v>10.015393</v>
      </c>
      <c r="GM6175" s="81">
        <v>2024</v>
      </c>
      <c r="GN6175" s="81" t="s">
        <v>173</v>
      </c>
      <c r="GO6175" s="81">
        <v>1.1148832299820636E-2</v>
      </c>
      <c r="GP6175" s="81">
        <v>10</v>
      </c>
      <c r="GQ6175" s="81">
        <v>0</v>
      </c>
      <c r="GR6175" s="81" t="s">
        <v>448</v>
      </c>
      <c r="GS6175" s="81">
        <v>1.1148832299820636E-2</v>
      </c>
      <c r="GT6175" s="81">
        <v>2.6002430136057386</v>
      </c>
      <c r="GU6175" s="81">
        <v>1.1148832299820636E-2</v>
      </c>
      <c r="GV6175" s="81">
        <v>2.6002430136057386</v>
      </c>
      <c r="GW6175" s="81">
        <v>1.1148832299820636E-2</v>
      </c>
      <c r="GX6175" s="81">
        <v>2.6002430136057386</v>
      </c>
      <c r="GY6175" s="81">
        <v>1.1148832299820636E-2</v>
      </c>
      <c r="GZ6175" s="81">
        <v>2.6002430136057386</v>
      </c>
    </row>
    <row r="6176" spans="98:208" x14ac:dyDescent="0.25">
      <c r="CT6176" s="81" t="s">
        <v>155</v>
      </c>
      <c r="CU6176" s="81" t="s">
        <v>495</v>
      </c>
      <c r="CV6176" s="81" t="s">
        <v>451</v>
      </c>
      <c r="CW6176" s="81">
        <v>2031</v>
      </c>
      <c r="CX6176" s="81">
        <v>0</v>
      </c>
      <c r="CY6176" s="81">
        <v>0</v>
      </c>
      <c r="CZ6176" s="81">
        <v>0</v>
      </c>
      <c r="DA6176" s="81">
        <v>0</v>
      </c>
      <c r="DB6176" s="81">
        <v>9534.9220877094394</v>
      </c>
      <c r="DC6176" s="81">
        <v>247.27299216494541</v>
      </c>
      <c r="DD6176" s="81">
        <v>9287.6490955444915</v>
      </c>
      <c r="DE6176" s="81">
        <v>0</v>
      </c>
      <c r="DF6176" s="81">
        <v>0</v>
      </c>
      <c r="DG6176" s="81">
        <v>0</v>
      </c>
      <c r="DH6176" s="81">
        <v>2.7568051219218384</v>
      </c>
      <c r="DI6176" s="81">
        <v>2.7568051219218384</v>
      </c>
      <c r="DJ6176" s="81">
        <v>2.9646768943104272E-7</v>
      </c>
      <c r="DL6176" s="81">
        <v>0</v>
      </c>
      <c r="DM6176" s="81">
        <v>0</v>
      </c>
      <c r="DN6176" s="81">
        <v>0</v>
      </c>
      <c r="DO6176" s="81">
        <v>0</v>
      </c>
      <c r="DP6176" s="81">
        <v>0</v>
      </c>
      <c r="DQ6176" s="81">
        <v>0</v>
      </c>
      <c r="DR6176" s="81">
        <v>0</v>
      </c>
      <c r="DS6176" s="81">
        <v>8.1730364470783142E-7</v>
      </c>
      <c r="DT6176" s="81">
        <v>8.1730364470783142E-7</v>
      </c>
      <c r="DU6176" s="81">
        <v>0</v>
      </c>
      <c r="DV6176" s="81">
        <v>8.1730364470783142E-7</v>
      </c>
      <c r="DW6176" s="81">
        <v>8.1730364470783142E-7</v>
      </c>
      <c r="GE6176" s="81" t="s">
        <v>449</v>
      </c>
      <c r="GF6176" s="81" t="s">
        <v>155</v>
      </c>
      <c r="GG6176" s="81" t="s">
        <v>500</v>
      </c>
      <c r="GH6176" s="81" t="s">
        <v>451</v>
      </c>
      <c r="GI6176" s="81">
        <v>2025</v>
      </c>
      <c r="GJ6176" s="81" t="s">
        <v>201</v>
      </c>
      <c r="GK6176" s="81">
        <v>233.23007680791571</v>
      </c>
      <c r="GL6176" s="81">
        <v>10.015393</v>
      </c>
      <c r="GM6176" s="81">
        <v>2025</v>
      </c>
      <c r="GN6176" s="81" t="s">
        <v>173</v>
      </c>
      <c r="GO6176" s="81">
        <v>1.1148832299820636E-2</v>
      </c>
      <c r="GP6176" s="81">
        <v>10</v>
      </c>
      <c r="GQ6176" s="81">
        <v>0</v>
      </c>
      <c r="GR6176" s="81" t="s">
        <v>448</v>
      </c>
      <c r="GS6176" s="81">
        <v>1.1148832299820636E-2</v>
      </c>
      <c r="GT6176" s="81">
        <v>2.6002430136057386</v>
      </c>
      <c r="GU6176" s="81">
        <v>1.1148832299820636E-2</v>
      </c>
      <c r="GV6176" s="81">
        <v>2.6002430136057386</v>
      </c>
      <c r="GW6176" s="81">
        <v>1.1148832299820636E-2</v>
      </c>
      <c r="GX6176" s="81">
        <v>2.6002430136057386</v>
      </c>
      <c r="GY6176" s="81">
        <v>1.1148832299820636E-2</v>
      </c>
      <c r="GZ6176" s="81">
        <v>2.6002430136057386</v>
      </c>
    </row>
    <row r="6177" spans="98:208" x14ac:dyDescent="0.25">
      <c r="CT6177" s="81" t="s">
        <v>155</v>
      </c>
      <c r="CU6177" s="81" t="s">
        <v>495</v>
      </c>
      <c r="CV6177" s="81" t="s">
        <v>451</v>
      </c>
      <c r="CW6177" s="81">
        <v>2032</v>
      </c>
      <c r="CX6177" s="81">
        <v>0</v>
      </c>
      <c r="CY6177" s="81">
        <v>0</v>
      </c>
      <c r="CZ6177" s="81">
        <v>0</v>
      </c>
      <c r="DA6177" s="81">
        <v>0</v>
      </c>
      <c r="DB6177" s="81">
        <v>9534.9220877094394</v>
      </c>
      <c r="DC6177" s="81">
        <v>247.27299216494541</v>
      </c>
      <c r="DD6177" s="81">
        <v>9287.6490955444915</v>
      </c>
      <c r="DE6177" s="81">
        <v>0</v>
      </c>
      <c r="DF6177" s="81">
        <v>0</v>
      </c>
      <c r="DG6177" s="81">
        <v>0</v>
      </c>
      <c r="DH6177" s="81">
        <v>0</v>
      </c>
      <c r="DI6177" s="81">
        <v>2.7568051219218384</v>
      </c>
      <c r="DJ6177" s="81">
        <v>2.9646768943104272E-7</v>
      </c>
      <c r="DL6177" s="81">
        <v>0</v>
      </c>
      <c r="DM6177" s="81">
        <v>0</v>
      </c>
      <c r="DN6177" s="81">
        <v>0</v>
      </c>
      <c r="DO6177" s="81">
        <v>0</v>
      </c>
      <c r="DP6177" s="81">
        <v>0</v>
      </c>
      <c r="DQ6177" s="81">
        <v>0</v>
      </c>
      <c r="DR6177" s="81">
        <v>0</v>
      </c>
      <c r="DS6177" s="81">
        <v>0</v>
      </c>
      <c r="DT6177" s="81">
        <v>0</v>
      </c>
      <c r="DU6177" s="81">
        <v>0</v>
      </c>
      <c r="DV6177" s="81">
        <v>8.1730364470783142E-7</v>
      </c>
      <c r="DW6177" s="81">
        <v>8.1730364470783142E-7</v>
      </c>
      <c r="GE6177" s="81" t="s">
        <v>449</v>
      </c>
      <c r="GF6177" s="81" t="s">
        <v>155</v>
      </c>
      <c r="GG6177" s="81" t="s">
        <v>500</v>
      </c>
      <c r="GH6177" s="81" t="s">
        <v>451</v>
      </c>
      <c r="GI6177" s="81">
        <v>2026</v>
      </c>
      <c r="GJ6177" s="81" t="s">
        <v>201</v>
      </c>
      <c r="GK6177" s="81">
        <v>233.23007680791571</v>
      </c>
      <c r="GL6177" s="81">
        <v>10.015393</v>
      </c>
      <c r="GM6177" s="81">
        <v>2026</v>
      </c>
      <c r="GN6177" s="81" t="s">
        <v>173</v>
      </c>
      <c r="GO6177" s="81">
        <v>1.1148832299820636E-2</v>
      </c>
      <c r="GP6177" s="81">
        <v>10</v>
      </c>
      <c r="GQ6177" s="81">
        <v>0</v>
      </c>
      <c r="GR6177" s="81" t="s">
        <v>448</v>
      </c>
      <c r="GS6177" s="81">
        <v>1.1148832299820636E-2</v>
      </c>
      <c r="GT6177" s="81">
        <v>2.6002430136057386</v>
      </c>
      <c r="GU6177" s="81">
        <v>1.1148832299820636E-2</v>
      </c>
      <c r="GV6177" s="81">
        <v>2.6002430136057386</v>
      </c>
      <c r="GW6177" s="81">
        <v>1.1148832299820636E-2</v>
      </c>
      <c r="GX6177" s="81">
        <v>2.6002430136057386</v>
      </c>
      <c r="GY6177" s="81">
        <v>1.1148832299820636E-2</v>
      </c>
      <c r="GZ6177" s="81">
        <v>2.6002430136057386</v>
      </c>
    </row>
    <row r="6178" spans="98:208" x14ac:dyDescent="0.25">
      <c r="CT6178" s="81" t="s">
        <v>155</v>
      </c>
      <c r="CU6178" s="81" t="s">
        <v>495</v>
      </c>
      <c r="CV6178" s="81" t="s">
        <v>452</v>
      </c>
      <c r="CW6178" s="81">
        <v>2020</v>
      </c>
      <c r="CX6178" s="81">
        <v>0</v>
      </c>
      <c r="CY6178" s="81">
        <v>0</v>
      </c>
      <c r="CZ6178" s="81">
        <v>0</v>
      </c>
      <c r="DA6178" s="81">
        <v>0</v>
      </c>
      <c r="DB6178" s="81">
        <v>5.2405583313015791</v>
      </c>
      <c r="DC6178" s="81">
        <v>0.69641821681222926</v>
      </c>
      <c r="DD6178" s="81">
        <v>2.941964152281046</v>
      </c>
      <c r="DE6178" s="81">
        <v>1.6021759622083029</v>
      </c>
      <c r="DF6178" s="81">
        <v>7.7642499097796726E-3</v>
      </c>
      <c r="DG6178" s="81">
        <v>0</v>
      </c>
      <c r="DH6178" s="81">
        <v>0</v>
      </c>
      <c r="DI6178" s="81">
        <v>0</v>
      </c>
      <c r="DJ6178" s="81">
        <v>2.060145775099885E-5</v>
      </c>
      <c r="DL6178" s="81">
        <v>0</v>
      </c>
      <c r="DM6178" s="81">
        <v>1.5995486648452256E-7</v>
      </c>
      <c r="DN6178" s="81">
        <v>1.5995486648452256E-7</v>
      </c>
      <c r="DO6178" s="81">
        <v>0</v>
      </c>
      <c r="DP6178" s="81">
        <v>0</v>
      </c>
      <c r="DQ6178" s="81">
        <v>0</v>
      </c>
      <c r="DR6178" s="81">
        <v>0</v>
      </c>
      <c r="DS6178" s="81">
        <v>0</v>
      </c>
      <c r="DT6178" s="81">
        <v>0</v>
      </c>
      <c r="DU6178" s="81">
        <v>0</v>
      </c>
      <c r="DV6178" s="81">
        <v>0</v>
      </c>
      <c r="DW6178" s="81">
        <v>0</v>
      </c>
      <c r="GE6178" s="81" t="s">
        <v>449</v>
      </c>
      <c r="GF6178" s="81" t="s">
        <v>155</v>
      </c>
      <c r="GG6178" s="81" t="s">
        <v>500</v>
      </c>
      <c r="GH6178" s="81" t="s">
        <v>451</v>
      </c>
      <c r="GI6178" s="81">
        <v>2027</v>
      </c>
      <c r="GJ6178" s="81" t="s">
        <v>201</v>
      </c>
      <c r="GK6178" s="81">
        <v>233.23007680791571</v>
      </c>
      <c r="GL6178" s="81">
        <v>10.015393</v>
      </c>
      <c r="GM6178" s="81">
        <v>2027</v>
      </c>
      <c r="GN6178" s="81" t="s">
        <v>173</v>
      </c>
      <c r="GO6178" s="81">
        <v>1.1148832299820636E-2</v>
      </c>
      <c r="GP6178" s="81">
        <v>10</v>
      </c>
      <c r="GQ6178" s="81">
        <v>0</v>
      </c>
      <c r="GR6178" s="81" t="s">
        <v>448</v>
      </c>
      <c r="GS6178" s="81">
        <v>1.1148832299820636E-2</v>
      </c>
      <c r="GT6178" s="81">
        <v>2.6002430136057386</v>
      </c>
      <c r="GU6178" s="81">
        <v>1.1148832299820636E-2</v>
      </c>
      <c r="GV6178" s="81">
        <v>2.6002430136057386</v>
      </c>
      <c r="GW6178" s="81">
        <v>1.1148832299820636E-2</v>
      </c>
      <c r="GX6178" s="81">
        <v>2.6002430136057386</v>
      </c>
      <c r="GY6178" s="81">
        <v>1.1148832299820636E-2</v>
      </c>
      <c r="GZ6178" s="81">
        <v>2.6002430136057386</v>
      </c>
    </row>
    <row r="6179" spans="98:208" x14ac:dyDescent="0.25">
      <c r="CT6179" s="81" t="s">
        <v>155</v>
      </c>
      <c r="CU6179" s="81" t="s">
        <v>495</v>
      </c>
      <c r="CV6179" s="81" t="s">
        <v>452</v>
      </c>
      <c r="CW6179" s="81">
        <v>2021</v>
      </c>
      <c r="CX6179" s="81">
        <v>0</v>
      </c>
      <c r="CY6179" s="81">
        <v>0</v>
      </c>
      <c r="CZ6179" s="81">
        <v>0</v>
      </c>
      <c r="DA6179" s="81">
        <v>0</v>
      </c>
      <c r="DB6179" s="81">
        <v>5.2405583313015791</v>
      </c>
      <c r="DC6179" s="81">
        <v>0.69641821681222926</v>
      </c>
      <c r="DD6179" s="81">
        <v>2.941964152281046</v>
      </c>
      <c r="DE6179" s="81">
        <v>1.6021759622083029</v>
      </c>
      <c r="DF6179" s="81">
        <v>7.7642499097796726E-3</v>
      </c>
      <c r="DG6179" s="81">
        <v>7.7642499097796726E-3</v>
      </c>
      <c r="DH6179" s="81">
        <v>0</v>
      </c>
      <c r="DI6179" s="81">
        <v>0</v>
      </c>
      <c r="DJ6179" s="81">
        <v>2.060145775099885E-5</v>
      </c>
      <c r="DL6179" s="81">
        <v>0</v>
      </c>
      <c r="DM6179" s="81">
        <v>1.5995486648452256E-7</v>
      </c>
      <c r="DN6179" s="81">
        <v>1.5995486648452256E-7</v>
      </c>
      <c r="DO6179" s="81">
        <v>0</v>
      </c>
      <c r="DP6179" s="81">
        <v>1.5995486648452256E-7</v>
      </c>
      <c r="DQ6179" s="81">
        <v>1.5995486648452256E-7</v>
      </c>
      <c r="DR6179" s="81">
        <v>0</v>
      </c>
      <c r="DS6179" s="81">
        <v>0</v>
      </c>
      <c r="DT6179" s="81">
        <v>0</v>
      </c>
      <c r="DU6179" s="81">
        <v>0</v>
      </c>
      <c r="DV6179" s="81">
        <v>0</v>
      </c>
      <c r="DW6179" s="81">
        <v>0</v>
      </c>
      <c r="GE6179" s="81" t="s">
        <v>449</v>
      </c>
      <c r="GF6179" s="81" t="s">
        <v>155</v>
      </c>
      <c r="GG6179" s="81" t="s">
        <v>500</v>
      </c>
      <c r="GH6179" s="81" t="s">
        <v>451</v>
      </c>
      <c r="GI6179" s="81">
        <v>2028</v>
      </c>
      <c r="GJ6179" s="81" t="s">
        <v>201</v>
      </c>
      <c r="GK6179" s="81">
        <v>247.27299216491119</v>
      </c>
      <c r="GL6179" s="81">
        <v>10.015393</v>
      </c>
      <c r="GM6179" s="81">
        <v>2028</v>
      </c>
      <c r="GN6179" s="81" t="s">
        <v>173</v>
      </c>
      <c r="GO6179" s="81">
        <v>1.1148832299820636E-2</v>
      </c>
      <c r="GP6179" s="81">
        <v>10</v>
      </c>
      <c r="GQ6179" s="81">
        <v>0</v>
      </c>
      <c r="GR6179" s="81" t="s">
        <v>448</v>
      </c>
      <c r="GS6179" s="81">
        <v>1.1148832299820636E-2</v>
      </c>
      <c r="GT6179" s="81">
        <v>2.7568051219214569</v>
      </c>
      <c r="GU6179" s="81">
        <v>1.1148832299820636E-2</v>
      </c>
      <c r="GV6179" s="81">
        <v>2.7568051219214569</v>
      </c>
      <c r="GW6179" s="81">
        <v>1.1148832299820636E-2</v>
      </c>
      <c r="GX6179" s="81">
        <v>2.7568051219214569</v>
      </c>
      <c r="GY6179" s="81">
        <v>1.1148832299820636E-2</v>
      </c>
      <c r="GZ6179" s="81">
        <v>2.7568051219214569</v>
      </c>
    </row>
    <row r="6180" spans="98:208" x14ac:dyDescent="0.25">
      <c r="CT6180" s="81" t="s">
        <v>155</v>
      </c>
      <c r="CU6180" s="81" t="s">
        <v>495</v>
      </c>
      <c r="CV6180" s="81" t="s">
        <v>452</v>
      </c>
      <c r="CW6180" s="81">
        <v>2022</v>
      </c>
      <c r="CX6180" s="81">
        <v>0</v>
      </c>
      <c r="CY6180" s="81">
        <v>0</v>
      </c>
      <c r="CZ6180" s="81">
        <v>0</v>
      </c>
      <c r="DA6180" s="81">
        <v>0</v>
      </c>
      <c r="DB6180" s="81">
        <v>5.2405583313015791</v>
      </c>
      <c r="DC6180" s="81">
        <v>0.69641821681222926</v>
      </c>
      <c r="DD6180" s="81">
        <v>2.941964152281046</v>
      </c>
      <c r="DE6180" s="81">
        <v>1.6021759622083029</v>
      </c>
      <c r="DF6180" s="81">
        <v>7.7642499097796726E-3</v>
      </c>
      <c r="DG6180" s="81">
        <v>7.7642499097796726E-3</v>
      </c>
      <c r="DH6180" s="81">
        <v>7.7642499097796726E-3</v>
      </c>
      <c r="DI6180" s="81">
        <v>0</v>
      </c>
      <c r="DJ6180" s="81">
        <v>2.060145775099885E-5</v>
      </c>
      <c r="DL6180" s="81">
        <v>0</v>
      </c>
      <c r="DM6180" s="81">
        <v>1.5995486648452256E-7</v>
      </c>
      <c r="DN6180" s="81">
        <v>1.5995486648452256E-7</v>
      </c>
      <c r="DO6180" s="81">
        <v>0</v>
      </c>
      <c r="DP6180" s="81">
        <v>1.5995486648452256E-7</v>
      </c>
      <c r="DQ6180" s="81">
        <v>1.5995486648452256E-7</v>
      </c>
      <c r="DR6180" s="81">
        <v>0</v>
      </c>
      <c r="DS6180" s="81">
        <v>1.5995486648452256E-7</v>
      </c>
      <c r="DT6180" s="81">
        <v>1.5995486648452256E-7</v>
      </c>
      <c r="DU6180" s="81">
        <v>0</v>
      </c>
      <c r="DV6180" s="81">
        <v>0</v>
      </c>
      <c r="DW6180" s="81">
        <v>0</v>
      </c>
      <c r="GE6180" s="81" t="s">
        <v>449</v>
      </c>
      <c r="GF6180" s="81" t="s">
        <v>155</v>
      </c>
      <c r="GG6180" s="81" t="s">
        <v>500</v>
      </c>
      <c r="GH6180" s="81" t="s">
        <v>451</v>
      </c>
      <c r="GI6180" s="81">
        <v>2029</v>
      </c>
      <c r="GJ6180" s="81" t="s">
        <v>201</v>
      </c>
      <c r="GK6180" s="81">
        <v>247.27299216491119</v>
      </c>
      <c r="GL6180" s="81">
        <v>10.015393</v>
      </c>
      <c r="GM6180" s="81">
        <v>2029</v>
      </c>
      <c r="GN6180" s="81" t="s">
        <v>173</v>
      </c>
      <c r="GO6180" s="81">
        <v>1.1148832299820636E-2</v>
      </c>
      <c r="GP6180" s="81">
        <v>10</v>
      </c>
      <c r="GQ6180" s="81">
        <v>0</v>
      </c>
      <c r="GR6180" s="81" t="s">
        <v>448</v>
      </c>
      <c r="GS6180" s="81">
        <v>1.1148832299820636E-2</v>
      </c>
      <c r="GT6180" s="81">
        <v>2.7568051219214569</v>
      </c>
      <c r="GU6180" s="81">
        <v>1.1148832299820636E-2</v>
      </c>
      <c r="GV6180" s="81">
        <v>2.7568051219214569</v>
      </c>
      <c r="GW6180" s="81">
        <v>1.1148832299820636E-2</v>
      </c>
      <c r="GX6180" s="81">
        <v>2.7568051219214569</v>
      </c>
      <c r="GY6180" s="81">
        <v>1.1148832299820636E-2</v>
      </c>
      <c r="GZ6180" s="81">
        <v>2.7568051219214569</v>
      </c>
    </row>
    <row r="6181" spans="98:208" x14ac:dyDescent="0.25">
      <c r="CT6181" s="81" t="s">
        <v>155</v>
      </c>
      <c r="CU6181" s="81" t="s">
        <v>495</v>
      </c>
      <c r="CV6181" s="81" t="s">
        <v>452</v>
      </c>
      <c r="CW6181" s="81">
        <v>2023</v>
      </c>
      <c r="CX6181" s="81">
        <v>0</v>
      </c>
      <c r="CY6181" s="81">
        <v>0</v>
      </c>
      <c r="CZ6181" s="81">
        <v>0</v>
      </c>
      <c r="DA6181" s="81">
        <v>0</v>
      </c>
      <c r="DB6181" s="81">
        <v>5.4750346070078209</v>
      </c>
      <c r="DC6181" s="81">
        <v>0.71896016785819472</v>
      </c>
      <c r="DD6181" s="81">
        <v>3.07149719861513</v>
      </c>
      <c r="DE6181" s="81">
        <v>1.684577240534463</v>
      </c>
      <c r="DF6181" s="81">
        <v>8.0155663417019081E-3</v>
      </c>
      <c r="DG6181" s="81">
        <v>8.0155663417019081E-3</v>
      </c>
      <c r="DH6181" s="81">
        <v>8.0155663417019081E-3</v>
      </c>
      <c r="DI6181" s="81">
        <v>8.0155663417019081E-3</v>
      </c>
      <c r="DJ6181" s="81">
        <v>2.060145775099885E-5</v>
      </c>
      <c r="DL6181" s="81">
        <v>0</v>
      </c>
      <c r="DM6181" s="81">
        <v>1.6513235133890027E-7</v>
      </c>
      <c r="DN6181" s="81">
        <v>1.6513235133890027E-7</v>
      </c>
      <c r="DO6181" s="81">
        <v>0</v>
      </c>
      <c r="DP6181" s="81">
        <v>1.6513235133890027E-7</v>
      </c>
      <c r="DQ6181" s="81">
        <v>1.6513235133890027E-7</v>
      </c>
      <c r="DR6181" s="81">
        <v>0</v>
      </c>
      <c r="DS6181" s="81">
        <v>1.6513235133890027E-7</v>
      </c>
      <c r="DT6181" s="81">
        <v>1.6513235133890027E-7</v>
      </c>
      <c r="DU6181" s="81">
        <v>0</v>
      </c>
      <c r="DV6181" s="81">
        <v>1.6513235133890027E-7</v>
      </c>
      <c r="DW6181" s="81">
        <v>1.6513235133890027E-7</v>
      </c>
      <c r="GE6181" s="81" t="s">
        <v>449</v>
      </c>
      <c r="GF6181" s="81" t="s">
        <v>155</v>
      </c>
      <c r="GG6181" s="81" t="s">
        <v>500</v>
      </c>
      <c r="GH6181" s="81" t="s">
        <v>451</v>
      </c>
      <c r="GI6181" s="81">
        <v>2030</v>
      </c>
      <c r="GJ6181" s="81" t="s">
        <v>201</v>
      </c>
      <c r="GK6181" s="81">
        <v>247.27299216491119</v>
      </c>
      <c r="GL6181" s="81">
        <v>10.015393</v>
      </c>
      <c r="GM6181" s="81">
        <v>2030</v>
      </c>
      <c r="GN6181" s="81" t="s">
        <v>173</v>
      </c>
      <c r="GO6181" s="81">
        <v>1.1148832299820636E-2</v>
      </c>
      <c r="GP6181" s="81">
        <v>10</v>
      </c>
      <c r="GQ6181" s="81">
        <v>0</v>
      </c>
      <c r="GR6181" s="81" t="s">
        <v>448</v>
      </c>
      <c r="GS6181" s="81">
        <v>0</v>
      </c>
      <c r="GT6181" s="81">
        <v>0</v>
      </c>
      <c r="GU6181" s="81">
        <v>1.1148832299820636E-2</v>
      </c>
      <c r="GV6181" s="81">
        <v>2.7568051219214569</v>
      </c>
      <c r="GW6181" s="81">
        <v>1.1148832299820636E-2</v>
      </c>
      <c r="GX6181" s="81">
        <v>2.7568051219214569</v>
      </c>
      <c r="GY6181" s="81">
        <v>1.1148832299820636E-2</v>
      </c>
      <c r="GZ6181" s="81">
        <v>2.7568051219214569</v>
      </c>
    </row>
    <row r="6182" spans="98:208" x14ac:dyDescent="0.25">
      <c r="CT6182" s="81" t="s">
        <v>155</v>
      </c>
      <c r="CU6182" s="81" t="s">
        <v>495</v>
      </c>
      <c r="CV6182" s="81" t="s">
        <v>452</v>
      </c>
      <c r="CW6182" s="81">
        <v>2024</v>
      </c>
      <c r="CX6182" s="81">
        <v>0</v>
      </c>
      <c r="CY6182" s="81">
        <v>0</v>
      </c>
      <c r="CZ6182" s="81">
        <v>0</v>
      </c>
      <c r="DA6182" s="81">
        <v>0</v>
      </c>
      <c r="DB6182" s="81">
        <v>5.4750346070078209</v>
      </c>
      <c r="DC6182" s="81">
        <v>0.71896016785819472</v>
      </c>
      <c r="DD6182" s="81">
        <v>3.07149719861513</v>
      </c>
      <c r="DE6182" s="81">
        <v>1.684577240534463</v>
      </c>
      <c r="DF6182" s="81">
        <v>8.0155663417019081E-3</v>
      </c>
      <c r="DG6182" s="81">
        <v>8.0155663417019081E-3</v>
      </c>
      <c r="DH6182" s="81">
        <v>8.0155663417019081E-3</v>
      </c>
      <c r="DI6182" s="81">
        <v>8.0155663417019081E-3</v>
      </c>
      <c r="DJ6182" s="81">
        <v>2.060145775099885E-5</v>
      </c>
      <c r="DL6182" s="81">
        <v>0</v>
      </c>
      <c r="DM6182" s="81">
        <v>1.6513235133890027E-7</v>
      </c>
      <c r="DN6182" s="81">
        <v>1.6513235133890027E-7</v>
      </c>
      <c r="DO6182" s="81">
        <v>0</v>
      </c>
      <c r="DP6182" s="81">
        <v>1.6513235133890027E-7</v>
      </c>
      <c r="DQ6182" s="81">
        <v>1.6513235133890027E-7</v>
      </c>
      <c r="DR6182" s="81">
        <v>0</v>
      </c>
      <c r="DS6182" s="81">
        <v>1.6513235133890027E-7</v>
      </c>
      <c r="DT6182" s="81">
        <v>1.6513235133890027E-7</v>
      </c>
      <c r="DU6182" s="81">
        <v>0</v>
      </c>
      <c r="DV6182" s="81">
        <v>1.6513235133890027E-7</v>
      </c>
      <c r="DW6182" s="81">
        <v>1.6513235133890027E-7</v>
      </c>
      <c r="GE6182" s="81" t="s">
        <v>449</v>
      </c>
      <c r="GF6182" s="81" t="s">
        <v>155</v>
      </c>
      <c r="GG6182" s="81" t="s">
        <v>500</v>
      </c>
      <c r="GH6182" s="81" t="s">
        <v>451</v>
      </c>
      <c r="GI6182" s="81">
        <v>2031</v>
      </c>
      <c r="GJ6182" s="81" t="s">
        <v>201</v>
      </c>
      <c r="GK6182" s="81">
        <v>247.27299216491119</v>
      </c>
      <c r="GL6182" s="81">
        <v>10.015393</v>
      </c>
      <c r="GM6182" s="81">
        <v>2031</v>
      </c>
      <c r="GN6182" s="81" t="s">
        <v>173</v>
      </c>
      <c r="GO6182" s="81">
        <v>1.1148832299820636E-2</v>
      </c>
      <c r="GP6182" s="81">
        <v>10</v>
      </c>
      <c r="GQ6182" s="81">
        <v>0</v>
      </c>
      <c r="GR6182" s="81" t="s">
        <v>448</v>
      </c>
      <c r="GS6182" s="81">
        <v>0</v>
      </c>
      <c r="GT6182" s="81">
        <v>0</v>
      </c>
      <c r="GU6182" s="81">
        <v>0</v>
      </c>
      <c r="GV6182" s="81">
        <v>0</v>
      </c>
      <c r="GW6182" s="81">
        <v>1.1148832299820636E-2</v>
      </c>
      <c r="GX6182" s="81">
        <v>2.7568051219214569</v>
      </c>
      <c r="GY6182" s="81">
        <v>1.1148832299820636E-2</v>
      </c>
      <c r="GZ6182" s="81">
        <v>2.7568051219214569</v>
      </c>
    </row>
    <row r="6183" spans="98:208" x14ac:dyDescent="0.25">
      <c r="CT6183" s="81" t="s">
        <v>155</v>
      </c>
      <c r="CU6183" s="81" t="s">
        <v>495</v>
      </c>
      <c r="CV6183" s="81" t="s">
        <v>452</v>
      </c>
      <c r="CW6183" s="81">
        <v>2025</v>
      </c>
      <c r="CX6183" s="81">
        <v>0</v>
      </c>
      <c r="CY6183" s="81">
        <v>0</v>
      </c>
      <c r="CZ6183" s="81">
        <v>0</v>
      </c>
      <c r="DA6183" s="81">
        <v>0</v>
      </c>
      <c r="DB6183" s="81">
        <v>5.4750346070078209</v>
      </c>
      <c r="DC6183" s="81">
        <v>0.71896016785819472</v>
      </c>
      <c r="DD6183" s="81">
        <v>3.07149719861513</v>
      </c>
      <c r="DE6183" s="81">
        <v>1.684577240534463</v>
      </c>
      <c r="DF6183" s="81">
        <v>8.0155663417019081E-3</v>
      </c>
      <c r="DG6183" s="81">
        <v>8.0155663417019081E-3</v>
      </c>
      <c r="DH6183" s="81">
        <v>8.0155663417019081E-3</v>
      </c>
      <c r="DI6183" s="81">
        <v>8.0155663417019081E-3</v>
      </c>
      <c r="DJ6183" s="81">
        <v>2.060145775099885E-5</v>
      </c>
      <c r="DL6183" s="81">
        <v>0</v>
      </c>
      <c r="DM6183" s="81">
        <v>1.6513235133890027E-7</v>
      </c>
      <c r="DN6183" s="81">
        <v>1.6513235133890027E-7</v>
      </c>
      <c r="DO6183" s="81">
        <v>0</v>
      </c>
      <c r="DP6183" s="81">
        <v>1.6513235133890027E-7</v>
      </c>
      <c r="DQ6183" s="81">
        <v>1.6513235133890027E-7</v>
      </c>
      <c r="DR6183" s="81">
        <v>0</v>
      </c>
      <c r="DS6183" s="81">
        <v>1.6513235133890027E-7</v>
      </c>
      <c r="DT6183" s="81">
        <v>1.6513235133890027E-7</v>
      </c>
      <c r="DU6183" s="81">
        <v>0</v>
      </c>
      <c r="DV6183" s="81">
        <v>1.6513235133890027E-7</v>
      </c>
      <c r="DW6183" s="81">
        <v>1.6513235133890027E-7</v>
      </c>
      <c r="GE6183" s="81" t="s">
        <v>449</v>
      </c>
      <c r="GF6183" s="81" t="s">
        <v>155</v>
      </c>
      <c r="GG6183" s="81" t="s">
        <v>500</v>
      </c>
      <c r="GH6183" s="81" t="s">
        <v>451</v>
      </c>
      <c r="GI6183" s="81">
        <v>2032</v>
      </c>
      <c r="GJ6183" s="81" t="s">
        <v>201</v>
      </c>
      <c r="GK6183" s="81">
        <v>247.27299216491119</v>
      </c>
      <c r="GL6183" s="81">
        <v>10.015393</v>
      </c>
      <c r="GM6183" s="81">
        <v>2032</v>
      </c>
      <c r="GN6183" s="81" t="s">
        <v>173</v>
      </c>
      <c r="GO6183" s="81">
        <v>1.1148832299820636E-2</v>
      </c>
      <c r="GP6183" s="81">
        <v>10</v>
      </c>
      <c r="GQ6183" s="81">
        <v>0</v>
      </c>
      <c r="GR6183" s="81" t="s">
        <v>448</v>
      </c>
      <c r="GS6183" s="81">
        <v>0</v>
      </c>
      <c r="GT6183" s="81">
        <v>0</v>
      </c>
      <c r="GU6183" s="81">
        <v>0</v>
      </c>
      <c r="GV6183" s="81">
        <v>0</v>
      </c>
      <c r="GW6183" s="81">
        <v>0</v>
      </c>
      <c r="GX6183" s="81">
        <v>0</v>
      </c>
      <c r="GY6183" s="81">
        <v>1.1148832299820636E-2</v>
      </c>
      <c r="GZ6183" s="81">
        <v>2.7568051219214569</v>
      </c>
    </row>
    <row r="6184" spans="98:208" x14ac:dyDescent="0.25">
      <c r="CT6184" s="81" t="s">
        <v>155</v>
      </c>
      <c r="CU6184" s="81" t="s">
        <v>495</v>
      </c>
      <c r="CV6184" s="81" t="s">
        <v>452</v>
      </c>
      <c r="CW6184" s="81">
        <v>2026</v>
      </c>
      <c r="CX6184" s="81">
        <v>0</v>
      </c>
      <c r="CY6184" s="81">
        <v>0</v>
      </c>
      <c r="CZ6184" s="81">
        <v>0</v>
      </c>
      <c r="DA6184" s="81">
        <v>0</v>
      </c>
      <c r="DB6184" s="81">
        <v>5.4750346070078209</v>
      </c>
      <c r="DC6184" s="81">
        <v>0.71896016785819472</v>
      </c>
      <c r="DD6184" s="81">
        <v>3.07149719861513</v>
      </c>
      <c r="DE6184" s="81">
        <v>1.684577240534463</v>
      </c>
      <c r="DF6184" s="81">
        <v>8.0155663417019081E-3</v>
      </c>
      <c r="DG6184" s="81">
        <v>8.0155663417019081E-3</v>
      </c>
      <c r="DH6184" s="81">
        <v>8.0155663417019081E-3</v>
      </c>
      <c r="DI6184" s="81">
        <v>8.0155663417019081E-3</v>
      </c>
      <c r="DJ6184" s="81">
        <v>2.060145775099885E-5</v>
      </c>
      <c r="DL6184" s="81">
        <v>0</v>
      </c>
      <c r="DM6184" s="81">
        <v>1.6513235133890027E-7</v>
      </c>
      <c r="DN6184" s="81">
        <v>1.6513235133890027E-7</v>
      </c>
      <c r="DO6184" s="81">
        <v>0</v>
      </c>
      <c r="DP6184" s="81">
        <v>1.6513235133890027E-7</v>
      </c>
      <c r="DQ6184" s="81">
        <v>1.6513235133890027E-7</v>
      </c>
      <c r="DR6184" s="81">
        <v>0</v>
      </c>
      <c r="DS6184" s="81">
        <v>1.6513235133890027E-7</v>
      </c>
      <c r="DT6184" s="81">
        <v>1.6513235133890027E-7</v>
      </c>
      <c r="DU6184" s="81">
        <v>0</v>
      </c>
      <c r="DV6184" s="81">
        <v>1.6513235133890027E-7</v>
      </c>
      <c r="DW6184" s="81">
        <v>1.6513235133890027E-7</v>
      </c>
      <c r="GE6184" s="81" t="s">
        <v>449</v>
      </c>
      <c r="GF6184" s="81" t="s">
        <v>155</v>
      </c>
      <c r="GG6184" s="81" t="s">
        <v>500</v>
      </c>
      <c r="GH6184" s="81" t="s">
        <v>452</v>
      </c>
      <c r="GI6184" s="81">
        <v>2021</v>
      </c>
      <c r="GJ6184" s="81" t="s">
        <v>201</v>
      </c>
      <c r="GK6184" s="81">
        <v>0.69641821681220062</v>
      </c>
      <c r="GL6184" s="81">
        <v>10.015393</v>
      </c>
      <c r="GM6184" s="81">
        <v>2021</v>
      </c>
      <c r="GN6184" s="81" t="s">
        <v>173</v>
      </c>
      <c r="GO6184" s="81">
        <v>1.1148832299820636E-2</v>
      </c>
      <c r="GP6184" s="81">
        <v>10</v>
      </c>
      <c r="GQ6184" s="81">
        <v>0</v>
      </c>
      <c r="GR6184" s="81" t="s">
        <v>448</v>
      </c>
      <c r="GS6184" s="81">
        <v>1.1148832299820636E-2</v>
      </c>
      <c r="GT6184" s="81">
        <v>7.7642499097793534E-3</v>
      </c>
      <c r="GU6184" s="81">
        <v>1.1148832299820636E-2</v>
      </c>
      <c r="GV6184" s="81">
        <v>7.7642499097793534E-3</v>
      </c>
      <c r="GW6184" s="81">
        <v>0</v>
      </c>
      <c r="GX6184" s="81">
        <v>0</v>
      </c>
      <c r="GY6184" s="81">
        <v>0</v>
      </c>
      <c r="GZ6184" s="81">
        <v>0</v>
      </c>
    </row>
    <row r="6185" spans="98:208" x14ac:dyDescent="0.25">
      <c r="CT6185" s="81" t="s">
        <v>155</v>
      </c>
      <c r="CU6185" s="81" t="s">
        <v>495</v>
      </c>
      <c r="CV6185" s="81" t="s">
        <v>452</v>
      </c>
      <c r="CW6185" s="81">
        <v>2027</v>
      </c>
      <c r="CX6185" s="81">
        <v>0</v>
      </c>
      <c r="CY6185" s="81">
        <v>0</v>
      </c>
      <c r="CZ6185" s="81">
        <v>0</v>
      </c>
      <c r="DA6185" s="81">
        <v>0</v>
      </c>
      <c r="DB6185" s="81">
        <v>5.4750346070078209</v>
      </c>
      <c r="DC6185" s="81">
        <v>0.71896016785819472</v>
      </c>
      <c r="DD6185" s="81">
        <v>3.07149719861513</v>
      </c>
      <c r="DE6185" s="81">
        <v>1.684577240534463</v>
      </c>
      <c r="DF6185" s="81">
        <v>8.0155663417019081E-3</v>
      </c>
      <c r="DG6185" s="81">
        <v>8.0155663417019081E-3</v>
      </c>
      <c r="DH6185" s="81">
        <v>8.0155663417019081E-3</v>
      </c>
      <c r="DI6185" s="81">
        <v>8.0155663417019081E-3</v>
      </c>
      <c r="DJ6185" s="81">
        <v>2.060145775099885E-5</v>
      </c>
      <c r="DL6185" s="81">
        <v>0</v>
      </c>
      <c r="DM6185" s="81">
        <v>1.6513235133890027E-7</v>
      </c>
      <c r="DN6185" s="81">
        <v>1.6513235133890027E-7</v>
      </c>
      <c r="DO6185" s="81">
        <v>0</v>
      </c>
      <c r="DP6185" s="81">
        <v>1.6513235133890027E-7</v>
      </c>
      <c r="DQ6185" s="81">
        <v>1.6513235133890027E-7</v>
      </c>
      <c r="DR6185" s="81">
        <v>0</v>
      </c>
      <c r="DS6185" s="81">
        <v>1.6513235133890027E-7</v>
      </c>
      <c r="DT6185" s="81">
        <v>1.6513235133890027E-7</v>
      </c>
      <c r="DU6185" s="81">
        <v>0</v>
      </c>
      <c r="DV6185" s="81">
        <v>1.6513235133890027E-7</v>
      </c>
      <c r="DW6185" s="81">
        <v>1.6513235133890027E-7</v>
      </c>
      <c r="GE6185" s="81" t="s">
        <v>449</v>
      </c>
      <c r="GF6185" s="81" t="s">
        <v>155</v>
      </c>
      <c r="GG6185" s="81" t="s">
        <v>500</v>
      </c>
      <c r="GH6185" s="81" t="s">
        <v>452</v>
      </c>
      <c r="GI6185" s="81">
        <v>2022</v>
      </c>
      <c r="GJ6185" s="81" t="s">
        <v>201</v>
      </c>
      <c r="GK6185" s="81">
        <v>0.69641821681220062</v>
      </c>
      <c r="GL6185" s="81">
        <v>10.015393</v>
      </c>
      <c r="GM6185" s="81">
        <v>2022</v>
      </c>
      <c r="GN6185" s="81" t="s">
        <v>173</v>
      </c>
      <c r="GO6185" s="81">
        <v>1.1148832299820636E-2</v>
      </c>
      <c r="GP6185" s="81">
        <v>10</v>
      </c>
      <c r="GQ6185" s="81">
        <v>0</v>
      </c>
      <c r="GR6185" s="81" t="s">
        <v>448</v>
      </c>
      <c r="GS6185" s="81">
        <v>1.1148832299820636E-2</v>
      </c>
      <c r="GT6185" s="81">
        <v>7.7642499097793534E-3</v>
      </c>
      <c r="GU6185" s="81">
        <v>1.1148832299820636E-2</v>
      </c>
      <c r="GV6185" s="81">
        <v>7.7642499097793534E-3</v>
      </c>
      <c r="GW6185" s="81">
        <v>1.1148832299820636E-2</v>
      </c>
      <c r="GX6185" s="81">
        <v>7.7642499097793534E-3</v>
      </c>
      <c r="GY6185" s="81">
        <v>0</v>
      </c>
      <c r="GZ6185" s="81">
        <v>0</v>
      </c>
    </row>
    <row r="6186" spans="98:208" x14ac:dyDescent="0.25">
      <c r="CT6186" s="81" t="s">
        <v>155</v>
      </c>
      <c r="CU6186" s="81" t="s">
        <v>495</v>
      </c>
      <c r="CV6186" s="81" t="s">
        <v>452</v>
      </c>
      <c r="CW6186" s="81">
        <v>2028</v>
      </c>
      <c r="CX6186" s="81">
        <v>0</v>
      </c>
      <c r="CY6186" s="81">
        <v>0</v>
      </c>
      <c r="CZ6186" s="81">
        <v>0</v>
      </c>
      <c r="DA6186" s="81">
        <v>0</v>
      </c>
      <c r="DB6186" s="81">
        <v>5.7770153400785116</v>
      </c>
      <c r="DC6186" s="81">
        <v>0.74733835430389906</v>
      </c>
      <c r="DD6186" s="81">
        <v>3.2379513401017541</v>
      </c>
      <c r="DE6186" s="81">
        <v>1.791725645672859</v>
      </c>
      <c r="DF6186" s="81">
        <v>8.3319499833581084E-3</v>
      </c>
      <c r="DG6186" s="81">
        <v>8.3319499833581084E-3</v>
      </c>
      <c r="DH6186" s="81">
        <v>8.3319499833581084E-3</v>
      </c>
      <c r="DI6186" s="81">
        <v>8.3319499833581084E-3</v>
      </c>
      <c r="DJ6186" s="81">
        <v>2.060145775099885E-5</v>
      </c>
      <c r="DL6186" s="81">
        <v>0</v>
      </c>
      <c r="DM6186" s="81">
        <v>1.7165031556558765E-7</v>
      </c>
      <c r="DN6186" s="81">
        <v>1.7165031556558765E-7</v>
      </c>
      <c r="DO6186" s="81">
        <v>0</v>
      </c>
      <c r="DP6186" s="81">
        <v>1.7165031556558765E-7</v>
      </c>
      <c r="DQ6186" s="81">
        <v>1.7165031556558765E-7</v>
      </c>
      <c r="DR6186" s="81">
        <v>0</v>
      </c>
      <c r="DS6186" s="81">
        <v>1.7165031556558765E-7</v>
      </c>
      <c r="DT6186" s="81">
        <v>1.7165031556558765E-7</v>
      </c>
      <c r="DU6186" s="81">
        <v>0</v>
      </c>
      <c r="DV6186" s="81">
        <v>1.7165031556558765E-7</v>
      </c>
      <c r="DW6186" s="81">
        <v>1.7165031556558765E-7</v>
      </c>
      <c r="GE6186" s="81" t="s">
        <v>449</v>
      </c>
      <c r="GF6186" s="81" t="s">
        <v>155</v>
      </c>
      <c r="GG6186" s="81" t="s">
        <v>500</v>
      </c>
      <c r="GH6186" s="81" t="s">
        <v>452</v>
      </c>
      <c r="GI6186" s="81">
        <v>2023</v>
      </c>
      <c r="GJ6186" s="81" t="s">
        <v>201</v>
      </c>
      <c r="GK6186" s="81">
        <v>0.7189601678581673</v>
      </c>
      <c r="GL6186" s="81">
        <v>10.015393</v>
      </c>
      <c r="GM6186" s="81">
        <v>2023</v>
      </c>
      <c r="GN6186" s="81" t="s">
        <v>173</v>
      </c>
      <c r="GO6186" s="81">
        <v>1.1148832299820636E-2</v>
      </c>
      <c r="GP6186" s="81">
        <v>10</v>
      </c>
      <c r="GQ6186" s="81">
        <v>0</v>
      </c>
      <c r="GR6186" s="81" t="s">
        <v>448</v>
      </c>
      <c r="GS6186" s="81">
        <v>1.1148832299820636E-2</v>
      </c>
      <c r="GT6186" s="81">
        <v>8.0155663417016028E-3</v>
      </c>
      <c r="GU6186" s="81">
        <v>1.1148832299820636E-2</v>
      </c>
      <c r="GV6186" s="81">
        <v>8.0155663417016028E-3</v>
      </c>
      <c r="GW6186" s="81">
        <v>1.1148832299820636E-2</v>
      </c>
      <c r="GX6186" s="81">
        <v>8.0155663417016028E-3</v>
      </c>
      <c r="GY6186" s="81">
        <v>1.1148832299820636E-2</v>
      </c>
      <c r="GZ6186" s="81">
        <v>8.0155663417016028E-3</v>
      </c>
    </row>
    <row r="6187" spans="98:208" x14ac:dyDescent="0.25">
      <c r="CT6187" s="81" t="s">
        <v>155</v>
      </c>
      <c r="CU6187" s="81" t="s">
        <v>495</v>
      </c>
      <c r="CV6187" s="81" t="s">
        <v>452</v>
      </c>
      <c r="CW6187" s="81">
        <v>2029</v>
      </c>
      <c r="CX6187" s="81">
        <v>0</v>
      </c>
      <c r="CY6187" s="81">
        <v>0</v>
      </c>
      <c r="CZ6187" s="81">
        <v>0</v>
      </c>
      <c r="DA6187" s="81">
        <v>0</v>
      </c>
      <c r="DB6187" s="81">
        <v>5.7770153400785116</v>
      </c>
      <c r="DC6187" s="81">
        <v>0.74733835430389906</v>
      </c>
      <c r="DD6187" s="81">
        <v>3.2379513401017541</v>
      </c>
      <c r="DE6187" s="81">
        <v>1.791725645672859</v>
      </c>
      <c r="DF6187" s="81">
        <v>8.3319499833581084E-3</v>
      </c>
      <c r="DG6187" s="81">
        <v>8.3319499833581084E-3</v>
      </c>
      <c r="DH6187" s="81">
        <v>8.3319499833581084E-3</v>
      </c>
      <c r="DI6187" s="81">
        <v>8.3319499833581084E-3</v>
      </c>
      <c r="DJ6187" s="81">
        <v>2.060145775099885E-5</v>
      </c>
      <c r="DL6187" s="81">
        <v>0</v>
      </c>
      <c r="DM6187" s="81">
        <v>1.7165031556558765E-7</v>
      </c>
      <c r="DN6187" s="81">
        <v>1.7165031556558765E-7</v>
      </c>
      <c r="DO6187" s="81">
        <v>0</v>
      </c>
      <c r="DP6187" s="81">
        <v>1.7165031556558765E-7</v>
      </c>
      <c r="DQ6187" s="81">
        <v>1.7165031556558765E-7</v>
      </c>
      <c r="DR6187" s="81">
        <v>0</v>
      </c>
      <c r="DS6187" s="81">
        <v>1.7165031556558765E-7</v>
      </c>
      <c r="DT6187" s="81">
        <v>1.7165031556558765E-7</v>
      </c>
      <c r="DU6187" s="81">
        <v>0</v>
      </c>
      <c r="DV6187" s="81">
        <v>1.7165031556558765E-7</v>
      </c>
      <c r="DW6187" s="81">
        <v>1.7165031556558765E-7</v>
      </c>
      <c r="GE6187" s="81" t="s">
        <v>449</v>
      </c>
      <c r="GF6187" s="81" t="s">
        <v>155</v>
      </c>
      <c r="GG6187" s="81" t="s">
        <v>500</v>
      </c>
      <c r="GH6187" s="81" t="s">
        <v>452</v>
      </c>
      <c r="GI6187" s="81">
        <v>2024</v>
      </c>
      <c r="GJ6187" s="81" t="s">
        <v>201</v>
      </c>
      <c r="GK6187" s="81">
        <v>0.7189601678581673</v>
      </c>
      <c r="GL6187" s="81">
        <v>10.015393</v>
      </c>
      <c r="GM6187" s="81">
        <v>2024</v>
      </c>
      <c r="GN6187" s="81" t="s">
        <v>173</v>
      </c>
      <c r="GO6187" s="81">
        <v>1.1148832299820636E-2</v>
      </c>
      <c r="GP6187" s="81">
        <v>10</v>
      </c>
      <c r="GQ6187" s="81">
        <v>0</v>
      </c>
      <c r="GR6187" s="81" t="s">
        <v>448</v>
      </c>
      <c r="GS6187" s="81">
        <v>1.1148832299820636E-2</v>
      </c>
      <c r="GT6187" s="81">
        <v>8.0155663417016028E-3</v>
      </c>
      <c r="GU6187" s="81">
        <v>1.1148832299820636E-2</v>
      </c>
      <c r="GV6187" s="81">
        <v>8.0155663417016028E-3</v>
      </c>
      <c r="GW6187" s="81">
        <v>1.1148832299820636E-2</v>
      </c>
      <c r="GX6187" s="81">
        <v>8.0155663417016028E-3</v>
      </c>
      <c r="GY6187" s="81">
        <v>1.1148832299820636E-2</v>
      </c>
      <c r="GZ6187" s="81">
        <v>8.0155663417016028E-3</v>
      </c>
    </row>
    <row r="6188" spans="98:208" x14ac:dyDescent="0.25">
      <c r="CT6188" s="81" t="s">
        <v>155</v>
      </c>
      <c r="CU6188" s="81" t="s">
        <v>495</v>
      </c>
      <c r="CV6188" s="81" t="s">
        <v>452</v>
      </c>
      <c r="CW6188" s="81">
        <v>2030</v>
      </c>
      <c r="CX6188" s="81">
        <v>0</v>
      </c>
      <c r="CY6188" s="81">
        <v>0</v>
      </c>
      <c r="CZ6188" s="81">
        <v>0</v>
      </c>
      <c r="DA6188" s="81">
        <v>0</v>
      </c>
      <c r="DB6188" s="81">
        <v>5.7770153400785116</v>
      </c>
      <c r="DC6188" s="81">
        <v>0.74733835430389906</v>
      </c>
      <c r="DD6188" s="81">
        <v>3.2379513401017541</v>
      </c>
      <c r="DE6188" s="81">
        <v>1.791725645672859</v>
      </c>
      <c r="DF6188" s="81">
        <v>0</v>
      </c>
      <c r="DG6188" s="81">
        <v>8.3319499833581084E-3</v>
      </c>
      <c r="DH6188" s="81">
        <v>8.3319499833581084E-3</v>
      </c>
      <c r="DI6188" s="81">
        <v>8.3319499833581084E-3</v>
      </c>
      <c r="DJ6188" s="81">
        <v>2.060145775099885E-5</v>
      </c>
      <c r="DL6188" s="81">
        <v>0</v>
      </c>
      <c r="DM6188" s="81">
        <v>0</v>
      </c>
      <c r="DN6188" s="81">
        <v>0</v>
      </c>
      <c r="DO6188" s="81">
        <v>0</v>
      </c>
      <c r="DP6188" s="81">
        <v>1.7165031556558765E-7</v>
      </c>
      <c r="DQ6188" s="81">
        <v>1.7165031556558765E-7</v>
      </c>
      <c r="DR6188" s="81">
        <v>0</v>
      </c>
      <c r="DS6188" s="81">
        <v>1.7165031556558765E-7</v>
      </c>
      <c r="DT6188" s="81">
        <v>1.7165031556558765E-7</v>
      </c>
      <c r="DU6188" s="81">
        <v>0</v>
      </c>
      <c r="DV6188" s="81">
        <v>1.7165031556558765E-7</v>
      </c>
      <c r="DW6188" s="81">
        <v>1.7165031556558765E-7</v>
      </c>
      <c r="GE6188" s="81" t="s">
        <v>449</v>
      </c>
      <c r="GF6188" s="81" t="s">
        <v>155</v>
      </c>
      <c r="GG6188" s="81" t="s">
        <v>500</v>
      </c>
      <c r="GH6188" s="81" t="s">
        <v>452</v>
      </c>
      <c r="GI6188" s="81">
        <v>2025</v>
      </c>
      <c r="GJ6188" s="81" t="s">
        <v>201</v>
      </c>
      <c r="GK6188" s="81">
        <v>0.7189601678581673</v>
      </c>
      <c r="GL6188" s="81">
        <v>10.015393</v>
      </c>
      <c r="GM6188" s="81">
        <v>2025</v>
      </c>
      <c r="GN6188" s="81" t="s">
        <v>173</v>
      </c>
      <c r="GO6188" s="81">
        <v>1.1148832299820636E-2</v>
      </c>
      <c r="GP6188" s="81">
        <v>10</v>
      </c>
      <c r="GQ6188" s="81">
        <v>0</v>
      </c>
      <c r="GR6188" s="81" t="s">
        <v>448</v>
      </c>
      <c r="GS6188" s="81">
        <v>1.1148832299820636E-2</v>
      </c>
      <c r="GT6188" s="81">
        <v>8.0155663417016028E-3</v>
      </c>
      <c r="GU6188" s="81">
        <v>1.1148832299820636E-2</v>
      </c>
      <c r="GV6188" s="81">
        <v>8.0155663417016028E-3</v>
      </c>
      <c r="GW6188" s="81">
        <v>1.1148832299820636E-2</v>
      </c>
      <c r="GX6188" s="81">
        <v>8.0155663417016028E-3</v>
      </c>
      <c r="GY6188" s="81">
        <v>1.1148832299820636E-2</v>
      </c>
      <c r="GZ6188" s="81">
        <v>8.0155663417016028E-3</v>
      </c>
    </row>
    <row r="6189" spans="98:208" x14ac:dyDescent="0.25">
      <c r="CT6189" s="81" t="s">
        <v>155</v>
      </c>
      <c r="CU6189" s="81" t="s">
        <v>495</v>
      </c>
      <c r="CV6189" s="81" t="s">
        <v>452</v>
      </c>
      <c r="CW6189" s="81">
        <v>2031</v>
      </c>
      <c r="CX6189" s="81">
        <v>0</v>
      </c>
      <c r="CY6189" s="81">
        <v>0</v>
      </c>
      <c r="CZ6189" s="81">
        <v>0</v>
      </c>
      <c r="DA6189" s="81">
        <v>0</v>
      </c>
      <c r="DB6189" s="81">
        <v>5.7770153400785116</v>
      </c>
      <c r="DC6189" s="81">
        <v>0.74733835430389906</v>
      </c>
      <c r="DD6189" s="81">
        <v>3.2379513401017541</v>
      </c>
      <c r="DE6189" s="81">
        <v>1.791725645672859</v>
      </c>
      <c r="DF6189" s="81">
        <v>0</v>
      </c>
      <c r="DG6189" s="81">
        <v>0</v>
      </c>
      <c r="DH6189" s="81">
        <v>8.3319499833581084E-3</v>
      </c>
      <c r="DI6189" s="81">
        <v>8.3319499833581084E-3</v>
      </c>
      <c r="DJ6189" s="81">
        <v>2.060145775099885E-5</v>
      </c>
      <c r="DL6189" s="81">
        <v>0</v>
      </c>
      <c r="DM6189" s="81">
        <v>0</v>
      </c>
      <c r="DN6189" s="81">
        <v>0</v>
      </c>
      <c r="DO6189" s="81">
        <v>0</v>
      </c>
      <c r="DP6189" s="81">
        <v>0</v>
      </c>
      <c r="DQ6189" s="81">
        <v>0</v>
      </c>
      <c r="DR6189" s="81">
        <v>0</v>
      </c>
      <c r="DS6189" s="81">
        <v>1.7165031556558765E-7</v>
      </c>
      <c r="DT6189" s="81">
        <v>1.7165031556558765E-7</v>
      </c>
      <c r="DU6189" s="81">
        <v>0</v>
      </c>
      <c r="DV6189" s="81">
        <v>1.7165031556558765E-7</v>
      </c>
      <c r="DW6189" s="81">
        <v>1.7165031556558765E-7</v>
      </c>
      <c r="GE6189" s="81" t="s">
        <v>449</v>
      </c>
      <c r="GF6189" s="81" t="s">
        <v>155</v>
      </c>
      <c r="GG6189" s="81" t="s">
        <v>500</v>
      </c>
      <c r="GH6189" s="81" t="s">
        <v>452</v>
      </c>
      <c r="GI6189" s="81">
        <v>2026</v>
      </c>
      <c r="GJ6189" s="81" t="s">
        <v>201</v>
      </c>
      <c r="GK6189" s="81">
        <v>0.7189601678581673</v>
      </c>
      <c r="GL6189" s="81">
        <v>10.015393</v>
      </c>
      <c r="GM6189" s="81">
        <v>2026</v>
      </c>
      <c r="GN6189" s="81" t="s">
        <v>173</v>
      </c>
      <c r="GO6189" s="81">
        <v>1.1148832299820636E-2</v>
      </c>
      <c r="GP6189" s="81">
        <v>10</v>
      </c>
      <c r="GQ6189" s="81">
        <v>0</v>
      </c>
      <c r="GR6189" s="81" t="s">
        <v>448</v>
      </c>
      <c r="GS6189" s="81">
        <v>1.1148832299820636E-2</v>
      </c>
      <c r="GT6189" s="81">
        <v>8.0155663417016028E-3</v>
      </c>
      <c r="GU6189" s="81">
        <v>1.1148832299820636E-2</v>
      </c>
      <c r="GV6189" s="81">
        <v>8.0155663417016028E-3</v>
      </c>
      <c r="GW6189" s="81">
        <v>1.1148832299820636E-2</v>
      </c>
      <c r="GX6189" s="81">
        <v>8.0155663417016028E-3</v>
      </c>
      <c r="GY6189" s="81">
        <v>1.1148832299820636E-2</v>
      </c>
      <c r="GZ6189" s="81">
        <v>8.0155663417016028E-3</v>
      </c>
    </row>
    <row r="6190" spans="98:208" x14ac:dyDescent="0.25">
      <c r="CT6190" s="81" t="s">
        <v>155</v>
      </c>
      <c r="CU6190" s="81" t="s">
        <v>495</v>
      </c>
      <c r="CV6190" s="81" t="s">
        <v>452</v>
      </c>
      <c r="CW6190" s="81">
        <v>2032</v>
      </c>
      <c r="CX6190" s="81">
        <v>0</v>
      </c>
      <c r="CY6190" s="81">
        <v>0</v>
      </c>
      <c r="CZ6190" s="81">
        <v>0</v>
      </c>
      <c r="DA6190" s="81">
        <v>0</v>
      </c>
      <c r="DB6190" s="81">
        <v>5.7770153400785116</v>
      </c>
      <c r="DC6190" s="81">
        <v>0.74733835430389906</v>
      </c>
      <c r="DD6190" s="81">
        <v>3.2379513401017541</v>
      </c>
      <c r="DE6190" s="81">
        <v>1.791725645672859</v>
      </c>
      <c r="DF6190" s="81">
        <v>0</v>
      </c>
      <c r="DG6190" s="81">
        <v>0</v>
      </c>
      <c r="DH6190" s="81">
        <v>0</v>
      </c>
      <c r="DI6190" s="81">
        <v>8.3319499833581084E-3</v>
      </c>
      <c r="DJ6190" s="81">
        <v>2.060145775099885E-5</v>
      </c>
      <c r="DL6190" s="81">
        <v>0</v>
      </c>
      <c r="DM6190" s="81">
        <v>0</v>
      </c>
      <c r="DN6190" s="81">
        <v>0</v>
      </c>
      <c r="DO6190" s="81">
        <v>0</v>
      </c>
      <c r="DP6190" s="81">
        <v>0</v>
      </c>
      <c r="DQ6190" s="81">
        <v>0</v>
      </c>
      <c r="DR6190" s="81">
        <v>0</v>
      </c>
      <c r="DS6190" s="81">
        <v>0</v>
      </c>
      <c r="DT6190" s="81">
        <v>0</v>
      </c>
      <c r="DU6190" s="81">
        <v>0</v>
      </c>
      <c r="DV6190" s="81">
        <v>1.7165031556558765E-7</v>
      </c>
      <c r="DW6190" s="81">
        <v>1.7165031556558765E-7</v>
      </c>
      <c r="GE6190" s="81" t="s">
        <v>449</v>
      </c>
      <c r="GF6190" s="81" t="s">
        <v>155</v>
      </c>
      <c r="GG6190" s="81" t="s">
        <v>500</v>
      </c>
      <c r="GH6190" s="81" t="s">
        <v>452</v>
      </c>
      <c r="GI6190" s="81">
        <v>2027</v>
      </c>
      <c r="GJ6190" s="81" t="s">
        <v>201</v>
      </c>
      <c r="GK6190" s="81">
        <v>0.7189601678581673</v>
      </c>
      <c r="GL6190" s="81">
        <v>10.015393</v>
      </c>
      <c r="GM6190" s="81">
        <v>2027</v>
      </c>
      <c r="GN6190" s="81" t="s">
        <v>173</v>
      </c>
      <c r="GO6190" s="81">
        <v>1.1148832299820636E-2</v>
      </c>
      <c r="GP6190" s="81">
        <v>10</v>
      </c>
      <c r="GQ6190" s="81">
        <v>0</v>
      </c>
      <c r="GR6190" s="81" t="s">
        <v>448</v>
      </c>
      <c r="GS6190" s="81">
        <v>1.1148832299820636E-2</v>
      </c>
      <c r="GT6190" s="81">
        <v>8.0155663417016028E-3</v>
      </c>
      <c r="GU6190" s="81">
        <v>1.1148832299820636E-2</v>
      </c>
      <c r="GV6190" s="81">
        <v>8.0155663417016028E-3</v>
      </c>
      <c r="GW6190" s="81">
        <v>1.1148832299820636E-2</v>
      </c>
      <c r="GX6190" s="81">
        <v>8.0155663417016028E-3</v>
      </c>
      <c r="GY6190" s="81">
        <v>1.1148832299820636E-2</v>
      </c>
      <c r="GZ6190" s="81">
        <v>8.0155663417016028E-3</v>
      </c>
    </row>
    <row r="6191" spans="98:208" x14ac:dyDescent="0.25">
      <c r="CT6191" s="81" t="s">
        <v>155</v>
      </c>
      <c r="CU6191" s="81" t="s">
        <v>495</v>
      </c>
      <c r="CV6191" s="81" t="s">
        <v>453</v>
      </c>
      <c r="CW6191" s="81">
        <v>2020</v>
      </c>
      <c r="CX6191" s="81">
        <v>0</v>
      </c>
      <c r="CY6191" s="81">
        <v>0</v>
      </c>
      <c r="CZ6191" s="81">
        <v>0</v>
      </c>
      <c r="DA6191" s="81">
        <v>0</v>
      </c>
      <c r="DB6191" s="81">
        <v>7.7900575334947791E-2</v>
      </c>
      <c r="DC6191" s="81">
        <v>3.6425060683954423E-2</v>
      </c>
      <c r="DD6191" s="81">
        <v>1.580872452542877E-3</v>
      </c>
      <c r="DE6191" s="81">
        <v>3.9894642198450493E-2</v>
      </c>
      <c r="DF6191" s="81">
        <v>4.0609689307619784E-4</v>
      </c>
      <c r="DG6191" s="81">
        <v>0</v>
      </c>
      <c r="DH6191" s="81">
        <v>0</v>
      </c>
      <c r="DI6191" s="81">
        <v>0</v>
      </c>
      <c r="DJ6191" s="81">
        <v>6.0583390226875544E-4</v>
      </c>
      <c r="DL6191" s="81">
        <v>0</v>
      </c>
      <c r="DM6191" s="81">
        <v>2.4602726543157045E-7</v>
      </c>
      <c r="DN6191" s="81">
        <v>2.4602726543157045E-7</v>
      </c>
      <c r="DO6191" s="81">
        <v>0</v>
      </c>
      <c r="DP6191" s="81">
        <v>0</v>
      </c>
      <c r="DQ6191" s="81">
        <v>0</v>
      </c>
      <c r="DR6191" s="81">
        <v>0</v>
      </c>
      <c r="DS6191" s="81">
        <v>0</v>
      </c>
      <c r="DT6191" s="81">
        <v>0</v>
      </c>
      <c r="DU6191" s="81">
        <v>0</v>
      </c>
      <c r="DV6191" s="81">
        <v>0</v>
      </c>
      <c r="DW6191" s="81">
        <v>0</v>
      </c>
      <c r="GE6191" s="81" t="s">
        <v>449</v>
      </c>
      <c r="GF6191" s="81" t="s">
        <v>155</v>
      </c>
      <c r="GG6191" s="81" t="s">
        <v>500</v>
      </c>
      <c r="GH6191" s="81" t="s">
        <v>452</v>
      </c>
      <c r="GI6191" s="81">
        <v>2028</v>
      </c>
      <c r="GJ6191" s="81" t="s">
        <v>201</v>
      </c>
      <c r="GK6191" s="81">
        <v>0.74733835430387185</v>
      </c>
      <c r="GL6191" s="81">
        <v>10.015393</v>
      </c>
      <c r="GM6191" s="81">
        <v>2028</v>
      </c>
      <c r="GN6191" s="81" t="s">
        <v>173</v>
      </c>
      <c r="GO6191" s="81">
        <v>1.1148832299820636E-2</v>
      </c>
      <c r="GP6191" s="81">
        <v>10</v>
      </c>
      <c r="GQ6191" s="81">
        <v>0</v>
      </c>
      <c r="GR6191" s="81" t="s">
        <v>448</v>
      </c>
      <c r="GS6191" s="81">
        <v>1.1148832299820636E-2</v>
      </c>
      <c r="GT6191" s="81">
        <v>8.3319499833578049E-3</v>
      </c>
      <c r="GU6191" s="81">
        <v>1.1148832299820636E-2</v>
      </c>
      <c r="GV6191" s="81">
        <v>8.3319499833578049E-3</v>
      </c>
      <c r="GW6191" s="81">
        <v>1.1148832299820636E-2</v>
      </c>
      <c r="GX6191" s="81">
        <v>8.3319499833578049E-3</v>
      </c>
      <c r="GY6191" s="81">
        <v>1.1148832299820636E-2</v>
      </c>
      <c r="GZ6191" s="81">
        <v>8.3319499833578049E-3</v>
      </c>
    </row>
    <row r="6192" spans="98:208" x14ac:dyDescent="0.25">
      <c r="CT6192" s="81" t="s">
        <v>155</v>
      </c>
      <c r="CU6192" s="81" t="s">
        <v>495</v>
      </c>
      <c r="CV6192" s="81" t="s">
        <v>453</v>
      </c>
      <c r="CW6192" s="81">
        <v>2021</v>
      </c>
      <c r="CX6192" s="81">
        <v>0</v>
      </c>
      <c r="CY6192" s="81">
        <v>0</v>
      </c>
      <c r="CZ6192" s="81">
        <v>0</v>
      </c>
      <c r="DA6192" s="81">
        <v>0</v>
      </c>
      <c r="DB6192" s="81">
        <v>7.7900575334947791E-2</v>
      </c>
      <c r="DC6192" s="81">
        <v>3.6425060683954423E-2</v>
      </c>
      <c r="DD6192" s="81">
        <v>1.580872452542877E-3</v>
      </c>
      <c r="DE6192" s="81">
        <v>3.9894642198450493E-2</v>
      </c>
      <c r="DF6192" s="81">
        <v>4.0609689307619784E-4</v>
      </c>
      <c r="DG6192" s="81">
        <v>4.0609689307619784E-4</v>
      </c>
      <c r="DH6192" s="81">
        <v>0</v>
      </c>
      <c r="DI6192" s="81">
        <v>0</v>
      </c>
      <c r="DJ6192" s="81">
        <v>6.0583390226875544E-4</v>
      </c>
      <c r="DL6192" s="81">
        <v>0</v>
      </c>
      <c r="DM6192" s="81">
        <v>2.4602726543157045E-7</v>
      </c>
      <c r="DN6192" s="81">
        <v>2.4602726543157045E-7</v>
      </c>
      <c r="DO6192" s="81">
        <v>0</v>
      </c>
      <c r="DP6192" s="81">
        <v>2.4602726543157045E-7</v>
      </c>
      <c r="DQ6192" s="81">
        <v>2.4602726543157045E-7</v>
      </c>
      <c r="DR6192" s="81">
        <v>0</v>
      </c>
      <c r="DS6192" s="81">
        <v>0</v>
      </c>
      <c r="DT6192" s="81">
        <v>0</v>
      </c>
      <c r="DU6192" s="81">
        <v>0</v>
      </c>
      <c r="DV6192" s="81">
        <v>0</v>
      </c>
      <c r="DW6192" s="81">
        <v>0</v>
      </c>
      <c r="GE6192" s="81" t="s">
        <v>449</v>
      </c>
      <c r="GF6192" s="81" t="s">
        <v>155</v>
      </c>
      <c r="GG6192" s="81" t="s">
        <v>500</v>
      </c>
      <c r="GH6192" s="81" t="s">
        <v>452</v>
      </c>
      <c r="GI6192" s="81">
        <v>2029</v>
      </c>
      <c r="GJ6192" s="81" t="s">
        <v>201</v>
      </c>
      <c r="GK6192" s="81">
        <v>0.74733835430387185</v>
      </c>
      <c r="GL6192" s="81">
        <v>10.015393</v>
      </c>
      <c r="GM6192" s="81">
        <v>2029</v>
      </c>
      <c r="GN6192" s="81" t="s">
        <v>173</v>
      </c>
      <c r="GO6192" s="81">
        <v>1.1148832299820636E-2</v>
      </c>
      <c r="GP6192" s="81">
        <v>10</v>
      </c>
      <c r="GQ6192" s="81">
        <v>0</v>
      </c>
      <c r="GR6192" s="81" t="s">
        <v>448</v>
      </c>
      <c r="GS6192" s="81">
        <v>1.1148832299820636E-2</v>
      </c>
      <c r="GT6192" s="81">
        <v>8.3319499833578049E-3</v>
      </c>
      <c r="GU6192" s="81">
        <v>1.1148832299820636E-2</v>
      </c>
      <c r="GV6192" s="81">
        <v>8.3319499833578049E-3</v>
      </c>
      <c r="GW6192" s="81">
        <v>1.1148832299820636E-2</v>
      </c>
      <c r="GX6192" s="81">
        <v>8.3319499833578049E-3</v>
      </c>
      <c r="GY6192" s="81">
        <v>1.1148832299820636E-2</v>
      </c>
      <c r="GZ6192" s="81">
        <v>8.3319499833578049E-3</v>
      </c>
    </row>
    <row r="6193" spans="98:208" x14ac:dyDescent="0.25">
      <c r="CT6193" s="81" t="s">
        <v>155</v>
      </c>
      <c r="CU6193" s="81" t="s">
        <v>495</v>
      </c>
      <c r="CV6193" s="81" t="s">
        <v>453</v>
      </c>
      <c r="CW6193" s="81">
        <v>2022</v>
      </c>
      <c r="CX6193" s="81">
        <v>0</v>
      </c>
      <c r="CY6193" s="81">
        <v>0</v>
      </c>
      <c r="CZ6193" s="81">
        <v>0</v>
      </c>
      <c r="DA6193" s="81">
        <v>0</v>
      </c>
      <c r="DB6193" s="81">
        <v>7.7900575334947791E-2</v>
      </c>
      <c r="DC6193" s="81">
        <v>3.6425060683954423E-2</v>
      </c>
      <c r="DD6193" s="81">
        <v>1.580872452542877E-3</v>
      </c>
      <c r="DE6193" s="81">
        <v>3.9894642198450493E-2</v>
      </c>
      <c r="DF6193" s="81">
        <v>4.0609689307619784E-4</v>
      </c>
      <c r="DG6193" s="81">
        <v>4.0609689307619784E-4</v>
      </c>
      <c r="DH6193" s="81">
        <v>4.0609689307619784E-4</v>
      </c>
      <c r="DI6193" s="81">
        <v>0</v>
      </c>
      <c r="DJ6193" s="81">
        <v>6.0583390226875544E-4</v>
      </c>
      <c r="DL6193" s="81">
        <v>0</v>
      </c>
      <c r="DM6193" s="81">
        <v>2.4602726543157045E-7</v>
      </c>
      <c r="DN6193" s="81">
        <v>2.4602726543157045E-7</v>
      </c>
      <c r="DO6193" s="81">
        <v>0</v>
      </c>
      <c r="DP6193" s="81">
        <v>2.4602726543157045E-7</v>
      </c>
      <c r="DQ6193" s="81">
        <v>2.4602726543157045E-7</v>
      </c>
      <c r="DR6193" s="81">
        <v>0</v>
      </c>
      <c r="DS6193" s="81">
        <v>2.4602726543157045E-7</v>
      </c>
      <c r="DT6193" s="81">
        <v>2.4602726543157045E-7</v>
      </c>
      <c r="DU6193" s="81">
        <v>0</v>
      </c>
      <c r="DV6193" s="81">
        <v>0</v>
      </c>
      <c r="DW6193" s="81">
        <v>0</v>
      </c>
      <c r="GE6193" s="81" t="s">
        <v>449</v>
      </c>
      <c r="GF6193" s="81" t="s">
        <v>155</v>
      </c>
      <c r="GG6193" s="81" t="s">
        <v>500</v>
      </c>
      <c r="GH6193" s="81" t="s">
        <v>452</v>
      </c>
      <c r="GI6193" s="81">
        <v>2030</v>
      </c>
      <c r="GJ6193" s="81" t="s">
        <v>201</v>
      </c>
      <c r="GK6193" s="81">
        <v>0.74733835430387185</v>
      </c>
      <c r="GL6193" s="81">
        <v>10.015393</v>
      </c>
      <c r="GM6193" s="81">
        <v>2030</v>
      </c>
      <c r="GN6193" s="81" t="s">
        <v>173</v>
      </c>
      <c r="GO6193" s="81">
        <v>1.1148832299820636E-2</v>
      </c>
      <c r="GP6193" s="81">
        <v>10</v>
      </c>
      <c r="GQ6193" s="81">
        <v>0</v>
      </c>
      <c r="GR6193" s="81" t="s">
        <v>448</v>
      </c>
      <c r="GS6193" s="81">
        <v>0</v>
      </c>
      <c r="GT6193" s="81">
        <v>0</v>
      </c>
      <c r="GU6193" s="81">
        <v>1.1148832299820636E-2</v>
      </c>
      <c r="GV6193" s="81">
        <v>8.3319499833578049E-3</v>
      </c>
      <c r="GW6193" s="81">
        <v>1.1148832299820636E-2</v>
      </c>
      <c r="GX6193" s="81">
        <v>8.3319499833578049E-3</v>
      </c>
      <c r="GY6193" s="81">
        <v>1.1148832299820636E-2</v>
      </c>
      <c r="GZ6193" s="81">
        <v>8.3319499833578049E-3</v>
      </c>
    </row>
    <row r="6194" spans="98:208" x14ac:dyDescent="0.25">
      <c r="CT6194" s="81" t="s">
        <v>155</v>
      </c>
      <c r="CU6194" s="81" t="s">
        <v>495</v>
      </c>
      <c r="CV6194" s="81" t="s">
        <v>453</v>
      </c>
      <c r="CW6194" s="81">
        <v>2023</v>
      </c>
      <c r="CX6194" s="81">
        <v>0</v>
      </c>
      <c r="CY6194" s="81">
        <v>0</v>
      </c>
      <c r="CZ6194" s="81">
        <v>0</v>
      </c>
      <c r="DA6194" s="81">
        <v>0</v>
      </c>
      <c r="DB6194" s="81">
        <v>8.0408269036976621E-2</v>
      </c>
      <c r="DC6194" s="81">
        <v>3.7590224611390742E-2</v>
      </c>
      <c r="DD6194" s="81">
        <v>1.631433411568288E-3</v>
      </c>
      <c r="DE6194" s="81">
        <v>4.1186611014017598E-2</v>
      </c>
      <c r="DF6194" s="81">
        <v>4.1908711030498575E-4</v>
      </c>
      <c r="DG6194" s="81">
        <v>4.1908711030498575E-4</v>
      </c>
      <c r="DH6194" s="81">
        <v>4.1908711030498575E-4</v>
      </c>
      <c r="DI6194" s="81">
        <v>4.1908711030498575E-4</v>
      </c>
      <c r="DJ6194" s="81">
        <v>6.0583390226875544E-4</v>
      </c>
      <c r="DL6194" s="81">
        <v>0</v>
      </c>
      <c r="DM6194" s="81">
        <v>2.5389717942660587E-7</v>
      </c>
      <c r="DN6194" s="81">
        <v>2.5389717942660587E-7</v>
      </c>
      <c r="DO6194" s="81">
        <v>0</v>
      </c>
      <c r="DP6194" s="81">
        <v>2.5389717942660587E-7</v>
      </c>
      <c r="DQ6194" s="81">
        <v>2.5389717942660587E-7</v>
      </c>
      <c r="DR6194" s="81">
        <v>0</v>
      </c>
      <c r="DS6194" s="81">
        <v>2.5389717942660587E-7</v>
      </c>
      <c r="DT6194" s="81">
        <v>2.5389717942660587E-7</v>
      </c>
      <c r="DU6194" s="81">
        <v>0</v>
      </c>
      <c r="DV6194" s="81">
        <v>2.5389717942660587E-7</v>
      </c>
      <c r="DW6194" s="81">
        <v>2.5389717942660587E-7</v>
      </c>
      <c r="GE6194" s="81" t="s">
        <v>449</v>
      </c>
      <c r="GF6194" s="81" t="s">
        <v>155</v>
      </c>
      <c r="GG6194" s="81" t="s">
        <v>500</v>
      </c>
      <c r="GH6194" s="81" t="s">
        <v>452</v>
      </c>
      <c r="GI6194" s="81">
        <v>2031</v>
      </c>
      <c r="GJ6194" s="81" t="s">
        <v>201</v>
      </c>
      <c r="GK6194" s="81">
        <v>0.74733835430387185</v>
      </c>
      <c r="GL6194" s="81">
        <v>10.015393</v>
      </c>
      <c r="GM6194" s="81">
        <v>2031</v>
      </c>
      <c r="GN6194" s="81" t="s">
        <v>173</v>
      </c>
      <c r="GO6194" s="81">
        <v>1.1148832299820636E-2</v>
      </c>
      <c r="GP6194" s="81">
        <v>10</v>
      </c>
      <c r="GQ6194" s="81">
        <v>0</v>
      </c>
      <c r="GR6194" s="81" t="s">
        <v>448</v>
      </c>
      <c r="GS6194" s="81">
        <v>0</v>
      </c>
      <c r="GT6194" s="81">
        <v>0</v>
      </c>
      <c r="GU6194" s="81">
        <v>0</v>
      </c>
      <c r="GV6194" s="81">
        <v>0</v>
      </c>
      <c r="GW6194" s="81">
        <v>1.1148832299820636E-2</v>
      </c>
      <c r="GX6194" s="81">
        <v>8.3319499833578049E-3</v>
      </c>
      <c r="GY6194" s="81">
        <v>1.1148832299820636E-2</v>
      </c>
      <c r="GZ6194" s="81">
        <v>8.3319499833578049E-3</v>
      </c>
    </row>
    <row r="6195" spans="98:208" x14ac:dyDescent="0.25">
      <c r="CT6195" s="81" t="s">
        <v>155</v>
      </c>
      <c r="CU6195" s="81" t="s">
        <v>495</v>
      </c>
      <c r="CV6195" s="81" t="s">
        <v>453</v>
      </c>
      <c r="CW6195" s="81">
        <v>2024</v>
      </c>
      <c r="CX6195" s="81">
        <v>0</v>
      </c>
      <c r="CY6195" s="81">
        <v>0</v>
      </c>
      <c r="CZ6195" s="81">
        <v>0</v>
      </c>
      <c r="DA6195" s="81">
        <v>0</v>
      </c>
      <c r="DB6195" s="81">
        <v>8.0408269036976621E-2</v>
      </c>
      <c r="DC6195" s="81">
        <v>3.7590224611390742E-2</v>
      </c>
      <c r="DD6195" s="81">
        <v>1.631433411568288E-3</v>
      </c>
      <c r="DE6195" s="81">
        <v>4.1186611014017598E-2</v>
      </c>
      <c r="DF6195" s="81">
        <v>4.1908711030498575E-4</v>
      </c>
      <c r="DG6195" s="81">
        <v>4.1908711030498575E-4</v>
      </c>
      <c r="DH6195" s="81">
        <v>4.1908711030498575E-4</v>
      </c>
      <c r="DI6195" s="81">
        <v>4.1908711030498575E-4</v>
      </c>
      <c r="DJ6195" s="81">
        <v>6.0583390226875544E-4</v>
      </c>
      <c r="DL6195" s="81">
        <v>0</v>
      </c>
      <c r="DM6195" s="81">
        <v>2.5389717942660587E-7</v>
      </c>
      <c r="DN6195" s="81">
        <v>2.5389717942660587E-7</v>
      </c>
      <c r="DO6195" s="81">
        <v>0</v>
      </c>
      <c r="DP6195" s="81">
        <v>2.5389717942660587E-7</v>
      </c>
      <c r="DQ6195" s="81">
        <v>2.5389717942660587E-7</v>
      </c>
      <c r="DR6195" s="81">
        <v>0</v>
      </c>
      <c r="DS6195" s="81">
        <v>2.5389717942660587E-7</v>
      </c>
      <c r="DT6195" s="81">
        <v>2.5389717942660587E-7</v>
      </c>
      <c r="DU6195" s="81">
        <v>0</v>
      </c>
      <c r="DV6195" s="81">
        <v>2.5389717942660587E-7</v>
      </c>
      <c r="DW6195" s="81">
        <v>2.5389717942660587E-7</v>
      </c>
      <c r="GE6195" s="81" t="s">
        <v>449</v>
      </c>
      <c r="GF6195" s="81" t="s">
        <v>155</v>
      </c>
      <c r="GG6195" s="81" t="s">
        <v>500</v>
      </c>
      <c r="GH6195" s="81" t="s">
        <v>452</v>
      </c>
      <c r="GI6195" s="81">
        <v>2032</v>
      </c>
      <c r="GJ6195" s="81" t="s">
        <v>201</v>
      </c>
      <c r="GK6195" s="81">
        <v>0.74733835430387185</v>
      </c>
      <c r="GL6195" s="81">
        <v>10.015393</v>
      </c>
      <c r="GM6195" s="81">
        <v>2032</v>
      </c>
      <c r="GN6195" s="81" t="s">
        <v>173</v>
      </c>
      <c r="GO6195" s="81">
        <v>1.1148832299820636E-2</v>
      </c>
      <c r="GP6195" s="81">
        <v>10</v>
      </c>
      <c r="GQ6195" s="81">
        <v>0</v>
      </c>
      <c r="GR6195" s="81" t="s">
        <v>448</v>
      </c>
      <c r="GS6195" s="81">
        <v>0</v>
      </c>
      <c r="GT6195" s="81">
        <v>0</v>
      </c>
      <c r="GU6195" s="81">
        <v>0</v>
      </c>
      <c r="GV6195" s="81">
        <v>0</v>
      </c>
      <c r="GW6195" s="81">
        <v>0</v>
      </c>
      <c r="GX6195" s="81">
        <v>0</v>
      </c>
      <c r="GY6195" s="81">
        <v>1.1148832299820636E-2</v>
      </c>
      <c r="GZ6195" s="81">
        <v>8.3319499833578049E-3</v>
      </c>
    </row>
    <row r="6196" spans="98:208" x14ac:dyDescent="0.25">
      <c r="CT6196" s="81" t="s">
        <v>155</v>
      </c>
      <c r="CU6196" s="81" t="s">
        <v>495</v>
      </c>
      <c r="CV6196" s="81" t="s">
        <v>453</v>
      </c>
      <c r="CW6196" s="81">
        <v>2025</v>
      </c>
      <c r="CX6196" s="81">
        <v>0</v>
      </c>
      <c r="CY6196" s="81">
        <v>0</v>
      </c>
      <c r="CZ6196" s="81">
        <v>0</v>
      </c>
      <c r="DA6196" s="81">
        <v>0</v>
      </c>
      <c r="DB6196" s="81">
        <v>8.0408269036976621E-2</v>
      </c>
      <c r="DC6196" s="81">
        <v>3.7590224611390742E-2</v>
      </c>
      <c r="DD6196" s="81">
        <v>1.631433411568288E-3</v>
      </c>
      <c r="DE6196" s="81">
        <v>4.1186611014017598E-2</v>
      </c>
      <c r="DF6196" s="81">
        <v>4.1908711030498575E-4</v>
      </c>
      <c r="DG6196" s="81">
        <v>4.1908711030498575E-4</v>
      </c>
      <c r="DH6196" s="81">
        <v>4.1908711030498575E-4</v>
      </c>
      <c r="DI6196" s="81">
        <v>4.1908711030498575E-4</v>
      </c>
      <c r="DJ6196" s="81">
        <v>6.0583390226875544E-4</v>
      </c>
      <c r="DL6196" s="81">
        <v>0</v>
      </c>
      <c r="DM6196" s="81">
        <v>2.5389717942660587E-7</v>
      </c>
      <c r="DN6196" s="81">
        <v>2.5389717942660587E-7</v>
      </c>
      <c r="DO6196" s="81">
        <v>0</v>
      </c>
      <c r="DP6196" s="81">
        <v>2.5389717942660587E-7</v>
      </c>
      <c r="DQ6196" s="81">
        <v>2.5389717942660587E-7</v>
      </c>
      <c r="DR6196" s="81">
        <v>0</v>
      </c>
      <c r="DS6196" s="81">
        <v>2.5389717942660587E-7</v>
      </c>
      <c r="DT6196" s="81">
        <v>2.5389717942660587E-7</v>
      </c>
      <c r="DU6196" s="81">
        <v>0</v>
      </c>
      <c r="DV6196" s="81">
        <v>2.5389717942660587E-7</v>
      </c>
      <c r="DW6196" s="81">
        <v>2.5389717942660587E-7</v>
      </c>
      <c r="GE6196" s="81" t="s">
        <v>449</v>
      </c>
      <c r="GF6196" s="81" t="s">
        <v>155</v>
      </c>
      <c r="GG6196" s="81" t="s">
        <v>500</v>
      </c>
      <c r="GH6196" s="81" t="s">
        <v>453</v>
      </c>
      <c r="GI6196" s="81">
        <v>2021</v>
      </c>
      <c r="GJ6196" s="81" t="s">
        <v>201</v>
      </c>
      <c r="GK6196" s="81">
        <v>3.6425060683951342E-2</v>
      </c>
      <c r="GL6196" s="81">
        <v>10.015393</v>
      </c>
      <c r="GM6196" s="81">
        <v>2021</v>
      </c>
      <c r="GN6196" s="81" t="s">
        <v>173</v>
      </c>
      <c r="GO6196" s="81">
        <v>1.1148832299820636E-2</v>
      </c>
      <c r="GP6196" s="81">
        <v>10</v>
      </c>
      <c r="GQ6196" s="81">
        <v>0</v>
      </c>
      <c r="GR6196" s="81" t="s">
        <v>448</v>
      </c>
      <c r="GS6196" s="81">
        <v>1.1148832299820636E-2</v>
      </c>
      <c r="GT6196" s="81">
        <v>4.0609689307616347E-4</v>
      </c>
      <c r="GU6196" s="81">
        <v>1.1148832299820636E-2</v>
      </c>
      <c r="GV6196" s="81">
        <v>4.0609689307616347E-4</v>
      </c>
      <c r="GW6196" s="81">
        <v>0</v>
      </c>
      <c r="GX6196" s="81">
        <v>0</v>
      </c>
      <c r="GY6196" s="81">
        <v>0</v>
      </c>
      <c r="GZ6196" s="81">
        <v>0</v>
      </c>
    </row>
    <row r="6197" spans="98:208" x14ac:dyDescent="0.25">
      <c r="CT6197" s="81" t="s">
        <v>155</v>
      </c>
      <c r="CU6197" s="81" t="s">
        <v>495</v>
      </c>
      <c r="CV6197" s="81" t="s">
        <v>453</v>
      </c>
      <c r="CW6197" s="81">
        <v>2026</v>
      </c>
      <c r="CX6197" s="81">
        <v>0</v>
      </c>
      <c r="CY6197" s="81">
        <v>0</v>
      </c>
      <c r="CZ6197" s="81">
        <v>0</v>
      </c>
      <c r="DA6197" s="81">
        <v>0</v>
      </c>
      <c r="DB6197" s="81">
        <v>8.0408269036976621E-2</v>
      </c>
      <c r="DC6197" s="81">
        <v>3.7590224611390742E-2</v>
      </c>
      <c r="DD6197" s="81">
        <v>1.631433411568288E-3</v>
      </c>
      <c r="DE6197" s="81">
        <v>4.1186611014017598E-2</v>
      </c>
      <c r="DF6197" s="81">
        <v>4.1908711030498575E-4</v>
      </c>
      <c r="DG6197" s="81">
        <v>4.1908711030498575E-4</v>
      </c>
      <c r="DH6197" s="81">
        <v>4.1908711030498575E-4</v>
      </c>
      <c r="DI6197" s="81">
        <v>4.1908711030498575E-4</v>
      </c>
      <c r="DJ6197" s="81">
        <v>6.0583390226875544E-4</v>
      </c>
      <c r="DL6197" s="81">
        <v>0</v>
      </c>
      <c r="DM6197" s="81">
        <v>2.5389717942660587E-7</v>
      </c>
      <c r="DN6197" s="81">
        <v>2.5389717942660587E-7</v>
      </c>
      <c r="DO6197" s="81">
        <v>0</v>
      </c>
      <c r="DP6197" s="81">
        <v>2.5389717942660587E-7</v>
      </c>
      <c r="DQ6197" s="81">
        <v>2.5389717942660587E-7</v>
      </c>
      <c r="DR6197" s="81">
        <v>0</v>
      </c>
      <c r="DS6197" s="81">
        <v>2.5389717942660587E-7</v>
      </c>
      <c r="DT6197" s="81">
        <v>2.5389717942660587E-7</v>
      </c>
      <c r="DU6197" s="81">
        <v>0</v>
      </c>
      <c r="DV6197" s="81">
        <v>2.5389717942660587E-7</v>
      </c>
      <c r="DW6197" s="81">
        <v>2.5389717942660587E-7</v>
      </c>
      <c r="GE6197" s="81" t="s">
        <v>449</v>
      </c>
      <c r="GF6197" s="81" t="s">
        <v>155</v>
      </c>
      <c r="GG6197" s="81" t="s">
        <v>500</v>
      </c>
      <c r="GH6197" s="81" t="s">
        <v>453</v>
      </c>
      <c r="GI6197" s="81">
        <v>2022</v>
      </c>
      <c r="GJ6197" s="81" t="s">
        <v>201</v>
      </c>
      <c r="GK6197" s="81">
        <v>3.6425060683951342E-2</v>
      </c>
      <c r="GL6197" s="81">
        <v>10.015393</v>
      </c>
      <c r="GM6197" s="81">
        <v>2022</v>
      </c>
      <c r="GN6197" s="81" t="s">
        <v>173</v>
      </c>
      <c r="GO6197" s="81">
        <v>1.1148832299820636E-2</v>
      </c>
      <c r="GP6197" s="81">
        <v>10</v>
      </c>
      <c r="GQ6197" s="81">
        <v>0</v>
      </c>
      <c r="GR6197" s="81" t="s">
        <v>448</v>
      </c>
      <c r="GS6197" s="81">
        <v>1.1148832299820636E-2</v>
      </c>
      <c r="GT6197" s="81">
        <v>4.0609689307616347E-4</v>
      </c>
      <c r="GU6197" s="81">
        <v>1.1148832299820636E-2</v>
      </c>
      <c r="GV6197" s="81">
        <v>4.0609689307616347E-4</v>
      </c>
      <c r="GW6197" s="81">
        <v>1.1148832299820636E-2</v>
      </c>
      <c r="GX6197" s="81">
        <v>4.0609689307616347E-4</v>
      </c>
      <c r="GY6197" s="81">
        <v>0</v>
      </c>
      <c r="GZ6197" s="81">
        <v>0</v>
      </c>
    </row>
    <row r="6198" spans="98:208" x14ac:dyDescent="0.25">
      <c r="CT6198" s="81" t="s">
        <v>155</v>
      </c>
      <c r="CU6198" s="81" t="s">
        <v>495</v>
      </c>
      <c r="CV6198" s="81" t="s">
        <v>453</v>
      </c>
      <c r="CW6198" s="81">
        <v>2027</v>
      </c>
      <c r="CX6198" s="81">
        <v>0</v>
      </c>
      <c r="CY6198" s="81">
        <v>0</v>
      </c>
      <c r="CZ6198" s="81">
        <v>0</v>
      </c>
      <c r="DA6198" s="81">
        <v>0</v>
      </c>
      <c r="DB6198" s="81">
        <v>8.0408269036976621E-2</v>
      </c>
      <c r="DC6198" s="81">
        <v>3.7590224611390742E-2</v>
      </c>
      <c r="DD6198" s="81">
        <v>1.631433411568288E-3</v>
      </c>
      <c r="DE6198" s="81">
        <v>4.1186611014017598E-2</v>
      </c>
      <c r="DF6198" s="81">
        <v>4.1908711030498575E-4</v>
      </c>
      <c r="DG6198" s="81">
        <v>4.1908711030498575E-4</v>
      </c>
      <c r="DH6198" s="81">
        <v>4.1908711030498575E-4</v>
      </c>
      <c r="DI6198" s="81">
        <v>4.1908711030498575E-4</v>
      </c>
      <c r="DJ6198" s="81">
        <v>6.0583390226875544E-4</v>
      </c>
      <c r="DL6198" s="81">
        <v>0</v>
      </c>
      <c r="DM6198" s="81">
        <v>2.5389717942660587E-7</v>
      </c>
      <c r="DN6198" s="81">
        <v>2.5389717942660587E-7</v>
      </c>
      <c r="DO6198" s="81">
        <v>0</v>
      </c>
      <c r="DP6198" s="81">
        <v>2.5389717942660587E-7</v>
      </c>
      <c r="DQ6198" s="81">
        <v>2.5389717942660587E-7</v>
      </c>
      <c r="DR6198" s="81">
        <v>0</v>
      </c>
      <c r="DS6198" s="81">
        <v>2.5389717942660587E-7</v>
      </c>
      <c r="DT6198" s="81">
        <v>2.5389717942660587E-7</v>
      </c>
      <c r="DU6198" s="81">
        <v>0</v>
      </c>
      <c r="DV6198" s="81">
        <v>2.5389717942660587E-7</v>
      </c>
      <c r="DW6198" s="81">
        <v>2.5389717942660587E-7</v>
      </c>
      <c r="GE6198" s="81" t="s">
        <v>449</v>
      </c>
      <c r="GF6198" s="81" t="s">
        <v>155</v>
      </c>
      <c r="GG6198" s="81" t="s">
        <v>500</v>
      </c>
      <c r="GH6198" s="81" t="s">
        <v>453</v>
      </c>
      <c r="GI6198" s="81">
        <v>2023</v>
      </c>
      <c r="GJ6198" s="81" t="s">
        <v>201</v>
      </c>
      <c r="GK6198" s="81">
        <v>3.7590224611387529E-2</v>
      </c>
      <c r="GL6198" s="81">
        <v>10.015393</v>
      </c>
      <c r="GM6198" s="81">
        <v>2023</v>
      </c>
      <c r="GN6198" s="81" t="s">
        <v>173</v>
      </c>
      <c r="GO6198" s="81">
        <v>1.1148832299820636E-2</v>
      </c>
      <c r="GP6198" s="81">
        <v>10</v>
      </c>
      <c r="GQ6198" s="81">
        <v>0</v>
      </c>
      <c r="GR6198" s="81" t="s">
        <v>448</v>
      </c>
      <c r="GS6198" s="81">
        <v>1.1148832299820636E-2</v>
      </c>
      <c r="GT6198" s="81">
        <v>4.1908711030494991E-4</v>
      </c>
      <c r="GU6198" s="81">
        <v>1.1148832299820636E-2</v>
      </c>
      <c r="GV6198" s="81">
        <v>4.1908711030494991E-4</v>
      </c>
      <c r="GW6198" s="81">
        <v>1.1148832299820636E-2</v>
      </c>
      <c r="GX6198" s="81">
        <v>4.1908711030494991E-4</v>
      </c>
      <c r="GY6198" s="81">
        <v>1.1148832299820636E-2</v>
      </c>
      <c r="GZ6198" s="81">
        <v>4.1908711030494991E-4</v>
      </c>
    </row>
    <row r="6199" spans="98:208" x14ac:dyDescent="0.25">
      <c r="CT6199" s="81" t="s">
        <v>155</v>
      </c>
      <c r="CU6199" s="81" t="s">
        <v>495</v>
      </c>
      <c r="CV6199" s="81" t="s">
        <v>453</v>
      </c>
      <c r="CW6199" s="81">
        <v>2028</v>
      </c>
      <c r="CX6199" s="81">
        <v>0</v>
      </c>
      <c r="CY6199" s="81">
        <v>0</v>
      </c>
      <c r="CZ6199" s="81">
        <v>0</v>
      </c>
      <c r="DA6199" s="81">
        <v>0</v>
      </c>
      <c r="DB6199" s="81">
        <v>8.3606377745128649E-2</v>
      </c>
      <c r="DC6199" s="81">
        <v>3.9055083184886277E-2</v>
      </c>
      <c r="DD6199" s="81">
        <v>1.694997174106237E-3</v>
      </c>
      <c r="DE6199" s="81">
        <v>4.2856297386136132E-2</v>
      </c>
      <c r="DF6199" s="81">
        <v>4.3541857288384195E-4</v>
      </c>
      <c r="DG6199" s="81">
        <v>4.3541857288384195E-4</v>
      </c>
      <c r="DH6199" s="81">
        <v>4.3541857288384195E-4</v>
      </c>
      <c r="DI6199" s="81">
        <v>4.3541857288384195E-4</v>
      </c>
      <c r="DJ6199" s="81">
        <v>6.0583390226875544E-4</v>
      </c>
      <c r="DL6199" s="81">
        <v>0</v>
      </c>
      <c r="DM6199" s="81">
        <v>2.6379133313051049E-7</v>
      </c>
      <c r="DN6199" s="81">
        <v>2.6379133313051049E-7</v>
      </c>
      <c r="DO6199" s="81">
        <v>0</v>
      </c>
      <c r="DP6199" s="81">
        <v>2.6379133313051049E-7</v>
      </c>
      <c r="DQ6199" s="81">
        <v>2.6379133313051049E-7</v>
      </c>
      <c r="DR6199" s="81">
        <v>0</v>
      </c>
      <c r="DS6199" s="81">
        <v>2.6379133313051049E-7</v>
      </c>
      <c r="DT6199" s="81">
        <v>2.6379133313051049E-7</v>
      </c>
      <c r="DU6199" s="81">
        <v>0</v>
      </c>
      <c r="DV6199" s="81">
        <v>2.6379133313051049E-7</v>
      </c>
      <c r="DW6199" s="81">
        <v>2.6379133313051049E-7</v>
      </c>
      <c r="GE6199" s="81" t="s">
        <v>449</v>
      </c>
      <c r="GF6199" s="81" t="s">
        <v>155</v>
      </c>
      <c r="GG6199" s="81" t="s">
        <v>500</v>
      </c>
      <c r="GH6199" s="81" t="s">
        <v>453</v>
      </c>
      <c r="GI6199" s="81">
        <v>2024</v>
      </c>
      <c r="GJ6199" s="81" t="s">
        <v>201</v>
      </c>
      <c r="GK6199" s="81">
        <v>3.7590224611387529E-2</v>
      </c>
      <c r="GL6199" s="81">
        <v>10.015393</v>
      </c>
      <c r="GM6199" s="81">
        <v>2024</v>
      </c>
      <c r="GN6199" s="81" t="s">
        <v>173</v>
      </c>
      <c r="GO6199" s="81">
        <v>1.1148832299820636E-2</v>
      </c>
      <c r="GP6199" s="81">
        <v>10</v>
      </c>
      <c r="GQ6199" s="81">
        <v>0</v>
      </c>
      <c r="GR6199" s="81" t="s">
        <v>448</v>
      </c>
      <c r="GS6199" s="81">
        <v>1.1148832299820636E-2</v>
      </c>
      <c r="GT6199" s="81">
        <v>4.1908711030494991E-4</v>
      </c>
      <c r="GU6199" s="81">
        <v>1.1148832299820636E-2</v>
      </c>
      <c r="GV6199" s="81">
        <v>4.1908711030494991E-4</v>
      </c>
      <c r="GW6199" s="81">
        <v>1.1148832299820636E-2</v>
      </c>
      <c r="GX6199" s="81">
        <v>4.1908711030494991E-4</v>
      </c>
      <c r="GY6199" s="81">
        <v>1.1148832299820636E-2</v>
      </c>
      <c r="GZ6199" s="81">
        <v>4.1908711030494991E-4</v>
      </c>
    </row>
    <row r="6200" spans="98:208" x14ac:dyDescent="0.25">
      <c r="CT6200" s="81" t="s">
        <v>155</v>
      </c>
      <c r="CU6200" s="81" t="s">
        <v>495</v>
      </c>
      <c r="CV6200" s="81" t="s">
        <v>453</v>
      </c>
      <c r="CW6200" s="81">
        <v>2029</v>
      </c>
      <c r="CX6200" s="81">
        <v>0</v>
      </c>
      <c r="CY6200" s="81">
        <v>0</v>
      </c>
      <c r="CZ6200" s="81">
        <v>0</v>
      </c>
      <c r="DA6200" s="81">
        <v>0</v>
      </c>
      <c r="DB6200" s="81">
        <v>8.3606377745128649E-2</v>
      </c>
      <c r="DC6200" s="81">
        <v>3.9055083184886277E-2</v>
      </c>
      <c r="DD6200" s="81">
        <v>1.694997174106237E-3</v>
      </c>
      <c r="DE6200" s="81">
        <v>4.2856297386136132E-2</v>
      </c>
      <c r="DF6200" s="81">
        <v>4.3541857288384195E-4</v>
      </c>
      <c r="DG6200" s="81">
        <v>4.3541857288384195E-4</v>
      </c>
      <c r="DH6200" s="81">
        <v>4.3541857288384195E-4</v>
      </c>
      <c r="DI6200" s="81">
        <v>4.3541857288384195E-4</v>
      </c>
      <c r="DJ6200" s="81">
        <v>6.0583390226875544E-4</v>
      </c>
      <c r="DL6200" s="81">
        <v>0</v>
      </c>
      <c r="DM6200" s="81">
        <v>2.6379133313051049E-7</v>
      </c>
      <c r="DN6200" s="81">
        <v>2.6379133313051049E-7</v>
      </c>
      <c r="DO6200" s="81">
        <v>0</v>
      </c>
      <c r="DP6200" s="81">
        <v>2.6379133313051049E-7</v>
      </c>
      <c r="DQ6200" s="81">
        <v>2.6379133313051049E-7</v>
      </c>
      <c r="DR6200" s="81">
        <v>0</v>
      </c>
      <c r="DS6200" s="81">
        <v>2.6379133313051049E-7</v>
      </c>
      <c r="DT6200" s="81">
        <v>2.6379133313051049E-7</v>
      </c>
      <c r="DU6200" s="81">
        <v>0</v>
      </c>
      <c r="DV6200" s="81">
        <v>2.6379133313051049E-7</v>
      </c>
      <c r="DW6200" s="81">
        <v>2.6379133313051049E-7</v>
      </c>
      <c r="GE6200" s="81" t="s">
        <v>449</v>
      </c>
      <c r="GF6200" s="81" t="s">
        <v>155</v>
      </c>
      <c r="GG6200" s="81" t="s">
        <v>500</v>
      </c>
      <c r="GH6200" s="81" t="s">
        <v>453</v>
      </c>
      <c r="GI6200" s="81">
        <v>2025</v>
      </c>
      <c r="GJ6200" s="81" t="s">
        <v>201</v>
      </c>
      <c r="GK6200" s="81">
        <v>3.7590224611387529E-2</v>
      </c>
      <c r="GL6200" s="81">
        <v>10.015393</v>
      </c>
      <c r="GM6200" s="81">
        <v>2025</v>
      </c>
      <c r="GN6200" s="81" t="s">
        <v>173</v>
      </c>
      <c r="GO6200" s="81">
        <v>1.1148832299820636E-2</v>
      </c>
      <c r="GP6200" s="81">
        <v>10</v>
      </c>
      <c r="GQ6200" s="81">
        <v>0</v>
      </c>
      <c r="GR6200" s="81" t="s">
        <v>448</v>
      </c>
      <c r="GS6200" s="81">
        <v>1.1148832299820636E-2</v>
      </c>
      <c r="GT6200" s="81">
        <v>4.1908711030494991E-4</v>
      </c>
      <c r="GU6200" s="81">
        <v>1.1148832299820636E-2</v>
      </c>
      <c r="GV6200" s="81">
        <v>4.1908711030494991E-4</v>
      </c>
      <c r="GW6200" s="81">
        <v>1.1148832299820636E-2</v>
      </c>
      <c r="GX6200" s="81">
        <v>4.1908711030494991E-4</v>
      </c>
      <c r="GY6200" s="81">
        <v>1.1148832299820636E-2</v>
      </c>
      <c r="GZ6200" s="81">
        <v>4.1908711030494991E-4</v>
      </c>
    </row>
    <row r="6201" spans="98:208" x14ac:dyDescent="0.25">
      <c r="CT6201" s="81" t="s">
        <v>155</v>
      </c>
      <c r="CU6201" s="81" t="s">
        <v>495</v>
      </c>
      <c r="CV6201" s="81" t="s">
        <v>453</v>
      </c>
      <c r="CW6201" s="81">
        <v>2030</v>
      </c>
      <c r="CX6201" s="81">
        <v>0</v>
      </c>
      <c r="CY6201" s="81">
        <v>0</v>
      </c>
      <c r="CZ6201" s="81">
        <v>0</v>
      </c>
      <c r="DA6201" s="81">
        <v>0</v>
      </c>
      <c r="DB6201" s="81">
        <v>8.3606377745128649E-2</v>
      </c>
      <c r="DC6201" s="81">
        <v>3.9055083184886277E-2</v>
      </c>
      <c r="DD6201" s="81">
        <v>1.694997174106237E-3</v>
      </c>
      <c r="DE6201" s="81">
        <v>4.2856297386136132E-2</v>
      </c>
      <c r="DF6201" s="81">
        <v>0</v>
      </c>
      <c r="DG6201" s="81">
        <v>4.3541857288384195E-4</v>
      </c>
      <c r="DH6201" s="81">
        <v>4.3541857288384195E-4</v>
      </c>
      <c r="DI6201" s="81">
        <v>4.3541857288384195E-4</v>
      </c>
      <c r="DJ6201" s="81">
        <v>6.0583390226875544E-4</v>
      </c>
      <c r="DL6201" s="81">
        <v>0</v>
      </c>
      <c r="DM6201" s="81">
        <v>0</v>
      </c>
      <c r="DN6201" s="81">
        <v>0</v>
      </c>
      <c r="DO6201" s="81">
        <v>0</v>
      </c>
      <c r="DP6201" s="81">
        <v>2.6379133313051049E-7</v>
      </c>
      <c r="DQ6201" s="81">
        <v>2.6379133313051049E-7</v>
      </c>
      <c r="DR6201" s="81">
        <v>0</v>
      </c>
      <c r="DS6201" s="81">
        <v>2.6379133313051049E-7</v>
      </c>
      <c r="DT6201" s="81">
        <v>2.6379133313051049E-7</v>
      </c>
      <c r="DU6201" s="81">
        <v>0</v>
      </c>
      <c r="DV6201" s="81">
        <v>2.6379133313051049E-7</v>
      </c>
      <c r="DW6201" s="81">
        <v>2.6379133313051049E-7</v>
      </c>
      <c r="GE6201" s="81" t="s">
        <v>449</v>
      </c>
      <c r="GF6201" s="81" t="s">
        <v>155</v>
      </c>
      <c r="GG6201" s="81" t="s">
        <v>500</v>
      </c>
      <c r="GH6201" s="81" t="s">
        <v>453</v>
      </c>
      <c r="GI6201" s="81">
        <v>2026</v>
      </c>
      <c r="GJ6201" s="81" t="s">
        <v>201</v>
      </c>
      <c r="GK6201" s="81">
        <v>3.7590224611387529E-2</v>
      </c>
      <c r="GL6201" s="81">
        <v>10.015393</v>
      </c>
      <c r="GM6201" s="81">
        <v>2026</v>
      </c>
      <c r="GN6201" s="81" t="s">
        <v>173</v>
      </c>
      <c r="GO6201" s="81">
        <v>1.1148832299820636E-2</v>
      </c>
      <c r="GP6201" s="81">
        <v>10</v>
      </c>
      <c r="GQ6201" s="81">
        <v>0</v>
      </c>
      <c r="GR6201" s="81" t="s">
        <v>448</v>
      </c>
      <c r="GS6201" s="81">
        <v>1.1148832299820636E-2</v>
      </c>
      <c r="GT6201" s="81">
        <v>4.1908711030494991E-4</v>
      </c>
      <c r="GU6201" s="81">
        <v>1.1148832299820636E-2</v>
      </c>
      <c r="GV6201" s="81">
        <v>4.1908711030494991E-4</v>
      </c>
      <c r="GW6201" s="81">
        <v>1.1148832299820636E-2</v>
      </c>
      <c r="GX6201" s="81">
        <v>4.1908711030494991E-4</v>
      </c>
      <c r="GY6201" s="81">
        <v>1.1148832299820636E-2</v>
      </c>
      <c r="GZ6201" s="81">
        <v>4.1908711030494991E-4</v>
      </c>
    </row>
    <row r="6202" spans="98:208" x14ac:dyDescent="0.25">
      <c r="CT6202" s="81" t="s">
        <v>155</v>
      </c>
      <c r="CU6202" s="81" t="s">
        <v>495</v>
      </c>
      <c r="CV6202" s="81" t="s">
        <v>453</v>
      </c>
      <c r="CW6202" s="81">
        <v>2031</v>
      </c>
      <c r="CX6202" s="81">
        <v>0</v>
      </c>
      <c r="CY6202" s="81">
        <v>0</v>
      </c>
      <c r="CZ6202" s="81">
        <v>0</v>
      </c>
      <c r="DA6202" s="81">
        <v>0</v>
      </c>
      <c r="DB6202" s="81">
        <v>8.3606377745128649E-2</v>
      </c>
      <c r="DC6202" s="81">
        <v>3.9055083184886277E-2</v>
      </c>
      <c r="DD6202" s="81">
        <v>1.694997174106237E-3</v>
      </c>
      <c r="DE6202" s="81">
        <v>4.2856297386136132E-2</v>
      </c>
      <c r="DF6202" s="81">
        <v>0</v>
      </c>
      <c r="DG6202" s="81">
        <v>0</v>
      </c>
      <c r="DH6202" s="81">
        <v>4.3541857288384195E-4</v>
      </c>
      <c r="DI6202" s="81">
        <v>4.3541857288384195E-4</v>
      </c>
      <c r="DJ6202" s="81">
        <v>6.0583390226875544E-4</v>
      </c>
      <c r="DL6202" s="81">
        <v>0</v>
      </c>
      <c r="DM6202" s="81">
        <v>0</v>
      </c>
      <c r="DN6202" s="81">
        <v>0</v>
      </c>
      <c r="DO6202" s="81">
        <v>0</v>
      </c>
      <c r="DP6202" s="81">
        <v>0</v>
      </c>
      <c r="DQ6202" s="81">
        <v>0</v>
      </c>
      <c r="DR6202" s="81">
        <v>0</v>
      </c>
      <c r="DS6202" s="81">
        <v>2.6379133313051049E-7</v>
      </c>
      <c r="DT6202" s="81">
        <v>2.6379133313051049E-7</v>
      </c>
      <c r="DU6202" s="81">
        <v>0</v>
      </c>
      <c r="DV6202" s="81">
        <v>2.6379133313051049E-7</v>
      </c>
      <c r="DW6202" s="81">
        <v>2.6379133313051049E-7</v>
      </c>
      <c r="GE6202" s="81" t="s">
        <v>449</v>
      </c>
      <c r="GF6202" s="81" t="s">
        <v>155</v>
      </c>
      <c r="GG6202" s="81" t="s">
        <v>500</v>
      </c>
      <c r="GH6202" s="81" t="s">
        <v>453</v>
      </c>
      <c r="GI6202" s="81">
        <v>2027</v>
      </c>
      <c r="GJ6202" s="81" t="s">
        <v>201</v>
      </c>
      <c r="GK6202" s="81">
        <v>3.7590224611387529E-2</v>
      </c>
      <c r="GL6202" s="81">
        <v>10.015393</v>
      </c>
      <c r="GM6202" s="81">
        <v>2027</v>
      </c>
      <c r="GN6202" s="81" t="s">
        <v>173</v>
      </c>
      <c r="GO6202" s="81">
        <v>1.1148832299820636E-2</v>
      </c>
      <c r="GP6202" s="81">
        <v>10</v>
      </c>
      <c r="GQ6202" s="81">
        <v>0</v>
      </c>
      <c r="GR6202" s="81" t="s">
        <v>448</v>
      </c>
      <c r="GS6202" s="81">
        <v>1.1148832299820636E-2</v>
      </c>
      <c r="GT6202" s="81">
        <v>4.1908711030494991E-4</v>
      </c>
      <c r="GU6202" s="81">
        <v>1.1148832299820636E-2</v>
      </c>
      <c r="GV6202" s="81">
        <v>4.1908711030494991E-4</v>
      </c>
      <c r="GW6202" s="81">
        <v>1.1148832299820636E-2</v>
      </c>
      <c r="GX6202" s="81">
        <v>4.1908711030494991E-4</v>
      </c>
      <c r="GY6202" s="81">
        <v>1.1148832299820636E-2</v>
      </c>
      <c r="GZ6202" s="81">
        <v>4.1908711030494991E-4</v>
      </c>
    </row>
    <row r="6203" spans="98:208" x14ac:dyDescent="0.25">
      <c r="CT6203" s="81" t="s">
        <v>155</v>
      </c>
      <c r="CU6203" s="81" t="s">
        <v>495</v>
      </c>
      <c r="CV6203" s="81" t="s">
        <v>453</v>
      </c>
      <c r="CW6203" s="81">
        <v>2032</v>
      </c>
      <c r="CX6203" s="81">
        <v>0</v>
      </c>
      <c r="CY6203" s="81">
        <v>0</v>
      </c>
      <c r="CZ6203" s="81">
        <v>0</v>
      </c>
      <c r="DA6203" s="81">
        <v>0</v>
      </c>
      <c r="DB6203" s="81">
        <v>8.3606377745128649E-2</v>
      </c>
      <c r="DC6203" s="81">
        <v>3.9055083184886277E-2</v>
      </c>
      <c r="DD6203" s="81">
        <v>1.694997174106237E-3</v>
      </c>
      <c r="DE6203" s="81">
        <v>4.2856297386136132E-2</v>
      </c>
      <c r="DF6203" s="81">
        <v>0</v>
      </c>
      <c r="DG6203" s="81">
        <v>0</v>
      </c>
      <c r="DH6203" s="81">
        <v>0</v>
      </c>
      <c r="DI6203" s="81">
        <v>4.3541857288384195E-4</v>
      </c>
      <c r="DJ6203" s="81">
        <v>6.0583390226875544E-4</v>
      </c>
      <c r="DL6203" s="81">
        <v>0</v>
      </c>
      <c r="DM6203" s="81">
        <v>0</v>
      </c>
      <c r="DN6203" s="81">
        <v>0</v>
      </c>
      <c r="DO6203" s="81">
        <v>0</v>
      </c>
      <c r="DP6203" s="81">
        <v>0</v>
      </c>
      <c r="DQ6203" s="81">
        <v>0</v>
      </c>
      <c r="DR6203" s="81">
        <v>0</v>
      </c>
      <c r="DS6203" s="81">
        <v>0</v>
      </c>
      <c r="DT6203" s="81">
        <v>0</v>
      </c>
      <c r="DU6203" s="81">
        <v>0</v>
      </c>
      <c r="DV6203" s="81">
        <v>2.6379133313051049E-7</v>
      </c>
      <c r="DW6203" s="81">
        <v>2.6379133313051049E-7</v>
      </c>
      <c r="GE6203" s="81" t="s">
        <v>449</v>
      </c>
      <c r="GF6203" s="81" t="s">
        <v>155</v>
      </c>
      <c r="GG6203" s="81" t="s">
        <v>500</v>
      </c>
      <c r="GH6203" s="81" t="s">
        <v>453</v>
      </c>
      <c r="GI6203" s="81">
        <v>2028</v>
      </c>
      <c r="GJ6203" s="81" t="s">
        <v>201</v>
      </c>
      <c r="GK6203" s="81">
        <v>3.905508318488253E-2</v>
      </c>
      <c r="GL6203" s="81">
        <v>10.015393</v>
      </c>
      <c r="GM6203" s="81">
        <v>2028</v>
      </c>
      <c r="GN6203" s="81" t="s">
        <v>173</v>
      </c>
      <c r="GO6203" s="81">
        <v>1.1148832299820636E-2</v>
      </c>
      <c r="GP6203" s="81">
        <v>10</v>
      </c>
      <c r="GQ6203" s="81">
        <v>0</v>
      </c>
      <c r="GR6203" s="81" t="s">
        <v>448</v>
      </c>
      <c r="GS6203" s="81">
        <v>1.1148832299820636E-2</v>
      </c>
      <c r="GT6203" s="81">
        <v>4.3541857288380016E-4</v>
      </c>
      <c r="GU6203" s="81">
        <v>1.1148832299820636E-2</v>
      </c>
      <c r="GV6203" s="81">
        <v>4.3541857288380016E-4</v>
      </c>
      <c r="GW6203" s="81">
        <v>1.1148832299820636E-2</v>
      </c>
      <c r="GX6203" s="81">
        <v>4.3541857288380016E-4</v>
      </c>
      <c r="GY6203" s="81">
        <v>1.1148832299820636E-2</v>
      </c>
      <c r="GZ6203" s="81">
        <v>4.3541857288380016E-4</v>
      </c>
    </row>
    <row r="6204" spans="98:208" x14ac:dyDescent="0.25">
      <c r="CT6204" s="81" t="s">
        <v>155</v>
      </c>
      <c r="CU6204" s="81" t="s">
        <v>495</v>
      </c>
      <c r="CV6204" s="81" t="s">
        <v>454</v>
      </c>
      <c r="CW6204" s="81">
        <v>2020</v>
      </c>
      <c r="CX6204" s="81">
        <v>0</v>
      </c>
      <c r="CY6204" s="81">
        <v>0</v>
      </c>
      <c r="CZ6204" s="81">
        <v>0</v>
      </c>
      <c r="DA6204" s="81">
        <v>0</v>
      </c>
      <c r="DB6204" s="81">
        <v>21083.842824224099</v>
      </c>
      <c r="DC6204" s="81">
        <v>409.22373582044048</v>
      </c>
      <c r="DD6204" s="81">
        <v>13469.087812378581</v>
      </c>
      <c r="DE6204" s="81">
        <v>7205.5312760249453</v>
      </c>
      <c r="DF6204" s="81">
        <v>4.5623668037681941</v>
      </c>
      <c r="DG6204" s="81">
        <v>0</v>
      </c>
      <c r="DH6204" s="81">
        <v>0</v>
      </c>
      <c r="DI6204" s="81">
        <v>0</v>
      </c>
      <c r="DJ6204" s="81">
        <v>1.3365637900521611E-9</v>
      </c>
      <c r="DL6204" s="81">
        <v>0</v>
      </c>
      <c r="DM6204" s="81">
        <v>6.097894266852582E-9</v>
      </c>
      <c r="DN6204" s="81">
        <v>6.097894266852582E-9</v>
      </c>
      <c r="DO6204" s="81">
        <v>0</v>
      </c>
      <c r="DP6204" s="81">
        <v>0</v>
      </c>
      <c r="DQ6204" s="81">
        <v>0</v>
      </c>
      <c r="DR6204" s="81">
        <v>0</v>
      </c>
      <c r="DS6204" s="81">
        <v>0</v>
      </c>
      <c r="DT6204" s="81">
        <v>0</v>
      </c>
      <c r="DU6204" s="81">
        <v>0</v>
      </c>
      <c r="DV6204" s="81">
        <v>0</v>
      </c>
      <c r="DW6204" s="81">
        <v>0</v>
      </c>
      <c r="GE6204" s="81" t="s">
        <v>449</v>
      </c>
      <c r="GF6204" s="81" t="s">
        <v>155</v>
      </c>
      <c r="GG6204" s="81" t="s">
        <v>500</v>
      </c>
      <c r="GH6204" s="81" t="s">
        <v>453</v>
      </c>
      <c r="GI6204" s="81">
        <v>2029</v>
      </c>
      <c r="GJ6204" s="81" t="s">
        <v>201</v>
      </c>
      <c r="GK6204" s="81">
        <v>3.905508318488253E-2</v>
      </c>
      <c r="GL6204" s="81">
        <v>10.015393</v>
      </c>
      <c r="GM6204" s="81">
        <v>2029</v>
      </c>
      <c r="GN6204" s="81" t="s">
        <v>173</v>
      </c>
      <c r="GO6204" s="81">
        <v>1.1148832299820636E-2</v>
      </c>
      <c r="GP6204" s="81">
        <v>10</v>
      </c>
      <c r="GQ6204" s="81">
        <v>0</v>
      </c>
      <c r="GR6204" s="81" t="s">
        <v>448</v>
      </c>
      <c r="GS6204" s="81">
        <v>1.1148832299820636E-2</v>
      </c>
      <c r="GT6204" s="81">
        <v>4.3541857288380016E-4</v>
      </c>
      <c r="GU6204" s="81">
        <v>1.1148832299820636E-2</v>
      </c>
      <c r="GV6204" s="81">
        <v>4.3541857288380016E-4</v>
      </c>
      <c r="GW6204" s="81">
        <v>1.1148832299820636E-2</v>
      </c>
      <c r="GX6204" s="81">
        <v>4.3541857288380016E-4</v>
      </c>
      <c r="GY6204" s="81">
        <v>1.1148832299820636E-2</v>
      </c>
      <c r="GZ6204" s="81">
        <v>4.3541857288380016E-4</v>
      </c>
    </row>
    <row r="6205" spans="98:208" x14ac:dyDescent="0.25">
      <c r="CT6205" s="81" t="s">
        <v>155</v>
      </c>
      <c r="CU6205" s="81" t="s">
        <v>495</v>
      </c>
      <c r="CV6205" s="81" t="s">
        <v>454</v>
      </c>
      <c r="CW6205" s="81">
        <v>2021</v>
      </c>
      <c r="CX6205" s="81">
        <v>0</v>
      </c>
      <c r="CY6205" s="81">
        <v>0</v>
      </c>
      <c r="CZ6205" s="81">
        <v>0</v>
      </c>
      <c r="DA6205" s="81">
        <v>0</v>
      </c>
      <c r="DB6205" s="81">
        <v>21083.842824224099</v>
      </c>
      <c r="DC6205" s="81">
        <v>409.22373582044048</v>
      </c>
      <c r="DD6205" s="81">
        <v>13469.087812378581</v>
      </c>
      <c r="DE6205" s="81">
        <v>7205.5312760249453</v>
      </c>
      <c r="DF6205" s="81">
        <v>4.5623668037681941</v>
      </c>
      <c r="DG6205" s="81">
        <v>4.5623668037681941</v>
      </c>
      <c r="DH6205" s="81">
        <v>0</v>
      </c>
      <c r="DI6205" s="81">
        <v>0</v>
      </c>
      <c r="DJ6205" s="81">
        <v>1.3365637900521611E-9</v>
      </c>
      <c r="DL6205" s="81">
        <v>0</v>
      </c>
      <c r="DM6205" s="81">
        <v>6.097894266852582E-9</v>
      </c>
      <c r="DN6205" s="81">
        <v>6.097894266852582E-9</v>
      </c>
      <c r="DO6205" s="81">
        <v>0</v>
      </c>
      <c r="DP6205" s="81">
        <v>6.097894266852582E-9</v>
      </c>
      <c r="DQ6205" s="81">
        <v>6.097894266852582E-9</v>
      </c>
      <c r="DR6205" s="81">
        <v>0</v>
      </c>
      <c r="DS6205" s="81">
        <v>0</v>
      </c>
      <c r="DT6205" s="81">
        <v>0</v>
      </c>
      <c r="DU6205" s="81">
        <v>0</v>
      </c>
      <c r="DV6205" s="81">
        <v>0</v>
      </c>
      <c r="DW6205" s="81">
        <v>0</v>
      </c>
      <c r="GE6205" s="81" t="s">
        <v>449</v>
      </c>
      <c r="GF6205" s="81" t="s">
        <v>155</v>
      </c>
      <c r="GG6205" s="81" t="s">
        <v>500</v>
      </c>
      <c r="GH6205" s="81" t="s">
        <v>453</v>
      </c>
      <c r="GI6205" s="81">
        <v>2030</v>
      </c>
      <c r="GJ6205" s="81" t="s">
        <v>201</v>
      </c>
      <c r="GK6205" s="81">
        <v>3.905508318488253E-2</v>
      </c>
      <c r="GL6205" s="81">
        <v>10.015393</v>
      </c>
      <c r="GM6205" s="81">
        <v>2030</v>
      </c>
      <c r="GN6205" s="81" t="s">
        <v>173</v>
      </c>
      <c r="GO6205" s="81">
        <v>1.1148832299820636E-2</v>
      </c>
      <c r="GP6205" s="81">
        <v>10</v>
      </c>
      <c r="GQ6205" s="81">
        <v>0</v>
      </c>
      <c r="GR6205" s="81" t="s">
        <v>448</v>
      </c>
      <c r="GS6205" s="81">
        <v>0</v>
      </c>
      <c r="GT6205" s="81">
        <v>0</v>
      </c>
      <c r="GU6205" s="81">
        <v>1.1148832299820636E-2</v>
      </c>
      <c r="GV6205" s="81">
        <v>4.3541857288380016E-4</v>
      </c>
      <c r="GW6205" s="81">
        <v>1.1148832299820636E-2</v>
      </c>
      <c r="GX6205" s="81">
        <v>4.3541857288380016E-4</v>
      </c>
      <c r="GY6205" s="81">
        <v>1.1148832299820636E-2</v>
      </c>
      <c r="GZ6205" s="81">
        <v>4.3541857288380016E-4</v>
      </c>
    </row>
    <row r="6206" spans="98:208" x14ac:dyDescent="0.25">
      <c r="CT6206" s="81" t="s">
        <v>155</v>
      </c>
      <c r="CU6206" s="81" t="s">
        <v>495</v>
      </c>
      <c r="CV6206" s="81" t="s">
        <v>454</v>
      </c>
      <c r="CW6206" s="81">
        <v>2022</v>
      </c>
      <c r="CX6206" s="81">
        <v>0</v>
      </c>
      <c r="CY6206" s="81">
        <v>0</v>
      </c>
      <c r="CZ6206" s="81">
        <v>0</v>
      </c>
      <c r="DA6206" s="81">
        <v>0</v>
      </c>
      <c r="DB6206" s="81">
        <v>21083.842824224099</v>
      </c>
      <c r="DC6206" s="81">
        <v>409.22373582044048</v>
      </c>
      <c r="DD6206" s="81">
        <v>13469.087812378581</v>
      </c>
      <c r="DE6206" s="81">
        <v>7205.5312760249453</v>
      </c>
      <c r="DF6206" s="81">
        <v>4.5623668037681941</v>
      </c>
      <c r="DG6206" s="81">
        <v>4.5623668037681941</v>
      </c>
      <c r="DH6206" s="81">
        <v>4.5623668037681941</v>
      </c>
      <c r="DI6206" s="81">
        <v>0</v>
      </c>
      <c r="DJ6206" s="81">
        <v>1.3365637900521611E-9</v>
      </c>
      <c r="DL6206" s="81">
        <v>0</v>
      </c>
      <c r="DM6206" s="81">
        <v>6.097894266852582E-9</v>
      </c>
      <c r="DN6206" s="81">
        <v>6.097894266852582E-9</v>
      </c>
      <c r="DO6206" s="81">
        <v>0</v>
      </c>
      <c r="DP6206" s="81">
        <v>6.097894266852582E-9</v>
      </c>
      <c r="DQ6206" s="81">
        <v>6.097894266852582E-9</v>
      </c>
      <c r="DR6206" s="81">
        <v>0</v>
      </c>
      <c r="DS6206" s="81">
        <v>6.097894266852582E-9</v>
      </c>
      <c r="DT6206" s="81">
        <v>6.097894266852582E-9</v>
      </c>
      <c r="DU6206" s="81">
        <v>0</v>
      </c>
      <c r="DV6206" s="81">
        <v>0</v>
      </c>
      <c r="DW6206" s="81">
        <v>0</v>
      </c>
      <c r="GE6206" s="81" t="s">
        <v>449</v>
      </c>
      <c r="GF6206" s="81" t="s">
        <v>155</v>
      </c>
      <c r="GG6206" s="81" t="s">
        <v>500</v>
      </c>
      <c r="GH6206" s="81" t="s">
        <v>453</v>
      </c>
      <c r="GI6206" s="81">
        <v>2031</v>
      </c>
      <c r="GJ6206" s="81" t="s">
        <v>201</v>
      </c>
      <c r="GK6206" s="81">
        <v>3.905508318488253E-2</v>
      </c>
      <c r="GL6206" s="81">
        <v>10.015393</v>
      </c>
      <c r="GM6206" s="81">
        <v>2031</v>
      </c>
      <c r="GN6206" s="81" t="s">
        <v>173</v>
      </c>
      <c r="GO6206" s="81">
        <v>1.1148832299820636E-2</v>
      </c>
      <c r="GP6206" s="81">
        <v>10</v>
      </c>
      <c r="GQ6206" s="81">
        <v>0</v>
      </c>
      <c r="GR6206" s="81" t="s">
        <v>448</v>
      </c>
      <c r="GS6206" s="81">
        <v>0</v>
      </c>
      <c r="GT6206" s="81">
        <v>0</v>
      </c>
      <c r="GU6206" s="81">
        <v>0</v>
      </c>
      <c r="GV6206" s="81">
        <v>0</v>
      </c>
      <c r="GW6206" s="81">
        <v>1.1148832299820636E-2</v>
      </c>
      <c r="GX6206" s="81">
        <v>4.3541857288380016E-4</v>
      </c>
      <c r="GY6206" s="81">
        <v>1.1148832299820636E-2</v>
      </c>
      <c r="GZ6206" s="81">
        <v>4.3541857288380016E-4</v>
      </c>
    </row>
    <row r="6207" spans="98:208" x14ac:dyDescent="0.25">
      <c r="CT6207" s="81" t="s">
        <v>155</v>
      </c>
      <c r="CU6207" s="81" t="s">
        <v>495</v>
      </c>
      <c r="CV6207" s="81" t="s">
        <v>454</v>
      </c>
      <c r="CW6207" s="81">
        <v>2023</v>
      </c>
      <c r="CX6207" s="81">
        <v>0</v>
      </c>
      <c r="CY6207" s="81">
        <v>0</v>
      </c>
      <c r="CZ6207" s="81">
        <v>0</v>
      </c>
      <c r="DA6207" s="81">
        <v>0</v>
      </c>
      <c r="DB6207" s="81">
        <v>21835.978114130408</v>
      </c>
      <c r="DC6207" s="81">
        <v>428.60232122030828</v>
      </c>
      <c r="DD6207" s="81">
        <v>13939.560973457161</v>
      </c>
      <c r="DE6207" s="81">
        <v>7467.8148194524974</v>
      </c>
      <c r="DF6207" s="81">
        <v>4.778415402599073</v>
      </c>
      <c r="DG6207" s="81">
        <v>4.778415402599073</v>
      </c>
      <c r="DH6207" s="81">
        <v>4.778415402599073</v>
      </c>
      <c r="DI6207" s="81">
        <v>4.778415402599073</v>
      </c>
      <c r="DJ6207" s="81">
        <v>1.3365637900521611E-9</v>
      </c>
      <c r="DL6207" s="81">
        <v>0</v>
      </c>
      <c r="DM6207" s="81">
        <v>6.3866570009414401E-9</v>
      </c>
      <c r="DN6207" s="81">
        <v>6.3866570009414401E-9</v>
      </c>
      <c r="DO6207" s="81">
        <v>0</v>
      </c>
      <c r="DP6207" s="81">
        <v>6.3866570009414401E-9</v>
      </c>
      <c r="DQ6207" s="81">
        <v>6.3866570009414401E-9</v>
      </c>
      <c r="DR6207" s="81">
        <v>0</v>
      </c>
      <c r="DS6207" s="81">
        <v>6.3866570009414401E-9</v>
      </c>
      <c r="DT6207" s="81">
        <v>6.3866570009414401E-9</v>
      </c>
      <c r="DU6207" s="81">
        <v>0</v>
      </c>
      <c r="DV6207" s="81">
        <v>6.3866570009414401E-9</v>
      </c>
      <c r="DW6207" s="81">
        <v>6.3866570009414401E-9</v>
      </c>
      <c r="GE6207" s="81" t="s">
        <v>449</v>
      </c>
      <c r="GF6207" s="81" t="s">
        <v>155</v>
      </c>
      <c r="GG6207" s="81" t="s">
        <v>500</v>
      </c>
      <c r="GH6207" s="81" t="s">
        <v>453</v>
      </c>
      <c r="GI6207" s="81">
        <v>2032</v>
      </c>
      <c r="GJ6207" s="81" t="s">
        <v>201</v>
      </c>
      <c r="GK6207" s="81">
        <v>3.905508318488253E-2</v>
      </c>
      <c r="GL6207" s="81">
        <v>10.015393</v>
      </c>
      <c r="GM6207" s="81">
        <v>2032</v>
      </c>
      <c r="GN6207" s="81" t="s">
        <v>173</v>
      </c>
      <c r="GO6207" s="81">
        <v>1.1148832299820636E-2</v>
      </c>
      <c r="GP6207" s="81">
        <v>10</v>
      </c>
      <c r="GQ6207" s="81">
        <v>0</v>
      </c>
      <c r="GR6207" s="81" t="s">
        <v>448</v>
      </c>
      <c r="GS6207" s="81">
        <v>0</v>
      </c>
      <c r="GT6207" s="81">
        <v>0</v>
      </c>
      <c r="GU6207" s="81">
        <v>0</v>
      </c>
      <c r="GV6207" s="81">
        <v>0</v>
      </c>
      <c r="GW6207" s="81">
        <v>0</v>
      </c>
      <c r="GX6207" s="81">
        <v>0</v>
      </c>
      <c r="GY6207" s="81">
        <v>1.1148832299820636E-2</v>
      </c>
      <c r="GZ6207" s="81">
        <v>4.3541857288380016E-4</v>
      </c>
    </row>
    <row r="6208" spans="98:208" x14ac:dyDescent="0.25">
      <c r="CT6208" s="81" t="s">
        <v>155</v>
      </c>
      <c r="CU6208" s="81" t="s">
        <v>495</v>
      </c>
      <c r="CV6208" s="81" t="s">
        <v>454</v>
      </c>
      <c r="CW6208" s="81">
        <v>2024</v>
      </c>
      <c r="CX6208" s="81">
        <v>0</v>
      </c>
      <c r="CY6208" s="81">
        <v>0</v>
      </c>
      <c r="CZ6208" s="81">
        <v>0</v>
      </c>
      <c r="DA6208" s="81">
        <v>0</v>
      </c>
      <c r="DB6208" s="81">
        <v>21835.978114130408</v>
      </c>
      <c r="DC6208" s="81">
        <v>428.60232122030828</v>
      </c>
      <c r="DD6208" s="81">
        <v>13939.560973457161</v>
      </c>
      <c r="DE6208" s="81">
        <v>7467.8148194524974</v>
      </c>
      <c r="DF6208" s="81">
        <v>4.778415402599073</v>
      </c>
      <c r="DG6208" s="81">
        <v>4.778415402599073</v>
      </c>
      <c r="DH6208" s="81">
        <v>4.778415402599073</v>
      </c>
      <c r="DI6208" s="81">
        <v>4.778415402599073</v>
      </c>
      <c r="DJ6208" s="81">
        <v>1.3365637900521611E-9</v>
      </c>
      <c r="DL6208" s="81">
        <v>0</v>
      </c>
      <c r="DM6208" s="81">
        <v>6.3866570009414401E-9</v>
      </c>
      <c r="DN6208" s="81">
        <v>6.3866570009414401E-9</v>
      </c>
      <c r="DO6208" s="81">
        <v>0</v>
      </c>
      <c r="DP6208" s="81">
        <v>6.3866570009414401E-9</v>
      </c>
      <c r="DQ6208" s="81">
        <v>6.3866570009414401E-9</v>
      </c>
      <c r="DR6208" s="81">
        <v>0</v>
      </c>
      <c r="DS6208" s="81">
        <v>6.3866570009414401E-9</v>
      </c>
      <c r="DT6208" s="81">
        <v>6.3866570009414401E-9</v>
      </c>
      <c r="DU6208" s="81">
        <v>0</v>
      </c>
      <c r="DV6208" s="81">
        <v>6.3866570009414401E-9</v>
      </c>
      <c r="DW6208" s="81">
        <v>6.3866570009414401E-9</v>
      </c>
      <c r="GE6208" s="81" t="s">
        <v>449</v>
      </c>
      <c r="GF6208" s="81" t="s">
        <v>155</v>
      </c>
      <c r="GG6208" s="81" t="s">
        <v>500</v>
      </c>
      <c r="GH6208" s="81" t="s">
        <v>454</v>
      </c>
      <c r="GI6208" s="81">
        <v>2021</v>
      </c>
      <c r="GJ6208" s="81" t="s">
        <v>201</v>
      </c>
      <c r="GK6208" s="81">
        <v>409.2237358204406</v>
      </c>
      <c r="GL6208" s="81">
        <v>10.015393</v>
      </c>
      <c r="GM6208" s="81">
        <v>2021</v>
      </c>
      <c r="GN6208" s="81" t="s">
        <v>173</v>
      </c>
      <c r="GO6208" s="81">
        <v>1.1148832299820636E-2</v>
      </c>
      <c r="GP6208" s="81">
        <v>10</v>
      </c>
      <c r="GQ6208" s="81">
        <v>0</v>
      </c>
      <c r="GR6208" s="81" t="s">
        <v>448</v>
      </c>
      <c r="GS6208" s="81">
        <v>1.1148832299820636E-2</v>
      </c>
      <c r="GT6208" s="81">
        <v>4.562366803768195</v>
      </c>
      <c r="GU6208" s="81">
        <v>1.1148832299820636E-2</v>
      </c>
      <c r="GV6208" s="81">
        <v>4.562366803768195</v>
      </c>
      <c r="GW6208" s="81">
        <v>0</v>
      </c>
      <c r="GX6208" s="81">
        <v>0</v>
      </c>
      <c r="GY6208" s="81">
        <v>0</v>
      </c>
      <c r="GZ6208" s="81">
        <v>0</v>
      </c>
    </row>
    <row r="6209" spans="98:208" x14ac:dyDescent="0.25">
      <c r="CT6209" s="81" t="s">
        <v>155</v>
      </c>
      <c r="CU6209" s="81" t="s">
        <v>495</v>
      </c>
      <c r="CV6209" s="81" t="s">
        <v>454</v>
      </c>
      <c r="CW6209" s="81">
        <v>2025</v>
      </c>
      <c r="CX6209" s="81">
        <v>0</v>
      </c>
      <c r="CY6209" s="81">
        <v>0</v>
      </c>
      <c r="CZ6209" s="81">
        <v>0</v>
      </c>
      <c r="DA6209" s="81">
        <v>0</v>
      </c>
      <c r="DB6209" s="81">
        <v>21835.978114130408</v>
      </c>
      <c r="DC6209" s="81">
        <v>428.60232122030828</v>
      </c>
      <c r="DD6209" s="81">
        <v>13939.560973457161</v>
      </c>
      <c r="DE6209" s="81">
        <v>7467.8148194524974</v>
      </c>
      <c r="DF6209" s="81">
        <v>4.778415402599073</v>
      </c>
      <c r="DG6209" s="81">
        <v>4.778415402599073</v>
      </c>
      <c r="DH6209" s="81">
        <v>4.778415402599073</v>
      </c>
      <c r="DI6209" s="81">
        <v>4.778415402599073</v>
      </c>
      <c r="DJ6209" s="81">
        <v>1.3365637900521611E-9</v>
      </c>
      <c r="DL6209" s="81">
        <v>0</v>
      </c>
      <c r="DM6209" s="81">
        <v>6.3866570009414401E-9</v>
      </c>
      <c r="DN6209" s="81">
        <v>6.3866570009414401E-9</v>
      </c>
      <c r="DO6209" s="81">
        <v>0</v>
      </c>
      <c r="DP6209" s="81">
        <v>6.3866570009414401E-9</v>
      </c>
      <c r="DQ6209" s="81">
        <v>6.3866570009414401E-9</v>
      </c>
      <c r="DR6209" s="81">
        <v>0</v>
      </c>
      <c r="DS6209" s="81">
        <v>6.3866570009414401E-9</v>
      </c>
      <c r="DT6209" s="81">
        <v>6.3866570009414401E-9</v>
      </c>
      <c r="DU6209" s="81">
        <v>0</v>
      </c>
      <c r="DV6209" s="81">
        <v>6.3866570009414401E-9</v>
      </c>
      <c r="DW6209" s="81">
        <v>6.3866570009414401E-9</v>
      </c>
      <c r="GE6209" s="81" t="s">
        <v>449</v>
      </c>
      <c r="GF6209" s="81" t="s">
        <v>155</v>
      </c>
      <c r="GG6209" s="81" t="s">
        <v>500</v>
      </c>
      <c r="GH6209" s="81" t="s">
        <v>454</v>
      </c>
      <c r="GI6209" s="81">
        <v>2022</v>
      </c>
      <c r="GJ6209" s="81" t="s">
        <v>201</v>
      </c>
      <c r="GK6209" s="81">
        <v>409.2237358204406</v>
      </c>
      <c r="GL6209" s="81">
        <v>10.015393</v>
      </c>
      <c r="GM6209" s="81">
        <v>2022</v>
      </c>
      <c r="GN6209" s="81" t="s">
        <v>173</v>
      </c>
      <c r="GO6209" s="81">
        <v>1.1148832299820636E-2</v>
      </c>
      <c r="GP6209" s="81">
        <v>10</v>
      </c>
      <c r="GQ6209" s="81">
        <v>0</v>
      </c>
      <c r="GR6209" s="81" t="s">
        <v>448</v>
      </c>
      <c r="GS6209" s="81">
        <v>1.1148832299820636E-2</v>
      </c>
      <c r="GT6209" s="81">
        <v>4.562366803768195</v>
      </c>
      <c r="GU6209" s="81">
        <v>1.1148832299820636E-2</v>
      </c>
      <c r="GV6209" s="81">
        <v>4.562366803768195</v>
      </c>
      <c r="GW6209" s="81">
        <v>1.1148832299820636E-2</v>
      </c>
      <c r="GX6209" s="81">
        <v>4.562366803768195</v>
      </c>
      <c r="GY6209" s="81">
        <v>0</v>
      </c>
      <c r="GZ6209" s="81">
        <v>0</v>
      </c>
    </row>
    <row r="6210" spans="98:208" x14ac:dyDescent="0.25">
      <c r="CT6210" s="81" t="s">
        <v>155</v>
      </c>
      <c r="CU6210" s="81" t="s">
        <v>495</v>
      </c>
      <c r="CV6210" s="81" t="s">
        <v>454</v>
      </c>
      <c r="CW6210" s="81">
        <v>2026</v>
      </c>
      <c r="CX6210" s="81">
        <v>0</v>
      </c>
      <c r="CY6210" s="81">
        <v>0</v>
      </c>
      <c r="CZ6210" s="81">
        <v>0</v>
      </c>
      <c r="DA6210" s="81">
        <v>0</v>
      </c>
      <c r="DB6210" s="81">
        <v>21835.978114130408</v>
      </c>
      <c r="DC6210" s="81">
        <v>428.60232122030828</v>
      </c>
      <c r="DD6210" s="81">
        <v>13939.560973457161</v>
      </c>
      <c r="DE6210" s="81">
        <v>7467.8148194524974</v>
      </c>
      <c r="DF6210" s="81">
        <v>4.778415402599073</v>
      </c>
      <c r="DG6210" s="81">
        <v>4.778415402599073</v>
      </c>
      <c r="DH6210" s="81">
        <v>4.778415402599073</v>
      </c>
      <c r="DI6210" s="81">
        <v>4.778415402599073</v>
      </c>
      <c r="DJ6210" s="81">
        <v>1.3365637900521611E-9</v>
      </c>
      <c r="DL6210" s="81">
        <v>0</v>
      </c>
      <c r="DM6210" s="81">
        <v>6.3866570009414401E-9</v>
      </c>
      <c r="DN6210" s="81">
        <v>6.3866570009414401E-9</v>
      </c>
      <c r="DO6210" s="81">
        <v>0</v>
      </c>
      <c r="DP6210" s="81">
        <v>6.3866570009414401E-9</v>
      </c>
      <c r="DQ6210" s="81">
        <v>6.3866570009414401E-9</v>
      </c>
      <c r="DR6210" s="81">
        <v>0</v>
      </c>
      <c r="DS6210" s="81">
        <v>6.3866570009414401E-9</v>
      </c>
      <c r="DT6210" s="81">
        <v>6.3866570009414401E-9</v>
      </c>
      <c r="DU6210" s="81">
        <v>0</v>
      </c>
      <c r="DV6210" s="81">
        <v>6.3866570009414401E-9</v>
      </c>
      <c r="DW6210" s="81">
        <v>6.3866570009414401E-9</v>
      </c>
      <c r="GE6210" s="81" t="s">
        <v>449</v>
      </c>
      <c r="GF6210" s="81" t="s">
        <v>155</v>
      </c>
      <c r="GG6210" s="81" t="s">
        <v>500</v>
      </c>
      <c r="GH6210" s="81" t="s">
        <v>454</v>
      </c>
      <c r="GI6210" s="81">
        <v>2023</v>
      </c>
      <c r="GJ6210" s="81" t="s">
        <v>201</v>
      </c>
      <c r="GK6210" s="81">
        <v>428.60232122030828</v>
      </c>
      <c r="GL6210" s="81">
        <v>10.015393</v>
      </c>
      <c r="GM6210" s="81">
        <v>2023</v>
      </c>
      <c r="GN6210" s="81" t="s">
        <v>173</v>
      </c>
      <c r="GO6210" s="81">
        <v>1.1148832299820636E-2</v>
      </c>
      <c r="GP6210" s="81">
        <v>10</v>
      </c>
      <c r="GQ6210" s="81">
        <v>0</v>
      </c>
      <c r="GR6210" s="81" t="s">
        <v>448</v>
      </c>
      <c r="GS6210" s="81">
        <v>1.1148832299820636E-2</v>
      </c>
      <c r="GT6210" s="81">
        <v>4.778415402599073</v>
      </c>
      <c r="GU6210" s="81">
        <v>1.1148832299820636E-2</v>
      </c>
      <c r="GV6210" s="81">
        <v>4.778415402599073</v>
      </c>
      <c r="GW6210" s="81">
        <v>1.1148832299820636E-2</v>
      </c>
      <c r="GX6210" s="81">
        <v>4.778415402599073</v>
      </c>
      <c r="GY6210" s="81">
        <v>1.1148832299820636E-2</v>
      </c>
      <c r="GZ6210" s="81">
        <v>4.778415402599073</v>
      </c>
    </row>
    <row r="6211" spans="98:208" x14ac:dyDescent="0.25">
      <c r="CT6211" s="81" t="s">
        <v>155</v>
      </c>
      <c r="CU6211" s="81" t="s">
        <v>495</v>
      </c>
      <c r="CV6211" s="81" t="s">
        <v>454</v>
      </c>
      <c r="CW6211" s="81">
        <v>2027</v>
      </c>
      <c r="CX6211" s="81">
        <v>0</v>
      </c>
      <c r="CY6211" s="81">
        <v>0</v>
      </c>
      <c r="CZ6211" s="81">
        <v>0</v>
      </c>
      <c r="DA6211" s="81">
        <v>0</v>
      </c>
      <c r="DB6211" s="81">
        <v>21835.978114130408</v>
      </c>
      <c r="DC6211" s="81">
        <v>428.60232122030828</v>
      </c>
      <c r="DD6211" s="81">
        <v>13939.560973457161</v>
      </c>
      <c r="DE6211" s="81">
        <v>7467.8148194524974</v>
      </c>
      <c r="DF6211" s="81">
        <v>4.778415402599073</v>
      </c>
      <c r="DG6211" s="81">
        <v>4.778415402599073</v>
      </c>
      <c r="DH6211" s="81">
        <v>4.778415402599073</v>
      </c>
      <c r="DI6211" s="81">
        <v>4.778415402599073</v>
      </c>
      <c r="DJ6211" s="81">
        <v>1.3365637900521611E-9</v>
      </c>
      <c r="DL6211" s="81">
        <v>0</v>
      </c>
      <c r="DM6211" s="81">
        <v>6.3866570009414401E-9</v>
      </c>
      <c r="DN6211" s="81">
        <v>6.3866570009414401E-9</v>
      </c>
      <c r="DO6211" s="81">
        <v>0</v>
      </c>
      <c r="DP6211" s="81">
        <v>6.3866570009414401E-9</v>
      </c>
      <c r="DQ6211" s="81">
        <v>6.3866570009414401E-9</v>
      </c>
      <c r="DR6211" s="81">
        <v>0</v>
      </c>
      <c r="DS6211" s="81">
        <v>6.3866570009414401E-9</v>
      </c>
      <c r="DT6211" s="81">
        <v>6.3866570009414401E-9</v>
      </c>
      <c r="DU6211" s="81">
        <v>0</v>
      </c>
      <c r="DV6211" s="81">
        <v>6.3866570009414401E-9</v>
      </c>
      <c r="DW6211" s="81">
        <v>6.3866570009414401E-9</v>
      </c>
      <c r="GE6211" s="81" t="s">
        <v>449</v>
      </c>
      <c r="GF6211" s="81" t="s">
        <v>155</v>
      </c>
      <c r="GG6211" s="81" t="s">
        <v>500</v>
      </c>
      <c r="GH6211" s="81" t="s">
        <v>454</v>
      </c>
      <c r="GI6211" s="81">
        <v>2024</v>
      </c>
      <c r="GJ6211" s="81" t="s">
        <v>201</v>
      </c>
      <c r="GK6211" s="81">
        <v>428.60232122030828</v>
      </c>
      <c r="GL6211" s="81">
        <v>10.015393</v>
      </c>
      <c r="GM6211" s="81">
        <v>2024</v>
      </c>
      <c r="GN6211" s="81" t="s">
        <v>173</v>
      </c>
      <c r="GO6211" s="81">
        <v>1.1148832299820636E-2</v>
      </c>
      <c r="GP6211" s="81">
        <v>10</v>
      </c>
      <c r="GQ6211" s="81">
        <v>0</v>
      </c>
      <c r="GR6211" s="81" t="s">
        <v>448</v>
      </c>
      <c r="GS6211" s="81">
        <v>1.1148832299820636E-2</v>
      </c>
      <c r="GT6211" s="81">
        <v>4.778415402599073</v>
      </c>
      <c r="GU6211" s="81">
        <v>1.1148832299820636E-2</v>
      </c>
      <c r="GV6211" s="81">
        <v>4.778415402599073</v>
      </c>
      <c r="GW6211" s="81">
        <v>1.1148832299820636E-2</v>
      </c>
      <c r="GX6211" s="81">
        <v>4.778415402599073</v>
      </c>
      <c r="GY6211" s="81">
        <v>1.1148832299820636E-2</v>
      </c>
      <c r="GZ6211" s="81">
        <v>4.778415402599073</v>
      </c>
    </row>
    <row r="6212" spans="98:208" x14ac:dyDescent="0.25">
      <c r="CT6212" s="81" t="s">
        <v>155</v>
      </c>
      <c r="CU6212" s="81" t="s">
        <v>495</v>
      </c>
      <c r="CV6212" s="81" t="s">
        <v>454</v>
      </c>
      <c r="CW6212" s="81">
        <v>2028</v>
      </c>
      <c r="CX6212" s="81">
        <v>0</v>
      </c>
      <c r="CY6212" s="81">
        <v>0</v>
      </c>
      <c r="CZ6212" s="81">
        <v>0</v>
      </c>
      <c r="DA6212" s="81">
        <v>0</v>
      </c>
      <c r="DB6212" s="81">
        <v>22783.18702890645</v>
      </c>
      <c r="DC6212" s="81">
        <v>453.26096055717272</v>
      </c>
      <c r="DD6212" s="81">
        <v>14531.335685571599</v>
      </c>
      <c r="DE6212" s="81">
        <v>7798.5903827774791</v>
      </c>
      <c r="DF6212" s="81">
        <v>5.053330437307535</v>
      </c>
      <c r="DG6212" s="81">
        <v>5.053330437307535</v>
      </c>
      <c r="DH6212" s="81">
        <v>5.053330437307535</v>
      </c>
      <c r="DI6212" s="81">
        <v>5.053330437307535</v>
      </c>
      <c r="DJ6212" s="81">
        <v>1.3365637900521611E-9</v>
      </c>
      <c r="DL6212" s="81">
        <v>0</v>
      </c>
      <c r="DM6212" s="81">
        <v>6.7540984816737039E-9</v>
      </c>
      <c r="DN6212" s="81">
        <v>6.7540984816737039E-9</v>
      </c>
      <c r="DO6212" s="81">
        <v>0</v>
      </c>
      <c r="DP6212" s="81">
        <v>6.7540984816737039E-9</v>
      </c>
      <c r="DQ6212" s="81">
        <v>6.7540984816737039E-9</v>
      </c>
      <c r="DR6212" s="81">
        <v>0</v>
      </c>
      <c r="DS6212" s="81">
        <v>6.7540984816737039E-9</v>
      </c>
      <c r="DT6212" s="81">
        <v>6.7540984816737039E-9</v>
      </c>
      <c r="DU6212" s="81">
        <v>0</v>
      </c>
      <c r="DV6212" s="81">
        <v>6.7540984816737039E-9</v>
      </c>
      <c r="DW6212" s="81">
        <v>6.7540984816737039E-9</v>
      </c>
      <c r="GE6212" s="81" t="s">
        <v>449</v>
      </c>
      <c r="GF6212" s="81" t="s">
        <v>155</v>
      </c>
      <c r="GG6212" s="81" t="s">
        <v>500</v>
      </c>
      <c r="GH6212" s="81" t="s">
        <v>454</v>
      </c>
      <c r="GI6212" s="81">
        <v>2025</v>
      </c>
      <c r="GJ6212" s="81" t="s">
        <v>201</v>
      </c>
      <c r="GK6212" s="81">
        <v>428.60232122030828</v>
      </c>
      <c r="GL6212" s="81">
        <v>10.015393</v>
      </c>
      <c r="GM6212" s="81">
        <v>2025</v>
      </c>
      <c r="GN6212" s="81" t="s">
        <v>173</v>
      </c>
      <c r="GO6212" s="81">
        <v>1.1148832299820636E-2</v>
      </c>
      <c r="GP6212" s="81">
        <v>10</v>
      </c>
      <c r="GQ6212" s="81">
        <v>0</v>
      </c>
      <c r="GR6212" s="81" t="s">
        <v>448</v>
      </c>
      <c r="GS6212" s="81">
        <v>1.1148832299820636E-2</v>
      </c>
      <c r="GT6212" s="81">
        <v>4.778415402599073</v>
      </c>
      <c r="GU6212" s="81">
        <v>1.1148832299820636E-2</v>
      </c>
      <c r="GV6212" s="81">
        <v>4.778415402599073</v>
      </c>
      <c r="GW6212" s="81">
        <v>1.1148832299820636E-2</v>
      </c>
      <c r="GX6212" s="81">
        <v>4.778415402599073</v>
      </c>
      <c r="GY6212" s="81">
        <v>1.1148832299820636E-2</v>
      </c>
      <c r="GZ6212" s="81">
        <v>4.778415402599073</v>
      </c>
    </row>
    <row r="6213" spans="98:208" x14ac:dyDescent="0.25">
      <c r="CT6213" s="81" t="s">
        <v>155</v>
      </c>
      <c r="CU6213" s="81" t="s">
        <v>495</v>
      </c>
      <c r="CV6213" s="81" t="s">
        <v>454</v>
      </c>
      <c r="CW6213" s="81">
        <v>2029</v>
      </c>
      <c r="CX6213" s="81">
        <v>0</v>
      </c>
      <c r="CY6213" s="81">
        <v>0</v>
      </c>
      <c r="CZ6213" s="81">
        <v>0</v>
      </c>
      <c r="DA6213" s="81">
        <v>0</v>
      </c>
      <c r="DB6213" s="81">
        <v>22783.18702890645</v>
      </c>
      <c r="DC6213" s="81">
        <v>453.26096055717272</v>
      </c>
      <c r="DD6213" s="81">
        <v>14531.335685571599</v>
      </c>
      <c r="DE6213" s="81">
        <v>7798.5903827774791</v>
      </c>
      <c r="DF6213" s="81">
        <v>5.053330437307535</v>
      </c>
      <c r="DG6213" s="81">
        <v>5.053330437307535</v>
      </c>
      <c r="DH6213" s="81">
        <v>5.053330437307535</v>
      </c>
      <c r="DI6213" s="81">
        <v>5.053330437307535</v>
      </c>
      <c r="DJ6213" s="81">
        <v>1.3365637900521611E-9</v>
      </c>
      <c r="DL6213" s="81">
        <v>0</v>
      </c>
      <c r="DM6213" s="81">
        <v>6.7540984816737039E-9</v>
      </c>
      <c r="DN6213" s="81">
        <v>6.7540984816737039E-9</v>
      </c>
      <c r="DO6213" s="81">
        <v>0</v>
      </c>
      <c r="DP6213" s="81">
        <v>6.7540984816737039E-9</v>
      </c>
      <c r="DQ6213" s="81">
        <v>6.7540984816737039E-9</v>
      </c>
      <c r="DR6213" s="81">
        <v>0</v>
      </c>
      <c r="DS6213" s="81">
        <v>6.7540984816737039E-9</v>
      </c>
      <c r="DT6213" s="81">
        <v>6.7540984816737039E-9</v>
      </c>
      <c r="DU6213" s="81">
        <v>0</v>
      </c>
      <c r="DV6213" s="81">
        <v>6.7540984816737039E-9</v>
      </c>
      <c r="DW6213" s="81">
        <v>6.7540984816737039E-9</v>
      </c>
      <c r="GE6213" s="81" t="s">
        <v>449</v>
      </c>
      <c r="GF6213" s="81" t="s">
        <v>155</v>
      </c>
      <c r="GG6213" s="81" t="s">
        <v>500</v>
      </c>
      <c r="GH6213" s="81" t="s">
        <v>454</v>
      </c>
      <c r="GI6213" s="81">
        <v>2026</v>
      </c>
      <c r="GJ6213" s="81" t="s">
        <v>201</v>
      </c>
      <c r="GK6213" s="81">
        <v>428.60232122030828</v>
      </c>
      <c r="GL6213" s="81">
        <v>10.015393</v>
      </c>
      <c r="GM6213" s="81">
        <v>2026</v>
      </c>
      <c r="GN6213" s="81" t="s">
        <v>173</v>
      </c>
      <c r="GO6213" s="81">
        <v>1.1148832299820636E-2</v>
      </c>
      <c r="GP6213" s="81">
        <v>10</v>
      </c>
      <c r="GQ6213" s="81">
        <v>0</v>
      </c>
      <c r="GR6213" s="81" t="s">
        <v>448</v>
      </c>
      <c r="GS6213" s="81">
        <v>1.1148832299820636E-2</v>
      </c>
      <c r="GT6213" s="81">
        <v>4.778415402599073</v>
      </c>
      <c r="GU6213" s="81">
        <v>1.1148832299820636E-2</v>
      </c>
      <c r="GV6213" s="81">
        <v>4.778415402599073</v>
      </c>
      <c r="GW6213" s="81">
        <v>1.1148832299820636E-2</v>
      </c>
      <c r="GX6213" s="81">
        <v>4.778415402599073</v>
      </c>
      <c r="GY6213" s="81">
        <v>1.1148832299820636E-2</v>
      </c>
      <c r="GZ6213" s="81">
        <v>4.778415402599073</v>
      </c>
    </row>
    <row r="6214" spans="98:208" x14ac:dyDescent="0.25">
      <c r="CT6214" s="81" t="s">
        <v>155</v>
      </c>
      <c r="CU6214" s="81" t="s">
        <v>495</v>
      </c>
      <c r="CV6214" s="81" t="s">
        <v>454</v>
      </c>
      <c r="CW6214" s="81">
        <v>2030</v>
      </c>
      <c r="CX6214" s="81">
        <v>0</v>
      </c>
      <c r="CY6214" s="81">
        <v>0</v>
      </c>
      <c r="CZ6214" s="81">
        <v>0</v>
      </c>
      <c r="DA6214" s="81">
        <v>0</v>
      </c>
      <c r="DB6214" s="81">
        <v>22783.18702890645</v>
      </c>
      <c r="DC6214" s="81">
        <v>453.26096055717272</v>
      </c>
      <c r="DD6214" s="81">
        <v>14531.335685571599</v>
      </c>
      <c r="DE6214" s="81">
        <v>7798.5903827774791</v>
      </c>
      <c r="DF6214" s="81">
        <v>0</v>
      </c>
      <c r="DG6214" s="81">
        <v>5.053330437307535</v>
      </c>
      <c r="DH6214" s="81">
        <v>5.053330437307535</v>
      </c>
      <c r="DI6214" s="81">
        <v>5.053330437307535</v>
      </c>
      <c r="DJ6214" s="81">
        <v>1.3365637900521611E-9</v>
      </c>
      <c r="DL6214" s="81">
        <v>0</v>
      </c>
      <c r="DM6214" s="81">
        <v>0</v>
      </c>
      <c r="DN6214" s="81">
        <v>0</v>
      </c>
      <c r="DO6214" s="81">
        <v>0</v>
      </c>
      <c r="DP6214" s="81">
        <v>6.7540984816737039E-9</v>
      </c>
      <c r="DQ6214" s="81">
        <v>6.7540984816737039E-9</v>
      </c>
      <c r="DR6214" s="81">
        <v>0</v>
      </c>
      <c r="DS6214" s="81">
        <v>6.7540984816737039E-9</v>
      </c>
      <c r="DT6214" s="81">
        <v>6.7540984816737039E-9</v>
      </c>
      <c r="DU6214" s="81">
        <v>0</v>
      </c>
      <c r="DV6214" s="81">
        <v>6.7540984816737039E-9</v>
      </c>
      <c r="DW6214" s="81">
        <v>6.7540984816737039E-9</v>
      </c>
      <c r="GE6214" s="81" t="s">
        <v>449</v>
      </c>
      <c r="GF6214" s="81" t="s">
        <v>155</v>
      </c>
      <c r="GG6214" s="81" t="s">
        <v>500</v>
      </c>
      <c r="GH6214" s="81" t="s">
        <v>454</v>
      </c>
      <c r="GI6214" s="81">
        <v>2027</v>
      </c>
      <c r="GJ6214" s="81" t="s">
        <v>201</v>
      </c>
      <c r="GK6214" s="81">
        <v>428.60232122030828</v>
      </c>
      <c r="GL6214" s="81">
        <v>10.015393</v>
      </c>
      <c r="GM6214" s="81">
        <v>2027</v>
      </c>
      <c r="GN6214" s="81" t="s">
        <v>173</v>
      </c>
      <c r="GO6214" s="81">
        <v>1.1148832299820636E-2</v>
      </c>
      <c r="GP6214" s="81">
        <v>10</v>
      </c>
      <c r="GQ6214" s="81">
        <v>0</v>
      </c>
      <c r="GR6214" s="81" t="s">
        <v>448</v>
      </c>
      <c r="GS6214" s="81">
        <v>1.1148832299820636E-2</v>
      </c>
      <c r="GT6214" s="81">
        <v>4.778415402599073</v>
      </c>
      <c r="GU6214" s="81">
        <v>1.1148832299820636E-2</v>
      </c>
      <c r="GV6214" s="81">
        <v>4.778415402599073</v>
      </c>
      <c r="GW6214" s="81">
        <v>1.1148832299820636E-2</v>
      </c>
      <c r="GX6214" s="81">
        <v>4.778415402599073</v>
      </c>
      <c r="GY6214" s="81">
        <v>1.1148832299820636E-2</v>
      </c>
      <c r="GZ6214" s="81">
        <v>4.778415402599073</v>
      </c>
    </row>
    <row r="6215" spans="98:208" x14ac:dyDescent="0.25">
      <c r="CT6215" s="81" t="s">
        <v>155</v>
      </c>
      <c r="CU6215" s="81" t="s">
        <v>495</v>
      </c>
      <c r="CV6215" s="81" t="s">
        <v>454</v>
      </c>
      <c r="CW6215" s="81">
        <v>2031</v>
      </c>
      <c r="CX6215" s="81">
        <v>0</v>
      </c>
      <c r="CY6215" s="81">
        <v>0</v>
      </c>
      <c r="CZ6215" s="81">
        <v>0</v>
      </c>
      <c r="DA6215" s="81">
        <v>0</v>
      </c>
      <c r="DB6215" s="81">
        <v>22783.18702890645</v>
      </c>
      <c r="DC6215" s="81">
        <v>453.26096055717272</v>
      </c>
      <c r="DD6215" s="81">
        <v>14531.335685571599</v>
      </c>
      <c r="DE6215" s="81">
        <v>7798.5903827774791</v>
      </c>
      <c r="DF6215" s="81">
        <v>0</v>
      </c>
      <c r="DG6215" s="81">
        <v>0</v>
      </c>
      <c r="DH6215" s="81">
        <v>5.053330437307535</v>
      </c>
      <c r="DI6215" s="81">
        <v>5.053330437307535</v>
      </c>
      <c r="DJ6215" s="81">
        <v>1.3365637900521611E-9</v>
      </c>
      <c r="DL6215" s="81">
        <v>0</v>
      </c>
      <c r="DM6215" s="81">
        <v>0</v>
      </c>
      <c r="DN6215" s="81">
        <v>0</v>
      </c>
      <c r="DO6215" s="81">
        <v>0</v>
      </c>
      <c r="DP6215" s="81">
        <v>0</v>
      </c>
      <c r="DQ6215" s="81">
        <v>0</v>
      </c>
      <c r="DR6215" s="81">
        <v>0</v>
      </c>
      <c r="DS6215" s="81">
        <v>6.7540984816737039E-9</v>
      </c>
      <c r="DT6215" s="81">
        <v>6.7540984816737039E-9</v>
      </c>
      <c r="DU6215" s="81">
        <v>0</v>
      </c>
      <c r="DV6215" s="81">
        <v>6.7540984816737039E-9</v>
      </c>
      <c r="DW6215" s="81">
        <v>6.7540984816737039E-9</v>
      </c>
      <c r="GE6215" s="81" t="s">
        <v>449</v>
      </c>
      <c r="GF6215" s="81" t="s">
        <v>155</v>
      </c>
      <c r="GG6215" s="81" t="s">
        <v>500</v>
      </c>
      <c r="GH6215" s="81" t="s">
        <v>454</v>
      </c>
      <c r="GI6215" s="81">
        <v>2028</v>
      </c>
      <c r="GJ6215" s="81" t="s">
        <v>201</v>
      </c>
      <c r="GK6215" s="81">
        <v>453.26096055717278</v>
      </c>
      <c r="GL6215" s="81">
        <v>10.015393</v>
      </c>
      <c r="GM6215" s="81">
        <v>2028</v>
      </c>
      <c r="GN6215" s="81" t="s">
        <v>173</v>
      </c>
      <c r="GO6215" s="81">
        <v>1.1148832299820636E-2</v>
      </c>
      <c r="GP6215" s="81">
        <v>10</v>
      </c>
      <c r="GQ6215" s="81">
        <v>0</v>
      </c>
      <c r="GR6215" s="81" t="s">
        <v>448</v>
      </c>
      <c r="GS6215" s="81">
        <v>1.1148832299820636E-2</v>
      </c>
      <c r="GT6215" s="81">
        <v>5.053330437307535</v>
      </c>
      <c r="GU6215" s="81">
        <v>1.1148832299820636E-2</v>
      </c>
      <c r="GV6215" s="81">
        <v>5.053330437307535</v>
      </c>
      <c r="GW6215" s="81">
        <v>1.1148832299820636E-2</v>
      </c>
      <c r="GX6215" s="81">
        <v>5.053330437307535</v>
      </c>
      <c r="GY6215" s="81">
        <v>1.1148832299820636E-2</v>
      </c>
      <c r="GZ6215" s="81">
        <v>5.053330437307535</v>
      </c>
    </row>
    <row r="6216" spans="98:208" x14ac:dyDescent="0.25">
      <c r="CT6216" s="81" t="s">
        <v>155</v>
      </c>
      <c r="CU6216" s="81" t="s">
        <v>495</v>
      </c>
      <c r="CV6216" s="81" t="s">
        <v>454</v>
      </c>
      <c r="CW6216" s="81">
        <v>2032</v>
      </c>
      <c r="CX6216" s="81">
        <v>0</v>
      </c>
      <c r="CY6216" s="81">
        <v>0</v>
      </c>
      <c r="CZ6216" s="81">
        <v>0</v>
      </c>
      <c r="DA6216" s="81">
        <v>0</v>
      </c>
      <c r="DB6216" s="81">
        <v>22783.18702890645</v>
      </c>
      <c r="DC6216" s="81">
        <v>453.26096055717272</v>
      </c>
      <c r="DD6216" s="81">
        <v>14531.335685571599</v>
      </c>
      <c r="DE6216" s="81">
        <v>7798.5903827774791</v>
      </c>
      <c r="DF6216" s="81">
        <v>0</v>
      </c>
      <c r="DG6216" s="81">
        <v>0</v>
      </c>
      <c r="DH6216" s="81">
        <v>0</v>
      </c>
      <c r="DI6216" s="81">
        <v>5.053330437307535</v>
      </c>
      <c r="DJ6216" s="81">
        <v>1.3365637900521611E-9</v>
      </c>
      <c r="DL6216" s="81">
        <v>0</v>
      </c>
      <c r="DM6216" s="81">
        <v>0</v>
      </c>
      <c r="DN6216" s="81">
        <v>0</v>
      </c>
      <c r="DO6216" s="81">
        <v>0</v>
      </c>
      <c r="DP6216" s="81">
        <v>0</v>
      </c>
      <c r="DQ6216" s="81">
        <v>0</v>
      </c>
      <c r="DR6216" s="81">
        <v>0</v>
      </c>
      <c r="DS6216" s="81">
        <v>0</v>
      </c>
      <c r="DT6216" s="81">
        <v>0</v>
      </c>
      <c r="DU6216" s="81">
        <v>0</v>
      </c>
      <c r="DV6216" s="81">
        <v>6.7540984816737039E-9</v>
      </c>
      <c r="DW6216" s="81">
        <v>6.7540984816737039E-9</v>
      </c>
      <c r="GE6216" s="81" t="s">
        <v>449</v>
      </c>
      <c r="GF6216" s="81" t="s">
        <v>155</v>
      </c>
      <c r="GG6216" s="81" t="s">
        <v>500</v>
      </c>
      <c r="GH6216" s="81" t="s">
        <v>454</v>
      </c>
      <c r="GI6216" s="81">
        <v>2029</v>
      </c>
      <c r="GJ6216" s="81" t="s">
        <v>201</v>
      </c>
      <c r="GK6216" s="81">
        <v>453.26096055717278</v>
      </c>
      <c r="GL6216" s="81">
        <v>10.015393</v>
      </c>
      <c r="GM6216" s="81">
        <v>2029</v>
      </c>
      <c r="GN6216" s="81" t="s">
        <v>173</v>
      </c>
      <c r="GO6216" s="81">
        <v>1.1148832299820636E-2</v>
      </c>
      <c r="GP6216" s="81">
        <v>10</v>
      </c>
      <c r="GQ6216" s="81">
        <v>0</v>
      </c>
      <c r="GR6216" s="81" t="s">
        <v>448</v>
      </c>
      <c r="GS6216" s="81">
        <v>1.1148832299820636E-2</v>
      </c>
      <c r="GT6216" s="81">
        <v>5.053330437307535</v>
      </c>
      <c r="GU6216" s="81">
        <v>1.1148832299820636E-2</v>
      </c>
      <c r="GV6216" s="81">
        <v>5.053330437307535</v>
      </c>
      <c r="GW6216" s="81">
        <v>1.1148832299820636E-2</v>
      </c>
      <c r="GX6216" s="81">
        <v>5.053330437307535</v>
      </c>
      <c r="GY6216" s="81">
        <v>1.1148832299820636E-2</v>
      </c>
      <c r="GZ6216" s="81">
        <v>5.053330437307535</v>
      </c>
    </row>
    <row r="6217" spans="98:208" x14ac:dyDescent="0.25">
      <c r="CT6217" s="81" t="s">
        <v>155</v>
      </c>
      <c r="CU6217" s="81" t="s">
        <v>495</v>
      </c>
      <c r="CV6217" s="81" t="s">
        <v>455</v>
      </c>
      <c r="CW6217" s="81">
        <v>2020</v>
      </c>
      <c r="CX6217" s="81">
        <v>0</v>
      </c>
      <c r="CY6217" s="81">
        <v>0</v>
      </c>
      <c r="CZ6217" s="81">
        <v>0</v>
      </c>
      <c r="DA6217" s="81">
        <v>0</v>
      </c>
      <c r="DB6217" s="81">
        <v>21083.842824224452</v>
      </c>
      <c r="DC6217" s="81">
        <v>409.22373582043099</v>
      </c>
      <c r="DD6217" s="81">
        <v>13469.08781237873</v>
      </c>
      <c r="DE6217" s="81">
        <v>7205.5312760252746</v>
      </c>
      <c r="DF6217" s="81">
        <v>4.5623668037680885</v>
      </c>
      <c r="DG6217" s="81">
        <v>0</v>
      </c>
      <c r="DH6217" s="81">
        <v>0</v>
      </c>
      <c r="DI6217" s="81">
        <v>0</v>
      </c>
      <c r="DJ6217" s="81">
        <v>5.7644372901740492E-8</v>
      </c>
      <c r="DL6217" s="81">
        <v>0</v>
      </c>
      <c r="DM6217" s="81">
        <v>2.6299477335092957E-7</v>
      </c>
      <c r="DN6217" s="81">
        <v>2.6299477335092957E-7</v>
      </c>
      <c r="DO6217" s="81">
        <v>0</v>
      </c>
      <c r="DP6217" s="81">
        <v>0</v>
      </c>
      <c r="DQ6217" s="81">
        <v>0</v>
      </c>
      <c r="DR6217" s="81">
        <v>0</v>
      </c>
      <c r="DS6217" s="81">
        <v>0</v>
      </c>
      <c r="DT6217" s="81">
        <v>0</v>
      </c>
      <c r="DU6217" s="81">
        <v>0</v>
      </c>
      <c r="DV6217" s="81">
        <v>0</v>
      </c>
      <c r="DW6217" s="81">
        <v>0</v>
      </c>
      <c r="GE6217" s="81" t="s">
        <v>449</v>
      </c>
      <c r="GF6217" s="81" t="s">
        <v>155</v>
      </c>
      <c r="GG6217" s="81" t="s">
        <v>500</v>
      </c>
      <c r="GH6217" s="81" t="s">
        <v>454</v>
      </c>
      <c r="GI6217" s="81">
        <v>2030</v>
      </c>
      <c r="GJ6217" s="81" t="s">
        <v>201</v>
      </c>
      <c r="GK6217" s="81">
        <v>453.26096055717278</v>
      </c>
      <c r="GL6217" s="81">
        <v>10.015393</v>
      </c>
      <c r="GM6217" s="81">
        <v>2030</v>
      </c>
      <c r="GN6217" s="81" t="s">
        <v>173</v>
      </c>
      <c r="GO6217" s="81">
        <v>1.1148832299820636E-2</v>
      </c>
      <c r="GP6217" s="81">
        <v>10</v>
      </c>
      <c r="GQ6217" s="81">
        <v>0</v>
      </c>
      <c r="GR6217" s="81" t="s">
        <v>448</v>
      </c>
      <c r="GS6217" s="81">
        <v>0</v>
      </c>
      <c r="GT6217" s="81">
        <v>0</v>
      </c>
      <c r="GU6217" s="81">
        <v>1.1148832299820636E-2</v>
      </c>
      <c r="GV6217" s="81">
        <v>5.053330437307535</v>
      </c>
      <c r="GW6217" s="81">
        <v>1.1148832299820636E-2</v>
      </c>
      <c r="GX6217" s="81">
        <v>5.053330437307535</v>
      </c>
      <c r="GY6217" s="81">
        <v>1.1148832299820636E-2</v>
      </c>
      <c r="GZ6217" s="81">
        <v>5.053330437307535</v>
      </c>
    </row>
    <row r="6218" spans="98:208" x14ac:dyDescent="0.25">
      <c r="CT6218" s="81" t="s">
        <v>155</v>
      </c>
      <c r="CU6218" s="81" t="s">
        <v>495</v>
      </c>
      <c r="CV6218" s="81" t="s">
        <v>455</v>
      </c>
      <c r="CW6218" s="81">
        <v>2021</v>
      </c>
      <c r="CX6218" s="81">
        <v>0</v>
      </c>
      <c r="CY6218" s="81">
        <v>0</v>
      </c>
      <c r="CZ6218" s="81">
        <v>0</v>
      </c>
      <c r="DA6218" s="81">
        <v>0</v>
      </c>
      <c r="DB6218" s="81">
        <v>21083.842824224452</v>
      </c>
      <c r="DC6218" s="81">
        <v>409.22373582043099</v>
      </c>
      <c r="DD6218" s="81">
        <v>13469.08781237873</v>
      </c>
      <c r="DE6218" s="81">
        <v>7205.5312760252746</v>
      </c>
      <c r="DF6218" s="81">
        <v>4.5623668037680885</v>
      </c>
      <c r="DG6218" s="81">
        <v>4.5623668037680885</v>
      </c>
      <c r="DH6218" s="81">
        <v>0</v>
      </c>
      <c r="DI6218" s="81">
        <v>0</v>
      </c>
      <c r="DJ6218" s="81">
        <v>5.7644372901740492E-8</v>
      </c>
      <c r="DL6218" s="81">
        <v>0</v>
      </c>
      <c r="DM6218" s="81">
        <v>2.6299477335092957E-7</v>
      </c>
      <c r="DN6218" s="81">
        <v>2.6299477335092957E-7</v>
      </c>
      <c r="DO6218" s="81">
        <v>0</v>
      </c>
      <c r="DP6218" s="81">
        <v>2.6299477335092957E-7</v>
      </c>
      <c r="DQ6218" s="81">
        <v>2.6299477335092957E-7</v>
      </c>
      <c r="DR6218" s="81">
        <v>0</v>
      </c>
      <c r="DS6218" s="81">
        <v>0</v>
      </c>
      <c r="DT6218" s="81">
        <v>0</v>
      </c>
      <c r="DU6218" s="81">
        <v>0</v>
      </c>
      <c r="DV6218" s="81">
        <v>0</v>
      </c>
      <c r="DW6218" s="81">
        <v>0</v>
      </c>
      <c r="GE6218" s="81" t="s">
        <v>449</v>
      </c>
      <c r="GF6218" s="81" t="s">
        <v>155</v>
      </c>
      <c r="GG6218" s="81" t="s">
        <v>500</v>
      </c>
      <c r="GH6218" s="81" t="s">
        <v>454</v>
      </c>
      <c r="GI6218" s="81">
        <v>2031</v>
      </c>
      <c r="GJ6218" s="81" t="s">
        <v>201</v>
      </c>
      <c r="GK6218" s="81">
        <v>453.26096055717278</v>
      </c>
      <c r="GL6218" s="81">
        <v>10.015393</v>
      </c>
      <c r="GM6218" s="81">
        <v>2031</v>
      </c>
      <c r="GN6218" s="81" t="s">
        <v>173</v>
      </c>
      <c r="GO6218" s="81">
        <v>1.1148832299820636E-2</v>
      </c>
      <c r="GP6218" s="81">
        <v>10</v>
      </c>
      <c r="GQ6218" s="81">
        <v>0</v>
      </c>
      <c r="GR6218" s="81" t="s">
        <v>448</v>
      </c>
      <c r="GS6218" s="81">
        <v>0</v>
      </c>
      <c r="GT6218" s="81">
        <v>0</v>
      </c>
      <c r="GU6218" s="81">
        <v>0</v>
      </c>
      <c r="GV6218" s="81">
        <v>0</v>
      </c>
      <c r="GW6218" s="81">
        <v>1.1148832299820636E-2</v>
      </c>
      <c r="GX6218" s="81">
        <v>5.053330437307535</v>
      </c>
      <c r="GY6218" s="81">
        <v>1.1148832299820636E-2</v>
      </c>
      <c r="GZ6218" s="81">
        <v>5.053330437307535</v>
      </c>
    </row>
    <row r="6219" spans="98:208" x14ac:dyDescent="0.25">
      <c r="CT6219" s="81" t="s">
        <v>155</v>
      </c>
      <c r="CU6219" s="81" t="s">
        <v>495</v>
      </c>
      <c r="CV6219" s="81" t="s">
        <v>455</v>
      </c>
      <c r="CW6219" s="81">
        <v>2022</v>
      </c>
      <c r="CX6219" s="81">
        <v>0</v>
      </c>
      <c r="CY6219" s="81">
        <v>0</v>
      </c>
      <c r="CZ6219" s="81">
        <v>0</v>
      </c>
      <c r="DA6219" s="81">
        <v>0</v>
      </c>
      <c r="DB6219" s="81">
        <v>21083.842824224452</v>
      </c>
      <c r="DC6219" s="81">
        <v>409.22373582043099</v>
      </c>
      <c r="DD6219" s="81">
        <v>13469.08781237873</v>
      </c>
      <c r="DE6219" s="81">
        <v>7205.5312760252746</v>
      </c>
      <c r="DF6219" s="81">
        <v>4.5623668037680885</v>
      </c>
      <c r="DG6219" s="81">
        <v>4.5623668037680885</v>
      </c>
      <c r="DH6219" s="81">
        <v>4.5623668037680885</v>
      </c>
      <c r="DI6219" s="81">
        <v>0</v>
      </c>
      <c r="DJ6219" s="81">
        <v>5.7644372901740492E-8</v>
      </c>
      <c r="DL6219" s="81">
        <v>0</v>
      </c>
      <c r="DM6219" s="81">
        <v>2.6299477335092957E-7</v>
      </c>
      <c r="DN6219" s="81">
        <v>2.6299477335092957E-7</v>
      </c>
      <c r="DO6219" s="81">
        <v>0</v>
      </c>
      <c r="DP6219" s="81">
        <v>2.6299477335092957E-7</v>
      </c>
      <c r="DQ6219" s="81">
        <v>2.6299477335092957E-7</v>
      </c>
      <c r="DR6219" s="81">
        <v>0</v>
      </c>
      <c r="DS6219" s="81">
        <v>2.6299477335092957E-7</v>
      </c>
      <c r="DT6219" s="81">
        <v>2.6299477335092957E-7</v>
      </c>
      <c r="DU6219" s="81">
        <v>0</v>
      </c>
      <c r="DV6219" s="81">
        <v>0</v>
      </c>
      <c r="DW6219" s="81">
        <v>0</v>
      </c>
      <c r="GE6219" s="81" t="s">
        <v>449</v>
      </c>
      <c r="GF6219" s="81" t="s">
        <v>155</v>
      </c>
      <c r="GG6219" s="81" t="s">
        <v>500</v>
      </c>
      <c r="GH6219" s="81" t="s">
        <v>454</v>
      </c>
      <c r="GI6219" s="81">
        <v>2032</v>
      </c>
      <c r="GJ6219" s="81" t="s">
        <v>201</v>
      </c>
      <c r="GK6219" s="81">
        <v>453.26096055717278</v>
      </c>
      <c r="GL6219" s="81">
        <v>10.015393</v>
      </c>
      <c r="GM6219" s="81">
        <v>2032</v>
      </c>
      <c r="GN6219" s="81" t="s">
        <v>173</v>
      </c>
      <c r="GO6219" s="81">
        <v>1.1148832299820636E-2</v>
      </c>
      <c r="GP6219" s="81">
        <v>10</v>
      </c>
      <c r="GQ6219" s="81">
        <v>0</v>
      </c>
      <c r="GR6219" s="81" t="s">
        <v>448</v>
      </c>
      <c r="GS6219" s="81">
        <v>0</v>
      </c>
      <c r="GT6219" s="81">
        <v>0</v>
      </c>
      <c r="GU6219" s="81">
        <v>0</v>
      </c>
      <c r="GV6219" s="81">
        <v>0</v>
      </c>
      <c r="GW6219" s="81">
        <v>0</v>
      </c>
      <c r="GX6219" s="81">
        <v>0</v>
      </c>
      <c r="GY6219" s="81">
        <v>1.1148832299820636E-2</v>
      </c>
      <c r="GZ6219" s="81">
        <v>5.053330437307535</v>
      </c>
    </row>
    <row r="6220" spans="98:208" x14ac:dyDescent="0.25">
      <c r="CT6220" s="81" t="s">
        <v>155</v>
      </c>
      <c r="CU6220" s="81" t="s">
        <v>495</v>
      </c>
      <c r="CV6220" s="81" t="s">
        <v>455</v>
      </c>
      <c r="CW6220" s="81">
        <v>2023</v>
      </c>
      <c r="CX6220" s="81">
        <v>0</v>
      </c>
      <c r="CY6220" s="81">
        <v>0</v>
      </c>
      <c r="CZ6220" s="81">
        <v>0</v>
      </c>
      <c r="DA6220" s="81">
        <v>0</v>
      </c>
      <c r="DB6220" s="81">
        <v>21835.978114130408</v>
      </c>
      <c r="DC6220" s="81">
        <v>428.60232122030538</v>
      </c>
      <c r="DD6220" s="81">
        <v>13939.560973457539</v>
      </c>
      <c r="DE6220" s="81">
        <v>7467.8148194525511</v>
      </c>
      <c r="DF6220" s="81">
        <v>4.7784154025990402</v>
      </c>
      <c r="DG6220" s="81">
        <v>4.7784154025990402</v>
      </c>
      <c r="DH6220" s="81">
        <v>4.7784154025990402</v>
      </c>
      <c r="DI6220" s="81">
        <v>4.7784154025990402</v>
      </c>
      <c r="DJ6220" s="81">
        <v>5.7644372901740492E-8</v>
      </c>
      <c r="DL6220" s="81">
        <v>0</v>
      </c>
      <c r="DM6220" s="81">
        <v>2.754487593468395E-7</v>
      </c>
      <c r="DN6220" s="81">
        <v>2.754487593468395E-7</v>
      </c>
      <c r="DO6220" s="81">
        <v>0</v>
      </c>
      <c r="DP6220" s="81">
        <v>2.754487593468395E-7</v>
      </c>
      <c r="DQ6220" s="81">
        <v>2.754487593468395E-7</v>
      </c>
      <c r="DR6220" s="81">
        <v>0</v>
      </c>
      <c r="DS6220" s="81">
        <v>2.754487593468395E-7</v>
      </c>
      <c r="DT6220" s="81">
        <v>2.754487593468395E-7</v>
      </c>
      <c r="DU6220" s="81">
        <v>0</v>
      </c>
      <c r="DV6220" s="81">
        <v>2.754487593468395E-7</v>
      </c>
      <c r="DW6220" s="81">
        <v>2.754487593468395E-7</v>
      </c>
      <c r="GE6220" s="81" t="s">
        <v>449</v>
      </c>
      <c r="GF6220" s="81" t="s">
        <v>155</v>
      </c>
      <c r="GG6220" s="81" t="s">
        <v>500</v>
      </c>
      <c r="GH6220" s="81" t="s">
        <v>455</v>
      </c>
      <c r="GI6220" s="81">
        <v>2021</v>
      </c>
      <c r="GJ6220" s="81" t="s">
        <v>201</v>
      </c>
      <c r="GK6220" s="81">
        <v>409.22373582044048</v>
      </c>
      <c r="GL6220" s="81">
        <v>10.015393</v>
      </c>
      <c r="GM6220" s="81">
        <v>2021</v>
      </c>
      <c r="GN6220" s="81" t="s">
        <v>173</v>
      </c>
      <c r="GO6220" s="81">
        <v>1.1148832299820636E-2</v>
      </c>
      <c r="GP6220" s="81">
        <v>10</v>
      </c>
      <c r="GQ6220" s="81">
        <v>0</v>
      </c>
      <c r="GR6220" s="81" t="s">
        <v>448</v>
      </c>
      <c r="GS6220" s="81">
        <v>1.1148832299820636E-2</v>
      </c>
      <c r="GT6220" s="81">
        <v>4.5623668037681941</v>
      </c>
      <c r="GU6220" s="81">
        <v>1.1148832299820636E-2</v>
      </c>
      <c r="GV6220" s="81">
        <v>4.5623668037681941</v>
      </c>
      <c r="GW6220" s="81">
        <v>0</v>
      </c>
      <c r="GX6220" s="81">
        <v>0</v>
      </c>
      <c r="GY6220" s="81">
        <v>0</v>
      </c>
      <c r="GZ6220" s="81">
        <v>0</v>
      </c>
    </row>
    <row r="6221" spans="98:208" x14ac:dyDescent="0.25">
      <c r="CT6221" s="81" t="s">
        <v>155</v>
      </c>
      <c r="CU6221" s="81" t="s">
        <v>495</v>
      </c>
      <c r="CV6221" s="81" t="s">
        <v>455</v>
      </c>
      <c r="CW6221" s="81">
        <v>2024</v>
      </c>
      <c r="CX6221" s="81">
        <v>0</v>
      </c>
      <c r="CY6221" s="81">
        <v>0</v>
      </c>
      <c r="CZ6221" s="81">
        <v>0</v>
      </c>
      <c r="DA6221" s="81">
        <v>0</v>
      </c>
      <c r="DB6221" s="81">
        <v>21835.978114130408</v>
      </c>
      <c r="DC6221" s="81">
        <v>428.60232122030538</v>
      </c>
      <c r="DD6221" s="81">
        <v>13939.560973457539</v>
      </c>
      <c r="DE6221" s="81">
        <v>7467.8148194525511</v>
      </c>
      <c r="DF6221" s="81">
        <v>4.7784154025990402</v>
      </c>
      <c r="DG6221" s="81">
        <v>4.7784154025990402</v>
      </c>
      <c r="DH6221" s="81">
        <v>4.7784154025990402</v>
      </c>
      <c r="DI6221" s="81">
        <v>4.7784154025990402</v>
      </c>
      <c r="DJ6221" s="81">
        <v>5.7644372901740492E-8</v>
      </c>
      <c r="DL6221" s="81">
        <v>0</v>
      </c>
      <c r="DM6221" s="81">
        <v>2.754487593468395E-7</v>
      </c>
      <c r="DN6221" s="81">
        <v>2.754487593468395E-7</v>
      </c>
      <c r="DO6221" s="81">
        <v>0</v>
      </c>
      <c r="DP6221" s="81">
        <v>2.754487593468395E-7</v>
      </c>
      <c r="DQ6221" s="81">
        <v>2.754487593468395E-7</v>
      </c>
      <c r="DR6221" s="81">
        <v>0</v>
      </c>
      <c r="DS6221" s="81">
        <v>2.754487593468395E-7</v>
      </c>
      <c r="DT6221" s="81">
        <v>2.754487593468395E-7</v>
      </c>
      <c r="DU6221" s="81">
        <v>0</v>
      </c>
      <c r="DV6221" s="81">
        <v>2.754487593468395E-7</v>
      </c>
      <c r="DW6221" s="81">
        <v>2.754487593468395E-7</v>
      </c>
      <c r="GE6221" s="81" t="s">
        <v>449</v>
      </c>
      <c r="GF6221" s="81" t="s">
        <v>155</v>
      </c>
      <c r="GG6221" s="81" t="s">
        <v>500</v>
      </c>
      <c r="GH6221" s="81" t="s">
        <v>455</v>
      </c>
      <c r="GI6221" s="81">
        <v>2022</v>
      </c>
      <c r="GJ6221" s="81" t="s">
        <v>201</v>
      </c>
      <c r="GK6221" s="81">
        <v>409.22373582044048</v>
      </c>
      <c r="GL6221" s="81">
        <v>10.015393</v>
      </c>
      <c r="GM6221" s="81">
        <v>2022</v>
      </c>
      <c r="GN6221" s="81" t="s">
        <v>173</v>
      </c>
      <c r="GO6221" s="81">
        <v>1.1148832299820636E-2</v>
      </c>
      <c r="GP6221" s="81">
        <v>10</v>
      </c>
      <c r="GQ6221" s="81">
        <v>0</v>
      </c>
      <c r="GR6221" s="81" t="s">
        <v>448</v>
      </c>
      <c r="GS6221" s="81">
        <v>1.1148832299820636E-2</v>
      </c>
      <c r="GT6221" s="81">
        <v>4.5623668037681941</v>
      </c>
      <c r="GU6221" s="81">
        <v>1.1148832299820636E-2</v>
      </c>
      <c r="GV6221" s="81">
        <v>4.5623668037681941</v>
      </c>
      <c r="GW6221" s="81">
        <v>1.1148832299820636E-2</v>
      </c>
      <c r="GX6221" s="81">
        <v>4.5623668037681941</v>
      </c>
      <c r="GY6221" s="81">
        <v>0</v>
      </c>
      <c r="GZ6221" s="81">
        <v>0</v>
      </c>
    </row>
    <row r="6222" spans="98:208" x14ac:dyDescent="0.25">
      <c r="CT6222" s="81" t="s">
        <v>155</v>
      </c>
      <c r="CU6222" s="81" t="s">
        <v>495</v>
      </c>
      <c r="CV6222" s="81" t="s">
        <v>455</v>
      </c>
      <c r="CW6222" s="81">
        <v>2025</v>
      </c>
      <c r="CX6222" s="81">
        <v>0</v>
      </c>
      <c r="CY6222" s="81">
        <v>0</v>
      </c>
      <c r="CZ6222" s="81">
        <v>0</v>
      </c>
      <c r="DA6222" s="81">
        <v>0</v>
      </c>
      <c r="DB6222" s="81">
        <v>21835.978114130408</v>
      </c>
      <c r="DC6222" s="81">
        <v>428.60232122030538</v>
      </c>
      <c r="DD6222" s="81">
        <v>13939.560973457539</v>
      </c>
      <c r="DE6222" s="81">
        <v>7467.8148194525511</v>
      </c>
      <c r="DF6222" s="81">
        <v>4.7784154025990402</v>
      </c>
      <c r="DG6222" s="81">
        <v>4.7784154025990402</v>
      </c>
      <c r="DH6222" s="81">
        <v>4.7784154025990402</v>
      </c>
      <c r="DI6222" s="81">
        <v>4.7784154025990402</v>
      </c>
      <c r="DJ6222" s="81">
        <v>5.7644372901740492E-8</v>
      </c>
      <c r="DL6222" s="81">
        <v>0</v>
      </c>
      <c r="DM6222" s="81">
        <v>2.754487593468395E-7</v>
      </c>
      <c r="DN6222" s="81">
        <v>2.754487593468395E-7</v>
      </c>
      <c r="DO6222" s="81">
        <v>0</v>
      </c>
      <c r="DP6222" s="81">
        <v>2.754487593468395E-7</v>
      </c>
      <c r="DQ6222" s="81">
        <v>2.754487593468395E-7</v>
      </c>
      <c r="DR6222" s="81">
        <v>0</v>
      </c>
      <c r="DS6222" s="81">
        <v>2.754487593468395E-7</v>
      </c>
      <c r="DT6222" s="81">
        <v>2.754487593468395E-7</v>
      </c>
      <c r="DU6222" s="81">
        <v>0</v>
      </c>
      <c r="DV6222" s="81">
        <v>2.754487593468395E-7</v>
      </c>
      <c r="DW6222" s="81">
        <v>2.754487593468395E-7</v>
      </c>
      <c r="GE6222" s="81" t="s">
        <v>449</v>
      </c>
      <c r="GF6222" s="81" t="s">
        <v>155</v>
      </c>
      <c r="GG6222" s="81" t="s">
        <v>500</v>
      </c>
      <c r="GH6222" s="81" t="s">
        <v>455</v>
      </c>
      <c r="GI6222" s="81">
        <v>2023</v>
      </c>
      <c r="GJ6222" s="81" t="s">
        <v>201</v>
      </c>
      <c r="GK6222" s="81">
        <v>428.60232122030828</v>
      </c>
      <c r="GL6222" s="81">
        <v>10.015393</v>
      </c>
      <c r="GM6222" s="81">
        <v>2023</v>
      </c>
      <c r="GN6222" s="81" t="s">
        <v>173</v>
      </c>
      <c r="GO6222" s="81">
        <v>1.1148832299820636E-2</v>
      </c>
      <c r="GP6222" s="81">
        <v>10</v>
      </c>
      <c r="GQ6222" s="81">
        <v>0</v>
      </c>
      <c r="GR6222" s="81" t="s">
        <v>448</v>
      </c>
      <c r="GS6222" s="81">
        <v>1.1148832299820636E-2</v>
      </c>
      <c r="GT6222" s="81">
        <v>4.778415402599073</v>
      </c>
      <c r="GU6222" s="81">
        <v>1.1148832299820636E-2</v>
      </c>
      <c r="GV6222" s="81">
        <v>4.778415402599073</v>
      </c>
      <c r="GW6222" s="81">
        <v>1.1148832299820636E-2</v>
      </c>
      <c r="GX6222" s="81">
        <v>4.778415402599073</v>
      </c>
      <c r="GY6222" s="81">
        <v>1.1148832299820636E-2</v>
      </c>
      <c r="GZ6222" s="81">
        <v>4.778415402599073</v>
      </c>
    </row>
    <row r="6223" spans="98:208" x14ac:dyDescent="0.25">
      <c r="CT6223" s="81" t="s">
        <v>155</v>
      </c>
      <c r="CU6223" s="81" t="s">
        <v>495</v>
      </c>
      <c r="CV6223" s="81" t="s">
        <v>455</v>
      </c>
      <c r="CW6223" s="81">
        <v>2026</v>
      </c>
      <c r="CX6223" s="81">
        <v>0</v>
      </c>
      <c r="CY6223" s="81">
        <v>0</v>
      </c>
      <c r="CZ6223" s="81">
        <v>0</v>
      </c>
      <c r="DA6223" s="81">
        <v>0</v>
      </c>
      <c r="DB6223" s="81">
        <v>21835.978114130408</v>
      </c>
      <c r="DC6223" s="81">
        <v>428.60232122030538</v>
      </c>
      <c r="DD6223" s="81">
        <v>13939.560973457539</v>
      </c>
      <c r="DE6223" s="81">
        <v>7467.8148194525511</v>
      </c>
      <c r="DF6223" s="81">
        <v>4.7784154025990402</v>
      </c>
      <c r="DG6223" s="81">
        <v>4.7784154025990402</v>
      </c>
      <c r="DH6223" s="81">
        <v>4.7784154025990402</v>
      </c>
      <c r="DI6223" s="81">
        <v>4.7784154025990402</v>
      </c>
      <c r="DJ6223" s="81">
        <v>5.7644372901740492E-8</v>
      </c>
      <c r="DL6223" s="81">
        <v>0</v>
      </c>
      <c r="DM6223" s="81">
        <v>2.754487593468395E-7</v>
      </c>
      <c r="DN6223" s="81">
        <v>2.754487593468395E-7</v>
      </c>
      <c r="DO6223" s="81">
        <v>0</v>
      </c>
      <c r="DP6223" s="81">
        <v>2.754487593468395E-7</v>
      </c>
      <c r="DQ6223" s="81">
        <v>2.754487593468395E-7</v>
      </c>
      <c r="DR6223" s="81">
        <v>0</v>
      </c>
      <c r="DS6223" s="81">
        <v>2.754487593468395E-7</v>
      </c>
      <c r="DT6223" s="81">
        <v>2.754487593468395E-7</v>
      </c>
      <c r="DU6223" s="81">
        <v>0</v>
      </c>
      <c r="DV6223" s="81">
        <v>2.754487593468395E-7</v>
      </c>
      <c r="DW6223" s="81">
        <v>2.754487593468395E-7</v>
      </c>
      <c r="GE6223" s="81" t="s">
        <v>449</v>
      </c>
      <c r="GF6223" s="81" t="s">
        <v>155</v>
      </c>
      <c r="GG6223" s="81" t="s">
        <v>500</v>
      </c>
      <c r="GH6223" s="81" t="s">
        <v>455</v>
      </c>
      <c r="GI6223" s="81">
        <v>2024</v>
      </c>
      <c r="GJ6223" s="81" t="s">
        <v>201</v>
      </c>
      <c r="GK6223" s="81">
        <v>428.60232122030828</v>
      </c>
      <c r="GL6223" s="81">
        <v>10.015393</v>
      </c>
      <c r="GM6223" s="81">
        <v>2024</v>
      </c>
      <c r="GN6223" s="81" t="s">
        <v>173</v>
      </c>
      <c r="GO6223" s="81">
        <v>1.1148832299820636E-2</v>
      </c>
      <c r="GP6223" s="81">
        <v>10</v>
      </c>
      <c r="GQ6223" s="81">
        <v>0</v>
      </c>
      <c r="GR6223" s="81" t="s">
        <v>448</v>
      </c>
      <c r="GS6223" s="81">
        <v>1.1148832299820636E-2</v>
      </c>
      <c r="GT6223" s="81">
        <v>4.778415402599073</v>
      </c>
      <c r="GU6223" s="81">
        <v>1.1148832299820636E-2</v>
      </c>
      <c r="GV6223" s="81">
        <v>4.778415402599073</v>
      </c>
      <c r="GW6223" s="81">
        <v>1.1148832299820636E-2</v>
      </c>
      <c r="GX6223" s="81">
        <v>4.778415402599073</v>
      </c>
      <c r="GY6223" s="81">
        <v>1.1148832299820636E-2</v>
      </c>
      <c r="GZ6223" s="81">
        <v>4.778415402599073</v>
      </c>
    </row>
    <row r="6224" spans="98:208" x14ac:dyDescent="0.25">
      <c r="CT6224" s="81" t="s">
        <v>155</v>
      </c>
      <c r="CU6224" s="81" t="s">
        <v>495</v>
      </c>
      <c r="CV6224" s="81" t="s">
        <v>455</v>
      </c>
      <c r="CW6224" s="81">
        <v>2027</v>
      </c>
      <c r="CX6224" s="81">
        <v>0</v>
      </c>
      <c r="CY6224" s="81">
        <v>0</v>
      </c>
      <c r="CZ6224" s="81">
        <v>0</v>
      </c>
      <c r="DA6224" s="81">
        <v>0</v>
      </c>
      <c r="DB6224" s="81">
        <v>21835.978114130408</v>
      </c>
      <c r="DC6224" s="81">
        <v>428.60232122030538</v>
      </c>
      <c r="DD6224" s="81">
        <v>13939.560973457539</v>
      </c>
      <c r="DE6224" s="81">
        <v>7467.8148194525511</v>
      </c>
      <c r="DF6224" s="81">
        <v>4.7784154025990402</v>
      </c>
      <c r="DG6224" s="81">
        <v>4.7784154025990402</v>
      </c>
      <c r="DH6224" s="81">
        <v>4.7784154025990402</v>
      </c>
      <c r="DI6224" s="81">
        <v>4.7784154025990402</v>
      </c>
      <c r="DJ6224" s="81">
        <v>5.7644372901740492E-8</v>
      </c>
      <c r="DL6224" s="81">
        <v>0</v>
      </c>
      <c r="DM6224" s="81">
        <v>2.754487593468395E-7</v>
      </c>
      <c r="DN6224" s="81">
        <v>2.754487593468395E-7</v>
      </c>
      <c r="DO6224" s="81">
        <v>0</v>
      </c>
      <c r="DP6224" s="81">
        <v>2.754487593468395E-7</v>
      </c>
      <c r="DQ6224" s="81">
        <v>2.754487593468395E-7</v>
      </c>
      <c r="DR6224" s="81">
        <v>0</v>
      </c>
      <c r="DS6224" s="81">
        <v>2.754487593468395E-7</v>
      </c>
      <c r="DT6224" s="81">
        <v>2.754487593468395E-7</v>
      </c>
      <c r="DU6224" s="81">
        <v>0</v>
      </c>
      <c r="DV6224" s="81">
        <v>2.754487593468395E-7</v>
      </c>
      <c r="DW6224" s="81">
        <v>2.754487593468395E-7</v>
      </c>
      <c r="GE6224" s="81" t="s">
        <v>449</v>
      </c>
      <c r="GF6224" s="81" t="s">
        <v>155</v>
      </c>
      <c r="GG6224" s="81" t="s">
        <v>500</v>
      </c>
      <c r="GH6224" s="81" t="s">
        <v>455</v>
      </c>
      <c r="GI6224" s="81">
        <v>2025</v>
      </c>
      <c r="GJ6224" s="81" t="s">
        <v>201</v>
      </c>
      <c r="GK6224" s="81">
        <v>428.60232122030828</v>
      </c>
      <c r="GL6224" s="81">
        <v>10.015393</v>
      </c>
      <c r="GM6224" s="81">
        <v>2025</v>
      </c>
      <c r="GN6224" s="81" t="s">
        <v>173</v>
      </c>
      <c r="GO6224" s="81">
        <v>1.1148832299820636E-2</v>
      </c>
      <c r="GP6224" s="81">
        <v>10</v>
      </c>
      <c r="GQ6224" s="81">
        <v>0</v>
      </c>
      <c r="GR6224" s="81" t="s">
        <v>448</v>
      </c>
      <c r="GS6224" s="81">
        <v>1.1148832299820636E-2</v>
      </c>
      <c r="GT6224" s="81">
        <v>4.778415402599073</v>
      </c>
      <c r="GU6224" s="81">
        <v>1.1148832299820636E-2</v>
      </c>
      <c r="GV6224" s="81">
        <v>4.778415402599073</v>
      </c>
      <c r="GW6224" s="81">
        <v>1.1148832299820636E-2</v>
      </c>
      <c r="GX6224" s="81">
        <v>4.778415402599073</v>
      </c>
      <c r="GY6224" s="81">
        <v>1.1148832299820636E-2</v>
      </c>
      <c r="GZ6224" s="81">
        <v>4.778415402599073</v>
      </c>
    </row>
    <row r="6225" spans="98:208" x14ac:dyDescent="0.25">
      <c r="CT6225" s="81" t="s">
        <v>155</v>
      </c>
      <c r="CU6225" s="81" t="s">
        <v>495</v>
      </c>
      <c r="CV6225" s="81" t="s">
        <v>455</v>
      </c>
      <c r="CW6225" s="81">
        <v>2028</v>
      </c>
      <c r="CX6225" s="81">
        <v>0</v>
      </c>
      <c r="CY6225" s="81">
        <v>0</v>
      </c>
      <c r="CZ6225" s="81">
        <v>0</v>
      </c>
      <c r="DA6225" s="81">
        <v>0</v>
      </c>
      <c r="DB6225" s="81">
        <v>22783.187028906919</v>
      </c>
      <c r="DC6225" s="81">
        <v>453.26096055717039</v>
      </c>
      <c r="DD6225" s="81">
        <v>14531.33568557209</v>
      </c>
      <c r="DE6225" s="81">
        <v>7798.5903827776547</v>
      </c>
      <c r="DF6225" s="81">
        <v>5.0533304373075083</v>
      </c>
      <c r="DG6225" s="81">
        <v>5.0533304373075083</v>
      </c>
      <c r="DH6225" s="81">
        <v>5.0533304373075083</v>
      </c>
      <c r="DI6225" s="81">
        <v>5.0533304373075083</v>
      </c>
      <c r="DJ6225" s="81">
        <v>5.7644372901740492E-8</v>
      </c>
      <c r="DL6225" s="81">
        <v>0</v>
      </c>
      <c r="DM6225" s="81">
        <v>2.9129606412386934E-7</v>
      </c>
      <c r="DN6225" s="81">
        <v>2.9129606412386934E-7</v>
      </c>
      <c r="DO6225" s="81">
        <v>0</v>
      </c>
      <c r="DP6225" s="81">
        <v>2.9129606412386934E-7</v>
      </c>
      <c r="DQ6225" s="81">
        <v>2.9129606412386934E-7</v>
      </c>
      <c r="DR6225" s="81">
        <v>0</v>
      </c>
      <c r="DS6225" s="81">
        <v>2.9129606412386934E-7</v>
      </c>
      <c r="DT6225" s="81">
        <v>2.9129606412386934E-7</v>
      </c>
      <c r="DU6225" s="81">
        <v>0</v>
      </c>
      <c r="DV6225" s="81">
        <v>2.9129606412386934E-7</v>
      </c>
      <c r="DW6225" s="81">
        <v>2.9129606412386934E-7</v>
      </c>
      <c r="GE6225" s="81" t="s">
        <v>449</v>
      </c>
      <c r="GF6225" s="81" t="s">
        <v>155</v>
      </c>
      <c r="GG6225" s="81" t="s">
        <v>500</v>
      </c>
      <c r="GH6225" s="81" t="s">
        <v>455</v>
      </c>
      <c r="GI6225" s="81">
        <v>2026</v>
      </c>
      <c r="GJ6225" s="81" t="s">
        <v>201</v>
      </c>
      <c r="GK6225" s="81">
        <v>428.60232122030828</v>
      </c>
      <c r="GL6225" s="81">
        <v>10.015393</v>
      </c>
      <c r="GM6225" s="81">
        <v>2026</v>
      </c>
      <c r="GN6225" s="81" t="s">
        <v>173</v>
      </c>
      <c r="GO6225" s="81">
        <v>1.1148832299820636E-2</v>
      </c>
      <c r="GP6225" s="81">
        <v>10</v>
      </c>
      <c r="GQ6225" s="81">
        <v>0</v>
      </c>
      <c r="GR6225" s="81" t="s">
        <v>448</v>
      </c>
      <c r="GS6225" s="81">
        <v>1.1148832299820636E-2</v>
      </c>
      <c r="GT6225" s="81">
        <v>4.778415402599073</v>
      </c>
      <c r="GU6225" s="81">
        <v>1.1148832299820636E-2</v>
      </c>
      <c r="GV6225" s="81">
        <v>4.778415402599073</v>
      </c>
      <c r="GW6225" s="81">
        <v>1.1148832299820636E-2</v>
      </c>
      <c r="GX6225" s="81">
        <v>4.778415402599073</v>
      </c>
      <c r="GY6225" s="81">
        <v>1.1148832299820636E-2</v>
      </c>
      <c r="GZ6225" s="81">
        <v>4.778415402599073</v>
      </c>
    </row>
    <row r="6226" spans="98:208" x14ac:dyDescent="0.25">
      <c r="CT6226" s="81" t="s">
        <v>155</v>
      </c>
      <c r="CU6226" s="81" t="s">
        <v>495</v>
      </c>
      <c r="CV6226" s="81" t="s">
        <v>455</v>
      </c>
      <c r="CW6226" s="81">
        <v>2029</v>
      </c>
      <c r="CX6226" s="81">
        <v>0</v>
      </c>
      <c r="CY6226" s="81">
        <v>0</v>
      </c>
      <c r="CZ6226" s="81">
        <v>0</v>
      </c>
      <c r="DA6226" s="81">
        <v>0</v>
      </c>
      <c r="DB6226" s="81">
        <v>22783.187028906919</v>
      </c>
      <c r="DC6226" s="81">
        <v>453.26096055717039</v>
      </c>
      <c r="DD6226" s="81">
        <v>14531.33568557209</v>
      </c>
      <c r="DE6226" s="81">
        <v>7798.5903827776547</v>
      </c>
      <c r="DF6226" s="81">
        <v>5.0533304373075083</v>
      </c>
      <c r="DG6226" s="81">
        <v>5.0533304373075083</v>
      </c>
      <c r="DH6226" s="81">
        <v>5.0533304373075083</v>
      </c>
      <c r="DI6226" s="81">
        <v>5.0533304373075083</v>
      </c>
      <c r="DJ6226" s="81">
        <v>5.7644372901740492E-8</v>
      </c>
      <c r="DL6226" s="81">
        <v>0</v>
      </c>
      <c r="DM6226" s="81">
        <v>2.9129606412386934E-7</v>
      </c>
      <c r="DN6226" s="81">
        <v>2.9129606412386934E-7</v>
      </c>
      <c r="DO6226" s="81">
        <v>0</v>
      </c>
      <c r="DP6226" s="81">
        <v>2.9129606412386934E-7</v>
      </c>
      <c r="DQ6226" s="81">
        <v>2.9129606412386934E-7</v>
      </c>
      <c r="DR6226" s="81">
        <v>0</v>
      </c>
      <c r="DS6226" s="81">
        <v>2.9129606412386934E-7</v>
      </c>
      <c r="DT6226" s="81">
        <v>2.9129606412386934E-7</v>
      </c>
      <c r="DU6226" s="81">
        <v>0</v>
      </c>
      <c r="DV6226" s="81">
        <v>2.9129606412386934E-7</v>
      </c>
      <c r="DW6226" s="81">
        <v>2.9129606412386934E-7</v>
      </c>
      <c r="GE6226" s="81" t="s">
        <v>449</v>
      </c>
      <c r="GF6226" s="81" t="s">
        <v>155</v>
      </c>
      <c r="GG6226" s="81" t="s">
        <v>500</v>
      </c>
      <c r="GH6226" s="81" t="s">
        <v>455</v>
      </c>
      <c r="GI6226" s="81">
        <v>2027</v>
      </c>
      <c r="GJ6226" s="81" t="s">
        <v>201</v>
      </c>
      <c r="GK6226" s="81">
        <v>428.60232122030828</v>
      </c>
      <c r="GL6226" s="81">
        <v>10.015393</v>
      </c>
      <c r="GM6226" s="81">
        <v>2027</v>
      </c>
      <c r="GN6226" s="81" t="s">
        <v>173</v>
      </c>
      <c r="GO6226" s="81">
        <v>1.1148832299820636E-2</v>
      </c>
      <c r="GP6226" s="81">
        <v>10</v>
      </c>
      <c r="GQ6226" s="81">
        <v>0</v>
      </c>
      <c r="GR6226" s="81" t="s">
        <v>448</v>
      </c>
      <c r="GS6226" s="81">
        <v>1.1148832299820636E-2</v>
      </c>
      <c r="GT6226" s="81">
        <v>4.778415402599073</v>
      </c>
      <c r="GU6226" s="81">
        <v>1.1148832299820636E-2</v>
      </c>
      <c r="GV6226" s="81">
        <v>4.778415402599073</v>
      </c>
      <c r="GW6226" s="81">
        <v>1.1148832299820636E-2</v>
      </c>
      <c r="GX6226" s="81">
        <v>4.778415402599073</v>
      </c>
      <c r="GY6226" s="81">
        <v>1.1148832299820636E-2</v>
      </c>
      <c r="GZ6226" s="81">
        <v>4.778415402599073</v>
      </c>
    </row>
    <row r="6227" spans="98:208" x14ac:dyDescent="0.25">
      <c r="CT6227" s="81" t="s">
        <v>155</v>
      </c>
      <c r="CU6227" s="81" t="s">
        <v>495</v>
      </c>
      <c r="CV6227" s="81" t="s">
        <v>455</v>
      </c>
      <c r="CW6227" s="81">
        <v>2030</v>
      </c>
      <c r="CX6227" s="81">
        <v>0</v>
      </c>
      <c r="CY6227" s="81">
        <v>0</v>
      </c>
      <c r="CZ6227" s="81">
        <v>0</v>
      </c>
      <c r="DA6227" s="81">
        <v>0</v>
      </c>
      <c r="DB6227" s="81">
        <v>22783.187028906919</v>
      </c>
      <c r="DC6227" s="81">
        <v>453.26096055717039</v>
      </c>
      <c r="DD6227" s="81">
        <v>14531.33568557209</v>
      </c>
      <c r="DE6227" s="81">
        <v>7798.5903827776547</v>
      </c>
      <c r="DF6227" s="81">
        <v>0</v>
      </c>
      <c r="DG6227" s="81">
        <v>5.0533304373075083</v>
      </c>
      <c r="DH6227" s="81">
        <v>5.0533304373075083</v>
      </c>
      <c r="DI6227" s="81">
        <v>5.0533304373075083</v>
      </c>
      <c r="DJ6227" s="81">
        <v>5.7644372901740492E-8</v>
      </c>
      <c r="DL6227" s="81">
        <v>0</v>
      </c>
      <c r="DM6227" s="81">
        <v>0</v>
      </c>
      <c r="DN6227" s="81">
        <v>0</v>
      </c>
      <c r="DO6227" s="81">
        <v>0</v>
      </c>
      <c r="DP6227" s="81">
        <v>2.9129606412386934E-7</v>
      </c>
      <c r="DQ6227" s="81">
        <v>2.9129606412386934E-7</v>
      </c>
      <c r="DR6227" s="81">
        <v>0</v>
      </c>
      <c r="DS6227" s="81">
        <v>2.9129606412386934E-7</v>
      </c>
      <c r="DT6227" s="81">
        <v>2.9129606412386934E-7</v>
      </c>
      <c r="DU6227" s="81">
        <v>0</v>
      </c>
      <c r="DV6227" s="81">
        <v>2.9129606412386934E-7</v>
      </c>
      <c r="DW6227" s="81">
        <v>2.9129606412386934E-7</v>
      </c>
      <c r="GE6227" s="81" t="s">
        <v>449</v>
      </c>
      <c r="GF6227" s="81" t="s">
        <v>155</v>
      </c>
      <c r="GG6227" s="81" t="s">
        <v>500</v>
      </c>
      <c r="GH6227" s="81" t="s">
        <v>455</v>
      </c>
      <c r="GI6227" s="81">
        <v>2028</v>
      </c>
      <c r="GJ6227" s="81" t="s">
        <v>201</v>
      </c>
      <c r="GK6227" s="81">
        <v>453.26096055717272</v>
      </c>
      <c r="GL6227" s="81">
        <v>10.015393</v>
      </c>
      <c r="GM6227" s="81">
        <v>2028</v>
      </c>
      <c r="GN6227" s="81" t="s">
        <v>173</v>
      </c>
      <c r="GO6227" s="81">
        <v>1.1148832299820636E-2</v>
      </c>
      <c r="GP6227" s="81">
        <v>10</v>
      </c>
      <c r="GQ6227" s="81">
        <v>0</v>
      </c>
      <c r="GR6227" s="81" t="s">
        <v>448</v>
      </c>
      <c r="GS6227" s="81">
        <v>1.1148832299820636E-2</v>
      </c>
      <c r="GT6227" s="81">
        <v>5.053330437307535</v>
      </c>
      <c r="GU6227" s="81">
        <v>1.1148832299820636E-2</v>
      </c>
      <c r="GV6227" s="81">
        <v>5.053330437307535</v>
      </c>
      <c r="GW6227" s="81">
        <v>1.1148832299820636E-2</v>
      </c>
      <c r="GX6227" s="81">
        <v>5.053330437307535</v>
      </c>
      <c r="GY6227" s="81">
        <v>1.1148832299820636E-2</v>
      </c>
      <c r="GZ6227" s="81">
        <v>5.053330437307535</v>
      </c>
    </row>
    <row r="6228" spans="98:208" x14ac:dyDescent="0.25">
      <c r="CT6228" s="81" t="s">
        <v>155</v>
      </c>
      <c r="CU6228" s="81" t="s">
        <v>495</v>
      </c>
      <c r="CV6228" s="81" t="s">
        <v>455</v>
      </c>
      <c r="CW6228" s="81">
        <v>2031</v>
      </c>
      <c r="CX6228" s="81">
        <v>0</v>
      </c>
      <c r="CY6228" s="81">
        <v>0</v>
      </c>
      <c r="CZ6228" s="81">
        <v>0</v>
      </c>
      <c r="DA6228" s="81">
        <v>0</v>
      </c>
      <c r="DB6228" s="81">
        <v>22783.187028906919</v>
      </c>
      <c r="DC6228" s="81">
        <v>453.26096055717039</v>
      </c>
      <c r="DD6228" s="81">
        <v>14531.33568557209</v>
      </c>
      <c r="DE6228" s="81">
        <v>7798.5903827776547</v>
      </c>
      <c r="DF6228" s="81">
        <v>0</v>
      </c>
      <c r="DG6228" s="81">
        <v>0</v>
      </c>
      <c r="DH6228" s="81">
        <v>5.0533304373075083</v>
      </c>
      <c r="DI6228" s="81">
        <v>5.0533304373075083</v>
      </c>
      <c r="DJ6228" s="81">
        <v>5.7644372901740492E-8</v>
      </c>
      <c r="DL6228" s="81">
        <v>0</v>
      </c>
      <c r="DM6228" s="81">
        <v>0</v>
      </c>
      <c r="DN6228" s="81">
        <v>0</v>
      </c>
      <c r="DO6228" s="81">
        <v>0</v>
      </c>
      <c r="DP6228" s="81">
        <v>0</v>
      </c>
      <c r="DQ6228" s="81">
        <v>0</v>
      </c>
      <c r="DR6228" s="81">
        <v>0</v>
      </c>
      <c r="DS6228" s="81">
        <v>2.9129606412386934E-7</v>
      </c>
      <c r="DT6228" s="81">
        <v>2.9129606412386934E-7</v>
      </c>
      <c r="DU6228" s="81">
        <v>0</v>
      </c>
      <c r="DV6228" s="81">
        <v>2.9129606412386934E-7</v>
      </c>
      <c r="DW6228" s="81">
        <v>2.9129606412386934E-7</v>
      </c>
      <c r="GE6228" s="81" t="s">
        <v>449</v>
      </c>
      <c r="GF6228" s="81" t="s">
        <v>155</v>
      </c>
      <c r="GG6228" s="81" t="s">
        <v>500</v>
      </c>
      <c r="GH6228" s="81" t="s">
        <v>455</v>
      </c>
      <c r="GI6228" s="81">
        <v>2029</v>
      </c>
      <c r="GJ6228" s="81" t="s">
        <v>201</v>
      </c>
      <c r="GK6228" s="81">
        <v>453.26096055717272</v>
      </c>
      <c r="GL6228" s="81">
        <v>10.015393</v>
      </c>
      <c r="GM6228" s="81">
        <v>2029</v>
      </c>
      <c r="GN6228" s="81" t="s">
        <v>173</v>
      </c>
      <c r="GO6228" s="81">
        <v>1.1148832299820636E-2</v>
      </c>
      <c r="GP6228" s="81">
        <v>10</v>
      </c>
      <c r="GQ6228" s="81">
        <v>0</v>
      </c>
      <c r="GR6228" s="81" t="s">
        <v>448</v>
      </c>
      <c r="GS6228" s="81">
        <v>1.1148832299820636E-2</v>
      </c>
      <c r="GT6228" s="81">
        <v>5.053330437307535</v>
      </c>
      <c r="GU6228" s="81">
        <v>1.1148832299820636E-2</v>
      </c>
      <c r="GV6228" s="81">
        <v>5.053330437307535</v>
      </c>
      <c r="GW6228" s="81">
        <v>1.1148832299820636E-2</v>
      </c>
      <c r="GX6228" s="81">
        <v>5.053330437307535</v>
      </c>
      <c r="GY6228" s="81">
        <v>1.1148832299820636E-2</v>
      </c>
      <c r="GZ6228" s="81">
        <v>5.053330437307535</v>
      </c>
    </row>
    <row r="6229" spans="98:208" x14ac:dyDescent="0.25">
      <c r="CT6229" s="81" t="s">
        <v>155</v>
      </c>
      <c r="CU6229" s="81" t="s">
        <v>495</v>
      </c>
      <c r="CV6229" s="81" t="s">
        <v>455</v>
      </c>
      <c r="CW6229" s="81">
        <v>2032</v>
      </c>
      <c r="CX6229" s="81">
        <v>0</v>
      </c>
      <c r="CY6229" s="81">
        <v>0</v>
      </c>
      <c r="CZ6229" s="81">
        <v>0</v>
      </c>
      <c r="DA6229" s="81">
        <v>0</v>
      </c>
      <c r="DB6229" s="81">
        <v>22783.187028906919</v>
      </c>
      <c r="DC6229" s="81">
        <v>453.26096055717039</v>
      </c>
      <c r="DD6229" s="81">
        <v>14531.33568557209</v>
      </c>
      <c r="DE6229" s="81">
        <v>7798.5903827776547</v>
      </c>
      <c r="DF6229" s="81">
        <v>0</v>
      </c>
      <c r="DG6229" s="81">
        <v>0</v>
      </c>
      <c r="DH6229" s="81">
        <v>0</v>
      </c>
      <c r="DI6229" s="81">
        <v>5.0533304373075083</v>
      </c>
      <c r="DJ6229" s="81">
        <v>5.7644372901740492E-8</v>
      </c>
      <c r="DL6229" s="81">
        <v>0</v>
      </c>
      <c r="DM6229" s="81">
        <v>0</v>
      </c>
      <c r="DN6229" s="81">
        <v>0</v>
      </c>
      <c r="DO6229" s="81">
        <v>0</v>
      </c>
      <c r="DP6229" s="81">
        <v>0</v>
      </c>
      <c r="DQ6229" s="81">
        <v>0</v>
      </c>
      <c r="DR6229" s="81">
        <v>0</v>
      </c>
      <c r="DS6229" s="81">
        <v>0</v>
      </c>
      <c r="DT6229" s="81">
        <v>0</v>
      </c>
      <c r="DU6229" s="81">
        <v>0</v>
      </c>
      <c r="DV6229" s="81">
        <v>2.9129606412386934E-7</v>
      </c>
      <c r="DW6229" s="81">
        <v>2.9129606412386934E-7</v>
      </c>
      <c r="GE6229" s="81" t="s">
        <v>449</v>
      </c>
      <c r="GF6229" s="81" t="s">
        <v>155</v>
      </c>
      <c r="GG6229" s="81" t="s">
        <v>500</v>
      </c>
      <c r="GH6229" s="81" t="s">
        <v>455</v>
      </c>
      <c r="GI6229" s="81">
        <v>2030</v>
      </c>
      <c r="GJ6229" s="81" t="s">
        <v>201</v>
      </c>
      <c r="GK6229" s="81">
        <v>453.26096055717272</v>
      </c>
      <c r="GL6229" s="81">
        <v>10.015393</v>
      </c>
      <c r="GM6229" s="81">
        <v>2030</v>
      </c>
      <c r="GN6229" s="81" t="s">
        <v>173</v>
      </c>
      <c r="GO6229" s="81">
        <v>1.1148832299820636E-2</v>
      </c>
      <c r="GP6229" s="81">
        <v>10</v>
      </c>
      <c r="GQ6229" s="81">
        <v>0</v>
      </c>
      <c r="GR6229" s="81" t="s">
        <v>448</v>
      </c>
      <c r="GS6229" s="81">
        <v>0</v>
      </c>
      <c r="GT6229" s="81">
        <v>0</v>
      </c>
      <c r="GU6229" s="81">
        <v>1.1148832299820636E-2</v>
      </c>
      <c r="GV6229" s="81">
        <v>5.053330437307535</v>
      </c>
      <c r="GW6229" s="81">
        <v>1.1148832299820636E-2</v>
      </c>
      <c r="GX6229" s="81">
        <v>5.053330437307535</v>
      </c>
      <c r="GY6229" s="81">
        <v>1.1148832299820636E-2</v>
      </c>
      <c r="GZ6229" s="81">
        <v>5.053330437307535</v>
      </c>
    </row>
    <row r="6230" spans="98:208" x14ac:dyDescent="0.25">
      <c r="CT6230" s="81" t="s">
        <v>155</v>
      </c>
      <c r="CU6230" s="81" t="s">
        <v>496</v>
      </c>
      <c r="CV6230" s="81" t="s">
        <v>457</v>
      </c>
      <c r="CW6230" s="81">
        <v>2020</v>
      </c>
      <c r="CX6230" s="81">
        <v>0</v>
      </c>
      <c r="CY6230" s="81">
        <v>0</v>
      </c>
      <c r="CZ6230" s="81">
        <v>0</v>
      </c>
      <c r="DA6230" s="81">
        <v>0</v>
      </c>
      <c r="DB6230" s="81">
        <v>14146.13064133252</v>
      </c>
      <c r="DC6230" s="81">
        <v>222.22942162781979</v>
      </c>
      <c r="DD6230" s="81">
        <v>8585.7228092479327</v>
      </c>
      <c r="DE6230" s="81">
        <v>5338.1784104567359</v>
      </c>
      <c r="DF6230" s="81">
        <v>2.4775985538146958</v>
      </c>
      <c r="DG6230" s="81">
        <v>0</v>
      </c>
      <c r="DH6230" s="81">
        <v>0</v>
      </c>
      <c r="DI6230" s="81">
        <v>0</v>
      </c>
      <c r="DJ6230" s="81">
        <v>8.9986365664037087E-8</v>
      </c>
      <c r="DL6230" s="81">
        <v>0</v>
      </c>
      <c r="DM6230" s="81">
        <v>2.229500894322587E-7</v>
      </c>
      <c r="DN6230" s="81">
        <v>2.229500894322587E-7</v>
      </c>
      <c r="DO6230" s="81">
        <v>0</v>
      </c>
      <c r="DP6230" s="81">
        <v>0</v>
      </c>
      <c r="DQ6230" s="81">
        <v>0</v>
      </c>
      <c r="DR6230" s="81">
        <v>0</v>
      </c>
      <c r="DS6230" s="81">
        <v>0</v>
      </c>
      <c r="DT6230" s="81">
        <v>0</v>
      </c>
      <c r="DU6230" s="81">
        <v>0</v>
      </c>
      <c r="DV6230" s="81">
        <v>0</v>
      </c>
      <c r="DW6230" s="81">
        <v>0</v>
      </c>
      <c r="GE6230" s="81" t="s">
        <v>449</v>
      </c>
      <c r="GF6230" s="81" t="s">
        <v>155</v>
      </c>
      <c r="GG6230" s="81" t="s">
        <v>500</v>
      </c>
      <c r="GH6230" s="81" t="s">
        <v>455</v>
      </c>
      <c r="GI6230" s="81">
        <v>2031</v>
      </c>
      <c r="GJ6230" s="81" t="s">
        <v>201</v>
      </c>
      <c r="GK6230" s="81">
        <v>453.26096055717272</v>
      </c>
      <c r="GL6230" s="81">
        <v>10.015393</v>
      </c>
      <c r="GM6230" s="81">
        <v>2031</v>
      </c>
      <c r="GN6230" s="81" t="s">
        <v>173</v>
      </c>
      <c r="GO6230" s="81">
        <v>1.1148832299820636E-2</v>
      </c>
      <c r="GP6230" s="81">
        <v>10</v>
      </c>
      <c r="GQ6230" s="81">
        <v>0</v>
      </c>
      <c r="GR6230" s="81" t="s">
        <v>448</v>
      </c>
      <c r="GS6230" s="81">
        <v>0</v>
      </c>
      <c r="GT6230" s="81">
        <v>0</v>
      </c>
      <c r="GU6230" s="81">
        <v>0</v>
      </c>
      <c r="GV6230" s="81">
        <v>0</v>
      </c>
      <c r="GW6230" s="81">
        <v>1.1148832299820636E-2</v>
      </c>
      <c r="GX6230" s="81">
        <v>5.053330437307535</v>
      </c>
      <c r="GY6230" s="81">
        <v>1.1148832299820636E-2</v>
      </c>
      <c r="GZ6230" s="81">
        <v>5.053330437307535</v>
      </c>
    </row>
    <row r="6231" spans="98:208" x14ac:dyDescent="0.25">
      <c r="CT6231" s="81" t="s">
        <v>155</v>
      </c>
      <c r="CU6231" s="81" t="s">
        <v>496</v>
      </c>
      <c r="CV6231" s="81" t="s">
        <v>457</v>
      </c>
      <c r="CW6231" s="81">
        <v>2021</v>
      </c>
      <c r="CX6231" s="81">
        <v>0</v>
      </c>
      <c r="CY6231" s="81">
        <v>0</v>
      </c>
      <c r="CZ6231" s="81">
        <v>0</v>
      </c>
      <c r="DA6231" s="81">
        <v>0</v>
      </c>
      <c r="DB6231" s="81">
        <v>14146.13064133252</v>
      </c>
      <c r="DC6231" s="81">
        <v>222.22942162781979</v>
      </c>
      <c r="DD6231" s="81">
        <v>8585.7228092479327</v>
      </c>
      <c r="DE6231" s="81">
        <v>5338.1784104567359</v>
      </c>
      <c r="DF6231" s="81">
        <v>2.4775985538146958</v>
      </c>
      <c r="DG6231" s="81">
        <v>2.4775985538146958</v>
      </c>
      <c r="DH6231" s="81">
        <v>0</v>
      </c>
      <c r="DI6231" s="81">
        <v>0</v>
      </c>
      <c r="DJ6231" s="81">
        <v>8.9986365664037087E-8</v>
      </c>
      <c r="DL6231" s="81">
        <v>0</v>
      </c>
      <c r="DM6231" s="81">
        <v>2.229500894322587E-7</v>
      </c>
      <c r="DN6231" s="81">
        <v>2.229500894322587E-7</v>
      </c>
      <c r="DO6231" s="81">
        <v>0</v>
      </c>
      <c r="DP6231" s="81">
        <v>2.229500894322587E-7</v>
      </c>
      <c r="DQ6231" s="81">
        <v>2.229500894322587E-7</v>
      </c>
      <c r="DR6231" s="81">
        <v>0</v>
      </c>
      <c r="DS6231" s="81">
        <v>0</v>
      </c>
      <c r="DT6231" s="81">
        <v>0</v>
      </c>
      <c r="DU6231" s="81">
        <v>0</v>
      </c>
      <c r="DV6231" s="81">
        <v>0</v>
      </c>
      <c r="DW6231" s="81">
        <v>0</v>
      </c>
      <c r="GE6231" s="81" t="s">
        <v>449</v>
      </c>
      <c r="GF6231" s="81" t="s">
        <v>155</v>
      </c>
      <c r="GG6231" s="81" t="s">
        <v>500</v>
      </c>
      <c r="GH6231" s="81" t="s">
        <v>455</v>
      </c>
      <c r="GI6231" s="81">
        <v>2032</v>
      </c>
      <c r="GJ6231" s="81" t="s">
        <v>201</v>
      </c>
      <c r="GK6231" s="81">
        <v>453.26096055717272</v>
      </c>
      <c r="GL6231" s="81">
        <v>10.015393</v>
      </c>
      <c r="GM6231" s="81">
        <v>2032</v>
      </c>
      <c r="GN6231" s="81" t="s">
        <v>173</v>
      </c>
      <c r="GO6231" s="81">
        <v>1.1148832299820636E-2</v>
      </c>
      <c r="GP6231" s="81">
        <v>10</v>
      </c>
      <c r="GQ6231" s="81">
        <v>0</v>
      </c>
      <c r="GR6231" s="81" t="s">
        <v>448</v>
      </c>
      <c r="GS6231" s="81">
        <v>0</v>
      </c>
      <c r="GT6231" s="81">
        <v>0</v>
      </c>
      <c r="GU6231" s="81">
        <v>0</v>
      </c>
      <c r="GV6231" s="81">
        <v>0</v>
      </c>
      <c r="GW6231" s="81">
        <v>0</v>
      </c>
      <c r="GX6231" s="81">
        <v>0</v>
      </c>
      <c r="GY6231" s="81">
        <v>1.1148832299820636E-2</v>
      </c>
      <c r="GZ6231" s="81">
        <v>5.053330437307535</v>
      </c>
    </row>
    <row r="6232" spans="98:208" x14ac:dyDescent="0.25">
      <c r="CT6232" s="81" t="s">
        <v>155</v>
      </c>
      <c r="CU6232" s="81" t="s">
        <v>496</v>
      </c>
      <c r="CV6232" s="81" t="s">
        <v>457</v>
      </c>
      <c r="CW6232" s="81">
        <v>2022</v>
      </c>
      <c r="CX6232" s="81">
        <v>0</v>
      </c>
      <c r="CY6232" s="81">
        <v>0</v>
      </c>
      <c r="CZ6232" s="81">
        <v>0</v>
      </c>
      <c r="DA6232" s="81">
        <v>0</v>
      </c>
      <c r="DB6232" s="81">
        <v>14146.13064133252</v>
      </c>
      <c r="DC6232" s="81">
        <v>222.22942162781979</v>
      </c>
      <c r="DD6232" s="81">
        <v>8585.7228092479327</v>
      </c>
      <c r="DE6232" s="81">
        <v>5338.1784104567359</v>
      </c>
      <c r="DF6232" s="81">
        <v>2.4775985538146958</v>
      </c>
      <c r="DG6232" s="81">
        <v>2.4775985538146958</v>
      </c>
      <c r="DH6232" s="81">
        <v>2.4775985538146958</v>
      </c>
      <c r="DI6232" s="81">
        <v>0</v>
      </c>
      <c r="DJ6232" s="81">
        <v>8.9986365664037087E-8</v>
      </c>
      <c r="DL6232" s="81">
        <v>0</v>
      </c>
      <c r="DM6232" s="81">
        <v>2.229500894322587E-7</v>
      </c>
      <c r="DN6232" s="81">
        <v>2.229500894322587E-7</v>
      </c>
      <c r="DO6232" s="81">
        <v>0</v>
      </c>
      <c r="DP6232" s="81">
        <v>2.229500894322587E-7</v>
      </c>
      <c r="DQ6232" s="81">
        <v>2.229500894322587E-7</v>
      </c>
      <c r="DR6232" s="81">
        <v>0</v>
      </c>
      <c r="DS6232" s="81">
        <v>2.229500894322587E-7</v>
      </c>
      <c r="DT6232" s="81">
        <v>2.229500894322587E-7</v>
      </c>
      <c r="DU6232" s="81">
        <v>0</v>
      </c>
      <c r="DV6232" s="81">
        <v>0</v>
      </c>
      <c r="DW6232" s="81">
        <v>0</v>
      </c>
      <c r="GE6232" s="81" t="s">
        <v>449</v>
      </c>
      <c r="GF6232" s="81" t="s">
        <v>155</v>
      </c>
      <c r="GG6232" s="81" t="s">
        <v>501</v>
      </c>
      <c r="GH6232" s="81" t="s">
        <v>459</v>
      </c>
      <c r="GI6232" s="81">
        <v>2021</v>
      </c>
      <c r="GJ6232" s="81" t="s">
        <v>201</v>
      </c>
      <c r="GK6232" s="81">
        <v>0.69641821681223237</v>
      </c>
      <c r="GL6232" s="81">
        <v>0.27821800000000002</v>
      </c>
      <c r="GM6232" s="81">
        <v>2021</v>
      </c>
      <c r="GN6232" s="81" t="s">
        <v>173</v>
      </c>
      <c r="GO6232" s="81">
        <v>1.1148832299820636E-2</v>
      </c>
      <c r="GP6232" s="81">
        <v>10</v>
      </c>
      <c r="GQ6232" s="81">
        <v>0</v>
      </c>
      <c r="GR6232" s="81" t="s">
        <v>448</v>
      </c>
      <c r="GS6232" s="81">
        <v>1.1148832299820636E-2</v>
      </c>
      <c r="GT6232" s="81">
        <v>7.7642499097797073E-3</v>
      </c>
      <c r="GU6232" s="81">
        <v>1.1148832299820636E-2</v>
      </c>
      <c r="GV6232" s="81">
        <v>7.7642499097797073E-3</v>
      </c>
      <c r="GW6232" s="81">
        <v>0</v>
      </c>
      <c r="GX6232" s="81">
        <v>0</v>
      </c>
      <c r="GY6232" s="81">
        <v>0</v>
      </c>
      <c r="GZ6232" s="81">
        <v>0</v>
      </c>
    </row>
    <row r="6233" spans="98:208" x14ac:dyDescent="0.25">
      <c r="CT6233" s="81" t="s">
        <v>155</v>
      </c>
      <c r="CU6233" s="81" t="s">
        <v>496</v>
      </c>
      <c r="CV6233" s="81" t="s">
        <v>457</v>
      </c>
      <c r="CW6233" s="81">
        <v>2023</v>
      </c>
      <c r="CX6233" s="81">
        <v>0</v>
      </c>
      <c r="CY6233" s="81">
        <v>0</v>
      </c>
      <c r="CZ6233" s="81">
        <v>0</v>
      </c>
      <c r="DA6233" s="81">
        <v>0</v>
      </c>
      <c r="DB6233" s="81">
        <v>14664.637556436621</v>
      </c>
      <c r="DC6233" s="81">
        <v>233.23007680793731</v>
      </c>
      <c r="DD6233" s="81">
        <v>8896.5159934285821</v>
      </c>
      <c r="DE6233" s="81">
        <v>5534.8914862000884</v>
      </c>
      <c r="DF6233" s="81">
        <v>2.6002430136059793</v>
      </c>
      <c r="DG6233" s="81">
        <v>2.6002430136059793</v>
      </c>
      <c r="DH6233" s="81">
        <v>2.6002430136059793</v>
      </c>
      <c r="DI6233" s="81">
        <v>2.6002430136059793</v>
      </c>
      <c r="DJ6233" s="81">
        <v>8.9986365664037087E-8</v>
      </c>
      <c r="DL6233" s="81">
        <v>0</v>
      </c>
      <c r="DM6233" s="81">
        <v>2.3398641863770543E-7</v>
      </c>
      <c r="DN6233" s="81">
        <v>2.3398641863770543E-7</v>
      </c>
      <c r="DO6233" s="81">
        <v>0</v>
      </c>
      <c r="DP6233" s="81">
        <v>2.3398641863770543E-7</v>
      </c>
      <c r="DQ6233" s="81">
        <v>2.3398641863770543E-7</v>
      </c>
      <c r="DR6233" s="81">
        <v>0</v>
      </c>
      <c r="DS6233" s="81">
        <v>2.3398641863770543E-7</v>
      </c>
      <c r="DT6233" s="81">
        <v>2.3398641863770543E-7</v>
      </c>
      <c r="DU6233" s="81">
        <v>0</v>
      </c>
      <c r="DV6233" s="81">
        <v>2.3398641863770543E-7</v>
      </c>
      <c r="DW6233" s="81">
        <v>2.3398641863770543E-7</v>
      </c>
      <c r="GE6233" s="81" t="s">
        <v>449</v>
      </c>
      <c r="GF6233" s="81" t="s">
        <v>155</v>
      </c>
      <c r="GG6233" s="81" t="s">
        <v>501</v>
      </c>
      <c r="GH6233" s="81" t="s">
        <v>459</v>
      </c>
      <c r="GI6233" s="81">
        <v>2022</v>
      </c>
      <c r="GJ6233" s="81" t="s">
        <v>201</v>
      </c>
      <c r="GK6233" s="81">
        <v>0.69641821681223237</v>
      </c>
      <c r="GL6233" s="81">
        <v>0.27821800000000002</v>
      </c>
      <c r="GM6233" s="81">
        <v>2022</v>
      </c>
      <c r="GN6233" s="81" t="s">
        <v>173</v>
      </c>
      <c r="GO6233" s="81">
        <v>1.1148832299820636E-2</v>
      </c>
      <c r="GP6233" s="81">
        <v>10</v>
      </c>
      <c r="GQ6233" s="81">
        <v>0</v>
      </c>
      <c r="GR6233" s="81" t="s">
        <v>448</v>
      </c>
      <c r="GS6233" s="81">
        <v>1.1148832299820636E-2</v>
      </c>
      <c r="GT6233" s="81">
        <v>7.7642499097797073E-3</v>
      </c>
      <c r="GU6233" s="81">
        <v>1.1148832299820636E-2</v>
      </c>
      <c r="GV6233" s="81">
        <v>7.7642499097797073E-3</v>
      </c>
      <c r="GW6233" s="81">
        <v>1.1148832299820636E-2</v>
      </c>
      <c r="GX6233" s="81">
        <v>7.7642499097797073E-3</v>
      </c>
      <c r="GY6233" s="81">
        <v>0</v>
      </c>
      <c r="GZ6233" s="81">
        <v>0</v>
      </c>
    </row>
    <row r="6234" spans="98:208" x14ac:dyDescent="0.25">
      <c r="CT6234" s="81" t="s">
        <v>155</v>
      </c>
      <c r="CU6234" s="81" t="s">
        <v>496</v>
      </c>
      <c r="CV6234" s="81" t="s">
        <v>457</v>
      </c>
      <c r="CW6234" s="81">
        <v>2024</v>
      </c>
      <c r="CX6234" s="81">
        <v>0</v>
      </c>
      <c r="CY6234" s="81">
        <v>0</v>
      </c>
      <c r="CZ6234" s="81">
        <v>0</v>
      </c>
      <c r="DA6234" s="81">
        <v>0</v>
      </c>
      <c r="DB6234" s="81">
        <v>14664.637556436621</v>
      </c>
      <c r="DC6234" s="81">
        <v>233.23007680793731</v>
      </c>
      <c r="DD6234" s="81">
        <v>8896.5159934285821</v>
      </c>
      <c r="DE6234" s="81">
        <v>5534.8914862000884</v>
      </c>
      <c r="DF6234" s="81">
        <v>2.6002430136059793</v>
      </c>
      <c r="DG6234" s="81">
        <v>2.6002430136059793</v>
      </c>
      <c r="DH6234" s="81">
        <v>2.6002430136059793</v>
      </c>
      <c r="DI6234" s="81">
        <v>2.6002430136059793</v>
      </c>
      <c r="DJ6234" s="81">
        <v>8.9986365664037087E-8</v>
      </c>
      <c r="DL6234" s="81">
        <v>0</v>
      </c>
      <c r="DM6234" s="81">
        <v>2.3398641863770543E-7</v>
      </c>
      <c r="DN6234" s="81">
        <v>2.3398641863770543E-7</v>
      </c>
      <c r="DO6234" s="81">
        <v>0</v>
      </c>
      <c r="DP6234" s="81">
        <v>2.3398641863770543E-7</v>
      </c>
      <c r="DQ6234" s="81">
        <v>2.3398641863770543E-7</v>
      </c>
      <c r="DR6234" s="81">
        <v>0</v>
      </c>
      <c r="DS6234" s="81">
        <v>2.3398641863770543E-7</v>
      </c>
      <c r="DT6234" s="81">
        <v>2.3398641863770543E-7</v>
      </c>
      <c r="DU6234" s="81">
        <v>0</v>
      </c>
      <c r="DV6234" s="81">
        <v>2.3398641863770543E-7</v>
      </c>
      <c r="DW6234" s="81">
        <v>2.3398641863770543E-7</v>
      </c>
      <c r="GE6234" s="81" t="s">
        <v>449</v>
      </c>
      <c r="GF6234" s="81" t="s">
        <v>155</v>
      </c>
      <c r="GG6234" s="81" t="s">
        <v>501</v>
      </c>
      <c r="GH6234" s="81" t="s">
        <v>459</v>
      </c>
      <c r="GI6234" s="81">
        <v>2023</v>
      </c>
      <c r="GJ6234" s="81" t="s">
        <v>201</v>
      </c>
      <c r="GK6234" s="81">
        <v>0.71896016785821371</v>
      </c>
      <c r="GL6234" s="81">
        <v>0.27821800000000002</v>
      </c>
      <c r="GM6234" s="81">
        <v>2023</v>
      </c>
      <c r="GN6234" s="81" t="s">
        <v>173</v>
      </c>
      <c r="GO6234" s="81">
        <v>1.1148832299820636E-2</v>
      </c>
      <c r="GP6234" s="81">
        <v>10</v>
      </c>
      <c r="GQ6234" s="81">
        <v>0</v>
      </c>
      <c r="GR6234" s="81" t="s">
        <v>448</v>
      </c>
      <c r="GS6234" s="81">
        <v>1.1148832299820636E-2</v>
      </c>
      <c r="GT6234" s="81">
        <v>8.0155663417021197E-3</v>
      </c>
      <c r="GU6234" s="81">
        <v>1.1148832299820636E-2</v>
      </c>
      <c r="GV6234" s="81">
        <v>8.0155663417021197E-3</v>
      </c>
      <c r="GW6234" s="81">
        <v>1.1148832299820636E-2</v>
      </c>
      <c r="GX6234" s="81">
        <v>8.0155663417021197E-3</v>
      </c>
      <c r="GY6234" s="81">
        <v>1.1148832299820636E-2</v>
      </c>
      <c r="GZ6234" s="81">
        <v>8.0155663417021197E-3</v>
      </c>
    </row>
    <row r="6235" spans="98:208" x14ac:dyDescent="0.25">
      <c r="CT6235" s="81" t="s">
        <v>155</v>
      </c>
      <c r="CU6235" s="81" t="s">
        <v>496</v>
      </c>
      <c r="CV6235" s="81" t="s">
        <v>457</v>
      </c>
      <c r="CW6235" s="81">
        <v>2025</v>
      </c>
      <c r="CX6235" s="81">
        <v>0</v>
      </c>
      <c r="CY6235" s="81">
        <v>0</v>
      </c>
      <c r="CZ6235" s="81">
        <v>0</v>
      </c>
      <c r="DA6235" s="81">
        <v>0</v>
      </c>
      <c r="DB6235" s="81">
        <v>14664.637556436621</v>
      </c>
      <c r="DC6235" s="81">
        <v>233.23007680793731</v>
      </c>
      <c r="DD6235" s="81">
        <v>8896.5159934285821</v>
      </c>
      <c r="DE6235" s="81">
        <v>5534.8914862000884</v>
      </c>
      <c r="DF6235" s="81">
        <v>2.6002430136059793</v>
      </c>
      <c r="DG6235" s="81">
        <v>2.6002430136059793</v>
      </c>
      <c r="DH6235" s="81">
        <v>2.6002430136059793</v>
      </c>
      <c r="DI6235" s="81">
        <v>2.6002430136059793</v>
      </c>
      <c r="DJ6235" s="81">
        <v>8.9986365664037087E-8</v>
      </c>
      <c r="DL6235" s="81">
        <v>0</v>
      </c>
      <c r="DM6235" s="81">
        <v>2.3398641863770543E-7</v>
      </c>
      <c r="DN6235" s="81">
        <v>2.3398641863770543E-7</v>
      </c>
      <c r="DO6235" s="81">
        <v>0</v>
      </c>
      <c r="DP6235" s="81">
        <v>2.3398641863770543E-7</v>
      </c>
      <c r="DQ6235" s="81">
        <v>2.3398641863770543E-7</v>
      </c>
      <c r="DR6235" s="81">
        <v>0</v>
      </c>
      <c r="DS6235" s="81">
        <v>2.3398641863770543E-7</v>
      </c>
      <c r="DT6235" s="81">
        <v>2.3398641863770543E-7</v>
      </c>
      <c r="DU6235" s="81">
        <v>0</v>
      </c>
      <c r="DV6235" s="81">
        <v>2.3398641863770543E-7</v>
      </c>
      <c r="DW6235" s="81">
        <v>2.3398641863770543E-7</v>
      </c>
      <c r="GE6235" s="81" t="s">
        <v>449</v>
      </c>
      <c r="GF6235" s="81" t="s">
        <v>155</v>
      </c>
      <c r="GG6235" s="81" t="s">
        <v>501</v>
      </c>
      <c r="GH6235" s="81" t="s">
        <v>459</v>
      </c>
      <c r="GI6235" s="81">
        <v>2024</v>
      </c>
      <c r="GJ6235" s="81" t="s">
        <v>201</v>
      </c>
      <c r="GK6235" s="81">
        <v>0.71896016785821371</v>
      </c>
      <c r="GL6235" s="81">
        <v>0.27821800000000002</v>
      </c>
      <c r="GM6235" s="81">
        <v>2024</v>
      </c>
      <c r="GN6235" s="81" t="s">
        <v>173</v>
      </c>
      <c r="GO6235" s="81">
        <v>1.1148832299820636E-2</v>
      </c>
      <c r="GP6235" s="81">
        <v>10</v>
      </c>
      <c r="GQ6235" s="81">
        <v>0</v>
      </c>
      <c r="GR6235" s="81" t="s">
        <v>448</v>
      </c>
      <c r="GS6235" s="81">
        <v>1.1148832299820636E-2</v>
      </c>
      <c r="GT6235" s="81">
        <v>8.0155663417021197E-3</v>
      </c>
      <c r="GU6235" s="81">
        <v>1.1148832299820636E-2</v>
      </c>
      <c r="GV6235" s="81">
        <v>8.0155663417021197E-3</v>
      </c>
      <c r="GW6235" s="81">
        <v>1.1148832299820636E-2</v>
      </c>
      <c r="GX6235" s="81">
        <v>8.0155663417021197E-3</v>
      </c>
      <c r="GY6235" s="81">
        <v>1.1148832299820636E-2</v>
      </c>
      <c r="GZ6235" s="81">
        <v>8.0155663417021197E-3</v>
      </c>
    </row>
    <row r="6236" spans="98:208" x14ac:dyDescent="0.25">
      <c r="CT6236" s="81" t="s">
        <v>155</v>
      </c>
      <c r="CU6236" s="81" t="s">
        <v>496</v>
      </c>
      <c r="CV6236" s="81" t="s">
        <v>457</v>
      </c>
      <c r="CW6236" s="81">
        <v>2026</v>
      </c>
      <c r="CX6236" s="81">
        <v>0</v>
      </c>
      <c r="CY6236" s="81">
        <v>0</v>
      </c>
      <c r="CZ6236" s="81">
        <v>0</v>
      </c>
      <c r="DA6236" s="81">
        <v>0</v>
      </c>
      <c r="DB6236" s="81">
        <v>14664.637556436621</v>
      </c>
      <c r="DC6236" s="81">
        <v>233.23007680793731</v>
      </c>
      <c r="DD6236" s="81">
        <v>8896.5159934285821</v>
      </c>
      <c r="DE6236" s="81">
        <v>5534.8914862000884</v>
      </c>
      <c r="DF6236" s="81">
        <v>2.6002430136059793</v>
      </c>
      <c r="DG6236" s="81">
        <v>2.6002430136059793</v>
      </c>
      <c r="DH6236" s="81">
        <v>2.6002430136059793</v>
      </c>
      <c r="DI6236" s="81">
        <v>2.6002430136059793</v>
      </c>
      <c r="DJ6236" s="81">
        <v>8.9986365664037087E-8</v>
      </c>
      <c r="DL6236" s="81">
        <v>0</v>
      </c>
      <c r="DM6236" s="81">
        <v>2.3398641863770543E-7</v>
      </c>
      <c r="DN6236" s="81">
        <v>2.3398641863770543E-7</v>
      </c>
      <c r="DO6236" s="81">
        <v>0</v>
      </c>
      <c r="DP6236" s="81">
        <v>2.3398641863770543E-7</v>
      </c>
      <c r="DQ6236" s="81">
        <v>2.3398641863770543E-7</v>
      </c>
      <c r="DR6236" s="81">
        <v>0</v>
      </c>
      <c r="DS6236" s="81">
        <v>2.3398641863770543E-7</v>
      </c>
      <c r="DT6236" s="81">
        <v>2.3398641863770543E-7</v>
      </c>
      <c r="DU6236" s="81">
        <v>0</v>
      </c>
      <c r="DV6236" s="81">
        <v>2.3398641863770543E-7</v>
      </c>
      <c r="DW6236" s="81">
        <v>2.3398641863770543E-7</v>
      </c>
      <c r="GE6236" s="81" t="s">
        <v>449</v>
      </c>
      <c r="GF6236" s="81" t="s">
        <v>155</v>
      </c>
      <c r="GG6236" s="81" t="s">
        <v>501</v>
      </c>
      <c r="GH6236" s="81" t="s">
        <v>459</v>
      </c>
      <c r="GI6236" s="81">
        <v>2025</v>
      </c>
      <c r="GJ6236" s="81" t="s">
        <v>201</v>
      </c>
      <c r="GK6236" s="81">
        <v>0.71896016785821371</v>
      </c>
      <c r="GL6236" s="81">
        <v>0.27821800000000002</v>
      </c>
      <c r="GM6236" s="81">
        <v>2025</v>
      </c>
      <c r="GN6236" s="81" t="s">
        <v>173</v>
      </c>
      <c r="GO6236" s="81">
        <v>1.1148832299820636E-2</v>
      </c>
      <c r="GP6236" s="81">
        <v>10</v>
      </c>
      <c r="GQ6236" s="81">
        <v>0</v>
      </c>
      <c r="GR6236" s="81" t="s">
        <v>448</v>
      </c>
      <c r="GS6236" s="81">
        <v>1.1148832299820636E-2</v>
      </c>
      <c r="GT6236" s="81">
        <v>8.0155663417021197E-3</v>
      </c>
      <c r="GU6236" s="81">
        <v>1.1148832299820636E-2</v>
      </c>
      <c r="GV6236" s="81">
        <v>8.0155663417021197E-3</v>
      </c>
      <c r="GW6236" s="81">
        <v>1.1148832299820636E-2</v>
      </c>
      <c r="GX6236" s="81">
        <v>8.0155663417021197E-3</v>
      </c>
      <c r="GY6236" s="81">
        <v>1.1148832299820636E-2</v>
      </c>
      <c r="GZ6236" s="81">
        <v>8.0155663417021197E-3</v>
      </c>
    </row>
    <row r="6237" spans="98:208" x14ac:dyDescent="0.25">
      <c r="CT6237" s="81" t="s">
        <v>155</v>
      </c>
      <c r="CU6237" s="81" t="s">
        <v>496</v>
      </c>
      <c r="CV6237" s="81" t="s">
        <v>457</v>
      </c>
      <c r="CW6237" s="81">
        <v>2027</v>
      </c>
      <c r="CX6237" s="81">
        <v>0</v>
      </c>
      <c r="CY6237" s="81">
        <v>0</v>
      </c>
      <c r="CZ6237" s="81">
        <v>0</v>
      </c>
      <c r="DA6237" s="81">
        <v>0</v>
      </c>
      <c r="DB6237" s="81">
        <v>14664.637556436621</v>
      </c>
      <c r="DC6237" s="81">
        <v>233.23007680793731</v>
      </c>
      <c r="DD6237" s="81">
        <v>8896.5159934285821</v>
      </c>
      <c r="DE6237" s="81">
        <v>5534.8914862000884</v>
      </c>
      <c r="DF6237" s="81">
        <v>2.6002430136059793</v>
      </c>
      <c r="DG6237" s="81">
        <v>2.6002430136059793</v>
      </c>
      <c r="DH6237" s="81">
        <v>2.6002430136059793</v>
      </c>
      <c r="DI6237" s="81">
        <v>2.6002430136059793</v>
      </c>
      <c r="DJ6237" s="81">
        <v>8.9986365664037087E-8</v>
      </c>
      <c r="DL6237" s="81">
        <v>0</v>
      </c>
      <c r="DM6237" s="81">
        <v>2.3398641863770543E-7</v>
      </c>
      <c r="DN6237" s="81">
        <v>2.3398641863770543E-7</v>
      </c>
      <c r="DO6237" s="81">
        <v>0</v>
      </c>
      <c r="DP6237" s="81">
        <v>2.3398641863770543E-7</v>
      </c>
      <c r="DQ6237" s="81">
        <v>2.3398641863770543E-7</v>
      </c>
      <c r="DR6237" s="81">
        <v>0</v>
      </c>
      <c r="DS6237" s="81">
        <v>2.3398641863770543E-7</v>
      </c>
      <c r="DT6237" s="81">
        <v>2.3398641863770543E-7</v>
      </c>
      <c r="DU6237" s="81">
        <v>0</v>
      </c>
      <c r="DV6237" s="81">
        <v>2.3398641863770543E-7</v>
      </c>
      <c r="DW6237" s="81">
        <v>2.3398641863770543E-7</v>
      </c>
      <c r="GE6237" s="81" t="s">
        <v>449</v>
      </c>
      <c r="GF6237" s="81" t="s">
        <v>155</v>
      </c>
      <c r="GG6237" s="81" t="s">
        <v>501</v>
      </c>
      <c r="GH6237" s="81" t="s">
        <v>459</v>
      </c>
      <c r="GI6237" s="81">
        <v>2026</v>
      </c>
      <c r="GJ6237" s="81" t="s">
        <v>201</v>
      </c>
      <c r="GK6237" s="81">
        <v>0.71896016785821371</v>
      </c>
      <c r="GL6237" s="81">
        <v>0.27821800000000002</v>
      </c>
      <c r="GM6237" s="81">
        <v>2026</v>
      </c>
      <c r="GN6237" s="81" t="s">
        <v>173</v>
      </c>
      <c r="GO6237" s="81">
        <v>1.1148832299820636E-2</v>
      </c>
      <c r="GP6237" s="81">
        <v>10</v>
      </c>
      <c r="GQ6237" s="81">
        <v>0</v>
      </c>
      <c r="GR6237" s="81" t="s">
        <v>448</v>
      </c>
      <c r="GS6237" s="81">
        <v>1.1148832299820636E-2</v>
      </c>
      <c r="GT6237" s="81">
        <v>8.0155663417021197E-3</v>
      </c>
      <c r="GU6237" s="81">
        <v>1.1148832299820636E-2</v>
      </c>
      <c r="GV6237" s="81">
        <v>8.0155663417021197E-3</v>
      </c>
      <c r="GW6237" s="81">
        <v>1.1148832299820636E-2</v>
      </c>
      <c r="GX6237" s="81">
        <v>8.0155663417021197E-3</v>
      </c>
      <c r="GY6237" s="81">
        <v>1.1148832299820636E-2</v>
      </c>
      <c r="GZ6237" s="81">
        <v>8.0155663417021197E-3</v>
      </c>
    </row>
    <row r="6238" spans="98:208" x14ac:dyDescent="0.25">
      <c r="CT6238" s="81" t="s">
        <v>155</v>
      </c>
      <c r="CU6238" s="81" t="s">
        <v>496</v>
      </c>
      <c r="CV6238" s="81" t="s">
        <v>457</v>
      </c>
      <c r="CW6238" s="81">
        <v>2028</v>
      </c>
      <c r="CX6238" s="81">
        <v>0</v>
      </c>
      <c r="CY6238" s="81">
        <v>0</v>
      </c>
      <c r="CZ6238" s="81">
        <v>0</v>
      </c>
      <c r="DA6238" s="81">
        <v>0</v>
      </c>
      <c r="DB6238" s="81">
        <v>15317.990942815961</v>
      </c>
      <c r="DC6238" s="81">
        <v>247.27299216493421</v>
      </c>
      <c r="DD6238" s="81">
        <v>9287.6490955444933</v>
      </c>
      <c r="DE6238" s="81">
        <v>5783.0688551065186</v>
      </c>
      <c r="DF6238" s="81">
        <v>2.7568051219217136</v>
      </c>
      <c r="DG6238" s="81">
        <v>2.7568051219217136</v>
      </c>
      <c r="DH6238" s="81">
        <v>2.7568051219217136</v>
      </c>
      <c r="DI6238" s="81">
        <v>2.7568051219217136</v>
      </c>
      <c r="DJ6238" s="81">
        <v>8.9986365664037087E-8</v>
      </c>
      <c r="DL6238" s="81">
        <v>0</v>
      </c>
      <c r="DM6238" s="81">
        <v>2.4807487376573766E-7</v>
      </c>
      <c r="DN6238" s="81">
        <v>2.4807487376573766E-7</v>
      </c>
      <c r="DO6238" s="81">
        <v>0</v>
      </c>
      <c r="DP6238" s="81">
        <v>2.4807487376573766E-7</v>
      </c>
      <c r="DQ6238" s="81">
        <v>2.4807487376573766E-7</v>
      </c>
      <c r="DR6238" s="81">
        <v>0</v>
      </c>
      <c r="DS6238" s="81">
        <v>2.4807487376573766E-7</v>
      </c>
      <c r="DT6238" s="81">
        <v>2.4807487376573766E-7</v>
      </c>
      <c r="DU6238" s="81">
        <v>0</v>
      </c>
      <c r="DV6238" s="81">
        <v>2.4807487376573766E-7</v>
      </c>
      <c r="DW6238" s="81">
        <v>2.4807487376573766E-7</v>
      </c>
      <c r="GE6238" s="81" t="s">
        <v>449</v>
      </c>
      <c r="GF6238" s="81" t="s">
        <v>155</v>
      </c>
      <c r="GG6238" s="81" t="s">
        <v>501</v>
      </c>
      <c r="GH6238" s="81" t="s">
        <v>459</v>
      </c>
      <c r="GI6238" s="81">
        <v>2027</v>
      </c>
      <c r="GJ6238" s="81" t="s">
        <v>201</v>
      </c>
      <c r="GK6238" s="81">
        <v>0.71896016785821371</v>
      </c>
      <c r="GL6238" s="81">
        <v>0.27821800000000002</v>
      </c>
      <c r="GM6238" s="81">
        <v>2027</v>
      </c>
      <c r="GN6238" s="81" t="s">
        <v>173</v>
      </c>
      <c r="GO6238" s="81">
        <v>1.1148832299820636E-2</v>
      </c>
      <c r="GP6238" s="81">
        <v>10</v>
      </c>
      <c r="GQ6238" s="81">
        <v>0</v>
      </c>
      <c r="GR6238" s="81" t="s">
        <v>448</v>
      </c>
      <c r="GS6238" s="81">
        <v>1.1148832299820636E-2</v>
      </c>
      <c r="GT6238" s="81">
        <v>8.0155663417021197E-3</v>
      </c>
      <c r="GU6238" s="81">
        <v>1.1148832299820636E-2</v>
      </c>
      <c r="GV6238" s="81">
        <v>8.0155663417021197E-3</v>
      </c>
      <c r="GW6238" s="81">
        <v>1.1148832299820636E-2</v>
      </c>
      <c r="GX6238" s="81">
        <v>8.0155663417021197E-3</v>
      </c>
      <c r="GY6238" s="81">
        <v>1.1148832299820636E-2</v>
      </c>
      <c r="GZ6238" s="81">
        <v>8.0155663417021197E-3</v>
      </c>
    </row>
    <row r="6239" spans="98:208" x14ac:dyDescent="0.25">
      <c r="CT6239" s="81" t="s">
        <v>155</v>
      </c>
      <c r="CU6239" s="81" t="s">
        <v>496</v>
      </c>
      <c r="CV6239" s="81" t="s">
        <v>457</v>
      </c>
      <c r="CW6239" s="81">
        <v>2029</v>
      </c>
      <c r="CX6239" s="81">
        <v>0</v>
      </c>
      <c r="CY6239" s="81">
        <v>0</v>
      </c>
      <c r="CZ6239" s="81">
        <v>0</v>
      </c>
      <c r="DA6239" s="81">
        <v>0</v>
      </c>
      <c r="DB6239" s="81">
        <v>15317.990942815961</v>
      </c>
      <c r="DC6239" s="81">
        <v>247.27299216493421</v>
      </c>
      <c r="DD6239" s="81">
        <v>9287.6490955444933</v>
      </c>
      <c r="DE6239" s="81">
        <v>5783.0688551065186</v>
      </c>
      <c r="DF6239" s="81">
        <v>2.7568051219217136</v>
      </c>
      <c r="DG6239" s="81">
        <v>2.7568051219217136</v>
      </c>
      <c r="DH6239" s="81">
        <v>2.7568051219217136</v>
      </c>
      <c r="DI6239" s="81">
        <v>2.7568051219217136</v>
      </c>
      <c r="DJ6239" s="81">
        <v>8.9986365664037087E-8</v>
      </c>
      <c r="DL6239" s="81">
        <v>0</v>
      </c>
      <c r="DM6239" s="81">
        <v>2.4807487376573766E-7</v>
      </c>
      <c r="DN6239" s="81">
        <v>2.4807487376573766E-7</v>
      </c>
      <c r="DO6239" s="81">
        <v>0</v>
      </c>
      <c r="DP6239" s="81">
        <v>2.4807487376573766E-7</v>
      </c>
      <c r="DQ6239" s="81">
        <v>2.4807487376573766E-7</v>
      </c>
      <c r="DR6239" s="81">
        <v>0</v>
      </c>
      <c r="DS6239" s="81">
        <v>2.4807487376573766E-7</v>
      </c>
      <c r="DT6239" s="81">
        <v>2.4807487376573766E-7</v>
      </c>
      <c r="DU6239" s="81">
        <v>0</v>
      </c>
      <c r="DV6239" s="81">
        <v>2.4807487376573766E-7</v>
      </c>
      <c r="DW6239" s="81">
        <v>2.4807487376573766E-7</v>
      </c>
      <c r="GE6239" s="81" t="s">
        <v>449</v>
      </c>
      <c r="GF6239" s="81" t="s">
        <v>155</v>
      </c>
      <c r="GG6239" s="81" t="s">
        <v>501</v>
      </c>
      <c r="GH6239" s="81" t="s">
        <v>459</v>
      </c>
      <c r="GI6239" s="81">
        <v>2028</v>
      </c>
      <c r="GJ6239" s="81" t="s">
        <v>201</v>
      </c>
      <c r="GK6239" s="81">
        <v>0.74733835430388962</v>
      </c>
      <c r="GL6239" s="81">
        <v>0.27821800000000002</v>
      </c>
      <c r="GM6239" s="81">
        <v>2028</v>
      </c>
      <c r="GN6239" s="81" t="s">
        <v>173</v>
      </c>
      <c r="GO6239" s="81">
        <v>1.1148832299820636E-2</v>
      </c>
      <c r="GP6239" s="81">
        <v>10</v>
      </c>
      <c r="GQ6239" s="81">
        <v>0</v>
      </c>
      <c r="GR6239" s="81" t="s">
        <v>448</v>
      </c>
      <c r="GS6239" s="81">
        <v>1.1148832299820636E-2</v>
      </c>
      <c r="GT6239" s="81">
        <v>8.3319499833580026E-3</v>
      </c>
      <c r="GU6239" s="81">
        <v>1.1148832299820636E-2</v>
      </c>
      <c r="GV6239" s="81">
        <v>8.3319499833580026E-3</v>
      </c>
      <c r="GW6239" s="81">
        <v>1.1148832299820636E-2</v>
      </c>
      <c r="GX6239" s="81">
        <v>8.3319499833580026E-3</v>
      </c>
      <c r="GY6239" s="81">
        <v>1.1148832299820636E-2</v>
      </c>
      <c r="GZ6239" s="81">
        <v>8.3319499833580026E-3</v>
      </c>
    </row>
    <row r="6240" spans="98:208" x14ac:dyDescent="0.25">
      <c r="CT6240" s="81" t="s">
        <v>155</v>
      </c>
      <c r="CU6240" s="81" t="s">
        <v>496</v>
      </c>
      <c r="CV6240" s="81" t="s">
        <v>457</v>
      </c>
      <c r="CW6240" s="81">
        <v>2030</v>
      </c>
      <c r="CX6240" s="81">
        <v>0</v>
      </c>
      <c r="CY6240" s="81">
        <v>0</v>
      </c>
      <c r="CZ6240" s="81">
        <v>0</v>
      </c>
      <c r="DA6240" s="81">
        <v>0</v>
      </c>
      <c r="DB6240" s="81">
        <v>15317.990942815961</v>
      </c>
      <c r="DC6240" s="81">
        <v>247.27299216493421</v>
      </c>
      <c r="DD6240" s="81">
        <v>9287.6490955444933</v>
      </c>
      <c r="DE6240" s="81">
        <v>5783.0688551065186</v>
      </c>
      <c r="DF6240" s="81">
        <v>0</v>
      </c>
      <c r="DG6240" s="81">
        <v>2.7568051219217136</v>
      </c>
      <c r="DH6240" s="81">
        <v>2.7568051219217136</v>
      </c>
      <c r="DI6240" s="81">
        <v>2.7568051219217136</v>
      </c>
      <c r="DJ6240" s="81">
        <v>8.9986365664037087E-8</v>
      </c>
      <c r="DL6240" s="81">
        <v>0</v>
      </c>
      <c r="DM6240" s="81">
        <v>0</v>
      </c>
      <c r="DN6240" s="81">
        <v>0</v>
      </c>
      <c r="DO6240" s="81">
        <v>0</v>
      </c>
      <c r="DP6240" s="81">
        <v>2.4807487376573766E-7</v>
      </c>
      <c r="DQ6240" s="81">
        <v>2.4807487376573766E-7</v>
      </c>
      <c r="DR6240" s="81">
        <v>0</v>
      </c>
      <c r="DS6240" s="81">
        <v>2.4807487376573766E-7</v>
      </c>
      <c r="DT6240" s="81">
        <v>2.4807487376573766E-7</v>
      </c>
      <c r="DU6240" s="81">
        <v>0</v>
      </c>
      <c r="DV6240" s="81">
        <v>2.4807487376573766E-7</v>
      </c>
      <c r="DW6240" s="81">
        <v>2.4807487376573766E-7</v>
      </c>
      <c r="GE6240" s="81" t="s">
        <v>449</v>
      </c>
      <c r="GF6240" s="81" t="s">
        <v>155</v>
      </c>
      <c r="GG6240" s="81" t="s">
        <v>501</v>
      </c>
      <c r="GH6240" s="81" t="s">
        <v>459</v>
      </c>
      <c r="GI6240" s="81">
        <v>2029</v>
      </c>
      <c r="GJ6240" s="81" t="s">
        <v>201</v>
      </c>
      <c r="GK6240" s="81">
        <v>0.74733835430388962</v>
      </c>
      <c r="GL6240" s="81">
        <v>0.27821800000000002</v>
      </c>
      <c r="GM6240" s="81">
        <v>2029</v>
      </c>
      <c r="GN6240" s="81" t="s">
        <v>173</v>
      </c>
      <c r="GO6240" s="81">
        <v>1.1148832299820636E-2</v>
      </c>
      <c r="GP6240" s="81">
        <v>10</v>
      </c>
      <c r="GQ6240" s="81">
        <v>0</v>
      </c>
      <c r="GR6240" s="81" t="s">
        <v>448</v>
      </c>
      <c r="GS6240" s="81">
        <v>1.1148832299820636E-2</v>
      </c>
      <c r="GT6240" s="81">
        <v>8.3319499833580026E-3</v>
      </c>
      <c r="GU6240" s="81">
        <v>1.1148832299820636E-2</v>
      </c>
      <c r="GV6240" s="81">
        <v>8.3319499833580026E-3</v>
      </c>
      <c r="GW6240" s="81">
        <v>1.1148832299820636E-2</v>
      </c>
      <c r="GX6240" s="81">
        <v>8.3319499833580026E-3</v>
      </c>
      <c r="GY6240" s="81">
        <v>1.1148832299820636E-2</v>
      </c>
      <c r="GZ6240" s="81">
        <v>8.3319499833580026E-3</v>
      </c>
    </row>
    <row r="6241" spans="98:208" x14ac:dyDescent="0.25">
      <c r="CT6241" s="81" t="s">
        <v>155</v>
      </c>
      <c r="CU6241" s="81" t="s">
        <v>496</v>
      </c>
      <c r="CV6241" s="81" t="s">
        <v>457</v>
      </c>
      <c r="CW6241" s="81">
        <v>2031</v>
      </c>
      <c r="CX6241" s="81">
        <v>0</v>
      </c>
      <c r="CY6241" s="81">
        <v>0</v>
      </c>
      <c r="CZ6241" s="81">
        <v>0</v>
      </c>
      <c r="DA6241" s="81">
        <v>0</v>
      </c>
      <c r="DB6241" s="81">
        <v>15317.990942815961</v>
      </c>
      <c r="DC6241" s="81">
        <v>247.27299216493421</v>
      </c>
      <c r="DD6241" s="81">
        <v>9287.6490955444933</v>
      </c>
      <c r="DE6241" s="81">
        <v>5783.0688551065186</v>
      </c>
      <c r="DF6241" s="81">
        <v>0</v>
      </c>
      <c r="DG6241" s="81">
        <v>0</v>
      </c>
      <c r="DH6241" s="81">
        <v>2.7568051219217136</v>
      </c>
      <c r="DI6241" s="81">
        <v>2.7568051219217136</v>
      </c>
      <c r="DJ6241" s="81">
        <v>8.9986365664037087E-8</v>
      </c>
      <c r="DL6241" s="81">
        <v>0</v>
      </c>
      <c r="DM6241" s="81">
        <v>0</v>
      </c>
      <c r="DN6241" s="81">
        <v>0</v>
      </c>
      <c r="DO6241" s="81">
        <v>0</v>
      </c>
      <c r="DP6241" s="81">
        <v>0</v>
      </c>
      <c r="DQ6241" s="81">
        <v>0</v>
      </c>
      <c r="DR6241" s="81">
        <v>0</v>
      </c>
      <c r="DS6241" s="81">
        <v>2.4807487376573766E-7</v>
      </c>
      <c r="DT6241" s="81">
        <v>2.4807487376573766E-7</v>
      </c>
      <c r="DU6241" s="81">
        <v>0</v>
      </c>
      <c r="DV6241" s="81">
        <v>2.4807487376573766E-7</v>
      </c>
      <c r="DW6241" s="81">
        <v>2.4807487376573766E-7</v>
      </c>
      <c r="GE6241" s="81" t="s">
        <v>449</v>
      </c>
      <c r="GF6241" s="81" t="s">
        <v>155</v>
      </c>
      <c r="GG6241" s="81" t="s">
        <v>501</v>
      </c>
      <c r="GH6241" s="81" t="s">
        <v>459</v>
      </c>
      <c r="GI6241" s="81">
        <v>2030</v>
      </c>
      <c r="GJ6241" s="81" t="s">
        <v>201</v>
      </c>
      <c r="GK6241" s="81">
        <v>0.74733835430388962</v>
      </c>
      <c r="GL6241" s="81">
        <v>0.27821800000000002</v>
      </c>
      <c r="GM6241" s="81">
        <v>2030</v>
      </c>
      <c r="GN6241" s="81" t="s">
        <v>173</v>
      </c>
      <c r="GO6241" s="81">
        <v>1.1148832299820636E-2</v>
      </c>
      <c r="GP6241" s="81">
        <v>10</v>
      </c>
      <c r="GQ6241" s="81">
        <v>0</v>
      </c>
      <c r="GR6241" s="81" t="s">
        <v>448</v>
      </c>
      <c r="GS6241" s="81">
        <v>0</v>
      </c>
      <c r="GT6241" s="81">
        <v>0</v>
      </c>
      <c r="GU6241" s="81">
        <v>1.1148832299820636E-2</v>
      </c>
      <c r="GV6241" s="81">
        <v>8.3319499833580026E-3</v>
      </c>
      <c r="GW6241" s="81">
        <v>1.1148832299820636E-2</v>
      </c>
      <c r="GX6241" s="81">
        <v>8.3319499833580026E-3</v>
      </c>
      <c r="GY6241" s="81">
        <v>1.1148832299820636E-2</v>
      </c>
      <c r="GZ6241" s="81">
        <v>8.3319499833580026E-3</v>
      </c>
    </row>
    <row r="6242" spans="98:208" x14ac:dyDescent="0.25">
      <c r="CT6242" s="81" t="s">
        <v>155</v>
      </c>
      <c r="CU6242" s="81" t="s">
        <v>496</v>
      </c>
      <c r="CV6242" s="81" t="s">
        <v>457</v>
      </c>
      <c r="CW6242" s="81">
        <v>2032</v>
      </c>
      <c r="CX6242" s="81">
        <v>0</v>
      </c>
      <c r="CY6242" s="81">
        <v>0</v>
      </c>
      <c r="CZ6242" s="81">
        <v>0</v>
      </c>
      <c r="DA6242" s="81">
        <v>0</v>
      </c>
      <c r="DB6242" s="81">
        <v>15317.990942815961</v>
      </c>
      <c r="DC6242" s="81">
        <v>247.27299216493421</v>
      </c>
      <c r="DD6242" s="81">
        <v>9287.6490955444933</v>
      </c>
      <c r="DE6242" s="81">
        <v>5783.0688551065186</v>
      </c>
      <c r="DF6242" s="81">
        <v>0</v>
      </c>
      <c r="DG6242" s="81">
        <v>0</v>
      </c>
      <c r="DH6242" s="81">
        <v>0</v>
      </c>
      <c r="DI6242" s="81">
        <v>2.7568051219217136</v>
      </c>
      <c r="DJ6242" s="81">
        <v>8.9986365664037087E-8</v>
      </c>
      <c r="DL6242" s="81">
        <v>0</v>
      </c>
      <c r="DM6242" s="81">
        <v>0</v>
      </c>
      <c r="DN6242" s="81">
        <v>0</v>
      </c>
      <c r="DO6242" s="81">
        <v>0</v>
      </c>
      <c r="DP6242" s="81">
        <v>0</v>
      </c>
      <c r="DQ6242" s="81">
        <v>0</v>
      </c>
      <c r="DR6242" s="81">
        <v>0</v>
      </c>
      <c r="DS6242" s="81">
        <v>0</v>
      </c>
      <c r="DT6242" s="81">
        <v>0</v>
      </c>
      <c r="DU6242" s="81">
        <v>0</v>
      </c>
      <c r="DV6242" s="81">
        <v>2.4807487376573766E-7</v>
      </c>
      <c r="DW6242" s="81">
        <v>2.4807487376573766E-7</v>
      </c>
      <c r="GE6242" s="81" t="s">
        <v>449</v>
      </c>
      <c r="GF6242" s="81" t="s">
        <v>155</v>
      </c>
      <c r="GG6242" s="81" t="s">
        <v>501</v>
      </c>
      <c r="GH6242" s="81" t="s">
        <v>459</v>
      </c>
      <c r="GI6242" s="81">
        <v>2031</v>
      </c>
      <c r="GJ6242" s="81" t="s">
        <v>201</v>
      </c>
      <c r="GK6242" s="81">
        <v>0.74733835430388962</v>
      </c>
      <c r="GL6242" s="81">
        <v>0.27821800000000002</v>
      </c>
      <c r="GM6242" s="81">
        <v>2031</v>
      </c>
      <c r="GN6242" s="81" t="s">
        <v>173</v>
      </c>
      <c r="GO6242" s="81">
        <v>1.1148832299820636E-2</v>
      </c>
      <c r="GP6242" s="81">
        <v>10</v>
      </c>
      <c r="GQ6242" s="81">
        <v>0</v>
      </c>
      <c r="GR6242" s="81" t="s">
        <v>448</v>
      </c>
      <c r="GS6242" s="81">
        <v>0</v>
      </c>
      <c r="GT6242" s="81">
        <v>0</v>
      </c>
      <c r="GU6242" s="81">
        <v>0</v>
      </c>
      <c r="GV6242" s="81">
        <v>0</v>
      </c>
      <c r="GW6242" s="81">
        <v>1.1148832299820636E-2</v>
      </c>
      <c r="GX6242" s="81">
        <v>8.3319499833580026E-3</v>
      </c>
      <c r="GY6242" s="81">
        <v>1.1148832299820636E-2</v>
      </c>
      <c r="GZ6242" s="81">
        <v>8.3319499833580026E-3</v>
      </c>
    </row>
    <row r="6243" spans="98:208" x14ac:dyDescent="0.25">
      <c r="CT6243" s="81" t="s">
        <v>155</v>
      </c>
      <c r="CU6243" s="81" t="s">
        <v>496</v>
      </c>
      <c r="CV6243" s="81" t="s">
        <v>458</v>
      </c>
      <c r="CW6243" s="81">
        <v>2020</v>
      </c>
      <c r="CX6243" s="81">
        <v>0</v>
      </c>
      <c r="CY6243" s="81">
        <v>0</v>
      </c>
      <c r="CZ6243" s="81">
        <v>0</v>
      </c>
      <c r="DA6243" s="81">
        <v>0</v>
      </c>
      <c r="DB6243" s="81">
        <v>8807.952230875766</v>
      </c>
      <c r="DC6243" s="81">
        <v>222.2294216278213</v>
      </c>
      <c r="DD6243" s="81">
        <v>8585.7228092479345</v>
      </c>
      <c r="DE6243" s="81">
        <v>0</v>
      </c>
      <c r="DF6243" s="81">
        <v>2.4775985538147127</v>
      </c>
      <c r="DG6243" s="81">
        <v>0</v>
      </c>
      <c r="DH6243" s="81">
        <v>0</v>
      </c>
      <c r="DI6243" s="81">
        <v>0</v>
      </c>
      <c r="DJ6243" s="81">
        <v>1.1125042047452751E-7</v>
      </c>
      <c r="DL6243" s="81">
        <v>0</v>
      </c>
      <c r="DM6243" s="81">
        <v>2.7563388087896808E-7</v>
      </c>
      <c r="DN6243" s="81">
        <v>2.7563388087896808E-7</v>
      </c>
      <c r="DO6243" s="81">
        <v>0</v>
      </c>
      <c r="DP6243" s="81">
        <v>0</v>
      </c>
      <c r="DQ6243" s="81">
        <v>0</v>
      </c>
      <c r="DR6243" s="81">
        <v>0</v>
      </c>
      <c r="DS6243" s="81">
        <v>0</v>
      </c>
      <c r="DT6243" s="81">
        <v>0</v>
      </c>
      <c r="DU6243" s="81">
        <v>0</v>
      </c>
      <c r="DV6243" s="81">
        <v>0</v>
      </c>
      <c r="DW6243" s="81">
        <v>0</v>
      </c>
      <c r="GE6243" s="81" t="s">
        <v>449</v>
      </c>
      <c r="GF6243" s="81" t="s">
        <v>155</v>
      </c>
      <c r="GG6243" s="81" t="s">
        <v>501</v>
      </c>
      <c r="GH6243" s="81" t="s">
        <v>459</v>
      </c>
      <c r="GI6243" s="81">
        <v>2032</v>
      </c>
      <c r="GJ6243" s="81" t="s">
        <v>201</v>
      </c>
      <c r="GK6243" s="81">
        <v>0.74733835430388962</v>
      </c>
      <c r="GL6243" s="81">
        <v>0.27821800000000002</v>
      </c>
      <c r="GM6243" s="81">
        <v>2032</v>
      </c>
      <c r="GN6243" s="81" t="s">
        <v>173</v>
      </c>
      <c r="GO6243" s="81">
        <v>1.1148832299820636E-2</v>
      </c>
      <c r="GP6243" s="81">
        <v>10</v>
      </c>
      <c r="GQ6243" s="81">
        <v>0</v>
      </c>
      <c r="GR6243" s="81" t="s">
        <v>448</v>
      </c>
      <c r="GS6243" s="81">
        <v>0</v>
      </c>
      <c r="GT6243" s="81">
        <v>0</v>
      </c>
      <c r="GU6243" s="81">
        <v>0</v>
      </c>
      <c r="GV6243" s="81">
        <v>0</v>
      </c>
      <c r="GW6243" s="81">
        <v>0</v>
      </c>
      <c r="GX6243" s="81">
        <v>0</v>
      </c>
      <c r="GY6243" s="81">
        <v>1.1148832299820636E-2</v>
      </c>
      <c r="GZ6243" s="81">
        <v>8.3319499833580026E-3</v>
      </c>
    </row>
    <row r="6244" spans="98:208" x14ac:dyDescent="0.25">
      <c r="CT6244" s="81" t="s">
        <v>155</v>
      </c>
      <c r="CU6244" s="81" t="s">
        <v>496</v>
      </c>
      <c r="CV6244" s="81" t="s">
        <v>458</v>
      </c>
      <c r="CW6244" s="81">
        <v>2021</v>
      </c>
      <c r="CX6244" s="81">
        <v>0</v>
      </c>
      <c r="CY6244" s="81">
        <v>0</v>
      </c>
      <c r="CZ6244" s="81">
        <v>0</v>
      </c>
      <c r="DA6244" s="81">
        <v>0</v>
      </c>
      <c r="DB6244" s="81">
        <v>8807.952230875766</v>
      </c>
      <c r="DC6244" s="81">
        <v>222.2294216278213</v>
      </c>
      <c r="DD6244" s="81">
        <v>8585.7228092479345</v>
      </c>
      <c r="DE6244" s="81">
        <v>0</v>
      </c>
      <c r="DF6244" s="81">
        <v>2.4775985538147127</v>
      </c>
      <c r="DG6244" s="81">
        <v>2.4775985538147127</v>
      </c>
      <c r="DH6244" s="81">
        <v>0</v>
      </c>
      <c r="DI6244" s="81">
        <v>0</v>
      </c>
      <c r="DJ6244" s="81">
        <v>1.1125042047452751E-7</v>
      </c>
      <c r="DL6244" s="81">
        <v>0</v>
      </c>
      <c r="DM6244" s="81">
        <v>2.7563388087896808E-7</v>
      </c>
      <c r="DN6244" s="81">
        <v>2.7563388087896808E-7</v>
      </c>
      <c r="DO6244" s="81">
        <v>0</v>
      </c>
      <c r="DP6244" s="81">
        <v>2.7563388087896808E-7</v>
      </c>
      <c r="DQ6244" s="81">
        <v>2.7563388087896808E-7</v>
      </c>
      <c r="DR6244" s="81">
        <v>0</v>
      </c>
      <c r="DS6244" s="81">
        <v>0</v>
      </c>
      <c r="DT6244" s="81">
        <v>0</v>
      </c>
      <c r="DU6244" s="81">
        <v>0</v>
      </c>
      <c r="DV6244" s="81">
        <v>0</v>
      </c>
      <c r="DW6244" s="81">
        <v>0</v>
      </c>
      <c r="GE6244" s="81" t="s">
        <v>449</v>
      </c>
      <c r="GF6244" s="81" t="s">
        <v>155</v>
      </c>
      <c r="GG6244" s="81" t="s">
        <v>501</v>
      </c>
      <c r="GH6244" s="81" t="s">
        <v>460</v>
      </c>
      <c r="GI6244" s="81">
        <v>2021</v>
      </c>
      <c r="GJ6244" s="81" t="s">
        <v>201</v>
      </c>
      <c r="GK6244" s="81">
        <v>3.64250606839569E-2</v>
      </c>
      <c r="GL6244" s="81">
        <v>0.27821800000000002</v>
      </c>
      <c r="GM6244" s="81">
        <v>2021</v>
      </c>
      <c r="GN6244" s="81" t="s">
        <v>173</v>
      </c>
      <c r="GO6244" s="81">
        <v>1.1148832299820636E-2</v>
      </c>
      <c r="GP6244" s="81">
        <v>10</v>
      </c>
      <c r="GQ6244" s="81">
        <v>0</v>
      </c>
      <c r="GR6244" s="81" t="s">
        <v>448</v>
      </c>
      <c r="GS6244" s="81">
        <v>1.1148832299820636E-2</v>
      </c>
      <c r="GT6244" s="81">
        <v>4.0609689307622544E-4</v>
      </c>
      <c r="GU6244" s="81">
        <v>1.1148832299820636E-2</v>
      </c>
      <c r="GV6244" s="81">
        <v>4.0609689307622544E-4</v>
      </c>
      <c r="GW6244" s="81">
        <v>0</v>
      </c>
      <c r="GX6244" s="81">
        <v>0</v>
      </c>
      <c r="GY6244" s="81">
        <v>0</v>
      </c>
      <c r="GZ6244" s="81">
        <v>0</v>
      </c>
    </row>
    <row r="6245" spans="98:208" x14ac:dyDescent="0.25">
      <c r="CT6245" s="81" t="s">
        <v>155</v>
      </c>
      <c r="CU6245" s="81" t="s">
        <v>496</v>
      </c>
      <c r="CV6245" s="81" t="s">
        <v>458</v>
      </c>
      <c r="CW6245" s="81">
        <v>2022</v>
      </c>
      <c r="CX6245" s="81">
        <v>0</v>
      </c>
      <c r="CY6245" s="81">
        <v>0</v>
      </c>
      <c r="CZ6245" s="81">
        <v>0</v>
      </c>
      <c r="DA6245" s="81">
        <v>0</v>
      </c>
      <c r="DB6245" s="81">
        <v>8807.952230875766</v>
      </c>
      <c r="DC6245" s="81">
        <v>222.2294216278213</v>
      </c>
      <c r="DD6245" s="81">
        <v>8585.7228092479345</v>
      </c>
      <c r="DE6245" s="81">
        <v>0</v>
      </c>
      <c r="DF6245" s="81">
        <v>2.4775985538147127</v>
      </c>
      <c r="DG6245" s="81">
        <v>2.4775985538147127</v>
      </c>
      <c r="DH6245" s="81">
        <v>2.4775985538147127</v>
      </c>
      <c r="DI6245" s="81">
        <v>0</v>
      </c>
      <c r="DJ6245" s="81">
        <v>1.1125042047452751E-7</v>
      </c>
      <c r="DL6245" s="81">
        <v>0</v>
      </c>
      <c r="DM6245" s="81">
        <v>2.7563388087896808E-7</v>
      </c>
      <c r="DN6245" s="81">
        <v>2.7563388087896808E-7</v>
      </c>
      <c r="DO6245" s="81">
        <v>0</v>
      </c>
      <c r="DP6245" s="81">
        <v>2.7563388087896808E-7</v>
      </c>
      <c r="DQ6245" s="81">
        <v>2.7563388087896808E-7</v>
      </c>
      <c r="DR6245" s="81">
        <v>0</v>
      </c>
      <c r="DS6245" s="81">
        <v>2.7563388087896808E-7</v>
      </c>
      <c r="DT6245" s="81">
        <v>2.7563388087896808E-7</v>
      </c>
      <c r="DU6245" s="81">
        <v>0</v>
      </c>
      <c r="DV6245" s="81">
        <v>0</v>
      </c>
      <c r="DW6245" s="81">
        <v>0</v>
      </c>
      <c r="GE6245" s="81" t="s">
        <v>449</v>
      </c>
      <c r="GF6245" s="81" t="s">
        <v>155</v>
      </c>
      <c r="GG6245" s="81" t="s">
        <v>501</v>
      </c>
      <c r="GH6245" s="81" t="s">
        <v>460</v>
      </c>
      <c r="GI6245" s="81">
        <v>2022</v>
      </c>
      <c r="GJ6245" s="81" t="s">
        <v>201</v>
      </c>
      <c r="GK6245" s="81">
        <v>3.64250606839569E-2</v>
      </c>
      <c r="GL6245" s="81">
        <v>0.27821800000000002</v>
      </c>
      <c r="GM6245" s="81">
        <v>2022</v>
      </c>
      <c r="GN6245" s="81" t="s">
        <v>173</v>
      </c>
      <c r="GO6245" s="81">
        <v>1.1148832299820636E-2</v>
      </c>
      <c r="GP6245" s="81">
        <v>10</v>
      </c>
      <c r="GQ6245" s="81">
        <v>0</v>
      </c>
      <c r="GR6245" s="81" t="s">
        <v>448</v>
      </c>
      <c r="GS6245" s="81">
        <v>1.1148832299820636E-2</v>
      </c>
      <c r="GT6245" s="81">
        <v>4.0609689307622544E-4</v>
      </c>
      <c r="GU6245" s="81">
        <v>1.1148832299820636E-2</v>
      </c>
      <c r="GV6245" s="81">
        <v>4.0609689307622544E-4</v>
      </c>
      <c r="GW6245" s="81">
        <v>1.1148832299820636E-2</v>
      </c>
      <c r="GX6245" s="81">
        <v>4.0609689307622544E-4</v>
      </c>
      <c r="GY6245" s="81">
        <v>0</v>
      </c>
      <c r="GZ6245" s="81">
        <v>0</v>
      </c>
    </row>
    <row r="6246" spans="98:208" x14ac:dyDescent="0.25">
      <c r="CT6246" s="81" t="s">
        <v>155</v>
      </c>
      <c r="CU6246" s="81" t="s">
        <v>496</v>
      </c>
      <c r="CV6246" s="81" t="s">
        <v>458</v>
      </c>
      <c r="CW6246" s="81">
        <v>2023</v>
      </c>
      <c r="CX6246" s="81">
        <v>0</v>
      </c>
      <c r="CY6246" s="81">
        <v>0</v>
      </c>
      <c r="CZ6246" s="81">
        <v>0</v>
      </c>
      <c r="DA6246" s="81">
        <v>0</v>
      </c>
      <c r="DB6246" s="81">
        <v>9129.7460702365242</v>
      </c>
      <c r="DC6246" s="81">
        <v>233.23007680792861</v>
      </c>
      <c r="DD6246" s="81">
        <v>8896.5159934285857</v>
      </c>
      <c r="DE6246" s="81">
        <v>0</v>
      </c>
      <c r="DF6246" s="81">
        <v>2.6002430136058825</v>
      </c>
      <c r="DG6246" s="81">
        <v>2.6002430136058825</v>
      </c>
      <c r="DH6246" s="81">
        <v>2.6002430136058825</v>
      </c>
      <c r="DI6246" s="81">
        <v>2.6002430136058825</v>
      </c>
      <c r="DJ6246" s="81">
        <v>1.1125042047452751E-7</v>
      </c>
      <c r="DL6246" s="81">
        <v>0</v>
      </c>
      <c r="DM6246" s="81">
        <v>2.8927812859960699E-7</v>
      </c>
      <c r="DN6246" s="81">
        <v>2.8927812859960699E-7</v>
      </c>
      <c r="DO6246" s="81">
        <v>0</v>
      </c>
      <c r="DP6246" s="81">
        <v>2.8927812859960699E-7</v>
      </c>
      <c r="DQ6246" s="81">
        <v>2.8927812859960699E-7</v>
      </c>
      <c r="DR6246" s="81">
        <v>0</v>
      </c>
      <c r="DS6246" s="81">
        <v>2.8927812859960699E-7</v>
      </c>
      <c r="DT6246" s="81">
        <v>2.8927812859960699E-7</v>
      </c>
      <c r="DU6246" s="81">
        <v>0</v>
      </c>
      <c r="DV6246" s="81">
        <v>2.8927812859960699E-7</v>
      </c>
      <c r="DW6246" s="81">
        <v>2.8927812859960699E-7</v>
      </c>
      <c r="GE6246" s="81" t="s">
        <v>449</v>
      </c>
      <c r="GF6246" s="81" t="s">
        <v>155</v>
      </c>
      <c r="GG6246" s="81" t="s">
        <v>501</v>
      </c>
      <c r="GH6246" s="81" t="s">
        <v>460</v>
      </c>
      <c r="GI6246" s="81">
        <v>2023</v>
      </c>
      <c r="GJ6246" s="81" t="s">
        <v>201</v>
      </c>
      <c r="GK6246" s="81">
        <v>3.759022461139324E-2</v>
      </c>
      <c r="GL6246" s="81">
        <v>0.27821800000000002</v>
      </c>
      <c r="GM6246" s="81">
        <v>2023</v>
      </c>
      <c r="GN6246" s="81" t="s">
        <v>173</v>
      </c>
      <c r="GO6246" s="81">
        <v>1.1148832299820636E-2</v>
      </c>
      <c r="GP6246" s="81">
        <v>10</v>
      </c>
      <c r="GQ6246" s="81">
        <v>0</v>
      </c>
      <c r="GR6246" s="81" t="s">
        <v>448</v>
      </c>
      <c r="GS6246" s="81">
        <v>1.1148832299820636E-2</v>
      </c>
      <c r="GT6246" s="81">
        <v>4.1908711030501356E-4</v>
      </c>
      <c r="GU6246" s="81">
        <v>1.1148832299820636E-2</v>
      </c>
      <c r="GV6246" s="81">
        <v>4.1908711030501356E-4</v>
      </c>
      <c r="GW6246" s="81">
        <v>1.1148832299820636E-2</v>
      </c>
      <c r="GX6246" s="81">
        <v>4.1908711030501356E-4</v>
      </c>
      <c r="GY6246" s="81">
        <v>1.1148832299820636E-2</v>
      </c>
      <c r="GZ6246" s="81">
        <v>4.1908711030501356E-4</v>
      </c>
    </row>
    <row r="6247" spans="98:208" x14ac:dyDescent="0.25">
      <c r="CT6247" s="81" t="s">
        <v>155</v>
      </c>
      <c r="CU6247" s="81" t="s">
        <v>496</v>
      </c>
      <c r="CV6247" s="81" t="s">
        <v>458</v>
      </c>
      <c r="CW6247" s="81">
        <v>2024</v>
      </c>
      <c r="CX6247" s="81">
        <v>0</v>
      </c>
      <c r="CY6247" s="81">
        <v>0</v>
      </c>
      <c r="CZ6247" s="81">
        <v>0</v>
      </c>
      <c r="DA6247" s="81">
        <v>0</v>
      </c>
      <c r="DB6247" s="81">
        <v>9129.7460702365242</v>
      </c>
      <c r="DC6247" s="81">
        <v>233.23007680792861</v>
      </c>
      <c r="DD6247" s="81">
        <v>8896.5159934285857</v>
      </c>
      <c r="DE6247" s="81">
        <v>0</v>
      </c>
      <c r="DF6247" s="81">
        <v>2.6002430136058825</v>
      </c>
      <c r="DG6247" s="81">
        <v>2.6002430136058825</v>
      </c>
      <c r="DH6247" s="81">
        <v>2.6002430136058825</v>
      </c>
      <c r="DI6247" s="81">
        <v>2.6002430136058825</v>
      </c>
      <c r="DJ6247" s="81">
        <v>1.1125042047452751E-7</v>
      </c>
      <c r="DL6247" s="81">
        <v>0</v>
      </c>
      <c r="DM6247" s="81">
        <v>2.8927812859960699E-7</v>
      </c>
      <c r="DN6247" s="81">
        <v>2.8927812859960699E-7</v>
      </c>
      <c r="DO6247" s="81">
        <v>0</v>
      </c>
      <c r="DP6247" s="81">
        <v>2.8927812859960699E-7</v>
      </c>
      <c r="DQ6247" s="81">
        <v>2.8927812859960699E-7</v>
      </c>
      <c r="DR6247" s="81">
        <v>0</v>
      </c>
      <c r="DS6247" s="81">
        <v>2.8927812859960699E-7</v>
      </c>
      <c r="DT6247" s="81">
        <v>2.8927812859960699E-7</v>
      </c>
      <c r="DU6247" s="81">
        <v>0</v>
      </c>
      <c r="DV6247" s="81">
        <v>2.8927812859960699E-7</v>
      </c>
      <c r="DW6247" s="81">
        <v>2.8927812859960699E-7</v>
      </c>
      <c r="GE6247" s="81" t="s">
        <v>449</v>
      </c>
      <c r="GF6247" s="81" t="s">
        <v>155</v>
      </c>
      <c r="GG6247" s="81" t="s">
        <v>501</v>
      </c>
      <c r="GH6247" s="81" t="s">
        <v>460</v>
      </c>
      <c r="GI6247" s="81">
        <v>2024</v>
      </c>
      <c r="GJ6247" s="81" t="s">
        <v>201</v>
      </c>
      <c r="GK6247" s="81">
        <v>3.759022461139324E-2</v>
      </c>
      <c r="GL6247" s="81">
        <v>0.27821800000000002</v>
      </c>
      <c r="GM6247" s="81">
        <v>2024</v>
      </c>
      <c r="GN6247" s="81" t="s">
        <v>173</v>
      </c>
      <c r="GO6247" s="81">
        <v>1.1148832299820636E-2</v>
      </c>
      <c r="GP6247" s="81">
        <v>10</v>
      </c>
      <c r="GQ6247" s="81">
        <v>0</v>
      </c>
      <c r="GR6247" s="81" t="s">
        <v>448</v>
      </c>
      <c r="GS6247" s="81">
        <v>1.1148832299820636E-2</v>
      </c>
      <c r="GT6247" s="81">
        <v>4.1908711030501356E-4</v>
      </c>
      <c r="GU6247" s="81">
        <v>1.1148832299820636E-2</v>
      </c>
      <c r="GV6247" s="81">
        <v>4.1908711030501356E-4</v>
      </c>
      <c r="GW6247" s="81">
        <v>1.1148832299820636E-2</v>
      </c>
      <c r="GX6247" s="81">
        <v>4.1908711030501356E-4</v>
      </c>
      <c r="GY6247" s="81">
        <v>1.1148832299820636E-2</v>
      </c>
      <c r="GZ6247" s="81">
        <v>4.1908711030501356E-4</v>
      </c>
    </row>
    <row r="6248" spans="98:208" x14ac:dyDescent="0.25">
      <c r="CT6248" s="81" t="s">
        <v>155</v>
      </c>
      <c r="CU6248" s="81" t="s">
        <v>496</v>
      </c>
      <c r="CV6248" s="81" t="s">
        <v>458</v>
      </c>
      <c r="CW6248" s="81">
        <v>2025</v>
      </c>
      <c r="CX6248" s="81">
        <v>0</v>
      </c>
      <c r="CY6248" s="81">
        <v>0</v>
      </c>
      <c r="CZ6248" s="81">
        <v>0</v>
      </c>
      <c r="DA6248" s="81">
        <v>0</v>
      </c>
      <c r="DB6248" s="81">
        <v>9129.7460702365242</v>
      </c>
      <c r="DC6248" s="81">
        <v>233.23007680792861</v>
      </c>
      <c r="DD6248" s="81">
        <v>8896.5159934285857</v>
      </c>
      <c r="DE6248" s="81">
        <v>0</v>
      </c>
      <c r="DF6248" s="81">
        <v>2.6002430136058825</v>
      </c>
      <c r="DG6248" s="81">
        <v>2.6002430136058825</v>
      </c>
      <c r="DH6248" s="81">
        <v>2.6002430136058825</v>
      </c>
      <c r="DI6248" s="81">
        <v>2.6002430136058825</v>
      </c>
      <c r="DJ6248" s="81">
        <v>1.1125042047452751E-7</v>
      </c>
      <c r="DL6248" s="81">
        <v>0</v>
      </c>
      <c r="DM6248" s="81">
        <v>2.8927812859960699E-7</v>
      </c>
      <c r="DN6248" s="81">
        <v>2.8927812859960699E-7</v>
      </c>
      <c r="DO6248" s="81">
        <v>0</v>
      </c>
      <c r="DP6248" s="81">
        <v>2.8927812859960699E-7</v>
      </c>
      <c r="DQ6248" s="81">
        <v>2.8927812859960699E-7</v>
      </c>
      <c r="DR6248" s="81">
        <v>0</v>
      </c>
      <c r="DS6248" s="81">
        <v>2.8927812859960699E-7</v>
      </c>
      <c r="DT6248" s="81">
        <v>2.8927812859960699E-7</v>
      </c>
      <c r="DU6248" s="81">
        <v>0</v>
      </c>
      <c r="DV6248" s="81">
        <v>2.8927812859960699E-7</v>
      </c>
      <c r="DW6248" s="81">
        <v>2.8927812859960699E-7</v>
      </c>
      <c r="GE6248" s="81" t="s">
        <v>449</v>
      </c>
      <c r="GF6248" s="81" t="s">
        <v>155</v>
      </c>
      <c r="GG6248" s="81" t="s">
        <v>501</v>
      </c>
      <c r="GH6248" s="81" t="s">
        <v>460</v>
      </c>
      <c r="GI6248" s="81">
        <v>2025</v>
      </c>
      <c r="GJ6248" s="81" t="s">
        <v>201</v>
      </c>
      <c r="GK6248" s="81">
        <v>3.759022461139324E-2</v>
      </c>
      <c r="GL6248" s="81">
        <v>0.27821800000000002</v>
      </c>
      <c r="GM6248" s="81">
        <v>2025</v>
      </c>
      <c r="GN6248" s="81" t="s">
        <v>173</v>
      </c>
      <c r="GO6248" s="81">
        <v>1.1148832299820636E-2</v>
      </c>
      <c r="GP6248" s="81">
        <v>10</v>
      </c>
      <c r="GQ6248" s="81">
        <v>0</v>
      </c>
      <c r="GR6248" s="81" t="s">
        <v>448</v>
      </c>
      <c r="GS6248" s="81">
        <v>1.1148832299820636E-2</v>
      </c>
      <c r="GT6248" s="81">
        <v>4.1908711030501356E-4</v>
      </c>
      <c r="GU6248" s="81">
        <v>1.1148832299820636E-2</v>
      </c>
      <c r="GV6248" s="81">
        <v>4.1908711030501356E-4</v>
      </c>
      <c r="GW6248" s="81">
        <v>1.1148832299820636E-2</v>
      </c>
      <c r="GX6248" s="81">
        <v>4.1908711030501356E-4</v>
      </c>
      <c r="GY6248" s="81">
        <v>1.1148832299820636E-2</v>
      </c>
      <c r="GZ6248" s="81">
        <v>4.1908711030501356E-4</v>
      </c>
    </row>
    <row r="6249" spans="98:208" x14ac:dyDescent="0.25">
      <c r="CT6249" s="81" t="s">
        <v>155</v>
      </c>
      <c r="CU6249" s="81" t="s">
        <v>496</v>
      </c>
      <c r="CV6249" s="81" t="s">
        <v>458</v>
      </c>
      <c r="CW6249" s="81">
        <v>2026</v>
      </c>
      <c r="CX6249" s="81">
        <v>0</v>
      </c>
      <c r="CY6249" s="81">
        <v>0</v>
      </c>
      <c r="CZ6249" s="81">
        <v>0</v>
      </c>
      <c r="DA6249" s="81">
        <v>0</v>
      </c>
      <c r="DB6249" s="81">
        <v>9129.7460702365242</v>
      </c>
      <c r="DC6249" s="81">
        <v>233.23007680792861</v>
      </c>
      <c r="DD6249" s="81">
        <v>8896.5159934285857</v>
      </c>
      <c r="DE6249" s="81">
        <v>0</v>
      </c>
      <c r="DF6249" s="81">
        <v>2.6002430136058825</v>
      </c>
      <c r="DG6249" s="81">
        <v>2.6002430136058825</v>
      </c>
      <c r="DH6249" s="81">
        <v>2.6002430136058825</v>
      </c>
      <c r="DI6249" s="81">
        <v>2.6002430136058825</v>
      </c>
      <c r="DJ6249" s="81">
        <v>1.1125042047452751E-7</v>
      </c>
      <c r="DL6249" s="81">
        <v>0</v>
      </c>
      <c r="DM6249" s="81">
        <v>2.8927812859960699E-7</v>
      </c>
      <c r="DN6249" s="81">
        <v>2.8927812859960699E-7</v>
      </c>
      <c r="DO6249" s="81">
        <v>0</v>
      </c>
      <c r="DP6249" s="81">
        <v>2.8927812859960699E-7</v>
      </c>
      <c r="DQ6249" s="81">
        <v>2.8927812859960699E-7</v>
      </c>
      <c r="DR6249" s="81">
        <v>0</v>
      </c>
      <c r="DS6249" s="81">
        <v>2.8927812859960699E-7</v>
      </c>
      <c r="DT6249" s="81">
        <v>2.8927812859960699E-7</v>
      </c>
      <c r="DU6249" s="81">
        <v>0</v>
      </c>
      <c r="DV6249" s="81">
        <v>2.8927812859960699E-7</v>
      </c>
      <c r="DW6249" s="81">
        <v>2.8927812859960699E-7</v>
      </c>
      <c r="GE6249" s="81" t="s">
        <v>449</v>
      </c>
      <c r="GF6249" s="81" t="s">
        <v>155</v>
      </c>
      <c r="GG6249" s="81" t="s">
        <v>501</v>
      </c>
      <c r="GH6249" s="81" t="s">
        <v>460</v>
      </c>
      <c r="GI6249" s="81">
        <v>2026</v>
      </c>
      <c r="GJ6249" s="81" t="s">
        <v>201</v>
      </c>
      <c r="GK6249" s="81">
        <v>3.759022461139324E-2</v>
      </c>
      <c r="GL6249" s="81">
        <v>0.27821800000000002</v>
      </c>
      <c r="GM6249" s="81">
        <v>2026</v>
      </c>
      <c r="GN6249" s="81" t="s">
        <v>173</v>
      </c>
      <c r="GO6249" s="81">
        <v>1.1148832299820636E-2</v>
      </c>
      <c r="GP6249" s="81">
        <v>10</v>
      </c>
      <c r="GQ6249" s="81">
        <v>0</v>
      </c>
      <c r="GR6249" s="81" t="s">
        <v>448</v>
      </c>
      <c r="GS6249" s="81">
        <v>1.1148832299820636E-2</v>
      </c>
      <c r="GT6249" s="81">
        <v>4.1908711030501356E-4</v>
      </c>
      <c r="GU6249" s="81">
        <v>1.1148832299820636E-2</v>
      </c>
      <c r="GV6249" s="81">
        <v>4.1908711030501356E-4</v>
      </c>
      <c r="GW6249" s="81">
        <v>1.1148832299820636E-2</v>
      </c>
      <c r="GX6249" s="81">
        <v>4.1908711030501356E-4</v>
      </c>
      <c r="GY6249" s="81">
        <v>1.1148832299820636E-2</v>
      </c>
      <c r="GZ6249" s="81">
        <v>4.1908711030501356E-4</v>
      </c>
    </row>
    <row r="6250" spans="98:208" x14ac:dyDescent="0.25">
      <c r="CT6250" s="81" t="s">
        <v>155</v>
      </c>
      <c r="CU6250" s="81" t="s">
        <v>496</v>
      </c>
      <c r="CV6250" s="81" t="s">
        <v>458</v>
      </c>
      <c r="CW6250" s="81">
        <v>2027</v>
      </c>
      <c r="CX6250" s="81">
        <v>0</v>
      </c>
      <c r="CY6250" s="81">
        <v>0</v>
      </c>
      <c r="CZ6250" s="81">
        <v>0</v>
      </c>
      <c r="DA6250" s="81">
        <v>0</v>
      </c>
      <c r="DB6250" s="81">
        <v>9129.7460702365242</v>
      </c>
      <c r="DC6250" s="81">
        <v>233.23007680792861</v>
      </c>
      <c r="DD6250" s="81">
        <v>8896.5159934285857</v>
      </c>
      <c r="DE6250" s="81">
        <v>0</v>
      </c>
      <c r="DF6250" s="81">
        <v>2.6002430136058825</v>
      </c>
      <c r="DG6250" s="81">
        <v>2.6002430136058825</v>
      </c>
      <c r="DH6250" s="81">
        <v>2.6002430136058825</v>
      </c>
      <c r="DI6250" s="81">
        <v>2.6002430136058825</v>
      </c>
      <c r="DJ6250" s="81">
        <v>1.1125042047452751E-7</v>
      </c>
      <c r="DL6250" s="81">
        <v>0</v>
      </c>
      <c r="DM6250" s="81">
        <v>2.8927812859960699E-7</v>
      </c>
      <c r="DN6250" s="81">
        <v>2.8927812859960699E-7</v>
      </c>
      <c r="DO6250" s="81">
        <v>0</v>
      </c>
      <c r="DP6250" s="81">
        <v>2.8927812859960699E-7</v>
      </c>
      <c r="DQ6250" s="81">
        <v>2.8927812859960699E-7</v>
      </c>
      <c r="DR6250" s="81">
        <v>0</v>
      </c>
      <c r="DS6250" s="81">
        <v>2.8927812859960699E-7</v>
      </c>
      <c r="DT6250" s="81">
        <v>2.8927812859960699E-7</v>
      </c>
      <c r="DU6250" s="81">
        <v>0</v>
      </c>
      <c r="DV6250" s="81">
        <v>2.8927812859960699E-7</v>
      </c>
      <c r="DW6250" s="81">
        <v>2.8927812859960699E-7</v>
      </c>
      <c r="GE6250" s="81" t="s">
        <v>449</v>
      </c>
      <c r="GF6250" s="81" t="s">
        <v>155</v>
      </c>
      <c r="GG6250" s="81" t="s">
        <v>501</v>
      </c>
      <c r="GH6250" s="81" t="s">
        <v>460</v>
      </c>
      <c r="GI6250" s="81">
        <v>2027</v>
      </c>
      <c r="GJ6250" s="81" t="s">
        <v>201</v>
      </c>
      <c r="GK6250" s="81">
        <v>3.759022461139324E-2</v>
      </c>
      <c r="GL6250" s="81">
        <v>0.27821800000000002</v>
      </c>
      <c r="GM6250" s="81">
        <v>2027</v>
      </c>
      <c r="GN6250" s="81" t="s">
        <v>173</v>
      </c>
      <c r="GO6250" s="81">
        <v>1.1148832299820636E-2</v>
      </c>
      <c r="GP6250" s="81">
        <v>10</v>
      </c>
      <c r="GQ6250" s="81">
        <v>0</v>
      </c>
      <c r="GR6250" s="81" t="s">
        <v>448</v>
      </c>
      <c r="GS6250" s="81">
        <v>1.1148832299820636E-2</v>
      </c>
      <c r="GT6250" s="81">
        <v>4.1908711030501356E-4</v>
      </c>
      <c r="GU6250" s="81">
        <v>1.1148832299820636E-2</v>
      </c>
      <c r="GV6250" s="81">
        <v>4.1908711030501356E-4</v>
      </c>
      <c r="GW6250" s="81">
        <v>1.1148832299820636E-2</v>
      </c>
      <c r="GX6250" s="81">
        <v>4.1908711030501356E-4</v>
      </c>
      <c r="GY6250" s="81">
        <v>1.1148832299820636E-2</v>
      </c>
      <c r="GZ6250" s="81">
        <v>4.1908711030501356E-4</v>
      </c>
    </row>
    <row r="6251" spans="98:208" x14ac:dyDescent="0.25">
      <c r="CT6251" s="81" t="s">
        <v>155</v>
      </c>
      <c r="CU6251" s="81" t="s">
        <v>496</v>
      </c>
      <c r="CV6251" s="81" t="s">
        <v>458</v>
      </c>
      <c r="CW6251" s="81">
        <v>2028</v>
      </c>
      <c r="CX6251" s="81">
        <v>0</v>
      </c>
      <c r="CY6251" s="81">
        <v>0</v>
      </c>
      <c r="CZ6251" s="81">
        <v>0</v>
      </c>
      <c r="DA6251" s="81">
        <v>0</v>
      </c>
      <c r="DB6251" s="81">
        <v>9534.9220877094322</v>
      </c>
      <c r="DC6251" s="81">
        <v>247.27299216493989</v>
      </c>
      <c r="DD6251" s="81">
        <v>9287.6490955444915</v>
      </c>
      <c r="DE6251" s="81">
        <v>0</v>
      </c>
      <c r="DF6251" s="81">
        <v>2.7568051219217771</v>
      </c>
      <c r="DG6251" s="81">
        <v>2.7568051219217771</v>
      </c>
      <c r="DH6251" s="81">
        <v>2.7568051219217771</v>
      </c>
      <c r="DI6251" s="81">
        <v>2.7568051219217771</v>
      </c>
      <c r="DJ6251" s="81">
        <v>1.1125042047452751E-7</v>
      </c>
      <c r="DL6251" s="81">
        <v>0</v>
      </c>
      <c r="DM6251" s="81">
        <v>3.0669572898012874E-7</v>
      </c>
      <c r="DN6251" s="81">
        <v>3.0669572898012874E-7</v>
      </c>
      <c r="DO6251" s="81">
        <v>0</v>
      </c>
      <c r="DP6251" s="81">
        <v>3.0669572898012874E-7</v>
      </c>
      <c r="DQ6251" s="81">
        <v>3.0669572898012874E-7</v>
      </c>
      <c r="DR6251" s="81">
        <v>0</v>
      </c>
      <c r="DS6251" s="81">
        <v>3.0669572898012874E-7</v>
      </c>
      <c r="DT6251" s="81">
        <v>3.0669572898012874E-7</v>
      </c>
      <c r="DU6251" s="81">
        <v>0</v>
      </c>
      <c r="DV6251" s="81">
        <v>3.0669572898012874E-7</v>
      </c>
      <c r="DW6251" s="81">
        <v>3.0669572898012874E-7</v>
      </c>
      <c r="GE6251" s="81" t="s">
        <v>449</v>
      </c>
      <c r="GF6251" s="81" t="s">
        <v>155</v>
      </c>
      <c r="GG6251" s="81" t="s">
        <v>501</v>
      </c>
      <c r="GH6251" s="81" t="s">
        <v>460</v>
      </c>
      <c r="GI6251" s="81">
        <v>2028</v>
      </c>
      <c r="GJ6251" s="81" t="s">
        <v>201</v>
      </c>
      <c r="GK6251" s="81">
        <v>3.9055083184888859E-2</v>
      </c>
      <c r="GL6251" s="81">
        <v>0.27821800000000002</v>
      </c>
      <c r="GM6251" s="81">
        <v>2028</v>
      </c>
      <c r="GN6251" s="81" t="s">
        <v>173</v>
      </c>
      <c r="GO6251" s="81">
        <v>1.1148832299820636E-2</v>
      </c>
      <c r="GP6251" s="81">
        <v>10</v>
      </c>
      <c r="GQ6251" s="81">
        <v>0</v>
      </c>
      <c r="GR6251" s="81" t="s">
        <v>448</v>
      </c>
      <c r="GS6251" s="81">
        <v>1.1148832299820636E-2</v>
      </c>
      <c r="GT6251" s="81">
        <v>4.3541857288387068E-4</v>
      </c>
      <c r="GU6251" s="81">
        <v>1.1148832299820636E-2</v>
      </c>
      <c r="GV6251" s="81">
        <v>4.3541857288387068E-4</v>
      </c>
      <c r="GW6251" s="81">
        <v>1.1148832299820636E-2</v>
      </c>
      <c r="GX6251" s="81">
        <v>4.3541857288387068E-4</v>
      </c>
      <c r="GY6251" s="81">
        <v>1.1148832299820636E-2</v>
      </c>
      <c r="GZ6251" s="81">
        <v>4.3541857288387068E-4</v>
      </c>
    </row>
    <row r="6252" spans="98:208" x14ac:dyDescent="0.25">
      <c r="CT6252" s="81" t="s">
        <v>155</v>
      </c>
      <c r="CU6252" s="81" t="s">
        <v>496</v>
      </c>
      <c r="CV6252" s="81" t="s">
        <v>458</v>
      </c>
      <c r="CW6252" s="81">
        <v>2029</v>
      </c>
      <c r="CX6252" s="81">
        <v>0</v>
      </c>
      <c r="CY6252" s="81">
        <v>0</v>
      </c>
      <c r="CZ6252" s="81">
        <v>0</v>
      </c>
      <c r="DA6252" s="81">
        <v>0</v>
      </c>
      <c r="DB6252" s="81">
        <v>9534.9220877094322</v>
      </c>
      <c r="DC6252" s="81">
        <v>247.27299216493989</v>
      </c>
      <c r="DD6252" s="81">
        <v>9287.6490955444915</v>
      </c>
      <c r="DE6252" s="81">
        <v>0</v>
      </c>
      <c r="DF6252" s="81">
        <v>2.7568051219217771</v>
      </c>
      <c r="DG6252" s="81">
        <v>2.7568051219217771</v>
      </c>
      <c r="DH6252" s="81">
        <v>2.7568051219217771</v>
      </c>
      <c r="DI6252" s="81">
        <v>2.7568051219217771</v>
      </c>
      <c r="DJ6252" s="81">
        <v>1.1125042047452751E-7</v>
      </c>
      <c r="DL6252" s="81">
        <v>0</v>
      </c>
      <c r="DM6252" s="81">
        <v>3.0669572898012874E-7</v>
      </c>
      <c r="DN6252" s="81">
        <v>3.0669572898012874E-7</v>
      </c>
      <c r="DO6252" s="81">
        <v>0</v>
      </c>
      <c r="DP6252" s="81">
        <v>3.0669572898012874E-7</v>
      </c>
      <c r="DQ6252" s="81">
        <v>3.0669572898012874E-7</v>
      </c>
      <c r="DR6252" s="81">
        <v>0</v>
      </c>
      <c r="DS6252" s="81">
        <v>3.0669572898012874E-7</v>
      </c>
      <c r="DT6252" s="81">
        <v>3.0669572898012874E-7</v>
      </c>
      <c r="DU6252" s="81">
        <v>0</v>
      </c>
      <c r="DV6252" s="81">
        <v>3.0669572898012874E-7</v>
      </c>
      <c r="DW6252" s="81">
        <v>3.0669572898012874E-7</v>
      </c>
      <c r="GE6252" s="81" t="s">
        <v>449</v>
      </c>
      <c r="GF6252" s="81" t="s">
        <v>155</v>
      </c>
      <c r="GG6252" s="81" t="s">
        <v>501</v>
      </c>
      <c r="GH6252" s="81" t="s">
        <v>460</v>
      </c>
      <c r="GI6252" s="81">
        <v>2029</v>
      </c>
      <c r="GJ6252" s="81" t="s">
        <v>201</v>
      </c>
      <c r="GK6252" s="81">
        <v>3.9055083184888859E-2</v>
      </c>
      <c r="GL6252" s="81">
        <v>0.27821800000000002</v>
      </c>
      <c r="GM6252" s="81">
        <v>2029</v>
      </c>
      <c r="GN6252" s="81" t="s">
        <v>173</v>
      </c>
      <c r="GO6252" s="81">
        <v>1.1148832299820636E-2</v>
      </c>
      <c r="GP6252" s="81">
        <v>10</v>
      </c>
      <c r="GQ6252" s="81">
        <v>0</v>
      </c>
      <c r="GR6252" s="81" t="s">
        <v>448</v>
      </c>
      <c r="GS6252" s="81">
        <v>1.1148832299820636E-2</v>
      </c>
      <c r="GT6252" s="81">
        <v>4.3541857288387068E-4</v>
      </c>
      <c r="GU6252" s="81">
        <v>1.1148832299820636E-2</v>
      </c>
      <c r="GV6252" s="81">
        <v>4.3541857288387068E-4</v>
      </c>
      <c r="GW6252" s="81">
        <v>1.1148832299820636E-2</v>
      </c>
      <c r="GX6252" s="81">
        <v>4.3541857288387068E-4</v>
      </c>
      <c r="GY6252" s="81">
        <v>1.1148832299820636E-2</v>
      </c>
      <c r="GZ6252" s="81">
        <v>4.3541857288387068E-4</v>
      </c>
    </row>
    <row r="6253" spans="98:208" x14ac:dyDescent="0.25">
      <c r="CT6253" s="81" t="s">
        <v>155</v>
      </c>
      <c r="CU6253" s="81" t="s">
        <v>496</v>
      </c>
      <c r="CV6253" s="81" t="s">
        <v>458</v>
      </c>
      <c r="CW6253" s="81">
        <v>2030</v>
      </c>
      <c r="CX6253" s="81">
        <v>0</v>
      </c>
      <c r="CY6253" s="81">
        <v>0</v>
      </c>
      <c r="CZ6253" s="81">
        <v>0</v>
      </c>
      <c r="DA6253" s="81">
        <v>0</v>
      </c>
      <c r="DB6253" s="81">
        <v>9534.9220877094322</v>
      </c>
      <c r="DC6253" s="81">
        <v>247.27299216493989</v>
      </c>
      <c r="DD6253" s="81">
        <v>9287.6490955444915</v>
      </c>
      <c r="DE6253" s="81">
        <v>0</v>
      </c>
      <c r="DF6253" s="81">
        <v>0</v>
      </c>
      <c r="DG6253" s="81">
        <v>2.7568051219217771</v>
      </c>
      <c r="DH6253" s="81">
        <v>2.7568051219217771</v>
      </c>
      <c r="DI6253" s="81">
        <v>2.7568051219217771</v>
      </c>
      <c r="DJ6253" s="81">
        <v>1.1125042047452751E-7</v>
      </c>
      <c r="DL6253" s="81">
        <v>0</v>
      </c>
      <c r="DM6253" s="81">
        <v>0</v>
      </c>
      <c r="DN6253" s="81">
        <v>0</v>
      </c>
      <c r="DO6253" s="81">
        <v>0</v>
      </c>
      <c r="DP6253" s="81">
        <v>3.0669572898012874E-7</v>
      </c>
      <c r="DQ6253" s="81">
        <v>3.0669572898012874E-7</v>
      </c>
      <c r="DR6253" s="81">
        <v>0</v>
      </c>
      <c r="DS6253" s="81">
        <v>3.0669572898012874E-7</v>
      </c>
      <c r="DT6253" s="81">
        <v>3.0669572898012874E-7</v>
      </c>
      <c r="DU6253" s="81">
        <v>0</v>
      </c>
      <c r="DV6253" s="81">
        <v>3.0669572898012874E-7</v>
      </c>
      <c r="DW6253" s="81">
        <v>3.0669572898012874E-7</v>
      </c>
      <c r="GE6253" s="81" t="s">
        <v>449</v>
      </c>
      <c r="GF6253" s="81" t="s">
        <v>155</v>
      </c>
      <c r="GG6253" s="81" t="s">
        <v>501</v>
      </c>
      <c r="GH6253" s="81" t="s">
        <v>460</v>
      </c>
      <c r="GI6253" s="81">
        <v>2030</v>
      </c>
      <c r="GJ6253" s="81" t="s">
        <v>201</v>
      </c>
      <c r="GK6253" s="81">
        <v>3.9055083184888859E-2</v>
      </c>
      <c r="GL6253" s="81">
        <v>0.27821800000000002</v>
      </c>
      <c r="GM6253" s="81">
        <v>2030</v>
      </c>
      <c r="GN6253" s="81" t="s">
        <v>173</v>
      </c>
      <c r="GO6253" s="81">
        <v>1.1148832299820636E-2</v>
      </c>
      <c r="GP6253" s="81">
        <v>10</v>
      </c>
      <c r="GQ6253" s="81">
        <v>0</v>
      </c>
      <c r="GR6253" s="81" t="s">
        <v>448</v>
      </c>
      <c r="GS6253" s="81">
        <v>0</v>
      </c>
      <c r="GT6253" s="81">
        <v>0</v>
      </c>
      <c r="GU6253" s="81">
        <v>1.1148832299820636E-2</v>
      </c>
      <c r="GV6253" s="81">
        <v>4.3541857288387068E-4</v>
      </c>
      <c r="GW6253" s="81">
        <v>1.1148832299820636E-2</v>
      </c>
      <c r="GX6253" s="81">
        <v>4.3541857288387068E-4</v>
      </c>
      <c r="GY6253" s="81">
        <v>1.1148832299820636E-2</v>
      </c>
      <c r="GZ6253" s="81">
        <v>4.3541857288387068E-4</v>
      </c>
    </row>
    <row r="6254" spans="98:208" x14ac:dyDescent="0.25">
      <c r="CT6254" s="81" t="s">
        <v>155</v>
      </c>
      <c r="CU6254" s="81" t="s">
        <v>496</v>
      </c>
      <c r="CV6254" s="81" t="s">
        <v>458</v>
      </c>
      <c r="CW6254" s="81">
        <v>2031</v>
      </c>
      <c r="CX6254" s="81">
        <v>0</v>
      </c>
      <c r="CY6254" s="81">
        <v>0</v>
      </c>
      <c r="CZ6254" s="81">
        <v>0</v>
      </c>
      <c r="DA6254" s="81">
        <v>0</v>
      </c>
      <c r="DB6254" s="81">
        <v>9534.9220877094322</v>
      </c>
      <c r="DC6254" s="81">
        <v>247.27299216493989</v>
      </c>
      <c r="DD6254" s="81">
        <v>9287.6490955444915</v>
      </c>
      <c r="DE6254" s="81">
        <v>0</v>
      </c>
      <c r="DF6254" s="81">
        <v>0</v>
      </c>
      <c r="DG6254" s="81">
        <v>0</v>
      </c>
      <c r="DH6254" s="81">
        <v>2.7568051219217771</v>
      </c>
      <c r="DI6254" s="81">
        <v>2.7568051219217771</v>
      </c>
      <c r="DJ6254" s="81">
        <v>1.1125042047452751E-7</v>
      </c>
      <c r="DL6254" s="81">
        <v>0</v>
      </c>
      <c r="DM6254" s="81">
        <v>0</v>
      </c>
      <c r="DN6254" s="81">
        <v>0</v>
      </c>
      <c r="DO6254" s="81">
        <v>0</v>
      </c>
      <c r="DP6254" s="81">
        <v>0</v>
      </c>
      <c r="DQ6254" s="81">
        <v>0</v>
      </c>
      <c r="DR6254" s="81">
        <v>0</v>
      </c>
      <c r="DS6254" s="81">
        <v>3.0669572898012874E-7</v>
      </c>
      <c r="DT6254" s="81">
        <v>3.0669572898012874E-7</v>
      </c>
      <c r="DU6254" s="81">
        <v>0</v>
      </c>
      <c r="DV6254" s="81">
        <v>3.0669572898012874E-7</v>
      </c>
      <c r="DW6254" s="81">
        <v>3.0669572898012874E-7</v>
      </c>
      <c r="GE6254" s="81" t="s">
        <v>449</v>
      </c>
      <c r="GF6254" s="81" t="s">
        <v>155</v>
      </c>
      <c r="GG6254" s="81" t="s">
        <v>501</v>
      </c>
      <c r="GH6254" s="81" t="s">
        <v>460</v>
      </c>
      <c r="GI6254" s="81">
        <v>2031</v>
      </c>
      <c r="GJ6254" s="81" t="s">
        <v>201</v>
      </c>
      <c r="GK6254" s="81">
        <v>3.9055083184888859E-2</v>
      </c>
      <c r="GL6254" s="81">
        <v>0.27821800000000002</v>
      </c>
      <c r="GM6254" s="81">
        <v>2031</v>
      </c>
      <c r="GN6254" s="81" t="s">
        <v>173</v>
      </c>
      <c r="GO6254" s="81">
        <v>1.1148832299820636E-2</v>
      </c>
      <c r="GP6254" s="81">
        <v>10</v>
      </c>
      <c r="GQ6254" s="81">
        <v>0</v>
      </c>
      <c r="GR6254" s="81" t="s">
        <v>448</v>
      </c>
      <c r="GS6254" s="81">
        <v>0</v>
      </c>
      <c r="GT6254" s="81">
        <v>0</v>
      </c>
      <c r="GU6254" s="81">
        <v>0</v>
      </c>
      <c r="GV6254" s="81">
        <v>0</v>
      </c>
      <c r="GW6254" s="81">
        <v>1.1148832299820636E-2</v>
      </c>
      <c r="GX6254" s="81">
        <v>4.3541857288387068E-4</v>
      </c>
      <c r="GY6254" s="81">
        <v>1.1148832299820636E-2</v>
      </c>
      <c r="GZ6254" s="81">
        <v>4.3541857288387068E-4</v>
      </c>
    </row>
    <row r="6255" spans="98:208" x14ac:dyDescent="0.25">
      <c r="CT6255" s="81" t="s">
        <v>155</v>
      </c>
      <c r="CU6255" s="81" t="s">
        <v>496</v>
      </c>
      <c r="CV6255" s="81" t="s">
        <v>458</v>
      </c>
      <c r="CW6255" s="81">
        <v>2032</v>
      </c>
      <c r="CX6255" s="81">
        <v>0</v>
      </c>
      <c r="CY6255" s="81">
        <v>0</v>
      </c>
      <c r="CZ6255" s="81">
        <v>0</v>
      </c>
      <c r="DA6255" s="81">
        <v>0</v>
      </c>
      <c r="DB6255" s="81">
        <v>9534.9220877094322</v>
      </c>
      <c r="DC6255" s="81">
        <v>247.27299216493989</v>
      </c>
      <c r="DD6255" s="81">
        <v>9287.6490955444915</v>
      </c>
      <c r="DE6255" s="81">
        <v>0</v>
      </c>
      <c r="DF6255" s="81">
        <v>0</v>
      </c>
      <c r="DG6255" s="81">
        <v>0</v>
      </c>
      <c r="DH6255" s="81">
        <v>0</v>
      </c>
      <c r="DI6255" s="81">
        <v>2.7568051219217771</v>
      </c>
      <c r="DJ6255" s="81">
        <v>1.1125042047452751E-7</v>
      </c>
      <c r="DL6255" s="81">
        <v>0</v>
      </c>
      <c r="DM6255" s="81">
        <v>0</v>
      </c>
      <c r="DN6255" s="81">
        <v>0</v>
      </c>
      <c r="DO6255" s="81">
        <v>0</v>
      </c>
      <c r="DP6255" s="81">
        <v>0</v>
      </c>
      <c r="DQ6255" s="81">
        <v>0</v>
      </c>
      <c r="DR6255" s="81">
        <v>0</v>
      </c>
      <c r="DS6255" s="81">
        <v>0</v>
      </c>
      <c r="DT6255" s="81">
        <v>0</v>
      </c>
      <c r="DU6255" s="81">
        <v>0</v>
      </c>
      <c r="DV6255" s="81">
        <v>3.0669572898012874E-7</v>
      </c>
      <c r="DW6255" s="81">
        <v>3.0669572898012874E-7</v>
      </c>
      <c r="GE6255" s="81" t="s">
        <v>449</v>
      </c>
      <c r="GF6255" s="81" t="s">
        <v>155</v>
      </c>
      <c r="GG6255" s="81" t="s">
        <v>501</v>
      </c>
      <c r="GH6255" s="81" t="s">
        <v>460</v>
      </c>
      <c r="GI6255" s="81">
        <v>2032</v>
      </c>
      <c r="GJ6255" s="81" t="s">
        <v>201</v>
      </c>
      <c r="GK6255" s="81">
        <v>3.9055083184888859E-2</v>
      </c>
      <c r="GL6255" s="81">
        <v>0.27821800000000002</v>
      </c>
      <c r="GM6255" s="81">
        <v>2032</v>
      </c>
      <c r="GN6255" s="81" t="s">
        <v>173</v>
      </c>
      <c r="GO6255" s="81">
        <v>1.1148832299820636E-2</v>
      </c>
      <c r="GP6255" s="81">
        <v>10</v>
      </c>
      <c r="GQ6255" s="81">
        <v>0</v>
      </c>
      <c r="GR6255" s="81" t="s">
        <v>448</v>
      </c>
      <c r="GS6255" s="81">
        <v>0</v>
      </c>
      <c r="GT6255" s="81">
        <v>0</v>
      </c>
      <c r="GU6255" s="81">
        <v>0</v>
      </c>
      <c r="GV6255" s="81">
        <v>0</v>
      </c>
      <c r="GW6255" s="81">
        <v>0</v>
      </c>
      <c r="GX6255" s="81">
        <v>0</v>
      </c>
      <c r="GY6255" s="81">
        <v>1.1148832299820636E-2</v>
      </c>
      <c r="GZ6255" s="81">
        <v>4.3541857288387068E-4</v>
      </c>
    </row>
    <row r="6256" spans="98:208" x14ac:dyDescent="0.25">
      <c r="CT6256" s="81" t="s">
        <v>155</v>
      </c>
      <c r="CU6256" s="81" t="s">
        <v>496</v>
      </c>
      <c r="CV6256" s="81" t="s">
        <v>459</v>
      </c>
      <c r="CW6256" s="81">
        <v>2020</v>
      </c>
      <c r="CX6256" s="81">
        <v>0</v>
      </c>
      <c r="CY6256" s="81">
        <v>0</v>
      </c>
      <c r="CZ6256" s="81">
        <v>0</v>
      </c>
      <c r="DA6256" s="81">
        <v>0</v>
      </c>
      <c r="DB6256" s="81">
        <v>5.2405583313016892</v>
      </c>
      <c r="DC6256" s="81">
        <v>0.69641821681224947</v>
      </c>
      <c r="DD6256" s="81">
        <v>2.9419641522811548</v>
      </c>
      <c r="DE6256" s="81">
        <v>1.602175962208285</v>
      </c>
      <c r="DF6256" s="81">
        <v>7.7642499097798981E-3</v>
      </c>
      <c r="DG6256" s="81">
        <v>0</v>
      </c>
      <c r="DH6256" s="81">
        <v>0</v>
      </c>
      <c r="DI6256" s="81">
        <v>0</v>
      </c>
      <c r="DJ6256" s="81">
        <v>8.6987574715088568E-6</v>
      </c>
      <c r="DL6256" s="81">
        <v>0</v>
      </c>
      <c r="DM6256" s="81">
        <v>6.753932691335986E-8</v>
      </c>
      <c r="DN6256" s="81">
        <v>6.753932691335986E-8</v>
      </c>
      <c r="DO6256" s="81">
        <v>0</v>
      </c>
      <c r="DP6256" s="81">
        <v>0</v>
      </c>
      <c r="DQ6256" s="81">
        <v>0</v>
      </c>
      <c r="DR6256" s="81">
        <v>0</v>
      </c>
      <c r="DS6256" s="81">
        <v>0</v>
      </c>
      <c r="DT6256" s="81">
        <v>0</v>
      </c>
      <c r="DU6256" s="81">
        <v>0</v>
      </c>
      <c r="DV6256" s="81">
        <v>0</v>
      </c>
      <c r="DW6256" s="81">
        <v>0</v>
      </c>
      <c r="GE6256" s="81" t="s">
        <v>449</v>
      </c>
      <c r="GF6256" s="81" t="s">
        <v>155</v>
      </c>
      <c r="GG6256" s="81" t="s">
        <v>501</v>
      </c>
      <c r="GH6256" s="81" t="s">
        <v>452</v>
      </c>
      <c r="GI6256" s="81">
        <v>2021</v>
      </c>
      <c r="GJ6256" s="81" t="s">
        <v>201</v>
      </c>
      <c r="GK6256" s="81">
        <v>0.69641821681223248</v>
      </c>
      <c r="GL6256" s="81">
        <v>0.27821800000000002</v>
      </c>
      <c r="GM6256" s="81">
        <v>2021</v>
      </c>
      <c r="GN6256" s="81" t="s">
        <v>173</v>
      </c>
      <c r="GO6256" s="81">
        <v>1.1148832299820636E-2</v>
      </c>
      <c r="GP6256" s="81">
        <v>10</v>
      </c>
      <c r="GQ6256" s="81">
        <v>0</v>
      </c>
      <c r="GR6256" s="81" t="s">
        <v>448</v>
      </c>
      <c r="GS6256" s="81">
        <v>1.1148832299820636E-2</v>
      </c>
      <c r="GT6256" s="81">
        <v>7.7642499097797081E-3</v>
      </c>
      <c r="GU6256" s="81">
        <v>1.1148832299820636E-2</v>
      </c>
      <c r="GV6256" s="81">
        <v>7.7642499097797081E-3</v>
      </c>
      <c r="GW6256" s="81">
        <v>0</v>
      </c>
      <c r="GX6256" s="81">
        <v>0</v>
      </c>
      <c r="GY6256" s="81">
        <v>0</v>
      </c>
      <c r="GZ6256" s="81">
        <v>0</v>
      </c>
    </row>
    <row r="6257" spans="98:208" x14ac:dyDescent="0.25">
      <c r="CT6257" s="81" t="s">
        <v>155</v>
      </c>
      <c r="CU6257" s="81" t="s">
        <v>496</v>
      </c>
      <c r="CV6257" s="81" t="s">
        <v>459</v>
      </c>
      <c r="CW6257" s="81">
        <v>2021</v>
      </c>
      <c r="CX6257" s="81">
        <v>0</v>
      </c>
      <c r="CY6257" s="81">
        <v>0</v>
      </c>
      <c r="CZ6257" s="81">
        <v>0</v>
      </c>
      <c r="DA6257" s="81">
        <v>0</v>
      </c>
      <c r="DB6257" s="81">
        <v>5.2405583313016892</v>
      </c>
      <c r="DC6257" s="81">
        <v>0.69641821681224947</v>
      </c>
      <c r="DD6257" s="81">
        <v>2.9419641522811548</v>
      </c>
      <c r="DE6257" s="81">
        <v>1.602175962208285</v>
      </c>
      <c r="DF6257" s="81">
        <v>7.7642499097798981E-3</v>
      </c>
      <c r="DG6257" s="81">
        <v>7.7642499097798981E-3</v>
      </c>
      <c r="DH6257" s="81">
        <v>0</v>
      </c>
      <c r="DI6257" s="81">
        <v>0</v>
      </c>
      <c r="DJ6257" s="81">
        <v>8.6987574715088568E-6</v>
      </c>
      <c r="DL6257" s="81">
        <v>0</v>
      </c>
      <c r="DM6257" s="81">
        <v>6.753932691335986E-8</v>
      </c>
      <c r="DN6257" s="81">
        <v>6.753932691335986E-8</v>
      </c>
      <c r="DO6257" s="81">
        <v>0</v>
      </c>
      <c r="DP6257" s="81">
        <v>6.753932691335986E-8</v>
      </c>
      <c r="DQ6257" s="81">
        <v>6.753932691335986E-8</v>
      </c>
      <c r="DR6257" s="81">
        <v>0</v>
      </c>
      <c r="DS6257" s="81">
        <v>0</v>
      </c>
      <c r="DT6257" s="81">
        <v>0</v>
      </c>
      <c r="DU6257" s="81">
        <v>0</v>
      </c>
      <c r="DV6257" s="81">
        <v>0</v>
      </c>
      <c r="DW6257" s="81">
        <v>0</v>
      </c>
      <c r="GE6257" s="81" t="s">
        <v>449</v>
      </c>
      <c r="GF6257" s="81" t="s">
        <v>155</v>
      </c>
      <c r="GG6257" s="81" t="s">
        <v>501</v>
      </c>
      <c r="GH6257" s="81" t="s">
        <v>452</v>
      </c>
      <c r="GI6257" s="81">
        <v>2022</v>
      </c>
      <c r="GJ6257" s="81" t="s">
        <v>201</v>
      </c>
      <c r="GK6257" s="81">
        <v>0.69641821681223248</v>
      </c>
      <c r="GL6257" s="81">
        <v>0.27821800000000002</v>
      </c>
      <c r="GM6257" s="81">
        <v>2022</v>
      </c>
      <c r="GN6257" s="81" t="s">
        <v>173</v>
      </c>
      <c r="GO6257" s="81">
        <v>1.1148832299820636E-2</v>
      </c>
      <c r="GP6257" s="81">
        <v>10</v>
      </c>
      <c r="GQ6257" s="81">
        <v>0</v>
      </c>
      <c r="GR6257" s="81" t="s">
        <v>448</v>
      </c>
      <c r="GS6257" s="81">
        <v>1.1148832299820636E-2</v>
      </c>
      <c r="GT6257" s="81">
        <v>7.7642499097797081E-3</v>
      </c>
      <c r="GU6257" s="81">
        <v>1.1148832299820636E-2</v>
      </c>
      <c r="GV6257" s="81">
        <v>7.7642499097797081E-3</v>
      </c>
      <c r="GW6257" s="81">
        <v>1.1148832299820636E-2</v>
      </c>
      <c r="GX6257" s="81">
        <v>7.7642499097797081E-3</v>
      </c>
      <c r="GY6257" s="81">
        <v>0</v>
      </c>
      <c r="GZ6257" s="81">
        <v>0</v>
      </c>
    </row>
    <row r="6258" spans="98:208" x14ac:dyDescent="0.25">
      <c r="CT6258" s="81" t="s">
        <v>155</v>
      </c>
      <c r="CU6258" s="81" t="s">
        <v>496</v>
      </c>
      <c r="CV6258" s="81" t="s">
        <v>459</v>
      </c>
      <c r="CW6258" s="81">
        <v>2022</v>
      </c>
      <c r="CX6258" s="81">
        <v>0</v>
      </c>
      <c r="CY6258" s="81">
        <v>0</v>
      </c>
      <c r="CZ6258" s="81">
        <v>0</v>
      </c>
      <c r="DA6258" s="81">
        <v>0</v>
      </c>
      <c r="DB6258" s="81">
        <v>5.2405583313016892</v>
      </c>
      <c r="DC6258" s="81">
        <v>0.69641821681224947</v>
      </c>
      <c r="DD6258" s="81">
        <v>2.9419641522811548</v>
      </c>
      <c r="DE6258" s="81">
        <v>1.602175962208285</v>
      </c>
      <c r="DF6258" s="81">
        <v>7.7642499097798981E-3</v>
      </c>
      <c r="DG6258" s="81">
        <v>7.7642499097798981E-3</v>
      </c>
      <c r="DH6258" s="81">
        <v>7.7642499097798981E-3</v>
      </c>
      <c r="DI6258" s="81">
        <v>0</v>
      </c>
      <c r="DJ6258" s="81">
        <v>8.6987574715088568E-6</v>
      </c>
      <c r="DL6258" s="81">
        <v>0</v>
      </c>
      <c r="DM6258" s="81">
        <v>6.753932691335986E-8</v>
      </c>
      <c r="DN6258" s="81">
        <v>6.753932691335986E-8</v>
      </c>
      <c r="DO6258" s="81">
        <v>0</v>
      </c>
      <c r="DP6258" s="81">
        <v>6.753932691335986E-8</v>
      </c>
      <c r="DQ6258" s="81">
        <v>6.753932691335986E-8</v>
      </c>
      <c r="DR6258" s="81">
        <v>0</v>
      </c>
      <c r="DS6258" s="81">
        <v>6.753932691335986E-8</v>
      </c>
      <c r="DT6258" s="81">
        <v>6.753932691335986E-8</v>
      </c>
      <c r="DU6258" s="81">
        <v>0</v>
      </c>
      <c r="DV6258" s="81">
        <v>0</v>
      </c>
      <c r="DW6258" s="81">
        <v>0</v>
      </c>
      <c r="GE6258" s="81" t="s">
        <v>449</v>
      </c>
      <c r="GF6258" s="81" t="s">
        <v>155</v>
      </c>
      <c r="GG6258" s="81" t="s">
        <v>501</v>
      </c>
      <c r="GH6258" s="81" t="s">
        <v>452</v>
      </c>
      <c r="GI6258" s="81">
        <v>2023</v>
      </c>
      <c r="GJ6258" s="81" t="s">
        <v>201</v>
      </c>
      <c r="GK6258" s="81">
        <v>0.71896016785821382</v>
      </c>
      <c r="GL6258" s="81">
        <v>0.27821800000000002</v>
      </c>
      <c r="GM6258" s="81">
        <v>2023</v>
      </c>
      <c r="GN6258" s="81" t="s">
        <v>173</v>
      </c>
      <c r="GO6258" s="81">
        <v>1.1148832299820636E-2</v>
      </c>
      <c r="GP6258" s="81">
        <v>10</v>
      </c>
      <c r="GQ6258" s="81">
        <v>0</v>
      </c>
      <c r="GR6258" s="81" t="s">
        <v>448</v>
      </c>
      <c r="GS6258" s="81">
        <v>1.1148832299820636E-2</v>
      </c>
      <c r="GT6258" s="81">
        <v>8.0155663417021197E-3</v>
      </c>
      <c r="GU6258" s="81">
        <v>1.1148832299820636E-2</v>
      </c>
      <c r="GV6258" s="81">
        <v>8.0155663417021197E-3</v>
      </c>
      <c r="GW6258" s="81">
        <v>1.1148832299820636E-2</v>
      </c>
      <c r="GX6258" s="81">
        <v>8.0155663417021197E-3</v>
      </c>
      <c r="GY6258" s="81">
        <v>1.1148832299820636E-2</v>
      </c>
      <c r="GZ6258" s="81">
        <v>8.0155663417021197E-3</v>
      </c>
    </row>
    <row r="6259" spans="98:208" x14ac:dyDescent="0.25">
      <c r="CT6259" s="81" t="s">
        <v>155</v>
      </c>
      <c r="CU6259" s="81" t="s">
        <v>496</v>
      </c>
      <c r="CV6259" s="81" t="s">
        <v>459</v>
      </c>
      <c r="CW6259" s="81">
        <v>2023</v>
      </c>
      <c r="CX6259" s="81">
        <v>0</v>
      </c>
      <c r="CY6259" s="81">
        <v>0</v>
      </c>
      <c r="CZ6259" s="81">
        <v>0</v>
      </c>
      <c r="DA6259" s="81">
        <v>0</v>
      </c>
      <c r="DB6259" s="81">
        <v>5.4750346070080216</v>
      </c>
      <c r="DC6259" s="81">
        <v>0.71896016785820682</v>
      </c>
      <c r="DD6259" s="81">
        <v>3.0714971986151549</v>
      </c>
      <c r="DE6259" s="81">
        <v>1.6845772405345241</v>
      </c>
      <c r="DF6259" s="81">
        <v>8.0155663417020434E-3</v>
      </c>
      <c r="DG6259" s="81">
        <v>8.0155663417020434E-3</v>
      </c>
      <c r="DH6259" s="81">
        <v>8.0155663417020434E-3</v>
      </c>
      <c r="DI6259" s="81">
        <v>8.0155663417020434E-3</v>
      </c>
      <c r="DJ6259" s="81">
        <v>8.6987574715088568E-6</v>
      </c>
      <c r="DL6259" s="81">
        <v>0</v>
      </c>
      <c r="DM6259" s="81">
        <v>6.9725467603255565E-8</v>
      </c>
      <c r="DN6259" s="81">
        <v>6.9725467603255565E-8</v>
      </c>
      <c r="DO6259" s="81">
        <v>0</v>
      </c>
      <c r="DP6259" s="81">
        <v>6.9725467603255565E-8</v>
      </c>
      <c r="DQ6259" s="81">
        <v>6.9725467603255565E-8</v>
      </c>
      <c r="DR6259" s="81">
        <v>0</v>
      </c>
      <c r="DS6259" s="81">
        <v>6.9725467603255565E-8</v>
      </c>
      <c r="DT6259" s="81">
        <v>6.9725467603255565E-8</v>
      </c>
      <c r="DU6259" s="81">
        <v>0</v>
      </c>
      <c r="DV6259" s="81">
        <v>6.9725467603255565E-8</v>
      </c>
      <c r="DW6259" s="81">
        <v>6.9725467603255565E-8</v>
      </c>
      <c r="GE6259" s="81" t="s">
        <v>449</v>
      </c>
      <c r="GF6259" s="81" t="s">
        <v>155</v>
      </c>
      <c r="GG6259" s="81" t="s">
        <v>501</v>
      </c>
      <c r="GH6259" s="81" t="s">
        <v>452</v>
      </c>
      <c r="GI6259" s="81">
        <v>2024</v>
      </c>
      <c r="GJ6259" s="81" t="s">
        <v>201</v>
      </c>
      <c r="GK6259" s="81">
        <v>0.71896016785821382</v>
      </c>
      <c r="GL6259" s="81">
        <v>0.27821800000000002</v>
      </c>
      <c r="GM6259" s="81">
        <v>2024</v>
      </c>
      <c r="GN6259" s="81" t="s">
        <v>173</v>
      </c>
      <c r="GO6259" s="81">
        <v>1.1148832299820636E-2</v>
      </c>
      <c r="GP6259" s="81">
        <v>10</v>
      </c>
      <c r="GQ6259" s="81">
        <v>0</v>
      </c>
      <c r="GR6259" s="81" t="s">
        <v>448</v>
      </c>
      <c r="GS6259" s="81">
        <v>1.1148832299820636E-2</v>
      </c>
      <c r="GT6259" s="81">
        <v>8.0155663417021197E-3</v>
      </c>
      <c r="GU6259" s="81">
        <v>1.1148832299820636E-2</v>
      </c>
      <c r="GV6259" s="81">
        <v>8.0155663417021197E-3</v>
      </c>
      <c r="GW6259" s="81">
        <v>1.1148832299820636E-2</v>
      </c>
      <c r="GX6259" s="81">
        <v>8.0155663417021197E-3</v>
      </c>
      <c r="GY6259" s="81">
        <v>1.1148832299820636E-2</v>
      </c>
      <c r="GZ6259" s="81">
        <v>8.0155663417021197E-3</v>
      </c>
    </row>
    <row r="6260" spans="98:208" x14ac:dyDescent="0.25">
      <c r="CT6260" s="81" t="s">
        <v>155</v>
      </c>
      <c r="CU6260" s="81" t="s">
        <v>496</v>
      </c>
      <c r="CV6260" s="81" t="s">
        <v>459</v>
      </c>
      <c r="CW6260" s="81">
        <v>2024</v>
      </c>
      <c r="CX6260" s="81">
        <v>0</v>
      </c>
      <c r="CY6260" s="81">
        <v>0</v>
      </c>
      <c r="CZ6260" s="81">
        <v>0</v>
      </c>
      <c r="DA6260" s="81">
        <v>0</v>
      </c>
      <c r="DB6260" s="81">
        <v>5.4750346070080216</v>
      </c>
      <c r="DC6260" s="81">
        <v>0.71896016785820682</v>
      </c>
      <c r="DD6260" s="81">
        <v>3.0714971986151549</v>
      </c>
      <c r="DE6260" s="81">
        <v>1.6845772405345241</v>
      </c>
      <c r="DF6260" s="81">
        <v>8.0155663417020434E-3</v>
      </c>
      <c r="DG6260" s="81">
        <v>8.0155663417020434E-3</v>
      </c>
      <c r="DH6260" s="81">
        <v>8.0155663417020434E-3</v>
      </c>
      <c r="DI6260" s="81">
        <v>8.0155663417020434E-3</v>
      </c>
      <c r="DJ6260" s="81">
        <v>8.6987574715088568E-6</v>
      </c>
      <c r="DL6260" s="81">
        <v>0</v>
      </c>
      <c r="DM6260" s="81">
        <v>6.9725467603255565E-8</v>
      </c>
      <c r="DN6260" s="81">
        <v>6.9725467603255565E-8</v>
      </c>
      <c r="DO6260" s="81">
        <v>0</v>
      </c>
      <c r="DP6260" s="81">
        <v>6.9725467603255565E-8</v>
      </c>
      <c r="DQ6260" s="81">
        <v>6.9725467603255565E-8</v>
      </c>
      <c r="DR6260" s="81">
        <v>0</v>
      </c>
      <c r="DS6260" s="81">
        <v>6.9725467603255565E-8</v>
      </c>
      <c r="DT6260" s="81">
        <v>6.9725467603255565E-8</v>
      </c>
      <c r="DU6260" s="81">
        <v>0</v>
      </c>
      <c r="DV6260" s="81">
        <v>6.9725467603255565E-8</v>
      </c>
      <c r="DW6260" s="81">
        <v>6.9725467603255565E-8</v>
      </c>
      <c r="GE6260" s="81" t="s">
        <v>449</v>
      </c>
      <c r="GF6260" s="81" t="s">
        <v>155</v>
      </c>
      <c r="GG6260" s="81" t="s">
        <v>501</v>
      </c>
      <c r="GH6260" s="81" t="s">
        <v>452</v>
      </c>
      <c r="GI6260" s="81">
        <v>2025</v>
      </c>
      <c r="GJ6260" s="81" t="s">
        <v>201</v>
      </c>
      <c r="GK6260" s="81">
        <v>0.71896016785821382</v>
      </c>
      <c r="GL6260" s="81">
        <v>0.27821800000000002</v>
      </c>
      <c r="GM6260" s="81">
        <v>2025</v>
      </c>
      <c r="GN6260" s="81" t="s">
        <v>173</v>
      </c>
      <c r="GO6260" s="81">
        <v>1.1148832299820636E-2</v>
      </c>
      <c r="GP6260" s="81">
        <v>10</v>
      </c>
      <c r="GQ6260" s="81">
        <v>0</v>
      </c>
      <c r="GR6260" s="81" t="s">
        <v>448</v>
      </c>
      <c r="GS6260" s="81">
        <v>1.1148832299820636E-2</v>
      </c>
      <c r="GT6260" s="81">
        <v>8.0155663417021197E-3</v>
      </c>
      <c r="GU6260" s="81">
        <v>1.1148832299820636E-2</v>
      </c>
      <c r="GV6260" s="81">
        <v>8.0155663417021197E-3</v>
      </c>
      <c r="GW6260" s="81">
        <v>1.1148832299820636E-2</v>
      </c>
      <c r="GX6260" s="81">
        <v>8.0155663417021197E-3</v>
      </c>
      <c r="GY6260" s="81">
        <v>1.1148832299820636E-2</v>
      </c>
      <c r="GZ6260" s="81">
        <v>8.0155663417021197E-3</v>
      </c>
    </row>
    <row r="6261" spans="98:208" x14ac:dyDescent="0.25">
      <c r="CT6261" s="81" t="s">
        <v>155</v>
      </c>
      <c r="CU6261" s="81" t="s">
        <v>496</v>
      </c>
      <c r="CV6261" s="81" t="s">
        <v>459</v>
      </c>
      <c r="CW6261" s="81">
        <v>2025</v>
      </c>
      <c r="CX6261" s="81">
        <v>0</v>
      </c>
      <c r="CY6261" s="81">
        <v>0</v>
      </c>
      <c r="CZ6261" s="81">
        <v>0</v>
      </c>
      <c r="DA6261" s="81">
        <v>0</v>
      </c>
      <c r="DB6261" s="81">
        <v>5.4750346070080216</v>
      </c>
      <c r="DC6261" s="81">
        <v>0.71896016785820682</v>
      </c>
      <c r="DD6261" s="81">
        <v>3.0714971986151549</v>
      </c>
      <c r="DE6261" s="81">
        <v>1.6845772405345241</v>
      </c>
      <c r="DF6261" s="81">
        <v>8.0155663417020434E-3</v>
      </c>
      <c r="DG6261" s="81">
        <v>8.0155663417020434E-3</v>
      </c>
      <c r="DH6261" s="81">
        <v>8.0155663417020434E-3</v>
      </c>
      <c r="DI6261" s="81">
        <v>8.0155663417020434E-3</v>
      </c>
      <c r="DJ6261" s="81">
        <v>8.6987574715088568E-6</v>
      </c>
      <c r="DL6261" s="81">
        <v>0</v>
      </c>
      <c r="DM6261" s="81">
        <v>6.9725467603255565E-8</v>
      </c>
      <c r="DN6261" s="81">
        <v>6.9725467603255565E-8</v>
      </c>
      <c r="DO6261" s="81">
        <v>0</v>
      </c>
      <c r="DP6261" s="81">
        <v>6.9725467603255565E-8</v>
      </c>
      <c r="DQ6261" s="81">
        <v>6.9725467603255565E-8</v>
      </c>
      <c r="DR6261" s="81">
        <v>0</v>
      </c>
      <c r="DS6261" s="81">
        <v>6.9725467603255565E-8</v>
      </c>
      <c r="DT6261" s="81">
        <v>6.9725467603255565E-8</v>
      </c>
      <c r="DU6261" s="81">
        <v>0</v>
      </c>
      <c r="DV6261" s="81">
        <v>6.9725467603255565E-8</v>
      </c>
      <c r="DW6261" s="81">
        <v>6.9725467603255565E-8</v>
      </c>
      <c r="GE6261" s="81" t="s">
        <v>449</v>
      </c>
      <c r="GF6261" s="81" t="s">
        <v>155</v>
      </c>
      <c r="GG6261" s="81" t="s">
        <v>501</v>
      </c>
      <c r="GH6261" s="81" t="s">
        <v>452</v>
      </c>
      <c r="GI6261" s="81">
        <v>2026</v>
      </c>
      <c r="GJ6261" s="81" t="s">
        <v>201</v>
      </c>
      <c r="GK6261" s="81">
        <v>0.71896016785821382</v>
      </c>
      <c r="GL6261" s="81">
        <v>0.27821800000000002</v>
      </c>
      <c r="GM6261" s="81">
        <v>2026</v>
      </c>
      <c r="GN6261" s="81" t="s">
        <v>173</v>
      </c>
      <c r="GO6261" s="81">
        <v>1.1148832299820636E-2</v>
      </c>
      <c r="GP6261" s="81">
        <v>10</v>
      </c>
      <c r="GQ6261" s="81">
        <v>0</v>
      </c>
      <c r="GR6261" s="81" t="s">
        <v>448</v>
      </c>
      <c r="GS6261" s="81">
        <v>1.1148832299820636E-2</v>
      </c>
      <c r="GT6261" s="81">
        <v>8.0155663417021197E-3</v>
      </c>
      <c r="GU6261" s="81">
        <v>1.1148832299820636E-2</v>
      </c>
      <c r="GV6261" s="81">
        <v>8.0155663417021197E-3</v>
      </c>
      <c r="GW6261" s="81">
        <v>1.1148832299820636E-2</v>
      </c>
      <c r="GX6261" s="81">
        <v>8.0155663417021197E-3</v>
      </c>
      <c r="GY6261" s="81">
        <v>1.1148832299820636E-2</v>
      </c>
      <c r="GZ6261" s="81">
        <v>8.0155663417021197E-3</v>
      </c>
    </row>
    <row r="6262" spans="98:208" x14ac:dyDescent="0.25">
      <c r="CT6262" s="81" t="s">
        <v>155</v>
      </c>
      <c r="CU6262" s="81" t="s">
        <v>496</v>
      </c>
      <c r="CV6262" s="81" t="s">
        <v>459</v>
      </c>
      <c r="CW6262" s="81">
        <v>2026</v>
      </c>
      <c r="CX6262" s="81">
        <v>0</v>
      </c>
      <c r="CY6262" s="81">
        <v>0</v>
      </c>
      <c r="CZ6262" s="81">
        <v>0</v>
      </c>
      <c r="DA6262" s="81">
        <v>0</v>
      </c>
      <c r="DB6262" s="81">
        <v>5.4750346070080216</v>
      </c>
      <c r="DC6262" s="81">
        <v>0.71896016785820682</v>
      </c>
      <c r="DD6262" s="81">
        <v>3.0714971986151549</v>
      </c>
      <c r="DE6262" s="81">
        <v>1.6845772405345241</v>
      </c>
      <c r="DF6262" s="81">
        <v>8.0155663417020434E-3</v>
      </c>
      <c r="DG6262" s="81">
        <v>8.0155663417020434E-3</v>
      </c>
      <c r="DH6262" s="81">
        <v>8.0155663417020434E-3</v>
      </c>
      <c r="DI6262" s="81">
        <v>8.0155663417020434E-3</v>
      </c>
      <c r="DJ6262" s="81">
        <v>8.6987574715088568E-6</v>
      </c>
      <c r="DL6262" s="81">
        <v>0</v>
      </c>
      <c r="DM6262" s="81">
        <v>6.9725467603255565E-8</v>
      </c>
      <c r="DN6262" s="81">
        <v>6.9725467603255565E-8</v>
      </c>
      <c r="DO6262" s="81">
        <v>0</v>
      </c>
      <c r="DP6262" s="81">
        <v>6.9725467603255565E-8</v>
      </c>
      <c r="DQ6262" s="81">
        <v>6.9725467603255565E-8</v>
      </c>
      <c r="DR6262" s="81">
        <v>0</v>
      </c>
      <c r="DS6262" s="81">
        <v>6.9725467603255565E-8</v>
      </c>
      <c r="DT6262" s="81">
        <v>6.9725467603255565E-8</v>
      </c>
      <c r="DU6262" s="81">
        <v>0</v>
      </c>
      <c r="DV6262" s="81">
        <v>6.9725467603255565E-8</v>
      </c>
      <c r="DW6262" s="81">
        <v>6.9725467603255565E-8</v>
      </c>
      <c r="GE6262" s="81" t="s">
        <v>449</v>
      </c>
      <c r="GF6262" s="81" t="s">
        <v>155</v>
      </c>
      <c r="GG6262" s="81" t="s">
        <v>501</v>
      </c>
      <c r="GH6262" s="81" t="s">
        <v>452</v>
      </c>
      <c r="GI6262" s="81">
        <v>2027</v>
      </c>
      <c r="GJ6262" s="81" t="s">
        <v>201</v>
      </c>
      <c r="GK6262" s="81">
        <v>0.71896016785821382</v>
      </c>
      <c r="GL6262" s="81">
        <v>0.27821800000000002</v>
      </c>
      <c r="GM6262" s="81">
        <v>2027</v>
      </c>
      <c r="GN6262" s="81" t="s">
        <v>173</v>
      </c>
      <c r="GO6262" s="81">
        <v>1.1148832299820636E-2</v>
      </c>
      <c r="GP6262" s="81">
        <v>10</v>
      </c>
      <c r="GQ6262" s="81">
        <v>0</v>
      </c>
      <c r="GR6262" s="81" t="s">
        <v>448</v>
      </c>
      <c r="GS6262" s="81">
        <v>1.1148832299820636E-2</v>
      </c>
      <c r="GT6262" s="81">
        <v>8.0155663417021197E-3</v>
      </c>
      <c r="GU6262" s="81">
        <v>1.1148832299820636E-2</v>
      </c>
      <c r="GV6262" s="81">
        <v>8.0155663417021197E-3</v>
      </c>
      <c r="GW6262" s="81">
        <v>1.1148832299820636E-2</v>
      </c>
      <c r="GX6262" s="81">
        <v>8.0155663417021197E-3</v>
      </c>
      <c r="GY6262" s="81">
        <v>1.1148832299820636E-2</v>
      </c>
      <c r="GZ6262" s="81">
        <v>8.0155663417021197E-3</v>
      </c>
    </row>
    <row r="6263" spans="98:208" x14ac:dyDescent="0.25">
      <c r="CT6263" s="81" t="s">
        <v>155</v>
      </c>
      <c r="CU6263" s="81" t="s">
        <v>496</v>
      </c>
      <c r="CV6263" s="81" t="s">
        <v>459</v>
      </c>
      <c r="CW6263" s="81">
        <v>2027</v>
      </c>
      <c r="CX6263" s="81">
        <v>0</v>
      </c>
      <c r="CY6263" s="81">
        <v>0</v>
      </c>
      <c r="CZ6263" s="81">
        <v>0</v>
      </c>
      <c r="DA6263" s="81">
        <v>0</v>
      </c>
      <c r="DB6263" s="81">
        <v>5.4750346070080216</v>
      </c>
      <c r="DC6263" s="81">
        <v>0.71896016785820682</v>
      </c>
      <c r="DD6263" s="81">
        <v>3.0714971986151549</v>
      </c>
      <c r="DE6263" s="81">
        <v>1.6845772405345241</v>
      </c>
      <c r="DF6263" s="81">
        <v>8.0155663417020434E-3</v>
      </c>
      <c r="DG6263" s="81">
        <v>8.0155663417020434E-3</v>
      </c>
      <c r="DH6263" s="81">
        <v>8.0155663417020434E-3</v>
      </c>
      <c r="DI6263" s="81">
        <v>8.0155663417020434E-3</v>
      </c>
      <c r="DJ6263" s="81">
        <v>8.6987574715088568E-6</v>
      </c>
      <c r="DL6263" s="81">
        <v>0</v>
      </c>
      <c r="DM6263" s="81">
        <v>6.9725467603255565E-8</v>
      </c>
      <c r="DN6263" s="81">
        <v>6.9725467603255565E-8</v>
      </c>
      <c r="DO6263" s="81">
        <v>0</v>
      </c>
      <c r="DP6263" s="81">
        <v>6.9725467603255565E-8</v>
      </c>
      <c r="DQ6263" s="81">
        <v>6.9725467603255565E-8</v>
      </c>
      <c r="DR6263" s="81">
        <v>0</v>
      </c>
      <c r="DS6263" s="81">
        <v>6.9725467603255565E-8</v>
      </c>
      <c r="DT6263" s="81">
        <v>6.9725467603255565E-8</v>
      </c>
      <c r="DU6263" s="81">
        <v>0</v>
      </c>
      <c r="DV6263" s="81">
        <v>6.9725467603255565E-8</v>
      </c>
      <c r="DW6263" s="81">
        <v>6.9725467603255565E-8</v>
      </c>
      <c r="GE6263" s="81" t="s">
        <v>449</v>
      </c>
      <c r="GF6263" s="81" t="s">
        <v>155</v>
      </c>
      <c r="GG6263" s="81" t="s">
        <v>501</v>
      </c>
      <c r="GH6263" s="81" t="s">
        <v>452</v>
      </c>
      <c r="GI6263" s="81">
        <v>2028</v>
      </c>
      <c r="GJ6263" s="81" t="s">
        <v>201</v>
      </c>
      <c r="GK6263" s="81">
        <v>0.74733835430388973</v>
      </c>
      <c r="GL6263" s="81">
        <v>0.27821800000000002</v>
      </c>
      <c r="GM6263" s="81">
        <v>2028</v>
      </c>
      <c r="GN6263" s="81" t="s">
        <v>173</v>
      </c>
      <c r="GO6263" s="81">
        <v>1.1148832299820636E-2</v>
      </c>
      <c r="GP6263" s="81">
        <v>10</v>
      </c>
      <c r="GQ6263" s="81">
        <v>0</v>
      </c>
      <c r="GR6263" s="81" t="s">
        <v>448</v>
      </c>
      <c r="GS6263" s="81">
        <v>1.1148832299820636E-2</v>
      </c>
      <c r="GT6263" s="81">
        <v>8.3319499833580044E-3</v>
      </c>
      <c r="GU6263" s="81">
        <v>1.1148832299820636E-2</v>
      </c>
      <c r="GV6263" s="81">
        <v>8.3319499833580044E-3</v>
      </c>
      <c r="GW6263" s="81">
        <v>1.1148832299820636E-2</v>
      </c>
      <c r="GX6263" s="81">
        <v>8.3319499833580044E-3</v>
      </c>
      <c r="GY6263" s="81">
        <v>1.1148832299820636E-2</v>
      </c>
      <c r="GZ6263" s="81">
        <v>8.3319499833580044E-3</v>
      </c>
    </row>
    <row r="6264" spans="98:208" x14ac:dyDescent="0.25">
      <c r="CT6264" s="81" t="s">
        <v>155</v>
      </c>
      <c r="CU6264" s="81" t="s">
        <v>496</v>
      </c>
      <c r="CV6264" s="81" t="s">
        <v>459</v>
      </c>
      <c r="CW6264" s="81">
        <v>2028</v>
      </c>
      <c r="CX6264" s="81">
        <v>0</v>
      </c>
      <c r="CY6264" s="81">
        <v>0</v>
      </c>
      <c r="CZ6264" s="81">
        <v>0</v>
      </c>
      <c r="DA6264" s="81">
        <v>0</v>
      </c>
      <c r="DB6264" s="81">
        <v>5.7770153400786617</v>
      </c>
      <c r="DC6264" s="81">
        <v>0.74733835430391049</v>
      </c>
      <c r="DD6264" s="81">
        <v>3.2379513401017852</v>
      </c>
      <c r="DE6264" s="81">
        <v>1.791725645672831</v>
      </c>
      <c r="DF6264" s="81">
        <v>8.3319499833582351E-3</v>
      </c>
      <c r="DG6264" s="81">
        <v>8.3319499833582351E-3</v>
      </c>
      <c r="DH6264" s="81">
        <v>8.3319499833582351E-3</v>
      </c>
      <c r="DI6264" s="81">
        <v>8.3319499833582351E-3</v>
      </c>
      <c r="DJ6264" s="81">
        <v>8.6987574715088568E-6</v>
      </c>
      <c r="DL6264" s="81">
        <v>0</v>
      </c>
      <c r="DM6264" s="81">
        <v>7.2477612169975548E-8</v>
      </c>
      <c r="DN6264" s="81">
        <v>7.2477612169975548E-8</v>
      </c>
      <c r="DO6264" s="81">
        <v>0</v>
      </c>
      <c r="DP6264" s="81">
        <v>7.2477612169975548E-8</v>
      </c>
      <c r="DQ6264" s="81">
        <v>7.2477612169975548E-8</v>
      </c>
      <c r="DR6264" s="81">
        <v>0</v>
      </c>
      <c r="DS6264" s="81">
        <v>7.2477612169975548E-8</v>
      </c>
      <c r="DT6264" s="81">
        <v>7.2477612169975548E-8</v>
      </c>
      <c r="DU6264" s="81">
        <v>0</v>
      </c>
      <c r="DV6264" s="81">
        <v>7.2477612169975548E-8</v>
      </c>
      <c r="DW6264" s="81">
        <v>7.2477612169975548E-8</v>
      </c>
      <c r="GE6264" s="81" t="s">
        <v>449</v>
      </c>
      <c r="GF6264" s="81" t="s">
        <v>155</v>
      </c>
      <c r="GG6264" s="81" t="s">
        <v>501</v>
      </c>
      <c r="GH6264" s="81" t="s">
        <v>452</v>
      </c>
      <c r="GI6264" s="81">
        <v>2029</v>
      </c>
      <c r="GJ6264" s="81" t="s">
        <v>201</v>
      </c>
      <c r="GK6264" s="81">
        <v>0.74733835430388973</v>
      </c>
      <c r="GL6264" s="81">
        <v>0.27821800000000002</v>
      </c>
      <c r="GM6264" s="81">
        <v>2029</v>
      </c>
      <c r="GN6264" s="81" t="s">
        <v>173</v>
      </c>
      <c r="GO6264" s="81">
        <v>1.1148832299820636E-2</v>
      </c>
      <c r="GP6264" s="81">
        <v>10</v>
      </c>
      <c r="GQ6264" s="81">
        <v>0</v>
      </c>
      <c r="GR6264" s="81" t="s">
        <v>448</v>
      </c>
      <c r="GS6264" s="81">
        <v>1.1148832299820636E-2</v>
      </c>
      <c r="GT6264" s="81">
        <v>8.3319499833580044E-3</v>
      </c>
      <c r="GU6264" s="81">
        <v>1.1148832299820636E-2</v>
      </c>
      <c r="GV6264" s="81">
        <v>8.3319499833580044E-3</v>
      </c>
      <c r="GW6264" s="81">
        <v>1.1148832299820636E-2</v>
      </c>
      <c r="GX6264" s="81">
        <v>8.3319499833580044E-3</v>
      </c>
      <c r="GY6264" s="81">
        <v>1.1148832299820636E-2</v>
      </c>
      <c r="GZ6264" s="81">
        <v>8.3319499833580044E-3</v>
      </c>
    </row>
    <row r="6265" spans="98:208" x14ac:dyDescent="0.25">
      <c r="CT6265" s="81" t="s">
        <v>155</v>
      </c>
      <c r="CU6265" s="81" t="s">
        <v>496</v>
      </c>
      <c r="CV6265" s="81" t="s">
        <v>459</v>
      </c>
      <c r="CW6265" s="81">
        <v>2029</v>
      </c>
      <c r="CX6265" s="81">
        <v>0</v>
      </c>
      <c r="CY6265" s="81">
        <v>0</v>
      </c>
      <c r="CZ6265" s="81">
        <v>0</v>
      </c>
      <c r="DA6265" s="81">
        <v>0</v>
      </c>
      <c r="DB6265" s="81">
        <v>5.7770153400786617</v>
      </c>
      <c r="DC6265" s="81">
        <v>0.74733835430391049</v>
      </c>
      <c r="DD6265" s="81">
        <v>3.2379513401017852</v>
      </c>
      <c r="DE6265" s="81">
        <v>1.791725645672831</v>
      </c>
      <c r="DF6265" s="81">
        <v>8.3319499833582351E-3</v>
      </c>
      <c r="DG6265" s="81">
        <v>8.3319499833582351E-3</v>
      </c>
      <c r="DH6265" s="81">
        <v>8.3319499833582351E-3</v>
      </c>
      <c r="DI6265" s="81">
        <v>8.3319499833582351E-3</v>
      </c>
      <c r="DJ6265" s="81">
        <v>8.6987574715088568E-6</v>
      </c>
      <c r="DL6265" s="81">
        <v>0</v>
      </c>
      <c r="DM6265" s="81">
        <v>7.2477612169975548E-8</v>
      </c>
      <c r="DN6265" s="81">
        <v>7.2477612169975548E-8</v>
      </c>
      <c r="DO6265" s="81">
        <v>0</v>
      </c>
      <c r="DP6265" s="81">
        <v>7.2477612169975548E-8</v>
      </c>
      <c r="DQ6265" s="81">
        <v>7.2477612169975548E-8</v>
      </c>
      <c r="DR6265" s="81">
        <v>0</v>
      </c>
      <c r="DS6265" s="81">
        <v>7.2477612169975548E-8</v>
      </c>
      <c r="DT6265" s="81">
        <v>7.2477612169975548E-8</v>
      </c>
      <c r="DU6265" s="81">
        <v>0</v>
      </c>
      <c r="DV6265" s="81">
        <v>7.2477612169975548E-8</v>
      </c>
      <c r="DW6265" s="81">
        <v>7.2477612169975548E-8</v>
      </c>
      <c r="GE6265" s="81" t="s">
        <v>449</v>
      </c>
      <c r="GF6265" s="81" t="s">
        <v>155</v>
      </c>
      <c r="GG6265" s="81" t="s">
        <v>501</v>
      </c>
      <c r="GH6265" s="81" t="s">
        <v>452</v>
      </c>
      <c r="GI6265" s="81">
        <v>2030</v>
      </c>
      <c r="GJ6265" s="81" t="s">
        <v>201</v>
      </c>
      <c r="GK6265" s="81">
        <v>0.74733835430388973</v>
      </c>
      <c r="GL6265" s="81">
        <v>0.27821800000000002</v>
      </c>
      <c r="GM6265" s="81">
        <v>2030</v>
      </c>
      <c r="GN6265" s="81" t="s">
        <v>173</v>
      </c>
      <c r="GO6265" s="81">
        <v>1.1148832299820636E-2</v>
      </c>
      <c r="GP6265" s="81">
        <v>10</v>
      </c>
      <c r="GQ6265" s="81">
        <v>0</v>
      </c>
      <c r="GR6265" s="81" t="s">
        <v>448</v>
      </c>
      <c r="GS6265" s="81">
        <v>0</v>
      </c>
      <c r="GT6265" s="81">
        <v>0</v>
      </c>
      <c r="GU6265" s="81">
        <v>1.1148832299820636E-2</v>
      </c>
      <c r="GV6265" s="81">
        <v>8.3319499833580044E-3</v>
      </c>
      <c r="GW6265" s="81">
        <v>1.1148832299820636E-2</v>
      </c>
      <c r="GX6265" s="81">
        <v>8.3319499833580044E-3</v>
      </c>
      <c r="GY6265" s="81">
        <v>1.1148832299820636E-2</v>
      </c>
      <c r="GZ6265" s="81">
        <v>8.3319499833580044E-3</v>
      </c>
    </row>
    <row r="6266" spans="98:208" x14ac:dyDescent="0.25">
      <c r="CT6266" s="81" t="s">
        <v>155</v>
      </c>
      <c r="CU6266" s="81" t="s">
        <v>496</v>
      </c>
      <c r="CV6266" s="81" t="s">
        <v>459</v>
      </c>
      <c r="CW6266" s="81">
        <v>2030</v>
      </c>
      <c r="CX6266" s="81">
        <v>0</v>
      </c>
      <c r="CY6266" s="81">
        <v>0</v>
      </c>
      <c r="CZ6266" s="81">
        <v>0</v>
      </c>
      <c r="DA6266" s="81">
        <v>0</v>
      </c>
      <c r="DB6266" s="81">
        <v>5.7770153400786617</v>
      </c>
      <c r="DC6266" s="81">
        <v>0.74733835430391049</v>
      </c>
      <c r="DD6266" s="81">
        <v>3.2379513401017852</v>
      </c>
      <c r="DE6266" s="81">
        <v>1.791725645672831</v>
      </c>
      <c r="DF6266" s="81">
        <v>0</v>
      </c>
      <c r="DG6266" s="81">
        <v>8.3319499833582351E-3</v>
      </c>
      <c r="DH6266" s="81">
        <v>8.3319499833582351E-3</v>
      </c>
      <c r="DI6266" s="81">
        <v>8.3319499833582351E-3</v>
      </c>
      <c r="DJ6266" s="81">
        <v>8.6987574715088568E-6</v>
      </c>
      <c r="DL6266" s="81">
        <v>0</v>
      </c>
      <c r="DM6266" s="81">
        <v>0</v>
      </c>
      <c r="DN6266" s="81">
        <v>0</v>
      </c>
      <c r="DO6266" s="81">
        <v>0</v>
      </c>
      <c r="DP6266" s="81">
        <v>7.2477612169975548E-8</v>
      </c>
      <c r="DQ6266" s="81">
        <v>7.2477612169975548E-8</v>
      </c>
      <c r="DR6266" s="81">
        <v>0</v>
      </c>
      <c r="DS6266" s="81">
        <v>7.2477612169975548E-8</v>
      </c>
      <c r="DT6266" s="81">
        <v>7.2477612169975548E-8</v>
      </c>
      <c r="DU6266" s="81">
        <v>0</v>
      </c>
      <c r="DV6266" s="81">
        <v>7.2477612169975548E-8</v>
      </c>
      <c r="DW6266" s="81">
        <v>7.2477612169975548E-8</v>
      </c>
      <c r="GE6266" s="81" t="s">
        <v>449</v>
      </c>
      <c r="GF6266" s="81" t="s">
        <v>155</v>
      </c>
      <c r="GG6266" s="81" t="s">
        <v>501</v>
      </c>
      <c r="GH6266" s="81" t="s">
        <v>452</v>
      </c>
      <c r="GI6266" s="81">
        <v>2031</v>
      </c>
      <c r="GJ6266" s="81" t="s">
        <v>201</v>
      </c>
      <c r="GK6266" s="81">
        <v>0.74733835430388973</v>
      </c>
      <c r="GL6266" s="81">
        <v>0.27821800000000002</v>
      </c>
      <c r="GM6266" s="81">
        <v>2031</v>
      </c>
      <c r="GN6266" s="81" t="s">
        <v>173</v>
      </c>
      <c r="GO6266" s="81">
        <v>1.1148832299820636E-2</v>
      </c>
      <c r="GP6266" s="81">
        <v>10</v>
      </c>
      <c r="GQ6266" s="81">
        <v>0</v>
      </c>
      <c r="GR6266" s="81" t="s">
        <v>448</v>
      </c>
      <c r="GS6266" s="81">
        <v>0</v>
      </c>
      <c r="GT6266" s="81">
        <v>0</v>
      </c>
      <c r="GU6266" s="81">
        <v>0</v>
      </c>
      <c r="GV6266" s="81">
        <v>0</v>
      </c>
      <c r="GW6266" s="81">
        <v>1.1148832299820636E-2</v>
      </c>
      <c r="GX6266" s="81">
        <v>8.3319499833580044E-3</v>
      </c>
      <c r="GY6266" s="81">
        <v>1.1148832299820636E-2</v>
      </c>
      <c r="GZ6266" s="81">
        <v>8.3319499833580044E-3</v>
      </c>
    </row>
    <row r="6267" spans="98:208" x14ac:dyDescent="0.25">
      <c r="CT6267" s="81" t="s">
        <v>155</v>
      </c>
      <c r="CU6267" s="81" t="s">
        <v>496</v>
      </c>
      <c r="CV6267" s="81" t="s">
        <v>459</v>
      </c>
      <c r="CW6267" s="81">
        <v>2031</v>
      </c>
      <c r="CX6267" s="81">
        <v>0</v>
      </c>
      <c r="CY6267" s="81">
        <v>0</v>
      </c>
      <c r="CZ6267" s="81">
        <v>0</v>
      </c>
      <c r="DA6267" s="81">
        <v>0</v>
      </c>
      <c r="DB6267" s="81">
        <v>5.7770153400786617</v>
      </c>
      <c r="DC6267" s="81">
        <v>0.74733835430391049</v>
      </c>
      <c r="DD6267" s="81">
        <v>3.2379513401017852</v>
      </c>
      <c r="DE6267" s="81">
        <v>1.791725645672831</v>
      </c>
      <c r="DF6267" s="81">
        <v>0</v>
      </c>
      <c r="DG6267" s="81">
        <v>0</v>
      </c>
      <c r="DH6267" s="81">
        <v>8.3319499833582351E-3</v>
      </c>
      <c r="DI6267" s="81">
        <v>8.3319499833582351E-3</v>
      </c>
      <c r="DJ6267" s="81">
        <v>8.6987574715088568E-6</v>
      </c>
      <c r="DL6267" s="81">
        <v>0</v>
      </c>
      <c r="DM6267" s="81">
        <v>0</v>
      </c>
      <c r="DN6267" s="81">
        <v>0</v>
      </c>
      <c r="DO6267" s="81">
        <v>0</v>
      </c>
      <c r="DP6267" s="81">
        <v>0</v>
      </c>
      <c r="DQ6267" s="81">
        <v>0</v>
      </c>
      <c r="DR6267" s="81">
        <v>0</v>
      </c>
      <c r="DS6267" s="81">
        <v>7.2477612169975548E-8</v>
      </c>
      <c r="DT6267" s="81">
        <v>7.2477612169975548E-8</v>
      </c>
      <c r="DU6267" s="81">
        <v>0</v>
      </c>
      <c r="DV6267" s="81">
        <v>7.2477612169975548E-8</v>
      </c>
      <c r="DW6267" s="81">
        <v>7.2477612169975548E-8</v>
      </c>
      <c r="GE6267" s="81" t="s">
        <v>449</v>
      </c>
      <c r="GF6267" s="81" t="s">
        <v>155</v>
      </c>
      <c r="GG6267" s="81" t="s">
        <v>501</v>
      </c>
      <c r="GH6267" s="81" t="s">
        <v>452</v>
      </c>
      <c r="GI6267" s="81">
        <v>2032</v>
      </c>
      <c r="GJ6267" s="81" t="s">
        <v>201</v>
      </c>
      <c r="GK6267" s="81">
        <v>0.74733835430388973</v>
      </c>
      <c r="GL6267" s="81">
        <v>0.27821800000000002</v>
      </c>
      <c r="GM6267" s="81">
        <v>2032</v>
      </c>
      <c r="GN6267" s="81" t="s">
        <v>173</v>
      </c>
      <c r="GO6267" s="81">
        <v>1.1148832299820636E-2</v>
      </c>
      <c r="GP6267" s="81">
        <v>10</v>
      </c>
      <c r="GQ6267" s="81">
        <v>0</v>
      </c>
      <c r="GR6267" s="81" t="s">
        <v>448</v>
      </c>
      <c r="GS6267" s="81">
        <v>0</v>
      </c>
      <c r="GT6267" s="81">
        <v>0</v>
      </c>
      <c r="GU6267" s="81">
        <v>0</v>
      </c>
      <c r="GV6267" s="81">
        <v>0</v>
      </c>
      <c r="GW6267" s="81">
        <v>0</v>
      </c>
      <c r="GX6267" s="81">
        <v>0</v>
      </c>
      <c r="GY6267" s="81">
        <v>1.1148832299820636E-2</v>
      </c>
      <c r="GZ6267" s="81">
        <v>8.3319499833580044E-3</v>
      </c>
    </row>
    <row r="6268" spans="98:208" x14ac:dyDescent="0.25">
      <c r="CT6268" s="81" t="s">
        <v>155</v>
      </c>
      <c r="CU6268" s="81" t="s">
        <v>496</v>
      </c>
      <c r="CV6268" s="81" t="s">
        <v>459</v>
      </c>
      <c r="CW6268" s="81">
        <v>2032</v>
      </c>
      <c r="CX6268" s="81">
        <v>0</v>
      </c>
      <c r="CY6268" s="81">
        <v>0</v>
      </c>
      <c r="CZ6268" s="81">
        <v>0</v>
      </c>
      <c r="DA6268" s="81">
        <v>0</v>
      </c>
      <c r="DB6268" s="81">
        <v>5.7770153400786617</v>
      </c>
      <c r="DC6268" s="81">
        <v>0.74733835430391049</v>
      </c>
      <c r="DD6268" s="81">
        <v>3.2379513401017852</v>
      </c>
      <c r="DE6268" s="81">
        <v>1.791725645672831</v>
      </c>
      <c r="DF6268" s="81">
        <v>0</v>
      </c>
      <c r="DG6268" s="81">
        <v>0</v>
      </c>
      <c r="DH6268" s="81">
        <v>0</v>
      </c>
      <c r="DI6268" s="81">
        <v>8.3319499833582351E-3</v>
      </c>
      <c r="DJ6268" s="81">
        <v>8.6987574715088568E-6</v>
      </c>
      <c r="DL6268" s="81">
        <v>0</v>
      </c>
      <c r="DM6268" s="81">
        <v>0</v>
      </c>
      <c r="DN6268" s="81">
        <v>0</v>
      </c>
      <c r="DO6268" s="81">
        <v>0</v>
      </c>
      <c r="DP6268" s="81">
        <v>0</v>
      </c>
      <c r="DQ6268" s="81">
        <v>0</v>
      </c>
      <c r="DR6268" s="81">
        <v>0</v>
      </c>
      <c r="DS6268" s="81">
        <v>0</v>
      </c>
      <c r="DT6268" s="81">
        <v>0</v>
      </c>
      <c r="DU6268" s="81">
        <v>0</v>
      </c>
      <c r="DV6268" s="81">
        <v>7.2477612169975548E-8</v>
      </c>
      <c r="DW6268" s="81">
        <v>7.2477612169975548E-8</v>
      </c>
      <c r="GE6268" s="81" t="s">
        <v>449</v>
      </c>
      <c r="GF6268" s="81" t="s">
        <v>155</v>
      </c>
      <c r="GG6268" s="81" t="s">
        <v>501</v>
      </c>
      <c r="GH6268" s="81" t="s">
        <v>453</v>
      </c>
      <c r="GI6268" s="81">
        <v>2021</v>
      </c>
      <c r="GJ6268" s="81" t="s">
        <v>201</v>
      </c>
      <c r="GK6268" s="81">
        <v>3.6425060683954499E-2</v>
      </c>
      <c r="GL6268" s="81">
        <v>0.27821800000000002</v>
      </c>
      <c r="GM6268" s="81">
        <v>2021</v>
      </c>
      <c r="GN6268" s="81" t="s">
        <v>173</v>
      </c>
      <c r="GO6268" s="81">
        <v>1.1148832299820636E-2</v>
      </c>
      <c r="GP6268" s="81">
        <v>10</v>
      </c>
      <c r="GQ6268" s="81">
        <v>0</v>
      </c>
      <c r="GR6268" s="81" t="s">
        <v>448</v>
      </c>
      <c r="GS6268" s="81">
        <v>1.1148832299820636E-2</v>
      </c>
      <c r="GT6268" s="81">
        <v>4.0609689307619866E-4</v>
      </c>
      <c r="GU6268" s="81">
        <v>1.1148832299820636E-2</v>
      </c>
      <c r="GV6268" s="81">
        <v>4.0609689307619866E-4</v>
      </c>
      <c r="GW6268" s="81">
        <v>0</v>
      </c>
      <c r="GX6268" s="81">
        <v>0</v>
      </c>
      <c r="GY6268" s="81">
        <v>0</v>
      </c>
      <c r="GZ6268" s="81">
        <v>0</v>
      </c>
    </row>
    <row r="6269" spans="98:208" x14ac:dyDescent="0.25">
      <c r="CT6269" s="81" t="s">
        <v>155</v>
      </c>
      <c r="CU6269" s="81" t="s">
        <v>496</v>
      </c>
      <c r="CV6269" s="81" t="s">
        <v>460</v>
      </c>
      <c r="CW6269" s="81">
        <v>2020</v>
      </c>
      <c r="CX6269" s="81">
        <v>0</v>
      </c>
      <c r="CY6269" s="81">
        <v>0</v>
      </c>
      <c r="CZ6269" s="81">
        <v>0</v>
      </c>
      <c r="DA6269" s="81">
        <v>0</v>
      </c>
      <c r="DB6269" s="81">
        <v>7.7900575334948499E-2</v>
      </c>
      <c r="DC6269" s="81">
        <v>3.6425060683954333E-2</v>
      </c>
      <c r="DD6269" s="81">
        <v>1.580872452543251E-3</v>
      </c>
      <c r="DE6269" s="81">
        <v>3.9894642198450583E-2</v>
      </c>
      <c r="DF6269" s="81">
        <v>4.0609689307619681E-4</v>
      </c>
      <c r="DG6269" s="81">
        <v>0</v>
      </c>
      <c r="DH6269" s="81">
        <v>0</v>
      </c>
      <c r="DI6269" s="81">
        <v>0</v>
      </c>
      <c r="DJ6269" s="81">
        <v>3.547597874298924E-3</v>
      </c>
      <c r="DL6269" s="81">
        <v>0</v>
      </c>
      <c r="DM6269" s="81">
        <v>1.4406684746365133E-6</v>
      </c>
      <c r="DN6269" s="81">
        <v>1.4406684746365133E-6</v>
      </c>
      <c r="DO6269" s="81">
        <v>0</v>
      </c>
      <c r="DP6269" s="81">
        <v>0</v>
      </c>
      <c r="DQ6269" s="81">
        <v>0</v>
      </c>
      <c r="DR6269" s="81">
        <v>0</v>
      </c>
      <c r="DS6269" s="81">
        <v>0</v>
      </c>
      <c r="DT6269" s="81">
        <v>0</v>
      </c>
      <c r="DU6269" s="81">
        <v>0</v>
      </c>
      <c r="DV6269" s="81">
        <v>0</v>
      </c>
      <c r="DW6269" s="81">
        <v>0</v>
      </c>
      <c r="GE6269" s="81" t="s">
        <v>449</v>
      </c>
      <c r="GF6269" s="81" t="s">
        <v>155</v>
      </c>
      <c r="GG6269" s="81" t="s">
        <v>501</v>
      </c>
      <c r="GH6269" s="81" t="s">
        <v>453</v>
      </c>
      <c r="GI6269" s="81">
        <v>2022</v>
      </c>
      <c r="GJ6269" s="81" t="s">
        <v>201</v>
      </c>
      <c r="GK6269" s="81">
        <v>3.6425060683954499E-2</v>
      </c>
      <c r="GL6269" s="81">
        <v>0.27821800000000002</v>
      </c>
      <c r="GM6269" s="81">
        <v>2022</v>
      </c>
      <c r="GN6269" s="81" t="s">
        <v>173</v>
      </c>
      <c r="GO6269" s="81">
        <v>1.1148832299820636E-2</v>
      </c>
      <c r="GP6269" s="81">
        <v>10</v>
      </c>
      <c r="GQ6269" s="81">
        <v>0</v>
      </c>
      <c r="GR6269" s="81" t="s">
        <v>448</v>
      </c>
      <c r="GS6269" s="81">
        <v>1.1148832299820636E-2</v>
      </c>
      <c r="GT6269" s="81">
        <v>4.0609689307619866E-4</v>
      </c>
      <c r="GU6269" s="81">
        <v>1.1148832299820636E-2</v>
      </c>
      <c r="GV6269" s="81">
        <v>4.0609689307619866E-4</v>
      </c>
      <c r="GW6269" s="81">
        <v>1.1148832299820636E-2</v>
      </c>
      <c r="GX6269" s="81">
        <v>4.0609689307619866E-4</v>
      </c>
      <c r="GY6269" s="81">
        <v>0</v>
      </c>
      <c r="GZ6269" s="81">
        <v>0</v>
      </c>
    </row>
    <row r="6270" spans="98:208" x14ac:dyDescent="0.25">
      <c r="CT6270" s="81" t="s">
        <v>155</v>
      </c>
      <c r="CU6270" s="81" t="s">
        <v>496</v>
      </c>
      <c r="CV6270" s="81" t="s">
        <v>460</v>
      </c>
      <c r="CW6270" s="81">
        <v>2021</v>
      </c>
      <c r="CX6270" s="81">
        <v>0</v>
      </c>
      <c r="CY6270" s="81">
        <v>0</v>
      </c>
      <c r="CZ6270" s="81">
        <v>0</v>
      </c>
      <c r="DA6270" s="81">
        <v>0</v>
      </c>
      <c r="DB6270" s="81">
        <v>7.7900575334948499E-2</v>
      </c>
      <c r="DC6270" s="81">
        <v>3.6425060683954333E-2</v>
      </c>
      <c r="DD6270" s="81">
        <v>1.580872452543251E-3</v>
      </c>
      <c r="DE6270" s="81">
        <v>3.9894642198450583E-2</v>
      </c>
      <c r="DF6270" s="81">
        <v>4.0609689307619681E-4</v>
      </c>
      <c r="DG6270" s="81">
        <v>4.0609689307619681E-4</v>
      </c>
      <c r="DH6270" s="81">
        <v>0</v>
      </c>
      <c r="DI6270" s="81">
        <v>0</v>
      </c>
      <c r="DJ6270" s="81">
        <v>3.547597874298924E-3</v>
      </c>
      <c r="DL6270" s="81">
        <v>0</v>
      </c>
      <c r="DM6270" s="81">
        <v>1.4406684746365133E-6</v>
      </c>
      <c r="DN6270" s="81">
        <v>1.4406684746365133E-6</v>
      </c>
      <c r="DO6270" s="81">
        <v>0</v>
      </c>
      <c r="DP6270" s="81">
        <v>1.4406684746365133E-6</v>
      </c>
      <c r="DQ6270" s="81">
        <v>1.4406684746365133E-6</v>
      </c>
      <c r="DR6270" s="81">
        <v>0</v>
      </c>
      <c r="DS6270" s="81">
        <v>0</v>
      </c>
      <c r="DT6270" s="81">
        <v>0</v>
      </c>
      <c r="DU6270" s="81">
        <v>0</v>
      </c>
      <c r="DV6270" s="81">
        <v>0</v>
      </c>
      <c r="DW6270" s="81">
        <v>0</v>
      </c>
      <c r="GE6270" s="81" t="s">
        <v>449</v>
      </c>
      <c r="GF6270" s="81" t="s">
        <v>155</v>
      </c>
      <c r="GG6270" s="81" t="s">
        <v>501</v>
      </c>
      <c r="GH6270" s="81" t="s">
        <v>453</v>
      </c>
      <c r="GI6270" s="81">
        <v>2023</v>
      </c>
      <c r="GJ6270" s="81" t="s">
        <v>201</v>
      </c>
      <c r="GK6270" s="81">
        <v>3.7590224611390749E-2</v>
      </c>
      <c r="GL6270" s="81">
        <v>0.27821800000000002</v>
      </c>
      <c r="GM6270" s="81">
        <v>2023</v>
      </c>
      <c r="GN6270" s="81" t="s">
        <v>173</v>
      </c>
      <c r="GO6270" s="81">
        <v>1.1148832299820636E-2</v>
      </c>
      <c r="GP6270" s="81">
        <v>10</v>
      </c>
      <c r="GQ6270" s="81">
        <v>0</v>
      </c>
      <c r="GR6270" s="81" t="s">
        <v>448</v>
      </c>
      <c r="GS6270" s="81">
        <v>1.1148832299820636E-2</v>
      </c>
      <c r="GT6270" s="81">
        <v>4.190871103049858E-4</v>
      </c>
      <c r="GU6270" s="81">
        <v>1.1148832299820636E-2</v>
      </c>
      <c r="GV6270" s="81">
        <v>4.190871103049858E-4</v>
      </c>
      <c r="GW6270" s="81">
        <v>1.1148832299820636E-2</v>
      </c>
      <c r="GX6270" s="81">
        <v>4.190871103049858E-4</v>
      </c>
      <c r="GY6270" s="81">
        <v>1.1148832299820636E-2</v>
      </c>
      <c r="GZ6270" s="81">
        <v>4.190871103049858E-4</v>
      </c>
    </row>
    <row r="6271" spans="98:208" x14ac:dyDescent="0.25">
      <c r="CT6271" s="81" t="s">
        <v>155</v>
      </c>
      <c r="CU6271" s="81" t="s">
        <v>496</v>
      </c>
      <c r="CV6271" s="81" t="s">
        <v>460</v>
      </c>
      <c r="CW6271" s="81">
        <v>2022</v>
      </c>
      <c r="CX6271" s="81">
        <v>0</v>
      </c>
      <c r="CY6271" s="81">
        <v>0</v>
      </c>
      <c r="CZ6271" s="81">
        <v>0</v>
      </c>
      <c r="DA6271" s="81">
        <v>0</v>
      </c>
      <c r="DB6271" s="81">
        <v>7.7900575334948499E-2</v>
      </c>
      <c r="DC6271" s="81">
        <v>3.6425060683954333E-2</v>
      </c>
      <c r="DD6271" s="81">
        <v>1.580872452543251E-3</v>
      </c>
      <c r="DE6271" s="81">
        <v>3.9894642198450583E-2</v>
      </c>
      <c r="DF6271" s="81">
        <v>4.0609689307619681E-4</v>
      </c>
      <c r="DG6271" s="81">
        <v>4.0609689307619681E-4</v>
      </c>
      <c r="DH6271" s="81">
        <v>4.0609689307619681E-4</v>
      </c>
      <c r="DI6271" s="81">
        <v>0</v>
      </c>
      <c r="DJ6271" s="81">
        <v>3.547597874298924E-3</v>
      </c>
      <c r="DL6271" s="81">
        <v>0</v>
      </c>
      <c r="DM6271" s="81">
        <v>1.4406684746365133E-6</v>
      </c>
      <c r="DN6271" s="81">
        <v>1.4406684746365133E-6</v>
      </c>
      <c r="DO6271" s="81">
        <v>0</v>
      </c>
      <c r="DP6271" s="81">
        <v>1.4406684746365133E-6</v>
      </c>
      <c r="DQ6271" s="81">
        <v>1.4406684746365133E-6</v>
      </c>
      <c r="DR6271" s="81">
        <v>0</v>
      </c>
      <c r="DS6271" s="81">
        <v>1.4406684746365133E-6</v>
      </c>
      <c r="DT6271" s="81">
        <v>1.4406684746365133E-6</v>
      </c>
      <c r="DU6271" s="81">
        <v>0</v>
      </c>
      <c r="DV6271" s="81">
        <v>0</v>
      </c>
      <c r="DW6271" s="81">
        <v>0</v>
      </c>
      <c r="GE6271" s="81" t="s">
        <v>449</v>
      </c>
      <c r="GF6271" s="81" t="s">
        <v>155</v>
      </c>
      <c r="GG6271" s="81" t="s">
        <v>501</v>
      </c>
      <c r="GH6271" s="81" t="s">
        <v>453</v>
      </c>
      <c r="GI6271" s="81">
        <v>2024</v>
      </c>
      <c r="GJ6271" s="81" t="s">
        <v>201</v>
      </c>
      <c r="GK6271" s="81">
        <v>3.7590224611390749E-2</v>
      </c>
      <c r="GL6271" s="81">
        <v>0.27821800000000002</v>
      </c>
      <c r="GM6271" s="81">
        <v>2024</v>
      </c>
      <c r="GN6271" s="81" t="s">
        <v>173</v>
      </c>
      <c r="GO6271" s="81">
        <v>1.1148832299820636E-2</v>
      </c>
      <c r="GP6271" s="81">
        <v>10</v>
      </c>
      <c r="GQ6271" s="81">
        <v>0</v>
      </c>
      <c r="GR6271" s="81" t="s">
        <v>448</v>
      </c>
      <c r="GS6271" s="81">
        <v>1.1148832299820636E-2</v>
      </c>
      <c r="GT6271" s="81">
        <v>4.190871103049858E-4</v>
      </c>
      <c r="GU6271" s="81">
        <v>1.1148832299820636E-2</v>
      </c>
      <c r="GV6271" s="81">
        <v>4.190871103049858E-4</v>
      </c>
      <c r="GW6271" s="81">
        <v>1.1148832299820636E-2</v>
      </c>
      <c r="GX6271" s="81">
        <v>4.190871103049858E-4</v>
      </c>
      <c r="GY6271" s="81">
        <v>1.1148832299820636E-2</v>
      </c>
      <c r="GZ6271" s="81">
        <v>4.190871103049858E-4</v>
      </c>
    </row>
    <row r="6272" spans="98:208" x14ac:dyDescent="0.25">
      <c r="CT6272" s="81" t="s">
        <v>155</v>
      </c>
      <c r="CU6272" s="81" t="s">
        <v>496</v>
      </c>
      <c r="CV6272" s="81" t="s">
        <v>460</v>
      </c>
      <c r="CW6272" s="81">
        <v>2023</v>
      </c>
      <c r="CX6272" s="81">
        <v>0</v>
      </c>
      <c r="CY6272" s="81">
        <v>0</v>
      </c>
      <c r="CZ6272" s="81">
        <v>0</v>
      </c>
      <c r="DA6272" s="81">
        <v>0</v>
      </c>
      <c r="DB6272" s="81">
        <v>8.0408269036977273E-2</v>
      </c>
      <c r="DC6272" s="81">
        <v>3.7590224611390763E-2</v>
      </c>
      <c r="DD6272" s="81">
        <v>1.6314334115684159E-3</v>
      </c>
      <c r="DE6272" s="81">
        <v>4.1186611014017438E-2</v>
      </c>
      <c r="DF6272" s="81">
        <v>4.1908711030498596E-4</v>
      </c>
      <c r="DG6272" s="81">
        <v>4.1908711030498596E-4</v>
      </c>
      <c r="DH6272" s="81">
        <v>4.1908711030498596E-4</v>
      </c>
      <c r="DI6272" s="81">
        <v>4.1908711030498596E-4</v>
      </c>
      <c r="DJ6272" s="81">
        <v>3.547597874298924E-3</v>
      </c>
      <c r="DL6272" s="81">
        <v>0</v>
      </c>
      <c r="DM6272" s="81">
        <v>1.4867525416640469E-6</v>
      </c>
      <c r="DN6272" s="81">
        <v>1.4867525416640469E-6</v>
      </c>
      <c r="DO6272" s="81">
        <v>0</v>
      </c>
      <c r="DP6272" s="81">
        <v>1.4867525416640469E-6</v>
      </c>
      <c r="DQ6272" s="81">
        <v>1.4867525416640469E-6</v>
      </c>
      <c r="DR6272" s="81">
        <v>0</v>
      </c>
      <c r="DS6272" s="81">
        <v>1.4867525416640469E-6</v>
      </c>
      <c r="DT6272" s="81">
        <v>1.4867525416640469E-6</v>
      </c>
      <c r="DU6272" s="81">
        <v>0</v>
      </c>
      <c r="DV6272" s="81">
        <v>1.4867525416640469E-6</v>
      </c>
      <c r="DW6272" s="81">
        <v>1.4867525416640469E-6</v>
      </c>
      <c r="GE6272" s="81" t="s">
        <v>449</v>
      </c>
      <c r="GF6272" s="81" t="s">
        <v>155</v>
      </c>
      <c r="GG6272" s="81" t="s">
        <v>501</v>
      </c>
      <c r="GH6272" s="81" t="s">
        <v>453</v>
      </c>
      <c r="GI6272" s="81">
        <v>2025</v>
      </c>
      <c r="GJ6272" s="81" t="s">
        <v>201</v>
      </c>
      <c r="GK6272" s="81">
        <v>3.7590224611390749E-2</v>
      </c>
      <c r="GL6272" s="81">
        <v>0.27821800000000002</v>
      </c>
      <c r="GM6272" s="81">
        <v>2025</v>
      </c>
      <c r="GN6272" s="81" t="s">
        <v>173</v>
      </c>
      <c r="GO6272" s="81">
        <v>1.1148832299820636E-2</v>
      </c>
      <c r="GP6272" s="81">
        <v>10</v>
      </c>
      <c r="GQ6272" s="81">
        <v>0</v>
      </c>
      <c r="GR6272" s="81" t="s">
        <v>448</v>
      </c>
      <c r="GS6272" s="81">
        <v>1.1148832299820636E-2</v>
      </c>
      <c r="GT6272" s="81">
        <v>4.190871103049858E-4</v>
      </c>
      <c r="GU6272" s="81">
        <v>1.1148832299820636E-2</v>
      </c>
      <c r="GV6272" s="81">
        <v>4.190871103049858E-4</v>
      </c>
      <c r="GW6272" s="81">
        <v>1.1148832299820636E-2</v>
      </c>
      <c r="GX6272" s="81">
        <v>4.190871103049858E-4</v>
      </c>
      <c r="GY6272" s="81">
        <v>1.1148832299820636E-2</v>
      </c>
      <c r="GZ6272" s="81">
        <v>4.190871103049858E-4</v>
      </c>
    </row>
    <row r="6273" spans="98:208" x14ac:dyDescent="0.25">
      <c r="CT6273" s="81" t="s">
        <v>155</v>
      </c>
      <c r="CU6273" s="81" t="s">
        <v>496</v>
      </c>
      <c r="CV6273" s="81" t="s">
        <v>460</v>
      </c>
      <c r="CW6273" s="81">
        <v>2024</v>
      </c>
      <c r="CX6273" s="81">
        <v>0</v>
      </c>
      <c r="CY6273" s="81">
        <v>0</v>
      </c>
      <c r="CZ6273" s="81">
        <v>0</v>
      </c>
      <c r="DA6273" s="81">
        <v>0</v>
      </c>
      <c r="DB6273" s="81">
        <v>8.0408269036977273E-2</v>
      </c>
      <c r="DC6273" s="81">
        <v>3.7590224611390763E-2</v>
      </c>
      <c r="DD6273" s="81">
        <v>1.6314334115684159E-3</v>
      </c>
      <c r="DE6273" s="81">
        <v>4.1186611014017438E-2</v>
      </c>
      <c r="DF6273" s="81">
        <v>4.1908711030498596E-4</v>
      </c>
      <c r="DG6273" s="81">
        <v>4.1908711030498596E-4</v>
      </c>
      <c r="DH6273" s="81">
        <v>4.1908711030498596E-4</v>
      </c>
      <c r="DI6273" s="81">
        <v>4.1908711030498596E-4</v>
      </c>
      <c r="DJ6273" s="81">
        <v>3.547597874298924E-3</v>
      </c>
      <c r="DL6273" s="81">
        <v>0</v>
      </c>
      <c r="DM6273" s="81">
        <v>1.4867525416640469E-6</v>
      </c>
      <c r="DN6273" s="81">
        <v>1.4867525416640469E-6</v>
      </c>
      <c r="DO6273" s="81">
        <v>0</v>
      </c>
      <c r="DP6273" s="81">
        <v>1.4867525416640469E-6</v>
      </c>
      <c r="DQ6273" s="81">
        <v>1.4867525416640469E-6</v>
      </c>
      <c r="DR6273" s="81">
        <v>0</v>
      </c>
      <c r="DS6273" s="81">
        <v>1.4867525416640469E-6</v>
      </c>
      <c r="DT6273" s="81">
        <v>1.4867525416640469E-6</v>
      </c>
      <c r="DU6273" s="81">
        <v>0</v>
      </c>
      <c r="DV6273" s="81">
        <v>1.4867525416640469E-6</v>
      </c>
      <c r="DW6273" s="81">
        <v>1.4867525416640469E-6</v>
      </c>
      <c r="GE6273" s="81" t="s">
        <v>449</v>
      </c>
      <c r="GF6273" s="81" t="s">
        <v>155</v>
      </c>
      <c r="GG6273" s="81" t="s">
        <v>501</v>
      </c>
      <c r="GH6273" s="81" t="s">
        <v>453</v>
      </c>
      <c r="GI6273" s="81">
        <v>2026</v>
      </c>
      <c r="GJ6273" s="81" t="s">
        <v>201</v>
      </c>
      <c r="GK6273" s="81">
        <v>3.7590224611390749E-2</v>
      </c>
      <c r="GL6273" s="81">
        <v>0.27821800000000002</v>
      </c>
      <c r="GM6273" s="81">
        <v>2026</v>
      </c>
      <c r="GN6273" s="81" t="s">
        <v>173</v>
      </c>
      <c r="GO6273" s="81">
        <v>1.1148832299820636E-2</v>
      </c>
      <c r="GP6273" s="81">
        <v>10</v>
      </c>
      <c r="GQ6273" s="81">
        <v>0</v>
      </c>
      <c r="GR6273" s="81" t="s">
        <v>448</v>
      </c>
      <c r="GS6273" s="81">
        <v>1.1148832299820636E-2</v>
      </c>
      <c r="GT6273" s="81">
        <v>4.190871103049858E-4</v>
      </c>
      <c r="GU6273" s="81">
        <v>1.1148832299820636E-2</v>
      </c>
      <c r="GV6273" s="81">
        <v>4.190871103049858E-4</v>
      </c>
      <c r="GW6273" s="81">
        <v>1.1148832299820636E-2</v>
      </c>
      <c r="GX6273" s="81">
        <v>4.190871103049858E-4</v>
      </c>
      <c r="GY6273" s="81">
        <v>1.1148832299820636E-2</v>
      </c>
      <c r="GZ6273" s="81">
        <v>4.190871103049858E-4</v>
      </c>
    </row>
    <row r="6274" spans="98:208" x14ac:dyDescent="0.25">
      <c r="CT6274" s="81" t="s">
        <v>155</v>
      </c>
      <c r="CU6274" s="81" t="s">
        <v>496</v>
      </c>
      <c r="CV6274" s="81" t="s">
        <v>460</v>
      </c>
      <c r="CW6274" s="81">
        <v>2025</v>
      </c>
      <c r="CX6274" s="81">
        <v>0</v>
      </c>
      <c r="CY6274" s="81">
        <v>0</v>
      </c>
      <c r="CZ6274" s="81">
        <v>0</v>
      </c>
      <c r="DA6274" s="81">
        <v>0</v>
      </c>
      <c r="DB6274" s="81">
        <v>8.0408269036977273E-2</v>
      </c>
      <c r="DC6274" s="81">
        <v>3.7590224611390763E-2</v>
      </c>
      <c r="DD6274" s="81">
        <v>1.6314334115684159E-3</v>
      </c>
      <c r="DE6274" s="81">
        <v>4.1186611014017438E-2</v>
      </c>
      <c r="DF6274" s="81">
        <v>4.1908711030498596E-4</v>
      </c>
      <c r="DG6274" s="81">
        <v>4.1908711030498596E-4</v>
      </c>
      <c r="DH6274" s="81">
        <v>4.1908711030498596E-4</v>
      </c>
      <c r="DI6274" s="81">
        <v>4.1908711030498596E-4</v>
      </c>
      <c r="DJ6274" s="81">
        <v>3.547597874298924E-3</v>
      </c>
      <c r="DL6274" s="81">
        <v>0</v>
      </c>
      <c r="DM6274" s="81">
        <v>1.4867525416640469E-6</v>
      </c>
      <c r="DN6274" s="81">
        <v>1.4867525416640469E-6</v>
      </c>
      <c r="DO6274" s="81">
        <v>0</v>
      </c>
      <c r="DP6274" s="81">
        <v>1.4867525416640469E-6</v>
      </c>
      <c r="DQ6274" s="81">
        <v>1.4867525416640469E-6</v>
      </c>
      <c r="DR6274" s="81">
        <v>0</v>
      </c>
      <c r="DS6274" s="81">
        <v>1.4867525416640469E-6</v>
      </c>
      <c r="DT6274" s="81">
        <v>1.4867525416640469E-6</v>
      </c>
      <c r="DU6274" s="81">
        <v>0</v>
      </c>
      <c r="DV6274" s="81">
        <v>1.4867525416640469E-6</v>
      </c>
      <c r="DW6274" s="81">
        <v>1.4867525416640469E-6</v>
      </c>
      <c r="GE6274" s="81" t="s">
        <v>449</v>
      </c>
      <c r="GF6274" s="81" t="s">
        <v>155</v>
      </c>
      <c r="GG6274" s="81" t="s">
        <v>501</v>
      </c>
      <c r="GH6274" s="81" t="s">
        <v>453</v>
      </c>
      <c r="GI6274" s="81">
        <v>2027</v>
      </c>
      <c r="GJ6274" s="81" t="s">
        <v>201</v>
      </c>
      <c r="GK6274" s="81">
        <v>3.7590224611390749E-2</v>
      </c>
      <c r="GL6274" s="81">
        <v>0.27821800000000002</v>
      </c>
      <c r="GM6274" s="81">
        <v>2027</v>
      </c>
      <c r="GN6274" s="81" t="s">
        <v>173</v>
      </c>
      <c r="GO6274" s="81">
        <v>1.1148832299820636E-2</v>
      </c>
      <c r="GP6274" s="81">
        <v>10</v>
      </c>
      <c r="GQ6274" s="81">
        <v>0</v>
      </c>
      <c r="GR6274" s="81" t="s">
        <v>448</v>
      </c>
      <c r="GS6274" s="81">
        <v>1.1148832299820636E-2</v>
      </c>
      <c r="GT6274" s="81">
        <v>4.190871103049858E-4</v>
      </c>
      <c r="GU6274" s="81">
        <v>1.1148832299820636E-2</v>
      </c>
      <c r="GV6274" s="81">
        <v>4.190871103049858E-4</v>
      </c>
      <c r="GW6274" s="81">
        <v>1.1148832299820636E-2</v>
      </c>
      <c r="GX6274" s="81">
        <v>4.190871103049858E-4</v>
      </c>
      <c r="GY6274" s="81">
        <v>1.1148832299820636E-2</v>
      </c>
      <c r="GZ6274" s="81">
        <v>4.190871103049858E-4</v>
      </c>
    </row>
    <row r="6275" spans="98:208" x14ac:dyDescent="0.25">
      <c r="CT6275" s="81" t="s">
        <v>155</v>
      </c>
      <c r="CU6275" s="81" t="s">
        <v>496</v>
      </c>
      <c r="CV6275" s="81" t="s">
        <v>460</v>
      </c>
      <c r="CW6275" s="81">
        <v>2026</v>
      </c>
      <c r="CX6275" s="81">
        <v>0</v>
      </c>
      <c r="CY6275" s="81">
        <v>0</v>
      </c>
      <c r="CZ6275" s="81">
        <v>0</v>
      </c>
      <c r="DA6275" s="81">
        <v>0</v>
      </c>
      <c r="DB6275" s="81">
        <v>8.0408269036977273E-2</v>
      </c>
      <c r="DC6275" s="81">
        <v>3.7590224611390763E-2</v>
      </c>
      <c r="DD6275" s="81">
        <v>1.6314334115684159E-3</v>
      </c>
      <c r="DE6275" s="81">
        <v>4.1186611014017438E-2</v>
      </c>
      <c r="DF6275" s="81">
        <v>4.1908711030498596E-4</v>
      </c>
      <c r="DG6275" s="81">
        <v>4.1908711030498596E-4</v>
      </c>
      <c r="DH6275" s="81">
        <v>4.1908711030498596E-4</v>
      </c>
      <c r="DI6275" s="81">
        <v>4.1908711030498596E-4</v>
      </c>
      <c r="DJ6275" s="81">
        <v>3.547597874298924E-3</v>
      </c>
      <c r="DL6275" s="81">
        <v>0</v>
      </c>
      <c r="DM6275" s="81">
        <v>1.4867525416640469E-6</v>
      </c>
      <c r="DN6275" s="81">
        <v>1.4867525416640469E-6</v>
      </c>
      <c r="DO6275" s="81">
        <v>0</v>
      </c>
      <c r="DP6275" s="81">
        <v>1.4867525416640469E-6</v>
      </c>
      <c r="DQ6275" s="81">
        <v>1.4867525416640469E-6</v>
      </c>
      <c r="DR6275" s="81">
        <v>0</v>
      </c>
      <c r="DS6275" s="81">
        <v>1.4867525416640469E-6</v>
      </c>
      <c r="DT6275" s="81">
        <v>1.4867525416640469E-6</v>
      </c>
      <c r="DU6275" s="81">
        <v>0</v>
      </c>
      <c r="DV6275" s="81">
        <v>1.4867525416640469E-6</v>
      </c>
      <c r="DW6275" s="81">
        <v>1.4867525416640469E-6</v>
      </c>
      <c r="GE6275" s="81" t="s">
        <v>449</v>
      </c>
      <c r="GF6275" s="81" t="s">
        <v>155</v>
      </c>
      <c r="GG6275" s="81" t="s">
        <v>501</v>
      </c>
      <c r="GH6275" s="81" t="s">
        <v>453</v>
      </c>
      <c r="GI6275" s="81">
        <v>2028</v>
      </c>
      <c r="GJ6275" s="81" t="s">
        <v>201</v>
      </c>
      <c r="GK6275" s="81">
        <v>3.9055083184886263E-2</v>
      </c>
      <c r="GL6275" s="81">
        <v>0.27821800000000002</v>
      </c>
      <c r="GM6275" s="81">
        <v>2028</v>
      </c>
      <c r="GN6275" s="81" t="s">
        <v>173</v>
      </c>
      <c r="GO6275" s="81">
        <v>1.1148832299820636E-2</v>
      </c>
      <c r="GP6275" s="81">
        <v>10</v>
      </c>
      <c r="GQ6275" s="81">
        <v>0</v>
      </c>
      <c r="GR6275" s="81" t="s">
        <v>448</v>
      </c>
      <c r="GS6275" s="81">
        <v>1.1148832299820636E-2</v>
      </c>
      <c r="GT6275" s="81">
        <v>4.3541857288384179E-4</v>
      </c>
      <c r="GU6275" s="81">
        <v>1.1148832299820636E-2</v>
      </c>
      <c r="GV6275" s="81">
        <v>4.3541857288384179E-4</v>
      </c>
      <c r="GW6275" s="81">
        <v>1.1148832299820636E-2</v>
      </c>
      <c r="GX6275" s="81">
        <v>4.3541857288384179E-4</v>
      </c>
      <c r="GY6275" s="81">
        <v>1.1148832299820636E-2</v>
      </c>
      <c r="GZ6275" s="81">
        <v>4.3541857288384179E-4</v>
      </c>
    </row>
    <row r="6276" spans="98:208" x14ac:dyDescent="0.25">
      <c r="CT6276" s="81" t="s">
        <v>155</v>
      </c>
      <c r="CU6276" s="81" t="s">
        <v>496</v>
      </c>
      <c r="CV6276" s="81" t="s">
        <v>460</v>
      </c>
      <c r="CW6276" s="81">
        <v>2027</v>
      </c>
      <c r="CX6276" s="81">
        <v>0</v>
      </c>
      <c r="CY6276" s="81">
        <v>0</v>
      </c>
      <c r="CZ6276" s="81">
        <v>0</v>
      </c>
      <c r="DA6276" s="81">
        <v>0</v>
      </c>
      <c r="DB6276" s="81">
        <v>8.0408269036977273E-2</v>
      </c>
      <c r="DC6276" s="81">
        <v>3.7590224611390763E-2</v>
      </c>
      <c r="DD6276" s="81">
        <v>1.6314334115684159E-3</v>
      </c>
      <c r="DE6276" s="81">
        <v>4.1186611014017438E-2</v>
      </c>
      <c r="DF6276" s="81">
        <v>4.1908711030498596E-4</v>
      </c>
      <c r="DG6276" s="81">
        <v>4.1908711030498596E-4</v>
      </c>
      <c r="DH6276" s="81">
        <v>4.1908711030498596E-4</v>
      </c>
      <c r="DI6276" s="81">
        <v>4.1908711030498596E-4</v>
      </c>
      <c r="DJ6276" s="81">
        <v>3.547597874298924E-3</v>
      </c>
      <c r="DL6276" s="81">
        <v>0</v>
      </c>
      <c r="DM6276" s="81">
        <v>1.4867525416640469E-6</v>
      </c>
      <c r="DN6276" s="81">
        <v>1.4867525416640469E-6</v>
      </c>
      <c r="DO6276" s="81">
        <v>0</v>
      </c>
      <c r="DP6276" s="81">
        <v>1.4867525416640469E-6</v>
      </c>
      <c r="DQ6276" s="81">
        <v>1.4867525416640469E-6</v>
      </c>
      <c r="DR6276" s="81">
        <v>0</v>
      </c>
      <c r="DS6276" s="81">
        <v>1.4867525416640469E-6</v>
      </c>
      <c r="DT6276" s="81">
        <v>1.4867525416640469E-6</v>
      </c>
      <c r="DU6276" s="81">
        <v>0</v>
      </c>
      <c r="DV6276" s="81">
        <v>1.4867525416640469E-6</v>
      </c>
      <c r="DW6276" s="81">
        <v>1.4867525416640469E-6</v>
      </c>
      <c r="GE6276" s="81" t="s">
        <v>449</v>
      </c>
      <c r="GF6276" s="81" t="s">
        <v>155</v>
      </c>
      <c r="GG6276" s="81" t="s">
        <v>501</v>
      </c>
      <c r="GH6276" s="81" t="s">
        <v>453</v>
      </c>
      <c r="GI6276" s="81">
        <v>2029</v>
      </c>
      <c r="GJ6276" s="81" t="s">
        <v>201</v>
      </c>
      <c r="GK6276" s="81">
        <v>3.9055083184886263E-2</v>
      </c>
      <c r="GL6276" s="81">
        <v>0.27821800000000002</v>
      </c>
      <c r="GM6276" s="81">
        <v>2029</v>
      </c>
      <c r="GN6276" s="81" t="s">
        <v>173</v>
      </c>
      <c r="GO6276" s="81">
        <v>1.1148832299820636E-2</v>
      </c>
      <c r="GP6276" s="81">
        <v>10</v>
      </c>
      <c r="GQ6276" s="81">
        <v>0</v>
      </c>
      <c r="GR6276" s="81" t="s">
        <v>448</v>
      </c>
      <c r="GS6276" s="81">
        <v>1.1148832299820636E-2</v>
      </c>
      <c r="GT6276" s="81">
        <v>4.3541857288384179E-4</v>
      </c>
      <c r="GU6276" s="81">
        <v>1.1148832299820636E-2</v>
      </c>
      <c r="GV6276" s="81">
        <v>4.3541857288384179E-4</v>
      </c>
      <c r="GW6276" s="81">
        <v>1.1148832299820636E-2</v>
      </c>
      <c r="GX6276" s="81">
        <v>4.3541857288384179E-4</v>
      </c>
      <c r="GY6276" s="81">
        <v>1.1148832299820636E-2</v>
      </c>
      <c r="GZ6276" s="81">
        <v>4.3541857288384179E-4</v>
      </c>
    </row>
    <row r="6277" spans="98:208" x14ac:dyDescent="0.25">
      <c r="CT6277" s="81" t="s">
        <v>155</v>
      </c>
      <c r="CU6277" s="81" t="s">
        <v>496</v>
      </c>
      <c r="CV6277" s="81" t="s">
        <v>460</v>
      </c>
      <c r="CW6277" s="81">
        <v>2028</v>
      </c>
      <c r="CX6277" s="81">
        <v>0</v>
      </c>
      <c r="CY6277" s="81">
        <v>0</v>
      </c>
      <c r="CZ6277" s="81">
        <v>0</v>
      </c>
      <c r="DA6277" s="81">
        <v>0</v>
      </c>
      <c r="DB6277" s="81">
        <v>8.360637774512944E-2</v>
      </c>
      <c r="DC6277" s="81">
        <v>3.9055083184886007E-2</v>
      </c>
      <c r="DD6277" s="81">
        <v>1.6949971741062519E-3</v>
      </c>
      <c r="DE6277" s="81">
        <v>4.2856297386136853E-2</v>
      </c>
      <c r="DF6277" s="81">
        <v>4.3541857288383892E-4</v>
      </c>
      <c r="DG6277" s="81">
        <v>4.3541857288383892E-4</v>
      </c>
      <c r="DH6277" s="81">
        <v>4.3541857288383892E-4</v>
      </c>
      <c r="DI6277" s="81">
        <v>4.3541857288383892E-4</v>
      </c>
      <c r="DJ6277" s="81">
        <v>3.547597874298924E-3</v>
      </c>
      <c r="DL6277" s="81">
        <v>0</v>
      </c>
      <c r="DM6277" s="81">
        <v>1.544690003592978E-6</v>
      </c>
      <c r="DN6277" s="81">
        <v>1.544690003592978E-6</v>
      </c>
      <c r="DO6277" s="81">
        <v>0</v>
      </c>
      <c r="DP6277" s="81">
        <v>1.544690003592978E-6</v>
      </c>
      <c r="DQ6277" s="81">
        <v>1.544690003592978E-6</v>
      </c>
      <c r="DR6277" s="81">
        <v>0</v>
      </c>
      <c r="DS6277" s="81">
        <v>1.544690003592978E-6</v>
      </c>
      <c r="DT6277" s="81">
        <v>1.544690003592978E-6</v>
      </c>
      <c r="DU6277" s="81">
        <v>0</v>
      </c>
      <c r="DV6277" s="81">
        <v>1.544690003592978E-6</v>
      </c>
      <c r="DW6277" s="81">
        <v>1.544690003592978E-6</v>
      </c>
      <c r="GE6277" s="81" t="s">
        <v>449</v>
      </c>
      <c r="GF6277" s="81" t="s">
        <v>155</v>
      </c>
      <c r="GG6277" s="81" t="s">
        <v>501</v>
      </c>
      <c r="GH6277" s="81" t="s">
        <v>453</v>
      </c>
      <c r="GI6277" s="81">
        <v>2030</v>
      </c>
      <c r="GJ6277" s="81" t="s">
        <v>201</v>
      </c>
      <c r="GK6277" s="81">
        <v>3.9055083184886263E-2</v>
      </c>
      <c r="GL6277" s="81">
        <v>0.27821800000000002</v>
      </c>
      <c r="GM6277" s="81">
        <v>2030</v>
      </c>
      <c r="GN6277" s="81" t="s">
        <v>173</v>
      </c>
      <c r="GO6277" s="81">
        <v>1.1148832299820636E-2</v>
      </c>
      <c r="GP6277" s="81">
        <v>10</v>
      </c>
      <c r="GQ6277" s="81">
        <v>0</v>
      </c>
      <c r="GR6277" s="81" t="s">
        <v>448</v>
      </c>
      <c r="GS6277" s="81">
        <v>0</v>
      </c>
      <c r="GT6277" s="81">
        <v>0</v>
      </c>
      <c r="GU6277" s="81">
        <v>1.1148832299820636E-2</v>
      </c>
      <c r="GV6277" s="81">
        <v>4.3541857288384179E-4</v>
      </c>
      <c r="GW6277" s="81">
        <v>1.1148832299820636E-2</v>
      </c>
      <c r="GX6277" s="81">
        <v>4.3541857288384179E-4</v>
      </c>
      <c r="GY6277" s="81">
        <v>1.1148832299820636E-2</v>
      </c>
      <c r="GZ6277" s="81">
        <v>4.3541857288384179E-4</v>
      </c>
    </row>
    <row r="6278" spans="98:208" x14ac:dyDescent="0.25">
      <c r="CT6278" s="81" t="s">
        <v>155</v>
      </c>
      <c r="CU6278" s="81" t="s">
        <v>496</v>
      </c>
      <c r="CV6278" s="81" t="s">
        <v>460</v>
      </c>
      <c r="CW6278" s="81">
        <v>2029</v>
      </c>
      <c r="CX6278" s="81">
        <v>0</v>
      </c>
      <c r="CY6278" s="81">
        <v>0</v>
      </c>
      <c r="CZ6278" s="81">
        <v>0</v>
      </c>
      <c r="DA6278" s="81">
        <v>0</v>
      </c>
      <c r="DB6278" s="81">
        <v>8.360637774512944E-2</v>
      </c>
      <c r="DC6278" s="81">
        <v>3.9055083184886007E-2</v>
      </c>
      <c r="DD6278" s="81">
        <v>1.6949971741062519E-3</v>
      </c>
      <c r="DE6278" s="81">
        <v>4.2856297386136853E-2</v>
      </c>
      <c r="DF6278" s="81">
        <v>4.3541857288383892E-4</v>
      </c>
      <c r="DG6278" s="81">
        <v>4.3541857288383892E-4</v>
      </c>
      <c r="DH6278" s="81">
        <v>4.3541857288383892E-4</v>
      </c>
      <c r="DI6278" s="81">
        <v>4.3541857288383892E-4</v>
      </c>
      <c r="DJ6278" s="81">
        <v>3.547597874298924E-3</v>
      </c>
      <c r="DL6278" s="81">
        <v>0</v>
      </c>
      <c r="DM6278" s="81">
        <v>1.544690003592978E-6</v>
      </c>
      <c r="DN6278" s="81">
        <v>1.544690003592978E-6</v>
      </c>
      <c r="DO6278" s="81">
        <v>0</v>
      </c>
      <c r="DP6278" s="81">
        <v>1.544690003592978E-6</v>
      </c>
      <c r="DQ6278" s="81">
        <v>1.544690003592978E-6</v>
      </c>
      <c r="DR6278" s="81">
        <v>0</v>
      </c>
      <c r="DS6278" s="81">
        <v>1.544690003592978E-6</v>
      </c>
      <c r="DT6278" s="81">
        <v>1.544690003592978E-6</v>
      </c>
      <c r="DU6278" s="81">
        <v>0</v>
      </c>
      <c r="DV6278" s="81">
        <v>1.544690003592978E-6</v>
      </c>
      <c r="DW6278" s="81">
        <v>1.544690003592978E-6</v>
      </c>
      <c r="GE6278" s="81" t="s">
        <v>449</v>
      </c>
      <c r="GF6278" s="81" t="s">
        <v>155</v>
      </c>
      <c r="GG6278" s="81" t="s">
        <v>501</v>
      </c>
      <c r="GH6278" s="81" t="s">
        <v>453</v>
      </c>
      <c r="GI6278" s="81">
        <v>2031</v>
      </c>
      <c r="GJ6278" s="81" t="s">
        <v>201</v>
      </c>
      <c r="GK6278" s="81">
        <v>3.9055083184886263E-2</v>
      </c>
      <c r="GL6278" s="81">
        <v>0.27821800000000002</v>
      </c>
      <c r="GM6278" s="81">
        <v>2031</v>
      </c>
      <c r="GN6278" s="81" t="s">
        <v>173</v>
      </c>
      <c r="GO6278" s="81">
        <v>1.1148832299820636E-2</v>
      </c>
      <c r="GP6278" s="81">
        <v>10</v>
      </c>
      <c r="GQ6278" s="81">
        <v>0</v>
      </c>
      <c r="GR6278" s="81" t="s">
        <v>448</v>
      </c>
      <c r="GS6278" s="81">
        <v>0</v>
      </c>
      <c r="GT6278" s="81">
        <v>0</v>
      </c>
      <c r="GU6278" s="81">
        <v>0</v>
      </c>
      <c r="GV6278" s="81">
        <v>0</v>
      </c>
      <c r="GW6278" s="81">
        <v>1.1148832299820636E-2</v>
      </c>
      <c r="GX6278" s="81">
        <v>4.3541857288384179E-4</v>
      </c>
      <c r="GY6278" s="81">
        <v>1.1148832299820636E-2</v>
      </c>
      <c r="GZ6278" s="81">
        <v>4.3541857288384179E-4</v>
      </c>
    </row>
    <row r="6279" spans="98:208" x14ac:dyDescent="0.25">
      <c r="CT6279" s="81" t="s">
        <v>155</v>
      </c>
      <c r="CU6279" s="81" t="s">
        <v>496</v>
      </c>
      <c r="CV6279" s="81" t="s">
        <v>460</v>
      </c>
      <c r="CW6279" s="81">
        <v>2030</v>
      </c>
      <c r="CX6279" s="81">
        <v>0</v>
      </c>
      <c r="CY6279" s="81">
        <v>0</v>
      </c>
      <c r="CZ6279" s="81">
        <v>0</v>
      </c>
      <c r="DA6279" s="81">
        <v>0</v>
      </c>
      <c r="DB6279" s="81">
        <v>8.360637774512944E-2</v>
      </c>
      <c r="DC6279" s="81">
        <v>3.9055083184886007E-2</v>
      </c>
      <c r="DD6279" s="81">
        <v>1.6949971741062519E-3</v>
      </c>
      <c r="DE6279" s="81">
        <v>4.2856297386136853E-2</v>
      </c>
      <c r="DF6279" s="81">
        <v>0</v>
      </c>
      <c r="DG6279" s="81">
        <v>4.3541857288383892E-4</v>
      </c>
      <c r="DH6279" s="81">
        <v>4.3541857288383892E-4</v>
      </c>
      <c r="DI6279" s="81">
        <v>4.3541857288383892E-4</v>
      </c>
      <c r="DJ6279" s="81">
        <v>3.547597874298924E-3</v>
      </c>
      <c r="DL6279" s="81">
        <v>0</v>
      </c>
      <c r="DM6279" s="81">
        <v>0</v>
      </c>
      <c r="DN6279" s="81">
        <v>0</v>
      </c>
      <c r="DO6279" s="81">
        <v>0</v>
      </c>
      <c r="DP6279" s="81">
        <v>1.544690003592978E-6</v>
      </c>
      <c r="DQ6279" s="81">
        <v>1.544690003592978E-6</v>
      </c>
      <c r="DR6279" s="81">
        <v>0</v>
      </c>
      <c r="DS6279" s="81">
        <v>1.544690003592978E-6</v>
      </c>
      <c r="DT6279" s="81">
        <v>1.544690003592978E-6</v>
      </c>
      <c r="DU6279" s="81">
        <v>0</v>
      </c>
      <c r="DV6279" s="81">
        <v>1.544690003592978E-6</v>
      </c>
      <c r="DW6279" s="81">
        <v>1.544690003592978E-6</v>
      </c>
      <c r="GE6279" s="81" t="s">
        <v>449</v>
      </c>
      <c r="GF6279" s="81" t="s">
        <v>155</v>
      </c>
      <c r="GG6279" s="81" t="s">
        <v>501</v>
      </c>
      <c r="GH6279" s="81" t="s">
        <v>453</v>
      </c>
      <c r="GI6279" s="81">
        <v>2032</v>
      </c>
      <c r="GJ6279" s="81" t="s">
        <v>201</v>
      </c>
      <c r="GK6279" s="81">
        <v>3.9055083184886263E-2</v>
      </c>
      <c r="GL6279" s="81">
        <v>0.27821800000000002</v>
      </c>
      <c r="GM6279" s="81">
        <v>2032</v>
      </c>
      <c r="GN6279" s="81" t="s">
        <v>173</v>
      </c>
      <c r="GO6279" s="81">
        <v>1.1148832299820636E-2</v>
      </c>
      <c r="GP6279" s="81">
        <v>10</v>
      </c>
      <c r="GQ6279" s="81">
        <v>0</v>
      </c>
      <c r="GR6279" s="81" t="s">
        <v>448</v>
      </c>
      <c r="GS6279" s="81">
        <v>0</v>
      </c>
      <c r="GT6279" s="81">
        <v>0</v>
      </c>
      <c r="GU6279" s="81">
        <v>0</v>
      </c>
      <c r="GV6279" s="81">
        <v>0</v>
      </c>
      <c r="GW6279" s="81">
        <v>0</v>
      </c>
      <c r="GX6279" s="81">
        <v>0</v>
      </c>
      <c r="GY6279" s="81">
        <v>1.1148832299820636E-2</v>
      </c>
      <c r="GZ6279" s="81">
        <v>4.3541857288384179E-4</v>
      </c>
    </row>
    <row r="6280" spans="98:208" x14ac:dyDescent="0.25">
      <c r="CT6280" s="81" t="s">
        <v>155</v>
      </c>
      <c r="CU6280" s="81" t="s">
        <v>496</v>
      </c>
      <c r="CV6280" s="81" t="s">
        <v>460</v>
      </c>
      <c r="CW6280" s="81">
        <v>2031</v>
      </c>
      <c r="CX6280" s="81">
        <v>0</v>
      </c>
      <c r="CY6280" s="81">
        <v>0</v>
      </c>
      <c r="CZ6280" s="81">
        <v>0</v>
      </c>
      <c r="DA6280" s="81">
        <v>0</v>
      </c>
      <c r="DB6280" s="81">
        <v>8.360637774512944E-2</v>
      </c>
      <c r="DC6280" s="81">
        <v>3.9055083184886007E-2</v>
      </c>
      <c r="DD6280" s="81">
        <v>1.6949971741062519E-3</v>
      </c>
      <c r="DE6280" s="81">
        <v>4.2856297386136853E-2</v>
      </c>
      <c r="DF6280" s="81">
        <v>0</v>
      </c>
      <c r="DG6280" s="81">
        <v>0</v>
      </c>
      <c r="DH6280" s="81">
        <v>4.3541857288383892E-4</v>
      </c>
      <c r="DI6280" s="81">
        <v>4.3541857288383892E-4</v>
      </c>
      <c r="DJ6280" s="81">
        <v>3.547597874298924E-3</v>
      </c>
      <c r="DL6280" s="81">
        <v>0</v>
      </c>
      <c r="DM6280" s="81">
        <v>0</v>
      </c>
      <c r="DN6280" s="81">
        <v>0</v>
      </c>
      <c r="DO6280" s="81">
        <v>0</v>
      </c>
      <c r="DP6280" s="81">
        <v>0</v>
      </c>
      <c r="DQ6280" s="81">
        <v>0</v>
      </c>
      <c r="DR6280" s="81">
        <v>0</v>
      </c>
      <c r="DS6280" s="81">
        <v>1.544690003592978E-6</v>
      </c>
      <c r="DT6280" s="81">
        <v>1.544690003592978E-6</v>
      </c>
      <c r="DU6280" s="81">
        <v>0</v>
      </c>
      <c r="DV6280" s="81">
        <v>1.544690003592978E-6</v>
      </c>
      <c r="DW6280" s="81">
        <v>1.544690003592978E-6</v>
      </c>
      <c r="GE6280" s="81" t="s">
        <v>449</v>
      </c>
      <c r="GF6280" s="81" t="s">
        <v>155</v>
      </c>
      <c r="GG6280" s="81" t="s">
        <v>501</v>
      </c>
      <c r="GH6280" s="81" t="s">
        <v>454</v>
      </c>
      <c r="GI6280" s="81">
        <v>2021</v>
      </c>
      <c r="GJ6280" s="81" t="s">
        <v>201</v>
      </c>
      <c r="GK6280" s="81">
        <v>409.2237358204406</v>
      </c>
      <c r="GL6280" s="81">
        <v>0.27821800000000002</v>
      </c>
      <c r="GM6280" s="81">
        <v>2021</v>
      </c>
      <c r="GN6280" s="81" t="s">
        <v>173</v>
      </c>
      <c r="GO6280" s="81">
        <v>1.1148832299820636E-2</v>
      </c>
      <c r="GP6280" s="81">
        <v>10</v>
      </c>
      <c r="GQ6280" s="81">
        <v>0</v>
      </c>
      <c r="GR6280" s="81" t="s">
        <v>448</v>
      </c>
      <c r="GS6280" s="81">
        <v>1.1148832299820636E-2</v>
      </c>
      <c r="GT6280" s="81">
        <v>4.562366803768195</v>
      </c>
      <c r="GU6280" s="81">
        <v>1.1148832299820636E-2</v>
      </c>
      <c r="GV6280" s="81">
        <v>4.562366803768195</v>
      </c>
      <c r="GW6280" s="81">
        <v>0</v>
      </c>
      <c r="GX6280" s="81">
        <v>0</v>
      </c>
      <c r="GY6280" s="81">
        <v>0</v>
      </c>
      <c r="GZ6280" s="81">
        <v>0</v>
      </c>
    </row>
    <row r="6281" spans="98:208" x14ac:dyDescent="0.25">
      <c r="CT6281" s="81" t="s">
        <v>155</v>
      </c>
      <c r="CU6281" s="81" t="s">
        <v>496</v>
      </c>
      <c r="CV6281" s="81" t="s">
        <v>460</v>
      </c>
      <c r="CW6281" s="81">
        <v>2032</v>
      </c>
      <c r="CX6281" s="81">
        <v>0</v>
      </c>
      <c r="CY6281" s="81">
        <v>0</v>
      </c>
      <c r="CZ6281" s="81">
        <v>0</v>
      </c>
      <c r="DA6281" s="81">
        <v>0</v>
      </c>
      <c r="DB6281" s="81">
        <v>8.360637774512944E-2</v>
      </c>
      <c r="DC6281" s="81">
        <v>3.9055083184886007E-2</v>
      </c>
      <c r="DD6281" s="81">
        <v>1.6949971741062519E-3</v>
      </c>
      <c r="DE6281" s="81">
        <v>4.2856297386136853E-2</v>
      </c>
      <c r="DF6281" s="81">
        <v>0</v>
      </c>
      <c r="DG6281" s="81">
        <v>0</v>
      </c>
      <c r="DH6281" s="81">
        <v>0</v>
      </c>
      <c r="DI6281" s="81">
        <v>4.3541857288383892E-4</v>
      </c>
      <c r="DJ6281" s="81">
        <v>3.547597874298924E-3</v>
      </c>
      <c r="DL6281" s="81">
        <v>0</v>
      </c>
      <c r="DM6281" s="81">
        <v>0</v>
      </c>
      <c r="DN6281" s="81">
        <v>0</v>
      </c>
      <c r="DO6281" s="81">
        <v>0</v>
      </c>
      <c r="DP6281" s="81">
        <v>0</v>
      </c>
      <c r="DQ6281" s="81">
        <v>0</v>
      </c>
      <c r="DR6281" s="81">
        <v>0</v>
      </c>
      <c r="DS6281" s="81">
        <v>0</v>
      </c>
      <c r="DT6281" s="81">
        <v>0</v>
      </c>
      <c r="DU6281" s="81">
        <v>0</v>
      </c>
      <c r="DV6281" s="81">
        <v>1.544690003592978E-6</v>
      </c>
      <c r="DW6281" s="81">
        <v>1.544690003592978E-6</v>
      </c>
      <c r="GE6281" s="81" t="s">
        <v>449</v>
      </c>
      <c r="GF6281" s="81" t="s">
        <v>155</v>
      </c>
      <c r="GG6281" s="81" t="s">
        <v>501</v>
      </c>
      <c r="GH6281" s="81" t="s">
        <v>454</v>
      </c>
      <c r="GI6281" s="81">
        <v>2022</v>
      </c>
      <c r="GJ6281" s="81" t="s">
        <v>201</v>
      </c>
      <c r="GK6281" s="81">
        <v>409.2237358204406</v>
      </c>
      <c r="GL6281" s="81">
        <v>0.27821800000000002</v>
      </c>
      <c r="GM6281" s="81">
        <v>2022</v>
      </c>
      <c r="GN6281" s="81" t="s">
        <v>173</v>
      </c>
      <c r="GO6281" s="81">
        <v>1.1148832299820636E-2</v>
      </c>
      <c r="GP6281" s="81">
        <v>10</v>
      </c>
      <c r="GQ6281" s="81">
        <v>0</v>
      </c>
      <c r="GR6281" s="81" t="s">
        <v>448</v>
      </c>
      <c r="GS6281" s="81">
        <v>1.1148832299820636E-2</v>
      </c>
      <c r="GT6281" s="81">
        <v>4.562366803768195</v>
      </c>
      <c r="GU6281" s="81">
        <v>1.1148832299820636E-2</v>
      </c>
      <c r="GV6281" s="81">
        <v>4.562366803768195</v>
      </c>
      <c r="GW6281" s="81">
        <v>1.1148832299820636E-2</v>
      </c>
      <c r="GX6281" s="81">
        <v>4.562366803768195</v>
      </c>
      <c r="GY6281" s="81">
        <v>0</v>
      </c>
      <c r="GZ6281" s="81">
        <v>0</v>
      </c>
    </row>
    <row r="6282" spans="98:208" x14ac:dyDescent="0.25">
      <c r="CT6282" s="81" t="s">
        <v>155</v>
      </c>
      <c r="CU6282" s="81" t="s">
        <v>496</v>
      </c>
      <c r="CV6282" s="81" t="s">
        <v>461</v>
      </c>
      <c r="CW6282" s="81">
        <v>2020</v>
      </c>
      <c r="CX6282" s="81">
        <v>0</v>
      </c>
      <c r="CY6282" s="81">
        <v>0</v>
      </c>
      <c r="CZ6282" s="81">
        <v>0</v>
      </c>
      <c r="DA6282" s="81">
        <v>0</v>
      </c>
      <c r="DB6282" s="81">
        <v>14146.13064133745</v>
      </c>
      <c r="DC6282" s="81">
        <v>222.22942162790801</v>
      </c>
      <c r="DD6282" s="81">
        <v>8585.7228092509376</v>
      </c>
      <c r="DE6282" s="81">
        <v>5338.1784104586068</v>
      </c>
      <c r="DF6282" s="81">
        <v>2.4775985538156795</v>
      </c>
      <c r="DG6282" s="81">
        <v>0</v>
      </c>
      <c r="DH6282" s="81">
        <v>0</v>
      </c>
      <c r="DI6282" s="81">
        <v>0</v>
      </c>
      <c r="DJ6282" s="81">
        <v>2.131908380509845E-6</v>
      </c>
      <c r="DL6282" s="81">
        <v>0</v>
      </c>
      <c r="DM6282" s="81">
        <v>5.2820131204187195E-6</v>
      </c>
      <c r="DN6282" s="81">
        <v>5.2820131204187195E-6</v>
      </c>
      <c r="DO6282" s="81">
        <v>0</v>
      </c>
      <c r="DP6282" s="81">
        <v>0</v>
      </c>
      <c r="DQ6282" s="81">
        <v>0</v>
      </c>
      <c r="DR6282" s="81">
        <v>0</v>
      </c>
      <c r="DS6282" s="81">
        <v>0</v>
      </c>
      <c r="DT6282" s="81">
        <v>0</v>
      </c>
      <c r="DU6282" s="81">
        <v>0</v>
      </c>
      <c r="DV6282" s="81">
        <v>0</v>
      </c>
      <c r="DW6282" s="81">
        <v>0</v>
      </c>
      <c r="GE6282" s="81" t="s">
        <v>449</v>
      </c>
      <c r="GF6282" s="81" t="s">
        <v>155</v>
      </c>
      <c r="GG6282" s="81" t="s">
        <v>501</v>
      </c>
      <c r="GH6282" s="81" t="s">
        <v>454</v>
      </c>
      <c r="GI6282" s="81">
        <v>2023</v>
      </c>
      <c r="GJ6282" s="81" t="s">
        <v>201</v>
      </c>
      <c r="GK6282" s="81">
        <v>428.60232122030828</v>
      </c>
      <c r="GL6282" s="81">
        <v>0.27821800000000002</v>
      </c>
      <c r="GM6282" s="81">
        <v>2023</v>
      </c>
      <c r="GN6282" s="81" t="s">
        <v>173</v>
      </c>
      <c r="GO6282" s="81">
        <v>1.1148832299820636E-2</v>
      </c>
      <c r="GP6282" s="81">
        <v>10</v>
      </c>
      <c r="GQ6282" s="81">
        <v>0</v>
      </c>
      <c r="GR6282" s="81" t="s">
        <v>448</v>
      </c>
      <c r="GS6282" s="81">
        <v>1.1148832299820636E-2</v>
      </c>
      <c r="GT6282" s="81">
        <v>4.778415402599073</v>
      </c>
      <c r="GU6282" s="81">
        <v>1.1148832299820636E-2</v>
      </c>
      <c r="GV6282" s="81">
        <v>4.778415402599073</v>
      </c>
      <c r="GW6282" s="81">
        <v>1.1148832299820636E-2</v>
      </c>
      <c r="GX6282" s="81">
        <v>4.778415402599073</v>
      </c>
      <c r="GY6282" s="81">
        <v>1.1148832299820636E-2</v>
      </c>
      <c r="GZ6282" s="81">
        <v>4.778415402599073</v>
      </c>
    </row>
    <row r="6283" spans="98:208" x14ac:dyDescent="0.25">
      <c r="CT6283" s="81" t="s">
        <v>155</v>
      </c>
      <c r="CU6283" s="81" t="s">
        <v>496</v>
      </c>
      <c r="CV6283" s="81" t="s">
        <v>461</v>
      </c>
      <c r="CW6283" s="81">
        <v>2021</v>
      </c>
      <c r="CX6283" s="81">
        <v>0</v>
      </c>
      <c r="CY6283" s="81">
        <v>0</v>
      </c>
      <c r="CZ6283" s="81">
        <v>0</v>
      </c>
      <c r="DA6283" s="81">
        <v>0</v>
      </c>
      <c r="DB6283" s="81">
        <v>14146.13064133745</v>
      </c>
      <c r="DC6283" s="81">
        <v>222.22942162790801</v>
      </c>
      <c r="DD6283" s="81">
        <v>8585.7228092509376</v>
      </c>
      <c r="DE6283" s="81">
        <v>5338.1784104586068</v>
      </c>
      <c r="DF6283" s="81">
        <v>2.4775985538156795</v>
      </c>
      <c r="DG6283" s="81">
        <v>2.4775985538156795</v>
      </c>
      <c r="DH6283" s="81">
        <v>0</v>
      </c>
      <c r="DI6283" s="81">
        <v>0</v>
      </c>
      <c r="DJ6283" s="81">
        <v>2.131908380509845E-6</v>
      </c>
      <c r="DL6283" s="81">
        <v>0</v>
      </c>
      <c r="DM6283" s="81">
        <v>5.2820131204187195E-6</v>
      </c>
      <c r="DN6283" s="81">
        <v>5.2820131204187195E-6</v>
      </c>
      <c r="DO6283" s="81">
        <v>0</v>
      </c>
      <c r="DP6283" s="81">
        <v>5.2820131204187195E-6</v>
      </c>
      <c r="DQ6283" s="81">
        <v>5.2820131204187195E-6</v>
      </c>
      <c r="DR6283" s="81">
        <v>0</v>
      </c>
      <c r="DS6283" s="81">
        <v>0</v>
      </c>
      <c r="DT6283" s="81">
        <v>0</v>
      </c>
      <c r="DU6283" s="81">
        <v>0</v>
      </c>
      <c r="DV6283" s="81">
        <v>0</v>
      </c>
      <c r="DW6283" s="81">
        <v>0</v>
      </c>
      <c r="GE6283" s="81" t="s">
        <v>449</v>
      </c>
      <c r="GF6283" s="81" t="s">
        <v>155</v>
      </c>
      <c r="GG6283" s="81" t="s">
        <v>501</v>
      </c>
      <c r="GH6283" s="81" t="s">
        <v>454</v>
      </c>
      <c r="GI6283" s="81">
        <v>2024</v>
      </c>
      <c r="GJ6283" s="81" t="s">
        <v>201</v>
      </c>
      <c r="GK6283" s="81">
        <v>428.60232122030828</v>
      </c>
      <c r="GL6283" s="81">
        <v>0.27821800000000002</v>
      </c>
      <c r="GM6283" s="81">
        <v>2024</v>
      </c>
      <c r="GN6283" s="81" t="s">
        <v>173</v>
      </c>
      <c r="GO6283" s="81">
        <v>1.1148832299820636E-2</v>
      </c>
      <c r="GP6283" s="81">
        <v>10</v>
      </c>
      <c r="GQ6283" s="81">
        <v>0</v>
      </c>
      <c r="GR6283" s="81" t="s">
        <v>448</v>
      </c>
      <c r="GS6283" s="81">
        <v>1.1148832299820636E-2</v>
      </c>
      <c r="GT6283" s="81">
        <v>4.778415402599073</v>
      </c>
      <c r="GU6283" s="81">
        <v>1.1148832299820636E-2</v>
      </c>
      <c r="GV6283" s="81">
        <v>4.778415402599073</v>
      </c>
      <c r="GW6283" s="81">
        <v>1.1148832299820636E-2</v>
      </c>
      <c r="GX6283" s="81">
        <v>4.778415402599073</v>
      </c>
      <c r="GY6283" s="81">
        <v>1.1148832299820636E-2</v>
      </c>
      <c r="GZ6283" s="81">
        <v>4.778415402599073</v>
      </c>
    </row>
    <row r="6284" spans="98:208" x14ac:dyDescent="0.25">
      <c r="CT6284" s="81" t="s">
        <v>155</v>
      </c>
      <c r="CU6284" s="81" t="s">
        <v>496</v>
      </c>
      <c r="CV6284" s="81" t="s">
        <v>461</v>
      </c>
      <c r="CW6284" s="81">
        <v>2022</v>
      </c>
      <c r="CX6284" s="81">
        <v>0</v>
      </c>
      <c r="CY6284" s="81">
        <v>0</v>
      </c>
      <c r="CZ6284" s="81">
        <v>0</v>
      </c>
      <c r="DA6284" s="81">
        <v>0</v>
      </c>
      <c r="DB6284" s="81">
        <v>14146.13064133745</v>
      </c>
      <c r="DC6284" s="81">
        <v>222.22942162790801</v>
      </c>
      <c r="DD6284" s="81">
        <v>8585.7228092509376</v>
      </c>
      <c r="DE6284" s="81">
        <v>5338.1784104586068</v>
      </c>
      <c r="DF6284" s="81">
        <v>2.4775985538156795</v>
      </c>
      <c r="DG6284" s="81">
        <v>2.4775985538156795</v>
      </c>
      <c r="DH6284" s="81">
        <v>2.4775985538156795</v>
      </c>
      <c r="DI6284" s="81">
        <v>0</v>
      </c>
      <c r="DJ6284" s="81">
        <v>2.131908380509845E-6</v>
      </c>
      <c r="DL6284" s="81">
        <v>0</v>
      </c>
      <c r="DM6284" s="81">
        <v>5.2820131204187195E-6</v>
      </c>
      <c r="DN6284" s="81">
        <v>5.2820131204187195E-6</v>
      </c>
      <c r="DO6284" s="81">
        <v>0</v>
      </c>
      <c r="DP6284" s="81">
        <v>5.2820131204187195E-6</v>
      </c>
      <c r="DQ6284" s="81">
        <v>5.2820131204187195E-6</v>
      </c>
      <c r="DR6284" s="81">
        <v>0</v>
      </c>
      <c r="DS6284" s="81">
        <v>5.2820131204187195E-6</v>
      </c>
      <c r="DT6284" s="81">
        <v>5.2820131204187195E-6</v>
      </c>
      <c r="DU6284" s="81">
        <v>0</v>
      </c>
      <c r="DV6284" s="81">
        <v>0</v>
      </c>
      <c r="DW6284" s="81">
        <v>0</v>
      </c>
      <c r="GE6284" s="81" t="s">
        <v>449</v>
      </c>
      <c r="GF6284" s="81" t="s">
        <v>155</v>
      </c>
      <c r="GG6284" s="81" t="s">
        <v>501</v>
      </c>
      <c r="GH6284" s="81" t="s">
        <v>454</v>
      </c>
      <c r="GI6284" s="81">
        <v>2025</v>
      </c>
      <c r="GJ6284" s="81" t="s">
        <v>201</v>
      </c>
      <c r="GK6284" s="81">
        <v>428.60232122030828</v>
      </c>
      <c r="GL6284" s="81">
        <v>0.27821800000000002</v>
      </c>
      <c r="GM6284" s="81">
        <v>2025</v>
      </c>
      <c r="GN6284" s="81" t="s">
        <v>173</v>
      </c>
      <c r="GO6284" s="81">
        <v>1.1148832299820636E-2</v>
      </c>
      <c r="GP6284" s="81">
        <v>10</v>
      </c>
      <c r="GQ6284" s="81">
        <v>0</v>
      </c>
      <c r="GR6284" s="81" t="s">
        <v>448</v>
      </c>
      <c r="GS6284" s="81">
        <v>1.1148832299820636E-2</v>
      </c>
      <c r="GT6284" s="81">
        <v>4.778415402599073</v>
      </c>
      <c r="GU6284" s="81">
        <v>1.1148832299820636E-2</v>
      </c>
      <c r="GV6284" s="81">
        <v>4.778415402599073</v>
      </c>
      <c r="GW6284" s="81">
        <v>1.1148832299820636E-2</v>
      </c>
      <c r="GX6284" s="81">
        <v>4.778415402599073</v>
      </c>
      <c r="GY6284" s="81">
        <v>1.1148832299820636E-2</v>
      </c>
      <c r="GZ6284" s="81">
        <v>4.778415402599073</v>
      </c>
    </row>
    <row r="6285" spans="98:208" x14ac:dyDescent="0.25">
      <c r="CT6285" s="81" t="s">
        <v>155</v>
      </c>
      <c r="CU6285" s="81" t="s">
        <v>496</v>
      </c>
      <c r="CV6285" s="81" t="s">
        <v>461</v>
      </c>
      <c r="CW6285" s="81">
        <v>2023</v>
      </c>
      <c r="CX6285" s="81">
        <v>0</v>
      </c>
      <c r="CY6285" s="81">
        <v>0</v>
      </c>
      <c r="CZ6285" s="81">
        <v>0</v>
      </c>
      <c r="DA6285" s="81">
        <v>0</v>
      </c>
      <c r="DB6285" s="81">
        <v>14664.637556441739</v>
      </c>
      <c r="DC6285" s="81">
        <v>233.2300768080203</v>
      </c>
      <c r="DD6285" s="81">
        <v>8896.5159934316962</v>
      </c>
      <c r="DE6285" s="81">
        <v>5534.8914862020229</v>
      </c>
      <c r="DF6285" s="81">
        <v>2.6002430136069048</v>
      </c>
      <c r="DG6285" s="81">
        <v>2.6002430136069048</v>
      </c>
      <c r="DH6285" s="81">
        <v>2.6002430136069048</v>
      </c>
      <c r="DI6285" s="81">
        <v>2.6002430136069048</v>
      </c>
      <c r="DJ6285" s="81">
        <v>2.131908380509845E-6</v>
      </c>
      <c r="DL6285" s="81">
        <v>0</v>
      </c>
      <c r="DM6285" s="81">
        <v>5.5434798720707351E-6</v>
      </c>
      <c r="DN6285" s="81">
        <v>5.5434798720707351E-6</v>
      </c>
      <c r="DO6285" s="81">
        <v>0</v>
      </c>
      <c r="DP6285" s="81">
        <v>5.5434798720707351E-6</v>
      </c>
      <c r="DQ6285" s="81">
        <v>5.5434798720707351E-6</v>
      </c>
      <c r="DR6285" s="81">
        <v>0</v>
      </c>
      <c r="DS6285" s="81">
        <v>5.5434798720707351E-6</v>
      </c>
      <c r="DT6285" s="81">
        <v>5.5434798720707351E-6</v>
      </c>
      <c r="DU6285" s="81">
        <v>0</v>
      </c>
      <c r="DV6285" s="81">
        <v>5.5434798720707351E-6</v>
      </c>
      <c r="DW6285" s="81">
        <v>5.5434798720707351E-6</v>
      </c>
      <c r="GE6285" s="81" t="s">
        <v>449</v>
      </c>
      <c r="GF6285" s="81" t="s">
        <v>155</v>
      </c>
      <c r="GG6285" s="81" t="s">
        <v>501</v>
      </c>
      <c r="GH6285" s="81" t="s">
        <v>454</v>
      </c>
      <c r="GI6285" s="81">
        <v>2026</v>
      </c>
      <c r="GJ6285" s="81" t="s">
        <v>201</v>
      </c>
      <c r="GK6285" s="81">
        <v>428.60232122030828</v>
      </c>
      <c r="GL6285" s="81">
        <v>0.27821800000000002</v>
      </c>
      <c r="GM6285" s="81">
        <v>2026</v>
      </c>
      <c r="GN6285" s="81" t="s">
        <v>173</v>
      </c>
      <c r="GO6285" s="81">
        <v>1.1148832299820636E-2</v>
      </c>
      <c r="GP6285" s="81">
        <v>10</v>
      </c>
      <c r="GQ6285" s="81">
        <v>0</v>
      </c>
      <c r="GR6285" s="81" t="s">
        <v>448</v>
      </c>
      <c r="GS6285" s="81">
        <v>1.1148832299820636E-2</v>
      </c>
      <c r="GT6285" s="81">
        <v>4.778415402599073</v>
      </c>
      <c r="GU6285" s="81">
        <v>1.1148832299820636E-2</v>
      </c>
      <c r="GV6285" s="81">
        <v>4.778415402599073</v>
      </c>
      <c r="GW6285" s="81">
        <v>1.1148832299820636E-2</v>
      </c>
      <c r="GX6285" s="81">
        <v>4.778415402599073</v>
      </c>
      <c r="GY6285" s="81">
        <v>1.1148832299820636E-2</v>
      </c>
      <c r="GZ6285" s="81">
        <v>4.778415402599073</v>
      </c>
    </row>
    <row r="6286" spans="98:208" x14ac:dyDescent="0.25">
      <c r="CT6286" s="81" t="s">
        <v>155</v>
      </c>
      <c r="CU6286" s="81" t="s">
        <v>496</v>
      </c>
      <c r="CV6286" s="81" t="s">
        <v>461</v>
      </c>
      <c r="CW6286" s="81">
        <v>2024</v>
      </c>
      <c r="CX6286" s="81">
        <v>0</v>
      </c>
      <c r="CY6286" s="81">
        <v>0</v>
      </c>
      <c r="CZ6286" s="81">
        <v>0</v>
      </c>
      <c r="DA6286" s="81">
        <v>0</v>
      </c>
      <c r="DB6286" s="81">
        <v>14664.637556441739</v>
      </c>
      <c r="DC6286" s="81">
        <v>233.2300768080203</v>
      </c>
      <c r="DD6286" s="81">
        <v>8896.5159934316962</v>
      </c>
      <c r="DE6286" s="81">
        <v>5534.8914862020229</v>
      </c>
      <c r="DF6286" s="81">
        <v>2.6002430136069048</v>
      </c>
      <c r="DG6286" s="81">
        <v>2.6002430136069048</v>
      </c>
      <c r="DH6286" s="81">
        <v>2.6002430136069048</v>
      </c>
      <c r="DI6286" s="81">
        <v>2.6002430136069048</v>
      </c>
      <c r="DJ6286" s="81">
        <v>2.131908380509845E-6</v>
      </c>
      <c r="DL6286" s="81">
        <v>0</v>
      </c>
      <c r="DM6286" s="81">
        <v>5.5434798720707351E-6</v>
      </c>
      <c r="DN6286" s="81">
        <v>5.5434798720707351E-6</v>
      </c>
      <c r="DO6286" s="81">
        <v>0</v>
      </c>
      <c r="DP6286" s="81">
        <v>5.5434798720707351E-6</v>
      </c>
      <c r="DQ6286" s="81">
        <v>5.5434798720707351E-6</v>
      </c>
      <c r="DR6286" s="81">
        <v>0</v>
      </c>
      <c r="DS6286" s="81">
        <v>5.5434798720707351E-6</v>
      </c>
      <c r="DT6286" s="81">
        <v>5.5434798720707351E-6</v>
      </c>
      <c r="DU6286" s="81">
        <v>0</v>
      </c>
      <c r="DV6286" s="81">
        <v>5.5434798720707351E-6</v>
      </c>
      <c r="DW6286" s="81">
        <v>5.5434798720707351E-6</v>
      </c>
      <c r="GE6286" s="81" t="s">
        <v>449</v>
      </c>
      <c r="GF6286" s="81" t="s">
        <v>155</v>
      </c>
      <c r="GG6286" s="81" t="s">
        <v>501</v>
      </c>
      <c r="GH6286" s="81" t="s">
        <v>454</v>
      </c>
      <c r="GI6286" s="81">
        <v>2027</v>
      </c>
      <c r="GJ6286" s="81" t="s">
        <v>201</v>
      </c>
      <c r="GK6286" s="81">
        <v>428.60232122030828</v>
      </c>
      <c r="GL6286" s="81">
        <v>0.27821800000000002</v>
      </c>
      <c r="GM6286" s="81">
        <v>2027</v>
      </c>
      <c r="GN6286" s="81" t="s">
        <v>173</v>
      </c>
      <c r="GO6286" s="81">
        <v>1.1148832299820636E-2</v>
      </c>
      <c r="GP6286" s="81">
        <v>10</v>
      </c>
      <c r="GQ6286" s="81">
        <v>0</v>
      </c>
      <c r="GR6286" s="81" t="s">
        <v>448</v>
      </c>
      <c r="GS6286" s="81">
        <v>1.1148832299820636E-2</v>
      </c>
      <c r="GT6286" s="81">
        <v>4.778415402599073</v>
      </c>
      <c r="GU6286" s="81">
        <v>1.1148832299820636E-2</v>
      </c>
      <c r="GV6286" s="81">
        <v>4.778415402599073</v>
      </c>
      <c r="GW6286" s="81">
        <v>1.1148832299820636E-2</v>
      </c>
      <c r="GX6286" s="81">
        <v>4.778415402599073</v>
      </c>
      <c r="GY6286" s="81">
        <v>1.1148832299820636E-2</v>
      </c>
      <c r="GZ6286" s="81">
        <v>4.778415402599073</v>
      </c>
    </row>
    <row r="6287" spans="98:208" x14ac:dyDescent="0.25">
      <c r="CT6287" s="81" t="s">
        <v>155</v>
      </c>
      <c r="CU6287" s="81" t="s">
        <v>496</v>
      </c>
      <c r="CV6287" s="81" t="s">
        <v>461</v>
      </c>
      <c r="CW6287" s="81">
        <v>2025</v>
      </c>
      <c r="CX6287" s="81">
        <v>0</v>
      </c>
      <c r="CY6287" s="81">
        <v>0</v>
      </c>
      <c r="CZ6287" s="81">
        <v>0</v>
      </c>
      <c r="DA6287" s="81">
        <v>0</v>
      </c>
      <c r="DB6287" s="81">
        <v>14664.637556441739</v>
      </c>
      <c r="DC6287" s="81">
        <v>233.2300768080203</v>
      </c>
      <c r="DD6287" s="81">
        <v>8896.5159934316962</v>
      </c>
      <c r="DE6287" s="81">
        <v>5534.8914862020229</v>
      </c>
      <c r="DF6287" s="81">
        <v>2.6002430136069048</v>
      </c>
      <c r="DG6287" s="81">
        <v>2.6002430136069048</v>
      </c>
      <c r="DH6287" s="81">
        <v>2.6002430136069048</v>
      </c>
      <c r="DI6287" s="81">
        <v>2.6002430136069048</v>
      </c>
      <c r="DJ6287" s="81">
        <v>2.131908380509845E-6</v>
      </c>
      <c r="DL6287" s="81">
        <v>0</v>
      </c>
      <c r="DM6287" s="81">
        <v>5.5434798720707351E-6</v>
      </c>
      <c r="DN6287" s="81">
        <v>5.5434798720707351E-6</v>
      </c>
      <c r="DO6287" s="81">
        <v>0</v>
      </c>
      <c r="DP6287" s="81">
        <v>5.5434798720707351E-6</v>
      </c>
      <c r="DQ6287" s="81">
        <v>5.5434798720707351E-6</v>
      </c>
      <c r="DR6287" s="81">
        <v>0</v>
      </c>
      <c r="DS6287" s="81">
        <v>5.5434798720707351E-6</v>
      </c>
      <c r="DT6287" s="81">
        <v>5.5434798720707351E-6</v>
      </c>
      <c r="DU6287" s="81">
        <v>0</v>
      </c>
      <c r="DV6287" s="81">
        <v>5.5434798720707351E-6</v>
      </c>
      <c r="DW6287" s="81">
        <v>5.5434798720707351E-6</v>
      </c>
      <c r="GE6287" s="81" t="s">
        <v>449</v>
      </c>
      <c r="GF6287" s="81" t="s">
        <v>155</v>
      </c>
      <c r="GG6287" s="81" t="s">
        <v>501</v>
      </c>
      <c r="GH6287" s="81" t="s">
        <v>454</v>
      </c>
      <c r="GI6287" s="81">
        <v>2028</v>
      </c>
      <c r="GJ6287" s="81" t="s">
        <v>201</v>
      </c>
      <c r="GK6287" s="81">
        <v>453.26096055717272</v>
      </c>
      <c r="GL6287" s="81">
        <v>0.27821800000000002</v>
      </c>
      <c r="GM6287" s="81">
        <v>2028</v>
      </c>
      <c r="GN6287" s="81" t="s">
        <v>173</v>
      </c>
      <c r="GO6287" s="81">
        <v>1.1148832299820636E-2</v>
      </c>
      <c r="GP6287" s="81">
        <v>10</v>
      </c>
      <c r="GQ6287" s="81">
        <v>0</v>
      </c>
      <c r="GR6287" s="81" t="s">
        <v>448</v>
      </c>
      <c r="GS6287" s="81">
        <v>1.1148832299820636E-2</v>
      </c>
      <c r="GT6287" s="81">
        <v>5.053330437307535</v>
      </c>
      <c r="GU6287" s="81">
        <v>1.1148832299820636E-2</v>
      </c>
      <c r="GV6287" s="81">
        <v>5.053330437307535</v>
      </c>
      <c r="GW6287" s="81">
        <v>1.1148832299820636E-2</v>
      </c>
      <c r="GX6287" s="81">
        <v>5.053330437307535</v>
      </c>
      <c r="GY6287" s="81">
        <v>1.1148832299820636E-2</v>
      </c>
      <c r="GZ6287" s="81">
        <v>5.053330437307535</v>
      </c>
    </row>
    <row r="6288" spans="98:208" x14ac:dyDescent="0.25">
      <c r="CT6288" s="81" t="s">
        <v>155</v>
      </c>
      <c r="CU6288" s="81" t="s">
        <v>496</v>
      </c>
      <c r="CV6288" s="81" t="s">
        <v>461</v>
      </c>
      <c r="CW6288" s="81">
        <v>2026</v>
      </c>
      <c r="CX6288" s="81">
        <v>0</v>
      </c>
      <c r="CY6288" s="81">
        <v>0</v>
      </c>
      <c r="CZ6288" s="81">
        <v>0</v>
      </c>
      <c r="DA6288" s="81">
        <v>0</v>
      </c>
      <c r="DB6288" s="81">
        <v>14664.637556441739</v>
      </c>
      <c r="DC6288" s="81">
        <v>233.2300768080203</v>
      </c>
      <c r="DD6288" s="81">
        <v>8896.5159934316962</v>
      </c>
      <c r="DE6288" s="81">
        <v>5534.8914862020229</v>
      </c>
      <c r="DF6288" s="81">
        <v>2.6002430136069048</v>
      </c>
      <c r="DG6288" s="81">
        <v>2.6002430136069048</v>
      </c>
      <c r="DH6288" s="81">
        <v>2.6002430136069048</v>
      </c>
      <c r="DI6288" s="81">
        <v>2.6002430136069048</v>
      </c>
      <c r="DJ6288" s="81">
        <v>2.131908380509845E-6</v>
      </c>
      <c r="DL6288" s="81">
        <v>0</v>
      </c>
      <c r="DM6288" s="81">
        <v>5.5434798720707351E-6</v>
      </c>
      <c r="DN6288" s="81">
        <v>5.5434798720707351E-6</v>
      </c>
      <c r="DO6288" s="81">
        <v>0</v>
      </c>
      <c r="DP6288" s="81">
        <v>5.5434798720707351E-6</v>
      </c>
      <c r="DQ6288" s="81">
        <v>5.5434798720707351E-6</v>
      </c>
      <c r="DR6288" s="81">
        <v>0</v>
      </c>
      <c r="DS6288" s="81">
        <v>5.5434798720707351E-6</v>
      </c>
      <c r="DT6288" s="81">
        <v>5.5434798720707351E-6</v>
      </c>
      <c r="DU6288" s="81">
        <v>0</v>
      </c>
      <c r="DV6288" s="81">
        <v>5.5434798720707351E-6</v>
      </c>
      <c r="DW6288" s="81">
        <v>5.5434798720707351E-6</v>
      </c>
      <c r="GE6288" s="81" t="s">
        <v>449</v>
      </c>
      <c r="GF6288" s="81" t="s">
        <v>155</v>
      </c>
      <c r="GG6288" s="81" t="s">
        <v>501</v>
      </c>
      <c r="GH6288" s="81" t="s">
        <v>454</v>
      </c>
      <c r="GI6288" s="81">
        <v>2029</v>
      </c>
      <c r="GJ6288" s="81" t="s">
        <v>201</v>
      </c>
      <c r="GK6288" s="81">
        <v>453.26096055717272</v>
      </c>
      <c r="GL6288" s="81">
        <v>0.27821800000000002</v>
      </c>
      <c r="GM6288" s="81">
        <v>2029</v>
      </c>
      <c r="GN6288" s="81" t="s">
        <v>173</v>
      </c>
      <c r="GO6288" s="81">
        <v>1.1148832299820636E-2</v>
      </c>
      <c r="GP6288" s="81">
        <v>10</v>
      </c>
      <c r="GQ6288" s="81">
        <v>0</v>
      </c>
      <c r="GR6288" s="81" t="s">
        <v>448</v>
      </c>
      <c r="GS6288" s="81">
        <v>1.1148832299820636E-2</v>
      </c>
      <c r="GT6288" s="81">
        <v>5.053330437307535</v>
      </c>
      <c r="GU6288" s="81">
        <v>1.1148832299820636E-2</v>
      </c>
      <c r="GV6288" s="81">
        <v>5.053330437307535</v>
      </c>
      <c r="GW6288" s="81">
        <v>1.1148832299820636E-2</v>
      </c>
      <c r="GX6288" s="81">
        <v>5.053330437307535</v>
      </c>
      <c r="GY6288" s="81">
        <v>1.1148832299820636E-2</v>
      </c>
      <c r="GZ6288" s="81">
        <v>5.053330437307535</v>
      </c>
    </row>
    <row r="6289" spans="98:208" x14ac:dyDescent="0.25">
      <c r="CT6289" s="81" t="s">
        <v>155</v>
      </c>
      <c r="CU6289" s="81" t="s">
        <v>496</v>
      </c>
      <c r="CV6289" s="81" t="s">
        <v>461</v>
      </c>
      <c r="CW6289" s="81">
        <v>2027</v>
      </c>
      <c r="CX6289" s="81">
        <v>0</v>
      </c>
      <c r="CY6289" s="81">
        <v>0</v>
      </c>
      <c r="CZ6289" s="81">
        <v>0</v>
      </c>
      <c r="DA6289" s="81">
        <v>0</v>
      </c>
      <c r="DB6289" s="81">
        <v>14664.637556441739</v>
      </c>
      <c r="DC6289" s="81">
        <v>233.2300768080203</v>
      </c>
      <c r="DD6289" s="81">
        <v>8896.5159934316962</v>
      </c>
      <c r="DE6289" s="81">
        <v>5534.8914862020229</v>
      </c>
      <c r="DF6289" s="81">
        <v>2.6002430136069048</v>
      </c>
      <c r="DG6289" s="81">
        <v>2.6002430136069048</v>
      </c>
      <c r="DH6289" s="81">
        <v>2.6002430136069048</v>
      </c>
      <c r="DI6289" s="81">
        <v>2.6002430136069048</v>
      </c>
      <c r="DJ6289" s="81">
        <v>2.131908380509845E-6</v>
      </c>
      <c r="DL6289" s="81">
        <v>0</v>
      </c>
      <c r="DM6289" s="81">
        <v>5.5434798720707351E-6</v>
      </c>
      <c r="DN6289" s="81">
        <v>5.5434798720707351E-6</v>
      </c>
      <c r="DO6289" s="81">
        <v>0</v>
      </c>
      <c r="DP6289" s="81">
        <v>5.5434798720707351E-6</v>
      </c>
      <c r="DQ6289" s="81">
        <v>5.5434798720707351E-6</v>
      </c>
      <c r="DR6289" s="81">
        <v>0</v>
      </c>
      <c r="DS6289" s="81">
        <v>5.5434798720707351E-6</v>
      </c>
      <c r="DT6289" s="81">
        <v>5.5434798720707351E-6</v>
      </c>
      <c r="DU6289" s="81">
        <v>0</v>
      </c>
      <c r="DV6289" s="81">
        <v>5.5434798720707351E-6</v>
      </c>
      <c r="DW6289" s="81">
        <v>5.5434798720707351E-6</v>
      </c>
      <c r="GE6289" s="81" t="s">
        <v>449</v>
      </c>
      <c r="GF6289" s="81" t="s">
        <v>155</v>
      </c>
      <c r="GG6289" s="81" t="s">
        <v>501</v>
      </c>
      <c r="GH6289" s="81" t="s">
        <v>454</v>
      </c>
      <c r="GI6289" s="81">
        <v>2030</v>
      </c>
      <c r="GJ6289" s="81" t="s">
        <v>201</v>
      </c>
      <c r="GK6289" s="81">
        <v>453.26096055717272</v>
      </c>
      <c r="GL6289" s="81">
        <v>0.27821800000000002</v>
      </c>
      <c r="GM6289" s="81">
        <v>2030</v>
      </c>
      <c r="GN6289" s="81" t="s">
        <v>173</v>
      </c>
      <c r="GO6289" s="81">
        <v>1.1148832299820636E-2</v>
      </c>
      <c r="GP6289" s="81">
        <v>10</v>
      </c>
      <c r="GQ6289" s="81">
        <v>0</v>
      </c>
      <c r="GR6289" s="81" t="s">
        <v>448</v>
      </c>
      <c r="GS6289" s="81">
        <v>0</v>
      </c>
      <c r="GT6289" s="81">
        <v>0</v>
      </c>
      <c r="GU6289" s="81">
        <v>1.1148832299820636E-2</v>
      </c>
      <c r="GV6289" s="81">
        <v>5.053330437307535</v>
      </c>
      <c r="GW6289" s="81">
        <v>1.1148832299820636E-2</v>
      </c>
      <c r="GX6289" s="81">
        <v>5.053330437307535</v>
      </c>
      <c r="GY6289" s="81">
        <v>1.1148832299820636E-2</v>
      </c>
      <c r="GZ6289" s="81">
        <v>5.053330437307535</v>
      </c>
    </row>
    <row r="6290" spans="98:208" x14ac:dyDescent="0.25">
      <c r="CT6290" s="81" t="s">
        <v>155</v>
      </c>
      <c r="CU6290" s="81" t="s">
        <v>496</v>
      </c>
      <c r="CV6290" s="81" t="s">
        <v>461</v>
      </c>
      <c r="CW6290" s="81">
        <v>2028</v>
      </c>
      <c r="CX6290" s="81">
        <v>0</v>
      </c>
      <c r="CY6290" s="81">
        <v>0</v>
      </c>
      <c r="CZ6290" s="81">
        <v>0</v>
      </c>
      <c r="DA6290" s="81">
        <v>0</v>
      </c>
      <c r="DB6290" s="81">
        <v>15317.99094282131</v>
      </c>
      <c r="DC6290" s="81">
        <v>247.2729921650332</v>
      </c>
      <c r="DD6290" s="81">
        <v>9287.6490955477329</v>
      </c>
      <c r="DE6290" s="81">
        <v>5783.0688551085414</v>
      </c>
      <c r="DF6290" s="81">
        <v>2.7568051219228171</v>
      </c>
      <c r="DG6290" s="81">
        <v>2.7568051219228171</v>
      </c>
      <c r="DH6290" s="81">
        <v>2.7568051219228171</v>
      </c>
      <c r="DI6290" s="81">
        <v>2.7568051219228171</v>
      </c>
      <c r="DJ6290" s="81">
        <v>2.131908380509845E-6</v>
      </c>
      <c r="DL6290" s="81">
        <v>0</v>
      </c>
      <c r="DM6290" s="81">
        <v>5.8772559428597191E-6</v>
      </c>
      <c r="DN6290" s="81">
        <v>5.8772559428597191E-6</v>
      </c>
      <c r="DO6290" s="81">
        <v>0</v>
      </c>
      <c r="DP6290" s="81">
        <v>5.8772559428597191E-6</v>
      </c>
      <c r="DQ6290" s="81">
        <v>5.8772559428597191E-6</v>
      </c>
      <c r="DR6290" s="81">
        <v>0</v>
      </c>
      <c r="DS6290" s="81">
        <v>5.8772559428597191E-6</v>
      </c>
      <c r="DT6290" s="81">
        <v>5.8772559428597191E-6</v>
      </c>
      <c r="DU6290" s="81">
        <v>0</v>
      </c>
      <c r="DV6290" s="81">
        <v>5.8772559428597191E-6</v>
      </c>
      <c r="DW6290" s="81">
        <v>5.8772559428597191E-6</v>
      </c>
      <c r="GE6290" s="81" t="s">
        <v>449</v>
      </c>
      <c r="GF6290" s="81" t="s">
        <v>155</v>
      </c>
      <c r="GG6290" s="81" t="s">
        <v>501</v>
      </c>
      <c r="GH6290" s="81" t="s">
        <v>454</v>
      </c>
      <c r="GI6290" s="81">
        <v>2031</v>
      </c>
      <c r="GJ6290" s="81" t="s">
        <v>201</v>
      </c>
      <c r="GK6290" s="81">
        <v>453.26096055717272</v>
      </c>
      <c r="GL6290" s="81">
        <v>0.27821800000000002</v>
      </c>
      <c r="GM6290" s="81">
        <v>2031</v>
      </c>
      <c r="GN6290" s="81" t="s">
        <v>173</v>
      </c>
      <c r="GO6290" s="81">
        <v>1.1148832299820636E-2</v>
      </c>
      <c r="GP6290" s="81">
        <v>10</v>
      </c>
      <c r="GQ6290" s="81">
        <v>0</v>
      </c>
      <c r="GR6290" s="81" t="s">
        <v>448</v>
      </c>
      <c r="GS6290" s="81">
        <v>0</v>
      </c>
      <c r="GT6290" s="81">
        <v>0</v>
      </c>
      <c r="GU6290" s="81">
        <v>0</v>
      </c>
      <c r="GV6290" s="81">
        <v>0</v>
      </c>
      <c r="GW6290" s="81">
        <v>1.1148832299820636E-2</v>
      </c>
      <c r="GX6290" s="81">
        <v>5.053330437307535</v>
      </c>
      <c r="GY6290" s="81">
        <v>1.1148832299820636E-2</v>
      </c>
      <c r="GZ6290" s="81">
        <v>5.053330437307535</v>
      </c>
    </row>
    <row r="6291" spans="98:208" x14ac:dyDescent="0.25">
      <c r="CT6291" s="81" t="s">
        <v>155</v>
      </c>
      <c r="CU6291" s="81" t="s">
        <v>496</v>
      </c>
      <c r="CV6291" s="81" t="s">
        <v>461</v>
      </c>
      <c r="CW6291" s="81">
        <v>2029</v>
      </c>
      <c r="CX6291" s="81">
        <v>0</v>
      </c>
      <c r="CY6291" s="81">
        <v>0</v>
      </c>
      <c r="CZ6291" s="81">
        <v>0</v>
      </c>
      <c r="DA6291" s="81">
        <v>0</v>
      </c>
      <c r="DB6291" s="81">
        <v>15317.99094282131</v>
      </c>
      <c r="DC6291" s="81">
        <v>247.2729921650332</v>
      </c>
      <c r="DD6291" s="81">
        <v>9287.6490955477329</v>
      </c>
      <c r="DE6291" s="81">
        <v>5783.0688551085414</v>
      </c>
      <c r="DF6291" s="81">
        <v>2.7568051219228171</v>
      </c>
      <c r="DG6291" s="81">
        <v>2.7568051219228171</v>
      </c>
      <c r="DH6291" s="81">
        <v>2.7568051219228171</v>
      </c>
      <c r="DI6291" s="81">
        <v>2.7568051219228171</v>
      </c>
      <c r="DJ6291" s="81">
        <v>2.131908380509845E-6</v>
      </c>
      <c r="DL6291" s="81">
        <v>0</v>
      </c>
      <c r="DM6291" s="81">
        <v>5.8772559428597191E-6</v>
      </c>
      <c r="DN6291" s="81">
        <v>5.8772559428597191E-6</v>
      </c>
      <c r="DO6291" s="81">
        <v>0</v>
      </c>
      <c r="DP6291" s="81">
        <v>5.8772559428597191E-6</v>
      </c>
      <c r="DQ6291" s="81">
        <v>5.8772559428597191E-6</v>
      </c>
      <c r="DR6291" s="81">
        <v>0</v>
      </c>
      <c r="DS6291" s="81">
        <v>5.8772559428597191E-6</v>
      </c>
      <c r="DT6291" s="81">
        <v>5.8772559428597191E-6</v>
      </c>
      <c r="DU6291" s="81">
        <v>0</v>
      </c>
      <c r="DV6291" s="81">
        <v>5.8772559428597191E-6</v>
      </c>
      <c r="DW6291" s="81">
        <v>5.8772559428597191E-6</v>
      </c>
      <c r="GE6291" s="81" t="s">
        <v>449</v>
      </c>
      <c r="GF6291" s="81" t="s">
        <v>155</v>
      </c>
      <c r="GG6291" s="81" t="s">
        <v>501</v>
      </c>
      <c r="GH6291" s="81" t="s">
        <v>454</v>
      </c>
      <c r="GI6291" s="81">
        <v>2032</v>
      </c>
      <c r="GJ6291" s="81" t="s">
        <v>201</v>
      </c>
      <c r="GK6291" s="81">
        <v>453.26096055717272</v>
      </c>
      <c r="GL6291" s="81">
        <v>0.27821800000000002</v>
      </c>
      <c r="GM6291" s="81">
        <v>2032</v>
      </c>
      <c r="GN6291" s="81" t="s">
        <v>173</v>
      </c>
      <c r="GO6291" s="81">
        <v>1.1148832299820636E-2</v>
      </c>
      <c r="GP6291" s="81">
        <v>10</v>
      </c>
      <c r="GQ6291" s="81">
        <v>0</v>
      </c>
      <c r="GR6291" s="81" t="s">
        <v>448</v>
      </c>
      <c r="GS6291" s="81">
        <v>0</v>
      </c>
      <c r="GT6291" s="81">
        <v>0</v>
      </c>
      <c r="GU6291" s="81">
        <v>0</v>
      </c>
      <c r="GV6291" s="81">
        <v>0</v>
      </c>
      <c r="GW6291" s="81">
        <v>0</v>
      </c>
      <c r="GX6291" s="81">
        <v>0</v>
      </c>
      <c r="GY6291" s="81">
        <v>1.1148832299820636E-2</v>
      </c>
      <c r="GZ6291" s="81">
        <v>5.053330437307535</v>
      </c>
    </row>
    <row r="6292" spans="98:208" x14ac:dyDescent="0.25">
      <c r="CT6292" s="81" t="s">
        <v>155</v>
      </c>
      <c r="CU6292" s="81" t="s">
        <v>496</v>
      </c>
      <c r="CV6292" s="81" t="s">
        <v>461</v>
      </c>
      <c r="CW6292" s="81">
        <v>2030</v>
      </c>
      <c r="CX6292" s="81">
        <v>0</v>
      </c>
      <c r="CY6292" s="81">
        <v>0</v>
      </c>
      <c r="CZ6292" s="81">
        <v>0</v>
      </c>
      <c r="DA6292" s="81">
        <v>0</v>
      </c>
      <c r="DB6292" s="81">
        <v>15317.99094282131</v>
      </c>
      <c r="DC6292" s="81">
        <v>247.2729921650332</v>
      </c>
      <c r="DD6292" s="81">
        <v>9287.6490955477329</v>
      </c>
      <c r="DE6292" s="81">
        <v>5783.0688551085414</v>
      </c>
      <c r="DF6292" s="81">
        <v>0</v>
      </c>
      <c r="DG6292" s="81">
        <v>2.7568051219228171</v>
      </c>
      <c r="DH6292" s="81">
        <v>2.7568051219228171</v>
      </c>
      <c r="DI6292" s="81">
        <v>2.7568051219228171</v>
      </c>
      <c r="DJ6292" s="81">
        <v>2.131908380509845E-6</v>
      </c>
      <c r="DL6292" s="81">
        <v>0</v>
      </c>
      <c r="DM6292" s="81">
        <v>0</v>
      </c>
      <c r="DN6292" s="81">
        <v>0</v>
      </c>
      <c r="DO6292" s="81">
        <v>0</v>
      </c>
      <c r="DP6292" s="81">
        <v>5.8772559428597191E-6</v>
      </c>
      <c r="DQ6292" s="81">
        <v>5.8772559428597191E-6</v>
      </c>
      <c r="DR6292" s="81">
        <v>0</v>
      </c>
      <c r="DS6292" s="81">
        <v>5.8772559428597191E-6</v>
      </c>
      <c r="DT6292" s="81">
        <v>5.8772559428597191E-6</v>
      </c>
      <c r="DU6292" s="81">
        <v>0</v>
      </c>
      <c r="DV6292" s="81">
        <v>5.8772559428597191E-6</v>
      </c>
      <c r="DW6292" s="81">
        <v>5.8772559428597191E-6</v>
      </c>
      <c r="GE6292" s="81" t="s">
        <v>449</v>
      </c>
      <c r="GF6292" s="81" t="s">
        <v>155</v>
      </c>
      <c r="GG6292" s="81" t="s">
        <v>501</v>
      </c>
      <c r="GH6292" s="81" t="s">
        <v>455</v>
      </c>
      <c r="GI6292" s="81">
        <v>2021</v>
      </c>
      <c r="GJ6292" s="81" t="s">
        <v>201</v>
      </c>
      <c r="GK6292" s="81">
        <v>409.22373582044048</v>
      </c>
      <c r="GL6292" s="81">
        <v>0.27821800000000002</v>
      </c>
      <c r="GM6292" s="81">
        <v>2021</v>
      </c>
      <c r="GN6292" s="81" t="s">
        <v>173</v>
      </c>
      <c r="GO6292" s="81">
        <v>1.1148832299820636E-2</v>
      </c>
      <c r="GP6292" s="81">
        <v>10</v>
      </c>
      <c r="GQ6292" s="81">
        <v>0</v>
      </c>
      <c r="GR6292" s="81" t="s">
        <v>448</v>
      </c>
      <c r="GS6292" s="81">
        <v>1.1148832299820636E-2</v>
      </c>
      <c r="GT6292" s="81">
        <v>4.5623668037681941</v>
      </c>
      <c r="GU6292" s="81">
        <v>1.1148832299820636E-2</v>
      </c>
      <c r="GV6292" s="81">
        <v>4.5623668037681941</v>
      </c>
      <c r="GW6292" s="81">
        <v>0</v>
      </c>
      <c r="GX6292" s="81">
        <v>0</v>
      </c>
      <c r="GY6292" s="81">
        <v>0</v>
      </c>
      <c r="GZ6292" s="81">
        <v>0</v>
      </c>
    </row>
    <row r="6293" spans="98:208" x14ac:dyDescent="0.25">
      <c r="CT6293" s="81" t="s">
        <v>155</v>
      </c>
      <c r="CU6293" s="81" t="s">
        <v>496</v>
      </c>
      <c r="CV6293" s="81" t="s">
        <v>461</v>
      </c>
      <c r="CW6293" s="81">
        <v>2031</v>
      </c>
      <c r="CX6293" s="81">
        <v>0</v>
      </c>
      <c r="CY6293" s="81">
        <v>0</v>
      </c>
      <c r="CZ6293" s="81">
        <v>0</v>
      </c>
      <c r="DA6293" s="81">
        <v>0</v>
      </c>
      <c r="DB6293" s="81">
        <v>15317.99094282131</v>
      </c>
      <c r="DC6293" s="81">
        <v>247.2729921650332</v>
      </c>
      <c r="DD6293" s="81">
        <v>9287.6490955477329</v>
      </c>
      <c r="DE6293" s="81">
        <v>5783.0688551085414</v>
      </c>
      <c r="DF6293" s="81">
        <v>0</v>
      </c>
      <c r="DG6293" s="81">
        <v>0</v>
      </c>
      <c r="DH6293" s="81">
        <v>2.7568051219228171</v>
      </c>
      <c r="DI6293" s="81">
        <v>2.7568051219228171</v>
      </c>
      <c r="DJ6293" s="81">
        <v>2.131908380509845E-6</v>
      </c>
      <c r="DL6293" s="81">
        <v>0</v>
      </c>
      <c r="DM6293" s="81">
        <v>0</v>
      </c>
      <c r="DN6293" s="81">
        <v>0</v>
      </c>
      <c r="DO6293" s="81">
        <v>0</v>
      </c>
      <c r="DP6293" s="81">
        <v>0</v>
      </c>
      <c r="DQ6293" s="81">
        <v>0</v>
      </c>
      <c r="DR6293" s="81">
        <v>0</v>
      </c>
      <c r="DS6293" s="81">
        <v>5.8772559428597191E-6</v>
      </c>
      <c r="DT6293" s="81">
        <v>5.8772559428597191E-6</v>
      </c>
      <c r="DU6293" s="81">
        <v>0</v>
      </c>
      <c r="DV6293" s="81">
        <v>5.8772559428597191E-6</v>
      </c>
      <c r="DW6293" s="81">
        <v>5.8772559428597191E-6</v>
      </c>
      <c r="GE6293" s="81" t="s">
        <v>449</v>
      </c>
      <c r="GF6293" s="81" t="s">
        <v>155</v>
      </c>
      <c r="GG6293" s="81" t="s">
        <v>501</v>
      </c>
      <c r="GH6293" s="81" t="s">
        <v>455</v>
      </c>
      <c r="GI6293" s="81">
        <v>2022</v>
      </c>
      <c r="GJ6293" s="81" t="s">
        <v>201</v>
      </c>
      <c r="GK6293" s="81">
        <v>409.22373582044048</v>
      </c>
      <c r="GL6293" s="81">
        <v>0.27821800000000002</v>
      </c>
      <c r="GM6293" s="81">
        <v>2022</v>
      </c>
      <c r="GN6293" s="81" t="s">
        <v>173</v>
      </c>
      <c r="GO6293" s="81">
        <v>1.1148832299820636E-2</v>
      </c>
      <c r="GP6293" s="81">
        <v>10</v>
      </c>
      <c r="GQ6293" s="81">
        <v>0</v>
      </c>
      <c r="GR6293" s="81" t="s">
        <v>448</v>
      </c>
      <c r="GS6293" s="81">
        <v>1.1148832299820636E-2</v>
      </c>
      <c r="GT6293" s="81">
        <v>4.5623668037681941</v>
      </c>
      <c r="GU6293" s="81">
        <v>1.1148832299820636E-2</v>
      </c>
      <c r="GV6293" s="81">
        <v>4.5623668037681941</v>
      </c>
      <c r="GW6293" s="81">
        <v>1.1148832299820636E-2</v>
      </c>
      <c r="GX6293" s="81">
        <v>4.5623668037681941</v>
      </c>
      <c r="GY6293" s="81">
        <v>0</v>
      </c>
      <c r="GZ6293" s="81">
        <v>0</v>
      </c>
    </row>
    <row r="6294" spans="98:208" x14ac:dyDescent="0.25">
      <c r="CT6294" s="81" t="s">
        <v>155</v>
      </c>
      <c r="CU6294" s="81" t="s">
        <v>496</v>
      </c>
      <c r="CV6294" s="81" t="s">
        <v>461</v>
      </c>
      <c r="CW6294" s="81">
        <v>2032</v>
      </c>
      <c r="CX6294" s="81">
        <v>0</v>
      </c>
      <c r="CY6294" s="81">
        <v>0</v>
      </c>
      <c r="CZ6294" s="81">
        <v>0</v>
      </c>
      <c r="DA6294" s="81">
        <v>0</v>
      </c>
      <c r="DB6294" s="81">
        <v>15317.99094282131</v>
      </c>
      <c r="DC6294" s="81">
        <v>247.2729921650332</v>
      </c>
      <c r="DD6294" s="81">
        <v>9287.6490955477329</v>
      </c>
      <c r="DE6294" s="81">
        <v>5783.0688551085414</v>
      </c>
      <c r="DF6294" s="81">
        <v>0</v>
      </c>
      <c r="DG6294" s="81">
        <v>0</v>
      </c>
      <c r="DH6294" s="81">
        <v>0</v>
      </c>
      <c r="DI6294" s="81">
        <v>2.7568051219228171</v>
      </c>
      <c r="DJ6294" s="81">
        <v>2.131908380509845E-6</v>
      </c>
      <c r="DL6294" s="81">
        <v>0</v>
      </c>
      <c r="DM6294" s="81">
        <v>0</v>
      </c>
      <c r="DN6294" s="81">
        <v>0</v>
      </c>
      <c r="DO6294" s="81">
        <v>0</v>
      </c>
      <c r="DP6294" s="81">
        <v>0</v>
      </c>
      <c r="DQ6294" s="81">
        <v>0</v>
      </c>
      <c r="DR6294" s="81">
        <v>0</v>
      </c>
      <c r="DS6294" s="81">
        <v>0</v>
      </c>
      <c r="DT6294" s="81">
        <v>0</v>
      </c>
      <c r="DU6294" s="81">
        <v>0</v>
      </c>
      <c r="DV6294" s="81">
        <v>5.8772559428597191E-6</v>
      </c>
      <c r="DW6294" s="81">
        <v>5.8772559428597191E-6</v>
      </c>
      <c r="GE6294" s="81" t="s">
        <v>449</v>
      </c>
      <c r="GF6294" s="81" t="s">
        <v>155</v>
      </c>
      <c r="GG6294" s="81" t="s">
        <v>501</v>
      </c>
      <c r="GH6294" s="81" t="s">
        <v>455</v>
      </c>
      <c r="GI6294" s="81">
        <v>2023</v>
      </c>
      <c r="GJ6294" s="81" t="s">
        <v>201</v>
      </c>
      <c r="GK6294" s="81">
        <v>428.60232122030828</v>
      </c>
      <c r="GL6294" s="81">
        <v>0.27821800000000002</v>
      </c>
      <c r="GM6294" s="81">
        <v>2023</v>
      </c>
      <c r="GN6294" s="81" t="s">
        <v>173</v>
      </c>
      <c r="GO6294" s="81">
        <v>1.1148832299820636E-2</v>
      </c>
      <c r="GP6294" s="81">
        <v>10</v>
      </c>
      <c r="GQ6294" s="81">
        <v>0</v>
      </c>
      <c r="GR6294" s="81" t="s">
        <v>448</v>
      </c>
      <c r="GS6294" s="81">
        <v>1.1148832299820636E-2</v>
      </c>
      <c r="GT6294" s="81">
        <v>4.778415402599073</v>
      </c>
      <c r="GU6294" s="81">
        <v>1.1148832299820636E-2</v>
      </c>
      <c r="GV6294" s="81">
        <v>4.778415402599073</v>
      </c>
      <c r="GW6294" s="81">
        <v>1.1148832299820636E-2</v>
      </c>
      <c r="GX6294" s="81">
        <v>4.778415402599073</v>
      </c>
      <c r="GY6294" s="81">
        <v>1.1148832299820636E-2</v>
      </c>
      <c r="GZ6294" s="81">
        <v>4.778415402599073</v>
      </c>
    </row>
    <row r="6295" spans="98:208" x14ac:dyDescent="0.25">
      <c r="CT6295" s="81" t="s">
        <v>155</v>
      </c>
      <c r="CU6295" s="81" t="s">
        <v>496</v>
      </c>
      <c r="CV6295" s="81" t="s">
        <v>451</v>
      </c>
      <c r="CW6295" s="81">
        <v>2020</v>
      </c>
      <c r="CX6295" s="81">
        <v>0</v>
      </c>
      <c r="CY6295" s="81">
        <v>0</v>
      </c>
      <c r="CZ6295" s="81">
        <v>0</v>
      </c>
      <c r="DA6295" s="81">
        <v>0</v>
      </c>
      <c r="DB6295" s="81">
        <v>8807.9522308757769</v>
      </c>
      <c r="DC6295" s="81">
        <v>222.22942162782729</v>
      </c>
      <c r="DD6295" s="81">
        <v>8585.7228092479472</v>
      </c>
      <c r="DE6295" s="81">
        <v>0</v>
      </c>
      <c r="DF6295" s="81">
        <v>2.4775985538147798</v>
      </c>
      <c r="DG6295" s="81">
        <v>0</v>
      </c>
      <c r="DH6295" s="81">
        <v>0</v>
      </c>
      <c r="DI6295" s="81">
        <v>0</v>
      </c>
      <c r="DJ6295" s="81">
        <v>3.3878441621126669E-7</v>
      </c>
      <c r="DL6295" s="81">
        <v>0</v>
      </c>
      <c r="DM6295" s="81">
        <v>8.3937177966001874E-7</v>
      </c>
      <c r="DN6295" s="81">
        <v>8.3937177966001874E-7</v>
      </c>
      <c r="DO6295" s="81">
        <v>0</v>
      </c>
      <c r="DP6295" s="81">
        <v>0</v>
      </c>
      <c r="DQ6295" s="81">
        <v>0</v>
      </c>
      <c r="DR6295" s="81">
        <v>0</v>
      </c>
      <c r="DS6295" s="81">
        <v>0</v>
      </c>
      <c r="DT6295" s="81">
        <v>0</v>
      </c>
      <c r="DU6295" s="81">
        <v>0</v>
      </c>
      <c r="DV6295" s="81">
        <v>0</v>
      </c>
      <c r="DW6295" s="81">
        <v>0</v>
      </c>
      <c r="GE6295" s="81" t="s">
        <v>449</v>
      </c>
      <c r="GF6295" s="81" t="s">
        <v>155</v>
      </c>
      <c r="GG6295" s="81" t="s">
        <v>501</v>
      </c>
      <c r="GH6295" s="81" t="s">
        <v>455</v>
      </c>
      <c r="GI6295" s="81">
        <v>2024</v>
      </c>
      <c r="GJ6295" s="81" t="s">
        <v>201</v>
      </c>
      <c r="GK6295" s="81">
        <v>428.60232122030828</v>
      </c>
      <c r="GL6295" s="81">
        <v>0.27821800000000002</v>
      </c>
      <c r="GM6295" s="81">
        <v>2024</v>
      </c>
      <c r="GN6295" s="81" t="s">
        <v>173</v>
      </c>
      <c r="GO6295" s="81">
        <v>1.1148832299820636E-2</v>
      </c>
      <c r="GP6295" s="81">
        <v>10</v>
      </c>
      <c r="GQ6295" s="81">
        <v>0</v>
      </c>
      <c r="GR6295" s="81" t="s">
        <v>448</v>
      </c>
      <c r="GS6295" s="81">
        <v>1.1148832299820636E-2</v>
      </c>
      <c r="GT6295" s="81">
        <v>4.778415402599073</v>
      </c>
      <c r="GU6295" s="81">
        <v>1.1148832299820636E-2</v>
      </c>
      <c r="GV6295" s="81">
        <v>4.778415402599073</v>
      </c>
      <c r="GW6295" s="81">
        <v>1.1148832299820636E-2</v>
      </c>
      <c r="GX6295" s="81">
        <v>4.778415402599073</v>
      </c>
      <c r="GY6295" s="81">
        <v>1.1148832299820636E-2</v>
      </c>
      <c r="GZ6295" s="81">
        <v>4.778415402599073</v>
      </c>
    </row>
    <row r="6296" spans="98:208" x14ac:dyDescent="0.25">
      <c r="CT6296" s="81" t="s">
        <v>155</v>
      </c>
      <c r="CU6296" s="81" t="s">
        <v>496</v>
      </c>
      <c r="CV6296" s="81" t="s">
        <v>451</v>
      </c>
      <c r="CW6296" s="81">
        <v>2021</v>
      </c>
      <c r="CX6296" s="81">
        <v>0</v>
      </c>
      <c r="CY6296" s="81">
        <v>0</v>
      </c>
      <c r="CZ6296" s="81">
        <v>0</v>
      </c>
      <c r="DA6296" s="81">
        <v>0</v>
      </c>
      <c r="DB6296" s="81">
        <v>8807.9522308757769</v>
      </c>
      <c r="DC6296" s="81">
        <v>222.22942162782729</v>
      </c>
      <c r="DD6296" s="81">
        <v>8585.7228092479472</v>
      </c>
      <c r="DE6296" s="81">
        <v>0</v>
      </c>
      <c r="DF6296" s="81">
        <v>2.4775985538147798</v>
      </c>
      <c r="DG6296" s="81">
        <v>2.4775985538147798</v>
      </c>
      <c r="DH6296" s="81">
        <v>0</v>
      </c>
      <c r="DI6296" s="81">
        <v>0</v>
      </c>
      <c r="DJ6296" s="81">
        <v>3.3878441621126669E-7</v>
      </c>
      <c r="DL6296" s="81">
        <v>0</v>
      </c>
      <c r="DM6296" s="81">
        <v>8.3937177966001874E-7</v>
      </c>
      <c r="DN6296" s="81">
        <v>8.3937177966001874E-7</v>
      </c>
      <c r="DO6296" s="81">
        <v>0</v>
      </c>
      <c r="DP6296" s="81">
        <v>8.3937177966001874E-7</v>
      </c>
      <c r="DQ6296" s="81">
        <v>8.3937177966001874E-7</v>
      </c>
      <c r="DR6296" s="81">
        <v>0</v>
      </c>
      <c r="DS6296" s="81">
        <v>0</v>
      </c>
      <c r="DT6296" s="81">
        <v>0</v>
      </c>
      <c r="DU6296" s="81">
        <v>0</v>
      </c>
      <c r="DV6296" s="81">
        <v>0</v>
      </c>
      <c r="DW6296" s="81">
        <v>0</v>
      </c>
      <c r="GE6296" s="81" t="s">
        <v>449</v>
      </c>
      <c r="GF6296" s="81" t="s">
        <v>155</v>
      </c>
      <c r="GG6296" s="81" t="s">
        <v>501</v>
      </c>
      <c r="GH6296" s="81" t="s">
        <v>455</v>
      </c>
      <c r="GI6296" s="81">
        <v>2025</v>
      </c>
      <c r="GJ6296" s="81" t="s">
        <v>201</v>
      </c>
      <c r="GK6296" s="81">
        <v>428.60232122030828</v>
      </c>
      <c r="GL6296" s="81">
        <v>0.27821800000000002</v>
      </c>
      <c r="GM6296" s="81">
        <v>2025</v>
      </c>
      <c r="GN6296" s="81" t="s">
        <v>173</v>
      </c>
      <c r="GO6296" s="81">
        <v>1.1148832299820636E-2</v>
      </c>
      <c r="GP6296" s="81">
        <v>10</v>
      </c>
      <c r="GQ6296" s="81">
        <v>0</v>
      </c>
      <c r="GR6296" s="81" t="s">
        <v>448</v>
      </c>
      <c r="GS6296" s="81">
        <v>1.1148832299820636E-2</v>
      </c>
      <c r="GT6296" s="81">
        <v>4.778415402599073</v>
      </c>
      <c r="GU6296" s="81">
        <v>1.1148832299820636E-2</v>
      </c>
      <c r="GV6296" s="81">
        <v>4.778415402599073</v>
      </c>
      <c r="GW6296" s="81">
        <v>1.1148832299820636E-2</v>
      </c>
      <c r="GX6296" s="81">
        <v>4.778415402599073</v>
      </c>
      <c r="GY6296" s="81">
        <v>1.1148832299820636E-2</v>
      </c>
      <c r="GZ6296" s="81">
        <v>4.778415402599073</v>
      </c>
    </row>
    <row r="6297" spans="98:208" x14ac:dyDescent="0.25">
      <c r="CT6297" s="81" t="s">
        <v>155</v>
      </c>
      <c r="CU6297" s="81" t="s">
        <v>496</v>
      </c>
      <c r="CV6297" s="81" t="s">
        <v>451</v>
      </c>
      <c r="CW6297" s="81">
        <v>2022</v>
      </c>
      <c r="CX6297" s="81">
        <v>0</v>
      </c>
      <c r="CY6297" s="81">
        <v>0</v>
      </c>
      <c r="CZ6297" s="81">
        <v>0</v>
      </c>
      <c r="DA6297" s="81">
        <v>0</v>
      </c>
      <c r="DB6297" s="81">
        <v>8807.9522308757769</v>
      </c>
      <c r="DC6297" s="81">
        <v>222.22942162782729</v>
      </c>
      <c r="DD6297" s="81">
        <v>8585.7228092479472</v>
      </c>
      <c r="DE6297" s="81">
        <v>0</v>
      </c>
      <c r="DF6297" s="81">
        <v>2.4775985538147798</v>
      </c>
      <c r="DG6297" s="81">
        <v>2.4775985538147798</v>
      </c>
      <c r="DH6297" s="81">
        <v>2.4775985538147798</v>
      </c>
      <c r="DI6297" s="81">
        <v>0</v>
      </c>
      <c r="DJ6297" s="81">
        <v>3.3878441621126669E-7</v>
      </c>
      <c r="DL6297" s="81">
        <v>0</v>
      </c>
      <c r="DM6297" s="81">
        <v>8.3937177966001874E-7</v>
      </c>
      <c r="DN6297" s="81">
        <v>8.3937177966001874E-7</v>
      </c>
      <c r="DO6297" s="81">
        <v>0</v>
      </c>
      <c r="DP6297" s="81">
        <v>8.3937177966001874E-7</v>
      </c>
      <c r="DQ6297" s="81">
        <v>8.3937177966001874E-7</v>
      </c>
      <c r="DR6297" s="81">
        <v>0</v>
      </c>
      <c r="DS6297" s="81">
        <v>8.3937177966001874E-7</v>
      </c>
      <c r="DT6297" s="81">
        <v>8.3937177966001874E-7</v>
      </c>
      <c r="DU6297" s="81">
        <v>0</v>
      </c>
      <c r="DV6297" s="81">
        <v>0</v>
      </c>
      <c r="DW6297" s="81">
        <v>0</v>
      </c>
      <c r="GE6297" s="81" t="s">
        <v>449</v>
      </c>
      <c r="GF6297" s="81" t="s">
        <v>155</v>
      </c>
      <c r="GG6297" s="81" t="s">
        <v>501</v>
      </c>
      <c r="GH6297" s="81" t="s">
        <v>455</v>
      </c>
      <c r="GI6297" s="81">
        <v>2026</v>
      </c>
      <c r="GJ6297" s="81" t="s">
        <v>201</v>
      </c>
      <c r="GK6297" s="81">
        <v>428.60232122030828</v>
      </c>
      <c r="GL6297" s="81">
        <v>0.27821800000000002</v>
      </c>
      <c r="GM6297" s="81">
        <v>2026</v>
      </c>
      <c r="GN6297" s="81" t="s">
        <v>173</v>
      </c>
      <c r="GO6297" s="81">
        <v>1.1148832299820636E-2</v>
      </c>
      <c r="GP6297" s="81">
        <v>10</v>
      </c>
      <c r="GQ6297" s="81">
        <v>0</v>
      </c>
      <c r="GR6297" s="81" t="s">
        <v>448</v>
      </c>
      <c r="GS6297" s="81">
        <v>1.1148832299820636E-2</v>
      </c>
      <c r="GT6297" s="81">
        <v>4.778415402599073</v>
      </c>
      <c r="GU6297" s="81">
        <v>1.1148832299820636E-2</v>
      </c>
      <c r="GV6297" s="81">
        <v>4.778415402599073</v>
      </c>
      <c r="GW6297" s="81">
        <v>1.1148832299820636E-2</v>
      </c>
      <c r="GX6297" s="81">
        <v>4.778415402599073</v>
      </c>
      <c r="GY6297" s="81">
        <v>1.1148832299820636E-2</v>
      </c>
      <c r="GZ6297" s="81">
        <v>4.778415402599073</v>
      </c>
    </row>
    <row r="6298" spans="98:208" x14ac:dyDescent="0.25">
      <c r="CT6298" s="81" t="s">
        <v>155</v>
      </c>
      <c r="CU6298" s="81" t="s">
        <v>496</v>
      </c>
      <c r="CV6298" s="81" t="s">
        <v>451</v>
      </c>
      <c r="CW6298" s="81">
        <v>2023</v>
      </c>
      <c r="CX6298" s="81">
        <v>0</v>
      </c>
      <c r="CY6298" s="81">
        <v>0</v>
      </c>
      <c r="CZ6298" s="81">
        <v>0</v>
      </c>
      <c r="DA6298" s="81">
        <v>0</v>
      </c>
      <c r="DB6298" s="81">
        <v>9129.746070236537</v>
      </c>
      <c r="DC6298" s="81">
        <v>233.230076807937</v>
      </c>
      <c r="DD6298" s="81">
        <v>8896.5159934285966</v>
      </c>
      <c r="DE6298" s="81">
        <v>0</v>
      </c>
      <c r="DF6298" s="81">
        <v>2.6002430136059758</v>
      </c>
      <c r="DG6298" s="81">
        <v>2.6002430136059758</v>
      </c>
      <c r="DH6298" s="81">
        <v>2.6002430136059758</v>
      </c>
      <c r="DI6298" s="81">
        <v>2.6002430136059758</v>
      </c>
      <c r="DJ6298" s="81">
        <v>3.3878441621126669E-7</v>
      </c>
      <c r="DL6298" s="81">
        <v>0</v>
      </c>
      <c r="DM6298" s="81">
        <v>8.8092181137192532E-7</v>
      </c>
      <c r="DN6298" s="81">
        <v>8.8092181137192532E-7</v>
      </c>
      <c r="DO6298" s="81">
        <v>0</v>
      </c>
      <c r="DP6298" s="81">
        <v>8.8092181137192532E-7</v>
      </c>
      <c r="DQ6298" s="81">
        <v>8.8092181137192532E-7</v>
      </c>
      <c r="DR6298" s="81">
        <v>0</v>
      </c>
      <c r="DS6298" s="81">
        <v>8.8092181137192532E-7</v>
      </c>
      <c r="DT6298" s="81">
        <v>8.8092181137192532E-7</v>
      </c>
      <c r="DU6298" s="81">
        <v>0</v>
      </c>
      <c r="DV6298" s="81">
        <v>8.8092181137192532E-7</v>
      </c>
      <c r="DW6298" s="81">
        <v>8.8092181137192532E-7</v>
      </c>
      <c r="GE6298" s="81" t="s">
        <v>449</v>
      </c>
      <c r="GF6298" s="81" t="s">
        <v>155</v>
      </c>
      <c r="GG6298" s="81" t="s">
        <v>501</v>
      </c>
      <c r="GH6298" s="81" t="s">
        <v>455</v>
      </c>
      <c r="GI6298" s="81">
        <v>2027</v>
      </c>
      <c r="GJ6298" s="81" t="s">
        <v>201</v>
      </c>
      <c r="GK6298" s="81">
        <v>428.60232122030828</v>
      </c>
      <c r="GL6298" s="81">
        <v>0.27821800000000002</v>
      </c>
      <c r="GM6298" s="81">
        <v>2027</v>
      </c>
      <c r="GN6298" s="81" t="s">
        <v>173</v>
      </c>
      <c r="GO6298" s="81">
        <v>1.1148832299820636E-2</v>
      </c>
      <c r="GP6298" s="81">
        <v>10</v>
      </c>
      <c r="GQ6298" s="81">
        <v>0</v>
      </c>
      <c r="GR6298" s="81" t="s">
        <v>448</v>
      </c>
      <c r="GS6298" s="81">
        <v>1.1148832299820636E-2</v>
      </c>
      <c r="GT6298" s="81">
        <v>4.778415402599073</v>
      </c>
      <c r="GU6298" s="81">
        <v>1.1148832299820636E-2</v>
      </c>
      <c r="GV6298" s="81">
        <v>4.778415402599073</v>
      </c>
      <c r="GW6298" s="81">
        <v>1.1148832299820636E-2</v>
      </c>
      <c r="GX6298" s="81">
        <v>4.778415402599073</v>
      </c>
      <c r="GY6298" s="81">
        <v>1.1148832299820636E-2</v>
      </c>
      <c r="GZ6298" s="81">
        <v>4.778415402599073</v>
      </c>
    </row>
    <row r="6299" spans="98:208" x14ac:dyDescent="0.25">
      <c r="CT6299" s="81" t="s">
        <v>155</v>
      </c>
      <c r="CU6299" s="81" t="s">
        <v>496</v>
      </c>
      <c r="CV6299" s="81" t="s">
        <v>451</v>
      </c>
      <c r="CW6299" s="81">
        <v>2024</v>
      </c>
      <c r="CX6299" s="81">
        <v>0</v>
      </c>
      <c r="CY6299" s="81">
        <v>0</v>
      </c>
      <c r="CZ6299" s="81">
        <v>0</v>
      </c>
      <c r="DA6299" s="81">
        <v>0</v>
      </c>
      <c r="DB6299" s="81">
        <v>9129.746070236537</v>
      </c>
      <c r="DC6299" s="81">
        <v>233.230076807937</v>
      </c>
      <c r="DD6299" s="81">
        <v>8896.5159934285966</v>
      </c>
      <c r="DE6299" s="81">
        <v>0</v>
      </c>
      <c r="DF6299" s="81">
        <v>2.6002430136059758</v>
      </c>
      <c r="DG6299" s="81">
        <v>2.6002430136059758</v>
      </c>
      <c r="DH6299" s="81">
        <v>2.6002430136059758</v>
      </c>
      <c r="DI6299" s="81">
        <v>2.6002430136059758</v>
      </c>
      <c r="DJ6299" s="81">
        <v>3.3878441621126669E-7</v>
      </c>
      <c r="DL6299" s="81">
        <v>0</v>
      </c>
      <c r="DM6299" s="81">
        <v>8.8092181137192532E-7</v>
      </c>
      <c r="DN6299" s="81">
        <v>8.8092181137192532E-7</v>
      </c>
      <c r="DO6299" s="81">
        <v>0</v>
      </c>
      <c r="DP6299" s="81">
        <v>8.8092181137192532E-7</v>
      </c>
      <c r="DQ6299" s="81">
        <v>8.8092181137192532E-7</v>
      </c>
      <c r="DR6299" s="81">
        <v>0</v>
      </c>
      <c r="DS6299" s="81">
        <v>8.8092181137192532E-7</v>
      </c>
      <c r="DT6299" s="81">
        <v>8.8092181137192532E-7</v>
      </c>
      <c r="DU6299" s="81">
        <v>0</v>
      </c>
      <c r="DV6299" s="81">
        <v>8.8092181137192532E-7</v>
      </c>
      <c r="DW6299" s="81">
        <v>8.8092181137192532E-7</v>
      </c>
      <c r="GE6299" s="81" t="s">
        <v>449</v>
      </c>
      <c r="GF6299" s="81" t="s">
        <v>155</v>
      </c>
      <c r="GG6299" s="81" t="s">
        <v>501</v>
      </c>
      <c r="GH6299" s="81" t="s">
        <v>455</v>
      </c>
      <c r="GI6299" s="81">
        <v>2028</v>
      </c>
      <c r="GJ6299" s="81" t="s">
        <v>201</v>
      </c>
      <c r="GK6299" s="81">
        <v>453.26096055717261</v>
      </c>
      <c r="GL6299" s="81">
        <v>0.27821800000000002</v>
      </c>
      <c r="GM6299" s="81">
        <v>2028</v>
      </c>
      <c r="GN6299" s="81" t="s">
        <v>173</v>
      </c>
      <c r="GO6299" s="81">
        <v>1.1148832299820636E-2</v>
      </c>
      <c r="GP6299" s="81">
        <v>10</v>
      </c>
      <c r="GQ6299" s="81">
        <v>0</v>
      </c>
      <c r="GR6299" s="81" t="s">
        <v>448</v>
      </c>
      <c r="GS6299" s="81">
        <v>1.1148832299820636E-2</v>
      </c>
      <c r="GT6299" s="81">
        <v>5.0533304373075332</v>
      </c>
      <c r="GU6299" s="81">
        <v>1.1148832299820636E-2</v>
      </c>
      <c r="GV6299" s="81">
        <v>5.0533304373075332</v>
      </c>
      <c r="GW6299" s="81">
        <v>1.1148832299820636E-2</v>
      </c>
      <c r="GX6299" s="81">
        <v>5.0533304373075332</v>
      </c>
      <c r="GY6299" s="81">
        <v>1.1148832299820636E-2</v>
      </c>
      <c r="GZ6299" s="81">
        <v>5.0533304373075332</v>
      </c>
    </row>
    <row r="6300" spans="98:208" x14ac:dyDescent="0.25">
      <c r="CT6300" s="81" t="s">
        <v>155</v>
      </c>
      <c r="CU6300" s="81" t="s">
        <v>496</v>
      </c>
      <c r="CV6300" s="81" t="s">
        <v>451</v>
      </c>
      <c r="CW6300" s="81">
        <v>2025</v>
      </c>
      <c r="CX6300" s="81">
        <v>0</v>
      </c>
      <c r="CY6300" s="81">
        <v>0</v>
      </c>
      <c r="CZ6300" s="81">
        <v>0</v>
      </c>
      <c r="DA6300" s="81">
        <v>0</v>
      </c>
      <c r="DB6300" s="81">
        <v>9129.746070236537</v>
      </c>
      <c r="DC6300" s="81">
        <v>233.230076807937</v>
      </c>
      <c r="DD6300" s="81">
        <v>8896.5159934285966</v>
      </c>
      <c r="DE6300" s="81">
        <v>0</v>
      </c>
      <c r="DF6300" s="81">
        <v>2.6002430136059758</v>
      </c>
      <c r="DG6300" s="81">
        <v>2.6002430136059758</v>
      </c>
      <c r="DH6300" s="81">
        <v>2.6002430136059758</v>
      </c>
      <c r="DI6300" s="81">
        <v>2.6002430136059758</v>
      </c>
      <c r="DJ6300" s="81">
        <v>3.3878441621126669E-7</v>
      </c>
      <c r="DL6300" s="81">
        <v>0</v>
      </c>
      <c r="DM6300" s="81">
        <v>8.8092181137192532E-7</v>
      </c>
      <c r="DN6300" s="81">
        <v>8.8092181137192532E-7</v>
      </c>
      <c r="DO6300" s="81">
        <v>0</v>
      </c>
      <c r="DP6300" s="81">
        <v>8.8092181137192532E-7</v>
      </c>
      <c r="DQ6300" s="81">
        <v>8.8092181137192532E-7</v>
      </c>
      <c r="DR6300" s="81">
        <v>0</v>
      </c>
      <c r="DS6300" s="81">
        <v>8.8092181137192532E-7</v>
      </c>
      <c r="DT6300" s="81">
        <v>8.8092181137192532E-7</v>
      </c>
      <c r="DU6300" s="81">
        <v>0</v>
      </c>
      <c r="DV6300" s="81">
        <v>8.8092181137192532E-7</v>
      </c>
      <c r="DW6300" s="81">
        <v>8.8092181137192532E-7</v>
      </c>
      <c r="GE6300" s="81" t="s">
        <v>449</v>
      </c>
      <c r="GF6300" s="81" t="s">
        <v>155</v>
      </c>
      <c r="GG6300" s="81" t="s">
        <v>501</v>
      </c>
      <c r="GH6300" s="81" t="s">
        <v>455</v>
      </c>
      <c r="GI6300" s="81">
        <v>2029</v>
      </c>
      <c r="GJ6300" s="81" t="s">
        <v>201</v>
      </c>
      <c r="GK6300" s="81">
        <v>453.26096055717261</v>
      </c>
      <c r="GL6300" s="81">
        <v>0.27821800000000002</v>
      </c>
      <c r="GM6300" s="81">
        <v>2029</v>
      </c>
      <c r="GN6300" s="81" t="s">
        <v>173</v>
      </c>
      <c r="GO6300" s="81">
        <v>1.1148832299820636E-2</v>
      </c>
      <c r="GP6300" s="81">
        <v>10</v>
      </c>
      <c r="GQ6300" s="81">
        <v>0</v>
      </c>
      <c r="GR6300" s="81" t="s">
        <v>448</v>
      </c>
      <c r="GS6300" s="81">
        <v>1.1148832299820636E-2</v>
      </c>
      <c r="GT6300" s="81">
        <v>5.0533304373075332</v>
      </c>
      <c r="GU6300" s="81">
        <v>1.1148832299820636E-2</v>
      </c>
      <c r="GV6300" s="81">
        <v>5.0533304373075332</v>
      </c>
      <c r="GW6300" s="81">
        <v>1.1148832299820636E-2</v>
      </c>
      <c r="GX6300" s="81">
        <v>5.0533304373075332</v>
      </c>
      <c r="GY6300" s="81">
        <v>1.1148832299820636E-2</v>
      </c>
      <c r="GZ6300" s="81">
        <v>5.0533304373075332</v>
      </c>
    </row>
    <row r="6301" spans="98:208" x14ac:dyDescent="0.25">
      <c r="CT6301" s="81" t="s">
        <v>155</v>
      </c>
      <c r="CU6301" s="81" t="s">
        <v>496</v>
      </c>
      <c r="CV6301" s="81" t="s">
        <v>451</v>
      </c>
      <c r="CW6301" s="81">
        <v>2026</v>
      </c>
      <c r="CX6301" s="81">
        <v>0</v>
      </c>
      <c r="CY6301" s="81">
        <v>0</v>
      </c>
      <c r="CZ6301" s="81">
        <v>0</v>
      </c>
      <c r="DA6301" s="81">
        <v>0</v>
      </c>
      <c r="DB6301" s="81">
        <v>9129.746070236537</v>
      </c>
      <c r="DC6301" s="81">
        <v>233.230076807937</v>
      </c>
      <c r="DD6301" s="81">
        <v>8896.5159934285966</v>
      </c>
      <c r="DE6301" s="81">
        <v>0</v>
      </c>
      <c r="DF6301" s="81">
        <v>2.6002430136059758</v>
      </c>
      <c r="DG6301" s="81">
        <v>2.6002430136059758</v>
      </c>
      <c r="DH6301" s="81">
        <v>2.6002430136059758</v>
      </c>
      <c r="DI6301" s="81">
        <v>2.6002430136059758</v>
      </c>
      <c r="DJ6301" s="81">
        <v>3.3878441621126669E-7</v>
      </c>
      <c r="DL6301" s="81">
        <v>0</v>
      </c>
      <c r="DM6301" s="81">
        <v>8.8092181137192532E-7</v>
      </c>
      <c r="DN6301" s="81">
        <v>8.8092181137192532E-7</v>
      </c>
      <c r="DO6301" s="81">
        <v>0</v>
      </c>
      <c r="DP6301" s="81">
        <v>8.8092181137192532E-7</v>
      </c>
      <c r="DQ6301" s="81">
        <v>8.8092181137192532E-7</v>
      </c>
      <c r="DR6301" s="81">
        <v>0</v>
      </c>
      <c r="DS6301" s="81">
        <v>8.8092181137192532E-7</v>
      </c>
      <c r="DT6301" s="81">
        <v>8.8092181137192532E-7</v>
      </c>
      <c r="DU6301" s="81">
        <v>0</v>
      </c>
      <c r="DV6301" s="81">
        <v>8.8092181137192532E-7</v>
      </c>
      <c r="DW6301" s="81">
        <v>8.8092181137192532E-7</v>
      </c>
      <c r="GE6301" s="81" t="s">
        <v>449</v>
      </c>
      <c r="GF6301" s="81" t="s">
        <v>155</v>
      </c>
      <c r="GG6301" s="81" t="s">
        <v>501</v>
      </c>
      <c r="GH6301" s="81" t="s">
        <v>455</v>
      </c>
      <c r="GI6301" s="81">
        <v>2030</v>
      </c>
      <c r="GJ6301" s="81" t="s">
        <v>201</v>
      </c>
      <c r="GK6301" s="81">
        <v>453.26096055717261</v>
      </c>
      <c r="GL6301" s="81">
        <v>0.27821800000000002</v>
      </c>
      <c r="GM6301" s="81">
        <v>2030</v>
      </c>
      <c r="GN6301" s="81" t="s">
        <v>173</v>
      </c>
      <c r="GO6301" s="81">
        <v>1.1148832299820636E-2</v>
      </c>
      <c r="GP6301" s="81">
        <v>10</v>
      </c>
      <c r="GQ6301" s="81">
        <v>0</v>
      </c>
      <c r="GR6301" s="81" t="s">
        <v>448</v>
      </c>
      <c r="GS6301" s="81">
        <v>0</v>
      </c>
      <c r="GT6301" s="81">
        <v>0</v>
      </c>
      <c r="GU6301" s="81">
        <v>1.1148832299820636E-2</v>
      </c>
      <c r="GV6301" s="81">
        <v>5.0533304373075332</v>
      </c>
      <c r="GW6301" s="81">
        <v>1.1148832299820636E-2</v>
      </c>
      <c r="GX6301" s="81">
        <v>5.0533304373075332</v>
      </c>
      <c r="GY6301" s="81">
        <v>1.1148832299820636E-2</v>
      </c>
      <c r="GZ6301" s="81">
        <v>5.0533304373075332</v>
      </c>
    </row>
    <row r="6302" spans="98:208" x14ac:dyDescent="0.25">
      <c r="CT6302" s="81" t="s">
        <v>155</v>
      </c>
      <c r="CU6302" s="81" t="s">
        <v>496</v>
      </c>
      <c r="CV6302" s="81" t="s">
        <v>451</v>
      </c>
      <c r="CW6302" s="81">
        <v>2027</v>
      </c>
      <c r="CX6302" s="81">
        <v>0</v>
      </c>
      <c r="CY6302" s="81">
        <v>0</v>
      </c>
      <c r="CZ6302" s="81">
        <v>0</v>
      </c>
      <c r="DA6302" s="81">
        <v>0</v>
      </c>
      <c r="DB6302" s="81">
        <v>9129.746070236537</v>
      </c>
      <c r="DC6302" s="81">
        <v>233.230076807937</v>
      </c>
      <c r="DD6302" s="81">
        <v>8896.5159934285966</v>
      </c>
      <c r="DE6302" s="81">
        <v>0</v>
      </c>
      <c r="DF6302" s="81">
        <v>2.6002430136059758</v>
      </c>
      <c r="DG6302" s="81">
        <v>2.6002430136059758</v>
      </c>
      <c r="DH6302" s="81">
        <v>2.6002430136059758</v>
      </c>
      <c r="DI6302" s="81">
        <v>2.6002430136059758</v>
      </c>
      <c r="DJ6302" s="81">
        <v>3.3878441621126669E-7</v>
      </c>
      <c r="DL6302" s="81">
        <v>0</v>
      </c>
      <c r="DM6302" s="81">
        <v>8.8092181137192532E-7</v>
      </c>
      <c r="DN6302" s="81">
        <v>8.8092181137192532E-7</v>
      </c>
      <c r="DO6302" s="81">
        <v>0</v>
      </c>
      <c r="DP6302" s="81">
        <v>8.8092181137192532E-7</v>
      </c>
      <c r="DQ6302" s="81">
        <v>8.8092181137192532E-7</v>
      </c>
      <c r="DR6302" s="81">
        <v>0</v>
      </c>
      <c r="DS6302" s="81">
        <v>8.8092181137192532E-7</v>
      </c>
      <c r="DT6302" s="81">
        <v>8.8092181137192532E-7</v>
      </c>
      <c r="DU6302" s="81">
        <v>0</v>
      </c>
      <c r="DV6302" s="81">
        <v>8.8092181137192532E-7</v>
      </c>
      <c r="DW6302" s="81">
        <v>8.8092181137192532E-7</v>
      </c>
      <c r="GE6302" s="81" t="s">
        <v>449</v>
      </c>
      <c r="GF6302" s="81" t="s">
        <v>155</v>
      </c>
      <c r="GG6302" s="81" t="s">
        <v>501</v>
      </c>
      <c r="GH6302" s="81" t="s">
        <v>455</v>
      </c>
      <c r="GI6302" s="81">
        <v>2031</v>
      </c>
      <c r="GJ6302" s="81" t="s">
        <v>201</v>
      </c>
      <c r="GK6302" s="81">
        <v>453.26096055717261</v>
      </c>
      <c r="GL6302" s="81">
        <v>0.27821800000000002</v>
      </c>
      <c r="GM6302" s="81">
        <v>2031</v>
      </c>
      <c r="GN6302" s="81" t="s">
        <v>173</v>
      </c>
      <c r="GO6302" s="81">
        <v>1.1148832299820636E-2</v>
      </c>
      <c r="GP6302" s="81">
        <v>10</v>
      </c>
      <c r="GQ6302" s="81">
        <v>0</v>
      </c>
      <c r="GR6302" s="81" t="s">
        <v>448</v>
      </c>
      <c r="GS6302" s="81">
        <v>0</v>
      </c>
      <c r="GT6302" s="81">
        <v>0</v>
      </c>
      <c r="GU6302" s="81">
        <v>0</v>
      </c>
      <c r="GV6302" s="81">
        <v>0</v>
      </c>
      <c r="GW6302" s="81">
        <v>1.1148832299820636E-2</v>
      </c>
      <c r="GX6302" s="81">
        <v>5.0533304373075332</v>
      </c>
      <c r="GY6302" s="81">
        <v>1.1148832299820636E-2</v>
      </c>
      <c r="GZ6302" s="81">
        <v>5.0533304373075332</v>
      </c>
    </row>
    <row r="6303" spans="98:208" x14ac:dyDescent="0.25">
      <c r="CT6303" s="81" t="s">
        <v>155</v>
      </c>
      <c r="CU6303" s="81" t="s">
        <v>496</v>
      </c>
      <c r="CV6303" s="81" t="s">
        <v>451</v>
      </c>
      <c r="CW6303" s="81">
        <v>2028</v>
      </c>
      <c r="CX6303" s="81">
        <v>0</v>
      </c>
      <c r="CY6303" s="81">
        <v>0</v>
      </c>
      <c r="CZ6303" s="81">
        <v>0</v>
      </c>
      <c r="DA6303" s="81">
        <v>0</v>
      </c>
      <c r="DB6303" s="81">
        <v>9534.9220877094413</v>
      </c>
      <c r="DC6303" s="81">
        <v>247.27299216494541</v>
      </c>
      <c r="DD6303" s="81">
        <v>9287.649095544497</v>
      </c>
      <c r="DE6303" s="81">
        <v>0</v>
      </c>
      <c r="DF6303" s="81">
        <v>2.7568051219218384</v>
      </c>
      <c r="DG6303" s="81">
        <v>2.7568051219218384</v>
      </c>
      <c r="DH6303" s="81">
        <v>2.7568051219218384</v>
      </c>
      <c r="DI6303" s="81">
        <v>2.7568051219218384</v>
      </c>
      <c r="DJ6303" s="81">
        <v>3.3878441621126669E-7</v>
      </c>
      <c r="DL6303" s="81">
        <v>0</v>
      </c>
      <c r="DM6303" s="81">
        <v>9.3396261383851993E-7</v>
      </c>
      <c r="DN6303" s="81">
        <v>9.3396261383851993E-7</v>
      </c>
      <c r="DO6303" s="81">
        <v>0</v>
      </c>
      <c r="DP6303" s="81">
        <v>9.3396261383851993E-7</v>
      </c>
      <c r="DQ6303" s="81">
        <v>9.3396261383851993E-7</v>
      </c>
      <c r="DR6303" s="81">
        <v>0</v>
      </c>
      <c r="DS6303" s="81">
        <v>9.3396261383851993E-7</v>
      </c>
      <c r="DT6303" s="81">
        <v>9.3396261383851993E-7</v>
      </c>
      <c r="DU6303" s="81">
        <v>0</v>
      </c>
      <c r="DV6303" s="81">
        <v>9.3396261383851993E-7</v>
      </c>
      <c r="DW6303" s="81">
        <v>9.3396261383851993E-7</v>
      </c>
      <c r="GE6303" s="81" t="s">
        <v>449</v>
      </c>
      <c r="GF6303" s="81" t="s">
        <v>155</v>
      </c>
      <c r="GG6303" s="81" t="s">
        <v>501</v>
      </c>
      <c r="GH6303" s="81" t="s">
        <v>455</v>
      </c>
      <c r="GI6303" s="81">
        <v>2032</v>
      </c>
      <c r="GJ6303" s="81" t="s">
        <v>201</v>
      </c>
      <c r="GK6303" s="81">
        <v>453.26096055717261</v>
      </c>
      <c r="GL6303" s="81">
        <v>0.27821800000000002</v>
      </c>
      <c r="GM6303" s="81">
        <v>2032</v>
      </c>
      <c r="GN6303" s="81" t="s">
        <v>173</v>
      </c>
      <c r="GO6303" s="81">
        <v>1.1148832299820636E-2</v>
      </c>
      <c r="GP6303" s="81">
        <v>10</v>
      </c>
      <c r="GQ6303" s="81">
        <v>0</v>
      </c>
      <c r="GR6303" s="81" t="s">
        <v>448</v>
      </c>
      <c r="GS6303" s="81">
        <v>0</v>
      </c>
      <c r="GT6303" s="81">
        <v>0</v>
      </c>
      <c r="GU6303" s="81">
        <v>0</v>
      </c>
      <c r="GV6303" s="81">
        <v>0</v>
      </c>
      <c r="GW6303" s="81">
        <v>0</v>
      </c>
      <c r="GX6303" s="81">
        <v>0</v>
      </c>
      <c r="GY6303" s="81">
        <v>1.1148832299820636E-2</v>
      </c>
      <c r="GZ6303" s="81">
        <v>5.0533304373075332</v>
      </c>
    </row>
    <row r="6304" spans="98:208" x14ac:dyDescent="0.25">
      <c r="CT6304" s="81" t="s">
        <v>155</v>
      </c>
      <c r="CU6304" s="81" t="s">
        <v>496</v>
      </c>
      <c r="CV6304" s="81" t="s">
        <v>451</v>
      </c>
      <c r="CW6304" s="81">
        <v>2029</v>
      </c>
      <c r="CX6304" s="81">
        <v>0</v>
      </c>
      <c r="CY6304" s="81">
        <v>0</v>
      </c>
      <c r="CZ6304" s="81">
        <v>0</v>
      </c>
      <c r="DA6304" s="81">
        <v>0</v>
      </c>
      <c r="DB6304" s="81">
        <v>9534.9220877094413</v>
      </c>
      <c r="DC6304" s="81">
        <v>247.27299216494541</v>
      </c>
      <c r="DD6304" s="81">
        <v>9287.649095544497</v>
      </c>
      <c r="DE6304" s="81">
        <v>0</v>
      </c>
      <c r="DF6304" s="81">
        <v>2.7568051219218384</v>
      </c>
      <c r="DG6304" s="81">
        <v>2.7568051219218384</v>
      </c>
      <c r="DH6304" s="81">
        <v>2.7568051219218384</v>
      </c>
      <c r="DI6304" s="81">
        <v>2.7568051219218384</v>
      </c>
      <c r="DJ6304" s="81">
        <v>3.3878441621126669E-7</v>
      </c>
      <c r="DL6304" s="81">
        <v>0</v>
      </c>
      <c r="DM6304" s="81">
        <v>9.3396261383851993E-7</v>
      </c>
      <c r="DN6304" s="81">
        <v>9.3396261383851993E-7</v>
      </c>
      <c r="DO6304" s="81">
        <v>0</v>
      </c>
      <c r="DP6304" s="81">
        <v>9.3396261383851993E-7</v>
      </c>
      <c r="DQ6304" s="81">
        <v>9.3396261383851993E-7</v>
      </c>
      <c r="DR6304" s="81">
        <v>0</v>
      </c>
      <c r="DS6304" s="81">
        <v>9.3396261383851993E-7</v>
      </c>
      <c r="DT6304" s="81">
        <v>9.3396261383851993E-7</v>
      </c>
      <c r="DU6304" s="81">
        <v>0</v>
      </c>
      <c r="DV6304" s="81">
        <v>9.3396261383851993E-7</v>
      </c>
      <c r="DW6304" s="81">
        <v>9.3396261383851993E-7</v>
      </c>
      <c r="GE6304" s="81" t="s">
        <v>449</v>
      </c>
      <c r="GF6304" s="81" t="s">
        <v>155</v>
      </c>
      <c r="GG6304" s="81" t="s">
        <v>502</v>
      </c>
      <c r="GH6304" s="81" t="s">
        <v>457</v>
      </c>
      <c r="GI6304" s="81">
        <v>2021</v>
      </c>
      <c r="GJ6304" s="81" t="s">
        <v>201</v>
      </c>
      <c r="GK6304" s="81">
        <v>222.22942162783019</v>
      </c>
      <c r="GL6304" s="81">
        <v>1</v>
      </c>
      <c r="GM6304" s="81">
        <v>2021</v>
      </c>
      <c r="GN6304" s="81" t="s">
        <v>173</v>
      </c>
      <c r="GO6304" s="81">
        <v>1.1148832299820636E-2</v>
      </c>
      <c r="GP6304" s="81">
        <v>10</v>
      </c>
      <c r="GQ6304" s="81">
        <v>0</v>
      </c>
      <c r="GR6304" s="81" t="s">
        <v>448</v>
      </c>
      <c r="GS6304" s="81">
        <v>1.1148832299820636E-2</v>
      </c>
      <c r="GT6304" s="81">
        <v>2.4775985538148118</v>
      </c>
      <c r="GU6304" s="81">
        <v>1.1148832299820636E-2</v>
      </c>
      <c r="GV6304" s="81">
        <v>2.4775985538148118</v>
      </c>
      <c r="GW6304" s="81">
        <v>0</v>
      </c>
      <c r="GX6304" s="81">
        <v>0</v>
      </c>
      <c r="GY6304" s="81">
        <v>0</v>
      </c>
      <c r="GZ6304" s="81">
        <v>0</v>
      </c>
    </row>
    <row r="6305" spans="98:208" x14ac:dyDescent="0.25">
      <c r="CT6305" s="81" t="s">
        <v>155</v>
      </c>
      <c r="CU6305" s="81" t="s">
        <v>496</v>
      </c>
      <c r="CV6305" s="81" t="s">
        <v>451</v>
      </c>
      <c r="CW6305" s="81">
        <v>2030</v>
      </c>
      <c r="CX6305" s="81">
        <v>0</v>
      </c>
      <c r="CY6305" s="81">
        <v>0</v>
      </c>
      <c r="CZ6305" s="81">
        <v>0</v>
      </c>
      <c r="DA6305" s="81">
        <v>0</v>
      </c>
      <c r="DB6305" s="81">
        <v>9534.9220877094413</v>
      </c>
      <c r="DC6305" s="81">
        <v>247.27299216494541</v>
      </c>
      <c r="DD6305" s="81">
        <v>9287.649095544497</v>
      </c>
      <c r="DE6305" s="81">
        <v>0</v>
      </c>
      <c r="DF6305" s="81">
        <v>0</v>
      </c>
      <c r="DG6305" s="81">
        <v>2.7568051219218384</v>
      </c>
      <c r="DH6305" s="81">
        <v>2.7568051219218384</v>
      </c>
      <c r="DI6305" s="81">
        <v>2.7568051219218384</v>
      </c>
      <c r="DJ6305" s="81">
        <v>3.3878441621126669E-7</v>
      </c>
      <c r="DL6305" s="81">
        <v>0</v>
      </c>
      <c r="DM6305" s="81">
        <v>0</v>
      </c>
      <c r="DN6305" s="81">
        <v>0</v>
      </c>
      <c r="DO6305" s="81">
        <v>0</v>
      </c>
      <c r="DP6305" s="81">
        <v>9.3396261383851993E-7</v>
      </c>
      <c r="DQ6305" s="81">
        <v>9.3396261383851993E-7</v>
      </c>
      <c r="DR6305" s="81">
        <v>0</v>
      </c>
      <c r="DS6305" s="81">
        <v>9.3396261383851993E-7</v>
      </c>
      <c r="DT6305" s="81">
        <v>9.3396261383851993E-7</v>
      </c>
      <c r="DU6305" s="81">
        <v>0</v>
      </c>
      <c r="DV6305" s="81">
        <v>9.3396261383851993E-7</v>
      </c>
      <c r="DW6305" s="81">
        <v>9.3396261383851993E-7</v>
      </c>
      <c r="GE6305" s="81" t="s">
        <v>449</v>
      </c>
      <c r="GF6305" s="81" t="s">
        <v>155</v>
      </c>
      <c r="GG6305" s="81" t="s">
        <v>502</v>
      </c>
      <c r="GH6305" s="81" t="s">
        <v>457</v>
      </c>
      <c r="GI6305" s="81">
        <v>2022</v>
      </c>
      <c r="GJ6305" s="81" t="s">
        <v>201</v>
      </c>
      <c r="GK6305" s="81">
        <v>222.22942162783019</v>
      </c>
      <c r="GL6305" s="81">
        <v>1</v>
      </c>
      <c r="GM6305" s="81">
        <v>2022</v>
      </c>
      <c r="GN6305" s="81" t="s">
        <v>173</v>
      </c>
      <c r="GO6305" s="81">
        <v>1.1148832299820636E-2</v>
      </c>
      <c r="GP6305" s="81">
        <v>10</v>
      </c>
      <c r="GQ6305" s="81">
        <v>0</v>
      </c>
      <c r="GR6305" s="81" t="s">
        <v>448</v>
      </c>
      <c r="GS6305" s="81">
        <v>1.1148832299820636E-2</v>
      </c>
      <c r="GT6305" s="81">
        <v>2.4775985538148118</v>
      </c>
      <c r="GU6305" s="81">
        <v>1.1148832299820636E-2</v>
      </c>
      <c r="GV6305" s="81">
        <v>2.4775985538148118</v>
      </c>
      <c r="GW6305" s="81">
        <v>1.1148832299820636E-2</v>
      </c>
      <c r="GX6305" s="81">
        <v>2.4775985538148118</v>
      </c>
      <c r="GY6305" s="81">
        <v>0</v>
      </c>
      <c r="GZ6305" s="81">
        <v>0</v>
      </c>
    </row>
    <row r="6306" spans="98:208" x14ac:dyDescent="0.25">
      <c r="CT6306" s="81" t="s">
        <v>155</v>
      </c>
      <c r="CU6306" s="81" t="s">
        <v>496</v>
      </c>
      <c r="CV6306" s="81" t="s">
        <v>451</v>
      </c>
      <c r="CW6306" s="81">
        <v>2031</v>
      </c>
      <c r="CX6306" s="81">
        <v>0</v>
      </c>
      <c r="CY6306" s="81">
        <v>0</v>
      </c>
      <c r="CZ6306" s="81">
        <v>0</v>
      </c>
      <c r="DA6306" s="81">
        <v>0</v>
      </c>
      <c r="DB6306" s="81">
        <v>9534.9220877094413</v>
      </c>
      <c r="DC6306" s="81">
        <v>247.27299216494541</v>
      </c>
      <c r="DD6306" s="81">
        <v>9287.649095544497</v>
      </c>
      <c r="DE6306" s="81">
        <v>0</v>
      </c>
      <c r="DF6306" s="81">
        <v>0</v>
      </c>
      <c r="DG6306" s="81">
        <v>0</v>
      </c>
      <c r="DH6306" s="81">
        <v>2.7568051219218384</v>
      </c>
      <c r="DI6306" s="81">
        <v>2.7568051219218384</v>
      </c>
      <c r="DJ6306" s="81">
        <v>3.3878441621126669E-7</v>
      </c>
      <c r="DL6306" s="81">
        <v>0</v>
      </c>
      <c r="DM6306" s="81">
        <v>0</v>
      </c>
      <c r="DN6306" s="81">
        <v>0</v>
      </c>
      <c r="DO6306" s="81">
        <v>0</v>
      </c>
      <c r="DP6306" s="81">
        <v>0</v>
      </c>
      <c r="DQ6306" s="81">
        <v>0</v>
      </c>
      <c r="DR6306" s="81">
        <v>0</v>
      </c>
      <c r="DS6306" s="81">
        <v>9.3396261383851993E-7</v>
      </c>
      <c r="DT6306" s="81">
        <v>9.3396261383851993E-7</v>
      </c>
      <c r="DU6306" s="81">
        <v>0</v>
      </c>
      <c r="DV6306" s="81">
        <v>9.3396261383851993E-7</v>
      </c>
      <c r="DW6306" s="81">
        <v>9.3396261383851993E-7</v>
      </c>
      <c r="GE6306" s="81" t="s">
        <v>449</v>
      </c>
      <c r="GF6306" s="81" t="s">
        <v>155</v>
      </c>
      <c r="GG6306" s="81" t="s">
        <v>502</v>
      </c>
      <c r="GH6306" s="81" t="s">
        <v>457</v>
      </c>
      <c r="GI6306" s="81">
        <v>2023</v>
      </c>
      <c r="GJ6306" s="81" t="s">
        <v>201</v>
      </c>
      <c r="GK6306" s="81">
        <v>233.2300768079389</v>
      </c>
      <c r="GL6306" s="81">
        <v>1</v>
      </c>
      <c r="GM6306" s="81">
        <v>2023</v>
      </c>
      <c r="GN6306" s="81" t="s">
        <v>173</v>
      </c>
      <c r="GO6306" s="81">
        <v>1.1148832299820636E-2</v>
      </c>
      <c r="GP6306" s="81">
        <v>10</v>
      </c>
      <c r="GQ6306" s="81">
        <v>0</v>
      </c>
      <c r="GR6306" s="81" t="s">
        <v>448</v>
      </c>
      <c r="GS6306" s="81">
        <v>1.1148832299820636E-2</v>
      </c>
      <c r="GT6306" s="81">
        <v>2.6002430136059971</v>
      </c>
      <c r="GU6306" s="81">
        <v>1.1148832299820636E-2</v>
      </c>
      <c r="GV6306" s="81">
        <v>2.6002430136059971</v>
      </c>
      <c r="GW6306" s="81">
        <v>1.1148832299820636E-2</v>
      </c>
      <c r="GX6306" s="81">
        <v>2.6002430136059971</v>
      </c>
      <c r="GY6306" s="81">
        <v>1.1148832299820636E-2</v>
      </c>
      <c r="GZ6306" s="81">
        <v>2.6002430136059971</v>
      </c>
    </row>
    <row r="6307" spans="98:208" x14ac:dyDescent="0.25">
      <c r="CT6307" s="81" t="s">
        <v>155</v>
      </c>
      <c r="CU6307" s="81" t="s">
        <v>496</v>
      </c>
      <c r="CV6307" s="81" t="s">
        <v>451</v>
      </c>
      <c r="CW6307" s="81">
        <v>2032</v>
      </c>
      <c r="CX6307" s="81">
        <v>0</v>
      </c>
      <c r="CY6307" s="81">
        <v>0</v>
      </c>
      <c r="CZ6307" s="81">
        <v>0</v>
      </c>
      <c r="DA6307" s="81">
        <v>0</v>
      </c>
      <c r="DB6307" s="81">
        <v>9534.9220877094413</v>
      </c>
      <c r="DC6307" s="81">
        <v>247.27299216494541</v>
      </c>
      <c r="DD6307" s="81">
        <v>9287.649095544497</v>
      </c>
      <c r="DE6307" s="81">
        <v>0</v>
      </c>
      <c r="DF6307" s="81">
        <v>0</v>
      </c>
      <c r="DG6307" s="81">
        <v>0</v>
      </c>
      <c r="DH6307" s="81">
        <v>0</v>
      </c>
      <c r="DI6307" s="81">
        <v>2.7568051219218384</v>
      </c>
      <c r="DJ6307" s="81">
        <v>3.3878441621126669E-7</v>
      </c>
      <c r="DL6307" s="81">
        <v>0</v>
      </c>
      <c r="DM6307" s="81">
        <v>0</v>
      </c>
      <c r="DN6307" s="81">
        <v>0</v>
      </c>
      <c r="DO6307" s="81">
        <v>0</v>
      </c>
      <c r="DP6307" s="81">
        <v>0</v>
      </c>
      <c r="DQ6307" s="81">
        <v>0</v>
      </c>
      <c r="DR6307" s="81">
        <v>0</v>
      </c>
      <c r="DS6307" s="81">
        <v>0</v>
      </c>
      <c r="DT6307" s="81">
        <v>0</v>
      </c>
      <c r="DU6307" s="81">
        <v>0</v>
      </c>
      <c r="DV6307" s="81">
        <v>9.3396261383851993E-7</v>
      </c>
      <c r="DW6307" s="81">
        <v>9.3396261383851993E-7</v>
      </c>
      <c r="GE6307" s="81" t="s">
        <v>449</v>
      </c>
      <c r="GF6307" s="81" t="s">
        <v>155</v>
      </c>
      <c r="GG6307" s="81" t="s">
        <v>502</v>
      </c>
      <c r="GH6307" s="81" t="s">
        <v>457</v>
      </c>
      <c r="GI6307" s="81">
        <v>2024</v>
      </c>
      <c r="GJ6307" s="81" t="s">
        <v>201</v>
      </c>
      <c r="GK6307" s="81">
        <v>233.2300768079389</v>
      </c>
      <c r="GL6307" s="81">
        <v>1</v>
      </c>
      <c r="GM6307" s="81">
        <v>2024</v>
      </c>
      <c r="GN6307" s="81" t="s">
        <v>173</v>
      </c>
      <c r="GO6307" s="81">
        <v>1.1148832299820636E-2</v>
      </c>
      <c r="GP6307" s="81">
        <v>10</v>
      </c>
      <c r="GQ6307" s="81">
        <v>0</v>
      </c>
      <c r="GR6307" s="81" t="s">
        <v>448</v>
      </c>
      <c r="GS6307" s="81">
        <v>1.1148832299820636E-2</v>
      </c>
      <c r="GT6307" s="81">
        <v>2.6002430136059971</v>
      </c>
      <c r="GU6307" s="81">
        <v>1.1148832299820636E-2</v>
      </c>
      <c r="GV6307" s="81">
        <v>2.6002430136059971</v>
      </c>
      <c r="GW6307" s="81">
        <v>1.1148832299820636E-2</v>
      </c>
      <c r="GX6307" s="81">
        <v>2.6002430136059971</v>
      </c>
      <c r="GY6307" s="81">
        <v>1.1148832299820636E-2</v>
      </c>
      <c r="GZ6307" s="81">
        <v>2.6002430136059971</v>
      </c>
    </row>
    <row r="6308" spans="98:208" x14ac:dyDescent="0.25">
      <c r="CT6308" s="81" t="s">
        <v>155</v>
      </c>
      <c r="CU6308" s="81" t="s">
        <v>496</v>
      </c>
      <c r="CV6308" s="81" t="s">
        <v>452</v>
      </c>
      <c r="CW6308" s="81">
        <v>2020</v>
      </c>
      <c r="CX6308" s="81">
        <v>0</v>
      </c>
      <c r="CY6308" s="81">
        <v>0</v>
      </c>
      <c r="CZ6308" s="81">
        <v>0</v>
      </c>
      <c r="DA6308" s="81">
        <v>0</v>
      </c>
      <c r="DB6308" s="81">
        <v>5.2405583313015383</v>
      </c>
      <c r="DC6308" s="81">
        <v>0.69641821681222416</v>
      </c>
      <c r="DD6308" s="81">
        <v>2.9419641522810061</v>
      </c>
      <c r="DE6308" s="81">
        <v>1.602175962208241</v>
      </c>
      <c r="DF6308" s="81">
        <v>7.7642499097796153E-3</v>
      </c>
      <c r="DG6308" s="81">
        <v>0</v>
      </c>
      <c r="DH6308" s="81">
        <v>0</v>
      </c>
      <c r="DI6308" s="81">
        <v>0</v>
      </c>
      <c r="DJ6308" s="81">
        <v>1.7279247331509791E-5</v>
      </c>
      <c r="DL6308" s="81">
        <v>0</v>
      </c>
      <c r="DM6308" s="81">
        <v>1.3416039453473455E-7</v>
      </c>
      <c r="DN6308" s="81">
        <v>1.3416039453473455E-7</v>
      </c>
      <c r="DO6308" s="81">
        <v>0</v>
      </c>
      <c r="DP6308" s="81">
        <v>0</v>
      </c>
      <c r="DQ6308" s="81">
        <v>0</v>
      </c>
      <c r="DR6308" s="81">
        <v>0</v>
      </c>
      <c r="DS6308" s="81">
        <v>0</v>
      </c>
      <c r="DT6308" s="81">
        <v>0</v>
      </c>
      <c r="DU6308" s="81">
        <v>0</v>
      </c>
      <c r="DV6308" s="81">
        <v>0</v>
      </c>
      <c r="DW6308" s="81">
        <v>0</v>
      </c>
      <c r="GE6308" s="81" t="s">
        <v>449</v>
      </c>
      <c r="GF6308" s="81" t="s">
        <v>155</v>
      </c>
      <c r="GG6308" s="81" t="s">
        <v>502</v>
      </c>
      <c r="GH6308" s="81" t="s">
        <v>457</v>
      </c>
      <c r="GI6308" s="81">
        <v>2025</v>
      </c>
      <c r="GJ6308" s="81" t="s">
        <v>201</v>
      </c>
      <c r="GK6308" s="81">
        <v>233.2300768079389</v>
      </c>
      <c r="GL6308" s="81">
        <v>1</v>
      </c>
      <c r="GM6308" s="81">
        <v>2025</v>
      </c>
      <c r="GN6308" s="81" t="s">
        <v>173</v>
      </c>
      <c r="GO6308" s="81">
        <v>1.1148832299820636E-2</v>
      </c>
      <c r="GP6308" s="81">
        <v>10</v>
      </c>
      <c r="GQ6308" s="81">
        <v>0</v>
      </c>
      <c r="GR6308" s="81" t="s">
        <v>448</v>
      </c>
      <c r="GS6308" s="81">
        <v>1.1148832299820636E-2</v>
      </c>
      <c r="GT6308" s="81">
        <v>2.6002430136059971</v>
      </c>
      <c r="GU6308" s="81">
        <v>1.1148832299820636E-2</v>
      </c>
      <c r="GV6308" s="81">
        <v>2.6002430136059971</v>
      </c>
      <c r="GW6308" s="81">
        <v>1.1148832299820636E-2</v>
      </c>
      <c r="GX6308" s="81">
        <v>2.6002430136059971</v>
      </c>
      <c r="GY6308" s="81">
        <v>1.1148832299820636E-2</v>
      </c>
      <c r="GZ6308" s="81">
        <v>2.6002430136059971</v>
      </c>
    </row>
    <row r="6309" spans="98:208" x14ac:dyDescent="0.25">
      <c r="CT6309" s="81" t="s">
        <v>155</v>
      </c>
      <c r="CU6309" s="81" t="s">
        <v>496</v>
      </c>
      <c r="CV6309" s="81" t="s">
        <v>452</v>
      </c>
      <c r="CW6309" s="81">
        <v>2021</v>
      </c>
      <c r="CX6309" s="81">
        <v>0</v>
      </c>
      <c r="CY6309" s="81">
        <v>0</v>
      </c>
      <c r="CZ6309" s="81">
        <v>0</v>
      </c>
      <c r="DA6309" s="81">
        <v>0</v>
      </c>
      <c r="DB6309" s="81">
        <v>5.2405583313015383</v>
      </c>
      <c r="DC6309" s="81">
        <v>0.69641821681222416</v>
      </c>
      <c r="DD6309" s="81">
        <v>2.9419641522810061</v>
      </c>
      <c r="DE6309" s="81">
        <v>1.602175962208241</v>
      </c>
      <c r="DF6309" s="81">
        <v>7.7642499097796153E-3</v>
      </c>
      <c r="DG6309" s="81">
        <v>7.7642499097796153E-3</v>
      </c>
      <c r="DH6309" s="81">
        <v>0</v>
      </c>
      <c r="DI6309" s="81">
        <v>0</v>
      </c>
      <c r="DJ6309" s="81">
        <v>1.7279247331509791E-5</v>
      </c>
      <c r="DL6309" s="81">
        <v>0</v>
      </c>
      <c r="DM6309" s="81">
        <v>1.3416039453473455E-7</v>
      </c>
      <c r="DN6309" s="81">
        <v>1.3416039453473455E-7</v>
      </c>
      <c r="DO6309" s="81">
        <v>0</v>
      </c>
      <c r="DP6309" s="81">
        <v>1.3416039453473455E-7</v>
      </c>
      <c r="DQ6309" s="81">
        <v>1.3416039453473455E-7</v>
      </c>
      <c r="DR6309" s="81">
        <v>0</v>
      </c>
      <c r="DS6309" s="81">
        <v>0</v>
      </c>
      <c r="DT6309" s="81">
        <v>0</v>
      </c>
      <c r="DU6309" s="81">
        <v>0</v>
      </c>
      <c r="DV6309" s="81">
        <v>0</v>
      </c>
      <c r="DW6309" s="81">
        <v>0</v>
      </c>
      <c r="GE6309" s="81" t="s">
        <v>449</v>
      </c>
      <c r="GF6309" s="81" t="s">
        <v>155</v>
      </c>
      <c r="GG6309" s="81" t="s">
        <v>502</v>
      </c>
      <c r="GH6309" s="81" t="s">
        <v>457</v>
      </c>
      <c r="GI6309" s="81">
        <v>2026</v>
      </c>
      <c r="GJ6309" s="81" t="s">
        <v>201</v>
      </c>
      <c r="GK6309" s="81">
        <v>233.2300768079389</v>
      </c>
      <c r="GL6309" s="81">
        <v>1</v>
      </c>
      <c r="GM6309" s="81">
        <v>2026</v>
      </c>
      <c r="GN6309" s="81" t="s">
        <v>173</v>
      </c>
      <c r="GO6309" s="81">
        <v>1.1148832299820636E-2</v>
      </c>
      <c r="GP6309" s="81">
        <v>10</v>
      </c>
      <c r="GQ6309" s="81">
        <v>0</v>
      </c>
      <c r="GR6309" s="81" t="s">
        <v>448</v>
      </c>
      <c r="GS6309" s="81">
        <v>1.1148832299820636E-2</v>
      </c>
      <c r="GT6309" s="81">
        <v>2.6002430136059971</v>
      </c>
      <c r="GU6309" s="81">
        <v>1.1148832299820636E-2</v>
      </c>
      <c r="GV6309" s="81">
        <v>2.6002430136059971</v>
      </c>
      <c r="GW6309" s="81">
        <v>1.1148832299820636E-2</v>
      </c>
      <c r="GX6309" s="81">
        <v>2.6002430136059971</v>
      </c>
      <c r="GY6309" s="81">
        <v>1.1148832299820636E-2</v>
      </c>
      <c r="GZ6309" s="81">
        <v>2.6002430136059971</v>
      </c>
    </row>
    <row r="6310" spans="98:208" x14ac:dyDescent="0.25">
      <c r="CT6310" s="81" t="s">
        <v>155</v>
      </c>
      <c r="CU6310" s="81" t="s">
        <v>496</v>
      </c>
      <c r="CV6310" s="81" t="s">
        <v>452</v>
      </c>
      <c r="CW6310" s="81">
        <v>2022</v>
      </c>
      <c r="CX6310" s="81">
        <v>0</v>
      </c>
      <c r="CY6310" s="81">
        <v>0</v>
      </c>
      <c r="CZ6310" s="81">
        <v>0</v>
      </c>
      <c r="DA6310" s="81">
        <v>0</v>
      </c>
      <c r="DB6310" s="81">
        <v>5.2405583313015383</v>
      </c>
      <c r="DC6310" s="81">
        <v>0.69641821681222416</v>
      </c>
      <c r="DD6310" s="81">
        <v>2.9419641522810061</v>
      </c>
      <c r="DE6310" s="81">
        <v>1.602175962208241</v>
      </c>
      <c r="DF6310" s="81">
        <v>7.7642499097796153E-3</v>
      </c>
      <c r="DG6310" s="81">
        <v>7.7642499097796153E-3</v>
      </c>
      <c r="DH6310" s="81">
        <v>7.7642499097796153E-3</v>
      </c>
      <c r="DI6310" s="81">
        <v>0</v>
      </c>
      <c r="DJ6310" s="81">
        <v>1.7279247331509791E-5</v>
      </c>
      <c r="DL6310" s="81">
        <v>0</v>
      </c>
      <c r="DM6310" s="81">
        <v>1.3416039453473455E-7</v>
      </c>
      <c r="DN6310" s="81">
        <v>1.3416039453473455E-7</v>
      </c>
      <c r="DO6310" s="81">
        <v>0</v>
      </c>
      <c r="DP6310" s="81">
        <v>1.3416039453473455E-7</v>
      </c>
      <c r="DQ6310" s="81">
        <v>1.3416039453473455E-7</v>
      </c>
      <c r="DR6310" s="81">
        <v>0</v>
      </c>
      <c r="DS6310" s="81">
        <v>1.3416039453473455E-7</v>
      </c>
      <c r="DT6310" s="81">
        <v>1.3416039453473455E-7</v>
      </c>
      <c r="DU6310" s="81">
        <v>0</v>
      </c>
      <c r="DV6310" s="81">
        <v>0</v>
      </c>
      <c r="DW6310" s="81">
        <v>0</v>
      </c>
      <c r="GE6310" s="81" t="s">
        <v>449</v>
      </c>
      <c r="GF6310" s="81" t="s">
        <v>155</v>
      </c>
      <c r="GG6310" s="81" t="s">
        <v>502</v>
      </c>
      <c r="GH6310" s="81" t="s">
        <v>457</v>
      </c>
      <c r="GI6310" s="81">
        <v>2027</v>
      </c>
      <c r="GJ6310" s="81" t="s">
        <v>201</v>
      </c>
      <c r="GK6310" s="81">
        <v>233.2300768079389</v>
      </c>
      <c r="GL6310" s="81">
        <v>1</v>
      </c>
      <c r="GM6310" s="81">
        <v>2027</v>
      </c>
      <c r="GN6310" s="81" t="s">
        <v>173</v>
      </c>
      <c r="GO6310" s="81">
        <v>1.1148832299820636E-2</v>
      </c>
      <c r="GP6310" s="81">
        <v>10</v>
      </c>
      <c r="GQ6310" s="81">
        <v>0</v>
      </c>
      <c r="GR6310" s="81" t="s">
        <v>448</v>
      </c>
      <c r="GS6310" s="81">
        <v>1.1148832299820636E-2</v>
      </c>
      <c r="GT6310" s="81">
        <v>2.6002430136059971</v>
      </c>
      <c r="GU6310" s="81">
        <v>1.1148832299820636E-2</v>
      </c>
      <c r="GV6310" s="81">
        <v>2.6002430136059971</v>
      </c>
      <c r="GW6310" s="81">
        <v>1.1148832299820636E-2</v>
      </c>
      <c r="GX6310" s="81">
        <v>2.6002430136059971</v>
      </c>
      <c r="GY6310" s="81">
        <v>1.1148832299820636E-2</v>
      </c>
      <c r="GZ6310" s="81">
        <v>2.6002430136059971</v>
      </c>
    </row>
    <row r="6311" spans="98:208" x14ac:dyDescent="0.25">
      <c r="CT6311" s="81" t="s">
        <v>155</v>
      </c>
      <c r="CU6311" s="81" t="s">
        <v>496</v>
      </c>
      <c r="CV6311" s="81" t="s">
        <v>452</v>
      </c>
      <c r="CW6311" s="81">
        <v>2023</v>
      </c>
      <c r="CX6311" s="81">
        <v>0</v>
      </c>
      <c r="CY6311" s="81">
        <v>0</v>
      </c>
      <c r="CZ6311" s="81">
        <v>0</v>
      </c>
      <c r="DA6311" s="81">
        <v>0</v>
      </c>
      <c r="DB6311" s="81">
        <v>5.4750346070077374</v>
      </c>
      <c r="DC6311" s="81">
        <v>0.71896016785816719</v>
      </c>
      <c r="DD6311" s="81">
        <v>3.0714971986151061</v>
      </c>
      <c r="DE6311" s="81">
        <v>1.6845772405343959</v>
      </c>
      <c r="DF6311" s="81">
        <v>8.0155663417016011E-3</v>
      </c>
      <c r="DG6311" s="81">
        <v>8.0155663417016011E-3</v>
      </c>
      <c r="DH6311" s="81">
        <v>8.0155663417016011E-3</v>
      </c>
      <c r="DI6311" s="81">
        <v>8.0155663417016011E-3</v>
      </c>
      <c r="DJ6311" s="81">
        <v>1.7279247331509791E-5</v>
      </c>
      <c r="DL6311" s="81">
        <v>0</v>
      </c>
      <c r="DM6311" s="81">
        <v>1.3850295332038708E-7</v>
      </c>
      <c r="DN6311" s="81">
        <v>1.3850295332038708E-7</v>
      </c>
      <c r="DO6311" s="81">
        <v>0</v>
      </c>
      <c r="DP6311" s="81">
        <v>1.3850295332038708E-7</v>
      </c>
      <c r="DQ6311" s="81">
        <v>1.3850295332038708E-7</v>
      </c>
      <c r="DR6311" s="81">
        <v>0</v>
      </c>
      <c r="DS6311" s="81">
        <v>1.3850295332038708E-7</v>
      </c>
      <c r="DT6311" s="81">
        <v>1.3850295332038708E-7</v>
      </c>
      <c r="DU6311" s="81">
        <v>0</v>
      </c>
      <c r="DV6311" s="81">
        <v>1.3850295332038708E-7</v>
      </c>
      <c r="DW6311" s="81">
        <v>1.3850295332038708E-7</v>
      </c>
      <c r="GE6311" s="81" t="s">
        <v>449</v>
      </c>
      <c r="GF6311" s="81" t="s">
        <v>155</v>
      </c>
      <c r="GG6311" s="81" t="s">
        <v>502</v>
      </c>
      <c r="GH6311" s="81" t="s">
        <v>457</v>
      </c>
      <c r="GI6311" s="81">
        <v>2028</v>
      </c>
      <c r="GJ6311" s="81" t="s">
        <v>201</v>
      </c>
      <c r="GK6311" s="81">
        <v>247.27299216494629</v>
      </c>
      <c r="GL6311" s="81">
        <v>1</v>
      </c>
      <c r="GM6311" s="81">
        <v>2028</v>
      </c>
      <c r="GN6311" s="81" t="s">
        <v>173</v>
      </c>
      <c r="GO6311" s="81">
        <v>1.1148832299820636E-2</v>
      </c>
      <c r="GP6311" s="81">
        <v>10</v>
      </c>
      <c r="GQ6311" s="81">
        <v>0</v>
      </c>
      <c r="GR6311" s="81" t="s">
        <v>448</v>
      </c>
      <c r="GS6311" s="81">
        <v>1.1148832299820636E-2</v>
      </c>
      <c r="GT6311" s="81">
        <v>2.7568051219218481</v>
      </c>
      <c r="GU6311" s="81">
        <v>1.1148832299820636E-2</v>
      </c>
      <c r="GV6311" s="81">
        <v>2.7568051219218481</v>
      </c>
      <c r="GW6311" s="81">
        <v>1.1148832299820636E-2</v>
      </c>
      <c r="GX6311" s="81">
        <v>2.7568051219218481</v>
      </c>
      <c r="GY6311" s="81">
        <v>1.1148832299820636E-2</v>
      </c>
      <c r="GZ6311" s="81">
        <v>2.7568051219218481</v>
      </c>
    </row>
    <row r="6312" spans="98:208" x14ac:dyDescent="0.25">
      <c r="CT6312" s="81" t="s">
        <v>155</v>
      </c>
      <c r="CU6312" s="81" t="s">
        <v>496</v>
      </c>
      <c r="CV6312" s="81" t="s">
        <v>452</v>
      </c>
      <c r="CW6312" s="81">
        <v>2024</v>
      </c>
      <c r="CX6312" s="81">
        <v>0</v>
      </c>
      <c r="CY6312" s="81">
        <v>0</v>
      </c>
      <c r="CZ6312" s="81">
        <v>0</v>
      </c>
      <c r="DA6312" s="81">
        <v>0</v>
      </c>
      <c r="DB6312" s="81">
        <v>5.4750346070077374</v>
      </c>
      <c r="DC6312" s="81">
        <v>0.71896016785816719</v>
      </c>
      <c r="DD6312" s="81">
        <v>3.0714971986151061</v>
      </c>
      <c r="DE6312" s="81">
        <v>1.6845772405343959</v>
      </c>
      <c r="DF6312" s="81">
        <v>8.0155663417016011E-3</v>
      </c>
      <c r="DG6312" s="81">
        <v>8.0155663417016011E-3</v>
      </c>
      <c r="DH6312" s="81">
        <v>8.0155663417016011E-3</v>
      </c>
      <c r="DI6312" s="81">
        <v>8.0155663417016011E-3</v>
      </c>
      <c r="DJ6312" s="81">
        <v>1.7279247331509791E-5</v>
      </c>
      <c r="DL6312" s="81">
        <v>0</v>
      </c>
      <c r="DM6312" s="81">
        <v>1.3850295332038708E-7</v>
      </c>
      <c r="DN6312" s="81">
        <v>1.3850295332038708E-7</v>
      </c>
      <c r="DO6312" s="81">
        <v>0</v>
      </c>
      <c r="DP6312" s="81">
        <v>1.3850295332038708E-7</v>
      </c>
      <c r="DQ6312" s="81">
        <v>1.3850295332038708E-7</v>
      </c>
      <c r="DR6312" s="81">
        <v>0</v>
      </c>
      <c r="DS6312" s="81">
        <v>1.3850295332038708E-7</v>
      </c>
      <c r="DT6312" s="81">
        <v>1.3850295332038708E-7</v>
      </c>
      <c r="DU6312" s="81">
        <v>0</v>
      </c>
      <c r="DV6312" s="81">
        <v>1.3850295332038708E-7</v>
      </c>
      <c r="DW6312" s="81">
        <v>1.3850295332038708E-7</v>
      </c>
      <c r="GE6312" s="81" t="s">
        <v>449</v>
      </c>
      <c r="GF6312" s="81" t="s">
        <v>155</v>
      </c>
      <c r="GG6312" s="81" t="s">
        <v>502</v>
      </c>
      <c r="GH6312" s="81" t="s">
        <v>457</v>
      </c>
      <c r="GI6312" s="81">
        <v>2029</v>
      </c>
      <c r="GJ6312" s="81" t="s">
        <v>201</v>
      </c>
      <c r="GK6312" s="81">
        <v>247.27299216494629</v>
      </c>
      <c r="GL6312" s="81">
        <v>1</v>
      </c>
      <c r="GM6312" s="81">
        <v>2029</v>
      </c>
      <c r="GN6312" s="81" t="s">
        <v>173</v>
      </c>
      <c r="GO6312" s="81">
        <v>1.1148832299820636E-2</v>
      </c>
      <c r="GP6312" s="81">
        <v>10</v>
      </c>
      <c r="GQ6312" s="81">
        <v>0</v>
      </c>
      <c r="GR6312" s="81" t="s">
        <v>448</v>
      </c>
      <c r="GS6312" s="81">
        <v>1.1148832299820636E-2</v>
      </c>
      <c r="GT6312" s="81">
        <v>2.7568051219218481</v>
      </c>
      <c r="GU6312" s="81">
        <v>1.1148832299820636E-2</v>
      </c>
      <c r="GV6312" s="81">
        <v>2.7568051219218481</v>
      </c>
      <c r="GW6312" s="81">
        <v>1.1148832299820636E-2</v>
      </c>
      <c r="GX6312" s="81">
        <v>2.7568051219218481</v>
      </c>
      <c r="GY6312" s="81">
        <v>1.1148832299820636E-2</v>
      </c>
      <c r="GZ6312" s="81">
        <v>2.7568051219218481</v>
      </c>
    </row>
    <row r="6313" spans="98:208" x14ac:dyDescent="0.25">
      <c r="CT6313" s="81" t="s">
        <v>155</v>
      </c>
      <c r="CU6313" s="81" t="s">
        <v>496</v>
      </c>
      <c r="CV6313" s="81" t="s">
        <v>452</v>
      </c>
      <c r="CW6313" s="81">
        <v>2025</v>
      </c>
      <c r="CX6313" s="81">
        <v>0</v>
      </c>
      <c r="CY6313" s="81">
        <v>0</v>
      </c>
      <c r="CZ6313" s="81">
        <v>0</v>
      </c>
      <c r="DA6313" s="81">
        <v>0</v>
      </c>
      <c r="DB6313" s="81">
        <v>5.4750346070077374</v>
      </c>
      <c r="DC6313" s="81">
        <v>0.71896016785816719</v>
      </c>
      <c r="DD6313" s="81">
        <v>3.0714971986151061</v>
      </c>
      <c r="DE6313" s="81">
        <v>1.6845772405343959</v>
      </c>
      <c r="DF6313" s="81">
        <v>8.0155663417016011E-3</v>
      </c>
      <c r="DG6313" s="81">
        <v>8.0155663417016011E-3</v>
      </c>
      <c r="DH6313" s="81">
        <v>8.0155663417016011E-3</v>
      </c>
      <c r="DI6313" s="81">
        <v>8.0155663417016011E-3</v>
      </c>
      <c r="DJ6313" s="81">
        <v>1.7279247331509791E-5</v>
      </c>
      <c r="DL6313" s="81">
        <v>0</v>
      </c>
      <c r="DM6313" s="81">
        <v>1.3850295332038708E-7</v>
      </c>
      <c r="DN6313" s="81">
        <v>1.3850295332038708E-7</v>
      </c>
      <c r="DO6313" s="81">
        <v>0</v>
      </c>
      <c r="DP6313" s="81">
        <v>1.3850295332038708E-7</v>
      </c>
      <c r="DQ6313" s="81">
        <v>1.3850295332038708E-7</v>
      </c>
      <c r="DR6313" s="81">
        <v>0</v>
      </c>
      <c r="DS6313" s="81">
        <v>1.3850295332038708E-7</v>
      </c>
      <c r="DT6313" s="81">
        <v>1.3850295332038708E-7</v>
      </c>
      <c r="DU6313" s="81">
        <v>0</v>
      </c>
      <c r="DV6313" s="81">
        <v>1.3850295332038708E-7</v>
      </c>
      <c r="DW6313" s="81">
        <v>1.3850295332038708E-7</v>
      </c>
      <c r="GE6313" s="81" t="s">
        <v>449</v>
      </c>
      <c r="GF6313" s="81" t="s">
        <v>155</v>
      </c>
      <c r="GG6313" s="81" t="s">
        <v>502</v>
      </c>
      <c r="GH6313" s="81" t="s">
        <v>457</v>
      </c>
      <c r="GI6313" s="81">
        <v>2030</v>
      </c>
      <c r="GJ6313" s="81" t="s">
        <v>201</v>
      </c>
      <c r="GK6313" s="81">
        <v>247.27299216494629</v>
      </c>
      <c r="GL6313" s="81">
        <v>1</v>
      </c>
      <c r="GM6313" s="81">
        <v>2030</v>
      </c>
      <c r="GN6313" s="81" t="s">
        <v>173</v>
      </c>
      <c r="GO6313" s="81">
        <v>1.1148832299820636E-2</v>
      </c>
      <c r="GP6313" s="81">
        <v>10</v>
      </c>
      <c r="GQ6313" s="81">
        <v>0</v>
      </c>
      <c r="GR6313" s="81" t="s">
        <v>448</v>
      </c>
      <c r="GS6313" s="81">
        <v>0</v>
      </c>
      <c r="GT6313" s="81">
        <v>0</v>
      </c>
      <c r="GU6313" s="81">
        <v>1.1148832299820636E-2</v>
      </c>
      <c r="GV6313" s="81">
        <v>2.7568051219218481</v>
      </c>
      <c r="GW6313" s="81">
        <v>1.1148832299820636E-2</v>
      </c>
      <c r="GX6313" s="81">
        <v>2.7568051219218481</v>
      </c>
      <c r="GY6313" s="81">
        <v>1.1148832299820636E-2</v>
      </c>
      <c r="GZ6313" s="81">
        <v>2.7568051219218481</v>
      </c>
    </row>
    <row r="6314" spans="98:208" x14ac:dyDescent="0.25">
      <c r="CT6314" s="81" t="s">
        <v>155</v>
      </c>
      <c r="CU6314" s="81" t="s">
        <v>496</v>
      </c>
      <c r="CV6314" s="81" t="s">
        <v>452</v>
      </c>
      <c r="CW6314" s="81">
        <v>2026</v>
      </c>
      <c r="CX6314" s="81">
        <v>0</v>
      </c>
      <c r="CY6314" s="81">
        <v>0</v>
      </c>
      <c r="CZ6314" s="81">
        <v>0</v>
      </c>
      <c r="DA6314" s="81">
        <v>0</v>
      </c>
      <c r="DB6314" s="81">
        <v>5.4750346070077374</v>
      </c>
      <c r="DC6314" s="81">
        <v>0.71896016785816719</v>
      </c>
      <c r="DD6314" s="81">
        <v>3.0714971986151061</v>
      </c>
      <c r="DE6314" s="81">
        <v>1.6845772405343959</v>
      </c>
      <c r="DF6314" s="81">
        <v>8.0155663417016011E-3</v>
      </c>
      <c r="DG6314" s="81">
        <v>8.0155663417016011E-3</v>
      </c>
      <c r="DH6314" s="81">
        <v>8.0155663417016011E-3</v>
      </c>
      <c r="DI6314" s="81">
        <v>8.0155663417016011E-3</v>
      </c>
      <c r="DJ6314" s="81">
        <v>1.7279247331509791E-5</v>
      </c>
      <c r="DL6314" s="81">
        <v>0</v>
      </c>
      <c r="DM6314" s="81">
        <v>1.3850295332038708E-7</v>
      </c>
      <c r="DN6314" s="81">
        <v>1.3850295332038708E-7</v>
      </c>
      <c r="DO6314" s="81">
        <v>0</v>
      </c>
      <c r="DP6314" s="81">
        <v>1.3850295332038708E-7</v>
      </c>
      <c r="DQ6314" s="81">
        <v>1.3850295332038708E-7</v>
      </c>
      <c r="DR6314" s="81">
        <v>0</v>
      </c>
      <c r="DS6314" s="81">
        <v>1.3850295332038708E-7</v>
      </c>
      <c r="DT6314" s="81">
        <v>1.3850295332038708E-7</v>
      </c>
      <c r="DU6314" s="81">
        <v>0</v>
      </c>
      <c r="DV6314" s="81">
        <v>1.3850295332038708E-7</v>
      </c>
      <c r="DW6314" s="81">
        <v>1.3850295332038708E-7</v>
      </c>
      <c r="GE6314" s="81" t="s">
        <v>449</v>
      </c>
      <c r="GF6314" s="81" t="s">
        <v>155</v>
      </c>
      <c r="GG6314" s="81" t="s">
        <v>502</v>
      </c>
      <c r="GH6314" s="81" t="s">
        <v>457</v>
      </c>
      <c r="GI6314" s="81">
        <v>2031</v>
      </c>
      <c r="GJ6314" s="81" t="s">
        <v>201</v>
      </c>
      <c r="GK6314" s="81">
        <v>247.27299216494629</v>
      </c>
      <c r="GL6314" s="81">
        <v>1</v>
      </c>
      <c r="GM6314" s="81">
        <v>2031</v>
      </c>
      <c r="GN6314" s="81" t="s">
        <v>173</v>
      </c>
      <c r="GO6314" s="81">
        <v>1.1148832299820636E-2</v>
      </c>
      <c r="GP6314" s="81">
        <v>10</v>
      </c>
      <c r="GQ6314" s="81">
        <v>0</v>
      </c>
      <c r="GR6314" s="81" t="s">
        <v>448</v>
      </c>
      <c r="GS6314" s="81">
        <v>0</v>
      </c>
      <c r="GT6314" s="81">
        <v>0</v>
      </c>
      <c r="GU6314" s="81">
        <v>0</v>
      </c>
      <c r="GV6314" s="81">
        <v>0</v>
      </c>
      <c r="GW6314" s="81">
        <v>1.1148832299820636E-2</v>
      </c>
      <c r="GX6314" s="81">
        <v>2.7568051219218481</v>
      </c>
      <c r="GY6314" s="81">
        <v>1.1148832299820636E-2</v>
      </c>
      <c r="GZ6314" s="81">
        <v>2.7568051219218481</v>
      </c>
    </row>
    <row r="6315" spans="98:208" x14ac:dyDescent="0.25">
      <c r="CT6315" s="81" t="s">
        <v>155</v>
      </c>
      <c r="CU6315" s="81" t="s">
        <v>496</v>
      </c>
      <c r="CV6315" s="81" t="s">
        <v>452</v>
      </c>
      <c r="CW6315" s="81">
        <v>2027</v>
      </c>
      <c r="CX6315" s="81">
        <v>0</v>
      </c>
      <c r="CY6315" s="81">
        <v>0</v>
      </c>
      <c r="CZ6315" s="81">
        <v>0</v>
      </c>
      <c r="DA6315" s="81">
        <v>0</v>
      </c>
      <c r="DB6315" s="81">
        <v>5.4750346070077374</v>
      </c>
      <c r="DC6315" s="81">
        <v>0.71896016785816719</v>
      </c>
      <c r="DD6315" s="81">
        <v>3.0714971986151061</v>
      </c>
      <c r="DE6315" s="81">
        <v>1.6845772405343959</v>
      </c>
      <c r="DF6315" s="81">
        <v>8.0155663417016011E-3</v>
      </c>
      <c r="DG6315" s="81">
        <v>8.0155663417016011E-3</v>
      </c>
      <c r="DH6315" s="81">
        <v>8.0155663417016011E-3</v>
      </c>
      <c r="DI6315" s="81">
        <v>8.0155663417016011E-3</v>
      </c>
      <c r="DJ6315" s="81">
        <v>1.7279247331509791E-5</v>
      </c>
      <c r="DL6315" s="81">
        <v>0</v>
      </c>
      <c r="DM6315" s="81">
        <v>1.3850295332038708E-7</v>
      </c>
      <c r="DN6315" s="81">
        <v>1.3850295332038708E-7</v>
      </c>
      <c r="DO6315" s="81">
        <v>0</v>
      </c>
      <c r="DP6315" s="81">
        <v>1.3850295332038708E-7</v>
      </c>
      <c r="DQ6315" s="81">
        <v>1.3850295332038708E-7</v>
      </c>
      <c r="DR6315" s="81">
        <v>0</v>
      </c>
      <c r="DS6315" s="81">
        <v>1.3850295332038708E-7</v>
      </c>
      <c r="DT6315" s="81">
        <v>1.3850295332038708E-7</v>
      </c>
      <c r="DU6315" s="81">
        <v>0</v>
      </c>
      <c r="DV6315" s="81">
        <v>1.3850295332038708E-7</v>
      </c>
      <c r="DW6315" s="81">
        <v>1.3850295332038708E-7</v>
      </c>
      <c r="GE6315" s="81" t="s">
        <v>449</v>
      </c>
      <c r="GF6315" s="81" t="s">
        <v>155</v>
      </c>
      <c r="GG6315" s="81" t="s">
        <v>502</v>
      </c>
      <c r="GH6315" s="81" t="s">
        <v>457</v>
      </c>
      <c r="GI6315" s="81">
        <v>2032</v>
      </c>
      <c r="GJ6315" s="81" t="s">
        <v>201</v>
      </c>
      <c r="GK6315" s="81">
        <v>247.27299216494629</v>
      </c>
      <c r="GL6315" s="81">
        <v>1</v>
      </c>
      <c r="GM6315" s="81">
        <v>2032</v>
      </c>
      <c r="GN6315" s="81" t="s">
        <v>173</v>
      </c>
      <c r="GO6315" s="81">
        <v>1.1148832299820636E-2</v>
      </c>
      <c r="GP6315" s="81">
        <v>10</v>
      </c>
      <c r="GQ6315" s="81">
        <v>0</v>
      </c>
      <c r="GR6315" s="81" t="s">
        <v>448</v>
      </c>
      <c r="GS6315" s="81">
        <v>0</v>
      </c>
      <c r="GT6315" s="81">
        <v>0</v>
      </c>
      <c r="GU6315" s="81">
        <v>0</v>
      </c>
      <c r="GV6315" s="81">
        <v>0</v>
      </c>
      <c r="GW6315" s="81">
        <v>0</v>
      </c>
      <c r="GX6315" s="81">
        <v>0</v>
      </c>
      <c r="GY6315" s="81">
        <v>1.1148832299820636E-2</v>
      </c>
      <c r="GZ6315" s="81">
        <v>2.7568051219218481</v>
      </c>
    </row>
    <row r="6316" spans="98:208" x14ac:dyDescent="0.25">
      <c r="CT6316" s="81" t="s">
        <v>155</v>
      </c>
      <c r="CU6316" s="81" t="s">
        <v>496</v>
      </c>
      <c r="CV6316" s="81" t="s">
        <v>452</v>
      </c>
      <c r="CW6316" s="81">
        <v>2028</v>
      </c>
      <c r="CX6316" s="81">
        <v>0</v>
      </c>
      <c r="CY6316" s="81">
        <v>0</v>
      </c>
      <c r="CZ6316" s="81">
        <v>0</v>
      </c>
      <c r="DA6316" s="81">
        <v>0</v>
      </c>
      <c r="DB6316" s="81">
        <v>5.7770153400784627</v>
      </c>
      <c r="DC6316" s="81">
        <v>0.74733835430389162</v>
      </c>
      <c r="DD6316" s="81">
        <v>3.237951340101707</v>
      </c>
      <c r="DE6316" s="81">
        <v>1.7917256456727959</v>
      </c>
      <c r="DF6316" s="81">
        <v>8.3319499833580252E-3</v>
      </c>
      <c r="DG6316" s="81">
        <v>8.3319499833580252E-3</v>
      </c>
      <c r="DH6316" s="81">
        <v>8.3319499833580252E-3</v>
      </c>
      <c r="DI6316" s="81">
        <v>8.3319499833580252E-3</v>
      </c>
      <c r="DJ6316" s="81">
        <v>1.7279247331509791E-5</v>
      </c>
      <c r="DL6316" s="81">
        <v>0</v>
      </c>
      <c r="DM6316" s="81">
        <v>1.4396982451621219E-7</v>
      </c>
      <c r="DN6316" s="81">
        <v>1.4396982451621219E-7</v>
      </c>
      <c r="DO6316" s="81">
        <v>0</v>
      </c>
      <c r="DP6316" s="81">
        <v>1.4396982451621219E-7</v>
      </c>
      <c r="DQ6316" s="81">
        <v>1.4396982451621219E-7</v>
      </c>
      <c r="DR6316" s="81">
        <v>0</v>
      </c>
      <c r="DS6316" s="81">
        <v>1.4396982451621219E-7</v>
      </c>
      <c r="DT6316" s="81">
        <v>1.4396982451621219E-7</v>
      </c>
      <c r="DU6316" s="81">
        <v>0</v>
      </c>
      <c r="DV6316" s="81">
        <v>1.4396982451621219E-7</v>
      </c>
      <c r="DW6316" s="81">
        <v>1.4396982451621219E-7</v>
      </c>
      <c r="GE6316" s="81" t="s">
        <v>449</v>
      </c>
      <c r="GF6316" s="81" t="s">
        <v>155</v>
      </c>
      <c r="GG6316" s="81" t="s">
        <v>502</v>
      </c>
      <c r="GH6316" s="81" t="s">
        <v>458</v>
      </c>
      <c r="GI6316" s="81">
        <v>2021</v>
      </c>
      <c r="GJ6316" s="81" t="s">
        <v>201</v>
      </c>
      <c r="GK6316" s="81">
        <v>222.22942162783019</v>
      </c>
      <c r="GL6316" s="81">
        <v>1</v>
      </c>
      <c r="GM6316" s="81">
        <v>2021</v>
      </c>
      <c r="GN6316" s="81" t="s">
        <v>173</v>
      </c>
      <c r="GO6316" s="81">
        <v>1.1148832299820636E-2</v>
      </c>
      <c r="GP6316" s="81">
        <v>10</v>
      </c>
      <c r="GQ6316" s="81">
        <v>0</v>
      </c>
      <c r="GR6316" s="81" t="s">
        <v>448</v>
      </c>
      <c r="GS6316" s="81">
        <v>1.1148832299820636E-2</v>
      </c>
      <c r="GT6316" s="81">
        <v>2.4775985538148118</v>
      </c>
      <c r="GU6316" s="81">
        <v>1.1148832299820636E-2</v>
      </c>
      <c r="GV6316" s="81">
        <v>2.4775985538148118</v>
      </c>
      <c r="GW6316" s="81">
        <v>0</v>
      </c>
      <c r="GX6316" s="81">
        <v>0</v>
      </c>
      <c r="GY6316" s="81">
        <v>0</v>
      </c>
      <c r="GZ6316" s="81">
        <v>0</v>
      </c>
    </row>
    <row r="6317" spans="98:208" x14ac:dyDescent="0.25">
      <c r="CT6317" s="81" t="s">
        <v>155</v>
      </c>
      <c r="CU6317" s="81" t="s">
        <v>496</v>
      </c>
      <c r="CV6317" s="81" t="s">
        <v>452</v>
      </c>
      <c r="CW6317" s="81">
        <v>2029</v>
      </c>
      <c r="CX6317" s="81">
        <v>0</v>
      </c>
      <c r="CY6317" s="81">
        <v>0</v>
      </c>
      <c r="CZ6317" s="81">
        <v>0</v>
      </c>
      <c r="DA6317" s="81">
        <v>0</v>
      </c>
      <c r="DB6317" s="81">
        <v>5.7770153400784627</v>
      </c>
      <c r="DC6317" s="81">
        <v>0.74733835430389162</v>
      </c>
      <c r="DD6317" s="81">
        <v>3.237951340101707</v>
      </c>
      <c r="DE6317" s="81">
        <v>1.7917256456727959</v>
      </c>
      <c r="DF6317" s="81">
        <v>8.3319499833580252E-3</v>
      </c>
      <c r="DG6317" s="81">
        <v>8.3319499833580252E-3</v>
      </c>
      <c r="DH6317" s="81">
        <v>8.3319499833580252E-3</v>
      </c>
      <c r="DI6317" s="81">
        <v>8.3319499833580252E-3</v>
      </c>
      <c r="DJ6317" s="81">
        <v>1.7279247331509791E-5</v>
      </c>
      <c r="DL6317" s="81">
        <v>0</v>
      </c>
      <c r="DM6317" s="81">
        <v>1.4396982451621219E-7</v>
      </c>
      <c r="DN6317" s="81">
        <v>1.4396982451621219E-7</v>
      </c>
      <c r="DO6317" s="81">
        <v>0</v>
      </c>
      <c r="DP6317" s="81">
        <v>1.4396982451621219E-7</v>
      </c>
      <c r="DQ6317" s="81">
        <v>1.4396982451621219E-7</v>
      </c>
      <c r="DR6317" s="81">
        <v>0</v>
      </c>
      <c r="DS6317" s="81">
        <v>1.4396982451621219E-7</v>
      </c>
      <c r="DT6317" s="81">
        <v>1.4396982451621219E-7</v>
      </c>
      <c r="DU6317" s="81">
        <v>0</v>
      </c>
      <c r="DV6317" s="81">
        <v>1.4396982451621219E-7</v>
      </c>
      <c r="DW6317" s="81">
        <v>1.4396982451621219E-7</v>
      </c>
      <c r="GE6317" s="81" t="s">
        <v>449</v>
      </c>
      <c r="GF6317" s="81" t="s">
        <v>155</v>
      </c>
      <c r="GG6317" s="81" t="s">
        <v>502</v>
      </c>
      <c r="GH6317" s="81" t="s">
        <v>458</v>
      </c>
      <c r="GI6317" s="81">
        <v>2022</v>
      </c>
      <c r="GJ6317" s="81" t="s">
        <v>201</v>
      </c>
      <c r="GK6317" s="81">
        <v>222.22942162783019</v>
      </c>
      <c r="GL6317" s="81">
        <v>1</v>
      </c>
      <c r="GM6317" s="81">
        <v>2022</v>
      </c>
      <c r="GN6317" s="81" t="s">
        <v>173</v>
      </c>
      <c r="GO6317" s="81">
        <v>1.1148832299820636E-2</v>
      </c>
      <c r="GP6317" s="81">
        <v>10</v>
      </c>
      <c r="GQ6317" s="81">
        <v>0</v>
      </c>
      <c r="GR6317" s="81" t="s">
        <v>448</v>
      </c>
      <c r="GS6317" s="81">
        <v>1.1148832299820636E-2</v>
      </c>
      <c r="GT6317" s="81">
        <v>2.4775985538148118</v>
      </c>
      <c r="GU6317" s="81">
        <v>1.1148832299820636E-2</v>
      </c>
      <c r="GV6317" s="81">
        <v>2.4775985538148118</v>
      </c>
      <c r="GW6317" s="81">
        <v>1.1148832299820636E-2</v>
      </c>
      <c r="GX6317" s="81">
        <v>2.4775985538148118</v>
      </c>
      <c r="GY6317" s="81">
        <v>0</v>
      </c>
      <c r="GZ6317" s="81">
        <v>0</v>
      </c>
    </row>
    <row r="6318" spans="98:208" x14ac:dyDescent="0.25">
      <c r="CT6318" s="81" t="s">
        <v>155</v>
      </c>
      <c r="CU6318" s="81" t="s">
        <v>496</v>
      </c>
      <c r="CV6318" s="81" t="s">
        <v>452</v>
      </c>
      <c r="CW6318" s="81">
        <v>2030</v>
      </c>
      <c r="CX6318" s="81">
        <v>0</v>
      </c>
      <c r="CY6318" s="81">
        <v>0</v>
      </c>
      <c r="CZ6318" s="81">
        <v>0</v>
      </c>
      <c r="DA6318" s="81">
        <v>0</v>
      </c>
      <c r="DB6318" s="81">
        <v>5.7770153400784627</v>
      </c>
      <c r="DC6318" s="81">
        <v>0.74733835430389162</v>
      </c>
      <c r="DD6318" s="81">
        <v>3.237951340101707</v>
      </c>
      <c r="DE6318" s="81">
        <v>1.7917256456727959</v>
      </c>
      <c r="DF6318" s="81">
        <v>0</v>
      </c>
      <c r="DG6318" s="81">
        <v>8.3319499833580252E-3</v>
      </c>
      <c r="DH6318" s="81">
        <v>8.3319499833580252E-3</v>
      </c>
      <c r="DI6318" s="81">
        <v>8.3319499833580252E-3</v>
      </c>
      <c r="DJ6318" s="81">
        <v>1.7279247331509791E-5</v>
      </c>
      <c r="DL6318" s="81">
        <v>0</v>
      </c>
      <c r="DM6318" s="81">
        <v>0</v>
      </c>
      <c r="DN6318" s="81">
        <v>0</v>
      </c>
      <c r="DO6318" s="81">
        <v>0</v>
      </c>
      <c r="DP6318" s="81">
        <v>1.4396982451621219E-7</v>
      </c>
      <c r="DQ6318" s="81">
        <v>1.4396982451621219E-7</v>
      </c>
      <c r="DR6318" s="81">
        <v>0</v>
      </c>
      <c r="DS6318" s="81">
        <v>1.4396982451621219E-7</v>
      </c>
      <c r="DT6318" s="81">
        <v>1.4396982451621219E-7</v>
      </c>
      <c r="DU6318" s="81">
        <v>0</v>
      </c>
      <c r="DV6318" s="81">
        <v>1.4396982451621219E-7</v>
      </c>
      <c r="DW6318" s="81">
        <v>1.4396982451621219E-7</v>
      </c>
      <c r="GE6318" s="81" t="s">
        <v>449</v>
      </c>
      <c r="GF6318" s="81" t="s">
        <v>155</v>
      </c>
      <c r="GG6318" s="81" t="s">
        <v>502</v>
      </c>
      <c r="GH6318" s="81" t="s">
        <v>458</v>
      </c>
      <c r="GI6318" s="81">
        <v>2023</v>
      </c>
      <c r="GJ6318" s="81" t="s">
        <v>201</v>
      </c>
      <c r="GK6318" s="81">
        <v>233.2300768079389</v>
      </c>
      <c r="GL6318" s="81">
        <v>1</v>
      </c>
      <c r="GM6318" s="81">
        <v>2023</v>
      </c>
      <c r="GN6318" s="81" t="s">
        <v>173</v>
      </c>
      <c r="GO6318" s="81">
        <v>1.1148832299820636E-2</v>
      </c>
      <c r="GP6318" s="81">
        <v>10</v>
      </c>
      <c r="GQ6318" s="81">
        <v>0</v>
      </c>
      <c r="GR6318" s="81" t="s">
        <v>448</v>
      </c>
      <c r="GS6318" s="81">
        <v>1.1148832299820636E-2</v>
      </c>
      <c r="GT6318" s="81">
        <v>2.6002430136059971</v>
      </c>
      <c r="GU6318" s="81">
        <v>1.1148832299820636E-2</v>
      </c>
      <c r="GV6318" s="81">
        <v>2.6002430136059971</v>
      </c>
      <c r="GW6318" s="81">
        <v>1.1148832299820636E-2</v>
      </c>
      <c r="GX6318" s="81">
        <v>2.6002430136059971</v>
      </c>
      <c r="GY6318" s="81">
        <v>1.1148832299820636E-2</v>
      </c>
      <c r="GZ6318" s="81">
        <v>2.6002430136059971</v>
      </c>
    </row>
    <row r="6319" spans="98:208" x14ac:dyDescent="0.25">
      <c r="CT6319" s="81" t="s">
        <v>155</v>
      </c>
      <c r="CU6319" s="81" t="s">
        <v>496</v>
      </c>
      <c r="CV6319" s="81" t="s">
        <v>452</v>
      </c>
      <c r="CW6319" s="81">
        <v>2031</v>
      </c>
      <c r="CX6319" s="81">
        <v>0</v>
      </c>
      <c r="CY6319" s="81">
        <v>0</v>
      </c>
      <c r="CZ6319" s="81">
        <v>0</v>
      </c>
      <c r="DA6319" s="81">
        <v>0</v>
      </c>
      <c r="DB6319" s="81">
        <v>5.7770153400784627</v>
      </c>
      <c r="DC6319" s="81">
        <v>0.74733835430389162</v>
      </c>
      <c r="DD6319" s="81">
        <v>3.237951340101707</v>
      </c>
      <c r="DE6319" s="81">
        <v>1.7917256456727959</v>
      </c>
      <c r="DF6319" s="81">
        <v>0</v>
      </c>
      <c r="DG6319" s="81">
        <v>0</v>
      </c>
      <c r="DH6319" s="81">
        <v>8.3319499833580252E-3</v>
      </c>
      <c r="DI6319" s="81">
        <v>8.3319499833580252E-3</v>
      </c>
      <c r="DJ6319" s="81">
        <v>1.7279247331509791E-5</v>
      </c>
      <c r="DL6319" s="81">
        <v>0</v>
      </c>
      <c r="DM6319" s="81">
        <v>0</v>
      </c>
      <c r="DN6319" s="81">
        <v>0</v>
      </c>
      <c r="DO6319" s="81">
        <v>0</v>
      </c>
      <c r="DP6319" s="81">
        <v>0</v>
      </c>
      <c r="DQ6319" s="81">
        <v>0</v>
      </c>
      <c r="DR6319" s="81">
        <v>0</v>
      </c>
      <c r="DS6319" s="81">
        <v>1.4396982451621219E-7</v>
      </c>
      <c r="DT6319" s="81">
        <v>1.4396982451621219E-7</v>
      </c>
      <c r="DU6319" s="81">
        <v>0</v>
      </c>
      <c r="DV6319" s="81">
        <v>1.4396982451621219E-7</v>
      </c>
      <c r="DW6319" s="81">
        <v>1.4396982451621219E-7</v>
      </c>
      <c r="GE6319" s="81" t="s">
        <v>449</v>
      </c>
      <c r="GF6319" s="81" t="s">
        <v>155</v>
      </c>
      <c r="GG6319" s="81" t="s">
        <v>502</v>
      </c>
      <c r="GH6319" s="81" t="s">
        <v>458</v>
      </c>
      <c r="GI6319" s="81">
        <v>2024</v>
      </c>
      <c r="GJ6319" s="81" t="s">
        <v>201</v>
      </c>
      <c r="GK6319" s="81">
        <v>233.2300768079389</v>
      </c>
      <c r="GL6319" s="81">
        <v>1</v>
      </c>
      <c r="GM6319" s="81">
        <v>2024</v>
      </c>
      <c r="GN6319" s="81" t="s">
        <v>173</v>
      </c>
      <c r="GO6319" s="81">
        <v>1.1148832299820636E-2</v>
      </c>
      <c r="GP6319" s="81">
        <v>10</v>
      </c>
      <c r="GQ6319" s="81">
        <v>0</v>
      </c>
      <c r="GR6319" s="81" t="s">
        <v>448</v>
      </c>
      <c r="GS6319" s="81">
        <v>1.1148832299820636E-2</v>
      </c>
      <c r="GT6319" s="81">
        <v>2.6002430136059971</v>
      </c>
      <c r="GU6319" s="81">
        <v>1.1148832299820636E-2</v>
      </c>
      <c r="GV6319" s="81">
        <v>2.6002430136059971</v>
      </c>
      <c r="GW6319" s="81">
        <v>1.1148832299820636E-2</v>
      </c>
      <c r="GX6319" s="81">
        <v>2.6002430136059971</v>
      </c>
      <c r="GY6319" s="81">
        <v>1.1148832299820636E-2</v>
      </c>
      <c r="GZ6319" s="81">
        <v>2.6002430136059971</v>
      </c>
    </row>
    <row r="6320" spans="98:208" x14ac:dyDescent="0.25">
      <c r="CT6320" s="81" t="s">
        <v>155</v>
      </c>
      <c r="CU6320" s="81" t="s">
        <v>496</v>
      </c>
      <c r="CV6320" s="81" t="s">
        <v>452</v>
      </c>
      <c r="CW6320" s="81">
        <v>2032</v>
      </c>
      <c r="CX6320" s="81">
        <v>0</v>
      </c>
      <c r="CY6320" s="81">
        <v>0</v>
      </c>
      <c r="CZ6320" s="81">
        <v>0</v>
      </c>
      <c r="DA6320" s="81">
        <v>0</v>
      </c>
      <c r="DB6320" s="81">
        <v>5.7770153400784627</v>
      </c>
      <c r="DC6320" s="81">
        <v>0.74733835430389162</v>
      </c>
      <c r="DD6320" s="81">
        <v>3.237951340101707</v>
      </c>
      <c r="DE6320" s="81">
        <v>1.7917256456727959</v>
      </c>
      <c r="DF6320" s="81">
        <v>0</v>
      </c>
      <c r="DG6320" s="81">
        <v>0</v>
      </c>
      <c r="DH6320" s="81">
        <v>0</v>
      </c>
      <c r="DI6320" s="81">
        <v>8.3319499833580252E-3</v>
      </c>
      <c r="DJ6320" s="81">
        <v>1.7279247331509791E-5</v>
      </c>
      <c r="DL6320" s="81">
        <v>0</v>
      </c>
      <c r="DM6320" s="81">
        <v>0</v>
      </c>
      <c r="DN6320" s="81">
        <v>0</v>
      </c>
      <c r="DO6320" s="81">
        <v>0</v>
      </c>
      <c r="DP6320" s="81">
        <v>0</v>
      </c>
      <c r="DQ6320" s="81">
        <v>0</v>
      </c>
      <c r="DR6320" s="81">
        <v>0</v>
      </c>
      <c r="DS6320" s="81">
        <v>0</v>
      </c>
      <c r="DT6320" s="81">
        <v>0</v>
      </c>
      <c r="DU6320" s="81">
        <v>0</v>
      </c>
      <c r="DV6320" s="81">
        <v>1.4396982451621219E-7</v>
      </c>
      <c r="DW6320" s="81">
        <v>1.4396982451621219E-7</v>
      </c>
      <c r="GE6320" s="81" t="s">
        <v>449</v>
      </c>
      <c r="GF6320" s="81" t="s">
        <v>155</v>
      </c>
      <c r="GG6320" s="81" t="s">
        <v>502</v>
      </c>
      <c r="GH6320" s="81" t="s">
        <v>458</v>
      </c>
      <c r="GI6320" s="81">
        <v>2025</v>
      </c>
      <c r="GJ6320" s="81" t="s">
        <v>201</v>
      </c>
      <c r="GK6320" s="81">
        <v>233.2300768079389</v>
      </c>
      <c r="GL6320" s="81">
        <v>1</v>
      </c>
      <c r="GM6320" s="81">
        <v>2025</v>
      </c>
      <c r="GN6320" s="81" t="s">
        <v>173</v>
      </c>
      <c r="GO6320" s="81">
        <v>1.1148832299820636E-2</v>
      </c>
      <c r="GP6320" s="81">
        <v>10</v>
      </c>
      <c r="GQ6320" s="81">
        <v>0</v>
      </c>
      <c r="GR6320" s="81" t="s">
        <v>448</v>
      </c>
      <c r="GS6320" s="81">
        <v>1.1148832299820636E-2</v>
      </c>
      <c r="GT6320" s="81">
        <v>2.6002430136059971</v>
      </c>
      <c r="GU6320" s="81">
        <v>1.1148832299820636E-2</v>
      </c>
      <c r="GV6320" s="81">
        <v>2.6002430136059971</v>
      </c>
      <c r="GW6320" s="81">
        <v>1.1148832299820636E-2</v>
      </c>
      <c r="GX6320" s="81">
        <v>2.6002430136059971</v>
      </c>
      <c r="GY6320" s="81">
        <v>1.1148832299820636E-2</v>
      </c>
      <c r="GZ6320" s="81">
        <v>2.6002430136059971</v>
      </c>
    </row>
    <row r="6321" spans="98:208" x14ac:dyDescent="0.25">
      <c r="CT6321" s="81" t="s">
        <v>155</v>
      </c>
      <c r="CU6321" s="81" t="s">
        <v>496</v>
      </c>
      <c r="CV6321" s="81" t="s">
        <v>453</v>
      </c>
      <c r="CW6321" s="81">
        <v>2020</v>
      </c>
      <c r="CX6321" s="81">
        <v>0</v>
      </c>
      <c r="CY6321" s="81">
        <v>0</v>
      </c>
      <c r="CZ6321" s="81">
        <v>0</v>
      </c>
      <c r="DA6321" s="81">
        <v>0</v>
      </c>
      <c r="DB6321" s="81">
        <v>7.7900575334948693E-2</v>
      </c>
      <c r="DC6321" s="81">
        <v>3.6425060683954333E-2</v>
      </c>
      <c r="DD6321" s="81">
        <v>1.580872452543272E-3</v>
      </c>
      <c r="DE6321" s="81">
        <v>3.9894642198448807E-2</v>
      </c>
      <c r="DF6321" s="81">
        <v>4.0609689307619681E-4</v>
      </c>
      <c r="DG6321" s="81">
        <v>0</v>
      </c>
      <c r="DH6321" s="81">
        <v>0</v>
      </c>
      <c r="DI6321" s="81">
        <v>0</v>
      </c>
      <c r="DJ6321" s="81">
        <v>4.873659362560123E-4</v>
      </c>
      <c r="DL6321" s="81">
        <v>0</v>
      </c>
      <c r="DM6321" s="81">
        <v>1.9791779250473838E-7</v>
      </c>
      <c r="DN6321" s="81">
        <v>1.9791779250473838E-7</v>
      </c>
      <c r="DO6321" s="81">
        <v>0</v>
      </c>
      <c r="DP6321" s="81">
        <v>0</v>
      </c>
      <c r="DQ6321" s="81">
        <v>0</v>
      </c>
      <c r="DR6321" s="81">
        <v>0</v>
      </c>
      <c r="DS6321" s="81">
        <v>0</v>
      </c>
      <c r="DT6321" s="81">
        <v>0</v>
      </c>
      <c r="DU6321" s="81">
        <v>0</v>
      </c>
      <c r="DV6321" s="81">
        <v>0</v>
      </c>
      <c r="DW6321" s="81">
        <v>0</v>
      </c>
      <c r="GE6321" s="81" t="s">
        <v>449</v>
      </c>
      <c r="GF6321" s="81" t="s">
        <v>155</v>
      </c>
      <c r="GG6321" s="81" t="s">
        <v>502</v>
      </c>
      <c r="GH6321" s="81" t="s">
        <v>458</v>
      </c>
      <c r="GI6321" s="81">
        <v>2026</v>
      </c>
      <c r="GJ6321" s="81" t="s">
        <v>201</v>
      </c>
      <c r="GK6321" s="81">
        <v>233.2300768079389</v>
      </c>
      <c r="GL6321" s="81">
        <v>1</v>
      </c>
      <c r="GM6321" s="81">
        <v>2026</v>
      </c>
      <c r="GN6321" s="81" t="s">
        <v>173</v>
      </c>
      <c r="GO6321" s="81">
        <v>1.1148832299820636E-2</v>
      </c>
      <c r="GP6321" s="81">
        <v>10</v>
      </c>
      <c r="GQ6321" s="81">
        <v>0</v>
      </c>
      <c r="GR6321" s="81" t="s">
        <v>448</v>
      </c>
      <c r="GS6321" s="81">
        <v>1.1148832299820636E-2</v>
      </c>
      <c r="GT6321" s="81">
        <v>2.6002430136059971</v>
      </c>
      <c r="GU6321" s="81">
        <v>1.1148832299820636E-2</v>
      </c>
      <c r="GV6321" s="81">
        <v>2.6002430136059971</v>
      </c>
      <c r="GW6321" s="81">
        <v>1.1148832299820636E-2</v>
      </c>
      <c r="GX6321" s="81">
        <v>2.6002430136059971</v>
      </c>
      <c r="GY6321" s="81">
        <v>1.1148832299820636E-2</v>
      </c>
      <c r="GZ6321" s="81">
        <v>2.6002430136059971</v>
      </c>
    </row>
    <row r="6322" spans="98:208" x14ac:dyDescent="0.25">
      <c r="CT6322" s="81" t="s">
        <v>155</v>
      </c>
      <c r="CU6322" s="81" t="s">
        <v>496</v>
      </c>
      <c r="CV6322" s="81" t="s">
        <v>453</v>
      </c>
      <c r="CW6322" s="81">
        <v>2021</v>
      </c>
      <c r="CX6322" s="81">
        <v>0</v>
      </c>
      <c r="CY6322" s="81">
        <v>0</v>
      </c>
      <c r="CZ6322" s="81">
        <v>0</v>
      </c>
      <c r="DA6322" s="81">
        <v>0</v>
      </c>
      <c r="DB6322" s="81">
        <v>7.7900575334948693E-2</v>
      </c>
      <c r="DC6322" s="81">
        <v>3.6425060683954333E-2</v>
      </c>
      <c r="DD6322" s="81">
        <v>1.580872452543272E-3</v>
      </c>
      <c r="DE6322" s="81">
        <v>3.9894642198448807E-2</v>
      </c>
      <c r="DF6322" s="81">
        <v>4.0609689307619681E-4</v>
      </c>
      <c r="DG6322" s="81">
        <v>4.0609689307619681E-4</v>
      </c>
      <c r="DH6322" s="81">
        <v>0</v>
      </c>
      <c r="DI6322" s="81">
        <v>0</v>
      </c>
      <c r="DJ6322" s="81">
        <v>4.873659362560123E-4</v>
      </c>
      <c r="DL6322" s="81">
        <v>0</v>
      </c>
      <c r="DM6322" s="81">
        <v>1.9791779250473838E-7</v>
      </c>
      <c r="DN6322" s="81">
        <v>1.9791779250473838E-7</v>
      </c>
      <c r="DO6322" s="81">
        <v>0</v>
      </c>
      <c r="DP6322" s="81">
        <v>1.9791779250473838E-7</v>
      </c>
      <c r="DQ6322" s="81">
        <v>1.9791779250473838E-7</v>
      </c>
      <c r="DR6322" s="81">
        <v>0</v>
      </c>
      <c r="DS6322" s="81">
        <v>0</v>
      </c>
      <c r="DT6322" s="81">
        <v>0</v>
      </c>
      <c r="DU6322" s="81">
        <v>0</v>
      </c>
      <c r="DV6322" s="81">
        <v>0</v>
      </c>
      <c r="DW6322" s="81">
        <v>0</v>
      </c>
      <c r="GE6322" s="81" t="s">
        <v>449</v>
      </c>
      <c r="GF6322" s="81" t="s">
        <v>155</v>
      </c>
      <c r="GG6322" s="81" t="s">
        <v>502</v>
      </c>
      <c r="GH6322" s="81" t="s">
        <v>458</v>
      </c>
      <c r="GI6322" s="81">
        <v>2027</v>
      </c>
      <c r="GJ6322" s="81" t="s">
        <v>201</v>
      </c>
      <c r="GK6322" s="81">
        <v>233.2300768079389</v>
      </c>
      <c r="GL6322" s="81">
        <v>1</v>
      </c>
      <c r="GM6322" s="81">
        <v>2027</v>
      </c>
      <c r="GN6322" s="81" t="s">
        <v>173</v>
      </c>
      <c r="GO6322" s="81">
        <v>1.1148832299820636E-2</v>
      </c>
      <c r="GP6322" s="81">
        <v>10</v>
      </c>
      <c r="GQ6322" s="81">
        <v>0</v>
      </c>
      <c r="GR6322" s="81" t="s">
        <v>448</v>
      </c>
      <c r="GS6322" s="81">
        <v>1.1148832299820636E-2</v>
      </c>
      <c r="GT6322" s="81">
        <v>2.6002430136059971</v>
      </c>
      <c r="GU6322" s="81">
        <v>1.1148832299820636E-2</v>
      </c>
      <c r="GV6322" s="81">
        <v>2.6002430136059971</v>
      </c>
      <c r="GW6322" s="81">
        <v>1.1148832299820636E-2</v>
      </c>
      <c r="GX6322" s="81">
        <v>2.6002430136059971</v>
      </c>
      <c r="GY6322" s="81">
        <v>1.1148832299820636E-2</v>
      </c>
      <c r="GZ6322" s="81">
        <v>2.6002430136059971</v>
      </c>
    </row>
    <row r="6323" spans="98:208" x14ac:dyDescent="0.25">
      <c r="CT6323" s="81" t="s">
        <v>155</v>
      </c>
      <c r="CU6323" s="81" t="s">
        <v>496</v>
      </c>
      <c r="CV6323" s="81" t="s">
        <v>453</v>
      </c>
      <c r="CW6323" s="81">
        <v>2022</v>
      </c>
      <c r="CX6323" s="81">
        <v>0</v>
      </c>
      <c r="CY6323" s="81">
        <v>0</v>
      </c>
      <c r="CZ6323" s="81">
        <v>0</v>
      </c>
      <c r="DA6323" s="81">
        <v>0</v>
      </c>
      <c r="DB6323" s="81">
        <v>7.7900575334948693E-2</v>
      </c>
      <c r="DC6323" s="81">
        <v>3.6425060683954333E-2</v>
      </c>
      <c r="DD6323" s="81">
        <v>1.580872452543272E-3</v>
      </c>
      <c r="DE6323" s="81">
        <v>3.9894642198448807E-2</v>
      </c>
      <c r="DF6323" s="81">
        <v>4.0609689307619681E-4</v>
      </c>
      <c r="DG6323" s="81">
        <v>4.0609689307619681E-4</v>
      </c>
      <c r="DH6323" s="81">
        <v>4.0609689307619681E-4</v>
      </c>
      <c r="DI6323" s="81">
        <v>0</v>
      </c>
      <c r="DJ6323" s="81">
        <v>4.873659362560123E-4</v>
      </c>
      <c r="DL6323" s="81">
        <v>0</v>
      </c>
      <c r="DM6323" s="81">
        <v>1.9791779250473838E-7</v>
      </c>
      <c r="DN6323" s="81">
        <v>1.9791779250473838E-7</v>
      </c>
      <c r="DO6323" s="81">
        <v>0</v>
      </c>
      <c r="DP6323" s="81">
        <v>1.9791779250473838E-7</v>
      </c>
      <c r="DQ6323" s="81">
        <v>1.9791779250473838E-7</v>
      </c>
      <c r="DR6323" s="81">
        <v>0</v>
      </c>
      <c r="DS6323" s="81">
        <v>1.9791779250473838E-7</v>
      </c>
      <c r="DT6323" s="81">
        <v>1.9791779250473838E-7</v>
      </c>
      <c r="DU6323" s="81">
        <v>0</v>
      </c>
      <c r="DV6323" s="81">
        <v>0</v>
      </c>
      <c r="DW6323" s="81">
        <v>0</v>
      </c>
      <c r="GE6323" s="81" t="s">
        <v>449</v>
      </c>
      <c r="GF6323" s="81" t="s">
        <v>155</v>
      </c>
      <c r="GG6323" s="81" t="s">
        <v>502</v>
      </c>
      <c r="GH6323" s="81" t="s">
        <v>458</v>
      </c>
      <c r="GI6323" s="81">
        <v>2028</v>
      </c>
      <c r="GJ6323" s="81" t="s">
        <v>201</v>
      </c>
      <c r="GK6323" s="81">
        <v>247.27299216494629</v>
      </c>
      <c r="GL6323" s="81">
        <v>1</v>
      </c>
      <c r="GM6323" s="81">
        <v>2028</v>
      </c>
      <c r="GN6323" s="81" t="s">
        <v>173</v>
      </c>
      <c r="GO6323" s="81">
        <v>1.1148832299820636E-2</v>
      </c>
      <c r="GP6323" s="81">
        <v>10</v>
      </c>
      <c r="GQ6323" s="81">
        <v>0</v>
      </c>
      <c r="GR6323" s="81" t="s">
        <v>448</v>
      </c>
      <c r="GS6323" s="81">
        <v>1.1148832299820636E-2</v>
      </c>
      <c r="GT6323" s="81">
        <v>2.7568051219218481</v>
      </c>
      <c r="GU6323" s="81">
        <v>1.1148832299820636E-2</v>
      </c>
      <c r="GV6323" s="81">
        <v>2.7568051219218481</v>
      </c>
      <c r="GW6323" s="81">
        <v>1.1148832299820636E-2</v>
      </c>
      <c r="GX6323" s="81">
        <v>2.7568051219218481</v>
      </c>
      <c r="GY6323" s="81">
        <v>1.1148832299820636E-2</v>
      </c>
      <c r="GZ6323" s="81">
        <v>2.7568051219218481</v>
      </c>
    </row>
    <row r="6324" spans="98:208" x14ac:dyDescent="0.25">
      <c r="CT6324" s="81" t="s">
        <v>155</v>
      </c>
      <c r="CU6324" s="81" t="s">
        <v>496</v>
      </c>
      <c r="CV6324" s="81" t="s">
        <v>453</v>
      </c>
      <c r="CW6324" s="81">
        <v>2023</v>
      </c>
      <c r="CX6324" s="81">
        <v>0</v>
      </c>
      <c r="CY6324" s="81">
        <v>0</v>
      </c>
      <c r="CZ6324" s="81">
        <v>0</v>
      </c>
      <c r="DA6324" s="81">
        <v>0</v>
      </c>
      <c r="DB6324" s="81">
        <v>8.0408269036975719E-2</v>
      </c>
      <c r="DC6324" s="81">
        <v>3.7590224611388737E-2</v>
      </c>
      <c r="DD6324" s="81">
        <v>1.631433411568747E-3</v>
      </c>
      <c r="DE6324" s="81">
        <v>4.1186611014017813E-2</v>
      </c>
      <c r="DF6324" s="81">
        <v>4.1908711030496336E-4</v>
      </c>
      <c r="DG6324" s="81">
        <v>4.1908711030496336E-4</v>
      </c>
      <c r="DH6324" s="81">
        <v>4.1908711030496336E-4</v>
      </c>
      <c r="DI6324" s="81">
        <v>4.1908711030496336E-4</v>
      </c>
      <c r="DJ6324" s="81">
        <v>4.873659362560123E-4</v>
      </c>
      <c r="DL6324" s="81">
        <v>0</v>
      </c>
      <c r="DM6324" s="81">
        <v>2.0424878188660518E-7</v>
      </c>
      <c r="DN6324" s="81">
        <v>2.0424878188660518E-7</v>
      </c>
      <c r="DO6324" s="81">
        <v>0</v>
      </c>
      <c r="DP6324" s="81">
        <v>2.0424878188660518E-7</v>
      </c>
      <c r="DQ6324" s="81">
        <v>2.0424878188660518E-7</v>
      </c>
      <c r="DR6324" s="81">
        <v>0</v>
      </c>
      <c r="DS6324" s="81">
        <v>2.0424878188660518E-7</v>
      </c>
      <c r="DT6324" s="81">
        <v>2.0424878188660518E-7</v>
      </c>
      <c r="DU6324" s="81">
        <v>0</v>
      </c>
      <c r="DV6324" s="81">
        <v>2.0424878188660518E-7</v>
      </c>
      <c r="DW6324" s="81">
        <v>2.0424878188660518E-7</v>
      </c>
      <c r="GE6324" s="81" t="s">
        <v>449</v>
      </c>
      <c r="GF6324" s="81" t="s">
        <v>155</v>
      </c>
      <c r="GG6324" s="81" t="s">
        <v>502</v>
      </c>
      <c r="GH6324" s="81" t="s">
        <v>458</v>
      </c>
      <c r="GI6324" s="81">
        <v>2029</v>
      </c>
      <c r="GJ6324" s="81" t="s">
        <v>201</v>
      </c>
      <c r="GK6324" s="81">
        <v>247.27299216494629</v>
      </c>
      <c r="GL6324" s="81">
        <v>1</v>
      </c>
      <c r="GM6324" s="81">
        <v>2029</v>
      </c>
      <c r="GN6324" s="81" t="s">
        <v>173</v>
      </c>
      <c r="GO6324" s="81">
        <v>1.1148832299820636E-2</v>
      </c>
      <c r="GP6324" s="81">
        <v>10</v>
      </c>
      <c r="GQ6324" s="81">
        <v>0</v>
      </c>
      <c r="GR6324" s="81" t="s">
        <v>448</v>
      </c>
      <c r="GS6324" s="81">
        <v>1.1148832299820636E-2</v>
      </c>
      <c r="GT6324" s="81">
        <v>2.7568051219218481</v>
      </c>
      <c r="GU6324" s="81">
        <v>1.1148832299820636E-2</v>
      </c>
      <c r="GV6324" s="81">
        <v>2.7568051219218481</v>
      </c>
      <c r="GW6324" s="81">
        <v>1.1148832299820636E-2</v>
      </c>
      <c r="GX6324" s="81">
        <v>2.7568051219218481</v>
      </c>
      <c r="GY6324" s="81">
        <v>1.1148832299820636E-2</v>
      </c>
      <c r="GZ6324" s="81">
        <v>2.7568051219218481</v>
      </c>
    </row>
    <row r="6325" spans="98:208" x14ac:dyDescent="0.25">
      <c r="CT6325" s="81" t="s">
        <v>155</v>
      </c>
      <c r="CU6325" s="81" t="s">
        <v>496</v>
      </c>
      <c r="CV6325" s="81" t="s">
        <v>453</v>
      </c>
      <c r="CW6325" s="81">
        <v>2024</v>
      </c>
      <c r="CX6325" s="81">
        <v>0</v>
      </c>
      <c r="CY6325" s="81">
        <v>0</v>
      </c>
      <c r="CZ6325" s="81">
        <v>0</v>
      </c>
      <c r="DA6325" s="81">
        <v>0</v>
      </c>
      <c r="DB6325" s="81">
        <v>8.0408269036975719E-2</v>
      </c>
      <c r="DC6325" s="81">
        <v>3.7590224611388737E-2</v>
      </c>
      <c r="DD6325" s="81">
        <v>1.631433411568747E-3</v>
      </c>
      <c r="DE6325" s="81">
        <v>4.1186611014017813E-2</v>
      </c>
      <c r="DF6325" s="81">
        <v>4.1908711030496336E-4</v>
      </c>
      <c r="DG6325" s="81">
        <v>4.1908711030496336E-4</v>
      </c>
      <c r="DH6325" s="81">
        <v>4.1908711030496336E-4</v>
      </c>
      <c r="DI6325" s="81">
        <v>4.1908711030496336E-4</v>
      </c>
      <c r="DJ6325" s="81">
        <v>4.873659362560123E-4</v>
      </c>
      <c r="DL6325" s="81">
        <v>0</v>
      </c>
      <c r="DM6325" s="81">
        <v>2.0424878188660518E-7</v>
      </c>
      <c r="DN6325" s="81">
        <v>2.0424878188660518E-7</v>
      </c>
      <c r="DO6325" s="81">
        <v>0</v>
      </c>
      <c r="DP6325" s="81">
        <v>2.0424878188660518E-7</v>
      </c>
      <c r="DQ6325" s="81">
        <v>2.0424878188660518E-7</v>
      </c>
      <c r="DR6325" s="81">
        <v>0</v>
      </c>
      <c r="DS6325" s="81">
        <v>2.0424878188660518E-7</v>
      </c>
      <c r="DT6325" s="81">
        <v>2.0424878188660518E-7</v>
      </c>
      <c r="DU6325" s="81">
        <v>0</v>
      </c>
      <c r="DV6325" s="81">
        <v>2.0424878188660518E-7</v>
      </c>
      <c r="DW6325" s="81">
        <v>2.0424878188660518E-7</v>
      </c>
      <c r="GE6325" s="81" t="s">
        <v>449</v>
      </c>
      <c r="GF6325" s="81" t="s">
        <v>155</v>
      </c>
      <c r="GG6325" s="81" t="s">
        <v>502</v>
      </c>
      <c r="GH6325" s="81" t="s">
        <v>458</v>
      </c>
      <c r="GI6325" s="81">
        <v>2030</v>
      </c>
      <c r="GJ6325" s="81" t="s">
        <v>201</v>
      </c>
      <c r="GK6325" s="81">
        <v>247.27299216494629</v>
      </c>
      <c r="GL6325" s="81">
        <v>1</v>
      </c>
      <c r="GM6325" s="81">
        <v>2030</v>
      </c>
      <c r="GN6325" s="81" t="s">
        <v>173</v>
      </c>
      <c r="GO6325" s="81">
        <v>1.1148832299820636E-2</v>
      </c>
      <c r="GP6325" s="81">
        <v>10</v>
      </c>
      <c r="GQ6325" s="81">
        <v>0</v>
      </c>
      <c r="GR6325" s="81" t="s">
        <v>448</v>
      </c>
      <c r="GS6325" s="81">
        <v>0</v>
      </c>
      <c r="GT6325" s="81">
        <v>0</v>
      </c>
      <c r="GU6325" s="81">
        <v>1.1148832299820636E-2</v>
      </c>
      <c r="GV6325" s="81">
        <v>2.7568051219218481</v>
      </c>
      <c r="GW6325" s="81">
        <v>1.1148832299820636E-2</v>
      </c>
      <c r="GX6325" s="81">
        <v>2.7568051219218481</v>
      </c>
      <c r="GY6325" s="81">
        <v>1.1148832299820636E-2</v>
      </c>
      <c r="GZ6325" s="81">
        <v>2.7568051219218481</v>
      </c>
    </row>
    <row r="6326" spans="98:208" x14ac:dyDescent="0.25">
      <c r="CT6326" s="81" t="s">
        <v>155</v>
      </c>
      <c r="CU6326" s="81" t="s">
        <v>496</v>
      </c>
      <c r="CV6326" s="81" t="s">
        <v>453</v>
      </c>
      <c r="CW6326" s="81">
        <v>2025</v>
      </c>
      <c r="CX6326" s="81">
        <v>0</v>
      </c>
      <c r="CY6326" s="81">
        <v>0</v>
      </c>
      <c r="CZ6326" s="81">
        <v>0</v>
      </c>
      <c r="DA6326" s="81">
        <v>0</v>
      </c>
      <c r="DB6326" s="81">
        <v>8.0408269036975719E-2</v>
      </c>
      <c r="DC6326" s="81">
        <v>3.7590224611388737E-2</v>
      </c>
      <c r="DD6326" s="81">
        <v>1.631433411568747E-3</v>
      </c>
      <c r="DE6326" s="81">
        <v>4.1186611014017813E-2</v>
      </c>
      <c r="DF6326" s="81">
        <v>4.1908711030496336E-4</v>
      </c>
      <c r="DG6326" s="81">
        <v>4.1908711030496336E-4</v>
      </c>
      <c r="DH6326" s="81">
        <v>4.1908711030496336E-4</v>
      </c>
      <c r="DI6326" s="81">
        <v>4.1908711030496336E-4</v>
      </c>
      <c r="DJ6326" s="81">
        <v>4.873659362560123E-4</v>
      </c>
      <c r="DL6326" s="81">
        <v>0</v>
      </c>
      <c r="DM6326" s="81">
        <v>2.0424878188660518E-7</v>
      </c>
      <c r="DN6326" s="81">
        <v>2.0424878188660518E-7</v>
      </c>
      <c r="DO6326" s="81">
        <v>0</v>
      </c>
      <c r="DP6326" s="81">
        <v>2.0424878188660518E-7</v>
      </c>
      <c r="DQ6326" s="81">
        <v>2.0424878188660518E-7</v>
      </c>
      <c r="DR6326" s="81">
        <v>0</v>
      </c>
      <c r="DS6326" s="81">
        <v>2.0424878188660518E-7</v>
      </c>
      <c r="DT6326" s="81">
        <v>2.0424878188660518E-7</v>
      </c>
      <c r="DU6326" s="81">
        <v>0</v>
      </c>
      <c r="DV6326" s="81">
        <v>2.0424878188660518E-7</v>
      </c>
      <c r="DW6326" s="81">
        <v>2.0424878188660518E-7</v>
      </c>
      <c r="GE6326" s="81" t="s">
        <v>449</v>
      </c>
      <c r="GF6326" s="81" t="s">
        <v>155</v>
      </c>
      <c r="GG6326" s="81" t="s">
        <v>502</v>
      </c>
      <c r="GH6326" s="81" t="s">
        <v>458</v>
      </c>
      <c r="GI6326" s="81">
        <v>2031</v>
      </c>
      <c r="GJ6326" s="81" t="s">
        <v>201</v>
      </c>
      <c r="GK6326" s="81">
        <v>247.27299216494629</v>
      </c>
      <c r="GL6326" s="81">
        <v>1</v>
      </c>
      <c r="GM6326" s="81">
        <v>2031</v>
      </c>
      <c r="GN6326" s="81" t="s">
        <v>173</v>
      </c>
      <c r="GO6326" s="81">
        <v>1.1148832299820636E-2</v>
      </c>
      <c r="GP6326" s="81">
        <v>10</v>
      </c>
      <c r="GQ6326" s="81">
        <v>0</v>
      </c>
      <c r="GR6326" s="81" t="s">
        <v>448</v>
      </c>
      <c r="GS6326" s="81">
        <v>0</v>
      </c>
      <c r="GT6326" s="81">
        <v>0</v>
      </c>
      <c r="GU6326" s="81">
        <v>0</v>
      </c>
      <c r="GV6326" s="81">
        <v>0</v>
      </c>
      <c r="GW6326" s="81">
        <v>1.1148832299820636E-2</v>
      </c>
      <c r="GX6326" s="81">
        <v>2.7568051219218481</v>
      </c>
      <c r="GY6326" s="81">
        <v>1.1148832299820636E-2</v>
      </c>
      <c r="GZ6326" s="81">
        <v>2.7568051219218481</v>
      </c>
    </row>
    <row r="6327" spans="98:208" x14ac:dyDescent="0.25">
      <c r="CT6327" s="81" t="s">
        <v>155</v>
      </c>
      <c r="CU6327" s="81" t="s">
        <v>496</v>
      </c>
      <c r="CV6327" s="81" t="s">
        <v>453</v>
      </c>
      <c r="CW6327" s="81">
        <v>2026</v>
      </c>
      <c r="CX6327" s="81">
        <v>0</v>
      </c>
      <c r="CY6327" s="81">
        <v>0</v>
      </c>
      <c r="CZ6327" s="81">
        <v>0</v>
      </c>
      <c r="DA6327" s="81">
        <v>0</v>
      </c>
      <c r="DB6327" s="81">
        <v>8.0408269036975719E-2</v>
      </c>
      <c r="DC6327" s="81">
        <v>3.7590224611388737E-2</v>
      </c>
      <c r="DD6327" s="81">
        <v>1.631433411568747E-3</v>
      </c>
      <c r="DE6327" s="81">
        <v>4.1186611014017813E-2</v>
      </c>
      <c r="DF6327" s="81">
        <v>4.1908711030496336E-4</v>
      </c>
      <c r="DG6327" s="81">
        <v>4.1908711030496336E-4</v>
      </c>
      <c r="DH6327" s="81">
        <v>4.1908711030496336E-4</v>
      </c>
      <c r="DI6327" s="81">
        <v>4.1908711030496336E-4</v>
      </c>
      <c r="DJ6327" s="81">
        <v>4.873659362560123E-4</v>
      </c>
      <c r="DL6327" s="81">
        <v>0</v>
      </c>
      <c r="DM6327" s="81">
        <v>2.0424878188660518E-7</v>
      </c>
      <c r="DN6327" s="81">
        <v>2.0424878188660518E-7</v>
      </c>
      <c r="DO6327" s="81">
        <v>0</v>
      </c>
      <c r="DP6327" s="81">
        <v>2.0424878188660518E-7</v>
      </c>
      <c r="DQ6327" s="81">
        <v>2.0424878188660518E-7</v>
      </c>
      <c r="DR6327" s="81">
        <v>0</v>
      </c>
      <c r="DS6327" s="81">
        <v>2.0424878188660518E-7</v>
      </c>
      <c r="DT6327" s="81">
        <v>2.0424878188660518E-7</v>
      </c>
      <c r="DU6327" s="81">
        <v>0</v>
      </c>
      <c r="DV6327" s="81">
        <v>2.0424878188660518E-7</v>
      </c>
      <c r="DW6327" s="81">
        <v>2.0424878188660518E-7</v>
      </c>
      <c r="GE6327" s="81" t="s">
        <v>449</v>
      </c>
      <c r="GF6327" s="81" t="s">
        <v>155</v>
      </c>
      <c r="GG6327" s="81" t="s">
        <v>502</v>
      </c>
      <c r="GH6327" s="81" t="s">
        <v>458</v>
      </c>
      <c r="GI6327" s="81">
        <v>2032</v>
      </c>
      <c r="GJ6327" s="81" t="s">
        <v>201</v>
      </c>
      <c r="GK6327" s="81">
        <v>247.27299216494629</v>
      </c>
      <c r="GL6327" s="81">
        <v>1</v>
      </c>
      <c r="GM6327" s="81">
        <v>2032</v>
      </c>
      <c r="GN6327" s="81" t="s">
        <v>173</v>
      </c>
      <c r="GO6327" s="81">
        <v>1.1148832299820636E-2</v>
      </c>
      <c r="GP6327" s="81">
        <v>10</v>
      </c>
      <c r="GQ6327" s="81">
        <v>0</v>
      </c>
      <c r="GR6327" s="81" t="s">
        <v>448</v>
      </c>
      <c r="GS6327" s="81">
        <v>0</v>
      </c>
      <c r="GT6327" s="81">
        <v>0</v>
      </c>
      <c r="GU6327" s="81">
        <v>0</v>
      </c>
      <c r="GV6327" s="81">
        <v>0</v>
      </c>
      <c r="GW6327" s="81">
        <v>0</v>
      </c>
      <c r="GX6327" s="81">
        <v>0</v>
      </c>
      <c r="GY6327" s="81">
        <v>1.1148832299820636E-2</v>
      </c>
      <c r="GZ6327" s="81">
        <v>2.7568051219218481</v>
      </c>
    </row>
    <row r="6328" spans="98:208" x14ac:dyDescent="0.25">
      <c r="CT6328" s="81" t="s">
        <v>155</v>
      </c>
      <c r="CU6328" s="81" t="s">
        <v>496</v>
      </c>
      <c r="CV6328" s="81" t="s">
        <v>453</v>
      </c>
      <c r="CW6328" s="81">
        <v>2027</v>
      </c>
      <c r="CX6328" s="81">
        <v>0</v>
      </c>
      <c r="CY6328" s="81">
        <v>0</v>
      </c>
      <c r="CZ6328" s="81">
        <v>0</v>
      </c>
      <c r="DA6328" s="81">
        <v>0</v>
      </c>
      <c r="DB6328" s="81">
        <v>8.0408269036975719E-2</v>
      </c>
      <c r="DC6328" s="81">
        <v>3.7590224611388737E-2</v>
      </c>
      <c r="DD6328" s="81">
        <v>1.631433411568747E-3</v>
      </c>
      <c r="DE6328" s="81">
        <v>4.1186611014017813E-2</v>
      </c>
      <c r="DF6328" s="81">
        <v>4.1908711030496336E-4</v>
      </c>
      <c r="DG6328" s="81">
        <v>4.1908711030496336E-4</v>
      </c>
      <c r="DH6328" s="81">
        <v>4.1908711030496336E-4</v>
      </c>
      <c r="DI6328" s="81">
        <v>4.1908711030496336E-4</v>
      </c>
      <c r="DJ6328" s="81">
        <v>4.873659362560123E-4</v>
      </c>
      <c r="DL6328" s="81">
        <v>0</v>
      </c>
      <c r="DM6328" s="81">
        <v>2.0424878188660518E-7</v>
      </c>
      <c r="DN6328" s="81">
        <v>2.0424878188660518E-7</v>
      </c>
      <c r="DO6328" s="81">
        <v>0</v>
      </c>
      <c r="DP6328" s="81">
        <v>2.0424878188660518E-7</v>
      </c>
      <c r="DQ6328" s="81">
        <v>2.0424878188660518E-7</v>
      </c>
      <c r="DR6328" s="81">
        <v>0</v>
      </c>
      <c r="DS6328" s="81">
        <v>2.0424878188660518E-7</v>
      </c>
      <c r="DT6328" s="81">
        <v>2.0424878188660518E-7</v>
      </c>
      <c r="DU6328" s="81">
        <v>0</v>
      </c>
      <c r="DV6328" s="81">
        <v>2.0424878188660518E-7</v>
      </c>
      <c r="DW6328" s="81">
        <v>2.0424878188660518E-7</v>
      </c>
      <c r="GE6328" s="81" t="s">
        <v>449</v>
      </c>
      <c r="GF6328" s="81" t="s">
        <v>155</v>
      </c>
      <c r="GG6328" s="81" t="s">
        <v>502</v>
      </c>
      <c r="GH6328" s="81" t="s">
        <v>459</v>
      </c>
      <c r="GI6328" s="81">
        <v>2021</v>
      </c>
      <c r="GJ6328" s="81" t="s">
        <v>201</v>
      </c>
      <c r="GK6328" s="81">
        <v>0.6964182168121561</v>
      </c>
      <c r="GL6328" s="81">
        <v>1</v>
      </c>
      <c r="GM6328" s="81">
        <v>2021</v>
      </c>
      <c r="GN6328" s="81" t="s">
        <v>173</v>
      </c>
      <c r="GO6328" s="81">
        <v>1.1148832299820636E-2</v>
      </c>
      <c r="GP6328" s="81">
        <v>10</v>
      </c>
      <c r="GQ6328" s="81">
        <v>0</v>
      </c>
      <c r="GR6328" s="81" t="s">
        <v>448</v>
      </c>
      <c r="GS6328" s="81">
        <v>1.1148832299820636E-2</v>
      </c>
      <c r="GT6328" s="81">
        <v>7.7642499097788564E-3</v>
      </c>
      <c r="GU6328" s="81">
        <v>1.1148832299820636E-2</v>
      </c>
      <c r="GV6328" s="81">
        <v>7.7642499097788564E-3</v>
      </c>
      <c r="GW6328" s="81">
        <v>0</v>
      </c>
      <c r="GX6328" s="81">
        <v>0</v>
      </c>
      <c r="GY6328" s="81">
        <v>0</v>
      </c>
      <c r="GZ6328" s="81">
        <v>0</v>
      </c>
    </row>
    <row r="6329" spans="98:208" x14ac:dyDescent="0.25">
      <c r="CT6329" s="81" t="s">
        <v>155</v>
      </c>
      <c r="CU6329" s="81" t="s">
        <v>496</v>
      </c>
      <c r="CV6329" s="81" t="s">
        <v>453</v>
      </c>
      <c r="CW6329" s="81">
        <v>2028</v>
      </c>
      <c r="CX6329" s="81">
        <v>0</v>
      </c>
      <c r="CY6329" s="81">
        <v>0</v>
      </c>
      <c r="CZ6329" s="81">
        <v>0</v>
      </c>
      <c r="DA6329" s="81">
        <v>0</v>
      </c>
      <c r="DB6329" s="81">
        <v>8.3606377745128163E-2</v>
      </c>
      <c r="DC6329" s="81">
        <v>3.9055083184884161E-2</v>
      </c>
      <c r="DD6329" s="81">
        <v>1.694997174106459E-3</v>
      </c>
      <c r="DE6329" s="81">
        <v>4.2856297386135923E-2</v>
      </c>
      <c r="DF6329" s="81">
        <v>4.3541857288381832E-4</v>
      </c>
      <c r="DG6329" s="81">
        <v>4.3541857288381832E-4</v>
      </c>
      <c r="DH6329" s="81">
        <v>4.3541857288381832E-4</v>
      </c>
      <c r="DI6329" s="81">
        <v>4.3541857288381832E-4</v>
      </c>
      <c r="DJ6329" s="81">
        <v>4.873659362560123E-4</v>
      </c>
      <c r="DL6329" s="81">
        <v>0</v>
      </c>
      <c r="DM6329" s="81">
        <v>2.1220818043677885E-7</v>
      </c>
      <c r="DN6329" s="81">
        <v>2.1220818043677885E-7</v>
      </c>
      <c r="DO6329" s="81">
        <v>0</v>
      </c>
      <c r="DP6329" s="81">
        <v>2.1220818043677885E-7</v>
      </c>
      <c r="DQ6329" s="81">
        <v>2.1220818043677885E-7</v>
      </c>
      <c r="DR6329" s="81">
        <v>0</v>
      </c>
      <c r="DS6329" s="81">
        <v>2.1220818043677885E-7</v>
      </c>
      <c r="DT6329" s="81">
        <v>2.1220818043677885E-7</v>
      </c>
      <c r="DU6329" s="81">
        <v>0</v>
      </c>
      <c r="DV6329" s="81">
        <v>2.1220818043677885E-7</v>
      </c>
      <c r="DW6329" s="81">
        <v>2.1220818043677885E-7</v>
      </c>
      <c r="GE6329" s="81" t="s">
        <v>449</v>
      </c>
      <c r="GF6329" s="81" t="s">
        <v>155</v>
      </c>
      <c r="GG6329" s="81" t="s">
        <v>502</v>
      </c>
      <c r="GH6329" s="81" t="s">
        <v>459</v>
      </c>
      <c r="GI6329" s="81">
        <v>2022</v>
      </c>
      <c r="GJ6329" s="81" t="s">
        <v>201</v>
      </c>
      <c r="GK6329" s="81">
        <v>0.6964182168121561</v>
      </c>
      <c r="GL6329" s="81">
        <v>1</v>
      </c>
      <c r="GM6329" s="81">
        <v>2022</v>
      </c>
      <c r="GN6329" s="81" t="s">
        <v>173</v>
      </c>
      <c r="GO6329" s="81">
        <v>1.1148832299820636E-2</v>
      </c>
      <c r="GP6329" s="81">
        <v>10</v>
      </c>
      <c r="GQ6329" s="81">
        <v>0</v>
      </c>
      <c r="GR6329" s="81" t="s">
        <v>448</v>
      </c>
      <c r="GS6329" s="81">
        <v>1.1148832299820636E-2</v>
      </c>
      <c r="GT6329" s="81">
        <v>7.7642499097788564E-3</v>
      </c>
      <c r="GU6329" s="81">
        <v>1.1148832299820636E-2</v>
      </c>
      <c r="GV6329" s="81">
        <v>7.7642499097788564E-3</v>
      </c>
      <c r="GW6329" s="81">
        <v>1.1148832299820636E-2</v>
      </c>
      <c r="GX6329" s="81">
        <v>7.7642499097788564E-3</v>
      </c>
      <c r="GY6329" s="81">
        <v>0</v>
      </c>
      <c r="GZ6329" s="81">
        <v>0</v>
      </c>
    </row>
    <row r="6330" spans="98:208" x14ac:dyDescent="0.25">
      <c r="CT6330" s="81" t="s">
        <v>155</v>
      </c>
      <c r="CU6330" s="81" t="s">
        <v>496</v>
      </c>
      <c r="CV6330" s="81" t="s">
        <v>453</v>
      </c>
      <c r="CW6330" s="81">
        <v>2029</v>
      </c>
      <c r="CX6330" s="81">
        <v>0</v>
      </c>
      <c r="CY6330" s="81">
        <v>0</v>
      </c>
      <c r="CZ6330" s="81">
        <v>0</v>
      </c>
      <c r="DA6330" s="81">
        <v>0</v>
      </c>
      <c r="DB6330" s="81">
        <v>8.3606377745128163E-2</v>
      </c>
      <c r="DC6330" s="81">
        <v>3.9055083184884161E-2</v>
      </c>
      <c r="DD6330" s="81">
        <v>1.694997174106459E-3</v>
      </c>
      <c r="DE6330" s="81">
        <v>4.2856297386135923E-2</v>
      </c>
      <c r="DF6330" s="81">
        <v>4.3541857288381832E-4</v>
      </c>
      <c r="DG6330" s="81">
        <v>4.3541857288381832E-4</v>
      </c>
      <c r="DH6330" s="81">
        <v>4.3541857288381832E-4</v>
      </c>
      <c r="DI6330" s="81">
        <v>4.3541857288381832E-4</v>
      </c>
      <c r="DJ6330" s="81">
        <v>4.873659362560123E-4</v>
      </c>
      <c r="DL6330" s="81">
        <v>0</v>
      </c>
      <c r="DM6330" s="81">
        <v>2.1220818043677885E-7</v>
      </c>
      <c r="DN6330" s="81">
        <v>2.1220818043677885E-7</v>
      </c>
      <c r="DO6330" s="81">
        <v>0</v>
      </c>
      <c r="DP6330" s="81">
        <v>2.1220818043677885E-7</v>
      </c>
      <c r="DQ6330" s="81">
        <v>2.1220818043677885E-7</v>
      </c>
      <c r="DR6330" s="81">
        <v>0</v>
      </c>
      <c r="DS6330" s="81">
        <v>2.1220818043677885E-7</v>
      </c>
      <c r="DT6330" s="81">
        <v>2.1220818043677885E-7</v>
      </c>
      <c r="DU6330" s="81">
        <v>0</v>
      </c>
      <c r="DV6330" s="81">
        <v>2.1220818043677885E-7</v>
      </c>
      <c r="DW6330" s="81">
        <v>2.1220818043677885E-7</v>
      </c>
      <c r="GE6330" s="81" t="s">
        <v>449</v>
      </c>
      <c r="GF6330" s="81" t="s">
        <v>155</v>
      </c>
      <c r="GG6330" s="81" t="s">
        <v>502</v>
      </c>
      <c r="GH6330" s="81" t="s">
        <v>459</v>
      </c>
      <c r="GI6330" s="81">
        <v>2023</v>
      </c>
      <c r="GJ6330" s="81" t="s">
        <v>201</v>
      </c>
      <c r="GK6330" s="81">
        <v>0.7189601678581975</v>
      </c>
      <c r="GL6330" s="81">
        <v>1</v>
      </c>
      <c r="GM6330" s="81">
        <v>2023</v>
      </c>
      <c r="GN6330" s="81" t="s">
        <v>173</v>
      </c>
      <c r="GO6330" s="81">
        <v>1.1148832299820636E-2</v>
      </c>
      <c r="GP6330" s="81">
        <v>10</v>
      </c>
      <c r="GQ6330" s="81">
        <v>0</v>
      </c>
      <c r="GR6330" s="81" t="s">
        <v>448</v>
      </c>
      <c r="GS6330" s="81">
        <v>1.1148832299820636E-2</v>
      </c>
      <c r="GT6330" s="81">
        <v>8.0155663417019393E-3</v>
      </c>
      <c r="GU6330" s="81">
        <v>1.1148832299820636E-2</v>
      </c>
      <c r="GV6330" s="81">
        <v>8.0155663417019393E-3</v>
      </c>
      <c r="GW6330" s="81">
        <v>1.1148832299820636E-2</v>
      </c>
      <c r="GX6330" s="81">
        <v>8.0155663417019393E-3</v>
      </c>
      <c r="GY6330" s="81">
        <v>1.1148832299820636E-2</v>
      </c>
      <c r="GZ6330" s="81">
        <v>8.0155663417019393E-3</v>
      </c>
    </row>
    <row r="6331" spans="98:208" x14ac:dyDescent="0.25">
      <c r="CT6331" s="81" t="s">
        <v>155</v>
      </c>
      <c r="CU6331" s="81" t="s">
        <v>496</v>
      </c>
      <c r="CV6331" s="81" t="s">
        <v>453</v>
      </c>
      <c r="CW6331" s="81">
        <v>2030</v>
      </c>
      <c r="CX6331" s="81">
        <v>0</v>
      </c>
      <c r="CY6331" s="81">
        <v>0</v>
      </c>
      <c r="CZ6331" s="81">
        <v>0</v>
      </c>
      <c r="DA6331" s="81">
        <v>0</v>
      </c>
      <c r="DB6331" s="81">
        <v>8.3606377745128163E-2</v>
      </c>
      <c r="DC6331" s="81">
        <v>3.9055083184884161E-2</v>
      </c>
      <c r="DD6331" s="81">
        <v>1.694997174106459E-3</v>
      </c>
      <c r="DE6331" s="81">
        <v>4.2856297386135923E-2</v>
      </c>
      <c r="DF6331" s="81">
        <v>0</v>
      </c>
      <c r="DG6331" s="81">
        <v>4.3541857288381832E-4</v>
      </c>
      <c r="DH6331" s="81">
        <v>4.3541857288381832E-4</v>
      </c>
      <c r="DI6331" s="81">
        <v>4.3541857288381832E-4</v>
      </c>
      <c r="DJ6331" s="81">
        <v>4.873659362560123E-4</v>
      </c>
      <c r="DL6331" s="81">
        <v>0</v>
      </c>
      <c r="DM6331" s="81">
        <v>0</v>
      </c>
      <c r="DN6331" s="81">
        <v>0</v>
      </c>
      <c r="DO6331" s="81">
        <v>0</v>
      </c>
      <c r="DP6331" s="81">
        <v>2.1220818043677885E-7</v>
      </c>
      <c r="DQ6331" s="81">
        <v>2.1220818043677885E-7</v>
      </c>
      <c r="DR6331" s="81">
        <v>0</v>
      </c>
      <c r="DS6331" s="81">
        <v>2.1220818043677885E-7</v>
      </c>
      <c r="DT6331" s="81">
        <v>2.1220818043677885E-7</v>
      </c>
      <c r="DU6331" s="81">
        <v>0</v>
      </c>
      <c r="DV6331" s="81">
        <v>2.1220818043677885E-7</v>
      </c>
      <c r="DW6331" s="81">
        <v>2.1220818043677885E-7</v>
      </c>
      <c r="GE6331" s="81" t="s">
        <v>449</v>
      </c>
      <c r="GF6331" s="81" t="s">
        <v>155</v>
      </c>
      <c r="GG6331" s="81" t="s">
        <v>502</v>
      </c>
      <c r="GH6331" s="81" t="s">
        <v>459</v>
      </c>
      <c r="GI6331" s="81">
        <v>2024</v>
      </c>
      <c r="GJ6331" s="81" t="s">
        <v>201</v>
      </c>
      <c r="GK6331" s="81">
        <v>0.7189601678581975</v>
      </c>
      <c r="GL6331" s="81">
        <v>1</v>
      </c>
      <c r="GM6331" s="81">
        <v>2024</v>
      </c>
      <c r="GN6331" s="81" t="s">
        <v>173</v>
      </c>
      <c r="GO6331" s="81">
        <v>1.1148832299820636E-2</v>
      </c>
      <c r="GP6331" s="81">
        <v>10</v>
      </c>
      <c r="GQ6331" s="81">
        <v>0</v>
      </c>
      <c r="GR6331" s="81" t="s">
        <v>448</v>
      </c>
      <c r="GS6331" s="81">
        <v>1.1148832299820636E-2</v>
      </c>
      <c r="GT6331" s="81">
        <v>8.0155663417019393E-3</v>
      </c>
      <c r="GU6331" s="81">
        <v>1.1148832299820636E-2</v>
      </c>
      <c r="GV6331" s="81">
        <v>8.0155663417019393E-3</v>
      </c>
      <c r="GW6331" s="81">
        <v>1.1148832299820636E-2</v>
      </c>
      <c r="GX6331" s="81">
        <v>8.0155663417019393E-3</v>
      </c>
      <c r="GY6331" s="81">
        <v>1.1148832299820636E-2</v>
      </c>
      <c r="GZ6331" s="81">
        <v>8.0155663417019393E-3</v>
      </c>
    </row>
    <row r="6332" spans="98:208" x14ac:dyDescent="0.25">
      <c r="CT6332" s="81" t="s">
        <v>155</v>
      </c>
      <c r="CU6332" s="81" t="s">
        <v>496</v>
      </c>
      <c r="CV6332" s="81" t="s">
        <v>453</v>
      </c>
      <c r="CW6332" s="81">
        <v>2031</v>
      </c>
      <c r="CX6332" s="81">
        <v>0</v>
      </c>
      <c r="CY6332" s="81">
        <v>0</v>
      </c>
      <c r="CZ6332" s="81">
        <v>0</v>
      </c>
      <c r="DA6332" s="81">
        <v>0</v>
      </c>
      <c r="DB6332" s="81">
        <v>8.3606377745128163E-2</v>
      </c>
      <c r="DC6332" s="81">
        <v>3.9055083184884161E-2</v>
      </c>
      <c r="DD6332" s="81">
        <v>1.694997174106459E-3</v>
      </c>
      <c r="DE6332" s="81">
        <v>4.2856297386135923E-2</v>
      </c>
      <c r="DF6332" s="81">
        <v>0</v>
      </c>
      <c r="DG6332" s="81">
        <v>0</v>
      </c>
      <c r="DH6332" s="81">
        <v>4.3541857288381832E-4</v>
      </c>
      <c r="DI6332" s="81">
        <v>4.3541857288381832E-4</v>
      </c>
      <c r="DJ6332" s="81">
        <v>4.873659362560123E-4</v>
      </c>
      <c r="DL6332" s="81">
        <v>0</v>
      </c>
      <c r="DM6332" s="81">
        <v>0</v>
      </c>
      <c r="DN6332" s="81">
        <v>0</v>
      </c>
      <c r="DO6332" s="81">
        <v>0</v>
      </c>
      <c r="DP6332" s="81">
        <v>0</v>
      </c>
      <c r="DQ6332" s="81">
        <v>0</v>
      </c>
      <c r="DR6332" s="81">
        <v>0</v>
      </c>
      <c r="DS6332" s="81">
        <v>2.1220818043677885E-7</v>
      </c>
      <c r="DT6332" s="81">
        <v>2.1220818043677885E-7</v>
      </c>
      <c r="DU6332" s="81">
        <v>0</v>
      </c>
      <c r="DV6332" s="81">
        <v>2.1220818043677885E-7</v>
      </c>
      <c r="DW6332" s="81">
        <v>2.1220818043677885E-7</v>
      </c>
      <c r="GE6332" s="81" t="s">
        <v>449</v>
      </c>
      <c r="GF6332" s="81" t="s">
        <v>155</v>
      </c>
      <c r="GG6332" s="81" t="s">
        <v>502</v>
      </c>
      <c r="GH6332" s="81" t="s">
        <v>459</v>
      </c>
      <c r="GI6332" s="81">
        <v>2025</v>
      </c>
      <c r="GJ6332" s="81" t="s">
        <v>201</v>
      </c>
      <c r="GK6332" s="81">
        <v>0.7189601678581975</v>
      </c>
      <c r="GL6332" s="81">
        <v>1</v>
      </c>
      <c r="GM6332" s="81">
        <v>2025</v>
      </c>
      <c r="GN6332" s="81" t="s">
        <v>173</v>
      </c>
      <c r="GO6332" s="81">
        <v>1.1148832299820636E-2</v>
      </c>
      <c r="GP6332" s="81">
        <v>10</v>
      </c>
      <c r="GQ6332" s="81">
        <v>0</v>
      </c>
      <c r="GR6332" s="81" t="s">
        <v>448</v>
      </c>
      <c r="GS6332" s="81">
        <v>1.1148832299820636E-2</v>
      </c>
      <c r="GT6332" s="81">
        <v>8.0155663417019393E-3</v>
      </c>
      <c r="GU6332" s="81">
        <v>1.1148832299820636E-2</v>
      </c>
      <c r="GV6332" s="81">
        <v>8.0155663417019393E-3</v>
      </c>
      <c r="GW6332" s="81">
        <v>1.1148832299820636E-2</v>
      </c>
      <c r="GX6332" s="81">
        <v>8.0155663417019393E-3</v>
      </c>
      <c r="GY6332" s="81">
        <v>1.1148832299820636E-2</v>
      </c>
      <c r="GZ6332" s="81">
        <v>8.0155663417019393E-3</v>
      </c>
    </row>
    <row r="6333" spans="98:208" x14ac:dyDescent="0.25">
      <c r="CT6333" s="81" t="s">
        <v>155</v>
      </c>
      <c r="CU6333" s="81" t="s">
        <v>496</v>
      </c>
      <c r="CV6333" s="81" t="s">
        <v>453</v>
      </c>
      <c r="CW6333" s="81">
        <v>2032</v>
      </c>
      <c r="CX6333" s="81">
        <v>0</v>
      </c>
      <c r="CY6333" s="81">
        <v>0</v>
      </c>
      <c r="CZ6333" s="81">
        <v>0</v>
      </c>
      <c r="DA6333" s="81">
        <v>0</v>
      </c>
      <c r="DB6333" s="81">
        <v>8.3606377745128163E-2</v>
      </c>
      <c r="DC6333" s="81">
        <v>3.9055083184884161E-2</v>
      </c>
      <c r="DD6333" s="81">
        <v>1.694997174106459E-3</v>
      </c>
      <c r="DE6333" s="81">
        <v>4.2856297386135923E-2</v>
      </c>
      <c r="DF6333" s="81">
        <v>0</v>
      </c>
      <c r="DG6333" s="81">
        <v>0</v>
      </c>
      <c r="DH6333" s="81">
        <v>0</v>
      </c>
      <c r="DI6333" s="81">
        <v>4.3541857288381832E-4</v>
      </c>
      <c r="DJ6333" s="81">
        <v>4.873659362560123E-4</v>
      </c>
      <c r="DL6333" s="81">
        <v>0</v>
      </c>
      <c r="DM6333" s="81">
        <v>0</v>
      </c>
      <c r="DN6333" s="81">
        <v>0</v>
      </c>
      <c r="DO6333" s="81">
        <v>0</v>
      </c>
      <c r="DP6333" s="81">
        <v>0</v>
      </c>
      <c r="DQ6333" s="81">
        <v>0</v>
      </c>
      <c r="DR6333" s="81">
        <v>0</v>
      </c>
      <c r="DS6333" s="81">
        <v>0</v>
      </c>
      <c r="DT6333" s="81">
        <v>0</v>
      </c>
      <c r="DU6333" s="81">
        <v>0</v>
      </c>
      <c r="DV6333" s="81">
        <v>2.1220818043677885E-7</v>
      </c>
      <c r="DW6333" s="81">
        <v>2.1220818043677885E-7</v>
      </c>
      <c r="GE6333" s="81" t="s">
        <v>449</v>
      </c>
      <c r="GF6333" s="81" t="s">
        <v>155</v>
      </c>
      <c r="GG6333" s="81" t="s">
        <v>502</v>
      </c>
      <c r="GH6333" s="81" t="s">
        <v>459</v>
      </c>
      <c r="GI6333" s="81">
        <v>2026</v>
      </c>
      <c r="GJ6333" s="81" t="s">
        <v>201</v>
      </c>
      <c r="GK6333" s="81">
        <v>0.7189601678581975</v>
      </c>
      <c r="GL6333" s="81">
        <v>1</v>
      </c>
      <c r="GM6333" s="81">
        <v>2026</v>
      </c>
      <c r="GN6333" s="81" t="s">
        <v>173</v>
      </c>
      <c r="GO6333" s="81">
        <v>1.1148832299820636E-2</v>
      </c>
      <c r="GP6333" s="81">
        <v>10</v>
      </c>
      <c r="GQ6333" s="81">
        <v>0</v>
      </c>
      <c r="GR6333" s="81" t="s">
        <v>448</v>
      </c>
      <c r="GS6333" s="81">
        <v>1.1148832299820636E-2</v>
      </c>
      <c r="GT6333" s="81">
        <v>8.0155663417019393E-3</v>
      </c>
      <c r="GU6333" s="81">
        <v>1.1148832299820636E-2</v>
      </c>
      <c r="GV6333" s="81">
        <v>8.0155663417019393E-3</v>
      </c>
      <c r="GW6333" s="81">
        <v>1.1148832299820636E-2</v>
      </c>
      <c r="GX6333" s="81">
        <v>8.0155663417019393E-3</v>
      </c>
      <c r="GY6333" s="81">
        <v>1.1148832299820636E-2</v>
      </c>
      <c r="GZ6333" s="81">
        <v>8.0155663417019393E-3</v>
      </c>
    </row>
    <row r="6334" spans="98:208" x14ac:dyDescent="0.25">
      <c r="CT6334" s="81" t="s">
        <v>155</v>
      </c>
      <c r="CU6334" s="81" t="s">
        <v>496</v>
      </c>
      <c r="CV6334" s="81" t="s">
        <v>454</v>
      </c>
      <c r="CW6334" s="81">
        <v>2020</v>
      </c>
      <c r="CX6334" s="81">
        <v>0</v>
      </c>
      <c r="CY6334" s="81">
        <v>0</v>
      </c>
      <c r="CZ6334" s="81">
        <v>0</v>
      </c>
      <c r="DA6334" s="81">
        <v>0</v>
      </c>
      <c r="DB6334" s="81">
        <v>21083.842824224321</v>
      </c>
      <c r="DC6334" s="81">
        <v>409.22373582044048</v>
      </c>
      <c r="DD6334" s="81">
        <v>13469.08781237638</v>
      </c>
      <c r="DE6334" s="81">
        <v>7205.5312760227971</v>
      </c>
      <c r="DF6334" s="81">
        <v>4.5623668037681941</v>
      </c>
      <c r="DG6334" s="81">
        <v>0</v>
      </c>
      <c r="DH6334" s="81">
        <v>0</v>
      </c>
      <c r="DI6334" s="81">
        <v>0</v>
      </c>
      <c r="DJ6334" s="81">
        <v>4.7237396607198841E-10</v>
      </c>
      <c r="DL6334" s="81">
        <v>0</v>
      </c>
      <c r="DM6334" s="81">
        <v>2.1551433017711631E-9</v>
      </c>
      <c r="DN6334" s="81">
        <v>2.1551433017711631E-9</v>
      </c>
      <c r="DO6334" s="81">
        <v>0</v>
      </c>
      <c r="DP6334" s="81">
        <v>0</v>
      </c>
      <c r="DQ6334" s="81">
        <v>0</v>
      </c>
      <c r="DR6334" s="81">
        <v>0</v>
      </c>
      <c r="DS6334" s="81">
        <v>0</v>
      </c>
      <c r="DT6334" s="81">
        <v>0</v>
      </c>
      <c r="DU6334" s="81">
        <v>0</v>
      </c>
      <c r="DV6334" s="81">
        <v>0</v>
      </c>
      <c r="DW6334" s="81">
        <v>0</v>
      </c>
      <c r="GE6334" s="81" t="s">
        <v>449</v>
      </c>
      <c r="GF6334" s="81" t="s">
        <v>155</v>
      </c>
      <c r="GG6334" s="81" t="s">
        <v>502</v>
      </c>
      <c r="GH6334" s="81" t="s">
        <v>459</v>
      </c>
      <c r="GI6334" s="81">
        <v>2027</v>
      </c>
      <c r="GJ6334" s="81" t="s">
        <v>201</v>
      </c>
      <c r="GK6334" s="81">
        <v>0.7189601678581975</v>
      </c>
      <c r="GL6334" s="81">
        <v>1</v>
      </c>
      <c r="GM6334" s="81">
        <v>2027</v>
      </c>
      <c r="GN6334" s="81" t="s">
        <v>173</v>
      </c>
      <c r="GO6334" s="81">
        <v>1.1148832299820636E-2</v>
      </c>
      <c r="GP6334" s="81">
        <v>10</v>
      </c>
      <c r="GQ6334" s="81">
        <v>0</v>
      </c>
      <c r="GR6334" s="81" t="s">
        <v>448</v>
      </c>
      <c r="GS6334" s="81">
        <v>1.1148832299820636E-2</v>
      </c>
      <c r="GT6334" s="81">
        <v>8.0155663417019393E-3</v>
      </c>
      <c r="GU6334" s="81">
        <v>1.1148832299820636E-2</v>
      </c>
      <c r="GV6334" s="81">
        <v>8.0155663417019393E-3</v>
      </c>
      <c r="GW6334" s="81">
        <v>1.1148832299820636E-2</v>
      </c>
      <c r="GX6334" s="81">
        <v>8.0155663417019393E-3</v>
      </c>
      <c r="GY6334" s="81">
        <v>1.1148832299820636E-2</v>
      </c>
      <c r="GZ6334" s="81">
        <v>8.0155663417019393E-3</v>
      </c>
    </row>
    <row r="6335" spans="98:208" x14ac:dyDescent="0.25">
      <c r="CT6335" s="81" t="s">
        <v>155</v>
      </c>
      <c r="CU6335" s="81" t="s">
        <v>496</v>
      </c>
      <c r="CV6335" s="81" t="s">
        <v>454</v>
      </c>
      <c r="CW6335" s="81">
        <v>2021</v>
      </c>
      <c r="CX6335" s="81">
        <v>0</v>
      </c>
      <c r="CY6335" s="81">
        <v>0</v>
      </c>
      <c r="CZ6335" s="81">
        <v>0</v>
      </c>
      <c r="DA6335" s="81">
        <v>0</v>
      </c>
      <c r="DB6335" s="81">
        <v>21083.842824224321</v>
      </c>
      <c r="DC6335" s="81">
        <v>409.22373582044048</v>
      </c>
      <c r="DD6335" s="81">
        <v>13469.08781237638</v>
      </c>
      <c r="DE6335" s="81">
        <v>7205.5312760227971</v>
      </c>
      <c r="DF6335" s="81">
        <v>4.5623668037681941</v>
      </c>
      <c r="DG6335" s="81">
        <v>4.5623668037681941</v>
      </c>
      <c r="DH6335" s="81">
        <v>0</v>
      </c>
      <c r="DI6335" s="81">
        <v>0</v>
      </c>
      <c r="DJ6335" s="81">
        <v>4.7237396607198841E-10</v>
      </c>
      <c r="DL6335" s="81">
        <v>0</v>
      </c>
      <c r="DM6335" s="81">
        <v>2.1551433017711631E-9</v>
      </c>
      <c r="DN6335" s="81">
        <v>2.1551433017711631E-9</v>
      </c>
      <c r="DO6335" s="81">
        <v>0</v>
      </c>
      <c r="DP6335" s="81">
        <v>2.1551433017711631E-9</v>
      </c>
      <c r="DQ6335" s="81">
        <v>2.1551433017711631E-9</v>
      </c>
      <c r="DR6335" s="81">
        <v>0</v>
      </c>
      <c r="DS6335" s="81">
        <v>0</v>
      </c>
      <c r="DT6335" s="81">
        <v>0</v>
      </c>
      <c r="DU6335" s="81">
        <v>0</v>
      </c>
      <c r="DV6335" s="81">
        <v>0</v>
      </c>
      <c r="DW6335" s="81">
        <v>0</v>
      </c>
      <c r="GE6335" s="81" t="s">
        <v>449</v>
      </c>
      <c r="GF6335" s="81" t="s">
        <v>155</v>
      </c>
      <c r="GG6335" s="81" t="s">
        <v>502</v>
      </c>
      <c r="GH6335" s="81" t="s">
        <v>459</v>
      </c>
      <c r="GI6335" s="81">
        <v>2028</v>
      </c>
      <c r="GJ6335" s="81" t="s">
        <v>201</v>
      </c>
      <c r="GK6335" s="81">
        <v>0.74733835430388806</v>
      </c>
      <c r="GL6335" s="81">
        <v>1</v>
      </c>
      <c r="GM6335" s="81">
        <v>2028</v>
      </c>
      <c r="GN6335" s="81" t="s">
        <v>173</v>
      </c>
      <c r="GO6335" s="81">
        <v>1.1148832299820636E-2</v>
      </c>
      <c r="GP6335" s="81">
        <v>10</v>
      </c>
      <c r="GQ6335" s="81">
        <v>0</v>
      </c>
      <c r="GR6335" s="81" t="s">
        <v>448</v>
      </c>
      <c r="GS6335" s="81">
        <v>1.1148832299820636E-2</v>
      </c>
      <c r="GT6335" s="81">
        <v>8.3319499833579853E-3</v>
      </c>
      <c r="GU6335" s="81">
        <v>1.1148832299820636E-2</v>
      </c>
      <c r="GV6335" s="81">
        <v>8.3319499833579853E-3</v>
      </c>
      <c r="GW6335" s="81">
        <v>1.1148832299820636E-2</v>
      </c>
      <c r="GX6335" s="81">
        <v>8.3319499833579853E-3</v>
      </c>
      <c r="GY6335" s="81">
        <v>1.1148832299820636E-2</v>
      </c>
      <c r="GZ6335" s="81">
        <v>8.3319499833579853E-3</v>
      </c>
    </row>
    <row r="6336" spans="98:208" x14ac:dyDescent="0.25">
      <c r="CT6336" s="81" t="s">
        <v>155</v>
      </c>
      <c r="CU6336" s="81" t="s">
        <v>496</v>
      </c>
      <c r="CV6336" s="81" t="s">
        <v>454</v>
      </c>
      <c r="CW6336" s="81">
        <v>2022</v>
      </c>
      <c r="CX6336" s="81">
        <v>0</v>
      </c>
      <c r="CY6336" s="81">
        <v>0</v>
      </c>
      <c r="CZ6336" s="81">
        <v>0</v>
      </c>
      <c r="DA6336" s="81">
        <v>0</v>
      </c>
      <c r="DB6336" s="81">
        <v>21083.842824224321</v>
      </c>
      <c r="DC6336" s="81">
        <v>409.22373582044048</v>
      </c>
      <c r="DD6336" s="81">
        <v>13469.08781237638</v>
      </c>
      <c r="DE6336" s="81">
        <v>7205.5312760227971</v>
      </c>
      <c r="DF6336" s="81">
        <v>4.5623668037681941</v>
      </c>
      <c r="DG6336" s="81">
        <v>4.5623668037681941</v>
      </c>
      <c r="DH6336" s="81">
        <v>4.5623668037681941</v>
      </c>
      <c r="DI6336" s="81">
        <v>0</v>
      </c>
      <c r="DJ6336" s="81">
        <v>4.7237396607198841E-10</v>
      </c>
      <c r="DL6336" s="81">
        <v>0</v>
      </c>
      <c r="DM6336" s="81">
        <v>2.1551433017711631E-9</v>
      </c>
      <c r="DN6336" s="81">
        <v>2.1551433017711631E-9</v>
      </c>
      <c r="DO6336" s="81">
        <v>0</v>
      </c>
      <c r="DP6336" s="81">
        <v>2.1551433017711631E-9</v>
      </c>
      <c r="DQ6336" s="81">
        <v>2.1551433017711631E-9</v>
      </c>
      <c r="DR6336" s="81">
        <v>0</v>
      </c>
      <c r="DS6336" s="81">
        <v>2.1551433017711631E-9</v>
      </c>
      <c r="DT6336" s="81">
        <v>2.1551433017711631E-9</v>
      </c>
      <c r="DU6336" s="81">
        <v>0</v>
      </c>
      <c r="DV6336" s="81">
        <v>0</v>
      </c>
      <c r="DW6336" s="81">
        <v>0</v>
      </c>
      <c r="GE6336" s="81" t="s">
        <v>449</v>
      </c>
      <c r="GF6336" s="81" t="s">
        <v>155</v>
      </c>
      <c r="GG6336" s="81" t="s">
        <v>502</v>
      </c>
      <c r="GH6336" s="81" t="s">
        <v>459</v>
      </c>
      <c r="GI6336" s="81">
        <v>2029</v>
      </c>
      <c r="GJ6336" s="81" t="s">
        <v>201</v>
      </c>
      <c r="GK6336" s="81">
        <v>0.74733835430388806</v>
      </c>
      <c r="GL6336" s="81">
        <v>1</v>
      </c>
      <c r="GM6336" s="81">
        <v>2029</v>
      </c>
      <c r="GN6336" s="81" t="s">
        <v>173</v>
      </c>
      <c r="GO6336" s="81">
        <v>1.1148832299820636E-2</v>
      </c>
      <c r="GP6336" s="81">
        <v>10</v>
      </c>
      <c r="GQ6336" s="81">
        <v>0</v>
      </c>
      <c r="GR6336" s="81" t="s">
        <v>448</v>
      </c>
      <c r="GS6336" s="81">
        <v>1.1148832299820636E-2</v>
      </c>
      <c r="GT6336" s="81">
        <v>8.3319499833579853E-3</v>
      </c>
      <c r="GU6336" s="81">
        <v>1.1148832299820636E-2</v>
      </c>
      <c r="GV6336" s="81">
        <v>8.3319499833579853E-3</v>
      </c>
      <c r="GW6336" s="81">
        <v>1.1148832299820636E-2</v>
      </c>
      <c r="GX6336" s="81">
        <v>8.3319499833579853E-3</v>
      </c>
      <c r="GY6336" s="81">
        <v>1.1148832299820636E-2</v>
      </c>
      <c r="GZ6336" s="81">
        <v>8.3319499833579853E-3</v>
      </c>
    </row>
    <row r="6337" spans="98:208" x14ac:dyDescent="0.25">
      <c r="CT6337" s="81" t="s">
        <v>155</v>
      </c>
      <c r="CU6337" s="81" t="s">
        <v>496</v>
      </c>
      <c r="CV6337" s="81" t="s">
        <v>454</v>
      </c>
      <c r="CW6337" s="81">
        <v>2023</v>
      </c>
      <c r="CX6337" s="81">
        <v>0</v>
      </c>
      <c r="CY6337" s="81">
        <v>0</v>
      </c>
      <c r="CZ6337" s="81">
        <v>0</v>
      </c>
      <c r="DA6337" s="81">
        <v>0</v>
      </c>
      <c r="DB6337" s="81">
        <v>21835.97811412888</v>
      </c>
      <c r="DC6337" s="81">
        <v>428.60232122030828</v>
      </c>
      <c r="DD6337" s="81">
        <v>13939.560973455889</v>
      </c>
      <c r="DE6337" s="81">
        <v>7467.8148194511696</v>
      </c>
      <c r="DF6337" s="81">
        <v>4.778415402599073</v>
      </c>
      <c r="DG6337" s="81">
        <v>4.778415402599073</v>
      </c>
      <c r="DH6337" s="81">
        <v>4.778415402599073</v>
      </c>
      <c r="DI6337" s="81">
        <v>4.778415402599073</v>
      </c>
      <c r="DJ6337" s="81">
        <v>4.7237396607198841E-10</v>
      </c>
      <c r="DL6337" s="81">
        <v>0</v>
      </c>
      <c r="DM6337" s="81">
        <v>2.2571990352652015E-9</v>
      </c>
      <c r="DN6337" s="81">
        <v>2.2571990352652015E-9</v>
      </c>
      <c r="DO6337" s="81">
        <v>0</v>
      </c>
      <c r="DP6337" s="81">
        <v>2.2571990352652015E-9</v>
      </c>
      <c r="DQ6337" s="81">
        <v>2.2571990352652015E-9</v>
      </c>
      <c r="DR6337" s="81">
        <v>0</v>
      </c>
      <c r="DS6337" s="81">
        <v>2.2571990352652015E-9</v>
      </c>
      <c r="DT6337" s="81">
        <v>2.2571990352652015E-9</v>
      </c>
      <c r="DU6337" s="81">
        <v>0</v>
      </c>
      <c r="DV6337" s="81">
        <v>2.2571990352652015E-9</v>
      </c>
      <c r="DW6337" s="81">
        <v>2.2571990352652015E-9</v>
      </c>
      <c r="GE6337" s="81" t="s">
        <v>449</v>
      </c>
      <c r="GF6337" s="81" t="s">
        <v>155</v>
      </c>
      <c r="GG6337" s="81" t="s">
        <v>502</v>
      </c>
      <c r="GH6337" s="81" t="s">
        <v>459</v>
      </c>
      <c r="GI6337" s="81">
        <v>2030</v>
      </c>
      <c r="GJ6337" s="81" t="s">
        <v>201</v>
      </c>
      <c r="GK6337" s="81">
        <v>0.74733835430388806</v>
      </c>
      <c r="GL6337" s="81">
        <v>1</v>
      </c>
      <c r="GM6337" s="81">
        <v>2030</v>
      </c>
      <c r="GN6337" s="81" t="s">
        <v>173</v>
      </c>
      <c r="GO6337" s="81">
        <v>1.1148832299820636E-2</v>
      </c>
      <c r="GP6337" s="81">
        <v>10</v>
      </c>
      <c r="GQ6337" s="81">
        <v>0</v>
      </c>
      <c r="GR6337" s="81" t="s">
        <v>448</v>
      </c>
      <c r="GS6337" s="81">
        <v>0</v>
      </c>
      <c r="GT6337" s="81">
        <v>0</v>
      </c>
      <c r="GU6337" s="81">
        <v>1.1148832299820636E-2</v>
      </c>
      <c r="GV6337" s="81">
        <v>8.3319499833579853E-3</v>
      </c>
      <c r="GW6337" s="81">
        <v>1.1148832299820636E-2</v>
      </c>
      <c r="GX6337" s="81">
        <v>8.3319499833579853E-3</v>
      </c>
      <c r="GY6337" s="81">
        <v>1.1148832299820636E-2</v>
      </c>
      <c r="GZ6337" s="81">
        <v>8.3319499833579853E-3</v>
      </c>
    </row>
    <row r="6338" spans="98:208" x14ac:dyDescent="0.25">
      <c r="CT6338" s="81" t="s">
        <v>155</v>
      </c>
      <c r="CU6338" s="81" t="s">
        <v>496</v>
      </c>
      <c r="CV6338" s="81" t="s">
        <v>454</v>
      </c>
      <c r="CW6338" s="81">
        <v>2024</v>
      </c>
      <c r="CX6338" s="81">
        <v>0</v>
      </c>
      <c r="CY6338" s="81">
        <v>0</v>
      </c>
      <c r="CZ6338" s="81">
        <v>0</v>
      </c>
      <c r="DA6338" s="81">
        <v>0</v>
      </c>
      <c r="DB6338" s="81">
        <v>21835.97811412888</v>
      </c>
      <c r="DC6338" s="81">
        <v>428.60232122030828</v>
      </c>
      <c r="DD6338" s="81">
        <v>13939.560973455889</v>
      </c>
      <c r="DE6338" s="81">
        <v>7467.8148194511696</v>
      </c>
      <c r="DF6338" s="81">
        <v>4.778415402599073</v>
      </c>
      <c r="DG6338" s="81">
        <v>4.778415402599073</v>
      </c>
      <c r="DH6338" s="81">
        <v>4.778415402599073</v>
      </c>
      <c r="DI6338" s="81">
        <v>4.778415402599073</v>
      </c>
      <c r="DJ6338" s="81">
        <v>4.7237396607198841E-10</v>
      </c>
      <c r="DL6338" s="81">
        <v>0</v>
      </c>
      <c r="DM6338" s="81">
        <v>2.2571990352652015E-9</v>
      </c>
      <c r="DN6338" s="81">
        <v>2.2571990352652015E-9</v>
      </c>
      <c r="DO6338" s="81">
        <v>0</v>
      </c>
      <c r="DP6338" s="81">
        <v>2.2571990352652015E-9</v>
      </c>
      <c r="DQ6338" s="81">
        <v>2.2571990352652015E-9</v>
      </c>
      <c r="DR6338" s="81">
        <v>0</v>
      </c>
      <c r="DS6338" s="81">
        <v>2.2571990352652015E-9</v>
      </c>
      <c r="DT6338" s="81">
        <v>2.2571990352652015E-9</v>
      </c>
      <c r="DU6338" s="81">
        <v>0</v>
      </c>
      <c r="DV6338" s="81">
        <v>2.2571990352652015E-9</v>
      </c>
      <c r="DW6338" s="81">
        <v>2.2571990352652015E-9</v>
      </c>
      <c r="GE6338" s="81" t="s">
        <v>449</v>
      </c>
      <c r="GF6338" s="81" t="s">
        <v>155</v>
      </c>
      <c r="GG6338" s="81" t="s">
        <v>502</v>
      </c>
      <c r="GH6338" s="81" t="s">
        <v>459</v>
      </c>
      <c r="GI6338" s="81">
        <v>2031</v>
      </c>
      <c r="GJ6338" s="81" t="s">
        <v>201</v>
      </c>
      <c r="GK6338" s="81">
        <v>0.74733835430388806</v>
      </c>
      <c r="GL6338" s="81">
        <v>1</v>
      </c>
      <c r="GM6338" s="81">
        <v>2031</v>
      </c>
      <c r="GN6338" s="81" t="s">
        <v>173</v>
      </c>
      <c r="GO6338" s="81">
        <v>1.1148832299820636E-2</v>
      </c>
      <c r="GP6338" s="81">
        <v>10</v>
      </c>
      <c r="GQ6338" s="81">
        <v>0</v>
      </c>
      <c r="GR6338" s="81" t="s">
        <v>448</v>
      </c>
      <c r="GS6338" s="81">
        <v>0</v>
      </c>
      <c r="GT6338" s="81">
        <v>0</v>
      </c>
      <c r="GU6338" s="81">
        <v>0</v>
      </c>
      <c r="GV6338" s="81">
        <v>0</v>
      </c>
      <c r="GW6338" s="81">
        <v>1.1148832299820636E-2</v>
      </c>
      <c r="GX6338" s="81">
        <v>8.3319499833579853E-3</v>
      </c>
      <c r="GY6338" s="81">
        <v>1.1148832299820636E-2</v>
      </c>
      <c r="GZ6338" s="81">
        <v>8.3319499833579853E-3</v>
      </c>
    </row>
    <row r="6339" spans="98:208" x14ac:dyDescent="0.25">
      <c r="CT6339" s="81" t="s">
        <v>155</v>
      </c>
      <c r="CU6339" s="81" t="s">
        <v>496</v>
      </c>
      <c r="CV6339" s="81" t="s">
        <v>454</v>
      </c>
      <c r="CW6339" s="81">
        <v>2025</v>
      </c>
      <c r="CX6339" s="81">
        <v>0</v>
      </c>
      <c r="CY6339" s="81">
        <v>0</v>
      </c>
      <c r="CZ6339" s="81">
        <v>0</v>
      </c>
      <c r="DA6339" s="81">
        <v>0</v>
      </c>
      <c r="DB6339" s="81">
        <v>21835.97811412888</v>
      </c>
      <c r="DC6339" s="81">
        <v>428.60232122030828</v>
      </c>
      <c r="DD6339" s="81">
        <v>13939.560973455889</v>
      </c>
      <c r="DE6339" s="81">
        <v>7467.8148194511696</v>
      </c>
      <c r="DF6339" s="81">
        <v>4.778415402599073</v>
      </c>
      <c r="DG6339" s="81">
        <v>4.778415402599073</v>
      </c>
      <c r="DH6339" s="81">
        <v>4.778415402599073</v>
      </c>
      <c r="DI6339" s="81">
        <v>4.778415402599073</v>
      </c>
      <c r="DJ6339" s="81">
        <v>4.7237396607198841E-10</v>
      </c>
      <c r="DL6339" s="81">
        <v>0</v>
      </c>
      <c r="DM6339" s="81">
        <v>2.2571990352652015E-9</v>
      </c>
      <c r="DN6339" s="81">
        <v>2.2571990352652015E-9</v>
      </c>
      <c r="DO6339" s="81">
        <v>0</v>
      </c>
      <c r="DP6339" s="81">
        <v>2.2571990352652015E-9</v>
      </c>
      <c r="DQ6339" s="81">
        <v>2.2571990352652015E-9</v>
      </c>
      <c r="DR6339" s="81">
        <v>0</v>
      </c>
      <c r="DS6339" s="81">
        <v>2.2571990352652015E-9</v>
      </c>
      <c r="DT6339" s="81">
        <v>2.2571990352652015E-9</v>
      </c>
      <c r="DU6339" s="81">
        <v>0</v>
      </c>
      <c r="DV6339" s="81">
        <v>2.2571990352652015E-9</v>
      </c>
      <c r="DW6339" s="81">
        <v>2.2571990352652015E-9</v>
      </c>
      <c r="GE6339" s="81" t="s">
        <v>449</v>
      </c>
      <c r="GF6339" s="81" t="s">
        <v>155</v>
      </c>
      <c r="GG6339" s="81" t="s">
        <v>502</v>
      </c>
      <c r="GH6339" s="81" t="s">
        <v>459</v>
      </c>
      <c r="GI6339" s="81">
        <v>2032</v>
      </c>
      <c r="GJ6339" s="81" t="s">
        <v>201</v>
      </c>
      <c r="GK6339" s="81">
        <v>0.74733835430388806</v>
      </c>
      <c r="GL6339" s="81">
        <v>1</v>
      </c>
      <c r="GM6339" s="81">
        <v>2032</v>
      </c>
      <c r="GN6339" s="81" t="s">
        <v>173</v>
      </c>
      <c r="GO6339" s="81">
        <v>1.1148832299820636E-2</v>
      </c>
      <c r="GP6339" s="81">
        <v>10</v>
      </c>
      <c r="GQ6339" s="81">
        <v>0</v>
      </c>
      <c r="GR6339" s="81" t="s">
        <v>448</v>
      </c>
      <c r="GS6339" s="81">
        <v>0</v>
      </c>
      <c r="GT6339" s="81">
        <v>0</v>
      </c>
      <c r="GU6339" s="81">
        <v>0</v>
      </c>
      <c r="GV6339" s="81">
        <v>0</v>
      </c>
      <c r="GW6339" s="81">
        <v>0</v>
      </c>
      <c r="GX6339" s="81">
        <v>0</v>
      </c>
      <c r="GY6339" s="81">
        <v>1.1148832299820636E-2</v>
      </c>
      <c r="GZ6339" s="81">
        <v>8.3319499833579853E-3</v>
      </c>
    </row>
    <row r="6340" spans="98:208" x14ac:dyDescent="0.25">
      <c r="CT6340" s="81" t="s">
        <v>155</v>
      </c>
      <c r="CU6340" s="81" t="s">
        <v>496</v>
      </c>
      <c r="CV6340" s="81" t="s">
        <v>454</v>
      </c>
      <c r="CW6340" s="81">
        <v>2026</v>
      </c>
      <c r="CX6340" s="81">
        <v>0</v>
      </c>
      <c r="CY6340" s="81">
        <v>0</v>
      </c>
      <c r="CZ6340" s="81">
        <v>0</v>
      </c>
      <c r="DA6340" s="81">
        <v>0</v>
      </c>
      <c r="DB6340" s="81">
        <v>21835.97811412888</v>
      </c>
      <c r="DC6340" s="81">
        <v>428.60232122030828</v>
      </c>
      <c r="DD6340" s="81">
        <v>13939.560973455889</v>
      </c>
      <c r="DE6340" s="81">
        <v>7467.8148194511696</v>
      </c>
      <c r="DF6340" s="81">
        <v>4.778415402599073</v>
      </c>
      <c r="DG6340" s="81">
        <v>4.778415402599073</v>
      </c>
      <c r="DH6340" s="81">
        <v>4.778415402599073</v>
      </c>
      <c r="DI6340" s="81">
        <v>4.778415402599073</v>
      </c>
      <c r="DJ6340" s="81">
        <v>4.7237396607198841E-10</v>
      </c>
      <c r="DL6340" s="81">
        <v>0</v>
      </c>
      <c r="DM6340" s="81">
        <v>2.2571990352652015E-9</v>
      </c>
      <c r="DN6340" s="81">
        <v>2.2571990352652015E-9</v>
      </c>
      <c r="DO6340" s="81">
        <v>0</v>
      </c>
      <c r="DP6340" s="81">
        <v>2.2571990352652015E-9</v>
      </c>
      <c r="DQ6340" s="81">
        <v>2.2571990352652015E-9</v>
      </c>
      <c r="DR6340" s="81">
        <v>0</v>
      </c>
      <c r="DS6340" s="81">
        <v>2.2571990352652015E-9</v>
      </c>
      <c r="DT6340" s="81">
        <v>2.2571990352652015E-9</v>
      </c>
      <c r="DU6340" s="81">
        <v>0</v>
      </c>
      <c r="DV6340" s="81">
        <v>2.2571990352652015E-9</v>
      </c>
      <c r="DW6340" s="81">
        <v>2.2571990352652015E-9</v>
      </c>
      <c r="GE6340" s="81" t="s">
        <v>449</v>
      </c>
      <c r="GF6340" s="81" t="s">
        <v>155</v>
      </c>
      <c r="GG6340" s="81" t="s">
        <v>502</v>
      </c>
      <c r="GH6340" s="81" t="s">
        <v>460</v>
      </c>
      <c r="GI6340" s="81">
        <v>2021</v>
      </c>
      <c r="GJ6340" s="81" t="s">
        <v>201</v>
      </c>
      <c r="GK6340" s="81">
        <v>3.6425060683954409E-2</v>
      </c>
      <c r="GL6340" s="81">
        <v>1</v>
      </c>
      <c r="GM6340" s="81">
        <v>2021</v>
      </c>
      <c r="GN6340" s="81" t="s">
        <v>173</v>
      </c>
      <c r="GO6340" s="81">
        <v>1.1148832299820636E-2</v>
      </c>
      <c r="GP6340" s="81">
        <v>10</v>
      </c>
      <c r="GQ6340" s="81">
        <v>0</v>
      </c>
      <c r="GR6340" s="81" t="s">
        <v>448</v>
      </c>
      <c r="GS6340" s="81">
        <v>1.1148832299820636E-2</v>
      </c>
      <c r="GT6340" s="81">
        <v>4.0609689307619768E-4</v>
      </c>
      <c r="GU6340" s="81">
        <v>1.1148832299820636E-2</v>
      </c>
      <c r="GV6340" s="81">
        <v>4.0609689307619768E-4</v>
      </c>
      <c r="GW6340" s="81">
        <v>0</v>
      </c>
      <c r="GX6340" s="81">
        <v>0</v>
      </c>
      <c r="GY6340" s="81">
        <v>0</v>
      </c>
      <c r="GZ6340" s="81">
        <v>0</v>
      </c>
    </row>
    <row r="6341" spans="98:208" x14ac:dyDescent="0.25">
      <c r="CT6341" s="81" t="s">
        <v>155</v>
      </c>
      <c r="CU6341" s="81" t="s">
        <v>496</v>
      </c>
      <c r="CV6341" s="81" t="s">
        <v>454</v>
      </c>
      <c r="CW6341" s="81">
        <v>2027</v>
      </c>
      <c r="CX6341" s="81">
        <v>0</v>
      </c>
      <c r="CY6341" s="81">
        <v>0</v>
      </c>
      <c r="CZ6341" s="81">
        <v>0</v>
      </c>
      <c r="DA6341" s="81">
        <v>0</v>
      </c>
      <c r="DB6341" s="81">
        <v>21835.97811412888</v>
      </c>
      <c r="DC6341" s="81">
        <v>428.60232122030828</v>
      </c>
      <c r="DD6341" s="81">
        <v>13939.560973455889</v>
      </c>
      <c r="DE6341" s="81">
        <v>7467.8148194511696</v>
      </c>
      <c r="DF6341" s="81">
        <v>4.778415402599073</v>
      </c>
      <c r="DG6341" s="81">
        <v>4.778415402599073</v>
      </c>
      <c r="DH6341" s="81">
        <v>4.778415402599073</v>
      </c>
      <c r="DI6341" s="81">
        <v>4.778415402599073</v>
      </c>
      <c r="DJ6341" s="81">
        <v>4.7237396607198841E-10</v>
      </c>
      <c r="DL6341" s="81">
        <v>0</v>
      </c>
      <c r="DM6341" s="81">
        <v>2.2571990352652015E-9</v>
      </c>
      <c r="DN6341" s="81">
        <v>2.2571990352652015E-9</v>
      </c>
      <c r="DO6341" s="81">
        <v>0</v>
      </c>
      <c r="DP6341" s="81">
        <v>2.2571990352652015E-9</v>
      </c>
      <c r="DQ6341" s="81">
        <v>2.2571990352652015E-9</v>
      </c>
      <c r="DR6341" s="81">
        <v>0</v>
      </c>
      <c r="DS6341" s="81">
        <v>2.2571990352652015E-9</v>
      </c>
      <c r="DT6341" s="81">
        <v>2.2571990352652015E-9</v>
      </c>
      <c r="DU6341" s="81">
        <v>0</v>
      </c>
      <c r="DV6341" s="81">
        <v>2.2571990352652015E-9</v>
      </c>
      <c r="DW6341" s="81">
        <v>2.2571990352652015E-9</v>
      </c>
      <c r="GE6341" s="81" t="s">
        <v>449</v>
      </c>
      <c r="GF6341" s="81" t="s">
        <v>155</v>
      </c>
      <c r="GG6341" s="81" t="s">
        <v>502</v>
      </c>
      <c r="GH6341" s="81" t="s">
        <v>460</v>
      </c>
      <c r="GI6341" s="81">
        <v>2022</v>
      </c>
      <c r="GJ6341" s="81" t="s">
        <v>201</v>
      </c>
      <c r="GK6341" s="81">
        <v>3.6425060683954409E-2</v>
      </c>
      <c r="GL6341" s="81">
        <v>1</v>
      </c>
      <c r="GM6341" s="81">
        <v>2022</v>
      </c>
      <c r="GN6341" s="81" t="s">
        <v>173</v>
      </c>
      <c r="GO6341" s="81">
        <v>1.1148832299820636E-2</v>
      </c>
      <c r="GP6341" s="81">
        <v>10</v>
      </c>
      <c r="GQ6341" s="81">
        <v>0</v>
      </c>
      <c r="GR6341" s="81" t="s">
        <v>448</v>
      </c>
      <c r="GS6341" s="81">
        <v>1.1148832299820636E-2</v>
      </c>
      <c r="GT6341" s="81">
        <v>4.0609689307619768E-4</v>
      </c>
      <c r="GU6341" s="81">
        <v>1.1148832299820636E-2</v>
      </c>
      <c r="GV6341" s="81">
        <v>4.0609689307619768E-4</v>
      </c>
      <c r="GW6341" s="81">
        <v>1.1148832299820636E-2</v>
      </c>
      <c r="GX6341" s="81">
        <v>4.0609689307619768E-4</v>
      </c>
      <c r="GY6341" s="81">
        <v>0</v>
      </c>
      <c r="GZ6341" s="81">
        <v>0</v>
      </c>
    </row>
    <row r="6342" spans="98:208" x14ac:dyDescent="0.25">
      <c r="CT6342" s="81" t="s">
        <v>155</v>
      </c>
      <c r="CU6342" s="81" t="s">
        <v>496</v>
      </c>
      <c r="CV6342" s="81" t="s">
        <v>454</v>
      </c>
      <c r="CW6342" s="81">
        <v>2028</v>
      </c>
      <c r="CX6342" s="81">
        <v>0</v>
      </c>
      <c r="CY6342" s="81">
        <v>0</v>
      </c>
      <c r="CZ6342" s="81">
        <v>0</v>
      </c>
      <c r="DA6342" s="81">
        <v>0</v>
      </c>
      <c r="DB6342" s="81">
        <v>22783.187028904798</v>
      </c>
      <c r="DC6342" s="81">
        <v>453.26096055717261</v>
      </c>
      <c r="DD6342" s="81">
        <v>14531.33568557033</v>
      </c>
      <c r="DE6342" s="81">
        <v>7798.5903827776347</v>
      </c>
      <c r="DF6342" s="81">
        <v>5.0533304373075332</v>
      </c>
      <c r="DG6342" s="81">
        <v>5.0533304373075332</v>
      </c>
      <c r="DH6342" s="81">
        <v>5.0533304373075332</v>
      </c>
      <c r="DI6342" s="81">
        <v>5.0533304373075332</v>
      </c>
      <c r="DJ6342" s="81">
        <v>4.7237396607198841E-10</v>
      </c>
      <c r="DL6342" s="81">
        <v>0</v>
      </c>
      <c r="DM6342" s="81">
        <v>2.3870617405432551E-9</v>
      </c>
      <c r="DN6342" s="81">
        <v>2.3870617405432551E-9</v>
      </c>
      <c r="DO6342" s="81">
        <v>0</v>
      </c>
      <c r="DP6342" s="81">
        <v>2.3870617405432551E-9</v>
      </c>
      <c r="DQ6342" s="81">
        <v>2.3870617405432551E-9</v>
      </c>
      <c r="DR6342" s="81">
        <v>0</v>
      </c>
      <c r="DS6342" s="81">
        <v>2.3870617405432551E-9</v>
      </c>
      <c r="DT6342" s="81">
        <v>2.3870617405432551E-9</v>
      </c>
      <c r="DU6342" s="81">
        <v>0</v>
      </c>
      <c r="DV6342" s="81">
        <v>2.3870617405432551E-9</v>
      </c>
      <c r="DW6342" s="81">
        <v>2.3870617405432551E-9</v>
      </c>
      <c r="GE6342" s="81" t="s">
        <v>449</v>
      </c>
      <c r="GF6342" s="81" t="s">
        <v>155</v>
      </c>
      <c r="GG6342" s="81" t="s">
        <v>502</v>
      </c>
      <c r="GH6342" s="81" t="s">
        <v>460</v>
      </c>
      <c r="GI6342" s="81">
        <v>2023</v>
      </c>
      <c r="GJ6342" s="81" t="s">
        <v>201</v>
      </c>
      <c r="GK6342" s="81">
        <v>3.7590224611390541E-2</v>
      </c>
      <c r="GL6342" s="81">
        <v>1</v>
      </c>
      <c r="GM6342" s="81">
        <v>2023</v>
      </c>
      <c r="GN6342" s="81" t="s">
        <v>173</v>
      </c>
      <c r="GO6342" s="81">
        <v>1.1148832299820636E-2</v>
      </c>
      <c r="GP6342" s="81">
        <v>10</v>
      </c>
      <c r="GQ6342" s="81">
        <v>0</v>
      </c>
      <c r="GR6342" s="81" t="s">
        <v>448</v>
      </c>
      <c r="GS6342" s="81">
        <v>1.1148832299820636E-2</v>
      </c>
      <c r="GT6342" s="81">
        <v>4.1908711030498347E-4</v>
      </c>
      <c r="GU6342" s="81">
        <v>1.1148832299820636E-2</v>
      </c>
      <c r="GV6342" s="81">
        <v>4.1908711030498347E-4</v>
      </c>
      <c r="GW6342" s="81">
        <v>1.1148832299820636E-2</v>
      </c>
      <c r="GX6342" s="81">
        <v>4.1908711030498347E-4</v>
      </c>
      <c r="GY6342" s="81">
        <v>1.1148832299820636E-2</v>
      </c>
      <c r="GZ6342" s="81">
        <v>4.1908711030498347E-4</v>
      </c>
    </row>
    <row r="6343" spans="98:208" x14ac:dyDescent="0.25">
      <c r="CT6343" s="81" t="s">
        <v>155</v>
      </c>
      <c r="CU6343" s="81" t="s">
        <v>496</v>
      </c>
      <c r="CV6343" s="81" t="s">
        <v>454</v>
      </c>
      <c r="CW6343" s="81">
        <v>2029</v>
      </c>
      <c r="CX6343" s="81">
        <v>0</v>
      </c>
      <c r="CY6343" s="81">
        <v>0</v>
      </c>
      <c r="CZ6343" s="81">
        <v>0</v>
      </c>
      <c r="DA6343" s="81">
        <v>0</v>
      </c>
      <c r="DB6343" s="81">
        <v>22783.187028904798</v>
      </c>
      <c r="DC6343" s="81">
        <v>453.26096055717261</v>
      </c>
      <c r="DD6343" s="81">
        <v>14531.33568557033</v>
      </c>
      <c r="DE6343" s="81">
        <v>7798.5903827776347</v>
      </c>
      <c r="DF6343" s="81">
        <v>5.0533304373075332</v>
      </c>
      <c r="DG6343" s="81">
        <v>5.0533304373075332</v>
      </c>
      <c r="DH6343" s="81">
        <v>5.0533304373075332</v>
      </c>
      <c r="DI6343" s="81">
        <v>5.0533304373075332</v>
      </c>
      <c r="DJ6343" s="81">
        <v>4.7237396607198841E-10</v>
      </c>
      <c r="DL6343" s="81">
        <v>0</v>
      </c>
      <c r="DM6343" s="81">
        <v>2.3870617405432551E-9</v>
      </c>
      <c r="DN6343" s="81">
        <v>2.3870617405432551E-9</v>
      </c>
      <c r="DO6343" s="81">
        <v>0</v>
      </c>
      <c r="DP6343" s="81">
        <v>2.3870617405432551E-9</v>
      </c>
      <c r="DQ6343" s="81">
        <v>2.3870617405432551E-9</v>
      </c>
      <c r="DR6343" s="81">
        <v>0</v>
      </c>
      <c r="DS6343" s="81">
        <v>2.3870617405432551E-9</v>
      </c>
      <c r="DT6343" s="81">
        <v>2.3870617405432551E-9</v>
      </c>
      <c r="DU6343" s="81">
        <v>0</v>
      </c>
      <c r="DV6343" s="81">
        <v>2.3870617405432551E-9</v>
      </c>
      <c r="DW6343" s="81">
        <v>2.3870617405432551E-9</v>
      </c>
      <c r="GE6343" s="81" t="s">
        <v>449</v>
      </c>
      <c r="GF6343" s="81" t="s">
        <v>155</v>
      </c>
      <c r="GG6343" s="81" t="s">
        <v>502</v>
      </c>
      <c r="GH6343" s="81" t="s">
        <v>460</v>
      </c>
      <c r="GI6343" s="81">
        <v>2024</v>
      </c>
      <c r="GJ6343" s="81" t="s">
        <v>201</v>
      </c>
      <c r="GK6343" s="81">
        <v>3.7590224611390541E-2</v>
      </c>
      <c r="GL6343" s="81">
        <v>1</v>
      </c>
      <c r="GM6343" s="81">
        <v>2024</v>
      </c>
      <c r="GN6343" s="81" t="s">
        <v>173</v>
      </c>
      <c r="GO6343" s="81">
        <v>1.1148832299820636E-2</v>
      </c>
      <c r="GP6343" s="81">
        <v>10</v>
      </c>
      <c r="GQ6343" s="81">
        <v>0</v>
      </c>
      <c r="GR6343" s="81" t="s">
        <v>448</v>
      </c>
      <c r="GS6343" s="81">
        <v>1.1148832299820636E-2</v>
      </c>
      <c r="GT6343" s="81">
        <v>4.1908711030498347E-4</v>
      </c>
      <c r="GU6343" s="81">
        <v>1.1148832299820636E-2</v>
      </c>
      <c r="GV6343" s="81">
        <v>4.1908711030498347E-4</v>
      </c>
      <c r="GW6343" s="81">
        <v>1.1148832299820636E-2</v>
      </c>
      <c r="GX6343" s="81">
        <v>4.1908711030498347E-4</v>
      </c>
      <c r="GY6343" s="81">
        <v>1.1148832299820636E-2</v>
      </c>
      <c r="GZ6343" s="81">
        <v>4.1908711030498347E-4</v>
      </c>
    </row>
    <row r="6344" spans="98:208" x14ac:dyDescent="0.25">
      <c r="CT6344" s="81" t="s">
        <v>155</v>
      </c>
      <c r="CU6344" s="81" t="s">
        <v>496</v>
      </c>
      <c r="CV6344" s="81" t="s">
        <v>454</v>
      </c>
      <c r="CW6344" s="81">
        <v>2030</v>
      </c>
      <c r="CX6344" s="81">
        <v>0</v>
      </c>
      <c r="CY6344" s="81">
        <v>0</v>
      </c>
      <c r="CZ6344" s="81">
        <v>0</v>
      </c>
      <c r="DA6344" s="81">
        <v>0</v>
      </c>
      <c r="DB6344" s="81">
        <v>22783.187028904798</v>
      </c>
      <c r="DC6344" s="81">
        <v>453.26096055717261</v>
      </c>
      <c r="DD6344" s="81">
        <v>14531.33568557033</v>
      </c>
      <c r="DE6344" s="81">
        <v>7798.5903827776347</v>
      </c>
      <c r="DF6344" s="81">
        <v>0</v>
      </c>
      <c r="DG6344" s="81">
        <v>5.0533304373075332</v>
      </c>
      <c r="DH6344" s="81">
        <v>5.0533304373075332</v>
      </c>
      <c r="DI6344" s="81">
        <v>5.0533304373075332</v>
      </c>
      <c r="DJ6344" s="81">
        <v>4.7237396607198841E-10</v>
      </c>
      <c r="DL6344" s="81">
        <v>0</v>
      </c>
      <c r="DM6344" s="81">
        <v>0</v>
      </c>
      <c r="DN6344" s="81">
        <v>0</v>
      </c>
      <c r="DO6344" s="81">
        <v>0</v>
      </c>
      <c r="DP6344" s="81">
        <v>2.3870617405432551E-9</v>
      </c>
      <c r="DQ6344" s="81">
        <v>2.3870617405432551E-9</v>
      </c>
      <c r="DR6344" s="81">
        <v>0</v>
      </c>
      <c r="DS6344" s="81">
        <v>2.3870617405432551E-9</v>
      </c>
      <c r="DT6344" s="81">
        <v>2.3870617405432551E-9</v>
      </c>
      <c r="DU6344" s="81">
        <v>0</v>
      </c>
      <c r="DV6344" s="81">
        <v>2.3870617405432551E-9</v>
      </c>
      <c r="DW6344" s="81">
        <v>2.3870617405432551E-9</v>
      </c>
      <c r="GE6344" s="81" t="s">
        <v>449</v>
      </c>
      <c r="GF6344" s="81" t="s">
        <v>155</v>
      </c>
      <c r="GG6344" s="81" t="s">
        <v>502</v>
      </c>
      <c r="GH6344" s="81" t="s">
        <v>460</v>
      </c>
      <c r="GI6344" s="81">
        <v>2025</v>
      </c>
      <c r="GJ6344" s="81" t="s">
        <v>201</v>
      </c>
      <c r="GK6344" s="81">
        <v>3.7590224611390541E-2</v>
      </c>
      <c r="GL6344" s="81">
        <v>1</v>
      </c>
      <c r="GM6344" s="81">
        <v>2025</v>
      </c>
      <c r="GN6344" s="81" t="s">
        <v>173</v>
      </c>
      <c r="GO6344" s="81">
        <v>1.1148832299820636E-2</v>
      </c>
      <c r="GP6344" s="81">
        <v>10</v>
      </c>
      <c r="GQ6344" s="81">
        <v>0</v>
      </c>
      <c r="GR6344" s="81" t="s">
        <v>448</v>
      </c>
      <c r="GS6344" s="81">
        <v>1.1148832299820636E-2</v>
      </c>
      <c r="GT6344" s="81">
        <v>4.1908711030498347E-4</v>
      </c>
      <c r="GU6344" s="81">
        <v>1.1148832299820636E-2</v>
      </c>
      <c r="GV6344" s="81">
        <v>4.1908711030498347E-4</v>
      </c>
      <c r="GW6344" s="81">
        <v>1.1148832299820636E-2</v>
      </c>
      <c r="GX6344" s="81">
        <v>4.1908711030498347E-4</v>
      </c>
      <c r="GY6344" s="81">
        <v>1.1148832299820636E-2</v>
      </c>
      <c r="GZ6344" s="81">
        <v>4.1908711030498347E-4</v>
      </c>
    </row>
    <row r="6345" spans="98:208" x14ac:dyDescent="0.25">
      <c r="CT6345" s="81" t="s">
        <v>155</v>
      </c>
      <c r="CU6345" s="81" t="s">
        <v>496</v>
      </c>
      <c r="CV6345" s="81" t="s">
        <v>454</v>
      </c>
      <c r="CW6345" s="81">
        <v>2031</v>
      </c>
      <c r="CX6345" s="81">
        <v>0</v>
      </c>
      <c r="CY6345" s="81">
        <v>0</v>
      </c>
      <c r="CZ6345" s="81">
        <v>0</v>
      </c>
      <c r="DA6345" s="81">
        <v>0</v>
      </c>
      <c r="DB6345" s="81">
        <v>22783.187028904798</v>
      </c>
      <c r="DC6345" s="81">
        <v>453.26096055717261</v>
      </c>
      <c r="DD6345" s="81">
        <v>14531.33568557033</v>
      </c>
      <c r="DE6345" s="81">
        <v>7798.5903827776347</v>
      </c>
      <c r="DF6345" s="81">
        <v>0</v>
      </c>
      <c r="DG6345" s="81">
        <v>0</v>
      </c>
      <c r="DH6345" s="81">
        <v>5.0533304373075332</v>
      </c>
      <c r="DI6345" s="81">
        <v>5.0533304373075332</v>
      </c>
      <c r="DJ6345" s="81">
        <v>4.7237396607198841E-10</v>
      </c>
      <c r="DL6345" s="81">
        <v>0</v>
      </c>
      <c r="DM6345" s="81">
        <v>0</v>
      </c>
      <c r="DN6345" s="81">
        <v>0</v>
      </c>
      <c r="DO6345" s="81">
        <v>0</v>
      </c>
      <c r="DP6345" s="81">
        <v>0</v>
      </c>
      <c r="DQ6345" s="81">
        <v>0</v>
      </c>
      <c r="DR6345" s="81">
        <v>0</v>
      </c>
      <c r="DS6345" s="81">
        <v>2.3870617405432551E-9</v>
      </c>
      <c r="DT6345" s="81">
        <v>2.3870617405432551E-9</v>
      </c>
      <c r="DU6345" s="81">
        <v>0</v>
      </c>
      <c r="DV6345" s="81">
        <v>2.3870617405432551E-9</v>
      </c>
      <c r="DW6345" s="81">
        <v>2.3870617405432551E-9</v>
      </c>
      <c r="GE6345" s="81" t="s">
        <v>449</v>
      </c>
      <c r="GF6345" s="81" t="s">
        <v>155</v>
      </c>
      <c r="GG6345" s="81" t="s">
        <v>502</v>
      </c>
      <c r="GH6345" s="81" t="s">
        <v>460</v>
      </c>
      <c r="GI6345" s="81">
        <v>2026</v>
      </c>
      <c r="GJ6345" s="81" t="s">
        <v>201</v>
      </c>
      <c r="GK6345" s="81">
        <v>3.7590224611390541E-2</v>
      </c>
      <c r="GL6345" s="81">
        <v>1</v>
      </c>
      <c r="GM6345" s="81">
        <v>2026</v>
      </c>
      <c r="GN6345" s="81" t="s">
        <v>173</v>
      </c>
      <c r="GO6345" s="81">
        <v>1.1148832299820636E-2</v>
      </c>
      <c r="GP6345" s="81">
        <v>10</v>
      </c>
      <c r="GQ6345" s="81">
        <v>0</v>
      </c>
      <c r="GR6345" s="81" t="s">
        <v>448</v>
      </c>
      <c r="GS6345" s="81">
        <v>1.1148832299820636E-2</v>
      </c>
      <c r="GT6345" s="81">
        <v>4.1908711030498347E-4</v>
      </c>
      <c r="GU6345" s="81">
        <v>1.1148832299820636E-2</v>
      </c>
      <c r="GV6345" s="81">
        <v>4.1908711030498347E-4</v>
      </c>
      <c r="GW6345" s="81">
        <v>1.1148832299820636E-2</v>
      </c>
      <c r="GX6345" s="81">
        <v>4.1908711030498347E-4</v>
      </c>
      <c r="GY6345" s="81">
        <v>1.1148832299820636E-2</v>
      </c>
      <c r="GZ6345" s="81">
        <v>4.1908711030498347E-4</v>
      </c>
    </row>
    <row r="6346" spans="98:208" x14ac:dyDescent="0.25">
      <c r="CT6346" s="81" t="s">
        <v>155</v>
      </c>
      <c r="CU6346" s="81" t="s">
        <v>496</v>
      </c>
      <c r="CV6346" s="81" t="s">
        <v>454</v>
      </c>
      <c r="CW6346" s="81">
        <v>2032</v>
      </c>
      <c r="CX6346" s="81">
        <v>0</v>
      </c>
      <c r="CY6346" s="81">
        <v>0</v>
      </c>
      <c r="CZ6346" s="81">
        <v>0</v>
      </c>
      <c r="DA6346" s="81">
        <v>0</v>
      </c>
      <c r="DB6346" s="81">
        <v>22783.187028904798</v>
      </c>
      <c r="DC6346" s="81">
        <v>453.26096055717261</v>
      </c>
      <c r="DD6346" s="81">
        <v>14531.33568557033</v>
      </c>
      <c r="DE6346" s="81">
        <v>7798.5903827776347</v>
      </c>
      <c r="DF6346" s="81">
        <v>0</v>
      </c>
      <c r="DG6346" s="81">
        <v>0</v>
      </c>
      <c r="DH6346" s="81">
        <v>0</v>
      </c>
      <c r="DI6346" s="81">
        <v>5.0533304373075332</v>
      </c>
      <c r="DJ6346" s="81">
        <v>4.7237396607198841E-10</v>
      </c>
      <c r="DL6346" s="81">
        <v>0</v>
      </c>
      <c r="DM6346" s="81">
        <v>0</v>
      </c>
      <c r="DN6346" s="81">
        <v>0</v>
      </c>
      <c r="DO6346" s="81">
        <v>0</v>
      </c>
      <c r="DP6346" s="81">
        <v>0</v>
      </c>
      <c r="DQ6346" s="81">
        <v>0</v>
      </c>
      <c r="DR6346" s="81">
        <v>0</v>
      </c>
      <c r="DS6346" s="81">
        <v>0</v>
      </c>
      <c r="DT6346" s="81">
        <v>0</v>
      </c>
      <c r="DU6346" s="81">
        <v>0</v>
      </c>
      <c r="DV6346" s="81">
        <v>2.3870617405432551E-9</v>
      </c>
      <c r="DW6346" s="81">
        <v>2.3870617405432551E-9</v>
      </c>
      <c r="GE6346" s="81" t="s">
        <v>449</v>
      </c>
      <c r="GF6346" s="81" t="s">
        <v>155</v>
      </c>
      <c r="GG6346" s="81" t="s">
        <v>502</v>
      </c>
      <c r="GH6346" s="81" t="s">
        <v>460</v>
      </c>
      <c r="GI6346" s="81">
        <v>2027</v>
      </c>
      <c r="GJ6346" s="81" t="s">
        <v>201</v>
      </c>
      <c r="GK6346" s="81">
        <v>3.7590224611390541E-2</v>
      </c>
      <c r="GL6346" s="81">
        <v>1</v>
      </c>
      <c r="GM6346" s="81">
        <v>2027</v>
      </c>
      <c r="GN6346" s="81" t="s">
        <v>173</v>
      </c>
      <c r="GO6346" s="81">
        <v>1.1148832299820636E-2</v>
      </c>
      <c r="GP6346" s="81">
        <v>10</v>
      </c>
      <c r="GQ6346" s="81">
        <v>0</v>
      </c>
      <c r="GR6346" s="81" t="s">
        <v>448</v>
      </c>
      <c r="GS6346" s="81">
        <v>1.1148832299820636E-2</v>
      </c>
      <c r="GT6346" s="81">
        <v>4.1908711030498347E-4</v>
      </c>
      <c r="GU6346" s="81">
        <v>1.1148832299820636E-2</v>
      </c>
      <c r="GV6346" s="81">
        <v>4.1908711030498347E-4</v>
      </c>
      <c r="GW6346" s="81">
        <v>1.1148832299820636E-2</v>
      </c>
      <c r="GX6346" s="81">
        <v>4.1908711030498347E-4</v>
      </c>
      <c r="GY6346" s="81">
        <v>1.1148832299820636E-2</v>
      </c>
      <c r="GZ6346" s="81">
        <v>4.1908711030498347E-4</v>
      </c>
    </row>
    <row r="6347" spans="98:208" x14ac:dyDescent="0.25">
      <c r="CT6347" s="81" t="s">
        <v>155</v>
      </c>
      <c r="CU6347" s="81" t="s">
        <v>496</v>
      </c>
      <c r="CV6347" s="81" t="s">
        <v>455</v>
      </c>
      <c r="CW6347" s="81">
        <v>2020</v>
      </c>
      <c r="CX6347" s="81">
        <v>0</v>
      </c>
      <c r="CY6347" s="81">
        <v>0</v>
      </c>
      <c r="CZ6347" s="81">
        <v>0</v>
      </c>
      <c r="DA6347" s="81">
        <v>0</v>
      </c>
      <c r="DB6347" s="81">
        <v>21083.842824224441</v>
      </c>
      <c r="DC6347" s="81">
        <v>409.22373582042889</v>
      </c>
      <c r="DD6347" s="81">
        <v>13469.08781237871</v>
      </c>
      <c r="DE6347" s="81">
        <v>7205.5312760252464</v>
      </c>
      <c r="DF6347" s="81">
        <v>4.5623668037680645</v>
      </c>
      <c r="DG6347" s="81">
        <v>0</v>
      </c>
      <c r="DH6347" s="81">
        <v>0</v>
      </c>
      <c r="DI6347" s="81">
        <v>0</v>
      </c>
      <c r="DJ6347" s="81">
        <v>2.0372915420868142E-8</v>
      </c>
      <c r="DL6347" s="81">
        <v>0</v>
      </c>
      <c r="DM6347" s="81">
        <v>9.2948713012143301E-8</v>
      </c>
      <c r="DN6347" s="81">
        <v>9.2948713012143301E-8</v>
      </c>
      <c r="DO6347" s="81">
        <v>0</v>
      </c>
      <c r="DP6347" s="81">
        <v>0</v>
      </c>
      <c r="DQ6347" s="81">
        <v>0</v>
      </c>
      <c r="DR6347" s="81">
        <v>0</v>
      </c>
      <c r="DS6347" s="81">
        <v>0</v>
      </c>
      <c r="DT6347" s="81">
        <v>0</v>
      </c>
      <c r="DU6347" s="81">
        <v>0</v>
      </c>
      <c r="DV6347" s="81">
        <v>0</v>
      </c>
      <c r="DW6347" s="81">
        <v>0</v>
      </c>
      <c r="GE6347" s="81" t="s">
        <v>449</v>
      </c>
      <c r="GF6347" s="81" t="s">
        <v>155</v>
      </c>
      <c r="GG6347" s="81" t="s">
        <v>502</v>
      </c>
      <c r="GH6347" s="81" t="s">
        <v>460</v>
      </c>
      <c r="GI6347" s="81">
        <v>2028</v>
      </c>
      <c r="GJ6347" s="81" t="s">
        <v>201</v>
      </c>
      <c r="GK6347" s="81">
        <v>3.9055083184886111E-2</v>
      </c>
      <c r="GL6347" s="81">
        <v>1</v>
      </c>
      <c r="GM6347" s="81">
        <v>2028</v>
      </c>
      <c r="GN6347" s="81" t="s">
        <v>173</v>
      </c>
      <c r="GO6347" s="81">
        <v>1.1148832299820636E-2</v>
      </c>
      <c r="GP6347" s="81">
        <v>10</v>
      </c>
      <c r="GQ6347" s="81">
        <v>0</v>
      </c>
      <c r="GR6347" s="81" t="s">
        <v>448</v>
      </c>
      <c r="GS6347" s="81">
        <v>1.1148832299820636E-2</v>
      </c>
      <c r="GT6347" s="81">
        <v>4.3541857288384005E-4</v>
      </c>
      <c r="GU6347" s="81">
        <v>1.1148832299820636E-2</v>
      </c>
      <c r="GV6347" s="81">
        <v>4.3541857288384005E-4</v>
      </c>
      <c r="GW6347" s="81">
        <v>1.1148832299820636E-2</v>
      </c>
      <c r="GX6347" s="81">
        <v>4.3541857288384005E-4</v>
      </c>
      <c r="GY6347" s="81">
        <v>1.1148832299820636E-2</v>
      </c>
      <c r="GZ6347" s="81">
        <v>4.3541857288384005E-4</v>
      </c>
    </row>
    <row r="6348" spans="98:208" x14ac:dyDescent="0.25">
      <c r="CT6348" s="81" t="s">
        <v>155</v>
      </c>
      <c r="CU6348" s="81" t="s">
        <v>496</v>
      </c>
      <c r="CV6348" s="81" t="s">
        <v>455</v>
      </c>
      <c r="CW6348" s="81">
        <v>2021</v>
      </c>
      <c r="CX6348" s="81">
        <v>0</v>
      </c>
      <c r="CY6348" s="81">
        <v>0</v>
      </c>
      <c r="CZ6348" s="81">
        <v>0</v>
      </c>
      <c r="DA6348" s="81">
        <v>0</v>
      </c>
      <c r="DB6348" s="81">
        <v>21083.842824224441</v>
      </c>
      <c r="DC6348" s="81">
        <v>409.22373582042889</v>
      </c>
      <c r="DD6348" s="81">
        <v>13469.08781237871</v>
      </c>
      <c r="DE6348" s="81">
        <v>7205.5312760252464</v>
      </c>
      <c r="DF6348" s="81">
        <v>4.5623668037680645</v>
      </c>
      <c r="DG6348" s="81">
        <v>4.5623668037680645</v>
      </c>
      <c r="DH6348" s="81">
        <v>0</v>
      </c>
      <c r="DI6348" s="81">
        <v>0</v>
      </c>
      <c r="DJ6348" s="81">
        <v>2.0372915420868142E-8</v>
      </c>
      <c r="DL6348" s="81">
        <v>0</v>
      </c>
      <c r="DM6348" s="81">
        <v>9.2948713012143301E-8</v>
      </c>
      <c r="DN6348" s="81">
        <v>9.2948713012143301E-8</v>
      </c>
      <c r="DO6348" s="81">
        <v>0</v>
      </c>
      <c r="DP6348" s="81">
        <v>9.2948713012143301E-8</v>
      </c>
      <c r="DQ6348" s="81">
        <v>9.2948713012143301E-8</v>
      </c>
      <c r="DR6348" s="81">
        <v>0</v>
      </c>
      <c r="DS6348" s="81">
        <v>0</v>
      </c>
      <c r="DT6348" s="81">
        <v>0</v>
      </c>
      <c r="DU6348" s="81">
        <v>0</v>
      </c>
      <c r="DV6348" s="81">
        <v>0</v>
      </c>
      <c r="DW6348" s="81">
        <v>0</v>
      </c>
      <c r="GE6348" s="81" t="s">
        <v>449</v>
      </c>
      <c r="GF6348" s="81" t="s">
        <v>155</v>
      </c>
      <c r="GG6348" s="81" t="s">
        <v>502</v>
      </c>
      <c r="GH6348" s="81" t="s">
        <v>460</v>
      </c>
      <c r="GI6348" s="81">
        <v>2029</v>
      </c>
      <c r="GJ6348" s="81" t="s">
        <v>201</v>
      </c>
      <c r="GK6348" s="81">
        <v>3.9055083184886111E-2</v>
      </c>
      <c r="GL6348" s="81">
        <v>1</v>
      </c>
      <c r="GM6348" s="81">
        <v>2029</v>
      </c>
      <c r="GN6348" s="81" t="s">
        <v>173</v>
      </c>
      <c r="GO6348" s="81">
        <v>1.1148832299820636E-2</v>
      </c>
      <c r="GP6348" s="81">
        <v>10</v>
      </c>
      <c r="GQ6348" s="81">
        <v>0</v>
      </c>
      <c r="GR6348" s="81" t="s">
        <v>448</v>
      </c>
      <c r="GS6348" s="81">
        <v>1.1148832299820636E-2</v>
      </c>
      <c r="GT6348" s="81">
        <v>4.3541857288384005E-4</v>
      </c>
      <c r="GU6348" s="81">
        <v>1.1148832299820636E-2</v>
      </c>
      <c r="GV6348" s="81">
        <v>4.3541857288384005E-4</v>
      </c>
      <c r="GW6348" s="81">
        <v>1.1148832299820636E-2</v>
      </c>
      <c r="GX6348" s="81">
        <v>4.3541857288384005E-4</v>
      </c>
      <c r="GY6348" s="81">
        <v>1.1148832299820636E-2</v>
      </c>
      <c r="GZ6348" s="81">
        <v>4.3541857288384005E-4</v>
      </c>
    </row>
    <row r="6349" spans="98:208" x14ac:dyDescent="0.25">
      <c r="CT6349" s="81" t="s">
        <v>155</v>
      </c>
      <c r="CU6349" s="81" t="s">
        <v>496</v>
      </c>
      <c r="CV6349" s="81" t="s">
        <v>455</v>
      </c>
      <c r="CW6349" s="81">
        <v>2022</v>
      </c>
      <c r="CX6349" s="81">
        <v>0</v>
      </c>
      <c r="CY6349" s="81">
        <v>0</v>
      </c>
      <c r="CZ6349" s="81">
        <v>0</v>
      </c>
      <c r="DA6349" s="81">
        <v>0</v>
      </c>
      <c r="DB6349" s="81">
        <v>21083.842824224441</v>
      </c>
      <c r="DC6349" s="81">
        <v>409.22373582042889</v>
      </c>
      <c r="DD6349" s="81">
        <v>13469.08781237871</v>
      </c>
      <c r="DE6349" s="81">
        <v>7205.5312760252464</v>
      </c>
      <c r="DF6349" s="81">
        <v>4.5623668037680645</v>
      </c>
      <c r="DG6349" s="81">
        <v>4.5623668037680645</v>
      </c>
      <c r="DH6349" s="81">
        <v>4.5623668037680645</v>
      </c>
      <c r="DI6349" s="81">
        <v>0</v>
      </c>
      <c r="DJ6349" s="81">
        <v>2.0372915420868142E-8</v>
      </c>
      <c r="DL6349" s="81">
        <v>0</v>
      </c>
      <c r="DM6349" s="81">
        <v>9.2948713012143301E-8</v>
      </c>
      <c r="DN6349" s="81">
        <v>9.2948713012143301E-8</v>
      </c>
      <c r="DO6349" s="81">
        <v>0</v>
      </c>
      <c r="DP6349" s="81">
        <v>9.2948713012143301E-8</v>
      </c>
      <c r="DQ6349" s="81">
        <v>9.2948713012143301E-8</v>
      </c>
      <c r="DR6349" s="81">
        <v>0</v>
      </c>
      <c r="DS6349" s="81">
        <v>9.2948713012143301E-8</v>
      </c>
      <c r="DT6349" s="81">
        <v>9.2948713012143301E-8</v>
      </c>
      <c r="DU6349" s="81">
        <v>0</v>
      </c>
      <c r="DV6349" s="81">
        <v>0</v>
      </c>
      <c r="DW6349" s="81">
        <v>0</v>
      </c>
      <c r="GE6349" s="81" t="s">
        <v>449</v>
      </c>
      <c r="GF6349" s="81" t="s">
        <v>155</v>
      </c>
      <c r="GG6349" s="81" t="s">
        <v>502</v>
      </c>
      <c r="GH6349" s="81" t="s">
        <v>460</v>
      </c>
      <c r="GI6349" s="81">
        <v>2030</v>
      </c>
      <c r="GJ6349" s="81" t="s">
        <v>201</v>
      </c>
      <c r="GK6349" s="81">
        <v>3.9055083184886111E-2</v>
      </c>
      <c r="GL6349" s="81">
        <v>1</v>
      </c>
      <c r="GM6349" s="81">
        <v>2030</v>
      </c>
      <c r="GN6349" s="81" t="s">
        <v>173</v>
      </c>
      <c r="GO6349" s="81">
        <v>1.1148832299820636E-2</v>
      </c>
      <c r="GP6349" s="81">
        <v>10</v>
      </c>
      <c r="GQ6349" s="81">
        <v>0</v>
      </c>
      <c r="GR6349" s="81" t="s">
        <v>448</v>
      </c>
      <c r="GS6349" s="81">
        <v>0</v>
      </c>
      <c r="GT6349" s="81">
        <v>0</v>
      </c>
      <c r="GU6349" s="81">
        <v>1.1148832299820636E-2</v>
      </c>
      <c r="GV6349" s="81">
        <v>4.3541857288384005E-4</v>
      </c>
      <c r="GW6349" s="81">
        <v>1.1148832299820636E-2</v>
      </c>
      <c r="GX6349" s="81">
        <v>4.3541857288384005E-4</v>
      </c>
      <c r="GY6349" s="81">
        <v>1.1148832299820636E-2</v>
      </c>
      <c r="GZ6349" s="81">
        <v>4.3541857288384005E-4</v>
      </c>
    </row>
    <row r="6350" spans="98:208" x14ac:dyDescent="0.25">
      <c r="CT6350" s="81" t="s">
        <v>155</v>
      </c>
      <c r="CU6350" s="81" t="s">
        <v>496</v>
      </c>
      <c r="CV6350" s="81" t="s">
        <v>455</v>
      </c>
      <c r="CW6350" s="81">
        <v>2023</v>
      </c>
      <c r="CX6350" s="81">
        <v>0</v>
      </c>
      <c r="CY6350" s="81">
        <v>0</v>
      </c>
      <c r="CZ6350" s="81">
        <v>0</v>
      </c>
      <c r="DA6350" s="81">
        <v>0</v>
      </c>
      <c r="DB6350" s="81">
        <v>21835.978114130361</v>
      </c>
      <c r="DC6350" s="81">
        <v>428.60232122029339</v>
      </c>
      <c r="DD6350" s="81">
        <v>13939.560973457519</v>
      </c>
      <c r="DE6350" s="81">
        <v>7467.8148194525484</v>
      </c>
      <c r="DF6350" s="81">
        <v>4.778415402598907</v>
      </c>
      <c r="DG6350" s="81">
        <v>4.778415402598907</v>
      </c>
      <c r="DH6350" s="81">
        <v>4.778415402598907</v>
      </c>
      <c r="DI6350" s="81">
        <v>4.778415402598907</v>
      </c>
      <c r="DJ6350" s="81">
        <v>2.0372915420868142E-8</v>
      </c>
      <c r="DL6350" s="81">
        <v>0</v>
      </c>
      <c r="DM6350" s="81">
        <v>9.7350252842921128E-8</v>
      </c>
      <c r="DN6350" s="81">
        <v>9.7350252842921128E-8</v>
      </c>
      <c r="DO6350" s="81">
        <v>0</v>
      </c>
      <c r="DP6350" s="81">
        <v>9.7350252842921128E-8</v>
      </c>
      <c r="DQ6350" s="81">
        <v>9.7350252842921128E-8</v>
      </c>
      <c r="DR6350" s="81">
        <v>0</v>
      </c>
      <c r="DS6350" s="81">
        <v>9.7350252842921128E-8</v>
      </c>
      <c r="DT6350" s="81">
        <v>9.7350252842921128E-8</v>
      </c>
      <c r="DU6350" s="81">
        <v>0</v>
      </c>
      <c r="DV6350" s="81">
        <v>9.7350252842921128E-8</v>
      </c>
      <c r="DW6350" s="81">
        <v>9.7350252842921128E-8</v>
      </c>
      <c r="GE6350" s="81" t="s">
        <v>449</v>
      </c>
      <c r="GF6350" s="81" t="s">
        <v>155</v>
      </c>
      <c r="GG6350" s="81" t="s">
        <v>502</v>
      </c>
      <c r="GH6350" s="81" t="s">
        <v>460</v>
      </c>
      <c r="GI6350" s="81">
        <v>2031</v>
      </c>
      <c r="GJ6350" s="81" t="s">
        <v>201</v>
      </c>
      <c r="GK6350" s="81">
        <v>3.9055083184886111E-2</v>
      </c>
      <c r="GL6350" s="81">
        <v>1</v>
      </c>
      <c r="GM6350" s="81">
        <v>2031</v>
      </c>
      <c r="GN6350" s="81" t="s">
        <v>173</v>
      </c>
      <c r="GO6350" s="81">
        <v>1.1148832299820636E-2</v>
      </c>
      <c r="GP6350" s="81">
        <v>10</v>
      </c>
      <c r="GQ6350" s="81">
        <v>0</v>
      </c>
      <c r="GR6350" s="81" t="s">
        <v>448</v>
      </c>
      <c r="GS6350" s="81">
        <v>0</v>
      </c>
      <c r="GT6350" s="81">
        <v>0</v>
      </c>
      <c r="GU6350" s="81">
        <v>0</v>
      </c>
      <c r="GV6350" s="81">
        <v>0</v>
      </c>
      <c r="GW6350" s="81">
        <v>1.1148832299820636E-2</v>
      </c>
      <c r="GX6350" s="81">
        <v>4.3541857288384005E-4</v>
      </c>
      <c r="GY6350" s="81">
        <v>1.1148832299820636E-2</v>
      </c>
      <c r="GZ6350" s="81">
        <v>4.3541857288384005E-4</v>
      </c>
    </row>
    <row r="6351" spans="98:208" x14ac:dyDescent="0.25">
      <c r="CT6351" s="81" t="s">
        <v>155</v>
      </c>
      <c r="CU6351" s="81" t="s">
        <v>496</v>
      </c>
      <c r="CV6351" s="81" t="s">
        <v>455</v>
      </c>
      <c r="CW6351" s="81">
        <v>2024</v>
      </c>
      <c r="CX6351" s="81">
        <v>0</v>
      </c>
      <c r="CY6351" s="81">
        <v>0</v>
      </c>
      <c r="CZ6351" s="81">
        <v>0</v>
      </c>
      <c r="DA6351" s="81">
        <v>0</v>
      </c>
      <c r="DB6351" s="81">
        <v>21835.978114130361</v>
      </c>
      <c r="DC6351" s="81">
        <v>428.60232122029339</v>
      </c>
      <c r="DD6351" s="81">
        <v>13939.560973457519</v>
      </c>
      <c r="DE6351" s="81">
        <v>7467.8148194525484</v>
      </c>
      <c r="DF6351" s="81">
        <v>4.778415402598907</v>
      </c>
      <c r="DG6351" s="81">
        <v>4.778415402598907</v>
      </c>
      <c r="DH6351" s="81">
        <v>4.778415402598907</v>
      </c>
      <c r="DI6351" s="81">
        <v>4.778415402598907</v>
      </c>
      <c r="DJ6351" s="81">
        <v>2.0372915420868142E-8</v>
      </c>
      <c r="DL6351" s="81">
        <v>0</v>
      </c>
      <c r="DM6351" s="81">
        <v>9.7350252842921128E-8</v>
      </c>
      <c r="DN6351" s="81">
        <v>9.7350252842921128E-8</v>
      </c>
      <c r="DO6351" s="81">
        <v>0</v>
      </c>
      <c r="DP6351" s="81">
        <v>9.7350252842921128E-8</v>
      </c>
      <c r="DQ6351" s="81">
        <v>9.7350252842921128E-8</v>
      </c>
      <c r="DR6351" s="81">
        <v>0</v>
      </c>
      <c r="DS6351" s="81">
        <v>9.7350252842921128E-8</v>
      </c>
      <c r="DT6351" s="81">
        <v>9.7350252842921128E-8</v>
      </c>
      <c r="DU6351" s="81">
        <v>0</v>
      </c>
      <c r="DV6351" s="81">
        <v>9.7350252842921128E-8</v>
      </c>
      <c r="DW6351" s="81">
        <v>9.7350252842921128E-8</v>
      </c>
      <c r="GE6351" s="81" t="s">
        <v>449</v>
      </c>
      <c r="GF6351" s="81" t="s">
        <v>155</v>
      </c>
      <c r="GG6351" s="81" t="s">
        <v>502</v>
      </c>
      <c r="GH6351" s="81" t="s">
        <v>460</v>
      </c>
      <c r="GI6351" s="81">
        <v>2032</v>
      </c>
      <c r="GJ6351" s="81" t="s">
        <v>201</v>
      </c>
      <c r="GK6351" s="81">
        <v>3.9055083184886111E-2</v>
      </c>
      <c r="GL6351" s="81">
        <v>1</v>
      </c>
      <c r="GM6351" s="81">
        <v>2032</v>
      </c>
      <c r="GN6351" s="81" t="s">
        <v>173</v>
      </c>
      <c r="GO6351" s="81">
        <v>1.1148832299820636E-2</v>
      </c>
      <c r="GP6351" s="81">
        <v>10</v>
      </c>
      <c r="GQ6351" s="81">
        <v>0</v>
      </c>
      <c r="GR6351" s="81" t="s">
        <v>448</v>
      </c>
      <c r="GS6351" s="81">
        <v>0</v>
      </c>
      <c r="GT6351" s="81">
        <v>0</v>
      </c>
      <c r="GU6351" s="81">
        <v>0</v>
      </c>
      <c r="GV6351" s="81">
        <v>0</v>
      </c>
      <c r="GW6351" s="81">
        <v>0</v>
      </c>
      <c r="GX6351" s="81">
        <v>0</v>
      </c>
      <c r="GY6351" s="81">
        <v>1.1148832299820636E-2</v>
      </c>
      <c r="GZ6351" s="81">
        <v>4.3541857288384005E-4</v>
      </c>
    </row>
    <row r="6352" spans="98:208" x14ac:dyDescent="0.25">
      <c r="CT6352" s="81" t="s">
        <v>155</v>
      </c>
      <c r="CU6352" s="81" t="s">
        <v>496</v>
      </c>
      <c r="CV6352" s="81" t="s">
        <v>455</v>
      </c>
      <c r="CW6352" s="81">
        <v>2025</v>
      </c>
      <c r="CX6352" s="81">
        <v>0</v>
      </c>
      <c r="CY6352" s="81">
        <v>0</v>
      </c>
      <c r="CZ6352" s="81">
        <v>0</v>
      </c>
      <c r="DA6352" s="81">
        <v>0</v>
      </c>
      <c r="DB6352" s="81">
        <v>21835.978114130361</v>
      </c>
      <c r="DC6352" s="81">
        <v>428.60232122029339</v>
      </c>
      <c r="DD6352" s="81">
        <v>13939.560973457519</v>
      </c>
      <c r="DE6352" s="81">
        <v>7467.8148194525484</v>
      </c>
      <c r="DF6352" s="81">
        <v>4.778415402598907</v>
      </c>
      <c r="DG6352" s="81">
        <v>4.778415402598907</v>
      </c>
      <c r="DH6352" s="81">
        <v>4.778415402598907</v>
      </c>
      <c r="DI6352" s="81">
        <v>4.778415402598907</v>
      </c>
      <c r="DJ6352" s="81">
        <v>2.0372915420868142E-8</v>
      </c>
      <c r="DL6352" s="81">
        <v>0</v>
      </c>
      <c r="DM6352" s="81">
        <v>9.7350252842921128E-8</v>
      </c>
      <c r="DN6352" s="81">
        <v>9.7350252842921128E-8</v>
      </c>
      <c r="DO6352" s="81">
        <v>0</v>
      </c>
      <c r="DP6352" s="81">
        <v>9.7350252842921128E-8</v>
      </c>
      <c r="DQ6352" s="81">
        <v>9.7350252842921128E-8</v>
      </c>
      <c r="DR6352" s="81">
        <v>0</v>
      </c>
      <c r="DS6352" s="81">
        <v>9.7350252842921128E-8</v>
      </c>
      <c r="DT6352" s="81">
        <v>9.7350252842921128E-8</v>
      </c>
      <c r="DU6352" s="81">
        <v>0</v>
      </c>
      <c r="DV6352" s="81">
        <v>9.7350252842921128E-8</v>
      </c>
      <c r="DW6352" s="81">
        <v>9.7350252842921128E-8</v>
      </c>
      <c r="GE6352" s="81" t="s">
        <v>449</v>
      </c>
      <c r="GF6352" s="81" t="s">
        <v>155</v>
      </c>
      <c r="GG6352" s="81" t="s">
        <v>502</v>
      </c>
      <c r="GH6352" s="81" t="s">
        <v>461</v>
      </c>
      <c r="GI6352" s="81">
        <v>2021</v>
      </c>
      <c r="GJ6352" s="81" t="s">
        <v>201</v>
      </c>
      <c r="GK6352" s="81">
        <v>222.22942162783411</v>
      </c>
      <c r="GL6352" s="81">
        <v>1</v>
      </c>
      <c r="GM6352" s="81">
        <v>2021</v>
      </c>
      <c r="GN6352" s="81" t="s">
        <v>173</v>
      </c>
      <c r="GO6352" s="81">
        <v>1.1148832299820636E-2</v>
      </c>
      <c r="GP6352" s="81">
        <v>10</v>
      </c>
      <c r="GQ6352" s="81">
        <v>0</v>
      </c>
      <c r="GR6352" s="81" t="s">
        <v>448</v>
      </c>
      <c r="GS6352" s="81">
        <v>1.1148832299820636E-2</v>
      </c>
      <c r="GT6352" s="81">
        <v>2.4775985538148557</v>
      </c>
      <c r="GU6352" s="81">
        <v>1.1148832299820636E-2</v>
      </c>
      <c r="GV6352" s="81">
        <v>2.4775985538148557</v>
      </c>
      <c r="GW6352" s="81">
        <v>0</v>
      </c>
      <c r="GX6352" s="81">
        <v>0</v>
      </c>
      <c r="GY6352" s="81">
        <v>0</v>
      </c>
      <c r="GZ6352" s="81">
        <v>0</v>
      </c>
    </row>
    <row r="6353" spans="98:208" x14ac:dyDescent="0.25">
      <c r="CT6353" s="81" t="s">
        <v>155</v>
      </c>
      <c r="CU6353" s="81" t="s">
        <v>496</v>
      </c>
      <c r="CV6353" s="81" t="s">
        <v>455</v>
      </c>
      <c r="CW6353" s="81">
        <v>2026</v>
      </c>
      <c r="CX6353" s="81">
        <v>0</v>
      </c>
      <c r="CY6353" s="81">
        <v>0</v>
      </c>
      <c r="CZ6353" s="81">
        <v>0</v>
      </c>
      <c r="DA6353" s="81">
        <v>0</v>
      </c>
      <c r="DB6353" s="81">
        <v>21835.978114130361</v>
      </c>
      <c r="DC6353" s="81">
        <v>428.60232122029339</v>
      </c>
      <c r="DD6353" s="81">
        <v>13939.560973457519</v>
      </c>
      <c r="DE6353" s="81">
        <v>7467.8148194525484</v>
      </c>
      <c r="DF6353" s="81">
        <v>4.778415402598907</v>
      </c>
      <c r="DG6353" s="81">
        <v>4.778415402598907</v>
      </c>
      <c r="DH6353" s="81">
        <v>4.778415402598907</v>
      </c>
      <c r="DI6353" s="81">
        <v>4.778415402598907</v>
      </c>
      <c r="DJ6353" s="81">
        <v>2.0372915420868142E-8</v>
      </c>
      <c r="DL6353" s="81">
        <v>0</v>
      </c>
      <c r="DM6353" s="81">
        <v>9.7350252842921128E-8</v>
      </c>
      <c r="DN6353" s="81">
        <v>9.7350252842921128E-8</v>
      </c>
      <c r="DO6353" s="81">
        <v>0</v>
      </c>
      <c r="DP6353" s="81">
        <v>9.7350252842921128E-8</v>
      </c>
      <c r="DQ6353" s="81">
        <v>9.7350252842921128E-8</v>
      </c>
      <c r="DR6353" s="81">
        <v>0</v>
      </c>
      <c r="DS6353" s="81">
        <v>9.7350252842921128E-8</v>
      </c>
      <c r="DT6353" s="81">
        <v>9.7350252842921128E-8</v>
      </c>
      <c r="DU6353" s="81">
        <v>0</v>
      </c>
      <c r="DV6353" s="81">
        <v>9.7350252842921128E-8</v>
      </c>
      <c r="DW6353" s="81">
        <v>9.7350252842921128E-8</v>
      </c>
      <c r="GE6353" s="81" t="s">
        <v>449</v>
      </c>
      <c r="GF6353" s="81" t="s">
        <v>155</v>
      </c>
      <c r="GG6353" s="81" t="s">
        <v>502</v>
      </c>
      <c r="GH6353" s="81" t="s">
        <v>461</v>
      </c>
      <c r="GI6353" s="81">
        <v>2022</v>
      </c>
      <c r="GJ6353" s="81" t="s">
        <v>201</v>
      </c>
      <c r="GK6353" s="81">
        <v>222.22942162783411</v>
      </c>
      <c r="GL6353" s="81">
        <v>1</v>
      </c>
      <c r="GM6353" s="81">
        <v>2022</v>
      </c>
      <c r="GN6353" s="81" t="s">
        <v>173</v>
      </c>
      <c r="GO6353" s="81">
        <v>1.1148832299820636E-2</v>
      </c>
      <c r="GP6353" s="81">
        <v>10</v>
      </c>
      <c r="GQ6353" s="81">
        <v>0</v>
      </c>
      <c r="GR6353" s="81" t="s">
        <v>448</v>
      </c>
      <c r="GS6353" s="81">
        <v>1.1148832299820636E-2</v>
      </c>
      <c r="GT6353" s="81">
        <v>2.4775985538148557</v>
      </c>
      <c r="GU6353" s="81">
        <v>1.1148832299820636E-2</v>
      </c>
      <c r="GV6353" s="81">
        <v>2.4775985538148557</v>
      </c>
      <c r="GW6353" s="81">
        <v>1.1148832299820636E-2</v>
      </c>
      <c r="GX6353" s="81">
        <v>2.4775985538148557</v>
      </c>
      <c r="GY6353" s="81">
        <v>0</v>
      </c>
      <c r="GZ6353" s="81">
        <v>0</v>
      </c>
    </row>
    <row r="6354" spans="98:208" x14ac:dyDescent="0.25">
      <c r="CT6354" s="81" t="s">
        <v>155</v>
      </c>
      <c r="CU6354" s="81" t="s">
        <v>496</v>
      </c>
      <c r="CV6354" s="81" t="s">
        <v>455</v>
      </c>
      <c r="CW6354" s="81">
        <v>2027</v>
      </c>
      <c r="CX6354" s="81">
        <v>0</v>
      </c>
      <c r="CY6354" s="81">
        <v>0</v>
      </c>
      <c r="CZ6354" s="81">
        <v>0</v>
      </c>
      <c r="DA6354" s="81">
        <v>0</v>
      </c>
      <c r="DB6354" s="81">
        <v>21835.978114130361</v>
      </c>
      <c r="DC6354" s="81">
        <v>428.60232122029339</v>
      </c>
      <c r="DD6354" s="81">
        <v>13939.560973457519</v>
      </c>
      <c r="DE6354" s="81">
        <v>7467.8148194525484</v>
      </c>
      <c r="DF6354" s="81">
        <v>4.778415402598907</v>
      </c>
      <c r="DG6354" s="81">
        <v>4.778415402598907</v>
      </c>
      <c r="DH6354" s="81">
        <v>4.778415402598907</v>
      </c>
      <c r="DI6354" s="81">
        <v>4.778415402598907</v>
      </c>
      <c r="DJ6354" s="81">
        <v>2.0372915420868142E-8</v>
      </c>
      <c r="DL6354" s="81">
        <v>0</v>
      </c>
      <c r="DM6354" s="81">
        <v>9.7350252842921128E-8</v>
      </c>
      <c r="DN6354" s="81">
        <v>9.7350252842921128E-8</v>
      </c>
      <c r="DO6354" s="81">
        <v>0</v>
      </c>
      <c r="DP6354" s="81">
        <v>9.7350252842921128E-8</v>
      </c>
      <c r="DQ6354" s="81">
        <v>9.7350252842921128E-8</v>
      </c>
      <c r="DR6354" s="81">
        <v>0</v>
      </c>
      <c r="DS6354" s="81">
        <v>9.7350252842921128E-8</v>
      </c>
      <c r="DT6354" s="81">
        <v>9.7350252842921128E-8</v>
      </c>
      <c r="DU6354" s="81">
        <v>0</v>
      </c>
      <c r="DV6354" s="81">
        <v>9.7350252842921128E-8</v>
      </c>
      <c r="DW6354" s="81">
        <v>9.7350252842921128E-8</v>
      </c>
      <c r="GE6354" s="81" t="s">
        <v>449</v>
      </c>
      <c r="GF6354" s="81" t="s">
        <v>155</v>
      </c>
      <c r="GG6354" s="81" t="s">
        <v>502</v>
      </c>
      <c r="GH6354" s="81" t="s">
        <v>461</v>
      </c>
      <c r="GI6354" s="81">
        <v>2023</v>
      </c>
      <c r="GJ6354" s="81" t="s">
        <v>201</v>
      </c>
      <c r="GK6354" s="81">
        <v>233.23007680794291</v>
      </c>
      <c r="GL6354" s="81">
        <v>1</v>
      </c>
      <c r="GM6354" s="81">
        <v>2023</v>
      </c>
      <c r="GN6354" s="81" t="s">
        <v>173</v>
      </c>
      <c r="GO6354" s="81">
        <v>1.1148832299820636E-2</v>
      </c>
      <c r="GP6354" s="81">
        <v>10</v>
      </c>
      <c r="GQ6354" s="81">
        <v>0</v>
      </c>
      <c r="GR6354" s="81" t="s">
        <v>448</v>
      </c>
      <c r="GS6354" s="81">
        <v>1.1148832299820636E-2</v>
      </c>
      <c r="GT6354" s="81">
        <v>2.6002430136060419</v>
      </c>
      <c r="GU6354" s="81">
        <v>1.1148832299820636E-2</v>
      </c>
      <c r="GV6354" s="81">
        <v>2.6002430136060419</v>
      </c>
      <c r="GW6354" s="81">
        <v>1.1148832299820636E-2</v>
      </c>
      <c r="GX6354" s="81">
        <v>2.6002430136060419</v>
      </c>
      <c r="GY6354" s="81">
        <v>1.1148832299820636E-2</v>
      </c>
      <c r="GZ6354" s="81">
        <v>2.6002430136060419</v>
      </c>
    </row>
    <row r="6355" spans="98:208" x14ac:dyDescent="0.25">
      <c r="CT6355" s="81" t="s">
        <v>155</v>
      </c>
      <c r="CU6355" s="81" t="s">
        <v>496</v>
      </c>
      <c r="CV6355" s="81" t="s">
        <v>455</v>
      </c>
      <c r="CW6355" s="81">
        <v>2028</v>
      </c>
      <c r="CX6355" s="81">
        <v>0</v>
      </c>
      <c r="CY6355" s="81">
        <v>0</v>
      </c>
      <c r="CZ6355" s="81">
        <v>0</v>
      </c>
      <c r="DA6355" s="81">
        <v>0</v>
      </c>
      <c r="DB6355" s="81">
        <v>22783.187028906901</v>
      </c>
      <c r="DC6355" s="81">
        <v>453.26096055711599</v>
      </c>
      <c r="DD6355" s="81">
        <v>14531.335685572059</v>
      </c>
      <c r="DE6355" s="81">
        <v>7798.5903827776092</v>
      </c>
      <c r="DF6355" s="81">
        <v>5.0533304373069026</v>
      </c>
      <c r="DG6355" s="81">
        <v>5.0533304373069026</v>
      </c>
      <c r="DH6355" s="81">
        <v>5.0533304373069026</v>
      </c>
      <c r="DI6355" s="81">
        <v>5.0533304373069026</v>
      </c>
      <c r="DJ6355" s="81">
        <v>2.0372915420868142E-8</v>
      </c>
      <c r="DL6355" s="81">
        <v>0</v>
      </c>
      <c r="DM6355" s="81">
        <v>1.0295107359295215E-7</v>
      </c>
      <c r="DN6355" s="81">
        <v>1.0295107359295215E-7</v>
      </c>
      <c r="DO6355" s="81">
        <v>0</v>
      </c>
      <c r="DP6355" s="81">
        <v>1.0295107359295215E-7</v>
      </c>
      <c r="DQ6355" s="81">
        <v>1.0295107359295215E-7</v>
      </c>
      <c r="DR6355" s="81">
        <v>0</v>
      </c>
      <c r="DS6355" s="81">
        <v>1.0295107359295215E-7</v>
      </c>
      <c r="DT6355" s="81">
        <v>1.0295107359295215E-7</v>
      </c>
      <c r="DU6355" s="81">
        <v>0</v>
      </c>
      <c r="DV6355" s="81">
        <v>1.0295107359295215E-7</v>
      </c>
      <c r="DW6355" s="81">
        <v>1.0295107359295215E-7</v>
      </c>
      <c r="GE6355" s="81" t="s">
        <v>449</v>
      </c>
      <c r="GF6355" s="81" t="s">
        <v>155</v>
      </c>
      <c r="GG6355" s="81" t="s">
        <v>502</v>
      </c>
      <c r="GH6355" s="81" t="s">
        <v>461</v>
      </c>
      <c r="GI6355" s="81">
        <v>2024</v>
      </c>
      <c r="GJ6355" s="81" t="s">
        <v>201</v>
      </c>
      <c r="GK6355" s="81">
        <v>233.23007680794291</v>
      </c>
      <c r="GL6355" s="81">
        <v>1</v>
      </c>
      <c r="GM6355" s="81">
        <v>2024</v>
      </c>
      <c r="GN6355" s="81" t="s">
        <v>173</v>
      </c>
      <c r="GO6355" s="81">
        <v>1.1148832299820636E-2</v>
      </c>
      <c r="GP6355" s="81">
        <v>10</v>
      </c>
      <c r="GQ6355" s="81">
        <v>0</v>
      </c>
      <c r="GR6355" s="81" t="s">
        <v>448</v>
      </c>
      <c r="GS6355" s="81">
        <v>1.1148832299820636E-2</v>
      </c>
      <c r="GT6355" s="81">
        <v>2.6002430136060419</v>
      </c>
      <c r="GU6355" s="81">
        <v>1.1148832299820636E-2</v>
      </c>
      <c r="GV6355" s="81">
        <v>2.6002430136060419</v>
      </c>
      <c r="GW6355" s="81">
        <v>1.1148832299820636E-2</v>
      </c>
      <c r="GX6355" s="81">
        <v>2.6002430136060419</v>
      </c>
      <c r="GY6355" s="81">
        <v>1.1148832299820636E-2</v>
      </c>
      <c r="GZ6355" s="81">
        <v>2.6002430136060419</v>
      </c>
    </row>
    <row r="6356" spans="98:208" x14ac:dyDescent="0.25">
      <c r="CT6356" s="81" t="s">
        <v>155</v>
      </c>
      <c r="CU6356" s="81" t="s">
        <v>496</v>
      </c>
      <c r="CV6356" s="81" t="s">
        <v>455</v>
      </c>
      <c r="CW6356" s="81">
        <v>2029</v>
      </c>
      <c r="CX6356" s="81">
        <v>0</v>
      </c>
      <c r="CY6356" s="81">
        <v>0</v>
      </c>
      <c r="CZ6356" s="81">
        <v>0</v>
      </c>
      <c r="DA6356" s="81">
        <v>0</v>
      </c>
      <c r="DB6356" s="81">
        <v>22783.187028906901</v>
      </c>
      <c r="DC6356" s="81">
        <v>453.26096055711599</v>
      </c>
      <c r="DD6356" s="81">
        <v>14531.335685572059</v>
      </c>
      <c r="DE6356" s="81">
        <v>7798.5903827776092</v>
      </c>
      <c r="DF6356" s="81">
        <v>5.0533304373069026</v>
      </c>
      <c r="DG6356" s="81">
        <v>5.0533304373069026</v>
      </c>
      <c r="DH6356" s="81">
        <v>5.0533304373069026</v>
      </c>
      <c r="DI6356" s="81">
        <v>5.0533304373069026</v>
      </c>
      <c r="DJ6356" s="81">
        <v>2.0372915420868142E-8</v>
      </c>
      <c r="DL6356" s="81">
        <v>0</v>
      </c>
      <c r="DM6356" s="81">
        <v>1.0295107359295215E-7</v>
      </c>
      <c r="DN6356" s="81">
        <v>1.0295107359295215E-7</v>
      </c>
      <c r="DO6356" s="81">
        <v>0</v>
      </c>
      <c r="DP6356" s="81">
        <v>1.0295107359295215E-7</v>
      </c>
      <c r="DQ6356" s="81">
        <v>1.0295107359295215E-7</v>
      </c>
      <c r="DR6356" s="81">
        <v>0</v>
      </c>
      <c r="DS6356" s="81">
        <v>1.0295107359295215E-7</v>
      </c>
      <c r="DT6356" s="81">
        <v>1.0295107359295215E-7</v>
      </c>
      <c r="DU6356" s="81">
        <v>0</v>
      </c>
      <c r="DV6356" s="81">
        <v>1.0295107359295215E-7</v>
      </c>
      <c r="DW6356" s="81">
        <v>1.0295107359295215E-7</v>
      </c>
      <c r="GE6356" s="81" t="s">
        <v>449</v>
      </c>
      <c r="GF6356" s="81" t="s">
        <v>155</v>
      </c>
      <c r="GG6356" s="81" t="s">
        <v>502</v>
      </c>
      <c r="GH6356" s="81" t="s">
        <v>461</v>
      </c>
      <c r="GI6356" s="81">
        <v>2025</v>
      </c>
      <c r="GJ6356" s="81" t="s">
        <v>201</v>
      </c>
      <c r="GK6356" s="81">
        <v>233.23007680794291</v>
      </c>
      <c r="GL6356" s="81">
        <v>1</v>
      </c>
      <c r="GM6356" s="81">
        <v>2025</v>
      </c>
      <c r="GN6356" s="81" t="s">
        <v>173</v>
      </c>
      <c r="GO6356" s="81">
        <v>1.1148832299820636E-2</v>
      </c>
      <c r="GP6356" s="81">
        <v>10</v>
      </c>
      <c r="GQ6356" s="81">
        <v>0</v>
      </c>
      <c r="GR6356" s="81" t="s">
        <v>448</v>
      </c>
      <c r="GS6356" s="81">
        <v>1.1148832299820636E-2</v>
      </c>
      <c r="GT6356" s="81">
        <v>2.6002430136060419</v>
      </c>
      <c r="GU6356" s="81">
        <v>1.1148832299820636E-2</v>
      </c>
      <c r="GV6356" s="81">
        <v>2.6002430136060419</v>
      </c>
      <c r="GW6356" s="81">
        <v>1.1148832299820636E-2</v>
      </c>
      <c r="GX6356" s="81">
        <v>2.6002430136060419</v>
      </c>
      <c r="GY6356" s="81">
        <v>1.1148832299820636E-2</v>
      </c>
      <c r="GZ6356" s="81">
        <v>2.6002430136060419</v>
      </c>
    </row>
    <row r="6357" spans="98:208" x14ac:dyDescent="0.25">
      <c r="CT6357" s="81" t="s">
        <v>155</v>
      </c>
      <c r="CU6357" s="81" t="s">
        <v>496</v>
      </c>
      <c r="CV6357" s="81" t="s">
        <v>455</v>
      </c>
      <c r="CW6357" s="81">
        <v>2030</v>
      </c>
      <c r="CX6357" s="81">
        <v>0</v>
      </c>
      <c r="CY6357" s="81">
        <v>0</v>
      </c>
      <c r="CZ6357" s="81">
        <v>0</v>
      </c>
      <c r="DA6357" s="81">
        <v>0</v>
      </c>
      <c r="DB6357" s="81">
        <v>22783.187028906901</v>
      </c>
      <c r="DC6357" s="81">
        <v>453.26096055711599</v>
      </c>
      <c r="DD6357" s="81">
        <v>14531.335685572059</v>
      </c>
      <c r="DE6357" s="81">
        <v>7798.5903827776092</v>
      </c>
      <c r="DF6357" s="81">
        <v>0</v>
      </c>
      <c r="DG6357" s="81">
        <v>5.0533304373069026</v>
      </c>
      <c r="DH6357" s="81">
        <v>5.0533304373069026</v>
      </c>
      <c r="DI6357" s="81">
        <v>5.0533304373069026</v>
      </c>
      <c r="DJ6357" s="81">
        <v>2.0372915420868142E-8</v>
      </c>
      <c r="DL6357" s="81">
        <v>0</v>
      </c>
      <c r="DM6357" s="81">
        <v>0</v>
      </c>
      <c r="DN6357" s="81">
        <v>0</v>
      </c>
      <c r="DO6357" s="81">
        <v>0</v>
      </c>
      <c r="DP6357" s="81">
        <v>1.0295107359295215E-7</v>
      </c>
      <c r="DQ6357" s="81">
        <v>1.0295107359295215E-7</v>
      </c>
      <c r="DR6357" s="81">
        <v>0</v>
      </c>
      <c r="DS6357" s="81">
        <v>1.0295107359295215E-7</v>
      </c>
      <c r="DT6357" s="81">
        <v>1.0295107359295215E-7</v>
      </c>
      <c r="DU6357" s="81">
        <v>0</v>
      </c>
      <c r="DV6357" s="81">
        <v>1.0295107359295215E-7</v>
      </c>
      <c r="DW6357" s="81">
        <v>1.0295107359295215E-7</v>
      </c>
      <c r="GE6357" s="81" t="s">
        <v>449</v>
      </c>
      <c r="GF6357" s="81" t="s">
        <v>155</v>
      </c>
      <c r="GG6357" s="81" t="s">
        <v>502</v>
      </c>
      <c r="GH6357" s="81" t="s">
        <v>461</v>
      </c>
      <c r="GI6357" s="81">
        <v>2026</v>
      </c>
      <c r="GJ6357" s="81" t="s">
        <v>201</v>
      </c>
      <c r="GK6357" s="81">
        <v>233.23007680794291</v>
      </c>
      <c r="GL6357" s="81">
        <v>1</v>
      </c>
      <c r="GM6357" s="81">
        <v>2026</v>
      </c>
      <c r="GN6357" s="81" t="s">
        <v>173</v>
      </c>
      <c r="GO6357" s="81">
        <v>1.1148832299820636E-2</v>
      </c>
      <c r="GP6357" s="81">
        <v>10</v>
      </c>
      <c r="GQ6357" s="81">
        <v>0</v>
      </c>
      <c r="GR6357" s="81" t="s">
        <v>448</v>
      </c>
      <c r="GS6357" s="81">
        <v>1.1148832299820636E-2</v>
      </c>
      <c r="GT6357" s="81">
        <v>2.6002430136060419</v>
      </c>
      <c r="GU6357" s="81">
        <v>1.1148832299820636E-2</v>
      </c>
      <c r="GV6357" s="81">
        <v>2.6002430136060419</v>
      </c>
      <c r="GW6357" s="81">
        <v>1.1148832299820636E-2</v>
      </c>
      <c r="GX6357" s="81">
        <v>2.6002430136060419</v>
      </c>
      <c r="GY6357" s="81">
        <v>1.1148832299820636E-2</v>
      </c>
      <c r="GZ6357" s="81">
        <v>2.6002430136060419</v>
      </c>
    </row>
    <row r="6358" spans="98:208" x14ac:dyDescent="0.25">
      <c r="CT6358" s="81" t="s">
        <v>155</v>
      </c>
      <c r="CU6358" s="81" t="s">
        <v>496</v>
      </c>
      <c r="CV6358" s="81" t="s">
        <v>455</v>
      </c>
      <c r="CW6358" s="81">
        <v>2031</v>
      </c>
      <c r="CX6358" s="81">
        <v>0</v>
      </c>
      <c r="CY6358" s="81">
        <v>0</v>
      </c>
      <c r="CZ6358" s="81">
        <v>0</v>
      </c>
      <c r="DA6358" s="81">
        <v>0</v>
      </c>
      <c r="DB6358" s="81">
        <v>22783.187028906901</v>
      </c>
      <c r="DC6358" s="81">
        <v>453.26096055711599</v>
      </c>
      <c r="DD6358" s="81">
        <v>14531.335685572059</v>
      </c>
      <c r="DE6358" s="81">
        <v>7798.5903827776092</v>
      </c>
      <c r="DF6358" s="81">
        <v>0</v>
      </c>
      <c r="DG6358" s="81">
        <v>0</v>
      </c>
      <c r="DH6358" s="81">
        <v>5.0533304373069026</v>
      </c>
      <c r="DI6358" s="81">
        <v>5.0533304373069026</v>
      </c>
      <c r="DJ6358" s="81">
        <v>2.0372915420868142E-8</v>
      </c>
      <c r="DL6358" s="81">
        <v>0</v>
      </c>
      <c r="DM6358" s="81">
        <v>0</v>
      </c>
      <c r="DN6358" s="81">
        <v>0</v>
      </c>
      <c r="DO6358" s="81">
        <v>0</v>
      </c>
      <c r="DP6358" s="81">
        <v>0</v>
      </c>
      <c r="DQ6358" s="81">
        <v>0</v>
      </c>
      <c r="DR6358" s="81">
        <v>0</v>
      </c>
      <c r="DS6358" s="81">
        <v>1.0295107359295215E-7</v>
      </c>
      <c r="DT6358" s="81">
        <v>1.0295107359295215E-7</v>
      </c>
      <c r="DU6358" s="81">
        <v>0</v>
      </c>
      <c r="DV6358" s="81">
        <v>1.0295107359295215E-7</v>
      </c>
      <c r="DW6358" s="81">
        <v>1.0295107359295215E-7</v>
      </c>
      <c r="GE6358" s="81" t="s">
        <v>449</v>
      </c>
      <c r="GF6358" s="81" t="s">
        <v>155</v>
      </c>
      <c r="GG6358" s="81" t="s">
        <v>502</v>
      </c>
      <c r="GH6358" s="81" t="s">
        <v>461</v>
      </c>
      <c r="GI6358" s="81">
        <v>2027</v>
      </c>
      <c r="GJ6358" s="81" t="s">
        <v>201</v>
      </c>
      <c r="GK6358" s="81">
        <v>233.23007680794291</v>
      </c>
      <c r="GL6358" s="81">
        <v>1</v>
      </c>
      <c r="GM6358" s="81">
        <v>2027</v>
      </c>
      <c r="GN6358" s="81" t="s">
        <v>173</v>
      </c>
      <c r="GO6358" s="81">
        <v>1.1148832299820636E-2</v>
      </c>
      <c r="GP6358" s="81">
        <v>10</v>
      </c>
      <c r="GQ6358" s="81">
        <v>0</v>
      </c>
      <c r="GR6358" s="81" t="s">
        <v>448</v>
      </c>
      <c r="GS6358" s="81">
        <v>1.1148832299820636E-2</v>
      </c>
      <c r="GT6358" s="81">
        <v>2.6002430136060419</v>
      </c>
      <c r="GU6358" s="81">
        <v>1.1148832299820636E-2</v>
      </c>
      <c r="GV6358" s="81">
        <v>2.6002430136060419</v>
      </c>
      <c r="GW6358" s="81">
        <v>1.1148832299820636E-2</v>
      </c>
      <c r="GX6358" s="81">
        <v>2.6002430136060419</v>
      </c>
      <c r="GY6358" s="81">
        <v>1.1148832299820636E-2</v>
      </c>
      <c r="GZ6358" s="81">
        <v>2.6002430136060419</v>
      </c>
    </row>
    <row r="6359" spans="98:208" x14ac:dyDescent="0.25">
      <c r="CT6359" s="81" t="s">
        <v>155</v>
      </c>
      <c r="CU6359" s="81" t="s">
        <v>496</v>
      </c>
      <c r="CV6359" s="81" t="s">
        <v>455</v>
      </c>
      <c r="CW6359" s="81">
        <v>2032</v>
      </c>
      <c r="CX6359" s="81">
        <v>0</v>
      </c>
      <c r="CY6359" s="81">
        <v>0</v>
      </c>
      <c r="CZ6359" s="81">
        <v>0</v>
      </c>
      <c r="DA6359" s="81">
        <v>0</v>
      </c>
      <c r="DB6359" s="81">
        <v>22783.187028906901</v>
      </c>
      <c r="DC6359" s="81">
        <v>453.26096055711599</v>
      </c>
      <c r="DD6359" s="81">
        <v>14531.335685572059</v>
      </c>
      <c r="DE6359" s="81">
        <v>7798.5903827776092</v>
      </c>
      <c r="DF6359" s="81">
        <v>0</v>
      </c>
      <c r="DG6359" s="81">
        <v>0</v>
      </c>
      <c r="DH6359" s="81">
        <v>0</v>
      </c>
      <c r="DI6359" s="81">
        <v>5.0533304373069026</v>
      </c>
      <c r="DJ6359" s="81">
        <v>2.0372915420868142E-8</v>
      </c>
      <c r="DL6359" s="81">
        <v>0</v>
      </c>
      <c r="DM6359" s="81">
        <v>0</v>
      </c>
      <c r="DN6359" s="81">
        <v>0</v>
      </c>
      <c r="DO6359" s="81">
        <v>0</v>
      </c>
      <c r="DP6359" s="81">
        <v>0</v>
      </c>
      <c r="DQ6359" s="81">
        <v>0</v>
      </c>
      <c r="DR6359" s="81">
        <v>0</v>
      </c>
      <c r="DS6359" s="81">
        <v>0</v>
      </c>
      <c r="DT6359" s="81">
        <v>0</v>
      </c>
      <c r="DU6359" s="81">
        <v>0</v>
      </c>
      <c r="DV6359" s="81">
        <v>1.0295107359295215E-7</v>
      </c>
      <c r="DW6359" s="81">
        <v>1.0295107359295215E-7</v>
      </c>
      <c r="GE6359" s="81" t="s">
        <v>449</v>
      </c>
      <c r="GF6359" s="81" t="s">
        <v>155</v>
      </c>
      <c r="GG6359" s="81" t="s">
        <v>502</v>
      </c>
      <c r="GH6359" s="81" t="s">
        <v>461</v>
      </c>
      <c r="GI6359" s="81">
        <v>2028</v>
      </c>
      <c r="GJ6359" s="81" t="s">
        <v>201</v>
      </c>
      <c r="GK6359" s="81">
        <v>247.27299216495089</v>
      </c>
      <c r="GL6359" s="81">
        <v>1</v>
      </c>
      <c r="GM6359" s="81">
        <v>2028</v>
      </c>
      <c r="GN6359" s="81" t="s">
        <v>173</v>
      </c>
      <c r="GO6359" s="81">
        <v>1.1148832299820636E-2</v>
      </c>
      <c r="GP6359" s="81">
        <v>10</v>
      </c>
      <c r="GQ6359" s="81">
        <v>0</v>
      </c>
      <c r="GR6359" s="81" t="s">
        <v>448</v>
      </c>
      <c r="GS6359" s="81">
        <v>1.1148832299820636E-2</v>
      </c>
      <c r="GT6359" s="81">
        <v>2.7568051219218996</v>
      </c>
      <c r="GU6359" s="81">
        <v>1.1148832299820636E-2</v>
      </c>
      <c r="GV6359" s="81">
        <v>2.7568051219218996</v>
      </c>
      <c r="GW6359" s="81">
        <v>1.1148832299820636E-2</v>
      </c>
      <c r="GX6359" s="81">
        <v>2.7568051219218996</v>
      </c>
      <c r="GY6359" s="81">
        <v>1.1148832299820636E-2</v>
      </c>
      <c r="GZ6359" s="81">
        <v>2.7568051219218996</v>
      </c>
    </row>
    <row r="6360" spans="98:208" x14ac:dyDescent="0.25">
      <c r="CT6360" s="81" t="s">
        <v>155</v>
      </c>
      <c r="CU6360" s="81" t="s">
        <v>497</v>
      </c>
      <c r="CV6360" s="81" t="s">
        <v>457</v>
      </c>
      <c r="CW6360" s="81">
        <v>2020</v>
      </c>
      <c r="CX6360" s="81">
        <v>0</v>
      </c>
      <c r="CY6360" s="81">
        <v>0</v>
      </c>
      <c r="CZ6360" s="81">
        <v>0</v>
      </c>
      <c r="DA6360" s="81">
        <v>0</v>
      </c>
      <c r="DB6360" s="81">
        <v>14146.130641332509</v>
      </c>
      <c r="DC6360" s="81">
        <v>222.22942162781379</v>
      </c>
      <c r="DD6360" s="81">
        <v>8585.7228092479436</v>
      </c>
      <c r="DE6360" s="81">
        <v>5338.1784104567168</v>
      </c>
      <c r="DF6360" s="81">
        <v>2.4775985538146292</v>
      </c>
      <c r="DG6360" s="81">
        <v>0</v>
      </c>
      <c r="DH6360" s="81">
        <v>0</v>
      </c>
      <c r="DI6360" s="81">
        <v>0</v>
      </c>
      <c r="DJ6360" s="81">
        <v>3.8201943695936853E-8</v>
      </c>
      <c r="DL6360" s="81">
        <v>0</v>
      </c>
      <c r="DM6360" s="81">
        <v>9.4649080453961036E-8</v>
      </c>
      <c r="DN6360" s="81">
        <v>9.4649080453961036E-8</v>
      </c>
      <c r="DO6360" s="81">
        <v>0</v>
      </c>
      <c r="DP6360" s="81">
        <v>0</v>
      </c>
      <c r="DQ6360" s="81">
        <v>0</v>
      </c>
      <c r="DR6360" s="81">
        <v>0</v>
      </c>
      <c r="DS6360" s="81">
        <v>0</v>
      </c>
      <c r="DT6360" s="81">
        <v>0</v>
      </c>
      <c r="DU6360" s="81">
        <v>0</v>
      </c>
      <c r="DV6360" s="81">
        <v>0</v>
      </c>
      <c r="DW6360" s="81">
        <v>0</v>
      </c>
      <c r="GE6360" s="81" t="s">
        <v>449</v>
      </c>
      <c r="GF6360" s="81" t="s">
        <v>155</v>
      </c>
      <c r="GG6360" s="81" t="s">
        <v>502</v>
      </c>
      <c r="GH6360" s="81" t="s">
        <v>461</v>
      </c>
      <c r="GI6360" s="81">
        <v>2029</v>
      </c>
      <c r="GJ6360" s="81" t="s">
        <v>201</v>
      </c>
      <c r="GK6360" s="81">
        <v>247.27299216495089</v>
      </c>
      <c r="GL6360" s="81">
        <v>1</v>
      </c>
      <c r="GM6360" s="81">
        <v>2029</v>
      </c>
      <c r="GN6360" s="81" t="s">
        <v>173</v>
      </c>
      <c r="GO6360" s="81">
        <v>1.1148832299820636E-2</v>
      </c>
      <c r="GP6360" s="81">
        <v>10</v>
      </c>
      <c r="GQ6360" s="81">
        <v>0</v>
      </c>
      <c r="GR6360" s="81" t="s">
        <v>448</v>
      </c>
      <c r="GS6360" s="81">
        <v>1.1148832299820636E-2</v>
      </c>
      <c r="GT6360" s="81">
        <v>2.7568051219218996</v>
      </c>
      <c r="GU6360" s="81">
        <v>1.1148832299820636E-2</v>
      </c>
      <c r="GV6360" s="81">
        <v>2.7568051219218996</v>
      </c>
      <c r="GW6360" s="81">
        <v>1.1148832299820636E-2</v>
      </c>
      <c r="GX6360" s="81">
        <v>2.7568051219218996</v>
      </c>
      <c r="GY6360" s="81">
        <v>1.1148832299820636E-2</v>
      </c>
      <c r="GZ6360" s="81">
        <v>2.7568051219218996</v>
      </c>
    </row>
    <row r="6361" spans="98:208" x14ac:dyDescent="0.25">
      <c r="CT6361" s="81" t="s">
        <v>155</v>
      </c>
      <c r="CU6361" s="81" t="s">
        <v>497</v>
      </c>
      <c r="CV6361" s="81" t="s">
        <v>457</v>
      </c>
      <c r="CW6361" s="81">
        <v>2021</v>
      </c>
      <c r="CX6361" s="81">
        <v>0</v>
      </c>
      <c r="CY6361" s="81">
        <v>0</v>
      </c>
      <c r="CZ6361" s="81">
        <v>0</v>
      </c>
      <c r="DA6361" s="81">
        <v>0</v>
      </c>
      <c r="DB6361" s="81">
        <v>14146.130641332509</v>
      </c>
      <c r="DC6361" s="81">
        <v>222.22942162781379</v>
      </c>
      <c r="DD6361" s="81">
        <v>8585.7228092479436</v>
      </c>
      <c r="DE6361" s="81">
        <v>5338.1784104567168</v>
      </c>
      <c r="DF6361" s="81">
        <v>2.4775985538146292</v>
      </c>
      <c r="DG6361" s="81">
        <v>2.4775985538146292</v>
      </c>
      <c r="DH6361" s="81">
        <v>0</v>
      </c>
      <c r="DI6361" s="81">
        <v>0</v>
      </c>
      <c r="DJ6361" s="81">
        <v>3.8201943695936853E-8</v>
      </c>
      <c r="DL6361" s="81">
        <v>0</v>
      </c>
      <c r="DM6361" s="81">
        <v>9.4649080453961036E-8</v>
      </c>
      <c r="DN6361" s="81">
        <v>9.4649080453961036E-8</v>
      </c>
      <c r="DO6361" s="81">
        <v>0</v>
      </c>
      <c r="DP6361" s="81">
        <v>9.4649080453961036E-8</v>
      </c>
      <c r="DQ6361" s="81">
        <v>9.4649080453961036E-8</v>
      </c>
      <c r="DR6361" s="81">
        <v>0</v>
      </c>
      <c r="DS6361" s="81">
        <v>0</v>
      </c>
      <c r="DT6361" s="81">
        <v>0</v>
      </c>
      <c r="DU6361" s="81">
        <v>0</v>
      </c>
      <c r="DV6361" s="81">
        <v>0</v>
      </c>
      <c r="DW6361" s="81">
        <v>0</v>
      </c>
      <c r="GE6361" s="81" t="s">
        <v>449</v>
      </c>
      <c r="GF6361" s="81" t="s">
        <v>155</v>
      </c>
      <c r="GG6361" s="81" t="s">
        <v>502</v>
      </c>
      <c r="GH6361" s="81" t="s">
        <v>461</v>
      </c>
      <c r="GI6361" s="81">
        <v>2030</v>
      </c>
      <c r="GJ6361" s="81" t="s">
        <v>201</v>
      </c>
      <c r="GK6361" s="81">
        <v>247.27299216495089</v>
      </c>
      <c r="GL6361" s="81">
        <v>1</v>
      </c>
      <c r="GM6361" s="81">
        <v>2030</v>
      </c>
      <c r="GN6361" s="81" t="s">
        <v>173</v>
      </c>
      <c r="GO6361" s="81">
        <v>1.1148832299820636E-2</v>
      </c>
      <c r="GP6361" s="81">
        <v>10</v>
      </c>
      <c r="GQ6361" s="81">
        <v>0</v>
      </c>
      <c r="GR6361" s="81" t="s">
        <v>448</v>
      </c>
      <c r="GS6361" s="81">
        <v>0</v>
      </c>
      <c r="GT6361" s="81">
        <v>0</v>
      </c>
      <c r="GU6361" s="81">
        <v>1.1148832299820636E-2</v>
      </c>
      <c r="GV6361" s="81">
        <v>2.7568051219218996</v>
      </c>
      <c r="GW6361" s="81">
        <v>1.1148832299820636E-2</v>
      </c>
      <c r="GX6361" s="81">
        <v>2.7568051219218996</v>
      </c>
      <c r="GY6361" s="81">
        <v>1.1148832299820636E-2</v>
      </c>
      <c r="GZ6361" s="81">
        <v>2.7568051219218996</v>
      </c>
    </row>
    <row r="6362" spans="98:208" x14ac:dyDescent="0.25">
      <c r="CT6362" s="81" t="s">
        <v>155</v>
      </c>
      <c r="CU6362" s="81" t="s">
        <v>497</v>
      </c>
      <c r="CV6362" s="81" t="s">
        <v>457</v>
      </c>
      <c r="CW6362" s="81">
        <v>2022</v>
      </c>
      <c r="CX6362" s="81">
        <v>0</v>
      </c>
      <c r="CY6362" s="81">
        <v>0</v>
      </c>
      <c r="CZ6362" s="81">
        <v>0</v>
      </c>
      <c r="DA6362" s="81">
        <v>0</v>
      </c>
      <c r="DB6362" s="81">
        <v>14146.130641332509</v>
      </c>
      <c r="DC6362" s="81">
        <v>222.22942162781379</v>
      </c>
      <c r="DD6362" s="81">
        <v>8585.7228092479436</v>
      </c>
      <c r="DE6362" s="81">
        <v>5338.1784104567168</v>
      </c>
      <c r="DF6362" s="81">
        <v>2.4775985538146292</v>
      </c>
      <c r="DG6362" s="81">
        <v>2.4775985538146292</v>
      </c>
      <c r="DH6362" s="81">
        <v>2.4775985538146292</v>
      </c>
      <c r="DI6362" s="81">
        <v>0</v>
      </c>
      <c r="DJ6362" s="81">
        <v>3.8201943695936853E-8</v>
      </c>
      <c r="DL6362" s="81">
        <v>0</v>
      </c>
      <c r="DM6362" s="81">
        <v>9.4649080453961036E-8</v>
      </c>
      <c r="DN6362" s="81">
        <v>9.4649080453961036E-8</v>
      </c>
      <c r="DO6362" s="81">
        <v>0</v>
      </c>
      <c r="DP6362" s="81">
        <v>9.4649080453961036E-8</v>
      </c>
      <c r="DQ6362" s="81">
        <v>9.4649080453961036E-8</v>
      </c>
      <c r="DR6362" s="81">
        <v>0</v>
      </c>
      <c r="DS6362" s="81">
        <v>9.4649080453961036E-8</v>
      </c>
      <c r="DT6362" s="81">
        <v>9.4649080453961036E-8</v>
      </c>
      <c r="DU6362" s="81">
        <v>0</v>
      </c>
      <c r="DV6362" s="81">
        <v>0</v>
      </c>
      <c r="DW6362" s="81">
        <v>0</v>
      </c>
      <c r="GE6362" s="81" t="s">
        <v>449</v>
      </c>
      <c r="GF6362" s="81" t="s">
        <v>155</v>
      </c>
      <c r="GG6362" s="81" t="s">
        <v>502</v>
      </c>
      <c r="GH6362" s="81" t="s">
        <v>461</v>
      </c>
      <c r="GI6362" s="81">
        <v>2031</v>
      </c>
      <c r="GJ6362" s="81" t="s">
        <v>201</v>
      </c>
      <c r="GK6362" s="81">
        <v>247.27299216495089</v>
      </c>
      <c r="GL6362" s="81">
        <v>1</v>
      </c>
      <c r="GM6362" s="81">
        <v>2031</v>
      </c>
      <c r="GN6362" s="81" t="s">
        <v>173</v>
      </c>
      <c r="GO6362" s="81">
        <v>1.1148832299820636E-2</v>
      </c>
      <c r="GP6362" s="81">
        <v>10</v>
      </c>
      <c r="GQ6362" s="81">
        <v>0</v>
      </c>
      <c r="GR6362" s="81" t="s">
        <v>448</v>
      </c>
      <c r="GS6362" s="81">
        <v>0</v>
      </c>
      <c r="GT6362" s="81">
        <v>0</v>
      </c>
      <c r="GU6362" s="81">
        <v>0</v>
      </c>
      <c r="GV6362" s="81">
        <v>0</v>
      </c>
      <c r="GW6362" s="81">
        <v>1.1148832299820636E-2</v>
      </c>
      <c r="GX6362" s="81">
        <v>2.7568051219218996</v>
      </c>
      <c r="GY6362" s="81">
        <v>1.1148832299820636E-2</v>
      </c>
      <c r="GZ6362" s="81">
        <v>2.7568051219218996</v>
      </c>
    </row>
    <row r="6363" spans="98:208" x14ac:dyDescent="0.25">
      <c r="CT6363" s="81" t="s">
        <v>155</v>
      </c>
      <c r="CU6363" s="81" t="s">
        <v>497</v>
      </c>
      <c r="CV6363" s="81" t="s">
        <v>457</v>
      </c>
      <c r="CW6363" s="81">
        <v>2023</v>
      </c>
      <c r="CX6363" s="81">
        <v>0</v>
      </c>
      <c r="CY6363" s="81">
        <v>0</v>
      </c>
      <c r="CZ6363" s="81">
        <v>0</v>
      </c>
      <c r="DA6363" s="81">
        <v>0</v>
      </c>
      <c r="DB6363" s="81">
        <v>14664.63755643661</v>
      </c>
      <c r="DC6363" s="81">
        <v>233.2300768079163</v>
      </c>
      <c r="DD6363" s="81">
        <v>8896.5159934285784</v>
      </c>
      <c r="DE6363" s="81">
        <v>5534.8914862000793</v>
      </c>
      <c r="DF6363" s="81">
        <v>2.6002430136057453</v>
      </c>
      <c r="DG6363" s="81">
        <v>2.6002430136057453</v>
      </c>
      <c r="DH6363" s="81">
        <v>2.6002430136057453</v>
      </c>
      <c r="DI6363" s="81">
        <v>2.6002430136057453</v>
      </c>
      <c r="DJ6363" s="81">
        <v>3.8201943695936853E-8</v>
      </c>
      <c r="DL6363" s="81">
        <v>0</v>
      </c>
      <c r="DM6363" s="81">
        <v>9.9334337201519845E-8</v>
      </c>
      <c r="DN6363" s="81">
        <v>9.9334337201519845E-8</v>
      </c>
      <c r="DO6363" s="81">
        <v>0</v>
      </c>
      <c r="DP6363" s="81">
        <v>9.9334337201519845E-8</v>
      </c>
      <c r="DQ6363" s="81">
        <v>9.9334337201519845E-8</v>
      </c>
      <c r="DR6363" s="81">
        <v>0</v>
      </c>
      <c r="DS6363" s="81">
        <v>9.9334337201519845E-8</v>
      </c>
      <c r="DT6363" s="81">
        <v>9.9334337201519845E-8</v>
      </c>
      <c r="DU6363" s="81">
        <v>0</v>
      </c>
      <c r="DV6363" s="81">
        <v>9.9334337201519845E-8</v>
      </c>
      <c r="DW6363" s="81">
        <v>9.9334337201519845E-8</v>
      </c>
      <c r="GE6363" s="81" t="s">
        <v>449</v>
      </c>
      <c r="GF6363" s="81" t="s">
        <v>155</v>
      </c>
      <c r="GG6363" s="81" t="s">
        <v>502</v>
      </c>
      <c r="GH6363" s="81" t="s">
        <v>461</v>
      </c>
      <c r="GI6363" s="81">
        <v>2032</v>
      </c>
      <c r="GJ6363" s="81" t="s">
        <v>201</v>
      </c>
      <c r="GK6363" s="81">
        <v>247.27299216495089</v>
      </c>
      <c r="GL6363" s="81">
        <v>1</v>
      </c>
      <c r="GM6363" s="81">
        <v>2032</v>
      </c>
      <c r="GN6363" s="81" t="s">
        <v>173</v>
      </c>
      <c r="GO6363" s="81">
        <v>1.1148832299820636E-2</v>
      </c>
      <c r="GP6363" s="81">
        <v>10</v>
      </c>
      <c r="GQ6363" s="81">
        <v>0</v>
      </c>
      <c r="GR6363" s="81" t="s">
        <v>448</v>
      </c>
      <c r="GS6363" s="81">
        <v>0</v>
      </c>
      <c r="GT6363" s="81">
        <v>0</v>
      </c>
      <c r="GU6363" s="81">
        <v>0</v>
      </c>
      <c r="GV6363" s="81">
        <v>0</v>
      </c>
      <c r="GW6363" s="81">
        <v>0</v>
      </c>
      <c r="GX6363" s="81">
        <v>0</v>
      </c>
      <c r="GY6363" s="81">
        <v>1.1148832299820636E-2</v>
      </c>
      <c r="GZ6363" s="81">
        <v>2.7568051219218996</v>
      </c>
    </row>
    <row r="6364" spans="98:208" x14ac:dyDescent="0.25">
      <c r="CT6364" s="81" t="s">
        <v>155</v>
      </c>
      <c r="CU6364" s="81" t="s">
        <v>497</v>
      </c>
      <c r="CV6364" s="81" t="s">
        <v>457</v>
      </c>
      <c r="CW6364" s="81">
        <v>2024</v>
      </c>
      <c r="CX6364" s="81">
        <v>0</v>
      </c>
      <c r="CY6364" s="81">
        <v>0</v>
      </c>
      <c r="CZ6364" s="81">
        <v>0</v>
      </c>
      <c r="DA6364" s="81">
        <v>0</v>
      </c>
      <c r="DB6364" s="81">
        <v>14664.63755643661</v>
      </c>
      <c r="DC6364" s="81">
        <v>233.2300768079163</v>
      </c>
      <c r="DD6364" s="81">
        <v>8896.5159934285784</v>
      </c>
      <c r="DE6364" s="81">
        <v>5534.8914862000793</v>
      </c>
      <c r="DF6364" s="81">
        <v>2.6002430136057453</v>
      </c>
      <c r="DG6364" s="81">
        <v>2.6002430136057453</v>
      </c>
      <c r="DH6364" s="81">
        <v>2.6002430136057453</v>
      </c>
      <c r="DI6364" s="81">
        <v>2.6002430136057453</v>
      </c>
      <c r="DJ6364" s="81">
        <v>3.8201943695936853E-8</v>
      </c>
      <c r="DL6364" s="81">
        <v>0</v>
      </c>
      <c r="DM6364" s="81">
        <v>9.9334337201519845E-8</v>
      </c>
      <c r="DN6364" s="81">
        <v>9.9334337201519845E-8</v>
      </c>
      <c r="DO6364" s="81">
        <v>0</v>
      </c>
      <c r="DP6364" s="81">
        <v>9.9334337201519845E-8</v>
      </c>
      <c r="DQ6364" s="81">
        <v>9.9334337201519845E-8</v>
      </c>
      <c r="DR6364" s="81">
        <v>0</v>
      </c>
      <c r="DS6364" s="81">
        <v>9.9334337201519845E-8</v>
      </c>
      <c r="DT6364" s="81">
        <v>9.9334337201519845E-8</v>
      </c>
      <c r="DU6364" s="81">
        <v>0</v>
      </c>
      <c r="DV6364" s="81">
        <v>9.9334337201519845E-8</v>
      </c>
      <c r="DW6364" s="81">
        <v>9.9334337201519845E-8</v>
      </c>
      <c r="GE6364" s="81" t="s">
        <v>449</v>
      </c>
      <c r="GF6364" s="81" t="s">
        <v>155</v>
      </c>
      <c r="GG6364" s="81" t="s">
        <v>502</v>
      </c>
      <c r="GH6364" s="81" t="s">
        <v>451</v>
      </c>
      <c r="GI6364" s="81">
        <v>2021</v>
      </c>
      <c r="GJ6364" s="81" t="s">
        <v>201</v>
      </c>
      <c r="GK6364" s="81">
        <v>222.22942162783289</v>
      </c>
      <c r="GL6364" s="81">
        <v>1</v>
      </c>
      <c r="GM6364" s="81">
        <v>2021</v>
      </c>
      <c r="GN6364" s="81" t="s">
        <v>173</v>
      </c>
      <c r="GO6364" s="81">
        <v>1.1148832299820636E-2</v>
      </c>
      <c r="GP6364" s="81">
        <v>10</v>
      </c>
      <c r="GQ6364" s="81">
        <v>0</v>
      </c>
      <c r="GR6364" s="81" t="s">
        <v>448</v>
      </c>
      <c r="GS6364" s="81">
        <v>1.1148832299820636E-2</v>
      </c>
      <c r="GT6364" s="81">
        <v>2.477598553814842</v>
      </c>
      <c r="GU6364" s="81">
        <v>1.1148832299820636E-2</v>
      </c>
      <c r="GV6364" s="81">
        <v>2.477598553814842</v>
      </c>
      <c r="GW6364" s="81">
        <v>0</v>
      </c>
      <c r="GX6364" s="81">
        <v>0</v>
      </c>
      <c r="GY6364" s="81">
        <v>0</v>
      </c>
      <c r="GZ6364" s="81">
        <v>0</v>
      </c>
    </row>
    <row r="6365" spans="98:208" x14ac:dyDescent="0.25">
      <c r="CT6365" s="81" t="s">
        <v>155</v>
      </c>
      <c r="CU6365" s="81" t="s">
        <v>497</v>
      </c>
      <c r="CV6365" s="81" t="s">
        <v>457</v>
      </c>
      <c r="CW6365" s="81">
        <v>2025</v>
      </c>
      <c r="CX6365" s="81">
        <v>0</v>
      </c>
      <c r="CY6365" s="81">
        <v>0</v>
      </c>
      <c r="CZ6365" s="81">
        <v>0</v>
      </c>
      <c r="DA6365" s="81">
        <v>0</v>
      </c>
      <c r="DB6365" s="81">
        <v>14664.63755643661</v>
      </c>
      <c r="DC6365" s="81">
        <v>233.2300768079163</v>
      </c>
      <c r="DD6365" s="81">
        <v>8896.5159934285784</v>
      </c>
      <c r="DE6365" s="81">
        <v>5534.8914862000793</v>
      </c>
      <c r="DF6365" s="81">
        <v>2.6002430136057453</v>
      </c>
      <c r="DG6365" s="81">
        <v>2.6002430136057453</v>
      </c>
      <c r="DH6365" s="81">
        <v>2.6002430136057453</v>
      </c>
      <c r="DI6365" s="81">
        <v>2.6002430136057453</v>
      </c>
      <c r="DJ6365" s="81">
        <v>3.8201943695936853E-8</v>
      </c>
      <c r="DL6365" s="81">
        <v>0</v>
      </c>
      <c r="DM6365" s="81">
        <v>9.9334337201519845E-8</v>
      </c>
      <c r="DN6365" s="81">
        <v>9.9334337201519845E-8</v>
      </c>
      <c r="DO6365" s="81">
        <v>0</v>
      </c>
      <c r="DP6365" s="81">
        <v>9.9334337201519845E-8</v>
      </c>
      <c r="DQ6365" s="81">
        <v>9.9334337201519845E-8</v>
      </c>
      <c r="DR6365" s="81">
        <v>0</v>
      </c>
      <c r="DS6365" s="81">
        <v>9.9334337201519845E-8</v>
      </c>
      <c r="DT6365" s="81">
        <v>9.9334337201519845E-8</v>
      </c>
      <c r="DU6365" s="81">
        <v>0</v>
      </c>
      <c r="DV6365" s="81">
        <v>9.9334337201519845E-8</v>
      </c>
      <c r="DW6365" s="81">
        <v>9.9334337201519845E-8</v>
      </c>
      <c r="GE6365" s="81" t="s">
        <v>449</v>
      </c>
      <c r="GF6365" s="81" t="s">
        <v>155</v>
      </c>
      <c r="GG6365" s="81" t="s">
        <v>502</v>
      </c>
      <c r="GH6365" s="81" t="s">
        <v>451</v>
      </c>
      <c r="GI6365" s="81">
        <v>2022</v>
      </c>
      <c r="GJ6365" s="81" t="s">
        <v>201</v>
      </c>
      <c r="GK6365" s="81">
        <v>222.22942162783289</v>
      </c>
      <c r="GL6365" s="81">
        <v>1</v>
      </c>
      <c r="GM6365" s="81">
        <v>2022</v>
      </c>
      <c r="GN6365" s="81" t="s">
        <v>173</v>
      </c>
      <c r="GO6365" s="81">
        <v>1.1148832299820636E-2</v>
      </c>
      <c r="GP6365" s="81">
        <v>10</v>
      </c>
      <c r="GQ6365" s="81">
        <v>0</v>
      </c>
      <c r="GR6365" s="81" t="s">
        <v>448</v>
      </c>
      <c r="GS6365" s="81">
        <v>1.1148832299820636E-2</v>
      </c>
      <c r="GT6365" s="81">
        <v>2.477598553814842</v>
      </c>
      <c r="GU6365" s="81">
        <v>1.1148832299820636E-2</v>
      </c>
      <c r="GV6365" s="81">
        <v>2.477598553814842</v>
      </c>
      <c r="GW6365" s="81">
        <v>1.1148832299820636E-2</v>
      </c>
      <c r="GX6365" s="81">
        <v>2.477598553814842</v>
      </c>
      <c r="GY6365" s="81">
        <v>0</v>
      </c>
      <c r="GZ6365" s="81">
        <v>0</v>
      </c>
    </row>
    <row r="6366" spans="98:208" x14ac:dyDescent="0.25">
      <c r="CT6366" s="81" t="s">
        <v>155</v>
      </c>
      <c r="CU6366" s="81" t="s">
        <v>497</v>
      </c>
      <c r="CV6366" s="81" t="s">
        <v>457</v>
      </c>
      <c r="CW6366" s="81">
        <v>2026</v>
      </c>
      <c r="CX6366" s="81">
        <v>0</v>
      </c>
      <c r="CY6366" s="81">
        <v>0</v>
      </c>
      <c r="CZ6366" s="81">
        <v>0</v>
      </c>
      <c r="DA6366" s="81">
        <v>0</v>
      </c>
      <c r="DB6366" s="81">
        <v>14664.63755643661</v>
      </c>
      <c r="DC6366" s="81">
        <v>233.2300768079163</v>
      </c>
      <c r="DD6366" s="81">
        <v>8896.5159934285784</v>
      </c>
      <c r="DE6366" s="81">
        <v>5534.8914862000793</v>
      </c>
      <c r="DF6366" s="81">
        <v>2.6002430136057453</v>
      </c>
      <c r="DG6366" s="81">
        <v>2.6002430136057453</v>
      </c>
      <c r="DH6366" s="81">
        <v>2.6002430136057453</v>
      </c>
      <c r="DI6366" s="81">
        <v>2.6002430136057453</v>
      </c>
      <c r="DJ6366" s="81">
        <v>3.8201943695936853E-8</v>
      </c>
      <c r="DL6366" s="81">
        <v>0</v>
      </c>
      <c r="DM6366" s="81">
        <v>9.9334337201519845E-8</v>
      </c>
      <c r="DN6366" s="81">
        <v>9.9334337201519845E-8</v>
      </c>
      <c r="DO6366" s="81">
        <v>0</v>
      </c>
      <c r="DP6366" s="81">
        <v>9.9334337201519845E-8</v>
      </c>
      <c r="DQ6366" s="81">
        <v>9.9334337201519845E-8</v>
      </c>
      <c r="DR6366" s="81">
        <v>0</v>
      </c>
      <c r="DS6366" s="81">
        <v>9.9334337201519845E-8</v>
      </c>
      <c r="DT6366" s="81">
        <v>9.9334337201519845E-8</v>
      </c>
      <c r="DU6366" s="81">
        <v>0</v>
      </c>
      <c r="DV6366" s="81">
        <v>9.9334337201519845E-8</v>
      </c>
      <c r="DW6366" s="81">
        <v>9.9334337201519845E-8</v>
      </c>
      <c r="GE6366" s="81" t="s">
        <v>449</v>
      </c>
      <c r="GF6366" s="81" t="s">
        <v>155</v>
      </c>
      <c r="GG6366" s="81" t="s">
        <v>502</v>
      </c>
      <c r="GH6366" s="81" t="s">
        <v>451</v>
      </c>
      <c r="GI6366" s="81">
        <v>2023</v>
      </c>
      <c r="GJ6366" s="81" t="s">
        <v>201</v>
      </c>
      <c r="GK6366" s="81">
        <v>233.2300768079416</v>
      </c>
      <c r="GL6366" s="81">
        <v>1</v>
      </c>
      <c r="GM6366" s="81">
        <v>2023</v>
      </c>
      <c r="GN6366" s="81" t="s">
        <v>173</v>
      </c>
      <c r="GO6366" s="81">
        <v>1.1148832299820636E-2</v>
      </c>
      <c r="GP6366" s="81">
        <v>10</v>
      </c>
      <c r="GQ6366" s="81">
        <v>0</v>
      </c>
      <c r="GR6366" s="81" t="s">
        <v>448</v>
      </c>
      <c r="GS6366" s="81">
        <v>1.1148832299820636E-2</v>
      </c>
      <c r="GT6366" s="81">
        <v>2.6002430136060273</v>
      </c>
      <c r="GU6366" s="81">
        <v>1.1148832299820636E-2</v>
      </c>
      <c r="GV6366" s="81">
        <v>2.6002430136060273</v>
      </c>
      <c r="GW6366" s="81">
        <v>1.1148832299820636E-2</v>
      </c>
      <c r="GX6366" s="81">
        <v>2.6002430136060273</v>
      </c>
      <c r="GY6366" s="81">
        <v>1.1148832299820636E-2</v>
      </c>
      <c r="GZ6366" s="81">
        <v>2.6002430136060273</v>
      </c>
    </row>
    <row r="6367" spans="98:208" x14ac:dyDescent="0.25">
      <c r="CT6367" s="81" t="s">
        <v>155</v>
      </c>
      <c r="CU6367" s="81" t="s">
        <v>497</v>
      </c>
      <c r="CV6367" s="81" t="s">
        <v>457</v>
      </c>
      <c r="CW6367" s="81">
        <v>2027</v>
      </c>
      <c r="CX6367" s="81">
        <v>0</v>
      </c>
      <c r="CY6367" s="81">
        <v>0</v>
      </c>
      <c r="CZ6367" s="81">
        <v>0</v>
      </c>
      <c r="DA6367" s="81">
        <v>0</v>
      </c>
      <c r="DB6367" s="81">
        <v>14664.63755643661</v>
      </c>
      <c r="DC6367" s="81">
        <v>233.2300768079163</v>
      </c>
      <c r="DD6367" s="81">
        <v>8896.5159934285784</v>
      </c>
      <c r="DE6367" s="81">
        <v>5534.8914862000793</v>
      </c>
      <c r="DF6367" s="81">
        <v>2.6002430136057453</v>
      </c>
      <c r="DG6367" s="81">
        <v>2.6002430136057453</v>
      </c>
      <c r="DH6367" s="81">
        <v>2.6002430136057453</v>
      </c>
      <c r="DI6367" s="81">
        <v>2.6002430136057453</v>
      </c>
      <c r="DJ6367" s="81">
        <v>3.8201943695936853E-8</v>
      </c>
      <c r="DL6367" s="81">
        <v>0</v>
      </c>
      <c r="DM6367" s="81">
        <v>9.9334337201519845E-8</v>
      </c>
      <c r="DN6367" s="81">
        <v>9.9334337201519845E-8</v>
      </c>
      <c r="DO6367" s="81">
        <v>0</v>
      </c>
      <c r="DP6367" s="81">
        <v>9.9334337201519845E-8</v>
      </c>
      <c r="DQ6367" s="81">
        <v>9.9334337201519845E-8</v>
      </c>
      <c r="DR6367" s="81">
        <v>0</v>
      </c>
      <c r="DS6367" s="81">
        <v>9.9334337201519845E-8</v>
      </c>
      <c r="DT6367" s="81">
        <v>9.9334337201519845E-8</v>
      </c>
      <c r="DU6367" s="81">
        <v>0</v>
      </c>
      <c r="DV6367" s="81">
        <v>9.9334337201519845E-8</v>
      </c>
      <c r="DW6367" s="81">
        <v>9.9334337201519845E-8</v>
      </c>
      <c r="GE6367" s="81" t="s">
        <v>449</v>
      </c>
      <c r="GF6367" s="81" t="s">
        <v>155</v>
      </c>
      <c r="GG6367" s="81" t="s">
        <v>502</v>
      </c>
      <c r="GH6367" s="81" t="s">
        <v>451</v>
      </c>
      <c r="GI6367" s="81">
        <v>2024</v>
      </c>
      <c r="GJ6367" s="81" t="s">
        <v>201</v>
      </c>
      <c r="GK6367" s="81">
        <v>233.2300768079416</v>
      </c>
      <c r="GL6367" s="81">
        <v>1</v>
      </c>
      <c r="GM6367" s="81">
        <v>2024</v>
      </c>
      <c r="GN6367" s="81" t="s">
        <v>173</v>
      </c>
      <c r="GO6367" s="81">
        <v>1.1148832299820636E-2</v>
      </c>
      <c r="GP6367" s="81">
        <v>10</v>
      </c>
      <c r="GQ6367" s="81">
        <v>0</v>
      </c>
      <c r="GR6367" s="81" t="s">
        <v>448</v>
      </c>
      <c r="GS6367" s="81">
        <v>1.1148832299820636E-2</v>
      </c>
      <c r="GT6367" s="81">
        <v>2.6002430136060273</v>
      </c>
      <c r="GU6367" s="81">
        <v>1.1148832299820636E-2</v>
      </c>
      <c r="GV6367" s="81">
        <v>2.6002430136060273</v>
      </c>
      <c r="GW6367" s="81">
        <v>1.1148832299820636E-2</v>
      </c>
      <c r="GX6367" s="81">
        <v>2.6002430136060273</v>
      </c>
      <c r="GY6367" s="81">
        <v>1.1148832299820636E-2</v>
      </c>
      <c r="GZ6367" s="81">
        <v>2.6002430136060273</v>
      </c>
    </row>
    <row r="6368" spans="98:208" x14ac:dyDescent="0.25">
      <c r="CT6368" s="81" t="s">
        <v>155</v>
      </c>
      <c r="CU6368" s="81" t="s">
        <v>497</v>
      </c>
      <c r="CV6368" s="81" t="s">
        <v>457</v>
      </c>
      <c r="CW6368" s="81">
        <v>2028</v>
      </c>
      <c r="CX6368" s="81">
        <v>0</v>
      </c>
      <c r="CY6368" s="81">
        <v>0</v>
      </c>
      <c r="CZ6368" s="81">
        <v>0</v>
      </c>
      <c r="DA6368" s="81">
        <v>0</v>
      </c>
      <c r="DB6368" s="81">
        <v>15317.990942815941</v>
      </c>
      <c r="DC6368" s="81">
        <v>247.2729921649223</v>
      </c>
      <c r="DD6368" s="81">
        <v>9287.6490955444915</v>
      </c>
      <c r="DE6368" s="81">
        <v>5783.0688551065214</v>
      </c>
      <c r="DF6368" s="81">
        <v>2.7568051219215808</v>
      </c>
      <c r="DG6368" s="81">
        <v>2.7568051219215808</v>
      </c>
      <c r="DH6368" s="81">
        <v>2.7568051219215808</v>
      </c>
      <c r="DI6368" s="81">
        <v>2.7568051219215808</v>
      </c>
      <c r="DJ6368" s="81">
        <v>3.8201943695936853E-8</v>
      </c>
      <c r="DL6368" s="81">
        <v>0</v>
      </c>
      <c r="DM6368" s="81">
        <v>1.0531531404831856E-7</v>
      </c>
      <c r="DN6368" s="81">
        <v>1.0531531404831856E-7</v>
      </c>
      <c r="DO6368" s="81">
        <v>0</v>
      </c>
      <c r="DP6368" s="81">
        <v>1.0531531404831856E-7</v>
      </c>
      <c r="DQ6368" s="81">
        <v>1.0531531404831856E-7</v>
      </c>
      <c r="DR6368" s="81">
        <v>0</v>
      </c>
      <c r="DS6368" s="81">
        <v>1.0531531404831856E-7</v>
      </c>
      <c r="DT6368" s="81">
        <v>1.0531531404831856E-7</v>
      </c>
      <c r="DU6368" s="81">
        <v>0</v>
      </c>
      <c r="DV6368" s="81">
        <v>1.0531531404831856E-7</v>
      </c>
      <c r="DW6368" s="81">
        <v>1.0531531404831856E-7</v>
      </c>
      <c r="GE6368" s="81" t="s">
        <v>449</v>
      </c>
      <c r="GF6368" s="81" t="s">
        <v>155</v>
      </c>
      <c r="GG6368" s="81" t="s">
        <v>502</v>
      </c>
      <c r="GH6368" s="81" t="s">
        <v>451</v>
      </c>
      <c r="GI6368" s="81">
        <v>2025</v>
      </c>
      <c r="GJ6368" s="81" t="s">
        <v>201</v>
      </c>
      <c r="GK6368" s="81">
        <v>233.2300768079416</v>
      </c>
      <c r="GL6368" s="81">
        <v>1</v>
      </c>
      <c r="GM6368" s="81">
        <v>2025</v>
      </c>
      <c r="GN6368" s="81" t="s">
        <v>173</v>
      </c>
      <c r="GO6368" s="81">
        <v>1.1148832299820636E-2</v>
      </c>
      <c r="GP6368" s="81">
        <v>10</v>
      </c>
      <c r="GQ6368" s="81">
        <v>0</v>
      </c>
      <c r="GR6368" s="81" t="s">
        <v>448</v>
      </c>
      <c r="GS6368" s="81">
        <v>1.1148832299820636E-2</v>
      </c>
      <c r="GT6368" s="81">
        <v>2.6002430136060273</v>
      </c>
      <c r="GU6368" s="81">
        <v>1.1148832299820636E-2</v>
      </c>
      <c r="GV6368" s="81">
        <v>2.6002430136060273</v>
      </c>
      <c r="GW6368" s="81">
        <v>1.1148832299820636E-2</v>
      </c>
      <c r="GX6368" s="81">
        <v>2.6002430136060273</v>
      </c>
      <c r="GY6368" s="81">
        <v>1.1148832299820636E-2</v>
      </c>
      <c r="GZ6368" s="81">
        <v>2.6002430136060273</v>
      </c>
    </row>
    <row r="6369" spans="98:208" x14ac:dyDescent="0.25">
      <c r="CT6369" s="81" t="s">
        <v>155</v>
      </c>
      <c r="CU6369" s="81" t="s">
        <v>497</v>
      </c>
      <c r="CV6369" s="81" t="s">
        <v>457</v>
      </c>
      <c r="CW6369" s="81">
        <v>2029</v>
      </c>
      <c r="CX6369" s="81">
        <v>0</v>
      </c>
      <c r="CY6369" s="81">
        <v>0</v>
      </c>
      <c r="CZ6369" s="81">
        <v>0</v>
      </c>
      <c r="DA6369" s="81">
        <v>0</v>
      </c>
      <c r="DB6369" s="81">
        <v>15317.990942815941</v>
      </c>
      <c r="DC6369" s="81">
        <v>247.2729921649223</v>
      </c>
      <c r="DD6369" s="81">
        <v>9287.6490955444915</v>
      </c>
      <c r="DE6369" s="81">
        <v>5783.0688551065214</v>
      </c>
      <c r="DF6369" s="81">
        <v>2.7568051219215808</v>
      </c>
      <c r="DG6369" s="81">
        <v>2.7568051219215808</v>
      </c>
      <c r="DH6369" s="81">
        <v>2.7568051219215808</v>
      </c>
      <c r="DI6369" s="81">
        <v>2.7568051219215808</v>
      </c>
      <c r="DJ6369" s="81">
        <v>3.8201943695936853E-8</v>
      </c>
      <c r="DL6369" s="81">
        <v>0</v>
      </c>
      <c r="DM6369" s="81">
        <v>1.0531531404831856E-7</v>
      </c>
      <c r="DN6369" s="81">
        <v>1.0531531404831856E-7</v>
      </c>
      <c r="DO6369" s="81">
        <v>0</v>
      </c>
      <c r="DP6369" s="81">
        <v>1.0531531404831856E-7</v>
      </c>
      <c r="DQ6369" s="81">
        <v>1.0531531404831856E-7</v>
      </c>
      <c r="DR6369" s="81">
        <v>0</v>
      </c>
      <c r="DS6369" s="81">
        <v>1.0531531404831856E-7</v>
      </c>
      <c r="DT6369" s="81">
        <v>1.0531531404831856E-7</v>
      </c>
      <c r="DU6369" s="81">
        <v>0</v>
      </c>
      <c r="DV6369" s="81">
        <v>1.0531531404831856E-7</v>
      </c>
      <c r="DW6369" s="81">
        <v>1.0531531404831856E-7</v>
      </c>
      <c r="GE6369" s="81" t="s">
        <v>449</v>
      </c>
      <c r="GF6369" s="81" t="s">
        <v>155</v>
      </c>
      <c r="GG6369" s="81" t="s">
        <v>502</v>
      </c>
      <c r="GH6369" s="81" t="s">
        <v>451</v>
      </c>
      <c r="GI6369" s="81">
        <v>2026</v>
      </c>
      <c r="GJ6369" s="81" t="s">
        <v>201</v>
      </c>
      <c r="GK6369" s="81">
        <v>233.2300768079416</v>
      </c>
      <c r="GL6369" s="81">
        <v>1</v>
      </c>
      <c r="GM6369" s="81">
        <v>2026</v>
      </c>
      <c r="GN6369" s="81" t="s">
        <v>173</v>
      </c>
      <c r="GO6369" s="81">
        <v>1.1148832299820636E-2</v>
      </c>
      <c r="GP6369" s="81">
        <v>10</v>
      </c>
      <c r="GQ6369" s="81">
        <v>0</v>
      </c>
      <c r="GR6369" s="81" t="s">
        <v>448</v>
      </c>
      <c r="GS6369" s="81">
        <v>1.1148832299820636E-2</v>
      </c>
      <c r="GT6369" s="81">
        <v>2.6002430136060273</v>
      </c>
      <c r="GU6369" s="81">
        <v>1.1148832299820636E-2</v>
      </c>
      <c r="GV6369" s="81">
        <v>2.6002430136060273</v>
      </c>
      <c r="GW6369" s="81">
        <v>1.1148832299820636E-2</v>
      </c>
      <c r="GX6369" s="81">
        <v>2.6002430136060273</v>
      </c>
      <c r="GY6369" s="81">
        <v>1.1148832299820636E-2</v>
      </c>
      <c r="GZ6369" s="81">
        <v>2.6002430136060273</v>
      </c>
    </row>
    <row r="6370" spans="98:208" x14ac:dyDescent="0.25">
      <c r="CT6370" s="81" t="s">
        <v>155</v>
      </c>
      <c r="CU6370" s="81" t="s">
        <v>497</v>
      </c>
      <c r="CV6370" s="81" t="s">
        <v>457</v>
      </c>
      <c r="CW6370" s="81">
        <v>2030</v>
      </c>
      <c r="CX6370" s="81">
        <v>0</v>
      </c>
      <c r="CY6370" s="81">
        <v>0</v>
      </c>
      <c r="CZ6370" s="81">
        <v>0</v>
      </c>
      <c r="DA6370" s="81">
        <v>0</v>
      </c>
      <c r="DB6370" s="81">
        <v>15317.990942815941</v>
      </c>
      <c r="DC6370" s="81">
        <v>247.2729921649223</v>
      </c>
      <c r="DD6370" s="81">
        <v>9287.6490955444915</v>
      </c>
      <c r="DE6370" s="81">
        <v>5783.0688551065214</v>
      </c>
      <c r="DF6370" s="81">
        <v>0</v>
      </c>
      <c r="DG6370" s="81">
        <v>2.7568051219215808</v>
      </c>
      <c r="DH6370" s="81">
        <v>2.7568051219215808</v>
      </c>
      <c r="DI6370" s="81">
        <v>2.7568051219215808</v>
      </c>
      <c r="DJ6370" s="81">
        <v>3.8201943695936853E-8</v>
      </c>
      <c r="DL6370" s="81">
        <v>0</v>
      </c>
      <c r="DM6370" s="81">
        <v>0</v>
      </c>
      <c r="DN6370" s="81">
        <v>0</v>
      </c>
      <c r="DO6370" s="81">
        <v>0</v>
      </c>
      <c r="DP6370" s="81">
        <v>1.0531531404831856E-7</v>
      </c>
      <c r="DQ6370" s="81">
        <v>1.0531531404831856E-7</v>
      </c>
      <c r="DR6370" s="81">
        <v>0</v>
      </c>
      <c r="DS6370" s="81">
        <v>1.0531531404831856E-7</v>
      </c>
      <c r="DT6370" s="81">
        <v>1.0531531404831856E-7</v>
      </c>
      <c r="DU6370" s="81">
        <v>0</v>
      </c>
      <c r="DV6370" s="81">
        <v>1.0531531404831856E-7</v>
      </c>
      <c r="DW6370" s="81">
        <v>1.0531531404831856E-7</v>
      </c>
      <c r="GE6370" s="81" t="s">
        <v>449</v>
      </c>
      <c r="GF6370" s="81" t="s">
        <v>155</v>
      </c>
      <c r="GG6370" s="81" t="s">
        <v>502</v>
      </c>
      <c r="GH6370" s="81" t="s">
        <v>451</v>
      </c>
      <c r="GI6370" s="81">
        <v>2027</v>
      </c>
      <c r="GJ6370" s="81" t="s">
        <v>201</v>
      </c>
      <c r="GK6370" s="81">
        <v>233.2300768079416</v>
      </c>
      <c r="GL6370" s="81">
        <v>1</v>
      </c>
      <c r="GM6370" s="81">
        <v>2027</v>
      </c>
      <c r="GN6370" s="81" t="s">
        <v>173</v>
      </c>
      <c r="GO6370" s="81">
        <v>1.1148832299820636E-2</v>
      </c>
      <c r="GP6370" s="81">
        <v>10</v>
      </c>
      <c r="GQ6370" s="81">
        <v>0</v>
      </c>
      <c r="GR6370" s="81" t="s">
        <v>448</v>
      </c>
      <c r="GS6370" s="81">
        <v>1.1148832299820636E-2</v>
      </c>
      <c r="GT6370" s="81">
        <v>2.6002430136060273</v>
      </c>
      <c r="GU6370" s="81">
        <v>1.1148832299820636E-2</v>
      </c>
      <c r="GV6370" s="81">
        <v>2.6002430136060273</v>
      </c>
      <c r="GW6370" s="81">
        <v>1.1148832299820636E-2</v>
      </c>
      <c r="GX6370" s="81">
        <v>2.6002430136060273</v>
      </c>
      <c r="GY6370" s="81">
        <v>1.1148832299820636E-2</v>
      </c>
      <c r="GZ6370" s="81">
        <v>2.6002430136060273</v>
      </c>
    </row>
    <row r="6371" spans="98:208" x14ac:dyDescent="0.25">
      <c r="CT6371" s="81" t="s">
        <v>155</v>
      </c>
      <c r="CU6371" s="81" t="s">
        <v>497</v>
      </c>
      <c r="CV6371" s="81" t="s">
        <v>457</v>
      </c>
      <c r="CW6371" s="81">
        <v>2031</v>
      </c>
      <c r="CX6371" s="81">
        <v>0</v>
      </c>
      <c r="CY6371" s="81">
        <v>0</v>
      </c>
      <c r="CZ6371" s="81">
        <v>0</v>
      </c>
      <c r="DA6371" s="81">
        <v>0</v>
      </c>
      <c r="DB6371" s="81">
        <v>15317.990942815941</v>
      </c>
      <c r="DC6371" s="81">
        <v>247.2729921649223</v>
      </c>
      <c r="DD6371" s="81">
        <v>9287.6490955444915</v>
      </c>
      <c r="DE6371" s="81">
        <v>5783.0688551065214</v>
      </c>
      <c r="DF6371" s="81">
        <v>0</v>
      </c>
      <c r="DG6371" s="81">
        <v>0</v>
      </c>
      <c r="DH6371" s="81">
        <v>2.7568051219215808</v>
      </c>
      <c r="DI6371" s="81">
        <v>2.7568051219215808</v>
      </c>
      <c r="DJ6371" s="81">
        <v>3.8201943695936853E-8</v>
      </c>
      <c r="DL6371" s="81">
        <v>0</v>
      </c>
      <c r="DM6371" s="81">
        <v>0</v>
      </c>
      <c r="DN6371" s="81">
        <v>0</v>
      </c>
      <c r="DO6371" s="81">
        <v>0</v>
      </c>
      <c r="DP6371" s="81">
        <v>0</v>
      </c>
      <c r="DQ6371" s="81">
        <v>0</v>
      </c>
      <c r="DR6371" s="81">
        <v>0</v>
      </c>
      <c r="DS6371" s="81">
        <v>1.0531531404831856E-7</v>
      </c>
      <c r="DT6371" s="81">
        <v>1.0531531404831856E-7</v>
      </c>
      <c r="DU6371" s="81">
        <v>0</v>
      </c>
      <c r="DV6371" s="81">
        <v>1.0531531404831856E-7</v>
      </c>
      <c r="DW6371" s="81">
        <v>1.0531531404831856E-7</v>
      </c>
      <c r="GE6371" s="81" t="s">
        <v>449</v>
      </c>
      <c r="GF6371" s="81" t="s">
        <v>155</v>
      </c>
      <c r="GG6371" s="81" t="s">
        <v>502</v>
      </c>
      <c r="GH6371" s="81" t="s">
        <v>451</v>
      </c>
      <c r="GI6371" s="81">
        <v>2028</v>
      </c>
      <c r="GJ6371" s="81" t="s">
        <v>201</v>
      </c>
      <c r="GK6371" s="81">
        <v>247.27299216494961</v>
      </c>
      <c r="GL6371" s="81">
        <v>1</v>
      </c>
      <c r="GM6371" s="81">
        <v>2028</v>
      </c>
      <c r="GN6371" s="81" t="s">
        <v>173</v>
      </c>
      <c r="GO6371" s="81">
        <v>1.1148832299820636E-2</v>
      </c>
      <c r="GP6371" s="81">
        <v>10</v>
      </c>
      <c r="GQ6371" s="81">
        <v>0</v>
      </c>
      <c r="GR6371" s="81" t="s">
        <v>448</v>
      </c>
      <c r="GS6371" s="81">
        <v>1.1148832299820636E-2</v>
      </c>
      <c r="GT6371" s="81">
        <v>2.7568051219218854</v>
      </c>
      <c r="GU6371" s="81">
        <v>1.1148832299820636E-2</v>
      </c>
      <c r="GV6371" s="81">
        <v>2.7568051219218854</v>
      </c>
      <c r="GW6371" s="81">
        <v>1.1148832299820636E-2</v>
      </c>
      <c r="GX6371" s="81">
        <v>2.7568051219218854</v>
      </c>
      <c r="GY6371" s="81">
        <v>1.1148832299820636E-2</v>
      </c>
      <c r="GZ6371" s="81">
        <v>2.7568051219218854</v>
      </c>
    </row>
    <row r="6372" spans="98:208" x14ac:dyDescent="0.25">
      <c r="CT6372" s="81" t="s">
        <v>155</v>
      </c>
      <c r="CU6372" s="81" t="s">
        <v>497</v>
      </c>
      <c r="CV6372" s="81" t="s">
        <v>457</v>
      </c>
      <c r="CW6372" s="81">
        <v>2032</v>
      </c>
      <c r="CX6372" s="81">
        <v>0</v>
      </c>
      <c r="CY6372" s="81">
        <v>0</v>
      </c>
      <c r="CZ6372" s="81">
        <v>0</v>
      </c>
      <c r="DA6372" s="81">
        <v>0</v>
      </c>
      <c r="DB6372" s="81">
        <v>15317.990942815941</v>
      </c>
      <c r="DC6372" s="81">
        <v>247.2729921649223</v>
      </c>
      <c r="DD6372" s="81">
        <v>9287.6490955444915</v>
      </c>
      <c r="DE6372" s="81">
        <v>5783.0688551065214</v>
      </c>
      <c r="DF6372" s="81">
        <v>0</v>
      </c>
      <c r="DG6372" s="81">
        <v>0</v>
      </c>
      <c r="DH6372" s="81">
        <v>0</v>
      </c>
      <c r="DI6372" s="81">
        <v>2.7568051219215808</v>
      </c>
      <c r="DJ6372" s="81">
        <v>3.8201943695936853E-8</v>
      </c>
      <c r="DL6372" s="81">
        <v>0</v>
      </c>
      <c r="DM6372" s="81">
        <v>0</v>
      </c>
      <c r="DN6372" s="81">
        <v>0</v>
      </c>
      <c r="DO6372" s="81">
        <v>0</v>
      </c>
      <c r="DP6372" s="81">
        <v>0</v>
      </c>
      <c r="DQ6372" s="81">
        <v>0</v>
      </c>
      <c r="DR6372" s="81">
        <v>0</v>
      </c>
      <c r="DS6372" s="81">
        <v>0</v>
      </c>
      <c r="DT6372" s="81">
        <v>0</v>
      </c>
      <c r="DU6372" s="81">
        <v>0</v>
      </c>
      <c r="DV6372" s="81">
        <v>1.0531531404831856E-7</v>
      </c>
      <c r="DW6372" s="81">
        <v>1.0531531404831856E-7</v>
      </c>
      <c r="GE6372" s="81" t="s">
        <v>449</v>
      </c>
      <c r="GF6372" s="81" t="s">
        <v>155</v>
      </c>
      <c r="GG6372" s="81" t="s">
        <v>502</v>
      </c>
      <c r="GH6372" s="81" t="s">
        <v>451</v>
      </c>
      <c r="GI6372" s="81">
        <v>2029</v>
      </c>
      <c r="GJ6372" s="81" t="s">
        <v>201</v>
      </c>
      <c r="GK6372" s="81">
        <v>247.27299216494961</v>
      </c>
      <c r="GL6372" s="81">
        <v>1</v>
      </c>
      <c r="GM6372" s="81">
        <v>2029</v>
      </c>
      <c r="GN6372" s="81" t="s">
        <v>173</v>
      </c>
      <c r="GO6372" s="81">
        <v>1.1148832299820636E-2</v>
      </c>
      <c r="GP6372" s="81">
        <v>10</v>
      </c>
      <c r="GQ6372" s="81">
        <v>0</v>
      </c>
      <c r="GR6372" s="81" t="s">
        <v>448</v>
      </c>
      <c r="GS6372" s="81">
        <v>1.1148832299820636E-2</v>
      </c>
      <c r="GT6372" s="81">
        <v>2.7568051219218854</v>
      </c>
      <c r="GU6372" s="81">
        <v>1.1148832299820636E-2</v>
      </c>
      <c r="GV6372" s="81">
        <v>2.7568051219218854</v>
      </c>
      <c r="GW6372" s="81">
        <v>1.1148832299820636E-2</v>
      </c>
      <c r="GX6372" s="81">
        <v>2.7568051219218854</v>
      </c>
      <c r="GY6372" s="81">
        <v>1.1148832299820636E-2</v>
      </c>
      <c r="GZ6372" s="81">
        <v>2.7568051219218854</v>
      </c>
    </row>
    <row r="6373" spans="98:208" x14ac:dyDescent="0.25">
      <c r="CT6373" s="81" t="s">
        <v>155</v>
      </c>
      <c r="CU6373" s="81" t="s">
        <v>497</v>
      </c>
      <c r="CV6373" s="81" t="s">
        <v>458</v>
      </c>
      <c r="CW6373" s="81">
        <v>2020</v>
      </c>
      <c r="CX6373" s="81">
        <v>0</v>
      </c>
      <c r="CY6373" s="81">
        <v>0</v>
      </c>
      <c r="CZ6373" s="81">
        <v>0</v>
      </c>
      <c r="DA6373" s="81">
        <v>0</v>
      </c>
      <c r="DB6373" s="81">
        <v>8807.9522308757569</v>
      </c>
      <c r="DC6373" s="81">
        <v>222.2294216278143</v>
      </c>
      <c r="DD6373" s="81">
        <v>8585.7228092479418</v>
      </c>
      <c r="DE6373" s="81">
        <v>0</v>
      </c>
      <c r="DF6373" s="81">
        <v>2.4775985538146346</v>
      </c>
      <c r="DG6373" s="81">
        <v>0</v>
      </c>
      <c r="DH6373" s="81">
        <v>0</v>
      </c>
      <c r="DI6373" s="81">
        <v>0</v>
      </c>
      <c r="DJ6373" s="81">
        <v>4.7165941982025129E-8</v>
      </c>
      <c r="DL6373" s="81">
        <v>0</v>
      </c>
      <c r="DM6373" s="81">
        <v>1.1685826964397041E-7</v>
      </c>
      <c r="DN6373" s="81">
        <v>1.1685826964397041E-7</v>
      </c>
      <c r="DO6373" s="81">
        <v>0</v>
      </c>
      <c r="DP6373" s="81">
        <v>0</v>
      </c>
      <c r="DQ6373" s="81">
        <v>0</v>
      </c>
      <c r="DR6373" s="81">
        <v>0</v>
      </c>
      <c r="DS6373" s="81">
        <v>0</v>
      </c>
      <c r="DT6373" s="81">
        <v>0</v>
      </c>
      <c r="DU6373" s="81">
        <v>0</v>
      </c>
      <c r="DV6373" s="81">
        <v>0</v>
      </c>
      <c r="DW6373" s="81">
        <v>0</v>
      </c>
      <c r="GE6373" s="81" t="s">
        <v>449</v>
      </c>
      <c r="GF6373" s="81" t="s">
        <v>155</v>
      </c>
      <c r="GG6373" s="81" t="s">
        <v>502</v>
      </c>
      <c r="GH6373" s="81" t="s">
        <v>451</v>
      </c>
      <c r="GI6373" s="81">
        <v>2030</v>
      </c>
      <c r="GJ6373" s="81" t="s">
        <v>201</v>
      </c>
      <c r="GK6373" s="81">
        <v>247.27299216494961</v>
      </c>
      <c r="GL6373" s="81">
        <v>1</v>
      </c>
      <c r="GM6373" s="81">
        <v>2030</v>
      </c>
      <c r="GN6373" s="81" t="s">
        <v>173</v>
      </c>
      <c r="GO6373" s="81">
        <v>1.1148832299820636E-2</v>
      </c>
      <c r="GP6373" s="81">
        <v>10</v>
      </c>
      <c r="GQ6373" s="81">
        <v>0</v>
      </c>
      <c r="GR6373" s="81" t="s">
        <v>448</v>
      </c>
      <c r="GS6373" s="81">
        <v>0</v>
      </c>
      <c r="GT6373" s="81">
        <v>0</v>
      </c>
      <c r="GU6373" s="81">
        <v>1.1148832299820636E-2</v>
      </c>
      <c r="GV6373" s="81">
        <v>2.7568051219218854</v>
      </c>
      <c r="GW6373" s="81">
        <v>1.1148832299820636E-2</v>
      </c>
      <c r="GX6373" s="81">
        <v>2.7568051219218854</v>
      </c>
      <c r="GY6373" s="81">
        <v>1.1148832299820636E-2</v>
      </c>
      <c r="GZ6373" s="81">
        <v>2.7568051219218854</v>
      </c>
    </row>
    <row r="6374" spans="98:208" x14ac:dyDescent="0.25">
      <c r="CT6374" s="81" t="s">
        <v>155</v>
      </c>
      <c r="CU6374" s="81" t="s">
        <v>497</v>
      </c>
      <c r="CV6374" s="81" t="s">
        <v>458</v>
      </c>
      <c r="CW6374" s="81">
        <v>2021</v>
      </c>
      <c r="CX6374" s="81">
        <v>0</v>
      </c>
      <c r="CY6374" s="81">
        <v>0</v>
      </c>
      <c r="CZ6374" s="81">
        <v>0</v>
      </c>
      <c r="DA6374" s="81">
        <v>0</v>
      </c>
      <c r="DB6374" s="81">
        <v>8807.9522308757569</v>
      </c>
      <c r="DC6374" s="81">
        <v>222.2294216278143</v>
      </c>
      <c r="DD6374" s="81">
        <v>8585.7228092479418</v>
      </c>
      <c r="DE6374" s="81">
        <v>0</v>
      </c>
      <c r="DF6374" s="81">
        <v>2.4775985538146346</v>
      </c>
      <c r="DG6374" s="81">
        <v>2.4775985538146346</v>
      </c>
      <c r="DH6374" s="81">
        <v>0</v>
      </c>
      <c r="DI6374" s="81">
        <v>0</v>
      </c>
      <c r="DJ6374" s="81">
        <v>4.7165941982025129E-8</v>
      </c>
      <c r="DL6374" s="81">
        <v>0</v>
      </c>
      <c r="DM6374" s="81">
        <v>1.1685826964397041E-7</v>
      </c>
      <c r="DN6374" s="81">
        <v>1.1685826964397041E-7</v>
      </c>
      <c r="DO6374" s="81">
        <v>0</v>
      </c>
      <c r="DP6374" s="81">
        <v>1.1685826964397041E-7</v>
      </c>
      <c r="DQ6374" s="81">
        <v>1.1685826964397041E-7</v>
      </c>
      <c r="DR6374" s="81">
        <v>0</v>
      </c>
      <c r="DS6374" s="81">
        <v>0</v>
      </c>
      <c r="DT6374" s="81">
        <v>0</v>
      </c>
      <c r="DU6374" s="81">
        <v>0</v>
      </c>
      <c r="DV6374" s="81">
        <v>0</v>
      </c>
      <c r="DW6374" s="81">
        <v>0</v>
      </c>
      <c r="GE6374" s="81" t="s">
        <v>449</v>
      </c>
      <c r="GF6374" s="81" t="s">
        <v>155</v>
      </c>
      <c r="GG6374" s="81" t="s">
        <v>502</v>
      </c>
      <c r="GH6374" s="81" t="s">
        <v>451</v>
      </c>
      <c r="GI6374" s="81">
        <v>2031</v>
      </c>
      <c r="GJ6374" s="81" t="s">
        <v>201</v>
      </c>
      <c r="GK6374" s="81">
        <v>247.27299216494961</v>
      </c>
      <c r="GL6374" s="81">
        <v>1</v>
      </c>
      <c r="GM6374" s="81">
        <v>2031</v>
      </c>
      <c r="GN6374" s="81" t="s">
        <v>173</v>
      </c>
      <c r="GO6374" s="81">
        <v>1.1148832299820636E-2</v>
      </c>
      <c r="GP6374" s="81">
        <v>10</v>
      </c>
      <c r="GQ6374" s="81">
        <v>0</v>
      </c>
      <c r="GR6374" s="81" t="s">
        <v>448</v>
      </c>
      <c r="GS6374" s="81">
        <v>0</v>
      </c>
      <c r="GT6374" s="81">
        <v>0</v>
      </c>
      <c r="GU6374" s="81">
        <v>0</v>
      </c>
      <c r="GV6374" s="81">
        <v>0</v>
      </c>
      <c r="GW6374" s="81">
        <v>1.1148832299820636E-2</v>
      </c>
      <c r="GX6374" s="81">
        <v>2.7568051219218854</v>
      </c>
      <c r="GY6374" s="81">
        <v>1.1148832299820636E-2</v>
      </c>
      <c r="GZ6374" s="81">
        <v>2.7568051219218854</v>
      </c>
    </row>
    <row r="6375" spans="98:208" x14ac:dyDescent="0.25">
      <c r="CT6375" s="81" t="s">
        <v>155</v>
      </c>
      <c r="CU6375" s="81" t="s">
        <v>497</v>
      </c>
      <c r="CV6375" s="81" t="s">
        <v>458</v>
      </c>
      <c r="CW6375" s="81">
        <v>2022</v>
      </c>
      <c r="CX6375" s="81">
        <v>0</v>
      </c>
      <c r="CY6375" s="81">
        <v>0</v>
      </c>
      <c r="CZ6375" s="81">
        <v>0</v>
      </c>
      <c r="DA6375" s="81">
        <v>0</v>
      </c>
      <c r="DB6375" s="81">
        <v>8807.9522308757569</v>
      </c>
      <c r="DC6375" s="81">
        <v>222.2294216278143</v>
      </c>
      <c r="DD6375" s="81">
        <v>8585.7228092479418</v>
      </c>
      <c r="DE6375" s="81">
        <v>0</v>
      </c>
      <c r="DF6375" s="81">
        <v>2.4775985538146346</v>
      </c>
      <c r="DG6375" s="81">
        <v>2.4775985538146346</v>
      </c>
      <c r="DH6375" s="81">
        <v>2.4775985538146346</v>
      </c>
      <c r="DI6375" s="81">
        <v>0</v>
      </c>
      <c r="DJ6375" s="81">
        <v>4.7165941982025129E-8</v>
      </c>
      <c r="DL6375" s="81">
        <v>0</v>
      </c>
      <c r="DM6375" s="81">
        <v>1.1685826964397041E-7</v>
      </c>
      <c r="DN6375" s="81">
        <v>1.1685826964397041E-7</v>
      </c>
      <c r="DO6375" s="81">
        <v>0</v>
      </c>
      <c r="DP6375" s="81">
        <v>1.1685826964397041E-7</v>
      </c>
      <c r="DQ6375" s="81">
        <v>1.1685826964397041E-7</v>
      </c>
      <c r="DR6375" s="81">
        <v>0</v>
      </c>
      <c r="DS6375" s="81">
        <v>1.1685826964397041E-7</v>
      </c>
      <c r="DT6375" s="81">
        <v>1.1685826964397041E-7</v>
      </c>
      <c r="DU6375" s="81">
        <v>0</v>
      </c>
      <c r="DV6375" s="81">
        <v>0</v>
      </c>
      <c r="DW6375" s="81">
        <v>0</v>
      </c>
      <c r="GE6375" s="81" t="s">
        <v>449</v>
      </c>
      <c r="GF6375" s="81" t="s">
        <v>155</v>
      </c>
      <c r="GG6375" s="81" t="s">
        <v>502</v>
      </c>
      <c r="GH6375" s="81" t="s">
        <v>451</v>
      </c>
      <c r="GI6375" s="81">
        <v>2032</v>
      </c>
      <c r="GJ6375" s="81" t="s">
        <v>201</v>
      </c>
      <c r="GK6375" s="81">
        <v>247.27299216494961</v>
      </c>
      <c r="GL6375" s="81">
        <v>1</v>
      </c>
      <c r="GM6375" s="81">
        <v>2032</v>
      </c>
      <c r="GN6375" s="81" t="s">
        <v>173</v>
      </c>
      <c r="GO6375" s="81">
        <v>1.1148832299820636E-2</v>
      </c>
      <c r="GP6375" s="81">
        <v>10</v>
      </c>
      <c r="GQ6375" s="81">
        <v>0</v>
      </c>
      <c r="GR6375" s="81" t="s">
        <v>448</v>
      </c>
      <c r="GS6375" s="81">
        <v>0</v>
      </c>
      <c r="GT6375" s="81">
        <v>0</v>
      </c>
      <c r="GU6375" s="81">
        <v>0</v>
      </c>
      <c r="GV6375" s="81">
        <v>0</v>
      </c>
      <c r="GW6375" s="81">
        <v>0</v>
      </c>
      <c r="GX6375" s="81">
        <v>0</v>
      </c>
      <c r="GY6375" s="81">
        <v>1.1148832299820636E-2</v>
      </c>
      <c r="GZ6375" s="81">
        <v>2.7568051219218854</v>
      </c>
    </row>
    <row r="6376" spans="98:208" x14ac:dyDescent="0.25">
      <c r="CT6376" s="81" t="s">
        <v>155</v>
      </c>
      <c r="CU6376" s="81" t="s">
        <v>497</v>
      </c>
      <c r="CV6376" s="81" t="s">
        <v>458</v>
      </c>
      <c r="CW6376" s="81">
        <v>2023</v>
      </c>
      <c r="CX6376" s="81">
        <v>0</v>
      </c>
      <c r="CY6376" s="81">
        <v>0</v>
      </c>
      <c r="CZ6376" s="81">
        <v>0</v>
      </c>
      <c r="DA6376" s="81">
        <v>0</v>
      </c>
      <c r="DB6376" s="81">
        <v>9129.7460702365188</v>
      </c>
      <c r="DC6376" s="81">
        <v>233.23007680793501</v>
      </c>
      <c r="DD6376" s="81">
        <v>8896.5159934285821</v>
      </c>
      <c r="DE6376" s="81">
        <v>0</v>
      </c>
      <c r="DF6376" s="81">
        <v>2.6002430136059536</v>
      </c>
      <c r="DG6376" s="81">
        <v>2.6002430136059536</v>
      </c>
      <c r="DH6376" s="81">
        <v>2.6002430136059536</v>
      </c>
      <c r="DI6376" s="81">
        <v>2.6002430136059536</v>
      </c>
      <c r="DJ6376" s="81">
        <v>4.7165941982025129E-8</v>
      </c>
      <c r="DL6376" s="81">
        <v>0</v>
      </c>
      <c r="DM6376" s="81">
        <v>1.226429111189046E-7</v>
      </c>
      <c r="DN6376" s="81">
        <v>1.226429111189046E-7</v>
      </c>
      <c r="DO6376" s="81">
        <v>0</v>
      </c>
      <c r="DP6376" s="81">
        <v>1.226429111189046E-7</v>
      </c>
      <c r="DQ6376" s="81">
        <v>1.226429111189046E-7</v>
      </c>
      <c r="DR6376" s="81">
        <v>0</v>
      </c>
      <c r="DS6376" s="81">
        <v>1.226429111189046E-7</v>
      </c>
      <c r="DT6376" s="81">
        <v>1.226429111189046E-7</v>
      </c>
      <c r="DU6376" s="81">
        <v>0</v>
      </c>
      <c r="DV6376" s="81">
        <v>1.226429111189046E-7</v>
      </c>
      <c r="DW6376" s="81">
        <v>1.226429111189046E-7</v>
      </c>
      <c r="GE6376" s="81" t="s">
        <v>449</v>
      </c>
      <c r="GF6376" s="81" t="s">
        <v>155</v>
      </c>
      <c r="GG6376" s="81" t="s">
        <v>502</v>
      </c>
      <c r="GH6376" s="81" t="s">
        <v>452</v>
      </c>
      <c r="GI6376" s="81">
        <v>2021</v>
      </c>
      <c r="GJ6376" s="81" t="s">
        <v>201</v>
      </c>
      <c r="GK6376" s="81">
        <v>0.69641821681218563</v>
      </c>
      <c r="GL6376" s="81">
        <v>1</v>
      </c>
      <c r="GM6376" s="81">
        <v>2021</v>
      </c>
      <c r="GN6376" s="81" t="s">
        <v>173</v>
      </c>
      <c r="GO6376" s="81">
        <v>1.1148832299820636E-2</v>
      </c>
      <c r="GP6376" s="81">
        <v>10</v>
      </c>
      <c r="GQ6376" s="81">
        <v>0</v>
      </c>
      <c r="GR6376" s="81" t="s">
        <v>448</v>
      </c>
      <c r="GS6376" s="81">
        <v>1.1148832299820636E-2</v>
      </c>
      <c r="GT6376" s="81">
        <v>7.764249909779186E-3</v>
      </c>
      <c r="GU6376" s="81">
        <v>1.1148832299820636E-2</v>
      </c>
      <c r="GV6376" s="81">
        <v>7.764249909779186E-3</v>
      </c>
      <c r="GW6376" s="81">
        <v>0</v>
      </c>
      <c r="GX6376" s="81">
        <v>0</v>
      </c>
      <c r="GY6376" s="81">
        <v>0</v>
      </c>
      <c r="GZ6376" s="81">
        <v>0</v>
      </c>
    </row>
    <row r="6377" spans="98:208" x14ac:dyDescent="0.25">
      <c r="CT6377" s="81" t="s">
        <v>155</v>
      </c>
      <c r="CU6377" s="81" t="s">
        <v>497</v>
      </c>
      <c r="CV6377" s="81" t="s">
        <v>458</v>
      </c>
      <c r="CW6377" s="81">
        <v>2024</v>
      </c>
      <c r="CX6377" s="81">
        <v>0</v>
      </c>
      <c r="CY6377" s="81">
        <v>0</v>
      </c>
      <c r="CZ6377" s="81">
        <v>0</v>
      </c>
      <c r="DA6377" s="81">
        <v>0</v>
      </c>
      <c r="DB6377" s="81">
        <v>9129.7460702365188</v>
      </c>
      <c r="DC6377" s="81">
        <v>233.23007680793501</v>
      </c>
      <c r="DD6377" s="81">
        <v>8896.5159934285821</v>
      </c>
      <c r="DE6377" s="81">
        <v>0</v>
      </c>
      <c r="DF6377" s="81">
        <v>2.6002430136059536</v>
      </c>
      <c r="DG6377" s="81">
        <v>2.6002430136059536</v>
      </c>
      <c r="DH6377" s="81">
        <v>2.6002430136059536</v>
      </c>
      <c r="DI6377" s="81">
        <v>2.6002430136059536</v>
      </c>
      <c r="DJ6377" s="81">
        <v>4.7165941982025129E-8</v>
      </c>
      <c r="DL6377" s="81">
        <v>0</v>
      </c>
      <c r="DM6377" s="81">
        <v>1.226429111189046E-7</v>
      </c>
      <c r="DN6377" s="81">
        <v>1.226429111189046E-7</v>
      </c>
      <c r="DO6377" s="81">
        <v>0</v>
      </c>
      <c r="DP6377" s="81">
        <v>1.226429111189046E-7</v>
      </c>
      <c r="DQ6377" s="81">
        <v>1.226429111189046E-7</v>
      </c>
      <c r="DR6377" s="81">
        <v>0</v>
      </c>
      <c r="DS6377" s="81">
        <v>1.226429111189046E-7</v>
      </c>
      <c r="DT6377" s="81">
        <v>1.226429111189046E-7</v>
      </c>
      <c r="DU6377" s="81">
        <v>0</v>
      </c>
      <c r="DV6377" s="81">
        <v>1.226429111189046E-7</v>
      </c>
      <c r="DW6377" s="81">
        <v>1.226429111189046E-7</v>
      </c>
      <c r="GE6377" s="81" t="s">
        <v>449</v>
      </c>
      <c r="GF6377" s="81" t="s">
        <v>155</v>
      </c>
      <c r="GG6377" s="81" t="s">
        <v>502</v>
      </c>
      <c r="GH6377" s="81" t="s">
        <v>452</v>
      </c>
      <c r="GI6377" s="81">
        <v>2022</v>
      </c>
      <c r="GJ6377" s="81" t="s">
        <v>201</v>
      </c>
      <c r="GK6377" s="81">
        <v>0.69641821681218563</v>
      </c>
      <c r="GL6377" s="81">
        <v>1</v>
      </c>
      <c r="GM6377" s="81">
        <v>2022</v>
      </c>
      <c r="GN6377" s="81" t="s">
        <v>173</v>
      </c>
      <c r="GO6377" s="81">
        <v>1.1148832299820636E-2</v>
      </c>
      <c r="GP6377" s="81">
        <v>10</v>
      </c>
      <c r="GQ6377" s="81">
        <v>0</v>
      </c>
      <c r="GR6377" s="81" t="s">
        <v>448</v>
      </c>
      <c r="GS6377" s="81">
        <v>1.1148832299820636E-2</v>
      </c>
      <c r="GT6377" s="81">
        <v>7.764249909779186E-3</v>
      </c>
      <c r="GU6377" s="81">
        <v>1.1148832299820636E-2</v>
      </c>
      <c r="GV6377" s="81">
        <v>7.764249909779186E-3</v>
      </c>
      <c r="GW6377" s="81">
        <v>1.1148832299820636E-2</v>
      </c>
      <c r="GX6377" s="81">
        <v>7.764249909779186E-3</v>
      </c>
      <c r="GY6377" s="81">
        <v>0</v>
      </c>
      <c r="GZ6377" s="81">
        <v>0</v>
      </c>
    </row>
    <row r="6378" spans="98:208" x14ac:dyDescent="0.25">
      <c r="CT6378" s="81" t="s">
        <v>155</v>
      </c>
      <c r="CU6378" s="81" t="s">
        <v>497</v>
      </c>
      <c r="CV6378" s="81" t="s">
        <v>458</v>
      </c>
      <c r="CW6378" s="81">
        <v>2025</v>
      </c>
      <c r="CX6378" s="81">
        <v>0</v>
      </c>
      <c r="CY6378" s="81">
        <v>0</v>
      </c>
      <c r="CZ6378" s="81">
        <v>0</v>
      </c>
      <c r="DA6378" s="81">
        <v>0</v>
      </c>
      <c r="DB6378" s="81">
        <v>9129.7460702365188</v>
      </c>
      <c r="DC6378" s="81">
        <v>233.23007680793501</v>
      </c>
      <c r="DD6378" s="81">
        <v>8896.5159934285821</v>
      </c>
      <c r="DE6378" s="81">
        <v>0</v>
      </c>
      <c r="DF6378" s="81">
        <v>2.6002430136059536</v>
      </c>
      <c r="DG6378" s="81">
        <v>2.6002430136059536</v>
      </c>
      <c r="DH6378" s="81">
        <v>2.6002430136059536</v>
      </c>
      <c r="DI6378" s="81">
        <v>2.6002430136059536</v>
      </c>
      <c r="DJ6378" s="81">
        <v>4.7165941982025129E-8</v>
      </c>
      <c r="DL6378" s="81">
        <v>0</v>
      </c>
      <c r="DM6378" s="81">
        <v>1.226429111189046E-7</v>
      </c>
      <c r="DN6378" s="81">
        <v>1.226429111189046E-7</v>
      </c>
      <c r="DO6378" s="81">
        <v>0</v>
      </c>
      <c r="DP6378" s="81">
        <v>1.226429111189046E-7</v>
      </c>
      <c r="DQ6378" s="81">
        <v>1.226429111189046E-7</v>
      </c>
      <c r="DR6378" s="81">
        <v>0</v>
      </c>
      <c r="DS6378" s="81">
        <v>1.226429111189046E-7</v>
      </c>
      <c r="DT6378" s="81">
        <v>1.226429111189046E-7</v>
      </c>
      <c r="DU6378" s="81">
        <v>0</v>
      </c>
      <c r="DV6378" s="81">
        <v>1.226429111189046E-7</v>
      </c>
      <c r="DW6378" s="81">
        <v>1.226429111189046E-7</v>
      </c>
      <c r="GE6378" s="81" t="s">
        <v>449</v>
      </c>
      <c r="GF6378" s="81" t="s">
        <v>155</v>
      </c>
      <c r="GG6378" s="81" t="s">
        <v>502</v>
      </c>
      <c r="GH6378" s="81" t="s">
        <v>452</v>
      </c>
      <c r="GI6378" s="81">
        <v>2023</v>
      </c>
      <c r="GJ6378" s="81" t="s">
        <v>201</v>
      </c>
      <c r="GK6378" s="81">
        <v>0.71896016785815409</v>
      </c>
      <c r="GL6378" s="81">
        <v>1</v>
      </c>
      <c r="GM6378" s="81">
        <v>2023</v>
      </c>
      <c r="GN6378" s="81" t="s">
        <v>173</v>
      </c>
      <c r="GO6378" s="81">
        <v>1.1148832299820636E-2</v>
      </c>
      <c r="GP6378" s="81">
        <v>10</v>
      </c>
      <c r="GQ6378" s="81">
        <v>0</v>
      </c>
      <c r="GR6378" s="81" t="s">
        <v>448</v>
      </c>
      <c r="GS6378" s="81">
        <v>1.1148832299820636E-2</v>
      </c>
      <c r="GT6378" s="81">
        <v>8.0155663417014553E-3</v>
      </c>
      <c r="GU6378" s="81">
        <v>1.1148832299820636E-2</v>
      </c>
      <c r="GV6378" s="81">
        <v>8.0155663417014553E-3</v>
      </c>
      <c r="GW6378" s="81">
        <v>1.1148832299820636E-2</v>
      </c>
      <c r="GX6378" s="81">
        <v>8.0155663417014553E-3</v>
      </c>
      <c r="GY6378" s="81">
        <v>1.1148832299820636E-2</v>
      </c>
      <c r="GZ6378" s="81">
        <v>8.0155663417014553E-3</v>
      </c>
    </row>
    <row r="6379" spans="98:208" x14ac:dyDescent="0.25">
      <c r="CT6379" s="81" t="s">
        <v>155</v>
      </c>
      <c r="CU6379" s="81" t="s">
        <v>497</v>
      </c>
      <c r="CV6379" s="81" t="s">
        <v>458</v>
      </c>
      <c r="CW6379" s="81">
        <v>2026</v>
      </c>
      <c r="CX6379" s="81">
        <v>0</v>
      </c>
      <c r="CY6379" s="81">
        <v>0</v>
      </c>
      <c r="CZ6379" s="81">
        <v>0</v>
      </c>
      <c r="DA6379" s="81">
        <v>0</v>
      </c>
      <c r="DB6379" s="81">
        <v>9129.7460702365188</v>
      </c>
      <c r="DC6379" s="81">
        <v>233.23007680793501</v>
      </c>
      <c r="DD6379" s="81">
        <v>8896.5159934285821</v>
      </c>
      <c r="DE6379" s="81">
        <v>0</v>
      </c>
      <c r="DF6379" s="81">
        <v>2.6002430136059536</v>
      </c>
      <c r="DG6379" s="81">
        <v>2.6002430136059536</v>
      </c>
      <c r="DH6379" s="81">
        <v>2.6002430136059536</v>
      </c>
      <c r="DI6379" s="81">
        <v>2.6002430136059536</v>
      </c>
      <c r="DJ6379" s="81">
        <v>4.7165941982025129E-8</v>
      </c>
      <c r="DL6379" s="81">
        <v>0</v>
      </c>
      <c r="DM6379" s="81">
        <v>1.226429111189046E-7</v>
      </c>
      <c r="DN6379" s="81">
        <v>1.226429111189046E-7</v>
      </c>
      <c r="DO6379" s="81">
        <v>0</v>
      </c>
      <c r="DP6379" s="81">
        <v>1.226429111189046E-7</v>
      </c>
      <c r="DQ6379" s="81">
        <v>1.226429111189046E-7</v>
      </c>
      <c r="DR6379" s="81">
        <v>0</v>
      </c>
      <c r="DS6379" s="81">
        <v>1.226429111189046E-7</v>
      </c>
      <c r="DT6379" s="81">
        <v>1.226429111189046E-7</v>
      </c>
      <c r="DU6379" s="81">
        <v>0</v>
      </c>
      <c r="DV6379" s="81">
        <v>1.226429111189046E-7</v>
      </c>
      <c r="DW6379" s="81">
        <v>1.226429111189046E-7</v>
      </c>
      <c r="GE6379" s="81" t="s">
        <v>449</v>
      </c>
      <c r="GF6379" s="81" t="s">
        <v>155</v>
      </c>
      <c r="GG6379" s="81" t="s">
        <v>502</v>
      </c>
      <c r="GH6379" s="81" t="s">
        <v>452</v>
      </c>
      <c r="GI6379" s="81">
        <v>2024</v>
      </c>
      <c r="GJ6379" s="81" t="s">
        <v>201</v>
      </c>
      <c r="GK6379" s="81">
        <v>0.71896016785815409</v>
      </c>
      <c r="GL6379" s="81">
        <v>1</v>
      </c>
      <c r="GM6379" s="81">
        <v>2024</v>
      </c>
      <c r="GN6379" s="81" t="s">
        <v>173</v>
      </c>
      <c r="GO6379" s="81">
        <v>1.1148832299820636E-2</v>
      </c>
      <c r="GP6379" s="81">
        <v>10</v>
      </c>
      <c r="GQ6379" s="81">
        <v>0</v>
      </c>
      <c r="GR6379" s="81" t="s">
        <v>448</v>
      </c>
      <c r="GS6379" s="81">
        <v>1.1148832299820636E-2</v>
      </c>
      <c r="GT6379" s="81">
        <v>8.0155663417014553E-3</v>
      </c>
      <c r="GU6379" s="81">
        <v>1.1148832299820636E-2</v>
      </c>
      <c r="GV6379" s="81">
        <v>8.0155663417014553E-3</v>
      </c>
      <c r="GW6379" s="81">
        <v>1.1148832299820636E-2</v>
      </c>
      <c r="GX6379" s="81">
        <v>8.0155663417014553E-3</v>
      </c>
      <c r="GY6379" s="81">
        <v>1.1148832299820636E-2</v>
      </c>
      <c r="GZ6379" s="81">
        <v>8.0155663417014553E-3</v>
      </c>
    </row>
    <row r="6380" spans="98:208" x14ac:dyDescent="0.25">
      <c r="CT6380" s="81" t="s">
        <v>155</v>
      </c>
      <c r="CU6380" s="81" t="s">
        <v>497</v>
      </c>
      <c r="CV6380" s="81" t="s">
        <v>458</v>
      </c>
      <c r="CW6380" s="81">
        <v>2027</v>
      </c>
      <c r="CX6380" s="81">
        <v>0</v>
      </c>
      <c r="CY6380" s="81">
        <v>0</v>
      </c>
      <c r="CZ6380" s="81">
        <v>0</v>
      </c>
      <c r="DA6380" s="81">
        <v>0</v>
      </c>
      <c r="DB6380" s="81">
        <v>9129.7460702365188</v>
      </c>
      <c r="DC6380" s="81">
        <v>233.23007680793501</v>
      </c>
      <c r="DD6380" s="81">
        <v>8896.5159934285821</v>
      </c>
      <c r="DE6380" s="81">
        <v>0</v>
      </c>
      <c r="DF6380" s="81">
        <v>2.6002430136059536</v>
      </c>
      <c r="DG6380" s="81">
        <v>2.6002430136059536</v>
      </c>
      <c r="DH6380" s="81">
        <v>2.6002430136059536</v>
      </c>
      <c r="DI6380" s="81">
        <v>2.6002430136059536</v>
      </c>
      <c r="DJ6380" s="81">
        <v>4.7165941982025129E-8</v>
      </c>
      <c r="DL6380" s="81">
        <v>0</v>
      </c>
      <c r="DM6380" s="81">
        <v>1.226429111189046E-7</v>
      </c>
      <c r="DN6380" s="81">
        <v>1.226429111189046E-7</v>
      </c>
      <c r="DO6380" s="81">
        <v>0</v>
      </c>
      <c r="DP6380" s="81">
        <v>1.226429111189046E-7</v>
      </c>
      <c r="DQ6380" s="81">
        <v>1.226429111189046E-7</v>
      </c>
      <c r="DR6380" s="81">
        <v>0</v>
      </c>
      <c r="DS6380" s="81">
        <v>1.226429111189046E-7</v>
      </c>
      <c r="DT6380" s="81">
        <v>1.226429111189046E-7</v>
      </c>
      <c r="DU6380" s="81">
        <v>0</v>
      </c>
      <c r="DV6380" s="81">
        <v>1.226429111189046E-7</v>
      </c>
      <c r="DW6380" s="81">
        <v>1.226429111189046E-7</v>
      </c>
      <c r="GE6380" s="81" t="s">
        <v>449</v>
      </c>
      <c r="GF6380" s="81" t="s">
        <v>155</v>
      </c>
      <c r="GG6380" s="81" t="s">
        <v>502</v>
      </c>
      <c r="GH6380" s="81" t="s">
        <v>452</v>
      </c>
      <c r="GI6380" s="81">
        <v>2025</v>
      </c>
      <c r="GJ6380" s="81" t="s">
        <v>201</v>
      </c>
      <c r="GK6380" s="81">
        <v>0.71896016785815409</v>
      </c>
      <c r="GL6380" s="81">
        <v>1</v>
      </c>
      <c r="GM6380" s="81">
        <v>2025</v>
      </c>
      <c r="GN6380" s="81" t="s">
        <v>173</v>
      </c>
      <c r="GO6380" s="81">
        <v>1.1148832299820636E-2</v>
      </c>
      <c r="GP6380" s="81">
        <v>10</v>
      </c>
      <c r="GQ6380" s="81">
        <v>0</v>
      </c>
      <c r="GR6380" s="81" t="s">
        <v>448</v>
      </c>
      <c r="GS6380" s="81">
        <v>1.1148832299820636E-2</v>
      </c>
      <c r="GT6380" s="81">
        <v>8.0155663417014553E-3</v>
      </c>
      <c r="GU6380" s="81">
        <v>1.1148832299820636E-2</v>
      </c>
      <c r="GV6380" s="81">
        <v>8.0155663417014553E-3</v>
      </c>
      <c r="GW6380" s="81">
        <v>1.1148832299820636E-2</v>
      </c>
      <c r="GX6380" s="81">
        <v>8.0155663417014553E-3</v>
      </c>
      <c r="GY6380" s="81">
        <v>1.1148832299820636E-2</v>
      </c>
      <c r="GZ6380" s="81">
        <v>8.0155663417014553E-3</v>
      </c>
    </row>
    <row r="6381" spans="98:208" x14ac:dyDescent="0.25">
      <c r="CT6381" s="81" t="s">
        <v>155</v>
      </c>
      <c r="CU6381" s="81" t="s">
        <v>497</v>
      </c>
      <c r="CV6381" s="81" t="s">
        <v>458</v>
      </c>
      <c r="CW6381" s="81">
        <v>2028</v>
      </c>
      <c r="CX6381" s="81">
        <v>0</v>
      </c>
      <c r="CY6381" s="81">
        <v>0</v>
      </c>
      <c r="CZ6381" s="81">
        <v>0</v>
      </c>
      <c r="DA6381" s="81">
        <v>0</v>
      </c>
      <c r="DB6381" s="81">
        <v>9534.9220877094267</v>
      </c>
      <c r="DC6381" s="81">
        <v>247.27299216492119</v>
      </c>
      <c r="DD6381" s="81">
        <v>9287.6490955444788</v>
      </c>
      <c r="DE6381" s="81">
        <v>0</v>
      </c>
      <c r="DF6381" s="81">
        <v>2.7568051219215683</v>
      </c>
      <c r="DG6381" s="81">
        <v>2.7568051219215683</v>
      </c>
      <c r="DH6381" s="81">
        <v>2.7568051219215683</v>
      </c>
      <c r="DI6381" s="81">
        <v>2.7568051219215683</v>
      </c>
      <c r="DJ6381" s="81">
        <v>4.7165941982025129E-8</v>
      </c>
      <c r="DL6381" s="81">
        <v>0</v>
      </c>
      <c r="DM6381" s="81">
        <v>1.300273104363024E-7</v>
      </c>
      <c r="DN6381" s="81">
        <v>1.300273104363024E-7</v>
      </c>
      <c r="DO6381" s="81">
        <v>0</v>
      </c>
      <c r="DP6381" s="81">
        <v>1.300273104363024E-7</v>
      </c>
      <c r="DQ6381" s="81">
        <v>1.300273104363024E-7</v>
      </c>
      <c r="DR6381" s="81">
        <v>0</v>
      </c>
      <c r="DS6381" s="81">
        <v>1.300273104363024E-7</v>
      </c>
      <c r="DT6381" s="81">
        <v>1.300273104363024E-7</v>
      </c>
      <c r="DU6381" s="81">
        <v>0</v>
      </c>
      <c r="DV6381" s="81">
        <v>1.300273104363024E-7</v>
      </c>
      <c r="DW6381" s="81">
        <v>1.300273104363024E-7</v>
      </c>
      <c r="GE6381" s="81" t="s">
        <v>449</v>
      </c>
      <c r="GF6381" s="81" t="s">
        <v>155</v>
      </c>
      <c r="GG6381" s="81" t="s">
        <v>502</v>
      </c>
      <c r="GH6381" s="81" t="s">
        <v>452</v>
      </c>
      <c r="GI6381" s="81">
        <v>2026</v>
      </c>
      <c r="GJ6381" s="81" t="s">
        <v>201</v>
      </c>
      <c r="GK6381" s="81">
        <v>0.71896016785815409</v>
      </c>
      <c r="GL6381" s="81">
        <v>1</v>
      </c>
      <c r="GM6381" s="81">
        <v>2026</v>
      </c>
      <c r="GN6381" s="81" t="s">
        <v>173</v>
      </c>
      <c r="GO6381" s="81">
        <v>1.1148832299820636E-2</v>
      </c>
      <c r="GP6381" s="81">
        <v>10</v>
      </c>
      <c r="GQ6381" s="81">
        <v>0</v>
      </c>
      <c r="GR6381" s="81" t="s">
        <v>448</v>
      </c>
      <c r="GS6381" s="81">
        <v>1.1148832299820636E-2</v>
      </c>
      <c r="GT6381" s="81">
        <v>8.0155663417014553E-3</v>
      </c>
      <c r="GU6381" s="81">
        <v>1.1148832299820636E-2</v>
      </c>
      <c r="GV6381" s="81">
        <v>8.0155663417014553E-3</v>
      </c>
      <c r="GW6381" s="81">
        <v>1.1148832299820636E-2</v>
      </c>
      <c r="GX6381" s="81">
        <v>8.0155663417014553E-3</v>
      </c>
      <c r="GY6381" s="81">
        <v>1.1148832299820636E-2</v>
      </c>
      <c r="GZ6381" s="81">
        <v>8.0155663417014553E-3</v>
      </c>
    </row>
    <row r="6382" spans="98:208" x14ac:dyDescent="0.25">
      <c r="CT6382" s="81" t="s">
        <v>155</v>
      </c>
      <c r="CU6382" s="81" t="s">
        <v>497</v>
      </c>
      <c r="CV6382" s="81" t="s">
        <v>458</v>
      </c>
      <c r="CW6382" s="81">
        <v>2029</v>
      </c>
      <c r="CX6382" s="81">
        <v>0</v>
      </c>
      <c r="CY6382" s="81">
        <v>0</v>
      </c>
      <c r="CZ6382" s="81">
        <v>0</v>
      </c>
      <c r="DA6382" s="81">
        <v>0</v>
      </c>
      <c r="DB6382" s="81">
        <v>9534.9220877094267</v>
      </c>
      <c r="DC6382" s="81">
        <v>247.27299216492119</v>
      </c>
      <c r="DD6382" s="81">
        <v>9287.6490955444788</v>
      </c>
      <c r="DE6382" s="81">
        <v>0</v>
      </c>
      <c r="DF6382" s="81">
        <v>2.7568051219215683</v>
      </c>
      <c r="DG6382" s="81">
        <v>2.7568051219215683</v>
      </c>
      <c r="DH6382" s="81">
        <v>2.7568051219215683</v>
      </c>
      <c r="DI6382" s="81">
        <v>2.7568051219215683</v>
      </c>
      <c r="DJ6382" s="81">
        <v>4.7165941982025129E-8</v>
      </c>
      <c r="DL6382" s="81">
        <v>0</v>
      </c>
      <c r="DM6382" s="81">
        <v>1.300273104363024E-7</v>
      </c>
      <c r="DN6382" s="81">
        <v>1.300273104363024E-7</v>
      </c>
      <c r="DO6382" s="81">
        <v>0</v>
      </c>
      <c r="DP6382" s="81">
        <v>1.300273104363024E-7</v>
      </c>
      <c r="DQ6382" s="81">
        <v>1.300273104363024E-7</v>
      </c>
      <c r="DR6382" s="81">
        <v>0</v>
      </c>
      <c r="DS6382" s="81">
        <v>1.300273104363024E-7</v>
      </c>
      <c r="DT6382" s="81">
        <v>1.300273104363024E-7</v>
      </c>
      <c r="DU6382" s="81">
        <v>0</v>
      </c>
      <c r="DV6382" s="81">
        <v>1.300273104363024E-7</v>
      </c>
      <c r="DW6382" s="81">
        <v>1.300273104363024E-7</v>
      </c>
      <c r="GE6382" s="81" t="s">
        <v>449</v>
      </c>
      <c r="GF6382" s="81" t="s">
        <v>155</v>
      </c>
      <c r="GG6382" s="81" t="s">
        <v>502</v>
      </c>
      <c r="GH6382" s="81" t="s">
        <v>452</v>
      </c>
      <c r="GI6382" s="81">
        <v>2027</v>
      </c>
      <c r="GJ6382" s="81" t="s">
        <v>201</v>
      </c>
      <c r="GK6382" s="81">
        <v>0.71896016785815409</v>
      </c>
      <c r="GL6382" s="81">
        <v>1</v>
      </c>
      <c r="GM6382" s="81">
        <v>2027</v>
      </c>
      <c r="GN6382" s="81" t="s">
        <v>173</v>
      </c>
      <c r="GO6382" s="81">
        <v>1.1148832299820636E-2</v>
      </c>
      <c r="GP6382" s="81">
        <v>10</v>
      </c>
      <c r="GQ6382" s="81">
        <v>0</v>
      </c>
      <c r="GR6382" s="81" t="s">
        <v>448</v>
      </c>
      <c r="GS6382" s="81">
        <v>1.1148832299820636E-2</v>
      </c>
      <c r="GT6382" s="81">
        <v>8.0155663417014553E-3</v>
      </c>
      <c r="GU6382" s="81">
        <v>1.1148832299820636E-2</v>
      </c>
      <c r="GV6382" s="81">
        <v>8.0155663417014553E-3</v>
      </c>
      <c r="GW6382" s="81">
        <v>1.1148832299820636E-2</v>
      </c>
      <c r="GX6382" s="81">
        <v>8.0155663417014553E-3</v>
      </c>
      <c r="GY6382" s="81">
        <v>1.1148832299820636E-2</v>
      </c>
      <c r="GZ6382" s="81">
        <v>8.0155663417014553E-3</v>
      </c>
    </row>
    <row r="6383" spans="98:208" x14ac:dyDescent="0.25">
      <c r="CT6383" s="81" t="s">
        <v>155</v>
      </c>
      <c r="CU6383" s="81" t="s">
        <v>497</v>
      </c>
      <c r="CV6383" s="81" t="s">
        <v>458</v>
      </c>
      <c r="CW6383" s="81">
        <v>2030</v>
      </c>
      <c r="CX6383" s="81">
        <v>0</v>
      </c>
      <c r="CY6383" s="81">
        <v>0</v>
      </c>
      <c r="CZ6383" s="81">
        <v>0</v>
      </c>
      <c r="DA6383" s="81">
        <v>0</v>
      </c>
      <c r="DB6383" s="81">
        <v>9534.9220877094267</v>
      </c>
      <c r="DC6383" s="81">
        <v>247.27299216492119</v>
      </c>
      <c r="DD6383" s="81">
        <v>9287.6490955444788</v>
      </c>
      <c r="DE6383" s="81">
        <v>0</v>
      </c>
      <c r="DF6383" s="81">
        <v>0</v>
      </c>
      <c r="DG6383" s="81">
        <v>2.7568051219215683</v>
      </c>
      <c r="DH6383" s="81">
        <v>2.7568051219215683</v>
      </c>
      <c r="DI6383" s="81">
        <v>2.7568051219215683</v>
      </c>
      <c r="DJ6383" s="81">
        <v>4.7165941982025129E-8</v>
      </c>
      <c r="DL6383" s="81">
        <v>0</v>
      </c>
      <c r="DM6383" s="81">
        <v>0</v>
      </c>
      <c r="DN6383" s="81">
        <v>0</v>
      </c>
      <c r="DO6383" s="81">
        <v>0</v>
      </c>
      <c r="DP6383" s="81">
        <v>1.300273104363024E-7</v>
      </c>
      <c r="DQ6383" s="81">
        <v>1.300273104363024E-7</v>
      </c>
      <c r="DR6383" s="81">
        <v>0</v>
      </c>
      <c r="DS6383" s="81">
        <v>1.300273104363024E-7</v>
      </c>
      <c r="DT6383" s="81">
        <v>1.300273104363024E-7</v>
      </c>
      <c r="DU6383" s="81">
        <v>0</v>
      </c>
      <c r="DV6383" s="81">
        <v>1.300273104363024E-7</v>
      </c>
      <c r="DW6383" s="81">
        <v>1.300273104363024E-7</v>
      </c>
      <c r="GE6383" s="81" t="s">
        <v>449</v>
      </c>
      <c r="GF6383" s="81" t="s">
        <v>155</v>
      </c>
      <c r="GG6383" s="81" t="s">
        <v>502</v>
      </c>
      <c r="GH6383" s="81" t="s">
        <v>452</v>
      </c>
      <c r="GI6383" s="81">
        <v>2028</v>
      </c>
      <c r="GJ6383" s="81" t="s">
        <v>201</v>
      </c>
      <c r="GK6383" s="81">
        <v>0.74733835430382434</v>
      </c>
      <c r="GL6383" s="81">
        <v>1</v>
      </c>
      <c r="GM6383" s="81">
        <v>2028</v>
      </c>
      <c r="GN6383" s="81" t="s">
        <v>173</v>
      </c>
      <c r="GO6383" s="81">
        <v>1.1148832299820636E-2</v>
      </c>
      <c r="GP6383" s="81">
        <v>10</v>
      </c>
      <c r="GQ6383" s="81">
        <v>0</v>
      </c>
      <c r="GR6383" s="81" t="s">
        <v>448</v>
      </c>
      <c r="GS6383" s="81">
        <v>1.1148832299820636E-2</v>
      </c>
      <c r="GT6383" s="81">
        <v>8.3319499833572758E-3</v>
      </c>
      <c r="GU6383" s="81">
        <v>1.1148832299820636E-2</v>
      </c>
      <c r="GV6383" s="81">
        <v>8.3319499833572758E-3</v>
      </c>
      <c r="GW6383" s="81">
        <v>1.1148832299820636E-2</v>
      </c>
      <c r="GX6383" s="81">
        <v>8.3319499833572758E-3</v>
      </c>
      <c r="GY6383" s="81">
        <v>1.1148832299820636E-2</v>
      </c>
      <c r="GZ6383" s="81">
        <v>8.3319499833572758E-3</v>
      </c>
    </row>
    <row r="6384" spans="98:208" x14ac:dyDescent="0.25">
      <c r="CT6384" s="81" t="s">
        <v>155</v>
      </c>
      <c r="CU6384" s="81" t="s">
        <v>497</v>
      </c>
      <c r="CV6384" s="81" t="s">
        <v>458</v>
      </c>
      <c r="CW6384" s="81">
        <v>2031</v>
      </c>
      <c r="CX6384" s="81">
        <v>0</v>
      </c>
      <c r="CY6384" s="81">
        <v>0</v>
      </c>
      <c r="CZ6384" s="81">
        <v>0</v>
      </c>
      <c r="DA6384" s="81">
        <v>0</v>
      </c>
      <c r="DB6384" s="81">
        <v>9534.9220877094267</v>
      </c>
      <c r="DC6384" s="81">
        <v>247.27299216492119</v>
      </c>
      <c r="DD6384" s="81">
        <v>9287.6490955444788</v>
      </c>
      <c r="DE6384" s="81">
        <v>0</v>
      </c>
      <c r="DF6384" s="81">
        <v>0</v>
      </c>
      <c r="DG6384" s="81">
        <v>0</v>
      </c>
      <c r="DH6384" s="81">
        <v>2.7568051219215683</v>
      </c>
      <c r="DI6384" s="81">
        <v>2.7568051219215683</v>
      </c>
      <c r="DJ6384" s="81">
        <v>4.7165941982025129E-8</v>
      </c>
      <c r="DL6384" s="81">
        <v>0</v>
      </c>
      <c r="DM6384" s="81">
        <v>0</v>
      </c>
      <c r="DN6384" s="81">
        <v>0</v>
      </c>
      <c r="DO6384" s="81">
        <v>0</v>
      </c>
      <c r="DP6384" s="81">
        <v>0</v>
      </c>
      <c r="DQ6384" s="81">
        <v>0</v>
      </c>
      <c r="DR6384" s="81">
        <v>0</v>
      </c>
      <c r="DS6384" s="81">
        <v>1.300273104363024E-7</v>
      </c>
      <c r="DT6384" s="81">
        <v>1.300273104363024E-7</v>
      </c>
      <c r="DU6384" s="81">
        <v>0</v>
      </c>
      <c r="DV6384" s="81">
        <v>1.300273104363024E-7</v>
      </c>
      <c r="DW6384" s="81">
        <v>1.300273104363024E-7</v>
      </c>
      <c r="GE6384" s="81" t="s">
        <v>449</v>
      </c>
      <c r="GF6384" s="81" t="s">
        <v>155</v>
      </c>
      <c r="GG6384" s="81" t="s">
        <v>502</v>
      </c>
      <c r="GH6384" s="81" t="s">
        <v>452</v>
      </c>
      <c r="GI6384" s="81">
        <v>2029</v>
      </c>
      <c r="GJ6384" s="81" t="s">
        <v>201</v>
      </c>
      <c r="GK6384" s="81">
        <v>0.74733835430382434</v>
      </c>
      <c r="GL6384" s="81">
        <v>1</v>
      </c>
      <c r="GM6384" s="81">
        <v>2029</v>
      </c>
      <c r="GN6384" s="81" t="s">
        <v>173</v>
      </c>
      <c r="GO6384" s="81">
        <v>1.1148832299820636E-2</v>
      </c>
      <c r="GP6384" s="81">
        <v>10</v>
      </c>
      <c r="GQ6384" s="81">
        <v>0</v>
      </c>
      <c r="GR6384" s="81" t="s">
        <v>448</v>
      </c>
      <c r="GS6384" s="81">
        <v>1.1148832299820636E-2</v>
      </c>
      <c r="GT6384" s="81">
        <v>8.3319499833572758E-3</v>
      </c>
      <c r="GU6384" s="81">
        <v>1.1148832299820636E-2</v>
      </c>
      <c r="GV6384" s="81">
        <v>8.3319499833572758E-3</v>
      </c>
      <c r="GW6384" s="81">
        <v>1.1148832299820636E-2</v>
      </c>
      <c r="GX6384" s="81">
        <v>8.3319499833572758E-3</v>
      </c>
      <c r="GY6384" s="81">
        <v>1.1148832299820636E-2</v>
      </c>
      <c r="GZ6384" s="81">
        <v>8.3319499833572758E-3</v>
      </c>
    </row>
    <row r="6385" spans="98:208" x14ac:dyDescent="0.25">
      <c r="CT6385" s="81" t="s">
        <v>155</v>
      </c>
      <c r="CU6385" s="81" t="s">
        <v>497</v>
      </c>
      <c r="CV6385" s="81" t="s">
        <v>458</v>
      </c>
      <c r="CW6385" s="81">
        <v>2032</v>
      </c>
      <c r="CX6385" s="81">
        <v>0</v>
      </c>
      <c r="CY6385" s="81">
        <v>0</v>
      </c>
      <c r="CZ6385" s="81">
        <v>0</v>
      </c>
      <c r="DA6385" s="81">
        <v>0</v>
      </c>
      <c r="DB6385" s="81">
        <v>9534.9220877094267</v>
      </c>
      <c r="DC6385" s="81">
        <v>247.27299216492119</v>
      </c>
      <c r="DD6385" s="81">
        <v>9287.6490955444788</v>
      </c>
      <c r="DE6385" s="81">
        <v>0</v>
      </c>
      <c r="DF6385" s="81">
        <v>0</v>
      </c>
      <c r="DG6385" s="81">
        <v>0</v>
      </c>
      <c r="DH6385" s="81">
        <v>0</v>
      </c>
      <c r="DI6385" s="81">
        <v>2.7568051219215683</v>
      </c>
      <c r="DJ6385" s="81">
        <v>4.7165941982025129E-8</v>
      </c>
      <c r="DL6385" s="81">
        <v>0</v>
      </c>
      <c r="DM6385" s="81">
        <v>0</v>
      </c>
      <c r="DN6385" s="81">
        <v>0</v>
      </c>
      <c r="DO6385" s="81">
        <v>0</v>
      </c>
      <c r="DP6385" s="81">
        <v>0</v>
      </c>
      <c r="DQ6385" s="81">
        <v>0</v>
      </c>
      <c r="DR6385" s="81">
        <v>0</v>
      </c>
      <c r="DS6385" s="81">
        <v>0</v>
      </c>
      <c r="DT6385" s="81">
        <v>0</v>
      </c>
      <c r="DU6385" s="81">
        <v>0</v>
      </c>
      <c r="DV6385" s="81">
        <v>1.300273104363024E-7</v>
      </c>
      <c r="DW6385" s="81">
        <v>1.300273104363024E-7</v>
      </c>
      <c r="GE6385" s="81" t="s">
        <v>449</v>
      </c>
      <c r="GF6385" s="81" t="s">
        <v>155</v>
      </c>
      <c r="GG6385" s="81" t="s">
        <v>502</v>
      </c>
      <c r="GH6385" s="81" t="s">
        <v>452</v>
      </c>
      <c r="GI6385" s="81">
        <v>2030</v>
      </c>
      <c r="GJ6385" s="81" t="s">
        <v>201</v>
      </c>
      <c r="GK6385" s="81">
        <v>0.74733835430382434</v>
      </c>
      <c r="GL6385" s="81">
        <v>1</v>
      </c>
      <c r="GM6385" s="81">
        <v>2030</v>
      </c>
      <c r="GN6385" s="81" t="s">
        <v>173</v>
      </c>
      <c r="GO6385" s="81">
        <v>1.1148832299820636E-2</v>
      </c>
      <c r="GP6385" s="81">
        <v>10</v>
      </c>
      <c r="GQ6385" s="81">
        <v>0</v>
      </c>
      <c r="GR6385" s="81" t="s">
        <v>448</v>
      </c>
      <c r="GS6385" s="81">
        <v>0</v>
      </c>
      <c r="GT6385" s="81">
        <v>0</v>
      </c>
      <c r="GU6385" s="81">
        <v>1.1148832299820636E-2</v>
      </c>
      <c r="GV6385" s="81">
        <v>8.3319499833572758E-3</v>
      </c>
      <c r="GW6385" s="81">
        <v>1.1148832299820636E-2</v>
      </c>
      <c r="GX6385" s="81">
        <v>8.3319499833572758E-3</v>
      </c>
      <c r="GY6385" s="81">
        <v>1.1148832299820636E-2</v>
      </c>
      <c r="GZ6385" s="81">
        <v>8.3319499833572758E-3</v>
      </c>
    </row>
    <row r="6386" spans="98:208" x14ac:dyDescent="0.25">
      <c r="CT6386" s="81" t="s">
        <v>155</v>
      </c>
      <c r="CU6386" s="81" t="s">
        <v>497</v>
      </c>
      <c r="CV6386" s="81" t="s">
        <v>459</v>
      </c>
      <c r="CW6386" s="81">
        <v>2020</v>
      </c>
      <c r="CX6386" s="81">
        <v>0</v>
      </c>
      <c r="CY6386" s="81">
        <v>0</v>
      </c>
      <c r="CZ6386" s="81">
        <v>0</v>
      </c>
      <c r="DA6386" s="81">
        <v>0</v>
      </c>
      <c r="DB6386" s="81">
        <v>5.2405583313016866</v>
      </c>
      <c r="DC6386" s="81">
        <v>0.69641821681219418</v>
      </c>
      <c r="DD6386" s="81">
        <v>2.9419641522810669</v>
      </c>
      <c r="DE6386" s="81">
        <v>1.6021759622082139</v>
      </c>
      <c r="DF6386" s="81">
        <v>7.7642499097792814E-3</v>
      </c>
      <c r="DG6386" s="81">
        <v>0</v>
      </c>
      <c r="DH6386" s="81">
        <v>0</v>
      </c>
      <c r="DI6386" s="81">
        <v>0</v>
      </c>
      <c r="DJ6386" s="81">
        <v>5.8805429700198592E-6</v>
      </c>
      <c r="DL6386" s="81">
        <v>0</v>
      </c>
      <c r="DM6386" s="81">
        <v>4.5658005224429879E-8</v>
      </c>
      <c r="DN6386" s="81">
        <v>4.5658005224429879E-8</v>
      </c>
      <c r="DO6386" s="81">
        <v>0</v>
      </c>
      <c r="DP6386" s="81">
        <v>0</v>
      </c>
      <c r="DQ6386" s="81">
        <v>0</v>
      </c>
      <c r="DR6386" s="81">
        <v>0</v>
      </c>
      <c r="DS6386" s="81">
        <v>0</v>
      </c>
      <c r="DT6386" s="81">
        <v>0</v>
      </c>
      <c r="DU6386" s="81">
        <v>0</v>
      </c>
      <c r="DV6386" s="81">
        <v>0</v>
      </c>
      <c r="DW6386" s="81">
        <v>0</v>
      </c>
      <c r="GE6386" s="81" t="s">
        <v>449</v>
      </c>
      <c r="GF6386" s="81" t="s">
        <v>155</v>
      </c>
      <c r="GG6386" s="81" t="s">
        <v>502</v>
      </c>
      <c r="GH6386" s="81" t="s">
        <v>452</v>
      </c>
      <c r="GI6386" s="81">
        <v>2031</v>
      </c>
      <c r="GJ6386" s="81" t="s">
        <v>201</v>
      </c>
      <c r="GK6386" s="81">
        <v>0.74733835430382434</v>
      </c>
      <c r="GL6386" s="81">
        <v>1</v>
      </c>
      <c r="GM6386" s="81">
        <v>2031</v>
      </c>
      <c r="GN6386" s="81" t="s">
        <v>173</v>
      </c>
      <c r="GO6386" s="81">
        <v>1.1148832299820636E-2</v>
      </c>
      <c r="GP6386" s="81">
        <v>10</v>
      </c>
      <c r="GQ6386" s="81">
        <v>0</v>
      </c>
      <c r="GR6386" s="81" t="s">
        <v>448</v>
      </c>
      <c r="GS6386" s="81">
        <v>0</v>
      </c>
      <c r="GT6386" s="81">
        <v>0</v>
      </c>
      <c r="GU6386" s="81">
        <v>0</v>
      </c>
      <c r="GV6386" s="81">
        <v>0</v>
      </c>
      <c r="GW6386" s="81">
        <v>1.1148832299820636E-2</v>
      </c>
      <c r="GX6386" s="81">
        <v>8.3319499833572758E-3</v>
      </c>
      <c r="GY6386" s="81">
        <v>1.1148832299820636E-2</v>
      </c>
      <c r="GZ6386" s="81">
        <v>8.3319499833572758E-3</v>
      </c>
    </row>
    <row r="6387" spans="98:208" x14ac:dyDescent="0.25">
      <c r="CT6387" s="81" t="s">
        <v>155</v>
      </c>
      <c r="CU6387" s="81" t="s">
        <v>497</v>
      </c>
      <c r="CV6387" s="81" t="s">
        <v>459</v>
      </c>
      <c r="CW6387" s="81">
        <v>2021</v>
      </c>
      <c r="CX6387" s="81">
        <v>0</v>
      </c>
      <c r="CY6387" s="81">
        <v>0</v>
      </c>
      <c r="CZ6387" s="81">
        <v>0</v>
      </c>
      <c r="DA6387" s="81">
        <v>0</v>
      </c>
      <c r="DB6387" s="81">
        <v>5.2405583313016866</v>
      </c>
      <c r="DC6387" s="81">
        <v>0.69641821681219418</v>
      </c>
      <c r="DD6387" s="81">
        <v>2.9419641522810669</v>
      </c>
      <c r="DE6387" s="81">
        <v>1.6021759622082139</v>
      </c>
      <c r="DF6387" s="81">
        <v>7.7642499097792814E-3</v>
      </c>
      <c r="DG6387" s="81">
        <v>7.7642499097792814E-3</v>
      </c>
      <c r="DH6387" s="81">
        <v>0</v>
      </c>
      <c r="DI6387" s="81">
        <v>0</v>
      </c>
      <c r="DJ6387" s="81">
        <v>5.8805429700198592E-6</v>
      </c>
      <c r="DL6387" s="81">
        <v>0</v>
      </c>
      <c r="DM6387" s="81">
        <v>4.5658005224429879E-8</v>
      </c>
      <c r="DN6387" s="81">
        <v>4.5658005224429879E-8</v>
      </c>
      <c r="DO6387" s="81">
        <v>0</v>
      </c>
      <c r="DP6387" s="81">
        <v>4.5658005224429879E-8</v>
      </c>
      <c r="DQ6387" s="81">
        <v>4.5658005224429879E-8</v>
      </c>
      <c r="DR6387" s="81">
        <v>0</v>
      </c>
      <c r="DS6387" s="81">
        <v>0</v>
      </c>
      <c r="DT6387" s="81">
        <v>0</v>
      </c>
      <c r="DU6387" s="81">
        <v>0</v>
      </c>
      <c r="DV6387" s="81">
        <v>0</v>
      </c>
      <c r="DW6387" s="81">
        <v>0</v>
      </c>
      <c r="GE6387" s="81" t="s">
        <v>449</v>
      </c>
      <c r="GF6387" s="81" t="s">
        <v>155</v>
      </c>
      <c r="GG6387" s="81" t="s">
        <v>502</v>
      </c>
      <c r="GH6387" s="81" t="s">
        <v>452</v>
      </c>
      <c r="GI6387" s="81">
        <v>2032</v>
      </c>
      <c r="GJ6387" s="81" t="s">
        <v>201</v>
      </c>
      <c r="GK6387" s="81">
        <v>0.74733835430382434</v>
      </c>
      <c r="GL6387" s="81">
        <v>1</v>
      </c>
      <c r="GM6387" s="81">
        <v>2032</v>
      </c>
      <c r="GN6387" s="81" t="s">
        <v>173</v>
      </c>
      <c r="GO6387" s="81">
        <v>1.1148832299820636E-2</v>
      </c>
      <c r="GP6387" s="81">
        <v>10</v>
      </c>
      <c r="GQ6387" s="81">
        <v>0</v>
      </c>
      <c r="GR6387" s="81" t="s">
        <v>448</v>
      </c>
      <c r="GS6387" s="81">
        <v>0</v>
      </c>
      <c r="GT6387" s="81">
        <v>0</v>
      </c>
      <c r="GU6387" s="81">
        <v>0</v>
      </c>
      <c r="GV6387" s="81">
        <v>0</v>
      </c>
      <c r="GW6387" s="81">
        <v>0</v>
      </c>
      <c r="GX6387" s="81">
        <v>0</v>
      </c>
      <c r="GY6387" s="81">
        <v>1.1148832299820636E-2</v>
      </c>
      <c r="GZ6387" s="81">
        <v>8.3319499833572758E-3</v>
      </c>
    </row>
    <row r="6388" spans="98:208" x14ac:dyDescent="0.25">
      <c r="CT6388" s="81" t="s">
        <v>155</v>
      </c>
      <c r="CU6388" s="81" t="s">
        <v>497</v>
      </c>
      <c r="CV6388" s="81" t="s">
        <v>459</v>
      </c>
      <c r="CW6388" s="81">
        <v>2022</v>
      </c>
      <c r="CX6388" s="81">
        <v>0</v>
      </c>
      <c r="CY6388" s="81">
        <v>0</v>
      </c>
      <c r="CZ6388" s="81">
        <v>0</v>
      </c>
      <c r="DA6388" s="81">
        <v>0</v>
      </c>
      <c r="DB6388" s="81">
        <v>5.2405583313016866</v>
      </c>
      <c r="DC6388" s="81">
        <v>0.69641821681219418</v>
      </c>
      <c r="DD6388" s="81">
        <v>2.9419641522810669</v>
      </c>
      <c r="DE6388" s="81">
        <v>1.6021759622082139</v>
      </c>
      <c r="DF6388" s="81">
        <v>7.7642499097792814E-3</v>
      </c>
      <c r="DG6388" s="81">
        <v>7.7642499097792814E-3</v>
      </c>
      <c r="DH6388" s="81">
        <v>7.7642499097792814E-3</v>
      </c>
      <c r="DI6388" s="81">
        <v>0</v>
      </c>
      <c r="DJ6388" s="81">
        <v>5.8805429700198592E-6</v>
      </c>
      <c r="DL6388" s="81">
        <v>0</v>
      </c>
      <c r="DM6388" s="81">
        <v>4.5658005224429879E-8</v>
      </c>
      <c r="DN6388" s="81">
        <v>4.5658005224429879E-8</v>
      </c>
      <c r="DO6388" s="81">
        <v>0</v>
      </c>
      <c r="DP6388" s="81">
        <v>4.5658005224429879E-8</v>
      </c>
      <c r="DQ6388" s="81">
        <v>4.5658005224429879E-8</v>
      </c>
      <c r="DR6388" s="81">
        <v>0</v>
      </c>
      <c r="DS6388" s="81">
        <v>4.5658005224429879E-8</v>
      </c>
      <c r="DT6388" s="81">
        <v>4.5658005224429879E-8</v>
      </c>
      <c r="DU6388" s="81">
        <v>0</v>
      </c>
      <c r="DV6388" s="81">
        <v>0</v>
      </c>
      <c r="DW6388" s="81">
        <v>0</v>
      </c>
      <c r="GE6388" s="81" t="s">
        <v>449</v>
      </c>
      <c r="GF6388" s="81" t="s">
        <v>155</v>
      </c>
      <c r="GG6388" s="81" t="s">
        <v>502</v>
      </c>
      <c r="GH6388" s="81" t="s">
        <v>453</v>
      </c>
      <c r="GI6388" s="81">
        <v>2021</v>
      </c>
      <c r="GJ6388" s="81" t="s">
        <v>201</v>
      </c>
      <c r="GK6388" s="81">
        <v>3.6425060683947262E-2</v>
      </c>
      <c r="GL6388" s="81">
        <v>1</v>
      </c>
      <c r="GM6388" s="81">
        <v>2021</v>
      </c>
      <c r="GN6388" s="81" t="s">
        <v>173</v>
      </c>
      <c r="GO6388" s="81">
        <v>1.1148832299820636E-2</v>
      </c>
      <c r="GP6388" s="81">
        <v>10</v>
      </c>
      <c r="GQ6388" s="81">
        <v>0</v>
      </c>
      <c r="GR6388" s="81" t="s">
        <v>448</v>
      </c>
      <c r="GS6388" s="81">
        <v>1.1148832299820636E-2</v>
      </c>
      <c r="GT6388" s="81">
        <v>4.0609689307611799E-4</v>
      </c>
      <c r="GU6388" s="81">
        <v>1.1148832299820636E-2</v>
      </c>
      <c r="GV6388" s="81">
        <v>4.0609689307611799E-4</v>
      </c>
      <c r="GW6388" s="81">
        <v>0</v>
      </c>
      <c r="GX6388" s="81">
        <v>0</v>
      </c>
      <c r="GY6388" s="81">
        <v>0</v>
      </c>
      <c r="GZ6388" s="81">
        <v>0</v>
      </c>
    </row>
    <row r="6389" spans="98:208" x14ac:dyDescent="0.25">
      <c r="CT6389" s="81" t="s">
        <v>155</v>
      </c>
      <c r="CU6389" s="81" t="s">
        <v>497</v>
      </c>
      <c r="CV6389" s="81" t="s">
        <v>459</v>
      </c>
      <c r="CW6389" s="81">
        <v>2023</v>
      </c>
      <c r="CX6389" s="81">
        <v>0</v>
      </c>
      <c r="CY6389" s="81">
        <v>0</v>
      </c>
      <c r="CZ6389" s="81">
        <v>0</v>
      </c>
      <c r="DA6389" s="81">
        <v>0</v>
      </c>
      <c r="DB6389" s="81">
        <v>5.4750346070079718</v>
      </c>
      <c r="DC6389" s="81">
        <v>0.71896016785811512</v>
      </c>
      <c r="DD6389" s="81">
        <v>3.071497198615158</v>
      </c>
      <c r="DE6389" s="81">
        <v>1.684577240534485</v>
      </c>
      <c r="DF6389" s="81">
        <v>8.0155663417010199E-3</v>
      </c>
      <c r="DG6389" s="81">
        <v>8.0155663417010199E-3</v>
      </c>
      <c r="DH6389" s="81">
        <v>8.0155663417010199E-3</v>
      </c>
      <c r="DI6389" s="81">
        <v>8.0155663417010199E-3</v>
      </c>
      <c r="DJ6389" s="81">
        <v>5.8805429700198592E-6</v>
      </c>
      <c r="DL6389" s="81">
        <v>0</v>
      </c>
      <c r="DM6389" s="81">
        <v>4.7135882301417735E-8</v>
      </c>
      <c r="DN6389" s="81">
        <v>4.7135882301417735E-8</v>
      </c>
      <c r="DO6389" s="81">
        <v>0</v>
      </c>
      <c r="DP6389" s="81">
        <v>4.7135882301417735E-8</v>
      </c>
      <c r="DQ6389" s="81">
        <v>4.7135882301417735E-8</v>
      </c>
      <c r="DR6389" s="81">
        <v>0</v>
      </c>
      <c r="DS6389" s="81">
        <v>4.7135882301417735E-8</v>
      </c>
      <c r="DT6389" s="81">
        <v>4.7135882301417735E-8</v>
      </c>
      <c r="DU6389" s="81">
        <v>0</v>
      </c>
      <c r="DV6389" s="81">
        <v>4.7135882301417735E-8</v>
      </c>
      <c r="DW6389" s="81">
        <v>4.7135882301417735E-8</v>
      </c>
      <c r="GE6389" s="81" t="s">
        <v>449</v>
      </c>
      <c r="GF6389" s="81" t="s">
        <v>155</v>
      </c>
      <c r="GG6389" s="81" t="s">
        <v>502</v>
      </c>
      <c r="GH6389" s="81" t="s">
        <v>453</v>
      </c>
      <c r="GI6389" s="81">
        <v>2022</v>
      </c>
      <c r="GJ6389" s="81" t="s">
        <v>201</v>
      </c>
      <c r="GK6389" s="81">
        <v>3.6425060683947262E-2</v>
      </c>
      <c r="GL6389" s="81">
        <v>1</v>
      </c>
      <c r="GM6389" s="81">
        <v>2022</v>
      </c>
      <c r="GN6389" s="81" t="s">
        <v>173</v>
      </c>
      <c r="GO6389" s="81">
        <v>1.1148832299820636E-2</v>
      </c>
      <c r="GP6389" s="81">
        <v>10</v>
      </c>
      <c r="GQ6389" s="81">
        <v>0</v>
      </c>
      <c r="GR6389" s="81" t="s">
        <v>448</v>
      </c>
      <c r="GS6389" s="81">
        <v>1.1148832299820636E-2</v>
      </c>
      <c r="GT6389" s="81">
        <v>4.0609689307611799E-4</v>
      </c>
      <c r="GU6389" s="81">
        <v>1.1148832299820636E-2</v>
      </c>
      <c r="GV6389" s="81">
        <v>4.0609689307611799E-4</v>
      </c>
      <c r="GW6389" s="81">
        <v>1.1148832299820636E-2</v>
      </c>
      <c r="GX6389" s="81">
        <v>4.0609689307611799E-4</v>
      </c>
      <c r="GY6389" s="81">
        <v>0</v>
      </c>
      <c r="GZ6389" s="81">
        <v>0</v>
      </c>
    </row>
    <row r="6390" spans="98:208" x14ac:dyDescent="0.25">
      <c r="CT6390" s="81" t="s">
        <v>155</v>
      </c>
      <c r="CU6390" s="81" t="s">
        <v>497</v>
      </c>
      <c r="CV6390" s="81" t="s">
        <v>459</v>
      </c>
      <c r="CW6390" s="81">
        <v>2024</v>
      </c>
      <c r="CX6390" s="81">
        <v>0</v>
      </c>
      <c r="CY6390" s="81">
        <v>0</v>
      </c>
      <c r="CZ6390" s="81">
        <v>0</v>
      </c>
      <c r="DA6390" s="81">
        <v>0</v>
      </c>
      <c r="DB6390" s="81">
        <v>5.4750346070079718</v>
      </c>
      <c r="DC6390" s="81">
        <v>0.71896016785811512</v>
      </c>
      <c r="DD6390" s="81">
        <v>3.071497198615158</v>
      </c>
      <c r="DE6390" s="81">
        <v>1.684577240534485</v>
      </c>
      <c r="DF6390" s="81">
        <v>8.0155663417010199E-3</v>
      </c>
      <c r="DG6390" s="81">
        <v>8.0155663417010199E-3</v>
      </c>
      <c r="DH6390" s="81">
        <v>8.0155663417010199E-3</v>
      </c>
      <c r="DI6390" s="81">
        <v>8.0155663417010199E-3</v>
      </c>
      <c r="DJ6390" s="81">
        <v>5.8805429700198592E-6</v>
      </c>
      <c r="DL6390" s="81">
        <v>0</v>
      </c>
      <c r="DM6390" s="81">
        <v>4.7135882301417735E-8</v>
      </c>
      <c r="DN6390" s="81">
        <v>4.7135882301417735E-8</v>
      </c>
      <c r="DO6390" s="81">
        <v>0</v>
      </c>
      <c r="DP6390" s="81">
        <v>4.7135882301417735E-8</v>
      </c>
      <c r="DQ6390" s="81">
        <v>4.7135882301417735E-8</v>
      </c>
      <c r="DR6390" s="81">
        <v>0</v>
      </c>
      <c r="DS6390" s="81">
        <v>4.7135882301417735E-8</v>
      </c>
      <c r="DT6390" s="81">
        <v>4.7135882301417735E-8</v>
      </c>
      <c r="DU6390" s="81">
        <v>0</v>
      </c>
      <c r="DV6390" s="81">
        <v>4.7135882301417735E-8</v>
      </c>
      <c r="DW6390" s="81">
        <v>4.7135882301417735E-8</v>
      </c>
      <c r="GE6390" s="81" t="s">
        <v>449</v>
      </c>
      <c r="GF6390" s="81" t="s">
        <v>155</v>
      </c>
      <c r="GG6390" s="81" t="s">
        <v>502</v>
      </c>
      <c r="GH6390" s="81" t="s">
        <v>453</v>
      </c>
      <c r="GI6390" s="81">
        <v>2023</v>
      </c>
      <c r="GJ6390" s="81" t="s">
        <v>201</v>
      </c>
      <c r="GK6390" s="81">
        <v>3.7590224611384337E-2</v>
      </c>
      <c r="GL6390" s="81">
        <v>1</v>
      </c>
      <c r="GM6390" s="81">
        <v>2023</v>
      </c>
      <c r="GN6390" s="81" t="s">
        <v>173</v>
      </c>
      <c r="GO6390" s="81">
        <v>1.1148832299820636E-2</v>
      </c>
      <c r="GP6390" s="81">
        <v>10</v>
      </c>
      <c r="GQ6390" s="81">
        <v>0</v>
      </c>
      <c r="GR6390" s="81" t="s">
        <v>448</v>
      </c>
      <c r="GS6390" s="81">
        <v>1.1148832299820636E-2</v>
      </c>
      <c r="GT6390" s="81">
        <v>4.190871103049143E-4</v>
      </c>
      <c r="GU6390" s="81">
        <v>1.1148832299820636E-2</v>
      </c>
      <c r="GV6390" s="81">
        <v>4.190871103049143E-4</v>
      </c>
      <c r="GW6390" s="81">
        <v>1.1148832299820636E-2</v>
      </c>
      <c r="GX6390" s="81">
        <v>4.190871103049143E-4</v>
      </c>
      <c r="GY6390" s="81">
        <v>1.1148832299820636E-2</v>
      </c>
      <c r="GZ6390" s="81">
        <v>4.190871103049143E-4</v>
      </c>
    </row>
    <row r="6391" spans="98:208" x14ac:dyDescent="0.25">
      <c r="CT6391" s="81" t="s">
        <v>155</v>
      </c>
      <c r="CU6391" s="81" t="s">
        <v>497</v>
      </c>
      <c r="CV6391" s="81" t="s">
        <v>459</v>
      </c>
      <c r="CW6391" s="81">
        <v>2025</v>
      </c>
      <c r="CX6391" s="81">
        <v>0</v>
      </c>
      <c r="CY6391" s="81">
        <v>0</v>
      </c>
      <c r="CZ6391" s="81">
        <v>0</v>
      </c>
      <c r="DA6391" s="81">
        <v>0</v>
      </c>
      <c r="DB6391" s="81">
        <v>5.4750346070079718</v>
      </c>
      <c r="DC6391" s="81">
        <v>0.71896016785811512</v>
      </c>
      <c r="DD6391" s="81">
        <v>3.071497198615158</v>
      </c>
      <c r="DE6391" s="81">
        <v>1.684577240534485</v>
      </c>
      <c r="DF6391" s="81">
        <v>8.0155663417010199E-3</v>
      </c>
      <c r="DG6391" s="81">
        <v>8.0155663417010199E-3</v>
      </c>
      <c r="DH6391" s="81">
        <v>8.0155663417010199E-3</v>
      </c>
      <c r="DI6391" s="81">
        <v>8.0155663417010199E-3</v>
      </c>
      <c r="DJ6391" s="81">
        <v>5.8805429700198592E-6</v>
      </c>
      <c r="DL6391" s="81">
        <v>0</v>
      </c>
      <c r="DM6391" s="81">
        <v>4.7135882301417735E-8</v>
      </c>
      <c r="DN6391" s="81">
        <v>4.7135882301417735E-8</v>
      </c>
      <c r="DO6391" s="81">
        <v>0</v>
      </c>
      <c r="DP6391" s="81">
        <v>4.7135882301417735E-8</v>
      </c>
      <c r="DQ6391" s="81">
        <v>4.7135882301417735E-8</v>
      </c>
      <c r="DR6391" s="81">
        <v>0</v>
      </c>
      <c r="DS6391" s="81">
        <v>4.7135882301417735E-8</v>
      </c>
      <c r="DT6391" s="81">
        <v>4.7135882301417735E-8</v>
      </c>
      <c r="DU6391" s="81">
        <v>0</v>
      </c>
      <c r="DV6391" s="81">
        <v>4.7135882301417735E-8</v>
      </c>
      <c r="DW6391" s="81">
        <v>4.7135882301417735E-8</v>
      </c>
      <c r="GE6391" s="81" t="s">
        <v>449</v>
      </c>
      <c r="GF6391" s="81" t="s">
        <v>155</v>
      </c>
      <c r="GG6391" s="81" t="s">
        <v>502</v>
      </c>
      <c r="GH6391" s="81" t="s">
        <v>453</v>
      </c>
      <c r="GI6391" s="81">
        <v>2024</v>
      </c>
      <c r="GJ6391" s="81" t="s">
        <v>201</v>
      </c>
      <c r="GK6391" s="81">
        <v>3.7590224611384337E-2</v>
      </c>
      <c r="GL6391" s="81">
        <v>1</v>
      </c>
      <c r="GM6391" s="81">
        <v>2024</v>
      </c>
      <c r="GN6391" s="81" t="s">
        <v>173</v>
      </c>
      <c r="GO6391" s="81">
        <v>1.1148832299820636E-2</v>
      </c>
      <c r="GP6391" s="81">
        <v>10</v>
      </c>
      <c r="GQ6391" s="81">
        <v>0</v>
      </c>
      <c r="GR6391" s="81" t="s">
        <v>448</v>
      </c>
      <c r="GS6391" s="81">
        <v>1.1148832299820636E-2</v>
      </c>
      <c r="GT6391" s="81">
        <v>4.190871103049143E-4</v>
      </c>
      <c r="GU6391" s="81">
        <v>1.1148832299820636E-2</v>
      </c>
      <c r="GV6391" s="81">
        <v>4.190871103049143E-4</v>
      </c>
      <c r="GW6391" s="81">
        <v>1.1148832299820636E-2</v>
      </c>
      <c r="GX6391" s="81">
        <v>4.190871103049143E-4</v>
      </c>
      <c r="GY6391" s="81">
        <v>1.1148832299820636E-2</v>
      </c>
      <c r="GZ6391" s="81">
        <v>4.190871103049143E-4</v>
      </c>
    </row>
    <row r="6392" spans="98:208" x14ac:dyDescent="0.25">
      <c r="CT6392" s="81" t="s">
        <v>155</v>
      </c>
      <c r="CU6392" s="81" t="s">
        <v>497</v>
      </c>
      <c r="CV6392" s="81" t="s">
        <v>459</v>
      </c>
      <c r="CW6392" s="81">
        <v>2026</v>
      </c>
      <c r="CX6392" s="81">
        <v>0</v>
      </c>
      <c r="CY6392" s="81">
        <v>0</v>
      </c>
      <c r="CZ6392" s="81">
        <v>0</v>
      </c>
      <c r="DA6392" s="81">
        <v>0</v>
      </c>
      <c r="DB6392" s="81">
        <v>5.4750346070079718</v>
      </c>
      <c r="DC6392" s="81">
        <v>0.71896016785811512</v>
      </c>
      <c r="DD6392" s="81">
        <v>3.071497198615158</v>
      </c>
      <c r="DE6392" s="81">
        <v>1.684577240534485</v>
      </c>
      <c r="DF6392" s="81">
        <v>8.0155663417010199E-3</v>
      </c>
      <c r="DG6392" s="81">
        <v>8.0155663417010199E-3</v>
      </c>
      <c r="DH6392" s="81">
        <v>8.0155663417010199E-3</v>
      </c>
      <c r="DI6392" s="81">
        <v>8.0155663417010199E-3</v>
      </c>
      <c r="DJ6392" s="81">
        <v>5.8805429700198592E-6</v>
      </c>
      <c r="DL6392" s="81">
        <v>0</v>
      </c>
      <c r="DM6392" s="81">
        <v>4.7135882301417735E-8</v>
      </c>
      <c r="DN6392" s="81">
        <v>4.7135882301417735E-8</v>
      </c>
      <c r="DO6392" s="81">
        <v>0</v>
      </c>
      <c r="DP6392" s="81">
        <v>4.7135882301417735E-8</v>
      </c>
      <c r="DQ6392" s="81">
        <v>4.7135882301417735E-8</v>
      </c>
      <c r="DR6392" s="81">
        <v>0</v>
      </c>
      <c r="DS6392" s="81">
        <v>4.7135882301417735E-8</v>
      </c>
      <c r="DT6392" s="81">
        <v>4.7135882301417735E-8</v>
      </c>
      <c r="DU6392" s="81">
        <v>0</v>
      </c>
      <c r="DV6392" s="81">
        <v>4.7135882301417735E-8</v>
      </c>
      <c r="DW6392" s="81">
        <v>4.7135882301417735E-8</v>
      </c>
      <c r="GE6392" s="81" t="s">
        <v>449</v>
      </c>
      <c r="GF6392" s="81" t="s">
        <v>155</v>
      </c>
      <c r="GG6392" s="81" t="s">
        <v>502</v>
      </c>
      <c r="GH6392" s="81" t="s">
        <v>453</v>
      </c>
      <c r="GI6392" s="81">
        <v>2025</v>
      </c>
      <c r="GJ6392" s="81" t="s">
        <v>201</v>
      </c>
      <c r="GK6392" s="81">
        <v>3.7590224611384337E-2</v>
      </c>
      <c r="GL6392" s="81">
        <v>1</v>
      </c>
      <c r="GM6392" s="81">
        <v>2025</v>
      </c>
      <c r="GN6392" s="81" t="s">
        <v>173</v>
      </c>
      <c r="GO6392" s="81">
        <v>1.1148832299820636E-2</v>
      </c>
      <c r="GP6392" s="81">
        <v>10</v>
      </c>
      <c r="GQ6392" s="81">
        <v>0</v>
      </c>
      <c r="GR6392" s="81" t="s">
        <v>448</v>
      </c>
      <c r="GS6392" s="81">
        <v>1.1148832299820636E-2</v>
      </c>
      <c r="GT6392" s="81">
        <v>4.190871103049143E-4</v>
      </c>
      <c r="GU6392" s="81">
        <v>1.1148832299820636E-2</v>
      </c>
      <c r="GV6392" s="81">
        <v>4.190871103049143E-4</v>
      </c>
      <c r="GW6392" s="81">
        <v>1.1148832299820636E-2</v>
      </c>
      <c r="GX6392" s="81">
        <v>4.190871103049143E-4</v>
      </c>
      <c r="GY6392" s="81">
        <v>1.1148832299820636E-2</v>
      </c>
      <c r="GZ6392" s="81">
        <v>4.190871103049143E-4</v>
      </c>
    </row>
    <row r="6393" spans="98:208" x14ac:dyDescent="0.25">
      <c r="CT6393" s="81" t="s">
        <v>155</v>
      </c>
      <c r="CU6393" s="81" t="s">
        <v>497</v>
      </c>
      <c r="CV6393" s="81" t="s">
        <v>459</v>
      </c>
      <c r="CW6393" s="81">
        <v>2027</v>
      </c>
      <c r="CX6393" s="81">
        <v>0</v>
      </c>
      <c r="CY6393" s="81">
        <v>0</v>
      </c>
      <c r="CZ6393" s="81">
        <v>0</v>
      </c>
      <c r="DA6393" s="81">
        <v>0</v>
      </c>
      <c r="DB6393" s="81">
        <v>5.4750346070079718</v>
      </c>
      <c r="DC6393" s="81">
        <v>0.71896016785811512</v>
      </c>
      <c r="DD6393" s="81">
        <v>3.071497198615158</v>
      </c>
      <c r="DE6393" s="81">
        <v>1.684577240534485</v>
      </c>
      <c r="DF6393" s="81">
        <v>8.0155663417010199E-3</v>
      </c>
      <c r="DG6393" s="81">
        <v>8.0155663417010199E-3</v>
      </c>
      <c r="DH6393" s="81">
        <v>8.0155663417010199E-3</v>
      </c>
      <c r="DI6393" s="81">
        <v>8.0155663417010199E-3</v>
      </c>
      <c r="DJ6393" s="81">
        <v>5.8805429700198592E-6</v>
      </c>
      <c r="DL6393" s="81">
        <v>0</v>
      </c>
      <c r="DM6393" s="81">
        <v>4.7135882301417735E-8</v>
      </c>
      <c r="DN6393" s="81">
        <v>4.7135882301417735E-8</v>
      </c>
      <c r="DO6393" s="81">
        <v>0</v>
      </c>
      <c r="DP6393" s="81">
        <v>4.7135882301417735E-8</v>
      </c>
      <c r="DQ6393" s="81">
        <v>4.7135882301417735E-8</v>
      </c>
      <c r="DR6393" s="81">
        <v>0</v>
      </c>
      <c r="DS6393" s="81">
        <v>4.7135882301417735E-8</v>
      </c>
      <c r="DT6393" s="81">
        <v>4.7135882301417735E-8</v>
      </c>
      <c r="DU6393" s="81">
        <v>0</v>
      </c>
      <c r="DV6393" s="81">
        <v>4.7135882301417735E-8</v>
      </c>
      <c r="DW6393" s="81">
        <v>4.7135882301417735E-8</v>
      </c>
      <c r="GE6393" s="81" t="s">
        <v>449</v>
      </c>
      <c r="GF6393" s="81" t="s">
        <v>155</v>
      </c>
      <c r="GG6393" s="81" t="s">
        <v>502</v>
      </c>
      <c r="GH6393" s="81" t="s">
        <v>453</v>
      </c>
      <c r="GI6393" s="81">
        <v>2026</v>
      </c>
      <c r="GJ6393" s="81" t="s">
        <v>201</v>
      </c>
      <c r="GK6393" s="81">
        <v>3.7590224611384337E-2</v>
      </c>
      <c r="GL6393" s="81">
        <v>1</v>
      </c>
      <c r="GM6393" s="81">
        <v>2026</v>
      </c>
      <c r="GN6393" s="81" t="s">
        <v>173</v>
      </c>
      <c r="GO6393" s="81">
        <v>1.1148832299820636E-2</v>
      </c>
      <c r="GP6393" s="81">
        <v>10</v>
      </c>
      <c r="GQ6393" s="81">
        <v>0</v>
      </c>
      <c r="GR6393" s="81" t="s">
        <v>448</v>
      </c>
      <c r="GS6393" s="81">
        <v>1.1148832299820636E-2</v>
      </c>
      <c r="GT6393" s="81">
        <v>4.190871103049143E-4</v>
      </c>
      <c r="GU6393" s="81">
        <v>1.1148832299820636E-2</v>
      </c>
      <c r="GV6393" s="81">
        <v>4.190871103049143E-4</v>
      </c>
      <c r="GW6393" s="81">
        <v>1.1148832299820636E-2</v>
      </c>
      <c r="GX6393" s="81">
        <v>4.190871103049143E-4</v>
      </c>
      <c r="GY6393" s="81">
        <v>1.1148832299820636E-2</v>
      </c>
      <c r="GZ6393" s="81">
        <v>4.190871103049143E-4</v>
      </c>
    </row>
    <row r="6394" spans="98:208" x14ac:dyDescent="0.25">
      <c r="CT6394" s="81" t="s">
        <v>155</v>
      </c>
      <c r="CU6394" s="81" t="s">
        <v>497</v>
      </c>
      <c r="CV6394" s="81" t="s">
        <v>459</v>
      </c>
      <c r="CW6394" s="81">
        <v>2028</v>
      </c>
      <c r="CX6394" s="81">
        <v>0</v>
      </c>
      <c r="CY6394" s="81">
        <v>0</v>
      </c>
      <c r="CZ6394" s="81">
        <v>0</v>
      </c>
      <c r="DA6394" s="81">
        <v>0</v>
      </c>
      <c r="DB6394" s="81">
        <v>5.7770153400786706</v>
      </c>
      <c r="DC6394" s="81">
        <v>0.74733835430392825</v>
      </c>
      <c r="DD6394" s="81">
        <v>3.2379513401017661</v>
      </c>
      <c r="DE6394" s="81">
        <v>1.7917256456727639</v>
      </c>
      <c r="DF6394" s="81">
        <v>8.3319499833584346E-3</v>
      </c>
      <c r="DG6394" s="81">
        <v>8.3319499833584346E-3</v>
      </c>
      <c r="DH6394" s="81">
        <v>8.3319499833584346E-3</v>
      </c>
      <c r="DI6394" s="81">
        <v>8.3319499833584346E-3</v>
      </c>
      <c r="DJ6394" s="81">
        <v>5.8805429700198592E-6</v>
      </c>
      <c r="DL6394" s="81">
        <v>0</v>
      </c>
      <c r="DM6394" s="81">
        <v>4.8996389901195528E-8</v>
      </c>
      <c r="DN6394" s="81">
        <v>4.8996389901195528E-8</v>
      </c>
      <c r="DO6394" s="81">
        <v>0</v>
      </c>
      <c r="DP6394" s="81">
        <v>4.8996389901195528E-8</v>
      </c>
      <c r="DQ6394" s="81">
        <v>4.8996389901195528E-8</v>
      </c>
      <c r="DR6394" s="81">
        <v>0</v>
      </c>
      <c r="DS6394" s="81">
        <v>4.8996389901195528E-8</v>
      </c>
      <c r="DT6394" s="81">
        <v>4.8996389901195528E-8</v>
      </c>
      <c r="DU6394" s="81">
        <v>0</v>
      </c>
      <c r="DV6394" s="81">
        <v>4.8996389901195528E-8</v>
      </c>
      <c r="DW6394" s="81">
        <v>4.8996389901195528E-8</v>
      </c>
      <c r="GE6394" s="81" t="s">
        <v>449</v>
      </c>
      <c r="GF6394" s="81" t="s">
        <v>155</v>
      </c>
      <c r="GG6394" s="81" t="s">
        <v>502</v>
      </c>
      <c r="GH6394" s="81" t="s">
        <v>453</v>
      </c>
      <c r="GI6394" s="81">
        <v>2027</v>
      </c>
      <c r="GJ6394" s="81" t="s">
        <v>201</v>
      </c>
      <c r="GK6394" s="81">
        <v>3.7590224611384337E-2</v>
      </c>
      <c r="GL6394" s="81">
        <v>1</v>
      </c>
      <c r="GM6394" s="81">
        <v>2027</v>
      </c>
      <c r="GN6394" s="81" t="s">
        <v>173</v>
      </c>
      <c r="GO6394" s="81">
        <v>1.1148832299820636E-2</v>
      </c>
      <c r="GP6394" s="81">
        <v>10</v>
      </c>
      <c r="GQ6394" s="81">
        <v>0</v>
      </c>
      <c r="GR6394" s="81" t="s">
        <v>448</v>
      </c>
      <c r="GS6394" s="81">
        <v>1.1148832299820636E-2</v>
      </c>
      <c r="GT6394" s="81">
        <v>4.190871103049143E-4</v>
      </c>
      <c r="GU6394" s="81">
        <v>1.1148832299820636E-2</v>
      </c>
      <c r="GV6394" s="81">
        <v>4.190871103049143E-4</v>
      </c>
      <c r="GW6394" s="81">
        <v>1.1148832299820636E-2</v>
      </c>
      <c r="GX6394" s="81">
        <v>4.190871103049143E-4</v>
      </c>
      <c r="GY6394" s="81">
        <v>1.1148832299820636E-2</v>
      </c>
      <c r="GZ6394" s="81">
        <v>4.190871103049143E-4</v>
      </c>
    </row>
    <row r="6395" spans="98:208" x14ac:dyDescent="0.25">
      <c r="CT6395" s="81" t="s">
        <v>155</v>
      </c>
      <c r="CU6395" s="81" t="s">
        <v>497</v>
      </c>
      <c r="CV6395" s="81" t="s">
        <v>459</v>
      </c>
      <c r="CW6395" s="81">
        <v>2029</v>
      </c>
      <c r="CX6395" s="81">
        <v>0</v>
      </c>
      <c r="CY6395" s="81">
        <v>0</v>
      </c>
      <c r="CZ6395" s="81">
        <v>0</v>
      </c>
      <c r="DA6395" s="81">
        <v>0</v>
      </c>
      <c r="DB6395" s="81">
        <v>5.7770153400786706</v>
      </c>
      <c r="DC6395" s="81">
        <v>0.74733835430392825</v>
      </c>
      <c r="DD6395" s="81">
        <v>3.2379513401017661</v>
      </c>
      <c r="DE6395" s="81">
        <v>1.7917256456727639</v>
      </c>
      <c r="DF6395" s="81">
        <v>8.3319499833584346E-3</v>
      </c>
      <c r="DG6395" s="81">
        <v>8.3319499833584346E-3</v>
      </c>
      <c r="DH6395" s="81">
        <v>8.3319499833584346E-3</v>
      </c>
      <c r="DI6395" s="81">
        <v>8.3319499833584346E-3</v>
      </c>
      <c r="DJ6395" s="81">
        <v>5.8805429700198592E-6</v>
      </c>
      <c r="DL6395" s="81">
        <v>0</v>
      </c>
      <c r="DM6395" s="81">
        <v>4.8996389901195528E-8</v>
      </c>
      <c r="DN6395" s="81">
        <v>4.8996389901195528E-8</v>
      </c>
      <c r="DO6395" s="81">
        <v>0</v>
      </c>
      <c r="DP6395" s="81">
        <v>4.8996389901195528E-8</v>
      </c>
      <c r="DQ6395" s="81">
        <v>4.8996389901195528E-8</v>
      </c>
      <c r="DR6395" s="81">
        <v>0</v>
      </c>
      <c r="DS6395" s="81">
        <v>4.8996389901195528E-8</v>
      </c>
      <c r="DT6395" s="81">
        <v>4.8996389901195528E-8</v>
      </c>
      <c r="DU6395" s="81">
        <v>0</v>
      </c>
      <c r="DV6395" s="81">
        <v>4.8996389901195528E-8</v>
      </c>
      <c r="DW6395" s="81">
        <v>4.8996389901195528E-8</v>
      </c>
      <c r="GE6395" s="81" t="s">
        <v>449</v>
      </c>
      <c r="GF6395" s="81" t="s">
        <v>155</v>
      </c>
      <c r="GG6395" s="81" t="s">
        <v>502</v>
      </c>
      <c r="GH6395" s="81" t="s">
        <v>453</v>
      </c>
      <c r="GI6395" s="81">
        <v>2028</v>
      </c>
      <c r="GJ6395" s="81" t="s">
        <v>201</v>
      </c>
      <c r="GK6395" s="81">
        <v>3.9055083184885098E-2</v>
      </c>
      <c r="GL6395" s="81">
        <v>1</v>
      </c>
      <c r="GM6395" s="81">
        <v>2028</v>
      </c>
      <c r="GN6395" s="81" t="s">
        <v>173</v>
      </c>
      <c r="GO6395" s="81">
        <v>1.1148832299820636E-2</v>
      </c>
      <c r="GP6395" s="81">
        <v>10</v>
      </c>
      <c r="GQ6395" s="81">
        <v>0</v>
      </c>
      <c r="GR6395" s="81" t="s">
        <v>448</v>
      </c>
      <c r="GS6395" s="81">
        <v>1.1148832299820636E-2</v>
      </c>
      <c r="GT6395" s="81">
        <v>4.3541857288382878E-4</v>
      </c>
      <c r="GU6395" s="81">
        <v>1.1148832299820636E-2</v>
      </c>
      <c r="GV6395" s="81">
        <v>4.3541857288382878E-4</v>
      </c>
      <c r="GW6395" s="81">
        <v>1.1148832299820636E-2</v>
      </c>
      <c r="GX6395" s="81">
        <v>4.3541857288382878E-4</v>
      </c>
      <c r="GY6395" s="81">
        <v>1.1148832299820636E-2</v>
      </c>
      <c r="GZ6395" s="81">
        <v>4.3541857288382878E-4</v>
      </c>
    </row>
    <row r="6396" spans="98:208" x14ac:dyDescent="0.25">
      <c r="CT6396" s="81" t="s">
        <v>155</v>
      </c>
      <c r="CU6396" s="81" t="s">
        <v>497</v>
      </c>
      <c r="CV6396" s="81" t="s">
        <v>459</v>
      </c>
      <c r="CW6396" s="81">
        <v>2030</v>
      </c>
      <c r="CX6396" s="81">
        <v>0</v>
      </c>
      <c r="CY6396" s="81">
        <v>0</v>
      </c>
      <c r="CZ6396" s="81">
        <v>0</v>
      </c>
      <c r="DA6396" s="81">
        <v>0</v>
      </c>
      <c r="DB6396" s="81">
        <v>5.7770153400786706</v>
      </c>
      <c r="DC6396" s="81">
        <v>0.74733835430392825</v>
      </c>
      <c r="DD6396" s="81">
        <v>3.2379513401017661</v>
      </c>
      <c r="DE6396" s="81">
        <v>1.7917256456727639</v>
      </c>
      <c r="DF6396" s="81">
        <v>0</v>
      </c>
      <c r="DG6396" s="81">
        <v>8.3319499833584346E-3</v>
      </c>
      <c r="DH6396" s="81">
        <v>8.3319499833584346E-3</v>
      </c>
      <c r="DI6396" s="81">
        <v>8.3319499833584346E-3</v>
      </c>
      <c r="DJ6396" s="81">
        <v>5.8805429700198592E-6</v>
      </c>
      <c r="DL6396" s="81">
        <v>0</v>
      </c>
      <c r="DM6396" s="81">
        <v>0</v>
      </c>
      <c r="DN6396" s="81">
        <v>0</v>
      </c>
      <c r="DO6396" s="81">
        <v>0</v>
      </c>
      <c r="DP6396" s="81">
        <v>4.8996389901195528E-8</v>
      </c>
      <c r="DQ6396" s="81">
        <v>4.8996389901195528E-8</v>
      </c>
      <c r="DR6396" s="81">
        <v>0</v>
      </c>
      <c r="DS6396" s="81">
        <v>4.8996389901195528E-8</v>
      </c>
      <c r="DT6396" s="81">
        <v>4.8996389901195528E-8</v>
      </c>
      <c r="DU6396" s="81">
        <v>0</v>
      </c>
      <c r="DV6396" s="81">
        <v>4.8996389901195528E-8</v>
      </c>
      <c r="DW6396" s="81">
        <v>4.8996389901195528E-8</v>
      </c>
      <c r="GE6396" s="81" t="s">
        <v>449</v>
      </c>
      <c r="GF6396" s="81" t="s">
        <v>155</v>
      </c>
      <c r="GG6396" s="81" t="s">
        <v>502</v>
      </c>
      <c r="GH6396" s="81" t="s">
        <v>453</v>
      </c>
      <c r="GI6396" s="81">
        <v>2029</v>
      </c>
      <c r="GJ6396" s="81" t="s">
        <v>201</v>
      </c>
      <c r="GK6396" s="81">
        <v>3.9055083184885098E-2</v>
      </c>
      <c r="GL6396" s="81">
        <v>1</v>
      </c>
      <c r="GM6396" s="81">
        <v>2029</v>
      </c>
      <c r="GN6396" s="81" t="s">
        <v>173</v>
      </c>
      <c r="GO6396" s="81">
        <v>1.1148832299820636E-2</v>
      </c>
      <c r="GP6396" s="81">
        <v>10</v>
      </c>
      <c r="GQ6396" s="81">
        <v>0</v>
      </c>
      <c r="GR6396" s="81" t="s">
        <v>448</v>
      </c>
      <c r="GS6396" s="81">
        <v>1.1148832299820636E-2</v>
      </c>
      <c r="GT6396" s="81">
        <v>4.3541857288382878E-4</v>
      </c>
      <c r="GU6396" s="81">
        <v>1.1148832299820636E-2</v>
      </c>
      <c r="GV6396" s="81">
        <v>4.3541857288382878E-4</v>
      </c>
      <c r="GW6396" s="81">
        <v>1.1148832299820636E-2</v>
      </c>
      <c r="GX6396" s="81">
        <v>4.3541857288382878E-4</v>
      </c>
      <c r="GY6396" s="81">
        <v>1.1148832299820636E-2</v>
      </c>
      <c r="GZ6396" s="81">
        <v>4.3541857288382878E-4</v>
      </c>
    </row>
    <row r="6397" spans="98:208" x14ac:dyDescent="0.25">
      <c r="CT6397" s="81" t="s">
        <v>155</v>
      </c>
      <c r="CU6397" s="81" t="s">
        <v>497</v>
      </c>
      <c r="CV6397" s="81" t="s">
        <v>459</v>
      </c>
      <c r="CW6397" s="81">
        <v>2031</v>
      </c>
      <c r="CX6397" s="81">
        <v>0</v>
      </c>
      <c r="CY6397" s="81">
        <v>0</v>
      </c>
      <c r="CZ6397" s="81">
        <v>0</v>
      </c>
      <c r="DA6397" s="81">
        <v>0</v>
      </c>
      <c r="DB6397" s="81">
        <v>5.7770153400786706</v>
      </c>
      <c r="DC6397" s="81">
        <v>0.74733835430392825</v>
      </c>
      <c r="DD6397" s="81">
        <v>3.2379513401017661</v>
      </c>
      <c r="DE6397" s="81">
        <v>1.7917256456727639</v>
      </c>
      <c r="DF6397" s="81">
        <v>0</v>
      </c>
      <c r="DG6397" s="81">
        <v>0</v>
      </c>
      <c r="DH6397" s="81">
        <v>8.3319499833584346E-3</v>
      </c>
      <c r="DI6397" s="81">
        <v>8.3319499833584346E-3</v>
      </c>
      <c r="DJ6397" s="81">
        <v>5.8805429700198592E-6</v>
      </c>
      <c r="DL6397" s="81">
        <v>0</v>
      </c>
      <c r="DM6397" s="81">
        <v>0</v>
      </c>
      <c r="DN6397" s="81">
        <v>0</v>
      </c>
      <c r="DO6397" s="81">
        <v>0</v>
      </c>
      <c r="DP6397" s="81">
        <v>0</v>
      </c>
      <c r="DQ6397" s="81">
        <v>0</v>
      </c>
      <c r="DR6397" s="81">
        <v>0</v>
      </c>
      <c r="DS6397" s="81">
        <v>4.8996389901195528E-8</v>
      </c>
      <c r="DT6397" s="81">
        <v>4.8996389901195528E-8</v>
      </c>
      <c r="DU6397" s="81">
        <v>0</v>
      </c>
      <c r="DV6397" s="81">
        <v>4.8996389901195528E-8</v>
      </c>
      <c r="DW6397" s="81">
        <v>4.8996389901195528E-8</v>
      </c>
      <c r="GE6397" s="81" t="s">
        <v>449</v>
      </c>
      <c r="GF6397" s="81" t="s">
        <v>155</v>
      </c>
      <c r="GG6397" s="81" t="s">
        <v>502</v>
      </c>
      <c r="GH6397" s="81" t="s">
        <v>453</v>
      </c>
      <c r="GI6397" s="81">
        <v>2030</v>
      </c>
      <c r="GJ6397" s="81" t="s">
        <v>201</v>
      </c>
      <c r="GK6397" s="81">
        <v>3.9055083184885098E-2</v>
      </c>
      <c r="GL6397" s="81">
        <v>1</v>
      </c>
      <c r="GM6397" s="81">
        <v>2030</v>
      </c>
      <c r="GN6397" s="81" t="s">
        <v>173</v>
      </c>
      <c r="GO6397" s="81">
        <v>1.1148832299820636E-2</v>
      </c>
      <c r="GP6397" s="81">
        <v>10</v>
      </c>
      <c r="GQ6397" s="81">
        <v>0</v>
      </c>
      <c r="GR6397" s="81" t="s">
        <v>448</v>
      </c>
      <c r="GS6397" s="81">
        <v>0</v>
      </c>
      <c r="GT6397" s="81">
        <v>0</v>
      </c>
      <c r="GU6397" s="81">
        <v>1.1148832299820636E-2</v>
      </c>
      <c r="GV6397" s="81">
        <v>4.3541857288382878E-4</v>
      </c>
      <c r="GW6397" s="81">
        <v>1.1148832299820636E-2</v>
      </c>
      <c r="GX6397" s="81">
        <v>4.3541857288382878E-4</v>
      </c>
      <c r="GY6397" s="81">
        <v>1.1148832299820636E-2</v>
      </c>
      <c r="GZ6397" s="81">
        <v>4.3541857288382878E-4</v>
      </c>
    </row>
    <row r="6398" spans="98:208" x14ac:dyDescent="0.25">
      <c r="CT6398" s="81" t="s">
        <v>155</v>
      </c>
      <c r="CU6398" s="81" t="s">
        <v>497</v>
      </c>
      <c r="CV6398" s="81" t="s">
        <v>459</v>
      </c>
      <c r="CW6398" s="81">
        <v>2032</v>
      </c>
      <c r="CX6398" s="81">
        <v>0</v>
      </c>
      <c r="CY6398" s="81">
        <v>0</v>
      </c>
      <c r="CZ6398" s="81">
        <v>0</v>
      </c>
      <c r="DA6398" s="81">
        <v>0</v>
      </c>
      <c r="DB6398" s="81">
        <v>5.7770153400786706</v>
      </c>
      <c r="DC6398" s="81">
        <v>0.74733835430392825</v>
      </c>
      <c r="DD6398" s="81">
        <v>3.2379513401017661</v>
      </c>
      <c r="DE6398" s="81">
        <v>1.7917256456727639</v>
      </c>
      <c r="DF6398" s="81">
        <v>0</v>
      </c>
      <c r="DG6398" s="81">
        <v>0</v>
      </c>
      <c r="DH6398" s="81">
        <v>0</v>
      </c>
      <c r="DI6398" s="81">
        <v>8.3319499833584346E-3</v>
      </c>
      <c r="DJ6398" s="81">
        <v>5.8805429700198592E-6</v>
      </c>
      <c r="DL6398" s="81">
        <v>0</v>
      </c>
      <c r="DM6398" s="81">
        <v>0</v>
      </c>
      <c r="DN6398" s="81">
        <v>0</v>
      </c>
      <c r="DO6398" s="81">
        <v>0</v>
      </c>
      <c r="DP6398" s="81">
        <v>0</v>
      </c>
      <c r="DQ6398" s="81">
        <v>0</v>
      </c>
      <c r="DR6398" s="81">
        <v>0</v>
      </c>
      <c r="DS6398" s="81">
        <v>0</v>
      </c>
      <c r="DT6398" s="81">
        <v>0</v>
      </c>
      <c r="DU6398" s="81">
        <v>0</v>
      </c>
      <c r="DV6398" s="81">
        <v>4.8996389901195528E-8</v>
      </c>
      <c r="DW6398" s="81">
        <v>4.8996389901195528E-8</v>
      </c>
      <c r="GE6398" s="81" t="s">
        <v>449</v>
      </c>
      <c r="GF6398" s="81" t="s">
        <v>155</v>
      </c>
      <c r="GG6398" s="81" t="s">
        <v>502</v>
      </c>
      <c r="GH6398" s="81" t="s">
        <v>453</v>
      </c>
      <c r="GI6398" s="81">
        <v>2031</v>
      </c>
      <c r="GJ6398" s="81" t="s">
        <v>201</v>
      </c>
      <c r="GK6398" s="81">
        <v>3.9055083184885098E-2</v>
      </c>
      <c r="GL6398" s="81">
        <v>1</v>
      </c>
      <c r="GM6398" s="81">
        <v>2031</v>
      </c>
      <c r="GN6398" s="81" t="s">
        <v>173</v>
      </c>
      <c r="GO6398" s="81">
        <v>1.1148832299820636E-2</v>
      </c>
      <c r="GP6398" s="81">
        <v>10</v>
      </c>
      <c r="GQ6398" s="81">
        <v>0</v>
      </c>
      <c r="GR6398" s="81" t="s">
        <v>448</v>
      </c>
      <c r="GS6398" s="81">
        <v>0</v>
      </c>
      <c r="GT6398" s="81">
        <v>0</v>
      </c>
      <c r="GU6398" s="81">
        <v>0</v>
      </c>
      <c r="GV6398" s="81">
        <v>0</v>
      </c>
      <c r="GW6398" s="81">
        <v>1.1148832299820636E-2</v>
      </c>
      <c r="GX6398" s="81">
        <v>4.3541857288382878E-4</v>
      </c>
      <c r="GY6398" s="81">
        <v>1.1148832299820636E-2</v>
      </c>
      <c r="GZ6398" s="81">
        <v>4.3541857288382878E-4</v>
      </c>
    </row>
    <row r="6399" spans="98:208" x14ac:dyDescent="0.25">
      <c r="CT6399" s="81" t="s">
        <v>155</v>
      </c>
      <c r="CU6399" s="81" t="s">
        <v>497</v>
      </c>
      <c r="CV6399" s="81" t="s">
        <v>460</v>
      </c>
      <c r="CW6399" s="81">
        <v>2020</v>
      </c>
      <c r="CX6399" s="81">
        <v>0</v>
      </c>
      <c r="CY6399" s="81">
        <v>0</v>
      </c>
      <c r="CZ6399" s="81">
        <v>0</v>
      </c>
      <c r="DA6399" s="81">
        <v>0</v>
      </c>
      <c r="DB6399" s="81">
        <v>7.7900575334948347E-2</v>
      </c>
      <c r="DC6399" s="81">
        <v>3.642506068395409E-2</v>
      </c>
      <c r="DD6399" s="81">
        <v>1.580872452543065E-3</v>
      </c>
      <c r="DE6399" s="81">
        <v>3.9894642198450687E-2</v>
      </c>
      <c r="DF6399" s="81">
        <v>4.060968930761941E-4</v>
      </c>
      <c r="DG6399" s="81">
        <v>0</v>
      </c>
      <c r="DH6399" s="81">
        <v>0</v>
      </c>
      <c r="DI6399" s="81">
        <v>0</v>
      </c>
      <c r="DJ6399" s="81">
        <v>2.5273736325650371E-3</v>
      </c>
      <c r="DL6399" s="81">
        <v>0</v>
      </c>
      <c r="DM6399" s="81">
        <v>1.0263585798273562E-6</v>
      </c>
      <c r="DN6399" s="81">
        <v>1.0263585798273562E-6</v>
      </c>
      <c r="DO6399" s="81">
        <v>0</v>
      </c>
      <c r="DP6399" s="81">
        <v>0</v>
      </c>
      <c r="DQ6399" s="81">
        <v>0</v>
      </c>
      <c r="DR6399" s="81">
        <v>0</v>
      </c>
      <c r="DS6399" s="81">
        <v>0</v>
      </c>
      <c r="DT6399" s="81">
        <v>0</v>
      </c>
      <c r="DU6399" s="81">
        <v>0</v>
      </c>
      <c r="DV6399" s="81">
        <v>0</v>
      </c>
      <c r="DW6399" s="81">
        <v>0</v>
      </c>
      <c r="GE6399" s="81" t="s">
        <v>449</v>
      </c>
      <c r="GF6399" s="81" t="s">
        <v>155</v>
      </c>
      <c r="GG6399" s="81" t="s">
        <v>502</v>
      </c>
      <c r="GH6399" s="81" t="s">
        <v>453</v>
      </c>
      <c r="GI6399" s="81">
        <v>2032</v>
      </c>
      <c r="GJ6399" s="81" t="s">
        <v>201</v>
      </c>
      <c r="GK6399" s="81">
        <v>3.9055083184885098E-2</v>
      </c>
      <c r="GL6399" s="81">
        <v>1</v>
      </c>
      <c r="GM6399" s="81">
        <v>2032</v>
      </c>
      <c r="GN6399" s="81" t="s">
        <v>173</v>
      </c>
      <c r="GO6399" s="81">
        <v>1.1148832299820636E-2</v>
      </c>
      <c r="GP6399" s="81">
        <v>10</v>
      </c>
      <c r="GQ6399" s="81">
        <v>0</v>
      </c>
      <c r="GR6399" s="81" t="s">
        <v>448</v>
      </c>
      <c r="GS6399" s="81">
        <v>0</v>
      </c>
      <c r="GT6399" s="81">
        <v>0</v>
      </c>
      <c r="GU6399" s="81">
        <v>0</v>
      </c>
      <c r="GV6399" s="81">
        <v>0</v>
      </c>
      <c r="GW6399" s="81">
        <v>0</v>
      </c>
      <c r="GX6399" s="81">
        <v>0</v>
      </c>
      <c r="GY6399" s="81">
        <v>1.1148832299820636E-2</v>
      </c>
      <c r="GZ6399" s="81">
        <v>4.3541857288382878E-4</v>
      </c>
    </row>
    <row r="6400" spans="98:208" x14ac:dyDescent="0.25">
      <c r="CT6400" s="81" t="s">
        <v>155</v>
      </c>
      <c r="CU6400" s="81" t="s">
        <v>497</v>
      </c>
      <c r="CV6400" s="81" t="s">
        <v>460</v>
      </c>
      <c r="CW6400" s="81">
        <v>2021</v>
      </c>
      <c r="CX6400" s="81">
        <v>0</v>
      </c>
      <c r="CY6400" s="81">
        <v>0</v>
      </c>
      <c r="CZ6400" s="81">
        <v>0</v>
      </c>
      <c r="DA6400" s="81">
        <v>0</v>
      </c>
      <c r="DB6400" s="81">
        <v>7.7900575334948347E-2</v>
      </c>
      <c r="DC6400" s="81">
        <v>3.642506068395409E-2</v>
      </c>
      <c r="DD6400" s="81">
        <v>1.580872452543065E-3</v>
      </c>
      <c r="DE6400" s="81">
        <v>3.9894642198450687E-2</v>
      </c>
      <c r="DF6400" s="81">
        <v>4.060968930761941E-4</v>
      </c>
      <c r="DG6400" s="81">
        <v>4.060968930761941E-4</v>
      </c>
      <c r="DH6400" s="81">
        <v>0</v>
      </c>
      <c r="DI6400" s="81">
        <v>0</v>
      </c>
      <c r="DJ6400" s="81">
        <v>2.5273736325650371E-3</v>
      </c>
      <c r="DL6400" s="81">
        <v>0</v>
      </c>
      <c r="DM6400" s="81">
        <v>1.0263585798273562E-6</v>
      </c>
      <c r="DN6400" s="81">
        <v>1.0263585798273562E-6</v>
      </c>
      <c r="DO6400" s="81">
        <v>0</v>
      </c>
      <c r="DP6400" s="81">
        <v>1.0263585798273562E-6</v>
      </c>
      <c r="DQ6400" s="81">
        <v>1.0263585798273562E-6</v>
      </c>
      <c r="DR6400" s="81">
        <v>0</v>
      </c>
      <c r="DS6400" s="81">
        <v>0</v>
      </c>
      <c r="DT6400" s="81">
        <v>0</v>
      </c>
      <c r="DU6400" s="81">
        <v>0</v>
      </c>
      <c r="DV6400" s="81">
        <v>0</v>
      </c>
      <c r="DW6400" s="81">
        <v>0</v>
      </c>
      <c r="GE6400" s="81" t="s">
        <v>449</v>
      </c>
      <c r="GF6400" s="81" t="s">
        <v>155</v>
      </c>
      <c r="GG6400" s="81" t="s">
        <v>503</v>
      </c>
      <c r="GH6400" s="81" t="s">
        <v>457</v>
      </c>
      <c r="GI6400" s="81">
        <v>2021</v>
      </c>
      <c r="GJ6400" s="81" t="s">
        <v>201</v>
      </c>
      <c r="GK6400" s="81">
        <v>222.2294216278375</v>
      </c>
      <c r="GL6400" s="81">
        <v>1299.3</v>
      </c>
      <c r="GM6400" s="81">
        <v>2021</v>
      </c>
      <c r="GN6400" s="81" t="s">
        <v>173</v>
      </c>
      <c r="GO6400" s="81">
        <v>1.1148832299820636E-2</v>
      </c>
      <c r="GP6400" s="81">
        <v>10</v>
      </c>
      <c r="GQ6400" s="81">
        <v>0</v>
      </c>
      <c r="GR6400" s="81" t="s">
        <v>448</v>
      </c>
      <c r="GS6400" s="81">
        <v>1.1148832299820636E-2</v>
      </c>
      <c r="GT6400" s="81">
        <v>2.4775985538148935</v>
      </c>
      <c r="GU6400" s="81">
        <v>1.1148832299820636E-2</v>
      </c>
      <c r="GV6400" s="81">
        <v>2.4775985538148935</v>
      </c>
      <c r="GW6400" s="81">
        <v>0</v>
      </c>
      <c r="GX6400" s="81">
        <v>0</v>
      </c>
      <c r="GY6400" s="81">
        <v>0</v>
      </c>
      <c r="GZ6400" s="81">
        <v>0</v>
      </c>
    </row>
    <row r="6401" spans="98:208" x14ac:dyDescent="0.25">
      <c r="CT6401" s="81" t="s">
        <v>155</v>
      </c>
      <c r="CU6401" s="81" t="s">
        <v>497</v>
      </c>
      <c r="CV6401" s="81" t="s">
        <v>460</v>
      </c>
      <c r="CW6401" s="81">
        <v>2022</v>
      </c>
      <c r="CX6401" s="81">
        <v>0</v>
      </c>
      <c r="CY6401" s="81">
        <v>0</v>
      </c>
      <c r="CZ6401" s="81">
        <v>0</v>
      </c>
      <c r="DA6401" s="81">
        <v>0</v>
      </c>
      <c r="DB6401" s="81">
        <v>7.7900575334948347E-2</v>
      </c>
      <c r="DC6401" s="81">
        <v>3.642506068395409E-2</v>
      </c>
      <c r="DD6401" s="81">
        <v>1.580872452543065E-3</v>
      </c>
      <c r="DE6401" s="81">
        <v>3.9894642198450687E-2</v>
      </c>
      <c r="DF6401" s="81">
        <v>4.060968930761941E-4</v>
      </c>
      <c r="DG6401" s="81">
        <v>4.060968930761941E-4</v>
      </c>
      <c r="DH6401" s="81">
        <v>4.060968930761941E-4</v>
      </c>
      <c r="DI6401" s="81">
        <v>0</v>
      </c>
      <c r="DJ6401" s="81">
        <v>2.5273736325650371E-3</v>
      </c>
      <c r="DL6401" s="81">
        <v>0</v>
      </c>
      <c r="DM6401" s="81">
        <v>1.0263585798273562E-6</v>
      </c>
      <c r="DN6401" s="81">
        <v>1.0263585798273562E-6</v>
      </c>
      <c r="DO6401" s="81">
        <v>0</v>
      </c>
      <c r="DP6401" s="81">
        <v>1.0263585798273562E-6</v>
      </c>
      <c r="DQ6401" s="81">
        <v>1.0263585798273562E-6</v>
      </c>
      <c r="DR6401" s="81">
        <v>0</v>
      </c>
      <c r="DS6401" s="81">
        <v>1.0263585798273562E-6</v>
      </c>
      <c r="DT6401" s="81">
        <v>1.0263585798273562E-6</v>
      </c>
      <c r="DU6401" s="81">
        <v>0</v>
      </c>
      <c r="DV6401" s="81">
        <v>0</v>
      </c>
      <c r="DW6401" s="81">
        <v>0</v>
      </c>
      <c r="GE6401" s="81" t="s">
        <v>449</v>
      </c>
      <c r="GF6401" s="81" t="s">
        <v>155</v>
      </c>
      <c r="GG6401" s="81" t="s">
        <v>503</v>
      </c>
      <c r="GH6401" s="81" t="s">
        <v>457</v>
      </c>
      <c r="GI6401" s="81">
        <v>2022</v>
      </c>
      <c r="GJ6401" s="81" t="s">
        <v>201</v>
      </c>
      <c r="GK6401" s="81">
        <v>222.2294216278375</v>
      </c>
      <c r="GL6401" s="81">
        <v>1299.3</v>
      </c>
      <c r="GM6401" s="81">
        <v>2022</v>
      </c>
      <c r="GN6401" s="81" t="s">
        <v>173</v>
      </c>
      <c r="GO6401" s="81">
        <v>1.1148832299820636E-2</v>
      </c>
      <c r="GP6401" s="81">
        <v>10</v>
      </c>
      <c r="GQ6401" s="81">
        <v>0</v>
      </c>
      <c r="GR6401" s="81" t="s">
        <v>448</v>
      </c>
      <c r="GS6401" s="81">
        <v>1.1148832299820636E-2</v>
      </c>
      <c r="GT6401" s="81">
        <v>2.4775985538148935</v>
      </c>
      <c r="GU6401" s="81">
        <v>1.1148832299820636E-2</v>
      </c>
      <c r="GV6401" s="81">
        <v>2.4775985538148935</v>
      </c>
      <c r="GW6401" s="81">
        <v>1.1148832299820636E-2</v>
      </c>
      <c r="GX6401" s="81">
        <v>2.4775985538148935</v>
      </c>
      <c r="GY6401" s="81">
        <v>0</v>
      </c>
      <c r="GZ6401" s="81">
        <v>0</v>
      </c>
    </row>
    <row r="6402" spans="98:208" x14ac:dyDescent="0.25">
      <c r="CT6402" s="81" t="s">
        <v>155</v>
      </c>
      <c r="CU6402" s="81" t="s">
        <v>497</v>
      </c>
      <c r="CV6402" s="81" t="s">
        <v>460</v>
      </c>
      <c r="CW6402" s="81">
        <v>2023</v>
      </c>
      <c r="CX6402" s="81">
        <v>0</v>
      </c>
      <c r="CY6402" s="81">
        <v>0</v>
      </c>
      <c r="CZ6402" s="81">
        <v>0</v>
      </c>
      <c r="DA6402" s="81">
        <v>0</v>
      </c>
      <c r="DB6402" s="81">
        <v>8.0408269036977106E-2</v>
      </c>
      <c r="DC6402" s="81">
        <v>3.7590224611390513E-2</v>
      </c>
      <c r="DD6402" s="81">
        <v>1.631433411568656E-3</v>
      </c>
      <c r="DE6402" s="81">
        <v>4.1186611014017438E-2</v>
      </c>
      <c r="DF6402" s="81">
        <v>4.190871103049832E-4</v>
      </c>
      <c r="DG6402" s="81">
        <v>4.190871103049832E-4</v>
      </c>
      <c r="DH6402" s="81">
        <v>4.190871103049832E-4</v>
      </c>
      <c r="DI6402" s="81">
        <v>4.190871103049832E-4</v>
      </c>
      <c r="DJ6402" s="81">
        <v>2.5273736325650371E-3</v>
      </c>
      <c r="DL6402" s="81">
        <v>0</v>
      </c>
      <c r="DM6402" s="81">
        <v>1.0591897123326899E-6</v>
      </c>
      <c r="DN6402" s="81">
        <v>1.0591897123326899E-6</v>
      </c>
      <c r="DO6402" s="81">
        <v>0</v>
      </c>
      <c r="DP6402" s="81">
        <v>1.0591897123326899E-6</v>
      </c>
      <c r="DQ6402" s="81">
        <v>1.0591897123326899E-6</v>
      </c>
      <c r="DR6402" s="81">
        <v>0</v>
      </c>
      <c r="DS6402" s="81">
        <v>1.0591897123326899E-6</v>
      </c>
      <c r="DT6402" s="81">
        <v>1.0591897123326899E-6</v>
      </c>
      <c r="DU6402" s="81">
        <v>0</v>
      </c>
      <c r="DV6402" s="81">
        <v>1.0591897123326899E-6</v>
      </c>
      <c r="DW6402" s="81">
        <v>1.0591897123326899E-6</v>
      </c>
      <c r="GE6402" s="81" t="s">
        <v>449</v>
      </c>
      <c r="GF6402" s="81" t="s">
        <v>155</v>
      </c>
      <c r="GG6402" s="81" t="s">
        <v>503</v>
      </c>
      <c r="GH6402" s="81" t="s">
        <v>457</v>
      </c>
      <c r="GI6402" s="81">
        <v>2023</v>
      </c>
      <c r="GJ6402" s="81" t="s">
        <v>201</v>
      </c>
      <c r="GK6402" s="81">
        <v>233.23007680794649</v>
      </c>
      <c r="GL6402" s="81">
        <v>1299.3</v>
      </c>
      <c r="GM6402" s="81">
        <v>2023</v>
      </c>
      <c r="GN6402" s="81" t="s">
        <v>173</v>
      </c>
      <c r="GO6402" s="81">
        <v>1.1148832299820636E-2</v>
      </c>
      <c r="GP6402" s="81">
        <v>10</v>
      </c>
      <c r="GQ6402" s="81">
        <v>0</v>
      </c>
      <c r="GR6402" s="81" t="s">
        <v>448</v>
      </c>
      <c r="GS6402" s="81">
        <v>1.1148832299820636E-2</v>
      </c>
      <c r="GT6402" s="81">
        <v>2.6002430136060819</v>
      </c>
      <c r="GU6402" s="81">
        <v>1.1148832299820636E-2</v>
      </c>
      <c r="GV6402" s="81">
        <v>2.6002430136060819</v>
      </c>
      <c r="GW6402" s="81">
        <v>1.1148832299820636E-2</v>
      </c>
      <c r="GX6402" s="81">
        <v>2.6002430136060819</v>
      </c>
      <c r="GY6402" s="81">
        <v>1.1148832299820636E-2</v>
      </c>
      <c r="GZ6402" s="81">
        <v>2.6002430136060819</v>
      </c>
    </row>
    <row r="6403" spans="98:208" x14ac:dyDescent="0.25">
      <c r="CT6403" s="81" t="s">
        <v>155</v>
      </c>
      <c r="CU6403" s="81" t="s">
        <v>497</v>
      </c>
      <c r="CV6403" s="81" t="s">
        <v>460</v>
      </c>
      <c r="CW6403" s="81">
        <v>2024</v>
      </c>
      <c r="CX6403" s="81">
        <v>0</v>
      </c>
      <c r="CY6403" s="81">
        <v>0</v>
      </c>
      <c r="CZ6403" s="81">
        <v>0</v>
      </c>
      <c r="DA6403" s="81">
        <v>0</v>
      </c>
      <c r="DB6403" s="81">
        <v>8.0408269036977106E-2</v>
      </c>
      <c r="DC6403" s="81">
        <v>3.7590224611390513E-2</v>
      </c>
      <c r="DD6403" s="81">
        <v>1.631433411568656E-3</v>
      </c>
      <c r="DE6403" s="81">
        <v>4.1186611014017438E-2</v>
      </c>
      <c r="DF6403" s="81">
        <v>4.190871103049832E-4</v>
      </c>
      <c r="DG6403" s="81">
        <v>4.190871103049832E-4</v>
      </c>
      <c r="DH6403" s="81">
        <v>4.190871103049832E-4</v>
      </c>
      <c r="DI6403" s="81">
        <v>4.190871103049832E-4</v>
      </c>
      <c r="DJ6403" s="81">
        <v>2.5273736325650371E-3</v>
      </c>
      <c r="DL6403" s="81">
        <v>0</v>
      </c>
      <c r="DM6403" s="81">
        <v>1.0591897123326899E-6</v>
      </c>
      <c r="DN6403" s="81">
        <v>1.0591897123326899E-6</v>
      </c>
      <c r="DO6403" s="81">
        <v>0</v>
      </c>
      <c r="DP6403" s="81">
        <v>1.0591897123326899E-6</v>
      </c>
      <c r="DQ6403" s="81">
        <v>1.0591897123326899E-6</v>
      </c>
      <c r="DR6403" s="81">
        <v>0</v>
      </c>
      <c r="DS6403" s="81">
        <v>1.0591897123326899E-6</v>
      </c>
      <c r="DT6403" s="81">
        <v>1.0591897123326899E-6</v>
      </c>
      <c r="DU6403" s="81">
        <v>0</v>
      </c>
      <c r="DV6403" s="81">
        <v>1.0591897123326899E-6</v>
      </c>
      <c r="DW6403" s="81">
        <v>1.0591897123326899E-6</v>
      </c>
      <c r="GE6403" s="81" t="s">
        <v>449</v>
      </c>
      <c r="GF6403" s="81" t="s">
        <v>155</v>
      </c>
      <c r="GG6403" s="81" t="s">
        <v>503</v>
      </c>
      <c r="GH6403" s="81" t="s">
        <v>457</v>
      </c>
      <c r="GI6403" s="81">
        <v>2024</v>
      </c>
      <c r="GJ6403" s="81" t="s">
        <v>201</v>
      </c>
      <c r="GK6403" s="81">
        <v>233.23007680794649</v>
      </c>
      <c r="GL6403" s="81">
        <v>1299.3</v>
      </c>
      <c r="GM6403" s="81">
        <v>2024</v>
      </c>
      <c r="GN6403" s="81" t="s">
        <v>173</v>
      </c>
      <c r="GO6403" s="81">
        <v>1.1148832299820636E-2</v>
      </c>
      <c r="GP6403" s="81">
        <v>10</v>
      </c>
      <c r="GQ6403" s="81">
        <v>0</v>
      </c>
      <c r="GR6403" s="81" t="s">
        <v>448</v>
      </c>
      <c r="GS6403" s="81">
        <v>1.1148832299820636E-2</v>
      </c>
      <c r="GT6403" s="81">
        <v>2.6002430136060819</v>
      </c>
      <c r="GU6403" s="81">
        <v>1.1148832299820636E-2</v>
      </c>
      <c r="GV6403" s="81">
        <v>2.6002430136060819</v>
      </c>
      <c r="GW6403" s="81">
        <v>1.1148832299820636E-2</v>
      </c>
      <c r="GX6403" s="81">
        <v>2.6002430136060819</v>
      </c>
      <c r="GY6403" s="81">
        <v>1.1148832299820636E-2</v>
      </c>
      <c r="GZ6403" s="81">
        <v>2.6002430136060819</v>
      </c>
    </row>
    <row r="6404" spans="98:208" x14ac:dyDescent="0.25">
      <c r="CT6404" s="81" t="s">
        <v>155</v>
      </c>
      <c r="CU6404" s="81" t="s">
        <v>497</v>
      </c>
      <c r="CV6404" s="81" t="s">
        <v>460</v>
      </c>
      <c r="CW6404" s="81">
        <v>2025</v>
      </c>
      <c r="CX6404" s="81">
        <v>0</v>
      </c>
      <c r="CY6404" s="81">
        <v>0</v>
      </c>
      <c r="CZ6404" s="81">
        <v>0</v>
      </c>
      <c r="DA6404" s="81">
        <v>0</v>
      </c>
      <c r="DB6404" s="81">
        <v>8.0408269036977106E-2</v>
      </c>
      <c r="DC6404" s="81">
        <v>3.7590224611390513E-2</v>
      </c>
      <c r="DD6404" s="81">
        <v>1.631433411568656E-3</v>
      </c>
      <c r="DE6404" s="81">
        <v>4.1186611014017438E-2</v>
      </c>
      <c r="DF6404" s="81">
        <v>4.190871103049832E-4</v>
      </c>
      <c r="DG6404" s="81">
        <v>4.190871103049832E-4</v>
      </c>
      <c r="DH6404" s="81">
        <v>4.190871103049832E-4</v>
      </c>
      <c r="DI6404" s="81">
        <v>4.190871103049832E-4</v>
      </c>
      <c r="DJ6404" s="81">
        <v>2.5273736325650371E-3</v>
      </c>
      <c r="DL6404" s="81">
        <v>0</v>
      </c>
      <c r="DM6404" s="81">
        <v>1.0591897123326899E-6</v>
      </c>
      <c r="DN6404" s="81">
        <v>1.0591897123326899E-6</v>
      </c>
      <c r="DO6404" s="81">
        <v>0</v>
      </c>
      <c r="DP6404" s="81">
        <v>1.0591897123326899E-6</v>
      </c>
      <c r="DQ6404" s="81">
        <v>1.0591897123326899E-6</v>
      </c>
      <c r="DR6404" s="81">
        <v>0</v>
      </c>
      <c r="DS6404" s="81">
        <v>1.0591897123326899E-6</v>
      </c>
      <c r="DT6404" s="81">
        <v>1.0591897123326899E-6</v>
      </c>
      <c r="DU6404" s="81">
        <v>0</v>
      </c>
      <c r="DV6404" s="81">
        <v>1.0591897123326899E-6</v>
      </c>
      <c r="DW6404" s="81">
        <v>1.0591897123326899E-6</v>
      </c>
      <c r="GE6404" s="81" t="s">
        <v>449</v>
      </c>
      <c r="GF6404" s="81" t="s">
        <v>155</v>
      </c>
      <c r="GG6404" s="81" t="s">
        <v>503</v>
      </c>
      <c r="GH6404" s="81" t="s">
        <v>457</v>
      </c>
      <c r="GI6404" s="81">
        <v>2025</v>
      </c>
      <c r="GJ6404" s="81" t="s">
        <v>201</v>
      </c>
      <c r="GK6404" s="81">
        <v>233.23007680794649</v>
      </c>
      <c r="GL6404" s="81">
        <v>1299.3</v>
      </c>
      <c r="GM6404" s="81">
        <v>2025</v>
      </c>
      <c r="GN6404" s="81" t="s">
        <v>173</v>
      </c>
      <c r="GO6404" s="81">
        <v>1.1148832299820636E-2</v>
      </c>
      <c r="GP6404" s="81">
        <v>10</v>
      </c>
      <c r="GQ6404" s="81">
        <v>0</v>
      </c>
      <c r="GR6404" s="81" t="s">
        <v>448</v>
      </c>
      <c r="GS6404" s="81">
        <v>1.1148832299820636E-2</v>
      </c>
      <c r="GT6404" s="81">
        <v>2.6002430136060819</v>
      </c>
      <c r="GU6404" s="81">
        <v>1.1148832299820636E-2</v>
      </c>
      <c r="GV6404" s="81">
        <v>2.6002430136060819</v>
      </c>
      <c r="GW6404" s="81">
        <v>1.1148832299820636E-2</v>
      </c>
      <c r="GX6404" s="81">
        <v>2.6002430136060819</v>
      </c>
      <c r="GY6404" s="81">
        <v>1.1148832299820636E-2</v>
      </c>
      <c r="GZ6404" s="81">
        <v>2.6002430136060819</v>
      </c>
    </row>
    <row r="6405" spans="98:208" x14ac:dyDescent="0.25">
      <c r="CT6405" s="81" t="s">
        <v>155</v>
      </c>
      <c r="CU6405" s="81" t="s">
        <v>497</v>
      </c>
      <c r="CV6405" s="81" t="s">
        <v>460</v>
      </c>
      <c r="CW6405" s="81">
        <v>2026</v>
      </c>
      <c r="CX6405" s="81">
        <v>0</v>
      </c>
      <c r="CY6405" s="81">
        <v>0</v>
      </c>
      <c r="CZ6405" s="81">
        <v>0</v>
      </c>
      <c r="DA6405" s="81">
        <v>0</v>
      </c>
      <c r="DB6405" s="81">
        <v>8.0408269036977106E-2</v>
      </c>
      <c r="DC6405" s="81">
        <v>3.7590224611390513E-2</v>
      </c>
      <c r="DD6405" s="81">
        <v>1.631433411568656E-3</v>
      </c>
      <c r="DE6405" s="81">
        <v>4.1186611014017438E-2</v>
      </c>
      <c r="DF6405" s="81">
        <v>4.190871103049832E-4</v>
      </c>
      <c r="DG6405" s="81">
        <v>4.190871103049832E-4</v>
      </c>
      <c r="DH6405" s="81">
        <v>4.190871103049832E-4</v>
      </c>
      <c r="DI6405" s="81">
        <v>4.190871103049832E-4</v>
      </c>
      <c r="DJ6405" s="81">
        <v>2.5273736325650371E-3</v>
      </c>
      <c r="DL6405" s="81">
        <v>0</v>
      </c>
      <c r="DM6405" s="81">
        <v>1.0591897123326899E-6</v>
      </c>
      <c r="DN6405" s="81">
        <v>1.0591897123326899E-6</v>
      </c>
      <c r="DO6405" s="81">
        <v>0</v>
      </c>
      <c r="DP6405" s="81">
        <v>1.0591897123326899E-6</v>
      </c>
      <c r="DQ6405" s="81">
        <v>1.0591897123326899E-6</v>
      </c>
      <c r="DR6405" s="81">
        <v>0</v>
      </c>
      <c r="DS6405" s="81">
        <v>1.0591897123326899E-6</v>
      </c>
      <c r="DT6405" s="81">
        <v>1.0591897123326899E-6</v>
      </c>
      <c r="DU6405" s="81">
        <v>0</v>
      </c>
      <c r="DV6405" s="81">
        <v>1.0591897123326899E-6</v>
      </c>
      <c r="DW6405" s="81">
        <v>1.0591897123326899E-6</v>
      </c>
      <c r="GE6405" s="81" t="s">
        <v>449</v>
      </c>
      <c r="GF6405" s="81" t="s">
        <v>155</v>
      </c>
      <c r="GG6405" s="81" t="s">
        <v>503</v>
      </c>
      <c r="GH6405" s="81" t="s">
        <v>457</v>
      </c>
      <c r="GI6405" s="81">
        <v>2026</v>
      </c>
      <c r="GJ6405" s="81" t="s">
        <v>201</v>
      </c>
      <c r="GK6405" s="81">
        <v>233.23007680794649</v>
      </c>
      <c r="GL6405" s="81">
        <v>1299.3</v>
      </c>
      <c r="GM6405" s="81">
        <v>2026</v>
      </c>
      <c r="GN6405" s="81" t="s">
        <v>173</v>
      </c>
      <c r="GO6405" s="81">
        <v>1.1148832299820636E-2</v>
      </c>
      <c r="GP6405" s="81">
        <v>10</v>
      </c>
      <c r="GQ6405" s="81">
        <v>0</v>
      </c>
      <c r="GR6405" s="81" t="s">
        <v>448</v>
      </c>
      <c r="GS6405" s="81">
        <v>1.1148832299820636E-2</v>
      </c>
      <c r="GT6405" s="81">
        <v>2.6002430136060819</v>
      </c>
      <c r="GU6405" s="81">
        <v>1.1148832299820636E-2</v>
      </c>
      <c r="GV6405" s="81">
        <v>2.6002430136060819</v>
      </c>
      <c r="GW6405" s="81">
        <v>1.1148832299820636E-2</v>
      </c>
      <c r="GX6405" s="81">
        <v>2.6002430136060819</v>
      </c>
      <c r="GY6405" s="81">
        <v>1.1148832299820636E-2</v>
      </c>
      <c r="GZ6405" s="81">
        <v>2.6002430136060819</v>
      </c>
    </row>
    <row r="6406" spans="98:208" x14ac:dyDescent="0.25">
      <c r="CT6406" s="81" t="s">
        <v>155</v>
      </c>
      <c r="CU6406" s="81" t="s">
        <v>497</v>
      </c>
      <c r="CV6406" s="81" t="s">
        <v>460</v>
      </c>
      <c r="CW6406" s="81">
        <v>2027</v>
      </c>
      <c r="CX6406" s="81">
        <v>0</v>
      </c>
      <c r="CY6406" s="81">
        <v>0</v>
      </c>
      <c r="CZ6406" s="81">
        <v>0</v>
      </c>
      <c r="DA6406" s="81">
        <v>0</v>
      </c>
      <c r="DB6406" s="81">
        <v>8.0408269036977106E-2</v>
      </c>
      <c r="DC6406" s="81">
        <v>3.7590224611390513E-2</v>
      </c>
      <c r="DD6406" s="81">
        <v>1.631433411568656E-3</v>
      </c>
      <c r="DE6406" s="81">
        <v>4.1186611014017438E-2</v>
      </c>
      <c r="DF6406" s="81">
        <v>4.190871103049832E-4</v>
      </c>
      <c r="DG6406" s="81">
        <v>4.190871103049832E-4</v>
      </c>
      <c r="DH6406" s="81">
        <v>4.190871103049832E-4</v>
      </c>
      <c r="DI6406" s="81">
        <v>4.190871103049832E-4</v>
      </c>
      <c r="DJ6406" s="81">
        <v>2.5273736325650371E-3</v>
      </c>
      <c r="DL6406" s="81">
        <v>0</v>
      </c>
      <c r="DM6406" s="81">
        <v>1.0591897123326899E-6</v>
      </c>
      <c r="DN6406" s="81">
        <v>1.0591897123326899E-6</v>
      </c>
      <c r="DO6406" s="81">
        <v>0</v>
      </c>
      <c r="DP6406" s="81">
        <v>1.0591897123326899E-6</v>
      </c>
      <c r="DQ6406" s="81">
        <v>1.0591897123326899E-6</v>
      </c>
      <c r="DR6406" s="81">
        <v>0</v>
      </c>
      <c r="DS6406" s="81">
        <v>1.0591897123326899E-6</v>
      </c>
      <c r="DT6406" s="81">
        <v>1.0591897123326899E-6</v>
      </c>
      <c r="DU6406" s="81">
        <v>0</v>
      </c>
      <c r="DV6406" s="81">
        <v>1.0591897123326899E-6</v>
      </c>
      <c r="DW6406" s="81">
        <v>1.0591897123326899E-6</v>
      </c>
      <c r="GE6406" s="81" t="s">
        <v>449</v>
      </c>
      <c r="GF6406" s="81" t="s">
        <v>155</v>
      </c>
      <c r="GG6406" s="81" t="s">
        <v>503</v>
      </c>
      <c r="GH6406" s="81" t="s">
        <v>457</v>
      </c>
      <c r="GI6406" s="81">
        <v>2027</v>
      </c>
      <c r="GJ6406" s="81" t="s">
        <v>201</v>
      </c>
      <c r="GK6406" s="81">
        <v>233.23007680794649</v>
      </c>
      <c r="GL6406" s="81">
        <v>1299.3</v>
      </c>
      <c r="GM6406" s="81">
        <v>2027</v>
      </c>
      <c r="GN6406" s="81" t="s">
        <v>173</v>
      </c>
      <c r="GO6406" s="81">
        <v>1.1148832299820636E-2</v>
      </c>
      <c r="GP6406" s="81">
        <v>10</v>
      </c>
      <c r="GQ6406" s="81">
        <v>0</v>
      </c>
      <c r="GR6406" s="81" t="s">
        <v>448</v>
      </c>
      <c r="GS6406" s="81">
        <v>1.1148832299820636E-2</v>
      </c>
      <c r="GT6406" s="81">
        <v>2.6002430136060819</v>
      </c>
      <c r="GU6406" s="81">
        <v>1.1148832299820636E-2</v>
      </c>
      <c r="GV6406" s="81">
        <v>2.6002430136060819</v>
      </c>
      <c r="GW6406" s="81">
        <v>1.1148832299820636E-2</v>
      </c>
      <c r="GX6406" s="81">
        <v>2.6002430136060819</v>
      </c>
      <c r="GY6406" s="81">
        <v>1.1148832299820636E-2</v>
      </c>
      <c r="GZ6406" s="81">
        <v>2.6002430136060819</v>
      </c>
    </row>
    <row r="6407" spans="98:208" x14ac:dyDescent="0.25">
      <c r="CT6407" s="81" t="s">
        <v>155</v>
      </c>
      <c r="CU6407" s="81" t="s">
        <v>497</v>
      </c>
      <c r="CV6407" s="81" t="s">
        <v>460</v>
      </c>
      <c r="CW6407" s="81">
        <v>2028</v>
      </c>
      <c r="CX6407" s="81">
        <v>0</v>
      </c>
      <c r="CY6407" s="81">
        <v>0</v>
      </c>
      <c r="CZ6407" s="81">
        <v>0</v>
      </c>
      <c r="DA6407" s="81">
        <v>0</v>
      </c>
      <c r="DB6407" s="81">
        <v>8.3606377745129509E-2</v>
      </c>
      <c r="DC6407" s="81">
        <v>3.9055083184886048E-2</v>
      </c>
      <c r="DD6407" s="81">
        <v>1.6949971741063751E-3</v>
      </c>
      <c r="DE6407" s="81">
        <v>4.2856297386136603E-2</v>
      </c>
      <c r="DF6407" s="81">
        <v>4.354185728838394E-4</v>
      </c>
      <c r="DG6407" s="81">
        <v>4.354185728838394E-4</v>
      </c>
      <c r="DH6407" s="81">
        <v>4.354185728838394E-4</v>
      </c>
      <c r="DI6407" s="81">
        <v>4.354185728838394E-4</v>
      </c>
      <c r="DJ6407" s="81">
        <v>2.5273736325650371E-3</v>
      </c>
      <c r="DL6407" s="81">
        <v>0</v>
      </c>
      <c r="DM6407" s="81">
        <v>1.1004654202357136E-6</v>
      </c>
      <c r="DN6407" s="81">
        <v>1.1004654202357136E-6</v>
      </c>
      <c r="DO6407" s="81">
        <v>0</v>
      </c>
      <c r="DP6407" s="81">
        <v>1.1004654202357136E-6</v>
      </c>
      <c r="DQ6407" s="81">
        <v>1.1004654202357136E-6</v>
      </c>
      <c r="DR6407" s="81">
        <v>0</v>
      </c>
      <c r="DS6407" s="81">
        <v>1.1004654202357136E-6</v>
      </c>
      <c r="DT6407" s="81">
        <v>1.1004654202357136E-6</v>
      </c>
      <c r="DU6407" s="81">
        <v>0</v>
      </c>
      <c r="DV6407" s="81">
        <v>1.1004654202357136E-6</v>
      </c>
      <c r="DW6407" s="81">
        <v>1.1004654202357136E-6</v>
      </c>
      <c r="GE6407" s="81" t="s">
        <v>449</v>
      </c>
      <c r="GF6407" s="81" t="s">
        <v>155</v>
      </c>
      <c r="GG6407" s="81" t="s">
        <v>503</v>
      </c>
      <c r="GH6407" s="81" t="s">
        <v>457</v>
      </c>
      <c r="GI6407" s="81">
        <v>2028</v>
      </c>
      <c r="GJ6407" s="81" t="s">
        <v>201</v>
      </c>
      <c r="GK6407" s="81">
        <v>247.27299216495479</v>
      </c>
      <c r="GL6407" s="81">
        <v>1299.3</v>
      </c>
      <c r="GM6407" s="81">
        <v>2028</v>
      </c>
      <c r="GN6407" s="81" t="s">
        <v>173</v>
      </c>
      <c r="GO6407" s="81">
        <v>1.1148832299820636E-2</v>
      </c>
      <c r="GP6407" s="81">
        <v>10</v>
      </c>
      <c r="GQ6407" s="81">
        <v>0</v>
      </c>
      <c r="GR6407" s="81" t="s">
        <v>448</v>
      </c>
      <c r="GS6407" s="81">
        <v>1.1148832299820636E-2</v>
      </c>
      <c r="GT6407" s="81">
        <v>2.7568051219219432</v>
      </c>
      <c r="GU6407" s="81">
        <v>1.1148832299820636E-2</v>
      </c>
      <c r="GV6407" s="81">
        <v>2.7568051219219432</v>
      </c>
      <c r="GW6407" s="81">
        <v>1.1148832299820636E-2</v>
      </c>
      <c r="GX6407" s="81">
        <v>2.7568051219219432</v>
      </c>
      <c r="GY6407" s="81">
        <v>1.1148832299820636E-2</v>
      </c>
      <c r="GZ6407" s="81">
        <v>2.7568051219219432</v>
      </c>
    </row>
    <row r="6408" spans="98:208" x14ac:dyDescent="0.25">
      <c r="CT6408" s="81" t="s">
        <v>155</v>
      </c>
      <c r="CU6408" s="81" t="s">
        <v>497</v>
      </c>
      <c r="CV6408" s="81" t="s">
        <v>460</v>
      </c>
      <c r="CW6408" s="81">
        <v>2029</v>
      </c>
      <c r="CX6408" s="81">
        <v>0</v>
      </c>
      <c r="CY6408" s="81">
        <v>0</v>
      </c>
      <c r="CZ6408" s="81">
        <v>0</v>
      </c>
      <c r="DA6408" s="81">
        <v>0</v>
      </c>
      <c r="DB6408" s="81">
        <v>8.3606377745129509E-2</v>
      </c>
      <c r="DC6408" s="81">
        <v>3.9055083184886048E-2</v>
      </c>
      <c r="DD6408" s="81">
        <v>1.6949971741063751E-3</v>
      </c>
      <c r="DE6408" s="81">
        <v>4.2856297386136603E-2</v>
      </c>
      <c r="DF6408" s="81">
        <v>4.354185728838394E-4</v>
      </c>
      <c r="DG6408" s="81">
        <v>4.354185728838394E-4</v>
      </c>
      <c r="DH6408" s="81">
        <v>4.354185728838394E-4</v>
      </c>
      <c r="DI6408" s="81">
        <v>4.354185728838394E-4</v>
      </c>
      <c r="DJ6408" s="81">
        <v>2.5273736325650371E-3</v>
      </c>
      <c r="DL6408" s="81">
        <v>0</v>
      </c>
      <c r="DM6408" s="81">
        <v>1.1004654202357136E-6</v>
      </c>
      <c r="DN6408" s="81">
        <v>1.1004654202357136E-6</v>
      </c>
      <c r="DO6408" s="81">
        <v>0</v>
      </c>
      <c r="DP6408" s="81">
        <v>1.1004654202357136E-6</v>
      </c>
      <c r="DQ6408" s="81">
        <v>1.1004654202357136E-6</v>
      </c>
      <c r="DR6408" s="81">
        <v>0</v>
      </c>
      <c r="DS6408" s="81">
        <v>1.1004654202357136E-6</v>
      </c>
      <c r="DT6408" s="81">
        <v>1.1004654202357136E-6</v>
      </c>
      <c r="DU6408" s="81">
        <v>0</v>
      </c>
      <c r="DV6408" s="81">
        <v>1.1004654202357136E-6</v>
      </c>
      <c r="DW6408" s="81">
        <v>1.1004654202357136E-6</v>
      </c>
      <c r="GE6408" s="81" t="s">
        <v>449</v>
      </c>
      <c r="GF6408" s="81" t="s">
        <v>155</v>
      </c>
      <c r="GG6408" s="81" t="s">
        <v>503</v>
      </c>
      <c r="GH6408" s="81" t="s">
        <v>457</v>
      </c>
      <c r="GI6408" s="81">
        <v>2029</v>
      </c>
      <c r="GJ6408" s="81" t="s">
        <v>201</v>
      </c>
      <c r="GK6408" s="81">
        <v>247.27299216495479</v>
      </c>
      <c r="GL6408" s="81">
        <v>1299.3</v>
      </c>
      <c r="GM6408" s="81">
        <v>2029</v>
      </c>
      <c r="GN6408" s="81" t="s">
        <v>173</v>
      </c>
      <c r="GO6408" s="81">
        <v>1.1148832299820636E-2</v>
      </c>
      <c r="GP6408" s="81">
        <v>10</v>
      </c>
      <c r="GQ6408" s="81">
        <v>0</v>
      </c>
      <c r="GR6408" s="81" t="s">
        <v>448</v>
      </c>
      <c r="GS6408" s="81">
        <v>1.1148832299820636E-2</v>
      </c>
      <c r="GT6408" s="81">
        <v>2.7568051219219432</v>
      </c>
      <c r="GU6408" s="81">
        <v>1.1148832299820636E-2</v>
      </c>
      <c r="GV6408" s="81">
        <v>2.7568051219219432</v>
      </c>
      <c r="GW6408" s="81">
        <v>1.1148832299820636E-2</v>
      </c>
      <c r="GX6408" s="81">
        <v>2.7568051219219432</v>
      </c>
      <c r="GY6408" s="81">
        <v>1.1148832299820636E-2</v>
      </c>
      <c r="GZ6408" s="81">
        <v>2.7568051219219432</v>
      </c>
    </row>
    <row r="6409" spans="98:208" x14ac:dyDescent="0.25">
      <c r="CT6409" s="81" t="s">
        <v>155</v>
      </c>
      <c r="CU6409" s="81" t="s">
        <v>497</v>
      </c>
      <c r="CV6409" s="81" t="s">
        <v>460</v>
      </c>
      <c r="CW6409" s="81">
        <v>2030</v>
      </c>
      <c r="CX6409" s="81">
        <v>0</v>
      </c>
      <c r="CY6409" s="81">
        <v>0</v>
      </c>
      <c r="CZ6409" s="81">
        <v>0</v>
      </c>
      <c r="DA6409" s="81">
        <v>0</v>
      </c>
      <c r="DB6409" s="81">
        <v>8.3606377745129509E-2</v>
      </c>
      <c r="DC6409" s="81">
        <v>3.9055083184886048E-2</v>
      </c>
      <c r="DD6409" s="81">
        <v>1.6949971741063751E-3</v>
      </c>
      <c r="DE6409" s="81">
        <v>4.2856297386136603E-2</v>
      </c>
      <c r="DF6409" s="81">
        <v>0</v>
      </c>
      <c r="DG6409" s="81">
        <v>4.354185728838394E-4</v>
      </c>
      <c r="DH6409" s="81">
        <v>4.354185728838394E-4</v>
      </c>
      <c r="DI6409" s="81">
        <v>4.354185728838394E-4</v>
      </c>
      <c r="DJ6409" s="81">
        <v>2.5273736325650371E-3</v>
      </c>
      <c r="DL6409" s="81">
        <v>0</v>
      </c>
      <c r="DM6409" s="81">
        <v>0</v>
      </c>
      <c r="DN6409" s="81">
        <v>0</v>
      </c>
      <c r="DO6409" s="81">
        <v>0</v>
      </c>
      <c r="DP6409" s="81">
        <v>1.1004654202357136E-6</v>
      </c>
      <c r="DQ6409" s="81">
        <v>1.1004654202357136E-6</v>
      </c>
      <c r="DR6409" s="81">
        <v>0</v>
      </c>
      <c r="DS6409" s="81">
        <v>1.1004654202357136E-6</v>
      </c>
      <c r="DT6409" s="81">
        <v>1.1004654202357136E-6</v>
      </c>
      <c r="DU6409" s="81">
        <v>0</v>
      </c>
      <c r="DV6409" s="81">
        <v>1.1004654202357136E-6</v>
      </c>
      <c r="DW6409" s="81">
        <v>1.1004654202357136E-6</v>
      </c>
      <c r="GE6409" s="81" t="s">
        <v>449</v>
      </c>
      <c r="GF6409" s="81" t="s">
        <v>155</v>
      </c>
      <c r="GG6409" s="81" t="s">
        <v>503</v>
      </c>
      <c r="GH6409" s="81" t="s">
        <v>457</v>
      </c>
      <c r="GI6409" s="81">
        <v>2030</v>
      </c>
      <c r="GJ6409" s="81" t="s">
        <v>201</v>
      </c>
      <c r="GK6409" s="81">
        <v>247.27299216495479</v>
      </c>
      <c r="GL6409" s="81">
        <v>1299.3</v>
      </c>
      <c r="GM6409" s="81">
        <v>2030</v>
      </c>
      <c r="GN6409" s="81" t="s">
        <v>173</v>
      </c>
      <c r="GO6409" s="81">
        <v>1.1148832299820636E-2</v>
      </c>
      <c r="GP6409" s="81">
        <v>10</v>
      </c>
      <c r="GQ6409" s="81">
        <v>0</v>
      </c>
      <c r="GR6409" s="81" t="s">
        <v>448</v>
      </c>
      <c r="GS6409" s="81">
        <v>0</v>
      </c>
      <c r="GT6409" s="81">
        <v>0</v>
      </c>
      <c r="GU6409" s="81">
        <v>1.1148832299820636E-2</v>
      </c>
      <c r="GV6409" s="81">
        <v>2.7568051219219432</v>
      </c>
      <c r="GW6409" s="81">
        <v>1.1148832299820636E-2</v>
      </c>
      <c r="GX6409" s="81">
        <v>2.7568051219219432</v>
      </c>
      <c r="GY6409" s="81">
        <v>1.1148832299820636E-2</v>
      </c>
      <c r="GZ6409" s="81">
        <v>2.7568051219219432</v>
      </c>
    </row>
    <row r="6410" spans="98:208" x14ac:dyDescent="0.25">
      <c r="CT6410" s="81" t="s">
        <v>155</v>
      </c>
      <c r="CU6410" s="81" t="s">
        <v>497</v>
      </c>
      <c r="CV6410" s="81" t="s">
        <v>460</v>
      </c>
      <c r="CW6410" s="81">
        <v>2031</v>
      </c>
      <c r="CX6410" s="81">
        <v>0</v>
      </c>
      <c r="CY6410" s="81">
        <v>0</v>
      </c>
      <c r="CZ6410" s="81">
        <v>0</v>
      </c>
      <c r="DA6410" s="81">
        <v>0</v>
      </c>
      <c r="DB6410" s="81">
        <v>8.3606377745129509E-2</v>
      </c>
      <c r="DC6410" s="81">
        <v>3.9055083184886048E-2</v>
      </c>
      <c r="DD6410" s="81">
        <v>1.6949971741063751E-3</v>
      </c>
      <c r="DE6410" s="81">
        <v>4.2856297386136603E-2</v>
      </c>
      <c r="DF6410" s="81">
        <v>0</v>
      </c>
      <c r="DG6410" s="81">
        <v>0</v>
      </c>
      <c r="DH6410" s="81">
        <v>4.354185728838394E-4</v>
      </c>
      <c r="DI6410" s="81">
        <v>4.354185728838394E-4</v>
      </c>
      <c r="DJ6410" s="81">
        <v>2.5273736325650371E-3</v>
      </c>
      <c r="DL6410" s="81">
        <v>0</v>
      </c>
      <c r="DM6410" s="81">
        <v>0</v>
      </c>
      <c r="DN6410" s="81">
        <v>0</v>
      </c>
      <c r="DO6410" s="81">
        <v>0</v>
      </c>
      <c r="DP6410" s="81">
        <v>0</v>
      </c>
      <c r="DQ6410" s="81">
        <v>0</v>
      </c>
      <c r="DR6410" s="81">
        <v>0</v>
      </c>
      <c r="DS6410" s="81">
        <v>1.1004654202357136E-6</v>
      </c>
      <c r="DT6410" s="81">
        <v>1.1004654202357136E-6</v>
      </c>
      <c r="DU6410" s="81">
        <v>0</v>
      </c>
      <c r="DV6410" s="81">
        <v>1.1004654202357136E-6</v>
      </c>
      <c r="DW6410" s="81">
        <v>1.1004654202357136E-6</v>
      </c>
      <c r="GE6410" s="81" t="s">
        <v>449</v>
      </c>
      <c r="GF6410" s="81" t="s">
        <v>155</v>
      </c>
      <c r="GG6410" s="81" t="s">
        <v>503</v>
      </c>
      <c r="GH6410" s="81" t="s">
        <v>457</v>
      </c>
      <c r="GI6410" s="81">
        <v>2031</v>
      </c>
      <c r="GJ6410" s="81" t="s">
        <v>201</v>
      </c>
      <c r="GK6410" s="81">
        <v>247.27299216495479</v>
      </c>
      <c r="GL6410" s="81">
        <v>1299.3</v>
      </c>
      <c r="GM6410" s="81">
        <v>2031</v>
      </c>
      <c r="GN6410" s="81" t="s">
        <v>173</v>
      </c>
      <c r="GO6410" s="81">
        <v>1.1148832299820636E-2</v>
      </c>
      <c r="GP6410" s="81">
        <v>10</v>
      </c>
      <c r="GQ6410" s="81">
        <v>0</v>
      </c>
      <c r="GR6410" s="81" t="s">
        <v>448</v>
      </c>
      <c r="GS6410" s="81">
        <v>0</v>
      </c>
      <c r="GT6410" s="81">
        <v>0</v>
      </c>
      <c r="GU6410" s="81">
        <v>0</v>
      </c>
      <c r="GV6410" s="81">
        <v>0</v>
      </c>
      <c r="GW6410" s="81">
        <v>1.1148832299820636E-2</v>
      </c>
      <c r="GX6410" s="81">
        <v>2.7568051219219432</v>
      </c>
      <c r="GY6410" s="81">
        <v>1.1148832299820636E-2</v>
      </c>
      <c r="GZ6410" s="81">
        <v>2.7568051219219432</v>
      </c>
    </row>
    <row r="6411" spans="98:208" x14ac:dyDescent="0.25">
      <c r="CT6411" s="81" t="s">
        <v>155</v>
      </c>
      <c r="CU6411" s="81" t="s">
        <v>497</v>
      </c>
      <c r="CV6411" s="81" t="s">
        <v>460</v>
      </c>
      <c r="CW6411" s="81">
        <v>2032</v>
      </c>
      <c r="CX6411" s="81">
        <v>0</v>
      </c>
      <c r="CY6411" s="81">
        <v>0</v>
      </c>
      <c r="CZ6411" s="81">
        <v>0</v>
      </c>
      <c r="DA6411" s="81">
        <v>0</v>
      </c>
      <c r="DB6411" s="81">
        <v>8.3606377745129509E-2</v>
      </c>
      <c r="DC6411" s="81">
        <v>3.9055083184886048E-2</v>
      </c>
      <c r="DD6411" s="81">
        <v>1.6949971741063751E-3</v>
      </c>
      <c r="DE6411" s="81">
        <v>4.2856297386136603E-2</v>
      </c>
      <c r="DF6411" s="81">
        <v>0</v>
      </c>
      <c r="DG6411" s="81">
        <v>0</v>
      </c>
      <c r="DH6411" s="81">
        <v>0</v>
      </c>
      <c r="DI6411" s="81">
        <v>4.354185728838394E-4</v>
      </c>
      <c r="DJ6411" s="81">
        <v>2.5273736325650371E-3</v>
      </c>
      <c r="DL6411" s="81">
        <v>0</v>
      </c>
      <c r="DM6411" s="81">
        <v>0</v>
      </c>
      <c r="DN6411" s="81">
        <v>0</v>
      </c>
      <c r="DO6411" s="81">
        <v>0</v>
      </c>
      <c r="DP6411" s="81">
        <v>0</v>
      </c>
      <c r="DQ6411" s="81">
        <v>0</v>
      </c>
      <c r="DR6411" s="81">
        <v>0</v>
      </c>
      <c r="DS6411" s="81">
        <v>0</v>
      </c>
      <c r="DT6411" s="81">
        <v>0</v>
      </c>
      <c r="DU6411" s="81">
        <v>0</v>
      </c>
      <c r="DV6411" s="81">
        <v>1.1004654202357136E-6</v>
      </c>
      <c r="DW6411" s="81">
        <v>1.1004654202357136E-6</v>
      </c>
      <c r="GE6411" s="81" t="s">
        <v>449</v>
      </c>
      <c r="GF6411" s="81" t="s">
        <v>155</v>
      </c>
      <c r="GG6411" s="81" t="s">
        <v>503</v>
      </c>
      <c r="GH6411" s="81" t="s">
        <v>457</v>
      </c>
      <c r="GI6411" s="81">
        <v>2032</v>
      </c>
      <c r="GJ6411" s="81" t="s">
        <v>201</v>
      </c>
      <c r="GK6411" s="81">
        <v>247.27299216495479</v>
      </c>
      <c r="GL6411" s="81">
        <v>1299.3</v>
      </c>
      <c r="GM6411" s="81">
        <v>2032</v>
      </c>
      <c r="GN6411" s="81" t="s">
        <v>173</v>
      </c>
      <c r="GO6411" s="81">
        <v>1.1148832299820636E-2</v>
      </c>
      <c r="GP6411" s="81">
        <v>10</v>
      </c>
      <c r="GQ6411" s="81">
        <v>0</v>
      </c>
      <c r="GR6411" s="81" t="s">
        <v>448</v>
      </c>
      <c r="GS6411" s="81">
        <v>0</v>
      </c>
      <c r="GT6411" s="81">
        <v>0</v>
      </c>
      <c r="GU6411" s="81">
        <v>0</v>
      </c>
      <c r="GV6411" s="81">
        <v>0</v>
      </c>
      <c r="GW6411" s="81">
        <v>0</v>
      </c>
      <c r="GX6411" s="81">
        <v>0</v>
      </c>
      <c r="GY6411" s="81">
        <v>1.1148832299820636E-2</v>
      </c>
      <c r="GZ6411" s="81">
        <v>2.7568051219219432</v>
      </c>
    </row>
    <row r="6412" spans="98:208" x14ac:dyDescent="0.25">
      <c r="CT6412" s="81" t="s">
        <v>155</v>
      </c>
      <c r="CU6412" s="81" t="s">
        <v>497</v>
      </c>
      <c r="CV6412" s="81" t="s">
        <v>461</v>
      </c>
      <c r="CW6412" s="81">
        <v>2020</v>
      </c>
      <c r="CX6412" s="81">
        <v>0</v>
      </c>
      <c r="CY6412" s="81">
        <v>0</v>
      </c>
      <c r="CZ6412" s="81">
        <v>0</v>
      </c>
      <c r="DA6412" s="81">
        <v>0</v>
      </c>
      <c r="DB6412" s="81">
        <v>14146.13064133252</v>
      </c>
      <c r="DC6412" s="81">
        <v>222.22942162783019</v>
      </c>
      <c r="DD6412" s="81">
        <v>8585.7228092479436</v>
      </c>
      <c r="DE6412" s="81">
        <v>5338.1784104567441</v>
      </c>
      <c r="DF6412" s="81">
        <v>2.4775985538148118</v>
      </c>
      <c r="DG6412" s="81">
        <v>0</v>
      </c>
      <c r="DH6412" s="81">
        <v>0</v>
      </c>
      <c r="DI6412" s="81">
        <v>0</v>
      </c>
      <c r="DJ6412" s="81">
        <v>9.50411760426434E-7</v>
      </c>
      <c r="DL6412" s="81">
        <v>0</v>
      </c>
      <c r="DM6412" s="81">
        <v>2.3547388031611221E-6</v>
      </c>
      <c r="DN6412" s="81">
        <v>2.3547388031611221E-6</v>
      </c>
      <c r="DO6412" s="81">
        <v>0</v>
      </c>
      <c r="DP6412" s="81">
        <v>0</v>
      </c>
      <c r="DQ6412" s="81">
        <v>0</v>
      </c>
      <c r="DR6412" s="81">
        <v>0</v>
      </c>
      <c r="DS6412" s="81">
        <v>0</v>
      </c>
      <c r="DT6412" s="81">
        <v>0</v>
      </c>
      <c r="DU6412" s="81">
        <v>0</v>
      </c>
      <c r="DV6412" s="81">
        <v>0</v>
      </c>
      <c r="DW6412" s="81">
        <v>0</v>
      </c>
      <c r="GE6412" s="81" t="s">
        <v>449</v>
      </c>
      <c r="GF6412" s="81" t="s">
        <v>155</v>
      </c>
      <c r="GG6412" s="81" t="s">
        <v>503</v>
      </c>
      <c r="GH6412" s="81" t="s">
        <v>458</v>
      </c>
      <c r="GI6412" s="81">
        <v>2021</v>
      </c>
      <c r="GJ6412" s="81" t="s">
        <v>201</v>
      </c>
      <c r="GK6412" s="81">
        <v>222.2294216278375</v>
      </c>
      <c r="GL6412" s="81">
        <v>1299.3</v>
      </c>
      <c r="GM6412" s="81">
        <v>2021</v>
      </c>
      <c r="GN6412" s="81" t="s">
        <v>173</v>
      </c>
      <c r="GO6412" s="81">
        <v>1.1148832299820636E-2</v>
      </c>
      <c r="GP6412" s="81">
        <v>10</v>
      </c>
      <c r="GQ6412" s="81">
        <v>0</v>
      </c>
      <c r="GR6412" s="81" t="s">
        <v>448</v>
      </c>
      <c r="GS6412" s="81">
        <v>1.1148832299820636E-2</v>
      </c>
      <c r="GT6412" s="81">
        <v>2.4775985538148935</v>
      </c>
      <c r="GU6412" s="81">
        <v>1.1148832299820636E-2</v>
      </c>
      <c r="GV6412" s="81">
        <v>2.4775985538148935</v>
      </c>
      <c r="GW6412" s="81">
        <v>0</v>
      </c>
      <c r="GX6412" s="81">
        <v>0</v>
      </c>
      <c r="GY6412" s="81">
        <v>0</v>
      </c>
      <c r="GZ6412" s="81">
        <v>0</v>
      </c>
    </row>
    <row r="6413" spans="98:208" x14ac:dyDescent="0.25">
      <c r="CT6413" s="81" t="s">
        <v>155</v>
      </c>
      <c r="CU6413" s="81" t="s">
        <v>497</v>
      </c>
      <c r="CV6413" s="81" t="s">
        <v>461</v>
      </c>
      <c r="CW6413" s="81">
        <v>2021</v>
      </c>
      <c r="CX6413" s="81">
        <v>0</v>
      </c>
      <c r="CY6413" s="81">
        <v>0</v>
      </c>
      <c r="CZ6413" s="81">
        <v>0</v>
      </c>
      <c r="DA6413" s="81">
        <v>0</v>
      </c>
      <c r="DB6413" s="81">
        <v>14146.13064133252</v>
      </c>
      <c r="DC6413" s="81">
        <v>222.22942162783019</v>
      </c>
      <c r="DD6413" s="81">
        <v>8585.7228092479436</v>
      </c>
      <c r="DE6413" s="81">
        <v>5338.1784104567441</v>
      </c>
      <c r="DF6413" s="81">
        <v>2.4775985538148118</v>
      </c>
      <c r="DG6413" s="81">
        <v>2.4775985538148118</v>
      </c>
      <c r="DH6413" s="81">
        <v>0</v>
      </c>
      <c r="DI6413" s="81">
        <v>0</v>
      </c>
      <c r="DJ6413" s="81">
        <v>9.50411760426434E-7</v>
      </c>
      <c r="DL6413" s="81">
        <v>0</v>
      </c>
      <c r="DM6413" s="81">
        <v>2.3547388031611221E-6</v>
      </c>
      <c r="DN6413" s="81">
        <v>2.3547388031611221E-6</v>
      </c>
      <c r="DO6413" s="81">
        <v>0</v>
      </c>
      <c r="DP6413" s="81">
        <v>2.3547388031611221E-6</v>
      </c>
      <c r="DQ6413" s="81">
        <v>2.3547388031611221E-6</v>
      </c>
      <c r="DR6413" s="81">
        <v>0</v>
      </c>
      <c r="DS6413" s="81">
        <v>0</v>
      </c>
      <c r="DT6413" s="81">
        <v>0</v>
      </c>
      <c r="DU6413" s="81">
        <v>0</v>
      </c>
      <c r="DV6413" s="81">
        <v>0</v>
      </c>
      <c r="DW6413" s="81">
        <v>0</v>
      </c>
      <c r="GE6413" s="81" t="s">
        <v>449</v>
      </c>
      <c r="GF6413" s="81" t="s">
        <v>155</v>
      </c>
      <c r="GG6413" s="81" t="s">
        <v>503</v>
      </c>
      <c r="GH6413" s="81" t="s">
        <v>458</v>
      </c>
      <c r="GI6413" s="81">
        <v>2022</v>
      </c>
      <c r="GJ6413" s="81" t="s">
        <v>201</v>
      </c>
      <c r="GK6413" s="81">
        <v>222.2294216278375</v>
      </c>
      <c r="GL6413" s="81">
        <v>1299.3</v>
      </c>
      <c r="GM6413" s="81">
        <v>2022</v>
      </c>
      <c r="GN6413" s="81" t="s">
        <v>173</v>
      </c>
      <c r="GO6413" s="81">
        <v>1.1148832299820636E-2</v>
      </c>
      <c r="GP6413" s="81">
        <v>10</v>
      </c>
      <c r="GQ6413" s="81">
        <v>0</v>
      </c>
      <c r="GR6413" s="81" t="s">
        <v>448</v>
      </c>
      <c r="GS6413" s="81">
        <v>1.1148832299820636E-2</v>
      </c>
      <c r="GT6413" s="81">
        <v>2.4775985538148935</v>
      </c>
      <c r="GU6413" s="81">
        <v>1.1148832299820636E-2</v>
      </c>
      <c r="GV6413" s="81">
        <v>2.4775985538148935</v>
      </c>
      <c r="GW6413" s="81">
        <v>1.1148832299820636E-2</v>
      </c>
      <c r="GX6413" s="81">
        <v>2.4775985538148935</v>
      </c>
      <c r="GY6413" s="81">
        <v>0</v>
      </c>
      <c r="GZ6413" s="81">
        <v>0</v>
      </c>
    </row>
    <row r="6414" spans="98:208" x14ac:dyDescent="0.25">
      <c r="CT6414" s="81" t="s">
        <v>155</v>
      </c>
      <c r="CU6414" s="81" t="s">
        <v>497</v>
      </c>
      <c r="CV6414" s="81" t="s">
        <v>461</v>
      </c>
      <c r="CW6414" s="81">
        <v>2022</v>
      </c>
      <c r="CX6414" s="81">
        <v>0</v>
      </c>
      <c r="CY6414" s="81">
        <v>0</v>
      </c>
      <c r="CZ6414" s="81">
        <v>0</v>
      </c>
      <c r="DA6414" s="81">
        <v>0</v>
      </c>
      <c r="DB6414" s="81">
        <v>14146.13064133252</v>
      </c>
      <c r="DC6414" s="81">
        <v>222.22942162783019</v>
      </c>
      <c r="DD6414" s="81">
        <v>8585.7228092479436</v>
      </c>
      <c r="DE6414" s="81">
        <v>5338.1784104567441</v>
      </c>
      <c r="DF6414" s="81">
        <v>2.4775985538148118</v>
      </c>
      <c r="DG6414" s="81">
        <v>2.4775985538148118</v>
      </c>
      <c r="DH6414" s="81">
        <v>2.4775985538148118</v>
      </c>
      <c r="DI6414" s="81">
        <v>0</v>
      </c>
      <c r="DJ6414" s="81">
        <v>9.50411760426434E-7</v>
      </c>
      <c r="DL6414" s="81">
        <v>0</v>
      </c>
      <c r="DM6414" s="81">
        <v>2.3547388031611221E-6</v>
      </c>
      <c r="DN6414" s="81">
        <v>2.3547388031611221E-6</v>
      </c>
      <c r="DO6414" s="81">
        <v>0</v>
      </c>
      <c r="DP6414" s="81">
        <v>2.3547388031611221E-6</v>
      </c>
      <c r="DQ6414" s="81">
        <v>2.3547388031611221E-6</v>
      </c>
      <c r="DR6414" s="81">
        <v>0</v>
      </c>
      <c r="DS6414" s="81">
        <v>2.3547388031611221E-6</v>
      </c>
      <c r="DT6414" s="81">
        <v>2.3547388031611221E-6</v>
      </c>
      <c r="DU6414" s="81">
        <v>0</v>
      </c>
      <c r="DV6414" s="81">
        <v>0</v>
      </c>
      <c r="DW6414" s="81">
        <v>0</v>
      </c>
      <c r="GE6414" s="81" t="s">
        <v>449</v>
      </c>
      <c r="GF6414" s="81" t="s">
        <v>155</v>
      </c>
      <c r="GG6414" s="81" t="s">
        <v>503</v>
      </c>
      <c r="GH6414" s="81" t="s">
        <v>458</v>
      </c>
      <c r="GI6414" s="81">
        <v>2023</v>
      </c>
      <c r="GJ6414" s="81" t="s">
        <v>201</v>
      </c>
      <c r="GK6414" s="81">
        <v>233.23007680794649</v>
      </c>
      <c r="GL6414" s="81">
        <v>1299.3</v>
      </c>
      <c r="GM6414" s="81">
        <v>2023</v>
      </c>
      <c r="GN6414" s="81" t="s">
        <v>173</v>
      </c>
      <c r="GO6414" s="81">
        <v>1.1148832299820636E-2</v>
      </c>
      <c r="GP6414" s="81">
        <v>10</v>
      </c>
      <c r="GQ6414" s="81">
        <v>0</v>
      </c>
      <c r="GR6414" s="81" t="s">
        <v>448</v>
      </c>
      <c r="GS6414" s="81">
        <v>1.1148832299820636E-2</v>
      </c>
      <c r="GT6414" s="81">
        <v>2.6002430136060819</v>
      </c>
      <c r="GU6414" s="81">
        <v>1.1148832299820636E-2</v>
      </c>
      <c r="GV6414" s="81">
        <v>2.6002430136060819</v>
      </c>
      <c r="GW6414" s="81">
        <v>1.1148832299820636E-2</v>
      </c>
      <c r="GX6414" s="81">
        <v>2.6002430136060819</v>
      </c>
      <c r="GY6414" s="81">
        <v>1.1148832299820636E-2</v>
      </c>
      <c r="GZ6414" s="81">
        <v>2.6002430136060819</v>
      </c>
    </row>
    <row r="6415" spans="98:208" x14ac:dyDescent="0.25">
      <c r="CT6415" s="81" t="s">
        <v>155</v>
      </c>
      <c r="CU6415" s="81" t="s">
        <v>497</v>
      </c>
      <c r="CV6415" s="81" t="s">
        <v>461</v>
      </c>
      <c r="CW6415" s="81">
        <v>2023</v>
      </c>
      <c r="CX6415" s="81">
        <v>0</v>
      </c>
      <c r="CY6415" s="81">
        <v>0</v>
      </c>
      <c r="CZ6415" s="81">
        <v>0</v>
      </c>
      <c r="DA6415" s="81">
        <v>0</v>
      </c>
      <c r="DB6415" s="81">
        <v>14664.637556436621</v>
      </c>
      <c r="DC6415" s="81">
        <v>233.23007680793921</v>
      </c>
      <c r="DD6415" s="81">
        <v>8896.515993428593</v>
      </c>
      <c r="DE6415" s="81">
        <v>5534.8914862000911</v>
      </c>
      <c r="DF6415" s="81">
        <v>2.6002430136060006</v>
      </c>
      <c r="DG6415" s="81">
        <v>2.6002430136060006</v>
      </c>
      <c r="DH6415" s="81">
        <v>2.6002430136060006</v>
      </c>
      <c r="DI6415" s="81">
        <v>2.6002430136060006</v>
      </c>
      <c r="DJ6415" s="81">
        <v>9.50411760426434E-7</v>
      </c>
      <c r="DL6415" s="81">
        <v>0</v>
      </c>
      <c r="DM6415" s="81">
        <v>2.471301540097815E-6</v>
      </c>
      <c r="DN6415" s="81">
        <v>2.471301540097815E-6</v>
      </c>
      <c r="DO6415" s="81">
        <v>0</v>
      </c>
      <c r="DP6415" s="81">
        <v>2.471301540097815E-6</v>
      </c>
      <c r="DQ6415" s="81">
        <v>2.471301540097815E-6</v>
      </c>
      <c r="DR6415" s="81">
        <v>0</v>
      </c>
      <c r="DS6415" s="81">
        <v>2.471301540097815E-6</v>
      </c>
      <c r="DT6415" s="81">
        <v>2.471301540097815E-6</v>
      </c>
      <c r="DU6415" s="81">
        <v>0</v>
      </c>
      <c r="DV6415" s="81">
        <v>2.471301540097815E-6</v>
      </c>
      <c r="DW6415" s="81">
        <v>2.471301540097815E-6</v>
      </c>
      <c r="GE6415" s="81" t="s">
        <v>449</v>
      </c>
      <c r="GF6415" s="81" t="s">
        <v>155</v>
      </c>
      <c r="GG6415" s="81" t="s">
        <v>503</v>
      </c>
      <c r="GH6415" s="81" t="s">
        <v>458</v>
      </c>
      <c r="GI6415" s="81">
        <v>2024</v>
      </c>
      <c r="GJ6415" s="81" t="s">
        <v>201</v>
      </c>
      <c r="GK6415" s="81">
        <v>233.23007680794649</v>
      </c>
      <c r="GL6415" s="81">
        <v>1299.3</v>
      </c>
      <c r="GM6415" s="81">
        <v>2024</v>
      </c>
      <c r="GN6415" s="81" t="s">
        <v>173</v>
      </c>
      <c r="GO6415" s="81">
        <v>1.1148832299820636E-2</v>
      </c>
      <c r="GP6415" s="81">
        <v>10</v>
      </c>
      <c r="GQ6415" s="81">
        <v>0</v>
      </c>
      <c r="GR6415" s="81" t="s">
        <v>448</v>
      </c>
      <c r="GS6415" s="81">
        <v>1.1148832299820636E-2</v>
      </c>
      <c r="GT6415" s="81">
        <v>2.6002430136060819</v>
      </c>
      <c r="GU6415" s="81">
        <v>1.1148832299820636E-2</v>
      </c>
      <c r="GV6415" s="81">
        <v>2.6002430136060819</v>
      </c>
      <c r="GW6415" s="81">
        <v>1.1148832299820636E-2</v>
      </c>
      <c r="GX6415" s="81">
        <v>2.6002430136060819</v>
      </c>
      <c r="GY6415" s="81">
        <v>1.1148832299820636E-2</v>
      </c>
      <c r="GZ6415" s="81">
        <v>2.6002430136060819</v>
      </c>
    </row>
    <row r="6416" spans="98:208" x14ac:dyDescent="0.25">
      <c r="CT6416" s="81" t="s">
        <v>155</v>
      </c>
      <c r="CU6416" s="81" t="s">
        <v>497</v>
      </c>
      <c r="CV6416" s="81" t="s">
        <v>461</v>
      </c>
      <c r="CW6416" s="81">
        <v>2024</v>
      </c>
      <c r="CX6416" s="81">
        <v>0</v>
      </c>
      <c r="CY6416" s="81">
        <v>0</v>
      </c>
      <c r="CZ6416" s="81">
        <v>0</v>
      </c>
      <c r="DA6416" s="81">
        <v>0</v>
      </c>
      <c r="DB6416" s="81">
        <v>14664.637556436621</v>
      </c>
      <c r="DC6416" s="81">
        <v>233.23007680793921</v>
      </c>
      <c r="DD6416" s="81">
        <v>8896.515993428593</v>
      </c>
      <c r="DE6416" s="81">
        <v>5534.8914862000911</v>
      </c>
      <c r="DF6416" s="81">
        <v>2.6002430136060006</v>
      </c>
      <c r="DG6416" s="81">
        <v>2.6002430136060006</v>
      </c>
      <c r="DH6416" s="81">
        <v>2.6002430136060006</v>
      </c>
      <c r="DI6416" s="81">
        <v>2.6002430136060006</v>
      </c>
      <c r="DJ6416" s="81">
        <v>9.50411760426434E-7</v>
      </c>
      <c r="DL6416" s="81">
        <v>0</v>
      </c>
      <c r="DM6416" s="81">
        <v>2.471301540097815E-6</v>
      </c>
      <c r="DN6416" s="81">
        <v>2.471301540097815E-6</v>
      </c>
      <c r="DO6416" s="81">
        <v>0</v>
      </c>
      <c r="DP6416" s="81">
        <v>2.471301540097815E-6</v>
      </c>
      <c r="DQ6416" s="81">
        <v>2.471301540097815E-6</v>
      </c>
      <c r="DR6416" s="81">
        <v>0</v>
      </c>
      <c r="DS6416" s="81">
        <v>2.471301540097815E-6</v>
      </c>
      <c r="DT6416" s="81">
        <v>2.471301540097815E-6</v>
      </c>
      <c r="DU6416" s="81">
        <v>0</v>
      </c>
      <c r="DV6416" s="81">
        <v>2.471301540097815E-6</v>
      </c>
      <c r="DW6416" s="81">
        <v>2.471301540097815E-6</v>
      </c>
      <c r="GE6416" s="81" t="s">
        <v>449</v>
      </c>
      <c r="GF6416" s="81" t="s">
        <v>155</v>
      </c>
      <c r="GG6416" s="81" t="s">
        <v>503</v>
      </c>
      <c r="GH6416" s="81" t="s">
        <v>458</v>
      </c>
      <c r="GI6416" s="81">
        <v>2025</v>
      </c>
      <c r="GJ6416" s="81" t="s">
        <v>201</v>
      </c>
      <c r="GK6416" s="81">
        <v>233.23007680794649</v>
      </c>
      <c r="GL6416" s="81">
        <v>1299.3</v>
      </c>
      <c r="GM6416" s="81">
        <v>2025</v>
      </c>
      <c r="GN6416" s="81" t="s">
        <v>173</v>
      </c>
      <c r="GO6416" s="81">
        <v>1.1148832299820636E-2</v>
      </c>
      <c r="GP6416" s="81">
        <v>10</v>
      </c>
      <c r="GQ6416" s="81">
        <v>0</v>
      </c>
      <c r="GR6416" s="81" t="s">
        <v>448</v>
      </c>
      <c r="GS6416" s="81">
        <v>1.1148832299820636E-2</v>
      </c>
      <c r="GT6416" s="81">
        <v>2.6002430136060819</v>
      </c>
      <c r="GU6416" s="81">
        <v>1.1148832299820636E-2</v>
      </c>
      <c r="GV6416" s="81">
        <v>2.6002430136060819</v>
      </c>
      <c r="GW6416" s="81">
        <v>1.1148832299820636E-2</v>
      </c>
      <c r="GX6416" s="81">
        <v>2.6002430136060819</v>
      </c>
      <c r="GY6416" s="81">
        <v>1.1148832299820636E-2</v>
      </c>
      <c r="GZ6416" s="81">
        <v>2.6002430136060819</v>
      </c>
    </row>
    <row r="6417" spans="98:208" x14ac:dyDescent="0.25">
      <c r="CT6417" s="81" t="s">
        <v>155</v>
      </c>
      <c r="CU6417" s="81" t="s">
        <v>497</v>
      </c>
      <c r="CV6417" s="81" t="s">
        <v>461</v>
      </c>
      <c r="CW6417" s="81">
        <v>2025</v>
      </c>
      <c r="CX6417" s="81">
        <v>0</v>
      </c>
      <c r="CY6417" s="81">
        <v>0</v>
      </c>
      <c r="CZ6417" s="81">
        <v>0</v>
      </c>
      <c r="DA6417" s="81">
        <v>0</v>
      </c>
      <c r="DB6417" s="81">
        <v>14664.637556436621</v>
      </c>
      <c r="DC6417" s="81">
        <v>233.23007680793921</v>
      </c>
      <c r="DD6417" s="81">
        <v>8896.515993428593</v>
      </c>
      <c r="DE6417" s="81">
        <v>5534.8914862000911</v>
      </c>
      <c r="DF6417" s="81">
        <v>2.6002430136060006</v>
      </c>
      <c r="DG6417" s="81">
        <v>2.6002430136060006</v>
      </c>
      <c r="DH6417" s="81">
        <v>2.6002430136060006</v>
      </c>
      <c r="DI6417" s="81">
        <v>2.6002430136060006</v>
      </c>
      <c r="DJ6417" s="81">
        <v>9.50411760426434E-7</v>
      </c>
      <c r="DL6417" s="81">
        <v>0</v>
      </c>
      <c r="DM6417" s="81">
        <v>2.471301540097815E-6</v>
      </c>
      <c r="DN6417" s="81">
        <v>2.471301540097815E-6</v>
      </c>
      <c r="DO6417" s="81">
        <v>0</v>
      </c>
      <c r="DP6417" s="81">
        <v>2.471301540097815E-6</v>
      </c>
      <c r="DQ6417" s="81">
        <v>2.471301540097815E-6</v>
      </c>
      <c r="DR6417" s="81">
        <v>0</v>
      </c>
      <c r="DS6417" s="81">
        <v>2.471301540097815E-6</v>
      </c>
      <c r="DT6417" s="81">
        <v>2.471301540097815E-6</v>
      </c>
      <c r="DU6417" s="81">
        <v>0</v>
      </c>
      <c r="DV6417" s="81">
        <v>2.471301540097815E-6</v>
      </c>
      <c r="DW6417" s="81">
        <v>2.471301540097815E-6</v>
      </c>
      <c r="GE6417" s="81" t="s">
        <v>449</v>
      </c>
      <c r="GF6417" s="81" t="s">
        <v>155</v>
      </c>
      <c r="GG6417" s="81" t="s">
        <v>503</v>
      </c>
      <c r="GH6417" s="81" t="s">
        <v>458</v>
      </c>
      <c r="GI6417" s="81">
        <v>2026</v>
      </c>
      <c r="GJ6417" s="81" t="s">
        <v>201</v>
      </c>
      <c r="GK6417" s="81">
        <v>233.23007680794649</v>
      </c>
      <c r="GL6417" s="81">
        <v>1299.3</v>
      </c>
      <c r="GM6417" s="81">
        <v>2026</v>
      </c>
      <c r="GN6417" s="81" t="s">
        <v>173</v>
      </c>
      <c r="GO6417" s="81">
        <v>1.1148832299820636E-2</v>
      </c>
      <c r="GP6417" s="81">
        <v>10</v>
      </c>
      <c r="GQ6417" s="81">
        <v>0</v>
      </c>
      <c r="GR6417" s="81" t="s">
        <v>448</v>
      </c>
      <c r="GS6417" s="81">
        <v>1.1148832299820636E-2</v>
      </c>
      <c r="GT6417" s="81">
        <v>2.6002430136060819</v>
      </c>
      <c r="GU6417" s="81">
        <v>1.1148832299820636E-2</v>
      </c>
      <c r="GV6417" s="81">
        <v>2.6002430136060819</v>
      </c>
      <c r="GW6417" s="81">
        <v>1.1148832299820636E-2</v>
      </c>
      <c r="GX6417" s="81">
        <v>2.6002430136060819</v>
      </c>
      <c r="GY6417" s="81">
        <v>1.1148832299820636E-2</v>
      </c>
      <c r="GZ6417" s="81">
        <v>2.6002430136060819</v>
      </c>
    </row>
    <row r="6418" spans="98:208" x14ac:dyDescent="0.25">
      <c r="CT6418" s="81" t="s">
        <v>155</v>
      </c>
      <c r="CU6418" s="81" t="s">
        <v>497</v>
      </c>
      <c r="CV6418" s="81" t="s">
        <v>461</v>
      </c>
      <c r="CW6418" s="81">
        <v>2026</v>
      </c>
      <c r="CX6418" s="81">
        <v>0</v>
      </c>
      <c r="CY6418" s="81">
        <v>0</v>
      </c>
      <c r="CZ6418" s="81">
        <v>0</v>
      </c>
      <c r="DA6418" s="81">
        <v>0</v>
      </c>
      <c r="DB6418" s="81">
        <v>14664.637556436621</v>
      </c>
      <c r="DC6418" s="81">
        <v>233.23007680793921</v>
      </c>
      <c r="DD6418" s="81">
        <v>8896.515993428593</v>
      </c>
      <c r="DE6418" s="81">
        <v>5534.8914862000911</v>
      </c>
      <c r="DF6418" s="81">
        <v>2.6002430136060006</v>
      </c>
      <c r="DG6418" s="81">
        <v>2.6002430136060006</v>
      </c>
      <c r="DH6418" s="81">
        <v>2.6002430136060006</v>
      </c>
      <c r="DI6418" s="81">
        <v>2.6002430136060006</v>
      </c>
      <c r="DJ6418" s="81">
        <v>9.50411760426434E-7</v>
      </c>
      <c r="DL6418" s="81">
        <v>0</v>
      </c>
      <c r="DM6418" s="81">
        <v>2.471301540097815E-6</v>
      </c>
      <c r="DN6418" s="81">
        <v>2.471301540097815E-6</v>
      </c>
      <c r="DO6418" s="81">
        <v>0</v>
      </c>
      <c r="DP6418" s="81">
        <v>2.471301540097815E-6</v>
      </c>
      <c r="DQ6418" s="81">
        <v>2.471301540097815E-6</v>
      </c>
      <c r="DR6418" s="81">
        <v>0</v>
      </c>
      <c r="DS6418" s="81">
        <v>2.471301540097815E-6</v>
      </c>
      <c r="DT6418" s="81">
        <v>2.471301540097815E-6</v>
      </c>
      <c r="DU6418" s="81">
        <v>0</v>
      </c>
      <c r="DV6418" s="81">
        <v>2.471301540097815E-6</v>
      </c>
      <c r="DW6418" s="81">
        <v>2.471301540097815E-6</v>
      </c>
      <c r="GE6418" s="81" t="s">
        <v>449</v>
      </c>
      <c r="GF6418" s="81" t="s">
        <v>155</v>
      </c>
      <c r="GG6418" s="81" t="s">
        <v>503</v>
      </c>
      <c r="GH6418" s="81" t="s">
        <v>458</v>
      </c>
      <c r="GI6418" s="81">
        <v>2027</v>
      </c>
      <c r="GJ6418" s="81" t="s">
        <v>201</v>
      </c>
      <c r="GK6418" s="81">
        <v>233.23007680794649</v>
      </c>
      <c r="GL6418" s="81">
        <v>1299.3</v>
      </c>
      <c r="GM6418" s="81">
        <v>2027</v>
      </c>
      <c r="GN6418" s="81" t="s">
        <v>173</v>
      </c>
      <c r="GO6418" s="81">
        <v>1.1148832299820636E-2</v>
      </c>
      <c r="GP6418" s="81">
        <v>10</v>
      </c>
      <c r="GQ6418" s="81">
        <v>0</v>
      </c>
      <c r="GR6418" s="81" t="s">
        <v>448</v>
      </c>
      <c r="GS6418" s="81">
        <v>1.1148832299820636E-2</v>
      </c>
      <c r="GT6418" s="81">
        <v>2.6002430136060819</v>
      </c>
      <c r="GU6418" s="81">
        <v>1.1148832299820636E-2</v>
      </c>
      <c r="GV6418" s="81">
        <v>2.6002430136060819</v>
      </c>
      <c r="GW6418" s="81">
        <v>1.1148832299820636E-2</v>
      </c>
      <c r="GX6418" s="81">
        <v>2.6002430136060819</v>
      </c>
      <c r="GY6418" s="81">
        <v>1.1148832299820636E-2</v>
      </c>
      <c r="GZ6418" s="81">
        <v>2.6002430136060819</v>
      </c>
    </row>
    <row r="6419" spans="98:208" x14ac:dyDescent="0.25">
      <c r="CT6419" s="81" t="s">
        <v>155</v>
      </c>
      <c r="CU6419" s="81" t="s">
        <v>497</v>
      </c>
      <c r="CV6419" s="81" t="s">
        <v>461</v>
      </c>
      <c r="CW6419" s="81">
        <v>2027</v>
      </c>
      <c r="CX6419" s="81">
        <v>0</v>
      </c>
      <c r="CY6419" s="81">
        <v>0</v>
      </c>
      <c r="CZ6419" s="81">
        <v>0</v>
      </c>
      <c r="DA6419" s="81">
        <v>0</v>
      </c>
      <c r="DB6419" s="81">
        <v>14664.637556436621</v>
      </c>
      <c r="DC6419" s="81">
        <v>233.23007680793921</v>
      </c>
      <c r="DD6419" s="81">
        <v>8896.515993428593</v>
      </c>
      <c r="DE6419" s="81">
        <v>5534.8914862000911</v>
      </c>
      <c r="DF6419" s="81">
        <v>2.6002430136060006</v>
      </c>
      <c r="DG6419" s="81">
        <v>2.6002430136060006</v>
      </c>
      <c r="DH6419" s="81">
        <v>2.6002430136060006</v>
      </c>
      <c r="DI6419" s="81">
        <v>2.6002430136060006</v>
      </c>
      <c r="DJ6419" s="81">
        <v>9.50411760426434E-7</v>
      </c>
      <c r="DL6419" s="81">
        <v>0</v>
      </c>
      <c r="DM6419" s="81">
        <v>2.471301540097815E-6</v>
      </c>
      <c r="DN6419" s="81">
        <v>2.471301540097815E-6</v>
      </c>
      <c r="DO6419" s="81">
        <v>0</v>
      </c>
      <c r="DP6419" s="81">
        <v>2.471301540097815E-6</v>
      </c>
      <c r="DQ6419" s="81">
        <v>2.471301540097815E-6</v>
      </c>
      <c r="DR6419" s="81">
        <v>0</v>
      </c>
      <c r="DS6419" s="81">
        <v>2.471301540097815E-6</v>
      </c>
      <c r="DT6419" s="81">
        <v>2.471301540097815E-6</v>
      </c>
      <c r="DU6419" s="81">
        <v>0</v>
      </c>
      <c r="DV6419" s="81">
        <v>2.471301540097815E-6</v>
      </c>
      <c r="DW6419" s="81">
        <v>2.471301540097815E-6</v>
      </c>
      <c r="GE6419" s="81" t="s">
        <v>449</v>
      </c>
      <c r="GF6419" s="81" t="s">
        <v>155</v>
      </c>
      <c r="GG6419" s="81" t="s">
        <v>503</v>
      </c>
      <c r="GH6419" s="81" t="s">
        <v>458</v>
      </c>
      <c r="GI6419" s="81">
        <v>2028</v>
      </c>
      <c r="GJ6419" s="81" t="s">
        <v>201</v>
      </c>
      <c r="GK6419" s="81">
        <v>247.27299216495479</v>
      </c>
      <c r="GL6419" s="81">
        <v>1299.3</v>
      </c>
      <c r="GM6419" s="81">
        <v>2028</v>
      </c>
      <c r="GN6419" s="81" t="s">
        <v>173</v>
      </c>
      <c r="GO6419" s="81">
        <v>1.1148832299820636E-2</v>
      </c>
      <c r="GP6419" s="81">
        <v>10</v>
      </c>
      <c r="GQ6419" s="81">
        <v>0</v>
      </c>
      <c r="GR6419" s="81" t="s">
        <v>448</v>
      </c>
      <c r="GS6419" s="81">
        <v>1.1148832299820636E-2</v>
      </c>
      <c r="GT6419" s="81">
        <v>2.7568051219219432</v>
      </c>
      <c r="GU6419" s="81">
        <v>1.1148832299820636E-2</v>
      </c>
      <c r="GV6419" s="81">
        <v>2.7568051219219432</v>
      </c>
      <c r="GW6419" s="81">
        <v>1.1148832299820636E-2</v>
      </c>
      <c r="GX6419" s="81">
        <v>2.7568051219219432</v>
      </c>
      <c r="GY6419" s="81">
        <v>1.1148832299820636E-2</v>
      </c>
      <c r="GZ6419" s="81">
        <v>2.7568051219219432</v>
      </c>
    </row>
    <row r="6420" spans="98:208" x14ac:dyDescent="0.25">
      <c r="CT6420" s="81" t="s">
        <v>155</v>
      </c>
      <c r="CU6420" s="81" t="s">
        <v>497</v>
      </c>
      <c r="CV6420" s="81" t="s">
        <v>461</v>
      </c>
      <c r="CW6420" s="81">
        <v>2028</v>
      </c>
      <c r="CX6420" s="81">
        <v>0</v>
      </c>
      <c r="CY6420" s="81">
        <v>0</v>
      </c>
      <c r="CZ6420" s="81">
        <v>0</v>
      </c>
      <c r="DA6420" s="81">
        <v>0</v>
      </c>
      <c r="DB6420" s="81">
        <v>15317.99094281597</v>
      </c>
      <c r="DC6420" s="81">
        <v>247.272992164946</v>
      </c>
      <c r="DD6420" s="81">
        <v>9287.6490955444933</v>
      </c>
      <c r="DE6420" s="81">
        <v>5783.0688551065241</v>
      </c>
      <c r="DF6420" s="81">
        <v>2.756805121921845</v>
      </c>
      <c r="DG6420" s="81">
        <v>2.756805121921845</v>
      </c>
      <c r="DH6420" s="81">
        <v>2.756805121921845</v>
      </c>
      <c r="DI6420" s="81">
        <v>2.756805121921845</v>
      </c>
      <c r="DJ6420" s="81">
        <v>9.50411760426434E-7</v>
      </c>
      <c r="DL6420" s="81">
        <v>0</v>
      </c>
      <c r="DM6420" s="81">
        <v>2.6201000090783506E-6</v>
      </c>
      <c r="DN6420" s="81">
        <v>2.6201000090783506E-6</v>
      </c>
      <c r="DO6420" s="81">
        <v>0</v>
      </c>
      <c r="DP6420" s="81">
        <v>2.6201000090783506E-6</v>
      </c>
      <c r="DQ6420" s="81">
        <v>2.6201000090783506E-6</v>
      </c>
      <c r="DR6420" s="81">
        <v>0</v>
      </c>
      <c r="DS6420" s="81">
        <v>2.6201000090783506E-6</v>
      </c>
      <c r="DT6420" s="81">
        <v>2.6201000090783506E-6</v>
      </c>
      <c r="DU6420" s="81">
        <v>0</v>
      </c>
      <c r="DV6420" s="81">
        <v>2.6201000090783506E-6</v>
      </c>
      <c r="DW6420" s="81">
        <v>2.6201000090783506E-6</v>
      </c>
      <c r="GE6420" s="81" t="s">
        <v>449</v>
      </c>
      <c r="GF6420" s="81" t="s">
        <v>155</v>
      </c>
      <c r="GG6420" s="81" t="s">
        <v>503</v>
      </c>
      <c r="GH6420" s="81" t="s">
        <v>458</v>
      </c>
      <c r="GI6420" s="81">
        <v>2029</v>
      </c>
      <c r="GJ6420" s="81" t="s">
        <v>201</v>
      </c>
      <c r="GK6420" s="81">
        <v>247.27299216495479</v>
      </c>
      <c r="GL6420" s="81">
        <v>1299.3</v>
      </c>
      <c r="GM6420" s="81">
        <v>2029</v>
      </c>
      <c r="GN6420" s="81" t="s">
        <v>173</v>
      </c>
      <c r="GO6420" s="81">
        <v>1.1148832299820636E-2</v>
      </c>
      <c r="GP6420" s="81">
        <v>10</v>
      </c>
      <c r="GQ6420" s="81">
        <v>0</v>
      </c>
      <c r="GR6420" s="81" t="s">
        <v>448</v>
      </c>
      <c r="GS6420" s="81">
        <v>1.1148832299820636E-2</v>
      </c>
      <c r="GT6420" s="81">
        <v>2.7568051219219432</v>
      </c>
      <c r="GU6420" s="81">
        <v>1.1148832299820636E-2</v>
      </c>
      <c r="GV6420" s="81">
        <v>2.7568051219219432</v>
      </c>
      <c r="GW6420" s="81">
        <v>1.1148832299820636E-2</v>
      </c>
      <c r="GX6420" s="81">
        <v>2.7568051219219432</v>
      </c>
      <c r="GY6420" s="81">
        <v>1.1148832299820636E-2</v>
      </c>
      <c r="GZ6420" s="81">
        <v>2.7568051219219432</v>
      </c>
    </row>
    <row r="6421" spans="98:208" x14ac:dyDescent="0.25">
      <c r="CT6421" s="81" t="s">
        <v>155</v>
      </c>
      <c r="CU6421" s="81" t="s">
        <v>497</v>
      </c>
      <c r="CV6421" s="81" t="s">
        <v>461</v>
      </c>
      <c r="CW6421" s="81">
        <v>2029</v>
      </c>
      <c r="CX6421" s="81">
        <v>0</v>
      </c>
      <c r="CY6421" s="81">
        <v>0</v>
      </c>
      <c r="CZ6421" s="81">
        <v>0</v>
      </c>
      <c r="DA6421" s="81">
        <v>0</v>
      </c>
      <c r="DB6421" s="81">
        <v>15317.99094281597</v>
      </c>
      <c r="DC6421" s="81">
        <v>247.272992164946</v>
      </c>
      <c r="DD6421" s="81">
        <v>9287.6490955444933</v>
      </c>
      <c r="DE6421" s="81">
        <v>5783.0688551065241</v>
      </c>
      <c r="DF6421" s="81">
        <v>2.756805121921845</v>
      </c>
      <c r="DG6421" s="81">
        <v>2.756805121921845</v>
      </c>
      <c r="DH6421" s="81">
        <v>2.756805121921845</v>
      </c>
      <c r="DI6421" s="81">
        <v>2.756805121921845</v>
      </c>
      <c r="DJ6421" s="81">
        <v>9.50411760426434E-7</v>
      </c>
      <c r="DL6421" s="81">
        <v>0</v>
      </c>
      <c r="DM6421" s="81">
        <v>2.6201000090783506E-6</v>
      </c>
      <c r="DN6421" s="81">
        <v>2.6201000090783506E-6</v>
      </c>
      <c r="DO6421" s="81">
        <v>0</v>
      </c>
      <c r="DP6421" s="81">
        <v>2.6201000090783506E-6</v>
      </c>
      <c r="DQ6421" s="81">
        <v>2.6201000090783506E-6</v>
      </c>
      <c r="DR6421" s="81">
        <v>0</v>
      </c>
      <c r="DS6421" s="81">
        <v>2.6201000090783506E-6</v>
      </c>
      <c r="DT6421" s="81">
        <v>2.6201000090783506E-6</v>
      </c>
      <c r="DU6421" s="81">
        <v>0</v>
      </c>
      <c r="DV6421" s="81">
        <v>2.6201000090783506E-6</v>
      </c>
      <c r="DW6421" s="81">
        <v>2.6201000090783506E-6</v>
      </c>
      <c r="GE6421" s="81" t="s">
        <v>449</v>
      </c>
      <c r="GF6421" s="81" t="s">
        <v>155</v>
      </c>
      <c r="GG6421" s="81" t="s">
        <v>503</v>
      </c>
      <c r="GH6421" s="81" t="s">
        <v>458</v>
      </c>
      <c r="GI6421" s="81">
        <v>2030</v>
      </c>
      <c r="GJ6421" s="81" t="s">
        <v>201</v>
      </c>
      <c r="GK6421" s="81">
        <v>247.27299216495479</v>
      </c>
      <c r="GL6421" s="81">
        <v>1299.3</v>
      </c>
      <c r="GM6421" s="81">
        <v>2030</v>
      </c>
      <c r="GN6421" s="81" t="s">
        <v>173</v>
      </c>
      <c r="GO6421" s="81">
        <v>1.1148832299820636E-2</v>
      </c>
      <c r="GP6421" s="81">
        <v>10</v>
      </c>
      <c r="GQ6421" s="81">
        <v>0</v>
      </c>
      <c r="GR6421" s="81" t="s">
        <v>448</v>
      </c>
      <c r="GS6421" s="81">
        <v>0</v>
      </c>
      <c r="GT6421" s="81">
        <v>0</v>
      </c>
      <c r="GU6421" s="81">
        <v>1.1148832299820636E-2</v>
      </c>
      <c r="GV6421" s="81">
        <v>2.7568051219219432</v>
      </c>
      <c r="GW6421" s="81">
        <v>1.1148832299820636E-2</v>
      </c>
      <c r="GX6421" s="81">
        <v>2.7568051219219432</v>
      </c>
      <c r="GY6421" s="81">
        <v>1.1148832299820636E-2</v>
      </c>
      <c r="GZ6421" s="81">
        <v>2.7568051219219432</v>
      </c>
    </row>
    <row r="6422" spans="98:208" x14ac:dyDescent="0.25">
      <c r="CT6422" s="81" t="s">
        <v>155</v>
      </c>
      <c r="CU6422" s="81" t="s">
        <v>497</v>
      </c>
      <c r="CV6422" s="81" t="s">
        <v>461</v>
      </c>
      <c r="CW6422" s="81">
        <v>2030</v>
      </c>
      <c r="CX6422" s="81">
        <v>0</v>
      </c>
      <c r="CY6422" s="81">
        <v>0</v>
      </c>
      <c r="CZ6422" s="81">
        <v>0</v>
      </c>
      <c r="DA6422" s="81">
        <v>0</v>
      </c>
      <c r="DB6422" s="81">
        <v>15317.99094281597</v>
      </c>
      <c r="DC6422" s="81">
        <v>247.272992164946</v>
      </c>
      <c r="DD6422" s="81">
        <v>9287.6490955444933</v>
      </c>
      <c r="DE6422" s="81">
        <v>5783.0688551065241</v>
      </c>
      <c r="DF6422" s="81">
        <v>0</v>
      </c>
      <c r="DG6422" s="81">
        <v>2.756805121921845</v>
      </c>
      <c r="DH6422" s="81">
        <v>2.756805121921845</v>
      </c>
      <c r="DI6422" s="81">
        <v>2.756805121921845</v>
      </c>
      <c r="DJ6422" s="81">
        <v>9.50411760426434E-7</v>
      </c>
      <c r="DL6422" s="81">
        <v>0</v>
      </c>
      <c r="DM6422" s="81">
        <v>0</v>
      </c>
      <c r="DN6422" s="81">
        <v>0</v>
      </c>
      <c r="DO6422" s="81">
        <v>0</v>
      </c>
      <c r="DP6422" s="81">
        <v>2.6201000090783506E-6</v>
      </c>
      <c r="DQ6422" s="81">
        <v>2.6201000090783506E-6</v>
      </c>
      <c r="DR6422" s="81">
        <v>0</v>
      </c>
      <c r="DS6422" s="81">
        <v>2.6201000090783506E-6</v>
      </c>
      <c r="DT6422" s="81">
        <v>2.6201000090783506E-6</v>
      </c>
      <c r="DU6422" s="81">
        <v>0</v>
      </c>
      <c r="DV6422" s="81">
        <v>2.6201000090783506E-6</v>
      </c>
      <c r="DW6422" s="81">
        <v>2.6201000090783506E-6</v>
      </c>
      <c r="GE6422" s="81" t="s">
        <v>449</v>
      </c>
      <c r="GF6422" s="81" t="s">
        <v>155</v>
      </c>
      <c r="GG6422" s="81" t="s">
        <v>503</v>
      </c>
      <c r="GH6422" s="81" t="s">
        <v>458</v>
      </c>
      <c r="GI6422" s="81">
        <v>2031</v>
      </c>
      <c r="GJ6422" s="81" t="s">
        <v>201</v>
      </c>
      <c r="GK6422" s="81">
        <v>247.27299216495479</v>
      </c>
      <c r="GL6422" s="81">
        <v>1299.3</v>
      </c>
      <c r="GM6422" s="81">
        <v>2031</v>
      </c>
      <c r="GN6422" s="81" t="s">
        <v>173</v>
      </c>
      <c r="GO6422" s="81">
        <v>1.1148832299820636E-2</v>
      </c>
      <c r="GP6422" s="81">
        <v>10</v>
      </c>
      <c r="GQ6422" s="81">
        <v>0</v>
      </c>
      <c r="GR6422" s="81" t="s">
        <v>448</v>
      </c>
      <c r="GS6422" s="81">
        <v>0</v>
      </c>
      <c r="GT6422" s="81">
        <v>0</v>
      </c>
      <c r="GU6422" s="81">
        <v>0</v>
      </c>
      <c r="GV6422" s="81">
        <v>0</v>
      </c>
      <c r="GW6422" s="81">
        <v>1.1148832299820636E-2</v>
      </c>
      <c r="GX6422" s="81">
        <v>2.7568051219219432</v>
      </c>
      <c r="GY6422" s="81">
        <v>1.1148832299820636E-2</v>
      </c>
      <c r="GZ6422" s="81">
        <v>2.7568051219219432</v>
      </c>
    </row>
    <row r="6423" spans="98:208" x14ac:dyDescent="0.25">
      <c r="CT6423" s="81" t="s">
        <v>155</v>
      </c>
      <c r="CU6423" s="81" t="s">
        <v>497</v>
      </c>
      <c r="CV6423" s="81" t="s">
        <v>461</v>
      </c>
      <c r="CW6423" s="81">
        <v>2031</v>
      </c>
      <c r="CX6423" s="81">
        <v>0</v>
      </c>
      <c r="CY6423" s="81">
        <v>0</v>
      </c>
      <c r="CZ6423" s="81">
        <v>0</v>
      </c>
      <c r="DA6423" s="81">
        <v>0</v>
      </c>
      <c r="DB6423" s="81">
        <v>15317.99094281597</v>
      </c>
      <c r="DC6423" s="81">
        <v>247.272992164946</v>
      </c>
      <c r="DD6423" s="81">
        <v>9287.6490955444933</v>
      </c>
      <c r="DE6423" s="81">
        <v>5783.0688551065241</v>
      </c>
      <c r="DF6423" s="81">
        <v>0</v>
      </c>
      <c r="DG6423" s="81">
        <v>0</v>
      </c>
      <c r="DH6423" s="81">
        <v>2.756805121921845</v>
      </c>
      <c r="DI6423" s="81">
        <v>2.756805121921845</v>
      </c>
      <c r="DJ6423" s="81">
        <v>9.50411760426434E-7</v>
      </c>
      <c r="DL6423" s="81">
        <v>0</v>
      </c>
      <c r="DM6423" s="81">
        <v>0</v>
      </c>
      <c r="DN6423" s="81">
        <v>0</v>
      </c>
      <c r="DO6423" s="81">
        <v>0</v>
      </c>
      <c r="DP6423" s="81">
        <v>0</v>
      </c>
      <c r="DQ6423" s="81">
        <v>0</v>
      </c>
      <c r="DR6423" s="81">
        <v>0</v>
      </c>
      <c r="DS6423" s="81">
        <v>2.6201000090783506E-6</v>
      </c>
      <c r="DT6423" s="81">
        <v>2.6201000090783506E-6</v>
      </c>
      <c r="DU6423" s="81">
        <v>0</v>
      </c>
      <c r="DV6423" s="81">
        <v>2.6201000090783506E-6</v>
      </c>
      <c r="DW6423" s="81">
        <v>2.6201000090783506E-6</v>
      </c>
      <c r="GE6423" s="81" t="s">
        <v>449</v>
      </c>
      <c r="GF6423" s="81" t="s">
        <v>155</v>
      </c>
      <c r="GG6423" s="81" t="s">
        <v>503</v>
      </c>
      <c r="GH6423" s="81" t="s">
        <v>458</v>
      </c>
      <c r="GI6423" s="81">
        <v>2032</v>
      </c>
      <c r="GJ6423" s="81" t="s">
        <v>201</v>
      </c>
      <c r="GK6423" s="81">
        <v>247.27299216495479</v>
      </c>
      <c r="GL6423" s="81">
        <v>1299.3</v>
      </c>
      <c r="GM6423" s="81">
        <v>2032</v>
      </c>
      <c r="GN6423" s="81" t="s">
        <v>173</v>
      </c>
      <c r="GO6423" s="81">
        <v>1.1148832299820636E-2</v>
      </c>
      <c r="GP6423" s="81">
        <v>10</v>
      </c>
      <c r="GQ6423" s="81">
        <v>0</v>
      </c>
      <c r="GR6423" s="81" t="s">
        <v>448</v>
      </c>
      <c r="GS6423" s="81">
        <v>0</v>
      </c>
      <c r="GT6423" s="81">
        <v>0</v>
      </c>
      <c r="GU6423" s="81">
        <v>0</v>
      </c>
      <c r="GV6423" s="81">
        <v>0</v>
      </c>
      <c r="GW6423" s="81">
        <v>0</v>
      </c>
      <c r="GX6423" s="81">
        <v>0</v>
      </c>
      <c r="GY6423" s="81">
        <v>1.1148832299820636E-2</v>
      </c>
      <c r="GZ6423" s="81">
        <v>2.7568051219219432</v>
      </c>
    </row>
    <row r="6424" spans="98:208" x14ac:dyDescent="0.25">
      <c r="CT6424" s="81" t="s">
        <v>155</v>
      </c>
      <c r="CU6424" s="81" t="s">
        <v>497</v>
      </c>
      <c r="CV6424" s="81" t="s">
        <v>461</v>
      </c>
      <c r="CW6424" s="81">
        <v>2032</v>
      </c>
      <c r="CX6424" s="81">
        <v>0</v>
      </c>
      <c r="CY6424" s="81">
        <v>0</v>
      </c>
      <c r="CZ6424" s="81">
        <v>0</v>
      </c>
      <c r="DA6424" s="81">
        <v>0</v>
      </c>
      <c r="DB6424" s="81">
        <v>15317.99094281597</v>
      </c>
      <c r="DC6424" s="81">
        <v>247.272992164946</v>
      </c>
      <c r="DD6424" s="81">
        <v>9287.6490955444933</v>
      </c>
      <c r="DE6424" s="81">
        <v>5783.0688551065241</v>
      </c>
      <c r="DF6424" s="81">
        <v>0</v>
      </c>
      <c r="DG6424" s="81">
        <v>0</v>
      </c>
      <c r="DH6424" s="81">
        <v>0</v>
      </c>
      <c r="DI6424" s="81">
        <v>2.756805121921845</v>
      </c>
      <c r="DJ6424" s="81">
        <v>9.50411760426434E-7</v>
      </c>
      <c r="DL6424" s="81">
        <v>0</v>
      </c>
      <c r="DM6424" s="81">
        <v>0</v>
      </c>
      <c r="DN6424" s="81">
        <v>0</v>
      </c>
      <c r="DO6424" s="81">
        <v>0</v>
      </c>
      <c r="DP6424" s="81">
        <v>0</v>
      </c>
      <c r="DQ6424" s="81">
        <v>0</v>
      </c>
      <c r="DR6424" s="81">
        <v>0</v>
      </c>
      <c r="DS6424" s="81">
        <v>0</v>
      </c>
      <c r="DT6424" s="81">
        <v>0</v>
      </c>
      <c r="DU6424" s="81">
        <v>0</v>
      </c>
      <c r="DV6424" s="81">
        <v>2.6201000090783506E-6</v>
      </c>
      <c r="DW6424" s="81">
        <v>2.6201000090783506E-6</v>
      </c>
      <c r="GE6424" s="81" t="s">
        <v>449</v>
      </c>
      <c r="GF6424" s="81" t="s">
        <v>155</v>
      </c>
      <c r="GG6424" s="81" t="s">
        <v>503</v>
      </c>
      <c r="GH6424" s="81" t="s">
        <v>459</v>
      </c>
      <c r="GI6424" s="81">
        <v>2021</v>
      </c>
      <c r="GJ6424" s="81" t="s">
        <v>201</v>
      </c>
      <c r="GK6424" s="81">
        <v>0.69641821681223126</v>
      </c>
      <c r="GL6424" s="81">
        <v>1299.3</v>
      </c>
      <c r="GM6424" s="81">
        <v>2021</v>
      </c>
      <c r="GN6424" s="81" t="s">
        <v>173</v>
      </c>
      <c r="GO6424" s="81">
        <v>1.1148832299820636E-2</v>
      </c>
      <c r="GP6424" s="81">
        <v>10</v>
      </c>
      <c r="GQ6424" s="81">
        <v>0</v>
      </c>
      <c r="GR6424" s="81" t="s">
        <v>448</v>
      </c>
      <c r="GS6424" s="81">
        <v>1.1148832299820636E-2</v>
      </c>
      <c r="GT6424" s="81">
        <v>7.7642499097796951E-3</v>
      </c>
      <c r="GU6424" s="81">
        <v>1.1148832299820636E-2</v>
      </c>
      <c r="GV6424" s="81">
        <v>7.7642499097796951E-3</v>
      </c>
      <c r="GW6424" s="81">
        <v>0</v>
      </c>
      <c r="GX6424" s="81">
        <v>0</v>
      </c>
      <c r="GY6424" s="81">
        <v>0</v>
      </c>
      <c r="GZ6424" s="81">
        <v>0</v>
      </c>
    </row>
    <row r="6425" spans="98:208" x14ac:dyDescent="0.25">
      <c r="CT6425" s="81" t="s">
        <v>155</v>
      </c>
      <c r="CU6425" s="81" t="s">
        <v>497</v>
      </c>
      <c r="CV6425" s="81" t="s">
        <v>451</v>
      </c>
      <c r="CW6425" s="81">
        <v>2020</v>
      </c>
      <c r="CX6425" s="81">
        <v>0</v>
      </c>
      <c r="CY6425" s="81">
        <v>0</v>
      </c>
      <c r="CZ6425" s="81">
        <v>0</v>
      </c>
      <c r="DA6425" s="81">
        <v>0</v>
      </c>
      <c r="DB6425" s="81">
        <v>8807.9522308757678</v>
      </c>
      <c r="DC6425" s="81">
        <v>222.22942162782641</v>
      </c>
      <c r="DD6425" s="81">
        <v>8585.7228092479399</v>
      </c>
      <c r="DE6425" s="81">
        <v>0</v>
      </c>
      <c r="DF6425" s="81">
        <v>2.4775985538147696</v>
      </c>
      <c r="DG6425" s="81">
        <v>0</v>
      </c>
      <c r="DH6425" s="81">
        <v>0</v>
      </c>
      <c r="DI6425" s="81">
        <v>0</v>
      </c>
      <c r="DJ6425" s="81">
        <v>1.572283419616405E-7</v>
      </c>
      <c r="DL6425" s="81">
        <v>0</v>
      </c>
      <c r="DM6425" s="81">
        <v>3.8954871266285456E-7</v>
      </c>
      <c r="DN6425" s="81">
        <v>3.8954871266285456E-7</v>
      </c>
      <c r="DO6425" s="81">
        <v>0</v>
      </c>
      <c r="DP6425" s="81">
        <v>0</v>
      </c>
      <c r="DQ6425" s="81">
        <v>0</v>
      </c>
      <c r="DR6425" s="81">
        <v>0</v>
      </c>
      <c r="DS6425" s="81">
        <v>0</v>
      </c>
      <c r="DT6425" s="81">
        <v>0</v>
      </c>
      <c r="DU6425" s="81">
        <v>0</v>
      </c>
      <c r="DV6425" s="81">
        <v>0</v>
      </c>
      <c r="DW6425" s="81">
        <v>0</v>
      </c>
      <c r="GE6425" s="81" t="s">
        <v>449</v>
      </c>
      <c r="GF6425" s="81" t="s">
        <v>155</v>
      </c>
      <c r="GG6425" s="81" t="s">
        <v>503</v>
      </c>
      <c r="GH6425" s="81" t="s">
        <v>459</v>
      </c>
      <c r="GI6425" s="81">
        <v>2022</v>
      </c>
      <c r="GJ6425" s="81" t="s">
        <v>201</v>
      </c>
      <c r="GK6425" s="81">
        <v>0.69641821681223126</v>
      </c>
      <c r="GL6425" s="81">
        <v>1299.3</v>
      </c>
      <c r="GM6425" s="81">
        <v>2022</v>
      </c>
      <c r="GN6425" s="81" t="s">
        <v>173</v>
      </c>
      <c r="GO6425" s="81">
        <v>1.1148832299820636E-2</v>
      </c>
      <c r="GP6425" s="81">
        <v>10</v>
      </c>
      <c r="GQ6425" s="81">
        <v>0</v>
      </c>
      <c r="GR6425" s="81" t="s">
        <v>448</v>
      </c>
      <c r="GS6425" s="81">
        <v>1.1148832299820636E-2</v>
      </c>
      <c r="GT6425" s="81">
        <v>7.7642499097796951E-3</v>
      </c>
      <c r="GU6425" s="81">
        <v>1.1148832299820636E-2</v>
      </c>
      <c r="GV6425" s="81">
        <v>7.7642499097796951E-3</v>
      </c>
      <c r="GW6425" s="81">
        <v>1.1148832299820636E-2</v>
      </c>
      <c r="GX6425" s="81">
        <v>7.7642499097796951E-3</v>
      </c>
      <c r="GY6425" s="81">
        <v>0</v>
      </c>
      <c r="GZ6425" s="81">
        <v>0</v>
      </c>
    </row>
    <row r="6426" spans="98:208" x14ac:dyDescent="0.25">
      <c r="CT6426" s="81" t="s">
        <v>155</v>
      </c>
      <c r="CU6426" s="81" t="s">
        <v>497</v>
      </c>
      <c r="CV6426" s="81" t="s">
        <v>451</v>
      </c>
      <c r="CW6426" s="81">
        <v>2021</v>
      </c>
      <c r="CX6426" s="81">
        <v>0</v>
      </c>
      <c r="CY6426" s="81">
        <v>0</v>
      </c>
      <c r="CZ6426" s="81">
        <v>0</v>
      </c>
      <c r="DA6426" s="81">
        <v>0</v>
      </c>
      <c r="DB6426" s="81">
        <v>8807.9522308757678</v>
      </c>
      <c r="DC6426" s="81">
        <v>222.22942162782641</v>
      </c>
      <c r="DD6426" s="81">
        <v>8585.7228092479399</v>
      </c>
      <c r="DE6426" s="81">
        <v>0</v>
      </c>
      <c r="DF6426" s="81">
        <v>2.4775985538147696</v>
      </c>
      <c r="DG6426" s="81">
        <v>2.4775985538147696</v>
      </c>
      <c r="DH6426" s="81">
        <v>0</v>
      </c>
      <c r="DI6426" s="81">
        <v>0</v>
      </c>
      <c r="DJ6426" s="81">
        <v>1.572283419616405E-7</v>
      </c>
      <c r="DL6426" s="81">
        <v>0</v>
      </c>
      <c r="DM6426" s="81">
        <v>3.8954871266285456E-7</v>
      </c>
      <c r="DN6426" s="81">
        <v>3.8954871266285456E-7</v>
      </c>
      <c r="DO6426" s="81">
        <v>0</v>
      </c>
      <c r="DP6426" s="81">
        <v>3.8954871266285456E-7</v>
      </c>
      <c r="DQ6426" s="81">
        <v>3.8954871266285456E-7</v>
      </c>
      <c r="DR6426" s="81">
        <v>0</v>
      </c>
      <c r="DS6426" s="81">
        <v>0</v>
      </c>
      <c r="DT6426" s="81">
        <v>0</v>
      </c>
      <c r="DU6426" s="81">
        <v>0</v>
      </c>
      <c r="DV6426" s="81">
        <v>0</v>
      </c>
      <c r="DW6426" s="81">
        <v>0</v>
      </c>
      <c r="GE6426" s="81" t="s">
        <v>449</v>
      </c>
      <c r="GF6426" s="81" t="s">
        <v>155</v>
      </c>
      <c r="GG6426" s="81" t="s">
        <v>503</v>
      </c>
      <c r="GH6426" s="81" t="s">
        <v>459</v>
      </c>
      <c r="GI6426" s="81">
        <v>2023</v>
      </c>
      <c r="GJ6426" s="81" t="s">
        <v>201</v>
      </c>
      <c r="GK6426" s="81">
        <v>0.71896016785821226</v>
      </c>
      <c r="GL6426" s="81">
        <v>1299.3</v>
      </c>
      <c r="GM6426" s="81">
        <v>2023</v>
      </c>
      <c r="GN6426" s="81" t="s">
        <v>173</v>
      </c>
      <c r="GO6426" s="81">
        <v>1.1148832299820636E-2</v>
      </c>
      <c r="GP6426" s="81">
        <v>10</v>
      </c>
      <c r="GQ6426" s="81">
        <v>0</v>
      </c>
      <c r="GR6426" s="81" t="s">
        <v>448</v>
      </c>
      <c r="GS6426" s="81">
        <v>1.1148832299820636E-2</v>
      </c>
      <c r="GT6426" s="81">
        <v>8.0155663417021041E-3</v>
      </c>
      <c r="GU6426" s="81">
        <v>1.1148832299820636E-2</v>
      </c>
      <c r="GV6426" s="81">
        <v>8.0155663417021041E-3</v>
      </c>
      <c r="GW6426" s="81">
        <v>1.1148832299820636E-2</v>
      </c>
      <c r="GX6426" s="81">
        <v>8.0155663417021041E-3</v>
      </c>
      <c r="GY6426" s="81">
        <v>1.1148832299820636E-2</v>
      </c>
      <c r="GZ6426" s="81">
        <v>8.0155663417021041E-3</v>
      </c>
    </row>
    <row r="6427" spans="98:208" x14ac:dyDescent="0.25">
      <c r="CT6427" s="81" t="s">
        <v>155</v>
      </c>
      <c r="CU6427" s="81" t="s">
        <v>497</v>
      </c>
      <c r="CV6427" s="81" t="s">
        <v>451</v>
      </c>
      <c r="CW6427" s="81">
        <v>2022</v>
      </c>
      <c r="CX6427" s="81">
        <v>0</v>
      </c>
      <c r="CY6427" s="81">
        <v>0</v>
      </c>
      <c r="CZ6427" s="81">
        <v>0</v>
      </c>
      <c r="DA6427" s="81">
        <v>0</v>
      </c>
      <c r="DB6427" s="81">
        <v>8807.9522308757678</v>
      </c>
      <c r="DC6427" s="81">
        <v>222.22942162782641</v>
      </c>
      <c r="DD6427" s="81">
        <v>8585.7228092479399</v>
      </c>
      <c r="DE6427" s="81">
        <v>0</v>
      </c>
      <c r="DF6427" s="81">
        <v>2.4775985538147696</v>
      </c>
      <c r="DG6427" s="81">
        <v>2.4775985538147696</v>
      </c>
      <c r="DH6427" s="81">
        <v>2.4775985538147696</v>
      </c>
      <c r="DI6427" s="81">
        <v>0</v>
      </c>
      <c r="DJ6427" s="81">
        <v>1.572283419616405E-7</v>
      </c>
      <c r="DL6427" s="81">
        <v>0</v>
      </c>
      <c r="DM6427" s="81">
        <v>3.8954871266285456E-7</v>
      </c>
      <c r="DN6427" s="81">
        <v>3.8954871266285456E-7</v>
      </c>
      <c r="DO6427" s="81">
        <v>0</v>
      </c>
      <c r="DP6427" s="81">
        <v>3.8954871266285456E-7</v>
      </c>
      <c r="DQ6427" s="81">
        <v>3.8954871266285456E-7</v>
      </c>
      <c r="DR6427" s="81">
        <v>0</v>
      </c>
      <c r="DS6427" s="81">
        <v>3.8954871266285456E-7</v>
      </c>
      <c r="DT6427" s="81">
        <v>3.8954871266285456E-7</v>
      </c>
      <c r="DU6427" s="81">
        <v>0</v>
      </c>
      <c r="DV6427" s="81">
        <v>0</v>
      </c>
      <c r="DW6427" s="81">
        <v>0</v>
      </c>
      <c r="GE6427" s="81" t="s">
        <v>449</v>
      </c>
      <c r="GF6427" s="81" t="s">
        <v>155</v>
      </c>
      <c r="GG6427" s="81" t="s">
        <v>503</v>
      </c>
      <c r="GH6427" s="81" t="s">
        <v>459</v>
      </c>
      <c r="GI6427" s="81">
        <v>2024</v>
      </c>
      <c r="GJ6427" s="81" t="s">
        <v>201</v>
      </c>
      <c r="GK6427" s="81">
        <v>0.71896016785821226</v>
      </c>
      <c r="GL6427" s="81">
        <v>1299.3</v>
      </c>
      <c r="GM6427" s="81">
        <v>2024</v>
      </c>
      <c r="GN6427" s="81" t="s">
        <v>173</v>
      </c>
      <c r="GO6427" s="81">
        <v>1.1148832299820636E-2</v>
      </c>
      <c r="GP6427" s="81">
        <v>10</v>
      </c>
      <c r="GQ6427" s="81">
        <v>0</v>
      </c>
      <c r="GR6427" s="81" t="s">
        <v>448</v>
      </c>
      <c r="GS6427" s="81">
        <v>1.1148832299820636E-2</v>
      </c>
      <c r="GT6427" s="81">
        <v>8.0155663417021041E-3</v>
      </c>
      <c r="GU6427" s="81">
        <v>1.1148832299820636E-2</v>
      </c>
      <c r="GV6427" s="81">
        <v>8.0155663417021041E-3</v>
      </c>
      <c r="GW6427" s="81">
        <v>1.1148832299820636E-2</v>
      </c>
      <c r="GX6427" s="81">
        <v>8.0155663417021041E-3</v>
      </c>
      <c r="GY6427" s="81">
        <v>1.1148832299820636E-2</v>
      </c>
      <c r="GZ6427" s="81">
        <v>8.0155663417021041E-3</v>
      </c>
    </row>
    <row r="6428" spans="98:208" x14ac:dyDescent="0.25">
      <c r="CT6428" s="81" t="s">
        <v>155</v>
      </c>
      <c r="CU6428" s="81" t="s">
        <v>497</v>
      </c>
      <c r="CV6428" s="81" t="s">
        <v>451</v>
      </c>
      <c r="CW6428" s="81">
        <v>2023</v>
      </c>
      <c r="CX6428" s="81">
        <v>0</v>
      </c>
      <c r="CY6428" s="81">
        <v>0</v>
      </c>
      <c r="CZ6428" s="81">
        <v>0</v>
      </c>
      <c r="DA6428" s="81">
        <v>0</v>
      </c>
      <c r="DB6428" s="81">
        <v>9129.7460702365279</v>
      </c>
      <c r="DC6428" s="81">
        <v>233.23007680793421</v>
      </c>
      <c r="DD6428" s="81">
        <v>8896.5159934285857</v>
      </c>
      <c r="DE6428" s="81">
        <v>0</v>
      </c>
      <c r="DF6428" s="81">
        <v>2.6002430136059447</v>
      </c>
      <c r="DG6428" s="81">
        <v>2.6002430136059447</v>
      </c>
      <c r="DH6428" s="81">
        <v>2.6002430136059447</v>
      </c>
      <c r="DI6428" s="81">
        <v>2.6002430136059447</v>
      </c>
      <c r="DJ6428" s="81">
        <v>1.572283419616405E-7</v>
      </c>
      <c r="DL6428" s="81">
        <v>0</v>
      </c>
      <c r="DM6428" s="81">
        <v>4.0883189772660211E-7</v>
      </c>
      <c r="DN6428" s="81">
        <v>4.0883189772660211E-7</v>
      </c>
      <c r="DO6428" s="81">
        <v>0</v>
      </c>
      <c r="DP6428" s="81">
        <v>4.0883189772660211E-7</v>
      </c>
      <c r="DQ6428" s="81">
        <v>4.0883189772660211E-7</v>
      </c>
      <c r="DR6428" s="81">
        <v>0</v>
      </c>
      <c r="DS6428" s="81">
        <v>4.0883189772660211E-7</v>
      </c>
      <c r="DT6428" s="81">
        <v>4.0883189772660211E-7</v>
      </c>
      <c r="DU6428" s="81">
        <v>0</v>
      </c>
      <c r="DV6428" s="81">
        <v>4.0883189772660211E-7</v>
      </c>
      <c r="DW6428" s="81">
        <v>4.0883189772660211E-7</v>
      </c>
      <c r="GE6428" s="81" t="s">
        <v>449</v>
      </c>
      <c r="GF6428" s="81" t="s">
        <v>155</v>
      </c>
      <c r="GG6428" s="81" t="s">
        <v>503</v>
      </c>
      <c r="GH6428" s="81" t="s">
        <v>459</v>
      </c>
      <c r="GI6428" s="81">
        <v>2025</v>
      </c>
      <c r="GJ6428" s="81" t="s">
        <v>201</v>
      </c>
      <c r="GK6428" s="81">
        <v>0.71896016785821226</v>
      </c>
      <c r="GL6428" s="81">
        <v>1299.3</v>
      </c>
      <c r="GM6428" s="81">
        <v>2025</v>
      </c>
      <c r="GN6428" s="81" t="s">
        <v>173</v>
      </c>
      <c r="GO6428" s="81">
        <v>1.1148832299820636E-2</v>
      </c>
      <c r="GP6428" s="81">
        <v>10</v>
      </c>
      <c r="GQ6428" s="81">
        <v>0</v>
      </c>
      <c r="GR6428" s="81" t="s">
        <v>448</v>
      </c>
      <c r="GS6428" s="81">
        <v>1.1148832299820636E-2</v>
      </c>
      <c r="GT6428" s="81">
        <v>8.0155663417021041E-3</v>
      </c>
      <c r="GU6428" s="81">
        <v>1.1148832299820636E-2</v>
      </c>
      <c r="GV6428" s="81">
        <v>8.0155663417021041E-3</v>
      </c>
      <c r="GW6428" s="81">
        <v>1.1148832299820636E-2</v>
      </c>
      <c r="GX6428" s="81">
        <v>8.0155663417021041E-3</v>
      </c>
      <c r="GY6428" s="81">
        <v>1.1148832299820636E-2</v>
      </c>
      <c r="GZ6428" s="81">
        <v>8.0155663417021041E-3</v>
      </c>
    </row>
    <row r="6429" spans="98:208" x14ac:dyDescent="0.25">
      <c r="CT6429" s="81" t="s">
        <v>155</v>
      </c>
      <c r="CU6429" s="81" t="s">
        <v>497</v>
      </c>
      <c r="CV6429" s="81" t="s">
        <v>451</v>
      </c>
      <c r="CW6429" s="81">
        <v>2024</v>
      </c>
      <c r="CX6429" s="81">
        <v>0</v>
      </c>
      <c r="CY6429" s="81">
        <v>0</v>
      </c>
      <c r="CZ6429" s="81">
        <v>0</v>
      </c>
      <c r="DA6429" s="81">
        <v>0</v>
      </c>
      <c r="DB6429" s="81">
        <v>9129.7460702365279</v>
      </c>
      <c r="DC6429" s="81">
        <v>233.23007680793421</v>
      </c>
      <c r="DD6429" s="81">
        <v>8896.5159934285857</v>
      </c>
      <c r="DE6429" s="81">
        <v>0</v>
      </c>
      <c r="DF6429" s="81">
        <v>2.6002430136059447</v>
      </c>
      <c r="DG6429" s="81">
        <v>2.6002430136059447</v>
      </c>
      <c r="DH6429" s="81">
        <v>2.6002430136059447</v>
      </c>
      <c r="DI6429" s="81">
        <v>2.6002430136059447</v>
      </c>
      <c r="DJ6429" s="81">
        <v>1.572283419616405E-7</v>
      </c>
      <c r="DL6429" s="81">
        <v>0</v>
      </c>
      <c r="DM6429" s="81">
        <v>4.0883189772660211E-7</v>
      </c>
      <c r="DN6429" s="81">
        <v>4.0883189772660211E-7</v>
      </c>
      <c r="DO6429" s="81">
        <v>0</v>
      </c>
      <c r="DP6429" s="81">
        <v>4.0883189772660211E-7</v>
      </c>
      <c r="DQ6429" s="81">
        <v>4.0883189772660211E-7</v>
      </c>
      <c r="DR6429" s="81">
        <v>0</v>
      </c>
      <c r="DS6429" s="81">
        <v>4.0883189772660211E-7</v>
      </c>
      <c r="DT6429" s="81">
        <v>4.0883189772660211E-7</v>
      </c>
      <c r="DU6429" s="81">
        <v>0</v>
      </c>
      <c r="DV6429" s="81">
        <v>4.0883189772660211E-7</v>
      </c>
      <c r="DW6429" s="81">
        <v>4.0883189772660211E-7</v>
      </c>
      <c r="GE6429" s="81" t="s">
        <v>449</v>
      </c>
      <c r="GF6429" s="81" t="s">
        <v>155</v>
      </c>
      <c r="GG6429" s="81" t="s">
        <v>503</v>
      </c>
      <c r="GH6429" s="81" t="s">
        <v>459</v>
      </c>
      <c r="GI6429" s="81">
        <v>2026</v>
      </c>
      <c r="GJ6429" s="81" t="s">
        <v>201</v>
      </c>
      <c r="GK6429" s="81">
        <v>0.71896016785821226</v>
      </c>
      <c r="GL6429" s="81">
        <v>1299.3</v>
      </c>
      <c r="GM6429" s="81">
        <v>2026</v>
      </c>
      <c r="GN6429" s="81" t="s">
        <v>173</v>
      </c>
      <c r="GO6429" s="81">
        <v>1.1148832299820636E-2</v>
      </c>
      <c r="GP6429" s="81">
        <v>10</v>
      </c>
      <c r="GQ6429" s="81">
        <v>0</v>
      </c>
      <c r="GR6429" s="81" t="s">
        <v>448</v>
      </c>
      <c r="GS6429" s="81">
        <v>1.1148832299820636E-2</v>
      </c>
      <c r="GT6429" s="81">
        <v>8.0155663417021041E-3</v>
      </c>
      <c r="GU6429" s="81">
        <v>1.1148832299820636E-2</v>
      </c>
      <c r="GV6429" s="81">
        <v>8.0155663417021041E-3</v>
      </c>
      <c r="GW6429" s="81">
        <v>1.1148832299820636E-2</v>
      </c>
      <c r="GX6429" s="81">
        <v>8.0155663417021041E-3</v>
      </c>
      <c r="GY6429" s="81">
        <v>1.1148832299820636E-2</v>
      </c>
      <c r="GZ6429" s="81">
        <v>8.0155663417021041E-3</v>
      </c>
    </row>
    <row r="6430" spans="98:208" x14ac:dyDescent="0.25">
      <c r="CT6430" s="81" t="s">
        <v>155</v>
      </c>
      <c r="CU6430" s="81" t="s">
        <v>497</v>
      </c>
      <c r="CV6430" s="81" t="s">
        <v>451</v>
      </c>
      <c r="CW6430" s="81">
        <v>2025</v>
      </c>
      <c r="CX6430" s="81">
        <v>0</v>
      </c>
      <c r="CY6430" s="81">
        <v>0</v>
      </c>
      <c r="CZ6430" s="81">
        <v>0</v>
      </c>
      <c r="DA6430" s="81">
        <v>0</v>
      </c>
      <c r="DB6430" s="81">
        <v>9129.7460702365279</v>
      </c>
      <c r="DC6430" s="81">
        <v>233.23007680793421</v>
      </c>
      <c r="DD6430" s="81">
        <v>8896.5159934285857</v>
      </c>
      <c r="DE6430" s="81">
        <v>0</v>
      </c>
      <c r="DF6430" s="81">
        <v>2.6002430136059447</v>
      </c>
      <c r="DG6430" s="81">
        <v>2.6002430136059447</v>
      </c>
      <c r="DH6430" s="81">
        <v>2.6002430136059447</v>
      </c>
      <c r="DI6430" s="81">
        <v>2.6002430136059447</v>
      </c>
      <c r="DJ6430" s="81">
        <v>1.572283419616405E-7</v>
      </c>
      <c r="DL6430" s="81">
        <v>0</v>
      </c>
      <c r="DM6430" s="81">
        <v>4.0883189772660211E-7</v>
      </c>
      <c r="DN6430" s="81">
        <v>4.0883189772660211E-7</v>
      </c>
      <c r="DO6430" s="81">
        <v>0</v>
      </c>
      <c r="DP6430" s="81">
        <v>4.0883189772660211E-7</v>
      </c>
      <c r="DQ6430" s="81">
        <v>4.0883189772660211E-7</v>
      </c>
      <c r="DR6430" s="81">
        <v>0</v>
      </c>
      <c r="DS6430" s="81">
        <v>4.0883189772660211E-7</v>
      </c>
      <c r="DT6430" s="81">
        <v>4.0883189772660211E-7</v>
      </c>
      <c r="DU6430" s="81">
        <v>0</v>
      </c>
      <c r="DV6430" s="81">
        <v>4.0883189772660211E-7</v>
      </c>
      <c r="DW6430" s="81">
        <v>4.0883189772660211E-7</v>
      </c>
      <c r="GE6430" s="81" t="s">
        <v>449</v>
      </c>
      <c r="GF6430" s="81" t="s">
        <v>155</v>
      </c>
      <c r="GG6430" s="81" t="s">
        <v>503</v>
      </c>
      <c r="GH6430" s="81" t="s">
        <v>459</v>
      </c>
      <c r="GI6430" s="81">
        <v>2027</v>
      </c>
      <c r="GJ6430" s="81" t="s">
        <v>201</v>
      </c>
      <c r="GK6430" s="81">
        <v>0.71896016785821226</v>
      </c>
      <c r="GL6430" s="81">
        <v>1299.3</v>
      </c>
      <c r="GM6430" s="81">
        <v>2027</v>
      </c>
      <c r="GN6430" s="81" t="s">
        <v>173</v>
      </c>
      <c r="GO6430" s="81">
        <v>1.1148832299820636E-2</v>
      </c>
      <c r="GP6430" s="81">
        <v>10</v>
      </c>
      <c r="GQ6430" s="81">
        <v>0</v>
      </c>
      <c r="GR6430" s="81" t="s">
        <v>448</v>
      </c>
      <c r="GS6430" s="81">
        <v>1.1148832299820636E-2</v>
      </c>
      <c r="GT6430" s="81">
        <v>8.0155663417021041E-3</v>
      </c>
      <c r="GU6430" s="81">
        <v>1.1148832299820636E-2</v>
      </c>
      <c r="GV6430" s="81">
        <v>8.0155663417021041E-3</v>
      </c>
      <c r="GW6430" s="81">
        <v>1.1148832299820636E-2</v>
      </c>
      <c r="GX6430" s="81">
        <v>8.0155663417021041E-3</v>
      </c>
      <c r="GY6430" s="81">
        <v>1.1148832299820636E-2</v>
      </c>
      <c r="GZ6430" s="81">
        <v>8.0155663417021041E-3</v>
      </c>
    </row>
    <row r="6431" spans="98:208" x14ac:dyDescent="0.25">
      <c r="CT6431" s="81" t="s">
        <v>155</v>
      </c>
      <c r="CU6431" s="81" t="s">
        <v>497</v>
      </c>
      <c r="CV6431" s="81" t="s">
        <v>451</v>
      </c>
      <c r="CW6431" s="81">
        <v>2026</v>
      </c>
      <c r="CX6431" s="81">
        <v>0</v>
      </c>
      <c r="CY6431" s="81">
        <v>0</v>
      </c>
      <c r="CZ6431" s="81">
        <v>0</v>
      </c>
      <c r="DA6431" s="81">
        <v>0</v>
      </c>
      <c r="DB6431" s="81">
        <v>9129.7460702365279</v>
      </c>
      <c r="DC6431" s="81">
        <v>233.23007680793421</v>
      </c>
      <c r="DD6431" s="81">
        <v>8896.5159934285857</v>
      </c>
      <c r="DE6431" s="81">
        <v>0</v>
      </c>
      <c r="DF6431" s="81">
        <v>2.6002430136059447</v>
      </c>
      <c r="DG6431" s="81">
        <v>2.6002430136059447</v>
      </c>
      <c r="DH6431" s="81">
        <v>2.6002430136059447</v>
      </c>
      <c r="DI6431" s="81">
        <v>2.6002430136059447</v>
      </c>
      <c r="DJ6431" s="81">
        <v>1.572283419616405E-7</v>
      </c>
      <c r="DL6431" s="81">
        <v>0</v>
      </c>
      <c r="DM6431" s="81">
        <v>4.0883189772660211E-7</v>
      </c>
      <c r="DN6431" s="81">
        <v>4.0883189772660211E-7</v>
      </c>
      <c r="DO6431" s="81">
        <v>0</v>
      </c>
      <c r="DP6431" s="81">
        <v>4.0883189772660211E-7</v>
      </c>
      <c r="DQ6431" s="81">
        <v>4.0883189772660211E-7</v>
      </c>
      <c r="DR6431" s="81">
        <v>0</v>
      </c>
      <c r="DS6431" s="81">
        <v>4.0883189772660211E-7</v>
      </c>
      <c r="DT6431" s="81">
        <v>4.0883189772660211E-7</v>
      </c>
      <c r="DU6431" s="81">
        <v>0</v>
      </c>
      <c r="DV6431" s="81">
        <v>4.0883189772660211E-7</v>
      </c>
      <c r="DW6431" s="81">
        <v>4.0883189772660211E-7</v>
      </c>
      <c r="GE6431" s="81" t="s">
        <v>449</v>
      </c>
      <c r="GF6431" s="81" t="s">
        <v>155</v>
      </c>
      <c r="GG6431" s="81" t="s">
        <v>503</v>
      </c>
      <c r="GH6431" s="81" t="s">
        <v>459</v>
      </c>
      <c r="GI6431" s="81">
        <v>2028</v>
      </c>
      <c r="GJ6431" s="81" t="s">
        <v>201</v>
      </c>
      <c r="GK6431" s="81">
        <v>0.74733835430389139</v>
      </c>
      <c r="GL6431" s="81">
        <v>1299.3</v>
      </c>
      <c r="GM6431" s="81">
        <v>2028</v>
      </c>
      <c r="GN6431" s="81" t="s">
        <v>173</v>
      </c>
      <c r="GO6431" s="81">
        <v>1.1148832299820636E-2</v>
      </c>
      <c r="GP6431" s="81">
        <v>10</v>
      </c>
      <c r="GQ6431" s="81">
        <v>0</v>
      </c>
      <c r="GR6431" s="81" t="s">
        <v>448</v>
      </c>
      <c r="GS6431" s="81">
        <v>1.1148832299820636E-2</v>
      </c>
      <c r="GT6431" s="81">
        <v>8.3319499833580234E-3</v>
      </c>
      <c r="GU6431" s="81">
        <v>1.1148832299820636E-2</v>
      </c>
      <c r="GV6431" s="81">
        <v>8.3319499833580234E-3</v>
      </c>
      <c r="GW6431" s="81">
        <v>1.1148832299820636E-2</v>
      </c>
      <c r="GX6431" s="81">
        <v>8.3319499833580234E-3</v>
      </c>
      <c r="GY6431" s="81">
        <v>1.1148832299820636E-2</v>
      </c>
      <c r="GZ6431" s="81">
        <v>8.3319499833580234E-3</v>
      </c>
    </row>
    <row r="6432" spans="98:208" x14ac:dyDescent="0.25">
      <c r="CT6432" s="81" t="s">
        <v>155</v>
      </c>
      <c r="CU6432" s="81" t="s">
        <v>497</v>
      </c>
      <c r="CV6432" s="81" t="s">
        <v>451</v>
      </c>
      <c r="CW6432" s="81">
        <v>2027</v>
      </c>
      <c r="CX6432" s="81">
        <v>0</v>
      </c>
      <c r="CY6432" s="81">
        <v>0</v>
      </c>
      <c r="CZ6432" s="81">
        <v>0</v>
      </c>
      <c r="DA6432" s="81">
        <v>0</v>
      </c>
      <c r="DB6432" s="81">
        <v>9129.7460702365279</v>
      </c>
      <c r="DC6432" s="81">
        <v>233.23007680793421</v>
      </c>
      <c r="DD6432" s="81">
        <v>8896.5159934285857</v>
      </c>
      <c r="DE6432" s="81">
        <v>0</v>
      </c>
      <c r="DF6432" s="81">
        <v>2.6002430136059447</v>
      </c>
      <c r="DG6432" s="81">
        <v>2.6002430136059447</v>
      </c>
      <c r="DH6432" s="81">
        <v>2.6002430136059447</v>
      </c>
      <c r="DI6432" s="81">
        <v>2.6002430136059447</v>
      </c>
      <c r="DJ6432" s="81">
        <v>1.572283419616405E-7</v>
      </c>
      <c r="DL6432" s="81">
        <v>0</v>
      </c>
      <c r="DM6432" s="81">
        <v>4.0883189772660211E-7</v>
      </c>
      <c r="DN6432" s="81">
        <v>4.0883189772660211E-7</v>
      </c>
      <c r="DO6432" s="81">
        <v>0</v>
      </c>
      <c r="DP6432" s="81">
        <v>4.0883189772660211E-7</v>
      </c>
      <c r="DQ6432" s="81">
        <v>4.0883189772660211E-7</v>
      </c>
      <c r="DR6432" s="81">
        <v>0</v>
      </c>
      <c r="DS6432" s="81">
        <v>4.0883189772660211E-7</v>
      </c>
      <c r="DT6432" s="81">
        <v>4.0883189772660211E-7</v>
      </c>
      <c r="DU6432" s="81">
        <v>0</v>
      </c>
      <c r="DV6432" s="81">
        <v>4.0883189772660211E-7</v>
      </c>
      <c r="DW6432" s="81">
        <v>4.0883189772660211E-7</v>
      </c>
      <c r="GE6432" s="81" t="s">
        <v>449</v>
      </c>
      <c r="GF6432" s="81" t="s">
        <v>155</v>
      </c>
      <c r="GG6432" s="81" t="s">
        <v>503</v>
      </c>
      <c r="GH6432" s="81" t="s">
        <v>459</v>
      </c>
      <c r="GI6432" s="81">
        <v>2029</v>
      </c>
      <c r="GJ6432" s="81" t="s">
        <v>201</v>
      </c>
      <c r="GK6432" s="81">
        <v>0.74733835430389139</v>
      </c>
      <c r="GL6432" s="81">
        <v>1299.3</v>
      </c>
      <c r="GM6432" s="81">
        <v>2029</v>
      </c>
      <c r="GN6432" s="81" t="s">
        <v>173</v>
      </c>
      <c r="GO6432" s="81">
        <v>1.1148832299820636E-2</v>
      </c>
      <c r="GP6432" s="81">
        <v>10</v>
      </c>
      <c r="GQ6432" s="81">
        <v>0</v>
      </c>
      <c r="GR6432" s="81" t="s">
        <v>448</v>
      </c>
      <c r="GS6432" s="81">
        <v>1.1148832299820636E-2</v>
      </c>
      <c r="GT6432" s="81">
        <v>8.3319499833580234E-3</v>
      </c>
      <c r="GU6432" s="81">
        <v>1.1148832299820636E-2</v>
      </c>
      <c r="GV6432" s="81">
        <v>8.3319499833580234E-3</v>
      </c>
      <c r="GW6432" s="81">
        <v>1.1148832299820636E-2</v>
      </c>
      <c r="GX6432" s="81">
        <v>8.3319499833580234E-3</v>
      </c>
      <c r="GY6432" s="81">
        <v>1.1148832299820636E-2</v>
      </c>
      <c r="GZ6432" s="81">
        <v>8.3319499833580234E-3</v>
      </c>
    </row>
    <row r="6433" spans="98:208" x14ac:dyDescent="0.25">
      <c r="CT6433" s="81" t="s">
        <v>155</v>
      </c>
      <c r="CU6433" s="81" t="s">
        <v>497</v>
      </c>
      <c r="CV6433" s="81" t="s">
        <v>451</v>
      </c>
      <c r="CW6433" s="81">
        <v>2028</v>
      </c>
      <c r="CX6433" s="81">
        <v>0</v>
      </c>
      <c r="CY6433" s="81">
        <v>0</v>
      </c>
      <c r="CZ6433" s="81">
        <v>0</v>
      </c>
      <c r="DA6433" s="81">
        <v>0</v>
      </c>
      <c r="DB6433" s="81">
        <v>9534.9220877094376</v>
      </c>
      <c r="DC6433" s="81">
        <v>247.27299216494589</v>
      </c>
      <c r="DD6433" s="81">
        <v>9287.6490955444915</v>
      </c>
      <c r="DE6433" s="81">
        <v>0</v>
      </c>
      <c r="DF6433" s="81">
        <v>2.7568051219218437</v>
      </c>
      <c r="DG6433" s="81">
        <v>2.7568051219218437</v>
      </c>
      <c r="DH6433" s="81">
        <v>2.7568051219218437</v>
      </c>
      <c r="DI6433" s="81">
        <v>2.7568051219218437</v>
      </c>
      <c r="DJ6433" s="81">
        <v>1.572283419616405E-7</v>
      </c>
      <c r="DL6433" s="81">
        <v>0</v>
      </c>
      <c r="DM6433" s="81">
        <v>4.3344789843112966E-7</v>
      </c>
      <c r="DN6433" s="81">
        <v>4.3344789843112966E-7</v>
      </c>
      <c r="DO6433" s="81">
        <v>0</v>
      </c>
      <c r="DP6433" s="81">
        <v>4.3344789843112966E-7</v>
      </c>
      <c r="DQ6433" s="81">
        <v>4.3344789843112966E-7</v>
      </c>
      <c r="DR6433" s="81">
        <v>0</v>
      </c>
      <c r="DS6433" s="81">
        <v>4.3344789843112966E-7</v>
      </c>
      <c r="DT6433" s="81">
        <v>4.3344789843112966E-7</v>
      </c>
      <c r="DU6433" s="81">
        <v>0</v>
      </c>
      <c r="DV6433" s="81">
        <v>4.3344789843112966E-7</v>
      </c>
      <c r="DW6433" s="81">
        <v>4.3344789843112966E-7</v>
      </c>
      <c r="GE6433" s="81" t="s">
        <v>449</v>
      </c>
      <c r="GF6433" s="81" t="s">
        <v>155</v>
      </c>
      <c r="GG6433" s="81" t="s">
        <v>503</v>
      </c>
      <c r="GH6433" s="81" t="s">
        <v>459</v>
      </c>
      <c r="GI6433" s="81">
        <v>2030</v>
      </c>
      <c r="GJ6433" s="81" t="s">
        <v>201</v>
      </c>
      <c r="GK6433" s="81">
        <v>0.74733835430389139</v>
      </c>
      <c r="GL6433" s="81">
        <v>1299.3</v>
      </c>
      <c r="GM6433" s="81">
        <v>2030</v>
      </c>
      <c r="GN6433" s="81" t="s">
        <v>173</v>
      </c>
      <c r="GO6433" s="81">
        <v>1.1148832299820636E-2</v>
      </c>
      <c r="GP6433" s="81">
        <v>10</v>
      </c>
      <c r="GQ6433" s="81">
        <v>0</v>
      </c>
      <c r="GR6433" s="81" t="s">
        <v>448</v>
      </c>
      <c r="GS6433" s="81">
        <v>0</v>
      </c>
      <c r="GT6433" s="81">
        <v>0</v>
      </c>
      <c r="GU6433" s="81">
        <v>1.1148832299820636E-2</v>
      </c>
      <c r="GV6433" s="81">
        <v>8.3319499833580234E-3</v>
      </c>
      <c r="GW6433" s="81">
        <v>1.1148832299820636E-2</v>
      </c>
      <c r="GX6433" s="81">
        <v>8.3319499833580234E-3</v>
      </c>
      <c r="GY6433" s="81">
        <v>1.1148832299820636E-2</v>
      </c>
      <c r="GZ6433" s="81">
        <v>8.3319499833580234E-3</v>
      </c>
    </row>
    <row r="6434" spans="98:208" x14ac:dyDescent="0.25">
      <c r="CT6434" s="81" t="s">
        <v>155</v>
      </c>
      <c r="CU6434" s="81" t="s">
        <v>497</v>
      </c>
      <c r="CV6434" s="81" t="s">
        <v>451</v>
      </c>
      <c r="CW6434" s="81">
        <v>2029</v>
      </c>
      <c r="CX6434" s="81">
        <v>0</v>
      </c>
      <c r="CY6434" s="81">
        <v>0</v>
      </c>
      <c r="CZ6434" s="81">
        <v>0</v>
      </c>
      <c r="DA6434" s="81">
        <v>0</v>
      </c>
      <c r="DB6434" s="81">
        <v>9534.9220877094376</v>
      </c>
      <c r="DC6434" s="81">
        <v>247.27299216494589</v>
      </c>
      <c r="DD6434" s="81">
        <v>9287.6490955444915</v>
      </c>
      <c r="DE6434" s="81">
        <v>0</v>
      </c>
      <c r="DF6434" s="81">
        <v>2.7568051219218437</v>
      </c>
      <c r="DG6434" s="81">
        <v>2.7568051219218437</v>
      </c>
      <c r="DH6434" s="81">
        <v>2.7568051219218437</v>
      </c>
      <c r="DI6434" s="81">
        <v>2.7568051219218437</v>
      </c>
      <c r="DJ6434" s="81">
        <v>1.572283419616405E-7</v>
      </c>
      <c r="DL6434" s="81">
        <v>0</v>
      </c>
      <c r="DM6434" s="81">
        <v>4.3344789843112966E-7</v>
      </c>
      <c r="DN6434" s="81">
        <v>4.3344789843112966E-7</v>
      </c>
      <c r="DO6434" s="81">
        <v>0</v>
      </c>
      <c r="DP6434" s="81">
        <v>4.3344789843112966E-7</v>
      </c>
      <c r="DQ6434" s="81">
        <v>4.3344789843112966E-7</v>
      </c>
      <c r="DR6434" s="81">
        <v>0</v>
      </c>
      <c r="DS6434" s="81">
        <v>4.3344789843112966E-7</v>
      </c>
      <c r="DT6434" s="81">
        <v>4.3344789843112966E-7</v>
      </c>
      <c r="DU6434" s="81">
        <v>0</v>
      </c>
      <c r="DV6434" s="81">
        <v>4.3344789843112966E-7</v>
      </c>
      <c r="DW6434" s="81">
        <v>4.3344789843112966E-7</v>
      </c>
      <c r="GE6434" s="81" t="s">
        <v>449</v>
      </c>
      <c r="GF6434" s="81" t="s">
        <v>155</v>
      </c>
      <c r="GG6434" s="81" t="s">
        <v>503</v>
      </c>
      <c r="GH6434" s="81" t="s">
        <v>459</v>
      </c>
      <c r="GI6434" s="81">
        <v>2031</v>
      </c>
      <c r="GJ6434" s="81" t="s">
        <v>201</v>
      </c>
      <c r="GK6434" s="81">
        <v>0.74733835430389139</v>
      </c>
      <c r="GL6434" s="81">
        <v>1299.3</v>
      </c>
      <c r="GM6434" s="81">
        <v>2031</v>
      </c>
      <c r="GN6434" s="81" t="s">
        <v>173</v>
      </c>
      <c r="GO6434" s="81">
        <v>1.1148832299820636E-2</v>
      </c>
      <c r="GP6434" s="81">
        <v>10</v>
      </c>
      <c r="GQ6434" s="81">
        <v>0</v>
      </c>
      <c r="GR6434" s="81" t="s">
        <v>448</v>
      </c>
      <c r="GS6434" s="81">
        <v>0</v>
      </c>
      <c r="GT6434" s="81">
        <v>0</v>
      </c>
      <c r="GU6434" s="81">
        <v>0</v>
      </c>
      <c r="GV6434" s="81">
        <v>0</v>
      </c>
      <c r="GW6434" s="81">
        <v>1.1148832299820636E-2</v>
      </c>
      <c r="GX6434" s="81">
        <v>8.3319499833580234E-3</v>
      </c>
      <c r="GY6434" s="81">
        <v>1.1148832299820636E-2</v>
      </c>
      <c r="GZ6434" s="81">
        <v>8.3319499833580234E-3</v>
      </c>
    </row>
    <row r="6435" spans="98:208" x14ac:dyDescent="0.25">
      <c r="CT6435" s="81" t="s">
        <v>155</v>
      </c>
      <c r="CU6435" s="81" t="s">
        <v>497</v>
      </c>
      <c r="CV6435" s="81" t="s">
        <v>451</v>
      </c>
      <c r="CW6435" s="81">
        <v>2030</v>
      </c>
      <c r="CX6435" s="81">
        <v>0</v>
      </c>
      <c r="CY6435" s="81">
        <v>0</v>
      </c>
      <c r="CZ6435" s="81">
        <v>0</v>
      </c>
      <c r="DA6435" s="81">
        <v>0</v>
      </c>
      <c r="DB6435" s="81">
        <v>9534.9220877094376</v>
      </c>
      <c r="DC6435" s="81">
        <v>247.27299216494589</v>
      </c>
      <c r="DD6435" s="81">
        <v>9287.6490955444915</v>
      </c>
      <c r="DE6435" s="81">
        <v>0</v>
      </c>
      <c r="DF6435" s="81">
        <v>0</v>
      </c>
      <c r="DG6435" s="81">
        <v>2.7568051219218437</v>
      </c>
      <c r="DH6435" s="81">
        <v>2.7568051219218437</v>
      </c>
      <c r="DI6435" s="81">
        <v>2.7568051219218437</v>
      </c>
      <c r="DJ6435" s="81">
        <v>1.572283419616405E-7</v>
      </c>
      <c r="DL6435" s="81">
        <v>0</v>
      </c>
      <c r="DM6435" s="81">
        <v>0</v>
      </c>
      <c r="DN6435" s="81">
        <v>0</v>
      </c>
      <c r="DO6435" s="81">
        <v>0</v>
      </c>
      <c r="DP6435" s="81">
        <v>4.3344789843112966E-7</v>
      </c>
      <c r="DQ6435" s="81">
        <v>4.3344789843112966E-7</v>
      </c>
      <c r="DR6435" s="81">
        <v>0</v>
      </c>
      <c r="DS6435" s="81">
        <v>4.3344789843112966E-7</v>
      </c>
      <c r="DT6435" s="81">
        <v>4.3344789843112966E-7</v>
      </c>
      <c r="DU6435" s="81">
        <v>0</v>
      </c>
      <c r="DV6435" s="81">
        <v>4.3344789843112966E-7</v>
      </c>
      <c r="DW6435" s="81">
        <v>4.3344789843112966E-7</v>
      </c>
      <c r="GE6435" s="81" t="s">
        <v>449</v>
      </c>
      <c r="GF6435" s="81" t="s">
        <v>155</v>
      </c>
      <c r="GG6435" s="81" t="s">
        <v>503</v>
      </c>
      <c r="GH6435" s="81" t="s">
        <v>459</v>
      </c>
      <c r="GI6435" s="81">
        <v>2032</v>
      </c>
      <c r="GJ6435" s="81" t="s">
        <v>201</v>
      </c>
      <c r="GK6435" s="81">
        <v>0.74733835430389139</v>
      </c>
      <c r="GL6435" s="81">
        <v>1299.3</v>
      </c>
      <c r="GM6435" s="81">
        <v>2032</v>
      </c>
      <c r="GN6435" s="81" t="s">
        <v>173</v>
      </c>
      <c r="GO6435" s="81">
        <v>1.1148832299820636E-2</v>
      </c>
      <c r="GP6435" s="81">
        <v>10</v>
      </c>
      <c r="GQ6435" s="81">
        <v>0</v>
      </c>
      <c r="GR6435" s="81" t="s">
        <v>448</v>
      </c>
      <c r="GS6435" s="81">
        <v>0</v>
      </c>
      <c r="GT6435" s="81">
        <v>0</v>
      </c>
      <c r="GU6435" s="81">
        <v>0</v>
      </c>
      <c r="GV6435" s="81">
        <v>0</v>
      </c>
      <c r="GW6435" s="81">
        <v>0</v>
      </c>
      <c r="GX6435" s="81">
        <v>0</v>
      </c>
      <c r="GY6435" s="81">
        <v>1.1148832299820636E-2</v>
      </c>
      <c r="GZ6435" s="81">
        <v>8.3319499833580234E-3</v>
      </c>
    </row>
    <row r="6436" spans="98:208" x14ac:dyDescent="0.25">
      <c r="CT6436" s="81" t="s">
        <v>155</v>
      </c>
      <c r="CU6436" s="81" t="s">
        <v>497</v>
      </c>
      <c r="CV6436" s="81" t="s">
        <v>451</v>
      </c>
      <c r="CW6436" s="81">
        <v>2031</v>
      </c>
      <c r="CX6436" s="81">
        <v>0</v>
      </c>
      <c r="CY6436" s="81">
        <v>0</v>
      </c>
      <c r="CZ6436" s="81">
        <v>0</v>
      </c>
      <c r="DA6436" s="81">
        <v>0</v>
      </c>
      <c r="DB6436" s="81">
        <v>9534.9220877094376</v>
      </c>
      <c r="DC6436" s="81">
        <v>247.27299216494589</v>
      </c>
      <c r="DD6436" s="81">
        <v>9287.6490955444915</v>
      </c>
      <c r="DE6436" s="81">
        <v>0</v>
      </c>
      <c r="DF6436" s="81">
        <v>0</v>
      </c>
      <c r="DG6436" s="81">
        <v>0</v>
      </c>
      <c r="DH6436" s="81">
        <v>2.7568051219218437</v>
      </c>
      <c r="DI6436" s="81">
        <v>2.7568051219218437</v>
      </c>
      <c r="DJ6436" s="81">
        <v>1.572283419616405E-7</v>
      </c>
      <c r="DL6436" s="81">
        <v>0</v>
      </c>
      <c r="DM6436" s="81">
        <v>0</v>
      </c>
      <c r="DN6436" s="81">
        <v>0</v>
      </c>
      <c r="DO6436" s="81">
        <v>0</v>
      </c>
      <c r="DP6436" s="81">
        <v>0</v>
      </c>
      <c r="DQ6436" s="81">
        <v>0</v>
      </c>
      <c r="DR6436" s="81">
        <v>0</v>
      </c>
      <c r="DS6436" s="81">
        <v>4.3344789843112966E-7</v>
      </c>
      <c r="DT6436" s="81">
        <v>4.3344789843112966E-7</v>
      </c>
      <c r="DU6436" s="81">
        <v>0</v>
      </c>
      <c r="DV6436" s="81">
        <v>4.3344789843112966E-7</v>
      </c>
      <c r="DW6436" s="81">
        <v>4.3344789843112966E-7</v>
      </c>
      <c r="GE6436" s="81" t="s">
        <v>449</v>
      </c>
      <c r="GF6436" s="81" t="s">
        <v>155</v>
      </c>
      <c r="GG6436" s="81" t="s">
        <v>503</v>
      </c>
      <c r="GH6436" s="81" t="s">
        <v>460</v>
      </c>
      <c r="GI6436" s="81">
        <v>2021</v>
      </c>
      <c r="GJ6436" s="81" t="s">
        <v>201</v>
      </c>
      <c r="GK6436" s="81">
        <v>3.6425060683954513E-2</v>
      </c>
      <c r="GL6436" s="81">
        <v>1299.3</v>
      </c>
      <c r="GM6436" s="81">
        <v>2021</v>
      </c>
      <c r="GN6436" s="81" t="s">
        <v>173</v>
      </c>
      <c r="GO6436" s="81">
        <v>1.1148832299820636E-2</v>
      </c>
      <c r="GP6436" s="81">
        <v>10</v>
      </c>
      <c r="GQ6436" s="81">
        <v>0</v>
      </c>
      <c r="GR6436" s="81" t="s">
        <v>448</v>
      </c>
      <c r="GS6436" s="81">
        <v>1.1148832299820636E-2</v>
      </c>
      <c r="GT6436" s="81">
        <v>4.0609689307619882E-4</v>
      </c>
      <c r="GU6436" s="81">
        <v>1.1148832299820636E-2</v>
      </c>
      <c r="GV6436" s="81">
        <v>4.0609689307619882E-4</v>
      </c>
      <c r="GW6436" s="81">
        <v>0</v>
      </c>
      <c r="GX6436" s="81">
        <v>0</v>
      </c>
      <c r="GY6436" s="81">
        <v>0</v>
      </c>
      <c r="GZ6436" s="81">
        <v>0</v>
      </c>
    </row>
    <row r="6437" spans="98:208" x14ac:dyDescent="0.25">
      <c r="CT6437" s="81" t="s">
        <v>155</v>
      </c>
      <c r="CU6437" s="81" t="s">
        <v>497</v>
      </c>
      <c r="CV6437" s="81" t="s">
        <v>451</v>
      </c>
      <c r="CW6437" s="81">
        <v>2032</v>
      </c>
      <c r="CX6437" s="81">
        <v>0</v>
      </c>
      <c r="CY6437" s="81">
        <v>0</v>
      </c>
      <c r="CZ6437" s="81">
        <v>0</v>
      </c>
      <c r="DA6437" s="81">
        <v>0</v>
      </c>
      <c r="DB6437" s="81">
        <v>9534.9220877094376</v>
      </c>
      <c r="DC6437" s="81">
        <v>247.27299216494589</v>
      </c>
      <c r="DD6437" s="81">
        <v>9287.6490955444915</v>
      </c>
      <c r="DE6437" s="81">
        <v>0</v>
      </c>
      <c r="DF6437" s="81">
        <v>0</v>
      </c>
      <c r="DG6437" s="81">
        <v>0</v>
      </c>
      <c r="DH6437" s="81">
        <v>0</v>
      </c>
      <c r="DI6437" s="81">
        <v>2.7568051219218437</v>
      </c>
      <c r="DJ6437" s="81">
        <v>1.572283419616405E-7</v>
      </c>
      <c r="DL6437" s="81">
        <v>0</v>
      </c>
      <c r="DM6437" s="81">
        <v>0</v>
      </c>
      <c r="DN6437" s="81">
        <v>0</v>
      </c>
      <c r="DO6437" s="81">
        <v>0</v>
      </c>
      <c r="DP6437" s="81">
        <v>0</v>
      </c>
      <c r="DQ6437" s="81">
        <v>0</v>
      </c>
      <c r="DR6437" s="81">
        <v>0</v>
      </c>
      <c r="DS6437" s="81">
        <v>0</v>
      </c>
      <c r="DT6437" s="81">
        <v>0</v>
      </c>
      <c r="DU6437" s="81">
        <v>0</v>
      </c>
      <c r="DV6437" s="81">
        <v>4.3344789843112966E-7</v>
      </c>
      <c r="DW6437" s="81">
        <v>4.3344789843112966E-7</v>
      </c>
      <c r="GE6437" s="81" t="s">
        <v>449</v>
      </c>
      <c r="GF6437" s="81" t="s">
        <v>155</v>
      </c>
      <c r="GG6437" s="81" t="s">
        <v>503</v>
      </c>
      <c r="GH6437" s="81" t="s">
        <v>460</v>
      </c>
      <c r="GI6437" s="81">
        <v>2022</v>
      </c>
      <c r="GJ6437" s="81" t="s">
        <v>201</v>
      </c>
      <c r="GK6437" s="81">
        <v>3.6425060683954513E-2</v>
      </c>
      <c r="GL6437" s="81">
        <v>1299.3</v>
      </c>
      <c r="GM6437" s="81">
        <v>2022</v>
      </c>
      <c r="GN6437" s="81" t="s">
        <v>173</v>
      </c>
      <c r="GO6437" s="81">
        <v>1.1148832299820636E-2</v>
      </c>
      <c r="GP6437" s="81">
        <v>10</v>
      </c>
      <c r="GQ6437" s="81">
        <v>0</v>
      </c>
      <c r="GR6437" s="81" t="s">
        <v>448</v>
      </c>
      <c r="GS6437" s="81">
        <v>1.1148832299820636E-2</v>
      </c>
      <c r="GT6437" s="81">
        <v>4.0609689307619882E-4</v>
      </c>
      <c r="GU6437" s="81">
        <v>1.1148832299820636E-2</v>
      </c>
      <c r="GV6437" s="81">
        <v>4.0609689307619882E-4</v>
      </c>
      <c r="GW6437" s="81">
        <v>1.1148832299820636E-2</v>
      </c>
      <c r="GX6437" s="81">
        <v>4.0609689307619882E-4</v>
      </c>
      <c r="GY6437" s="81">
        <v>0</v>
      </c>
      <c r="GZ6437" s="81">
        <v>0</v>
      </c>
    </row>
    <row r="6438" spans="98:208" x14ac:dyDescent="0.25">
      <c r="CT6438" s="81" t="s">
        <v>155</v>
      </c>
      <c r="CU6438" s="81" t="s">
        <v>497</v>
      </c>
      <c r="CV6438" s="81" t="s">
        <v>452</v>
      </c>
      <c r="CW6438" s="81">
        <v>2020</v>
      </c>
      <c r="CX6438" s="81">
        <v>0</v>
      </c>
      <c r="CY6438" s="81">
        <v>0</v>
      </c>
      <c r="CZ6438" s="81">
        <v>0</v>
      </c>
      <c r="DA6438" s="81">
        <v>0</v>
      </c>
      <c r="DB6438" s="81">
        <v>5.2405583313018456</v>
      </c>
      <c r="DC6438" s="81">
        <v>0.69641821681227167</v>
      </c>
      <c r="DD6438" s="81">
        <v>2.941964152281209</v>
      </c>
      <c r="DE6438" s="81">
        <v>1.6021759622083649</v>
      </c>
      <c r="DF6438" s="81">
        <v>7.7642499097801453E-3</v>
      </c>
      <c r="DG6438" s="81">
        <v>0</v>
      </c>
      <c r="DH6438" s="81">
        <v>0</v>
      </c>
      <c r="DI6438" s="81">
        <v>0</v>
      </c>
      <c r="DJ6438" s="81">
        <v>1.4044521389219E-5</v>
      </c>
      <c r="DL6438" s="81">
        <v>0</v>
      </c>
      <c r="DM6438" s="81">
        <v>1.0904517392914894E-7</v>
      </c>
      <c r="DN6438" s="81">
        <v>1.0904517392914894E-7</v>
      </c>
      <c r="DO6438" s="81">
        <v>0</v>
      </c>
      <c r="DP6438" s="81">
        <v>0</v>
      </c>
      <c r="DQ6438" s="81">
        <v>0</v>
      </c>
      <c r="DR6438" s="81">
        <v>0</v>
      </c>
      <c r="DS6438" s="81">
        <v>0</v>
      </c>
      <c r="DT6438" s="81">
        <v>0</v>
      </c>
      <c r="DU6438" s="81">
        <v>0</v>
      </c>
      <c r="DV6438" s="81">
        <v>0</v>
      </c>
      <c r="DW6438" s="81">
        <v>0</v>
      </c>
      <c r="GE6438" s="81" t="s">
        <v>449</v>
      </c>
      <c r="GF6438" s="81" t="s">
        <v>155</v>
      </c>
      <c r="GG6438" s="81" t="s">
        <v>503</v>
      </c>
      <c r="GH6438" s="81" t="s">
        <v>460</v>
      </c>
      <c r="GI6438" s="81">
        <v>2023</v>
      </c>
      <c r="GJ6438" s="81" t="s">
        <v>201</v>
      </c>
      <c r="GK6438" s="81">
        <v>3.7590224611390763E-2</v>
      </c>
      <c r="GL6438" s="81">
        <v>1299.3</v>
      </c>
      <c r="GM6438" s="81">
        <v>2023</v>
      </c>
      <c r="GN6438" s="81" t="s">
        <v>173</v>
      </c>
      <c r="GO6438" s="81">
        <v>1.1148832299820636E-2</v>
      </c>
      <c r="GP6438" s="81">
        <v>10</v>
      </c>
      <c r="GQ6438" s="81">
        <v>0</v>
      </c>
      <c r="GR6438" s="81" t="s">
        <v>448</v>
      </c>
      <c r="GS6438" s="81">
        <v>1.1148832299820636E-2</v>
      </c>
      <c r="GT6438" s="81">
        <v>4.1908711030498596E-4</v>
      </c>
      <c r="GU6438" s="81">
        <v>1.1148832299820636E-2</v>
      </c>
      <c r="GV6438" s="81">
        <v>4.1908711030498596E-4</v>
      </c>
      <c r="GW6438" s="81">
        <v>1.1148832299820636E-2</v>
      </c>
      <c r="GX6438" s="81">
        <v>4.1908711030498596E-4</v>
      </c>
      <c r="GY6438" s="81">
        <v>1.1148832299820636E-2</v>
      </c>
      <c r="GZ6438" s="81">
        <v>4.1908711030498596E-4</v>
      </c>
    </row>
    <row r="6439" spans="98:208" x14ac:dyDescent="0.25">
      <c r="CT6439" s="81" t="s">
        <v>155</v>
      </c>
      <c r="CU6439" s="81" t="s">
        <v>497</v>
      </c>
      <c r="CV6439" s="81" t="s">
        <v>452</v>
      </c>
      <c r="CW6439" s="81">
        <v>2021</v>
      </c>
      <c r="CX6439" s="81">
        <v>0</v>
      </c>
      <c r="CY6439" s="81">
        <v>0</v>
      </c>
      <c r="CZ6439" s="81">
        <v>0</v>
      </c>
      <c r="DA6439" s="81">
        <v>0</v>
      </c>
      <c r="DB6439" s="81">
        <v>5.2405583313018456</v>
      </c>
      <c r="DC6439" s="81">
        <v>0.69641821681227167</v>
      </c>
      <c r="DD6439" s="81">
        <v>2.941964152281209</v>
      </c>
      <c r="DE6439" s="81">
        <v>1.6021759622083649</v>
      </c>
      <c r="DF6439" s="81">
        <v>7.7642499097801453E-3</v>
      </c>
      <c r="DG6439" s="81">
        <v>7.7642499097801453E-3</v>
      </c>
      <c r="DH6439" s="81">
        <v>0</v>
      </c>
      <c r="DI6439" s="81">
        <v>0</v>
      </c>
      <c r="DJ6439" s="81">
        <v>1.4044521389219E-5</v>
      </c>
      <c r="DL6439" s="81">
        <v>0</v>
      </c>
      <c r="DM6439" s="81">
        <v>1.0904517392914894E-7</v>
      </c>
      <c r="DN6439" s="81">
        <v>1.0904517392914894E-7</v>
      </c>
      <c r="DO6439" s="81">
        <v>0</v>
      </c>
      <c r="DP6439" s="81">
        <v>1.0904517392914894E-7</v>
      </c>
      <c r="DQ6439" s="81">
        <v>1.0904517392914894E-7</v>
      </c>
      <c r="DR6439" s="81">
        <v>0</v>
      </c>
      <c r="DS6439" s="81">
        <v>0</v>
      </c>
      <c r="DT6439" s="81">
        <v>0</v>
      </c>
      <c r="DU6439" s="81">
        <v>0</v>
      </c>
      <c r="DV6439" s="81">
        <v>0</v>
      </c>
      <c r="DW6439" s="81">
        <v>0</v>
      </c>
      <c r="GE6439" s="81" t="s">
        <v>449</v>
      </c>
      <c r="GF6439" s="81" t="s">
        <v>155</v>
      </c>
      <c r="GG6439" s="81" t="s">
        <v>503</v>
      </c>
      <c r="GH6439" s="81" t="s">
        <v>460</v>
      </c>
      <c r="GI6439" s="81">
        <v>2024</v>
      </c>
      <c r="GJ6439" s="81" t="s">
        <v>201</v>
      </c>
      <c r="GK6439" s="81">
        <v>3.7590224611390763E-2</v>
      </c>
      <c r="GL6439" s="81">
        <v>1299.3</v>
      </c>
      <c r="GM6439" s="81">
        <v>2024</v>
      </c>
      <c r="GN6439" s="81" t="s">
        <v>173</v>
      </c>
      <c r="GO6439" s="81">
        <v>1.1148832299820636E-2</v>
      </c>
      <c r="GP6439" s="81">
        <v>10</v>
      </c>
      <c r="GQ6439" s="81">
        <v>0</v>
      </c>
      <c r="GR6439" s="81" t="s">
        <v>448</v>
      </c>
      <c r="GS6439" s="81">
        <v>1.1148832299820636E-2</v>
      </c>
      <c r="GT6439" s="81">
        <v>4.1908711030498596E-4</v>
      </c>
      <c r="GU6439" s="81">
        <v>1.1148832299820636E-2</v>
      </c>
      <c r="GV6439" s="81">
        <v>4.1908711030498596E-4</v>
      </c>
      <c r="GW6439" s="81">
        <v>1.1148832299820636E-2</v>
      </c>
      <c r="GX6439" s="81">
        <v>4.1908711030498596E-4</v>
      </c>
      <c r="GY6439" s="81">
        <v>1.1148832299820636E-2</v>
      </c>
      <c r="GZ6439" s="81">
        <v>4.1908711030498596E-4</v>
      </c>
    </row>
    <row r="6440" spans="98:208" x14ac:dyDescent="0.25">
      <c r="CT6440" s="81" t="s">
        <v>155</v>
      </c>
      <c r="CU6440" s="81" t="s">
        <v>497</v>
      </c>
      <c r="CV6440" s="81" t="s">
        <v>452</v>
      </c>
      <c r="CW6440" s="81">
        <v>2022</v>
      </c>
      <c r="CX6440" s="81">
        <v>0</v>
      </c>
      <c r="CY6440" s="81">
        <v>0</v>
      </c>
      <c r="CZ6440" s="81">
        <v>0</v>
      </c>
      <c r="DA6440" s="81">
        <v>0</v>
      </c>
      <c r="DB6440" s="81">
        <v>5.2405583313018456</v>
      </c>
      <c r="DC6440" s="81">
        <v>0.69641821681227167</v>
      </c>
      <c r="DD6440" s="81">
        <v>2.941964152281209</v>
      </c>
      <c r="DE6440" s="81">
        <v>1.6021759622083649</v>
      </c>
      <c r="DF6440" s="81">
        <v>7.7642499097801453E-3</v>
      </c>
      <c r="DG6440" s="81">
        <v>7.7642499097801453E-3</v>
      </c>
      <c r="DH6440" s="81">
        <v>7.7642499097801453E-3</v>
      </c>
      <c r="DI6440" s="81">
        <v>0</v>
      </c>
      <c r="DJ6440" s="81">
        <v>1.4044521389219E-5</v>
      </c>
      <c r="DL6440" s="81">
        <v>0</v>
      </c>
      <c r="DM6440" s="81">
        <v>1.0904517392914894E-7</v>
      </c>
      <c r="DN6440" s="81">
        <v>1.0904517392914894E-7</v>
      </c>
      <c r="DO6440" s="81">
        <v>0</v>
      </c>
      <c r="DP6440" s="81">
        <v>1.0904517392914894E-7</v>
      </c>
      <c r="DQ6440" s="81">
        <v>1.0904517392914894E-7</v>
      </c>
      <c r="DR6440" s="81">
        <v>0</v>
      </c>
      <c r="DS6440" s="81">
        <v>1.0904517392914894E-7</v>
      </c>
      <c r="DT6440" s="81">
        <v>1.0904517392914894E-7</v>
      </c>
      <c r="DU6440" s="81">
        <v>0</v>
      </c>
      <c r="DV6440" s="81">
        <v>0</v>
      </c>
      <c r="DW6440" s="81">
        <v>0</v>
      </c>
      <c r="GE6440" s="81" t="s">
        <v>449</v>
      </c>
      <c r="GF6440" s="81" t="s">
        <v>155</v>
      </c>
      <c r="GG6440" s="81" t="s">
        <v>503</v>
      </c>
      <c r="GH6440" s="81" t="s">
        <v>460</v>
      </c>
      <c r="GI6440" s="81">
        <v>2025</v>
      </c>
      <c r="GJ6440" s="81" t="s">
        <v>201</v>
      </c>
      <c r="GK6440" s="81">
        <v>3.7590224611390763E-2</v>
      </c>
      <c r="GL6440" s="81">
        <v>1299.3</v>
      </c>
      <c r="GM6440" s="81">
        <v>2025</v>
      </c>
      <c r="GN6440" s="81" t="s">
        <v>173</v>
      </c>
      <c r="GO6440" s="81">
        <v>1.1148832299820636E-2</v>
      </c>
      <c r="GP6440" s="81">
        <v>10</v>
      </c>
      <c r="GQ6440" s="81">
        <v>0</v>
      </c>
      <c r="GR6440" s="81" t="s">
        <v>448</v>
      </c>
      <c r="GS6440" s="81">
        <v>1.1148832299820636E-2</v>
      </c>
      <c r="GT6440" s="81">
        <v>4.1908711030498596E-4</v>
      </c>
      <c r="GU6440" s="81">
        <v>1.1148832299820636E-2</v>
      </c>
      <c r="GV6440" s="81">
        <v>4.1908711030498596E-4</v>
      </c>
      <c r="GW6440" s="81">
        <v>1.1148832299820636E-2</v>
      </c>
      <c r="GX6440" s="81">
        <v>4.1908711030498596E-4</v>
      </c>
      <c r="GY6440" s="81">
        <v>1.1148832299820636E-2</v>
      </c>
      <c r="GZ6440" s="81">
        <v>4.1908711030498596E-4</v>
      </c>
    </row>
    <row r="6441" spans="98:208" x14ac:dyDescent="0.25">
      <c r="CT6441" s="81" t="s">
        <v>155</v>
      </c>
      <c r="CU6441" s="81" t="s">
        <v>497</v>
      </c>
      <c r="CV6441" s="81" t="s">
        <v>452</v>
      </c>
      <c r="CW6441" s="81">
        <v>2023</v>
      </c>
      <c r="CX6441" s="81">
        <v>0</v>
      </c>
      <c r="CY6441" s="81">
        <v>0</v>
      </c>
      <c r="CZ6441" s="81">
        <v>0</v>
      </c>
      <c r="DA6441" s="81">
        <v>0</v>
      </c>
      <c r="DB6441" s="81">
        <v>5.4750346070081317</v>
      </c>
      <c r="DC6441" s="81">
        <v>0.71896016785825223</v>
      </c>
      <c r="DD6441" s="81">
        <v>3.0714971986152668</v>
      </c>
      <c r="DE6441" s="81">
        <v>1.6845772405345241</v>
      </c>
      <c r="DF6441" s="81">
        <v>8.0155663417025482E-3</v>
      </c>
      <c r="DG6441" s="81">
        <v>8.0155663417025482E-3</v>
      </c>
      <c r="DH6441" s="81">
        <v>8.0155663417025482E-3</v>
      </c>
      <c r="DI6441" s="81">
        <v>8.0155663417025482E-3</v>
      </c>
      <c r="DJ6441" s="81">
        <v>1.4044521389219E-5</v>
      </c>
      <c r="DL6441" s="81">
        <v>0</v>
      </c>
      <c r="DM6441" s="81">
        <v>1.1257479293274532E-7</v>
      </c>
      <c r="DN6441" s="81">
        <v>1.1257479293274532E-7</v>
      </c>
      <c r="DO6441" s="81">
        <v>0</v>
      </c>
      <c r="DP6441" s="81">
        <v>1.1257479293274532E-7</v>
      </c>
      <c r="DQ6441" s="81">
        <v>1.1257479293274532E-7</v>
      </c>
      <c r="DR6441" s="81">
        <v>0</v>
      </c>
      <c r="DS6441" s="81">
        <v>1.1257479293274532E-7</v>
      </c>
      <c r="DT6441" s="81">
        <v>1.1257479293274532E-7</v>
      </c>
      <c r="DU6441" s="81">
        <v>0</v>
      </c>
      <c r="DV6441" s="81">
        <v>1.1257479293274532E-7</v>
      </c>
      <c r="DW6441" s="81">
        <v>1.1257479293274532E-7</v>
      </c>
      <c r="GE6441" s="81" t="s">
        <v>449</v>
      </c>
      <c r="GF6441" s="81" t="s">
        <v>155</v>
      </c>
      <c r="GG6441" s="81" t="s">
        <v>503</v>
      </c>
      <c r="GH6441" s="81" t="s">
        <v>460</v>
      </c>
      <c r="GI6441" s="81">
        <v>2026</v>
      </c>
      <c r="GJ6441" s="81" t="s">
        <v>201</v>
      </c>
      <c r="GK6441" s="81">
        <v>3.7590224611390763E-2</v>
      </c>
      <c r="GL6441" s="81">
        <v>1299.3</v>
      </c>
      <c r="GM6441" s="81">
        <v>2026</v>
      </c>
      <c r="GN6441" s="81" t="s">
        <v>173</v>
      </c>
      <c r="GO6441" s="81">
        <v>1.1148832299820636E-2</v>
      </c>
      <c r="GP6441" s="81">
        <v>10</v>
      </c>
      <c r="GQ6441" s="81">
        <v>0</v>
      </c>
      <c r="GR6441" s="81" t="s">
        <v>448</v>
      </c>
      <c r="GS6441" s="81">
        <v>1.1148832299820636E-2</v>
      </c>
      <c r="GT6441" s="81">
        <v>4.1908711030498596E-4</v>
      </c>
      <c r="GU6441" s="81">
        <v>1.1148832299820636E-2</v>
      </c>
      <c r="GV6441" s="81">
        <v>4.1908711030498596E-4</v>
      </c>
      <c r="GW6441" s="81">
        <v>1.1148832299820636E-2</v>
      </c>
      <c r="GX6441" s="81">
        <v>4.1908711030498596E-4</v>
      </c>
      <c r="GY6441" s="81">
        <v>1.1148832299820636E-2</v>
      </c>
      <c r="GZ6441" s="81">
        <v>4.1908711030498596E-4</v>
      </c>
    </row>
    <row r="6442" spans="98:208" x14ac:dyDescent="0.25">
      <c r="CT6442" s="81" t="s">
        <v>155</v>
      </c>
      <c r="CU6442" s="81" t="s">
        <v>497</v>
      </c>
      <c r="CV6442" s="81" t="s">
        <v>452</v>
      </c>
      <c r="CW6442" s="81">
        <v>2024</v>
      </c>
      <c r="CX6442" s="81">
        <v>0</v>
      </c>
      <c r="CY6442" s="81">
        <v>0</v>
      </c>
      <c r="CZ6442" s="81">
        <v>0</v>
      </c>
      <c r="DA6442" s="81">
        <v>0</v>
      </c>
      <c r="DB6442" s="81">
        <v>5.4750346070081317</v>
      </c>
      <c r="DC6442" s="81">
        <v>0.71896016785825223</v>
      </c>
      <c r="DD6442" s="81">
        <v>3.0714971986152668</v>
      </c>
      <c r="DE6442" s="81">
        <v>1.6845772405345241</v>
      </c>
      <c r="DF6442" s="81">
        <v>8.0155663417025482E-3</v>
      </c>
      <c r="DG6442" s="81">
        <v>8.0155663417025482E-3</v>
      </c>
      <c r="DH6442" s="81">
        <v>8.0155663417025482E-3</v>
      </c>
      <c r="DI6442" s="81">
        <v>8.0155663417025482E-3</v>
      </c>
      <c r="DJ6442" s="81">
        <v>1.4044521389219E-5</v>
      </c>
      <c r="DL6442" s="81">
        <v>0</v>
      </c>
      <c r="DM6442" s="81">
        <v>1.1257479293274532E-7</v>
      </c>
      <c r="DN6442" s="81">
        <v>1.1257479293274532E-7</v>
      </c>
      <c r="DO6442" s="81">
        <v>0</v>
      </c>
      <c r="DP6442" s="81">
        <v>1.1257479293274532E-7</v>
      </c>
      <c r="DQ6442" s="81">
        <v>1.1257479293274532E-7</v>
      </c>
      <c r="DR6442" s="81">
        <v>0</v>
      </c>
      <c r="DS6442" s="81">
        <v>1.1257479293274532E-7</v>
      </c>
      <c r="DT6442" s="81">
        <v>1.1257479293274532E-7</v>
      </c>
      <c r="DU6442" s="81">
        <v>0</v>
      </c>
      <c r="DV6442" s="81">
        <v>1.1257479293274532E-7</v>
      </c>
      <c r="DW6442" s="81">
        <v>1.1257479293274532E-7</v>
      </c>
      <c r="GE6442" s="81" t="s">
        <v>449</v>
      </c>
      <c r="GF6442" s="81" t="s">
        <v>155</v>
      </c>
      <c r="GG6442" s="81" t="s">
        <v>503</v>
      </c>
      <c r="GH6442" s="81" t="s">
        <v>460</v>
      </c>
      <c r="GI6442" s="81">
        <v>2027</v>
      </c>
      <c r="GJ6442" s="81" t="s">
        <v>201</v>
      </c>
      <c r="GK6442" s="81">
        <v>3.7590224611390763E-2</v>
      </c>
      <c r="GL6442" s="81">
        <v>1299.3</v>
      </c>
      <c r="GM6442" s="81">
        <v>2027</v>
      </c>
      <c r="GN6442" s="81" t="s">
        <v>173</v>
      </c>
      <c r="GO6442" s="81">
        <v>1.1148832299820636E-2</v>
      </c>
      <c r="GP6442" s="81">
        <v>10</v>
      </c>
      <c r="GQ6442" s="81">
        <v>0</v>
      </c>
      <c r="GR6442" s="81" t="s">
        <v>448</v>
      </c>
      <c r="GS6442" s="81">
        <v>1.1148832299820636E-2</v>
      </c>
      <c r="GT6442" s="81">
        <v>4.1908711030498596E-4</v>
      </c>
      <c r="GU6442" s="81">
        <v>1.1148832299820636E-2</v>
      </c>
      <c r="GV6442" s="81">
        <v>4.1908711030498596E-4</v>
      </c>
      <c r="GW6442" s="81">
        <v>1.1148832299820636E-2</v>
      </c>
      <c r="GX6442" s="81">
        <v>4.1908711030498596E-4</v>
      </c>
      <c r="GY6442" s="81">
        <v>1.1148832299820636E-2</v>
      </c>
      <c r="GZ6442" s="81">
        <v>4.1908711030498596E-4</v>
      </c>
    </row>
    <row r="6443" spans="98:208" x14ac:dyDescent="0.25">
      <c r="CT6443" s="81" t="s">
        <v>155</v>
      </c>
      <c r="CU6443" s="81" t="s">
        <v>497</v>
      </c>
      <c r="CV6443" s="81" t="s">
        <v>452</v>
      </c>
      <c r="CW6443" s="81">
        <v>2025</v>
      </c>
      <c r="CX6443" s="81">
        <v>0</v>
      </c>
      <c r="CY6443" s="81">
        <v>0</v>
      </c>
      <c r="CZ6443" s="81">
        <v>0</v>
      </c>
      <c r="DA6443" s="81">
        <v>0</v>
      </c>
      <c r="DB6443" s="81">
        <v>5.4750346070081317</v>
      </c>
      <c r="DC6443" s="81">
        <v>0.71896016785825223</v>
      </c>
      <c r="DD6443" s="81">
        <v>3.0714971986152668</v>
      </c>
      <c r="DE6443" s="81">
        <v>1.6845772405345241</v>
      </c>
      <c r="DF6443" s="81">
        <v>8.0155663417025482E-3</v>
      </c>
      <c r="DG6443" s="81">
        <v>8.0155663417025482E-3</v>
      </c>
      <c r="DH6443" s="81">
        <v>8.0155663417025482E-3</v>
      </c>
      <c r="DI6443" s="81">
        <v>8.0155663417025482E-3</v>
      </c>
      <c r="DJ6443" s="81">
        <v>1.4044521389219E-5</v>
      </c>
      <c r="DL6443" s="81">
        <v>0</v>
      </c>
      <c r="DM6443" s="81">
        <v>1.1257479293274532E-7</v>
      </c>
      <c r="DN6443" s="81">
        <v>1.1257479293274532E-7</v>
      </c>
      <c r="DO6443" s="81">
        <v>0</v>
      </c>
      <c r="DP6443" s="81">
        <v>1.1257479293274532E-7</v>
      </c>
      <c r="DQ6443" s="81">
        <v>1.1257479293274532E-7</v>
      </c>
      <c r="DR6443" s="81">
        <v>0</v>
      </c>
      <c r="DS6443" s="81">
        <v>1.1257479293274532E-7</v>
      </c>
      <c r="DT6443" s="81">
        <v>1.1257479293274532E-7</v>
      </c>
      <c r="DU6443" s="81">
        <v>0</v>
      </c>
      <c r="DV6443" s="81">
        <v>1.1257479293274532E-7</v>
      </c>
      <c r="DW6443" s="81">
        <v>1.1257479293274532E-7</v>
      </c>
      <c r="GE6443" s="81" t="s">
        <v>449</v>
      </c>
      <c r="GF6443" s="81" t="s">
        <v>155</v>
      </c>
      <c r="GG6443" s="81" t="s">
        <v>503</v>
      </c>
      <c r="GH6443" s="81" t="s">
        <v>460</v>
      </c>
      <c r="GI6443" s="81">
        <v>2028</v>
      </c>
      <c r="GJ6443" s="81" t="s">
        <v>201</v>
      </c>
      <c r="GK6443" s="81">
        <v>3.905508318488627E-2</v>
      </c>
      <c r="GL6443" s="81">
        <v>1299.3</v>
      </c>
      <c r="GM6443" s="81">
        <v>2028</v>
      </c>
      <c r="GN6443" s="81" t="s">
        <v>173</v>
      </c>
      <c r="GO6443" s="81">
        <v>1.1148832299820636E-2</v>
      </c>
      <c r="GP6443" s="81">
        <v>10</v>
      </c>
      <c r="GQ6443" s="81">
        <v>0</v>
      </c>
      <c r="GR6443" s="81" t="s">
        <v>448</v>
      </c>
      <c r="GS6443" s="81">
        <v>1.1148832299820636E-2</v>
      </c>
      <c r="GT6443" s="81">
        <v>4.3541857288384184E-4</v>
      </c>
      <c r="GU6443" s="81">
        <v>1.1148832299820636E-2</v>
      </c>
      <c r="GV6443" s="81">
        <v>4.3541857288384184E-4</v>
      </c>
      <c r="GW6443" s="81">
        <v>1.1148832299820636E-2</v>
      </c>
      <c r="GX6443" s="81">
        <v>4.3541857288384184E-4</v>
      </c>
      <c r="GY6443" s="81">
        <v>1.1148832299820636E-2</v>
      </c>
      <c r="GZ6443" s="81">
        <v>4.3541857288384184E-4</v>
      </c>
    </row>
    <row r="6444" spans="98:208" x14ac:dyDescent="0.25">
      <c r="CT6444" s="81" t="s">
        <v>155</v>
      </c>
      <c r="CU6444" s="81" t="s">
        <v>497</v>
      </c>
      <c r="CV6444" s="81" t="s">
        <v>452</v>
      </c>
      <c r="CW6444" s="81">
        <v>2026</v>
      </c>
      <c r="CX6444" s="81">
        <v>0</v>
      </c>
      <c r="CY6444" s="81">
        <v>0</v>
      </c>
      <c r="CZ6444" s="81">
        <v>0</v>
      </c>
      <c r="DA6444" s="81">
        <v>0</v>
      </c>
      <c r="DB6444" s="81">
        <v>5.4750346070081317</v>
      </c>
      <c r="DC6444" s="81">
        <v>0.71896016785825223</v>
      </c>
      <c r="DD6444" s="81">
        <v>3.0714971986152668</v>
      </c>
      <c r="DE6444" s="81">
        <v>1.6845772405345241</v>
      </c>
      <c r="DF6444" s="81">
        <v>8.0155663417025482E-3</v>
      </c>
      <c r="DG6444" s="81">
        <v>8.0155663417025482E-3</v>
      </c>
      <c r="DH6444" s="81">
        <v>8.0155663417025482E-3</v>
      </c>
      <c r="DI6444" s="81">
        <v>8.0155663417025482E-3</v>
      </c>
      <c r="DJ6444" s="81">
        <v>1.4044521389219E-5</v>
      </c>
      <c r="DL6444" s="81">
        <v>0</v>
      </c>
      <c r="DM6444" s="81">
        <v>1.1257479293274532E-7</v>
      </c>
      <c r="DN6444" s="81">
        <v>1.1257479293274532E-7</v>
      </c>
      <c r="DO6444" s="81">
        <v>0</v>
      </c>
      <c r="DP6444" s="81">
        <v>1.1257479293274532E-7</v>
      </c>
      <c r="DQ6444" s="81">
        <v>1.1257479293274532E-7</v>
      </c>
      <c r="DR6444" s="81">
        <v>0</v>
      </c>
      <c r="DS6444" s="81">
        <v>1.1257479293274532E-7</v>
      </c>
      <c r="DT6444" s="81">
        <v>1.1257479293274532E-7</v>
      </c>
      <c r="DU6444" s="81">
        <v>0</v>
      </c>
      <c r="DV6444" s="81">
        <v>1.1257479293274532E-7</v>
      </c>
      <c r="DW6444" s="81">
        <v>1.1257479293274532E-7</v>
      </c>
      <c r="GE6444" s="81" t="s">
        <v>449</v>
      </c>
      <c r="GF6444" s="81" t="s">
        <v>155</v>
      </c>
      <c r="GG6444" s="81" t="s">
        <v>503</v>
      </c>
      <c r="GH6444" s="81" t="s">
        <v>460</v>
      </c>
      <c r="GI6444" s="81">
        <v>2029</v>
      </c>
      <c r="GJ6444" s="81" t="s">
        <v>201</v>
      </c>
      <c r="GK6444" s="81">
        <v>3.905508318488627E-2</v>
      </c>
      <c r="GL6444" s="81">
        <v>1299.3</v>
      </c>
      <c r="GM6444" s="81">
        <v>2029</v>
      </c>
      <c r="GN6444" s="81" t="s">
        <v>173</v>
      </c>
      <c r="GO6444" s="81">
        <v>1.1148832299820636E-2</v>
      </c>
      <c r="GP6444" s="81">
        <v>10</v>
      </c>
      <c r="GQ6444" s="81">
        <v>0</v>
      </c>
      <c r="GR6444" s="81" t="s">
        <v>448</v>
      </c>
      <c r="GS6444" s="81">
        <v>1.1148832299820636E-2</v>
      </c>
      <c r="GT6444" s="81">
        <v>4.3541857288384184E-4</v>
      </c>
      <c r="GU6444" s="81">
        <v>1.1148832299820636E-2</v>
      </c>
      <c r="GV6444" s="81">
        <v>4.3541857288384184E-4</v>
      </c>
      <c r="GW6444" s="81">
        <v>1.1148832299820636E-2</v>
      </c>
      <c r="GX6444" s="81">
        <v>4.3541857288384184E-4</v>
      </c>
      <c r="GY6444" s="81">
        <v>1.1148832299820636E-2</v>
      </c>
      <c r="GZ6444" s="81">
        <v>4.3541857288384184E-4</v>
      </c>
    </row>
    <row r="6445" spans="98:208" x14ac:dyDescent="0.25">
      <c r="CT6445" s="81" t="s">
        <v>155</v>
      </c>
      <c r="CU6445" s="81" t="s">
        <v>497</v>
      </c>
      <c r="CV6445" s="81" t="s">
        <v>452</v>
      </c>
      <c r="CW6445" s="81">
        <v>2027</v>
      </c>
      <c r="CX6445" s="81">
        <v>0</v>
      </c>
      <c r="CY6445" s="81">
        <v>0</v>
      </c>
      <c r="CZ6445" s="81">
        <v>0</v>
      </c>
      <c r="DA6445" s="81">
        <v>0</v>
      </c>
      <c r="DB6445" s="81">
        <v>5.4750346070081317</v>
      </c>
      <c r="DC6445" s="81">
        <v>0.71896016785825223</v>
      </c>
      <c r="DD6445" s="81">
        <v>3.0714971986152668</v>
      </c>
      <c r="DE6445" s="81">
        <v>1.6845772405345241</v>
      </c>
      <c r="DF6445" s="81">
        <v>8.0155663417025482E-3</v>
      </c>
      <c r="DG6445" s="81">
        <v>8.0155663417025482E-3</v>
      </c>
      <c r="DH6445" s="81">
        <v>8.0155663417025482E-3</v>
      </c>
      <c r="DI6445" s="81">
        <v>8.0155663417025482E-3</v>
      </c>
      <c r="DJ6445" s="81">
        <v>1.4044521389219E-5</v>
      </c>
      <c r="DL6445" s="81">
        <v>0</v>
      </c>
      <c r="DM6445" s="81">
        <v>1.1257479293274532E-7</v>
      </c>
      <c r="DN6445" s="81">
        <v>1.1257479293274532E-7</v>
      </c>
      <c r="DO6445" s="81">
        <v>0</v>
      </c>
      <c r="DP6445" s="81">
        <v>1.1257479293274532E-7</v>
      </c>
      <c r="DQ6445" s="81">
        <v>1.1257479293274532E-7</v>
      </c>
      <c r="DR6445" s="81">
        <v>0</v>
      </c>
      <c r="DS6445" s="81">
        <v>1.1257479293274532E-7</v>
      </c>
      <c r="DT6445" s="81">
        <v>1.1257479293274532E-7</v>
      </c>
      <c r="DU6445" s="81">
        <v>0</v>
      </c>
      <c r="DV6445" s="81">
        <v>1.1257479293274532E-7</v>
      </c>
      <c r="DW6445" s="81">
        <v>1.1257479293274532E-7</v>
      </c>
      <c r="GE6445" s="81" t="s">
        <v>449</v>
      </c>
      <c r="GF6445" s="81" t="s">
        <v>155</v>
      </c>
      <c r="GG6445" s="81" t="s">
        <v>503</v>
      </c>
      <c r="GH6445" s="81" t="s">
        <v>460</v>
      </c>
      <c r="GI6445" s="81">
        <v>2030</v>
      </c>
      <c r="GJ6445" s="81" t="s">
        <v>201</v>
      </c>
      <c r="GK6445" s="81">
        <v>3.905508318488627E-2</v>
      </c>
      <c r="GL6445" s="81">
        <v>1299.3</v>
      </c>
      <c r="GM6445" s="81">
        <v>2030</v>
      </c>
      <c r="GN6445" s="81" t="s">
        <v>173</v>
      </c>
      <c r="GO6445" s="81">
        <v>1.1148832299820636E-2</v>
      </c>
      <c r="GP6445" s="81">
        <v>10</v>
      </c>
      <c r="GQ6445" s="81">
        <v>0</v>
      </c>
      <c r="GR6445" s="81" t="s">
        <v>448</v>
      </c>
      <c r="GS6445" s="81">
        <v>0</v>
      </c>
      <c r="GT6445" s="81">
        <v>0</v>
      </c>
      <c r="GU6445" s="81">
        <v>1.1148832299820636E-2</v>
      </c>
      <c r="GV6445" s="81">
        <v>4.3541857288384184E-4</v>
      </c>
      <c r="GW6445" s="81">
        <v>1.1148832299820636E-2</v>
      </c>
      <c r="GX6445" s="81">
        <v>4.3541857288384184E-4</v>
      </c>
      <c r="GY6445" s="81">
        <v>1.1148832299820636E-2</v>
      </c>
      <c r="GZ6445" s="81">
        <v>4.3541857288384184E-4</v>
      </c>
    </row>
    <row r="6446" spans="98:208" x14ac:dyDescent="0.25">
      <c r="CT6446" s="81" t="s">
        <v>155</v>
      </c>
      <c r="CU6446" s="81" t="s">
        <v>497</v>
      </c>
      <c r="CV6446" s="81" t="s">
        <v>452</v>
      </c>
      <c r="CW6446" s="81">
        <v>2028</v>
      </c>
      <c r="CX6446" s="81">
        <v>0</v>
      </c>
      <c r="CY6446" s="81">
        <v>0</v>
      </c>
      <c r="CZ6446" s="81">
        <v>0</v>
      </c>
      <c r="DA6446" s="81">
        <v>0</v>
      </c>
      <c r="DB6446" s="81">
        <v>5.7770153400788278</v>
      </c>
      <c r="DC6446" s="81">
        <v>0.74733835430389128</v>
      </c>
      <c r="DD6446" s="81">
        <v>3.23795134010189</v>
      </c>
      <c r="DE6446" s="81">
        <v>1.791725645672956</v>
      </c>
      <c r="DF6446" s="81">
        <v>8.3319499833580217E-3</v>
      </c>
      <c r="DG6446" s="81">
        <v>8.3319499833580217E-3</v>
      </c>
      <c r="DH6446" s="81">
        <v>8.3319499833580217E-3</v>
      </c>
      <c r="DI6446" s="81">
        <v>8.3319499833580217E-3</v>
      </c>
      <c r="DJ6446" s="81">
        <v>1.4044521389219E-5</v>
      </c>
      <c r="DL6446" s="81">
        <v>0</v>
      </c>
      <c r="DM6446" s="81">
        <v>1.1701824975517463E-7</v>
      </c>
      <c r="DN6446" s="81">
        <v>1.1701824975517463E-7</v>
      </c>
      <c r="DO6446" s="81">
        <v>0</v>
      </c>
      <c r="DP6446" s="81">
        <v>1.1701824975517463E-7</v>
      </c>
      <c r="DQ6446" s="81">
        <v>1.1701824975517463E-7</v>
      </c>
      <c r="DR6446" s="81">
        <v>0</v>
      </c>
      <c r="DS6446" s="81">
        <v>1.1701824975517463E-7</v>
      </c>
      <c r="DT6446" s="81">
        <v>1.1701824975517463E-7</v>
      </c>
      <c r="DU6446" s="81">
        <v>0</v>
      </c>
      <c r="DV6446" s="81">
        <v>1.1701824975517463E-7</v>
      </c>
      <c r="DW6446" s="81">
        <v>1.1701824975517463E-7</v>
      </c>
      <c r="GE6446" s="81" t="s">
        <v>449</v>
      </c>
      <c r="GF6446" s="81" t="s">
        <v>155</v>
      </c>
      <c r="GG6446" s="81" t="s">
        <v>503</v>
      </c>
      <c r="GH6446" s="81" t="s">
        <v>460</v>
      </c>
      <c r="GI6446" s="81">
        <v>2031</v>
      </c>
      <c r="GJ6446" s="81" t="s">
        <v>201</v>
      </c>
      <c r="GK6446" s="81">
        <v>3.905508318488627E-2</v>
      </c>
      <c r="GL6446" s="81">
        <v>1299.3</v>
      </c>
      <c r="GM6446" s="81">
        <v>2031</v>
      </c>
      <c r="GN6446" s="81" t="s">
        <v>173</v>
      </c>
      <c r="GO6446" s="81">
        <v>1.1148832299820636E-2</v>
      </c>
      <c r="GP6446" s="81">
        <v>10</v>
      </c>
      <c r="GQ6446" s="81">
        <v>0</v>
      </c>
      <c r="GR6446" s="81" t="s">
        <v>448</v>
      </c>
      <c r="GS6446" s="81">
        <v>0</v>
      </c>
      <c r="GT6446" s="81">
        <v>0</v>
      </c>
      <c r="GU6446" s="81">
        <v>0</v>
      </c>
      <c r="GV6446" s="81">
        <v>0</v>
      </c>
      <c r="GW6446" s="81">
        <v>1.1148832299820636E-2</v>
      </c>
      <c r="GX6446" s="81">
        <v>4.3541857288384184E-4</v>
      </c>
      <c r="GY6446" s="81">
        <v>1.1148832299820636E-2</v>
      </c>
      <c r="GZ6446" s="81">
        <v>4.3541857288384184E-4</v>
      </c>
    </row>
    <row r="6447" spans="98:208" x14ac:dyDescent="0.25">
      <c r="CT6447" s="81" t="s">
        <v>155</v>
      </c>
      <c r="CU6447" s="81" t="s">
        <v>497</v>
      </c>
      <c r="CV6447" s="81" t="s">
        <v>452</v>
      </c>
      <c r="CW6447" s="81">
        <v>2029</v>
      </c>
      <c r="CX6447" s="81">
        <v>0</v>
      </c>
      <c r="CY6447" s="81">
        <v>0</v>
      </c>
      <c r="CZ6447" s="81">
        <v>0</v>
      </c>
      <c r="DA6447" s="81">
        <v>0</v>
      </c>
      <c r="DB6447" s="81">
        <v>5.7770153400788278</v>
      </c>
      <c r="DC6447" s="81">
        <v>0.74733835430389128</v>
      </c>
      <c r="DD6447" s="81">
        <v>3.23795134010189</v>
      </c>
      <c r="DE6447" s="81">
        <v>1.791725645672956</v>
      </c>
      <c r="DF6447" s="81">
        <v>8.3319499833580217E-3</v>
      </c>
      <c r="DG6447" s="81">
        <v>8.3319499833580217E-3</v>
      </c>
      <c r="DH6447" s="81">
        <v>8.3319499833580217E-3</v>
      </c>
      <c r="DI6447" s="81">
        <v>8.3319499833580217E-3</v>
      </c>
      <c r="DJ6447" s="81">
        <v>1.4044521389219E-5</v>
      </c>
      <c r="DL6447" s="81">
        <v>0</v>
      </c>
      <c r="DM6447" s="81">
        <v>1.1701824975517463E-7</v>
      </c>
      <c r="DN6447" s="81">
        <v>1.1701824975517463E-7</v>
      </c>
      <c r="DO6447" s="81">
        <v>0</v>
      </c>
      <c r="DP6447" s="81">
        <v>1.1701824975517463E-7</v>
      </c>
      <c r="DQ6447" s="81">
        <v>1.1701824975517463E-7</v>
      </c>
      <c r="DR6447" s="81">
        <v>0</v>
      </c>
      <c r="DS6447" s="81">
        <v>1.1701824975517463E-7</v>
      </c>
      <c r="DT6447" s="81">
        <v>1.1701824975517463E-7</v>
      </c>
      <c r="DU6447" s="81">
        <v>0</v>
      </c>
      <c r="DV6447" s="81">
        <v>1.1701824975517463E-7</v>
      </c>
      <c r="DW6447" s="81">
        <v>1.1701824975517463E-7</v>
      </c>
      <c r="GE6447" s="81" t="s">
        <v>449</v>
      </c>
      <c r="GF6447" s="81" t="s">
        <v>155</v>
      </c>
      <c r="GG6447" s="81" t="s">
        <v>503</v>
      </c>
      <c r="GH6447" s="81" t="s">
        <v>460</v>
      </c>
      <c r="GI6447" s="81">
        <v>2032</v>
      </c>
      <c r="GJ6447" s="81" t="s">
        <v>201</v>
      </c>
      <c r="GK6447" s="81">
        <v>3.905508318488627E-2</v>
      </c>
      <c r="GL6447" s="81">
        <v>1299.3</v>
      </c>
      <c r="GM6447" s="81">
        <v>2032</v>
      </c>
      <c r="GN6447" s="81" t="s">
        <v>173</v>
      </c>
      <c r="GO6447" s="81">
        <v>1.1148832299820636E-2</v>
      </c>
      <c r="GP6447" s="81">
        <v>10</v>
      </c>
      <c r="GQ6447" s="81">
        <v>0</v>
      </c>
      <c r="GR6447" s="81" t="s">
        <v>448</v>
      </c>
      <c r="GS6447" s="81">
        <v>0</v>
      </c>
      <c r="GT6447" s="81">
        <v>0</v>
      </c>
      <c r="GU6447" s="81">
        <v>0</v>
      </c>
      <c r="GV6447" s="81">
        <v>0</v>
      </c>
      <c r="GW6447" s="81">
        <v>0</v>
      </c>
      <c r="GX6447" s="81">
        <v>0</v>
      </c>
      <c r="GY6447" s="81">
        <v>1.1148832299820636E-2</v>
      </c>
      <c r="GZ6447" s="81">
        <v>4.3541857288384184E-4</v>
      </c>
    </row>
    <row r="6448" spans="98:208" x14ac:dyDescent="0.25">
      <c r="CT6448" s="81" t="s">
        <v>155</v>
      </c>
      <c r="CU6448" s="81" t="s">
        <v>497</v>
      </c>
      <c r="CV6448" s="81" t="s">
        <v>452</v>
      </c>
      <c r="CW6448" s="81">
        <v>2030</v>
      </c>
      <c r="CX6448" s="81">
        <v>0</v>
      </c>
      <c r="CY6448" s="81">
        <v>0</v>
      </c>
      <c r="CZ6448" s="81">
        <v>0</v>
      </c>
      <c r="DA6448" s="81">
        <v>0</v>
      </c>
      <c r="DB6448" s="81">
        <v>5.7770153400788278</v>
      </c>
      <c r="DC6448" s="81">
        <v>0.74733835430389128</v>
      </c>
      <c r="DD6448" s="81">
        <v>3.23795134010189</v>
      </c>
      <c r="DE6448" s="81">
        <v>1.791725645672956</v>
      </c>
      <c r="DF6448" s="81">
        <v>0</v>
      </c>
      <c r="DG6448" s="81">
        <v>8.3319499833580217E-3</v>
      </c>
      <c r="DH6448" s="81">
        <v>8.3319499833580217E-3</v>
      </c>
      <c r="DI6448" s="81">
        <v>8.3319499833580217E-3</v>
      </c>
      <c r="DJ6448" s="81">
        <v>1.4044521389219E-5</v>
      </c>
      <c r="DL6448" s="81">
        <v>0</v>
      </c>
      <c r="DM6448" s="81">
        <v>0</v>
      </c>
      <c r="DN6448" s="81">
        <v>0</v>
      </c>
      <c r="DO6448" s="81">
        <v>0</v>
      </c>
      <c r="DP6448" s="81">
        <v>1.1701824975517463E-7</v>
      </c>
      <c r="DQ6448" s="81">
        <v>1.1701824975517463E-7</v>
      </c>
      <c r="DR6448" s="81">
        <v>0</v>
      </c>
      <c r="DS6448" s="81">
        <v>1.1701824975517463E-7</v>
      </c>
      <c r="DT6448" s="81">
        <v>1.1701824975517463E-7</v>
      </c>
      <c r="DU6448" s="81">
        <v>0</v>
      </c>
      <c r="DV6448" s="81">
        <v>1.1701824975517463E-7</v>
      </c>
      <c r="DW6448" s="81">
        <v>1.1701824975517463E-7</v>
      </c>
      <c r="GE6448" s="81" t="s">
        <v>449</v>
      </c>
      <c r="GF6448" s="81" t="s">
        <v>155</v>
      </c>
      <c r="GG6448" s="81" t="s">
        <v>503</v>
      </c>
      <c r="GH6448" s="81" t="s">
        <v>461</v>
      </c>
      <c r="GI6448" s="81">
        <v>2021</v>
      </c>
      <c r="GJ6448" s="81" t="s">
        <v>201</v>
      </c>
      <c r="GK6448" s="81">
        <v>222.22942162783079</v>
      </c>
      <c r="GL6448" s="81">
        <v>1299.3</v>
      </c>
      <c r="GM6448" s="81">
        <v>2021</v>
      </c>
      <c r="GN6448" s="81" t="s">
        <v>173</v>
      </c>
      <c r="GO6448" s="81">
        <v>1.1148832299820636E-2</v>
      </c>
      <c r="GP6448" s="81">
        <v>10</v>
      </c>
      <c r="GQ6448" s="81">
        <v>0</v>
      </c>
      <c r="GR6448" s="81" t="s">
        <v>448</v>
      </c>
      <c r="GS6448" s="81">
        <v>1.1148832299820636E-2</v>
      </c>
      <c r="GT6448" s="81">
        <v>2.4775985538148184</v>
      </c>
      <c r="GU6448" s="81">
        <v>1.1148832299820636E-2</v>
      </c>
      <c r="GV6448" s="81">
        <v>2.4775985538148184</v>
      </c>
      <c r="GW6448" s="81">
        <v>0</v>
      </c>
      <c r="GX6448" s="81">
        <v>0</v>
      </c>
      <c r="GY6448" s="81">
        <v>0</v>
      </c>
      <c r="GZ6448" s="81">
        <v>0</v>
      </c>
    </row>
    <row r="6449" spans="98:208" x14ac:dyDescent="0.25">
      <c r="CT6449" s="81" t="s">
        <v>155</v>
      </c>
      <c r="CU6449" s="81" t="s">
        <v>497</v>
      </c>
      <c r="CV6449" s="81" t="s">
        <v>452</v>
      </c>
      <c r="CW6449" s="81">
        <v>2031</v>
      </c>
      <c r="CX6449" s="81">
        <v>0</v>
      </c>
      <c r="CY6449" s="81">
        <v>0</v>
      </c>
      <c r="CZ6449" s="81">
        <v>0</v>
      </c>
      <c r="DA6449" s="81">
        <v>0</v>
      </c>
      <c r="DB6449" s="81">
        <v>5.7770153400788278</v>
      </c>
      <c r="DC6449" s="81">
        <v>0.74733835430389128</v>
      </c>
      <c r="DD6449" s="81">
        <v>3.23795134010189</v>
      </c>
      <c r="DE6449" s="81">
        <v>1.791725645672956</v>
      </c>
      <c r="DF6449" s="81">
        <v>0</v>
      </c>
      <c r="DG6449" s="81">
        <v>0</v>
      </c>
      <c r="DH6449" s="81">
        <v>8.3319499833580217E-3</v>
      </c>
      <c r="DI6449" s="81">
        <v>8.3319499833580217E-3</v>
      </c>
      <c r="DJ6449" s="81">
        <v>1.4044521389219E-5</v>
      </c>
      <c r="DL6449" s="81">
        <v>0</v>
      </c>
      <c r="DM6449" s="81">
        <v>0</v>
      </c>
      <c r="DN6449" s="81">
        <v>0</v>
      </c>
      <c r="DO6449" s="81">
        <v>0</v>
      </c>
      <c r="DP6449" s="81">
        <v>0</v>
      </c>
      <c r="DQ6449" s="81">
        <v>0</v>
      </c>
      <c r="DR6449" s="81">
        <v>0</v>
      </c>
      <c r="DS6449" s="81">
        <v>1.1701824975517463E-7</v>
      </c>
      <c r="DT6449" s="81">
        <v>1.1701824975517463E-7</v>
      </c>
      <c r="DU6449" s="81">
        <v>0</v>
      </c>
      <c r="DV6449" s="81">
        <v>1.1701824975517463E-7</v>
      </c>
      <c r="DW6449" s="81">
        <v>1.1701824975517463E-7</v>
      </c>
      <c r="GE6449" s="81" t="s">
        <v>449</v>
      </c>
      <c r="GF6449" s="81" t="s">
        <v>155</v>
      </c>
      <c r="GG6449" s="81" t="s">
        <v>503</v>
      </c>
      <c r="GH6449" s="81" t="s">
        <v>461</v>
      </c>
      <c r="GI6449" s="81">
        <v>2022</v>
      </c>
      <c r="GJ6449" s="81" t="s">
        <v>201</v>
      </c>
      <c r="GK6449" s="81">
        <v>222.22942162783079</v>
      </c>
      <c r="GL6449" s="81">
        <v>1299.3</v>
      </c>
      <c r="GM6449" s="81">
        <v>2022</v>
      </c>
      <c r="GN6449" s="81" t="s">
        <v>173</v>
      </c>
      <c r="GO6449" s="81">
        <v>1.1148832299820636E-2</v>
      </c>
      <c r="GP6449" s="81">
        <v>10</v>
      </c>
      <c r="GQ6449" s="81">
        <v>0</v>
      </c>
      <c r="GR6449" s="81" t="s">
        <v>448</v>
      </c>
      <c r="GS6449" s="81">
        <v>1.1148832299820636E-2</v>
      </c>
      <c r="GT6449" s="81">
        <v>2.4775985538148184</v>
      </c>
      <c r="GU6449" s="81">
        <v>1.1148832299820636E-2</v>
      </c>
      <c r="GV6449" s="81">
        <v>2.4775985538148184</v>
      </c>
      <c r="GW6449" s="81">
        <v>1.1148832299820636E-2</v>
      </c>
      <c r="GX6449" s="81">
        <v>2.4775985538148184</v>
      </c>
      <c r="GY6449" s="81">
        <v>0</v>
      </c>
      <c r="GZ6449" s="81">
        <v>0</v>
      </c>
    </row>
    <row r="6450" spans="98:208" x14ac:dyDescent="0.25">
      <c r="CT6450" s="81" t="s">
        <v>155</v>
      </c>
      <c r="CU6450" s="81" t="s">
        <v>497</v>
      </c>
      <c r="CV6450" s="81" t="s">
        <v>452</v>
      </c>
      <c r="CW6450" s="81">
        <v>2032</v>
      </c>
      <c r="CX6450" s="81">
        <v>0</v>
      </c>
      <c r="CY6450" s="81">
        <v>0</v>
      </c>
      <c r="CZ6450" s="81">
        <v>0</v>
      </c>
      <c r="DA6450" s="81">
        <v>0</v>
      </c>
      <c r="DB6450" s="81">
        <v>5.7770153400788278</v>
      </c>
      <c r="DC6450" s="81">
        <v>0.74733835430389128</v>
      </c>
      <c r="DD6450" s="81">
        <v>3.23795134010189</v>
      </c>
      <c r="DE6450" s="81">
        <v>1.791725645672956</v>
      </c>
      <c r="DF6450" s="81">
        <v>0</v>
      </c>
      <c r="DG6450" s="81">
        <v>0</v>
      </c>
      <c r="DH6450" s="81">
        <v>0</v>
      </c>
      <c r="DI6450" s="81">
        <v>8.3319499833580217E-3</v>
      </c>
      <c r="DJ6450" s="81">
        <v>1.4044521389219E-5</v>
      </c>
      <c r="DL6450" s="81">
        <v>0</v>
      </c>
      <c r="DM6450" s="81">
        <v>0</v>
      </c>
      <c r="DN6450" s="81">
        <v>0</v>
      </c>
      <c r="DO6450" s="81">
        <v>0</v>
      </c>
      <c r="DP6450" s="81">
        <v>0</v>
      </c>
      <c r="DQ6450" s="81">
        <v>0</v>
      </c>
      <c r="DR6450" s="81">
        <v>0</v>
      </c>
      <c r="DS6450" s="81">
        <v>0</v>
      </c>
      <c r="DT6450" s="81">
        <v>0</v>
      </c>
      <c r="DU6450" s="81">
        <v>0</v>
      </c>
      <c r="DV6450" s="81">
        <v>1.1701824975517463E-7</v>
      </c>
      <c r="DW6450" s="81">
        <v>1.1701824975517463E-7</v>
      </c>
      <c r="GE6450" s="81" t="s">
        <v>449</v>
      </c>
      <c r="GF6450" s="81" t="s">
        <v>155</v>
      </c>
      <c r="GG6450" s="81" t="s">
        <v>503</v>
      </c>
      <c r="GH6450" s="81" t="s">
        <v>461</v>
      </c>
      <c r="GI6450" s="81">
        <v>2023</v>
      </c>
      <c r="GJ6450" s="81" t="s">
        <v>201</v>
      </c>
      <c r="GK6450" s="81">
        <v>233.23007680793941</v>
      </c>
      <c r="GL6450" s="81">
        <v>1299.3</v>
      </c>
      <c r="GM6450" s="81">
        <v>2023</v>
      </c>
      <c r="GN6450" s="81" t="s">
        <v>173</v>
      </c>
      <c r="GO6450" s="81">
        <v>1.1148832299820636E-2</v>
      </c>
      <c r="GP6450" s="81">
        <v>10</v>
      </c>
      <c r="GQ6450" s="81">
        <v>0</v>
      </c>
      <c r="GR6450" s="81" t="s">
        <v>448</v>
      </c>
      <c r="GS6450" s="81">
        <v>1.1148832299820636E-2</v>
      </c>
      <c r="GT6450" s="81">
        <v>2.6002430136060029</v>
      </c>
      <c r="GU6450" s="81">
        <v>1.1148832299820636E-2</v>
      </c>
      <c r="GV6450" s="81">
        <v>2.6002430136060029</v>
      </c>
      <c r="GW6450" s="81">
        <v>1.1148832299820636E-2</v>
      </c>
      <c r="GX6450" s="81">
        <v>2.6002430136060029</v>
      </c>
      <c r="GY6450" s="81">
        <v>1.1148832299820636E-2</v>
      </c>
      <c r="GZ6450" s="81">
        <v>2.6002430136060029</v>
      </c>
    </row>
    <row r="6451" spans="98:208" x14ac:dyDescent="0.25">
      <c r="CT6451" s="81" t="s">
        <v>155</v>
      </c>
      <c r="CU6451" s="81" t="s">
        <v>497</v>
      </c>
      <c r="CV6451" s="81" t="s">
        <v>453</v>
      </c>
      <c r="CW6451" s="81">
        <v>2020</v>
      </c>
      <c r="CX6451" s="81">
        <v>0</v>
      </c>
      <c r="CY6451" s="81">
        <v>0</v>
      </c>
      <c r="CZ6451" s="81">
        <v>0</v>
      </c>
      <c r="DA6451" s="81">
        <v>0</v>
      </c>
      <c r="DB6451" s="81">
        <v>7.7900575334946001E-2</v>
      </c>
      <c r="DC6451" s="81">
        <v>3.6425060683953139E-2</v>
      </c>
      <c r="DD6451" s="81">
        <v>1.5808724525432679E-3</v>
      </c>
      <c r="DE6451" s="81">
        <v>3.9894642198450521E-2</v>
      </c>
      <c r="DF6451" s="81">
        <v>4.0609689307618353E-4</v>
      </c>
      <c r="DG6451" s="81">
        <v>0</v>
      </c>
      <c r="DH6451" s="81">
        <v>0</v>
      </c>
      <c r="DI6451" s="81">
        <v>0</v>
      </c>
      <c r="DJ6451" s="81">
        <v>3.575419610856939E-4</v>
      </c>
      <c r="DL6451" s="81">
        <v>0</v>
      </c>
      <c r="DM6451" s="81">
        <v>1.4519667954126602E-7</v>
      </c>
      <c r="DN6451" s="81">
        <v>1.4519667954126602E-7</v>
      </c>
      <c r="DO6451" s="81">
        <v>0</v>
      </c>
      <c r="DP6451" s="81">
        <v>0</v>
      </c>
      <c r="DQ6451" s="81">
        <v>0</v>
      </c>
      <c r="DR6451" s="81">
        <v>0</v>
      </c>
      <c r="DS6451" s="81">
        <v>0</v>
      </c>
      <c r="DT6451" s="81">
        <v>0</v>
      </c>
      <c r="DU6451" s="81">
        <v>0</v>
      </c>
      <c r="DV6451" s="81">
        <v>0</v>
      </c>
      <c r="DW6451" s="81">
        <v>0</v>
      </c>
      <c r="GE6451" s="81" t="s">
        <v>449</v>
      </c>
      <c r="GF6451" s="81" t="s">
        <v>155</v>
      </c>
      <c r="GG6451" s="81" t="s">
        <v>503</v>
      </c>
      <c r="GH6451" s="81" t="s">
        <v>461</v>
      </c>
      <c r="GI6451" s="81">
        <v>2024</v>
      </c>
      <c r="GJ6451" s="81" t="s">
        <v>201</v>
      </c>
      <c r="GK6451" s="81">
        <v>233.23007680793941</v>
      </c>
      <c r="GL6451" s="81">
        <v>1299.3</v>
      </c>
      <c r="GM6451" s="81">
        <v>2024</v>
      </c>
      <c r="GN6451" s="81" t="s">
        <v>173</v>
      </c>
      <c r="GO6451" s="81">
        <v>1.1148832299820636E-2</v>
      </c>
      <c r="GP6451" s="81">
        <v>10</v>
      </c>
      <c r="GQ6451" s="81">
        <v>0</v>
      </c>
      <c r="GR6451" s="81" t="s">
        <v>448</v>
      </c>
      <c r="GS6451" s="81">
        <v>1.1148832299820636E-2</v>
      </c>
      <c r="GT6451" s="81">
        <v>2.6002430136060029</v>
      </c>
      <c r="GU6451" s="81">
        <v>1.1148832299820636E-2</v>
      </c>
      <c r="GV6451" s="81">
        <v>2.6002430136060029</v>
      </c>
      <c r="GW6451" s="81">
        <v>1.1148832299820636E-2</v>
      </c>
      <c r="GX6451" s="81">
        <v>2.6002430136060029</v>
      </c>
      <c r="GY6451" s="81">
        <v>1.1148832299820636E-2</v>
      </c>
      <c r="GZ6451" s="81">
        <v>2.6002430136060029</v>
      </c>
    </row>
    <row r="6452" spans="98:208" x14ac:dyDescent="0.25">
      <c r="CT6452" s="81" t="s">
        <v>155</v>
      </c>
      <c r="CU6452" s="81" t="s">
        <v>497</v>
      </c>
      <c r="CV6452" s="81" t="s">
        <v>453</v>
      </c>
      <c r="CW6452" s="81">
        <v>2021</v>
      </c>
      <c r="CX6452" s="81">
        <v>0</v>
      </c>
      <c r="CY6452" s="81">
        <v>0</v>
      </c>
      <c r="CZ6452" s="81">
        <v>0</v>
      </c>
      <c r="DA6452" s="81">
        <v>0</v>
      </c>
      <c r="DB6452" s="81">
        <v>7.7900575334946001E-2</v>
      </c>
      <c r="DC6452" s="81">
        <v>3.6425060683953139E-2</v>
      </c>
      <c r="DD6452" s="81">
        <v>1.5808724525432679E-3</v>
      </c>
      <c r="DE6452" s="81">
        <v>3.9894642198450521E-2</v>
      </c>
      <c r="DF6452" s="81">
        <v>4.0609689307618353E-4</v>
      </c>
      <c r="DG6452" s="81">
        <v>4.0609689307618353E-4</v>
      </c>
      <c r="DH6452" s="81">
        <v>0</v>
      </c>
      <c r="DI6452" s="81">
        <v>0</v>
      </c>
      <c r="DJ6452" s="81">
        <v>3.575419610856939E-4</v>
      </c>
      <c r="DL6452" s="81">
        <v>0</v>
      </c>
      <c r="DM6452" s="81">
        <v>1.4519667954126602E-7</v>
      </c>
      <c r="DN6452" s="81">
        <v>1.4519667954126602E-7</v>
      </c>
      <c r="DO6452" s="81">
        <v>0</v>
      </c>
      <c r="DP6452" s="81">
        <v>1.4519667954126602E-7</v>
      </c>
      <c r="DQ6452" s="81">
        <v>1.4519667954126602E-7</v>
      </c>
      <c r="DR6452" s="81">
        <v>0</v>
      </c>
      <c r="DS6452" s="81">
        <v>0</v>
      </c>
      <c r="DT6452" s="81">
        <v>0</v>
      </c>
      <c r="DU6452" s="81">
        <v>0</v>
      </c>
      <c r="DV6452" s="81">
        <v>0</v>
      </c>
      <c r="DW6452" s="81">
        <v>0</v>
      </c>
      <c r="GE6452" s="81" t="s">
        <v>449</v>
      </c>
      <c r="GF6452" s="81" t="s">
        <v>155</v>
      </c>
      <c r="GG6452" s="81" t="s">
        <v>503</v>
      </c>
      <c r="GH6452" s="81" t="s">
        <v>461</v>
      </c>
      <c r="GI6452" s="81">
        <v>2025</v>
      </c>
      <c r="GJ6452" s="81" t="s">
        <v>201</v>
      </c>
      <c r="GK6452" s="81">
        <v>233.23007680793941</v>
      </c>
      <c r="GL6452" s="81">
        <v>1299.3</v>
      </c>
      <c r="GM6452" s="81">
        <v>2025</v>
      </c>
      <c r="GN6452" s="81" t="s">
        <v>173</v>
      </c>
      <c r="GO6452" s="81">
        <v>1.1148832299820636E-2</v>
      </c>
      <c r="GP6452" s="81">
        <v>10</v>
      </c>
      <c r="GQ6452" s="81">
        <v>0</v>
      </c>
      <c r="GR6452" s="81" t="s">
        <v>448</v>
      </c>
      <c r="GS6452" s="81">
        <v>1.1148832299820636E-2</v>
      </c>
      <c r="GT6452" s="81">
        <v>2.6002430136060029</v>
      </c>
      <c r="GU6452" s="81">
        <v>1.1148832299820636E-2</v>
      </c>
      <c r="GV6452" s="81">
        <v>2.6002430136060029</v>
      </c>
      <c r="GW6452" s="81">
        <v>1.1148832299820636E-2</v>
      </c>
      <c r="GX6452" s="81">
        <v>2.6002430136060029</v>
      </c>
      <c r="GY6452" s="81">
        <v>1.1148832299820636E-2</v>
      </c>
      <c r="GZ6452" s="81">
        <v>2.6002430136060029</v>
      </c>
    </row>
    <row r="6453" spans="98:208" x14ac:dyDescent="0.25">
      <c r="CT6453" s="81" t="s">
        <v>155</v>
      </c>
      <c r="CU6453" s="81" t="s">
        <v>497</v>
      </c>
      <c r="CV6453" s="81" t="s">
        <v>453</v>
      </c>
      <c r="CW6453" s="81">
        <v>2022</v>
      </c>
      <c r="CX6453" s="81">
        <v>0</v>
      </c>
      <c r="CY6453" s="81">
        <v>0</v>
      </c>
      <c r="CZ6453" s="81">
        <v>0</v>
      </c>
      <c r="DA6453" s="81">
        <v>0</v>
      </c>
      <c r="DB6453" s="81">
        <v>7.7900575334946001E-2</v>
      </c>
      <c r="DC6453" s="81">
        <v>3.6425060683953139E-2</v>
      </c>
      <c r="DD6453" s="81">
        <v>1.5808724525432679E-3</v>
      </c>
      <c r="DE6453" s="81">
        <v>3.9894642198450521E-2</v>
      </c>
      <c r="DF6453" s="81">
        <v>4.0609689307618353E-4</v>
      </c>
      <c r="DG6453" s="81">
        <v>4.0609689307618353E-4</v>
      </c>
      <c r="DH6453" s="81">
        <v>4.0609689307618353E-4</v>
      </c>
      <c r="DI6453" s="81">
        <v>0</v>
      </c>
      <c r="DJ6453" s="81">
        <v>3.575419610856939E-4</v>
      </c>
      <c r="DL6453" s="81">
        <v>0</v>
      </c>
      <c r="DM6453" s="81">
        <v>1.4519667954126602E-7</v>
      </c>
      <c r="DN6453" s="81">
        <v>1.4519667954126602E-7</v>
      </c>
      <c r="DO6453" s="81">
        <v>0</v>
      </c>
      <c r="DP6453" s="81">
        <v>1.4519667954126602E-7</v>
      </c>
      <c r="DQ6453" s="81">
        <v>1.4519667954126602E-7</v>
      </c>
      <c r="DR6453" s="81">
        <v>0</v>
      </c>
      <c r="DS6453" s="81">
        <v>1.4519667954126602E-7</v>
      </c>
      <c r="DT6453" s="81">
        <v>1.4519667954126602E-7</v>
      </c>
      <c r="DU6453" s="81">
        <v>0</v>
      </c>
      <c r="DV6453" s="81">
        <v>0</v>
      </c>
      <c r="DW6453" s="81">
        <v>0</v>
      </c>
      <c r="GE6453" s="81" t="s">
        <v>449</v>
      </c>
      <c r="GF6453" s="81" t="s">
        <v>155</v>
      </c>
      <c r="GG6453" s="81" t="s">
        <v>503</v>
      </c>
      <c r="GH6453" s="81" t="s">
        <v>461</v>
      </c>
      <c r="GI6453" s="81">
        <v>2026</v>
      </c>
      <c r="GJ6453" s="81" t="s">
        <v>201</v>
      </c>
      <c r="GK6453" s="81">
        <v>233.23007680793941</v>
      </c>
      <c r="GL6453" s="81">
        <v>1299.3</v>
      </c>
      <c r="GM6453" s="81">
        <v>2026</v>
      </c>
      <c r="GN6453" s="81" t="s">
        <v>173</v>
      </c>
      <c r="GO6453" s="81">
        <v>1.1148832299820636E-2</v>
      </c>
      <c r="GP6453" s="81">
        <v>10</v>
      </c>
      <c r="GQ6453" s="81">
        <v>0</v>
      </c>
      <c r="GR6453" s="81" t="s">
        <v>448</v>
      </c>
      <c r="GS6453" s="81">
        <v>1.1148832299820636E-2</v>
      </c>
      <c r="GT6453" s="81">
        <v>2.6002430136060029</v>
      </c>
      <c r="GU6453" s="81">
        <v>1.1148832299820636E-2</v>
      </c>
      <c r="GV6453" s="81">
        <v>2.6002430136060029</v>
      </c>
      <c r="GW6453" s="81">
        <v>1.1148832299820636E-2</v>
      </c>
      <c r="GX6453" s="81">
        <v>2.6002430136060029</v>
      </c>
      <c r="GY6453" s="81">
        <v>1.1148832299820636E-2</v>
      </c>
      <c r="GZ6453" s="81">
        <v>2.6002430136060029</v>
      </c>
    </row>
    <row r="6454" spans="98:208" x14ac:dyDescent="0.25">
      <c r="CT6454" s="81" t="s">
        <v>155</v>
      </c>
      <c r="CU6454" s="81" t="s">
        <v>497</v>
      </c>
      <c r="CV6454" s="81" t="s">
        <v>453</v>
      </c>
      <c r="CW6454" s="81">
        <v>2023</v>
      </c>
      <c r="CX6454" s="81">
        <v>0</v>
      </c>
      <c r="CY6454" s="81">
        <v>0</v>
      </c>
      <c r="CZ6454" s="81">
        <v>0</v>
      </c>
      <c r="DA6454" s="81">
        <v>0</v>
      </c>
      <c r="DB6454" s="81">
        <v>8.0408269036976399E-2</v>
      </c>
      <c r="DC6454" s="81">
        <v>3.7590224611388653E-2</v>
      </c>
      <c r="DD6454" s="81">
        <v>1.631433411568744E-3</v>
      </c>
      <c r="DE6454" s="81">
        <v>4.1186611014015093E-2</v>
      </c>
      <c r="DF6454" s="81">
        <v>4.1908711030496244E-4</v>
      </c>
      <c r="DG6454" s="81">
        <v>4.1908711030496244E-4</v>
      </c>
      <c r="DH6454" s="81">
        <v>4.1908711030496244E-4</v>
      </c>
      <c r="DI6454" s="81">
        <v>4.1908711030496244E-4</v>
      </c>
      <c r="DJ6454" s="81">
        <v>3.575419610856939E-4</v>
      </c>
      <c r="DL6454" s="81">
        <v>0</v>
      </c>
      <c r="DM6454" s="81">
        <v>1.4984122728417278E-7</v>
      </c>
      <c r="DN6454" s="81">
        <v>1.4984122728417278E-7</v>
      </c>
      <c r="DO6454" s="81">
        <v>0</v>
      </c>
      <c r="DP6454" s="81">
        <v>1.4984122728417278E-7</v>
      </c>
      <c r="DQ6454" s="81">
        <v>1.4984122728417278E-7</v>
      </c>
      <c r="DR6454" s="81">
        <v>0</v>
      </c>
      <c r="DS6454" s="81">
        <v>1.4984122728417278E-7</v>
      </c>
      <c r="DT6454" s="81">
        <v>1.4984122728417278E-7</v>
      </c>
      <c r="DU6454" s="81">
        <v>0</v>
      </c>
      <c r="DV6454" s="81">
        <v>1.4984122728417278E-7</v>
      </c>
      <c r="DW6454" s="81">
        <v>1.4984122728417278E-7</v>
      </c>
      <c r="GE6454" s="81" t="s">
        <v>449</v>
      </c>
      <c r="GF6454" s="81" t="s">
        <v>155</v>
      </c>
      <c r="GG6454" s="81" t="s">
        <v>503</v>
      </c>
      <c r="GH6454" s="81" t="s">
        <v>461</v>
      </c>
      <c r="GI6454" s="81">
        <v>2027</v>
      </c>
      <c r="GJ6454" s="81" t="s">
        <v>201</v>
      </c>
      <c r="GK6454" s="81">
        <v>233.23007680793941</v>
      </c>
      <c r="GL6454" s="81">
        <v>1299.3</v>
      </c>
      <c r="GM6454" s="81">
        <v>2027</v>
      </c>
      <c r="GN6454" s="81" t="s">
        <v>173</v>
      </c>
      <c r="GO6454" s="81">
        <v>1.1148832299820636E-2</v>
      </c>
      <c r="GP6454" s="81">
        <v>10</v>
      </c>
      <c r="GQ6454" s="81">
        <v>0</v>
      </c>
      <c r="GR6454" s="81" t="s">
        <v>448</v>
      </c>
      <c r="GS6454" s="81">
        <v>1.1148832299820636E-2</v>
      </c>
      <c r="GT6454" s="81">
        <v>2.6002430136060029</v>
      </c>
      <c r="GU6454" s="81">
        <v>1.1148832299820636E-2</v>
      </c>
      <c r="GV6454" s="81">
        <v>2.6002430136060029</v>
      </c>
      <c r="GW6454" s="81">
        <v>1.1148832299820636E-2</v>
      </c>
      <c r="GX6454" s="81">
        <v>2.6002430136060029</v>
      </c>
      <c r="GY6454" s="81">
        <v>1.1148832299820636E-2</v>
      </c>
      <c r="GZ6454" s="81">
        <v>2.6002430136060029</v>
      </c>
    </row>
    <row r="6455" spans="98:208" x14ac:dyDescent="0.25">
      <c r="CT6455" s="81" t="s">
        <v>155</v>
      </c>
      <c r="CU6455" s="81" t="s">
        <v>497</v>
      </c>
      <c r="CV6455" s="81" t="s">
        <v>453</v>
      </c>
      <c r="CW6455" s="81">
        <v>2024</v>
      </c>
      <c r="CX6455" s="81">
        <v>0</v>
      </c>
      <c r="CY6455" s="81">
        <v>0</v>
      </c>
      <c r="CZ6455" s="81">
        <v>0</v>
      </c>
      <c r="DA6455" s="81">
        <v>0</v>
      </c>
      <c r="DB6455" s="81">
        <v>8.0408269036976399E-2</v>
      </c>
      <c r="DC6455" s="81">
        <v>3.7590224611388653E-2</v>
      </c>
      <c r="DD6455" s="81">
        <v>1.631433411568744E-3</v>
      </c>
      <c r="DE6455" s="81">
        <v>4.1186611014015093E-2</v>
      </c>
      <c r="DF6455" s="81">
        <v>4.1908711030496244E-4</v>
      </c>
      <c r="DG6455" s="81">
        <v>4.1908711030496244E-4</v>
      </c>
      <c r="DH6455" s="81">
        <v>4.1908711030496244E-4</v>
      </c>
      <c r="DI6455" s="81">
        <v>4.1908711030496244E-4</v>
      </c>
      <c r="DJ6455" s="81">
        <v>3.575419610856939E-4</v>
      </c>
      <c r="DL6455" s="81">
        <v>0</v>
      </c>
      <c r="DM6455" s="81">
        <v>1.4984122728417278E-7</v>
      </c>
      <c r="DN6455" s="81">
        <v>1.4984122728417278E-7</v>
      </c>
      <c r="DO6455" s="81">
        <v>0</v>
      </c>
      <c r="DP6455" s="81">
        <v>1.4984122728417278E-7</v>
      </c>
      <c r="DQ6455" s="81">
        <v>1.4984122728417278E-7</v>
      </c>
      <c r="DR6455" s="81">
        <v>0</v>
      </c>
      <c r="DS6455" s="81">
        <v>1.4984122728417278E-7</v>
      </c>
      <c r="DT6455" s="81">
        <v>1.4984122728417278E-7</v>
      </c>
      <c r="DU6455" s="81">
        <v>0</v>
      </c>
      <c r="DV6455" s="81">
        <v>1.4984122728417278E-7</v>
      </c>
      <c r="DW6455" s="81">
        <v>1.4984122728417278E-7</v>
      </c>
      <c r="GE6455" s="81" t="s">
        <v>449</v>
      </c>
      <c r="GF6455" s="81" t="s">
        <v>155</v>
      </c>
      <c r="GG6455" s="81" t="s">
        <v>503</v>
      </c>
      <c r="GH6455" s="81" t="s">
        <v>461</v>
      </c>
      <c r="GI6455" s="81">
        <v>2028</v>
      </c>
      <c r="GJ6455" s="81" t="s">
        <v>201</v>
      </c>
      <c r="GK6455" s="81">
        <v>247.27299216494731</v>
      </c>
      <c r="GL6455" s="81">
        <v>1299.3</v>
      </c>
      <c r="GM6455" s="81">
        <v>2028</v>
      </c>
      <c r="GN6455" s="81" t="s">
        <v>173</v>
      </c>
      <c r="GO6455" s="81">
        <v>1.1148832299820636E-2</v>
      </c>
      <c r="GP6455" s="81">
        <v>10</v>
      </c>
      <c r="GQ6455" s="81">
        <v>0</v>
      </c>
      <c r="GR6455" s="81" t="s">
        <v>448</v>
      </c>
      <c r="GS6455" s="81">
        <v>1.1148832299820636E-2</v>
      </c>
      <c r="GT6455" s="81">
        <v>2.7568051219218597</v>
      </c>
      <c r="GU6455" s="81">
        <v>1.1148832299820636E-2</v>
      </c>
      <c r="GV6455" s="81">
        <v>2.7568051219218597</v>
      </c>
      <c r="GW6455" s="81">
        <v>1.1148832299820636E-2</v>
      </c>
      <c r="GX6455" s="81">
        <v>2.7568051219218597</v>
      </c>
      <c r="GY6455" s="81">
        <v>1.1148832299820636E-2</v>
      </c>
      <c r="GZ6455" s="81">
        <v>2.7568051219218597</v>
      </c>
    </row>
    <row r="6456" spans="98:208" x14ac:dyDescent="0.25">
      <c r="CT6456" s="81" t="s">
        <v>155</v>
      </c>
      <c r="CU6456" s="81" t="s">
        <v>497</v>
      </c>
      <c r="CV6456" s="81" t="s">
        <v>453</v>
      </c>
      <c r="CW6456" s="81">
        <v>2025</v>
      </c>
      <c r="CX6456" s="81">
        <v>0</v>
      </c>
      <c r="CY6456" s="81">
        <v>0</v>
      </c>
      <c r="CZ6456" s="81">
        <v>0</v>
      </c>
      <c r="DA6456" s="81">
        <v>0</v>
      </c>
      <c r="DB6456" s="81">
        <v>8.0408269036976399E-2</v>
      </c>
      <c r="DC6456" s="81">
        <v>3.7590224611388653E-2</v>
      </c>
      <c r="DD6456" s="81">
        <v>1.631433411568744E-3</v>
      </c>
      <c r="DE6456" s="81">
        <v>4.1186611014015093E-2</v>
      </c>
      <c r="DF6456" s="81">
        <v>4.1908711030496244E-4</v>
      </c>
      <c r="DG6456" s="81">
        <v>4.1908711030496244E-4</v>
      </c>
      <c r="DH6456" s="81">
        <v>4.1908711030496244E-4</v>
      </c>
      <c r="DI6456" s="81">
        <v>4.1908711030496244E-4</v>
      </c>
      <c r="DJ6456" s="81">
        <v>3.575419610856939E-4</v>
      </c>
      <c r="DL6456" s="81">
        <v>0</v>
      </c>
      <c r="DM6456" s="81">
        <v>1.4984122728417278E-7</v>
      </c>
      <c r="DN6456" s="81">
        <v>1.4984122728417278E-7</v>
      </c>
      <c r="DO6456" s="81">
        <v>0</v>
      </c>
      <c r="DP6456" s="81">
        <v>1.4984122728417278E-7</v>
      </c>
      <c r="DQ6456" s="81">
        <v>1.4984122728417278E-7</v>
      </c>
      <c r="DR6456" s="81">
        <v>0</v>
      </c>
      <c r="DS6456" s="81">
        <v>1.4984122728417278E-7</v>
      </c>
      <c r="DT6456" s="81">
        <v>1.4984122728417278E-7</v>
      </c>
      <c r="DU6456" s="81">
        <v>0</v>
      </c>
      <c r="DV6456" s="81">
        <v>1.4984122728417278E-7</v>
      </c>
      <c r="DW6456" s="81">
        <v>1.4984122728417278E-7</v>
      </c>
      <c r="GE6456" s="81" t="s">
        <v>449</v>
      </c>
      <c r="GF6456" s="81" t="s">
        <v>155</v>
      </c>
      <c r="GG6456" s="81" t="s">
        <v>503</v>
      </c>
      <c r="GH6456" s="81" t="s">
        <v>461</v>
      </c>
      <c r="GI6456" s="81">
        <v>2029</v>
      </c>
      <c r="GJ6456" s="81" t="s">
        <v>201</v>
      </c>
      <c r="GK6456" s="81">
        <v>247.27299216494731</v>
      </c>
      <c r="GL6456" s="81">
        <v>1299.3</v>
      </c>
      <c r="GM6456" s="81">
        <v>2029</v>
      </c>
      <c r="GN6456" s="81" t="s">
        <v>173</v>
      </c>
      <c r="GO6456" s="81">
        <v>1.1148832299820636E-2</v>
      </c>
      <c r="GP6456" s="81">
        <v>10</v>
      </c>
      <c r="GQ6456" s="81">
        <v>0</v>
      </c>
      <c r="GR6456" s="81" t="s">
        <v>448</v>
      </c>
      <c r="GS6456" s="81">
        <v>1.1148832299820636E-2</v>
      </c>
      <c r="GT6456" s="81">
        <v>2.7568051219218597</v>
      </c>
      <c r="GU6456" s="81">
        <v>1.1148832299820636E-2</v>
      </c>
      <c r="GV6456" s="81">
        <v>2.7568051219218597</v>
      </c>
      <c r="GW6456" s="81">
        <v>1.1148832299820636E-2</v>
      </c>
      <c r="GX6456" s="81">
        <v>2.7568051219218597</v>
      </c>
      <c r="GY6456" s="81">
        <v>1.1148832299820636E-2</v>
      </c>
      <c r="GZ6456" s="81">
        <v>2.7568051219218597</v>
      </c>
    </row>
    <row r="6457" spans="98:208" x14ac:dyDescent="0.25">
      <c r="CT6457" s="81" t="s">
        <v>155</v>
      </c>
      <c r="CU6457" s="81" t="s">
        <v>497</v>
      </c>
      <c r="CV6457" s="81" t="s">
        <v>453</v>
      </c>
      <c r="CW6457" s="81">
        <v>2026</v>
      </c>
      <c r="CX6457" s="81">
        <v>0</v>
      </c>
      <c r="CY6457" s="81">
        <v>0</v>
      </c>
      <c r="CZ6457" s="81">
        <v>0</v>
      </c>
      <c r="DA6457" s="81">
        <v>0</v>
      </c>
      <c r="DB6457" s="81">
        <v>8.0408269036976399E-2</v>
      </c>
      <c r="DC6457" s="81">
        <v>3.7590224611388653E-2</v>
      </c>
      <c r="DD6457" s="81">
        <v>1.631433411568744E-3</v>
      </c>
      <c r="DE6457" s="81">
        <v>4.1186611014015093E-2</v>
      </c>
      <c r="DF6457" s="81">
        <v>4.1908711030496244E-4</v>
      </c>
      <c r="DG6457" s="81">
        <v>4.1908711030496244E-4</v>
      </c>
      <c r="DH6457" s="81">
        <v>4.1908711030496244E-4</v>
      </c>
      <c r="DI6457" s="81">
        <v>4.1908711030496244E-4</v>
      </c>
      <c r="DJ6457" s="81">
        <v>3.575419610856939E-4</v>
      </c>
      <c r="DL6457" s="81">
        <v>0</v>
      </c>
      <c r="DM6457" s="81">
        <v>1.4984122728417278E-7</v>
      </c>
      <c r="DN6457" s="81">
        <v>1.4984122728417278E-7</v>
      </c>
      <c r="DO6457" s="81">
        <v>0</v>
      </c>
      <c r="DP6457" s="81">
        <v>1.4984122728417278E-7</v>
      </c>
      <c r="DQ6457" s="81">
        <v>1.4984122728417278E-7</v>
      </c>
      <c r="DR6457" s="81">
        <v>0</v>
      </c>
      <c r="DS6457" s="81">
        <v>1.4984122728417278E-7</v>
      </c>
      <c r="DT6457" s="81">
        <v>1.4984122728417278E-7</v>
      </c>
      <c r="DU6457" s="81">
        <v>0</v>
      </c>
      <c r="DV6457" s="81">
        <v>1.4984122728417278E-7</v>
      </c>
      <c r="DW6457" s="81">
        <v>1.4984122728417278E-7</v>
      </c>
      <c r="GE6457" s="81" t="s">
        <v>449</v>
      </c>
      <c r="GF6457" s="81" t="s">
        <v>155</v>
      </c>
      <c r="GG6457" s="81" t="s">
        <v>503</v>
      </c>
      <c r="GH6457" s="81" t="s">
        <v>461</v>
      </c>
      <c r="GI6457" s="81">
        <v>2030</v>
      </c>
      <c r="GJ6457" s="81" t="s">
        <v>201</v>
      </c>
      <c r="GK6457" s="81">
        <v>247.27299216494731</v>
      </c>
      <c r="GL6457" s="81">
        <v>1299.3</v>
      </c>
      <c r="GM6457" s="81">
        <v>2030</v>
      </c>
      <c r="GN6457" s="81" t="s">
        <v>173</v>
      </c>
      <c r="GO6457" s="81">
        <v>1.1148832299820636E-2</v>
      </c>
      <c r="GP6457" s="81">
        <v>10</v>
      </c>
      <c r="GQ6457" s="81">
        <v>0</v>
      </c>
      <c r="GR6457" s="81" t="s">
        <v>448</v>
      </c>
      <c r="GS6457" s="81">
        <v>0</v>
      </c>
      <c r="GT6457" s="81">
        <v>0</v>
      </c>
      <c r="GU6457" s="81">
        <v>1.1148832299820636E-2</v>
      </c>
      <c r="GV6457" s="81">
        <v>2.7568051219218597</v>
      </c>
      <c r="GW6457" s="81">
        <v>1.1148832299820636E-2</v>
      </c>
      <c r="GX6457" s="81">
        <v>2.7568051219218597</v>
      </c>
      <c r="GY6457" s="81">
        <v>1.1148832299820636E-2</v>
      </c>
      <c r="GZ6457" s="81">
        <v>2.7568051219218597</v>
      </c>
    </row>
    <row r="6458" spans="98:208" x14ac:dyDescent="0.25">
      <c r="CT6458" s="81" t="s">
        <v>155</v>
      </c>
      <c r="CU6458" s="81" t="s">
        <v>497</v>
      </c>
      <c r="CV6458" s="81" t="s">
        <v>453</v>
      </c>
      <c r="CW6458" s="81">
        <v>2027</v>
      </c>
      <c r="CX6458" s="81">
        <v>0</v>
      </c>
      <c r="CY6458" s="81">
        <v>0</v>
      </c>
      <c r="CZ6458" s="81">
        <v>0</v>
      </c>
      <c r="DA6458" s="81">
        <v>0</v>
      </c>
      <c r="DB6458" s="81">
        <v>8.0408269036976399E-2</v>
      </c>
      <c r="DC6458" s="81">
        <v>3.7590224611388653E-2</v>
      </c>
      <c r="DD6458" s="81">
        <v>1.631433411568744E-3</v>
      </c>
      <c r="DE6458" s="81">
        <v>4.1186611014015093E-2</v>
      </c>
      <c r="DF6458" s="81">
        <v>4.1908711030496244E-4</v>
      </c>
      <c r="DG6458" s="81">
        <v>4.1908711030496244E-4</v>
      </c>
      <c r="DH6458" s="81">
        <v>4.1908711030496244E-4</v>
      </c>
      <c r="DI6458" s="81">
        <v>4.1908711030496244E-4</v>
      </c>
      <c r="DJ6458" s="81">
        <v>3.575419610856939E-4</v>
      </c>
      <c r="DL6458" s="81">
        <v>0</v>
      </c>
      <c r="DM6458" s="81">
        <v>1.4984122728417278E-7</v>
      </c>
      <c r="DN6458" s="81">
        <v>1.4984122728417278E-7</v>
      </c>
      <c r="DO6458" s="81">
        <v>0</v>
      </c>
      <c r="DP6458" s="81">
        <v>1.4984122728417278E-7</v>
      </c>
      <c r="DQ6458" s="81">
        <v>1.4984122728417278E-7</v>
      </c>
      <c r="DR6458" s="81">
        <v>0</v>
      </c>
      <c r="DS6458" s="81">
        <v>1.4984122728417278E-7</v>
      </c>
      <c r="DT6458" s="81">
        <v>1.4984122728417278E-7</v>
      </c>
      <c r="DU6458" s="81">
        <v>0</v>
      </c>
      <c r="DV6458" s="81">
        <v>1.4984122728417278E-7</v>
      </c>
      <c r="DW6458" s="81">
        <v>1.4984122728417278E-7</v>
      </c>
      <c r="GE6458" s="81" t="s">
        <v>449</v>
      </c>
      <c r="GF6458" s="81" t="s">
        <v>155</v>
      </c>
      <c r="GG6458" s="81" t="s">
        <v>503</v>
      </c>
      <c r="GH6458" s="81" t="s">
        <v>461</v>
      </c>
      <c r="GI6458" s="81">
        <v>2031</v>
      </c>
      <c r="GJ6458" s="81" t="s">
        <v>201</v>
      </c>
      <c r="GK6458" s="81">
        <v>247.27299216494731</v>
      </c>
      <c r="GL6458" s="81">
        <v>1299.3</v>
      </c>
      <c r="GM6458" s="81">
        <v>2031</v>
      </c>
      <c r="GN6458" s="81" t="s">
        <v>173</v>
      </c>
      <c r="GO6458" s="81">
        <v>1.1148832299820636E-2</v>
      </c>
      <c r="GP6458" s="81">
        <v>10</v>
      </c>
      <c r="GQ6458" s="81">
        <v>0</v>
      </c>
      <c r="GR6458" s="81" t="s">
        <v>448</v>
      </c>
      <c r="GS6458" s="81">
        <v>0</v>
      </c>
      <c r="GT6458" s="81">
        <v>0</v>
      </c>
      <c r="GU6458" s="81">
        <v>0</v>
      </c>
      <c r="GV6458" s="81">
        <v>0</v>
      </c>
      <c r="GW6458" s="81">
        <v>1.1148832299820636E-2</v>
      </c>
      <c r="GX6458" s="81">
        <v>2.7568051219218597</v>
      </c>
      <c r="GY6458" s="81">
        <v>1.1148832299820636E-2</v>
      </c>
      <c r="GZ6458" s="81">
        <v>2.7568051219218597</v>
      </c>
    </row>
    <row r="6459" spans="98:208" x14ac:dyDescent="0.25">
      <c r="CT6459" s="81" t="s">
        <v>155</v>
      </c>
      <c r="CU6459" s="81" t="s">
        <v>497</v>
      </c>
      <c r="CV6459" s="81" t="s">
        <v>453</v>
      </c>
      <c r="CW6459" s="81">
        <v>2028</v>
      </c>
      <c r="CX6459" s="81">
        <v>0</v>
      </c>
      <c r="CY6459" s="81">
        <v>0</v>
      </c>
      <c r="CZ6459" s="81">
        <v>0</v>
      </c>
      <c r="DA6459" s="81">
        <v>0</v>
      </c>
      <c r="DB6459" s="81">
        <v>8.360637774512826E-2</v>
      </c>
      <c r="DC6459" s="81">
        <v>3.9055083184885292E-2</v>
      </c>
      <c r="DD6459" s="81">
        <v>1.694997174106456E-3</v>
      </c>
      <c r="DE6459" s="81">
        <v>4.2856297386136867E-2</v>
      </c>
      <c r="DF6459" s="81">
        <v>4.3541857288383095E-4</v>
      </c>
      <c r="DG6459" s="81">
        <v>4.3541857288383095E-4</v>
      </c>
      <c r="DH6459" s="81">
        <v>4.3541857288383095E-4</v>
      </c>
      <c r="DI6459" s="81">
        <v>4.3541857288383095E-4</v>
      </c>
      <c r="DJ6459" s="81">
        <v>3.575419610856939E-4</v>
      </c>
      <c r="DL6459" s="81">
        <v>0</v>
      </c>
      <c r="DM6459" s="81">
        <v>1.5568041044201907E-7</v>
      </c>
      <c r="DN6459" s="81">
        <v>1.5568041044201907E-7</v>
      </c>
      <c r="DO6459" s="81">
        <v>0</v>
      </c>
      <c r="DP6459" s="81">
        <v>1.5568041044201907E-7</v>
      </c>
      <c r="DQ6459" s="81">
        <v>1.5568041044201907E-7</v>
      </c>
      <c r="DR6459" s="81">
        <v>0</v>
      </c>
      <c r="DS6459" s="81">
        <v>1.5568041044201907E-7</v>
      </c>
      <c r="DT6459" s="81">
        <v>1.5568041044201907E-7</v>
      </c>
      <c r="DU6459" s="81">
        <v>0</v>
      </c>
      <c r="DV6459" s="81">
        <v>1.5568041044201907E-7</v>
      </c>
      <c r="DW6459" s="81">
        <v>1.5568041044201907E-7</v>
      </c>
      <c r="GE6459" s="81" t="s">
        <v>449</v>
      </c>
      <c r="GF6459" s="81" t="s">
        <v>155</v>
      </c>
      <c r="GG6459" s="81" t="s">
        <v>503</v>
      </c>
      <c r="GH6459" s="81" t="s">
        <v>461</v>
      </c>
      <c r="GI6459" s="81">
        <v>2032</v>
      </c>
      <c r="GJ6459" s="81" t="s">
        <v>201</v>
      </c>
      <c r="GK6459" s="81">
        <v>247.27299216494731</v>
      </c>
      <c r="GL6459" s="81">
        <v>1299.3</v>
      </c>
      <c r="GM6459" s="81">
        <v>2032</v>
      </c>
      <c r="GN6459" s="81" t="s">
        <v>173</v>
      </c>
      <c r="GO6459" s="81">
        <v>1.1148832299820636E-2</v>
      </c>
      <c r="GP6459" s="81">
        <v>10</v>
      </c>
      <c r="GQ6459" s="81">
        <v>0</v>
      </c>
      <c r="GR6459" s="81" t="s">
        <v>448</v>
      </c>
      <c r="GS6459" s="81">
        <v>0</v>
      </c>
      <c r="GT6459" s="81">
        <v>0</v>
      </c>
      <c r="GU6459" s="81">
        <v>0</v>
      </c>
      <c r="GV6459" s="81">
        <v>0</v>
      </c>
      <c r="GW6459" s="81">
        <v>0</v>
      </c>
      <c r="GX6459" s="81">
        <v>0</v>
      </c>
      <c r="GY6459" s="81">
        <v>1.1148832299820636E-2</v>
      </c>
      <c r="GZ6459" s="81">
        <v>2.7568051219218597</v>
      </c>
    </row>
    <row r="6460" spans="98:208" x14ac:dyDescent="0.25">
      <c r="CT6460" s="81" t="s">
        <v>155</v>
      </c>
      <c r="CU6460" s="81" t="s">
        <v>497</v>
      </c>
      <c r="CV6460" s="81" t="s">
        <v>453</v>
      </c>
      <c r="CW6460" s="81">
        <v>2029</v>
      </c>
      <c r="CX6460" s="81">
        <v>0</v>
      </c>
      <c r="CY6460" s="81">
        <v>0</v>
      </c>
      <c r="CZ6460" s="81">
        <v>0</v>
      </c>
      <c r="DA6460" s="81">
        <v>0</v>
      </c>
      <c r="DB6460" s="81">
        <v>8.360637774512826E-2</v>
      </c>
      <c r="DC6460" s="81">
        <v>3.9055083184885292E-2</v>
      </c>
      <c r="DD6460" s="81">
        <v>1.694997174106456E-3</v>
      </c>
      <c r="DE6460" s="81">
        <v>4.2856297386136867E-2</v>
      </c>
      <c r="DF6460" s="81">
        <v>4.3541857288383095E-4</v>
      </c>
      <c r="DG6460" s="81">
        <v>4.3541857288383095E-4</v>
      </c>
      <c r="DH6460" s="81">
        <v>4.3541857288383095E-4</v>
      </c>
      <c r="DI6460" s="81">
        <v>4.3541857288383095E-4</v>
      </c>
      <c r="DJ6460" s="81">
        <v>3.575419610856939E-4</v>
      </c>
      <c r="DL6460" s="81">
        <v>0</v>
      </c>
      <c r="DM6460" s="81">
        <v>1.5568041044201907E-7</v>
      </c>
      <c r="DN6460" s="81">
        <v>1.5568041044201907E-7</v>
      </c>
      <c r="DO6460" s="81">
        <v>0</v>
      </c>
      <c r="DP6460" s="81">
        <v>1.5568041044201907E-7</v>
      </c>
      <c r="DQ6460" s="81">
        <v>1.5568041044201907E-7</v>
      </c>
      <c r="DR6460" s="81">
        <v>0</v>
      </c>
      <c r="DS6460" s="81">
        <v>1.5568041044201907E-7</v>
      </c>
      <c r="DT6460" s="81">
        <v>1.5568041044201907E-7</v>
      </c>
      <c r="DU6460" s="81">
        <v>0</v>
      </c>
      <c r="DV6460" s="81">
        <v>1.5568041044201907E-7</v>
      </c>
      <c r="DW6460" s="81">
        <v>1.5568041044201907E-7</v>
      </c>
      <c r="GE6460" s="81" t="s">
        <v>449</v>
      </c>
      <c r="GF6460" s="81" t="s">
        <v>155</v>
      </c>
      <c r="GG6460" s="81" t="s">
        <v>503</v>
      </c>
      <c r="GH6460" s="81" t="s">
        <v>451</v>
      </c>
      <c r="GI6460" s="81">
        <v>2021</v>
      </c>
      <c r="GJ6460" s="81" t="s">
        <v>201</v>
      </c>
      <c r="GK6460" s="81">
        <v>222.22942162784079</v>
      </c>
      <c r="GL6460" s="81">
        <v>1299.3</v>
      </c>
      <c r="GM6460" s="81">
        <v>2021</v>
      </c>
      <c r="GN6460" s="81" t="s">
        <v>173</v>
      </c>
      <c r="GO6460" s="81">
        <v>1.1148832299820636E-2</v>
      </c>
      <c r="GP6460" s="81">
        <v>10</v>
      </c>
      <c r="GQ6460" s="81">
        <v>0</v>
      </c>
      <c r="GR6460" s="81" t="s">
        <v>448</v>
      </c>
      <c r="GS6460" s="81">
        <v>1.1148832299820636E-2</v>
      </c>
      <c r="GT6460" s="81">
        <v>2.4775985538149299</v>
      </c>
      <c r="GU6460" s="81">
        <v>1.1148832299820636E-2</v>
      </c>
      <c r="GV6460" s="81">
        <v>2.4775985538149299</v>
      </c>
      <c r="GW6460" s="81">
        <v>0</v>
      </c>
      <c r="GX6460" s="81">
        <v>0</v>
      </c>
      <c r="GY6460" s="81">
        <v>0</v>
      </c>
      <c r="GZ6460" s="81">
        <v>0</v>
      </c>
    </row>
    <row r="6461" spans="98:208" x14ac:dyDescent="0.25">
      <c r="CT6461" s="81" t="s">
        <v>155</v>
      </c>
      <c r="CU6461" s="81" t="s">
        <v>497</v>
      </c>
      <c r="CV6461" s="81" t="s">
        <v>453</v>
      </c>
      <c r="CW6461" s="81">
        <v>2030</v>
      </c>
      <c r="CX6461" s="81">
        <v>0</v>
      </c>
      <c r="CY6461" s="81">
        <v>0</v>
      </c>
      <c r="CZ6461" s="81">
        <v>0</v>
      </c>
      <c r="DA6461" s="81">
        <v>0</v>
      </c>
      <c r="DB6461" s="81">
        <v>8.360637774512826E-2</v>
      </c>
      <c r="DC6461" s="81">
        <v>3.9055083184885292E-2</v>
      </c>
      <c r="DD6461" s="81">
        <v>1.694997174106456E-3</v>
      </c>
      <c r="DE6461" s="81">
        <v>4.2856297386136867E-2</v>
      </c>
      <c r="DF6461" s="81">
        <v>0</v>
      </c>
      <c r="DG6461" s="81">
        <v>4.3541857288383095E-4</v>
      </c>
      <c r="DH6461" s="81">
        <v>4.3541857288383095E-4</v>
      </c>
      <c r="DI6461" s="81">
        <v>4.3541857288383095E-4</v>
      </c>
      <c r="DJ6461" s="81">
        <v>3.575419610856939E-4</v>
      </c>
      <c r="DL6461" s="81">
        <v>0</v>
      </c>
      <c r="DM6461" s="81">
        <v>0</v>
      </c>
      <c r="DN6461" s="81">
        <v>0</v>
      </c>
      <c r="DO6461" s="81">
        <v>0</v>
      </c>
      <c r="DP6461" s="81">
        <v>1.5568041044201907E-7</v>
      </c>
      <c r="DQ6461" s="81">
        <v>1.5568041044201907E-7</v>
      </c>
      <c r="DR6461" s="81">
        <v>0</v>
      </c>
      <c r="DS6461" s="81">
        <v>1.5568041044201907E-7</v>
      </c>
      <c r="DT6461" s="81">
        <v>1.5568041044201907E-7</v>
      </c>
      <c r="DU6461" s="81">
        <v>0</v>
      </c>
      <c r="DV6461" s="81">
        <v>1.5568041044201907E-7</v>
      </c>
      <c r="DW6461" s="81">
        <v>1.5568041044201907E-7</v>
      </c>
      <c r="GE6461" s="81" t="s">
        <v>449</v>
      </c>
      <c r="GF6461" s="81" t="s">
        <v>155</v>
      </c>
      <c r="GG6461" s="81" t="s">
        <v>503</v>
      </c>
      <c r="GH6461" s="81" t="s">
        <v>451</v>
      </c>
      <c r="GI6461" s="81">
        <v>2022</v>
      </c>
      <c r="GJ6461" s="81" t="s">
        <v>201</v>
      </c>
      <c r="GK6461" s="81">
        <v>222.22942162784079</v>
      </c>
      <c r="GL6461" s="81">
        <v>1299.3</v>
      </c>
      <c r="GM6461" s="81">
        <v>2022</v>
      </c>
      <c r="GN6461" s="81" t="s">
        <v>173</v>
      </c>
      <c r="GO6461" s="81">
        <v>1.1148832299820636E-2</v>
      </c>
      <c r="GP6461" s="81">
        <v>10</v>
      </c>
      <c r="GQ6461" s="81">
        <v>0</v>
      </c>
      <c r="GR6461" s="81" t="s">
        <v>448</v>
      </c>
      <c r="GS6461" s="81">
        <v>1.1148832299820636E-2</v>
      </c>
      <c r="GT6461" s="81">
        <v>2.4775985538149299</v>
      </c>
      <c r="GU6461" s="81">
        <v>1.1148832299820636E-2</v>
      </c>
      <c r="GV6461" s="81">
        <v>2.4775985538149299</v>
      </c>
      <c r="GW6461" s="81">
        <v>1.1148832299820636E-2</v>
      </c>
      <c r="GX6461" s="81">
        <v>2.4775985538149299</v>
      </c>
      <c r="GY6461" s="81">
        <v>0</v>
      </c>
      <c r="GZ6461" s="81">
        <v>0</v>
      </c>
    </row>
    <row r="6462" spans="98:208" x14ac:dyDescent="0.25">
      <c r="CT6462" s="81" t="s">
        <v>155</v>
      </c>
      <c r="CU6462" s="81" t="s">
        <v>497</v>
      </c>
      <c r="CV6462" s="81" t="s">
        <v>453</v>
      </c>
      <c r="CW6462" s="81">
        <v>2031</v>
      </c>
      <c r="CX6462" s="81">
        <v>0</v>
      </c>
      <c r="CY6462" s="81">
        <v>0</v>
      </c>
      <c r="CZ6462" s="81">
        <v>0</v>
      </c>
      <c r="DA6462" s="81">
        <v>0</v>
      </c>
      <c r="DB6462" s="81">
        <v>8.360637774512826E-2</v>
      </c>
      <c r="DC6462" s="81">
        <v>3.9055083184885292E-2</v>
      </c>
      <c r="DD6462" s="81">
        <v>1.694997174106456E-3</v>
      </c>
      <c r="DE6462" s="81">
        <v>4.2856297386136867E-2</v>
      </c>
      <c r="DF6462" s="81">
        <v>0</v>
      </c>
      <c r="DG6462" s="81">
        <v>0</v>
      </c>
      <c r="DH6462" s="81">
        <v>4.3541857288383095E-4</v>
      </c>
      <c r="DI6462" s="81">
        <v>4.3541857288383095E-4</v>
      </c>
      <c r="DJ6462" s="81">
        <v>3.575419610856939E-4</v>
      </c>
      <c r="DL6462" s="81">
        <v>0</v>
      </c>
      <c r="DM6462" s="81">
        <v>0</v>
      </c>
      <c r="DN6462" s="81">
        <v>0</v>
      </c>
      <c r="DO6462" s="81">
        <v>0</v>
      </c>
      <c r="DP6462" s="81">
        <v>0</v>
      </c>
      <c r="DQ6462" s="81">
        <v>0</v>
      </c>
      <c r="DR6462" s="81">
        <v>0</v>
      </c>
      <c r="DS6462" s="81">
        <v>1.5568041044201907E-7</v>
      </c>
      <c r="DT6462" s="81">
        <v>1.5568041044201907E-7</v>
      </c>
      <c r="DU6462" s="81">
        <v>0</v>
      </c>
      <c r="DV6462" s="81">
        <v>1.5568041044201907E-7</v>
      </c>
      <c r="DW6462" s="81">
        <v>1.5568041044201907E-7</v>
      </c>
      <c r="GE6462" s="81" t="s">
        <v>449</v>
      </c>
      <c r="GF6462" s="81" t="s">
        <v>155</v>
      </c>
      <c r="GG6462" s="81" t="s">
        <v>503</v>
      </c>
      <c r="GH6462" s="81" t="s">
        <v>451</v>
      </c>
      <c r="GI6462" s="81">
        <v>2023</v>
      </c>
      <c r="GJ6462" s="81" t="s">
        <v>201</v>
      </c>
      <c r="GK6462" s="81">
        <v>233.2300768079499</v>
      </c>
      <c r="GL6462" s="81">
        <v>1299.3</v>
      </c>
      <c r="GM6462" s="81">
        <v>2023</v>
      </c>
      <c r="GN6462" s="81" t="s">
        <v>173</v>
      </c>
      <c r="GO6462" s="81">
        <v>1.1148832299820636E-2</v>
      </c>
      <c r="GP6462" s="81">
        <v>10</v>
      </c>
      <c r="GQ6462" s="81">
        <v>0</v>
      </c>
      <c r="GR6462" s="81" t="s">
        <v>448</v>
      </c>
      <c r="GS6462" s="81">
        <v>1.1148832299820636E-2</v>
      </c>
      <c r="GT6462" s="81">
        <v>2.6002430136061196</v>
      </c>
      <c r="GU6462" s="81">
        <v>1.1148832299820636E-2</v>
      </c>
      <c r="GV6462" s="81">
        <v>2.6002430136061196</v>
      </c>
      <c r="GW6462" s="81">
        <v>1.1148832299820636E-2</v>
      </c>
      <c r="GX6462" s="81">
        <v>2.6002430136061196</v>
      </c>
      <c r="GY6462" s="81">
        <v>1.1148832299820636E-2</v>
      </c>
      <c r="GZ6462" s="81">
        <v>2.6002430136061196</v>
      </c>
    </row>
    <row r="6463" spans="98:208" x14ac:dyDescent="0.25">
      <c r="CT6463" s="81" t="s">
        <v>155</v>
      </c>
      <c r="CU6463" s="81" t="s">
        <v>497</v>
      </c>
      <c r="CV6463" s="81" t="s">
        <v>453</v>
      </c>
      <c r="CW6463" s="81">
        <v>2032</v>
      </c>
      <c r="CX6463" s="81">
        <v>0</v>
      </c>
      <c r="CY6463" s="81">
        <v>0</v>
      </c>
      <c r="CZ6463" s="81">
        <v>0</v>
      </c>
      <c r="DA6463" s="81">
        <v>0</v>
      </c>
      <c r="DB6463" s="81">
        <v>8.360637774512826E-2</v>
      </c>
      <c r="DC6463" s="81">
        <v>3.9055083184885292E-2</v>
      </c>
      <c r="DD6463" s="81">
        <v>1.694997174106456E-3</v>
      </c>
      <c r="DE6463" s="81">
        <v>4.2856297386136867E-2</v>
      </c>
      <c r="DF6463" s="81">
        <v>0</v>
      </c>
      <c r="DG6463" s="81">
        <v>0</v>
      </c>
      <c r="DH6463" s="81">
        <v>0</v>
      </c>
      <c r="DI6463" s="81">
        <v>4.3541857288383095E-4</v>
      </c>
      <c r="DJ6463" s="81">
        <v>3.575419610856939E-4</v>
      </c>
      <c r="DL6463" s="81">
        <v>0</v>
      </c>
      <c r="DM6463" s="81">
        <v>0</v>
      </c>
      <c r="DN6463" s="81">
        <v>0</v>
      </c>
      <c r="DO6463" s="81">
        <v>0</v>
      </c>
      <c r="DP6463" s="81">
        <v>0</v>
      </c>
      <c r="DQ6463" s="81">
        <v>0</v>
      </c>
      <c r="DR6463" s="81">
        <v>0</v>
      </c>
      <c r="DS6463" s="81">
        <v>0</v>
      </c>
      <c r="DT6463" s="81">
        <v>0</v>
      </c>
      <c r="DU6463" s="81">
        <v>0</v>
      </c>
      <c r="DV6463" s="81">
        <v>1.5568041044201907E-7</v>
      </c>
      <c r="DW6463" s="81">
        <v>1.5568041044201907E-7</v>
      </c>
      <c r="GE6463" s="81" t="s">
        <v>449</v>
      </c>
      <c r="GF6463" s="81" t="s">
        <v>155</v>
      </c>
      <c r="GG6463" s="81" t="s">
        <v>503</v>
      </c>
      <c r="GH6463" s="81" t="s">
        <v>451</v>
      </c>
      <c r="GI6463" s="81">
        <v>2024</v>
      </c>
      <c r="GJ6463" s="81" t="s">
        <v>201</v>
      </c>
      <c r="GK6463" s="81">
        <v>233.2300768079499</v>
      </c>
      <c r="GL6463" s="81">
        <v>1299.3</v>
      </c>
      <c r="GM6463" s="81">
        <v>2024</v>
      </c>
      <c r="GN6463" s="81" t="s">
        <v>173</v>
      </c>
      <c r="GO6463" s="81">
        <v>1.1148832299820636E-2</v>
      </c>
      <c r="GP6463" s="81">
        <v>10</v>
      </c>
      <c r="GQ6463" s="81">
        <v>0</v>
      </c>
      <c r="GR6463" s="81" t="s">
        <v>448</v>
      </c>
      <c r="GS6463" s="81">
        <v>1.1148832299820636E-2</v>
      </c>
      <c r="GT6463" s="81">
        <v>2.6002430136061196</v>
      </c>
      <c r="GU6463" s="81">
        <v>1.1148832299820636E-2</v>
      </c>
      <c r="GV6463" s="81">
        <v>2.6002430136061196</v>
      </c>
      <c r="GW6463" s="81">
        <v>1.1148832299820636E-2</v>
      </c>
      <c r="GX6463" s="81">
        <v>2.6002430136061196</v>
      </c>
      <c r="GY6463" s="81">
        <v>1.1148832299820636E-2</v>
      </c>
      <c r="GZ6463" s="81">
        <v>2.6002430136061196</v>
      </c>
    </row>
    <row r="6464" spans="98:208" x14ac:dyDescent="0.25">
      <c r="CT6464" s="81" t="s">
        <v>155</v>
      </c>
      <c r="CU6464" s="81" t="s">
        <v>497</v>
      </c>
      <c r="CV6464" s="81" t="s">
        <v>454</v>
      </c>
      <c r="CW6464" s="81">
        <v>2020</v>
      </c>
      <c r="CX6464" s="81">
        <v>0</v>
      </c>
      <c r="CY6464" s="81">
        <v>0</v>
      </c>
      <c r="CZ6464" s="81">
        <v>0</v>
      </c>
      <c r="DA6464" s="81">
        <v>0</v>
      </c>
      <c r="DB6464" s="81">
        <v>21083.842824223699</v>
      </c>
      <c r="DC6464" s="81">
        <v>409.22373582044048</v>
      </c>
      <c r="DD6464" s="81">
        <v>13469.087812377</v>
      </c>
      <c r="DE6464" s="81">
        <v>7205.5312760241877</v>
      </c>
      <c r="DF6464" s="81">
        <v>4.5623668037681941</v>
      </c>
      <c r="DG6464" s="81">
        <v>0</v>
      </c>
      <c r="DH6464" s="81">
        <v>0</v>
      </c>
      <c r="DI6464" s="81">
        <v>0</v>
      </c>
      <c r="DJ6464" s="81">
        <v>6.2604080463517634E-10</v>
      </c>
      <c r="DL6464" s="81">
        <v>0</v>
      </c>
      <c r="DM6464" s="81">
        <v>2.8562277848718579E-9</v>
      </c>
      <c r="DN6464" s="81">
        <v>2.8562277848718579E-9</v>
      </c>
      <c r="DO6464" s="81">
        <v>0</v>
      </c>
      <c r="DP6464" s="81">
        <v>0</v>
      </c>
      <c r="DQ6464" s="81">
        <v>0</v>
      </c>
      <c r="DR6464" s="81">
        <v>0</v>
      </c>
      <c r="DS6464" s="81">
        <v>0</v>
      </c>
      <c r="DT6464" s="81">
        <v>0</v>
      </c>
      <c r="DU6464" s="81">
        <v>0</v>
      </c>
      <c r="DV6464" s="81">
        <v>0</v>
      </c>
      <c r="DW6464" s="81">
        <v>0</v>
      </c>
      <c r="GE6464" s="81" t="s">
        <v>449</v>
      </c>
      <c r="GF6464" s="81" t="s">
        <v>155</v>
      </c>
      <c r="GG6464" s="81" t="s">
        <v>503</v>
      </c>
      <c r="GH6464" s="81" t="s">
        <v>451</v>
      </c>
      <c r="GI6464" s="81">
        <v>2025</v>
      </c>
      <c r="GJ6464" s="81" t="s">
        <v>201</v>
      </c>
      <c r="GK6464" s="81">
        <v>233.2300768079499</v>
      </c>
      <c r="GL6464" s="81">
        <v>1299.3</v>
      </c>
      <c r="GM6464" s="81">
        <v>2025</v>
      </c>
      <c r="GN6464" s="81" t="s">
        <v>173</v>
      </c>
      <c r="GO6464" s="81">
        <v>1.1148832299820636E-2</v>
      </c>
      <c r="GP6464" s="81">
        <v>10</v>
      </c>
      <c r="GQ6464" s="81">
        <v>0</v>
      </c>
      <c r="GR6464" s="81" t="s">
        <v>448</v>
      </c>
      <c r="GS6464" s="81">
        <v>1.1148832299820636E-2</v>
      </c>
      <c r="GT6464" s="81">
        <v>2.6002430136061196</v>
      </c>
      <c r="GU6464" s="81">
        <v>1.1148832299820636E-2</v>
      </c>
      <c r="GV6464" s="81">
        <v>2.6002430136061196</v>
      </c>
      <c r="GW6464" s="81">
        <v>1.1148832299820636E-2</v>
      </c>
      <c r="GX6464" s="81">
        <v>2.6002430136061196</v>
      </c>
      <c r="GY6464" s="81">
        <v>1.1148832299820636E-2</v>
      </c>
      <c r="GZ6464" s="81">
        <v>2.6002430136061196</v>
      </c>
    </row>
    <row r="6465" spans="98:208" x14ac:dyDescent="0.25">
      <c r="CT6465" s="81" t="s">
        <v>155</v>
      </c>
      <c r="CU6465" s="81" t="s">
        <v>497</v>
      </c>
      <c r="CV6465" s="81" t="s">
        <v>454</v>
      </c>
      <c r="CW6465" s="81">
        <v>2021</v>
      </c>
      <c r="CX6465" s="81">
        <v>0</v>
      </c>
      <c r="CY6465" s="81">
        <v>0</v>
      </c>
      <c r="CZ6465" s="81">
        <v>0</v>
      </c>
      <c r="DA6465" s="81">
        <v>0</v>
      </c>
      <c r="DB6465" s="81">
        <v>21083.842824223699</v>
      </c>
      <c r="DC6465" s="81">
        <v>409.22373582044048</v>
      </c>
      <c r="DD6465" s="81">
        <v>13469.087812377</v>
      </c>
      <c r="DE6465" s="81">
        <v>7205.5312760241877</v>
      </c>
      <c r="DF6465" s="81">
        <v>4.5623668037681941</v>
      </c>
      <c r="DG6465" s="81">
        <v>4.5623668037681941</v>
      </c>
      <c r="DH6465" s="81">
        <v>0</v>
      </c>
      <c r="DI6465" s="81">
        <v>0</v>
      </c>
      <c r="DJ6465" s="81">
        <v>6.2604080463517634E-10</v>
      </c>
      <c r="DL6465" s="81">
        <v>0</v>
      </c>
      <c r="DM6465" s="81">
        <v>2.8562277848718579E-9</v>
      </c>
      <c r="DN6465" s="81">
        <v>2.8562277848718579E-9</v>
      </c>
      <c r="DO6465" s="81">
        <v>0</v>
      </c>
      <c r="DP6465" s="81">
        <v>2.8562277848718579E-9</v>
      </c>
      <c r="DQ6465" s="81">
        <v>2.8562277848718579E-9</v>
      </c>
      <c r="DR6465" s="81">
        <v>0</v>
      </c>
      <c r="DS6465" s="81">
        <v>0</v>
      </c>
      <c r="DT6465" s="81">
        <v>0</v>
      </c>
      <c r="DU6465" s="81">
        <v>0</v>
      </c>
      <c r="DV6465" s="81">
        <v>0</v>
      </c>
      <c r="DW6465" s="81">
        <v>0</v>
      </c>
      <c r="GE6465" s="81" t="s">
        <v>449</v>
      </c>
      <c r="GF6465" s="81" t="s">
        <v>155</v>
      </c>
      <c r="GG6465" s="81" t="s">
        <v>503</v>
      </c>
      <c r="GH6465" s="81" t="s">
        <v>451</v>
      </c>
      <c r="GI6465" s="81">
        <v>2026</v>
      </c>
      <c r="GJ6465" s="81" t="s">
        <v>201</v>
      </c>
      <c r="GK6465" s="81">
        <v>233.2300768079499</v>
      </c>
      <c r="GL6465" s="81">
        <v>1299.3</v>
      </c>
      <c r="GM6465" s="81">
        <v>2026</v>
      </c>
      <c r="GN6465" s="81" t="s">
        <v>173</v>
      </c>
      <c r="GO6465" s="81">
        <v>1.1148832299820636E-2</v>
      </c>
      <c r="GP6465" s="81">
        <v>10</v>
      </c>
      <c r="GQ6465" s="81">
        <v>0</v>
      </c>
      <c r="GR6465" s="81" t="s">
        <v>448</v>
      </c>
      <c r="GS6465" s="81">
        <v>1.1148832299820636E-2</v>
      </c>
      <c r="GT6465" s="81">
        <v>2.6002430136061196</v>
      </c>
      <c r="GU6465" s="81">
        <v>1.1148832299820636E-2</v>
      </c>
      <c r="GV6465" s="81">
        <v>2.6002430136061196</v>
      </c>
      <c r="GW6465" s="81">
        <v>1.1148832299820636E-2</v>
      </c>
      <c r="GX6465" s="81">
        <v>2.6002430136061196</v>
      </c>
      <c r="GY6465" s="81">
        <v>1.1148832299820636E-2</v>
      </c>
      <c r="GZ6465" s="81">
        <v>2.6002430136061196</v>
      </c>
    </row>
    <row r="6466" spans="98:208" x14ac:dyDescent="0.25">
      <c r="CT6466" s="81" t="s">
        <v>155</v>
      </c>
      <c r="CU6466" s="81" t="s">
        <v>497</v>
      </c>
      <c r="CV6466" s="81" t="s">
        <v>454</v>
      </c>
      <c r="CW6466" s="81">
        <v>2022</v>
      </c>
      <c r="CX6466" s="81">
        <v>0</v>
      </c>
      <c r="CY6466" s="81">
        <v>0</v>
      </c>
      <c r="CZ6466" s="81">
        <v>0</v>
      </c>
      <c r="DA6466" s="81">
        <v>0</v>
      </c>
      <c r="DB6466" s="81">
        <v>21083.842824223699</v>
      </c>
      <c r="DC6466" s="81">
        <v>409.22373582044048</v>
      </c>
      <c r="DD6466" s="81">
        <v>13469.087812377</v>
      </c>
      <c r="DE6466" s="81">
        <v>7205.5312760241877</v>
      </c>
      <c r="DF6466" s="81">
        <v>4.5623668037681941</v>
      </c>
      <c r="DG6466" s="81">
        <v>4.5623668037681941</v>
      </c>
      <c r="DH6466" s="81">
        <v>4.5623668037681941</v>
      </c>
      <c r="DI6466" s="81">
        <v>0</v>
      </c>
      <c r="DJ6466" s="81">
        <v>6.2604080463517634E-10</v>
      </c>
      <c r="DL6466" s="81">
        <v>0</v>
      </c>
      <c r="DM6466" s="81">
        <v>2.8562277848718579E-9</v>
      </c>
      <c r="DN6466" s="81">
        <v>2.8562277848718579E-9</v>
      </c>
      <c r="DO6466" s="81">
        <v>0</v>
      </c>
      <c r="DP6466" s="81">
        <v>2.8562277848718579E-9</v>
      </c>
      <c r="DQ6466" s="81">
        <v>2.8562277848718579E-9</v>
      </c>
      <c r="DR6466" s="81">
        <v>0</v>
      </c>
      <c r="DS6466" s="81">
        <v>2.8562277848718579E-9</v>
      </c>
      <c r="DT6466" s="81">
        <v>2.8562277848718579E-9</v>
      </c>
      <c r="DU6466" s="81">
        <v>0</v>
      </c>
      <c r="DV6466" s="81">
        <v>0</v>
      </c>
      <c r="DW6466" s="81">
        <v>0</v>
      </c>
      <c r="GE6466" s="81" t="s">
        <v>449</v>
      </c>
      <c r="GF6466" s="81" t="s">
        <v>155</v>
      </c>
      <c r="GG6466" s="81" t="s">
        <v>503</v>
      </c>
      <c r="GH6466" s="81" t="s">
        <v>451</v>
      </c>
      <c r="GI6466" s="81">
        <v>2027</v>
      </c>
      <c r="GJ6466" s="81" t="s">
        <v>201</v>
      </c>
      <c r="GK6466" s="81">
        <v>233.2300768079499</v>
      </c>
      <c r="GL6466" s="81">
        <v>1299.3</v>
      </c>
      <c r="GM6466" s="81">
        <v>2027</v>
      </c>
      <c r="GN6466" s="81" t="s">
        <v>173</v>
      </c>
      <c r="GO6466" s="81">
        <v>1.1148832299820636E-2</v>
      </c>
      <c r="GP6466" s="81">
        <v>10</v>
      </c>
      <c r="GQ6466" s="81">
        <v>0</v>
      </c>
      <c r="GR6466" s="81" t="s">
        <v>448</v>
      </c>
      <c r="GS6466" s="81">
        <v>1.1148832299820636E-2</v>
      </c>
      <c r="GT6466" s="81">
        <v>2.6002430136061196</v>
      </c>
      <c r="GU6466" s="81">
        <v>1.1148832299820636E-2</v>
      </c>
      <c r="GV6466" s="81">
        <v>2.6002430136061196</v>
      </c>
      <c r="GW6466" s="81">
        <v>1.1148832299820636E-2</v>
      </c>
      <c r="GX6466" s="81">
        <v>2.6002430136061196</v>
      </c>
      <c r="GY6466" s="81">
        <v>1.1148832299820636E-2</v>
      </c>
      <c r="GZ6466" s="81">
        <v>2.6002430136061196</v>
      </c>
    </row>
    <row r="6467" spans="98:208" x14ac:dyDescent="0.25">
      <c r="CT6467" s="81" t="s">
        <v>155</v>
      </c>
      <c r="CU6467" s="81" t="s">
        <v>497</v>
      </c>
      <c r="CV6467" s="81" t="s">
        <v>454</v>
      </c>
      <c r="CW6467" s="81">
        <v>2023</v>
      </c>
      <c r="CX6467" s="81">
        <v>0</v>
      </c>
      <c r="CY6467" s="81">
        <v>0</v>
      </c>
      <c r="CZ6467" s="81">
        <v>0</v>
      </c>
      <c r="DA6467" s="81">
        <v>0</v>
      </c>
      <c r="DB6467" s="81">
        <v>21835.978114129481</v>
      </c>
      <c r="DC6467" s="81">
        <v>428.60232122030828</v>
      </c>
      <c r="DD6467" s="81">
        <v>13939.56097345665</v>
      </c>
      <c r="DE6467" s="81">
        <v>7467.8148194512351</v>
      </c>
      <c r="DF6467" s="81">
        <v>4.778415402599073</v>
      </c>
      <c r="DG6467" s="81">
        <v>4.778415402599073</v>
      </c>
      <c r="DH6467" s="81">
        <v>4.778415402599073</v>
      </c>
      <c r="DI6467" s="81">
        <v>4.778415402599073</v>
      </c>
      <c r="DJ6467" s="81">
        <v>6.2604080463517634E-10</v>
      </c>
      <c r="DL6467" s="81">
        <v>0</v>
      </c>
      <c r="DM6467" s="81">
        <v>2.9914830235242438E-9</v>
      </c>
      <c r="DN6467" s="81">
        <v>2.9914830235242438E-9</v>
      </c>
      <c r="DO6467" s="81">
        <v>0</v>
      </c>
      <c r="DP6467" s="81">
        <v>2.9914830235242438E-9</v>
      </c>
      <c r="DQ6467" s="81">
        <v>2.9914830235242438E-9</v>
      </c>
      <c r="DR6467" s="81">
        <v>0</v>
      </c>
      <c r="DS6467" s="81">
        <v>2.9914830235242438E-9</v>
      </c>
      <c r="DT6467" s="81">
        <v>2.9914830235242438E-9</v>
      </c>
      <c r="DU6467" s="81">
        <v>0</v>
      </c>
      <c r="DV6467" s="81">
        <v>2.9914830235242438E-9</v>
      </c>
      <c r="DW6467" s="81">
        <v>2.9914830235242438E-9</v>
      </c>
      <c r="GE6467" s="81" t="s">
        <v>449</v>
      </c>
      <c r="GF6467" s="81" t="s">
        <v>155</v>
      </c>
      <c r="GG6467" s="81" t="s">
        <v>503</v>
      </c>
      <c r="GH6467" s="81" t="s">
        <v>451</v>
      </c>
      <c r="GI6467" s="81">
        <v>2028</v>
      </c>
      <c r="GJ6467" s="81" t="s">
        <v>201</v>
      </c>
      <c r="GK6467" s="81">
        <v>247.2729921649584</v>
      </c>
      <c r="GL6467" s="81">
        <v>1299.3</v>
      </c>
      <c r="GM6467" s="81">
        <v>2028</v>
      </c>
      <c r="GN6467" s="81" t="s">
        <v>173</v>
      </c>
      <c r="GO6467" s="81">
        <v>1.1148832299820636E-2</v>
      </c>
      <c r="GP6467" s="81">
        <v>10</v>
      </c>
      <c r="GQ6467" s="81">
        <v>0</v>
      </c>
      <c r="GR6467" s="81" t="s">
        <v>448</v>
      </c>
      <c r="GS6467" s="81">
        <v>1.1148832299820636E-2</v>
      </c>
      <c r="GT6467" s="81">
        <v>2.7568051219219831</v>
      </c>
      <c r="GU6467" s="81">
        <v>1.1148832299820636E-2</v>
      </c>
      <c r="GV6467" s="81">
        <v>2.7568051219219831</v>
      </c>
      <c r="GW6467" s="81">
        <v>1.1148832299820636E-2</v>
      </c>
      <c r="GX6467" s="81">
        <v>2.7568051219219831</v>
      </c>
      <c r="GY6467" s="81">
        <v>1.1148832299820636E-2</v>
      </c>
      <c r="GZ6467" s="81">
        <v>2.7568051219219831</v>
      </c>
    </row>
    <row r="6468" spans="98:208" x14ac:dyDescent="0.25">
      <c r="CT6468" s="81" t="s">
        <v>155</v>
      </c>
      <c r="CU6468" s="81" t="s">
        <v>497</v>
      </c>
      <c r="CV6468" s="81" t="s">
        <v>454</v>
      </c>
      <c r="CW6468" s="81">
        <v>2024</v>
      </c>
      <c r="CX6468" s="81">
        <v>0</v>
      </c>
      <c r="CY6468" s="81">
        <v>0</v>
      </c>
      <c r="CZ6468" s="81">
        <v>0</v>
      </c>
      <c r="DA6468" s="81">
        <v>0</v>
      </c>
      <c r="DB6468" s="81">
        <v>21835.978114129481</v>
      </c>
      <c r="DC6468" s="81">
        <v>428.60232122030828</v>
      </c>
      <c r="DD6468" s="81">
        <v>13939.56097345665</v>
      </c>
      <c r="DE6468" s="81">
        <v>7467.8148194512351</v>
      </c>
      <c r="DF6468" s="81">
        <v>4.778415402599073</v>
      </c>
      <c r="DG6468" s="81">
        <v>4.778415402599073</v>
      </c>
      <c r="DH6468" s="81">
        <v>4.778415402599073</v>
      </c>
      <c r="DI6468" s="81">
        <v>4.778415402599073</v>
      </c>
      <c r="DJ6468" s="81">
        <v>6.2604080463517634E-10</v>
      </c>
      <c r="DL6468" s="81">
        <v>0</v>
      </c>
      <c r="DM6468" s="81">
        <v>2.9914830235242438E-9</v>
      </c>
      <c r="DN6468" s="81">
        <v>2.9914830235242438E-9</v>
      </c>
      <c r="DO6468" s="81">
        <v>0</v>
      </c>
      <c r="DP6468" s="81">
        <v>2.9914830235242438E-9</v>
      </c>
      <c r="DQ6468" s="81">
        <v>2.9914830235242438E-9</v>
      </c>
      <c r="DR6468" s="81">
        <v>0</v>
      </c>
      <c r="DS6468" s="81">
        <v>2.9914830235242438E-9</v>
      </c>
      <c r="DT6468" s="81">
        <v>2.9914830235242438E-9</v>
      </c>
      <c r="DU6468" s="81">
        <v>0</v>
      </c>
      <c r="DV6468" s="81">
        <v>2.9914830235242438E-9</v>
      </c>
      <c r="DW6468" s="81">
        <v>2.9914830235242438E-9</v>
      </c>
      <c r="GE6468" s="81" t="s">
        <v>449</v>
      </c>
      <c r="GF6468" s="81" t="s">
        <v>155</v>
      </c>
      <c r="GG6468" s="81" t="s">
        <v>503</v>
      </c>
      <c r="GH6468" s="81" t="s">
        <v>451</v>
      </c>
      <c r="GI6468" s="81">
        <v>2029</v>
      </c>
      <c r="GJ6468" s="81" t="s">
        <v>201</v>
      </c>
      <c r="GK6468" s="81">
        <v>247.2729921649584</v>
      </c>
      <c r="GL6468" s="81">
        <v>1299.3</v>
      </c>
      <c r="GM6468" s="81">
        <v>2029</v>
      </c>
      <c r="GN6468" s="81" t="s">
        <v>173</v>
      </c>
      <c r="GO6468" s="81">
        <v>1.1148832299820636E-2</v>
      </c>
      <c r="GP6468" s="81">
        <v>10</v>
      </c>
      <c r="GQ6468" s="81">
        <v>0</v>
      </c>
      <c r="GR6468" s="81" t="s">
        <v>448</v>
      </c>
      <c r="GS6468" s="81">
        <v>1.1148832299820636E-2</v>
      </c>
      <c r="GT6468" s="81">
        <v>2.7568051219219831</v>
      </c>
      <c r="GU6468" s="81">
        <v>1.1148832299820636E-2</v>
      </c>
      <c r="GV6468" s="81">
        <v>2.7568051219219831</v>
      </c>
      <c r="GW6468" s="81">
        <v>1.1148832299820636E-2</v>
      </c>
      <c r="GX6468" s="81">
        <v>2.7568051219219831</v>
      </c>
      <c r="GY6468" s="81">
        <v>1.1148832299820636E-2</v>
      </c>
      <c r="GZ6468" s="81">
        <v>2.7568051219219831</v>
      </c>
    </row>
    <row r="6469" spans="98:208" x14ac:dyDescent="0.25">
      <c r="CT6469" s="81" t="s">
        <v>155</v>
      </c>
      <c r="CU6469" s="81" t="s">
        <v>497</v>
      </c>
      <c r="CV6469" s="81" t="s">
        <v>454</v>
      </c>
      <c r="CW6469" s="81">
        <v>2025</v>
      </c>
      <c r="CX6469" s="81">
        <v>0</v>
      </c>
      <c r="CY6469" s="81">
        <v>0</v>
      </c>
      <c r="CZ6469" s="81">
        <v>0</v>
      </c>
      <c r="DA6469" s="81">
        <v>0</v>
      </c>
      <c r="DB6469" s="81">
        <v>21835.978114129481</v>
      </c>
      <c r="DC6469" s="81">
        <v>428.60232122030828</v>
      </c>
      <c r="DD6469" s="81">
        <v>13939.56097345665</v>
      </c>
      <c r="DE6469" s="81">
        <v>7467.8148194512351</v>
      </c>
      <c r="DF6469" s="81">
        <v>4.778415402599073</v>
      </c>
      <c r="DG6469" s="81">
        <v>4.778415402599073</v>
      </c>
      <c r="DH6469" s="81">
        <v>4.778415402599073</v>
      </c>
      <c r="DI6469" s="81">
        <v>4.778415402599073</v>
      </c>
      <c r="DJ6469" s="81">
        <v>6.2604080463517634E-10</v>
      </c>
      <c r="DL6469" s="81">
        <v>0</v>
      </c>
      <c r="DM6469" s="81">
        <v>2.9914830235242438E-9</v>
      </c>
      <c r="DN6469" s="81">
        <v>2.9914830235242438E-9</v>
      </c>
      <c r="DO6469" s="81">
        <v>0</v>
      </c>
      <c r="DP6469" s="81">
        <v>2.9914830235242438E-9</v>
      </c>
      <c r="DQ6469" s="81">
        <v>2.9914830235242438E-9</v>
      </c>
      <c r="DR6469" s="81">
        <v>0</v>
      </c>
      <c r="DS6469" s="81">
        <v>2.9914830235242438E-9</v>
      </c>
      <c r="DT6469" s="81">
        <v>2.9914830235242438E-9</v>
      </c>
      <c r="DU6469" s="81">
        <v>0</v>
      </c>
      <c r="DV6469" s="81">
        <v>2.9914830235242438E-9</v>
      </c>
      <c r="DW6469" s="81">
        <v>2.9914830235242438E-9</v>
      </c>
      <c r="GE6469" s="81" t="s">
        <v>449</v>
      </c>
      <c r="GF6469" s="81" t="s">
        <v>155</v>
      </c>
      <c r="GG6469" s="81" t="s">
        <v>503</v>
      </c>
      <c r="GH6469" s="81" t="s">
        <v>451</v>
      </c>
      <c r="GI6469" s="81">
        <v>2030</v>
      </c>
      <c r="GJ6469" s="81" t="s">
        <v>201</v>
      </c>
      <c r="GK6469" s="81">
        <v>247.2729921649584</v>
      </c>
      <c r="GL6469" s="81">
        <v>1299.3</v>
      </c>
      <c r="GM6469" s="81">
        <v>2030</v>
      </c>
      <c r="GN6469" s="81" t="s">
        <v>173</v>
      </c>
      <c r="GO6469" s="81">
        <v>1.1148832299820636E-2</v>
      </c>
      <c r="GP6469" s="81">
        <v>10</v>
      </c>
      <c r="GQ6469" s="81">
        <v>0</v>
      </c>
      <c r="GR6469" s="81" t="s">
        <v>448</v>
      </c>
      <c r="GS6469" s="81">
        <v>0</v>
      </c>
      <c r="GT6469" s="81">
        <v>0</v>
      </c>
      <c r="GU6469" s="81">
        <v>1.1148832299820636E-2</v>
      </c>
      <c r="GV6469" s="81">
        <v>2.7568051219219831</v>
      </c>
      <c r="GW6469" s="81">
        <v>1.1148832299820636E-2</v>
      </c>
      <c r="GX6469" s="81">
        <v>2.7568051219219831</v>
      </c>
      <c r="GY6469" s="81">
        <v>1.1148832299820636E-2</v>
      </c>
      <c r="GZ6469" s="81">
        <v>2.7568051219219831</v>
      </c>
    </row>
    <row r="6470" spans="98:208" x14ac:dyDescent="0.25">
      <c r="CT6470" s="81" t="s">
        <v>155</v>
      </c>
      <c r="CU6470" s="81" t="s">
        <v>497</v>
      </c>
      <c r="CV6470" s="81" t="s">
        <v>454</v>
      </c>
      <c r="CW6470" s="81">
        <v>2026</v>
      </c>
      <c r="CX6470" s="81">
        <v>0</v>
      </c>
      <c r="CY6470" s="81">
        <v>0</v>
      </c>
      <c r="CZ6470" s="81">
        <v>0</v>
      </c>
      <c r="DA6470" s="81">
        <v>0</v>
      </c>
      <c r="DB6470" s="81">
        <v>21835.978114129481</v>
      </c>
      <c r="DC6470" s="81">
        <v>428.60232122030828</v>
      </c>
      <c r="DD6470" s="81">
        <v>13939.56097345665</v>
      </c>
      <c r="DE6470" s="81">
        <v>7467.8148194512351</v>
      </c>
      <c r="DF6470" s="81">
        <v>4.778415402599073</v>
      </c>
      <c r="DG6470" s="81">
        <v>4.778415402599073</v>
      </c>
      <c r="DH6470" s="81">
        <v>4.778415402599073</v>
      </c>
      <c r="DI6470" s="81">
        <v>4.778415402599073</v>
      </c>
      <c r="DJ6470" s="81">
        <v>6.2604080463517634E-10</v>
      </c>
      <c r="DL6470" s="81">
        <v>0</v>
      </c>
      <c r="DM6470" s="81">
        <v>2.9914830235242438E-9</v>
      </c>
      <c r="DN6470" s="81">
        <v>2.9914830235242438E-9</v>
      </c>
      <c r="DO6470" s="81">
        <v>0</v>
      </c>
      <c r="DP6470" s="81">
        <v>2.9914830235242438E-9</v>
      </c>
      <c r="DQ6470" s="81">
        <v>2.9914830235242438E-9</v>
      </c>
      <c r="DR6470" s="81">
        <v>0</v>
      </c>
      <c r="DS6470" s="81">
        <v>2.9914830235242438E-9</v>
      </c>
      <c r="DT6470" s="81">
        <v>2.9914830235242438E-9</v>
      </c>
      <c r="DU6470" s="81">
        <v>0</v>
      </c>
      <c r="DV6470" s="81">
        <v>2.9914830235242438E-9</v>
      </c>
      <c r="DW6470" s="81">
        <v>2.9914830235242438E-9</v>
      </c>
      <c r="GE6470" s="81" t="s">
        <v>449</v>
      </c>
      <c r="GF6470" s="81" t="s">
        <v>155</v>
      </c>
      <c r="GG6470" s="81" t="s">
        <v>503</v>
      </c>
      <c r="GH6470" s="81" t="s">
        <v>451</v>
      </c>
      <c r="GI6470" s="81">
        <v>2031</v>
      </c>
      <c r="GJ6470" s="81" t="s">
        <v>201</v>
      </c>
      <c r="GK6470" s="81">
        <v>247.2729921649584</v>
      </c>
      <c r="GL6470" s="81">
        <v>1299.3</v>
      </c>
      <c r="GM6470" s="81">
        <v>2031</v>
      </c>
      <c r="GN6470" s="81" t="s">
        <v>173</v>
      </c>
      <c r="GO6470" s="81">
        <v>1.1148832299820636E-2</v>
      </c>
      <c r="GP6470" s="81">
        <v>10</v>
      </c>
      <c r="GQ6470" s="81">
        <v>0</v>
      </c>
      <c r="GR6470" s="81" t="s">
        <v>448</v>
      </c>
      <c r="GS6470" s="81">
        <v>0</v>
      </c>
      <c r="GT6470" s="81">
        <v>0</v>
      </c>
      <c r="GU6470" s="81">
        <v>0</v>
      </c>
      <c r="GV6470" s="81">
        <v>0</v>
      </c>
      <c r="GW6470" s="81">
        <v>1.1148832299820636E-2</v>
      </c>
      <c r="GX6470" s="81">
        <v>2.7568051219219831</v>
      </c>
      <c r="GY6470" s="81">
        <v>1.1148832299820636E-2</v>
      </c>
      <c r="GZ6470" s="81">
        <v>2.7568051219219831</v>
      </c>
    </row>
    <row r="6471" spans="98:208" x14ac:dyDescent="0.25">
      <c r="CT6471" s="81" t="s">
        <v>155</v>
      </c>
      <c r="CU6471" s="81" t="s">
        <v>497</v>
      </c>
      <c r="CV6471" s="81" t="s">
        <v>454</v>
      </c>
      <c r="CW6471" s="81">
        <v>2027</v>
      </c>
      <c r="CX6471" s="81">
        <v>0</v>
      </c>
      <c r="CY6471" s="81">
        <v>0</v>
      </c>
      <c r="CZ6471" s="81">
        <v>0</v>
      </c>
      <c r="DA6471" s="81">
        <v>0</v>
      </c>
      <c r="DB6471" s="81">
        <v>21835.978114129481</v>
      </c>
      <c r="DC6471" s="81">
        <v>428.60232122030828</v>
      </c>
      <c r="DD6471" s="81">
        <v>13939.56097345665</v>
      </c>
      <c r="DE6471" s="81">
        <v>7467.8148194512351</v>
      </c>
      <c r="DF6471" s="81">
        <v>4.778415402599073</v>
      </c>
      <c r="DG6471" s="81">
        <v>4.778415402599073</v>
      </c>
      <c r="DH6471" s="81">
        <v>4.778415402599073</v>
      </c>
      <c r="DI6471" s="81">
        <v>4.778415402599073</v>
      </c>
      <c r="DJ6471" s="81">
        <v>6.2604080463517634E-10</v>
      </c>
      <c r="DL6471" s="81">
        <v>0</v>
      </c>
      <c r="DM6471" s="81">
        <v>2.9914830235242438E-9</v>
      </c>
      <c r="DN6471" s="81">
        <v>2.9914830235242438E-9</v>
      </c>
      <c r="DO6471" s="81">
        <v>0</v>
      </c>
      <c r="DP6471" s="81">
        <v>2.9914830235242438E-9</v>
      </c>
      <c r="DQ6471" s="81">
        <v>2.9914830235242438E-9</v>
      </c>
      <c r="DR6471" s="81">
        <v>0</v>
      </c>
      <c r="DS6471" s="81">
        <v>2.9914830235242438E-9</v>
      </c>
      <c r="DT6471" s="81">
        <v>2.9914830235242438E-9</v>
      </c>
      <c r="DU6471" s="81">
        <v>0</v>
      </c>
      <c r="DV6471" s="81">
        <v>2.9914830235242438E-9</v>
      </c>
      <c r="DW6471" s="81">
        <v>2.9914830235242438E-9</v>
      </c>
      <c r="GE6471" s="81" t="s">
        <v>449</v>
      </c>
      <c r="GF6471" s="81" t="s">
        <v>155</v>
      </c>
      <c r="GG6471" s="81" t="s">
        <v>503</v>
      </c>
      <c r="GH6471" s="81" t="s">
        <v>451</v>
      </c>
      <c r="GI6471" s="81">
        <v>2032</v>
      </c>
      <c r="GJ6471" s="81" t="s">
        <v>201</v>
      </c>
      <c r="GK6471" s="81">
        <v>247.2729921649584</v>
      </c>
      <c r="GL6471" s="81">
        <v>1299.3</v>
      </c>
      <c r="GM6471" s="81">
        <v>2032</v>
      </c>
      <c r="GN6471" s="81" t="s">
        <v>173</v>
      </c>
      <c r="GO6471" s="81">
        <v>1.1148832299820636E-2</v>
      </c>
      <c r="GP6471" s="81">
        <v>10</v>
      </c>
      <c r="GQ6471" s="81">
        <v>0</v>
      </c>
      <c r="GR6471" s="81" t="s">
        <v>448</v>
      </c>
      <c r="GS6471" s="81">
        <v>0</v>
      </c>
      <c r="GT6471" s="81">
        <v>0</v>
      </c>
      <c r="GU6471" s="81">
        <v>0</v>
      </c>
      <c r="GV6471" s="81">
        <v>0</v>
      </c>
      <c r="GW6471" s="81">
        <v>0</v>
      </c>
      <c r="GX6471" s="81">
        <v>0</v>
      </c>
      <c r="GY6471" s="81">
        <v>1.1148832299820636E-2</v>
      </c>
      <c r="GZ6471" s="81">
        <v>2.7568051219219831</v>
      </c>
    </row>
    <row r="6472" spans="98:208" x14ac:dyDescent="0.25">
      <c r="CT6472" s="81" t="s">
        <v>155</v>
      </c>
      <c r="CU6472" s="81" t="s">
        <v>497</v>
      </c>
      <c r="CV6472" s="81" t="s">
        <v>454</v>
      </c>
      <c r="CW6472" s="81">
        <v>2028</v>
      </c>
      <c r="CX6472" s="81">
        <v>0</v>
      </c>
      <c r="CY6472" s="81">
        <v>0</v>
      </c>
      <c r="CZ6472" s="81">
        <v>0</v>
      </c>
      <c r="DA6472" s="81">
        <v>0</v>
      </c>
      <c r="DB6472" s="81">
        <v>22783.187028906032</v>
      </c>
      <c r="DC6472" s="81">
        <v>453.26096055717272</v>
      </c>
      <c r="DD6472" s="81">
        <v>14531.335685571519</v>
      </c>
      <c r="DE6472" s="81">
        <v>7798.5903827773582</v>
      </c>
      <c r="DF6472" s="81">
        <v>5.053330437307535</v>
      </c>
      <c r="DG6472" s="81">
        <v>5.053330437307535</v>
      </c>
      <c r="DH6472" s="81">
        <v>5.053330437307535</v>
      </c>
      <c r="DI6472" s="81">
        <v>5.053330437307535</v>
      </c>
      <c r="DJ6472" s="81">
        <v>6.2604080463517634E-10</v>
      </c>
      <c r="DL6472" s="81">
        <v>0</v>
      </c>
      <c r="DM6472" s="81">
        <v>3.1635910530594368E-9</v>
      </c>
      <c r="DN6472" s="81">
        <v>3.1635910530594368E-9</v>
      </c>
      <c r="DO6472" s="81">
        <v>0</v>
      </c>
      <c r="DP6472" s="81">
        <v>3.1635910530594368E-9</v>
      </c>
      <c r="DQ6472" s="81">
        <v>3.1635910530594368E-9</v>
      </c>
      <c r="DR6472" s="81">
        <v>0</v>
      </c>
      <c r="DS6472" s="81">
        <v>3.1635910530594368E-9</v>
      </c>
      <c r="DT6472" s="81">
        <v>3.1635910530594368E-9</v>
      </c>
      <c r="DU6472" s="81">
        <v>0</v>
      </c>
      <c r="DV6472" s="81">
        <v>3.1635910530594368E-9</v>
      </c>
      <c r="DW6472" s="81">
        <v>3.1635910530594368E-9</v>
      </c>
      <c r="GE6472" s="81" t="s">
        <v>449</v>
      </c>
      <c r="GF6472" s="81" t="s">
        <v>155</v>
      </c>
      <c r="GG6472" s="81" t="s">
        <v>503</v>
      </c>
      <c r="GH6472" s="81" t="s">
        <v>452</v>
      </c>
      <c r="GI6472" s="81">
        <v>2021</v>
      </c>
      <c r="GJ6472" s="81" t="s">
        <v>201</v>
      </c>
      <c r="GK6472" s="81">
        <v>0.69641821681222871</v>
      </c>
      <c r="GL6472" s="81">
        <v>1299.3</v>
      </c>
      <c r="GM6472" s="81">
        <v>2021</v>
      </c>
      <c r="GN6472" s="81" t="s">
        <v>173</v>
      </c>
      <c r="GO6472" s="81">
        <v>1.1148832299820636E-2</v>
      </c>
      <c r="GP6472" s="81">
        <v>10</v>
      </c>
      <c r="GQ6472" s="81">
        <v>0</v>
      </c>
      <c r="GR6472" s="81" t="s">
        <v>448</v>
      </c>
      <c r="GS6472" s="81">
        <v>1.1148832299820636E-2</v>
      </c>
      <c r="GT6472" s="81">
        <v>7.7642499097796665E-3</v>
      </c>
      <c r="GU6472" s="81">
        <v>1.1148832299820636E-2</v>
      </c>
      <c r="GV6472" s="81">
        <v>7.7642499097796665E-3</v>
      </c>
      <c r="GW6472" s="81">
        <v>0</v>
      </c>
      <c r="GX6472" s="81">
        <v>0</v>
      </c>
      <c r="GY6472" s="81">
        <v>0</v>
      </c>
      <c r="GZ6472" s="81">
        <v>0</v>
      </c>
    </row>
    <row r="6473" spans="98:208" x14ac:dyDescent="0.25">
      <c r="CT6473" s="81" t="s">
        <v>155</v>
      </c>
      <c r="CU6473" s="81" t="s">
        <v>497</v>
      </c>
      <c r="CV6473" s="81" t="s">
        <v>454</v>
      </c>
      <c r="CW6473" s="81">
        <v>2029</v>
      </c>
      <c r="CX6473" s="81">
        <v>0</v>
      </c>
      <c r="CY6473" s="81">
        <v>0</v>
      </c>
      <c r="CZ6473" s="81">
        <v>0</v>
      </c>
      <c r="DA6473" s="81">
        <v>0</v>
      </c>
      <c r="DB6473" s="81">
        <v>22783.187028906032</v>
      </c>
      <c r="DC6473" s="81">
        <v>453.26096055717272</v>
      </c>
      <c r="DD6473" s="81">
        <v>14531.335685571519</v>
      </c>
      <c r="DE6473" s="81">
        <v>7798.5903827773582</v>
      </c>
      <c r="DF6473" s="81">
        <v>5.053330437307535</v>
      </c>
      <c r="DG6473" s="81">
        <v>5.053330437307535</v>
      </c>
      <c r="DH6473" s="81">
        <v>5.053330437307535</v>
      </c>
      <c r="DI6473" s="81">
        <v>5.053330437307535</v>
      </c>
      <c r="DJ6473" s="81">
        <v>6.2604080463517634E-10</v>
      </c>
      <c r="DL6473" s="81">
        <v>0</v>
      </c>
      <c r="DM6473" s="81">
        <v>3.1635910530594368E-9</v>
      </c>
      <c r="DN6473" s="81">
        <v>3.1635910530594368E-9</v>
      </c>
      <c r="DO6473" s="81">
        <v>0</v>
      </c>
      <c r="DP6473" s="81">
        <v>3.1635910530594368E-9</v>
      </c>
      <c r="DQ6473" s="81">
        <v>3.1635910530594368E-9</v>
      </c>
      <c r="DR6473" s="81">
        <v>0</v>
      </c>
      <c r="DS6473" s="81">
        <v>3.1635910530594368E-9</v>
      </c>
      <c r="DT6473" s="81">
        <v>3.1635910530594368E-9</v>
      </c>
      <c r="DU6473" s="81">
        <v>0</v>
      </c>
      <c r="DV6473" s="81">
        <v>3.1635910530594368E-9</v>
      </c>
      <c r="DW6473" s="81">
        <v>3.1635910530594368E-9</v>
      </c>
      <c r="GE6473" s="81" t="s">
        <v>449</v>
      </c>
      <c r="GF6473" s="81" t="s">
        <v>155</v>
      </c>
      <c r="GG6473" s="81" t="s">
        <v>503</v>
      </c>
      <c r="GH6473" s="81" t="s">
        <v>452</v>
      </c>
      <c r="GI6473" s="81">
        <v>2022</v>
      </c>
      <c r="GJ6473" s="81" t="s">
        <v>201</v>
      </c>
      <c r="GK6473" s="81">
        <v>0.69641821681222871</v>
      </c>
      <c r="GL6473" s="81">
        <v>1299.3</v>
      </c>
      <c r="GM6473" s="81">
        <v>2022</v>
      </c>
      <c r="GN6473" s="81" t="s">
        <v>173</v>
      </c>
      <c r="GO6473" s="81">
        <v>1.1148832299820636E-2</v>
      </c>
      <c r="GP6473" s="81">
        <v>10</v>
      </c>
      <c r="GQ6473" s="81">
        <v>0</v>
      </c>
      <c r="GR6473" s="81" t="s">
        <v>448</v>
      </c>
      <c r="GS6473" s="81">
        <v>1.1148832299820636E-2</v>
      </c>
      <c r="GT6473" s="81">
        <v>7.7642499097796665E-3</v>
      </c>
      <c r="GU6473" s="81">
        <v>1.1148832299820636E-2</v>
      </c>
      <c r="GV6473" s="81">
        <v>7.7642499097796665E-3</v>
      </c>
      <c r="GW6473" s="81">
        <v>1.1148832299820636E-2</v>
      </c>
      <c r="GX6473" s="81">
        <v>7.7642499097796665E-3</v>
      </c>
      <c r="GY6473" s="81">
        <v>0</v>
      </c>
      <c r="GZ6473" s="81">
        <v>0</v>
      </c>
    </row>
    <row r="6474" spans="98:208" x14ac:dyDescent="0.25">
      <c r="CT6474" s="81" t="s">
        <v>155</v>
      </c>
      <c r="CU6474" s="81" t="s">
        <v>497</v>
      </c>
      <c r="CV6474" s="81" t="s">
        <v>454</v>
      </c>
      <c r="CW6474" s="81">
        <v>2030</v>
      </c>
      <c r="CX6474" s="81">
        <v>0</v>
      </c>
      <c r="CY6474" s="81">
        <v>0</v>
      </c>
      <c r="CZ6474" s="81">
        <v>0</v>
      </c>
      <c r="DA6474" s="81">
        <v>0</v>
      </c>
      <c r="DB6474" s="81">
        <v>22783.187028906032</v>
      </c>
      <c r="DC6474" s="81">
        <v>453.26096055717272</v>
      </c>
      <c r="DD6474" s="81">
        <v>14531.335685571519</v>
      </c>
      <c r="DE6474" s="81">
        <v>7798.5903827773582</v>
      </c>
      <c r="DF6474" s="81">
        <v>0</v>
      </c>
      <c r="DG6474" s="81">
        <v>5.053330437307535</v>
      </c>
      <c r="DH6474" s="81">
        <v>5.053330437307535</v>
      </c>
      <c r="DI6474" s="81">
        <v>5.053330437307535</v>
      </c>
      <c r="DJ6474" s="81">
        <v>6.2604080463517634E-10</v>
      </c>
      <c r="DL6474" s="81">
        <v>0</v>
      </c>
      <c r="DM6474" s="81">
        <v>0</v>
      </c>
      <c r="DN6474" s="81">
        <v>0</v>
      </c>
      <c r="DO6474" s="81">
        <v>0</v>
      </c>
      <c r="DP6474" s="81">
        <v>3.1635910530594368E-9</v>
      </c>
      <c r="DQ6474" s="81">
        <v>3.1635910530594368E-9</v>
      </c>
      <c r="DR6474" s="81">
        <v>0</v>
      </c>
      <c r="DS6474" s="81">
        <v>3.1635910530594368E-9</v>
      </c>
      <c r="DT6474" s="81">
        <v>3.1635910530594368E-9</v>
      </c>
      <c r="DU6474" s="81">
        <v>0</v>
      </c>
      <c r="DV6474" s="81">
        <v>3.1635910530594368E-9</v>
      </c>
      <c r="DW6474" s="81">
        <v>3.1635910530594368E-9</v>
      </c>
      <c r="GE6474" s="81" t="s">
        <v>449</v>
      </c>
      <c r="GF6474" s="81" t="s">
        <v>155</v>
      </c>
      <c r="GG6474" s="81" t="s">
        <v>503</v>
      </c>
      <c r="GH6474" s="81" t="s">
        <v>452</v>
      </c>
      <c r="GI6474" s="81">
        <v>2023</v>
      </c>
      <c r="GJ6474" s="81" t="s">
        <v>201</v>
      </c>
      <c r="GK6474" s="81">
        <v>0.71896016785821504</v>
      </c>
      <c r="GL6474" s="81">
        <v>1299.3</v>
      </c>
      <c r="GM6474" s="81">
        <v>2023</v>
      </c>
      <c r="GN6474" s="81" t="s">
        <v>173</v>
      </c>
      <c r="GO6474" s="81">
        <v>1.1148832299820636E-2</v>
      </c>
      <c r="GP6474" s="81">
        <v>10</v>
      </c>
      <c r="GQ6474" s="81">
        <v>0</v>
      </c>
      <c r="GR6474" s="81" t="s">
        <v>448</v>
      </c>
      <c r="GS6474" s="81">
        <v>1.1148832299820636E-2</v>
      </c>
      <c r="GT6474" s="81">
        <v>8.0155663417021336E-3</v>
      </c>
      <c r="GU6474" s="81">
        <v>1.1148832299820636E-2</v>
      </c>
      <c r="GV6474" s="81">
        <v>8.0155663417021336E-3</v>
      </c>
      <c r="GW6474" s="81">
        <v>1.1148832299820636E-2</v>
      </c>
      <c r="GX6474" s="81">
        <v>8.0155663417021336E-3</v>
      </c>
      <c r="GY6474" s="81">
        <v>1.1148832299820636E-2</v>
      </c>
      <c r="GZ6474" s="81">
        <v>8.0155663417021336E-3</v>
      </c>
    </row>
    <row r="6475" spans="98:208" x14ac:dyDescent="0.25">
      <c r="CT6475" s="81" t="s">
        <v>155</v>
      </c>
      <c r="CU6475" s="81" t="s">
        <v>497</v>
      </c>
      <c r="CV6475" s="81" t="s">
        <v>454</v>
      </c>
      <c r="CW6475" s="81">
        <v>2031</v>
      </c>
      <c r="CX6475" s="81">
        <v>0</v>
      </c>
      <c r="CY6475" s="81">
        <v>0</v>
      </c>
      <c r="CZ6475" s="81">
        <v>0</v>
      </c>
      <c r="DA6475" s="81">
        <v>0</v>
      </c>
      <c r="DB6475" s="81">
        <v>22783.187028906032</v>
      </c>
      <c r="DC6475" s="81">
        <v>453.26096055717272</v>
      </c>
      <c r="DD6475" s="81">
        <v>14531.335685571519</v>
      </c>
      <c r="DE6475" s="81">
        <v>7798.5903827773582</v>
      </c>
      <c r="DF6475" s="81">
        <v>0</v>
      </c>
      <c r="DG6475" s="81">
        <v>0</v>
      </c>
      <c r="DH6475" s="81">
        <v>5.053330437307535</v>
      </c>
      <c r="DI6475" s="81">
        <v>5.053330437307535</v>
      </c>
      <c r="DJ6475" s="81">
        <v>6.2604080463517634E-10</v>
      </c>
      <c r="DL6475" s="81">
        <v>0</v>
      </c>
      <c r="DM6475" s="81">
        <v>0</v>
      </c>
      <c r="DN6475" s="81">
        <v>0</v>
      </c>
      <c r="DO6475" s="81">
        <v>0</v>
      </c>
      <c r="DP6475" s="81">
        <v>0</v>
      </c>
      <c r="DQ6475" s="81">
        <v>0</v>
      </c>
      <c r="DR6475" s="81">
        <v>0</v>
      </c>
      <c r="DS6475" s="81">
        <v>3.1635910530594368E-9</v>
      </c>
      <c r="DT6475" s="81">
        <v>3.1635910530594368E-9</v>
      </c>
      <c r="DU6475" s="81">
        <v>0</v>
      </c>
      <c r="DV6475" s="81">
        <v>3.1635910530594368E-9</v>
      </c>
      <c r="DW6475" s="81">
        <v>3.1635910530594368E-9</v>
      </c>
      <c r="GE6475" s="81" t="s">
        <v>449</v>
      </c>
      <c r="GF6475" s="81" t="s">
        <v>155</v>
      </c>
      <c r="GG6475" s="81" t="s">
        <v>503</v>
      </c>
      <c r="GH6475" s="81" t="s">
        <v>452</v>
      </c>
      <c r="GI6475" s="81">
        <v>2024</v>
      </c>
      <c r="GJ6475" s="81" t="s">
        <v>201</v>
      </c>
      <c r="GK6475" s="81">
        <v>0.71896016785821504</v>
      </c>
      <c r="GL6475" s="81">
        <v>1299.3</v>
      </c>
      <c r="GM6475" s="81">
        <v>2024</v>
      </c>
      <c r="GN6475" s="81" t="s">
        <v>173</v>
      </c>
      <c r="GO6475" s="81">
        <v>1.1148832299820636E-2</v>
      </c>
      <c r="GP6475" s="81">
        <v>10</v>
      </c>
      <c r="GQ6475" s="81">
        <v>0</v>
      </c>
      <c r="GR6475" s="81" t="s">
        <v>448</v>
      </c>
      <c r="GS6475" s="81">
        <v>1.1148832299820636E-2</v>
      </c>
      <c r="GT6475" s="81">
        <v>8.0155663417021336E-3</v>
      </c>
      <c r="GU6475" s="81">
        <v>1.1148832299820636E-2</v>
      </c>
      <c r="GV6475" s="81">
        <v>8.0155663417021336E-3</v>
      </c>
      <c r="GW6475" s="81">
        <v>1.1148832299820636E-2</v>
      </c>
      <c r="GX6475" s="81">
        <v>8.0155663417021336E-3</v>
      </c>
      <c r="GY6475" s="81">
        <v>1.1148832299820636E-2</v>
      </c>
      <c r="GZ6475" s="81">
        <v>8.0155663417021336E-3</v>
      </c>
    </row>
    <row r="6476" spans="98:208" x14ac:dyDescent="0.25">
      <c r="CT6476" s="81" t="s">
        <v>155</v>
      </c>
      <c r="CU6476" s="81" t="s">
        <v>497</v>
      </c>
      <c r="CV6476" s="81" t="s">
        <v>454</v>
      </c>
      <c r="CW6476" s="81">
        <v>2032</v>
      </c>
      <c r="CX6476" s="81">
        <v>0</v>
      </c>
      <c r="CY6476" s="81">
        <v>0</v>
      </c>
      <c r="CZ6476" s="81">
        <v>0</v>
      </c>
      <c r="DA6476" s="81">
        <v>0</v>
      </c>
      <c r="DB6476" s="81">
        <v>22783.187028906032</v>
      </c>
      <c r="DC6476" s="81">
        <v>453.26096055717272</v>
      </c>
      <c r="DD6476" s="81">
        <v>14531.335685571519</v>
      </c>
      <c r="DE6476" s="81">
        <v>7798.5903827773582</v>
      </c>
      <c r="DF6476" s="81">
        <v>0</v>
      </c>
      <c r="DG6476" s="81">
        <v>0</v>
      </c>
      <c r="DH6476" s="81">
        <v>0</v>
      </c>
      <c r="DI6476" s="81">
        <v>5.053330437307535</v>
      </c>
      <c r="DJ6476" s="81">
        <v>6.2604080463517634E-10</v>
      </c>
      <c r="DL6476" s="81">
        <v>0</v>
      </c>
      <c r="DM6476" s="81">
        <v>0</v>
      </c>
      <c r="DN6476" s="81">
        <v>0</v>
      </c>
      <c r="DO6476" s="81">
        <v>0</v>
      </c>
      <c r="DP6476" s="81">
        <v>0</v>
      </c>
      <c r="DQ6476" s="81">
        <v>0</v>
      </c>
      <c r="DR6476" s="81">
        <v>0</v>
      </c>
      <c r="DS6476" s="81">
        <v>0</v>
      </c>
      <c r="DT6476" s="81">
        <v>0</v>
      </c>
      <c r="DU6476" s="81">
        <v>0</v>
      </c>
      <c r="DV6476" s="81">
        <v>3.1635910530594368E-9</v>
      </c>
      <c r="DW6476" s="81">
        <v>3.1635910530594368E-9</v>
      </c>
      <c r="GE6476" s="81" t="s">
        <v>449</v>
      </c>
      <c r="GF6476" s="81" t="s">
        <v>155</v>
      </c>
      <c r="GG6476" s="81" t="s">
        <v>503</v>
      </c>
      <c r="GH6476" s="81" t="s">
        <v>452</v>
      </c>
      <c r="GI6476" s="81">
        <v>2025</v>
      </c>
      <c r="GJ6476" s="81" t="s">
        <v>201</v>
      </c>
      <c r="GK6476" s="81">
        <v>0.71896016785821504</v>
      </c>
      <c r="GL6476" s="81">
        <v>1299.3</v>
      </c>
      <c r="GM6476" s="81">
        <v>2025</v>
      </c>
      <c r="GN6476" s="81" t="s">
        <v>173</v>
      </c>
      <c r="GO6476" s="81">
        <v>1.1148832299820636E-2</v>
      </c>
      <c r="GP6476" s="81">
        <v>10</v>
      </c>
      <c r="GQ6476" s="81">
        <v>0</v>
      </c>
      <c r="GR6476" s="81" t="s">
        <v>448</v>
      </c>
      <c r="GS6476" s="81">
        <v>1.1148832299820636E-2</v>
      </c>
      <c r="GT6476" s="81">
        <v>8.0155663417021336E-3</v>
      </c>
      <c r="GU6476" s="81">
        <v>1.1148832299820636E-2</v>
      </c>
      <c r="GV6476" s="81">
        <v>8.0155663417021336E-3</v>
      </c>
      <c r="GW6476" s="81">
        <v>1.1148832299820636E-2</v>
      </c>
      <c r="GX6476" s="81">
        <v>8.0155663417021336E-3</v>
      </c>
      <c r="GY6476" s="81">
        <v>1.1148832299820636E-2</v>
      </c>
      <c r="GZ6476" s="81">
        <v>8.0155663417021336E-3</v>
      </c>
    </row>
    <row r="6477" spans="98:208" x14ac:dyDescent="0.25">
      <c r="CT6477" s="81" t="s">
        <v>155</v>
      </c>
      <c r="CU6477" s="81" t="s">
        <v>497</v>
      </c>
      <c r="CV6477" s="81" t="s">
        <v>455</v>
      </c>
      <c r="CW6477" s="81">
        <v>2020</v>
      </c>
      <c r="CX6477" s="81">
        <v>0</v>
      </c>
      <c r="CY6477" s="81">
        <v>0</v>
      </c>
      <c r="CZ6477" s="81">
        <v>0</v>
      </c>
      <c r="DA6477" s="81">
        <v>0</v>
      </c>
      <c r="DB6477" s="81">
        <v>21083.842824224459</v>
      </c>
      <c r="DC6477" s="81">
        <v>409.22373582041411</v>
      </c>
      <c r="DD6477" s="81">
        <v>13469.087812378741</v>
      </c>
      <c r="DE6477" s="81">
        <v>7205.5312760252646</v>
      </c>
      <c r="DF6477" s="81">
        <v>4.5623668037679002</v>
      </c>
      <c r="DG6477" s="81">
        <v>0</v>
      </c>
      <c r="DH6477" s="81">
        <v>0</v>
      </c>
      <c r="DI6477" s="81">
        <v>0</v>
      </c>
      <c r="DJ6477" s="81">
        <v>2.7000379527480049E-8</v>
      </c>
      <c r="DL6477" s="81">
        <v>0</v>
      </c>
      <c r="DM6477" s="81">
        <v>1.231856352453094E-7</v>
      </c>
      <c r="DN6477" s="81">
        <v>1.231856352453094E-7</v>
      </c>
      <c r="DO6477" s="81">
        <v>0</v>
      </c>
      <c r="DP6477" s="81">
        <v>0</v>
      </c>
      <c r="DQ6477" s="81">
        <v>0</v>
      </c>
      <c r="DR6477" s="81">
        <v>0</v>
      </c>
      <c r="DS6477" s="81">
        <v>0</v>
      </c>
      <c r="DT6477" s="81">
        <v>0</v>
      </c>
      <c r="DU6477" s="81">
        <v>0</v>
      </c>
      <c r="DV6477" s="81">
        <v>0</v>
      </c>
      <c r="DW6477" s="81">
        <v>0</v>
      </c>
      <c r="GE6477" s="81" t="s">
        <v>449</v>
      </c>
      <c r="GF6477" s="81" t="s">
        <v>155</v>
      </c>
      <c r="GG6477" s="81" t="s">
        <v>503</v>
      </c>
      <c r="GH6477" s="81" t="s">
        <v>452</v>
      </c>
      <c r="GI6477" s="81">
        <v>2026</v>
      </c>
      <c r="GJ6477" s="81" t="s">
        <v>201</v>
      </c>
      <c r="GK6477" s="81">
        <v>0.71896016785821504</v>
      </c>
      <c r="GL6477" s="81">
        <v>1299.3</v>
      </c>
      <c r="GM6477" s="81">
        <v>2026</v>
      </c>
      <c r="GN6477" s="81" t="s">
        <v>173</v>
      </c>
      <c r="GO6477" s="81">
        <v>1.1148832299820636E-2</v>
      </c>
      <c r="GP6477" s="81">
        <v>10</v>
      </c>
      <c r="GQ6477" s="81">
        <v>0</v>
      </c>
      <c r="GR6477" s="81" t="s">
        <v>448</v>
      </c>
      <c r="GS6477" s="81">
        <v>1.1148832299820636E-2</v>
      </c>
      <c r="GT6477" s="81">
        <v>8.0155663417021336E-3</v>
      </c>
      <c r="GU6477" s="81">
        <v>1.1148832299820636E-2</v>
      </c>
      <c r="GV6477" s="81">
        <v>8.0155663417021336E-3</v>
      </c>
      <c r="GW6477" s="81">
        <v>1.1148832299820636E-2</v>
      </c>
      <c r="GX6477" s="81">
        <v>8.0155663417021336E-3</v>
      </c>
      <c r="GY6477" s="81">
        <v>1.1148832299820636E-2</v>
      </c>
      <c r="GZ6477" s="81">
        <v>8.0155663417021336E-3</v>
      </c>
    </row>
    <row r="6478" spans="98:208" x14ac:dyDescent="0.25">
      <c r="CT6478" s="81" t="s">
        <v>155</v>
      </c>
      <c r="CU6478" s="81" t="s">
        <v>497</v>
      </c>
      <c r="CV6478" s="81" t="s">
        <v>455</v>
      </c>
      <c r="CW6478" s="81">
        <v>2021</v>
      </c>
      <c r="CX6478" s="81">
        <v>0</v>
      </c>
      <c r="CY6478" s="81">
        <v>0</v>
      </c>
      <c r="CZ6478" s="81">
        <v>0</v>
      </c>
      <c r="DA6478" s="81">
        <v>0</v>
      </c>
      <c r="DB6478" s="81">
        <v>21083.842824224459</v>
      </c>
      <c r="DC6478" s="81">
        <v>409.22373582041411</v>
      </c>
      <c r="DD6478" s="81">
        <v>13469.087812378741</v>
      </c>
      <c r="DE6478" s="81">
        <v>7205.5312760252646</v>
      </c>
      <c r="DF6478" s="81">
        <v>4.5623668037679002</v>
      </c>
      <c r="DG6478" s="81">
        <v>4.5623668037679002</v>
      </c>
      <c r="DH6478" s="81">
        <v>0</v>
      </c>
      <c r="DI6478" s="81">
        <v>0</v>
      </c>
      <c r="DJ6478" s="81">
        <v>2.7000379527480049E-8</v>
      </c>
      <c r="DL6478" s="81">
        <v>0</v>
      </c>
      <c r="DM6478" s="81">
        <v>1.231856352453094E-7</v>
      </c>
      <c r="DN6478" s="81">
        <v>1.231856352453094E-7</v>
      </c>
      <c r="DO6478" s="81">
        <v>0</v>
      </c>
      <c r="DP6478" s="81">
        <v>1.231856352453094E-7</v>
      </c>
      <c r="DQ6478" s="81">
        <v>1.231856352453094E-7</v>
      </c>
      <c r="DR6478" s="81">
        <v>0</v>
      </c>
      <c r="DS6478" s="81">
        <v>0</v>
      </c>
      <c r="DT6478" s="81">
        <v>0</v>
      </c>
      <c r="DU6478" s="81">
        <v>0</v>
      </c>
      <c r="DV6478" s="81">
        <v>0</v>
      </c>
      <c r="DW6478" s="81">
        <v>0</v>
      </c>
      <c r="GE6478" s="81" t="s">
        <v>449</v>
      </c>
      <c r="GF6478" s="81" t="s">
        <v>155</v>
      </c>
      <c r="GG6478" s="81" t="s">
        <v>503</v>
      </c>
      <c r="GH6478" s="81" t="s">
        <v>452</v>
      </c>
      <c r="GI6478" s="81">
        <v>2027</v>
      </c>
      <c r="GJ6478" s="81" t="s">
        <v>201</v>
      </c>
      <c r="GK6478" s="81">
        <v>0.71896016785821504</v>
      </c>
      <c r="GL6478" s="81">
        <v>1299.3</v>
      </c>
      <c r="GM6478" s="81">
        <v>2027</v>
      </c>
      <c r="GN6478" s="81" t="s">
        <v>173</v>
      </c>
      <c r="GO6478" s="81">
        <v>1.1148832299820636E-2</v>
      </c>
      <c r="GP6478" s="81">
        <v>10</v>
      </c>
      <c r="GQ6478" s="81">
        <v>0</v>
      </c>
      <c r="GR6478" s="81" t="s">
        <v>448</v>
      </c>
      <c r="GS6478" s="81">
        <v>1.1148832299820636E-2</v>
      </c>
      <c r="GT6478" s="81">
        <v>8.0155663417021336E-3</v>
      </c>
      <c r="GU6478" s="81">
        <v>1.1148832299820636E-2</v>
      </c>
      <c r="GV6478" s="81">
        <v>8.0155663417021336E-3</v>
      </c>
      <c r="GW6478" s="81">
        <v>1.1148832299820636E-2</v>
      </c>
      <c r="GX6478" s="81">
        <v>8.0155663417021336E-3</v>
      </c>
      <c r="GY6478" s="81">
        <v>1.1148832299820636E-2</v>
      </c>
      <c r="GZ6478" s="81">
        <v>8.0155663417021336E-3</v>
      </c>
    </row>
    <row r="6479" spans="98:208" x14ac:dyDescent="0.25">
      <c r="CT6479" s="81" t="s">
        <v>155</v>
      </c>
      <c r="CU6479" s="81" t="s">
        <v>497</v>
      </c>
      <c r="CV6479" s="81" t="s">
        <v>455</v>
      </c>
      <c r="CW6479" s="81">
        <v>2022</v>
      </c>
      <c r="CX6479" s="81">
        <v>0</v>
      </c>
      <c r="CY6479" s="81">
        <v>0</v>
      </c>
      <c r="CZ6479" s="81">
        <v>0</v>
      </c>
      <c r="DA6479" s="81">
        <v>0</v>
      </c>
      <c r="DB6479" s="81">
        <v>21083.842824224459</v>
      </c>
      <c r="DC6479" s="81">
        <v>409.22373582041411</v>
      </c>
      <c r="DD6479" s="81">
        <v>13469.087812378741</v>
      </c>
      <c r="DE6479" s="81">
        <v>7205.5312760252646</v>
      </c>
      <c r="DF6479" s="81">
        <v>4.5623668037679002</v>
      </c>
      <c r="DG6479" s="81">
        <v>4.5623668037679002</v>
      </c>
      <c r="DH6479" s="81">
        <v>4.5623668037679002</v>
      </c>
      <c r="DI6479" s="81">
        <v>0</v>
      </c>
      <c r="DJ6479" s="81">
        <v>2.7000379527480049E-8</v>
      </c>
      <c r="DL6479" s="81">
        <v>0</v>
      </c>
      <c r="DM6479" s="81">
        <v>1.231856352453094E-7</v>
      </c>
      <c r="DN6479" s="81">
        <v>1.231856352453094E-7</v>
      </c>
      <c r="DO6479" s="81">
        <v>0</v>
      </c>
      <c r="DP6479" s="81">
        <v>1.231856352453094E-7</v>
      </c>
      <c r="DQ6479" s="81">
        <v>1.231856352453094E-7</v>
      </c>
      <c r="DR6479" s="81">
        <v>0</v>
      </c>
      <c r="DS6479" s="81">
        <v>1.231856352453094E-7</v>
      </c>
      <c r="DT6479" s="81">
        <v>1.231856352453094E-7</v>
      </c>
      <c r="DU6479" s="81">
        <v>0</v>
      </c>
      <c r="DV6479" s="81">
        <v>0</v>
      </c>
      <c r="DW6479" s="81">
        <v>0</v>
      </c>
      <c r="GE6479" s="81" t="s">
        <v>449</v>
      </c>
      <c r="GF6479" s="81" t="s">
        <v>155</v>
      </c>
      <c r="GG6479" s="81" t="s">
        <v>503</v>
      </c>
      <c r="GH6479" s="81" t="s">
        <v>452</v>
      </c>
      <c r="GI6479" s="81">
        <v>2028</v>
      </c>
      <c r="GJ6479" s="81" t="s">
        <v>201</v>
      </c>
      <c r="GK6479" s="81">
        <v>0.74733835430389117</v>
      </c>
      <c r="GL6479" s="81">
        <v>1299.3</v>
      </c>
      <c r="GM6479" s="81">
        <v>2028</v>
      </c>
      <c r="GN6479" s="81" t="s">
        <v>173</v>
      </c>
      <c r="GO6479" s="81">
        <v>1.1148832299820636E-2</v>
      </c>
      <c r="GP6479" s="81">
        <v>10</v>
      </c>
      <c r="GQ6479" s="81">
        <v>0</v>
      </c>
      <c r="GR6479" s="81" t="s">
        <v>448</v>
      </c>
      <c r="GS6479" s="81">
        <v>1.1148832299820636E-2</v>
      </c>
      <c r="GT6479" s="81">
        <v>8.33194998335802E-3</v>
      </c>
      <c r="GU6479" s="81">
        <v>1.1148832299820636E-2</v>
      </c>
      <c r="GV6479" s="81">
        <v>8.33194998335802E-3</v>
      </c>
      <c r="GW6479" s="81">
        <v>1.1148832299820636E-2</v>
      </c>
      <c r="GX6479" s="81">
        <v>8.33194998335802E-3</v>
      </c>
      <c r="GY6479" s="81">
        <v>1.1148832299820636E-2</v>
      </c>
      <c r="GZ6479" s="81">
        <v>8.33194998335802E-3</v>
      </c>
    </row>
    <row r="6480" spans="98:208" x14ac:dyDescent="0.25">
      <c r="CT6480" s="81" t="s">
        <v>155</v>
      </c>
      <c r="CU6480" s="81" t="s">
        <v>497</v>
      </c>
      <c r="CV6480" s="81" t="s">
        <v>455</v>
      </c>
      <c r="CW6480" s="81">
        <v>2023</v>
      </c>
      <c r="CX6480" s="81">
        <v>0</v>
      </c>
      <c r="CY6480" s="81">
        <v>0</v>
      </c>
      <c r="CZ6480" s="81">
        <v>0</v>
      </c>
      <c r="DA6480" s="81">
        <v>0</v>
      </c>
      <c r="DB6480" s="81">
        <v>21835.978114130419</v>
      </c>
      <c r="DC6480" s="81">
        <v>428.60232122027298</v>
      </c>
      <c r="DD6480" s="81">
        <v>13939.560973457539</v>
      </c>
      <c r="DE6480" s="81">
        <v>7467.8148194525174</v>
      </c>
      <c r="DF6480" s="81">
        <v>4.7784154025986787</v>
      </c>
      <c r="DG6480" s="81">
        <v>4.7784154025986787</v>
      </c>
      <c r="DH6480" s="81">
        <v>4.7784154025986787</v>
      </c>
      <c r="DI6480" s="81">
        <v>4.7784154025986787</v>
      </c>
      <c r="DJ6480" s="81">
        <v>2.7000379527480049E-8</v>
      </c>
      <c r="DL6480" s="81">
        <v>0</v>
      </c>
      <c r="DM6480" s="81">
        <v>1.290190294101207E-7</v>
      </c>
      <c r="DN6480" s="81">
        <v>1.290190294101207E-7</v>
      </c>
      <c r="DO6480" s="81">
        <v>0</v>
      </c>
      <c r="DP6480" s="81">
        <v>1.290190294101207E-7</v>
      </c>
      <c r="DQ6480" s="81">
        <v>1.290190294101207E-7</v>
      </c>
      <c r="DR6480" s="81">
        <v>0</v>
      </c>
      <c r="DS6480" s="81">
        <v>1.290190294101207E-7</v>
      </c>
      <c r="DT6480" s="81">
        <v>1.290190294101207E-7</v>
      </c>
      <c r="DU6480" s="81">
        <v>0</v>
      </c>
      <c r="DV6480" s="81">
        <v>1.290190294101207E-7</v>
      </c>
      <c r="DW6480" s="81">
        <v>1.290190294101207E-7</v>
      </c>
      <c r="GE6480" s="81" t="s">
        <v>449</v>
      </c>
      <c r="GF6480" s="81" t="s">
        <v>155</v>
      </c>
      <c r="GG6480" s="81" t="s">
        <v>503</v>
      </c>
      <c r="GH6480" s="81" t="s">
        <v>452</v>
      </c>
      <c r="GI6480" s="81">
        <v>2029</v>
      </c>
      <c r="GJ6480" s="81" t="s">
        <v>201</v>
      </c>
      <c r="GK6480" s="81">
        <v>0.74733835430389117</v>
      </c>
      <c r="GL6480" s="81">
        <v>1299.3</v>
      </c>
      <c r="GM6480" s="81">
        <v>2029</v>
      </c>
      <c r="GN6480" s="81" t="s">
        <v>173</v>
      </c>
      <c r="GO6480" s="81">
        <v>1.1148832299820636E-2</v>
      </c>
      <c r="GP6480" s="81">
        <v>10</v>
      </c>
      <c r="GQ6480" s="81">
        <v>0</v>
      </c>
      <c r="GR6480" s="81" t="s">
        <v>448</v>
      </c>
      <c r="GS6480" s="81">
        <v>1.1148832299820636E-2</v>
      </c>
      <c r="GT6480" s="81">
        <v>8.33194998335802E-3</v>
      </c>
      <c r="GU6480" s="81">
        <v>1.1148832299820636E-2</v>
      </c>
      <c r="GV6480" s="81">
        <v>8.33194998335802E-3</v>
      </c>
      <c r="GW6480" s="81">
        <v>1.1148832299820636E-2</v>
      </c>
      <c r="GX6480" s="81">
        <v>8.33194998335802E-3</v>
      </c>
      <c r="GY6480" s="81">
        <v>1.1148832299820636E-2</v>
      </c>
      <c r="GZ6480" s="81">
        <v>8.33194998335802E-3</v>
      </c>
    </row>
    <row r="6481" spans="98:208" x14ac:dyDescent="0.25">
      <c r="CT6481" s="81" t="s">
        <v>155</v>
      </c>
      <c r="CU6481" s="81" t="s">
        <v>497</v>
      </c>
      <c r="CV6481" s="81" t="s">
        <v>455</v>
      </c>
      <c r="CW6481" s="81">
        <v>2024</v>
      </c>
      <c r="CX6481" s="81">
        <v>0</v>
      </c>
      <c r="CY6481" s="81">
        <v>0</v>
      </c>
      <c r="CZ6481" s="81">
        <v>0</v>
      </c>
      <c r="DA6481" s="81">
        <v>0</v>
      </c>
      <c r="DB6481" s="81">
        <v>21835.978114130419</v>
      </c>
      <c r="DC6481" s="81">
        <v>428.60232122027298</v>
      </c>
      <c r="DD6481" s="81">
        <v>13939.560973457539</v>
      </c>
      <c r="DE6481" s="81">
        <v>7467.8148194525174</v>
      </c>
      <c r="DF6481" s="81">
        <v>4.7784154025986787</v>
      </c>
      <c r="DG6481" s="81">
        <v>4.7784154025986787</v>
      </c>
      <c r="DH6481" s="81">
        <v>4.7784154025986787</v>
      </c>
      <c r="DI6481" s="81">
        <v>4.7784154025986787</v>
      </c>
      <c r="DJ6481" s="81">
        <v>2.7000379527480049E-8</v>
      </c>
      <c r="DL6481" s="81">
        <v>0</v>
      </c>
      <c r="DM6481" s="81">
        <v>1.290190294101207E-7</v>
      </c>
      <c r="DN6481" s="81">
        <v>1.290190294101207E-7</v>
      </c>
      <c r="DO6481" s="81">
        <v>0</v>
      </c>
      <c r="DP6481" s="81">
        <v>1.290190294101207E-7</v>
      </c>
      <c r="DQ6481" s="81">
        <v>1.290190294101207E-7</v>
      </c>
      <c r="DR6481" s="81">
        <v>0</v>
      </c>
      <c r="DS6481" s="81">
        <v>1.290190294101207E-7</v>
      </c>
      <c r="DT6481" s="81">
        <v>1.290190294101207E-7</v>
      </c>
      <c r="DU6481" s="81">
        <v>0</v>
      </c>
      <c r="DV6481" s="81">
        <v>1.290190294101207E-7</v>
      </c>
      <c r="DW6481" s="81">
        <v>1.290190294101207E-7</v>
      </c>
      <c r="GE6481" s="81" t="s">
        <v>449</v>
      </c>
      <c r="GF6481" s="81" t="s">
        <v>155</v>
      </c>
      <c r="GG6481" s="81" t="s">
        <v>503</v>
      </c>
      <c r="GH6481" s="81" t="s">
        <v>452</v>
      </c>
      <c r="GI6481" s="81">
        <v>2030</v>
      </c>
      <c r="GJ6481" s="81" t="s">
        <v>201</v>
      </c>
      <c r="GK6481" s="81">
        <v>0.74733835430389117</v>
      </c>
      <c r="GL6481" s="81">
        <v>1299.3</v>
      </c>
      <c r="GM6481" s="81">
        <v>2030</v>
      </c>
      <c r="GN6481" s="81" t="s">
        <v>173</v>
      </c>
      <c r="GO6481" s="81">
        <v>1.1148832299820636E-2</v>
      </c>
      <c r="GP6481" s="81">
        <v>10</v>
      </c>
      <c r="GQ6481" s="81">
        <v>0</v>
      </c>
      <c r="GR6481" s="81" t="s">
        <v>448</v>
      </c>
      <c r="GS6481" s="81">
        <v>0</v>
      </c>
      <c r="GT6481" s="81">
        <v>0</v>
      </c>
      <c r="GU6481" s="81">
        <v>1.1148832299820636E-2</v>
      </c>
      <c r="GV6481" s="81">
        <v>8.33194998335802E-3</v>
      </c>
      <c r="GW6481" s="81">
        <v>1.1148832299820636E-2</v>
      </c>
      <c r="GX6481" s="81">
        <v>8.33194998335802E-3</v>
      </c>
      <c r="GY6481" s="81">
        <v>1.1148832299820636E-2</v>
      </c>
      <c r="GZ6481" s="81">
        <v>8.33194998335802E-3</v>
      </c>
    </row>
    <row r="6482" spans="98:208" x14ac:dyDescent="0.25">
      <c r="CT6482" s="81" t="s">
        <v>155</v>
      </c>
      <c r="CU6482" s="81" t="s">
        <v>497</v>
      </c>
      <c r="CV6482" s="81" t="s">
        <v>455</v>
      </c>
      <c r="CW6482" s="81">
        <v>2025</v>
      </c>
      <c r="CX6482" s="81">
        <v>0</v>
      </c>
      <c r="CY6482" s="81">
        <v>0</v>
      </c>
      <c r="CZ6482" s="81">
        <v>0</v>
      </c>
      <c r="DA6482" s="81">
        <v>0</v>
      </c>
      <c r="DB6482" s="81">
        <v>21835.978114130419</v>
      </c>
      <c r="DC6482" s="81">
        <v>428.60232122027298</v>
      </c>
      <c r="DD6482" s="81">
        <v>13939.560973457539</v>
      </c>
      <c r="DE6482" s="81">
        <v>7467.8148194525174</v>
      </c>
      <c r="DF6482" s="81">
        <v>4.7784154025986787</v>
      </c>
      <c r="DG6482" s="81">
        <v>4.7784154025986787</v>
      </c>
      <c r="DH6482" s="81">
        <v>4.7784154025986787</v>
      </c>
      <c r="DI6482" s="81">
        <v>4.7784154025986787</v>
      </c>
      <c r="DJ6482" s="81">
        <v>2.7000379527480049E-8</v>
      </c>
      <c r="DL6482" s="81">
        <v>0</v>
      </c>
      <c r="DM6482" s="81">
        <v>1.290190294101207E-7</v>
      </c>
      <c r="DN6482" s="81">
        <v>1.290190294101207E-7</v>
      </c>
      <c r="DO6482" s="81">
        <v>0</v>
      </c>
      <c r="DP6482" s="81">
        <v>1.290190294101207E-7</v>
      </c>
      <c r="DQ6482" s="81">
        <v>1.290190294101207E-7</v>
      </c>
      <c r="DR6482" s="81">
        <v>0</v>
      </c>
      <c r="DS6482" s="81">
        <v>1.290190294101207E-7</v>
      </c>
      <c r="DT6482" s="81">
        <v>1.290190294101207E-7</v>
      </c>
      <c r="DU6482" s="81">
        <v>0</v>
      </c>
      <c r="DV6482" s="81">
        <v>1.290190294101207E-7</v>
      </c>
      <c r="DW6482" s="81">
        <v>1.290190294101207E-7</v>
      </c>
      <c r="GE6482" s="81" t="s">
        <v>449</v>
      </c>
      <c r="GF6482" s="81" t="s">
        <v>155</v>
      </c>
      <c r="GG6482" s="81" t="s">
        <v>503</v>
      </c>
      <c r="GH6482" s="81" t="s">
        <v>452</v>
      </c>
      <c r="GI6482" s="81">
        <v>2031</v>
      </c>
      <c r="GJ6482" s="81" t="s">
        <v>201</v>
      </c>
      <c r="GK6482" s="81">
        <v>0.74733835430389117</v>
      </c>
      <c r="GL6482" s="81">
        <v>1299.3</v>
      </c>
      <c r="GM6482" s="81">
        <v>2031</v>
      </c>
      <c r="GN6482" s="81" t="s">
        <v>173</v>
      </c>
      <c r="GO6482" s="81">
        <v>1.1148832299820636E-2</v>
      </c>
      <c r="GP6482" s="81">
        <v>10</v>
      </c>
      <c r="GQ6482" s="81">
        <v>0</v>
      </c>
      <c r="GR6482" s="81" t="s">
        <v>448</v>
      </c>
      <c r="GS6482" s="81">
        <v>0</v>
      </c>
      <c r="GT6482" s="81">
        <v>0</v>
      </c>
      <c r="GU6482" s="81">
        <v>0</v>
      </c>
      <c r="GV6482" s="81">
        <v>0</v>
      </c>
      <c r="GW6482" s="81">
        <v>1.1148832299820636E-2</v>
      </c>
      <c r="GX6482" s="81">
        <v>8.33194998335802E-3</v>
      </c>
      <c r="GY6482" s="81">
        <v>1.1148832299820636E-2</v>
      </c>
      <c r="GZ6482" s="81">
        <v>8.33194998335802E-3</v>
      </c>
    </row>
    <row r="6483" spans="98:208" x14ac:dyDescent="0.25">
      <c r="CT6483" s="81" t="s">
        <v>155</v>
      </c>
      <c r="CU6483" s="81" t="s">
        <v>497</v>
      </c>
      <c r="CV6483" s="81" t="s">
        <v>455</v>
      </c>
      <c r="CW6483" s="81">
        <v>2026</v>
      </c>
      <c r="CX6483" s="81">
        <v>0</v>
      </c>
      <c r="CY6483" s="81">
        <v>0</v>
      </c>
      <c r="CZ6483" s="81">
        <v>0</v>
      </c>
      <c r="DA6483" s="81">
        <v>0</v>
      </c>
      <c r="DB6483" s="81">
        <v>21835.978114130419</v>
      </c>
      <c r="DC6483" s="81">
        <v>428.60232122027298</v>
      </c>
      <c r="DD6483" s="81">
        <v>13939.560973457539</v>
      </c>
      <c r="DE6483" s="81">
        <v>7467.8148194525174</v>
      </c>
      <c r="DF6483" s="81">
        <v>4.7784154025986787</v>
      </c>
      <c r="DG6483" s="81">
        <v>4.7784154025986787</v>
      </c>
      <c r="DH6483" s="81">
        <v>4.7784154025986787</v>
      </c>
      <c r="DI6483" s="81">
        <v>4.7784154025986787</v>
      </c>
      <c r="DJ6483" s="81">
        <v>2.7000379527480049E-8</v>
      </c>
      <c r="DL6483" s="81">
        <v>0</v>
      </c>
      <c r="DM6483" s="81">
        <v>1.290190294101207E-7</v>
      </c>
      <c r="DN6483" s="81">
        <v>1.290190294101207E-7</v>
      </c>
      <c r="DO6483" s="81">
        <v>0</v>
      </c>
      <c r="DP6483" s="81">
        <v>1.290190294101207E-7</v>
      </c>
      <c r="DQ6483" s="81">
        <v>1.290190294101207E-7</v>
      </c>
      <c r="DR6483" s="81">
        <v>0</v>
      </c>
      <c r="DS6483" s="81">
        <v>1.290190294101207E-7</v>
      </c>
      <c r="DT6483" s="81">
        <v>1.290190294101207E-7</v>
      </c>
      <c r="DU6483" s="81">
        <v>0</v>
      </c>
      <c r="DV6483" s="81">
        <v>1.290190294101207E-7</v>
      </c>
      <c r="DW6483" s="81">
        <v>1.290190294101207E-7</v>
      </c>
      <c r="GE6483" s="81" t="s">
        <v>449</v>
      </c>
      <c r="GF6483" s="81" t="s">
        <v>155</v>
      </c>
      <c r="GG6483" s="81" t="s">
        <v>503</v>
      </c>
      <c r="GH6483" s="81" t="s">
        <v>452</v>
      </c>
      <c r="GI6483" s="81">
        <v>2032</v>
      </c>
      <c r="GJ6483" s="81" t="s">
        <v>201</v>
      </c>
      <c r="GK6483" s="81">
        <v>0.74733835430389117</v>
      </c>
      <c r="GL6483" s="81">
        <v>1299.3</v>
      </c>
      <c r="GM6483" s="81">
        <v>2032</v>
      </c>
      <c r="GN6483" s="81" t="s">
        <v>173</v>
      </c>
      <c r="GO6483" s="81">
        <v>1.1148832299820636E-2</v>
      </c>
      <c r="GP6483" s="81">
        <v>10</v>
      </c>
      <c r="GQ6483" s="81">
        <v>0</v>
      </c>
      <c r="GR6483" s="81" t="s">
        <v>448</v>
      </c>
      <c r="GS6483" s="81">
        <v>0</v>
      </c>
      <c r="GT6483" s="81">
        <v>0</v>
      </c>
      <c r="GU6483" s="81">
        <v>0</v>
      </c>
      <c r="GV6483" s="81">
        <v>0</v>
      </c>
      <c r="GW6483" s="81">
        <v>0</v>
      </c>
      <c r="GX6483" s="81">
        <v>0</v>
      </c>
      <c r="GY6483" s="81">
        <v>1.1148832299820636E-2</v>
      </c>
      <c r="GZ6483" s="81">
        <v>8.33194998335802E-3</v>
      </c>
    </row>
    <row r="6484" spans="98:208" x14ac:dyDescent="0.25">
      <c r="CT6484" s="81" t="s">
        <v>155</v>
      </c>
      <c r="CU6484" s="81" t="s">
        <v>497</v>
      </c>
      <c r="CV6484" s="81" t="s">
        <v>455</v>
      </c>
      <c r="CW6484" s="81">
        <v>2027</v>
      </c>
      <c r="CX6484" s="81">
        <v>0</v>
      </c>
      <c r="CY6484" s="81">
        <v>0</v>
      </c>
      <c r="CZ6484" s="81">
        <v>0</v>
      </c>
      <c r="DA6484" s="81">
        <v>0</v>
      </c>
      <c r="DB6484" s="81">
        <v>21835.978114130419</v>
      </c>
      <c r="DC6484" s="81">
        <v>428.60232122027298</v>
      </c>
      <c r="DD6484" s="81">
        <v>13939.560973457539</v>
      </c>
      <c r="DE6484" s="81">
        <v>7467.8148194525174</v>
      </c>
      <c r="DF6484" s="81">
        <v>4.7784154025986787</v>
      </c>
      <c r="DG6484" s="81">
        <v>4.7784154025986787</v>
      </c>
      <c r="DH6484" s="81">
        <v>4.7784154025986787</v>
      </c>
      <c r="DI6484" s="81">
        <v>4.7784154025986787</v>
      </c>
      <c r="DJ6484" s="81">
        <v>2.7000379527480049E-8</v>
      </c>
      <c r="DL6484" s="81">
        <v>0</v>
      </c>
      <c r="DM6484" s="81">
        <v>1.290190294101207E-7</v>
      </c>
      <c r="DN6484" s="81">
        <v>1.290190294101207E-7</v>
      </c>
      <c r="DO6484" s="81">
        <v>0</v>
      </c>
      <c r="DP6484" s="81">
        <v>1.290190294101207E-7</v>
      </c>
      <c r="DQ6484" s="81">
        <v>1.290190294101207E-7</v>
      </c>
      <c r="DR6484" s="81">
        <v>0</v>
      </c>
      <c r="DS6484" s="81">
        <v>1.290190294101207E-7</v>
      </c>
      <c r="DT6484" s="81">
        <v>1.290190294101207E-7</v>
      </c>
      <c r="DU6484" s="81">
        <v>0</v>
      </c>
      <c r="DV6484" s="81">
        <v>1.290190294101207E-7</v>
      </c>
      <c r="DW6484" s="81">
        <v>1.290190294101207E-7</v>
      </c>
      <c r="GE6484" s="81" t="s">
        <v>449</v>
      </c>
      <c r="GF6484" s="81" t="s">
        <v>155</v>
      </c>
      <c r="GG6484" s="81" t="s">
        <v>503</v>
      </c>
      <c r="GH6484" s="81" t="s">
        <v>453</v>
      </c>
      <c r="GI6484" s="81">
        <v>2021</v>
      </c>
      <c r="GJ6484" s="81" t="s">
        <v>201</v>
      </c>
      <c r="GK6484" s="81">
        <v>3.6425060683953951E-2</v>
      </c>
      <c r="GL6484" s="81">
        <v>1299.3</v>
      </c>
      <c r="GM6484" s="81">
        <v>2021</v>
      </c>
      <c r="GN6484" s="81" t="s">
        <v>173</v>
      </c>
      <c r="GO6484" s="81">
        <v>1.1148832299820636E-2</v>
      </c>
      <c r="GP6484" s="81">
        <v>10</v>
      </c>
      <c r="GQ6484" s="81">
        <v>0</v>
      </c>
      <c r="GR6484" s="81" t="s">
        <v>448</v>
      </c>
      <c r="GS6484" s="81">
        <v>1.1148832299820636E-2</v>
      </c>
      <c r="GT6484" s="81">
        <v>4.0609689307619258E-4</v>
      </c>
      <c r="GU6484" s="81">
        <v>1.1148832299820636E-2</v>
      </c>
      <c r="GV6484" s="81">
        <v>4.0609689307619258E-4</v>
      </c>
      <c r="GW6484" s="81">
        <v>0</v>
      </c>
      <c r="GX6484" s="81">
        <v>0</v>
      </c>
      <c r="GY6484" s="81">
        <v>0</v>
      </c>
      <c r="GZ6484" s="81">
        <v>0</v>
      </c>
    </row>
    <row r="6485" spans="98:208" x14ac:dyDescent="0.25">
      <c r="CT6485" s="81" t="s">
        <v>155</v>
      </c>
      <c r="CU6485" s="81" t="s">
        <v>497</v>
      </c>
      <c r="CV6485" s="81" t="s">
        <v>455</v>
      </c>
      <c r="CW6485" s="81">
        <v>2028</v>
      </c>
      <c r="CX6485" s="81">
        <v>0</v>
      </c>
      <c r="CY6485" s="81">
        <v>0</v>
      </c>
      <c r="CZ6485" s="81">
        <v>0</v>
      </c>
      <c r="DA6485" s="81">
        <v>0</v>
      </c>
      <c r="DB6485" s="81">
        <v>22783.18702890689</v>
      </c>
      <c r="DC6485" s="81">
        <v>453.260960557153</v>
      </c>
      <c r="DD6485" s="81">
        <v>14531.33568557205</v>
      </c>
      <c r="DE6485" s="81">
        <v>7798.5903827776447</v>
      </c>
      <c r="DF6485" s="81">
        <v>5.0533304373073147</v>
      </c>
      <c r="DG6485" s="81">
        <v>5.0533304373073147</v>
      </c>
      <c r="DH6485" s="81">
        <v>5.0533304373073147</v>
      </c>
      <c r="DI6485" s="81">
        <v>5.0533304373073147</v>
      </c>
      <c r="DJ6485" s="81">
        <v>2.7000379527480049E-8</v>
      </c>
      <c r="DL6485" s="81">
        <v>0</v>
      </c>
      <c r="DM6485" s="81">
        <v>1.3644183968506423E-7</v>
      </c>
      <c r="DN6485" s="81">
        <v>1.3644183968506423E-7</v>
      </c>
      <c r="DO6485" s="81">
        <v>0</v>
      </c>
      <c r="DP6485" s="81">
        <v>1.3644183968506423E-7</v>
      </c>
      <c r="DQ6485" s="81">
        <v>1.3644183968506423E-7</v>
      </c>
      <c r="DR6485" s="81">
        <v>0</v>
      </c>
      <c r="DS6485" s="81">
        <v>1.3644183968506423E-7</v>
      </c>
      <c r="DT6485" s="81">
        <v>1.3644183968506423E-7</v>
      </c>
      <c r="DU6485" s="81">
        <v>0</v>
      </c>
      <c r="DV6485" s="81">
        <v>1.3644183968506423E-7</v>
      </c>
      <c r="DW6485" s="81">
        <v>1.3644183968506423E-7</v>
      </c>
      <c r="GE6485" s="81" t="s">
        <v>449</v>
      </c>
      <c r="GF6485" s="81" t="s">
        <v>155</v>
      </c>
      <c r="GG6485" s="81" t="s">
        <v>503</v>
      </c>
      <c r="GH6485" s="81" t="s">
        <v>453</v>
      </c>
      <c r="GI6485" s="81">
        <v>2022</v>
      </c>
      <c r="GJ6485" s="81" t="s">
        <v>201</v>
      </c>
      <c r="GK6485" s="81">
        <v>3.6425060683953951E-2</v>
      </c>
      <c r="GL6485" s="81">
        <v>1299.3</v>
      </c>
      <c r="GM6485" s="81">
        <v>2022</v>
      </c>
      <c r="GN6485" s="81" t="s">
        <v>173</v>
      </c>
      <c r="GO6485" s="81">
        <v>1.1148832299820636E-2</v>
      </c>
      <c r="GP6485" s="81">
        <v>10</v>
      </c>
      <c r="GQ6485" s="81">
        <v>0</v>
      </c>
      <c r="GR6485" s="81" t="s">
        <v>448</v>
      </c>
      <c r="GS6485" s="81">
        <v>1.1148832299820636E-2</v>
      </c>
      <c r="GT6485" s="81">
        <v>4.0609689307619258E-4</v>
      </c>
      <c r="GU6485" s="81">
        <v>1.1148832299820636E-2</v>
      </c>
      <c r="GV6485" s="81">
        <v>4.0609689307619258E-4</v>
      </c>
      <c r="GW6485" s="81">
        <v>1.1148832299820636E-2</v>
      </c>
      <c r="GX6485" s="81">
        <v>4.0609689307619258E-4</v>
      </c>
      <c r="GY6485" s="81">
        <v>0</v>
      </c>
      <c r="GZ6485" s="81">
        <v>0</v>
      </c>
    </row>
    <row r="6486" spans="98:208" x14ac:dyDescent="0.25">
      <c r="CT6486" s="81" t="s">
        <v>155</v>
      </c>
      <c r="CU6486" s="81" t="s">
        <v>497</v>
      </c>
      <c r="CV6486" s="81" t="s">
        <v>455</v>
      </c>
      <c r="CW6486" s="81">
        <v>2029</v>
      </c>
      <c r="CX6486" s="81">
        <v>0</v>
      </c>
      <c r="CY6486" s="81">
        <v>0</v>
      </c>
      <c r="CZ6486" s="81">
        <v>0</v>
      </c>
      <c r="DA6486" s="81">
        <v>0</v>
      </c>
      <c r="DB6486" s="81">
        <v>22783.18702890689</v>
      </c>
      <c r="DC6486" s="81">
        <v>453.260960557153</v>
      </c>
      <c r="DD6486" s="81">
        <v>14531.33568557205</v>
      </c>
      <c r="DE6486" s="81">
        <v>7798.5903827776447</v>
      </c>
      <c r="DF6486" s="81">
        <v>5.0533304373073147</v>
      </c>
      <c r="DG6486" s="81">
        <v>5.0533304373073147</v>
      </c>
      <c r="DH6486" s="81">
        <v>5.0533304373073147</v>
      </c>
      <c r="DI6486" s="81">
        <v>5.0533304373073147</v>
      </c>
      <c r="DJ6486" s="81">
        <v>2.7000379527480049E-8</v>
      </c>
      <c r="DL6486" s="81">
        <v>0</v>
      </c>
      <c r="DM6486" s="81">
        <v>1.3644183968506423E-7</v>
      </c>
      <c r="DN6486" s="81">
        <v>1.3644183968506423E-7</v>
      </c>
      <c r="DO6486" s="81">
        <v>0</v>
      </c>
      <c r="DP6486" s="81">
        <v>1.3644183968506423E-7</v>
      </c>
      <c r="DQ6486" s="81">
        <v>1.3644183968506423E-7</v>
      </c>
      <c r="DR6486" s="81">
        <v>0</v>
      </c>
      <c r="DS6486" s="81">
        <v>1.3644183968506423E-7</v>
      </c>
      <c r="DT6486" s="81">
        <v>1.3644183968506423E-7</v>
      </c>
      <c r="DU6486" s="81">
        <v>0</v>
      </c>
      <c r="DV6486" s="81">
        <v>1.3644183968506423E-7</v>
      </c>
      <c r="DW6486" s="81">
        <v>1.3644183968506423E-7</v>
      </c>
      <c r="GE6486" s="81" t="s">
        <v>449</v>
      </c>
      <c r="GF6486" s="81" t="s">
        <v>155</v>
      </c>
      <c r="GG6486" s="81" t="s">
        <v>503</v>
      </c>
      <c r="GH6486" s="81" t="s">
        <v>453</v>
      </c>
      <c r="GI6486" s="81">
        <v>2023</v>
      </c>
      <c r="GJ6486" s="81" t="s">
        <v>201</v>
      </c>
      <c r="GK6486" s="81">
        <v>3.7590224611390097E-2</v>
      </c>
      <c r="GL6486" s="81">
        <v>1299.3</v>
      </c>
      <c r="GM6486" s="81">
        <v>2023</v>
      </c>
      <c r="GN6486" s="81" t="s">
        <v>173</v>
      </c>
      <c r="GO6486" s="81">
        <v>1.1148832299820636E-2</v>
      </c>
      <c r="GP6486" s="81">
        <v>10</v>
      </c>
      <c r="GQ6486" s="81">
        <v>0</v>
      </c>
      <c r="GR6486" s="81" t="s">
        <v>448</v>
      </c>
      <c r="GS6486" s="81">
        <v>1.1148832299820636E-2</v>
      </c>
      <c r="GT6486" s="81">
        <v>4.1908711030497854E-4</v>
      </c>
      <c r="GU6486" s="81">
        <v>1.1148832299820636E-2</v>
      </c>
      <c r="GV6486" s="81">
        <v>4.1908711030497854E-4</v>
      </c>
      <c r="GW6486" s="81">
        <v>1.1148832299820636E-2</v>
      </c>
      <c r="GX6486" s="81">
        <v>4.1908711030497854E-4</v>
      </c>
      <c r="GY6486" s="81">
        <v>1.1148832299820636E-2</v>
      </c>
      <c r="GZ6486" s="81">
        <v>4.1908711030497854E-4</v>
      </c>
    </row>
    <row r="6487" spans="98:208" x14ac:dyDescent="0.25">
      <c r="CT6487" s="81" t="s">
        <v>155</v>
      </c>
      <c r="CU6487" s="81" t="s">
        <v>497</v>
      </c>
      <c r="CV6487" s="81" t="s">
        <v>455</v>
      </c>
      <c r="CW6487" s="81">
        <v>2030</v>
      </c>
      <c r="CX6487" s="81">
        <v>0</v>
      </c>
      <c r="CY6487" s="81">
        <v>0</v>
      </c>
      <c r="CZ6487" s="81">
        <v>0</v>
      </c>
      <c r="DA6487" s="81">
        <v>0</v>
      </c>
      <c r="DB6487" s="81">
        <v>22783.18702890689</v>
      </c>
      <c r="DC6487" s="81">
        <v>453.260960557153</v>
      </c>
      <c r="DD6487" s="81">
        <v>14531.33568557205</v>
      </c>
      <c r="DE6487" s="81">
        <v>7798.5903827776447</v>
      </c>
      <c r="DF6487" s="81">
        <v>0</v>
      </c>
      <c r="DG6487" s="81">
        <v>5.0533304373073147</v>
      </c>
      <c r="DH6487" s="81">
        <v>5.0533304373073147</v>
      </c>
      <c r="DI6487" s="81">
        <v>5.0533304373073147</v>
      </c>
      <c r="DJ6487" s="81">
        <v>2.7000379527480049E-8</v>
      </c>
      <c r="DL6487" s="81">
        <v>0</v>
      </c>
      <c r="DM6487" s="81">
        <v>0</v>
      </c>
      <c r="DN6487" s="81">
        <v>0</v>
      </c>
      <c r="DO6487" s="81">
        <v>0</v>
      </c>
      <c r="DP6487" s="81">
        <v>1.3644183968506423E-7</v>
      </c>
      <c r="DQ6487" s="81">
        <v>1.3644183968506423E-7</v>
      </c>
      <c r="DR6487" s="81">
        <v>0</v>
      </c>
      <c r="DS6487" s="81">
        <v>1.3644183968506423E-7</v>
      </c>
      <c r="DT6487" s="81">
        <v>1.3644183968506423E-7</v>
      </c>
      <c r="DU6487" s="81">
        <v>0</v>
      </c>
      <c r="DV6487" s="81">
        <v>1.3644183968506423E-7</v>
      </c>
      <c r="DW6487" s="81">
        <v>1.3644183968506423E-7</v>
      </c>
      <c r="GE6487" s="81" t="s">
        <v>449</v>
      </c>
      <c r="GF6487" s="81" t="s">
        <v>155</v>
      </c>
      <c r="GG6487" s="81" t="s">
        <v>503</v>
      </c>
      <c r="GH6487" s="81" t="s">
        <v>453</v>
      </c>
      <c r="GI6487" s="81">
        <v>2024</v>
      </c>
      <c r="GJ6487" s="81" t="s">
        <v>201</v>
      </c>
      <c r="GK6487" s="81">
        <v>3.7590224611390097E-2</v>
      </c>
      <c r="GL6487" s="81">
        <v>1299.3</v>
      </c>
      <c r="GM6487" s="81">
        <v>2024</v>
      </c>
      <c r="GN6487" s="81" t="s">
        <v>173</v>
      </c>
      <c r="GO6487" s="81">
        <v>1.1148832299820636E-2</v>
      </c>
      <c r="GP6487" s="81">
        <v>10</v>
      </c>
      <c r="GQ6487" s="81">
        <v>0</v>
      </c>
      <c r="GR6487" s="81" t="s">
        <v>448</v>
      </c>
      <c r="GS6487" s="81">
        <v>1.1148832299820636E-2</v>
      </c>
      <c r="GT6487" s="81">
        <v>4.1908711030497854E-4</v>
      </c>
      <c r="GU6487" s="81">
        <v>1.1148832299820636E-2</v>
      </c>
      <c r="GV6487" s="81">
        <v>4.1908711030497854E-4</v>
      </c>
      <c r="GW6487" s="81">
        <v>1.1148832299820636E-2</v>
      </c>
      <c r="GX6487" s="81">
        <v>4.1908711030497854E-4</v>
      </c>
      <c r="GY6487" s="81">
        <v>1.1148832299820636E-2</v>
      </c>
      <c r="GZ6487" s="81">
        <v>4.1908711030497854E-4</v>
      </c>
    </row>
    <row r="6488" spans="98:208" x14ac:dyDescent="0.25">
      <c r="CT6488" s="81" t="s">
        <v>155</v>
      </c>
      <c r="CU6488" s="81" t="s">
        <v>497</v>
      </c>
      <c r="CV6488" s="81" t="s">
        <v>455</v>
      </c>
      <c r="CW6488" s="81">
        <v>2031</v>
      </c>
      <c r="CX6488" s="81">
        <v>0</v>
      </c>
      <c r="CY6488" s="81">
        <v>0</v>
      </c>
      <c r="CZ6488" s="81">
        <v>0</v>
      </c>
      <c r="DA6488" s="81">
        <v>0</v>
      </c>
      <c r="DB6488" s="81">
        <v>22783.18702890689</v>
      </c>
      <c r="DC6488" s="81">
        <v>453.260960557153</v>
      </c>
      <c r="DD6488" s="81">
        <v>14531.33568557205</v>
      </c>
      <c r="DE6488" s="81">
        <v>7798.5903827776447</v>
      </c>
      <c r="DF6488" s="81">
        <v>0</v>
      </c>
      <c r="DG6488" s="81">
        <v>0</v>
      </c>
      <c r="DH6488" s="81">
        <v>5.0533304373073147</v>
      </c>
      <c r="DI6488" s="81">
        <v>5.0533304373073147</v>
      </c>
      <c r="DJ6488" s="81">
        <v>2.7000379527480049E-8</v>
      </c>
      <c r="DL6488" s="81">
        <v>0</v>
      </c>
      <c r="DM6488" s="81">
        <v>0</v>
      </c>
      <c r="DN6488" s="81">
        <v>0</v>
      </c>
      <c r="DO6488" s="81">
        <v>0</v>
      </c>
      <c r="DP6488" s="81">
        <v>0</v>
      </c>
      <c r="DQ6488" s="81">
        <v>0</v>
      </c>
      <c r="DR6488" s="81">
        <v>0</v>
      </c>
      <c r="DS6488" s="81">
        <v>1.3644183968506423E-7</v>
      </c>
      <c r="DT6488" s="81">
        <v>1.3644183968506423E-7</v>
      </c>
      <c r="DU6488" s="81">
        <v>0</v>
      </c>
      <c r="DV6488" s="81">
        <v>1.3644183968506423E-7</v>
      </c>
      <c r="DW6488" s="81">
        <v>1.3644183968506423E-7</v>
      </c>
      <c r="GE6488" s="81" t="s">
        <v>449</v>
      </c>
      <c r="GF6488" s="81" t="s">
        <v>155</v>
      </c>
      <c r="GG6488" s="81" t="s">
        <v>503</v>
      </c>
      <c r="GH6488" s="81" t="s">
        <v>453</v>
      </c>
      <c r="GI6488" s="81">
        <v>2025</v>
      </c>
      <c r="GJ6488" s="81" t="s">
        <v>201</v>
      </c>
      <c r="GK6488" s="81">
        <v>3.7590224611390097E-2</v>
      </c>
      <c r="GL6488" s="81">
        <v>1299.3</v>
      </c>
      <c r="GM6488" s="81">
        <v>2025</v>
      </c>
      <c r="GN6488" s="81" t="s">
        <v>173</v>
      </c>
      <c r="GO6488" s="81">
        <v>1.1148832299820636E-2</v>
      </c>
      <c r="GP6488" s="81">
        <v>10</v>
      </c>
      <c r="GQ6488" s="81">
        <v>0</v>
      </c>
      <c r="GR6488" s="81" t="s">
        <v>448</v>
      </c>
      <c r="GS6488" s="81">
        <v>1.1148832299820636E-2</v>
      </c>
      <c r="GT6488" s="81">
        <v>4.1908711030497854E-4</v>
      </c>
      <c r="GU6488" s="81">
        <v>1.1148832299820636E-2</v>
      </c>
      <c r="GV6488" s="81">
        <v>4.1908711030497854E-4</v>
      </c>
      <c r="GW6488" s="81">
        <v>1.1148832299820636E-2</v>
      </c>
      <c r="GX6488" s="81">
        <v>4.1908711030497854E-4</v>
      </c>
      <c r="GY6488" s="81">
        <v>1.1148832299820636E-2</v>
      </c>
      <c r="GZ6488" s="81">
        <v>4.1908711030497854E-4</v>
      </c>
    </row>
    <row r="6489" spans="98:208" x14ac:dyDescent="0.25">
      <c r="CT6489" s="81" t="s">
        <v>155</v>
      </c>
      <c r="CU6489" s="81" t="s">
        <v>497</v>
      </c>
      <c r="CV6489" s="81" t="s">
        <v>455</v>
      </c>
      <c r="CW6489" s="81">
        <v>2032</v>
      </c>
      <c r="CX6489" s="81">
        <v>0</v>
      </c>
      <c r="CY6489" s="81">
        <v>0</v>
      </c>
      <c r="CZ6489" s="81">
        <v>0</v>
      </c>
      <c r="DA6489" s="81">
        <v>0</v>
      </c>
      <c r="DB6489" s="81">
        <v>22783.18702890689</v>
      </c>
      <c r="DC6489" s="81">
        <v>453.260960557153</v>
      </c>
      <c r="DD6489" s="81">
        <v>14531.33568557205</v>
      </c>
      <c r="DE6489" s="81">
        <v>7798.5903827776447</v>
      </c>
      <c r="DF6489" s="81">
        <v>0</v>
      </c>
      <c r="DG6489" s="81">
        <v>0</v>
      </c>
      <c r="DH6489" s="81">
        <v>0</v>
      </c>
      <c r="DI6489" s="81">
        <v>5.0533304373073147</v>
      </c>
      <c r="DJ6489" s="81">
        <v>2.7000379527480049E-8</v>
      </c>
      <c r="DL6489" s="81">
        <v>0</v>
      </c>
      <c r="DM6489" s="81">
        <v>0</v>
      </c>
      <c r="DN6489" s="81">
        <v>0</v>
      </c>
      <c r="DO6489" s="81">
        <v>0</v>
      </c>
      <c r="DP6489" s="81">
        <v>0</v>
      </c>
      <c r="DQ6489" s="81">
        <v>0</v>
      </c>
      <c r="DR6489" s="81">
        <v>0</v>
      </c>
      <c r="DS6489" s="81">
        <v>0</v>
      </c>
      <c r="DT6489" s="81">
        <v>0</v>
      </c>
      <c r="DU6489" s="81">
        <v>0</v>
      </c>
      <c r="DV6489" s="81">
        <v>1.3644183968506423E-7</v>
      </c>
      <c r="DW6489" s="81">
        <v>1.3644183968506423E-7</v>
      </c>
      <c r="GE6489" s="81" t="s">
        <v>449</v>
      </c>
      <c r="GF6489" s="81" t="s">
        <v>155</v>
      </c>
      <c r="GG6489" s="81" t="s">
        <v>503</v>
      </c>
      <c r="GH6489" s="81" t="s">
        <v>453</v>
      </c>
      <c r="GI6489" s="81">
        <v>2026</v>
      </c>
      <c r="GJ6489" s="81" t="s">
        <v>201</v>
      </c>
      <c r="GK6489" s="81">
        <v>3.7590224611390097E-2</v>
      </c>
      <c r="GL6489" s="81">
        <v>1299.3</v>
      </c>
      <c r="GM6489" s="81">
        <v>2026</v>
      </c>
      <c r="GN6489" s="81" t="s">
        <v>173</v>
      </c>
      <c r="GO6489" s="81">
        <v>1.1148832299820636E-2</v>
      </c>
      <c r="GP6489" s="81">
        <v>10</v>
      </c>
      <c r="GQ6489" s="81">
        <v>0</v>
      </c>
      <c r="GR6489" s="81" t="s">
        <v>448</v>
      </c>
      <c r="GS6489" s="81">
        <v>1.1148832299820636E-2</v>
      </c>
      <c r="GT6489" s="81">
        <v>4.1908711030497854E-4</v>
      </c>
      <c r="GU6489" s="81">
        <v>1.1148832299820636E-2</v>
      </c>
      <c r="GV6489" s="81">
        <v>4.1908711030497854E-4</v>
      </c>
      <c r="GW6489" s="81">
        <v>1.1148832299820636E-2</v>
      </c>
      <c r="GX6489" s="81">
        <v>4.1908711030497854E-4</v>
      </c>
      <c r="GY6489" s="81">
        <v>1.1148832299820636E-2</v>
      </c>
      <c r="GZ6489" s="81">
        <v>4.1908711030497854E-4</v>
      </c>
    </row>
    <row r="6490" spans="98:208" x14ac:dyDescent="0.25">
      <c r="CT6490" s="81" t="s">
        <v>155</v>
      </c>
      <c r="CU6490" s="81" t="s">
        <v>498</v>
      </c>
      <c r="CV6490" s="81" t="s">
        <v>454</v>
      </c>
      <c r="CW6490" s="81">
        <v>2020</v>
      </c>
      <c r="CX6490" s="81">
        <v>0</v>
      </c>
      <c r="CY6490" s="81">
        <v>0</v>
      </c>
      <c r="CZ6490" s="81">
        <v>0</v>
      </c>
      <c r="DA6490" s="81">
        <v>0</v>
      </c>
      <c r="DB6490" s="81">
        <v>21083.842824224459</v>
      </c>
      <c r="DC6490" s="81">
        <v>409.22373582044048</v>
      </c>
      <c r="DD6490" s="81">
        <v>13469.087812378741</v>
      </c>
      <c r="DE6490" s="81">
        <v>7205.5312760252846</v>
      </c>
      <c r="DF6490" s="81">
        <v>4.5623668037681933</v>
      </c>
      <c r="DG6490" s="81">
        <v>0</v>
      </c>
      <c r="DH6490" s="81">
        <v>0</v>
      </c>
      <c r="DI6490" s="81">
        <v>0</v>
      </c>
      <c r="DJ6490" s="81">
        <v>2.4878407881463122E-9</v>
      </c>
      <c r="DL6490" s="81">
        <v>0</v>
      </c>
      <c r="DM6490" s="81">
        <v>1.1350442224899233E-8</v>
      </c>
      <c r="DN6490" s="81">
        <v>1.1350442224899233E-8</v>
      </c>
      <c r="DO6490" s="81">
        <v>0</v>
      </c>
      <c r="DP6490" s="81">
        <v>0</v>
      </c>
      <c r="DQ6490" s="81">
        <v>0</v>
      </c>
      <c r="DR6490" s="81">
        <v>0</v>
      </c>
      <c r="DS6490" s="81">
        <v>0</v>
      </c>
      <c r="DT6490" s="81">
        <v>0</v>
      </c>
      <c r="DU6490" s="81">
        <v>0</v>
      </c>
      <c r="DV6490" s="81">
        <v>0</v>
      </c>
      <c r="DW6490" s="81">
        <v>0</v>
      </c>
      <c r="GE6490" s="81" t="s">
        <v>449</v>
      </c>
      <c r="GF6490" s="81" t="s">
        <v>155</v>
      </c>
      <c r="GG6490" s="81" t="s">
        <v>503</v>
      </c>
      <c r="GH6490" s="81" t="s">
        <v>453</v>
      </c>
      <c r="GI6490" s="81">
        <v>2027</v>
      </c>
      <c r="GJ6490" s="81" t="s">
        <v>201</v>
      </c>
      <c r="GK6490" s="81">
        <v>3.7590224611390097E-2</v>
      </c>
      <c r="GL6490" s="81">
        <v>1299.3</v>
      </c>
      <c r="GM6490" s="81">
        <v>2027</v>
      </c>
      <c r="GN6490" s="81" t="s">
        <v>173</v>
      </c>
      <c r="GO6490" s="81">
        <v>1.1148832299820636E-2</v>
      </c>
      <c r="GP6490" s="81">
        <v>10</v>
      </c>
      <c r="GQ6490" s="81">
        <v>0</v>
      </c>
      <c r="GR6490" s="81" t="s">
        <v>448</v>
      </c>
      <c r="GS6490" s="81">
        <v>1.1148832299820636E-2</v>
      </c>
      <c r="GT6490" s="81">
        <v>4.1908711030497854E-4</v>
      </c>
      <c r="GU6490" s="81">
        <v>1.1148832299820636E-2</v>
      </c>
      <c r="GV6490" s="81">
        <v>4.1908711030497854E-4</v>
      </c>
      <c r="GW6490" s="81">
        <v>1.1148832299820636E-2</v>
      </c>
      <c r="GX6490" s="81">
        <v>4.1908711030497854E-4</v>
      </c>
      <c r="GY6490" s="81">
        <v>1.1148832299820636E-2</v>
      </c>
      <c r="GZ6490" s="81">
        <v>4.1908711030497854E-4</v>
      </c>
    </row>
    <row r="6491" spans="98:208" x14ac:dyDescent="0.25">
      <c r="CT6491" s="81" t="s">
        <v>155</v>
      </c>
      <c r="CU6491" s="81" t="s">
        <v>498</v>
      </c>
      <c r="CV6491" s="81" t="s">
        <v>454</v>
      </c>
      <c r="CW6491" s="81">
        <v>2021</v>
      </c>
      <c r="CX6491" s="81">
        <v>0</v>
      </c>
      <c r="CY6491" s="81">
        <v>0</v>
      </c>
      <c r="CZ6491" s="81">
        <v>0</v>
      </c>
      <c r="DA6491" s="81">
        <v>0</v>
      </c>
      <c r="DB6491" s="81">
        <v>21083.842824224459</v>
      </c>
      <c r="DC6491" s="81">
        <v>409.22373582044048</v>
      </c>
      <c r="DD6491" s="81">
        <v>13469.087812378741</v>
      </c>
      <c r="DE6491" s="81">
        <v>7205.5312760252846</v>
      </c>
      <c r="DF6491" s="81">
        <v>4.5623668037681933</v>
      </c>
      <c r="DG6491" s="81">
        <v>4.5623668037681933</v>
      </c>
      <c r="DH6491" s="81">
        <v>0</v>
      </c>
      <c r="DI6491" s="81">
        <v>0</v>
      </c>
      <c r="DJ6491" s="81">
        <v>2.4878407881463122E-9</v>
      </c>
      <c r="DL6491" s="81">
        <v>0</v>
      </c>
      <c r="DM6491" s="81">
        <v>1.1350442224899233E-8</v>
      </c>
      <c r="DN6491" s="81">
        <v>1.1350442224899233E-8</v>
      </c>
      <c r="DO6491" s="81">
        <v>0</v>
      </c>
      <c r="DP6491" s="81">
        <v>1.1350442224899233E-8</v>
      </c>
      <c r="DQ6491" s="81">
        <v>1.1350442224899233E-8</v>
      </c>
      <c r="DR6491" s="81">
        <v>0</v>
      </c>
      <c r="DS6491" s="81">
        <v>0</v>
      </c>
      <c r="DT6491" s="81">
        <v>0</v>
      </c>
      <c r="DU6491" s="81">
        <v>0</v>
      </c>
      <c r="DV6491" s="81">
        <v>0</v>
      </c>
      <c r="DW6491" s="81">
        <v>0</v>
      </c>
      <c r="GE6491" s="81" t="s">
        <v>449</v>
      </c>
      <c r="GF6491" s="81" t="s">
        <v>155</v>
      </c>
      <c r="GG6491" s="81" t="s">
        <v>503</v>
      </c>
      <c r="GH6491" s="81" t="s">
        <v>453</v>
      </c>
      <c r="GI6491" s="81">
        <v>2028</v>
      </c>
      <c r="GJ6491" s="81" t="s">
        <v>201</v>
      </c>
      <c r="GK6491" s="81">
        <v>3.9055083184885757E-2</v>
      </c>
      <c r="GL6491" s="81">
        <v>1299.3</v>
      </c>
      <c r="GM6491" s="81">
        <v>2028</v>
      </c>
      <c r="GN6491" s="81" t="s">
        <v>173</v>
      </c>
      <c r="GO6491" s="81">
        <v>1.1148832299820636E-2</v>
      </c>
      <c r="GP6491" s="81">
        <v>10</v>
      </c>
      <c r="GQ6491" s="81">
        <v>0</v>
      </c>
      <c r="GR6491" s="81" t="s">
        <v>448</v>
      </c>
      <c r="GS6491" s="81">
        <v>1.1148832299820636E-2</v>
      </c>
      <c r="GT6491" s="81">
        <v>4.3541857288383615E-4</v>
      </c>
      <c r="GU6491" s="81">
        <v>1.1148832299820636E-2</v>
      </c>
      <c r="GV6491" s="81">
        <v>4.3541857288383615E-4</v>
      </c>
      <c r="GW6491" s="81">
        <v>1.1148832299820636E-2</v>
      </c>
      <c r="GX6491" s="81">
        <v>4.3541857288383615E-4</v>
      </c>
      <c r="GY6491" s="81">
        <v>1.1148832299820636E-2</v>
      </c>
      <c r="GZ6491" s="81">
        <v>4.3541857288383615E-4</v>
      </c>
    </row>
    <row r="6492" spans="98:208" x14ac:dyDescent="0.25">
      <c r="CT6492" s="81" t="s">
        <v>155</v>
      </c>
      <c r="CU6492" s="81" t="s">
        <v>498</v>
      </c>
      <c r="CV6492" s="81" t="s">
        <v>454</v>
      </c>
      <c r="CW6492" s="81">
        <v>2022</v>
      </c>
      <c r="CX6492" s="81">
        <v>0</v>
      </c>
      <c r="CY6492" s="81">
        <v>0</v>
      </c>
      <c r="CZ6492" s="81">
        <v>0</v>
      </c>
      <c r="DA6492" s="81">
        <v>0</v>
      </c>
      <c r="DB6492" s="81">
        <v>21083.842824224459</v>
      </c>
      <c r="DC6492" s="81">
        <v>409.22373582044048</v>
      </c>
      <c r="DD6492" s="81">
        <v>13469.087812378741</v>
      </c>
      <c r="DE6492" s="81">
        <v>7205.5312760252846</v>
      </c>
      <c r="DF6492" s="81">
        <v>4.5623668037681933</v>
      </c>
      <c r="DG6492" s="81">
        <v>4.5623668037681933</v>
      </c>
      <c r="DH6492" s="81">
        <v>4.5623668037681933</v>
      </c>
      <c r="DI6492" s="81">
        <v>0</v>
      </c>
      <c r="DJ6492" s="81">
        <v>2.4878407881463122E-9</v>
      </c>
      <c r="DL6492" s="81">
        <v>0</v>
      </c>
      <c r="DM6492" s="81">
        <v>1.1350442224899233E-8</v>
      </c>
      <c r="DN6492" s="81">
        <v>1.1350442224899233E-8</v>
      </c>
      <c r="DO6492" s="81">
        <v>0</v>
      </c>
      <c r="DP6492" s="81">
        <v>1.1350442224899233E-8</v>
      </c>
      <c r="DQ6492" s="81">
        <v>1.1350442224899233E-8</v>
      </c>
      <c r="DR6492" s="81">
        <v>0</v>
      </c>
      <c r="DS6492" s="81">
        <v>1.1350442224899233E-8</v>
      </c>
      <c r="DT6492" s="81">
        <v>1.1350442224899233E-8</v>
      </c>
      <c r="DU6492" s="81">
        <v>0</v>
      </c>
      <c r="DV6492" s="81">
        <v>0</v>
      </c>
      <c r="DW6492" s="81">
        <v>0</v>
      </c>
      <c r="GE6492" s="81" t="s">
        <v>449</v>
      </c>
      <c r="GF6492" s="81" t="s">
        <v>155</v>
      </c>
      <c r="GG6492" s="81" t="s">
        <v>503</v>
      </c>
      <c r="GH6492" s="81" t="s">
        <v>453</v>
      </c>
      <c r="GI6492" s="81">
        <v>2029</v>
      </c>
      <c r="GJ6492" s="81" t="s">
        <v>201</v>
      </c>
      <c r="GK6492" s="81">
        <v>3.9055083184885757E-2</v>
      </c>
      <c r="GL6492" s="81">
        <v>1299.3</v>
      </c>
      <c r="GM6492" s="81">
        <v>2029</v>
      </c>
      <c r="GN6492" s="81" t="s">
        <v>173</v>
      </c>
      <c r="GO6492" s="81">
        <v>1.1148832299820636E-2</v>
      </c>
      <c r="GP6492" s="81">
        <v>10</v>
      </c>
      <c r="GQ6492" s="81">
        <v>0</v>
      </c>
      <c r="GR6492" s="81" t="s">
        <v>448</v>
      </c>
      <c r="GS6492" s="81">
        <v>1.1148832299820636E-2</v>
      </c>
      <c r="GT6492" s="81">
        <v>4.3541857288383615E-4</v>
      </c>
      <c r="GU6492" s="81">
        <v>1.1148832299820636E-2</v>
      </c>
      <c r="GV6492" s="81">
        <v>4.3541857288383615E-4</v>
      </c>
      <c r="GW6492" s="81">
        <v>1.1148832299820636E-2</v>
      </c>
      <c r="GX6492" s="81">
        <v>4.3541857288383615E-4</v>
      </c>
      <c r="GY6492" s="81">
        <v>1.1148832299820636E-2</v>
      </c>
      <c r="GZ6492" s="81">
        <v>4.3541857288383615E-4</v>
      </c>
    </row>
    <row r="6493" spans="98:208" x14ac:dyDescent="0.25">
      <c r="CT6493" s="81" t="s">
        <v>155</v>
      </c>
      <c r="CU6493" s="81" t="s">
        <v>498</v>
      </c>
      <c r="CV6493" s="81" t="s">
        <v>454</v>
      </c>
      <c r="CW6493" s="81">
        <v>2023</v>
      </c>
      <c r="CX6493" s="81">
        <v>0</v>
      </c>
      <c r="CY6493" s="81">
        <v>0</v>
      </c>
      <c r="CZ6493" s="81">
        <v>0</v>
      </c>
      <c r="DA6493" s="81">
        <v>0</v>
      </c>
      <c r="DB6493" s="81">
        <v>21835.978114130419</v>
      </c>
      <c r="DC6493" s="81">
        <v>428.60232122030828</v>
      </c>
      <c r="DD6493" s="81">
        <v>13939.560973457559</v>
      </c>
      <c r="DE6493" s="81">
        <v>7467.8148194525547</v>
      </c>
      <c r="DF6493" s="81">
        <v>4.7784154025990722</v>
      </c>
      <c r="DG6493" s="81">
        <v>4.7784154025990722</v>
      </c>
      <c r="DH6493" s="81">
        <v>4.7784154025990722</v>
      </c>
      <c r="DI6493" s="81">
        <v>4.7784154025990722</v>
      </c>
      <c r="DJ6493" s="81">
        <v>2.4878407881463122E-9</v>
      </c>
      <c r="DL6493" s="81">
        <v>0</v>
      </c>
      <c r="DM6493" s="81">
        <v>1.1887936741292553E-8</v>
      </c>
      <c r="DN6493" s="81">
        <v>1.1887936741292553E-8</v>
      </c>
      <c r="DO6493" s="81">
        <v>0</v>
      </c>
      <c r="DP6493" s="81">
        <v>1.1887936741292553E-8</v>
      </c>
      <c r="DQ6493" s="81">
        <v>1.1887936741292553E-8</v>
      </c>
      <c r="DR6493" s="81">
        <v>0</v>
      </c>
      <c r="DS6493" s="81">
        <v>1.1887936741292553E-8</v>
      </c>
      <c r="DT6493" s="81">
        <v>1.1887936741292553E-8</v>
      </c>
      <c r="DU6493" s="81">
        <v>0</v>
      </c>
      <c r="DV6493" s="81">
        <v>1.1887936741292553E-8</v>
      </c>
      <c r="DW6493" s="81">
        <v>1.1887936741292553E-8</v>
      </c>
      <c r="GE6493" s="81" t="s">
        <v>449</v>
      </c>
      <c r="GF6493" s="81" t="s">
        <v>155</v>
      </c>
      <c r="GG6493" s="81" t="s">
        <v>503</v>
      </c>
      <c r="GH6493" s="81" t="s">
        <v>453</v>
      </c>
      <c r="GI6493" s="81">
        <v>2030</v>
      </c>
      <c r="GJ6493" s="81" t="s">
        <v>201</v>
      </c>
      <c r="GK6493" s="81">
        <v>3.9055083184885757E-2</v>
      </c>
      <c r="GL6493" s="81">
        <v>1299.3</v>
      </c>
      <c r="GM6493" s="81">
        <v>2030</v>
      </c>
      <c r="GN6493" s="81" t="s">
        <v>173</v>
      </c>
      <c r="GO6493" s="81">
        <v>1.1148832299820636E-2</v>
      </c>
      <c r="GP6493" s="81">
        <v>10</v>
      </c>
      <c r="GQ6493" s="81">
        <v>0</v>
      </c>
      <c r="GR6493" s="81" t="s">
        <v>448</v>
      </c>
      <c r="GS6493" s="81">
        <v>0</v>
      </c>
      <c r="GT6493" s="81">
        <v>0</v>
      </c>
      <c r="GU6493" s="81">
        <v>1.1148832299820636E-2</v>
      </c>
      <c r="GV6493" s="81">
        <v>4.3541857288383615E-4</v>
      </c>
      <c r="GW6493" s="81">
        <v>1.1148832299820636E-2</v>
      </c>
      <c r="GX6493" s="81">
        <v>4.3541857288383615E-4</v>
      </c>
      <c r="GY6493" s="81">
        <v>1.1148832299820636E-2</v>
      </c>
      <c r="GZ6493" s="81">
        <v>4.3541857288383615E-4</v>
      </c>
    </row>
    <row r="6494" spans="98:208" x14ac:dyDescent="0.25">
      <c r="CT6494" s="81" t="s">
        <v>155</v>
      </c>
      <c r="CU6494" s="81" t="s">
        <v>498</v>
      </c>
      <c r="CV6494" s="81" t="s">
        <v>454</v>
      </c>
      <c r="CW6494" s="81">
        <v>2024</v>
      </c>
      <c r="CX6494" s="81">
        <v>0</v>
      </c>
      <c r="CY6494" s="81">
        <v>0</v>
      </c>
      <c r="CZ6494" s="81">
        <v>0</v>
      </c>
      <c r="DA6494" s="81">
        <v>0</v>
      </c>
      <c r="DB6494" s="81">
        <v>21835.978114130419</v>
      </c>
      <c r="DC6494" s="81">
        <v>428.60232122030828</v>
      </c>
      <c r="DD6494" s="81">
        <v>13939.560973457559</v>
      </c>
      <c r="DE6494" s="81">
        <v>7467.8148194525547</v>
      </c>
      <c r="DF6494" s="81">
        <v>4.7784154025990722</v>
      </c>
      <c r="DG6494" s="81">
        <v>4.7784154025990722</v>
      </c>
      <c r="DH6494" s="81">
        <v>4.7784154025990722</v>
      </c>
      <c r="DI6494" s="81">
        <v>4.7784154025990722</v>
      </c>
      <c r="DJ6494" s="81">
        <v>2.4878407881463122E-9</v>
      </c>
      <c r="DL6494" s="81">
        <v>0</v>
      </c>
      <c r="DM6494" s="81">
        <v>1.1887936741292553E-8</v>
      </c>
      <c r="DN6494" s="81">
        <v>1.1887936741292553E-8</v>
      </c>
      <c r="DO6494" s="81">
        <v>0</v>
      </c>
      <c r="DP6494" s="81">
        <v>1.1887936741292553E-8</v>
      </c>
      <c r="DQ6494" s="81">
        <v>1.1887936741292553E-8</v>
      </c>
      <c r="DR6494" s="81">
        <v>0</v>
      </c>
      <c r="DS6494" s="81">
        <v>1.1887936741292553E-8</v>
      </c>
      <c r="DT6494" s="81">
        <v>1.1887936741292553E-8</v>
      </c>
      <c r="DU6494" s="81">
        <v>0</v>
      </c>
      <c r="DV6494" s="81">
        <v>1.1887936741292553E-8</v>
      </c>
      <c r="DW6494" s="81">
        <v>1.1887936741292553E-8</v>
      </c>
      <c r="GE6494" s="81" t="s">
        <v>449</v>
      </c>
      <c r="GF6494" s="81" t="s">
        <v>155</v>
      </c>
      <c r="GG6494" s="81" t="s">
        <v>503</v>
      </c>
      <c r="GH6494" s="81" t="s">
        <v>453</v>
      </c>
      <c r="GI6494" s="81">
        <v>2031</v>
      </c>
      <c r="GJ6494" s="81" t="s">
        <v>201</v>
      </c>
      <c r="GK6494" s="81">
        <v>3.9055083184885757E-2</v>
      </c>
      <c r="GL6494" s="81">
        <v>1299.3</v>
      </c>
      <c r="GM6494" s="81">
        <v>2031</v>
      </c>
      <c r="GN6494" s="81" t="s">
        <v>173</v>
      </c>
      <c r="GO6494" s="81">
        <v>1.1148832299820636E-2</v>
      </c>
      <c r="GP6494" s="81">
        <v>10</v>
      </c>
      <c r="GQ6494" s="81">
        <v>0</v>
      </c>
      <c r="GR6494" s="81" t="s">
        <v>448</v>
      </c>
      <c r="GS6494" s="81">
        <v>0</v>
      </c>
      <c r="GT6494" s="81">
        <v>0</v>
      </c>
      <c r="GU6494" s="81">
        <v>0</v>
      </c>
      <c r="GV6494" s="81">
        <v>0</v>
      </c>
      <c r="GW6494" s="81">
        <v>1.1148832299820636E-2</v>
      </c>
      <c r="GX6494" s="81">
        <v>4.3541857288383615E-4</v>
      </c>
      <c r="GY6494" s="81">
        <v>1.1148832299820636E-2</v>
      </c>
      <c r="GZ6494" s="81">
        <v>4.3541857288383615E-4</v>
      </c>
    </row>
    <row r="6495" spans="98:208" x14ac:dyDescent="0.25">
      <c r="CT6495" s="81" t="s">
        <v>155</v>
      </c>
      <c r="CU6495" s="81" t="s">
        <v>498</v>
      </c>
      <c r="CV6495" s="81" t="s">
        <v>454</v>
      </c>
      <c r="CW6495" s="81">
        <v>2025</v>
      </c>
      <c r="CX6495" s="81">
        <v>0</v>
      </c>
      <c r="CY6495" s="81">
        <v>0</v>
      </c>
      <c r="CZ6495" s="81">
        <v>0</v>
      </c>
      <c r="DA6495" s="81">
        <v>0</v>
      </c>
      <c r="DB6495" s="81">
        <v>21835.978114130419</v>
      </c>
      <c r="DC6495" s="81">
        <v>428.60232122030828</v>
      </c>
      <c r="DD6495" s="81">
        <v>13939.560973457559</v>
      </c>
      <c r="DE6495" s="81">
        <v>7467.8148194525547</v>
      </c>
      <c r="DF6495" s="81">
        <v>4.7784154025990722</v>
      </c>
      <c r="DG6495" s="81">
        <v>4.7784154025990722</v>
      </c>
      <c r="DH6495" s="81">
        <v>4.7784154025990722</v>
      </c>
      <c r="DI6495" s="81">
        <v>4.7784154025990722</v>
      </c>
      <c r="DJ6495" s="81">
        <v>2.4878407881463122E-9</v>
      </c>
      <c r="DL6495" s="81">
        <v>0</v>
      </c>
      <c r="DM6495" s="81">
        <v>1.1887936741292553E-8</v>
      </c>
      <c r="DN6495" s="81">
        <v>1.1887936741292553E-8</v>
      </c>
      <c r="DO6495" s="81">
        <v>0</v>
      </c>
      <c r="DP6495" s="81">
        <v>1.1887936741292553E-8</v>
      </c>
      <c r="DQ6495" s="81">
        <v>1.1887936741292553E-8</v>
      </c>
      <c r="DR6495" s="81">
        <v>0</v>
      </c>
      <c r="DS6495" s="81">
        <v>1.1887936741292553E-8</v>
      </c>
      <c r="DT6495" s="81">
        <v>1.1887936741292553E-8</v>
      </c>
      <c r="DU6495" s="81">
        <v>0</v>
      </c>
      <c r="DV6495" s="81">
        <v>1.1887936741292553E-8</v>
      </c>
      <c r="DW6495" s="81">
        <v>1.1887936741292553E-8</v>
      </c>
      <c r="GE6495" s="81" t="s">
        <v>449</v>
      </c>
      <c r="GF6495" s="81" t="s">
        <v>155</v>
      </c>
      <c r="GG6495" s="81" t="s">
        <v>503</v>
      </c>
      <c r="GH6495" s="81" t="s">
        <v>453</v>
      </c>
      <c r="GI6495" s="81">
        <v>2032</v>
      </c>
      <c r="GJ6495" s="81" t="s">
        <v>201</v>
      </c>
      <c r="GK6495" s="81">
        <v>3.9055083184885757E-2</v>
      </c>
      <c r="GL6495" s="81">
        <v>1299.3</v>
      </c>
      <c r="GM6495" s="81">
        <v>2032</v>
      </c>
      <c r="GN6495" s="81" t="s">
        <v>173</v>
      </c>
      <c r="GO6495" s="81">
        <v>1.1148832299820636E-2</v>
      </c>
      <c r="GP6495" s="81">
        <v>10</v>
      </c>
      <c r="GQ6495" s="81">
        <v>0</v>
      </c>
      <c r="GR6495" s="81" t="s">
        <v>448</v>
      </c>
      <c r="GS6495" s="81">
        <v>0</v>
      </c>
      <c r="GT6495" s="81">
        <v>0</v>
      </c>
      <c r="GU6495" s="81">
        <v>0</v>
      </c>
      <c r="GV6495" s="81">
        <v>0</v>
      </c>
      <c r="GW6495" s="81">
        <v>0</v>
      </c>
      <c r="GX6495" s="81">
        <v>0</v>
      </c>
      <c r="GY6495" s="81">
        <v>1.1148832299820636E-2</v>
      </c>
      <c r="GZ6495" s="81">
        <v>4.3541857288383615E-4</v>
      </c>
    </row>
    <row r="6496" spans="98:208" x14ac:dyDescent="0.25">
      <c r="CT6496" s="81" t="s">
        <v>155</v>
      </c>
      <c r="CU6496" s="81" t="s">
        <v>498</v>
      </c>
      <c r="CV6496" s="81" t="s">
        <v>454</v>
      </c>
      <c r="CW6496" s="81">
        <v>2026</v>
      </c>
      <c r="CX6496" s="81">
        <v>0</v>
      </c>
      <c r="CY6496" s="81">
        <v>0</v>
      </c>
      <c r="CZ6496" s="81">
        <v>0</v>
      </c>
      <c r="DA6496" s="81">
        <v>0</v>
      </c>
      <c r="DB6496" s="81">
        <v>21835.978114130419</v>
      </c>
      <c r="DC6496" s="81">
        <v>428.60232122030828</v>
      </c>
      <c r="DD6496" s="81">
        <v>13939.560973457559</v>
      </c>
      <c r="DE6496" s="81">
        <v>7467.8148194525547</v>
      </c>
      <c r="DF6496" s="81">
        <v>4.7784154025990722</v>
      </c>
      <c r="DG6496" s="81">
        <v>4.7784154025990722</v>
      </c>
      <c r="DH6496" s="81">
        <v>4.7784154025990722</v>
      </c>
      <c r="DI6496" s="81">
        <v>4.7784154025990722</v>
      </c>
      <c r="DJ6496" s="81">
        <v>2.4878407881463122E-9</v>
      </c>
      <c r="DL6496" s="81">
        <v>0</v>
      </c>
      <c r="DM6496" s="81">
        <v>1.1887936741292553E-8</v>
      </c>
      <c r="DN6496" s="81">
        <v>1.1887936741292553E-8</v>
      </c>
      <c r="DO6496" s="81">
        <v>0</v>
      </c>
      <c r="DP6496" s="81">
        <v>1.1887936741292553E-8</v>
      </c>
      <c r="DQ6496" s="81">
        <v>1.1887936741292553E-8</v>
      </c>
      <c r="DR6496" s="81">
        <v>0</v>
      </c>
      <c r="DS6496" s="81">
        <v>1.1887936741292553E-8</v>
      </c>
      <c r="DT6496" s="81">
        <v>1.1887936741292553E-8</v>
      </c>
      <c r="DU6496" s="81">
        <v>0</v>
      </c>
      <c r="DV6496" s="81">
        <v>1.1887936741292553E-8</v>
      </c>
      <c r="DW6496" s="81">
        <v>1.1887936741292553E-8</v>
      </c>
      <c r="GE6496" s="81" t="s">
        <v>449</v>
      </c>
      <c r="GF6496" s="81" t="s">
        <v>155</v>
      </c>
      <c r="GG6496" s="81" t="s">
        <v>504</v>
      </c>
      <c r="GH6496" s="81" t="s">
        <v>457</v>
      </c>
      <c r="GI6496" s="81">
        <v>2021</v>
      </c>
      <c r="GJ6496" s="81" t="s">
        <v>201</v>
      </c>
      <c r="GK6496" s="81">
        <v>222.22942162784571</v>
      </c>
      <c r="GL6496" s="81">
        <v>1759.53</v>
      </c>
      <c r="GM6496" s="81">
        <v>2021</v>
      </c>
      <c r="GN6496" s="81" t="s">
        <v>173</v>
      </c>
      <c r="GO6496" s="81">
        <v>1.1148832299820636E-2</v>
      </c>
      <c r="GP6496" s="81">
        <v>10</v>
      </c>
      <c r="GQ6496" s="81">
        <v>0</v>
      </c>
      <c r="GR6496" s="81" t="s">
        <v>448</v>
      </c>
      <c r="GS6496" s="81">
        <v>1.1148832299820636E-2</v>
      </c>
      <c r="GT6496" s="81">
        <v>2.4775985538149849</v>
      </c>
      <c r="GU6496" s="81">
        <v>1.1148832299820636E-2</v>
      </c>
      <c r="GV6496" s="81">
        <v>2.4775985538149849</v>
      </c>
      <c r="GW6496" s="81">
        <v>0</v>
      </c>
      <c r="GX6496" s="81">
        <v>0</v>
      </c>
      <c r="GY6496" s="81">
        <v>0</v>
      </c>
      <c r="GZ6496" s="81">
        <v>0</v>
      </c>
    </row>
    <row r="6497" spans="98:208" x14ac:dyDescent="0.25">
      <c r="CT6497" s="81" t="s">
        <v>155</v>
      </c>
      <c r="CU6497" s="81" t="s">
        <v>498</v>
      </c>
      <c r="CV6497" s="81" t="s">
        <v>454</v>
      </c>
      <c r="CW6497" s="81">
        <v>2027</v>
      </c>
      <c r="CX6497" s="81">
        <v>0</v>
      </c>
      <c r="CY6497" s="81">
        <v>0</v>
      </c>
      <c r="CZ6497" s="81">
        <v>0</v>
      </c>
      <c r="DA6497" s="81">
        <v>0</v>
      </c>
      <c r="DB6497" s="81">
        <v>21835.978114130419</v>
      </c>
      <c r="DC6497" s="81">
        <v>428.60232122030828</v>
      </c>
      <c r="DD6497" s="81">
        <v>13939.560973457559</v>
      </c>
      <c r="DE6497" s="81">
        <v>7467.8148194525547</v>
      </c>
      <c r="DF6497" s="81">
        <v>4.7784154025990722</v>
      </c>
      <c r="DG6497" s="81">
        <v>4.7784154025990722</v>
      </c>
      <c r="DH6497" s="81">
        <v>4.7784154025990722</v>
      </c>
      <c r="DI6497" s="81">
        <v>4.7784154025990722</v>
      </c>
      <c r="DJ6497" s="81">
        <v>2.4878407881463122E-9</v>
      </c>
      <c r="DL6497" s="81">
        <v>0</v>
      </c>
      <c r="DM6497" s="81">
        <v>1.1887936741292553E-8</v>
      </c>
      <c r="DN6497" s="81">
        <v>1.1887936741292553E-8</v>
      </c>
      <c r="DO6497" s="81">
        <v>0</v>
      </c>
      <c r="DP6497" s="81">
        <v>1.1887936741292553E-8</v>
      </c>
      <c r="DQ6497" s="81">
        <v>1.1887936741292553E-8</v>
      </c>
      <c r="DR6497" s="81">
        <v>0</v>
      </c>
      <c r="DS6497" s="81">
        <v>1.1887936741292553E-8</v>
      </c>
      <c r="DT6497" s="81">
        <v>1.1887936741292553E-8</v>
      </c>
      <c r="DU6497" s="81">
        <v>0</v>
      </c>
      <c r="DV6497" s="81">
        <v>1.1887936741292553E-8</v>
      </c>
      <c r="DW6497" s="81">
        <v>1.1887936741292553E-8</v>
      </c>
      <c r="GE6497" s="81" t="s">
        <v>449</v>
      </c>
      <c r="GF6497" s="81" t="s">
        <v>155</v>
      </c>
      <c r="GG6497" s="81" t="s">
        <v>504</v>
      </c>
      <c r="GH6497" s="81" t="s">
        <v>457</v>
      </c>
      <c r="GI6497" s="81">
        <v>2022</v>
      </c>
      <c r="GJ6497" s="81" t="s">
        <v>201</v>
      </c>
      <c r="GK6497" s="81">
        <v>222.22942162784571</v>
      </c>
      <c r="GL6497" s="81">
        <v>1759.53</v>
      </c>
      <c r="GM6497" s="81">
        <v>2022</v>
      </c>
      <c r="GN6497" s="81" t="s">
        <v>173</v>
      </c>
      <c r="GO6497" s="81">
        <v>1.1148832299820636E-2</v>
      </c>
      <c r="GP6497" s="81">
        <v>10</v>
      </c>
      <c r="GQ6497" s="81">
        <v>0</v>
      </c>
      <c r="GR6497" s="81" t="s">
        <v>448</v>
      </c>
      <c r="GS6497" s="81">
        <v>1.1148832299820636E-2</v>
      </c>
      <c r="GT6497" s="81">
        <v>2.4775985538149849</v>
      </c>
      <c r="GU6497" s="81">
        <v>1.1148832299820636E-2</v>
      </c>
      <c r="GV6497" s="81">
        <v>2.4775985538149849</v>
      </c>
      <c r="GW6497" s="81">
        <v>1.1148832299820636E-2</v>
      </c>
      <c r="GX6497" s="81">
        <v>2.4775985538149849</v>
      </c>
      <c r="GY6497" s="81">
        <v>0</v>
      </c>
      <c r="GZ6497" s="81">
        <v>0</v>
      </c>
    </row>
    <row r="6498" spans="98:208" x14ac:dyDescent="0.25">
      <c r="CT6498" s="81" t="s">
        <v>155</v>
      </c>
      <c r="CU6498" s="81" t="s">
        <v>498</v>
      </c>
      <c r="CV6498" s="81" t="s">
        <v>454</v>
      </c>
      <c r="CW6498" s="81">
        <v>2028</v>
      </c>
      <c r="CX6498" s="81">
        <v>0</v>
      </c>
      <c r="CY6498" s="81">
        <v>0</v>
      </c>
      <c r="CZ6498" s="81">
        <v>0</v>
      </c>
      <c r="DA6498" s="81">
        <v>0</v>
      </c>
      <c r="DB6498" s="81">
        <v>22783.187028906919</v>
      </c>
      <c r="DC6498" s="81">
        <v>453.26096055717272</v>
      </c>
      <c r="DD6498" s="81">
        <v>14531.33568557209</v>
      </c>
      <c r="DE6498" s="81">
        <v>7798.5903827776592</v>
      </c>
      <c r="DF6498" s="81">
        <v>5.0533304373075341</v>
      </c>
      <c r="DG6498" s="81">
        <v>5.0533304373075341</v>
      </c>
      <c r="DH6498" s="81">
        <v>5.0533304373075341</v>
      </c>
      <c r="DI6498" s="81">
        <v>5.0533304373075341</v>
      </c>
      <c r="DJ6498" s="81">
        <v>2.4878407881463122E-9</v>
      </c>
      <c r="DL6498" s="81">
        <v>0</v>
      </c>
      <c r="DM6498" s="81">
        <v>1.2571881577914925E-8</v>
      </c>
      <c r="DN6498" s="81">
        <v>1.2571881577914925E-8</v>
      </c>
      <c r="DO6498" s="81">
        <v>0</v>
      </c>
      <c r="DP6498" s="81">
        <v>1.2571881577914925E-8</v>
      </c>
      <c r="DQ6498" s="81">
        <v>1.2571881577914925E-8</v>
      </c>
      <c r="DR6498" s="81">
        <v>0</v>
      </c>
      <c r="DS6498" s="81">
        <v>1.2571881577914925E-8</v>
      </c>
      <c r="DT6498" s="81">
        <v>1.2571881577914925E-8</v>
      </c>
      <c r="DU6498" s="81">
        <v>0</v>
      </c>
      <c r="DV6498" s="81">
        <v>1.2571881577914925E-8</v>
      </c>
      <c r="DW6498" s="81">
        <v>1.2571881577914925E-8</v>
      </c>
      <c r="GE6498" s="81" t="s">
        <v>449</v>
      </c>
      <c r="GF6498" s="81" t="s">
        <v>155</v>
      </c>
      <c r="GG6498" s="81" t="s">
        <v>504</v>
      </c>
      <c r="GH6498" s="81" t="s">
        <v>457</v>
      </c>
      <c r="GI6498" s="81">
        <v>2023</v>
      </c>
      <c r="GJ6498" s="81" t="s">
        <v>201</v>
      </c>
      <c r="GK6498" s="81">
        <v>233.23007680795499</v>
      </c>
      <c r="GL6498" s="81">
        <v>1759.53</v>
      </c>
      <c r="GM6498" s="81">
        <v>2023</v>
      </c>
      <c r="GN6498" s="81" t="s">
        <v>173</v>
      </c>
      <c r="GO6498" s="81">
        <v>1.1148832299820636E-2</v>
      </c>
      <c r="GP6498" s="81">
        <v>10</v>
      </c>
      <c r="GQ6498" s="81">
        <v>0</v>
      </c>
      <c r="GR6498" s="81" t="s">
        <v>448</v>
      </c>
      <c r="GS6498" s="81">
        <v>1.1148832299820636E-2</v>
      </c>
      <c r="GT6498" s="81">
        <v>2.6002430136061765</v>
      </c>
      <c r="GU6498" s="81">
        <v>1.1148832299820636E-2</v>
      </c>
      <c r="GV6498" s="81">
        <v>2.6002430136061765</v>
      </c>
      <c r="GW6498" s="81">
        <v>1.1148832299820636E-2</v>
      </c>
      <c r="GX6498" s="81">
        <v>2.6002430136061765</v>
      </c>
      <c r="GY6498" s="81">
        <v>1.1148832299820636E-2</v>
      </c>
      <c r="GZ6498" s="81">
        <v>2.6002430136061765</v>
      </c>
    </row>
    <row r="6499" spans="98:208" x14ac:dyDescent="0.25">
      <c r="CT6499" s="81" t="s">
        <v>155</v>
      </c>
      <c r="CU6499" s="81" t="s">
        <v>498</v>
      </c>
      <c r="CV6499" s="81" t="s">
        <v>454</v>
      </c>
      <c r="CW6499" s="81">
        <v>2029</v>
      </c>
      <c r="CX6499" s="81">
        <v>0</v>
      </c>
      <c r="CY6499" s="81">
        <v>0</v>
      </c>
      <c r="CZ6499" s="81">
        <v>0</v>
      </c>
      <c r="DA6499" s="81">
        <v>0</v>
      </c>
      <c r="DB6499" s="81">
        <v>22783.187028906919</v>
      </c>
      <c r="DC6499" s="81">
        <v>453.26096055717272</v>
      </c>
      <c r="DD6499" s="81">
        <v>14531.33568557209</v>
      </c>
      <c r="DE6499" s="81">
        <v>7798.5903827776592</v>
      </c>
      <c r="DF6499" s="81">
        <v>5.0533304373075341</v>
      </c>
      <c r="DG6499" s="81">
        <v>5.0533304373075341</v>
      </c>
      <c r="DH6499" s="81">
        <v>5.0533304373075341</v>
      </c>
      <c r="DI6499" s="81">
        <v>5.0533304373075341</v>
      </c>
      <c r="DJ6499" s="81">
        <v>2.4878407881463122E-9</v>
      </c>
      <c r="DL6499" s="81">
        <v>0</v>
      </c>
      <c r="DM6499" s="81">
        <v>1.2571881577914925E-8</v>
      </c>
      <c r="DN6499" s="81">
        <v>1.2571881577914925E-8</v>
      </c>
      <c r="DO6499" s="81">
        <v>0</v>
      </c>
      <c r="DP6499" s="81">
        <v>1.2571881577914925E-8</v>
      </c>
      <c r="DQ6499" s="81">
        <v>1.2571881577914925E-8</v>
      </c>
      <c r="DR6499" s="81">
        <v>0</v>
      </c>
      <c r="DS6499" s="81">
        <v>1.2571881577914925E-8</v>
      </c>
      <c r="DT6499" s="81">
        <v>1.2571881577914925E-8</v>
      </c>
      <c r="DU6499" s="81">
        <v>0</v>
      </c>
      <c r="DV6499" s="81">
        <v>1.2571881577914925E-8</v>
      </c>
      <c r="DW6499" s="81">
        <v>1.2571881577914925E-8</v>
      </c>
      <c r="GE6499" s="81" t="s">
        <v>449</v>
      </c>
      <c r="GF6499" s="81" t="s">
        <v>155</v>
      </c>
      <c r="GG6499" s="81" t="s">
        <v>504</v>
      </c>
      <c r="GH6499" s="81" t="s">
        <v>457</v>
      </c>
      <c r="GI6499" s="81">
        <v>2024</v>
      </c>
      <c r="GJ6499" s="81" t="s">
        <v>201</v>
      </c>
      <c r="GK6499" s="81">
        <v>233.23007680795499</v>
      </c>
      <c r="GL6499" s="81">
        <v>1759.53</v>
      </c>
      <c r="GM6499" s="81">
        <v>2024</v>
      </c>
      <c r="GN6499" s="81" t="s">
        <v>173</v>
      </c>
      <c r="GO6499" s="81">
        <v>1.1148832299820636E-2</v>
      </c>
      <c r="GP6499" s="81">
        <v>10</v>
      </c>
      <c r="GQ6499" s="81">
        <v>0</v>
      </c>
      <c r="GR6499" s="81" t="s">
        <v>448</v>
      </c>
      <c r="GS6499" s="81">
        <v>1.1148832299820636E-2</v>
      </c>
      <c r="GT6499" s="81">
        <v>2.6002430136061765</v>
      </c>
      <c r="GU6499" s="81">
        <v>1.1148832299820636E-2</v>
      </c>
      <c r="GV6499" s="81">
        <v>2.6002430136061765</v>
      </c>
      <c r="GW6499" s="81">
        <v>1.1148832299820636E-2</v>
      </c>
      <c r="GX6499" s="81">
        <v>2.6002430136061765</v>
      </c>
      <c r="GY6499" s="81">
        <v>1.1148832299820636E-2</v>
      </c>
      <c r="GZ6499" s="81">
        <v>2.6002430136061765</v>
      </c>
    </row>
    <row r="6500" spans="98:208" x14ac:dyDescent="0.25">
      <c r="CT6500" s="81" t="s">
        <v>155</v>
      </c>
      <c r="CU6500" s="81" t="s">
        <v>498</v>
      </c>
      <c r="CV6500" s="81" t="s">
        <v>454</v>
      </c>
      <c r="CW6500" s="81">
        <v>2030</v>
      </c>
      <c r="CX6500" s="81">
        <v>0</v>
      </c>
      <c r="CY6500" s="81">
        <v>0</v>
      </c>
      <c r="CZ6500" s="81">
        <v>0</v>
      </c>
      <c r="DA6500" s="81">
        <v>0</v>
      </c>
      <c r="DB6500" s="81">
        <v>22783.187028906919</v>
      </c>
      <c r="DC6500" s="81">
        <v>453.26096055717272</v>
      </c>
      <c r="DD6500" s="81">
        <v>14531.33568557209</v>
      </c>
      <c r="DE6500" s="81">
        <v>7798.5903827776592</v>
      </c>
      <c r="DF6500" s="81">
        <v>0</v>
      </c>
      <c r="DG6500" s="81">
        <v>5.0533304373075341</v>
      </c>
      <c r="DH6500" s="81">
        <v>5.0533304373075341</v>
      </c>
      <c r="DI6500" s="81">
        <v>5.0533304373075341</v>
      </c>
      <c r="DJ6500" s="81">
        <v>2.4878407881463122E-9</v>
      </c>
      <c r="DL6500" s="81">
        <v>0</v>
      </c>
      <c r="DM6500" s="81">
        <v>0</v>
      </c>
      <c r="DN6500" s="81">
        <v>0</v>
      </c>
      <c r="DO6500" s="81">
        <v>0</v>
      </c>
      <c r="DP6500" s="81">
        <v>1.2571881577914925E-8</v>
      </c>
      <c r="DQ6500" s="81">
        <v>1.2571881577914925E-8</v>
      </c>
      <c r="DR6500" s="81">
        <v>0</v>
      </c>
      <c r="DS6500" s="81">
        <v>1.2571881577914925E-8</v>
      </c>
      <c r="DT6500" s="81">
        <v>1.2571881577914925E-8</v>
      </c>
      <c r="DU6500" s="81">
        <v>0</v>
      </c>
      <c r="DV6500" s="81">
        <v>1.2571881577914925E-8</v>
      </c>
      <c r="DW6500" s="81">
        <v>1.2571881577914925E-8</v>
      </c>
      <c r="GE6500" s="81" t="s">
        <v>449</v>
      </c>
      <c r="GF6500" s="81" t="s">
        <v>155</v>
      </c>
      <c r="GG6500" s="81" t="s">
        <v>504</v>
      </c>
      <c r="GH6500" s="81" t="s">
        <v>457</v>
      </c>
      <c r="GI6500" s="81">
        <v>2025</v>
      </c>
      <c r="GJ6500" s="81" t="s">
        <v>201</v>
      </c>
      <c r="GK6500" s="81">
        <v>233.23007680795499</v>
      </c>
      <c r="GL6500" s="81">
        <v>1759.53</v>
      </c>
      <c r="GM6500" s="81">
        <v>2025</v>
      </c>
      <c r="GN6500" s="81" t="s">
        <v>173</v>
      </c>
      <c r="GO6500" s="81">
        <v>1.1148832299820636E-2</v>
      </c>
      <c r="GP6500" s="81">
        <v>10</v>
      </c>
      <c r="GQ6500" s="81">
        <v>0</v>
      </c>
      <c r="GR6500" s="81" t="s">
        <v>448</v>
      </c>
      <c r="GS6500" s="81">
        <v>1.1148832299820636E-2</v>
      </c>
      <c r="GT6500" s="81">
        <v>2.6002430136061765</v>
      </c>
      <c r="GU6500" s="81">
        <v>1.1148832299820636E-2</v>
      </c>
      <c r="GV6500" s="81">
        <v>2.6002430136061765</v>
      </c>
      <c r="GW6500" s="81">
        <v>1.1148832299820636E-2</v>
      </c>
      <c r="GX6500" s="81">
        <v>2.6002430136061765</v>
      </c>
      <c r="GY6500" s="81">
        <v>1.1148832299820636E-2</v>
      </c>
      <c r="GZ6500" s="81">
        <v>2.6002430136061765</v>
      </c>
    </row>
    <row r="6501" spans="98:208" x14ac:dyDescent="0.25">
      <c r="CT6501" s="81" t="s">
        <v>155</v>
      </c>
      <c r="CU6501" s="81" t="s">
        <v>498</v>
      </c>
      <c r="CV6501" s="81" t="s">
        <v>454</v>
      </c>
      <c r="CW6501" s="81">
        <v>2031</v>
      </c>
      <c r="CX6501" s="81">
        <v>0</v>
      </c>
      <c r="CY6501" s="81">
        <v>0</v>
      </c>
      <c r="CZ6501" s="81">
        <v>0</v>
      </c>
      <c r="DA6501" s="81">
        <v>0</v>
      </c>
      <c r="DB6501" s="81">
        <v>22783.187028906919</v>
      </c>
      <c r="DC6501" s="81">
        <v>453.26096055717272</v>
      </c>
      <c r="DD6501" s="81">
        <v>14531.33568557209</v>
      </c>
      <c r="DE6501" s="81">
        <v>7798.5903827776592</v>
      </c>
      <c r="DF6501" s="81">
        <v>0</v>
      </c>
      <c r="DG6501" s="81">
        <v>0</v>
      </c>
      <c r="DH6501" s="81">
        <v>5.0533304373075341</v>
      </c>
      <c r="DI6501" s="81">
        <v>5.0533304373075341</v>
      </c>
      <c r="DJ6501" s="81">
        <v>2.4878407881463122E-9</v>
      </c>
      <c r="DL6501" s="81">
        <v>0</v>
      </c>
      <c r="DM6501" s="81">
        <v>0</v>
      </c>
      <c r="DN6501" s="81">
        <v>0</v>
      </c>
      <c r="DO6501" s="81">
        <v>0</v>
      </c>
      <c r="DP6501" s="81">
        <v>0</v>
      </c>
      <c r="DQ6501" s="81">
        <v>0</v>
      </c>
      <c r="DR6501" s="81">
        <v>0</v>
      </c>
      <c r="DS6501" s="81">
        <v>1.2571881577914925E-8</v>
      </c>
      <c r="DT6501" s="81">
        <v>1.2571881577914925E-8</v>
      </c>
      <c r="DU6501" s="81">
        <v>0</v>
      </c>
      <c r="DV6501" s="81">
        <v>1.2571881577914925E-8</v>
      </c>
      <c r="DW6501" s="81">
        <v>1.2571881577914925E-8</v>
      </c>
      <c r="GE6501" s="81" t="s">
        <v>449</v>
      </c>
      <c r="GF6501" s="81" t="s">
        <v>155</v>
      </c>
      <c r="GG6501" s="81" t="s">
        <v>504</v>
      </c>
      <c r="GH6501" s="81" t="s">
        <v>457</v>
      </c>
      <c r="GI6501" s="81">
        <v>2026</v>
      </c>
      <c r="GJ6501" s="81" t="s">
        <v>201</v>
      </c>
      <c r="GK6501" s="81">
        <v>233.23007680795499</v>
      </c>
      <c r="GL6501" s="81">
        <v>1759.53</v>
      </c>
      <c r="GM6501" s="81">
        <v>2026</v>
      </c>
      <c r="GN6501" s="81" t="s">
        <v>173</v>
      </c>
      <c r="GO6501" s="81">
        <v>1.1148832299820636E-2</v>
      </c>
      <c r="GP6501" s="81">
        <v>10</v>
      </c>
      <c r="GQ6501" s="81">
        <v>0</v>
      </c>
      <c r="GR6501" s="81" t="s">
        <v>448</v>
      </c>
      <c r="GS6501" s="81">
        <v>1.1148832299820636E-2</v>
      </c>
      <c r="GT6501" s="81">
        <v>2.6002430136061765</v>
      </c>
      <c r="GU6501" s="81">
        <v>1.1148832299820636E-2</v>
      </c>
      <c r="GV6501" s="81">
        <v>2.6002430136061765</v>
      </c>
      <c r="GW6501" s="81">
        <v>1.1148832299820636E-2</v>
      </c>
      <c r="GX6501" s="81">
        <v>2.6002430136061765</v>
      </c>
      <c r="GY6501" s="81">
        <v>1.1148832299820636E-2</v>
      </c>
      <c r="GZ6501" s="81">
        <v>2.6002430136061765</v>
      </c>
    </row>
    <row r="6502" spans="98:208" x14ac:dyDescent="0.25">
      <c r="CT6502" s="81" t="s">
        <v>155</v>
      </c>
      <c r="CU6502" s="81" t="s">
        <v>498</v>
      </c>
      <c r="CV6502" s="81" t="s">
        <v>454</v>
      </c>
      <c r="CW6502" s="81">
        <v>2032</v>
      </c>
      <c r="CX6502" s="81">
        <v>0</v>
      </c>
      <c r="CY6502" s="81">
        <v>0</v>
      </c>
      <c r="CZ6502" s="81">
        <v>0</v>
      </c>
      <c r="DA6502" s="81">
        <v>0</v>
      </c>
      <c r="DB6502" s="81">
        <v>22783.187028906919</v>
      </c>
      <c r="DC6502" s="81">
        <v>453.26096055717272</v>
      </c>
      <c r="DD6502" s="81">
        <v>14531.33568557209</v>
      </c>
      <c r="DE6502" s="81">
        <v>7798.5903827776592</v>
      </c>
      <c r="DF6502" s="81">
        <v>0</v>
      </c>
      <c r="DG6502" s="81">
        <v>0</v>
      </c>
      <c r="DH6502" s="81">
        <v>0</v>
      </c>
      <c r="DI6502" s="81">
        <v>5.0533304373075341</v>
      </c>
      <c r="DJ6502" s="81">
        <v>2.4878407881463122E-9</v>
      </c>
      <c r="DL6502" s="81">
        <v>0</v>
      </c>
      <c r="DM6502" s="81">
        <v>0</v>
      </c>
      <c r="DN6502" s="81">
        <v>0</v>
      </c>
      <c r="DO6502" s="81">
        <v>0</v>
      </c>
      <c r="DP6502" s="81">
        <v>0</v>
      </c>
      <c r="DQ6502" s="81">
        <v>0</v>
      </c>
      <c r="DR6502" s="81">
        <v>0</v>
      </c>
      <c r="DS6502" s="81">
        <v>0</v>
      </c>
      <c r="DT6502" s="81">
        <v>0</v>
      </c>
      <c r="DU6502" s="81">
        <v>0</v>
      </c>
      <c r="DV6502" s="81">
        <v>1.2571881577914925E-8</v>
      </c>
      <c r="DW6502" s="81">
        <v>1.2571881577914925E-8</v>
      </c>
      <c r="GE6502" s="81" t="s">
        <v>449</v>
      </c>
      <c r="GF6502" s="81" t="s">
        <v>155</v>
      </c>
      <c r="GG6502" s="81" t="s">
        <v>504</v>
      </c>
      <c r="GH6502" s="81" t="s">
        <v>457</v>
      </c>
      <c r="GI6502" s="81">
        <v>2027</v>
      </c>
      <c r="GJ6502" s="81" t="s">
        <v>201</v>
      </c>
      <c r="GK6502" s="81">
        <v>233.23007680795499</v>
      </c>
      <c r="GL6502" s="81">
        <v>1759.53</v>
      </c>
      <c r="GM6502" s="81">
        <v>2027</v>
      </c>
      <c r="GN6502" s="81" t="s">
        <v>173</v>
      </c>
      <c r="GO6502" s="81">
        <v>1.1148832299820636E-2</v>
      </c>
      <c r="GP6502" s="81">
        <v>10</v>
      </c>
      <c r="GQ6502" s="81">
        <v>0</v>
      </c>
      <c r="GR6502" s="81" t="s">
        <v>448</v>
      </c>
      <c r="GS6502" s="81">
        <v>1.1148832299820636E-2</v>
      </c>
      <c r="GT6502" s="81">
        <v>2.6002430136061765</v>
      </c>
      <c r="GU6502" s="81">
        <v>1.1148832299820636E-2</v>
      </c>
      <c r="GV6502" s="81">
        <v>2.6002430136061765</v>
      </c>
      <c r="GW6502" s="81">
        <v>1.1148832299820636E-2</v>
      </c>
      <c r="GX6502" s="81">
        <v>2.6002430136061765</v>
      </c>
      <c r="GY6502" s="81">
        <v>1.1148832299820636E-2</v>
      </c>
      <c r="GZ6502" s="81">
        <v>2.6002430136061765</v>
      </c>
    </row>
    <row r="6503" spans="98:208" x14ac:dyDescent="0.25">
      <c r="CT6503" s="81" t="s">
        <v>155</v>
      </c>
      <c r="CU6503" s="81" t="s">
        <v>498</v>
      </c>
      <c r="CV6503" s="81" t="s">
        <v>455</v>
      </c>
      <c r="CW6503" s="81">
        <v>2020</v>
      </c>
      <c r="CX6503" s="81">
        <v>0</v>
      </c>
      <c r="CY6503" s="81">
        <v>0</v>
      </c>
      <c r="CZ6503" s="81">
        <v>0</v>
      </c>
      <c r="DA6503" s="81">
        <v>0</v>
      </c>
      <c r="DB6503" s="81">
        <v>21083.842824221021</v>
      </c>
      <c r="DC6503" s="81">
        <v>409.22373582044048</v>
      </c>
      <c r="DD6503" s="81">
        <v>13469.08781237784</v>
      </c>
      <c r="DE6503" s="81">
        <v>7205.5312760232027</v>
      </c>
      <c r="DF6503" s="81">
        <v>4.5623668037681933</v>
      </c>
      <c r="DG6503" s="81">
        <v>0</v>
      </c>
      <c r="DH6503" s="81">
        <v>0</v>
      </c>
      <c r="DI6503" s="81">
        <v>0</v>
      </c>
      <c r="DJ6503" s="81">
        <v>1.072975515119021E-7</v>
      </c>
      <c r="DL6503" s="81">
        <v>0</v>
      </c>
      <c r="DM6503" s="81">
        <v>4.8953078714350984E-7</v>
      </c>
      <c r="DN6503" s="81">
        <v>4.8953078714350984E-7</v>
      </c>
      <c r="DO6503" s="81">
        <v>0</v>
      </c>
      <c r="DP6503" s="81">
        <v>0</v>
      </c>
      <c r="DQ6503" s="81">
        <v>0</v>
      </c>
      <c r="DR6503" s="81">
        <v>0</v>
      </c>
      <c r="DS6503" s="81">
        <v>0</v>
      </c>
      <c r="DT6503" s="81">
        <v>0</v>
      </c>
      <c r="DU6503" s="81">
        <v>0</v>
      </c>
      <c r="DV6503" s="81">
        <v>0</v>
      </c>
      <c r="DW6503" s="81">
        <v>0</v>
      </c>
      <c r="GE6503" s="81" t="s">
        <v>449</v>
      </c>
      <c r="GF6503" s="81" t="s">
        <v>155</v>
      </c>
      <c r="GG6503" s="81" t="s">
        <v>504</v>
      </c>
      <c r="GH6503" s="81" t="s">
        <v>457</v>
      </c>
      <c r="GI6503" s="81">
        <v>2028</v>
      </c>
      <c r="GJ6503" s="81" t="s">
        <v>201</v>
      </c>
      <c r="GK6503" s="81">
        <v>247.27299216496391</v>
      </c>
      <c r="GL6503" s="81">
        <v>1759.53</v>
      </c>
      <c r="GM6503" s="81">
        <v>2028</v>
      </c>
      <c r="GN6503" s="81" t="s">
        <v>173</v>
      </c>
      <c r="GO6503" s="81">
        <v>1.1148832299820636E-2</v>
      </c>
      <c r="GP6503" s="81">
        <v>10</v>
      </c>
      <c r="GQ6503" s="81">
        <v>0</v>
      </c>
      <c r="GR6503" s="81" t="s">
        <v>448</v>
      </c>
      <c r="GS6503" s="81">
        <v>1.1148832299820636E-2</v>
      </c>
      <c r="GT6503" s="81">
        <v>2.7568051219220449</v>
      </c>
      <c r="GU6503" s="81">
        <v>1.1148832299820636E-2</v>
      </c>
      <c r="GV6503" s="81">
        <v>2.7568051219220449</v>
      </c>
      <c r="GW6503" s="81">
        <v>1.1148832299820636E-2</v>
      </c>
      <c r="GX6503" s="81">
        <v>2.7568051219220449</v>
      </c>
      <c r="GY6503" s="81">
        <v>1.1148832299820636E-2</v>
      </c>
      <c r="GZ6503" s="81">
        <v>2.7568051219220449</v>
      </c>
    </row>
    <row r="6504" spans="98:208" x14ac:dyDescent="0.25">
      <c r="CT6504" s="81" t="s">
        <v>155</v>
      </c>
      <c r="CU6504" s="81" t="s">
        <v>498</v>
      </c>
      <c r="CV6504" s="81" t="s">
        <v>455</v>
      </c>
      <c r="CW6504" s="81">
        <v>2021</v>
      </c>
      <c r="CX6504" s="81">
        <v>0</v>
      </c>
      <c r="CY6504" s="81">
        <v>0</v>
      </c>
      <c r="CZ6504" s="81">
        <v>0</v>
      </c>
      <c r="DA6504" s="81">
        <v>0</v>
      </c>
      <c r="DB6504" s="81">
        <v>21083.842824221021</v>
      </c>
      <c r="DC6504" s="81">
        <v>409.22373582044048</v>
      </c>
      <c r="DD6504" s="81">
        <v>13469.08781237784</v>
      </c>
      <c r="DE6504" s="81">
        <v>7205.5312760232027</v>
      </c>
      <c r="DF6504" s="81">
        <v>4.5623668037681933</v>
      </c>
      <c r="DG6504" s="81">
        <v>4.5623668037681933</v>
      </c>
      <c r="DH6504" s="81">
        <v>0</v>
      </c>
      <c r="DI6504" s="81">
        <v>0</v>
      </c>
      <c r="DJ6504" s="81">
        <v>1.072975515119021E-7</v>
      </c>
      <c r="DL6504" s="81">
        <v>0</v>
      </c>
      <c r="DM6504" s="81">
        <v>4.8953078714350984E-7</v>
      </c>
      <c r="DN6504" s="81">
        <v>4.8953078714350984E-7</v>
      </c>
      <c r="DO6504" s="81">
        <v>0</v>
      </c>
      <c r="DP6504" s="81">
        <v>4.8953078714350984E-7</v>
      </c>
      <c r="DQ6504" s="81">
        <v>4.8953078714350984E-7</v>
      </c>
      <c r="DR6504" s="81">
        <v>0</v>
      </c>
      <c r="DS6504" s="81">
        <v>0</v>
      </c>
      <c r="DT6504" s="81">
        <v>0</v>
      </c>
      <c r="DU6504" s="81">
        <v>0</v>
      </c>
      <c r="DV6504" s="81">
        <v>0</v>
      </c>
      <c r="DW6504" s="81">
        <v>0</v>
      </c>
      <c r="GE6504" s="81" t="s">
        <v>449</v>
      </c>
      <c r="GF6504" s="81" t="s">
        <v>155</v>
      </c>
      <c r="GG6504" s="81" t="s">
        <v>504</v>
      </c>
      <c r="GH6504" s="81" t="s">
        <v>457</v>
      </c>
      <c r="GI6504" s="81">
        <v>2029</v>
      </c>
      <c r="GJ6504" s="81" t="s">
        <v>201</v>
      </c>
      <c r="GK6504" s="81">
        <v>247.27299216496391</v>
      </c>
      <c r="GL6504" s="81">
        <v>1759.53</v>
      </c>
      <c r="GM6504" s="81">
        <v>2029</v>
      </c>
      <c r="GN6504" s="81" t="s">
        <v>173</v>
      </c>
      <c r="GO6504" s="81">
        <v>1.1148832299820636E-2</v>
      </c>
      <c r="GP6504" s="81">
        <v>10</v>
      </c>
      <c r="GQ6504" s="81">
        <v>0</v>
      </c>
      <c r="GR6504" s="81" t="s">
        <v>448</v>
      </c>
      <c r="GS6504" s="81">
        <v>1.1148832299820636E-2</v>
      </c>
      <c r="GT6504" s="81">
        <v>2.7568051219220449</v>
      </c>
      <c r="GU6504" s="81">
        <v>1.1148832299820636E-2</v>
      </c>
      <c r="GV6504" s="81">
        <v>2.7568051219220449</v>
      </c>
      <c r="GW6504" s="81">
        <v>1.1148832299820636E-2</v>
      </c>
      <c r="GX6504" s="81">
        <v>2.7568051219220449</v>
      </c>
      <c r="GY6504" s="81">
        <v>1.1148832299820636E-2</v>
      </c>
      <c r="GZ6504" s="81">
        <v>2.7568051219220449</v>
      </c>
    </row>
    <row r="6505" spans="98:208" x14ac:dyDescent="0.25">
      <c r="CT6505" s="81" t="s">
        <v>155</v>
      </c>
      <c r="CU6505" s="81" t="s">
        <v>498</v>
      </c>
      <c r="CV6505" s="81" t="s">
        <v>455</v>
      </c>
      <c r="CW6505" s="81">
        <v>2022</v>
      </c>
      <c r="CX6505" s="81">
        <v>0</v>
      </c>
      <c r="CY6505" s="81">
        <v>0</v>
      </c>
      <c r="CZ6505" s="81">
        <v>0</v>
      </c>
      <c r="DA6505" s="81">
        <v>0</v>
      </c>
      <c r="DB6505" s="81">
        <v>21083.842824221021</v>
      </c>
      <c r="DC6505" s="81">
        <v>409.22373582044048</v>
      </c>
      <c r="DD6505" s="81">
        <v>13469.08781237784</v>
      </c>
      <c r="DE6505" s="81">
        <v>7205.5312760232027</v>
      </c>
      <c r="DF6505" s="81">
        <v>4.5623668037681933</v>
      </c>
      <c r="DG6505" s="81">
        <v>4.5623668037681933</v>
      </c>
      <c r="DH6505" s="81">
        <v>4.5623668037681933</v>
      </c>
      <c r="DI6505" s="81">
        <v>0</v>
      </c>
      <c r="DJ6505" s="81">
        <v>1.072975515119021E-7</v>
      </c>
      <c r="DL6505" s="81">
        <v>0</v>
      </c>
      <c r="DM6505" s="81">
        <v>4.8953078714350984E-7</v>
      </c>
      <c r="DN6505" s="81">
        <v>4.8953078714350984E-7</v>
      </c>
      <c r="DO6505" s="81">
        <v>0</v>
      </c>
      <c r="DP6505" s="81">
        <v>4.8953078714350984E-7</v>
      </c>
      <c r="DQ6505" s="81">
        <v>4.8953078714350984E-7</v>
      </c>
      <c r="DR6505" s="81">
        <v>0</v>
      </c>
      <c r="DS6505" s="81">
        <v>4.8953078714350984E-7</v>
      </c>
      <c r="DT6505" s="81">
        <v>4.8953078714350984E-7</v>
      </c>
      <c r="DU6505" s="81">
        <v>0</v>
      </c>
      <c r="DV6505" s="81">
        <v>0</v>
      </c>
      <c r="DW6505" s="81">
        <v>0</v>
      </c>
      <c r="GE6505" s="81" t="s">
        <v>449</v>
      </c>
      <c r="GF6505" s="81" t="s">
        <v>155</v>
      </c>
      <c r="GG6505" s="81" t="s">
        <v>504</v>
      </c>
      <c r="GH6505" s="81" t="s">
        <v>457</v>
      </c>
      <c r="GI6505" s="81">
        <v>2030</v>
      </c>
      <c r="GJ6505" s="81" t="s">
        <v>201</v>
      </c>
      <c r="GK6505" s="81">
        <v>247.27299216496391</v>
      </c>
      <c r="GL6505" s="81">
        <v>1759.53</v>
      </c>
      <c r="GM6505" s="81">
        <v>2030</v>
      </c>
      <c r="GN6505" s="81" t="s">
        <v>173</v>
      </c>
      <c r="GO6505" s="81">
        <v>1.1148832299820636E-2</v>
      </c>
      <c r="GP6505" s="81">
        <v>10</v>
      </c>
      <c r="GQ6505" s="81">
        <v>0</v>
      </c>
      <c r="GR6505" s="81" t="s">
        <v>448</v>
      </c>
      <c r="GS6505" s="81">
        <v>0</v>
      </c>
      <c r="GT6505" s="81">
        <v>0</v>
      </c>
      <c r="GU6505" s="81">
        <v>1.1148832299820636E-2</v>
      </c>
      <c r="GV6505" s="81">
        <v>2.7568051219220449</v>
      </c>
      <c r="GW6505" s="81">
        <v>1.1148832299820636E-2</v>
      </c>
      <c r="GX6505" s="81">
        <v>2.7568051219220449</v>
      </c>
      <c r="GY6505" s="81">
        <v>1.1148832299820636E-2</v>
      </c>
      <c r="GZ6505" s="81">
        <v>2.7568051219220449</v>
      </c>
    </row>
    <row r="6506" spans="98:208" x14ac:dyDescent="0.25">
      <c r="CT6506" s="81" t="s">
        <v>155</v>
      </c>
      <c r="CU6506" s="81" t="s">
        <v>498</v>
      </c>
      <c r="CV6506" s="81" t="s">
        <v>455</v>
      </c>
      <c r="CW6506" s="81">
        <v>2023</v>
      </c>
      <c r="CX6506" s="81">
        <v>0</v>
      </c>
      <c r="CY6506" s="81">
        <v>0</v>
      </c>
      <c r="CZ6506" s="81">
        <v>0</v>
      </c>
      <c r="DA6506" s="81">
        <v>0</v>
      </c>
      <c r="DB6506" s="81">
        <v>21835.978114128589</v>
      </c>
      <c r="DC6506" s="81">
        <v>428.60232122030828</v>
      </c>
      <c r="DD6506" s="81">
        <v>13939.56097345315</v>
      </c>
      <c r="DE6506" s="81">
        <v>7467.8148194502228</v>
      </c>
      <c r="DF6506" s="81">
        <v>4.7784154025990722</v>
      </c>
      <c r="DG6506" s="81">
        <v>4.7784154025990722</v>
      </c>
      <c r="DH6506" s="81">
        <v>4.7784154025990722</v>
      </c>
      <c r="DI6506" s="81">
        <v>4.7784154025990722</v>
      </c>
      <c r="DJ6506" s="81">
        <v>1.072975515119021E-7</v>
      </c>
      <c r="DL6506" s="81">
        <v>0</v>
      </c>
      <c r="DM6506" s="81">
        <v>5.1271227280564038E-7</v>
      </c>
      <c r="DN6506" s="81">
        <v>5.1271227280564038E-7</v>
      </c>
      <c r="DO6506" s="81">
        <v>0</v>
      </c>
      <c r="DP6506" s="81">
        <v>5.1271227280564038E-7</v>
      </c>
      <c r="DQ6506" s="81">
        <v>5.1271227280564038E-7</v>
      </c>
      <c r="DR6506" s="81">
        <v>0</v>
      </c>
      <c r="DS6506" s="81">
        <v>5.1271227280564038E-7</v>
      </c>
      <c r="DT6506" s="81">
        <v>5.1271227280564038E-7</v>
      </c>
      <c r="DU6506" s="81">
        <v>0</v>
      </c>
      <c r="DV6506" s="81">
        <v>5.1271227280564038E-7</v>
      </c>
      <c r="DW6506" s="81">
        <v>5.1271227280564038E-7</v>
      </c>
      <c r="GE6506" s="81" t="s">
        <v>449</v>
      </c>
      <c r="GF6506" s="81" t="s">
        <v>155</v>
      </c>
      <c r="GG6506" s="81" t="s">
        <v>504</v>
      </c>
      <c r="GH6506" s="81" t="s">
        <v>457</v>
      </c>
      <c r="GI6506" s="81">
        <v>2031</v>
      </c>
      <c r="GJ6506" s="81" t="s">
        <v>201</v>
      </c>
      <c r="GK6506" s="81">
        <v>247.27299216496391</v>
      </c>
      <c r="GL6506" s="81">
        <v>1759.53</v>
      </c>
      <c r="GM6506" s="81">
        <v>2031</v>
      </c>
      <c r="GN6506" s="81" t="s">
        <v>173</v>
      </c>
      <c r="GO6506" s="81">
        <v>1.1148832299820636E-2</v>
      </c>
      <c r="GP6506" s="81">
        <v>10</v>
      </c>
      <c r="GQ6506" s="81">
        <v>0</v>
      </c>
      <c r="GR6506" s="81" t="s">
        <v>448</v>
      </c>
      <c r="GS6506" s="81">
        <v>0</v>
      </c>
      <c r="GT6506" s="81">
        <v>0</v>
      </c>
      <c r="GU6506" s="81">
        <v>0</v>
      </c>
      <c r="GV6506" s="81">
        <v>0</v>
      </c>
      <c r="GW6506" s="81">
        <v>1.1148832299820636E-2</v>
      </c>
      <c r="GX6506" s="81">
        <v>2.7568051219220449</v>
      </c>
      <c r="GY6506" s="81">
        <v>1.1148832299820636E-2</v>
      </c>
      <c r="GZ6506" s="81">
        <v>2.7568051219220449</v>
      </c>
    </row>
    <row r="6507" spans="98:208" x14ac:dyDescent="0.25">
      <c r="CT6507" s="81" t="s">
        <v>155</v>
      </c>
      <c r="CU6507" s="81" t="s">
        <v>498</v>
      </c>
      <c r="CV6507" s="81" t="s">
        <v>455</v>
      </c>
      <c r="CW6507" s="81">
        <v>2024</v>
      </c>
      <c r="CX6507" s="81">
        <v>0</v>
      </c>
      <c r="CY6507" s="81">
        <v>0</v>
      </c>
      <c r="CZ6507" s="81">
        <v>0</v>
      </c>
      <c r="DA6507" s="81">
        <v>0</v>
      </c>
      <c r="DB6507" s="81">
        <v>21835.978114128589</v>
      </c>
      <c r="DC6507" s="81">
        <v>428.60232122030828</v>
      </c>
      <c r="DD6507" s="81">
        <v>13939.56097345315</v>
      </c>
      <c r="DE6507" s="81">
        <v>7467.8148194502228</v>
      </c>
      <c r="DF6507" s="81">
        <v>4.7784154025990722</v>
      </c>
      <c r="DG6507" s="81">
        <v>4.7784154025990722</v>
      </c>
      <c r="DH6507" s="81">
        <v>4.7784154025990722</v>
      </c>
      <c r="DI6507" s="81">
        <v>4.7784154025990722</v>
      </c>
      <c r="DJ6507" s="81">
        <v>1.072975515119021E-7</v>
      </c>
      <c r="DL6507" s="81">
        <v>0</v>
      </c>
      <c r="DM6507" s="81">
        <v>5.1271227280564038E-7</v>
      </c>
      <c r="DN6507" s="81">
        <v>5.1271227280564038E-7</v>
      </c>
      <c r="DO6507" s="81">
        <v>0</v>
      </c>
      <c r="DP6507" s="81">
        <v>5.1271227280564038E-7</v>
      </c>
      <c r="DQ6507" s="81">
        <v>5.1271227280564038E-7</v>
      </c>
      <c r="DR6507" s="81">
        <v>0</v>
      </c>
      <c r="DS6507" s="81">
        <v>5.1271227280564038E-7</v>
      </c>
      <c r="DT6507" s="81">
        <v>5.1271227280564038E-7</v>
      </c>
      <c r="DU6507" s="81">
        <v>0</v>
      </c>
      <c r="DV6507" s="81">
        <v>5.1271227280564038E-7</v>
      </c>
      <c r="DW6507" s="81">
        <v>5.1271227280564038E-7</v>
      </c>
      <c r="GE6507" s="81" t="s">
        <v>449</v>
      </c>
      <c r="GF6507" s="81" t="s">
        <v>155</v>
      </c>
      <c r="GG6507" s="81" t="s">
        <v>504</v>
      </c>
      <c r="GH6507" s="81" t="s">
        <v>457</v>
      </c>
      <c r="GI6507" s="81">
        <v>2032</v>
      </c>
      <c r="GJ6507" s="81" t="s">
        <v>201</v>
      </c>
      <c r="GK6507" s="81">
        <v>247.27299216496391</v>
      </c>
      <c r="GL6507" s="81">
        <v>1759.53</v>
      </c>
      <c r="GM6507" s="81">
        <v>2032</v>
      </c>
      <c r="GN6507" s="81" t="s">
        <v>173</v>
      </c>
      <c r="GO6507" s="81">
        <v>1.1148832299820636E-2</v>
      </c>
      <c r="GP6507" s="81">
        <v>10</v>
      </c>
      <c r="GQ6507" s="81">
        <v>0</v>
      </c>
      <c r="GR6507" s="81" t="s">
        <v>448</v>
      </c>
      <c r="GS6507" s="81">
        <v>0</v>
      </c>
      <c r="GT6507" s="81">
        <v>0</v>
      </c>
      <c r="GU6507" s="81">
        <v>0</v>
      </c>
      <c r="GV6507" s="81">
        <v>0</v>
      </c>
      <c r="GW6507" s="81">
        <v>0</v>
      </c>
      <c r="GX6507" s="81">
        <v>0</v>
      </c>
      <c r="GY6507" s="81">
        <v>1.1148832299820636E-2</v>
      </c>
      <c r="GZ6507" s="81">
        <v>2.7568051219220449</v>
      </c>
    </row>
    <row r="6508" spans="98:208" x14ac:dyDescent="0.25">
      <c r="CT6508" s="81" t="s">
        <v>155</v>
      </c>
      <c r="CU6508" s="81" t="s">
        <v>498</v>
      </c>
      <c r="CV6508" s="81" t="s">
        <v>455</v>
      </c>
      <c r="CW6508" s="81">
        <v>2025</v>
      </c>
      <c r="CX6508" s="81">
        <v>0</v>
      </c>
      <c r="CY6508" s="81">
        <v>0</v>
      </c>
      <c r="CZ6508" s="81">
        <v>0</v>
      </c>
      <c r="DA6508" s="81">
        <v>0</v>
      </c>
      <c r="DB6508" s="81">
        <v>21835.978114128589</v>
      </c>
      <c r="DC6508" s="81">
        <v>428.60232122030828</v>
      </c>
      <c r="DD6508" s="81">
        <v>13939.56097345315</v>
      </c>
      <c r="DE6508" s="81">
        <v>7467.8148194502228</v>
      </c>
      <c r="DF6508" s="81">
        <v>4.7784154025990722</v>
      </c>
      <c r="DG6508" s="81">
        <v>4.7784154025990722</v>
      </c>
      <c r="DH6508" s="81">
        <v>4.7784154025990722</v>
      </c>
      <c r="DI6508" s="81">
        <v>4.7784154025990722</v>
      </c>
      <c r="DJ6508" s="81">
        <v>1.072975515119021E-7</v>
      </c>
      <c r="DL6508" s="81">
        <v>0</v>
      </c>
      <c r="DM6508" s="81">
        <v>5.1271227280564038E-7</v>
      </c>
      <c r="DN6508" s="81">
        <v>5.1271227280564038E-7</v>
      </c>
      <c r="DO6508" s="81">
        <v>0</v>
      </c>
      <c r="DP6508" s="81">
        <v>5.1271227280564038E-7</v>
      </c>
      <c r="DQ6508" s="81">
        <v>5.1271227280564038E-7</v>
      </c>
      <c r="DR6508" s="81">
        <v>0</v>
      </c>
      <c r="DS6508" s="81">
        <v>5.1271227280564038E-7</v>
      </c>
      <c r="DT6508" s="81">
        <v>5.1271227280564038E-7</v>
      </c>
      <c r="DU6508" s="81">
        <v>0</v>
      </c>
      <c r="DV6508" s="81">
        <v>5.1271227280564038E-7</v>
      </c>
      <c r="DW6508" s="81">
        <v>5.1271227280564038E-7</v>
      </c>
      <c r="GE6508" s="81" t="s">
        <v>449</v>
      </c>
      <c r="GF6508" s="81" t="s">
        <v>155</v>
      </c>
      <c r="GG6508" s="81" t="s">
        <v>504</v>
      </c>
      <c r="GH6508" s="81" t="s">
        <v>458</v>
      </c>
      <c r="GI6508" s="81">
        <v>2021</v>
      </c>
      <c r="GJ6508" s="81" t="s">
        <v>201</v>
      </c>
      <c r="GK6508" s="81">
        <v>222.22942162784571</v>
      </c>
      <c r="GL6508" s="81">
        <v>1759.53</v>
      </c>
      <c r="GM6508" s="81">
        <v>2021</v>
      </c>
      <c r="GN6508" s="81" t="s">
        <v>173</v>
      </c>
      <c r="GO6508" s="81">
        <v>1.1148832299820636E-2</v>
      </c>
      <c r="GP6508" s="81">
        <v>10</v>
      </c>
      <c r="GQ6508" s="81">
        <v>0</v>
      </c>
      <c r="GR6508" s="81" t="s">
        <v>448</v>
      </c>
      <c r="GS6508" s="81">
        <v>1.1148832299820636E-2</v>
      </c>
      <c r="GT6508" s="81">
        <v>2.4775985538149849</v>
      </c>
      <c r="GU6508" s="81">
        <v>1.1148832299820636E-2</v>
      </c>
      <c r="GV6508" s="81">
        <v>2.4775985538149849</v>
      </c>
      <c r="GW6508" s="81">
        <v>0</v>
      </c>
      <c r="GX6508" s="81">
        <v>0</v>
      </c>
      <c r="GY6508" s="81">
        <v>0</v>
      </c>
      <c r="GZ6508" s="81">
        <v>0</v>
      </c>
    </row>
    <row r="6509" spans="98:208" x14ac:dyDescent="0.25">
      <c r="CT6509" s="81" t="s">
        <v>155</v>
      </c>
      <c r="CU6509" s="81" t="s">
        <v>498</v>
      </c>
      <c r="CV6509" s="81" t="s">
        <v>455</v>
      </c>
      <c r="CW6509" s="81">
        <v>2026</v>
      </c>
      <c r="CX6509" s="81">
        <v>0</v>
      </c>
      <c r="CY6509" s="81">
        <v>0</v>
      </c>
      <c r="CZ6509" s="81">
        <v>0</v>
      </c>
      <c r="DA6509" s="81">
        <v>0</v>
      </c>
      <c r="DB6509" s="81">
        <v>21835.978114128589</v>
      </c>
      <c r="DC6509" s="81">
        <v>428.60232122030828</v>
      </c>
      <c r="DD6509" s="81">
        <v>13939.56097345315</v>
      </c>
      <c r="DE6509" s="81">
        <v>7467.8148194502228</v>
      </c>
      <c r="DF6509" s="81">
        <v>4.7784154025990722</v>
      </c>
      <c r="DG6509" s="81">
        <v>4.7784154025990722</v>
      </c>
      <c r="DH6509" s="81">
        <v>4.7784154025990722</v>
      </c>
      <c r="DI6509" s="81">
        <v>4.7784154025990722</v>
      </c>
      <c r="DJ6509" s="81">
        <v>1.072975515119021E-7</v>
      </c>
      <c r="DL6509" s="81">
        <v>0</v>
      </c>
      <c r="DM6509" s="81">
        <v>5.1271227280564038E-7</v>
      </c>
      <c r="DN6509" s="81">
        <v>5.1271227280564038E-7</v>
      </c>
      <c r="DO6509" s="81">
        <v>0</v>
      </c>
      <c r="DP6509" s="81">
        <v>5.1271227280564038E-7</v>
      </c>
      <c r="DQ6509" s="81">
        <v>5.1271227280564038E-7</v>
      </c>
      <c r="DR6509" s="81">
        <v>0</v>
      </c>
      <c r="DS6509" s="81">
        <v>5.1271227280564038E-7</v>
      </c>
      <c r="DT6509" s="81">
        <v>5.1271227280564038E-7</v>
      </c>
      <c r="DU6509" s="81">
        <v>0</v>
      </c>
      <c r="DV6509" s="81">
        <v>5.1271227280564038E-7</v>
      </c>
      <c r="DW6509" s="81">
        <v>5.1271227280564038E-7</v>
      </c>
      <c r="GE6509" s="81" t="s">
        <v>449</v>
      </c>
      <c r="GF6509" s="81" t="s">
        <v>155</v>
      </c>
      <c r="GG6509" s="81" t="s">
        <v>504</v>
      </c>
      <c r="GH6509" s="81" t="s">
        <v>458</v>
      </c>
      <c r="GI6509" s="81">
        <v>2022</v>
      </c>
      <c r="GJ6509" s="81" t="s">
        <v>201</v>
      </c>
      <c r="GK6509" s="81">
        <v>222.22942162784571</v>
      </c>
      <c r="GL6509" s="81">
        <v>1759.53</v>
      </c>
      <c r="GM6509" s="81">
        <v>2022</v>
      </c>
      <c r="GN6509" s="81" t="s">
        <v>173</v>
      </c>
      <c r="GO6509" s="81">
        <v>1.1148832299820636E-2</v>
      </c>
      <c r="GP6509" s="81">
        <v>10</v>
      </c>
      <c r="GQ6509" s="81">
        <v>0</v>
      </c>
      <c r="GR6509" s="81" t="s">
        <v>448</v>
      </c>
      <c r="GS6509" s="81">
        <v>1.1148832299820636E-2</v>
      </c>
      <c r="GT6509" s="81">
        <v>2.4775985538149849</v>
      </c>
      <c r="GU6509" s="81">
        <v>1.1148832299820636E-2</v>
      </c>
      <c r="GV6509" s="81">
        <v>2.4775985538149849</v>
      </c>
      <c r="GW6509" s="81">
        <v>1.1148832299820636E-2</v>
      </c>
      <c r="GX6509" s="81">
        <v>2.4775985538149849</v>
      </c>
      <c r="GY6509" s="81">
        <v>0</v>
      </c>
      <c r="GZ6509" s="81">
        <v>0</v>
      </c>
    </row>
    <row r="6510" spans="98:208" x14ac:dyDescent="0.25">
      <c r="CT6510" s="81" t="s">
        <v>155</v>
      </c>
      <c r="CU6510" s="81" t="s">
        <v>498</v>
      </c>
      <c r="CV6510" s="81" t="s">
        <v>455</v>
      </c>
      <c r="CW6510" s="81">
        <v>2027</v>
      </c>
      <c r="CX6510" s="81">
        <v>0</v>
      </c>
      <c r="CY6510" s="81">
        <v>0</v>
      </c>
      <c r="CZ6510" s="81">
        <v>0</v>
      </c>
      <c r="DA6510" s="81">
        <v>0</v>
      </c>
      <c r="DB6510" s="81">
        <v>21835.978114128589</v>
      </c>
      <c r="DC6510" s="81">
        <v>428.60232122030828</v>
      </c>
      <c r="DD6510" s="81">
        <v>13939.56097345315</v>
      </c>
      <c r="DE6510" s="81">
        <v>7467.8148194502228</v>
      </c>
      <c r="DF6510" s="81">
        <v>4.7784154025990722</v>
      </c>
      <c r="DG6510" s="81">
        <v>4.7784154025990722</v>
      </c>
      <c r="DH6510" s="81">
        <v>4.7784154025990722</v>
      </c>
      <c r="DI6510" s="81">
        <v>4.7784154025990722</v>
      </c>
      <c r="DJ6510" s="81">
        <v>1.072975515119021E-7</v>
      </c>
      <c r="DL6510" s="81">
        <v>0</v>
      </c>
      <c r="DM6510" s="81">
        <v>5.1271227280564038E-7</v>
      </c>
      <c r="DN6510" s="81">
        <v>5.1271227280564038E-7</v>
      </c>
      <c r="DO6510" s="81">
        <v>0</v>
      </c>
      <c r="DP6510" s="81">
        <v>5.1271227280564038E-7</v>
      </c>
      <c r="DQ6510" s="81">
        <v>5.1271227280564038E-7</v>
      </c>
      <c r="DR6510" s="81">
        <v>0</v>
      </c>
      <c r="DS6510" s="81">
        <v>5.1271227280564038E-7</v>
      </c>
      <c r="DT6510" s="81">
        <v>5.1271227280564038E-7</v>
      </c>
      <c r="DU6510" s="81">
        <v>0</v>
      </c>
      <c r="DV6510" s="81">
        <v>5.1271227280564038E-7</v>
      </c>
      <c r="DW6510" s="81">
        <v>5.1271227280564038E-7</v>
      </c>
      <c r="GE6510" s="81" t="s">
        <v>449</v>
      </c>
      <c r="GF6510" s="81" t="s">
        <v>155</v>
      </c>
      <c r="GG6510" s="81" t="s">
        <v>504</v>
      </c>
      <c r="GH6510" s="81" t="s">
        <v>458</v>
      </c>
      <c r="GI6510" s="81">
        <v>2023</v>
      </c>
      <c r="GJ6510" s="81" t="s">
        <v>201</v>
      </c>
      <c r="GK6510" s="81">
        <v>233.23007680795499</v>
      </c>
      <c r="GL6510" s="81">
        <v>1759.53</v>
      </c>
      <c r="GM6510" s="81">
        <v>2023</v>
      </c>
      <c r="GN6510" s="81" t="s">
        <v>173</v>
      </c>
      <c r="GO6510" s="81">
        <v>1.1148832299820636E-2</v>
      </c>
      <c r="GP6510" s="81">
        <v>10</v>
      </c>
      <c r="GQ6510" s="81">
        <v>0</v>
      </c>
      <c r="GR6510" s="81" t="s">
        <v>448</v>
      </c>
      <c r="GS6510" s="81">
        <v>1.1148832299820636E-2</v>
      </c>
      <c r="GT6510" s="81">
        <v>2.6002430136061765</v>
      </c>
      <c r="GU6510" s="81">
        <v>1.1148832299820636E-2</v>
      </c>
      <c r="GV6510" s="81">
        <v>2.6002430136061765</v>
      </c>
      <c r="GW6510" s="81">
        <v>1.1148832299820636E-2</v>
      </c>
      <c r="GX6510" s="81">
        <v>2.6002430136061765</v>
      </c>
      <c r="GY6510" s="81">
        <v>1.1148832299820636E-2</v>
      </c>
      <c r="GZ6510" s="81">
        <v>2.6002430136061765</v>
      </c>
    </row>
    <row r="6511" spans="98:208" x14ac:dyDescent="0.25">
      <c r="CT6511" s="81" t="s">
        <v>155</v>
      </c>
      <c r="CU6511" s="81" t="s">
        <v>498</v>
      </c>
      <c r="CV6511" s="81" t="s">
        <v>455</v>
      </c>
      <c r="CW6511" s="81">
        <v>2028</v>
      </c>
      <c r="CX6511" s="81">
        <v>0</v>
      </c>
      <c r="CY6511" s="81">
        <v>0</v>
      </c>
      <c r="CZ6511" s="81">
        <v>0</v>
      </c>
      <c r="DA6511" s="81">
        <v>0</v>
      </c>
      <c r="DB6511" s="81">
        <v>22783.187028905439</v>
      </c>
      <c r="DC6511" s="81">
        <v>453.26096055717272</v>
      </c>
      <c r="DD6511" s="81">
        <v>14531.33568556842</v>
      </c>
      <c r="DE6511" s="81">
        <v>7798.5903827772017</v>
      </c>
      <c r="DF6511" s="81">
        <v>5.0533304373075341</v>
      </c>
      <c r="DG6511" s="81">
        <v>5.0533304373075341</v>
      </c>
      <c r="DH6511" s="81">
        <v>5.0533304373075341</v>
      </c>
      <c r="DI6511" s="81">
        <v>5.0533304373075341</v>
      </c>
      <c r="DJ6511" s="81">
        <v>1.072975515119021E-7</v>
      </c>
      <c r="DL6511" s="81">
        <v>0</v>
      </c>
      <c r="DM6511" s="81">
        <v>5.4220998290366787E-7</v>
      </c>
      <c r="DN6511" s="81">
        <v>5.4220998290366787E-7</v>
      </c>
      <c r="DO6511" s="81">
        <v>0</v>
      </c>
      <c r="DP6511" s="81">
        <v>5.4220998290366787E-7</v>
      </c>
      <c r="DQ6511" s="81">
        <v>5.4220998290366787E-7</v>
      </c>
      <c r="DR6511" s="81">
        <v>0</v>
      </c>
      <c r="DS6511" s="81">
        <v>5.4220998290366787E-7</v>
      </c>
      <c r="DT6511" s="81">
        <v>5.4220998290366787E-7</v>
      </c>
      <c r="DU6511" s="81">
        <v>0</v>
      </c>
      <c r="DV6511" s="81">
        <v>5.4220998290366787E-7</v>
      </c>
      <c r="DW6511" s="81">
        <v>5.4220998290366787E-7</v>
      </c>
      <c r="GE6511" s="81" t="s">
        <v>449</v>
      </c>
      <c r="GF6511" s="81" t="s">
        <v>155</v>
      </c>
      <c r="GG6511" s="81" t="s">
        <v>504</v>
      </c>
      <c r="GH6511" s="81" t="s">
        <v>458</v>
      </c>
      <c r="GI6511" s="81">
        <v>2024</v>
      </c>
      <c r="GJ6511" s="81" t="s">
        <v>201</v>
      </c>
      <c r="GK6511" s="81">
        <v>233.23007680795499</v>
      </c>
      <c r="GL6511" s="81">
        <v>1759.53</v>
      </c>
      <c r="GM6511" s="81">
        <v>2024</v>
      </c>
      <c r="GN6511" s="81" t="s">
        <v>173</v>
      </c>
      <c r="GO6511" s="81">
        <v>1.1148832299820636E-2</v>
      </c>
      <c r="GP6511" s="81">
        <v>10</v>
      </c>
      <c r="GQ6511" s="81">
        <v>0</v>
      </c>
      <c r="GR6511" s="81" t="s">
        <v>448</v>
      </c>
      <c r="GS6511" s="81">
        <v>1.1148832299820636E-2</v>
      </c>
      <c r="GT6511" s="81">
        <v>2.6002430136061765</v>
      </c>
      <c r="GU6511" s="81">
        <v>1.1148832299820636E-2</v>
      </c>
      <c r="GV6511" s="81">
        <v>2.6002430136061765</v>
      </c>
      <c r="GW6511" s="81">
        <v>1.1148832299820636E-2</v>
      </c>
      <c r="GX6511" s="81">
        <v>2.6002430136061765</v>
      </c>
      <c r="GY6511" s="81">
        <v>1.1148832299820636E-2</v>
      </c>
      <c r="GZ6511" s="81">
        <v>2.6002430136061765</v>
      </c>
    </row>
    <row r="6512" spans="98:208" x14ac:dyDescent="0.25">
      <c r="CT6512" s="81" t="s">
        <v>155</v>
      </c>
      <c r="CU6512" s="81" t="s">
        <v>498</v>
      </c>
      <c r="CV6512" s="81" t="s">
        <v>455</v>
      </c>
      <c r="CW6512" s="81">
        <v>2029</v>
      </c>
      <c r="CX6512" s="81">
        <v>0</v>
      </c>
      <c r="CY6512" s="81">
        <v>0</v>
      </c>
      <c r="CZ6512" s="81">
        <v>0</v>
      </c>
      <c r="DA6512" s="81">
        <v>0</v>
      </c>
      <c r="DB6512" s="81">
        <v>22783.187028905439</v>
      </c>
      <c r="DC6512" s="81">
        <v>453.26096055717272</v>
      </c>
      <c r="DD6512" s="81">
        <v>14531.33568556842</v>
      </c>
      <c r="DE6512" s="81">
        <v>7798.5903827772017</v>
      </c>
      <c r="DF6512" s="81">
        <v>5.0533304373075341</v>
      </c>
      <c r="DG6512" s="81">
        <v>5.0533304373075341</v>
      </c>
      <c r="DH6512" s="81">
        <v>5.0533304373075341</v>
      </c>
      <c r="DI6512" s="81">
        <v>5.0533304373075341</v>
      </c>
      <c r="DJ6512" s="81">
        <v>1.072975515119021E-7</v>
      </c>
      <c r="DL6512" s="81">
        <v>0</v>
      </c>
      <c r="DM6512" s="81">
        <v>5.4220998290366787E-7</v>
      </c>
      <c r="DN6512" s="81">
        <v>5.4220998290366787E-7</v>
      </c>
      <c r="DO6512" s="81">
        <v>0</v>
      </c>
      <c r="DP6512" s="81">
        <v>5.4220998290366787E-7</v>
      </c>
      <c r="DQ6512" s="81">
        <v>5.4220998290366787E-7</v>
      </c>
      <c r="DR6512" s="81">
        <v>0</v>
      </c>
      <c r="DS6512" s="81">
        <v>5.4220998290366787E-7</v>
      </c>
      <c r="DT6512" s="81">
        <v>5.4220998290366787E-7</v>
      </c>
      <c r="DU6512" s="81">
        <v>0</v>
      </c>
      <c r="DV6512" s="81">
        <v>5.4220998290366787E-7</v>
      </c>
      <c r="DW6512" s="81">
        <v>5.4220998290366787E-7</v>
      </c>
      <c r="GE6512" s="81" t="s">
        <v>449</v>
      </c>
      <c r="GF6512" s="81" t="s">
        <v>155</v>
      </c>
      <c r="GG6512" s="81" t="s">
        <v>504</v>
      </c>
      <c r="GH6512" s="81" t="s">
        <v>458</v>
      </c>
      <c r="GI6512" s="81">
        <v>2025</v>
      </c>
      <c r="GJ6512" s="81" t="s">
        <v>201</v>
      </c>
      <c r="GK6512" s="81">
        <v>233.23007680795499</v>
      </c>
      <c r="GL6512" s="81">
        <v>1759.53</v>
      </c>
      <c r="GM6512" s="81">
        <v>2025</v>
      </c>
      <c r="GN6512" s="81" t="s">
        <v>173</v>
      </c>
      <c r="GO6512" s="81">
        <v>1.1148832299820636E-2</v>
      </c>
      <c r="GP6512" s="81">
        <v>10</v>
      </c>
      <c r="GQ6512" s="81">
        <v>0</v>
      </c>
      <c r="GR6512" s="81" t="s">
        <v>448</v>
      </c>
      <c r="GS6512" s="81">
        <v>1.1148832299820636E-2</v>
      </c>
      <c r="GT6512" s="81">
        <v>2.6002430136061765</v>
      </c>
      <c r="GU6512" s="81">
        <v>1.1148832299820636E-2</v>
      </c>
      <c r="GV6512" s="81">
        <v>2.6002430136061765</v>
      </c>
      <c r="GW6512" s="81">
        <v>1.1148832299820636E-2</v>
      </c>
      <c r="GX6512" s="81">
        <v>2.6002430136061765</v>
      </c>
      <c r="GY6512" s="81">
        <v>1.1148832299820636E-2</v>
      </c>
      <c r="GZ6512" s="81">
        <v>2.6002430136061765</v>
      </c>
    </row>
    <row r="6513" spans="98:208" x14ac:dyDescent="0.25">
      <c r="CT6513" s="81" t="s">
        <v>155</v>
      </c>
      <c r="CU6513" s="81" t="s">
        <v>498</v>
      </c>
      <c r="CV6513" s="81" t="s">
        <v>455</v>
      </c>
      <c r="CW6513" s="81">
        <v>2030</v>
      </c>
      <c r="CX6513" s="81">
        <v>0</v>
      </c>
      <c r="CY6513" s="81">
        <v>0</v>
      </c>
      <c r="CZ6513" s="81">
        <v>0</v>
      </c>
      <c r="DA6513" s="81">
        <v>0</v>
      </c>
      <c r="DB6513" s="81">
        <v>22783.187028905439</v>
      </c>
      <c r="DC6513" s="81">
        <v>453.26096055717272</v>
      </c>
      <c r="DD6513" s="81">
        <v>14531.33568556842</v>
      </c>
      <c r="DE6513" s="81">
        <v>7798.5903827772017</v>
      </c>
      <c r="DF6513" s="81">
        <v>0</v>
      </c>
      <c r="DG6513" s="81">
        <v>5.0533304373075341</v>
      </c>
      <c r="DH6513" s="81">
        <v>5.0533304373075341</v>
      </c>
      <c r="DI6513" s="81">
        <v>5.0533304373075341</v>
      </c>
      <c r="DJ6513" s="81">
        <v>1.072975515119021E-7</v>
      </c>
      <c r="DL6513" s="81">
        <v>0</v>
      </c>
      <c r="DM6513" s="81">
        <v>0</v>
      </c>
      <c r="DN6513" s="81">
        <v>0</v>
      </c>
      <c r="DO6513" s="81">
        <v>0</v>
      </c>
      <c r="DP6513" s="81">
        <v>5.4220998290366787E-7</v>
      </c>
      <c r="DQ6513" s="81">
        <v>5.4220998290366787E-7</v>
      </c>
      <c r="DR6513" s="81">
        <v>0</v>
      </c>
      <c r="DS6513" s="81">
        <v>5.4220998290366787E-7</v>
      </c>
      <c r="DT6513" s="81">
        <v>5.4220998290366787E-7</v>
      </c>
      <c r="DU6513" s="81">
        <v>0</v>
      </c>
      <c r="DV6513" s="81">
        <v>5.4220998290366787E-7</v>
      </c>
      <c r="DW6513" s="81">
        <v>5.4220998290366787E-7</v>
      </c>
      <c r="GE6513" s="81" t="s">
        <v>449</v>
      </c>
      <c r="GF6513" s="81" t="s">
        <v>155</v>
      </c>
      <c r="GG6513" s="81" t="s">
        <v>504</v>
      </c>
      <c r="GH6513" s="81" t="s">
        <v>458</v>
      </c>
      <c r="GI6513" s="81">
        <v>2026</v>
      </c>
      <c r="GJ6513" s="81" t="s">
        <v>201</v>
      </c>
      <c r="GK6513" s="81">
        <v>233.23007680795499</v>
      </c>
      <c r="GL6513" s="81">
        <v>1759.53</v>
      </c>
      <c r="GM6513" s="81">
        <v>2026</v>
      </c>
      <c r="GN6513" s="81" t="s">
        <v>173</v>
      </c>
      <c r="GO6513" s="81">
        <v>1.1148832299820636E-2</v>
      </c>
      <c r="GP6513" s="81">
        <v>10</v>
      </c>
      <c r="GQ6513" s="81">
        <v>0</v>
      </c>
      <c r="GR6513" s="81" t="s">
        <v>448</v>
      </c>
      <c r="GS6513" s="81">
        <v>1.1148832299820636E-2</v>
      </c>
      <c r="GT6513" s="81">
        <v>2.6002430136061765</v>
      </c>
      <c r="GU6513" s="81">
        <v>1.1148832299820636E-2</v>
      </c>
      <c r="GV6513" s="81">
        <v>2.6002430136061765</v>
      </c>
      <c r="GW6513" s="81">
        <v>1.1148832299820636E-2</v>
      </c>
      <c r="GX6513" s="81">
        <v>2.6002430136061765</v>
      </c>
      <c r="GY6513" s="81">
        <v>1.1148832299820636E-2</v>
      </c>
      <c r="GZ6513" s="81">
        <v>2.6002430136061765</v>
      </c>
    </row>
    <row r="6514" spans="98:208" x14ac:dyDescent="0.25">
      <c r="CT6514" s="81" t="s">
        <v>155</v>
      </c>
      <c r="CU6514" s="81" t="s">
        <v>498</v>
      </c>
      <c r="CV6514" s="81" t="s">
        <v>455</v>
      </c>
      <c r="CW6514" s="81">
        <v>2031</v>
      </c>
      <c r="CX6514" s="81">
        <v>0</v>
      </c>
      <c r="CY6514" s="81">
        <v>0</v>
      </c>
      <c r="CZ6514" s="81">
        <v>0</v>
      </c>
      <c r="DA6514" s="81">
        <v>0</v>
      </c>
      <c r="DB6514" s="81">
        <v>22783.187028905439</v>
      </c>
      <c r="DC6514" s="81">
        <v>453.26096055717272</v>
      </c>
      <c r="DD6514" s="81">
        <v>14531.33568556842</v>
      </c>
      <c r="DE6514" s="81">
        <v>7798.5903827772017</v>
      </c>
      <c r="DF6514" s="81">
        <v>0</v>
      </c>
      <c r="DG6514" s="81">
        <v>0</v>
      </c>
      <c r="DH6514" s="81">
        <v>5.0533304373075341</v>
      </c>
      <c r="DI6514" s="81">
        <v>5.0533304373075341</v>
      </c>
      <c r="DJ6514" s="81">
        <v>1.072975515119021E-7</v>
      </c>
      <c r="DL6514" s="81">
        <v>0</v>
      </c>
      <c r="DM6514" s="81">
        <v>0</v>
      </c>
      <c r="DN6514" s="81">
        <v>0</v>
      </c>
      <c r="DO6514" s="81">
        <v>0</v>
      </c>
      <c r="DP6514" s="81">
        <v>0</v>
      </c>
      <c r="DQ6514" s="81">
        <v>0</v>
      </c>
      <c r="DR6514" s="81">
        <v>0</v>
      </c>
      <c r="DS6514" s="81">
        <v>5.4220998290366787E-7</v>
      </c>
      <c r="DT6514" s="81">
        <v>5.4220998290366787E-7</v>
      </c>
      <c r="DU6514" s="81">
        <v>0</v>
      </c>
      <c r="DV6514" s="81">
        <v>5.4220998290366787E-7</v>
      </c>
      <c r="DW6514" s="81">
        <v>5.4220998290366787E-7</v>
      </c>
      <c r="GE6514" s="81" t="s">
        <v>449</v>
      </c>
      <c r="GF6514" s="81" t="s">
        <v>155</v>
      </c>
      <c r="GG6514" s="81" t="s">
        <v>504</v>
      </c>
      <c r="GH6514" s="81" t="s">
        <v>458</v>
      </c>
      <c r="GI6514" s="81">
        <v>2027</v>
      </c>
      <c r="GJ6514" s="81" t="s">
        <v>201</v>
      </c>
      <c r="GK6514" s="81">
        <v>233.23007680795499</v>
      </c>
      <c r="GL6514" s="81">
        <v>1759.53</v>
      </c>
      <c r="GM6514" s="81">
        <v>2027</v>
      </c>
      <c r="GN6514" s="81" t="s">
        <v>173</v>
      </c>
      <c r="GO6514" s="81">
        <v>1.1148832299820636E-2</v>
      </c>
      <c r="GP6514" s="81">
        <v>10</v>
      </c>
      <c r="GQ6514" s="81">
        <v>0</v>
      </c>
      <c r="GR6514" s="81" t="s">
        <v>448</v>
      </c>
      <c r="GS6514" s="81">
        <v>1.1148832299820636E-2</v>
      </c>
      <c r="GT6514" s="81">
        <v>2.6002430136061765</v>
      </c>
      <c r="GU6514" s="81">
        <v>1.1148832299820636E-2</v>
      </c>
      <c r="GV6514" s="81">
        <v>2.6002430136061765</v>
      </c>
      <c r="GW6514" s="81">
        <v>1.1148832299820636E-2</v>
      </c>
      <c r="GX6514" s="81">
        <v>2.6002430136061765</v>
      </c>
      <c r="GY6514" s="81">
        <v>1.1148832299820636E-2</v>
      </c>
      <c r="GZ6514" s="81">
        <v>2.6002430136061765</v>
      </c>
    </row>
    <row r="6515" spans="98:208" x14ac:dyDescent="0.25">
      <c r="CT6515" s="81" t="s">
        <v>155</v>
      </c>
      <c r="CU6515" s="81" t="s">
        <v>498</v>
      </c>
      <c r="CV6515" s="81" t="s">
        <v>455</v>
      </c>
      <c r="CW6515" s="81">
        <v>2032</v>
      </c>
      <c r="CX6515" s="81">
        <v>0</v>
      </c>
      <c r="CY6515" s="81">
        <v>0</v>
      </c>
      <c r="CZ6515" s="81">
        <v>0</v>
      </c>
      <c r="DA6515" s="81">
        <v>0</v>
      </c>
      <c r="DB6515" s="81">
        <v>22783.187028905439</v>
      </c>
      <c r="DC6515" s="81">
        <v>453.26096055717272</v>
      </c>
      <c r="DD6515" s="81">
        <v>14531.33568556842</v>
      </c>
      <c r="DE6515" s="81">
        <v>7798.5903827772017</v>
      </c>
      <c r="DF6515" s="81">
        <v>0</v>
      </c>
      <c r="DG6515" s="81">
        <v>0</v>
      </c>
      <c r="DH6515" s="81">
        <v>0</v>
      </c>
      <c r="DI6515" s="81">
        <v>5.0533304373075341</v>
      </c>
      <c r="DJ6515" s="81">
        <v>1.072975515119021E-7</v>
      </c>
      <c r="DL6515" s="81">
        <v>0</v>
      </c>
      <c r="DM6515" s="81">
        <v>0</v>
      </c>
      <c r="DN6515" s="81">
        <v>0</v>
      </c>
      <c r="DO6515" s="81">
        <v>0</v>
      </c>
      <c r="DP6515" s="81">
        <v>0</v>
      </c>
      <c r="DQ6515" s="81">
        <v>0</v>
      </c>
      <c r="DR6515" s="81">
        <v>0</v>
      </c>
      <c r="DS6515" s="81">
        <v>0</v>
      </c>
      <c r="DT6515" s="81">
        <v>0</v>
      </c>
      <c r="DU6515" s="81">
        <v>0</v>
      </c>
      <c r="DV6515" s="81">
        <v>5.4220998290366787E-7</v>
      </c>
      <c r="DW6515" s="81">
        <v>5.4220998290366787E-7</v>
      </c>
      <c r="GE6515" s="81" t="s">
        <v>449</v>
      </c>
      <c r="GF6515" s="81" t="s">
        <v>155</v>
      </c>
      <c r="GG6515" s="81" t="s">
        <v>504</v>
      </c>
      <c r="GH6515" s="81" t="s">
        <v>458</v>
      </c>
      <c r="GI6515" s="81">
        <v>2028</v>
      </c>
      <c r="GJ6515" s="81" t="s">
        <v>201</v>
      </c>
      <c r="GK6515" s="81">
        <v>247.27299216496391</v>
      </c>
      <c r="GL6515" s="81">
        <v>1759.53</v>
      </c>
      <c r="GM6515" s="81">
        <v>2028</v>
      </c>
      <c r="GN6515" s="81" t="s">
        <v>173</v>
      </c>
      <c r="GO6515" s="81">
        <v>1.1148832299820636E-2</v>
      </c>
      <c r="GP6515" s="81">
        <v>10</v>
      </c>
      <c r="GQ6515" s="81">
        <v>0</v>
      </c>
      <c r="GR6515" s="81" t="s">
        <v>448</v>
      </c>
      <c r="GS6515" s="81">
        <v>1.1148832299820636E-2</v>
      </c>
      <c r="GT6515" s="81">
        <v>2.7568051219220449</v>
      </c>
      <c r="GU6515" s="81">
        <v>1.1148832299820636E-2</v>
      </c>
      <c r="GV6515" s="81">
        <v>2.7568051219220449</v>
      </c>
      <c r="GW6515" s="81">
        <v>1.1148832299820636E-2</v>
      </c>
      <c r="GX6515" s="81">
        <v>2.7568051219220449</v>
      </c>
      <c r="GY6515" s="81">
        <v>1.1148832299820636E-2</v>
      </c>
      <c r="GZ6515" s="81">
        <v>2.7568051219220449</v>
      </c>
    </row>
    <row r="6516" spans="98:208" x14ac:dyDescent="0.25">
      <c r="CT6516" s="81" t="s">
        <v>155</v>
      </c>
      <c r="CU6516" s="81" t="s">
        <v>499</v>
      </c>
      <c r="CV6516" s="81" t="s">
        <v>457</v>
      </c>
      <c r="CW6516" s="81">
        <v>2020</v>
      </c>
      <c r="CX6516" s="81">
        <v>0</v>
      </c>
      <c r="CY6516" s="81">
        <v>0</v>
      </c>
      <c r="CZ6516" s="81">
        <v>0</v>
      </c>
      <c r="DA6516" s="81">
        <v>0</v>
      </c>
      <c r="DB6516" s="81">
        <v>14146.130641332429</v>
      </c>
      <c r="DC6516" s="81">
        <v>222.22942162776681</v>
      </c>
      <c r="DD6516" s="81">
        <v>8585.722809247909</v>
      </c>
      <c r="DE6516" s="81">
        <v>5338.1784104566104</v>
      </c>
      <c r="DF6516" s="81">
        <v>2.4775985538141052</v>
      </c>
      <c r="DG6516" s="81">
        <v>0</v>
      </c>
      <c r="DH6516" s="81">
        <v>0</v>
      </c>
      <c r="DI6516" s="81">
        <v>0</v>
      </c>
      <c r="DJ6516" s="81">
        <v>5.2013855594199273E-6</v>
      </c>
      <c r="DL6516" s="81">
        <v>0</v>
      </c>
      <c r="DM6516" s="81">
        <v>1.2886945339848382E-5</v>
      </c>
      <c r="DN6516" s="81">
        <v>1.2886945339848382E-5</v>
      </c>
      <c r="DO6516" s="81">
        <v>0</v>
      </c>
      <c r="DP6516" s="81">
        <v>0</v>
      </c>
      <c r="DQ6516" s="81">
        <v>0</v>
      </c>
      <c r="DR6516" s="81">
        <v>0</v>
      </c>
      <c r="DS6516" s="81">
        <v>0</v>
      </c>
      <c r="DT6516" s="81">
        <v>0</v>
      </c>
      <c r="DU6516" s="81">
        <v>0</v>
      </c>
      <c r="DV6516" s="81">
        <v>0</v>
      </c>
      <c r="DW6516" s="81">
        <v>0</v>
      </c>
      <c r="GE6516" s="81" t="s">
        <v>449</v>
      </c>
      <c r="GF6516" s="81" t="s">
        <v>155</v>
      </c>
      <c r="GG6516" s="81" t="s">
        <v>504</v>
      </c>
      <c r="GH6516" s="81" t="s">
        <v>458</v>
      </c>
      <c r="GI6516" s="81">
        <v>2029</v>
      </c>
      <c r="GJ6516" s="81" t="s">
        <v>201</v>
      </c>
      <c r="GK6516" s="81">
        <v>247.27299216496391</v>
      </c>
      <c r="GL6516" s="81">
        <v>1759.53</v>
      </c>
      <c r="GM6516" s="81">
        <v>2029</v>
      </c>
      <c r="GN6516" s="81" t="s">
        <v>173</v>
      </c>
      <c r="GO6516" s="81">
        <v>1.1148832299820636E-2</v>
      </c>
      <c r="GP6516" s="81">
        <v>10</v>
      </c>
      <c r="GQ6516" s="81">
        <v>0</v>
      </c>
      <c r="GR6516" s="81" t="s">
        <v>448</v>
      </c>
      <c r="GS6516" s="81">
        <v>1.1148832299820636E-2</v>
      </c>
      <c r="GT6516" s="81">
        <v>2.7568051219220449</v>
      </c>
      <c r="GU6516" s="81">
        <v>1.1148832299820636E-2</v>
      </c>
      <c r="GV6516" s="81">
        <v>2.7568051219220449</v>
      </c>
      <c r="GW6516" s="81">
        <v>1.1148832299820636E-2</v>
      </c>
      <c r="GX6516" s="81">
        <v>2.7568051219220449</v>
      </c>
      <c r="GY6516" s="81">
        <v>1.1148832299820636E-2</v>
      </c>
      <c r="GZ6516" s="81">
        <v>2.7568051219220449</v>
      </c>
    </row>
    <row r="6517" spans="98:208" x14ac:dyDescent="0.25">
      <c r="CT6517" s="81" t="s">
        <v>155</v>
      </c>
      <c r="CU6517" s="81" t="s">
        <v>499</v>
      </c>
      <c r="CV6517" s="81" t="s">
        <v>457</v>
      </c>
      <c r="CW6517" s="81">
        <v>2021</v>
      </c>
      <c r="CX6517" s="81">
        <v>0</v>
      </c>
      <c r="CY6517" s="81">
        <v>0</v>
      </c>
      <c r="CZ6517" s="81">
        <v>0</v>
      </c>
      <c r="DA6517" s="81">
        <v>0</v>
      </c>
      <c r="DB6517" s="81">
        <v>14146.130641332429</v>
      </c>
      <c r="DC6517" s="81">
        <v>222.22942162776681</v>
      </c>
      <c r="DD6517" s="81">
        <v>8585.722809247909</v>
      </c>
      <c r="DE6517" s="81">
        <v>5338.1784104566104</v>
      </c>
      <c r="DF6517" s="81">
        <v>2.4775985538141052</v>
      </c>
      <c r="DG6517" s="81">
        <v>2.4775985538141052</v>
      </c>
      <c r="DH6517" s="81">
        <v>0</v>
      </c>
      <c r="DI6517" s="81">
        <v>0</v>
      </c>
      <c r="DJ6517" s="81">
        <v>5.2013855594199273E-6</v>
      </c>
      <c r="DL6517" s="81">
        <v>0</v>
      </c>
      <c r="DM6517" s="81">
        <v>1.2886945339848382E-5</v>
      </c>
      <c r="DN6517" s="81">
        <v>1.2886945339848382E-5</v>
      </c>
      <c r="DO6517" s="81">
        <v>0</v>
      </c>
      <c r="DP6517" s="81">
        <v>1.2886945339848382E-5</v>
      </c>
      <c r="DQ6517" s="81">
        <v>1.2886945339848382E-5</v>
      </c>
      <c r="DR6517" s="81">
        <v>0</v>
      </c>
      <c r="DS6517" s="81">
        <v>0</v>
      </c>
      <c r="DT6517" s="81">
        <v>0</v>
      </c>
      <c r="DU6517" s="81">
        <v>0</v>
      </c>
      <c r="DV6517" s="81">
        <v>0</v>
      </c>
      <c r="DW6517" s="81">
        <v>0</v>
      </c>
      <c r="GE6517" s="81" t="s">
        <v>449</v>
      </c>
      <c r="GF6517" s="81" t="s">
        <v>155</v>
      </c>
      <c r="GG6517" s="81" t="s">
        <v>504</v>
      </c>
      <c r="GH6517" s="81" t="s">
        <v>458</v>
      </c>
      <c r="GI6517" s="81">
        <v>2030</v>
      </c>
      <c r="GJ6517" s="81" t="s">
        <v>201</v>
      </c>
      <c r="GK6517" s="81">
        <v>247.27299216496391</v>
      </c>
      <c r="GL6517" s="81">
        <v>1759.53</v>
      </c>
      <c r="GM6517" s="81">
        <v>2030</v>
      </c>
      <c r="GN6517" s="81" t="s">
        <v>173</v>
      </c>
      <c r="GO6517" s="81">
        <v>1.1148832299820636E-2</v>
      </c>
      <c r="GP6517" s="81">
        <v>10</v>
      </c>
      <c r="GQ6517" s="81">
        <v>0</v>
      </c>
      <c r="GR6517" s="81" t="s">
        <v>448</v>
      </c>
      <c r="GS6517" s="81">
        <v>0</v>
      </c>
      <c r="GT6517" s="81">
        <v>0</v>
      </c>
      <c r="GU6517" s="81">
        <v>1.1148832299820636E-2</v>
      </c>
      <c r="GV6517" s="81">
        <v>2.7568051219220449</v>
      </c>
      <c r="GW6517" s="81">
        <v>1.1148832299820636E-2</v>
      </c>
      <c r="GX6517" s="81">
        <v>2.7568051219220449</v>
      </c>
      <c r="GY6517" s="81">
        <v>1.1148832299820636E-2</v>
      </c>
      <c r="GZ6517" s="81">
        <v>2.7568051219220449</v>
      </c>
    </row>
    <row r="6518" spans="98:208" x14ac:dyDescent="0.25">
      <c r="CT6518" s="81" t="s">
        <v>155</v>
      </c>
      <c r="CU6518" s="81" t="s">
        <v>499</v>
      </c>
      <c r="CV6518" s="81" t="s">
        <v>457</v>
      </c>
      <c r="CW6518" s="81">
        <v>2022</v>
      </c>
      <c r="CX6518" s="81">
        <v>0</v>
      </c>
      <c r="CY6518" s="81">
        <v>0</v>
      </c>
      <c r="CZ6518" s="81">
        <v>0</v>
      </c>
      <c r="DA6518" s="81">
        <v>0</v>
      </c>
      <c r="DB6518" s="81">
        <v>14146.130641332429</v>
      </c>
      <c r="DC6518" s="81">
        <v>222.22942162776681</v>
      </c>
      <c r="DD6518" s="81">
        <v>8585.722809247909</v>
      </c>
      <c r="DE6518" s="81">
        <v>5338.1784104566104</v>
      </c>
      <c r="DF6518" s="81">
        <v>2.4775985538141052</v>
      </c>
      <c r="DG6518" s="81">
        <v>2.4775985538141052</v>
      </c>
      <c r="DH6518" s="81">
        <v>2.4775985538141052</v>
      </c>
      <c r="DI6518" s="81">
        <v>0</v>
      </c>
      <c r="DJ6518" s="81">
        <v>5.2013855594199273E-6</v>
      </c>
      <c r="DL6518" s="81">
        <v>0</v>
      </c>
      <c r="DM6518" s="81">
        <v>1.2886945339848382E-5</v>
      </c>
      <c r="DN6518" s="81">
        <v>1.2886945339848382E-5</v>
      </c>
      <c r="DO6518" s="81">
        <v>0</v>
      </c>
      <c r="DP6518" s="81">
        <v>1.2886945339848382E-5</v>
      </c>
      <c r="DQ6518" s="81">
        <v>1.2886945339848382E-5</v>
      </c>
      <c r="DR6518" s="81">
        <v>0</v>
      </c>
      <c r="DS6518" s="81">
        <v>1.2886945339848382E-5</v>
      </c>
      <c r="DT6518" s="81">
        <v>1.2886945339848382E-5</v>
      </c>
      <c r="DU6518" s="81">
        <v>0</v>
      </c>
      <c r="DV6518" s="81">
        <v>0</v>
      </c>
      <c r="DW6518" s="81">
        <v>0</v>
      </c>
      <c r="GE6518" s="81" t="s">
        <v>449</v>
      </c>
      <c r="GF6518" s="81" t="s">
        <v>155</v>
      </c>
      <c r="GG6518" s="81" t="s">
        <v>504</v>
      </c>
      <c r="GH6518" s="81" t="s">
        <v>458</v>
      </c>
      <c r="GI6518" s="81">
        <v>2031</v>
      </c>
      <c r="GJ6518" s="81" t="s">
        <v>201</v>
      </c>
      <c r="GK6518" s="81">
        <v>247.27299216496391</v>
      </c>
      <c r="GL6518" s="81">
        <v>1759.53</v>
      </c>
      <c r="GM6518" s="81">
        <v>2031</v>
      </c>
      <c r="GN6518" s="81" t="s">
        <v>173</v>
      </c>
      <c r="GO6518" s="81">
        <v>1.1148832299820636E-2</v>
      </c>
      <c r="GP6518" s="81">
        <v>10</v>
      </c>
      <c r="GQ6518" s="81">
        <v>0</v>
      </c>
      <c r="GR6518" s="81" t="s">
        <v>448</v>
      </c>
      <c r="GS6518" s="81">
        <v>0</v>
      </c>
      <c r="GT6518" s="81">
        <v>0</v>
      </c>
      <c r="GU6518" s="81">
        <v>0</v>
      </c>
      <c r="GV6518" s="81">
        <v>0</v>
      </c>
      <c r="GW6518" s="81">
        <v>1.1148832299820636E-2</v>
      </c>
      <c r="GX6518" s="81">
        <v>2.7568051219220449</v>
      </c>
      <c r="GY6518" s="81">
        <v>1.1148832299820636E-2</v>
      </c>
      <c r="GZ6518" s="81">
        <v>2.7568051219220449</v>
      </c>
    </row>
    <row r="6519" spans="98:208" x14ac:dyDescent="0.25">
      <c r="CT6519" s="81" t="s">
        <v>155</v>
      </c>
      <c r="CU6519" s="81" t="s">
        <v>499</v>
      </c>
      <c r="CV6519" s="81" t="s">
        <v>457</v>
      </c>
      <c r="CW6519" s="81">
        <v>2023</v>
      </c>
      <c r="CX6519" s="81">
        <v>0</v>
      </c>
      <c r="CY6519" s="81">
        <v>0</v>
      </c>
      <c r="CZ6519" s="81">
        <v>0</v>
      </c>
      <c r="DA6519" s="81">
        <v>0</v>
      </c>
      <c r="DB6519" s="81">
        <v>14664.63755643651</v>
      </c>
      <c r="DC6519" s="81">
        <v>233.23007680793151</v>
      </c>
      <c r="DD6519" s="81">
        <v>8896.5159934285311</v>
      </c>
      <c r="DE6519" s="81">
        <v>5534.8914862000511</v>
      </c>
      <c r="DF6519" s="81">
        <v>2.6002430136059145</v>
      </c>
      <c r="DG6519" s="81">
        <v>2.6002430136059145</v>
      </c>
      <c r="DH6519" s="81">
        <v>2.6002430136059145</v>
      </c>
      <c r="DI6519" s="81">
        <v>2.6002430136059145</v>
      </c>
      <c r="DJ6519" s="81">
        <v>5.2013855594199273E-6</v>
      </c>
      <c r="DL6519" s="81">
        <v>0</v>
      </c>
      <c r="DM6519" s="81">
        <v>1.3524866461952357E-5</v>
      </c>
      <c r="DN6519" s="81">
        <v>1.3524866461952357E-5</v>
      </c>
      <c r="DO6519" s="81">
        <v>0</v>
      </c>
      <c r="DP6519" s="81">
        <v>1.3524866461952357E-5</v>
      </c>
      <c r="DQ6519" s="81">
        <v>1.3524866461952357E-5</v>
      </c>
      <c r="DR6519" s="81">
        <v>0</v>
      </c>
      <c r="DS6519" s="81">
        <v>1.3524866461952357E-5</v>
      </c>
      <c r="DT6519" s="81">
        <v>1.3524866461952357E-5</v>
      </c>
      <c r="DU6519" s="81">
        <v>0</v>
      </c>
      <c r="DV6519" s="81">
        <v>1.3524866461952357E-5</v>
      </c>
      <c r="DW6519" s="81">
        <v>1.3524866461952357E-5</v>
      </c>
      <c r="GE6519" s="81" t="s">
        <v>449</v>
      </c>
      <c r="GF6519" s="81" t="s">
        <v>155</v>
      </c>
      <c r="GG6519" s="81" t="s">
        <v>504</v>
      </c>
      <c r="GH6519" s="81" t="s">
        <v>458</v>
      </c>
      <c r="GI6519" s="81">
        <v>2032</v>
      </c>
      <c r="GJ6519" s="81" t="s">
        <v>201</v>
      </c>
      <c r="GK6519" s="81">
        <v>247.27299216496391</v>
      </c>
      <c r="GL6519" s="81">
        <v>1759.53</v>
      </c>
      <c r="GM6519" s="81">
        <v>2032</v>
      </c>
      <c r="GN6519" s="81" t="s">
        <v>173</v>
      </c>
      <c r="GO6519" s="81">
        <v>1.1148832299820636E-2</v>
      </c>
      <c r="GP6519" s="81">
        <v>10</v>
      </c>
      <c r="GQ6519" s="81">
        <v>0</v>
      </c>
      <c r="GR6519" s="81" t="s">
        <v>448</v>
      </c>
      <c r="GS6519" s="81">
        <v>0</v>
      </c>
      <c r="GT6519" s="81">
        <v>0</v>
      </c>
      <c r="GU6519" s="81">
        <v>0</v>
      </c>
      <c r="GV6519" s="81">
        <v>0</v>
      </c>
      <c r="GW6519" s="81">
        <v>0</v>
      </c>
      <c r="GX6519" s="81">
        <v>0</v>
      </c>
      <c r="GY6519" s="81">
        <v>1.1148832299820636E-2</v>
      </c>
      <c r="GZ6519" s="81">
        <v>2.7568051219220449</v>
      </c>
    </row>
    <row r="6520" spans="98:208" x14ac:dyDescent="0.25">
      <c r="CT6520" s="81" t="s">
        <v>155</v>
      </c>
      <c r="CU6520" s="81" t="s">
        <v>499</v>
      </c>
      <c r="CV6520" s="81" t="s">
        <v>457</v>
      </c>
      <c r="CW6520" s="81">
        <v>2024</v>
      </c>
      <c r="CX6520" s="81">
        <v>0</v>
      </c>
      <c r="CY6520" s="81">
        <v>0</v>
      </c>
      <c r="CZ6520" s="81">
        <v>0</v>
      </c>
      <c r="DA6520" s="81">
        <v>0</v>
      </c>
      <c r="DB6520" s="81">
        <v>14664.63755643651</v>
      </c>
      <c r="DC6520" s="81">
        <v>233.23007680793151</v>
      </c>
      <c r="DD6520" s="81">
        <v>8896.5159934285311</v>
      </c>
      <c r="DE6520" s="81">
        <v>5534.8914862000511</v>
      </c>
      <c r="DF6520" s="81">
        <v>2.6002430136059145</v>
      </c>
      <c r="DG6520" s="81">
        <v>2.6002430136059145</v>
      </c>
      <c r="DH6520" s="81">
        <v>2.6002430136059145</v>
      </c>
      <c r="DI6520" s="81">
        <v>2.6002430136059145</v>
      </c>
      <c r="DJ6520" s="81">
        <v>5.2013855594199273E-6</v>
      </c>
      <c r="DL6520" s="81">
        <v>0</v>
      </c>
      <c r="DM6520" s="81">
        <v>1.3524866461952357E-5</v>
      </c>
      <c r="DN6520" s="81">
        <v>1.3524866461952357E-5</v>
      </c>
      <c r="DO6520" s="81">
        <v>0</v>
      </c>
      <c r="DP6520" s="81">
        <v>1.3524866461952357E-5</v>
      </c>
      <c r="DQ6520" s="81">
        <v>1.3524866461952357E-5</v>
      </c>
      <c r="DR6520" s="81">
        <v>0</v>
      </c>
      <c r="DS6520" s="81">
        <v>1.3524866461952357E-5</v>
      </c>
      <c r="DT6520" s="81">
        <v>1.3524866461952357E-5</v>
      </c>
      <c r="DU6520" s="81">
        <v>0</v>
      </c>
      <c r="DV6520" s="81">
        <v>1.3524866461952357E-5</v>
      </c>
      <c r="DW6520" s="81">
        <v>1.3524866461952357E-5</v>
      </c>
      <c r="GE6520" s="81" t="s">
        <v>449</v>
      </c>
      <c r="GF6520" s="81" t="s">
        <v>155</v>
      </c>
      <c r="GG6520" s="81" t="s">
        <v>504</v>
      </c>
      <c r="GH6520" s="81" t="s">
        <v>459</v>
      </c>
      <c r="GI6520" s="81">
        <v>2021</v>
      </c>
      <c r="GJ6520" s="81" t="s">
        <v>201</v>
      </c>
      <c r="GK6520" s="81">
        <v>0.69641821681222771</v>
      </c>
      <c r="GL6520" s="81">
        <v>1759.53</v>
      </c>
      <c r="GM6520" s="81">
        <v>2021</v>
      </c>
      <c r="GN6520" s="81" t="s">
        <v>173</v>
      </c>
      <c r="GO6520" s="81">
        <v>1.1148832299820636E-2</v>
      </c>
      <c r="GP6520" s="81">
        <v>10</v>
      </c>
      <c r="GQ6520" s="81">
        <v>0</v>
      </c>
      <c r="GR6520" s="81" t="s">
        <v>448</v>
      </c>
      <c r="GS6520" s="81">
        <v>1.1148832299820636E-2</v>
      </c>
      <c r="GT6520" s="81">
        <v>7.7642499097796552E-3</v>
      </c>
      <c r="GU6520" s="81">
        <v>1.1148832299820636E-2</v>
      </c>
      <c r="GV6520" s="81">
        <v>7.7642499097796552E-3</v>
      </c>
      <c r="GW6520" s="81">
        <v>0</v>
      </c>
      <c r="GX6520" s="81">
        <v>0</v>
      </c>
      <c r="GY6520" s="81">
        <v>0</v>
      </c>
      <c r="GZ6520" s="81">
        <v>0</v>
      </c>
    </row>
    <row r="6521" spans="98:208" x14ac:dyDescent="0.25">
      <c r="CT6521" s="81" t="s">
        <v>155</v>
      </c>
      <c r="CU6521" s="81" t="s">
        <v>499</v>
      </c>
      <c r="CV6521" s="81" t="s">
        <v>457</v>
      </c>
      <c r="CW6521" s="81">
        <v>2025</v>
      </c>
      <c r="CX6521" s="81">
        <v>0</v>
      </c>
      <c r="CY6521" s="81">
        <v>0</v>
      </c>
      <c r="CZ6521" s="81">
        <v>0</v>
      </c>
      <c r="DA6521" s="81">
        <v>0</v>
      </c>
      <c r="DB6521" s="81">
        <v>14664.63755643651</v>
      </c>
      <c r="DC6521" s="81">
        <v>233.23007680793151</v>
      </c>
      <c r="DD6521" s="81">
        <v>8896.5159934285311</v>
      </c>
      <c r="DE6521" s="81">
        <v>5534.8914862000511</v>
      </c>
      <c r="DF6521" s="81">
        <v>2.6002430136059145</v>
      </c>
      <c r="DG6521" s="81">
        <v>2.6002430136059145</v>
      </c>
      <c r="DH6521" s="81">
        <v>2.6002430136059145</v>
      </c>
      <c r="DI6521" s="81">
        <v>2.6002430136059145</v>
      </c>
      <c r="DJ6521" s="81">
        <v>5.2013855594199273E-6</v>
      </c>
      <c r="DL6521" s="81">
        <v>0</v>
      </c>
      <c r="DM6521" s="81">
        <v>1.3524866461952357E-5</v>
      </c>
      <c r="DN6521" s="81">
        <v>1.3524866461952357E-5</v>
      </c>
      <c r="DO6521" s="81">
        <v>0</v>
      </c>
      <c r="DP6521" s="81">
        <v>1.3524866461952357E-5</v>
      </c>
      <c r="DQ6521" s="81">
        <v>1.3524866461952357E-5</v>
      </c>
      <c r="DR6521" s="81">
        <v>0</v>
      </c>
      <c r="DS6521" s="81">
        <v>1.3524866461952357E-5</v>
      </c>
      <c r="DT6521" s="81">
        <v>1.3524866461952357E-5</v>
      </c>
      <c r="DU6521" s="81">
        <v>0</v>
      </c>
      <c r="DV6521" s="81">
        <v>1.3524866461952357E-5</v>
      </c>
      <c r="DW6521" s="81">
        <v>1.3524866461952357E-5</v>
      </c>
      <c r="GE6521" s="81" t="s">
        <v>449</v>
      </c>
      <c r="GF6521" s="81" t="s">
        <v>155</v>
      </c>
      <c r="GG6521" s="81" t="s">
        <v>504</v>
      </c>
      <c r="GH6521" s="81" t="s">
        <v>459</v>
      </c>
      <c r="GI6521" s="81">
        <v>2022</v>
      </c>
      <c r="GJ6521" s="81" t="s">
        <v>201</v>
      </c>
      <c r="GK6521" s="81">
        <v>0.69641821681222771</v>
      </c>
      <c r="GL6521" s="81">
        <v>1759.53</v>
      </c>
      <c r="GM6521" s="81">
        <v>2022</v>
      </c>
      <c r="GN6521" s="81" t="s">
        <v>173</v>
      </c>
      <c r="GO6521" s="81">
        <v>1.1148832299820636E-2</v>
      </c>
      <c r="GP6521" s="81">
        <v>10</v>
      </c>
      <c r="GQ6521" s="81">
        <v>0</v>
      </c>
      <c r="GR6521" s="81" t="s">
        <v>448</v>
      </c>
      <c r="GS6521" s="81">
        <v>1.1148832299820636E-2</v>
      </c>
      <c r="GT6521" s="81">
        <v>7.7642499097796552E-3</v>
      </c>
      <c r="GU6521" s="81">
        <v>1.1148832299820636E-2</v>
      </c>
      <c r="GV6521" s="81">
        <v>7.7642499097796552E-3</v>
      </c>
      <c r="GW6521" s="81">
        <v>1.1148832299820636E-2</v>
      </c>
      <c r="GX6521" s="81">
        <v>7.7642499097796552E-3</v>
      </c>
      <c r="GY6521" s="81">
        <v>0</v>
      </c>
      <c r="GZ6521" s="81">
        <v>0</v>
      </c>
    </row>
    <row r="6522" spans="98:208" x14ac:dyDescent="0.25">
      <c r="CT6522" s="81" t="s">
        <v>155</v>
      </c>
      <c r="CU6522" s="81" t="s">
        <v>499</v>
      </c>
      <c r="CV6522" s="81" t="s">
        <v>457</v>
      </c>
      <c r="CW6522" s="81">
        <v>2026</v>
      </c>
      <c r="CX6522" s="81">
        <v>0</v>
      </c>
      <c r="CY6522" s="81">
        <v>0</v>
      </c>
      <c r="CZ6522" s="81">
        <v>0</v>
      </c>
      <c r="DA6522" s="81">
        <v>0</v>
      </c>
      <c r="DB6522" s="81">
        <v>14664.63755643651</v>
      </c>
      <c r="DC6522" s="81">
        <v>233.23007680793151</v>
      </c>
      <c r="DD6522" s="81">
        <v>8896.5159934285311</v>
      </c>
      <c r="DE6522" s="81">
        <v>5534.8914862000511</v>
      </c>
      <c r="DF6522" s="81">
        <v>2.6002430136059145</v>
      </c>
      <c r="DG6522" s="81">
        <v>2.6002430136059145</v>
      </c>
      <c r="DH6522" s="81">
        <v>2.6002430136059145</v>
      </c>
      <c r="DI6522" s="81">
        <v>2.6002430136059145</v>
      </c>
      <c r="DJ6522" s="81">
        <v>5.2013855594199273E-6</v>
      </c>
      <c r="DL6522" s="81">
        <v>0</v>
      </c>
      <c r="DM6522" s="81">
        <v>1.3524866461952357E-5</v>
      </c>
      <c r="DN6522" s="81">
        <v>1.3524866461952357E-5</v>
      </c>
      <c r="DO6522" s="81">
        <v>0</v>
      </c>
      <c r="DP6522" s="81">
        <v>1.3524866461952357E-5</v>
      </c>
      <c r="DQ6522" s="81">
        <v>1.3524866461952357E-5</v>
      </c>
      <c r="DR6522" s="81">
        <v>0</v>
      </c>
      <c r="DS6522" s="81">
        <v>1.3524866461952357E-5</v>
      </c>
      <c r="DT6522" s="81">
        <v>1.3524866461952357E-5</v>
      </c>
      <c r="DU6522" s="81">
        <v>0</v>
      </c>
      <c r="DV6522" s="81">
        <v>1.3524866461952357E-5</v>
      </c>
      <c r="DW6522" s="81">
        <v>1.3524866461952357E-5</v>
      </c>
      <c r="GE6522" s="81" t="s">
        <v>449</v>
      </c>
      <c r="GF6522" s="81" t="s">
        <v>155</v>
      </c>
      <c r="GG6522" s="81" t="s">
        <v>504</v>
      </c>
      <c r="GH6522" s="81" t="s">
        <v>459</v>
      </c>
      <c r="GI6522" s="81">
        <v>2023</v>
      </c>
      <c r="GJ6522" s="81" t="s">
        <v>201</v>
      </c>
      <c r="GK6522" s="81">
        <v>0.71896016785821082</v>
      </c>
      <c r="GL6522" s="81">
        <v>1759.53</v>
      </c>
      <c r="GM6522" s="81">
        <v>2023</v>
      </c>
      <c r="GN6522" s="81" t="s">
        <v>173</v>
      </c>
      <c r="GO6522" s="81">
        <v>1.1148832299820636E-2</v>
      </c>
      <c r="GP6522" s="81">
        <v>10</v>
      </c>
      <c r="GQ6522" s="81">
        <v>0</v>
      </c>
      <c r="GR6522" s="81" t="s">
        <v>448</v>
      </c>
      <c r="GS6522" s="81">
        <v>1.1148832299820636E-2</v>
      </c>
      <c r="GT6522" s="81">
        <v>8.0155663417020868E-3</v>
      </c>
      <c r="GU6522" s="81">
        <v>1.1148832299820636E-2</v>
      </c>
      <c r="GV6522" s="81">
        <v>8.0155663417020868E-3</v>
      </c>
      <c r="GW6522" s="81">
        <v>1.1148832299820636E-2</v>
      </c>
      <c r="GX6522" s="81">
        <v>8.0155663417020868E-3</v>
      </c>
      <c r="GY6522" s="81">
        <v>1.1148832299820636E-2</v>
      </c>
      <c r="GZ6522" s="81">
        <v>8.0155663417020868E-3</v>
      </c>
    </row>
    <row r="6523" spans="98:208" x14ac:dyDescent="0.25">
      <c r="CT6523" s="81" t="s">
        <v>155</v>
      </c>
      <c r="CU6523" s="81" t="s">
        <v>499</v>
      </c>
      <c r="CV6523" s="81" t="s">
        <v>457</v>
      </c>
      <c r="CW6523" s="81">
        <v>2027</v>
      </c>
      <c r="CX6523" s="81">
        <v>0</v>
      </c>
      <c r="CY6523" s="81">
        <v>0</v>
      </c>
      <c r="CZ6523" s="81">
        <v>0</v>
      </c>
      <c r="DA6523" s="81">
        <v>0</v>
      </c>
      <c r="DB6523" s="81">
        <v>14664.63755643651</v>
      </c>
      <c r="DC6523" s="81">
        <v>233.23007680793151</v>
      </c>
      <c r="DD6523" s="81">
        <v>8896.5159934285311</v>
      </c>
      <c r="DE6523" s="81">
        <v>5534.8914862000511</v>
      </c>
      <c r="DF6523" s="81">
        <v>2.6002430136059145</v>
      </c>
      <c r="DG6523" s="81">
        <v>2.6002430136059145</v>
      </c>
      <c r="DH6523" s="81">
        <v>2.6002430136059145</v>
      </c>
      <c r="DI6523" s="81">
        <v>2.6002430136059145</v>
      </c>
      <c r="DJ6523" s="81">
        <v>5.2013855594199273E-6</v>
      </c>
      <c r="DL6523" s="81">
        <v>0</v>
      </c>
      <c r="DM6523" s="81">
        <v>1.3524866461952357E-5</v>
      </c>
      <c r="DN6523" s="81">
        <v>1.3524866461952357E-5</v>
      </c>
      <c r="DO6523" s="81">
        <v>0</v>
      </c>
      <c r="DP6523" s="81">
        <v>1.3524866461952357E-5</v>
      </c>
      <c r="DQ6523" s="81">
        <v>1.3524866461952357E-5</v>
      </c>
      <c r="DR6523" s="81">
        <v>0</v>
      </c>
      <c r="DS6523" s="81">
        <v>1.3524866461952357E-5</v>
      </c>
      <c r="DT6523" s="81">
        <v>1.3524866461952357E-5</v>
      </c>
      <c r="DU6523" s="81">
        <v>0</v>
      </c>
      <c r="DV6523" s="81">
        <v>1.3524866461952357E-5</v>
      </c>
      <c r="DW6523" s="81">
        <v>1.3524866461952357E-5</v>
      </c>
      <c r="GE6523" s="81" t="s">
        <v>449</v>
      </c>
      <c r="GF6523" s="81" t="s">
        <v>155</v>
      </c>
      <c r="GG6523" s="81" t="s">
        <v>504</v>
      </c>
      <c r="GH6523" s="81" t="s">
        <v>459</v>
      </c>
      <c r="GI6523" s="81">
        <v>2024</v>
      </c>
      <c r="GJ6523" s="81" t="s">
        <v>201</v>
      </c>
      <c r="GK6523" s="81">
        <v>0.71896016785821082</v>
      </c>
      <c r="GL6523" s="81">
        <v>1759.53</v>
      </c>
      <c r="GM6523" s="81">
        <v>2024</v>
      </c>
      <c r="GN6523" s="81" t="s">
        <v>173</v>
      </c>
      <c r="GO6523" s="81">
        <v>1.1148832299820636E-2</v>
      </c>
      <c r="GP6523" s="81">
        <v>10</v>
      </c>
      <c r="GQ6523" s="81">
        <v>0</v>
      </c>
      <c r="GR6523" s="81" t="s">
        <v>448</v>
      </c>
      <c r="GS6523" s="81">
        <v>1.1148832299820636E-2</v>
      </c>
      <c r="GT6523" s="81">
        <v>8.0155663417020868E-3</v>
      </c>
      <c r="GU6523" s="81">
        <v>1.1148832299820636E-2</v>
      </c>
      <c r="GV6523" s="81">
        <v>8.0155663417020868E-3</v>
      </c>
      <c r="GW6523" s="81">
        <v>1.1148832299820636E-2</v>
      </c>
      <c r="GX6523" s="81">
        <v>8.0155663417020868E-3</v>
      </c>
      <c r="GY6523" s="81">
        <v>1.1148832299820636E-2</v>
      </c>
      <c r="GZ6523" s="81">
        <v>8.0155663417020868E-3</v>
      </c>
    </row>
    <row r="6524" spans="98:208" x14ac:dyDescent="0.25">
      <c r="CT6524" s="81" t="s">
        <v>155</v>
      </c>
      <c r="CU6524" s="81" t="s">
        <v>499</v>
      </c>
      <c r="CV6524" s="81" t="s">
        <v>457</v>
      </c>
      <c r="CW6524" s="81">
        <v>2028</v>
      </c>
      <c r="CX6524" s="81">
        <v>0</v>
      </c>
      <c r="CY6524" s="81">
        <v>0</v>
      </c>
      <c r="CZ6524" s="81">
        <v>0</v>
      </c>
      <c r="DA6524" s="81">
        <v>0</v>
      </c>
      <c r="DB6524" s="81">
        <v>15317.99094281589</v>
      </c>
      <c r="DC6524" s="81">
        <v>247.27299216484701</v>
      </c>
      <c r="DD6524" s="81">
        <v>9287.6490955443678</v>
      </c>
      <c r="DE6524" s="81">
        <v>5783.0688551063886</v>
      </c>
      <c r="DF6524" s="81">
        <v>2.7568051219207415</v>
      </c>
      <c r="DG6524" s="81">
        <v>2.7568051219207415</v>
      </c>
      <c r="DH6524" s="81">
        <v>2.7568051219207415</v>
      </c>
      <c r="DI6524" s="81">
        <v>2.7568051219207415</v>
      </c>
      <c r="DJ6524" s="81">
        <v>5.2013855594199273E-6</v>
      </c>
      <c r="DL6524" s="81">
        <v>0</v>
      </c>
      <c r="DM6524" s="81">
        <v>1.4339206351293436E-5</v>
      </c>
      <c r="DN6524" s="81">
        <v>1.4339206351293436E-5</v>
      </c>
      <c r="DO6524" s="81">
        <v>0</v>
      </c>
      <c r="DP6524" s="81">
        <v>1.4339206351293436E-5</v>
      </c>
      <c r="DQ6524" s="81">
        <v>1.4339206351293436E-5</v>
      </c>
      <c r="DR6524" s="81">
        <v>0</v>
      </c>
      <c r="DS6524" s="81">
        <v>1.4339206351293436E-5</v>
      </c>
      <c r="DT6524" s="81">
        <v>1.4339206351293436E-5</v>
      </c>
      <c r="DU6524" s="81">
        <v>0</v>
      </c>
      <c r="DV6524" s="81">
        <v>1.4339206351293436E-5</v>
      </c>
      <c r="DW6524" s="81">
        <v>1.4339206351293436E-5</v>
      </c>
      <c r="GE6524" s="81" t="s">
        <v>449</v>
      </c>
      <c r="GF6524" s="81" t="s">
        <v>155</v>
      </c>
      <c r="GG6524" s="81" t="s">
        <v>504</v>
      </c>
      <c r="GH6524" s="81" t="s">
        <v>459</v>
      </c>
      <c r="GI6524" s="81">
        <v>2025</v>
      </c>
      <c r="GJ6524" s="81" t="s">
        <v>201</v>
      </c>
      <c r="GK6524" s="81">
        <v>0.71896016785821082</v>
      </c>
      <c r="GL6524" s="81">
        <v>1759.53</v>
      </c>
      <c r="GM6524" s="81">
        <v>2025</v>
      </c>
      <c r="GN6524" s="81" t="s">
        <v>173</v>
      </c>
      <c r="GO6524" s="81">
        <v>1.1148832299820636E-2</v>
      </c>
      <c r="GP6524" s="81">
        <v>10</v>
      </c>
      <c r="GQ6524" s="81">
        <v>0</v>
      </c>
      <c r="GR6524" s="81" t="s">
        <v>448</v>
      </c>
      <c r="GS6524" s="81">
        <v>1.1148832299820636E-2</v>
      </c>
      <c r="GT6524" s="81">
        <v>8.0155663417020868E-3</v>
      </c>
      <c r="GU6524" s="81">
        <v>1.1148832299820636E-2</v>
      </c>
      <c r="GV6524" s="81">
        <v>8.0155663417020868E-3</v>
      </c>
      <c r="GW6524" s="81">
        <v>1.1148832299820636E-2</v>
      </c>
      <c r="GX6524" s="81">
        <v>8.0155663417020868E-3</v>
      </c>
      <c r="GY6524" s="81">
        <v>1.1148832299820636E-2</v>
      </c>
      <c r="GZ6524" s="81">
        <v>8.0155663417020868E-3</v>
      </c>
    </row>
    <row r="6525" spans="98:208" x14ac:dyDescent="0.25">
      <c r="CT6525" s="81" t="s">
        <v>155</v>
      </c>
      <c r="CU6525" s="81" t="s">
        <v>499</v>
      </c>
      <c r="CV6525" s="81" t="s">
        <v>457</v>
      </c>
      <c r="CW6525" s="81">
        <v>2029</v>
      </c>
      <c r="CX6525" s="81">
        <v>0</v>
      </c>
      <c r="CY6525" s="81">
        <v>0</v>
      </c>
      <c r="CZ6525" s="81">
        <v>0</v>
      </c>
      <c r="DA6525" s="81">
        <v>0</v>
      </c>
      <c r="DB6525" s="81">
        <v>15317.99094281589</v>
      </c>
      <c r="DC6525" s="81">
        <v>247.27299216484701</v>
      </c>
      <c r="DD6525" s="81">
        <v>9287.6490955443678</v>
      </c>
      <c r="DE6525" s="81">
        <v>5783.0688551063886</v>
      </c>
      <c r="DF6525" s="81">
        <v>2.7568051219207415</v>
      </c>
      <c r="DG6525" s="81">
        <v>2.7568051219207415</v>
      </c>
      <c r="DH6525" s="81">
        <v>2.7568051219207415</v>
      </c>
      <c r="DI6525" s="81">
        <v>2.7568051219207415</v>
      </c>
      <c r="DJ6525" s="81">
        <v>5.2013855594199273E-6</v>
      </c>
      <c r="DL6525" s="81">
        <v>0</v>
      </c>
      <c r="DM6525" s="81">
        <v>1.4339206351293436E-5</v>
      </c>
      <c r="DN6525" s="81">
        <v>1.4339206351293436E-5</v>
      </c>
      <c r="DO6525" s="81">
        <v>0</v>
      </c>
      <c r="DP6525" s="81">
        <v>1.4339206351293436E-5</v>
      </c>
      <c r="DQ6525" s="81">
        <v>1.4339206351293436E-5</v>
      </c>
      <c r="DR6525" s="81">
        <v>0</v>
      </c>
      <c r="DS6525" s="81">
        <v>1.4339206351293436E-5</v>
      </c>
      <c r="DT6525" s="81">
        <v>1.4339206351293436E-5</v>
      </c>
      <c r="DU6525" s="81">
        <v>0</v>
      </c>
      <c r="DV6525" s="81">
        <v>1.4339206351293436E-5</v>
      </c>
      <c r="DW6525" s="81">
        <v>1.4339206351293436E-5</v>
      </c>
      <c r="GE6525" s="81" t="s">
        <v>449</v>
      </c>
      <c r="GF6525" s="81" t="s">
        <v>155</v>
      </c>
      <c r="GG6525" s="81" t="s">
        <v>504</v>
      </c>
      <c r="GH6525" s="81" t="s">
        <v>459</v>
      </c>
      <c r="GI6525" s="81">
        <v>2026</v>
      </c>
      <c r="GJ6525" s="81" t="s">
        <v>201</v>
      </c>
      <c r="GK6525" s="81">
        <v>0.71896016785821082</v>
      </c>
      <c r="GL6525" s="81">
        <v>1759.53</v>
      </c>
      <c r="GM6525" s="81">
        <v>2026</v>
      </c>
      <c r="GN6525" s="81" t="s">
        <v>173</v>
      </c>
      <c r="GO6525" s="81">
        <v>1.1148832299820636E-2</v>
      </c>
      <c r="GP6525" s="81">
        <v>10</v>
      </c>
      <c r="GQ6525" s="81">
        <v>0</v>
      </c>
      <c r="GR6525" s="81" t="s">
        <v>448</v>
      </c>
      <c r="GS6525" s="81">
        <v>1.1148832299820636E-2</v>
      </c>
      <c r="GT6525" s="81">
        <v>8.0155663417020868E-3</v>
      </c>
      <c r="GU6525" s="81">
        <v>1.1148832299820636E-2</v>
      </c>
      <c r="GV6525" s="81">
        <v>8.0155663417020868E-3</v>
      </c>
      <c r="GW6525" s="81">
        <v>1.1148832299820636E-2</v>
      </c>
      <c r="GX6525" s="81">
        <v>8.0155663417020868E-3</v>
      </c>
      <c r="GY6525" s="81">
        <v>1.1148832299820636E-2</v>
      </c>
      <c r="GZ6525" s="81">
        <v>8.0155663417020868E-3</v>
      </c>
    </row>
    <row r="6526" spans="98:208" x14ac:dyDescent="0.25">
      <c r="CT6526" s="81" t="s">
        <v>155</v>
      </c>
      <c r="CU6526" s="81" t="s">
        <v>499</v>
      </c>
      <c r="CV6526" s="81" t="s">
        <v>457</v>
      </c>
      <c r="CW6526" s="81">
        <v>2030</v>
      </c>
      <c r="CX6526" s="81">
        <v>0</v>
      </c>
      <c r="CY6526" s="81">
        <v>0</v>
      </c>
      <c r="CZ6526" s="81">
        <v>0</v>
      </c>
      <c r="DA6526" s="81">
        <v>0</v>
      </c>
      <c r="DB6526" s="81">
        <v>15317.99094281589</v>
      </c>
      <c r="DC6526" s="81">
        <v>247.27299216484701</v>
      </c>
      <c r="DD6526" s="81">
        <v>9287.6490955443678</v>
      </c>
      <c r="DE6526" s="81">
        <v>5783.0688551063886</v>
      </c>
      <c r="DF6526" s="81">
        <v>0</v>
      </c>
      <c r="DG6526" s="81">
        <v>2.7568051219207415</v>
      </c>
      <c r="DH6526" s="81">
        <v>2.7568051219207415</v>
      </c>
      <c r="DI6526" s="81">
        <v>2.7568051219207415</v>
      </c>
      <c r="DJ6526" s="81">
        <v>5.2013855594199273E-6</v>
      </c>
      <c r="DL6526" s="81">
        <v>0</v>
      </c>
      <c r="DM6526" s="81">
        <v>0</v>
      </c>
      <c r="DN6526" s="81">
        <v>0</v>
      </c>
      <c r="DO6526" s="81">
        <v>0</v>
      </c>
      <c r="DP6526" s="81">
        <v>1.4339206351293436E-5</v>
      </c>
      <c r="DQ6526" s="81">
        <v>1.4339206351293436E-5</v>
      </c>
      <c r="DR6526" s="81">
        <v>0</v>
      </c>
      <c r="DS6526" s="81">
        <v>1.4339206351293436E-5</v>
      </c>
      <c r="DT6526" s="81">
        <v>1.4339206351293436E-5</v>
      </c>
      <c r="DU6526" s="81">
        <v>0</v>
      </c>
      <c r="DV6526" s="81">
        <v>1.4339206351293436E-5</v>
      </c>
      <c r="DW6526" s="81">
        <v>1.4339206351293436E-5</v>
      </c>
      <c r="GE6526" s="81" t="s">
        <v>449</v>
      </c>
      <c r="GF6526" s="81" t="s">
        <v>155</v>
      </c>
      <c r="GG6526" s="81" t="s">
        <v>504</v>
      </c>
      <c r="GH6526" s="81" t="s">
        <v>459</v>
      </c>
      <c r="GI6526" s="81">
        <v>2027</v>
      </c>
      <c r="GJ6526" s="81" t="s">
        <v>201</v>
      </c>
      <c r="GK6526" s="81">
        <v>0.71896016785821082</v>
      </c>
      <c r="GL6526" s="81">
        <v>1759.53</v>
      </c>
      <c r="GM6526" s="81">
        <v>2027</v>
      </c>
      <c r="GN6526" s="81" t="s">
        <v>173</v>
      </c>
      <c r="GO6526" s="81">
        <v>1.1148832299820636E-2</v>
      </c>
      <c r="GP6526" s="81">
        <v>10</v>
      </c>
      <c r="GQ6526" s="81">
        <v>0</v>
      </c>
      <c r="GR6526" s="81" t="s">
        <v>448</v>
      </c>
      <c r="GS6526" s="81">
        <v>1.1148832299820636E-2</v>
      </c>
      <c r="GT6526" s="81">
        <v>8.0155663417020868E-3</v>
      </c>
      <c r="GU6526" s="81">
        <v>1.1148832299820636E-2</v>
      </c>
      <c r="GV6526" s="81">
        <v>8.0155663417020868E-3</v>
      </c>
      <c r="GW6526" s="81">
        <v>1.1148832299820636E-2</v>
      </c>
      <c r="GX6526" s="81">
        <v>8.0155663417020868E-3</v>
      </c>
      <c r="GY6526" s="81">
        <v>1.1148832299820636E-2</v>
      </c>
      <c r="GZ6526" s="81">
        <v>8.0155663417020868E-3</v>
      </c>
    </row>
    <row r="6527" spans="98:208" x14ac:dyDescent="0.25">
      <c r="CT6527" s="81" t="s">
        <v>155</v>
      </c>
      <c r="CU6527" s="81" t="s">
        <v>499</v>
      </c>
      <c r="CV6527" s="81" t="s">
        <v>457</v>
      </c>
      <c r="CW6527" s="81">
        <v>2031</v>
      </c>
      <c r="CX6527" s="81">
        <v>0</v>
      </c>
      <c r="CY6527" s="81">
        <v>0</v>
      </c>
      <c r="CZ6527" s="81">
        <v>0</v>
      </c>
      <c r="DA6527" s="81">
        <v>0</v>
      </c>
      <c r="DB6527" s="81">
        <v>15317.99094281589</v>
      </c>
      <c r="DC6527" s="81">
        <v>247.27299216484701</v>
      </c>
      <c r="DD6527" s="81">
        <v>9287.6490955443678</v>
      </c>
      <c r="DE6527" s="81">
        <v>5783.0688551063886</v>
      </c>
      <c r="DF6527" s="81">
        <v>0</v>
      </c>
      <c r="DG6527" s="81">
        <v>0</v>
      </c>
      <c r="DH6527" s="81">
        <v>2.7568051219207415</v>
      </c>
      <c r="DI6527" s="81">
        <v>2.7568051219207415</v>
      </c>
      <c r="DJ6527" s="81">
        <v>5.2013855594199273E-6</v>
      </c>
      <c r="DL6527" s="81">
        <v>0</v>
      </c>
      <c r="DM6527" s="81">
        <v>0</v>
      </c>
      <c r="DN6527" s="81">
        <v>0</v>
      </c>
      <c r="DO6527" s="81">
        <v>0</v>
      </c>
      <c r="DP6527" s="81">
        <v>0</v>
      </c>
      <c r="DQ6527" s="81">
        <v>0</v>
      </c>
      <c r="DR6527" s="81">
        <v>0</v>
      </c>
      <c r="DS6527" s="81">
        <v>1.4339206351293436E-5</v>
      </c>
      <c r="DT6527" s="81">
        <v>1.4339206351293436E-5</v>
      </c>
      <c r="DU6527" s="81">
        <v>0</v>
      </c>
      <c r="DV6527" s="81">
        <v>1.4339206351293436E-5</v>
      </c>
      <c r="DW6527" s="81">
        <v>1.4339206351293436E-5</v>
      </c>
      <c r="GE6527" s="81" t="s">
        <v>449</v>
      </c>
      <c r="GF6527" s="81" t="s">
        <v>155</v>
      </c>
      <c r="GG6527" s="81" t="s">
        <v>504</v>
      </c>
      <c r="GH6527" s="81" t="s">
        <v>459</v>
      </c>
      <c r="GI6527" s="81">
        <v>2028</v>
      </c>
      <c r="GJ6527" s="81" t="s">
        <v>201</v>
      </c>
      <c r="GK6527" s="81">
        <v>0.74733835430389417</v>
      </c>
      <c r="GL6527" s="81">
        <v>1759.53</v>
      </c>
      <c r="GM6527" s="81">
        <v>2028</v>
      </c>
      <c r="GN6527" s="81" t="s">
        <v>173</v>
      </c>
      <c r="GO6527" s="81">
        <v>1.1148832299820636E-2</v>
      </c>
      <c r="GP6527" s="81">
        <v>10</v>
      </c>
      <c r="GQ6527" s="81">
        <v>0</v>
      </c>
      <c r="GR6527" s="81" t="s">
        <v>448</v>
      </c>
      <c r="GS6527" s="81">
        <v>1.1148832299820636E-2</v>
      </c>
      <c r="GT6527" s="81">
        <v>8.3319499833580547E-3</v>
      </c>
      <c r="GU6527" s="81">
        <v>1.1148832299820636E-2</v>
      </c>
      <c r="GV6527" s="81">
        <v>8.3319499833580547E-3</v>
      </c>
      <c r="GW6527" s="81">
        <v>1.1148832299820636E-2</v>
      </c>
      <c r="GX6527" s="81">
        <v>8.3319499833580547E-3</v>
      </c>
      <c r="GY6527" s="81">
        <v>1.1148832299820636E-2</v>
      </c>
      <c r="GZ6527" s="81">
        <v>8.3319499833580547E-3</v>
      </c>
    </row>
    <row r="6528" spans="98:208" x14ac:dyDescent="0.25">
      <c r="CT6528" s="81" t="s">
        <v>155</v>
      </c>
      <c r="CU6528" s="81" t="s">
        <v>499</v>
      </c>
      <c r="CV6528" s="81" t="s">
        <v>457</v>
      </c>
      <c r="CW6528" s="81">
        <v>2032</v>
      </c>
      <c r="CX6528" s="81">
        <v>0</v>
      </c>
      <c r="CY6528" s="81">
        <v>0</v>
      </c>
      <c r="CZ6528" s="81">
        <v>0</v>
      </c>
      <c r="DA6528" s="81">
        <v>0</v>
      </c>
      <c r="DB6528" s="81">
        <v>15317.99094281589</v>
      </c>
      <c r="DC6528" s="81">
        <v>247.27299216484701</v>
      </c>
      <c r="DD6528" s="81">
        <v>9287.6490955443678</v>
      </c>
      <c r="DE6528" s="81">
        <v>5783.0688551063886</v>
      </c>
      <c r="DF6528" s="81">
        <v>0</v>
      </c>
      <c r="DG6528" s="81">
        <v>0</v>
      </c>
      <c r="DH6528" s="81">
        <v>0</v>
      </c>
      <c r="DI6528" s="81">
        <v>2.7568051219207415</v>
      </c>
      <c r="DJ6528" s="81">
        <v>5.2013855594199273E-6</v>
      </c>
      <c r="DL6528" s="81">
        <v>0</v>
      </c>
      <c r="DM6528" s="81">
        <v>0</v>
      </c>
      <c r="DN6528" s="81">
        <v>0</v>
      </c>
      <c r="DO6528" s="81">
        <v>0</v>
      </c>
      <c r="DP6528" s="81">
        <v>0</v>
      </c>
      <c r="DQ6528" s="81">
        <v>0</v>
      </c>
      <c r="DR6528" s="81">
        <v>0</v>
      </c>
      <c r="DS6528" s="81">
        <v>0</v>
      </c>
      <c r="DT6528" s="81">
        <v>0</v>
      </c>
      <c r="DU6528" s="81">
        <v>0</v>
      </c>
      <c r="DV6528" s="81">
        <v>1.4339206351293436E-5</v>
      </c>
      <c r="DW6528" s="81">
        <v>1.4339206351293436E-5</v>
      </c>
      <c r="GE6528" s="81" t="s">
        <v>449</v>
      </c>
      <c r="GF6528" s="81" t="s">
        <v>155</v>
      </c>
      <c r="GG6528" s="81" t="s">
        <v>504</v>
      </c>
      <c r="GH6528" s="81" t="s">
        <v>459</v>
      </c>
      <c r="GI6528" s="81">
        <v>2029</v>
      </c>
      <c r="GJ6528" s="81" t="s">
        <v>201</v>
      </c>
      <c r="GK6528" s="81">
        <v>0.74733835430389417</v>
      </c>
      <c r="GL6528" s="81">
        <v>1759.53</v>
      </c>
      <c r="GM6528" s="81">
        <v>2029</v>
      </c>
      <c r="GN6528" s="81" t="s">
        <v>173</v>
      </c>
      <c r="GO6528" s="81">
        <v>1.1148832299820636E-2</v>
      </c>
      <c r="GP6528" s="81">
        <v>10</v>
      </c>
      <c r="GQ6528" s="81">
        <v>0</v>
      </c>
      <c r="GR6528" s="81" t="s">
        <v>448</v>
      </c>
      <c r="GS6528" s="81">
        <v>1.1148832299820636E-2</v>
      </c>
      <c r="GT6528" s="81">
        <v>8.3319499833580547E-3</v>
      </c>
      <c r="GU6528" s="81">
        <v>1.1148832299820636E-2</v>
      </c>
      <c r="GV6528" s="81">
        <v>8.3319499833580547E-3</v>
      </c>
      <c r="GW6528" s="81">
        <v>1.1148832299820636E-2</v>
      </c>
      <c r="GX6528" s="81">
        <v>8.3319499833580547E-3</v>
      </c>
      <c r="GY6528" s="81">
        <v>1.1148832299820636E-2</v>
      </c>
      <c r="GZ6528" s="81">
        <v>8.3319499833580547E-3</v>
      </c>
    </row>
    <row r="6529" spans="98:208" x14ac:dyDescent="0.25">
      <c r="CT6529" s="81" t="s">
        <v>155</v>
      </c>
      <c r="CU6529" s="81" t="s">
        <v>499</v>
      </c>
      <c r="CV6529" s="81" t="s">
        <v>458</v>
      </c>
      <c r="CW6529" s="81">
        <v>2020</v>
      </c>
      <c r="CX6529" s="81">
        <v>0</v>
      </c>
      <c r="CY6529" s="81">
        <v>0</v>
      </c>
      <c r="CZ6529" s="81">
        <v>0</v>
      </c>
      <c r="DA6529" s="81">
        <v>0</v>
      </c>
      <c r="DB6529" s="81">
        <v>8807.9522308757514</v>
      </c>
      <c r="DC6529" s="81">
        <v>222.22942162779989</v>
      </c>
      <c r="DD6529" s="81">
        <v>8585.7228092478726</v>
      </c>
      <c r="DE6529" s="81">
        <v>0</v>
      </c>
      <c r="DF6529" s="81">
        <v>2.4775985538144742</v>
      </c>
      <c r="DG6529" s="81">
        <v>0</v>
      </c>
      <c r="DH6529" s="81">
        <v>0</v>
      </c>
      <c r="DI6529" s="81">
        <v>0</v>
      </c>
      <c r="DJ6529" s="81">
        <v>9.5621953958637441E-6</v>
      </c>
      <c r="DL6529" s="81">
        <v>0</v>
      </c>
      <c r="DM6529" s="81">
        <v>2.3691281484083435E-5</v>
      </c>
      <c r="DN6529" s="81">
        <v>2.3691281484083435E-5</v>
      </c>
      <c r="DO6529" s="81">
        <v>0</v>
      </c>
      <c r="DP6529" s="81">
        <v>0</v>
      </c>
      <c r="DQ6529" s="81">
        <v>0</v>
      </c>
      <c r="DR6529" s="81">
        <v>0</v>
      </c>
      <c r="DS6529" s="81">
        <v>0</v>
      </c>
      <c r="DT6529" s="81">
        <v>0</v>
      </c>
      <c r="DU6529" s="81">
        <v>0</v>
      </c>
      <c r="DV6529" s="81">
        <v>0</v>
      </c>
      <c r="DW6529" s="81">
        <v>0</v>
      </c>
      <c r="GE6529" s="81" t="s">
        <v>449</v>
      </c>
      <c r="GF6529" s="81" t="s">
        <v>155</v>
      </c>
      <c r="GG6529" s="81" t="s">
        <v>504</v>
      </c>
      <c r="GH6529" s="81" t="s">
        <v>459</v>
      </c>
      <c r="GI6529" s="81">
        <v>2030</v>
      </c>
      <c r="GJ6529" s="81" t="s">
        <v>201</v>
      </c>
      <c r="GK6529" s="81">
        <v>0.74733835430389417</v>
      </c>
      <c r="GL6529" s="81">
        <v>1759.53</v>
      </c>
      <c r="GM6529" s="81">
        <v>2030</v>
      </c>
      <c r="GN6529" s="81" t="s">
        <v>173</v>
      </c>
      <c r="GO6529" s="81">
        <v>1.1148832299820636E-2</v>
      </c>
      <c r="GP6529" s="81">
        <v>10</v>
      </c>
      <c r="GQ6529" s="81">
        <v>0</v>
      </c>
      <c r="GR6529" s="81" t="s">
        <v>448</v>
      </c>
      <c r="GS6529" s="81">
        <v>0</v>
      </c>
      <c r="GT6529" s="81">
        <v>0</v>
      </c>
      <c r="GU6529" s="81">
        <v>1.1148832299820636E-2</v>
      </c>
      <c r="GV6529" s="81">
        <v>8.3319499833580547E-3</v>
      </c>
      <c r="GW6529" s="81">
        <v>1.1148832299820636E-2</v>
      </c>
      <c r="GX6529" s="81">
        <v>8.3319499833580547E-3</v>
      </c>
      <c r="GY6529" s="81">
        <v>1.1148832299820636E-2</v>
      </c>
      <c r="GZ6529" s="81">
        <v>8.3319499833580547E-3</v>
      </c>
    </row>
    <row r="6530" spans="98:208" x14ac:dyDescent="0.25">
      <c r="CT6530" s="81" t="s">
        <v>155</v>
      </c>
      <c r="CU6530" s="81" t="s">
        <v>499</v>
      </c>
      <c r="CV6530" s="81" t="s">
        <v>458</v>
      </c>
      <c r="CW6530" s="81">
        <v>2021</v>
      </c>
      <c r="CX6530" s="81">
        <v>0</v>
      </c>
      <c r="CY6530" s="81">
        <v>0</v>
      </c>
      <c r="CZ6530" s="81">
        <v>0</v>
      </c>
      <c r="DA6530" s="81">
        <v>0</v>
      </c>
      <c r="DB6530" s="81">
        <v>8807.9522308757514</v>
      </c>
      <c r="DC6530" s="81">
        <v>222.22942162779989</v>
      </c>
      <c r="DD6530" s="81">
        <v>8585.7228092478726</v>
      </c>
      <c r="DE6530" s="81">
        <v>0</v>
      </c>
      <c r="DF6530" s="81">
        <v>2.4775985538144742</v>
      </c>
      <c r="DG6530" s="81">
        <v>2.4775985538144742</v>
      </c>
      <c r="DH6530" s="81">
        <v>0</v>
      </c>
      <c r="DI6530" s="81">
        <v>0</v>
      </c>
      <c r="DJ6530" s="81">
        <v>9.5621953958637441E-6</v>
      </c>
      <c r="DL6530" s="81">
        <v>0</v>
      </c>
      <c r="DM6530" s="81">
        <v>2.3691281484083435E-5</v>
      </c>
      <c r="DN6530" s="81">
        <v>2.3691281484083435E-5</v>
      </c>
      <c r="DO6530" s="81">
        <v>0</v>
      </c>
      <c r="DP6530" s="81">
        <v>2.3691281484083435E-5</v>
      </c>
      <c r="DQ6530" s="81">
        <v>2.3691281484083435E-5</v>
      </c>
      <c r="DR6530" s="81">
        <v>0</v>
      </c>
      <c r="DS6530" s="81">
        <v>0</v>
      </c>
      <c r="DT6530" s="81">
        <v>0</v>
      </c>
      <c r="DU6530" s="81">
        <v>0</v>
      </c>
      <c r="DV6530" s="81">
        <v>0</v>
      </c>
      <c r="DW6530" s="81">
        <v>0</v>
      </c>
      <c r="GE6530" s="81" t="s">
        <v>449</v>
      </c>
      <c r="GF6530" s="81" t="s">
        <v>155</v>
      </c>
      <c r="GG6530" s="81" t="s">
        <v>504</v>
      </c>
      <c r="GH6530" s="81" t="s">
        <v>459</v>
      </c>
      <c r="GI6530" s="81">
        <v>2031</v>
      </c>
      <c r="GJ6530" s="81" t="s">
        <v>201</v>
      </c>
      <c r="GK6530" s="81">
        <v>0.74733835430389417</v>
      </c>
      <c r="GL6530" s="81">
        <v>1759.53</v>
      </c>
      <c r="GM6530" s="81">
        <v>2031</v>
      </c>
      <c r="GN6530" s="81" t="s">
        <v>173</v>
      </c>
      <c r="GO6530" s="81">
        <v>1.1148832299820636E-2</v>
      </c>
      <c r="GP6530" s="81">
        <v>10</v>
      </c>
      <c r="GQ6530" s="81">
        <v>0</v>
      </c>
      <c r="GR6530" s="81" t="s">
        <v>448</v>
      </c>
      <c r="GS6530" s="81">
        <v>0</v>
      </c>
      <c r="GT6530" s="81">
        <v>0</v>
      </c>
      <c r="GU6530" s="81">
        <v>0</v>
      </c>
      <c r="GV6530" s="81">
        <v>0</v>
      </c>
      <c r="GW6530" s="81">
        <v>1.1148832299820636E-2</v>
      </c>
      <c r="GX6530" s="81">
        <v>8.3319499833580547E-3</v>
      </c>
      <c r="GY6530" s="81">
        <v>1.1148832299820636E-2</v>
      </c>
      <c r="GZ6530" s="81">
        <v>8.3319499833580547E-3</v>
      </c>
    </row>
    <row r="6531" spans="98:208" x14ac:dyDescent="0.25">
      <c r="CT6531" s="81" t="s">
        <v>155</v>
      </c>
      <c r="CU6531" s="81" t="s">
        <v>499</v>
      </c>
      <c r="CV6531" s="81" t="s">
        <v>458</v>
      </c>
      <c r="CW6531" s="81">
        <v>2022</v>
      </c>
      <c r="CX6531" s="81">
        <v>0</v>
      </c>
      <c r="CY6531" s="81">
        <v>0</v>
      </c>
      <c r="CZ6531" s="81">
        <v>0</v>
      </c>
      <c r="DA6531" s="81">
        <v>0</v>
      </c>
      <c r="DB6531" s="81">
        <v>8807.9522308757514</v>
      </c>
      <c r="DC6531" s="81">
        <v>222.22942162779989</v>
      </c>
      <c r="DD6531" s="81">
        <v>8585.7228092478726</v>
      </c>
      <c r="DE6531" s="81">
        <v>0</v>
      </c>
      <c r="DF6531" s="81">
        <v>2.4775985538144742</v>
      </c>
      <c r="DG6531" s="81">
        <v>2.4775985538144742</v>
      </c>
      <c r="DH6531" s="81">
        <v>2.4775985538144742</v>
      </c>
      <c r="DI6531" s="81">
        <v>0</v>
      </c>
      <c r="DJ6531" s="81">
        <v>9.5621953958637441E-6</v>
      </c>
      <c r="DL6531" s="81">
        <v>0</v>
      </c>
      <c r="DM6531" s="81">
        <v>2.3691281484083435E-5</v>
      </c>
      <c r="DN6531" s="81">
        <v>2.3691281484083435E-5</v>
      </c>
      <c r="DO6531" s="81">
        <v>0</v>
      </c>
      <c r="DP6531" s="81">
        <v>2.3691281484083435E-5</v>
      </c>
      <c r="DQ6531" s="81">
        <v>2.3691281484083435E-5</v>
      </c>
      <c r="DR6531" s="81">
        <v>0</v>
      </c>
      <c r="DS6531" s="81">
        <v>2.3691281484083435E-5</v>
      </c>
      <c r="DT6531" s="81">
        <v>2.3691281484083435E-5</v>
      </c>
      <c r="DU6531" s="81">
        <v>0</v>
      </c>
      <c r="DV6531" s="81">
        <v>0</v>
      </c>
      <c r="DW6531" s="81">
        <v>0</v>
      </c>
      <c r="GE6531" s="81" t="s">
        <v>449</v>
      </c>
      <c r="GF6531" s="81" t="s">
        <v>155</v>
      </c>
      <c r="GG6531" s="81" t="s">
        <v>504</v>
      </c>
      <c r="GH6531" s="81" t="s">
        <v>459</v>
      </c>
      <c r="GI6531" s="81">
        <v>2032</v>
      </c>
      <c r="GJ6531" s="81" t="s">
        <v>201</v>
      </c>
      <c r="GK6531" s="81">
        <v>0.74733835430389417</v>
      </c>
      <c r="GL6531" s="81">
        <v>1759.53</v>
      </c>
      <c r="GM6531" s="81">
        <v>2032</v>
      </c>
      <c r="GN6531" s="81" t="s">
        <v>173</v>
      </c>
      <c r="GO6531" s="81">
        <v>1.1148832299820636E-2</v>
      </c>
      <c r="GP6531" s="81">
        <v>10</v>
      </c>
      <c r="GQ6531" s="81">
        <v>0</v>
      </c>
      <c r="GR6531" s="81" t="s">
        <v>448</v>
      </c>
      <c r="GS6531" s="81">
        <v>0</v>
      </c>
      <c r="GT6531" s="81">
        <v>0</v>
      </c>
      <c r="GU6531" s="81">
        <v>0</v>
      </c>
      <c r="GV6531" s="81">
        <v>0</v>
      </c>
      <c r="GW6531" s="81">
        <v>0</v>
      </c>
      <c r="GX6531" s="81">
        <v>0</v>
      </c>
      <c r="GY6531" s="81">
        <v>1.1148832299820636E-2</v>
      </c>
      <c r="GZ6531" s="81">
        <v>8.3319499833580547E-3</v>
      </c>
    </row>
    <row r="6532" spans="98:208" x14ac:dyDescent="0.25">
      <c r="CT6532" s="81" t="s">
        <v>155</v>
      </c>
      <c r="CU6532" s="81" t="s">
        <v>499</v>
      </c>
      <c r="CV6532" s="81" t="s">
        <v>458</v>
      </c>
      <c r="CW6532" s="81">
        <v>2023</v>
      </c>
      <c r="CX6532" s="81">
        <v>0</v>
      </c>
      <c r="CY6532" s="81">
        <v>0</v>
      </c>
      <c r="CZ6532" s="81">
        <v>0</v>
      </c>
      <c r="DA6532" s="81">
        <v>0</v>
      </c>
      <c r="DB6532" s="81">
        <v>9129.7460702365042</v>
      </c>
      <c r="DC6532" s="81">
        <v>233.2300768078762</v>
      </c>
      <c r="DD6532" s="81">
        <v>8896.5159934285493</v>
      </c>
      <c r="DE6532" s="81">
        <v>0</v>
      </c>
      <c r="DF6532" s="81">
        <v>2.6002430136052981</v>
      </c>
      <c r="DG6532" s="81">
        <v>2.6002430136052981</v>
      </c>
      <c r="DH6532" s="81">
        <v>2.6002430136052981</v>
      </c>
      <c r="DI6532" s="81">
        <v>2.6002430136052981</v>
      </c>
      <c r="DJ6532" s="81">
        <v>9.5621953958637441E-6</v>
      </c>
      <c r="DL6532" s="81">
        <v>0</v>
      </c>
      <c r="DM6532" s="81">
        <v>2.4864031772823448E-5</v>
      </c>
      <c r="DN6532" s="81">
        <v>2.4864031772823448E-5</v>
      </c>
      <c r="DO6532" s="81">
        <v>0</v>
      </c>
      <c r="DP6532" s="81">
        <v>2.4864031772823448E-5</v>
      </c>
      <c r="DQ6532" s="81">
        <v>2.4864031772823448E-5</v>
      </c>
      <c r="DR6532" s="81">
        <v>0</v>
      </c>
      <c r="DS6532" s="81">
        <v>2.4864031772823448E-5</v>
      </c>
      <c r="DT6532" s="81">
        <v>2.4864031772823448E-5</v>
      </c>
      <c r="DU6532" s="81">
        <v>0</v>
      </c>
      <c r="DV6532" s="81">
        <v>2.4864031772823448E-5</v>
      </c>
      <c r="DW6532" s="81">
        <v>2.4864031772823448E-5</v>
      </c>
      <c r="GE6532" s="81" t="s">
        <v>449</v>
      </c>
      <c r="GF6532" s="81" t="s">
        <v>155</v>
      </c>
      <c r="GG6532" s="81" t="s">
        <v>504</v>
      </c>
      <c r="GH6532" s="81" t="s">
        <v>460</v>
      </c>
      <c r="GI6532" s="81">
        <v>2021</v>
      </c>
      <c r="GJ6532" s="81" t="s">
        <v>201</v>
      </c>
      <c r="GK6532" s="81">
        <v>3.6425060683954492E-2</v>
      </c>
      <c r="GL6532" s="81">
        <v>1759.53</v>
      </c>
      <c r="GM6532" s="81">
        <v>2021</v>
      </c>
      <c r="GN6532" s="81" t="s">
        <v>173</v>
      </c>
      <c r="GO6532" s="81">
        <v>1.1148832299820636E-2</v>
      </c>
      <c r="GP6532" s="81">
        <v>10</v>
      </c>
      <c r="GQ6532" s="81">
        <v>0</v>
      </c>
      <c r="GR6532" s="81" t="s">
        <v>448</v>
      </c>
      <c r="GS6532" s="81">
        <v>1.1148832299820636E-2</v>
      </c>
      <c r="GT6532" s="81">
        <v>4.060968930761986E-4</v>
      </c>
      <c r="GU6532" s="81">
        <v>1.1148832299820636E-2</v>
      </c>
      <c r="GV6532" s="81">
        <v>4.060968930761986E-4</v>
      </c>
      <c r="GW6532" s="81">
        <v>0</v>
      </c>
      <c r="GX6532" s="81">
        <v>0</v>
      </c>
      <c r="GY6532" s="81">
        <v>0</v>
      </c>
      <c r="GZ6532" s="81">
        <v>0</v>
      </c>
    </row>
    <row r="6533" spans="98:208" x14ac:dyDescent="0.25">
      <c r="CT6533" s="81" t="s">
        <v>155</v>
      </c>
      <c r="CU6533" s="81" t="s">
        <v>499</v>
      </c>
      <c r="CV6533" s="81" t="s">
        <v>458</v>
      </c>
      <c r="CW6533" s="81">
        <v>2024</v>
      </c>
      <c r="CX6533" s="81">
        <v>0</v>
      </c>
      <c r="CY6533" s="81">
        <v>0</v>
      </c>
      <c r="CZ6533" s="81">
        <v>0</v>
      </c>
      <c r="DA6533" s="81">
        <v>0</v>
      </c>
      <c r="DB6533" s="81">
        <v>9129.7460702365042</v>
      </c>
      <c r="DC6533" s="81">
        <v>233.2300768078762</v>
      </c>
      <c r="DD6533" s="81">
        <v>8896.5159934285493</v>
      </c>
      <c r="DE6533" s="81">
        <v>0</v>
      </c>
      <c r="DF6533" s="81">
        <v>2.6002430136052981</v>
      </c>
      <c r="DG6533" s="81">
        <v>2.6002430136052981</v>
      </c>
      <c r="DH6533" s="81">
        <v>2.6002430136052981</v>
      </c>
      <c r="DI6533" s="81">
        <v>2.6002430136052981</v>
      </c>
      <c r="DJ6533" s="81">
        <v>9.5621953958637441E-6</v>
      </c>
      <c r="DL6533" s="81">
        <v>0</v>
      </c>
      <c r="DM6533" s="81">
        <v>2.4864031772823448E-5</v>
      </c>
      <c r="DN6533" s="81">
        <v>2.4864031772823448E-5</v>
      </c>
      <c r="DO6533" s="81">
        <v>0</v>
      </c>
      <c r="DP6533" s="81">
        <v>2.4864031772823448E-5</v>
      </c>
      <c r="DQ6533" s="81">
        <v>2.4864031772823448E-5</v>
      </c>
      <c r="DR6533" s="81">
        <v>0</v>
      </c>
      <c r="DS6533" s="81">
        <v>2.4864031772823448E-5</v>
      </c>
      <c r="DT6533" s="81">
        <v>2.4864031772823448E-5</v>
      </c>
      <c r="DU6533" s="81">
        <v>0</v>
      </c>
      <c r="DV6533" s="81">
        <v>2.4864031772823448E-5</v>
      </c>
      <c r="DW6533" s="81">
        <v>2.4864031772823448E-5</v>
      </c>
      <c r="GE6533" s="81" t="s">
        <v>449</v>
      </c>
      <c r="GF6533" s="81" t="s">
        <v>155</v>
      </c>
      <c r="GG6533" s="81" t="s">
        <v>504</v>
      </c>
      <c r="GH6533" s="81" t="s">
        <v>460</v>
      </c>
      <c r="GI6533" s="81">
        <v>2022</v>
      </c>
      <c r="GJ6533" s="81" t="s">
        <v>201</v>
      </c>
      <c r="GK6533" s="81">
        <v>3.6425060683954492E-2</v>
      </c>
      <c r="GL6533" s="81">
        <v>1759.53</v>
      </c>
      <c r="GM6533" s="81">
        <v>2022</v>
      </c>
      <c r="GN6533" s="81" t="s">
        <v>173</v>
      </c>
      <c r="GO6533" s="81">
        <v>1.1148832299820636E-2</v>
      </c>
      <c r="GP6533" s="81">
        <v>10</v>
      </c>
      <c r="GQ6533" s="81">
        <v>0</v>
      </c>
      <c r="GR6533" s="81" t="s">
        <v>448</v>
      </c>
      <c r="GS6533" s="81">
        <v>1.1148832299820636E-2</v>
      </c>
      <c r="GT6533" s="81">
        <v>4.060968930761986E-4</v>
      </c>
      <c r="GU6533" s="81">
        <v>1.1148832299820636E-2</v>
      </c>
      <c r="GV6533" s="81">
        <v>4.060968930761986E-4</v>
      </c>
      <c r="GW6533" s="81">
        <v>1.1148832299820636E-2</v>
      </c>
      <c r="GX6533" s="81">
        <v>4.060968930761986E-4</v>
      </c>
      <c r="GY6533" s="81">
        <v>0</v>
      </c>
      <c r="GZ6533" s="81">
        <v>0</v>
      </c>
    </row>
    <row r="6534" spans="98:208" x14ac:dyDescent="0.25">
      <c r="CT6534" s="81" t="s">
        <v>155</v>
      </c>
      <c r="CU6534" s="81" t="s">
        <v>499</v>
      </c>
      <c r="CV6534" s="81" t="s">
        <v>458</v>
      </c>
      <c r="CW6534" s="81">
        <v>2025</v>
      </c>
      <c r="CX6534" s="81">
        <v>0</v>
      </c>
      <c r="CY6534" s="81">
        <v>0</v>
      </c>
      <c r="CZ6534" s="81">
        <v>0</v>
      </c>
      <c r="DA6534" s="81">
        <v>0</v>
      </c>
      <c r="DB6534" s="81">
        <v>9129.7460702365042</v>
      </c>
      <c r="DC6534" s="81">
        <v>233.2300768078762</v>
      </c>
      <c r="DD6534" s="81">
        <v>8896.5159934285493</v>
      </c>
      <c r="DE6534" s="81">
        <v>0</v>
      </c>
      <c r="DF6534" s="81">
        <v>2.6002430136052981</v>
      </c>
      <c r="DG6534" s="81">
        <v>2.6002430136052981</v>
      </c>
      <c r="DH6534" s="81">
        <v>2.6002430136052981</v>
      </c>
      <c r="DI6534" s="81">
        <v>2.6002430136052981</v>
      </c>
      <c r="DJ6534" s="81">
        <v>9.5621953958637441E-6</v>
      </c>
      <c r="DL6534" s="81">
        <v>0</v>
      </c>
      <c r="DM6534" s="81">
        <v>2.4864031772823448E-5</v>
      </c>
      <c r="DN6534" s="81">
        <v>2.4864031772823448E-5</v>
      </c>
      <c r="DO6534" s="81">
        <v>0</v>
      </c>
      <c r="DP6534" s="81">
        <v>2.4864031772823448E-5</v>
      </c>
      <c r="DQ6534" s="81">
        <v>2.4864031772823448E-5</v>
      </c>
      <c r="DR6534" s="81">
        <v>0</v>
      </c>
      <c r="DS6534" s="81">
        <v>2.4864031772823448E-5</v>
      </c>
      <c r="DT6534" s="81">
        <v>2.4864031772823448E-5</v>
      </c>
      <c r="DU6534" s="81">
        <v>0</v>
      </c>
      <c r="DV6534" s="81">
        <v>2.4864031772823448E-5</v>
      </c>
      <c r="DW6534" s="81">
        <v>2.4864031772823448E-5</v>
      </c>
      <c r="GE6534" s="81" t="s">
        <v>449</v>
      </c>
      <c r="GF6534" s="81" t="s">
        <v>155</v>
      </c>
      <c r="GG6534" s="81" t="s">
        <v>504</v>
      </c>
      <c r="GH6534" s="81" t="s">
        <v>460</v>
      </c>
      <c r="GI6534" s="81">
        <v>2023</v>
      </c>
      <c r="GJ6534" s="81" t="s">
        <v>201</v>
      </c>
      <c r="GK6534" s="81">
        <v>3.759022461139068E-2</v>
      </c>
      <c r="GL6534" s="81">
        <v>1759.53</v>
      </c>
      <c r="GM6534" s="81">
        <v>2023</v>
      </c>
      <c r="GN6534" s="81" t="s">
        <v>173</v>
      </c>
      <c r="GO6534" s="81">
        <v>1.1148832299820636E-2</v>
      </c>
      <c r="GP6534" s="81">
        <v>10</v>
      </c>
      <c r="GQ6534" s="81">
        <v>0</v>
      </c>
      <c r="GR6534" s="81" t="s">
        <v>448</v>
      </c>
      <c r="GS6534" s="81">
        <v>1.1148832299820636E-2</v>
      </c>
      <c r="GT6534" s="81">
        <v>4.1908711030498504E-4</v>
      </c>
      <c r="GU6534" s="81">
        <v>1.1148832299820636E-2</v>
      </c>
      <c r="GV6534" s="81">
        <v>4.1908711030498504E-4</v>
      </c>
      <c r="GW6534" s="81">
        <v>1.1148832299820636E-2</v>
      </c>
      <c r="GX6534" s="81">
        <v>4.1908711030498504E-4</v>
      </c>
      <c r="GY6534" s="81">
        <v>1.1148832299820636E-2</v>
      </c>
      <c r="GZ6534" s="81">
        <v>4.1908711030498504E-4</v>
      </c>
    </row>
    <row r="6535" spans="98:208" x14ac:dyDescent="0.25">
      <c r="CT6535" s="81" t="s">
        <v>155</v>
      </c>
      <c r="CU6535" s="81" t="s">
        <v>499</v>
      </c>
      <c r="CV6535" s="81" t="s">
        <v>458</v>
      </c>
      <c r="CW6535" s="81">
        <v>2026</v>
      </c>
      <c r="CX6535" s="81">
        <v>0</v>
      </c>
      <c r="CY6535" s="81">
        <v>0</v>
      </c>
      <c r="CZ6535" s="81">
        <v>0</v>
      </c>
      <c r="DA6535" s="81">
        <v>0</v>
      </c>
      <c r="DB6535" s="81">
        <v>9129.7460702365042</v>
      </c>
      <c r="DC6535" s="81">
        <v>233.2300768078762</v>
      </c>
      <c r="DD6535" s="81">
        <v>8896.5159934285493</v>
      </c>
      <c r="DE6535" s="81">
        <v>0</v>
      </c>
      <c r="DF6535" s="81">
        <v>2.6002430136052981</v>
      </c>
      <c r="DG6535" s="81">
        <v>2.6002430136052981</v>
      </c>
      <c r="DH6535" s="81">
        <v>2.6002430136052981</v>
      </c>
      <c r="DI6535" s="81">
        <v>2.6002430136052981</v>
      </c>
      <c r="DJ6535" s="81">
        <v>9.5621953958637441E-6</v>
      </c>
      <c r="DL6535" s="81">
        <v>0</v>
      </c>
      <c r="DM6535" s="81">
        <v>2.4864031772823448E-5</v>
      </c>
      <c r="DN6535" s="81">
        <v>2.4864031772823448E-5</v>
      </c>
      <c r="DO6535" s="81">
        <v>0</v>
      </c>
      <c r="DP6535" s="81">
        <v>2.4864031772823448E-5</v>
      </c>
      <c r="DQ6535" s="81">
        <v>2.4864031772823448E-5</v>
      </c>
      <c r="DR6535" s="81">
        <v>0</v>
      </c>
      <c r="DS6535" s="81">
        <v>2.4864031772823448E-5</v>
      </c>
      <c r="DT6535" s="81">
        <v>2.4864031772823448E-5</v>
      </c>
      <c r="DU6535" s="81">
        <v>0</v>
      </c>
      <c r="DV6535" s="81">
        <v>2.4864031772823448E-5</v>
      </c>
      <c r="DW6535" s="81">
        <v>2.4864031772823448E-5</v>
      </c>
      <c r="GE6535" s="81" t="s">
        <v>449</v>
      </c>
      <c r="GF6535" s="81" t="s">
        <v>155</v>
      </c>
      <c r="GG6535" s="81" t="s">
        <v>504</v>
      </c>
      <c r="GH6535" s="81" t="s">
        <v>460</v>
      </c>
      <c r="GI6535" s="81">
        <v>2024</v>
      </c>
      <c r="GJ6535" s="81" t="s">
        <v>201</v>
      </c>
      <c r="GK6535" s="81">
        <v>3.759022461139068E-2</v>
      </c>
      <c r="GL6535" s="81">
        <v>1759.53</v>
      </c>
      <c r="GM6535" s="81">
        <v>2024</v>
      </c>
      <c r="GN6535" s="81" t="s">
        <v>173</v>
      </c>
      <c r="GO6535" s="81">
        <v>1.1148832299820636E-2</v>
      </c>
      <c r="GP6535" s="81">
        <v>10</v>
      </c>
      <c r="GQ6535" s="81">
        <v>0</v>
      </c>
      <c r="GR6535" s="81" t="s">
        <v>448</v>
      </c>
      <c r="GS6535" s="81">
        <v>1.1148832299820636E-2</v>
      </c>
      <c r="GT6535" s="81">
        <v>4.1908711030498504E-4</v>
      </c>
      <c r="GU6535" s="81">
        <v>1.1148832299820636E-2</v>
      </c>
      <c r="GV6535" s="81">
        <v>4.1908711030498504E-4</v>
      </c>
      <c r="GW6535" s="81">
        <v>1.1148832299820636E-2</v>
      </c>
      <c r="GX6535" s="81">
        <v>4.1908711030498504E-4</v>
      </c>
      <c r="GY6535" s="81">
        <v>1.1148832299820636E-2</v>
      </c>
      <c r="GZ6535" s="81">
        <v>4.1908711030498504E-4</v>
      </c>
    </row>
    <row r="6536" spans="98:208" x14ac:dyDescent="0.25">
      <c r="CT6536" s="81" t="s">
        <v>155</v>
      </c>
      <c r="CU6536" s="81" t="s">
        <v>499</v>
      </c>
      <c r="CV6536" s="81" t="s">
        <v>458</v>
      </c>
      <c r="CW6536" s="81">
        <v>2027</v>
      </c>
      <c r="CX6536" s="81">
        <v>0</v>
      </c>
      <c r="CY6536" s="81">
        <v>0</v>
      </c>
      <c r="CZ6536" s="81">
        <v>0</v>
      </c>
      <c r="DA6536" s="81">
        <v>0</v>
      </c>
      <c r="DB6536" s="81">
        <v>9129.7460702365042</v>
      </c>
      <c r="DC6536" s="81">
        <v>233.2300768078762</v>
      </c>
      <c r="DD6536" s="81">
        <v>8896.5159934285493</v>
      </c>
      <c r="DE6536" s="81">
        <v>0</v>
      </c>
      <c r="DF6536" s="81">
        <v>2.6002430136052981</v>
      </c>
      <c r="DG6536" s="81">
        <v>2.6002430136052981</v>
      </c>
      <c r="DH6536" s="81">
        <v>2.6002430136052981</v>
      </c>
      <c r="DI6536" s="81">
        <v>2.6002430136052981</v>
      </c>
      <c r="DJ6536" s="81">
        <v>9.5621953958637441E-6</v>
      </c>
      <c r="DL6536" s="81">
        <v>0</v>
      </c>
      <c r="DM6536" s="81">
        <v>2.4864031772823448E-5</v>
      </c>
      <c r="DN6536" s="81">
        <v>2.4864031772823448E-5</v>
      </c>
      <c r="DO6536" s="81">
        <v>0</v>
      </c>
      <c r="DP6536" s="81">
        <v>2.4864031772823448E-5</v>
      </c>
      <c r="DQ6536" s="81">
        <v>2.4864031772823448E-5</v>
      </c>
      <c r="DR6536" s="81">
        <v>0</v>
      </c>
      <c r="DS6536" s="81">
        <v>2.4864031772823448E-5</v>
      </c>
      <c r="DT6536" s="81">
        <v>2.4864031772823448E-5</v>
      </c>
      <c r="DU6536" s="81">
        <v>0</v>
      </c>
      <c r="DV6536" s="81">
        <v>2.4864031772823448E-5</v>
      </c>
      <c r="DW6536" s="81">
        <v>2.4864031772823448E-5</v>
      </c>
      <c r="GE6536" s="81" t="s">
        <v>449</v>
      </c>
      <c r="GF6536" s="81" t="s">
        <v>155</v>
      </c>
      <c r="GG6536" s="81" t="s">
        <v>504</v>
      </c>
      <c r="GH6536" s="81" t="s">
        <v>460</v>
      </c>
      <c r="GI6536" s="81">
        <v>2025</v>
      </c>
      <c r="GJ6536" s="81" t="s">
        <v>201</v>
      </c>
      <c r="GK6536" s="81">
        <v>3.759022461139068E-2</v>
      </c>
      <c r="GL6536" s="81">
        <v>1759.53</v>
      </c>
      <c r="GM6536" s="81">
        <v>2025</v>
      </c>
      <c r="GN6536" s="81" t="s">
        <v>173</v>
      </c>
      <c r="GO6536" s="81">
        <v>1.1148832299820636E-2</v>
      </c>
      <c r="GP6536" s="81">
        <v>10</v>
      </c>
      <c r="GQ6536" s="81">
        <v>0</v>
      </c>
      <c r="GR6536" s="81" t="s">
        <v>448</v>
      </c>
      <c r="GS6536" s="81">
        <v>1.1148832299820636E-2</v>
      </c>
      <c r="GT6536" s="81">
        <v>4.1908711030498504E-4</v>
      </c>
      <c r="GU6536" s="81">
        <v>1.1148832299820636E-2</v>
      </c>
      <c r="GV6536" s="81">
        <v>4.1908711030498504E-4</v>
      </c>
      <c r="GW6536" s="81">
        <v>1.1148832299820636E-2</v>
      </c>
      <c r="GX6536" s="81">
        <v>4.1908711030498504E-4</v>
      </c>
      <c r="GY6536" s="81">
        <v>1.1148832299820636E-2</v>
      </c>
      <c r="GZ6536" s="81">
        <v>4.1908711030498504E-4</v>
      </c>
    </row>
    <row r="6537" spans="98:208" x14ac:dyDescent="0.25">
      <c r="CT6537" s="81" t="s">
        <v>155</v>
      </c>
      <c r="CU6537" s="81" t="s">
        <v>499</v>
      </c>
      <c r="CV6537" s="81" t="s">
        <v>458</v>
      </c>
      <c r="CW6537" s="81">
        <v>2028</v>
      </c>
      <c r="CX6537" s="81">
        <v>0</v>
      </c>
      <c r="CY6537" s="81">
        <v>0</v>
      </c>
      <c r="CZ6537" s="81">
        <v>0</v>
      </c>
      <c r="DA6537" s="81">
        <v>0</v>
      </c>
      <c r="DB6537" s="81">
        <v>9534.922087709394</v>
      </c>
      <c r="DC6537" s="81">
        <v>247.27299216489149</v>
      </c>
      <c r="DD6537" s="81">
        <v>9287.6490955444242</v>
      </c>
      <c r="DE6537" s="81">
        <v>0</v>
      </c>
      <c r="DF6537" s="81">
        <v>2.7568051219212375</v>
      </c>
      <c r="DG6537" s="81">
        <v>2.7568051219212375</v>
      </c>
      <c r="DH6537" s="81">
        <v>2.7568051219212375</v>
      </c>
      <c r="DI6537" s="81">
        <v>2.7568051219212375</v>
      </c>
      <c r="DJ6537" s="81">
        <v>9.5621953958637441E-6</v>
      </c>
      <c r="DL6537" s="81">
        <v>0</v>
      </c>
      <c r="DM6537" s="81">
        <v>2.6361109244128846E-5</v>
      </c>
      <c r="DN6537" s="81">
        <v>2.6361109244128846E-5</v>
      </c>
      <c r="DO6537" s="81">
        <v>0</v>
      </c>
      <c r="DP6537" s="81">
        <v>2.6361109244128846E-5</v>
      </c>
      <c r="DQ6537" s="81">
        <v>2.6361109244128846E-5</v>
      </c>
      <c r="DR6537" s="81">
        <v>0</v>
      </c>
      <c r="DS6537" s="81">
        <v>2.6361109244128846E-5</v>
      </c>
      <c r="DT6537" s="81">
        <v>2.6361109244128846E-5</v>
      </c>
      <c r="DU6537" s="81">
        <v>0</v>
      </c>
      <c r="DV6537" s="81">
        <v>2.6361109244128846E-5</v>
      </c>
      <c r="DW6537" s="81">
        <v>2.6361109244128846E-5</v>
      </c>
      <c r="GE6537" s="81" t="s">
        <v>449</v>
      </c>
      <c r="GF6537" s="81" t="s">
        <v>155</v>
      </c>
      <c r="GG6537" s="81" t="s">
        <v>504</v>
      </c>
      <c r="GH6537" s="81" t="s">
        <v>460</v>
      </c>
      <c r="GI6537" s="81">
        <v>2026</v>
      </c>
      <c r="GJ6537" s="81" t="s">
        <v>201</v>
      </c>
      <c r="GK6537" s="81">
        <v>3.759022461139068E-2</v>
      </c>
      <c r="GL6537" s="81">
        <v>1759.53</v>
      </c>
      <c r="GM6537" s="81">
        <v>2026</v>
      </c>
      <c r="GN6537" s="81" t="s">
        <v>173</v>
      </c>
      <c r="GO6537" s="81">
        <v>1.1148832299820636E-2</v>
      </c>
      <c r="GP6537" s="81">
        <v>10</v>
      </c>
      <c r="GQ6537" s="81">
        <v>0</v>
      </c>
      <c r="GR6537" s="81" t="s">
        <v>448</v>
      </c>
      <c r="GS6537" s="81">
        <v>1.1148832299820636E-2</v>
      </c>
      <c r="GT6537" s="81">
        <v>4.1908711030498504E-4</v>
      </c>
      <c r="GU6537" s="81">
        <v>1.1148832299820636E-2</v>
      </c>
      <c r="GV6537" s="81">
        <v>4.1908711030498504E-4</v>
      </c>
      <c r="GW6537" s="81">
        <v>1.1148832299820636E-2</v>
      </c>
      <c r="GX6537" s="81">
        <v>4.1908711030498504E-4</v>
      </c>
      <c r="GY6537" s="81">
        <v>1.1148832299820636E-2</v>
      </c>
      <c r="GZ6537" s="81">
        <v>4.1908711030498504E-4</v>
      </c>
    </row>
    <row r="6538" spans="98:208" x14ac:dyDescent="0.25">
      <c r="CT6538" s="81" t="s">
        <v>155</v>
      </c>
      <c r="CU6538" s="81" t="s">
        <v>499</v>
      </c>
      <c r="CV6538" s="81" t="s">
        <v>458</v>
      </c>
      <c r="CW6538" s="81">
        <v>2029</v>
      </c>
      <c r="CX6538" s="81">
        <v>0</v>
      </c>
      <c r="CY6538" s="81">
        <v>0</v>
      </c>
      <c r="CZ6538" s="81">
        <v>0</v>
      </c>
      <c r="DA6538" s="81">
        <v>0</v>
      </c>
      <c r="DB6538" s="81">
        <v>9534.922087709394</v>
      </c>
      <c r="DC6538" s="81">
        <v>247.27299216489149</v>
      </c>
      <c r="DD6538" s="81">
        <v>9287.6490955444242</v>
      </c>
      <c r="DE6538" s="81">
        <v>0</v>
      </c>
      <c r="DF6538" s="81">
        <v>2.7568051219212375</v>
      </c>
      <c r="DG6538" s="81">
        <v>2.7568051219212375</v>
      </c>
      <c r="DH6538" s="81">
        <v>2.7568051219212375</v>
      </c>
      <c r="DI6538" s="81">
        <v>2.7568051219212375</v>
      </c>
      <c r="DJ6538" s="81">
        <v>9.5621953958637441E-6</v>
      </c>
      <c r="DL6538" s="81">
        <v>0</v>
      </c>
      <c r="DM6538" s="81">
        <v>2.6361109244128846E-5</v>
      </c>
      <c r="DN6538" s="81">
        <v>2.6361109244128846E-5</v>
      </c>
      <c r="DO6538" s="81">
        <v>0</v>
      </c>
      <c r="DP6538" s="81">
        <v>2.6361109244128846E-5</v>
      </c>
      <c r="DQ6538" s="81">
        <v>2.6361109244128846E-5</v>
      </c>
      <c r="DR6538" s="81">
        <v>0</v>
      </c>
      <c r="DS6538" s="81">
        <v>2.6361109244128846E-5</v>
      </c>
      <c r="DT6538" s="81">
        <v>2.6361109244128846E-5</v>
      </c>
      <c r="DU6538" s="81">
        <v>0</v>
      </c>
      <c r="DV6538" s="81">
        <v>2.6361109244128846E-5</v>
      </c>
      <c r="DW6538" s="81">
        <v>2.6361109244128846E-5</v>
      </c>
      <c r="GE6538" s="81" t="s">
        <v>449</v>
      </c>
      <c r="GF6538" s="81" t="s">
        <v>155</v>
      </c>
      <c r="GG6538" s="81" t="s">
        <v>504</v>
      </c>
      <c r="GH6538" s="81" t="s">
        <v>460</v>
      </c>
      <c r="GI6538" s="81">
        <v>2027</v>
      </c>
      <c r="GJ6538" s="81" t="s">
        <v>201</v>
      </c>
      <c r="GK6538" s="81">
        <v>3.759022461139068E-2</v>
      </c>
      <c r="GL6538" s="81">
        <v>1759.53</v>
      </c>
      <c r="GM6538" s="81">
        <v>2027</v>
      </c>
      <c r="GN6538" s="81" t="s">
        <v>173</v>
      </c>
      <c r="GO6538" s="81">
        <v>1.1148832299820636E-2</v>
      </c>
      <c r="GP6538" s="81">
        <v>10</v>
      </c>
      <c r="GQ6538" s="81">
        <v>0</v>
      </c>
      <c r="GR6538" s="81" t="s">
        <v>448</v>
      </c>
      <c r="GS6538" s="81">
        <v>1.1148832299820636E-2</v>
      </c>
      <c r="GT6538" s="81">
        <v>4.1908711030498504E-4</v>
      </c>
      <c r="GU6538" s="81">
        <v>1.1148832299820636E-2</v>
      </c>
      <c r="GV6538" s="81">
        <v>4.1908711030498504E-4</v>
      </c>
      <c r="GW6538" s="81">
        <v>1.1148832299820636E-2</v>
      </c>
      <c r="GX6538" s="81">
        <v>4.1908711030498504E-4</v>
      </c>
      <c r="GY6538" s="81">
        <v>1.1148832299820636E-2</v>
      </c>
      <c r="GZ6538" s="81">
        <v>4.1908711030498504E-4</v>
      </c>
    </row>
    <row r="6539" spans="98:208" x14ac:dyDescent="0.25">
      <c r="CT6539" s="81" t="s">
        <v>155</v>
      </c>
      <c r="CU6539" s="81" t="s">
        <v>499</v>
      </c>
      <c r="CV6539" s="81" t="s">
        <v>458</v>
      </c>
      <c r="CW6539" s="81">
        <v>2030</v>
      </c>
      <c r="CX6539" s="81">
        <v>0</v>
      </c>
      <c r="CY6539" s="81">
        <v>0</v>
      </c>
      <c r="CZ6539" s="81">
        <v>0</v>
      </c>
      <c r="DA6539" s="81">
        <v>0</v>
      </c>
      <c r="DB6539" s="81">
        <v>9534.922087709394</v>
      </c>
      <c r="DC6539" s="81">
        <v>247.27299216489149</v>
      </c>
      <c r="DD6539" s="81">
        <v>9287.6490955444242</v>
      </c>
      <c r="DE6539" s="81">
        <v>0</v>
      </c>
      <c r="DF6539" s="81">
        <v>0</v>
      </c>
      <c r="DG6539" s="81">
        <v>2.7568051219212375</v>
      </c>
      <c r="DH6539" s="81">
        <v>2.7568051219212375</v>
      </c>
      <c r="DI6539" s="81">
        <v>2.7568051219212375</v>
      </c>
      <c r="DJ6539" s="81">
        <v>9.5621953958637441E-6</v>
      </c>
      <c r="DL6539" s="81">
        <v>0</v>
      </c>
      <c r="DM6539" s="81">
        <v>0</v>
      </c>
      <c r="DN6539" s="81">
        <v>0</v>
      </c>
      <c r="DO6539" s="81">
        <v>0</v>
      </c>
      <c r="DP6539" s="81">
        <v>2.6361109244128846E-5</v>
      </c>
      <c r="DQ6539" s="81">
        <v>2.6361109244128846E-5</v>
      </c>
      <c r="DR6539" s="81">
        <v>0</v>
      </c>
      <c r="DS6539" s="81">
        <v>2.6361109244128846E-5</v>
      </c>
      <c r="DT6539" s="81">
        <v>2.6361109244128846E-5</v>
      </c>
      <c r="DU6539" s="81">
        <v>0</v>
      </c>
      <c r="DV6539" s="81">
        <v>2.6361109244128846E-5</v>
      </c>
      <c r="DW6539" s="81">
        <v>2.6361109244128846E-5</v>
      </c>
      <c r="GE6539" s="81" t="s">
        <v>449</v>
      </c>
      <c r="GF6539" s="81" t="s">
        <v>155</v>
      </c>
      <c r="GG6539" s="81" t="s">
        <v>504</v>
      </c>
      <c r="GH6539" s="81" t="s">
        <v>460</v>
      </c>
      <c r="GI6539" s="81">
        <v>2028</v>
      </c>
      <c r="GJ6539" s="81" t="s">
        <v>201</v>
      </c>
      <c r="GK6539" s="81">
        <v>3.9055083184886208E-2</v>
      </c>
      <c r="GL6539" s="81">
        <v>1759.53</v>
      </c>
      <c r="GM6539" s="81">
        <v>2028</v>
      </c>
      <c r="GN6539" s="81" t="s">
        <v>173</v>
      </c>
      <c r="GO6539" s="81">
        <v>1.1148832299820636E-2</v>
      </c>
      <c r="GP6539" s="81">
        <v>10</v>
      </c>
      <c r="GQ6539" s="81">
        <v>0</v>
      </c>
      <c r="GR6539" s="81" t="s">
        <v>448</v>
      </c>
      <c r="GS6539" s="81">
        <v>1.1148832299820636E-2</v>
      </c>
      <c r="GT6539" s="81">
        <v>4.3541857288384114E-4</v>
      </c>
      <c r="GU6539" s="81">
        <v>1.1148832299820636E-2</v>
      </c>
      <c r="GV6539" s="81">
        <v>4.3541857288384114E-4</v>
      </c>
      <c r="GW6539" s="81">
        <v>1.1148832299820636E-2</v>
      </c>
      <c r="GX6539" s="81">
        <v>4.3541857288384114E-4</v>
      </c>
      <c r="GY6539" s="81">
        <v>1.1148832299820636E-2</v>
      </c>
      <c r="GZ6539" s="81">
        <v>4.3541857288384114E-4</v>
      </c>
    </row>
    <row r="6540" spans="98:208" x14ac:dyDescent="0.25">
      <c r="CT6540" s="81" t="s">
        <v>155</v>
      </c>
      <c r="CU6540" s="81" t="s">
        <v>499</v>
      </c>
      <c r="CV6540" s="81" t="s">
        <v>458</v>
      </c>
      <c r="CW6540" s="81">
        <v>2031</v>
      </c>
      <c r="CX6540" s="81">
        <v>0</v>
      </c>
      <c r="CY6540" s="81">
        <v>0</v>
      </c>
      <c r="CZ6540" s="81">
        <v>0</v>
      </c>
      <c r="DA6540" s="81">
        <v>0</v>
      </c>
      <c r="DB6540" s="81">
        <v>9534.922087709394</v>
      </c>
      <c r="DC6540" s="81">
        <v>247.27299216489149</v>
      </c>
      <c r="DD6540" s="81">
        <v>9287.6490955444242</v>
      </c>
      <c r="DE6540" s="81">
        <v>0</v>
      </c>
      <c r="DF6540" s="81">
        <v>0</v>
      </c>
      <c r="DG6540" s="81">
        <v>0</v>
      </c>
      <c r="DH6540" s="81">
        <v>2.7568051219212375</v>
      </c>
      <c r="DI6540" s="81">
        <v>2.7568051219212375</v>
      </c>
      <c r="DJ6540" s="81">
        <v>9.5621953958637441E-6</v>
      </c>
      <c r="DL6540" s="81">
        <v>0</v>
      </c>
      <c r="DM6540" s="81">
        <v>0</v>
      </c>
      <c r="DN6540" s="81">
        <v>0</v>
      </c>
      <c r="DO6540" s="81">
        <v>0</v>
      </c>
      <c r="DP6540" s="81">
        <v>0</v>
      </c>
      <c r="DQ6540" s="81">
        <v>0</v>
      </c>
      <c r="DR6540" s="81">
        <v>0</v>
      </c>
      <c r="DS6540" s="81">
        <v>2.6361109244128846E-5</v>
      </c>
      <c r="DT6540" s="81">
        <v>2.6361109244128846E-5</v>
      </c>
      <c r="DU6540" s="81">
        <v>0</v>
      </c>
      <c r="DV6540" s="81">
        <v>2.6361109244128846E-5</v>
      </c>
      <c r="DW6540" s="81">
        <v>2.6361109244128846E-5</v>
      </c>
      <c r="GE6540" s="81" t="s">
        <v>449</v>
      </c>
      <c r="GF6540" s="81" t="s">
        <v>155</v>
      </c>
      <c r="GG6540" s="81" t="s">
        <v>504</v>
      </c>
      <c r="GH6540" s="81" t="s">
        <v>460</v>
      </c>
      <c r="GI6540" s="81">
        <v>2029</v>
      </c>
      <c r="GJ6540" s="81" t="s">
        <v>201</v>
      </c>
      <c r="GK6540" s="81">
        <v>3.9055083184886208E-2</v>
      </c>
      <c r="GL6540" s="81">
        <v>1759.53</v>
      </c>
      <c r="GM6540" s="81">
        <v>2029</v>
      </c>
      <c r="GN6540" s="81" t="s">
        <v>173</v>
      </c>
      <c r="GO6540" s="81">
        <v>1.1148832299820636E-2</v>
      </c>
      <c r="GP6540" s="81">
        <v>10</v>
      </c>
      <c r="GQ6540" s="81">
        <v>0</v>
      </c>
      <c r="GR6540" s="81" t="s">
        <v>448</v>
      </c>
      <c r="GS6540" s="81">
        <v>1.1148832299820636E-2</v>
      </c>
      <c r="GT6540" s="81">
        <v>4.3541857288384114E-4</v>
      </c>
      <c r="GU6540" s="81">
        <v>1.1148832299820636E-2</v>
      </c>
      <c r="GV6540" s="81">
        <v>4.3541857288384114E-4</v>
      </c>
      <c r="GW6540" s="81">
        <v>1.1148832299820636E-2</v>
      </c>
      <c r="GX6540" s="81">
        <v>4.3541857288384114E-4</v>
      </c>
      <c r="GY6540" s="81">
        <v>1.1148832299820636E-2</v>
      </c>
      <c r="GZ6540" s="81">
        <v>4.3541857288384114E-4</v>
      </c>
    </row>
    <row r="6541" spans="98:208" x14ac:dyDescent="0.25">
      <c r="CT6541" s="81" t="s">
        <v>155</v>
      </c>
      <c r="CU6541" s="81" t="s">
        <v>499</v>
      </c>
      <c r="CV6541" s="81" t="s">
        <v>458</v>
      </c>
      <c r="CW6541" s="81">
        <v>2032</v>
      </c>
      <c r="CX6541" s="81">
        <v>0</v>
      </c>
      <c r="CY6541" s="81">
        <v>0</v>
      </c>
      <c r="CZ6541" s="81">
        <v>0</v>
      </c>
      <c r="DA6541" s="81">
        <v>0</v>
      </c>
      <c r="DB6541" s="81">
        <v>9534.922087709394</v>
      </c>
      <c r="DC6541" s="81">
        <v>247.27299216489149</v>
      </c>
      <c r="DD6541" s="81">
        <v>9287.6490955444242</v>
      </c>
      <c r="DE6541" s="81">
        <v>0</v>
      </c>
      <c r="DF6541" s="81">
        <v>0</v>
      </c>
      <c r="DG6541" s="81">
        <v>0</v>
      </c>
      <c r="DH6541" s="81">
        <v>0</v>
      </c>
      <c r="DI6541" s="81">
        <v>2.7568051219212375</v>
      </c>
      <c r="DJ6541" s="81">
        <v>9.5621953958637441E-6</v>
      </c>
      <c r="DL6541" s="81">
        <v>0</v>
      </c>
      <c r="DM6541" s="81">
        <v>0</v>
      </c>
      <c r="DN6541" s="81">
        <v>0</v>
      </c>
      <c r="DO6541" s="81">
        <v>0</v>
      </c>
      <c r="DP6541" s="81">
        <v>0</v>
      </c>
      <c r="DQ6541" s="81">
        <v>0</v>
      </c>
      <c r="DR6541" s="81">
        <v>0</v>
      </c>
      <c r="DS6541" s="81">
        <v>0</v>
      </c>
      <c r="DT6541" s="81">
        <v>0</v>
      </c>
      <c r="DU6541" s="81">
        <v>0</v>
      </c>
      <c r="DV6541" s="81">
        <v>2.6361109244128846E-5</v>
      </c>
      <c r="DW6541" s="81">
        <v>2.6361109244128846E-5</v>
      </c>
      <c r="GE6541" s="81" t="s">
        <v>449</v>
      </c>
      <c r="GF6541" s="81" t="s">
        <v>155</v>
      </c>
      <c r="GG6541" s="81" t="s">
        <v>504</v>
      </c>
      <c r="GH6541" s="81" t="s">
        <v>460</v>
      </c>
      <c r="GI6541" s="81">
        <v>2030</v>
      </c>
      <c r="GJ6541" s="81" t="s">
        <v>201</v>
      </c>
      <c r="GK6541" s="81">
        <v>3.9055083184886208E-2</v>
      </c>
      <c r="GL6541" s="81">
        <v>1759.53</v>
      </c>
      <c r="GM6541" s="81">
        <v>2030</v>
      </c>
      <c r="GN6541" s="81" t="s">
        <v>173</v>
      </c>
      <c r="GO6541" s="81">
        <v>1.1148832299820636E-2</v>
      </c>
      <c r="GP6541" s="81">
        <v>10</v>
      </c>
      <c r="GQ6541" s="81">
        <v>0</v>
      </c>
      <c r="GR6541" s="81" t="s">
        <v>448</v>
      </c>
      <c r="GS6541" s="81">
        <v>0</v>
      </c>
      <c r="GT6541" s="81">
        <v>0</v>
      </c>
      <c r="GU6541" s="81">
        <v>1.1148832299820636E-2</v>
      </c>
      <c r="GV6541" s="81">
        <v>4.3541857288384114E-4</v>
      </c>
      <c r="GW6541" s="81">
        <v>1.1148832299820636E-2</v>
      </c>
      <c r="GX6541" s="81">
        <v>4.3541857288384114E-4</v>
      </c>
      <c r="GY6541" s="81">
        <v>1.1148832299820636E-2</v>
      </c>
      <c r="GZ6541" s="81">
        <v>4.3541857288384114E-4</v>
      </c>
    </row>
    <row r="6542" spans="98:208" x14ac:dyDescent="0.25">
      <c r="CT6542" s="81" t="s">
        <v>155</v>
      </c>
      <c r="CU6542" s="81" t="s">
        <v>499</v>
      </c>
      <c r="CV6542" s="81" t="s">
        <v>459</v>
      </c>
      <c r="CW6542" s="81">
        <v>2020</v>
      </c>
      <c r="CX6542" s="81">
        <v>0</v>
      </c>
      <c r="CY6542" s="81">
        <v>0</v>
      </c>
      <c r="CZ6542" s="81">
        <v>0</v>
      </c>
      <c r="DA6542" s="81">
        <v>0</v>
      </c>
      <c r="DB6542" s="81">
        <v>5.2405583313015391</v>
      </c>
      <c r="DC6542" s="81">
        <v>0.69641821681223237</v>
      </c>
      <c r="DD6542" s="81">
        <v>2.9419641522810158</v>
      </c>
      <c r="DE6542" s="81">
        <v>1.6021759622082909</v>
      </c>
      <c r="DF6542" s="81">
        <v>7.7642499097797073E-3</v>
      </c>
      <c r="DG6542" s="81">
        <v>0</v>
      </c>
      <c r="DH6542" s="81">
        <v>0</v>
      </c>
      <c r="DI6542" s="81">
        <v>0</v>
      </c>
      <c r="DJ6542" s="81">
        <v>8.61935349886146E-5</v>
      </c>
      <c r="DL6542" s="81">
        <v>0</v>
      </c>
      <c r="DM6542" s="81">
        <v>6.6922814625894498E-7</v>
      </c>
      <c r="DN6542" s="81">
        <v>6.6922814625894498E-7</v>
      </c>
      <c r="DO6542" s="81">
        <v>0</v>
      </c>
      <c r="DP6542" s="81">
        <v>0</v>
      </c>
      <c r="DQ6542" s="81">
        <v>0</v>
      </c>
      <c r="DR6542" s="81">
        <v>0</v>
      </c>
      <c r="DS6542" s="81">
        <v>0</v>
      </c>
      <c r="DT6542" s="81">
        <v>0</v>
      </c>
      <c r="DU6542" s="81">
        <v>0</v>
      </c>
      <c r="DV6542" s="81">
        <v>0</v>
      </c>
      <c r="DW6542" s="81">
        <v>0</v>
      </c>
      <c r="GE6542" s="81" t="s">
        <v>449</v>
      </c>
      <c r="GF6542" s="81" t="s">
        <v>155</v>
      </c>
      <c r="GG6542" s="81" t="s">
        <v>504</v>
      </c>
      <c r="GH6542" s="81" t="s">
        <v>460</v>
      </c>
      <c r="GI6542" s="81">
        <v>2031</v>
      </c>
      <c r="GJ6542" s="81" t="s">
        <v>201</v>
      </c>
      <c r="GK6542" s="81">
        <v>3.9055083184886208E-2</v>
      </c>
      <c r="GL6542" s="81">
        <v>1759.53</v>
      </c>
      <c r="GM6542" s="81">
        <v>2031</v>
      </c>
      <c r="GN6542" s="81" t="s">
        <v>173</v>
      </c>
      <c r="GO6542" s="81">
        <v>1.1148832299820636E-2</v>
      </c>
      <c r="GP6542" s="81">
        <v>10</v>
      </c>
      <c r="GQ6542" s="81">
        <v>0</v>
      </c>
      <c r="GR6542" s="81" t="s">
        <v>448</v>
      </c>
      <c r="GS6542" s="81">
        <v>0</v>
      </c>
      <c r="GT6542" s="81">
        <v>0</v>
      </c>
      <c r="GU6542" s="81">
        <v>0</v>
      </c>
      <c r="GV6542" s="81">
        <v>0</v>
      </c>
      <c r="GW6542" s="81">
        <v>1.1148832299820636E-2</v>
      </c>
      <c r="GX6542" s="81">
        <v>4.3541857288384114E-4</v>
      </c>
      <c r="GY6542" s="81">
        <v>1.1148832299820636E-2</v>
      </c>
      <c r="GZ6542" s="81">
        <v>4.3541857288384114E-4</v>
      </c>
    </row>
    <row r="6543" spans="98:208" x14ac:dyDescent="0.25">
      <c r="CT6543" s="81" t="s">
        <v>155</v>
      </c>
      <c r="CU6543" s="81" t="s">
        <v>499</v>
      </c>
      <c r="CV6543" s="81" t="s">
        <v>459</v>
      </c>
      <c r="CW6543" s="81">
        <v>2021</v>
      </c>
      <c r="CX6543" s="81">
        <v>0</v>
      </c>
      <c r="CY6543" s="81">
        <v>0</v>
      </c>
      <c r="CZ6543" s="81">
        <v>0</v>
      </c>
      <c r="DA6543" s="81">
        <v>0</v>
      </c>
      <c r="DB6543" s="81">
        <v>5.2405583313015391</v>
      </c>
      <c r="DC6543" s="81">
        <v>0.69641821681223237</v>
      </c>
      <c r="DD6543" s="81">
        <v>2.9419641522810158</v>
      </c>
      <c r="DE6543" s="81">
        <v>1.6021759622082909</v>
      </c>
      <c r="DF6543" s="81">
        <v>7.7642499097797073E-3</v>
      </c>
      <c r="DG6543" s="81">
        <v>7.7642499097797073E-3</v>
      </c>
      <c r="DH6543" s="81">
        <v>0</v>
      </c>
      <c r="DI6543" s="81">
        <v>0</v>
      </c>
      <c r="DJ6543" s="81">
        <v>8.61935349886146E-5</v>
      </c>
      <c r="DL6543" s="81">
        <v>0</v>
      </c>
      <c r="DM6543" s="81">
        <v>6.6922814625894498E-7</v>
      </c>
      <c r="DN6543" s="81">
        <v>6.6922814625894498E-7</v>
      </c>
      <c r="DO6543" s="81">
        <v>0</v>
      </c>
      <c r="DP6543" s="81">
        <v>6.6922814625894498E-7</v>
      </c>
      <c r="DQ6543" s="81">
        <v>6.6922814625894498E-7</v>
      </c>
      <c r="DR6543" s="81">
        <v>0</v>
      </c>
      <c r="DS6543" s="81">
        <v>0</v>
      </c>
      <c r="DT6543" s="81">
        <v>0</v>
      </c>
      <c r="DU6543" s="81">
        <v>0</v>
      </c>
      <c r="DV6543" s="81">
        <v>0</v>
      </c>
      <c r="DW6543" s="81">
        <v>0</v>
      </c>
      <c r="GE6543" s="81" t="s">
        <v>449</v>
      </c>
      <c r="GF6543" s="81" t="s">
        <v>155</v>
      </c>
      <c r="GG6543" s="81" t="s">
        <v>504</v>
      </c>
      <c r="GH6543" s="81" t="s">
        <v>460</v>
      </c>
      <c r="GI6543" s="81">
        <v>2032</v>
      </c>
      <c r="GJ6543" s="81" t="s">
        <v>201</v>
      </c>
      <c r="GK6543" s="81">
        <v>3.9055083184886208E-2</v>
      </c>
      <c r="GL6543" s="81">
        <v>1759.53</v>
      </c>
      <c r="GM6543" s="81">
        <v>2032</v>
      </c>
      <c r="GN6543" s="81" t="s">
        <v>173</v>
      </c>
      <c r="GO6543" s="81">
        <v>1.1148832299820636E-2</v>
      </c>
      <c r="GP6543" s="81">
        <v>10</v>
      </c>
      <c r="GQ6543" s="81">
        <v>0</v>
      </c>
      <c r="GR6543" s="81" t="s">
        <v>448</v>
      </c>
      <c r="GS6543" s="81">
        <v>0</v>
      </c>
      <c r="GT6543" s="81">
        <v>0</v>
      </c>
      <c r="GU6543" s="81">
        <v>0</v>
      </c>
      <c r="GV6543" s="81">
        <v>0</v>
      </c>
      <c r="GW6543" s="81">
        <v>0</v>
      </c>
      <c r="GX6543" s="81">
        <v>0</v>
      </c>
      <c r="GY6543" s="81">
        <v>1.1148832299820636E-2</v>
      </c>
      <c r="GZ6543" s="81">
        <v>4.3541857288384114E-4</v>
      </c>
    </row>
    <row r="6544" spans="98:208" x14ac:dyDescent="0.25">
      <c r="CT6544" s="81" t="s">
        <v>155</v>
      </c>
      <c r="CU6544" s="81" t="s">
        <v>499</v>
      </c>
      <c r="CV6544" s="81" t="s">
        <v>459</v>
      </c>
      <c r="CW6544" s="81">
        <v>2022</v>
      </c>
      <c r="CX6544" s="81">
        <v>0</v>
      </c>
      <c r="CY6544" s="81">
        <v>0</v>
      </c>
      <c r="CZ6544" s="81">
        <v>0</v>
      </c>
      <c r="DA6544" s="81">
        <v>0</v>
      </c>
      <c r="DB6544" s="81">
        <v>5.2405583313015391</v>
      </c>
      <c r="DC6544" s="81">
        <v>0.69641821681223237</v>
      </c>
      <c r="DD6544" s="81">
        <v>2.9419641522810158</v>
      </c>
      <c r="DE6544" s="81">
        <v>1.6021759622082909</v>
      </c>
      <c r="DF6544" s="81">
        <v>7.7642499097797073E-3</v>
      </c>
      <c r="DG6544" s="81">
        <v>7.7642499097797073E-3</v>
      </c>
      <c r="DH6544" s="81">
        <v>7.7642499097797073E-3</v>
      </c>
      <c r="DI6544" s="81">
        <v>0</v>
      </c>
      <c r="DJ6544" s="81">
        <v>8.61935349886146E-5</v>
      </c>
      <c r="DL6544" s="81">
        <v>0</v>
      </c>
      <c r="DM6544" s="81">
        <v>6.6922814625894498E-7</v>
      </c>
      <c r="DN6544" s="81">
        <v>6.6922814625894498E-7</v>
      </c>
      <c r="DO6544" s="81">
        <v>0</v>
      </c>
      <c r="DP6544" s="81">
        <v>6.6922814625894498E-7</v>
      </c>
      <c r="DQ6544" s="81">
        <v>6.6922814625894498E-7</v>
      </c>
      <c r="DR6544" s="81">
        <v>0</v>
      </c>
      <c r="DS6544" s="81">
        <v>6.6922814625894498E-7</v>
      </c>
      <c r="DT6544" s="81">
        <v>6.6922814625894498E-7</v>
      </c>
      <c r="DU6544" s="81">
        <v>0</v>
      </c>
      <c r="DV6544" s="81">
        <v>0</v>
      </c>
      <c r="DW6544" s="81">
        <v>0</v>
      </c>
      <c r="GE6544" s="81" t="s">
        <v>449</v>
      </c>
      <c r="GF6544" s="81" t="s">
        <v>155</v>
      </c>
      <c r="GG6544" s="81" t="s">
        <v>504</v>
      </c>
      <c r="GH6544" s="81" t="s">
        <v>461</v>
      </c>
      <c r="GI6544" s="81">
        <v>2021</v>
      </c>
      <c r="GJ6544" s="81" t="s">
        <v>201</v>
      </c>
      <c r="GK6544" s="81">
        <v>222.22942162783451</v>
      </c>
      <c r="GL6544" s="81">
        <v>1759.53</v>
      </c>
      <c r="GM6544" s="81">
        <v>2021</v>
      </c>
      <c r="GN6544" s="81" t="s">
        <v>173</v>
      </c>
      <c r="GO6544" s="81">
        <v>1.1148832299820636E-2</v>
      </c>
      <c r="GP6544" s="81">
        <v>10</v>
      </c>
      <c r="GQ6544" s="81">
        <v>0</v>
      </c>
      <c r="GR6544" s="81" t="s">
        <v>448</v>
      </c>
      <c r="GS6544" s="81">
        <v>1.1148832299820636E-2</v>
      </c>
      <c r="GT6544" s="81">
        <v>2.4775985538148602</v>
      </c>
      <c r="GU6544" s="81">
        <v>1.1148832299820636E-2</v>
      </c>
      <c r="GV6544" s="81">
        <v>2.4775985538148602</v>
      </c>
      <c r="GW6544" s="81">
        <v>0</v>
      </c>
      <c r="GX6544" s="81">
        <v>0</v>
      </c>
      <c r="GY6544" s="81">
        <v>0</v>
      </c>
      <c r="GZ6544" s="81">
        <v>0</v>
      </c>
    </row>
    <row r="6545" spans="98:208" x14ac:dyDescent="0.25">
      <c r="CT6545" s="81" t="s">
        <v>155</v>
      </c>
      <c r="CU6545" s="81" t="s">
        <v>499</v>
      </c>
      <c r="CV6545" s="81" t="s">
        <v>459</v>
      </c>
      <c r="CW6545" s="81">
        <v>2023</v>
      </c>
      <c r="CX6545" s="81">
        <v>0</v>
      </c>
      <c r="CY6545" s="81">
        <v>0</v>
      </c>
      <c r="CZ6545" s="81">
        <v>0</v>
      </c>
      <c r="DA6545" s="81">
        <v>0</v>
      </c>
      <c r="DB6545" s="81">
        <v>5.4750346070077658</v>
      </c>
      <c r="DC6545" s="81">
        <v>0.71896016785821371</v>
      </c>
      <c r="DD6545" s="81">
        <v>3.0714971986151038</v>
      </c>
      <c r="DE6545" s="81">
        <v>1.6845772405344479</v>
      </c>
      <c r="DF6545" s="81">
        <v>8.0155663417021197E-3</v>
      </c>
      <c r="DG6545" s="81">
        <v>8.0155663417021197E-3</v>
      </c>
      <c r="DH6545" s="81">
        <v>8.0155663417021197E-3</v>
      </c>
      <c r="DI6545" s="81">
        <v>8.0155663417021197E-3</v>
      </c>
      <c r="DJ6545" s="81">
        <v>8.61935349886146E-5</v>
      </c>
      <c r="DL6545" s="81">
        <v>0</v>
      </c>
      <c r="DM6545" s="81">
        <v>6.9088999792706322E-7</v>
      </c>
      <c r="DN6545" s="81">
        <v>6.9088999792706322E-7</v>
      </c>
      <c r="DO6545" s="81">
        <v>0</v>
      </c>
      <c r="DP6545" s="81">
        <v>6.9088999792706322E-7</v>
      </c>
      <c r="DQ6545" s="81">
        <v>6.9088999792706322E-7</v>
      </c>
      <c r="DR6545" s="81">
        <v>0</v>
      </c>
      <c r="DS6545" s="81">
        <v>6.9088999792706322E-7</v>
      </c>
      <c r="DT6545" s="81">
        <v>6.9088999792706322E-7</v>
      </c>
      <c r="DU6545" s="81">
        <v>0</v>
      </c>
      <c r="DV6545" s="81">
        <v>6.9088999792706322E-7</v>
      </c>
      <c r="DW6545" s="81">
        <v>6.9088999792706322E-7</v>
      </c>
      <c r="GE6545" s="81" t="s">
        <v>449</v>
      </c>
      <c r="GF6545" s="81" t="s">
        <v>155</v>
      </c>
      <c r="GG6545" s="81" t="s">
        <v>504</v>
      </c>
      <c r="GH6545" s="81" t="s">
        <v>461</v>
      </c>
      <c r="GI6545" s="81">
        <v>2022</v>
      </c>
      <c r="GJ6545" s="81" t="s">
        <v>201</v>
      </c>
      <c r="GK6545" s="81">
        <v>222.22942162783451</v>
      </c>
      <c r="GL6545" s="81">
        <v>1759.53</v>
      </c>
      <c r="GM6545" s="81">
        <v>2022</v>
      </c>
      <c r="GN6545" s="81" t="s">
        <v>173</v>
      </c>
      <c r="GO6545" s="81">
        <v>1.1148832299820636E-2</v>
      </c>
      <c r="GP6545" s="81">
        <v>10</v>
      </c>
      <c r="GQ6545" s="81">
        <v>0</v>
      </c>
      <c r="GR6545" s="81" t="s">
        <v>448</v>
      </c>
      <c r="GS6545" s="81">
        <v>1.1148832299820636E-2</v>
      </c>
      <c r="GT6545" s="81">
        <v>2.4775985538148602</v>
      </c>
      <c r="GU6545" s="81">
        <v>1.1148832299820636E-2</v>
      </c>
      <c r="GV6545" s="81">
        <v>2.4775985538148602</v>
      </c>
      <c r="GW6545" s="81">
        <v>1.1148832299820636E-2</v>
      </c>
      <c r="GX6545" s="81">
        <v>2.4775985538148602</v>
      </c>
      <c r="GY6545" s="81">
        <v>0</v>
      </c>
      <c r="GZ6545" s="81">
        <v>0</v>
      </c>
    </row>
    <row r="6546" spans="98:208" x14ac:dyDescent="0.25">
      <c r="CT6546" s="81" t="s">
        <v>155</v>
      </c>
      <c r="CU6546" s="81" t="s">
        <v>499</v>
      </c>
      <c r="CV6546" s="81" t="s">
        <v>459</v>
      </c>
      <c r="CW6546" s="81">
        <v>2024</v>
      </c>
      <c r="CX6546" s="81">
        <v>0</v>
      </c>
      <c r="CY6546" s="81">
        <v>0</v>
      </c>
      <c r="CZ6546" s="81">
        <v>0</v>
      </c>
      <c r="DA6546" s="81">
        <v>0</v>
      </c>
      <c r="DB6546" s="81">
        <v>5.4750346070077658</v>
      </c>
      <c r="DC6546" s="81">
        <v>0.71896016785821371</v>
      </c>
      <c r="DD6546" s="81">
        <v>3.0714971986151038</v>
      </c>
      <c r="DE6546" s="81">
        <v>1.6845772405344479</v>
      </c>
      <c r="DF6546" s="81">
        <v>8.0155663417021197E-3</v>
      </c>
      <c r="DG6546" s="81">
        <v>8.0155663417021197E-3</v>
      </c>
      <c r="DH6546" s="81">
        <v>8.0155663417021197E-3</v>
      </c>
      <c r="DI6546" s="81">
        <v>8.0155663417021197E-3</v>
      </c>
      <c r="DJ6546" s="81">
        <v>8.61935349886146E-5</v>
      </c>
      <c r="DL6546" s="81">
        <v>0</v>
      </c>
      <c r="DM6546" s="81">
        <v>6.9088999792706322E-7</v>
      </c>
      <c r="DN6546" s="81">
        <v>6.9088999792706322E-7</v>
      </c>
      <c r="DO6546" s="81">
        <v>0</v>
      </c>
      <c r="DP6546" s="81">
        <v>6.9088999792706322E-7</v>
      </c>
      <c r="DQ6546" s="81">
        <v>6.9088999792706322E-7</v>
      </c>
      <c r="DR6546" s="81">
        <v>0</v>
      </c>
      <c r="DS6546" s="81">
        <v>6.9088999792706322E-7</v>
      </c>
      <c r="DT6546" s="81">
        <v>6.9088999792706322E-7</v>
      </c>
      <c r="DU6546" s="81">
        <v>0</v>
      </c>
      <c r="DV6546" s="81">
        <v>6.9088999792706322E-7</v>
      </c>
      <c r="DW6546" s="81">
        <v>6.9088999792706322E-7</v>
      </c>
      <c r="GE6546" s="81" t="s">
        <v>449</v>
      </c>
      <c r="GF6546" s="81" t="s">
        <v>155</v>
      </c>
      <c r="GG6546" s="81" t="s">
        <v>504</v>
      </c>
      <c r="GH6546" s="81" t="s">
        <v>461</v>
      </c>
      <c r="GI6546" s="81">
        <v>2023</v>
      </c>
      <c r="GJ6546" s="81" t="s">
        <v>201</v>
      </c>
      <c r="GK6546" s="81">
        <v>233.23007680794331</v>
      </c>
      <c r="GL6546" s="81">
        <v>1759.53</v>
      </c>
      <c r="GM6546" s="81">
        <v>2023</v>
      </c>
      <c r="GN6546" s="81" t="s">
        <v>173</v>
      </c>
      <c r="GO6546" s="81">
        <v>1.1148832299820636E-2</v>
      </c>
      <c r="GP6546" s="81">
        <v>10</v>
      </c>
      <c r="GQ6546" s="81">
        <v>0</v>
      </c>
      <c r="GR6546" s="81" t="s">
        <v>448</v>
      </c>
      <c r="GS6546" s="81">
        <v>1.1148832299820636E-2</v>
      </c>
      <c r="GT6546" s="81">
        <v>2.6002430136060464</v>
      </c>
      <c r="GU6546" s="81">
        <v>1.1148832299820636E-2</v>
      </c>
      <c r="GV6546" s="81">
        <v>2.6002430136060464</v>
      </c>
      <c r="GW6546" s="81">
        <v>1.1148832299820636E-2</v>
      </c>
      <c r="GX6546" s="81">
        <v>2.6002430136060464</v>
      </c>
      <c r="GY6546" s="81">
        <v>1.1148832299820636E-2</v>
      </c>
      <c r="GZ6546" s="81">
        <v>2.6002430136060464</v>
      </c>
    </row>
    <row r="6547" spans="98:208" x14ac:dyDescent="0.25">
      <c r="CT6547" s="81" t="s">
        <v>155</v>
      </c>
      <c r="CU6547" s="81" t="s">
        <v>499</v>
      </c>
      <c r="CV6547" s="81" t="s">
        <v>459</v>
      </c>
      <c r="CW6547" s="81">
        <v>2025</v>
      </c>
      <c r="CX6547" s="81">
        <v>0</v>
      </c>
      <c r="CY6547" s="81">
        <v>0</v>
      </c>
      <c r="CZ6547" s="81">
        <v>0</v>
      </c>
      <c r="DA6547" s="81">
        <v>0</v>
      </c>
      <c r="DB6547" s="81">
        <v>5.4750346070077658</v>
      </c>
      <c r="DC6547" s="81">
        <v>0.71896016785821371</v>
      </c>
      <c r="DD6547" s="81">
        <v>3.0714971986151038</v>
      </c>
      <c r="DE6547" s="81">
        <v>1.6845772405344479</v>
      </c>
      <c r="DF6547" s="81">
        <v>8.0155663417021197E-3</v>
      </c>
      <c r="DG6547" s="81">
        <v>8.0155663417021197E-3</v>
      </c>
      <c r="DH6547" s="81">
        <v>8.0155663417021197E-3</v>
      </c>
      <c r="DI6547" s="81">
        <v>8.0155663417021197E-3</v>
      </c>
      <c r="DJ6547" s="81">
        <v>8.61935349886146E-5</v>
      </c>
      <c r="DL6547" s="81">
        <v>0</v>
      </c>
      <c r="DM6547" s="81">
        <v>6.9088999792706322E-7</v>
      </c>
      <c r="DN6547" s="81">
        <v>6.9088999792706322E-7</v>
      </c>
      <c r="DO6547" s="81">
        <v>0</v>
      </c>
      <c r="DP6547" s="81">
        <v>6.9088999792706322E-7</v>
      </c>
      <c r="DQ6547" s="81">
        <v>6.9088999792706322E-7</v>
      </c>
      <c r="DR6547" s="81">
        <v>0</v>
      </c>
      <c r="DS6547" s="81">
        <v>6.9088999792706322E-7</v>
      </c>
      <c r="DT6547" s="81">
        <v>6.9088999792706322E-7</v>
      </c>
      <c r="DU6547" s="81">
        <v>0</v>
      </c>
      <c r="DV6547" s="81">
        <v>6.9088999792706322E-7</v>
      </c>
      <c r="DW6547" s="81">
        <v>6.9088999792706322E-7</v>
      </c>
      <c r="GE6547" s="81" t="s">
        <v>449</v>
      </c>
      <c r="GF6547" s="81" t="s">
        <v>155</v>
      </c>
      <c r="GG6547" s="81" t="s">
        <v>504</v>
      </c>
      <c r="GH6547" s="81" t="s">
        <v>461</v>
      </c>
      <c r="GI6547" s="81">
        <v>2024</v>
      </c>
      <c r="GJ6547" s="81" t="s">
        <v>201</v>
      </c>
      <c r="GK6547" s="81">
        <v>233.23007680794331</v>
      </c>
      <c r="GL6547" s="81">
        <v>1759.53</v>
      </c>
      <c r="GM6547" s="81">
        <v>2024</v>
      </c>
      <c r="GN6547" s="81" t="s">
        <v>173</v>
      </c>
      <c r="GO6547" s="81">
        <v>1.1148832299820636E-2</v>
      </c>
      <c r="GP6547" s="81">
        <v>10</v>
      </c>
      <c r="GQ6547" s="81">
        <v>0</v>
      </c>
      <c r="GR6547" s="81" t="s">
        <v>448</v>
      </c>
      <c r="GS6547" s="81">
        <v>1.1148832299820636E-2</v>
      </c>
      <c r="GT6547" s="81">
        <v>2.6002430136060464</v>
      </c>
      <c r="GU6547" s="81">
        <v>1.1148832299820636E-2</v>
      </c>
      <c r="GV6547" s="81">
        <v>2.6002430136060464</v>
      </c>
      <c r="GW6547" s="81">
        <v>1.1148832299820636E-2</v>
      </c>
      <c r="GX6547" s="81">
        <v>2.6002430136060464</v>
      </c>
      <c r="GY6547" s="81">
        <v>1.1148832299820636E-2</v>
      </c>
      <c r="GZ6547" s="81">
        <v>2.6002430136060464</v>
      </c>
    </row>
    <row r="6548" spans="98:208" x14ac:dyDescent="0.25">
      <c r="CT6548" s="81" t="s">
        <v>155</v>
      </c>
      <c r="CU6548" s="81" t="s">
        <v>499</v>
      </c>
      <c r="CV6548" s="81" t="s">
        <v>459</v>
      </c>
      <c r="CW6548" s="81">
        <v>2026</v>
      </c>
      <c r="CX6548" s="81">
        <v>0</v>
      </c>
      <c r="CY6548" s="81">
        <v>0</v>
      </c>
      <c r="CZ6548" s="81">
        <v>0</v>
      </c>
      <c r="DA6548" s="81">
        <v>0</v>
      </c>
      <c r="DB6548" s="81">
        <v>5.4750346070077658</v>
      </c>
      <c r="DC6548" s="81">
        <v>0.71896016785821371</v>
      </c>
      <c r="DD6548" s="81">
        <v>3.0714971986151038</v>
      </c>
      <c r="DE6548" s="81">
        <v>1.6845772405344479</v>
      </c>
      <c r="DF6548" s="81">
        <v>8.0155663417021197E-3</v>
      </c>
      <c r="DG6548" s="81">
        <v>8.0155663417021197E-3</v>
      </c>
      <c r="DH6548" s="81">
        <v>8.0155663417021197E-3</v>
      </c>
      <c r="DI6548" s="81">
        <v>8.0155663417021197E-3</v>
      </c>
      <c r="DJ6548" s="81">
        <v>8.61935349886146E-5</v>
      </c>
      <c r="DL6548" s="81">
        <v>0</v>
      </c>
      <c r="DM6548" s="81">
        <v>6.9088999792706322E-7</v>
      </c>
      <c r="DN6548" s="81">
        <v>6.9088999792706322E-7</v>
      </c>
      <c r="DO6548" s="81">
        <v>0</v>
      </c>
      <c r="DP6548" s="81">
        <v>6.9088999792706322E-7</v>
      </c>
      <c r="DQ6548" s="81">
        <v>6.9088999792706322E-7</v>
      </c>
      <c r="DR6548" s="81">
        <v>0</v>
      </c>
      <c r="DS6548" s="81">
        <v>6.9088999792706322E-7</v>
      </c>
      <c r="DT6548" s="81">
        <v>6.9088999792706322E-7</v>
      </c>
      <c r="DU6548" s="81">
        <v>0</v>
      </c>
      <c r="DV6548" s="81">
        <v>6.9088999792706322E-7</v>
      </c>
      <c r="DW6548" s="81">
        <v>6.9088999792706322E-7</v>
      </c>
      <c r="GE6548" s="81" t="s">
        <v>449</v>
      </c>
      <c r="GF6548" s="81" t="s">
        <v>155</v>
      </c>
      <c r="GG6548" s="81" t="s">
        <v>504</v>
      </c>
      <c r="GH6548" s="81" t="s">
        <v>461</v>
      </c>
      <c r="GI6548" s="81">
        <v>2025</v>
      </c>
      <c r="GJ6548" s="81" t="s">
        <v>201</v>
      </c>
      <c r="GK6548" s="81">
        <v>233.23007680794331</v>
      </c>
      <c r="GL6548" s="81">
        <v>1759.53</v>
      </c>
      <c r="GM6548" s="81">
        <v>2025</v>
      </c>
      <c r="GN6548" s="81" t="s">
        <v>173</v>
      </c>
      <c r="GO6548" s="81">
        <v>1.1148832299820636E-2</v>
      </c>
      <c r="GP6548" s="81">
        <v>10</v>
      </c>
      <c r="GQ6548" s="81">
        <v>0</v>
      </c>
      <c r="GR6548" s="81" t="s">
        <v>448</v>
      </c>
      <c r="GS6548" s="81">
        <v>1.1148832299820636E-2</v>
      </c>
      <c r="GT6548" s="81">
        <v>2.6002430136060464</v>
      </c>
      <c r="GU6548" s="81">
        <v>1.1148832299820636E-2</v>
      </c>
      <c r="GV6548" s="81">
        <v>2.6002430136060464</v>
      </c>
      <c r="GW6548" s="81">
        <v>1.1148832299820636E-2</v>
      </c>
      <c r="GX6548" s="81">
        <v>2.6002430136060464</v>
      </c>
      <c r="GY6548" s="81">
        <v>1.1148832299820636E-2</v>
      </c>
      <c r="GZ6548" s="81">
        <v>2.6002430136060464</v>
      </c>
    </row>
    <row r="6549" spans="98:208" x14ac:dyDescent="0.25">
      <c r="CT6549" s="81" t="s">
        <v>155</v>
      </c>
      <c r="CU6549" s="81" t="s">
        <v>499</v>
      </c>
      <c r="CV6549" s="81" t="s">
        <v>459</v>
      </c>
      <c r="CW6549" s="81">
        <v>2027</v>
      </c>
      <c r="CX6549" s="81">
        <v>0</v>
      </c>
      <c r="CY6549" s="81">
        <v>0</v>
      </c>
      <c r="CZ6549" s="81">
        <v>0</v>
      </c>
      <c r="DA6549" s="81">
        <v>0</v>
      </c>
      <c r="DB6549" s="81">
        <v>5.4750346070077658</v>
      </c>
      <c r="DC6549" s="81">
        <v>0.71896016785821371</v>
      </c>
      <c r="DD6549" s="81">
        <v>3.0714971986151038</v>
      </c>
      <c r="DE6549" s="81">
        <v>1.6845772405344479</v>
      </c>
      <c r="DF6549" s="81">
        <v>8.0155663417021197E-3</v>
      </c>
      <c r="DG6549" s="81">
        <v>8.0155663417021197E-3</v>
      </c>
      <c r="DH6549" s="81">
        <v>8.0155663417021197E-3</v>
      </c>
      <c r="DI6549" s="81">
        <v>8.0155663417021197E-3</v>
      </c>
      <c r="DJ6549" s="81">
        <v>8.61935349886146E-5</v>
      </c>
      <c r="DL6549" s="81">
        <v>0</v>
      </c>
      <c r="DM6549" s="81">
        <v>6.9088999792706322E-7</v>
      </c>
      <c r="DN6549" s="81">
        <v>6.9088999792706322E-7</v>
      </c>
      <c r="DO6549" s="81">
        <v>0</v>
      </c>
      <c r="DP6549" s="81">
        <v>6.9088999792706322E-7</v>
      </c>
      <c r="DQ6549" s="81">
        <v>6.9088999792706322E-7</v>
      </c>
      <c r="DR6549" s="81">
        <v>0</v>
      </c>
      <c r="DS6549" s="81">
        <v>6.9088999792706322E-7</v>
      </c>
      <c r="DT6549" s="81">
        <v>6.9088999792706322E-7</v>
      </c>
      <c r="DU6549" s="81">
        <v>0</v>
      </c>
      <c r="DV6549" s="81">
        <v>6.9088999792706322E-7</v>
      </c>
      <c r="DW6549" s="81">
        <v>6.9088999792706322E-7</v>
      </c>
      <c r="GE6549" s="81" t="s">
        <v>449</v>
      </c>
      <c r="GF6549" s="81" t="s">
        <v>155</v>
      </c>
      <c r="GG6549" s="81" t="s">
        <v>504</v>
      </c>
      <c r="GH6549" s="81" t="s">
        <v>461</v>
      </c>
      <c r="GI6549" s="81">
        <v>2026</v>
      </c>
      <c r="GJ6549" s="81" t="s">
        <v>201</v>
      </c>
      <c r="GK6549" s="81">
        <v>233.23007680794331</v>
      </c>
      <c r="GL6549" s="81">
        <v>1759.53</v>
      </c>
      <c r="GM6549" s="81">
        <v>2026</v>
      </c>
      <c r="GN6549" s="81" t="s">
        <v>173</v>
      </c>
      <c r="GO6549" s="81">
        <v>1.1148832299820636E-2</v>
      </c>
      <c r="GP6549" s="81">
        <v>10</v>
      </c>
      <c r="GQ6549" s="81">
        <v>0</v>
      </c>
      <c r="GR6549" s="81" t="s">
        <v>448</v>
      </c>
      <c r="GS6549" s="81">
        <v>1.1148832299820636E-2</v>
      </c>
      <c r="GT6549" s="81">
        <v>2.6002430136060464</v>
      </c>
      <c r="GU6549" s="81">
        <v>1.1148832299820636E-2</v>
      </c>
      <c r="GV6549" s="81">
        <v>2.6002430136060464</v>
      </c>
      <c r="GW6549" s="81">
        <v>1.1148832299820636E-2</v>
      </c>
      <c r="GX6549" s="81">
        <v>2.6002430136060464</v>
      </c>
      <c r="GY6549" s="81">
        <v>1.1148832299820636E-2</v>
      </c>
      <c r="GZ6549" s="81">
        <v>2.6002430136060464</v>
      </c>
    </row>
    <row r="6550" spans="98:208" x14ac:dyDescent="0.25">
      <c r="CT6550" s="81" t="s">
        <v>155</v>
      </c>
      <c r="CU6550" s="81" t="s">
        <v>499</v>
      </c>
      <c r="CV6550" s="81" t="s">
        <v>459</v>
      </c>
      <c r="CW6550" s="81">
        <v>2028</v>
      </c>
      <c r="CX6550" s="81">
        <v>0</v>
      </c>
      <c r="CY6550" s="81">
        <v>0</v>
      </c>
      <c r="CZ6550" s="81">
        <v>0</v>
      </c>
      <c r="DA6550" s="81">
        <v>0</v>
      </c>
      <c r="DB6550" s="81">
        <v>5.7770153400784556</v>
      </c>
      <c r="DC6550" s="81">
        <v>0.74733835430388962</v>
      </c>
      <c r="DD6550" s="81">
        <v>3.2379513401017208</v>
      </c>
      <c r="DE6550" s="81">
        <v>1.7917256456728441</v>
      </c>
      <c r="DF6550" s="81">
        <v>8.3319499833580026E-3</v>
      </c>
      <c r="DG6550" s="81">
        <v>8.3319499833580026E-3</v>
      </c>
      <c r="DH6550" s="81">
        <v>8.3319499833580026E-3</v>
      </c>
      <c r="DI6550" s="81">
        <v>8.3319499833580026E-3</v>
      </c>
      <c r="DJ6550" s="81">
        <v>8.61935349886146E-5</v>
      </c>
      <c r="DL6550" s="81">
        <v>0</v>
      </c>
      <c r="DM6550" s="81">
        <v>7.1816022241395483E-7</v>
      </c>
      <c r="DN6550" s="81">
        <v>7.1816022241395483E-7</v>
      </c>
      <c r="DO6550" s="81">
        <v>0</v>
      </c>
      <c r="DP6550" s="81">
        <v>7.1816022241395483E-7</v>
      </c>
      <c r="DQ6550" s="81">
        <v>7.1816022241395483E-7</v>
      </c>
      <c r="DR6550" s="81">
        <v>0</v>
      </c>
      <c r="DS6550" s="81">
        <v>7.1816022241395483E-7</v>
      </c>
      <c r="DT6550" s="81">
        <v>7.1816022241395483E-7</v>
      </c>
      <c r="DU6550" s="81">
        <v>0</v>
      </c>
      <c r="DV6550" s="81">
        <v>7.1816022241395483E-7</v>
      </c>
      <c r="DW6550" s="81">
        <v>7.1816022241395483E-7</v>
      </c>
      <c r="GE6550" s="81" t="s">
        <v>449</v>
      </c>
      <c r="GF6550" s="81" t="s">
        <v>155</v>
      </c>
      <c r="GG6550" s="81" t="s">
        <v>504</v>
      </c>
      <c r="GH6550" s="81" t="s">
        <v>461</v>
      </c>
      <c r="GI6550" s="81">
        <v>2027</v>
      </c>
      <c r="GJ6550" s="81" t="s">
        <v>201</v>
      </c>
      <c r="GK6550" s="81">
        <v>233.23007680794331</v>
      </c>
      <c r="GL6550" s="81">
        <v>1759.53</v>
      </c>
      <c r="GM6550" s="81">
        <v>2027</v>
      </c>
      <c r="GN6550" s="81" t="s">
        <v>173</v>
      </c>
      <c r="GO6550" s="81">
        <v>1.1148832299820636E-2</v>
      </c>
      <c r="GP6550" s="81">
        <v>10</v>
      </c>
      <c r="GQ6550" s="81">
        <v>0</v>
      </c>
      <c r="GR6550" s="81" t="s">
        <v>448</v>
      </c>
      <c r="GS6550" s="81">
        <v>1.1148832299820636E-2</v>
      </c>
      <c r="GT6550" s="81">
        <v>2.6002430136060464</v>
      </c>
      <c r="GU6550" s="81">
        <v>1.1148832299820636E-2</v>
      </c>
      <c r="GV6550" s="81">
        <v>2.6002430136060464</v>
      </c>
      <c r="GW6550" s="81">
        <v>1.1148832299820636E-2</v>
      </c>
      <c r="GX6550" s="81">
        <v>2.6002430136060464</v>
      </c>
      <c r="GY6550" s="81">
        <v>1.1148832299820636E-2</v>
      </c>
      <c r="GZ6550" s="81">
        <v>2.6002430136060464</v>
      </c>
    </row>
    <row r="6551" spans="98:208" x14ac:dyDescent="0.25">
      <c r="CT6551" s="81" t="s">
        <v>155</v>
      </c>
      <c r="CU6551" s="81" t="s">
        <v>499</v>
      </c>
      <c r="CV6551" s="81" t="s">
        <v>459</v>
      </c>
      <c r="CW6551" s="81">
        <v>2029</v>
      </c>
      <c r="CX6551" s="81">
        <v>0</v>
      </c>
      <c r="CY6551" s="81">
        <v>0</v>
      </c>
      <c r="CZ6551" s="81">
        <v>0</v>
      </c>
      <c r="DA6551" s="81">
        <v>0</v>
      </c>
      <c r="DB6551" s="81">
        <v>5.7770153400784556</v>
      </c>
      <c r="DC6551" s="81">
        <v>0.74733835430388962</v>
      </c>
      <c r="DD6551" s="81">
        <v>3.2379513401017208</v>
      </c>
      <c r="DE6551" s="81">
        <v>1.7917256456728441</v>
      </c>
      <c r="DF6551" s="81">
        <v>8.3319499833580026E-3</v>
      </c>
      <c r="DG6551" s="81">
        <v>8.3319499833580026E-3</v>
      </c>
      <c r="DH6551" s="81">
        <v>8.3319499833580026E-3</v>
      </c>
      <c r="DI6551" s="81">
        <v>8.3319499833580026E-3</v>
      </c>
      <c r="DJ6551" s="81">
        <v>8.61935349886146E-5</v>
      </c>
      <c r="DL6551" s="81">
        <v>0</v>
      </c>
      <c r="DM6551" s="81">
        <v>7.1816022241395483E-7</v>
      </c>
      <c r="DN6551" s="81">
        <v>7.1816022241395483E-7</v>
      </c>
      <c r="DO6551" s="81">
        <v>0</v>
      </c>
      <c r="DP6551" s="81">
        <v>7.1816022241395483E-7</v>
      </c>
      <c r="DQ6551" s="81">
        <v>7.1816022241395483E-7</v>
      </c>
      <c r="DR6551" s="81">
        <v>0</v>
      </c>
      <c r="DS6551" s="81">
        <v>7.1816022241395483E-7</v>
      </c>
      <c r="DT6551" s="81">
        <v>7.1816022241395483E-7</v>
      </c>
      <c r="DU6551" s="81">
        <v>0</v>
      </c>
      <c r="DV6551" s="81">
        <v>7.1816022241395483E-7</v>
      </c>
      <c r="DW6551" s="81">
        <v>7.1816022241395483E-7</v>
      </c>
      <c r="GE6551" s="81" t="s">
        <v>449</v>
      </c>
      <c r="GF6551" s="81" t="s">
        <v>155</v>
      </c>
      <c r="GG6551" s="81" t="s">
        <v>504</v>
      </c>
      <c r="GH6551" s="81" t="s">
        <v>461</v>
      </c>
      <c r="GI6551" s="81">
        <v>2028</v>
      </c>
      <c r="GJ6551" s="81" t="s">
        <v>201</v>
      </c>
      <c r="GK6551" s="81">
        <v>247.2729921649514</v>
      </c>
      <c r="GL6551" s="81">
        <v>1759.53</v>
      </c>
      <c r="GM6551" s="81">
        <v>2028</v>
      </c>
      <c r="GN6551" s="81" t="s">
        <v>173</v>
      </c>
      <c r="GO6551" s="81">
        <v>1.1148832299820636E-2</v>
      </c>
      <c r="GP6551" s="81">
        <v>10</v>
      </c>
      <c r="GQ6551" s="81">
        <v>0</v>
      </c>
      <c r="GR6551" s="81" t="s">
        <v>448</v>
      </c>
      <c r="GS6551" s="81">
        <v>1.1148832299820636E-2</v>
      </c>
      <c r="GT6551" s="81">
        <v>2.7568051219219054</v>
      </c>
      <c r="GU6551" s="81">
        <v>1.1148832299820636E-2</v>
      </c>
      <c r="GV6551" s="81">
        <v>2.7568051219219054</v>
      </c>
      <c r="GW6551" s="81">
        <v>1.1148832299820636E-2</v>
      </c>
      <c r="GX6551" s="81">
        <v>2.7568051219219054</v>
      </c>
      <c r="GY6551" s="81">
        <v>1.1148832299820636E-2</v>
      </c>
      <c r="GZ6551" s="81">
        <v>2.7568051219219054</v>
      </c>
    </row>
    <row r="6552" spans="98:208" x14ac:dyDescent="0.25">
      <c r="CT6552" s="81" t="s">
        <v>155</v>
      </c>
      <c r="CU6552" s="81" t="s">
        <v>499</v>
      </c>
      <c r="CV6552" s="81" t="s">
        <v>459</v>
      </c>
      <c r="CW6552" s="81">
        <v>2030</v>
      </c>
      <c r="CX6552" s="81">
        <v>0</v>
      </c>
      <c r="CY6552" s="81">
        <v>0</v>
      </c>
      <c r="CZ6552" s="81">
        <v>0</v>
      </c>
      <c r="DA6552" s="81">
        <v>0</v>
      </c>
      <c r="DB6552" s="81">
        <v>5.7770153400784556</v>
      </c>
      <c r="DC6552" s="81">
        <v>0.74733835430388962</v>
      </c>
      <c r="DD6552" s="81">
        <v>3.2379513401017208</v>
      </c>
      <c r="DE6552" s="81">
        <v>1.7917256456728441</v>
      </c>
      <c r="DF6552" s="81">
        <v>0</v>
      </c>
      <c r="DG6552" s="81">
        <v>8.3319499833580026E-3</v>
      </c>
      <c r="DH6552" s="81">
        <v>8.3319499833580026E-3</v>
      </c>
      <c r="DI6552" s="81">
        <v>8.3319499833580026E-3</v>
      </c>
      <c r="DJ6552" s="81">
        <v>8.61935349886146E-5</v>
      </c>
      <c r="DL6552" s="81">
        <v>0</v>
      </c>
      <c r="DM6552" s="81">
        <v>0</v>
      </c>
      <c r="DN6552" s="81">
        <v>0</v>
      </c>
      <c r="DO6552" s="81">
        <v>0</v>
      </c>
      <c r="DP6552" s="81">
        <v>7.1816022241395483E-7</v>
      </c>
      <c r="DQ6552" s="81">
        <v>7.1816022241395483E-7</v>
      </c>
      <c r="DR6552" s="81">
        <v>0</v>
      </c>
      <c r="DS6552" s="81">
        <v>7.1816022241395483E-7</v>
      </c>
      <c r="DT6552" s="81">
        <v>7.1816022241395483E-7</v>
      </c>
      <c r="DU6552" s="81">
        <v>0</v>
      </c>
      <c r="DV6552" s="81">
        <v>7.1816022241395483E-7</v>
      </c>
      <c r="DW6552" s="81">
        <v>7.1816022241395483E-7</v>
      </c>
      <c r="GE6552" s="81" t="s">
        <v>449</v>
      </c>
      <c r="GF6552" s="81" t="s">
        <v>155</v>
      </c>
      <c r="GG6552" s="81" t="s">
        <v>504</v>
      </c>
      <c r="GH6552" s="81" t="s">
        <v>461</v>
      </c>
      <c r="GI6552" s="81">
        <v>2029</v>
      </c>
      <c r="GJ6552" s="81" t="s">
        <v>201</v>
      </c>
      <c r="GK6552" s="81">
        <v>247.2729921649514</v>
      </c>
      <c r="GL6552" s="81">
        <v>1759.53</v>
      </c>
      <c r="GM6552" s="81">
        <v>2029</v>
      </c>
      <c r="GN6552" s="81" t="s">
        <v>173</v>
      </c>
      <c r="GO6552" s="81">
        <v>1.1148832299820636E-2</v>
      </c>
      <c r="GP6552" s="81">
        <v>10</v>
      </c>
      <c r="GQ6552" s="81">
        <v>0</v>
      </c>
      <c r="GR6552" s="81" t="s">
        <v>448</v>
      </c>
      <c r="GS6552" s="81">
        <v>1.1148832299820636E-2</v>
      </c>
      <c r="GT6552" s="81">
        <v>2.7568051219219054</v>
      </c>
      <c r="GU6552" s="81">
        <v>1.1148832299820636E-2</v>
      </c>
      <c r="GV6552" s="81">
        <v>2.7568051219219054</v>
      </c>
      <c r="GW6552" s="81">
        <v>1.1148832299820636E-2</v>
      </c>
      <c r="GX6552" s="81">
        <v>2.7568051219219054</v>
      </c>
      <c r="GY6552" s="81">
        <v>1.1148832299820636E-2</v>
      </c>
      <c r="GZ6552" s="81">
        <v>2.7568051219219054</v>
      </c>
    </row>
    <row r="6553" spans="98:208" x14ac:dyDescent="0.25">
      <c r="CT6553" s="81" t="s">
        <v>155</v>
      </c>
      <c r="CU6553" s="81" t="s">
        <v>499</v>
      </c>
      <c r="CV6553" s="81" t="s">
        <v>459</v>
      </c>
      <c r="CW6553" s="81">
        <v>2031</v>
      </c>
      <c r="CX6553" s="81">
        <v>0</v>
      </c>
      <c r="CY6553" s="81">
        <v>0</v>
      </c>
      <c r="CZ6553" s="81">
        <v>0</v>
      </c>
      <c r="DA6553" s="81">
        <v>0</v>
      </c>
      <c r="DB6553" s="81">
        <v>5.7770153400784556</v>
      </c>
      <c r="DC6553" s="81">
        <v>0.74733835430388962</v>
      </c>
      <c r="DD6553" s="81">
        <v>3.2379513401017208</v>
      </c>
      <c r="DE6553" s="81">
        <v>1.7917256456728441</v>
      </c>
      <c r="DF6553" s="81">
        <v>0</v>
      </c>
      <c r="DG6553" s="81">
        <v>0</v>
      </c>
      <c r="DH6553" s="81">
        <v>8.3319499833580026E-3</v>
      </c>
      <c r="DI6553" s="81">
        <v>8.3319499833580026E-3</v>
      </c>
      <c r="DJ6553" s="81">
        <v>8.61935349886146E-5</v>
      </c>
      <c r="DL6553" s="81">
        <v>0</v>
      </c>
      <c r="DM6553" s="81">
        <v>0</v>
      </c>
      <c r="DN6553" s="81">
        <v>0</v>
      </c>
      <c r="DO6553" s="81">
        <v>0</v>
      </c>
      <c r="DP6553" s="81">
        <v>0</v>
      </c>
      <c r="DQ6553" s="81">
        <v>0</v>
      </c>
      <c r="DR6553" s="81">
        <v>0</v>
      </c>
      <c r="DS6553" s="81">
        <v>7.1816022241395483E-7</v>
      </c>
      <c r="DT6553" s="81">
        <v>7.1816022241395483E-7</v>
      </c>
      <c r="DU6553" s="81">
        <v>0</v>
      </c>
      <c r="DV6553" s="81">
        <v>7.1816022241395483E-7</v>
      </c>
      <c r="DW6553" s="81">
        <v>7.1816022241395483E-7</v>
      </c>
      <c r="GE6553" s="81" t="s">
        <v>449</v>
      </c>
      <c r="GF6553" s="81" t="s">
        <v>155</v>
      </c>
      <c r="GG6553" s="81" t="s">
        <v>504</v>
      </c>
      <c r="GH6553" s="81" t="s">
        <v>461</v>
      </c>
      <c r="GI6553" s="81">
        <v>2030</v>
      </c>
      <c r="GJ6553" s="81" t="s">
        <v>201</v>
      </c>
      <c r="GK6553" s="81">
        <v>247.2729921649514</v>
      </c>
      <c r="GL6553" s="81">
        <v>1759.53</v>
      </c>
      <c r="GM6553" s="81">
        <v>2030</v>
      </c>
      <c r="GN6553" s="81" t="s">
        <v>173</v>
      </c>
      <c r="GO6553" s="81">
        <v>1.1148832299820636E-2</v>
      </c>
      <c r="GP6553" s="81">
        <v>10</v>
      </c>
      <c r="GQ6553" s="81">
        <v>0</v>
      </c>
      <c r="GR6553" s="81" t="s">
        <v>448</v>
      </c>
      <c r="GS6553" s="81">
        <v>0</v>
      </c>
      <c r="GT6553" s="81">
        <v>0</v>
      </c>
      <c r="GU6553" s="81">
        <v>1.1148832299820636E-2</v>
      </c>
      <c r="GV6553" s="81">
        <v>2.7568051219219054</v>
      </c>
      <c r="GW6553" s="81">
        <v>1.1148832299820636E-2</v>
      </c>
      <c r="GX6553" s="81">
        <v>2.7568051219219054</v>
      </c>
      <c r="GY6553" s="81">
        <v>1.1148832299820636E-2</v>
      </c>
      <c r="GZ6553" s="81">
        <v>2.7568051219219054</v>
      </c>
    </row>
    <row r="6554" spans="98:208" x14ac:dyDescent="0.25">
      <c r="CT6554" s="81" t="s">
        <v>155</v>
      </c>
      <c r="CU6554" s="81" t="s">
        <v>499</v>
      </c>
      <c r="CV6554" s="81" t="s">
        <v>459</v>
      </c>
      <c r="CW6554" s="81">
        <v>2032</v>
      </c>
      <c r="CX6554" s="81">
        <v>0</v>
      </c>
      <c r="CY6554" s="81">
        <v>0</v>
      </c>
      <c r="CZ6554" s="81">
        <v>0</v>
      </c>
      <c r="DA6554" s="81">
        <v>0</v>
      </c>
      <c r="DB6554" s="81">
        <v>5.7770153400784556</v>
      </c>
      <c r="DC6554" s="81">
        <v>0.74733835430388962</v>
      </c>
      <c r="DD6554" s="81">
        <v>3.2379513401017208</v>
      </c>
      <c r="DE6554" s="81">
        <v>1.7917256456728441</v>
      </c>
      <c r="DF6554" s="81">
        <v>0</v>
      </c>
      <c r="DG6554" s="81">
        <v>0</v>
      </c>
      <c r="DH6554" s="81">
        <v>0</v>
      </c>
      <c r="DI6554" s="81">
        <v>8.3319499833580026E-3</v>
      </c>
      <c r="DJ6554" s="81">
        <v>8.61935349886146E-5</v>
      </c>
      <c r="DL6554" s="81">
        <v>0</v>
      </c>
      <c r="DM6554" s="81">
        <v>0</v>
      </c>
      <c r="DN6554" s="81">
        <v>0</v>
      </c>
      <c r="DO6554" s="81">
        <v>0</v>
      </c>
      <c r="DP6554" s="81">
        <v>0</v>
      </c>
      <c r="DQ6554" s="81">
        <v>0</v>
      </c>
      <c r="DR6554" s="81">
        <v>0</v>
      </c>
      <c r="DS6554" s="81">
        <v>0</v>
      </c>
      <c r="DT6554" s="81">
        <v>0</v>
      </c>
      <c r="DU6554" s="81">
        <v>0</v>
      </c>
      <c r="DV6554" s="81">
        <v>7.1816022241395483E-7</v>
      </c>
      <c r="DW6554" s="81">
        <v>7.1816022241395483E-7</v>
      </c>
      <c r="GE6554" s="81" t="s">
        <v>449</v>
      </c>
      <c r="GF6554" s="81" t="s">
        <v>155</v>
      </c>
      <c r="GG6554" s="81" t="s">
        <v>504</v>
      </c>
      <c r="GH6554" s="81" t="s">
        <v>461</v>
      </c>
      <c r="GI6554" s="81">
        <v>2031</v>
      </c>
      <c r="GJ6554" s="81" t="s">
        <v>201</v>
      </c>
      <c r="GK6554" s="81">
        <v>247.2729921649514</v>
      </c>
      <c r="GL6554" s="81">
        <v>1759.53</v>
      </c>
      <c r="GM6554" s="81">
        <v>2031</v>
      </c>
      <c r="GN6554" s="81" t="s">
        <v>173</v>
      </c>
      <c r="GO6554" s="81">
        <v>1.1148832299820636E-2</v>
      </c>
      <c r="GP6554" s="81">
        <v>10</v>
      </c>
      <c r="GQ6554" s="81">
        <v>0</v>
      </c>
      <c r="GR6554" s="81" t="s">
        <v>448</v>
      </c>
      <c r="GS6554" s="81">
        <v>0</v>
      </c>
      <c r="GT6554" s="81">
        <v>0</v>
      </c>
      <c r="GU6554" s="81">
        <v>0</v>
      </c>
      <c r="GV6554" s="81">
        <v>0</v>
      </c>
      <c r="GW6554" s="81">
        <v>1.1148832299820636E-2</v>
      </c>
      <c r="GX6554" s="81">
        <v>2.7568051219219054</v>
      </c>
      <c r="GY6554" s="81">
        <v>1.1148832299820636E-2</v>
      </c>
      <c r="GZ6554" s="81">
        <v>2.7568051219219054</v>
      </c>
    </row>
    <row r="6555" spans="98:208" x14ac:dyDescent="0.25">
      <c r="CT6555" s="81" t="s">
        <v>155</v>
      </c>
      <c r="CU6555" s="81" t="s">
        <v>499</v>
      </c>
      <c r="CV6555" s="81" t="s">
        <v>460</v>
      </c>
      <c r="CW6555" s="81">
        <v>2020</v>
      </c>
      <c r="CX6555" s="81">
        <v>0</v>
      </c>
      <c r="CY6555" s="81">
        <v>0</v>
      </c>
      <c r="CZ6555" s="81">
        <v>0</v>
      </c>
      <c r="DA6555" s="81">
        <v>0</v>
      </c>
      <c r="DB6555" s="81">
        <v>7.7900575334924685E-2</v>
      </c>
      <c r="DC6555" s="81">
        <v>3.6425060683935508E-2</v>
      </c>
      <c r="DD6555" s="81">
        <v>1.580872452543269E-3</v>
      </c>
      <c r="DE6555" s="81">
        <v>3.9894642198440793E-2</v>
      </c>
      <c r="DF6555" s="81">
        <v>4.0609689307598697E-4</v>
      </c>
      <c r="DG6555" s="81">
        <v>0</v>
      </c>
      <c r="DH6555" s="81">
        <v>0</v>
      </c>
      <c r="DI6555" s="81">
        <v>0</v>
      </c>
      <c r="DJ6555" s="81">
        <v>3.0854520961755581E-2</v>
      </c>
      <c r="DL6555" s="81">
        <v>0</v>
      </c>
      <c r="DM6555" s="81">
        <v>1.2529925099916855E-5</v>
      </c>
      <c r="DN6555" s="81">
        <v>1.2529925099916855E-5</v>
      </c>
      <c r="DO6555" s="81">
        <v>0</v>
      </c>
      <c r="DP6555" s="81">
        <v>0</v>
      </c>
      <c r="DQ6555" s="81">
        <v>0</v>
      </c>
      <c r="DR6555" s="81">
        <v>0</v>
      </c>
      <c r="DS6555" s="81">
        <v>0</v>
      </c>
      <c r="DT6555" s="81">
        <v>0</v>
      </c>
      <c r="DU6555" s="81">
        <v>0</v>
      </c>
      <c r="DV6555" s="81">
        <v>0</v>
      </c>
      <c r="DW6555" s="81">
        <v>0</v>
      </c>
      <c r="GE6555" s="81" t="s">
        <v>449</v>
      </c>
      <c r="GF6555" s="81" t="s">
        <v>155</v>
      </c>
      <c r="GG6555" s="81" t="s">
        <v>504</v>
      </c>
      <c r="GH6555" s="81" t="s">
        <v>461</v>
      </c>
      <c r="GI6555" s="81">
        <v>2032</v>
      </c>
      <c r="GJ6555" s="81" t="s">
        <v>201</v>
      </c>
      <c r="GK6555" s="81">
        <v>247.2729921649514</v>
      </c>
      <c r="GL6555" s="81">
        <v>1759.53</v>
      </c>
      <c r="GM6555" s="81">
        <v>2032</v>
      </c>
      <c r="GN6555" s="81" t="s">
        <v>173</v>
      </c>
      <c r="GO6555" s="81">
        <v>1.1148832299820636E-2</v>
      </c>
      <c r="GP6555" s="81">
        <v>10</v>
      </c>
      <c r="GQ6555" s="81">
        <v>0</v>
      </c>
      <c r="GR6555" s="81" t="s">
        <v>448</v>
      </c>
      <c r="GS6555" s="81">
        <v>0</v>
      </c>
      <c r="GT6555" s="81">
        <v>0</v>
      </c>
      <c r="GU6555" s="81">
        <v>0</v>
      </c>
      <c r="GV6555" s="81">
        <v>0</v>
      </c>
      <c r="GW6555" s="81">
        <v>0</v>
      </c>
      <c r="GX6555" s="81">
        <v>0</v>
      </c>
      <c r="GY6555" s="81">
        <v>1.1148832299820636E-2</v>
      </c>
      <c r="GZ6555" s="81">
        <v>2.7568051219219054</v>
      </c>
    </row>
    <row r="6556" spans="98:208" x14ac:dyDescent="0.25">
      <c r="CT6556" s="81" t="s">
        <v>155</v>
      </c>
      <c r="CU6556" s="81" t="s">
        <v>499</v>
      </c>
      <c r="CV6556" s="81" t="s">
        <v>460</v>
      </c>
      <c r="CW6556" s="81">
        <v>2021</v>
      </c>
      <c r="CX6556" s="81">
        <v>0</v>
      </c>
      <c r="CY6556" s="81">
        <v>0</v>
      </c>
      <c r="CZ6556" s="81">
        <v>0</v>
      </c>
      <c r="DA6556" s="81">
        <v>0</v>
      </c>
      <c r="DB6556" s="81">
        <v>7.7900575334924685E-2</v>
      </c>
      <c r="DC6556" s="81">
        <v>3.6425060683935508E-2</v>
      </c>
      <c r="DD6556" s="81">
        <v>1.580872452543269E-3</v>
      </c>
      <c r="DE6556" s="81">
        <v>3.9894642198440793E-2</v>
      </c>
      <c r="DF6556" s="81">
        <v>4.0609689307598697E-4</v>
      </c>
      <c r="DG6556" s="81">
        <v>4.0609689307598697E-4</v>
      </c>
      <c r="DH6556" s="81">
        <v>0</v>
      </c>
      <c r="DI6556" s="81">
        <v>0</v>
      </c>
      <c r="DJ6556" s="81">
        <v>3.0854520961755581E-2</v>
      </c>
      <c r="DL6556" s="81">
        <v>0</v>
      </c>
      <c r="DM6556" s="81">
        <v>1.2529925099916855E-5</v>
      </c>
      <c r="DN6556" s="81">
        <v>1.2529925099916855E-5</v>
      </c>
      <c r="DO6556" s="81">
        <v>0</v>
      </c>
      <c r="DP6556" s="81">
        <v>1.2529925099916855E-5</v>
      </c>
      <c r="DQ6556" s="81">
        <v>1.2529925099916855E-5</v>
      </c>
      <c r="DR6556" s="81">
        <v>0</v>
      </c>
      <c r="DS6556" s="81">
        <v>0</v>
      </c>
      <c r="DT6556" s="81">
        <v>0</v>
      </c>
      <c r="DU6556" s="81">
        <v>0</v>
      </c>
      <c r="DV6556" s="81">
        <v>0</v>
      </c>
      <c r="DW6556" s="81">
        <v>0</v>
      </c>
      <c r="GE6556" s="81" t="s">
        <v>449</v>
      </c>
      <c r="GF6556" s="81" t="s">
        <v>155</v>
      </c>
      <c r="GG6556" s="81" t="s">
        <v>504</v>
      </c>
      <c r="GH6556" s="81" t="s">
        <v>451</v>
      </c>
      <c r="GI6556" s="81">
        <v>2021</v>
      </c>
      <c r="GJ6556" s="81" t="s">
        <v>201</v>
      </c>
      <c r="GK6556" s="81">
        <v>222.229421627851</v>
      </c>
      <c r="GL6556" s="81">
        <v>1759.53</v>
      </c>
      <c r="GM6556" s="81">
        <v>2021</v>
      </c>
      <c r="GN6556" s="81" t="s">
        <v>173</v>
      </c>
      <c r="GO6556" s="81">
        <v>1.1148832299820636E-2</v>
      </c>
      <c r="GP6556" s="81">
        <v>10</v>
      </c>
      <c r="GQ6556" s="81">
        <v>0</v>
      </c>
      <c r="GR6556" s="81" t="s">
        <v>448</v>
      </c>
      <c r="GS6556" s="81">
        <v>1.1148832299820636E-2</v>
      </c>
      <c r="GT6556" s="81">
        <v>2.477598553815044</v>
      </c>
      <c r="GU6556" s="81">
        <v>1.1148832299820636E-2</v>
      </c>
      <c r="GV6556" s="81">
        <v>2.477598553815044</v>
      </c>
      <c r="GW6556" s="81">
        <v>0</v>
      </c>
      <c r="GX6556" s="81">
        <v>0</v>
      </c>
      <c r="GY6556" s="81">
        <v>0</v>
      </c>
      <c r="GZ6556" s="81">
        <v>0</v>
      </c>
    </row>
    <row r="6557" spans="98:208" x14ac:dyDescent="0.25">
      <c r="CT6557" s="81" t="s">
        <v>155</v>
      </c>
      <c r="CU6557" s="81" t="s">
        <v>499</v>
      </c>
      <c r="CV6557" s="81" t="s">
        <v>460</v>
      </c>
      <c r="CW6557" s="81">
        <v>2022</v>
      </c>
      <c r="CX6557" s="81">
        <v>0</v>
      </c>
      <c r="CY6557" s="81">
        <v>0</v>
      </c>
      <c r="CZ6557" s="81">
        <v>0</v>
      </c>
      <c r="DA6557" s="81">
        <v>0</v>
      </c>
      <c r="DB6557" s="81">
        <v>7.7900575334924685E-2</v>
      </c>
      <c r="DC6557" s="81">
        <v>3.6425060683935508E-2</v>
      </c>
      <c r="DD6557" s="81">
        <v>1.580872452543269E-3</v>
      </c>
      <c r="DE6557" s="81">
        <v>3.9894642198440793E-2</v>
      </c>
      <c r="DF6557" s="81">
        <v>4.0609689307598697E-4</v>
      </c>
      <c r="DG6557" s="81">
        <v>4.0609689307598697E-4</v>
      </c>
      <c r="DH6557" s="81">
        <v>4.0609689307598697E-4</v>
      </c>
      <c r="DI6557" s="81">
        <v>0</v>
      </c>
      <c r="DJ6557" s="81">
        <v>3.0854520961755581E-2</v>
      </c>
      <c r="DL6557" s="81">
        <v>0</v>
      </c>
      <c r="DM6557" s="81">
        <v>1.2529925099916855E-5</v>
      </c>
      <c r="DN6557" s="81">
        <v>1.2529925099916855E-5</v>
      </c>
      <c r="DO6557" s="81">
        <v>0</v>
      </c>
      <c r="DP6557" s="81">
        <v>1.2529925099916855E-5</v>
      </c>
      <c r="DQ6557" s="81">
        <v>1.2529925099916855E-5</v>
      </c>
      <c r="DR6557" s="81">
        <v>0</v>
      </c>
      <c r="DS6557" s="81">
        <v>1.2529925099916855E-5</v>
      </c>
      <c r="DT6557" s="81">
        <v>1.2529925099916855E-5</v>
      </c>
      <c r="DU6557" s="81">
        <v>0</v>
      </c>
      <c r="DV6557" s="81">
        <v>0</v>
      </c>
      <c r="DW6557" s="81">
        <v>0</v>
      </c>
      <c r="GE6557" s="81" t="s">
        <v>449</v>
      </c>
      <c r="GF6557" s="81" t="s">
        <v>155</v>
      </c>
      <c r="GG6557" s="81" t="s">
        <v>504</v>
      </c>
      <c r="GH6557" s="81" t="s">
        <v>451</v>
      </c>
      <c r="GI6557" s="81">
        <v>2022</v>
      </c>
      <c r="GJ6557" s="81" t="s">
        <v>201</v>
      </c>
      <c r="GK6557" s="81">
        <v>222.229421627851</v>
      </c>
      <c r="GL6557" s="81">
        <v>1759.53</v>
      </c>
      <c r="GM6557" s="81">
        <v>2022</v>
      </c>
      <c r="GN6557" s="81" t="s">
        <v>173</v>
      </c>
      <c r="GO6557" s="81">
        <v>1.1148832299820636E-2</v>
      </c>
      <c r="GP6557" s="81">
        <v>10</v>
      </c>
      <c r="GQ6557" s="81">
        <v>0</v>
      </c>
      <c r="GR6557" s="81" t="s">
        <v>448</v>
      </c>
      <c r="GS6557" s="81">
        <v>1.1148832299820636E-2</v>
      </c>
      <c r="GT6557" s="81">
        <v>2.477598553815044</v>
      </c>
      <c r="GU6557" s="81">
        <v>1.1148832299820636E-2</v>
      </c>
      <c r="GV6557" s="81">
        <v>2.477598553815044</v>
      </c>
      <c r="GW6557" s="81">
        <v>1.1148832299820636E-2</v>
      </c>
      <c r="GX6557" s="81">
        <v>2.477598553815044</v>
      </c>
      <c r="GY6557" s="81">
        <v>0</v>
      </c>
      <c r="GZ6557" s="81">
        <v>0</v>
      </c>
    </row>
    <row r="6558" spans="98:208" x14ac:dyDescent="0.25">
      <c r="CT6558" s="81" t="s">
        <v>155</v>
      </c>
      <c r="CU6558" s="81" t="s">
        <v>499</v>
      </c>
      <c r="CV6558" s="81" t="s">
        <v>460</v>
      </c>
      <c r="CW6558" s="81">
        <v>2023</v>
      </c>
      <c r="CX6558" s="81">
        <v>0</v>
      </c>
      <c r="CY6558" s="81">
        <v>0</v>
      </c>
      <c r="CZ6558" s="81">
        <v>0</v>
      </c>
      <c r="DA6558" s="81">
        <v>0</v>
      </c>
      <c r="DB6558" s="81">
        <v>8.0408269036960689E-2</v>
      </c>
      <c r="DC6558" s="81">
        <v>3.759022461137701E-2</v>
      </c>
      <c r="DD6558" s="81">
        <v>1.631433411568744E-3</v>
      </c>
      <c r="DE6558" s="81">
        <v>4.1186611013995851E-2</v>
      </c>
      <c r="DF6558" s="81">
        <v>4.1908711030483266E-4</v>
      </c>
      <c r="DG6558" s="81">
        <v>4.1908711030483266E-4</v>
      </c>
      <c r="DH6558" s="81">
        <v>4.1908711030483266E-4</v>
      </c>
      <c r="DI6558" s="81">
        <v>4.1908711030483266E-4</v>
      </c>
      <c r="DJ6558" s="81">
        <v>3.0854520961755581E-2</v>
      </c>
      <c r="DL6558" s="81">
        <v>0</v>
      </c>
      <c r="DM6558" s="81">
        <v>1.2930732029702033E-5</v>
      </c>
      <c r="DN6558" s="81">
        <v>1.2930732029702033E-5</v>
      </c>
      <c r="DO6558" s="81">
        <v>0</v>
      </c>
      <c r="DP6558" s="81">
        <v>1.2930732029702033E-5</v>
      </c>
      <c r="DQ6558" s="81">
        <v>1.2930732029702033E-5</v>
      </c>
      <c r="DR6558" s="81">
        <v>0</v>
      </c>
      <c r="DS6558" s="81">
        <v>1.2930732029702033E-5</v>
      </c>
      <c r="DT6558" s="81">
        <v>1.2930732029702033E-5</v>
      </c>
      <c r="DU6558" s="81">
        <v>0</v>
      </c>
      <c r="DV6558" s="81">
        <v>1.2930732029702033E-5</v>
      </c>
      <c r="DW6558" s="81">
        <v>1.2930732029702033E-5</v>
      </c>
      <c r="GE6558" s="81" t="s">
        <v>449</v>
      </c>
      <c r="GF6558" s="81" t="s">
        <v>155</v>
      </c>
      <c r="GG6558" s="81" t="s">
        <v>504</v>
      </c>
      <c r="GH6558" s="81" t="s">
        <v>451</v>
      </c>
      <c r="GI6558" s="81">
        <v>2023</v>
      </c>
      <c r="GJ6558" s="81" t="s">
        <v>201</v>
      </c>
      <c r="GK6558" s="81">
        <v>233.2300768079607</v>
      </c>
      <c r="GL6558" s="81">
        <v>1759.53</v>
      </c>
      <c r="GM6558" s="81">
        <v>2023</v>
      </c>
      <c r="GN6558" s="81" t="s">
        <v>173</v>
      </c>
      <c r="GO6558" s="81">
        <v>1.1148832299820636E-2</v>
      </c>
      <c r="GP6558" s="81">
        <v>10</v>
      </c>
      <c r="GQ6558" s="81">
        <v>0</v>
      </c>
      <c r="GR6558" s="81" t="s">
        <v>448</v>
      </c>
      <c r="GS6558" s="81">
        <v>1.1148832299820636E-2</v>
      </c>
      <c r="GT6558" s="81">
        <v>2.60024301360624</v>
      </c>
      <c r="GU6558" s="81">
        <v>1.1148832299820636E-2</v>
      </c>
      <c r="GV6558" s="81">
        <v>2.60024301360624</v>
      </c>
      <c r="GW6558" s="81">
        <v>1.1148832299820636E-2</v>
      </c>
      <c r="GX6558" s="81">
        <v>2.60024301360624</v>
      </c>
      <c r="GY6558" s="81">
        <v>1.1148832299820636E-2</v>
      </c>
      <c r="GZ6558" s="81">
        <v>2.60024301360624</v>
      </c>
    </row>
    <row r="6559" spans="98:208" x14ac:dyDescent="0.25">
      <c r="CT6559" s="81" t="s">
        <v>155</v>
      </c>
      <c r="CU6559" s="81" t="s">
        <v>499</v>
      </c>
      <c r="CV6559" s="81" t="s">
        <v>460</v>
      </c>
      <c r="CW6559" s="81">
        <v>2024</v>
      </c>
      <c r="CX6559" s="81">
        <v>0</v>
      </c>
      <c r="CY6559" s="81">
        <v>0</v>
      </c>
      <c r="CZ6559" s="81">
        <v>0</v>
      </c>
      <c r="DA6559" s="81">
        <v>0</v>
      </c>
      <c r="DB6559" s="81">
        <v>8.0408269036960689E-2</v>
      </c>
      <c r="DC6559" s="81">
        <v>3.759022461137701E-2</v>
      </c>
      <c r="DD6559" s="81">
        <v>1.631433411568744E-3</v>
      </c>
      <c r="DE6559" s="81">
        <v>4.1186611013995851E-2</v>
      </c>
      <c r="DF6559" s="81">
        <v>4.1908711030483266E-4</v>
      </c>
      <c r="DG6559" s="81">
        <v>4.1908711030483266E-4</v>
      </c>
      <c r="DH6559" s="81">
        <v>4.1908711030483266E-4</v>
      </c>
      <c r="DI6559" s="81">
        <v>4.1908711030483266E-4</v>
      </c>
      <c r="DJ6559" s="81">
        <v>3.0854520961755581E-2</v>
      </c>
      <c r="DL6559" s="81">
        <v>0</v>
      </c>
      <c r="DM6559" s="81">
        <v>1.2930732029702033E-5</v>
      </c>
      <c r="DN6559" s="81">
        <v>1.2930732029702033E-5</v>
      </c>
      <c r="DO6559" s="81">
        <v>0</v>
      </c>
      <c r="DP6559" s="81">
        <v>1.2930732029702033E-5</v>
      </c>
      <c r="DQ6559" s="81">
        <v>1.2930732029702033E-5</v>
      </c>
      <c r="DR6559" s="81">
        <v>0</v>
      </c>
      <c r="DS6559" s="81">
        <v>1.2930732029702033E-5</v>
      </c>
      <c r="DT6559" s="81">
        <v>1.2930732029702033E-5</v>
      </c>
      <c r="DU6559" s="81">
        <v>0</v>
      </c>
      <c r="DV6559" s="81">
        <v>1.2930732029702033E-5</v>
      </c>
      <c r="DW6559" s="81">
        <v>1.2930732029702033E-5</v>
      </c>
      <c r="GE6559" s="81" t="s">
        <v>449</v>
      </c>
      <c r="GF6559" s="81" t="s">
        <v>155</v>
      </c>
      <c r="GG6559" s="81" t="s">
        <v>504</v>
      </c>
      <c r="GH6559" s="81" t="s">
        <v>451</v>
      </c>
      <c r="GI6559" s="81">
        <v>2024</v>
      </c>
      <c r="GJ6559" s="81" t="s">
        <v>201</v>
      </c>
      <c r="GK6559" s="81">
        <v>233.2300768079607</v>
      </c>
      <c r="GL6559" s="81">
        <v>1759.53</v>
      </c>
      <c r="GM6559" s="81">
        <v>2024</v>
      </c>
      <c r="GN6559" s="81" t="s">
        <v>173</v>
      </c>
      <c r="GO6559" s="81">
        <v>1.1148832299820636E-2</v>
      </c>
      <c r="GP6559" s="81">
        <v>10</v>
      </c>
      <c r="GQ6559" s="81">
        <v>0</v>
      </c>
      <c r="GR6559" s="81" t="s">
        <v>448</v>
      </c>
      <c r="GS6559" s="81">
        <v>1.1148832299820636E-2</v>
      </c>
      <c r="GT6559" s="81">
        <v>2.60024301360624</v>
      </c>
      <c r="GU6559" s="81">
        <v>1.1148832299820636E-2</v>
      </c>
      <c r="GV6559" s="81">
        <v>2.60024301360624</v>
      </c>
      <c r="GW6559" s="81">
        <v>1.1148832299820636E-2</v>
      </c>
      <c r="GX6559" s="81">
        <v>2.60024301360624</v>
      </c>
      <c r="GY6559" s="81">
        <v>1.1148832299820636E-2</v>
      </c>
      <c r="GZ6559" s="81">
        <v>2.60024301360624</v>
      </c>
    </row>
    <row r="6560" spans="98:208" x14ac:dyDescent="0.25">
      <c r="CT6560" s="81" t="s">
        <v>155</v>
      </c>
      <c r="CU6560" s="81" t="s">
        <v>499</v>
      </c>
      <c r="CV6560" s="81" t="s">
        <v>460</v>
      </c>
      <c r="CW6560" s="81">
        <v>2025</v>
      </c>
      <c r="CX6560" s="81">
        <v>0</v>
      </c>
      <c r="CY6560" s="81">
        <v>0</v>
      </c>
      <c r="CZ6560" s="81">
        <v>0</v>
      </c>
      <c r="DA6560" s="81">
        <v>0</v>
      </c>
      <c r="DB6560" s="81">
        <v>8.0408269036960689E-2</v>
      </c>
      <c r="DC6560" s="81">
        <v>3.759022461137701E-2</v>
      </c>
      <c r="DD6560" s="81">
        <v>1.631433411568744E-3</v>
      </c>
      <c r="DE6560" s="81">
        <v>4.1186611013995851E-2</v>
      </c>
      <c r="DF6560" s="81">
        <v>4.1908711030483266E-4</v>
      </c>
      <c r="DG6560" s="81">
        <v>4.1908711030483266E-4</v>
      </c>
      <c r="DH6560" s="81">
        <v>4.1908711030483266E-4</v>
      </c>
      <c r="DI6560" s="81">
        <v>4.1908711030483266E-4</v>
      </c>
      <c r="DJ6560" s="81">
        <v>3.0854520961755581E-2</v>
      </c>
      <c r="DL6560" s="81">
        <v>0</v>
      </c>
      <c r="DM6560" s="81">
        <v>1.2930732029702033E-5</v>
      </c>
      <c r="DN6560" s="81">
        <v>1.2930732029702033E-5</v>
      </c>
      <c r="DO6560" s="81">
        <v>0</v>
      </c>
      <c r="DP6560" s="81">
        <v>1.2930732029702033E-5</v>
      </c>
      <c r="DQ6560" s="81">
        <v>1.2930732029702033E-5</v>
      </c>
      <c r="DR6560" s="81">
        <v>0</v>
      </c>
      <c r="DS6560" s="81">
        <v>1.2930732029702033E-5</v>
      </c>
      <c r="DT6560" s="81">
        <v>1.2930732029702033E-5</v>
      </c>
      <c r="DU6560" s="81">
        <v>0</v>
      </c>
      <c r="DV6560" s="81">
        <v>1.2930732029702033E-5</v>
      </c>
      <c r="DW6560" s="81">
        <v>1.2930732029702033E-5</v>
      </c>
      <c r="GE6560" s="81" t="s">
        <v>449</v>
      </c>
      <c r="GF6560" s="81" t="s">
        <v>155</v>
      </c>
      <c r="GG6560" s="81" t="s">
        <v>504</v>
      </c>
      <c r="GH6560" s="81" t="s">
        <v>451</v>
      </c>
      <c r="GI6560" s="81">
        <v>2025</v>
      </c>
      <c r="GJ6560" s="81" t="s">
        <v>201</v>
      </c>
      <c r="GK6560" s="81">
        <v>233.2300768079607</v>
      </c>
      <c r="GL6560" s="81">
        <v>1759.53</v>
      </c>
      <c r="GM6560" s="81">
        <v>2025</v>
      </c>
      <c r="GN6560" s="81" t="s">
        <v>173</v>
      </c>
      <c r="GO6560" s="81">
        <v>1.1148832299820636E-2</v>
      </c>
      <c r="GP6560" s="81">
        <v>10</v>
      </c>
      <c r="GQ6560" s="81">
        <v>0</v>
      </c>
      <c r="GR6560" s="81" t="s">
        <v>448</v>
      </c>
      <c r="GS6560" s="81">
        <v>1.1148832299820636E-2</v>
      </c>
      <c r="GT6560" s="81">
        <v>2.60024301360624</v>
      </c>
      <c r="GU6560" s="81">
        <v>1.1148832299820636E-2</v>
      </c>
      <c r="GV6560" s="81">
        <v>2.60024301360624</v>
      </c>
      <c r="GW6560" s="81">
        <v>1.1148832299820636E-2</v>
      </c>
      <c r="GX6560" s="81">
        <v>2.60024301360624</v>
      </c>
      <c r="GY6560" s="81">
        <v>1.1148832299820636E-2</v>
      </c>
      <c r="GZ6560" s="81">
        <v>2.60024301360624</v>
      </c>
    </row>
    <row r="6561" spans="98:208" x14ac:dyDescent="0.25">
      <c r="CT6561" s="81" t="s">
        <v>155</v>
      </c>
      <c r="CU6561" s="81" t="s">
        <v>499</v>
      </c>
      <c r="CV6561" s="81" t="s">
        <v>460</v>
      </c>
      <c r="CW6561" s="81">
        <v>2026</v>
      </c>
      <c r="CX6561" s="81">
        <v>0</v>
      </c>
      <c r="CY6561" s="81">
        <v>0</v>
      </c>
      <c r="CZ6561" s="81">
        <v>0</v>
      </c>
      <c r="DA6561" s="81">
        <v>0</v>
      </c>
      <c r="DB6561" s="81">
        <v>8.0408269036960689E-2</v>
      </c>
      <c r="DC6561" s="81">
        <v>3.759022461137701E-2</v>
      </c>
      <c r="DD6561" s="81">
        <v>1.631433411568744E-3</v>
      </c>
      <c r="DE6561" s="81">
        <v>4.1186611013995851E-2</v>
      </c>
      <c r="DF6561" s="81">
        <v>4.1908711030483266E-4</v>
      </c>
      <c r="DG6561" s="81">
        <v>4.1908711030483266E-4</v>
      </c>
      <c r="DH6561" s="81">
        <v>4.1908711030483266E-4</v>
      </c>
      <c r="DI6561" s="81">
        <v>4.1908711030483266E-4</v>
      </c>
      <c r="DJ6561" s="81">
        <v>3.0854520961755581E-2</v>
      </c>
      <c r="DL6561" s="81">
        <v>0</v>
      </c>
      <c r="DM6561" s="81">
        <v>1.2930732029702033E-5</v>
      </c>
      <c r="DN6561" s="81">
        <v>1.2930732029702033E-5</v>
      </c>
      <c r="DO6561" s="81">
        <v>0</v>
      </c>
      <c r="DP6561" s="81">
        <v>1.2930732029702033E-5</v>
      </c>
      <c r="DQ6561" s="81">
        <v>1.2930732029702033E-5</v>
      </c>
      <c r="DR6561" s="81">
        <v>0</v>
      </c>
      <c r="DS6561" s="81">
        <v>1.2930732029702033E-5</v>
      </c>
      <c r="DT6561" s="81">
        <v>1.2930732029702033E-5</v>
      </c>
      <c r="DU6561" s="81">
        <v>0</v>
      </c>
      <c r="DV6561" s="81">
        <v>1.2930732029702033E-5</v>
      </c>
      <c r="DW6561" s="81">
        <v>1.2930732029702033E-5</v>
      </c>
      <c r="GE6561" s="81" t="s">
        <v>449</v>
      </c>
      <c r="GF6561" s="81" t="s">
        <v>155</v>
      </c>
      <c r="GG6561" s="81" t="s">
        <v>504</v>
      </c>
      <c r="GH6561" s="81" t="s">
        <v>451</v>
      </c>
      <c r="GI6561" s="81">
        <v>2026</v>
      </c>
      <c r="GJ6561" s="81" t="s">
        <v>201</v>
      </c>
      <c r="GK6561" s="81">
        <v>233.2300768079607</v>
      </c>
      <c r="GL6561" s="81">
        <v>1759.53</v>
      </c>
      <c r="GM6561" s="81">
        <v>2026</v>
      </c>
      <c r="GN6561" s="81" t="s">
        <v>173</v>
      </c>
      <c r="GO6561" s="81">
        <v>1.1148832299820636E-2</v>
      </c>
      <c r="GP6561" s="81">
        <v>10</v>
      </c>
      <c r="GQ6561" s="81">
        <v>0</v>
      </c>
      <c r="GR6561" s="81" t="s">
        <v>448</v>
      </c>
      <c r="GS6561" s="81">
        <v>1.1148832299820636E-2</v>
      </c>
      <c r="GT6561" s="81">
        <v>2.60024301360624</v>
      </c>
      <c r="GU6561" s="81">
        <v>1.1148832299820636E-2</v>
      </c>
      <c r="GV6561" s="81">
        <v>2.60024301360624</v>
      </c>
      <c r="GW6561" s="81">
        <v>1.1148832299820636E-2</v>
      </c>
      <c r="GX6561" s="81">
        <v>2.60024301360624</v>
      </c>
      <c r="GY6561" s="81">
        <v>1.1148832299820636E-2</v>
      </c>
      <c r="GZ6561" s="81">
        <v>2.60024301360624</v>
      </c>
    </row>
    <row r="6562" spans="98:208" x14ac:dyDescent="0.25">
      <c r="CT6562" s="81" t="s">
        <v>155</v>
      </c>
      <c r="CU6562" s="81" t="s">
        <v>499</v>
      </c>
      <c r="CV6562" s="81" t="s">
        <v>460</v>
      </c>
      <c r="CW6562" s="81">
        <v>2027</v>
      </c>
      <c r="CX6562" s="81">
        <v>0</v>
      </c>
      <c r="CY6562" s="81">
        <v>0</v>
      </c>
      <c r="CZ6562" s="81">
        <v>0</v>
      </c>
      <c r="DA6562" s="81">
        <v>0</v>
      </c>
      <c r="DB6562" s="81">
        <v>8.0408269036960689E-2</v>
      </c>
      <c r="DC6562" s="81">
        <v>3.759022461137701E-2</v>
      </c>
      <c r="DD6562" s="81">
        <v>1.631433411568744E-3</v>
      </c>
      <c r="DE6562" s="81">
        <v>4.1186611013995851E-2</v>
      </c>
      <c r="DF6562" s="81">
        <v>4.1908711030483266E-4</v>
      </c>
      <c r="DG6562" s="81">
        <v>4.1908711030483266E-4</v>
      </c>
      <c r="DH6562" s="81">
        <v>4.1908711030483266E-4</v>
      </c>
      <c r="DI6562" s="81">
        <v>4.1908711030483266E-4</v>
      </c>
      <c r="DJ6562" s="81">
        <v>3.0854520961755581E-2</v>
      </c>
      <c r="DL6562" s="81">
        <v>0</v>
      </c>
      <c r="DM6562" s="81">
        <v>1.2930732029702033E-5</v>
      </c>
      <c r="DN6562" s="81">
        <v>1.2930732029702033E-5</v>
      </c>
      <c r="DO6562" s="81">
        <v>0</v>
      </c>
      <c r="DP6562" s="81">
        <v>1.2930732029702033E-5</v>
      </c>
      <c r="DQ6562" s="81">
        <v>1.2930732029702033E-5</v>
      </c>
      <c r="DR6562" s="81">
        <v>0</v>
      </c>
      <c r="DS6562" s="81">
        <v>1.2930732029702033E-5</v>
      </c>
      <c r="DT6562" s="81">
        <v>1.2930732029702033E-5</v>
      </c>
      <c r="DU6562" s="81">
        <v>0</v>
      </c>
      <c r="DV6562" s="81">
        <v>1.2930732029702033E-5</v>
      </c>
      <c r="DW6562" s="81">
        <v>1.2930732029702033E-5</v>
      </c>
      <c r="GE6562" s="81" t="s">
        <v>449</v>
      </c>
      <c r="GF6562" s="81" t="s">
        <v>155</v>
      </c>
      <c r="GG6562" s="81" t="s">
        <v>504</v>
      </c>
      <c r="GH6562" s="81" t="s">
        <v>451</v>
      </c>
      <c r="GI6562" s="81">
        <v>2027</v>
      </c>
      <c r="GJ6562" s="81" t="s">
        <v>201</v>
      </c>
      <c r="GK6562" s="81">
        <v>233.2300768079607</v>
      </c>
      <c r="GL6562" s="81">
        <v>1759.53</v>
      </c>
      <c r="GM6562" s="81">
        <v>2027</v>
      </c>
      <c r="GN6562" s="81" t="s">
        <v>173</v>
      </c>
      <c r="GO6562" s="81">
        <v>1.1148832299820636E-2</v>
      </c>
      <c r="GP6562" s="81">
        <v>10</v>
      </c>
      <c r="GQ6562" s="81">
        <v>0</v>
      </c>
      <c r="GR6562" s="81" t="s">
        <v>448</v>
      </c>
      <c r="GS6562" s="81">
        <v>1.1148832299820636E-2</v>
      </c>
      <c r="GT6562" s="81">
        <v>2.60024301360624</v>
      </c>
      <c r="GU6562" s="81">
        <v>1.1148832299820636E-2</v>
      </c>
      <c r="GV6562" s="81">
        <v>2.60024301360624</v>
      </c>
      <c r="GW6562" s="81">
        <v>1.1148832299820636E-2</v>
      </c>
      <c r="GX6562" s="81">
        <v>2.60024301360624</v>
      </c>
      <c r="GY6562" s="81">
        <v>1.1148832299820636E-2</v>
      </c>
      <c r="GZ6562" s="81">
        <v>2.60024301360624</v>
      </c>
    </row>
    <row r="6563" spans="98:208" x14ac:dyDescent="0.25">
      <c r="CT6563" s="81" t="s">
        <v>155</v>
      </c>
      <c r="CU6563" s="81" t="s">
        <v>499</v>
      </c>
      <c r="CV6563" s="81" t="s">
        <v>460</v>
      </c>
      <c r="CW6563" s="81">
        <v>2028</v>
      </c>
      <c r="CX6563" s="81">
        <v>0</v>
      </c>
      <c r="CY6563" s="81">
        <v>0</v>
      </c>
      <c r="CZ6563" s="81">
        <v>0</v>
      </c>
      <c r="DA6563" s="81">
        <v>0</v>
      </c>
      <c r="DB6563" s="81">
        <v>8.3606377745125859E-2</v>
      </c>
      <c r="DC6563" s="81">
        <v>3.9055083184876077E-2</v>
      </c>
      <c r="DD6563" s="81">
        <v>1.6949971741064571E-3</v>
      </c>
      <c r="DE6563" s="81">
        <v>4.2856297386130053E-2</v>
      </c>
      <c r="DF6563" s="81">
        <v>4.3541857288372822E-4</v>
      </c>
      <c r="DG6563" s="81">
        <v>4.3541857288372822E-4</v>
      </c>
      <c r="DH6563" s="81">
        <v>4.3541857288372822E-4</v>
      </c>
      <c r="DI6563" s="81">
        <v>4.3541857288372822E-4</v>
      </c>
      <c r="DJ6563" s="81">
        <v>3.0854520961755581E-2</v>
      </c>
      <c r="DL6563" s="81">
        <v>0</v>
      </c>
      <c r="DM6563" s="81">
        <v>1.3434631484178693E-5</v>
      </c>
      <c r="DN6563" s="81">
        <v>1.3434631484178693E-5</v>
      </c>
      <c r="DO6563" s="81">
        <v>0</v>
      </c>
      <c r="DP6563" s="81">
        <v>1.3434631484178693E-5</v>
      </c>
      <c r="DQ6563" s="81">
        <v>1.3434631484178693E-5</v>
      </c>
      <c r="DR6563" s="81">
        <v>0</v>
      </c>
      <c r="DS6563" s="81">
        <v>1.3434631484178693E-5</v>
      </c>
      <c r="DT6563" s="81">
        <v>1.3434631484178693E-5</v>
      </c>
      <c r="DU6563" s="81">
        <v>0</v>
      </c>
      <c r="DV6563" s="81">
        <v>1.3434631484178693E-5</v>
      </c>
      <c r="DW6563" s="81">
        <v>1.3434631484178693E-5</v>
      </c>
      <c r="GE6563" s="81" t="s">
        <v>449</v>
      </c>
      <c r="GF6563" s="81" t="s">
        <v>155</v>
      </c>
      <c r="GG6563" s="81" t="s">
        <v>504</v>
      </c>
      <c r="GH6563" s="81" t="s">
        <v>451</v>
      </c>
      <c r="GI6563" s="81">
        <v>2028</v>
      </c>
      <c r="GJ6563" s="81" t="s">
        <v>201</v>
      </c>
      <c r="GK6563" s="81">
        <v>247.27299216496979</v>
      </c>
      <c r="GL6563" s="81">
        <v>1759.53</v>
      </c>
      <c r="GM6563" s="81">
        <v>2028</v>
      </c>
      <c r="GN6563" s="81" t="s">
        <v>173</v>
      </c>
      <c r="GO6563" s="81">
        <v>1.1148832299820636E-2</v>
      </c>
      <c r="GP6563" s="81">
        <v>10</v>
      </c>
      <c r="GQ6563" s="81">
        <v>0</v>
      </c>
      <c r="GR6563" s="81" t="s">
        <v>448</v>
      </c>
      <c r="GS6563" s="81">
        <v>1.1148832299820636E-2</v>
      </c>
      <c r="GT6563" s="81">
        <v>2.7568051219221101</v>
      </c>
      <c r="GU6563" s="81">
        <v>1.1148832299820636E-2</v>
      </c>
      <c r="GV6563" s="81">
        <v>2.7568051219221101</v>
      </c>
      <c r="GW6563" s="81">
        <v>1.1148832299820636E-2</v>
      </c>
      <c r="GX6563" s="81">
        <v>2.7568051219221101</v>
      </c>
      <c r="GY6563" s="81">
        <v>1.1148832299820636E-2</v>
      </c>
      <c r="GZ6563" s="81">
        <v>2.7568051219221101</v>
      </c>
    </row>
    <row r="6564" spans="98:208" x14ac:dyDescent="0.25">
      <c r="CT6564" s="81" t="s">
        <v>155</v>
      </c>
      <c r="CU6564" s="81" t="s">
        <v>499</v>
      </c>
      <c r="CV6564" s="81" t="s">
        <v>460</v>
      </c>
      <c r="CW6564" s="81">
        <v>2029</v>
      </c>
      <c r="CX6564" s="81">
        <v>0</v>
      </c>
      <c r="CY6564" s="81">
        <v>0</v>
      </c>
      <c r="CZ6564" s="81">
        <v>0</v>
      </c>
      <c r="DA6564" s="81">
        <v>0</v>
      </c>
      <c r="DB6564" s="81">
        <v>8.3606377745125859E-2</v>
      </c>
      <c r="DC6564" s="81">
        <v>3.9055083184876077E-2</v>
      </c>
      <c r="DD6564" s="81">
        <v>1.6949971741064571E-3</v>
      </c>
      <c r="DE6564" s="81">
        <v>4.2856297386130053E-2</v>
      </c>
      <c r="DF6564" s="81">
        <v>4.3541857288372822E-4</v>
      </c>
      <c r="DG6564" s="81">
        <v>4.3541857288372822E-4</v>
      </c>
      <c r="DH6564" s="81">
        <v>4.3541857288372822E-4</v>
      </c>
      <c r="DI6564" s="81">
        <v>4.3541857288372822E-4</v>
      </c>
      <c r="DJ6564" s="81">
        <v>3.0854520961755581E-2</v>
      </c>
      <c r="DL6564" s="81">
        <v>0</v>
      </c>
      <c r="DM6564" s="81">
        <v>1.3434631484178693E-5</v>
      </c>
      <c r="DN6564" s="81">
        <v>1.3434631484178693E-5</v>
      </c>
      <c r="DO6564" s="81">
        <v>0</v>
      </c>
      <c r="DP6564" s="81">
        <v>1.3434631484178693E-5</v>
      </c>
      <c r="DQ6564" s="81">
        <v>1.3434631484178693E-5</v>
      </c>
      <c r="DR6564" s="81">
        <v>0</v>
      </c>
      <c r="DS6564" s="81">
        <v>1.3434631484178693E-5</v>
      </c>
      <c r="DT6564" s="81">
        <v>1.3434631484178693E-5</v>
      </c>
      <c r="DU6564" s="81">
        <v>0</v>
      </c>
      <c r="DV6564" s="81">
        <v>1.3434631484178693E-5</v>
      </c>
      <c r="DW6564" s="81">
        <v>1.3434631484178693E-5</v>
      </c>
      <c r="GE6564" s="81" t="s">
        <v>449</v>
      </c>
      <c r="GF6564" s="81" t="s">
        <v>155</v>
      </c>
      <c r="GG6564" s="81" t="s">
        <v>504</v>
      </c>
      <c r="GH6564" s="81" t="s">
        <v>451</v>
      </c>
      <c r="GI6564" s="81">
        <v>2029</v>
      </c>
      <c r="GJ6564" s="81" t="s">
        <v>201</v>
      </c>
      <c r="GK6564" s="81">
        <v>247.27299216496979</v>
      </c>
      <c r="GL6564" s="81">
        <v>1759.53</v>
      </c>
      <c r="GM6564" s="81">
        <v>2029</v>
      </c>
      <c r="GN6564" s="81" t="s">
        <v>173</v>
      </c>
      <c r="GO6564" s="81">
        <v>1.1148832299820636E-2</v>
      </c>
      <c r="GP6564" s="81">
        <v>10</v>
      </c>
      <c r="GQ6564" s="81">
        <v>0</v>
      </c>
      <c r="GR6564" s="81" t="s">
        <v>448</v>
      </c>
      <c r="GS6564" s="81">
        <v>1.1148832299820636E-2</v>
      </c>
      <c r="GT6564" s="81">
        <v>2.7568051219221101</v>
      </c>
      <c r="GU6564" s="81">
        <v>1.1148832299820636E-2</v>
      </c>
      <c r="GV6564" s="81">
        <v>2.7568051219221101</v>
      </c>
      <c r="GW6564" s="81">
        <v>1.1148832299820636E-2</v>
      </c>
      <c r="GX6564" s="81">
        <v>2.7568051219221101</v>
      </c>
      <c r="GY6564" s="81">
        <v>1.1148832299820636E-2</v>
      </c>
      <c r="GZ6564" s="81">
        <v>2.7568051219221101</v>
      </c>
    </row>
    <row r="6565" spans="98:208" x14ac:dyDescent="0.25">
      <c r="CT6565" s="81" t="s">
        <v>155</v>
      </c>
      <c r="CU6565" s="81" t="s">
        <v>499</v>
      </c>
      <c r="CV6565" s="81" t="s">
        <v>460</v>
      </c>
      <c r="CW6565" s="81">
        <v>2030</v>
      </c>
      <c r="CX6565" s="81">
        <v>0</v>
      </c>
      <c r="CY6565" s="81">
        <v>0</v>
      </c>
      <c r="CZ6565" s="81">
        <v>0</v>
      </c>
      <c r="DA6565" s="81">
        <v>0</v>
      </c>
      <c r="DB6565" s="81">
        <v>8.3606377745125859E-2</v>
      </c>
      <c r="DC6565" s="81">
        <v>3.9055083184876077E-2</v>
      </c>
      <c r="DD6565" s="81">
        <v>1.6949971741064571E-3</v>
      </c>
      <c r="DE6565" s="81">
        <v>4.2856297386130053E-2</v>
      </c>
      <c r="DF6565" s="81">
        <v>0</v>
      </c>
      <c r="DG6565" s="81">
        <v>4.3541857288372822E-4</v>
      </c>
      <c r="DH6565" s="81">
        <v>4.3541857288372822E-4</v>
      </c>
      <c r="DI6565" s="81">
        <v>4.3541857288372822E-4</v>
      </c>
      <c r="DJ6565" s="81">
        <v>3.0854520961755581E-2</v>
      </c>
      <c r="DL6565" s="81">
        <v>0</v>
      </c>
      <c r="DM6565" s="81">
        <v>0</v>
      </c>
      <c r="DN6565" s="81">
        <v>0</v>
      </c>
      <c r="DO6565" s="81">
        <v>0</v>
      </c>
      <c r="DP6565" s="81">
        <v>1.3434631484178693E-5</v>
      </c>
      <c r="DQ6565" s="81">
        <v>1.3434631484178693E-5</v>
      </c>
      <c r="DR6565" s="81">
        <v>0</v>
      </c>
      <c r="DS6565" s="81">
        <v>1.3434631484178693E-5</v>
      </c>
      <c r="DT6565" s="81">
        <v>1.3434631484178693E-5</v>
      </c>
      <c r="DU6565" s="81">
        <v>0</v>
      </c>
      <c r="DV6565" s="81">
        <v>1.3434631484178693E-5</v>
      </c>
      <c r="DW6565" s="81">
        <v>1.3434631484178693E-5</v>
      </c>
      <c r="GE6565" s="81" t="s">
        <v>449</v>
      </c>
      <c r="GF6565" s="81" t="s">
        <v>155</v>
      </c>
      <c r="GG6565" s="81" t="s">
        <v>504</v>
      </c>
      <c r="GH6565" s="81" t="s">
        <v>451</v>
      </c>
      <c r="GI6565" s="81">
        <v>2030</v>
      </c>
      <c r="GJ6565" s="81" t="s">
        <v>201</v>
      </c>
      <c r="GK6565" s="81">
        <v>247.27299216496979</v>
      </c>
      <c r="GL6565" s="81">
        <v>1759.53</v>
      </c>
      <c r="GM6565" s="81">
        <v>2030</v>
      </c>
      <c r="GN6565" s="81" t="s">
        <v>173</v>
      </c>
      <c r="GO6565" s="81">
        <v>1.1148832299820636E-2</v>
      </c>
      <c r="GP6565" s="81">
        <v>10</v>
      </c>
      <c r="GQ6565" s="81">
        <v>0</v>
      </c>
      <c r="GR6565" s="81" t="s">
        <v>448</v>
      </c>
      <c r="GS6565" s="81">
        <v>0</v>
      </c>
      <c r="GT6565" s="81">
        <v>0</v>
      </c>
      <c r="GU6565" s="81">
        <v>1.1148832299820636E-2</v>
      </c>
      <c r="GV6565" s="81">
        <v>2.7568051219221101</v>
      </c>
      <c r="GW6565" s="81">
        <v>1.1148832299820636E-2</v>
      </c>
      <c r="GX6565" s="81">
        <v>2.7568051219221101</v>
      </c>
      <c r="GY6565" s="81">
        <v>1.1148832299820636E-2</v>
      </c>
      <c r="GZ6565" s="81">
        <v>2.7568051219221101</v>
      </c>
    </row>
    <row r="6566" spans="98:208" x14ac:dyDescent="0.25">
      <c r="CT6566" s="81" t="s">
        <v>155</v>
      </c>
      <c r="CU6566" s="81" t="s">
        <v>499</v>
      </c>
      <c r="CV6566" s="81" t="s">
        <v>460</v>
      </c>
      <c r="CW6566" s="81">
        <v>2031</v>
      </c>
      <c r="CX6566" s="81">
        <v>0</v>
      </c>
      <c r="CY6566" s="81">
        <v>0</v>
      </c>
      <c r="CZ6566" s="81">
        <v>0</v>
      </c>
      <c r="DA6566" s="81">
        <v>0</v>
      </c>
      <c r="DB6566" s="81">
        <v>8.3606377745125859E-2</v>
      </c>
      <c r="DC6566" s="81">
        <v>3.9055083184876077E-2</v>
      </c>
      <c r="DD6566" s="81">
        <v>1.6949971741064571E-3</v>
      </c>
      <c r="DE6566" s="81">
        <v>4.2856297386130053E-2</v>
      </c>
      <c r="DF6566" s="81">
        <v>0</v>
      </c>
      <c r="DG6566" s="81">
        <v>0</v>
      </c>
      <c r="DH6566" s="81">
        <v>4.3541857288372822E-4</v>
      </c>
      <c r="DI6566" s="81">
        <v>4.3541857288372822E-4</v>
      </c>
      <c r="DJ6566" s="81">
        <v>3.0854520961755581E-2</v>
      </c>
      <c r="DL6566" s="81">
        <v>0</v>
      </c>
      <c r="DM6566" s="81">
        <v>0</v>
      </c>
      <c r="DN6566" s="81">
        <v>0</v>
      </c>
      <c r="DO6566" s="81">
        <v>0</v>
      </c>
      <c r="DP6566" s="81">
        <v>0</v>
      </c>
      <c r="DQ6566" s="81">
        <v>0</v>
      </c>
      <c r="DR6566" s="81">
        <v>0</v>
      </c>
      <c r="DS6566" s="81">
        <v>1.3434631484178693E-5</v>
      </c>
      <c r="DT6566" s="81">
        <v>1.3434631484178693E-5</v>
      </c>
      <c r="DU6566" s="81">
        <v>0</v>
      </c>
      <c r="DV6566" s="81">
        <v>1.3434631484178693E-5</v>
      </c>
      <c r="DW6566" s="81">
        <v>1.3434631484178693E-5</v>
      </c>
      <c r="GE6566" s="81" t="s">
        <v>449</v>
      </c>
      <c r="GF6566" s="81" t="s">
        <v>155</v>
      </c>
      <c r="GG6566" s="81" t="s">
        <v>504</v>
      </c>
      <c r="GH6566" s="81" t="s">
        <v>451</v>
      </c>
      <c r="GI6566" s="81">
        <v>2031</v>
      </c>
      <c r="GJ6566" s="81" t="s">
        <v>201</v>
      </c>
      <c r="GK6566" s="81">
        <v>247.27299216496979</v>
      </c>
      <c r="GL6566" s="81">
        <v>1759.53</v>
      </c>
      <c r="GM6566" s="81">
        <v>2031</v>
      </c>
      <c r="GN6566" s="81" t="s">
        <v>173</v>
      </c>
      <c r="GO6566" s="81">
        <v>1.1148832299820636E-2</v>
      </c>
      <c r="GP6566" s="81">
        <v>10</v>
      </c>
      <c r="GQ6566" s="81">
        <v>0</v>
      </c>
      <c r="GR6566" s="81" t="s">
        <v>448</v>
      </c>
      <c r="GS6566" s="81">
        <v>0</v>
      </c>
      <c r="GT6566" s="81">
        <v>0</v>
      </c>
      <c r="GU6566" s="81">
        <v>0</v>
      </c>
      <c r="GV6566" s="81">
        <v>0</v>
      </c>
      <c r="GW6566" s="81">
        <v>1.1148832299820636E-2</v>
      </c>
      <c r="GX6566" s="81">
        <v>2.7568051219221101</v>
      </c>
      <c r="GY6566" s="81">
        <v>1.1148832299820636E-2</v>
      </c>
      <c r="GZ6566" s="81">
        <v>2.7568051219221101</v>
      </c>
    </row>
    <row r="6567" spans="98:208" x14ac:dyDescent="0.25">
      <c r="CT6567" s="81" t="s">
        <v>155</v>
      </c>
      <c r="CU6567" s="81" t="s">
        <v>499</v>
      </c>
      <c r="CV6567" s="81" t="s">
        <v>460</v>
      </c>
      <c r="CW6567" s="81">
        <v>2032</v>
      </c>
      <c r="CX6567" s="81">
        <v>0</v>
      </c>
      <c r="CY6567" s="81">
        <v>0</v>
      </c>
      <c r="CZ6567" s="81">
        <v>0</v>
      </c>
      <c r="DA6567" s="81">
        <v>0</v>
      </c>
      <c r="DB6567" s="81">
        <v>8.3606377745125859E-2</v>
      </c>
      <c r="DC6567" s="81">
        <v>3.9055083184876077E-2</v>
      </c>
      <c r="DD6567" s="81">
        <v>1.6949971741064571E-3</v>
      </c>
      <c r="DE6567" s="81">
        <v>4.2856297386130053E-2</v>
      </c>
      <c r="DF6567" s="81">
        <v>0</v>
      </c>
      <c r="DG6567" s="81">
        <v>0</v>
      </c>
      <c r="DH6567" s="81">
        <v>0</v>
      </c>
      <c r="DI6567" s="81">
        <v>4.3541857288372822E-4</v>
      </c>
      <c r="DJ6567" s="81">
        <v>3.0854520961755581E-2</v>
      </c>
      <c r="DL6567" s="81">
        <v>0</v>
      </c>
      <c r="DM6567" s="81">
        <v>0</v>
      </c>
      <c r="DN6567" s="81">
        <v>0</v>
      </c>
      <c r="DO6567" s="81">
        <v>0</v>
      </c>
      <c r="DP6567" s="81">
        <v>0</v>
      </c>
      <c r="DQ6567" s="81">
        <v>0</v>
      </c>
      <c r="DR6567" s="81">
        <v>0</v>
      </c>
      <c r="DS6567" s="81">
        <v>0</v>
      </c>
      <c r="DT6567" s="81">
        <v>0</v>
      </c>
      <c r="DU6567" s="81">
        <v>0</v>
      </c>
      <c r="DV6567" s="81">
        <v>1.3434631484178693E-5</v>
      </c>
      <c r="DW6567" s="81">
        <v>1.3434631484178693E-5</v>
      </c>
      <c r="GE6567" s="81" t="s">
        <v>449</v>
      </c>
      <c r="GF6567" s="81" t="s">
        <v>155</v>
      </c>
      <c r="GG6567" s="81" t="s">
        <v>504</v>
      </c>
      <c r="GH6567" s="81" t="s">
        <v>451</v>
      </c>
      <c r="GI6567" s="81">
        <v>2032</v>
      </c>
      <c r="GJ6567" s="81" t="s">
        <v>201</v>
      </c>
      <c r="GK6567" s="81">
        <v>247.27299216496979</v>
      </c>
      <c r="GL6567" s="81">
        <v>1759.53</v>
      </c>
      <c r="GM6567" s="81">
        <v>2032</v>
      </c>
      <c r="GN6567" s="81" t="s">
        <v>173</v>
      </c>
      <c r="GO6567" s="81">
        <v>1.1148832299820636E-2</v>
      </c>
      <c r="GP6567" s="81">
        <v>10</v>
      </c>
      <c r="GQ6567" s="81">
        <v>0</v>
      </c>
      <c r="GR6567" s="81" t="s">
        <v>448</v>
      </c>
      <c r="GS6567" s="81">
        <v>0</v>
      </c>
      <c r="GT6567" s="81">
        <v>0</v>
      </c>
      <c r="GU6567" s="81">
        <v>0</v>
      </c>
      <c r="GV6567" s="81">
        <v>0</v>
      </c>
      <c r="GW6567" s="81">
        <v>0</v>
      </c>
      <c r="GX6567" s="81">
        <v>0</v>
      </c>
      <c r="GY6567" s="81">
        <v>1.1148832299820636E-2</v>
      </c>
      <c r="GZ6567" s="81">
        <v>2.7568051219221101</v>
      </c>
    </row>
    <row r="6568" spans="98:208" x14ac:dyDescent="0.25">
      <c r="CT6568" s="81" t="s">
        <v>155</v>
      </c>
      <c r="CU6568" s="81" t="s">
        <v>499</v>
      </c>
      <c r="CV6568" s="81" t="s">
        <v>461</v>
      </c>
      <c r="CW6568" s="81">
        <v>2020</v>
      </c>
      <c r="CX6568" s="81">
        <v>0</v>
      </c>
      <c r="CY6568" s="81">
        <v>0</v>
      </c>
      <c r="CZ6568" s="81">
        <v>0</v>
      </c>
      <c r="DA6568" s="81">
        <v>0</v>
      </c>
      <c r="DB6568" s="81">
        <v>14146.130641332509</v>
      </c>
      <c r="DC6568" s="81">
        <v>222.22942162782141</v>
      </c>
      <c r="DD6568" s="81">
        <v>8585.7228092479418</v>
      </c>
      <c r="DE6568" s="81">
        <v>5338.1784104567196</v>
      </c>
      <c r="DF6568" s="81">
        <v>2.4775985538147141</v>
      </c>
      <c r="DG6568" s="81">
        <v>0</v>
      </c>
      <c r="DH6568" s="81">
        <v>0</v>
      </c>
      <c r="DI6568" s="81">
        <v>0</v>
      </c>
      <c r="DJ6568" s="81">
        <v>2.8791787976785329E-5</v>
      </c>
      <c r="DL6568" s="81">
        <v>0</v>
      </c>
      <c r="DM6568" s="81">
        <v>7.1334492253023206E-5</v>
      </c>
      <c r="DN6568" s="81">
        <v>7.1334492253023206E-5</v>
      </c>
      <c r="DO6568" s="81">
        <v>0</v>
      </c>
      <c r="DP6568" s="81">
        <v>0</v>
      </c>
      <c r="DQ6568" s="81">
        <v>0</v>
      </c>
      <c r="DR6568" s="81">
        <v>0</v>
      </c>
      <c r="DS6568" s="81">
        <v>0</v>
      </c>
      <c r="DT6568" s="81">
        <v>0</v>
      </c>
      <c r="DU6568" s="81">
        <v>0</v>
      </c>
      <c r="DV6568" s="81">
        <v>0</v>
      </c>
      <c r="DW6568" s="81">
        <v>0</v>
      </c>
      <c r="GE6568" s="81" t="s">
        <v>449</v>
      </c>
      <c r="GF6568" s="81" t="s">
        <v>155</v>
      </c>
      <c r="GG6568" s="81" t="s">
        <v>504</v>
      </c>
      <c r="GH6568" s="81" t="s">
        <v>452</v>
      </c>
      <c r="GI6568" s="81">
        <v>2021</v>
      </c>
      <c r="GJ6568" s="81" t="s">
        <v>201</v>
      </c>
      <c r="GK6568" s="81">
        <v>0.69641821681222782</v>
      </c>
      <c r="GL6568" s="81">
        <v>1759.53</v>
      </c>
      <c r="GM6568" s="81">
        <v>2021</v>
      </c>
      <c r="GN6568" s="81" t="s">
        <v>173</v>
      </c>
      <c r="GO6568" s="81">
        <v>1.1148832299820636E-2</v>
      </c>
      <c r="GP6568" s="81">
        <v>10</v>
      </c>
      <c r="GQ6568" s="81">
        <v>0</v>
      </c>
      <c r="GR6568" s="81" t="s">
        <v>448</v>
      </c>
      <c r="GS6568" s="81">
        <v>1.1148832299820636E-2</v>
      </c>
      <c r="GT6568" s="81">
        <v>7.7642499097796561E-3</v>
      </c>
      <c r="GU6568" s="81">
        <v>1.1148832299820636E-2</v>
      </c>
      <c r="GV6568" s="81">
        <v>7.7642499097796561E-3</v>
      </c>
      <c r="GW6568" s="81">
        <v>0</v>
      </c>
      <c r="GX6568" s="81">
        <v>0</v>
      </c>
      <c r="GY6568" s="81">
        <v>0</v>
      </c>
      <c r="GZ6568" s="81">
        <v>0</v>
      </c>
    </row>
    <row r="6569" spans="98:208" x14ac:dyDescent="0.25">
      <c r="CT6569" s="81" t="s">
        <v>155</v>
      </c>
      <c r="CU6569" s="81" t="s">
        <v>499</v>
      </c>
      <c r="CV6569" s="81" t="s">
        <v>461</v>
      </c>
      <c r="CW6569" s="81">
        <v>2021</v>
      </c>
      <c r="CX6569" s="81">
        <v>0</v>
      </c>
      <c r="CY6569" s="81">
        <v>0</v>
      </c>
      <c r="CZ6569" s="81">
        <v>0</v>
      </c>
      <c r="DA6569" s="81">
        <v>0</v>
      </c>
      <c r="DB6569" s="81">
        <v>14146.130641332509</v>
      </c>
      <c r="DC6569" s="81">
        <v>222.22942162782141</v>
      </c>
      <c r="DD6569" s="81">
        <v>8585.7228092479418</v>
      </c>
      <c r="DE6569" s="81">
        <v>5338.1784104567196</v>
      </c>
      <c r="DF6569" s="81">
        <v>2.4775985538147141</v>
      </c>
      <c r="DG6569" s="81">
        <v>2.4775985538147141</v>
      </c>
      <c r="DH6569" s="81">
        <v>0</v>
      </c>
      <c r="DI6569" s="81">
        <v>0</v>
      </c>
      <c r="DJ6569" s="81">
        <v>2.8791787976785329E-5</v>
      </c>
      <c r="DL6569" s="81">
        <v>0</v>
      </c>
      <c r="DM6569" s="81">
        <v>7.1334492253023206E-5</v>
      </c>
      <c r="DN6569" s="81">
        <v>7.1334492253023206E-5</v>
      </c>
      <c r="DO6569" s="81">
        <v>0</v>
      </c>
      <c r="DP6569" s="81">
        <v>7.1334492253023206E-5</v>
      </c>
      <c r="DQ6569" s="81">
        <v>7.1334492253023206E-5</v>
      </c>
      <c r="DR6569" s="81">
        <v>0</v>
      </c>
      <c r="DS6569" s="81">
        <v>0</v>
      </c>
      <c r="DT6569" s="81">
        <v>0</v>
      </c>
      <c r="DU6569" s="81">
        <v>0</v>
      </c>
      <c r="DV6569" s="81">
        <v>0</v>
      </c>
      <c r="DW6569" s="81">
        <v>0</v>
      </c>
      <c r="GE6569" s="81" t="s">
        <v>449</v>
      </c>
      <c r="GF6569" s="81" t="s">
        <v>155</v>
      </c>
      <c r="GG6569" s="81" t="s">
        <v>504</v>
      </c>
      <c r="GH6569" s="81" t="s">
        <v>452</v>
      </c>
      <c r="GI6569" s="81">
        <v>2022</v>
      </c>
      <c r="GJ6569" s="81" t="s">
        <v>201</v>
      </c>
      <c r="GK6569" s="81">
        <v>0.69641821681222782</v>
      </c>
      <c r="GL6569" s="81">
        <v>1759.53</v>
      </c>
      <c r="GM6569" s="81">
        <v>2022</v>
      </c>
      <c r="GN6569" s="81" t="s">
        <v>173</v>
      </c>
      <c r="GO6569" s="81">
        <v>1.1148832299820636E-2</v>
      </c>
      <c r="GP6569" s="81">
        <v>10</v>
      </c>
      <c r="GQ6569" s="81">
        <v>0</v>
      </c>
      <c r="GR6569" s="81" t="s">
        <v>448</v>
      </c>
      <c r="GS6569" s="81">
        <v>1.1148832299820636E-2</v>
      </c>
      <c r="GT6569" s="81">
        <v>7.7642499097796561E-3</v>
      </c>
      <c r="GU6569" s="81">
        <v>1.1148832299820636E-2</v>
      </c>
      <c r="GV6569" s="81">
        <v>7.7642499097796561E-3</v>
      </c>
      <c r="GW6569" s="81">
        <v>1.1148832299820636E-2</v>
      </c>
      <c r="GX6569" s="81">
        <v>7.7642499097796561E-3</v>
      </c>
      <c r="GY6569" s="81">
        <v>0</v>
      </c>
      <c r="GZ6569" s="81">
        <v>0</v>
      </c>
    </row>
    <row r="6570" spans="98:208" x14ac:dyDescent="0.25">
      <c r="CT6570" s="81" t="s">
        <v>155</v>
      </c>
      <c r="CU6570" s="81" t="s">
        <v>499</v>
      </c>
      <c r="CV6570" s="81" t="s">
        <v>461</v>
      </c>
      <c r="CW6570" s="81">
        <v>2022</v>
      </c>
      <c r="CX6570" s="81">
        <v>0</v>
      </c>
      <c r="CY6570" s="81">
        <v>0</v>
      </c>
      <c r="CZ6570" s="81">
        <v>0</v>
      </c>
      <c r="DA6570" s="81">
        <v>0</v>
      </c>
      <c r="DB6570" s="81">
        <v>14146.130641332509</v>
      </c>
      <c r="DC6570" s="81">
        <v>222.22942162782141</v>
      </c>
      <c r="DD6570" s="81">
        <v>8585.7228092479418</v>
      </c>
      <c r="DE6570" s="81">
        <v>5338.1784104567196</v>
      </c>
      <c r="DF6570" s="81">
        <v>2.4775985538147141</v>
      </c>
      <c r="DG6570" s="81">
        <v>2.4775985538147141</v>
      </c>
      <c r="DH6570" s="81">
        <v>2.4775985538147141</v>
      </c>
      <c r="DI6570" s="81">
        <v>0</v>
      </c>
      <c r="DJ6570" s="81">
        <v>2.8791787976785329E-5</v>
      </c>
      <c r="DL6570" s="81">
        <v>0</v>
      </c>
      <c r="DM6570" s="81">
        <v>7.1334492253023206E-5</v>
      </c>
      <c r="DN6570" s="81">
        <v>7.1334492253023206E-5</v>
      </c>
      <c r="DO6570" s="81">
        <v>0</v>
      </c>
      <c r="DP6570" s="81">
        <v>7.1334492253023206E-5</v>
      </c>
      <c r="DQ6570" s="81">
        <v>7.1334492253023206E-5</v>
      </c>
      <c r="DR6570" s="81">
        <v>0</v>
      </c>
      <c r="DS6570" s="81">
        <v>7.1334492253023206E-5</v>
      </c>
      <c r="DT6570" s="81">
        <v>7.1334492253023206E-5</v>
      </c>
      <c r="DU6570" s="81">
        <v>0</v>
      </c>
      <c r="DV6570" s="81">
        <v>0</v>
      </c>
      <c r="DW6570" s="81">
        <v>0</v>
      </c>
      <c r="GE6570" s="81" t="s">
        <v>449</v>
      </c>
      <c r="GF6570" s="81" t="s">
        <v>155</v>
      </c>
      <c r="GG6570" s="81" t="s">
        <v>504</v>
      </c>
      <c r="GH6570" s="81" t="s">
        <v>452</v>
      </c>
      <c r="GI6570" s="81">
        <v>2023</v>
      </c>
      <c r="GJ6570" s="81" t="s">
        <v>201</v>
      </c>
      <c r="GK6570" s="81">
        <v>0.7189601678582126</v>
      </c>
      <c r="GL6570" s="81">
        <v>1759.53</v>
      </c>
      <c r="GM6570" s="81">
        <v>2023</v>
      </c>
      <c r="GN6570" s="81" t="s">
        <v>173</v>
      </c>
      <c r="GO6570" s="81">
        <v>1.1148832299820636E-2</v>
      </c>
      <c r="GP6570" s="81">
        <v>10</v>
      </c>
      <c r="GQ6570" s="81">
        <v>0</v>
      </c>
      <c r="GR6570" s="81" t="s">
        <v>448</v>
      </c>
      <c r="GS6570" s="81">
        <v>1.1148832299820636E-2</v>
      </c>
      <c r="GT6570" s="81">
        <v>8.0155663417021076E-3</v>
      </c>
      <c r="GU6570" s="81">
        <v>1.1148832299820636E-2</v>
      </c>
      <c r="GV6570" s="81">
        <v>8.0155663417021076E-3</v>
      </c>
      <c r="GW6570" s="81">
        <v>1.1148832299820636E-2</v>
      </c>
      <c r="GX6570" s="81">
        <v>8.0155663417021076E-3</v>
      </c>
      <c r="GY6570" s="81">
        <v>1.1148832299820636E-2</v>
      </c>
      <c r="GZ6570" s="81">
        <v>8.0155663417021076E-3</v>
      </c>
    </row>
    <row r="6571" spans="98:208" x14ac:dyDescent="0.25">
      <c r="CT6571" s="81" t="s">
        <v>155</v>
      </c>
      <c r="CU6571" s="81" t="s">
        <v>499</v>
      </c>
      <c r="CV6571" s="81" t="s">
        <v>461</v>
      </c>
      <c r="CW6571" s="81">
        <v>2023</v>
      </c>
      <c r="CX6571" s="81">
        <v>0</v>
      </c>
      <c r="CY6571" s="81">
        <v>0</v>
      </c>
      <c r="CZ6571" s="81">
        <v>0</v>
      </c>
      <c r="DA6571" s="81">
        <v>0</v>
      </c>
      <c r="DB6571" s="81">
        <v>14664.637556436601</v>
      </c>
      <c r="DC6571" s="81">
        <v>233.2300768079181</v>
      </c>
      <c r="DD6571" s="81">
        <v>8896.5159934285784</v>
      </c>
      <c r="DE6571" s="81">
        <v>5534.8914862000811</v>
      </c>
      <c r="DF6571" s="81">
        <v>2.6002430136057653</v>
      </c>
      <c r="DG6571" s="81">
        <v>2.6002430136057653</v>
      </c>
      <c r="DH6571" s="81">
        <v>2.6002430136057653</v>
      </c>
      <c r="DI6571" s="81">
        <v>2.6002430136057653</v>
      </c>
      <c r="DJ6571" s="81">
        <v>2.8791787976785329E-5</v>
      </c>
      <c r="DL6571" s="81">
        <v>0</v>
      </c>
      <c r="DM6571" s="81">
        <v>7.4865645535854516E-5</v>
      </c>
      <c r="DN6571" s="81">
        <v>7.4865645535854516E-5</v>
      </c>
      <c r="DO6571" s="81">
        <v>0</v>
      </c>
      <c r="DP6571" s="81">
        <v>7.4865645535854516E-5</v>
      </c>
      <c r="DQ6571" s="81">
        <v>7.4865645535854516E-5</v>
      </c>
      <c r="DR6571" s="81">
        <v>0</v>
      </c>
      <c r="DS6571" s="81">
        <v>7.4865645535854516E-5</v>
      </c>
      <c r="DT6571" s="81">
        <v>7.4865645535854516E-5</v>
      </c>
      <c r="DU6571" s="81">
        <v>0</v>
      </c>
      <c r="DV6571" s="81">
        <v>7.4865645535854516E-5</v>
      </c>
      <c r="DW6571" s="81">
        <v>7.4865645535854516E-5</v>
      </c>
      <c r="GE6571" s="81" t="s">
        <v>449</v>
      </c>
      <c r="GF6571" s="81" t="s">
        <v>155</v>
      </c>
      <c r="GG6571" s="81" t="s">
        <v>504</v>
      </c>
      <c r="GH6571" s="81" t="s">
        <v>452</v>
      </c>
      <c r="GI6571" s="81">
        <v>2024</v>
      </c>
      <c r="GJ6571" s="81" t="s">
        <v>201</v>
      </c>
      <c r="GK6571" s="81">
        <v>0.7189601678582126</v>
      </c>
      <c r="GL6571" s="81">
        <v>1759.53</v>
      </c>
      <c r="GM6571" s="81">
        <v>2024</v>
      </c>
      <c r="GN6571" s="81" t="s">
        <v>173</v>
      </c>
      <c r="GO6571" s="81">
        <v>1.1148832299820636E-2</v>
      </c>
      <c r="GP6571" s="81">
        <v>10</v>
      </c>
      <c r="GQ6571" s="81">
        <v>0</v>
      </c>
      <c r="GR6571" s="81" t="s">
        <v>448</v>
      </c>
      <c r="GS6571" s="81">
        <v>1.1148832299820636E-2</v>
      </c>
      <c r="GT6571" s="81">
        <v>8.0155663417021076E-3</v>
      </c>
      <c r="GU6571" s="81">
        <v>1.1148832299820636E-2</v>
      </c>
      <c r="GV6571" s="81">
        <v>8.0155663417021076E-3</v>
      </c>
      <c r="GW6571" s="81">
        <v>1.1148832299820636E-2</v>
      </c>
      <c r="GX6571" s="81">
        <v>8.0155663417021076E-3</v>
      </c>
      <c r="GY6571" s="81">
        <v>1.1148832299820636E-2</v>
      </c>
      <c r="GZ6571" s="81">
        <v>8.0155663417021076E-3</v>
      </c>
    </row>
    <row r="6572" spans="98:208" x14ac:dyDescent="0.25">
      <c r="CT6572" s="81" t="s">
        <v>155</v>
      </c>
      <c r="CU6572" s="81" t="s">
        <v>499</v>
      </c>
      <c r="CV6572" s="81" t="s">
        <v>461</v>
      </c>
      <c r="CW6572" s="81">
        <v>2024</v>
      </c>
      <c r="CX6572" s="81">
        <v>0</v>
      </c>
      <c r="CY6572" s="81">
        <v>0</v>
      </c>
      <c r="CZ6572" s="81">
        <v>0</v>
      </c>
      <c r="DA6572" s="81">
        <v>0</v>
      </c>
      <c r="DB6572" s="81">
        <v>14664.637556436601</v>
      </c>
      <c r="DC6572" s="81">
        <v>233.2300768079181</v>
      </c>
      <c r="DD6572" s="81">
        <v>8896.5159934285784</v>
      </c>
      <c r="DE6572" s="81">
        <v>5534.8914862000811</v>
      </c>
      <c r="DF6572" s="81">
        <v>2.6002430136057653</v>
      </c>
      <c r="DG6572" s="81">
        <v>2.6002430136057653</v>
      </c>
      <c r="DH6572" s="81">
        <v>2.6002430136057653</v>
      </c>
      <c r="DI6572" s="81">
        <v>2.6002430136057653</v>
      </c>
      <c r="DJ6572" s="81">
        <v>2.8791787976785329E-5</v>
      </c>
      <c r="DL6572" s="81">
        <v>0</v>
      </c>
      <c r="DM6572" s="81">
        <v>7.4865645535854516E-5</v>
      </c>
      <c r="DN6572" s="81">
        <v>7.4865645535854516E-5</v>
      </c>
      <c r="DO6572" s="81">
        <v>0</v>
      </c>
      <c r="DP6572" s="81">
        <v>7.4865645535854516E-5</v>
      </c>
      <c r="DQ6572" s="81">
        <v>7.4865645535854516E-5</v>
      </c>
      <c r="DR6572" s="81">
        <v>0</v>
      </c>
      <c r="DS6572" s="81">
        <v>7.4865645535854516E-5</v>
      </c>
      <c r="DT6572" s="81">
        <v>7.4865645535854516E-5</v>
      </c>
      <c r="DU6572" s="81">
        <v>0</v>
      </c>
      <c r="DV6572" s="81">
        <v>7.4865645535854516E-5</v>
      </c>
      <c r="DW6572" s="81">
        <v>7.4865645535854516E-5</v>
      </c>
      <c r="GE6572" s="81" t="s">
        <v>449</v>
      </c>
      <c r="GF6572" s="81" t="s">
        <v>155</v>
      </c>
      <c r="GG6572" s="81" t="s">
        <v>504</v>
      </c>
      <c r="GH6572" s="81" t="s">
        <v>452</v>
      </c>
      <c r="GI6572" s="81">
        <v>2025</v>
      </c>
      <c r="GJ6572" s="81" t="s">
        <v>201</v>
      </c>
      <c r="GK6572" s="81">
        <v>0.7189601678582126</v>
      </c>
      <c r="GL6572" s="81">
        <v>1759.53</v>
      </c>
      <c r="GM6572" s="81">
        <v>2025</v>
      </c>
      <c r="GN6572" s="81" t="s">
        <v>173</v>
      </c>
      <c r="GO6572" s="81">
        <v>1.1148832299820636E-2</v>
      </c>
      <c r="GP6572" s="81">
        <v>10</v>
      </c>
      <c r="GQ6572" s="81">
        <v>0</v>
      </c>
      <c r="GR6572" s="81" t="s">
        <v>448</v>
      </c>
      <c r="GS6572" s="81">
        <v>1.1148832299820636E-2</v>
      </c>
      <c r="GT6572" s="81">
        <v>8.0155663417021076E-3</v>
      </c>
      <c r="GU6572" s="81">
        <v>1.1148832299820636E-2</v>
      </c>
      <c r="GV6572" s="81">
        <v>8.0155663417021076E-3</v>
      </c>
      <c r="GW6572" s="81">
        <v>1.1148832299820636E-2</v>
      </c>
      <c r="GX6572" s="81">
        <v>8.0155663417021076E-3</v>
      </c>
      <c r="GY6572" s="81">
        <v>1.1148832299820636E-2</v>
      </c>
      <c r="GZ6572" s="81">
        <v>8.0155663417021076E-3</v>
      </c>
    </row>
    <row r="6573" spans="98:208" x14ac:dyDescent="0.25">
      <c r="CT6573" s="81" t="s">
        <v>155</v>
      </c>
      <c r="CU6573" s="81" t="s">
        <v>499</v>
      </c>
      <c r="CV6573" s="81" t="s">
        <v>461</v>
      </c>
      <c r="CW6573" s="81">
        <v>2025</v>
      </c>
      <c r="CX6573" s="81">
        <v>0</v>
      </c>
      <c r="CY6573" s="81">
        <v>0</v>
      </c>
      <c r="CZ6573" s="81">
        <v>0</v>
      </c>
      <c r="DA6573" s="81">
        <v>0</v>
      </c>
      <c r="DB6573" s="81">
        <v>14664.637556436601</v>
      </c>
      <c r="DC6573" s="81">
        <v>233.2300768079181</v>
      </c>
      <c r="DD6573" s="81">
        <v>8896.5159934285784</v>
      </c>
      <c r="DE6573" s="81">
        <v>5534.8914862000811</v>
      </c>
      <c r="DF6573" s="81">
        <v>2.6002430136057653</v>
      </c>
      <c r="DG6573" s="81">
        <v>2.6002430136057653</v>
      </c>
      <c r="DH6573" s="81">
        <v>2.6002430136057653</v>
      </c>
      <c r="DI6573" s="81">
        <v>2.6002430136057653</v>
      </c>
      <c r="DJ6573" s="81">
        <v>2.8791787976785329E-5</v>
      </c>
      <c r="DL6573" s="81">
        <v>0</v>
      </c>
      <c r="DM6573" s="81">
        <v>7.4865645535854516E-5</v>
      </c>
      <c r="DN6573" s="81">
        <v>7.4865645535854516E-5</v>
      </c>
      <c r="DO6573" s="81">
        <v>0</v>
      </c>
      <c r="DP6573" s="81">
        <v>7.4865645535854516E-5</v>
      </c>
      <c r="DQ6573" s="81">
        <v>7.4865645535854516E-5</v>
      </c>
      <c r="DR6573" s="81">
        <v>0</v>
      </c>
      <c r="DS6573" s="81">
        <v>7.4865645535854516E-5</v>
      </c>
      <c r="DT6573" s="81">
        <v>7.4865645535854516E-5</v>
      </c>
      <c r="DU6573" s="81">
        <v>0</v>
      </c>
      <c r="DV6573" s="81">
        <v>7.4865645535854516E-5</v>
      </c>
      <c r="DW6573" s="81">
        <v>7.4865645535854516E-5</v>
      </c>
      <c r="GE6573" s="81" t="s">
        <v>449</v>
      </c>
      <c r="GF6573" s="81" t="s">
        <v>155</v>
      </c>
      <c r="GG6573" s="81" t="s">
        <v>504</v>
      </c>
      <c r="GH6573" s="81" t="s">
        <v>452</v>
      </c>
      <c r="GI6573" s="81">
        <v>2026</v>
      </c>
      <c r="GJ6573" s="81" t="s">
        <v>201</v>
      </c>
      <c r="GK6573" s="81">
        <v>0.7189601678582126</v>
      </c>
      <c r="GL6573" s="81">
        <v>1759.53</v>
      </c>
      <c r="GM6573" s="81">
        <v>2026</v>
      </c>
      <c r="GN6573" s="81" t="s">
        <v>173</v>
      </c>
      <c r="GO6573" s="81">
        <v>1.1148832299820636E-2</v>
      </c>
      <c r="GP6573" s="81">
        <v>10</v>
      </c>
      <c r="GQ6573" s="81">
        <v>0</v>
      </c>
      <c r="GR6573" s="81" t="s">
        <v>448</v>
      </c>
      <c r="GS6573" s="81">
        <v>1.1148832299820636E-2</v>
      </c>
      <c r="GT6573" s="81">
        <v>8.0155663417021076E-3</v>
      </c>
      <c r="GU6573" s="81">
        <v>1.1148832299820636E-2</v>
      </c>
      <c r="GV6573" s="81">
        <v>8.0155663417021076E-3</v>
      </c>
      <c r="GW6573" s="81">
        <v>1.1148832299820636E-2</v>
      </c>
      <c r="GX6573" s="81">
        <v>8.0155663417021076E-3</v>
      </c>
      <c r="GY6573" s="81">
        <v>1.1148832299820636E-2</v>
      </c>
      <c r="GZ6573" s="81">
        <v>8.0155663417021076E-3</v>
      </c>
    </row>
    <row r="6574" spans="98:208" x14ac:dyDescent="0.25">
      <c r="CT6574" s="81" t="s">
        <v>155</v>
      </c>
      <c r="CU6574" s="81" t="s">
        <v>499</v>
      </c>
      <c r="CV6574" s="81" t="s">
        <v>461</v>
      </c>
      <c r="CW6574" s="81">
        <v>2026</v>
      </c>
      <c r="CX6574" s="81">
        <v>0</v>
      </c>
      <c r="CY6574" s="81">
        <v>0</v>
      </c>
      <c r="CZ6574" s="81">
        <v>0</v>
      </c>
      <c r="DA6574" s="81">
        <v>0</v>
      </c>
      <c r="DB6574" s="81">
        <v>14664.637556436601</v>
      </c>
      <c r="DC6574" s="81">
        <v>233.2300768079181</v>
      </c>
      <c r="DD6574" s="81">
        <v>8896.5159934285784</v>
      </c>
      <c r="DE6574" s="81">
        <v>5534.8914862000811</v>
      </c>
      <c r="DF6574" s="81">
        <v>2.6002430136057653</v>
      </c>
      <c r="DG6574" s="81">
        <v>2.6002430136057653</v>
      </c>
      <c r="DH6574" s="81">
        <v>2.6002430136057653</v>
      </c>
      <c r="DI6574" s="81">
        <v>2.6002430136057653</v>
      </c>
      <c r="DJ6574" s="81">
        <v>2.8791787976785329E-5</v>
      </c>
      <c r="DL6574" s="81">
        <v>0</v>
      </c>
      <c r="DM6574" s="81">
        <v>7.4865645535854516E-5</v>
      </c>
      <c r="DN6574" s="81">
        <v>7.4865645535854516E-5</v>
      </c>
      <c r="DO6574" s="81">
        <v>0</v>
      </c>
      <c r="DP6574" s="81">
        <v>7.4865645535854516E-5</v>
      </c>
      <c r="DQ6574" s="81">
        <v>7.4865645535854516E-5</v>
      </c>
      <c r="DR6574" s="81">
        <v>0</v>
      </c>
      <c r="DS6574" s="81">
        <v>7.4865645535854516E-5</v>
      </c>
      <c r="DT6574" s="81">
        <v>7.4865645535854516E-5</v>
      </c>
      <c r="DU6574" s="81">
        <v>0</v>
      </c>
      <c r="DV6574" s="81">
        <v>7.4865645535854516E-5</v>
      </c>
      <c r="DW6574" s="81">
        <v>7.4865645535854516E-5</v>
      </c>
      <c r="GE6574" s="81" t="s">
        <v>449</v>
      </c>
      <c r="GF6574" s="81" t="s">
        <v>155</v>
      </c>
      <c r="GG6574" s="81" t="s">
        <v>504</v>
      </c>
      <c r="GH6574" s="81" t="s">
        <v>452</v>
      </c>
      <c r="GI6574" s="81">
        <v>2027</v>
      </c>
      <c r="GJ6574" s="81" t="s">
        <v>201</v>
      </c>
      <c r="GK6574" s="81">
        <v>0.7189601678582126</v>
      </c>
      <c r="GL6574" s="81">
        <v>1759.53</v>
      </c>
      <c r="GM6574" s="81">
        <v>2027</v>
      </c>
      <c r="GN6574" s="81" t="s">
        <v>173</v>
      </c>
      <c r="GO6574" s="81">
        <v>1.1148832299820636E-2</v>
      </c>
      <c r="GP6574" s="81">
        <v>10</v>
      </c>
      <c r="GQ6574" s="81">
        <v>0</v>
      </c>
      <c r="GR6574" s="81" t="s">
        <v>448</v>
      </c>
      <c r="GS6574" s="81">
        <v>1.1148832299820636E-2</v>
      </c>
      <c r="GT6574" s="81">
        <v>8.0155663417021076E-3</v>
      </c>
      <c r="GU6574" s="81">
        <v>1.1148832299820636E-2</v>
      </c>
      <c r="GV6574" s="81">
        <v>8.0155663417021076E-3</v>
      </c>
      <c r="GW6574" s="81">
        <v>1.1148832299820636E-2</v>
      </c>
      <c r="GX6574" s="81">
        <v>8.0155663417021076E-3</v>
      </c>
      <c r="GY6574" s="81">
        <v>1.1148832299820636E-2</v>
      </c>
      <c r="GZ6574" s="81">
        <v>8.0155663417021076E-3</v>
      </c>
    </row>
    <row r="6575" spans="98:208" x14ac:dyDescent="0.25">
      <c r="CT6575" s="81" t="s">
        <v>155</v>
      </c>
      <c r="CU6575" s="81" t="s">
        <v>499</v>
      </c>
      <c r="CV6575" s="81" t="s">
        <v>461</v>
      </c>
      <c r="CW6575" s="81">
        <v>2027</v>
      </c>
      <c r="CX6575" s="81">
        <v>0</v>
      </c>
      <c r="CY6575" s="81">
        <v>0</v>
      </c>
      <c r="CZ6575" s="81">
        <v>0</v>
      </c>
      <c r="DA6575" s="81">
        <v>0</v>
      </c>
      <c r="DB6575" s="81">
        <v>14664.637556436601</v>
      </c>
      <c r="DC6575" s="81">
        <v>233.2300768079181</v>
      </c>
      <c r="DD6575" s="81">
        <v>8896.5159934285784</v>
      </c>
      <c r="DE6575" s="81">
        <v>5534.8914862000811</v>
      </c>
      <c r="DF6575" s="81">
        <v>2.6002430136057653</v>
      </c>
      <c r="DG6575" s="81">
        <v>2.6002430136057653</v>
      </c>
      <c r="DH6575" s="81">
        <v>2.6002430136057653</v>
      </c>
      <c r="DI6575" s="81">
        <v>2.6002430136057653</v>
      </c>
      <c r="DJ6575" s="81">
        <v>2.8791787976785329E-5</v>
      </c>
      <c r="DL6575" s="81">
        <v>0</v>
      </c>
      <c r="DM6575" s="81">
        <v>7.4865645535854516E-5</v>
      </c>
      <c r="DN6575" s="81">
        <v>7.4865645535854516E-5</v>
      </c>
      <c r="DO6575" s="81">
        <v>0</v>
      </c>
      <c r="DP6575" s="81">
        <v>7.4865645535854516E-5</v>
      </c>
      <c r="DQ6575" s="81">
        <v>7.4865645535854516E-5</v>
      </c>
      <c r="DR6575" s="81">
        <v>0</v>
      </c>
      <c r="DS6575" s="81">
        <v>7.4865645535854516E-5</v>
      </c>
      <c r="DT6575" s="81">
        <v>7.4865645535854516E-5</v>
      </c>
      <c r="DU6575" s="81">
        <v>0</v>
      </c>
      <c r="DV6575" s="81">
        <v>7.4865645535854516E-5</v>
      </c>
      <c r="DW6575" s="81">
        <v>7.4865645535854516E-5</v>
      </c>
      <c r="GE6575" s="81" t="s">
        <v>449</v>
      </c>
      <c r="GF6575" s="81" t="s">
        <v>155</v>
      </c>
      <c r="GG6575" s="81" t="s">
        <v>504</v>
      </c>
      <c r="GH6575" s="81" t="s">
        <v>452</v>
      </c>
      <c r="GI6575" s="81">
        <v>2028</v>
      </c>
      <c r="GJ6575" s="81" t="s">
        <v>201</v>
      </c>
      <c r="GK6575" s="81">
        <v>0.74733835430388329</v>
      </c>
      <c r="GL6575" s="81">
        <v>1759.53</v>
      </c>
      <c r="GM6575" s="81">
        <v>2028</v>
      </c>
      <c r="GN6575" s="81" t="s">
        <v>173</v>
      </c>
      <c r="GO6575" s="81">
        <v>1.1148832299820636E-2</v>
      </c>
      <c r="GP6575" s="81">
        <v>10</v>
      </c>
      <c r="GQ6575" s="81">
        <v>0</v>
      </c>
      <c r="GR6575" s="81" t="s">
        <v>448</v>
      </c>
      <c r="GS6575" s="81">
        <v>1.1148832299820636E-2</v>
      </c>
      <c r="GT6575" s="81">
        <v>8.3319499833579332E-3</v>
      </c>
      <c r="GU6575" s="81">
        <v>1.1148832299820636E-2</v>
      </c>
      <c r="GV6575" s="81">
        <v>8.3319499833579332E-3</v>
      </c>
      <c r="GW6575" s="81">
        <v>1.1148832299820636E-2</v>
      </c>
      <c r="GX6575" s="81">
        <v>8.3319499833579332E-3</v>
      </c>
      <c r="GY6575" s="81">
        <v>1.1148832299820636E-2</v>
      </c>
      <c r="GZ6575" s="81">
        <v>8.3319499833579332E-3</v>
      </c>
    </row>
    <row r="6576" spans="98:208" x14ac:dyDescent="0.25">
      <c r="CT6576" s="81" t="s">
        <v>155</v>
      </c>
      <c r="CU6576" s="81" t="s">
        <v>499</v>
      </c>
      <c r="CV6576" s="81" t="s">
        <v>461</v>
      </c>
      <c r="CW6576" s="81">
        <v>2028</v>
      </c>
      <c r="CX6576" s="81">
        <v>0</v>
      </c>
      <c r="CY6576" s="81">
        <v>0</v>
      </c>
      <c r="CZ6576" s="81">
        <v>0</v>
      </c>
      <c r="DA6576" s="81">
        <v>0</v>
      </c>
      <c r="DB6576" s="81">
        <v>15317.990942815941</v>
      </c>
      <c r="DC6576" s="81">
        <v>247.27299216492639</v>
      </c>
      <c r="DD6576" s="81">
        <v>9287.6490955444915</v>
      </c>
      <c r="DE6576" s="81">
        <v>5783.0688551065241</v>
      </c>
      <c r="DF6576" s="81">
        <v>2.7568051219216265</v>
      </c>
      <c r="DG6576" s="81">
        <v>2.7568051219216265</v>
      </c>
      <c r="DH6576" s="81">
        <v>2.7568051219216265</v>
      </c>
      <c r="DI6576" s="81">
        <v>2.7568051219216265</v>
      </c>
      <c r="DJ6576" s="81">
        <v>2.8791787976785329E-5</v>
      </c>
      <c r="DL6576" s="81">
        <v>0</v>
      </c>
      <c r="DM6576" s="81">
        <v>7.9373348563683302E-5</v>
      </c>
      <c r="DN6576" s="81">
        <v>7.9373348563683302E-5</v>
      </c>
      <c r="DO6576" s="81">
        <v>0</v>
      </c>
      <c r="DP6576" s="81">
        <v>7.9373348563683302E-5</v>
      </c>
      <c r="DQ6576" s="81">
        <v>7.9373348563683302E-5</v>
      </c>
      <c r="DR6576" s="81">
        <v>0</v>
      </c>
      <c r="DS6576" s="81">
        <v>7.9373348563683302E-5</v>
      </c>
      <c r="DT6576" s="81">
        <v>7.9373348563683302E-5</v>
      </c>
      <c r="DU6576" s="81">
        <v>0</v>
      </c>
      <c r="DV6576" s="81">
        <v>7.9373348563683302E-5</v>
      </c>
      <c r="DW6576" s="81">
        <v>7.9373348563683302E-5</v>
      </c>
      <c r="GE6576" s="81" t="s">
        <v>449</v>
      </c>
      <c r="GF6576" s="81" t="s">
        <v>155</v>
      </c>
      <c r="GG6576" s="81" t="s">
        <v>504</v>
      </c>
      <c r="GH6576" s="81" t="s">
        <v>452</v>
      </c>
      <c r="GI6576" s="81">
        <v>2029</v>
      </c>
      <c r="GJ6576" s="81" t="s">
        <v>201</v>
      </c>
      <c r="GK6576" s="81">
        <v>0.74733835430388329</v>
      </c>
      <c r="GL6576" s="81">
        <v>1759.53</v>
      </c>
      <c r="GM6576" s="81">
        <v>2029</v>
      </c>
      <c r="GN6576" s="81" t="s">
        <v>173</v>
      </c>
      <c r="GO6576" s="81">
        <v>1.1148832299820636E-2</v>
      </c>
      <c r="GP6576" s="81">
        <v>10</v>
      </c>
      <c r="GQ6576" s="81">
        <v>0</v>
      </c>
      <c r="GR6576" s="81" t="s">
        <v>448</v>
      </c>
      <c r="GS6576" s="81">
        <v>1.1148832299820636E-2</v>
      </c>
      <c r="GT6576" s="81">
        <v>8.3319499833579332E-3</v>
      </c>
      <c r="GU6576" s="81">
        <v>1.1148832299820636E-2</v>
      </c>
      <c r="GV6576" s="81">
        <v>8.3319499833579332E-3</v>
      </c>
      <c r="GW6576" s="81">
        <v>1.1148832299820636E-2</v>
      </c>
      <c r="GX6576" s="81">
        <v>8.3319499833579332E-3</v>
      </c>
      <c r="GY6576" s="81">
        <v>1.1148832299820636E-2</v>
      </c>
      <c r="GZ6576" s="81">
        <v>8.3319499833579332E-3</v>
      </c>
    </row>
    <row r="6577" spans="98:208" x14ac:dyDescent="0.25">
      <c r="CT6577" s="81" t="s">
        <v>155</v>
      </c>
      <c r="CU6577" s="81" t="s">
        <v>499</v>
      </c>
      <c r="CV6577" s="81" t="s">
        <v>461</v>
      </c>
      <c r="CW6577" s="81">
        <v>2029</v>
      </c>
      <c r="CX6577" s="81">
        <v>0</v>
      </c>
      <c r="CY6577" s="81">
        <v>0</v>
      </c>
      <c r="CZ6577" s="81">
        <v>0</v>
      </c>
      <c r="DA6577" s="81">
        <v>0</v>
      </c>
      <c r="DB6577" s="81">
        <v>15317.990942815941</v>
      </c>
      <c r="DC6577" s="81">
        <v>247.27299216492639</v>
      </c>
      <c r="DD6577" s="81">
        <v>9287.6490955444915</v>
      </c>
      <c r="DE6577" s="81">
        <v>5783.0688551065241</v>
      </c>
      <c r="DF6577" s="81">
        <v>2.7568051219216265</v>
      </c>
      <c r="DG6577" s="81">
        <v>2.7568051219216265</v>
      </c>
      <c r="DH6577" s="81">
        <v>2.7568051219216265</v>
      </c>
      <c r="DI6577" s="81">
        <v>2.7568051219216265</v>
      </c>
      <c r="DJ6577" s="81">
        <v>2.8791787976785329E-5</v>
      </c>
      <c r="DL6577" s="81">
        <v>0</v>
      </c>
      <c r="DM6577" s="81">
        <v>7.9373348563683302E-5</v>
      </c>
      <c r="DN6577" s="81">
        <v>7.9373348563683302E-5</v>
      </c>
      <c r="DO6577" s="81">
        <v>0</v>
      </c>
      <c r="DP6577" s="81">
        <v>7.9373348563683302E-5</v>
      </c>
      <c r="DQ6577" s="81">
        <v>7.9373348563683302E-5</v>
      </c>
      <c r="DR6577" s="81">
        <v>0</v>
      </c>
      <c r="DS6577" s="81">
        <v>7.9373348563683302E-5</v>
      </c>
      <c r="DT6577" s="81">
        <v>7.9373348563683302E-5</v>
      </c>
      <c r="DU6577" s="81">
        <v>0</v>
      </c>
      <c r="DV6577" s="81">
        <v>7.9373348563683302E-5</v>
      </c>
      <c r="DW6577" s="81">
        <v>7.9373348563683302E-5</v>
      </c>
      <c r="GE6577" s="81" t="s">
        <v>449</v>
      </c>
      <c r="GF6577" s="81" t="s">
        <v>155</v>
      </c>
      <c r="GG6577" s="81" t="s">
        <v>504</v>
      </c>
      <c r="GH6577" s="81" t="s">
        <v>452</v>
      </c>
      <c r="GI6577" s="81">
        <v>2030</v>
      </c>
      <c r="GJ6577" s="81" t="s">
        <v>201</v>
      </c>
      <c r="GK6577" s="81">
        <v>0.74733835430388329</v>
      </c>
      <c r="GL6577" s="81">
        <v>1759.53</v>
      </c>
      <c r="GM6577" s="81">
        <v>2030</v>
      </c>
      <c r="GN6577" s="81" t="s">
        <v>173</v>
      </c>
      <c r="GO6577" s="81">
        <v>1.1148832299820636E-2</v>
      </c>
      <c r="GP6577" s="81">
        <v>10</v>
      </c>
      <c r="GQ6577" s="81">
        <v>0</v>
      </c>
      <c r="GR6577" s="81" t="s">
        <v>448</v>
      </c>
      <c r="GS6577" s="81">
        <v>0</v>
      </c>
      <c r="GT6577" s="81">
        <v>0</v>
      </c>
      <c r="GU6577" s="81">
        <v>1.1148832299820636E-2</v>
      </c>
      <c r="GV6577" s="81">
        <v>8.3319499833579332E-3</v>
      </c>
      <c r="GW6577" s="81">
        <v>1.1148832299820636E-2</v>
      </c>
      <c r="GX6577" s="81">
        <v>8.3319499833579332E-3</v>
      </c>
      <c r="GY6577" s="81">
        <v>1.1148832299820636E-2</v>
      </c>
      <c r="GZ6577" s="81">
        <v>8.3319499833579332E-3</v>
      </c>
    </row>
    <row r="6578" spans="98:208" x14ac:dyDescent="0.25">
      <c r="CT6578" s="81" t="s">
        <v>155</v>
      </c>
      <c r="CU6578" s="81" t="s">
        <v>499</v>
      </c>
      <c r="CV6578" s="81" t="s">
        <v>461</v>
      </c>
      <c r="CW6578" s="81">
        <v>2030</v>
      </c>
      <c r="CX6578" s="81">
        <v>0</v>
      </c>
      <c r="CY6578" s="81">
        <v>0</v>
      </c>
      <c r="CZ6578" s="81">
        <v>0</v>
      </c>
      <c r="DA6578" s="81">
        <v>0</v>
      </c>
      <c r="DB6578" s="81">
        <v>15317.990942815941</v>
      </c>
      <c r="DC6578" s="81">
        <v>247.27299216492639</v>
      </c>
      <c r="DD6578" s="81">
        <v>9287.6490955444915</v>
      </c>
      <c r="DE6578" s="81">
        <v>5783.0688551065241</v>
      </c>
      <c r="DF6578" s="81">
        <v>0</v>
      </c>
      <c r="DG6578" s="81">
        <v>2.7568051219216265</v>
      </c>
      <c r="DH6578" s="81">
        <v>2.7568051219216265</v>
      </c>
      <c r="DI6578" s="81">
        <v>2.7568051219216265</v>
      </c>
      <c r="DJ6578" s="81">
        <v>2.8791787976785329E-5</v>
      </c>
      <c r="DL6578" s="81">
        <v>0</v>
      </c>
      <c r="DM6578" s="81">
        <v>0</v>
      </c>
      <c r="DN6578" s="81">
        <v>0</v>
      </c>
      <c r="DO6578" s="81">
        <v>0</v>
      </c>
      <c r="DP6578" s="81">
        <v>7.9373348563683302E-5</v>
      </c>
      <c r="DQ6578" s="81">
        <v>7.9373348563683302E-5</v>
      </c>
      <c r="DR6578" s="81">
        <v>0</v>
      </c>
      <c r="DS6578" s="81">
        <v>7.9373348563683302E-5</v>
      </c>
      <c r="DT6578" s="81">
        <v>7.9373348563683302E-5</v>
      </c>
      <c r="DU6578" s="81">
        <v>0</v>
      </c>
      <c r="DV6578" s="81">
        <v>7.9373348563683302E-5</v>
      </c>
      <c r="DW6578" s="81">
        <v>7.9373348563683302E-5</v>
      </c>
      <c r="GE6578" s="81" t="s">
        <v>449</v>
      </c>
      <c r="GF6578" s="81" t="s">
        <v>155</v>
      </c>
      <c r="GG6578" s="81" t="s">
        <v>504</v>
      </c>
      <c r="GH6578" s="81" t="s">
        <v>452</v>
      </c>
      <c r="GI6578" s="81">
        <v>2031</v>
      </c>
      <c r="GJ6578" s="81" t="s">
        <v>201</v>
      </c>
      <c r="GK6578" s="81">
        <v>0.74733835430388329</v>
      </c>
      <c r="GL6578" s="81">
        <v>1759.53</v>
      </c>
      <c r="GM6578" s="81">
        <v>2031</v>
      </c>
      <c r="GN6578" s="81" t="s">
        <v>173</v>
      </c>
      <c r="GO6578" s="81">
        <v>1.1148832299820636E-2</v>
      </c>
      <c r="GP6578" s="81">
        <v>10</v>
      </c>
      <c r="GQ6578" s="81">
        <v>0</v>
      </c>
      <c r="GR6578" s="81" t="s">
        <v>448</v>
      </c>
      <c r="GS6578" s="81">
        <v>0</v>
      </c>
      <c r="GT6578" s="81">
        <v>0</v>
      </c>
      <c r="GU6578" s="81">
        <v>0</v>
      </c>
      <c r="GV6578" s="81">
        <v>0</v>
      </c>
      <c r="GW6578" s="81">
        <v>1.1148832299820636E-2</v>
      </c>
      <c r="GX6578" s="81">
        <v>8.3319499833579332E-3</v>
      </c>
      <c r="GY6578" s="81">
        <v>1.1148832299820636E-2</v>
      </c>
      <c r="GZ6578" s="81">
        <v>8.3319499833579332E-3</v>
      </c>
    </row>
    <row r="6579" spans="98:208" x14ac:dyDescent="0.25">
      <c r="CT6579" s="81" t="s">
        <v>155</v>
      </c>
      <c r="CU6579" s="81" t="s">
        <v>499</v>
      </c>
      <c r="CV6579" s="81" t="s">
        <v>461</v>
      </c>
      <c r="CW6579" s="81">
        <v>2031</v>
      </c>
      <c r="CX6579" s="81">
        <v>0</v>
      </c>
      <c r="CY6579" s="81">
        <v>0</v>
      </c>
      <c r="CZ6579" s="81">
        <v>0</v>
      </c>
      <c r="DA6579" s="81">
        <v>0</v>
      </c>
      <c r="DB6579" s="81">
        <v>15317.990942815941</v>
      </c>
      <c r="DC6579" s="81">
        <v>247.27299216492639</v>
      </c>
      <c r="DD6579" s="81">
        <v>9287.6490955444915</v>
      </c>
      <c r="DE6579" s="81">
        <v>5783.0688551065241</v>
      </c>
      <c r="DF6579" s="81">
        <v>0</v>
      </c>
      <c r="DG6579" s="81">
        <v>0</v>
      </c>
      <c r="DH6579" s="81">
        <v>2.7568051219216265</v>
      </c>
      <c r="DI6579" s="81">
        <v>2.7568051219216265</v>
      </c>
      <c r="DJ6579" s="81">
        <v>2.8791787976785329E-5</v>
      </c>
      <c r="DL6579" s="81">
        <v>0</v>
      </c>
      <c r="DM6579" s="81">
        <v>0</v>
      </c>
      <c r="DN6579" s="81">
        <v>0</v>
      </c>
      <c r="DO6579" s="81">
        <v>0</v>
      </c>
      <c r="DP6579" s="81">
        <v>0</v>
      </c>
      <c r="DQ6579" s="81">
        <v>0</v>
      </c>
      <c r="DR6579" s="81">
        <v>0</v>
      </c>
      <c r="DS6579" s="81">
        <v>7.9373348563683302E-5</v>
      </c>
      <c r="DT6579" s="81">
        <v>7.9373348563683302E-5</v>
      </c>
      <c r="DU6579" s="81">
        <v>0</v>
      </c>
      <c r="DV6579" s="81">
        <v>7.9373348563683302E-5</v>
      </c>
      <c r="DW6579" s="81">
        <v>7.9373348563683302E-5</v>
      </c>
      <c r="GE6579" s="81" t="s">
        <v>449</v>
      </c>
      <c r="GF6579" s="81" t="s">
        <v>155</v>
      </c>
      <c r="GG6579" s="81" t="s">
        <v>504</v>
      </c>
      <c r="GH6579" s="81" t="s">
        <v>452</v>
      </c>
      <c r="GI6579" s="81">
        <v>2032</v>
      </c>
      <c r="GJ6579" s="81" t="s">
        <v>201</v>
      </c>
      <c r="GK6579" s="81">
        <v>0.74733835430388329</v>
      </c>
      <c r="GL6579" s="81">
        <v>1759.53</v>
      </c>
      <c r="GM6579" s="81">
        <v>2032</v>
      </c>
      <c r="GN6579" s="81" t="s">
        <v>173</v>
      </c>
      <c r="GO6579" s="81">
        <v>1.1148832299820636E-2</v>
      </c>
      <c r="GP6579" s="81">
        <v>10</v>
      </c>
      <c r="GQ6579" s="81">
        <v>0</v>
      </c>
      <c r="GR6579" s="81" t="s">
        <v>448</v>
      </c>
      <c r="GS6579" s="81">
        <v>0</v>
      </c>
      <c r="GT6579" s="81">
        <v>0</v>
      </c>
      <c r="GU6579" s="81">
        <v>0</v>
      </c>
      <c r="GV6579" s="81">
        <v>0</v>
      </c>
      <c r="GW6579" s="81">
        <v>0</v>
      </c>
      <c r="GX6579" s="81">
        <v>0</v>
      </c>
      <c r="GY6579" s="81">
        <v>1.1148832299820636E-2</v>
      </c>
      <c r="GZ6579" s="81">
        <v>8.3319499833579332E-3</v>
      </c>
    </row>
    <row r="6580" spans="98:208" x14ac:dyDescent="0.25">
      <c r="CT6580" s="81" t="s">
        <v>155</v>
      </c>
      <c r="CU6580" s="81" t="s">
        <v>499</v>
      </c>
      <c r="CV6580" s="81" t="s">
        <v>461</v>
      </c>
      <c r="CW6580" s="81">
        <v>2032</v>
      </c>
      <c r="CX6580" s="81">
        <v>0</v>
      </c>
      <c r="CY6580" s="81">
        <v>0</v>
      </c>
      <c r="CZ6580" s="81">
        <v>0</v>
      </c>
      <c r="DA6580" s="81">
        <v>0</v>
      </c>
      <c r="DB6580" s="81">
        <v>15317.990942815941</v>
      </c>
      <c r="DC6580" s="81">
        <v>247.27299216492639</v>
      </c>
      <c r="DD6580" s="81">
        <v>9287.6490955444915</v>
      </c>
      <c r="DE6580" s="81">
        <v>5783.0688551065241</v>
      </c>
      <c r="DF6580" s="81">
        <v>0</v>
      </c>
      <c r="DG6580" s="81">
        <v>0</v>
      </c>
      <c r="DH6580" s="81">
        <v>0</v>
      </c>
      <c r="DI6580" s="81">
        <v>2.7568051219216265</v>
      </c>
      <c r="DJ6580" s="81">
        <v>2.8791787976785329E-5</v>
      </c>
      <c r="DL6580" s="81">
        <v>0</v>
      </c>
      <c r="DM6580" s="81">
        <v>0</v>
      </c>
      <c r="DN6580" s="81">
        <v>0</v>
      </c>
      <c r="DO6580" s="81">
        <v>0</v>
      </c>
      <c r="DP6580" s="81">
        <v>0</v>
      </c>
      <c r="DQ6580" s="81">
        <v>0</v>
      </c>
      <c r="DR6580" s="81">
        <v>0</v>
      </c>
      <c r="DS6580" s="81">
        <v>0</v>
      </c>
      <c r="DT6580" s="81">
        <v>0</v>
      </c>
      <c r="DU6580" s="81">
        <v>0</v>
      </c>
      <c r="DV6580" s="81">
        <v>7.9373348563683302E-5</v>
      </c>
      <c r="DW6580" s="81">
        <v>7.9373348563683302E-5</v>
      </c>
      <c r="GE6580" s="81" t="s">
        <v>449</v>
      </c>
      <c r="GF6580" s="81" t="s">
        <v>155</v>
      </c>
      <c r="GG6580" s="81" t="s">
        <v>504</v>
      </c>
      <c r="GH6580" s="81" t="s">
        <v>453</v>
      </c>
      <c r="GI6580" s="81">
        <v>2021</v>
      </c>
      <c r="GJ6580" s="81" t="s">
        <v>201</v>
      </c>
      <c r="GK6580" s="81">
        <v>3.6425060683954458E-2</v>
      </c>
      <c r="GL6580" s="81">
        <v>1759.53</v>
      </c>
      <c r="GM6580" s="81">
        <v>2021</v>
      </c>
      <c r="GN6580" s="81" t="s">
        <v>173</v>
      </c>
      <c r="GO6580" s="81">
        <v>1.1148832299820636E-2</v>
      </c>
      <c r="GP6580" s="81">
        <v>10</v>
      </c>
      <c r="GQ6580" s="81">
        <v>0</v>
      </c>
      <c r="GR6580" s="81" t="s">
        <v>448</v>
      </c>
      <c r="GS6580" s="81">
        <v>1.1148832299820636E-2</v>
      </c>
      <c r="GT6580" s="81">
        <v>4.0609689307619822E-4</v>
      </c>
      <c r="GU6580" s="81">
        <v>1.1148832299820636E-2</v>
      </c>
      <c r="GV6580" s="81">
        <v>4.0609689307619822E-4</v>
      </c>
      <c r="GW6580" s="81">
        <v>0</v>
      </c>
      <c r="GX6580" s="81">
        <v>0</v>
      </c>
      <c r="GY6580" s="81">
        <v>0</v>
      </c>
      <c r="GZ6580" s="81">
        <v>0</v>
      </c>
    </row>
    <row r="6581" spans="98:208" x14ac:dyDescent="0.25">
      <c r="CT6581" s="81" t="s">
        <v>155</v>
      </c>
      <c r="CU6581" s="81" t="s">
        <v>499</v>
      </c>
      <c r="CV6581" s="81" t="s">
        <v>451</v>
      </c>
      <c r="CW6581" s="81">
        <v>2020</v>
      </c>
      <c r="CX6581" s="81">
        <v>0</v>
      </c>
      <c r="CY6581" s="81">
        <v>0</v>
      </c>
      <c r="CZ6581" s="81">
        <v>0</v>
      </c>
      <c r="DA6581" s="81">
        <v>0</v>
      </c>
      <c r="DB6581" s="81">
        <v>8807.9522308757259</v>
      </c>
      <c r="DC6581" s="81">
        <v>222.22942162781749</v>
      </c>
      <c r="DD6581" s="81">
        <v>8585.722809247909</v>
      </c>
      <c r="DE6581" s="81">
        <v>0</v>
      </c>
      <c r="DF6581" s="81">
        <v>2.4775985538146701</v>
      </c>
      <c r="DG6581" s="81">
        <v>0</v>
      </c>
      <c r="DH6581" s="81">
        <v>0</v>
      </c>
      <c r="DI6581" s="81">
        <v>0</v>
      </c>
      <c r="DJ6581" s="81">
        <v>1.3892085546078869E-5</v>
      </c>
      <c r="DL6581" s="81">
        <v>0</v>
      </c>
      <c r="DM6581" s="81">
        <v>3.4419011058434689E-5</v>
      </c>
      <c r="DN6581" s="81">
        <v>3.4419011058434689E-5</v>
      </c>
      <c r="DO6581" s="81">
        <v>0</v>
      </c>
      <c r="DP6581" s="81">
        <v>0</v>
      </c>
      <c r="DQ6581" s="81">
        <v>0</v>
      </c>
      <c r="DR6581" s="81">
        <v>0</v>
      </c>
      <c r="DS6581" s="81">
        <v>0</v>
      </c>
      <c r="DT6581" s="81">
        <v>0</v>
      </c>
      <c r="DU6581" s="81">
        <v>0</v>
      </c>
      <c r="DV6581" s="81">
        <v>0</v>
      </c>
      <c r="DW6581" s="81">
        <v>0</v>
      </c>
      <c r="GE6581" s="81" t="s">
        <v>449</v>
      </c>
      <c r="GF6581" s="81" t="s">
        <v>155</v>
      </c>
      <c r="GG6581" s="81" t="s">
        <v>504</v>
      </c>
      <c r="GH6581" s="81" t="s">
        <v>453</v>
      </c>
      <c r="GI6581" s="81">
        <v>2022</v>
      </c>
      <c r="GJ6581" s="81" t="s">
        <v>201</v>
      </c>
      <c r="GK6581" s="81">
        <v>3.6425060683954458E-2</v>
      </c>
      <c r="GL6581" s="81">
        <v>1759.53</v>
      </c>
      <c r="GM6581" s="81">
        <v>2022</v>
      </c>
      <c r="GN6581" s="81" t="s">
        <v>173</v>
      </c>
      <c r="GO6581" s="81">
        <v>1.1148832299820636E-2</v>
      </c>
      <c r="GP6581" s="81">
        <v>10</v>
      </c>
      <c r="GQ6581" s="81">
        <v>0</v>
      </c>
      <c r="GR6581" s="81" t="s">
        <v>448</v>
      </c>
      <c r="GS6581" s="81">
        <v>1.1148832299820636E-2</v>
      </c>
      <c r="GT6581" s="81">
        <v>4.0609689307619822E-4</v>
      </c>
      <c r="GU6581" s="81">
        <v>1.1148832299820636E-2</v>
      </c>
      <c r="GV6581" s="81">
        <v>4.0609689307619822E-4</v>
      </c>
      <c r="GW6581" s="81">
        <v>1.1148832299820636E-2</v>
      </c>
      <c r="GX6581" s="81">
        <v>4.0609689307619822E-4</v>
      </c>
      <c r="GY6581" s="81">
        <v>0</v>
      </c>
      <c r="GZ6581" s="81">
        <v>0</v>
      </c>
    </row>
    <row r="6582" spans="98:208" x14ac:dyDescent="0.25">
      <c r="CT6582" s="81" t="s">
        <v>155</v>
      </c>
      <c r="CU6582" s="81" t="s">
        <v>499</v>
      </c>
      <c r="CV6582" s="81" t="s">
        <v>451</v>
      </c>
      <c r="CW6582" s="81">
        <v>2021</v>
      </c>
      <c r="CX6582" s="81">
        <v>0</v>
      </c>
      <c r="CY6582" s="81">
        <v>0</v>
      </c>
      <c r="CZ6582" s="81">
        <v>0</v>
      </c>
      <c r="DA6582" s="81">
        <v>0</v>
      </c>
      <c r="DB6582" s="81">
        <v>8807.9522308757259</v>
      </c>
      <c r="DC6582" s="81">
        <v>222.22942162781749</v>
      </c>
      <c r="DD6582" s="81">
        <v>8585.722809247909</v>
      </c>
      <c r="DE6582" s="81">
        <v>0</v>
      </c>
      <c r="DF6582" s="81">
        <v>2.4775985538146701</v>
      </c>
      <c r="DG6582" s="81">
        <v>2.4775985538146701</v>
      </c>
      <c r="DH6582" s="81">
        <v>0</v>
      </c>
      <c r="DI6582" s="81">
        <v>0</v>
      </c>
      <c r="DJ6582" s="81">
        <v>1.3892085546078869E-5</v>
      </c>
      <c r="DL6582" s="81">
        <v>0</v>
      </c>
      <c r="DM6582" s="81">
        <v>3.4419011058434689E-5</v>
      </c>
      <c r="DN6582" s="81">
        <v>3.4419011058434689E-5</v>
      </c>
      <c r="DO6582" s="81">
        <v>0</v>
      </c>
      <c r="DP6582" s="81">
        <v>3.4419011058434689E-5</v>
      </c>
      <c r="DQ6582" s="81">
        <v>3.4419011058434689E-5</v>
      </c>
      <c r="DR6582" s="81">
        <v>0</v>
      </c>
      <c r="DS6582" s="81">
        <v>0</v>
      </c>
      <c r="DT6582" s="81">
        <v>0</v>
      </c>
      <c r="DU6582" s="81">
        <v>0</v>
      </c>
      <c r="DV6582" s="81">
        <v>0</v>
      </c>
      <c r="DW6582" s="81">
        <v>0</v>
      </c>
      <c r="GE6582" s="81" t="s">
        <v>449</v>
      </c>
      <c r="GF6582" s="81" t="s">
        <v>155</v>
      </c>
      <c r="GG6582" s="81" t="s">
        <v>504</v>
      </c>
      <c r="GH6582" s="81" t="s">
        <v>453</v>
      </c>
      <c r="GI6582" s="81">
        <v>2023</v>
      </c>
      <c r="GJ6582" s="81" t="s">
        <v>201</v>
      </c>
      <c r="GK6582" s="81">
        <v>3.7590224611390451E-2</v>
      </c>
      <c r="GL6582" s="81">
        <v>1759.53</v>
      </c>
      <c r="GM6582" s="81">
        <v>2023</v>
      </c>
      <c r="GN6582" s="81" t="s">
        <v>173</v>
      </c>
      <c r="GO6582" s="81">
        <v>1.1148832299820636E-2</v>
      </c>
      <c r="GP6582" s="81">
        <v>10</v>
      </c>
      <c r="GQ6582" s="81">
        <v>0</v>
      </c>
      <c r="GR6582" s="81" t="s">
        <v>448</v>
      </c>
      <c r="GS6582" s="81">
        <v>1.1148832299820636E-2</v>
      </c>
      <c r="GT6582" s="81">
        <v>4.190871103049825E-4</v>
      </c>
      <c r="GU6582" s="81">
        <v>1.1148832299820636E-2</v>
      </c>
      <c r="GV6582" s="81">
        <v>4.190871103049825E-4</v>
      </c>
      <c r="GW6582" s="81">
        <v>1.1148832299820636E-2</v>
      </c>
      <c r="GX6582" s="81">
        <v>4.190871103049825E-4</v>
      </c>
      <c r="GY6582" s="81">
        <v>1.1148832299820636E-2</v>
      </c>
      <c r="GZ6582" s="81">
        <v>4.190871103049825E-4</v>
      </c>
    </row>
    <row r="6583" spans="98:208" x14ac:dyDescent="0.25">
      <c r="CT6583" s="81" t="s">
        <v>155</v>
      </c>
      <c r="CU6583" s="81" t="s">
        <v>499</v>
      </c>
      <c r="CV6583" s="81" t="s">
        <v>451</v>
      </c>
      <c r="CW6583" s="81">
        <v>2022</v>
      </c>
      <c r="CX6583" s="81">
        <v>0</v>
      </c>
      <c r="CY6583" s="81">
        <v>0</v>
      </c>
      <c r="CZ6583" s="81">
        <v>0</v>
      </c>
      <c r="DA6583" s="81">
        <v>0</v>
      </c>
      <c r="DB6583" s="81">
        <v>8807.9522308757259</v>
      </c>
      <c r="DC6583" s="81">
        <v>222.22942162781749</v>
      </c>
      <c r="DD6583" s="81">
        <v>8585.722809247909</v>
      </c>
      <c r="DE6583" s="81">
        <v>0</v>
      </c>
      <c r="DF6583" s="81">
        <v>2.4775985538146701</v>
      </c>
      <c r="DG6583" s="81">
        <v>2.4775985538146701</v>
      </c>
      <c r="DH6583" s="81">
        <v>2.4775985538146701</v>
      </c>
      <c r="DI6583" s="81">
        <v>0</v>
      </c>
      <c r="DJ6583" s="81">
        <v>1.3892085546078869E-5</v>
      </c>
      <c r="DL6583" s="81">
        <v>0</v>
      </c>
      <c r="DM6583" s="81">
        <v>3.4419011058434689E-5</v>
      </c>
      <c r="DN6583" s="81">
        <v>3.4419011058434689E-5</v>
      </c>
      <c r="DO6583" s="81">
        <v>0</v>
      </c>
      <c r="DP6583" s="81">
        <v>3.4419011058434689E-5</v>
      </c>
      <c r="DQ6583" s="81">
        <v>3.4419011058434689E-5</v>
      </c>
      <c r="DR6583" s="81">
        <v>0</v>
      </c>
      <c r="DS6583" s="81">
        <v>3.4419011058434689E-5</v>
      </c>
      <c r="DT6583" s="81">
        <v>3.4419011058434689E-5</v>
      </c>
      <c r="DU6583" s="81">
        <v>0</v>
      </c>
      <c r="DV6583" s="81">
        <v>0</v>
      </c>
      <c r="DW6583" s="81">
        <v>0</v>
      </c>
      <c r="GE6583" s="81" t="s">
        <v>449</v>
      </c>
      <c r="GF6583" s="81" t="s">
        <v>155</v>
      </c>
      <c r="GG6583" s="81" t="s">
        <v>504</v>
      </c>
      <c r="GH6583" s="81" t="s">
        <v>453</v>
      </c>
      <c r="GI6583" s="81">
        <v>2024</v>
      </c>
      <c r="GJ6583" s="81" t="s">
        <v>201</v>
      </c>
      <c r="GK6583" s="81">
        <v>3.7590224611390451E-2</v>
      </c>
      <c r="GL6583" s="81">
        <v>1759.53</v>
      </c>
      <c r="GM6583" s="81">
        <v>2024</v>
      </c>
      <c r="GN6583" s="81" t="s">
        <v>173</v>
      </c>
      <c r="GO6583" s="81">
        <v>1.1148832299820636E-2</v>
      </c>
      <c r="GP6583" s="81">
        <v>10</v>
      </c>
      <c r="GQ6583" s="81">
        <v>0</v>
      </c>
      <c r="GR6583" s="81" t="s">
        <v>448</v>
      </c>
      <c r="GS6583" s="81">
        <v>1.1148832299820636E-2</v>
      </c>
      <c r="GT6583" s="81">
        <v>4.190871103049825E-4</v>
      </c>
      <c r="GU6583" s="81">
        <v>1.1148832299820636E-2</v>
      </c>
      <c r="GV6583" s="81">
        <v>4.190871103049825E-4</v>
      </c>
      <c r="GW6583" s="81">
        <v>1.1148832299820636E-2</v>
      </c>
      <c r="GX6583" s="81">
        <v>4.190871103049825E-4</v>
      </c>
      <c r="GY6583" s="81">
        <v>1.1148832299820636E-2</v>
      </c>
      <c r="GZ6583" s="81">
        <v>4.190871103049825E-4</v>
      </c>
    </row>
    <row r="6584" spans="98:208" x14ac:dyDescent="0.25">
      <c r="CT6584" s="81" t="s">
        <v>155</v>
      </c>
      <c r="CU6584" s="81" t="s">
        <v>499</v>
      </c>
      <c r="CV6584" s="81" t="s">
        <v>451</v>
      </c>
      <c r="CW6584" s="81">
        <v>2023</v>
      </c>
      <c r="CX6584" s="81">
        <v>0</v>
      </c>
      <c r="CY6584" s="81">
        <v>0</v>
      </c>
      <c r="CZ6584" s="81">
        <v>0</v>
      </c>
      <c r="DA6584" s="81">
        <v>0</v>
      </c>
      <c r="DB6584" s="81">
        <v>9129.7460702364806</v>
      </c>
      <c r="DC6584" s="81">
        <v>233.23007680792301</v>
      </c>
      <c r="DD6584" s="81">
        <v>8896.5159934285584</v>
      </c>
      <c r="DE6584" s="81">
        <v>0</v>
      </c>
      <c r="DF6584" s="81">
        <v>2.6002430136058199</v>
      </c>
      <c r="DG6584" s="81">
        <v>2.6002430136058199</v>
      </c>
      <c r="DH6584" s="81">
        <v>2.6002430136058199</v>
      </c>
      <c r="DI6584" s="81">
        <v>2.6002430136058199</v>
      </c>
      <c r="DJ6584" s="81">
        <v>1.3892085546078869E-5</v>
      </c>
      <c r="DL6584" s="81">
        <v>0</v>
      </c>
      <c r="DM6584" s="81">
        <v>3.6122798385605969E-5</v>
      </c>
      <c r="DN6584" s="81">
        <v>3.6122798385605969E-5</v>
      </c>
      <c r="DO6584" s="81">
        <v>0</v>
      </c>
      <c r="DP6584" s="81">
        <v>3.6122798385605969E-5</v>
      </c>
      <c r="DQ6584" s="81">
        <v>3.6122798385605969E-5</v>
      </c>
      <c r="DR6584" s="81">
        <v>0</v>
      </c>
      <c r="DS6584" s="81">
        <v>3.6122798385605969E-5</v>
      </c>
      <c r="DT6584" s="81">
        <v>3.6122798385605969E-5</v>
      </c>
      <c r="DU6584" s="81">
        <v>0</v>
      </c>
      <c r="DV6584" s="81">
        <v>3.6122798385605969E-5</v>
      </c>
      <c r="DW6584" s="81">
        <v>3.6122798385605969E-5</v>
      </c>
      <c r="GE6584" s="81" t="s">
        <v>449</v>
      </c>
      <c r="GF6584" s="81" t="s">
        <v>155</v>
      </c>
      <c r="GG6584" s="81" t="s">
        <v>504</v>
      </c>
      <c r="GH6584" s="81" t="s">
        <v>453</v>
      </c>
      <c r="GI6584" s="81">
        <v>2025</v>
      </c>
      <c r="GJ6584" s="81" t="s">
        <v>201</v>
      </c>
      <c r="GK6584" s="81">
        <v>3.7590224611390451E-2</v>
      </c>
      <c r="GL6584" s="81">
        <v>1759.53</v>
      </c>
      <c r="GM6584" s="81">
        <v>2025</v>
      </c>
      <c r="GN6584" s="81" t="s">
        <v>173</v>
      </c>
      <c r="GO6584" s="81">
        <v>1.1148832299820636E-2</v>
      </c>
      <c r="GP6584" s="81">
        <v>10</v>
      </c>
      <c r="GQ6584" s="81">
        <v>0</v>
      </c>
      <c r="GR6584" s="81" t="s">
        <v>448</v>
      </c>
      <c r="GS6584" s="81">
        <v>1.1148832299820636E-2</v>
      </c>
      <c r="GT6584" s="81">
        <v>4.190871103049825E-4</v>
      </c>
      <c r="GU6584" s="81">
        <v>1.1148832299820636E-2</v>
      </c>
      <c r="GV6584" s="81">
        <v>4.190871103049825E-4</v>
      </c>
      <c r="GW6584" s="81">
        <v>1.1148832299820636E-2</v>
      </c>
      <c r="GX6584" s="81">
        <v>4.190871103049825E-4</v>
      </c>
      <c r="GY6584" s="81">
        <v>1.1148832299820636E-2</v>
      </c>
      <c r="GZ6584" s="81">
        <v>4.190871103049825E-4</v>
      </c>
    </row>
    <row r="6585" spans="98:208" x14ac:dyDescent="0.25">
      <c r="CT6585" s="81" t="s">
        <v>155</v>
      </c>
      <c r="CU6585" s="81" t="s">
        <v>499</v>
      </c>
      <c r="CV6585" s="81" t="s">
        <v>451</v>
      </c>
      <c r="CW6585" s="81">
        <v>2024</v>
      </c>
      <c r="CX6585" s="81">
        <v>0</v>
      </c>
      <c r="CY6585" s="81">
        <v>0</v>
      </c>
      <c r="CZ6585" s="81">
        <v>0</v>
      </c>
      <c r="DA6585" s="81">
        <v>0</v>
      </c>
      <c r="DB6585" s="81">
        <v>9129.7460702364806</v>
      </c>
      <c r="DC6585" s="81">
        <v>233.23007680792301</v>
      </c>
      <c r="DD6585" s="81">
        <v>8896.5159934285584</v>
      </c>
      <c r="DE6585" s="81">
        <v>0</v>
      </c>
      <c r="DF6585" s="81">
        <v>2.6002430136058199</v>
      </c>
      <c r="DG6585" s="81">
        <v>2.6002430136058199</v>
      </c>
      <c r="DH6585" s="81">
        <v>2.6002430136058199</v>
      </c>
      <c r="DI6585" s="81">
        <v>2.6002430136058199</v>
      </c>
      <c r="DJ6585" s="81">
        <v>1.3892085546078869E-5</v>
      </c>
      <c r="DL6585" s="81">
        <v>0</v>
      </c>
      <c r="DM6585" s="81">
        <v>3.6122798385605969E-5</v>
      </c>
      <c r="DN6585" s="81">
        <v>3.6122798385605969E-5</v>
      </c>
      <c r="DO6585" s="81">
        <v>0</v>
      </c>
      <c r="DP6585" s="81">
        <v>3.6122798385605969E-5</v>
      </c>
      <c r="DQ6585" s="81">
        <v>3.6122798385605969E-5</v>
      </c>
      <c r="DR6585" s="81">
        <v>0</v>
      </c>
      <c r="DS6585" s="81">
        <v>3.6122798385605969E-5</v>
      </c>
      <c r="DT6585" s="81">
        <v>3.6122798385605969E-5</v>
      </c>
      <c r="DU6585" s="81">
        <v>0</v>
      </c>
      <c r="DV6585" s="81">
        <v>3.6122798385605969E-5</v>
      </c>
      <c r="DW6585" s="81">
        <v>3.6122798385605969E-5</v>
      </c>
      <c r="GE6585" s="81" t="s">
        <v>449</v>
      </c>
      <c r="GF6585" s="81" t="s">
        <v>155</v>
      </c>
      <c r="GG6585" s="81" t="s">
        <v>504</v>
      </c>
      <c r="GH6585" s="81" t="s">
        <v>453</v>
      </c>
      <c r="GI6585" s="81">
        <v>2026</v>
      </c>
      <c r="GJ6585" s="81" t="s">
        <v>201</v>
      </c>
      <c r="GK6585" s="81">
        <v>3.7590224611390451E-2</v>
      </c>
      <c r="GL6585" s="81">
        <v>1759.53</v>
      </c>
      <c r="GM6585" s="81">
        <v>2026</v>
      </c>
      <c r="GN6585" s="81" t="s">
        <v>173</v>
      </c>
      <c r="GO6585" s="81">
        <v>1.1148832299820636E-2</v>
      </c>
      <c r="GP6585" s="81">
        <v>10</v>
      </c>
      <c r="GQ6585" s="81">
        <v>0</v>
      </c>
      <c r="GR6585" s="81" t="s">
        <v>448</v>
      </c>
      <c r="GS6585" s="81">
        <v>1.1148832299820636E-2</v>
      </c>
      <c r="GT6585" s="81">
        <v>4.190871103049825E-4</v>
      </c>
      <c r="GU6585" s="81">
        <v>1.1148832299820636E-2</v>
      </c>
      <c r="GV6585" s="81">
        <v>4.190871103049825E-4</v>
      </c>
      <c r="GW6585" s="81">
        <v>1.1148832299820636E-2</v>
      </c>
      <c r="GX6585" s="81">
        <v>4.190871103049825E-4</v>
      </c>
      <c r="GY6585" s="81">
        <v>1.1148832299820636E-2</v>
      </c>
      <c r="GZ6585" s="81">
        <v>4.190871103049825E-4</v>
      </c>
    </row>
    <row r="6586" spans="98:208" x14ac:dyDescent="0.25">
      <c r="CT6586" s="81" t="s">
        <v>155</v>
      </c>
      <c r="CU6586" s="81" t="s">
        <v>499</v>
      </c>
      <c r="CV6586" s="81" t="s">
        <v>451</v>
      </c>
      <c r="CW6586" s="81">
        <v>2025</v>
      </c>
      <c r="CX6586" s="81">
        <v>0</v>
      </c>
      <c r="CY6586" s="81">
        <v>0</v>
      </c>
      <c r="CZ6586" s="81">
        <v>0</v>
      </c>
      <c r="DA6586" s="81">
        <v>0</v>
      </c>
      <c r="DB6586" s="81">
        <v>9129.7460702364806</v>
      </c>
      <c r="DC6586" s="81">
        <v>233.23007680792301</v>
      </c>
      <c r="DD6586" s="81">
        <v>8896.5159934285584</v>
      </c>
      <c r="DE6586" s="81">
        <v>0</v>
      </c>
      <c r="DF6586" s="81">
        <v>2.6002430136058199</v>
      </c>
      <c r="DG6586" s="81">
        <v>2.6002430136058199</v>
      </c>
      <c r="DH6586" s="81">
        <v>2.6002430136058199</v>
      </c>
      <c r="DI6586" s="81">
        <v>2.6002430136058199</v>
      </c>
      <c r="DJ6586" s="81">
        <v>1.3892085546078869E-5</v>
      </c>
      <c r="DL6586" s="81">
        <v>0</v>
      </c>
      <c r="DM6586" s="81">
        <v>3.6122798385605969E-5</v>
      </c>
      <c r="DN6586" s="81">
        <v>3.6122798385605969E-5</v>
      </c>
      <c r="DO6586" s="81">
        <v>0</v>
      </c>
      <c r="DP6586" s="81">
        <v>3.6122798385605969E-5</v>
      </c>
      <c r="DQ6586" s="81">
        <v>3.6122798385605969E-5</v>
      </c>
      <c r="DR6586" s="81">
        <v>0</v>
      </c>
      <c r="DS6586" s="81">
        <v>3.6122798385605969E-5</v>
      </c>
      <c r="DT6586" s="81">
        <v>3.6122798385605969E-5</v>
      </c>
      <c r="DU6586" s="81">
        <v>0</v>
      </c>
      <c r="DV6586" s="81">
        <v>3.6122798385605969E-5</v>
      </c>
      <c r="DW6586" s="81">
        <v>3.6122798385605969E-5</v>
      </c>
      <c r="GE6586" s="81" t="s">
        <v>449</v>
      </c>
      <c r="GF6586" s="81" t="s">
        <v>155</v>
      </c>
      <c r="GG6586" s="81" t="s">
        <v>504</v>
      </c>
      <c r="GH6586" s="81" t="s">
        <v>453</v>
      </c>
      <c r="GI6586" s="81">
        <v>2027</v>
      </c>
      <c r="GJ6586" s="81" t="s">
        <v>201</v>
      </c>
      <c r="GK6586" s="81">
        <v>3.7590224611390451E-2</v>
      </c>
      <c r="GL6586" s="81">
        <v>1759.53</v>
      </c>
      <c r="GM6586" s="81">
        <v>2027</v>
      </c>
      <c r="GN6586" s="81" t="s">
        <v>173</v>
      </c>
      <c r="GO6586" s="81">
        <v>1.1148832299820636E-2</v>
      </c>
      <c r="GP6586" s="81">
        <v>10</v>
      </c>
      <c r="GQ6586" s="81">
        <v>0</v>
      </c>
      <c r="GR6586" s="81" t="s">
        <v>448</v>
      </c>
      <c r="GS6586" s="81">
        <v>1.1148832299820636E-2</v>
      </c>
      <c r="GT6586" s="81">
        <v>4.190871103049825E-4</v>
      </c>
      <c r="GU6586" s="81">
        <v>1.1148832299820636E-2</v>
      </c>
      <c r="GV6586" s="81">
        <v>4.190871103049825E-4</v>
      </c>
      <c r="GW6586" s="81">
        <v>1.1148832299820636E-2</v>
      </c>
      <c r="GX6586" s="81">
        <v>4.190871103049825E-4</v>
      </c>
      <c r="GY6586" s="81">
        <v>1.1148832299820636E-2</v>
      </c>
      <c r="GZ6586" s="81">
        <v>4.190871103049825E-4</v>
      </c>
    </row>
    <row r="6587" spans="98:208" x14ac:dyDescent="0.25">
      <c r="CT6587" s="81" t="s">
        <v>155</v>
      </c>
      <c r="CU6587" s="81" t="s">
        <v>499</v>
      </c>
      <c r="CV6587" s="81" t="s">
        <v>451</v>
      </c>
      <c r="CW6587" s="81">
        <v>2026</v>
      </c>
      <c r="CX6587" s="81">
        <v>0</v>
      </c>
      <c r="CY6587" s="81">
        <v>0</v>
      </c>
      <c r="CZ6587" s="81">
        <v>0</v>
      </c>
      <c r="DA6587" s="81">
        <v>0</v>
      </c>
      <c r="DB6587" s="81">
        <v>9129.7460702364806</v>
      </c>
      <c r="DC6587" s="81">
        <v>233.23007680792301</v>
      </c>
      <c r="DD6587" s="81">
        <v>8896.5159934285584</v>
      </c>
      <c r="DE6587" s="81">
        <v>0</v>
      </c>
      <c r="DF6587" s="81">
        <v>2.6002430136058199</v>
      </c>
      <c r="DG6587" s="81">
        <v>2.6002430136058199</v>
      </c>
      <c r="DH6587" s="81">
        <v>2.6002430136058199</v>
      </c>
      <c r="DI6587" s="81">
        <v>2.6002430136058199</v>
      </c>
      <c r="DJ6587" s="81">
        <v>1.3892085546078869E-5</v>
      </c>
      <c r="DL6587" s="81">
        <v>0</v>
      </c>
      <c r="DM6587" s="81">
        <v>3.6122798385605969E-5</v>
      </c>
      <c r="DN6587" s="81">
        <v>3.6122798385605969E-5</v>
      </c>
      <c r="DO6587" s="81">
        <v>0</v>
      </c>
      <c r="DP6587" s="81">
        <v>3.6122798385605969E-5</v>
      </c>
      <c r="DQ6587" s="81">
        <v>3.6122798385605969E-5</v>
      </c>
      <c r="DR6587" s="81">
        <v>0</v>
      </c>
      <c r="DS6587" s="81">
        <v>3.6122798385605969E-5</v>
      </c>
      <c r="DT6587" s="81">
        <v>3.6122798385605969E-5</v>
      </c>
      <c r="DU6587" s="81">
        <v>0</v>
      </c>
      <c r="DV6587" s="81">
        <v>3.6122798385605969E-5</v>
      </c>
      <c r="DW6587" s="81">
        <v>3.6122798385605969E-5</v>
      </c>
      <c r="GE6587" s="81" t="s">
        <v>449</v>
      </c>
      <c r="GF6587" s="81" t="s">
        <v>155</v>
      </c>
      <c r="GG6587" s="81" t="s">
        <v>504</v>
      </c>
      <c r="GH6587" s="81" t="s">
        <v>453</v>
      </c>
      <c r="GI6587" s="81">
        <v>2028</v>
      </c>
      <c r="GJ6587" s="81" t="s">
        <v>201</v>
      </c>
      <c r="GK6587" s="81">
        <v>3.9055083184884903E-2</v>
      </c>
      <c r="GL6587" s="81">
        <v>1759.53</v>
      </c>
      <c r="GM6587" s="81">
        <v>2028</v>
      </c>
      <c r="GN6587" s="81" t="s">
        <v>173</v>
      </c>
      <c r="GO6587" s="81">
        <v>1.1148832299820636E-2</v>
      </c>
      <c r="GP6587" s="81">
        <v>10</v>
      </c>
      <c r="GQ6587" s="81">
        <v>0</v>
      </c>
      <c r="GR6587" s="81" t="s">
        <v>448</v>
      </c>
      <c r="GS6587" s="81">
        <v>1.1148832299820636E-2</v>
      </c>
      <c r="GT6587" s="81">
        <v>4.3541857288382661E-4</v>
      </c>
      <c r="GU6587" s="81">
        <v>1.1148832299820636E-2</v>
      </c>
      <c r="GV6587" s="81">
        <v>4.3541857288382661E-4</v>
      </c>
      <c r="GW6587" s="81">
        <v>1.1148832299820636E-2</v>
      </c>
      <c r="GX6587" s="81">
        <v>4.3541857288382661E-4</v>
      </c>
      <c r="GY6587" s="81">
        <v>1.1148832299820636E-2</v>
      </c>
      <c r="GZ6587" s="81">
        <v>4.3541857288382661E-4</v>
      </c>
    </row>
    <row r="6588" spans="98:208" x14ac:dyDescent="0.25">
      <c r="CT6588" s="81" t="s">
        <v>155</v>
      </c>
      <c r="CU6588" s="81" t="s">
        <v>499</v>
      </c>
      <c r="CV6588" s="81" t="s">
        <v>451</v>
      </c>
      <c r="CW6588" s="81">
        <v>2027</v>
      </c>
      <c r="CX6588" s="81">
        <v>0</v>
      </c>
      <c r="CY6588" s="81">
        <v>0</v>
      </c>
      <c r="CZ6588" s="81">
        <v>0</v>
      </c>
      <c r="DA6588" s="81">
        <v>0</v>
      </c>
      <c r="DB6588" s="81">
        <v>9129.7460702364806</v>
      </c>
      <c r="DC6588" s="81">
        <v>233.23007680792301</v>
      </c>
      <c r="DD6588" s="81">
        <v>8896.5159934285584</v>
      </c>
      <c r="DE6588" s="81">
        <v>0</v>
      </c>
      <c r="DF6588" s="81">
        <v>2.6002430136058199</v>
      </c>
      <c r="DG6588" s="81">
        <v>2.6002430136058199</v>
      </c>
      <c r="DH6588" s="81">
        <v>2.6002430136058199</v>
      </c>
      <c r="DI6588" s="81">
        <v>2.6002430136058199</v>
      </c>
      <c r="DJ6588" s="81">
        <v>1.3892085546078869E-5</v>
      </c>
      <c r="DL6588" s="81">
        <v>0</v>
      </c>
      <c r="DM6588" s="81">
        <v>3.6122798385605969E-5</v>
      </c>
      <c r="DN6588" s="81">
        <v>3.6122798385605969E-5</v>
      </c>
      <c r="DO6588" s="81">
        <v>0</v>
      </c>
      <c r="DP6588" s="81">
        <v>3.6122798385605969E-5</v>
      </c>
      <c r="DQ6588" s="81">
        <v>3.6122798385605969E-5</v>
      </c>
      <c r="DR6588" s="81">
        <v>0</v>
      </c>
      <c r="DS6588" s="81">
        <v>3.6122798385605969E-5</v>
      </c>
      <c r="DT6588" s="81">
        <v>3.6122798385605969E-5</v>
      </c>
      <c r="DU6588" s="81">
        <v>0</v>
      </c>
      <c r="DV6588" s="81">
        <v>3.6122798385605969E-5</v>
      </c>
      <c r="DW6588" s="81">
        <v>3.6122798385605969E-5</v>
      </c>
      <c r="GE6588" s="81" t="s">
        <v>449</v>
      </c>
      <c r="GF6588" s="81" t="s">
        <v>155</v>
      </c>
      <c r="GG6588" s="81" t="s">
        <v>504</v>
      </c>
      <c r="GH6588" s="81" t="s">
        <v>453</v>
      </c>
      <c r="GI6588" s="81">
        <v>2029</v>
      </c>
      <c r="GJ6588" s="81" t="s">
        <v>201</v>
      </c>
      <c r="GK6588" s="81">
        <v>3.9055083184884903E-2</v>
      </c>
      <c r="GL6588" s="81">
        <v>1759.53</v>
      </c>
      <c r="GM6588" s="81">
        <v>2029</v>
      </c>
      <c r="GN6588" s="81" t="s">
        <v>173</v>
      </c>
      <c r="GO6588" s="81">
        <v>1.1148832299820636E-2</v>
      </c>
      <c r="GP6588" s="81">
        <v>10</v>
      </c>
      <c r="GQ6588" s="81">
        <v>0</v>
      </c>
      <c r="GR6588" s="81" t="s">
        <v>448</v>
      </c>
      <c r="GS6588" s="81">
        <v>1.1148832299820636E-2</v>
      </c>
      <c r="GT6588" s="81">
        <v>4.3541857288382661E-4</v>
      </c>
      <c r="GU6588" s="81">
        <v>1.1148832299820636E-2</v>
      </c>
      <c r="GV6588" s="81">
        <v>4.3541857288382661E-4</v>
      </c>
      <c r="GW6588" s="81">
        <v>1.1148832299820636E-2</v>
      </c>
      <c r="GX6588" s="81">
        <v>4.3541857288382661E-4</v>
      </c>
      <c r="GY6588" s="81">
        <v>1.1148832299820636E-2</v>
      </c>
      <c r="GZ6588" s="81">
        <v>4.3541857288382661E-4</v>
      </c>
    </row>
    <row r="6589" spans="98:208" x14ac:dyDescent="0.25">
      <c r="CT6589" s="81" t="s">
        <v>155</v>
      </c>
      <c r="CU6589" s="81" t="s">
        <v>499</v>
      </c>
      <c r="CV6589" s="81" t="s">
        <v>451</v>
      </c>
      <c r="CW6589" s="81">
        <v>2028</v>
      </c>
      <c r="CX6589" s="81">
        <v>0</v>
      </c>
      <c r="CY6589" s="81">
        <v>0</v>
      </c>
      <c r="CZ6589" s="81">
        <v>0</v>
      </c>
      <c r="DA6589" s="81">
        <v>0</v>
      </c>
      <c r="DB6589" s="81">
        <v>9534.9220877094212</v>
      </c>
      <c r="DC6589" s="81">
        <v>247.27299216489999</v>
      </c>
      <c r="DD6589" s="81">
        <v>9287.6490955444679</v>
      </c>
      <c r="DE6589" s="81">
        <v>0</v>
      </c>
      <c r="DF6589" s="81">
        <v>2.7568051219213321</v>
      </c>
      <c r="DG6589" s="81">
        <v>2.7568051219213321</v>
      </c>
      <c r="DH6589" s="81">
        <v>2.7568051219213321</v>
      </c>
      <c r="DI6589" s="81">
        <v>2.7568051219213321</v>
      </c>
      <c r="DJ6589" s="81">
        <v>1.3892085546078869E-5</v>
      </c>
      <c r="DL6589" s="81">
        <v>0</v>
      </c>
      <c r="DM6589" s="81">
        <v>3.829777258759953E-5</v>
      </c>
      <c r="DN6589" s="81">
        <v>3.829777258759953E-5</v>
      </c>
      <c r="DO6589" s="81">
        <v>0</v>
      </c>
      <c r="DP6589" s="81">
        <v>3.829777258759953E-5</v>
      </c>
      <c r="DQ6589" s="81">
        <v>3.829777258759953E-5</v>
      </c>
      <c r="DR6589" s="81">
        <v>0</v>
      </c>
      <c r="DS6589" s="81">
        <v>3.829777258759953E-5</v>
      </c>
      <c r="DT6589" s="81">
        <v>3.829777258759953E-5</v>
      </c>
      <c r="DU6589" s="81">
        <v>0</v>
      </c>
      <c r="DV6589" s="81">
        <v>3.829777258759953E-5</v>
      </c>
      <c r="DW6589" s="81">
        <v>3.829777258759953E-5</v>
      </c>
      <c r="GE6589" s="81" t="s">
        <v>449</v>
      </c>
      <c r="GF6589" s="81" t="s">
        <v>155</v>
      </c>
      <c r="GG6589" s="81" t="s">
        <v>504</v>
      </c>
      <c r="GH6589" s="81" t="s">
        <v>453</v>
      </c>
      <c r="GI6589" s="81">
        <v>2030</v>
      </c>
      <c r="GJ6589" s="81" t="s">
        <v>201</v>
      </c>
      <c r="GK6589" s="81">
        <v>3.9055083184884903E-2</v>
      </c>
      <c r="GL6589" s="81">
        <v>1759.53</v>
      </c>
      <c r="GM6589" s="81">
        <v>2030</v>
      </c>
      <c r="GN6589" s="81" t="s">
        <v>173</v>
      </c>
      <c r="GO6589" s="81">
        <v>1.1148832299820636E-2</v>
      </c>
      <c r="GP6589" s="81">
        <v>10</v>
      </c>
      <c r="GQ6589" s="81">
        <v>0</v>
      </c>
      <c r="GR6589" s="81" t="s">
        <v>448</v>
      </c>
      <c r="GS6589" s="81">
        <v>0</v>
      </c>
      <c r="GT6589" s="81">
        <v>0</v>
      </c>
      <c r="GU6589" s="81">
        <v>1.1148832299820636E-2</v>
      </c>
      <c r="GV6589" s="81">
        <v>4.3541857288382661E-4</v>
      </c>
      <c r="GW6589" s="81">
        <v>1.1148832299820636E-2</v>
      </c>
      <c r="GX6589" s="81">
        <v>4.3541857288382661E-4</v>
      </c>
      <c r="GY6589" s="81">
        <v>1.1148832299820636E-2</v>
      </c>
      <c r="GZ6589" s="81">
        <v>4.3541857288382661E-4</v>
      </c>
    </row>
    <row r="6590" spans="98:208" x14ac:dyDescent="0.25">
      <c r="CT6590" s="81" t="s">
        <v>155</v>
      </c>
      <c r="CU6590" s="81" t="s">
        <v>499</v>
      </c>
      <c r="CV6590" s="81" t="s">
        <v>451</v>
      </c>
      <c r="CW6590" s="81">
        <v>2029</v>
      </c>
      <c r="CX6590" s="81">
        <v>0</v>
      </c>
      <c r="CY6590" s="81">
        <v>0</v>
      </c>
      <c r="CZ6590" s="81">
        <v>0</v>
      </c>
      <c r="DA6590" s="81">
        <v>0</v>
      </c>
      <c r="DB6590" s="81">
        <v>9534.9220877094212</v>
      </c>
      <c r="DC6590" s="81">
        <v>247.27299216489999</v>
      </c>
      <c r="DD6590" s="81">
        <v>9287.6490955444679</v>
      </c>
      <c r="DE6590" s="81">
        <v>0</v>
      </c>
      <c r="DF6590" s="81">
        <v>2.7568051219213321</v>
      </c>
      <c r="DG6590" s="81">
        <v>2.7568051219213321</v>
      </c>
      <c r="DH6590" s="81">
        <v>2.7568051219213321</v>
      </c>
      <c r="DI6590" s="81">
        <v>2.7568051219213321</v>
      </c>
      <c r="DJ6590" s="81">
        <v>1.3892085546078869E-5</v>
      </c>
      <c r="DL6590" s="81">
        <v>0</v>
      </c>
      <c r="DM6590" s="81">
        <v>3.829777258759953E-5</v>
      </c>
      <c r="DN6590" s="81">
        <v>3.829777258759953E-5</v>
      </c>
      <c r="DO6590" s="81">
        <v>0</v>
      </c>
      <c r="DP6590" s="81">
        <v>3.829777258759953E-5</v>
      </c>
      <c r="DQ6590" s="81">
        <v>3.829777258759953E-5</v>
      </c>
      <c r="DR6590" s="81">
        <v>0</v>
      </c>
      <c r="DS6590" s="81">
        <v>3.829777258759953E-5</v>
      </c>
      <c r="DT6590" s="81">
        <v>3.829777258759953E-5</v>
      </c>
      <c r="DU6590" s="81">
        <v>0</v>
      </c>
      <c r="DV6590" s="81">
        <v>3.829777258759953E-5</v>
      </c>
      <c r="DW6590" s="81">
        <v>3.829777258759953E-5</v>
      </c>
      <c r="GE6590" s="81" t="s">
        <v>449</v>
      </c>
      <c r="GF6590" s="81" t="s">
        <v>155</v>
      </c>
      <c r="GG6590" s="81" t="s">
        <v>504</v>
      </c>
      <c r="GH6590" s="81" t="s">
        <v>453</v>
      </c>
      <c r="GI6590" s="81">
        <v>2031</v>
      </c>
      <c r="GJ6590" s="81" t="s">
        <v>201</v>
      </c>
      <c r="GK6590" s="81">
        <v>3.9055083184884903E-2</v>
      </c>
      <c r="GL6590" s="81">
        <v>1759.53</v>
      </c>
      <c r="GM6590" s="81">
        <v>2031</v>
      </c>
      <c r="GN6590" s="81" t="s">
        <v>173</v>
      </c>
      <c r="GO6590" s="81">
        <v>1.1148832299820636E-2</v>
      </c>
      <c r="GP6590" s="81">
        <v>10</v>
      </c>
      <c r="GQ6590" s="81">
        <v>0</v>
      </c>
      <c r="GR6590" s="81" t="s">
        <v>448</v>
      </c>
      <c r="GS6590" s="81">
        <v>0</v>
      </c>
      <c r="GT6590" s="81">
        <v>0</v>
      </c>
      <c r="GU6590" s="81">
        <v>0</v>
      </c>
      <c r="GV6590" s="81">
        <v>0</v>
      </c>
      <c r="GW6590" s="81">
        <v>1.1148832299820636E-2</v>
      </c>
      <c r="GX6590" s="81">
        <v>4.3541857288382661E-4</v>
      </c>
      <c r="GY6590" s="81">
        <v>1.1148832299820636E-2</v>
      </c>
      <c r="GZ6590" s="81">
        <v>4.3541857288382661E-4</v>
      </c>
    </row>
    <row r="6591" spans="98:208" x14ac:dyDescent="0.25">
      <c r="CT6591" s="81" t="s">
        <v>155</v>
      </c>
      <c r="CU6591" s="81" t="s">
        <v>499</v>
      </c>
      <c r="CV6591" s="81" t="s">
        <v>451</v>
      </c>
      <c r="CW6591" s="81">
        <v>2030</v>
      </c>
      <c r="CX6591" s="81">
        <v>0</v>
      </c>
      <c r="CY6591" s="81">
        <v>0</v>
      </c>
      <c r="CZ6591" s="81">
        <v>0</v>
      </c>
      <c r="DA6591" s="81">
        <v>0</v>
      </c>
      <c r="DB6591" s="81">
        <v>9534.9220877094212</v>
      </c>
      <c r="DC6591" s="81">
        <v>247.27299216489999</v>
      </c>
      <c r="DD6591" s="81">
        <v>9287.6490955444679</v>
      </c>
      <c r="DE6591" s="81">
        <v>0</v>
      </c>
      <c r="DF6591" s="81">
        <v>0</v>
      </c>
      <c r="DG6591" s="81">
        <v>2.7568051219213321</v>
      </c>
      <c r="DH6591" s="81">
        <v>2.7568051219213321</v>
      </c>
      <c r="DI6591" s="81">
        <v>2.7568051219213321</v>
      </c>
      <c r="DJ6591" s="81">
        <v>1.3892085546078869E-5</v>
      </c>
      <c r="DL6591" s="81">
        <v>0</v>
      </c>
      <c r="DM6591" s="81">
        <v>0</v>
      </c>
      <c r="DN6591" s="81">
        <v>0</v>
      </c>
      <c r="DO6591" s="81">
        <v>0</v>
      </c>
      <c r="DP6591" s="81">
        <v>3.829777258759953E-5</v>
      </c>
      <c r="DQ6591" s="81">
        <v>3.829777258759953E-5</v>
      </c>
      <c r="DR6591" s="81">
        <v>0</v>
      </c>
      <c r="DS6591" s="81">
        <v>3.829777258759953E-5</v>
      </c>
      <c r="DT6591" s="81">
        <v>3.829777258759953E-5</v>
      </c>
      <c r="DU6591" s="81">
        <v>0</v>
      </c>
      <c r="DV6591" s="81">
        <v>3.829777258759953E-5</v>
      </c>
      <c r="DW6591" s="81">
        <v>3.829777258759953E-5</v>
      </c>
      <c r="GE6591" s="81" t="s">
        <v>449</v>
      </c>
      <c r="GF6591" s="81" t="s">
        <v>155</v>
      </c>
      <c r="GG6591" s="81" t="s">
        <v>504</v>
      </c>
      <c r="GH6591" s="81" t="s">
        <v>453</v>
      </c>
      <c r="GI6591" s="81">
        <v>2032</v>
      </c>
      <c r="GJ6591" s="81" t="s">
        <v>201</v>
      </c>
      <c r="GK6591" s="81">
        <v>3.9055083184884903E-2</v>
      </c>
      <c r="GL6591" s="81">
        <v>1759.53</v>
      </c>
      <c r="GM6591" s="81">
        <v>2032</v>
      </c>
      <c r="GN6591" s="81" t="s">
        <v>173</v>
      </c>
      <c r="GO6591" s="81">
        <v>1.1148832299820636E-2</v>
      </c>
      <c r="GP6591" s="81">
        <v>10</v>
      </c>
      <c r="GQ6591" s="81">
        <v>0</v>
      </c>
      <c r="GR6591" s="81" t="s">
        <v>448</v>
      </c>
      <c r="GS6591" s="81">
        <v>0</v>
      </c>
      <c r="GT6591" s="81">
        <v>0</v>
      </c>
      <c r="GU6591" s="81">
        <v>0</v>
      </c>
      <c r="GV6591" s="81">
        <v>0</v>
      </c>
      <c r="GW6591" s="81">
        <v>0</v>
      </c>
      <c r="GX6591" s="81">
        <v>0</v>
      </c>
      <c r="GY6591" s="81">
        <v>1.1148832299820636E-2</v>
      </c>
      <c r="GZ6591" s="81">
        <v>4.3541857288382661E-4</v>
      </c>
    </row>
    <row r="6592" spans="98:208" x14ac:dyDescent="0.25">
      <c r="CT6592" s="81" t="s">
        <v>155</v>
      </c>
      <c r="CU6592" s="81" t="s">
        <v>499</v>
      </c>
      <c r="CV6592" s="81" t="s">
        <v>451</v>
      </c>
      <c r="CW6592" s="81">
        <v>2031</v>
      </c>
      <c r="CX6592" s="81">
        <v>0</v>
      </c>
      <c r="CY6592" s="81">
        <v>0</v>
      </c>
      <c r="CZ6592" s="81">
        <v>0</v>
      </c>
      <c r="DA6592" s="81">
        <v>0</v>
      </c>
      <c r="DB6592" s="81">
        <v>9534.9220877094212</v>
      </c>
      <c r="DC6592" s="81">
        <v>247.27299216489999</v>
      </c>
      <c r="DD6592" s="81">
        <v>9287.6490955444679</v>
      </c>
      <c r="DE6592" s="81">
        <v>0</v>
      </c>
      <c r="DF6592" s="81">
        <v>0</v>
      </c>
      <c r="DG6592" s="81">
        <v>0</v>
      </c>
      <c r="DH6592" s="81">
        <v>2.7568051219213321</v>
      </c>
      <c r="DI6592" s="81">
        <v>2.7568051219213321</v>
      </c>
      <c r="DJ6592" s="81">
        <v>1.3892085546078869E-5</v>
      </c>
      <c r="DL6592" s="81">
        <v>0</v>
      </c>
      <c r="DM6592" s="81">
        <v>0</v>
      </c>
      <c r="DN6592" s="81">
        <v>0</v>
      </c>
      <c r="DO6592" s="81">
        <v>0</v>
      </c>
      <c r="DP6592" s="81">
        <v>0</v>
      </c>
      <c r="DQ6592" s="81">
        <v>0</v>
      </c>
      <c r="DR6592" s="81">
        <v>0</v>
      </c>
      <c r="DS6592" s="81">
        <v>3.829777258759953E-5</v>
      </c>
      <c r="DT6592" s="81">
        <v>3.829777258759953E-5</v>
      </c>
      <c r="DU6592" s="81">
        <v>0</v>
      </c>
      <c r="DV6592" s="81">
        <v>3.829777258759953E-5</v>
      </c>
      <c r="DW6592" s="81">
        <v>3.829777258759953E-5</v>
      </c>
      <c r="GE6592" s="81" t="s">
        <v>449</v>
      </c>
      <c r="GF6592" s="81" t="s">
        <v>155</v>
      </c>
      <c r="GG6592" s="81" t="s">
        <v>505</v>
      </c>
      <c r="GH6592" s="81" t="s">
        <v>457</v>
      </c>
      <c r="GI6592" s="81">
        <v>2021</v>
      </c>
      <c r="GJ6592" s="81" t="s">
        <v>201</v>
      </c>
      <c r="GK6592" s="81">
        <v>222.22942162783451</v>
      </c>
      <c r="GL6592" s="81">
        <v>1419.51</v>
      </c>
      <c r="GM6592" s="81">
        <v>2021</v>
      </c>
      <c r="GN6592" s="81" t="s">
        <v>173</v>
      </c>
      <c r="GO6592" s="81">
        <v>1.1148832299820636E-2</v>
      </c>
      <c r="GP6592" s="81">
        <v>10</v>
      </c>
      <c r="GQ6592" s="81">
        <v>0</v>
      </c>
      <c r="GR6592" s="81" t="s">
        <v>448</v>
      </c>
      <c r="GS6592" s="81">
        <v>1.1148832299820636E-2</v>
      </c>
      <c r="GT6592" s="81">
        <v>2.4775985538148602</v>
      </c>
      <c r="GU6592" s="81">
        <v>1.1148832299820636E-2</v>
      </c>
      <c r="GV6592" s="81">
        <v>2.4775985538148602</v>
      </c>
      <c r="GW6592" s="81">
        <v>0</v>
      </c>
      <c r="GX6592" s="81">
        <v>0</v>
      </c>
      <c r="GY6592" s="81">
        <v>0</v>
      </c>
      <c r="GZ6592" s="81">
        <v>0</v>
      </c>
    </row>
    <row r="6593" spans="98:208" x14ac:dyDescent="0.25">
      <c r="CT6593" s="81" t="s">
        <v>155</v>
      </c>
      <c r="CU6593" s="81" t="s">
        <v>499</v>
      </c>
      <c r="CV6593" s="81" t="s">
        <v>451</v>
      </c>
      <c r="CW6593" s="81">
        <v>2032</v>
      </c>
      <c r="CX6593" s="81">
        <v>0</v>
      </c>
      <c r="CY6593" s="81">
        <v>0</v>
      </c>
      <c r="CZ6593" s="81">
        <v>0</v>
      </c>
      <c r="DA6593" s="81">
        <v>0</v>
      </c>
      <c r="DB6593" s="81">
        <v>9534.9220877094212</v>
      </c>
      <c r="DC6593" s="81">
        <v>247.27299216489999</v>
      </c>
      <c r="DD6593" s="81">
        <v>9287.6490955444679</v>
      </c>
      <c r="DE6593" s="81">
        <v>0</v>
      </c>
      <c r="DF6593" s="81">
        <v>0</v>
      </c>
      <c r="DG6593" s="81">
        <v>0</v>
      </c>
      <c r="DH6593" s="81">
        <v>0</v>
      </c>
      <c r="DI6593" s="81">
        <v>2.7568051219213321</v>
      </c>
      <c r="DJ6593" s="81">
        <v>1.3892085546078869E-5</v>
      </c>
      <c r="DL6593" s="81">
        <v>0</v>
      </c>
      <c r="DM6593" s="81">
        <v>0</v>
      </c>
      <c r="DN6593" s="81">
        <v>0</v>
      </c>
      <c r="DO6593" s="81">
        <v>0</v>
      </c>
      <c r="DP6593" s="81">
        <v>0</v>
      </c>
      <c r="DQ6593" s="81">
        <v>0</v>
      </c>
      <c r="DR6593" s="81">
        <v>0</v>
      </c>
      <c r="DS6593" s="81">
        <v>0</v>
      </c>
      <c r="DT6593" s="81">
        <v>0</v>
      </c>
      <c r="DU6593" s="81">
        <v>0</v>
      </c>
      <c r="DV6593" s="81">
        <v>3.829777258759953E-5</v>
      </c>
      <c r="DW6593" s="81">
        <v>3.829777258759953E-5</v>
      </c>
      <c r="GE6593" s="81" t="s">
        <v>449</v>
      </c>
      <c r="GF6593" s="81" t="s">
        <v>155</v>
      </c>
      <c r="GG6593" s="81" t="s">
        <v>505</v>
      </c>
      <c r="GH6593" s="81" t="s">
        <v>457</v>
      </c>
      <c r="GI6593" s="81">
        <v>2022</v>
      </c>
      <c r="GJ6593" s="81" t="s">
        <v>201</v>
      </c>
      <c r="GK6593" s="81">
        <v>222.22942162783451</v>
      </c>
      <c r="GL6593" s="81">
        <v>1419.51</v>
      </c>
      <c r="GM6593" s="81">
        <v>2022</v>
      </c>
      <c r="GN6593" s="81" t="s">
        <v>173</v>
      </c>
      <c r="GO6593" s="81">
        <v>1.1148832299820636E-2</v>
      </c>
      <c r="GP6593" s="81">
        <v>10</v>
      </c>
      <c r="GQ6593" s="81">
        <v>0</v>
      </c>
      <c r="GR6593" s="81" t="s">
        <v>448</v>
      </c>
      <c r="GS6593" s="81">
        <v>1.1148832299820636E-2</v>
      </c>
      <c r="GT6593" s="81">
        <v>2.4775985538148602</v>
      </c>
      <c r="GU6593" s="81">
        <v>1.1148832299820636E-2</v>
      </c>
      <c r="GV6593" s="81">
        <v>2.4775985538148602</v>
      </c>
      <c r="GW6593" s="81">
        <v>1.1148832299820636E-2</v>
      </c>
      <c r="GX6593" s="81">
        <v>2.4775985538148602</v>
      </c>
      <c r="GY6593" s="81">
        <v>0</v>
      </c>
      <c r="GZ6593" s="81">
        <v>0</v>
      </c>
    </row>
    <row r="6594" spans="98:208" x14ac:dyDescent="0.25">
      <c r="CT6594" s="81" t="s">
        <v>155</v>
      </c>
      <c r="CU6594" s="81" t="s">
        <v>499</v>
      </c>
      <c r="CV6594" s="81" t="s">
        <v>452</v>
      </c>
      <c r="CW6594" s="81">
        <v>2020</v>
      </c>
      <c r="CX6594" s="81">
        <v>0</v>
      </c>
      <c r="CY6594" s="81">
        <v>0</v>
      </c>
      <c r="CZ6594" s="81">
        <v>0</v>
      </c>
      <c r="DA6594" s="81">
        <v>0</v>
      </c>
      <c r="DB6594" s="81">
        <v>5.24055833130154</v>
      </c>
      <c r="DC6594" s="81">
        <v>0.69641821681223248</v>
      </c>
      <c r="DD6594" s="81">
        <v>2.9419641522810172</v>
      </c>
      <c r="DE6594" s="81">
        <v>1.6021759622082901</v>
      </c>
      <c r="DF6594" s="81">
        <v>7.7642499097797081E-3</v>
      </c>
      <c r="DG6594" s="81">
        <v>0</v>
      </c>
      <c r="DH6594" s="81">
        <v>0</v>
      </c>
      <c r="DI6594" s="81">
        <v>0</v>
      </c>
      <c r="DJ6594" s="81">
        <v>8.9528353976083851E-5</v>
      </c>
      <c r="DL6594" s="81">
        <v>0</v>
      </c>
      <c r="DM6594" s="81">
        <v>6.951205142815348E-7</v>
      </c>
      <c r="DN6594" s="81">
        <v>6.951205142815348E-7</v>
      </c>
      <c r="DO6594" s="81">
        <v>0</v>
      </c>
      <c r="DP6594" s="81">
        <v>0</v>
      </c>
      <c r="DQ6594" s="81">
        <v>0</v>
      </c>
      <c r="DR6594" s="81">
        <v>0</v>
      </c>
      <c r="DS6594" s="81">
        <v>0</v>
      </c>
      <c r="DT6594" s="81">
        <v>0</v>
      </c>
      <c r="DU6594" s="81">
        <v>0</v>
      </c>
      <c r="DV6594" s="81">
        <v>0</v>
      </c>
      <c r="DW6594" s="81">
        <v>0</v>
      </c>
      <c r="GE6594" s="81" t="s">
        <v>449</v>
      </c>
      <c r="GF6594" s="81" t="s">
        <v>155</v>
      </c>
      <c r="GG6594" s="81" t="s">
        <v>505</v>
      </c>
      <c r="GH6594" s="81" t="s">
        <v>457</v>
      </c>
      <c r="GI6594" s="81">
        <v>2023</v>
      </c>
      <c r="GJ6594" s="81" t="s">
        <v>201</v>
      </c>
      <c r="GK6594" s="81">
        <v>233.23007680794331</v>
      </c>
      <c r="GL6594" s="81">
        <v>1419.51</v>
      </c>
      <c r="GM6594" s="81">
        <v>2023</v>
      </c>
      <c r="GN6594" s="81" t="s">
        <v>173</v>
      </c>
      <c r="GO6594" s="81">
        <v>1.1148832299820636E-2</v>
      </c>
      <c r="GP6594" s="81">
        <v>10</v>
      </c>
      <c r="GQ6594" s="81">
        <v>0</v>
      </c>
      <c r="GR6594" s="81" t="s">
        <v>448</v>
      </c>
      <c r="GS6594" s="81">
        <v>1.1148832299820636E-2</v>
      </c>
      <c r="GT6594" s="81">
        <v>2.6002430136060464</v>
      </c>
      <c r="GU6594" s="81">
        <v>1.1148832299820636E-2</v>
      </c>
      <c r="GV6594" s="81">
        <v>2.6002430136060464</v>
      </c>
      <c r="GW6594" s="81">
        <v>1.1148832299820636E-2</v>
      </c>
      <c r="GX6594" s="81">
        <v>2.6002430136060464</v>
      </c>
      <c r="GY6594" s="81">
        <v>1.1148832299820636E-2</v>
      </c>
      <c r="GZ6594" s="81">
        <v>2.6002430136060464</v>
      </c>
    </row>
    <row r="6595" spans="98:208" x14ac:dyDescent="0.25">
      <c r="CT6595" s="81" t="s">
        <v>155</v>
      </c>
      <c r="CU6595" s="81" t="s">
        <v>499</v>
      </c>
      <c r="CV6595" s="81" t="s">
        <v>452</v>
      </c>
      <c r="CW6595" s="81">
        <v>2021</v>
      </c>
      <c r="CX6595" s="81">
        <v>0</v>
      </c>
      <c r="CY6595" s="81">
        <v>0</v>
      </c>
      <c r="CZ6595" s="81">
        <v>0</v>
      </c>
      <c r="DA6595" s="81">
        <v>0</v>
      </c>
      <c r="DB6595" s="81">
        <v>5.24055833130154</v>
      </c>
      <c r="DC6595" s="81">
        <v>0.69641821681223248</v>
      </c>
      <c r="DD6595" s="81">
        <v>2.9419641522810172</v>
      </c>
      <c r="DE6595" s="81">
        <v>1.6021759622082901</v>
      </c>
      <c r="DF6595" s="81">
        <v>7.7642499097797081E-3</v>
      </c>
      <c r="DG6595" s="81">
        <v>7.7642499097797081E-3</v>
      </c>
      <c r="DH6595" s="81">
        <v>0</v>
      </c>
      <c r="DI6595" s="81">
        <v>0</v>
      </c>
      <c r="DJ6595" s="81">
        <v>8.9528353976083851E-5</v>
      </c>
      <c r="DL6595" s="81">
        <v>0</v>
      </c>
      <c r="DM6595" s="81">
        <v>6.951205142815348E-7</v>
      </c>
      <c r="DN6595" s="81">
        <v>6.951205142815348E-7</v>
      </c>
      <c r="DO6595" s="81">
        <v>0</v>
      </c>
      <c r="DP6595" s="81">
        <v>6.951205142815348E-7</v>
      </c>
      <c r="DQ6595" s="81">
        <v>6.951205142815348E-7</v>
      </c>
      <c r="DR6595" s="81">
        <v>0</v>
      </c>
      <c r="DS6595" s="81">
        <v>0</v>
      </c>
      <c r="DT6595" s="81">
        <v>0</v>
      </c>
      <c r="DU6595" s="81">
        <v>0</v>
      </c>
      <c r="DV6595" s="81">
        <v>0</v>
      </c>
      <c r="DW6595" s="81">
        <v>0</v>
      </c>
      <c r="GE6595" s="81" t="s">
        <v>449</v>
      </c>
      <c r="GF6595" s="81" t="s">
        <v>155</v>
      </c>
      <c r="GG6595" s="81" t="s">
        <v>505</v>
      </c>
      <c r="GH6595" s="81" t="s">
        <v>457</v>
      </c>
      <c r="GI6595" s="81">
        <v>2024</v>
      </c>
      <c r="GJ6595" s="81" t="s">
        <v>201</v>
      </c>
      <c r="GK6595" s="81">
        <v>233.23007680794331</v>
      </c>
      <c r="GL6595" s="81">
        <v>1419.51</v>
      </c>
      <c r="GM6595" s="81">
        <v>2024</v>
      </c>
      <c r="GN6595" s="81" t="s">
        <v>173</v>
      </c>
      <c r="GO6595" s="81">
        <v>1.1148832299820636E-2</v>
      </c>
      <c r="GP6595" s="81">
        <v>10</v>
      </c>
      <c r="GQ6595" s="81">
        <v>0</v>
      </c>
      <c r="GR6595" s="81" t="s">
        <v>448</v>
      </c>
      <c r="GS6595" s="81">
        <v>1.1148832299820636E-2</v>
      </c>
      <c r="GT6595" s="81">
        <v>2.6002430136060464</v>
      </c>
      <c r="GU6595" s="81">
        <v>1.1148832299820636E-2</v>
      </c>
      <c r="GV6595" s="81">
        <v>2.6002430136060464</v>
      </c>
      <c r="GW6595" s="81">
        <v>1.1148832299820636E-2</v>
      </c>
      <c r="GX6595" s="81">
        <v>2.6002430136060464</v>
      </c>
      <c r="GY6595" s="81">
        <v>1.1148832299820636E-2</v>
      </c>
      <c r="GZ6595" s="81">
        <v>2.6002430136060464</v>
      </c>
    </row>
    <row r="6596" spans="98:208" x14ac:dyDescent="0.25">
      <c r="CT6596" s="81" t="s">
        <v>155</v>
      </c>
      <c r="CU6596" s="81" t="s">
        <v>499</v>
      </c>
      <c r="CV6596" s="81" t="s">
        <v>452</v>
      </c>
      <c r="CW6596" s="81">
        <v>2022</v>
      </c>
      <c r="CX6596" s="81">
        <v>0</v>
      </c>
      <c r="CY6596" s="81">
        <v>0</v>
      </c>
      <c r="CZ6596" s="81">
        <v>0</v>
      </c>
      <c r="DA6596" s="81">
        <v>0</v>
      </c>
      <c r="DB6596" s="81">
        <v>5.24055833130154</v>
      </c>
      <c r="DC6596" s="81">
        <v>0.69641821681223248</v>
      </c>
      <c r="DD6596" s="81">
        <v>2.9419641522810172</v>
      </c>
      <c r="DE6596" s="81">
        <v>1.6021759622082901</v>
      </c>
      <c r="DF6596" s="81">
        <v>7.7642499097797081E-3</v>
      </c>
      <c r="DG6596" s="81">
        <v>7.7642499097797081E-3</v>
      </c>
      <c r="DH6596" s="81">
        <v>7.7642499097797081E-3</v>
      </c>
      <c r="DI6596" s="81">
        <v>0</v>
      </c>
      <c r="DJ6596" s="81">
        <v>8.9528353976083851E-5</v>
      </c>
      <c r="DL6596" s="81">
        <v>0</v>
      </c>
      <c r="DM6596" s="81">
        <v>6.951205142815348E-7</v>
      </c>
      <c r="DN6596" s="81">
        <v>6.951205142815348E-7</v>
      </c>
      <c r="DO6596" s="81">
        <v>0</v>
      </c>
      <c r="DP6596" s="81">
        <v>6.951205142815348E-7</v>
      </c>
      <c r="DQ6596" s="81">
        <v>6.951205142815348E-7</v>
      </c>
      <c r="DR6596" s="81">
        <v>0</v>
      </c>
      <c r="DS6596" s="81">
        <v>6.951205142815348E-7</v>
      </c>
      <c r="DT6596" s="81">
        <v>6.951205142815348E-7</v>
      </c>
      <c r="DU6596" s="81">
        <v>0</v>
      </c>
      <c r="DV6596" s="81">
        <v>0</v>
      </c>
      <c r="DW6596" s="81">
        <v>0</v>
      </c>
      <c r="GE6596" s="81" t="s">
        <v>449</v>
      </c>
      <c r="GF6596" s="81" t="s">
        <v>155</v>
      </c>
      <c r="GG6596" s="81" t="s">
        <v>505</v>
      </c>
      <c r="GH6596" s="81" t="s">
        <v>457</v>
      </c>
      <c r="GI6596" s="81">
        <v>2025</v>
      </c>
      <c r="GJ6596" s="81" t="s">
        <v>201</v>
      </c>
      <c r="GK6596" s="81">
        <v>233.23007680794331</v>
      </c>
      <c r="GL6596" s="81">
        <v>1419.51</v>
      </c>
      <c r="GM6596" s="81">
        <v>2025</v>
      </c>
      <c r="GN6596" s="81" t="s">
        <v>173</v>
      </c>
      <c r="GO6596" s="81">
        <v>1.1148832299820636E-2</v>
      </c>
      <c r="GP6596" s="81">
        <v>10</v>
      </c>
      <c r="GQ6596" s="81">
        <v>0</v>
      </c>
      <c r="GR6596" s="81" t="s">
        <v>448</v>
      </c>
      <c r="GS6596" s="81">
        <v>1.1148832299820636E-2</v>
      </c>
      <c r="GT6596" s="81">
        <v>2.6002430136060464</v>
      </c>
      <c r="GU6596" s="81">
        <v>1.1148832299820636E-2</v>
      </c>
      <c r="GV6596" s="81">
        <v>2.6002430136060464</v>
      </c>
      <c r="GW6596" s="81">
        <v>1.1148832299820636E-2</v>
      </c>
      <c r="GX6596" s="81">
        <v>2.6002430136060464</v>
      </c>
      <c r="GY6596" s="81">
        <v>1.1148832299820636E-2</v>
      </c>
      <c r="GZ6596" s="81">
        <v>2.6002430136060464</v>
      </c>
    </row>
    <row r="6597" spans="98:208" x14ac:dyDescent="0.25">
      <c r="CT6597" s="81" t="s">
        <v>155</v>
      </c>
      <c r="CU6597" s="81" t="s">
        <v>499</v>
      </c>
      <c r="CV6597" s="81" t="s">
        <v>452</v>
      </c>
      <c r="CW6597" s="81">
        <v>2023</v>
      </c>
      <c r="CX6597" s="81">
        <v>0</v>
      </c>
      <c r="CY6597" s="81">
        <v>0</v>
      </c>
      <c r="CZ6597" s="81">
        <v>0</v>
      </c>
      <c r="DA6597" s="81">
        <v>0</v>
      </c>
      <c r="DB6597" s="81">
        <v>5.475034607007764</v>
      </c>
      <c r="DC6597" s="81">
        <v>0.71896016785821371</v>
      </c>
      <c r="DD6597" s="81">
        <v>3.071497198615103</v>
      </c>
      <c r="DE6597" s="81">
        <v>1.684577240534447</v>
      </c>
      <c r="DF6597" s="81">
        <v>8.0155663417021197E-3</v>
      </c>
      <c r="DG6597" s="81">
        <v>8.0155663417021197E-3</v>
      </c>
      <c r="DH6597" s="81">
        <v>8.0155663417021197E-3</v>
      </c>
      <c r="DI6597" s="81">
        <v>8.0155663417021197E-3</v>
      </c>
      <c r="DJ6597" s="81">
        <v>8.9528353976083851E-5</v>
      </c>
      <c r="DL6597" s="81">
        <v>0</v>
      </c>
      <c r="DM6597" s="81">
        <v>7.1762046075869082E-7</v>
      </c>
      <c r="DN6597" s="81">
        <v>7.1762046075869082E-7</v>
      </c>
      <c r="DO6597" s="81">
        <v>0</v>
      </c>
      <c r="DP6597" s="81">
        <v>7.1762046075869082E-7</v>
      </c>
      <c r="DQ6597" s="81">
        <v>7.1762046075869082E-7</v>
      </c>
      <c r="DR6597" s="81">
        <v>0</v>
      </c>
      <c r="DS6597" s="81">
        <v>7.1762046075869082E-7</v>
      </c>
      <c r="DT6597" s="81">
        <v>7.1762046075869082E-7</v>
      </c>
      <c r="DU6597" s="81">
        <v>0</v>
      </c>
      <c r="DV6597" s="81">
        <v>7.1762046075869082E-7</v>
      </c>
      <c r="DW6597" s="81">
        <v>7.1762046075869082E-7</v>
      </c>
      <c r="GE6597" s="81" t="s">
        <v>449</v>
      </c>
      <c r="GF6597" s="81" t="s">
        <v>155</v>
      </c>
      <c r="GG6597" s="81" t="s">
        <v>505</v>
      </c>
      <c r="GH6597" s="81" t="s">
        <v>457</v>
      </c>
      <c r="GI6597" s="81">
        <v>2026</v>
      </c>
      <c r="GJ6597" s="81" t="s">
        <v>201</v>
      </c>
      <c r="GK6597" s="81">
        <v>233.23007680794331</v>
      </c>
      <c r="GL6597" s="81">
        <v>1419.51</v>
      </c>
      <c r="GM6597" s="81">
        <v>2026</v>
      </c>
      <c r="GN6597" s="81" t="s">
        <v>173</v>
      </c>
      <c r="GO6597" s="81">
        <v>1.1148832299820636E-2</v>
      </c>
      <c r="GP6597" s="81">
        <v>10</v>
      </c>
      <c r="GQ6597" s="81">
        <v>0</v>
      </c>
      <c r="GR6597" s="81" t="s">
        <v>448</v>
      </c>
      <c r="GS6597" s="81">
        <v>1.1148832299820636E-2</v>
      </c>
      <c r="GT6597" s="81">
        <v>2.6002430136060464</v>
      </c>
      <c r="GU6597" s="81">
        <v>1.1148832299820636E-2</v>
      </c>
      <c r="GV6597" s="81">
        <v>2.6002430136060464</v>
      </c>
      <c r="GW6597" s="81">
        <v>1.1148832299820636E-2</v>
      </c>
      <c r="GX6597" s="81">
        <v>2.6002430136060464</v>
      </c>
      <c r="GY6597" s="81">
        <v>1.1148832299820636E-2</v>
      </c>
      <c r="GZ6597" s="81">
        <v>2.6002430136060464</v>
      </c>
    </row>
    <row r="6598" spans="98:208" x14ac:dyDescent="0.25">
      <c r="CT6598" s="81" t="s">
        <v>155</v>
      </c>
      <c r="CU6598" s="81" t="s">
        <v>499</v>
      </c>
      <c r="CV6598" s="81" t="s">
        <v>452</v>
      </c>
      <c r="CW6598" s="81">
        <v>2024</v>
      </c>
      <c r="CX6598" s="81">
        <v>0</v>
      </c>
      <c r="CY6598" s="81">
        <v>0</v>
      </c>
      <c r="CZ6598" s="81">
        <v>0</v>
      </c>
      <c r="DA6598" s="81">
        <v>0</v>
      </c>
      <c r="DB6598" s="81">
        <v>5.475034607007764</v>
      </c>
      <c r="DC6598" s="81">
        <v>0.71896016785821371</v>
      </c>
      <c r="DD6598" s="81">
        <v>3.071497198615103</v>
      </c>
      <c r="DE6598" s="81">
        <v>1.684577240534447</v>
      </c>
      <c r="DF6598" s="81">
        <v>8.0155663417021197E-3</v>
      </c>
      <c r="DG6598" s="81">
        <v>8.0155663417021197E-3</v>
      </c>
      <c r="DH6598" s="81">
        <v>8.0155663417021197E-3</v>
      </c>
      <c r="DI6598" s="81">
        <v>8.0155663417021197E-3</v>
      </c>
      <c r="DJ6598" s="81">
        <v>8.9528353976083851E-5</v>
      </c>
      <c r="DL6598" s="81">
        <v>0</v>
      </c>
      <c r="DM6598" s="81">
        <v>7.1762046075869082E-7</v>
      </c>
      <c r="DN6598" s="81">
        <v>7.1762046075869082E-7</v>
      </c>
      <c r="DO6598" s="81">
        <v>0</v>
      </c>
      <c r="DP6598" s="81">
        <v>7.1762046075869082E-7</v>
      </c>
      <c r="DQ6598" s="81">
        <v>7.1762046075869082E-7</v>
      </c>
      <c r="DR6598" s="81">
        <v>0</v>
      </c>
      <c r="DS6598" s="81">
        <v>7.1762046075869082E-7</v>
      </c>
      <c r="DT6598" s="81">
        <v>7.1762046075869082E-7</v>
      </c>
      <c r="DU6598" s="81">
        <v>0</v>
      </c>
      <c r="DV6598" s="81">
        <v>7.1762046075869082E-7</v>
      </c>
      <c r="DW6598" s="81">
        <v>7.1762046075869082E-7</v>
      </c>
      <c r="GE6598" s="81" t="s">
        <v>449</v>
      </c>
      <c r="GF6598" s="81" t="s">
        <v>155</v>
      </c>
      <c r="GG6598" s="81" t="s">
        <v>505</v>
      </c>
      <c r="GH6598" s="81" t="s">
        <v>457</v>
      </c>
      <c r="GI6598" s="81">
        <v>2027</v>
      </c>
      <c r="GJ6598" s="81" t="s">
        <v>201</v>
      </c>
      <c r="GK6598" s="81">
        <v>233.23007680794331</v>
      </c>
      <c r="GL6598" s="81">
        <v>1419.51</v>
      </c>
      <c r="GM6598" s="81">
        <v>2027</v>
      </c>
      <c r="GN6598" s="81" t="s">
        <v>173</v>
      </c>
      <c r="GO6598" s="81">
        <v>1.1148832299820636E-2</v>
      </c>
      <c r="GP6598" s="81">
        <v>10</v>
      </c>
      <c r="GQ6598" s="81">
        <v>0</v>
      </c>
      <c r="GR6598" s="81" t="s">
        <v>448</v>
      </c>
      <c r="GS6598" s="81">
        <v>1.1148832299820636E-2</v>
      </c>
      <c r="GT6598" s="81">
        <v>2.6002430136060464</v>
      </c>
      <c r="GU6598" s="81">
        <v>1.1148832299820636E-2</v>
      </c>
      <c r="GV6598" s="81">
        <v>2.6002430136060464</v>
      </c>
      <c r="GW6598" s="81">
        <v>1.1148832299820636E-2</v>
      </c>
      <c r="GX6598" s="81">
        <v>2.6002430136060464</v>
      </c>
      <c r="GY6598" s="81">
        <v>1.1148832299820636E-2</v>
      </c>
      <c r="GZ6598" s="81">
        <v>2.6002430136060464</v>
      </c>
    </row>
    <row r="6599" spans="98:208" x14ac:dyDescent="0.25">
      <c r="CT6599" s="81" t="s">
        <v>155</v>
      </c>
      <c r="CU6599" s="81" t="s">
        <v>499</v>
      </c>
      <c r="CV6599" s="81" t="s">
        <v>452</v>
      </c>
      <c r="CW6599" s="81">
        <v>2025</v>
      </c>
      <c r="CX6599" s="81">
        <v>0</v>
      </c>
      <c r="CY6599" s="81">
        <v>0</v>
      </c>
      <c r="CZ6599" s="81">
        <v>0</v>
      </c>
      <c r="DA6599" s="81">
        <v>0</v>
      </c>
      <c r="DB6599" s="81">
        <v>5.475034607007764</v>
      </c>
      <c r="DC6599" s="81">
        <v>0.71896016785821371</v>
      </c>
      <c r="DD6599" s="81">
        <v>3.071497198615103</v>
      </c>
      <c r="DE6599" s="81">
        <v>1.684577240534447</v>
      </c>
      <c r="DF6599" s="81">
        <v>8.0155663417021197E-3</v>
      </c>
      <c r="DG6599" s="81">
        <v>8.0155663417021197E-3</v>
      </c>
      <c r="DH6599" s="81">
        <v>8.0155663417021197E-3</v>
      </c>
      <c r="DI6599" s="81">
        <v>8.0155663417021197E-3</v>
      </c>
      <c r="DJ6599" s="81">
        <v>8.9528353976083851E-5</v>
      </c>
      <c r="DL6599" s="81">
        <v>0</v>
      </c>
      <c r="DM6599" s="81">
        <v>7.1762046075869082E-7</v>
      </c>
      <c r="DN6599" s="81">
        <v>7.1762046075869082E-7</v>
      </c>
      <c r="DO6599" s="81">
        <v>0</v>
      </c>
      <c r="DP6599" s="81">
        <v>7.1762046075869082E-7</v>
      </c>
      <c r="DQ6599" s="81">
        <v>7.1762046075869082E-7</v>
      </c>
      <c r="DR6599" s="81">
        <v>0</v>
      </c>
      <c r="DS6599" s="81">
        <v>7.1762046075869082E-7</v>
      </c>
      <c r="DT6599" s="81">
        <v>7.1762046075869082E-7</v>
      </c>
      <c r="DU6599" s="81">
        <v>0</v>
      </c>
      <c r="DV6599" s="81">
        <v>7.1762046075869082E-7</v>
      </c>
      <c r="DW6599" s="81">
        <v>7.1762046075869082E-7</v>
      </c>
      <c r="GE6599" s="81" t="s">
        <v>449</v>
      </c>
      <c r="GF6599" s="81" t="s">
        <v>155</v>
      </c>
      <c r="GG6599" s="81" t="s">
        <v>505</v>
      </c>
      <c r="GH6599" s="81" t="s">
        <v>457</v>
      </c>
      <c r="GI6599" s="81">
        <v>2028</v>
      </c>
      <c r="GJ6599" s="81" t="s">
        <v>201</v>
      </c>
      <c r="GK6599" s="81">
        <v>247.27299216495129</v>
      </c>
      <c r="GL6599" s="81">
        <v>1419.51</v>
      </c>
      <c r="GM6599" s="81">
        <v>2028</v>
      </c>
      <c r="GN6599" s="81" t="s">
        <v>173</v>
      </c>
      <c r="GO6599" s="81">
        <v>1.1148832299820636E-2</v>
      </c>
      <c r="GP6599" s="81">
        <v>10</v>
      </c>
      <c r="GQ6599" s="81">
        <v>0</v>
      </c>
      <c r="GR6599" s="81" t="s">
        <v>448</v>
      </c>
      <c r="GS6599" s="81">
        <v>1.1148832299820636E-2</v>
      </c>
      <c r="GT6599" s="81">
        <v>2.7568051219219041</v>
      </c>
      <c r="GU6599" s="81">
        <v>1.1148832299820636E-2</v>
      </c>
      <c r="GV6599" s="81">
        <v>2.7568051219219041</v>
      </c>
      <c r="GW6599" s="81">
        <v>1.1148832299820636E-2</v>
      </c>
      <c r="GX6599" s="81">
        <v>2.7568051219219041</v>
      </c>
      <c r="GY6599" s="81">
        <v>1.1148832299820636E-2</v>
      </c>
      <c r="GZ6599" s="81">
        <v>2.7568051219219041</v>
      </c>
    </row>
    <row r="6600" spans="98:208" x14ac:dyDescent="0.25">
      <c r="CT6600" s="81" t="s">
        <v>155</v>
      </c>
      <c r="CU6600" s="81" t="s">
        <v>499</v>
      </c>
      <c r="CV6600" s="81" t="s">
        <v>452</v>
      </c>
      <c r="CW6600" s="81">
        <v>2026</v>
      </c>
      <c r="CX6600" s="81">
        <v>0</v>
      </c>
      <c r="CY6600" s="81">
        <v>0</v>
      </c>
      <c r="CZ6600" s="81">
        <v>0</v>
      </c>
      <c r="DA6600" s="81">
        <v>0</v>
      </c>
      <c r="DB6600" s="81">
        <v>5.475034607007764</v>
      </c>
      <c r="DC6600" s="81">
        <v>0.71896016785821371</v>
      </c>
      <c r="DD6600" s="81">
        <v>3.071497198615103</v>
      </c>
      <c r="DE6600" s="81">
        <v>1.684577240534447</v>
      </c>
      <c r="DF6600" s="81">
        <v>8.0155663417021197E-3</v>
      </c>
      <c r="DG6600" s="81">
        <v>8.0155663417021197E-3</v>
      </c>
      <c r="DH6600" s="81">
        <v>8.0155663417021197E-3</v>
      </c>
      <c r="DI6600" s="81">
        <v>8.0155663417021197E-3</v>
      </c>
      <c r="DJ6600" s="81">
        <v>8.9528353976083851E-5</v>
      </c>
      <c r="DL6600" s="81">
        <v>0</v>
      </c>
      <c r="DM6600" s="81">
        <v>7.1762046075869082E-7</v>
      </c>
      <c r="DN6600" s="81">
        <v>7.1762046075869082E-7</v>
      </c>
      <c r="DO6600" s="81">
        <v>0</v>
      </c>
      <c r="DP6600" s="81">
        <v>7.1762046075869082E-7</v>
      </c>
      <c r="DQ6600" s="81">
        <v>7.1762046075869082E-7</v>
      </c>
      <c r="DR6600" s="81">
        <v>0</v>
      </c>
      <c r="DS6600" s="81">
        <v>7.1762046075869082E-7</v>
      </c>
      <c r="DT6600" s="81">
        <v>7.1762046075869082E-7</v>
      </c>
      <c r="DU6600" s="81">
        <v>0</v>
      </c>
      <c r="DV6600" s="81">
        <v>7.1762046075869082E-7</v>
      </c>
      <c r="DW6600" s="81">
        <v>7.1762046075869082E-7</v>
      </c>
      <c r="GE6600" s="81" t="s">
        <v>449</v>
      </c>
      <c r="GF6600" s="81" t="s">
        <v>155</v>
      </c>
      <c r="GG6600" s="81" t="s">
        <v>505</v>
      </c>
      <c r="GH6600" s="81" t="s">
        <v>457</v>
      </c>
      <c r="GI6600" s="81">
        <v>2029</v>
      </c>
      <c r="GJ6600" s="81" t="s">
        <v>201</v>
      </c>
      <c r="GK6600" s="81">
        <v>247.27299216495129</v>
      </c>
      <c r="GL6600" s="81">
        <v>1419.51</v>
      </c>
      <c r="GM6600" s="81">
        <v>2029</v>
      </c>
      <c r="GN6600" s="81" t="s">
        <v>173</v>
      </c>
      <c r="GO6600" s="81">
        <v>1.1148832299820636E-2</v>
      </c>
      <c r="GP6600" s="81">
        <v>10</v>
      </c>
      <c r="GQ6600" s="81">
        <v>0</v>
      </c>
      <c r="GR6600" s="81" t="s">
        <v>448</v>
      </c>
      <c r="GS6600" s="81">
        <v>1.1148832299820636E-2</v>
      </c>
      <c r="GT6600" s="81">
        <v>2.7568051219219041</v>
      </c>
      <c r="GU6600" s="81">
        <v>1.1148832299820636E-2</v>
      </c>
      <c r="GV6600" s="81">
        <v>2.7568051219219041</v>
      </c>
      <c r="GW6600" s="81">
        <v>1.1148832299820636E-2</v>
      </c>
      <c r="GX6600" s="81">
        <v>2.7568051219219041</v>
      </c>
      <c r="GY6600" s="81">
        <v>1.1148832299820636E-2</v>
      </c>
      <c r="GZ6600" s="81">
        <v>2.7568051219219041</v>
      </c>
    </row>
    <row r="6601" spans="98:208" x14ac:dyDescent="0.25">
      <c r="CT6601" s="81" t="s">
        <v>155</v>
      </c>
      <c r="CU6601" s="81" t="s">
        <v>499</v>
      </c>
      <c r="CV6601" s="81" t="s">
        <v>452</v>
      </c>
      <c r="CW6601" s="81">
        <v>2027</v>
      </c>
      <c r="CX6601" s="81">
        <v>0</v>
      </c>
      <c r="CY6601" s="81">
        <v>0</v>
      </c>
      <c r="CZ6601" s="81">
        <v>0</v>
      </c>
      <c r="DA6601" s="81">
        <v>0</v>
      </c>
      <c r="DB6601" s="81">
        <v>5.475034607007764</v>
      </c>
      <c r="DC6601" s="81">
        <v>0.71896016785821371</v>
      </c>
      <c r="DD6601" s="81">
        <v>3.071497198615103</v>
      </c>
      <c r="DE6601" s="81">
        <v>1.684577240534447</v>
      </c>
      <c r="DF6601" s="81">
        <v>8.0155663417021197E-3</v>
      </c>
      <c r="DG6601" s="81">
        <v>8.0155663417021197E-3</v>
      </c>
      <c r="DH6601" s="81">
        <v>8.0155663417021197E-3</v>
      </c>
      <c r="DI6601" s="81">
        <v>8.0155663417021197E-3</v>
      </c>
      <c r="DJ6601" s="81">
        <v>8.9528353976083851E-5</v>
      </c>
      <c r="DL6601" s="81">
        <v>0</v>
      </c>
      <c r="DM6601" s="81">
        <v>7.1762046075869082E-7</v>
      </c>
      <c r="DN6601" s="81">
        <v>7.1762046075869082E-7</v>
      </c>
      <c r="DO6601" s="81">
        <v>0</v>
      </c>
      <c r="DP6601" s="81">
        <v>7.1762046075869082E-7</v>
      </c>
      <c r="DQ6601" s="81">
        <v>7.1762046075869082E-7</v>
      </c>
      <c r="DR6601" s="81">
        <v>0</v>
      </c>
      <c r="DS6601" s="81">
        <v>7.1762046075869082E-7</v>
      </c>
      <c r="DT6601" s="81">
        <v>7.1762046075869082E-7</v>
      </c>
      <c r="DU6601" s="81">
        <v>0</v>
      </c>
      <c r="DV6601" s="81">
        <v>7.1762046075869082E-7</v>
      </c>
      <c r="DW6601" s="81">
        <v>7.1762046075869082E-7</v>
      </c>
      <c r="GE6601" s="81" t="s">
        <v>449</v>
      </c>
      <c r="GF6601" s="81" t="s">
        <v>155</v>
      </c>
      <c r="GG6601" s="81" t="s">
        <v>505</v>
      </c>
      <c r="GH6601" s="81" t="s">
        <v>457</v>
      </c>
      <c r="GI6601" s="81">
        <v>2030</v>
      </c>
      <c r="GJ6601" s="81" t="s">
        <v>201</v>
      </c>
      <c r="GK6601" s="81">
        <v>247.27299216495129</v>
      </c>
      <c r="GL6601" s="81">
        <v>1419.51</v>
      </c>
      <c r="GM6601" s="81">
        <v>2030</v>
      </c>
      <c r="GN6601" s="81" t="s">
        <v>173</v>
      </c>
      <c r="GO6601" s="81">
        <v>1.1148832299820636E-2</v>
      </c>
      <c r="GP6601" s="81">
        <v>10</v>
      </c>
      <c r="GQ6601" s="81">
        <v>0</v>
      </c>
      <c r="GR6601" s="81" t="s">
        <v>448</v>
      </c>
      <c r="GS6601" s="81">
        <v>0</v>
      </c>
      <c r="GT6601" s="81">
        <v>0</v>
      </c>
      <c r="GU6601" s="81">
        <v>1.1148832299820636E-2</v>
      </c>
      <c r="GV6601" s="81">
        <v>2.7568051219219041</v>
      </c>
      <c r="GW6601" s="81">
        <v>1.1148832299820636E-2</v>
      </c>
      <c r="GX6601" s="81">
        <v>2.7568051219219041</v>
      </c>
      <c r="GY6601" s="81">
        <v>1.1148832299820636E-2</v>
      </c>
      <c r="GZ6601" s="81">
        <v>2.7568051219219041</v>
      </c>
    </row>
    <row r="6602" spans="98:208" x14ac:dyDescent="0.25">
      <c r="CT6602" s="81" t="s">
        <v>155</v>
      </c>
      <c r="CU6602" s="81" t="s">
        <v>499</v>
      </c>
      <c r="CV6602" s="81" t="s">
        <v>452</v>
      </c>
      <c r="CW6602" s="81">
        <v>2028</v>
      </c>
      <c r="CX6602" s="81">
        <v>0</v>
      </c>
      <c r="CY6602" s="81">
        <v>0</v>
      </c>
      <c r="CZ6602" s="81">
        <v>0</v>
      </c>
      <c r="DA6602" s="81">
        <v>0</v>
      </c>
      <c r="DB6602" s="81">
        <v>5.7770153400784574</v>
      </c>
      <c r="DC6602" s="81">
        <v>0.74733835430388973</v>
      </c>
      <c r="DD6602" s="81">
        <v>3.2379513401017221</v>
      </c>
      <c r="DE6602" s="81">
        <v>1.791725645672845</v>
      </c>
      <c r="DF6602" s="81">
        <v>8.3319499833580044E-3</v>
      </c>
      <c r="DG6602" s="81">
        <v>8.3319499833580044E-3</v>
      </c>
      <c r="DH6602" s="81">
        <v>8.3319499833580044E-3</v>
      </c>
      <c r="DI6602" s="81">
        <v>8.3319499833580044E-3</v>
      </c>
      <c r="DJ6602" s="81">
        <v>8.9528353976083851E-5</v>
      </c>
      <c r="DL6602" s="81">
        <v>0</v>
      </c>
      <c r="DM6602" s="81">
        <v>7.459457674211014E-7</v>
      </c>
      <c r="DN6602" s="81">
        <v>7.459457674211014E-7</v>
      </c>
      <c r="DO6602" s="81">
        <v>0</v>
      </c>
      <c r="DP6602" s="81">
        <v>7.459457674211014E-7</v>
      </c>
      <c r="DQ6602" s="81">
        <v>7.459457674211014E-7</v>
      </c>
      <c r="DR6602" s="81">
        <v>0</v>
      </c>
      <c r="DS6602" s="81">
        <v>7.459457674211014E-7</v>
      </c>
      <c r="DT6602" s="81">
        <v>7.459457674211014E-7</v>
      </c>
      <c r="DU6602" s="81">
        <v>0</v>
      </c>
      <c r="DV6602" s="81">
        <v>7.459457674211014E-7</v>
      </c>
      <c r="DW6602" s="81">
        <v>7.459457674211014E-7</v>
      </c>
      <c r="GE6602" s="81" t="s">
        <v>449</v>
      </c>
      <c r="GF6602" s="81" t="s">
        <v>155</v>
      </c>
      <c r="GG6602" s="81" t="s">
        <v>505</v>
      </c>
      <c r="GH6602" s="81" t="s">
        <v>457</v>
      </c>
      <c r="GI6602" s="81">
        <v>2031</v>
      </c>
      <c r="GJ6602" s="81" t="s">
        <v>201</v>
      </c>
      <c r="GK6602" s="81">
        <v>247.27299216495129</v>
      </c>
      <c r="GL6602" s="81">
        <v>1419.51</v>
      </c>
      <c r="GM6602" s="81">
        <v>2031</v>
      </c>
      <c r="GN6602" s="81" t="s">
        <v>173</v>
      </c>
      <c r="GO6602" s="81">
        <v>1.1148832299820636E-2</v>
      </c>
      <c r="GP6602" s="81">
        <v>10</v>
      </c>
      <c r="GQ6602" s="81">
        <v>0</v>
      </c>
      <c r="GR6602" s="81" t="s">
        <v>448</v>
      </c>
      <c r="GS6602" s="81">
        <v>0</v>
      </c>
      <c r="GT6602" s="81">
        <v>0</v>
      </c>
      <c r="GU6602" s="81">
        <v>0</v>
      </c>
      <c r="GV6602" s="81">
        <v>0</v>
      </c>
      <c r="GW6602" s="81">
        <v>1.1148832299820636E-2</v>
      </c>
      <c r="GX6602" s="81">
        <v>2.7568051219219041</v>
      </c>
      <c r="GY6602" s="81">
        <v>1.1148832299820636E-2</v>
      </c>
      <c r="GZ6602" s="81">
        <v>2.7568051219219041</v>
      </c>
    </row>
    <row r="6603" spans="98:208" x14ac:dyDescent="0.25">
      <c r="CT6603" s="81" t="s">
        <v>155</v>
      </c>
      <c r="CU6603" s="81" t="s">
        <v>499</v>
      </c>
      <c r="CV6603" s="81" t="s">
        <v>452</v>
      </c>
      <c r="CW6603" s="81">
        <v>2029</v>
      </c>
      <c r="CX6603" s="81">
        <v>0</v>
      </c>
      <c r="CY6603" s="81">
        <v>0</v>
      </c>
      <c r="CZ6603" s="81">
        <v>0</v>
      </c>
      <c r="DA6603" s="81">
        <v>0</v>
      </c>
      <c r="DB6603" s="81">
        <v>5.7770153400784574</v>
      </c>
      <c r="DC6603" s="81">
        <v>0.74733835430388973</v>
      </c>
      <c r="DD6603" s="81">
        <v>3.2379513401017221</v>
      </c>
      <c r="DE6603" s="81">
        <v>1.791725645672845</v>
      </c>
      <c r="DF6603" s="81">
        <v>8.3319499833580044E-3</v>
      </c>
      <c r="DG6603" s="81">
        <v>8.3319499833580044E-3</v>
      </c>
      <c r="DH6603" s="81">
        <v>8.3319499833580044E-3</v>
      </c>
      <c r="DI6603" s="81">
        <v>8.3319499833580044E-3</v>
      </c>
      <c r="DJ6603" s="81">
        <v>8.9528353976083851E-5</v>
      </c>
      <c r="DL6603" s="81">
        <v>0</v>
      </c>
      <c r="DM6603" s="81">
        <v>7.459457674211014E-7</v>
      </c>
      <c r="DN6603" s="81">
        <v>7.459457674211014E-7</v>
      </c>
      <c r="DO6603" s="81">
        <v>0</v>
      </c>
      <c r="DP6603" s="81">
        <v>7.459457674211014E-7</v>
      </c>
      <c r="DQ6603" s="81">
        <v>7.459457674211014E-7</v>
      </c>
      <c r="DR6603" s="81">
        <v>0</v>
      </c>
      <c r="DS6603" s="81">
        <v>7.459457674211014E-7</v>
      </c>
      <c r="DT6603" s="81">
        <v>7.459457674211014E-7</v>
      </c>
      <c r="DU6603" s="81">
        <v>0</v>
      </c>
      <c r="DV6603" s="81">
        <v>7.459457674211014E-7</v>
      </c>
      <c r="DW6603" s="81">
        <v>7.459457674211014E-7</v>
      </c>
      <c r="GE6603" s="81" t="s">
        <v>449</v>
      </c>
      <c r="GF6603" s="81" t="s">
        <v>155</v>
      </c>
      <c r="GG6603" s="81" t="s">
        <v>505</v>
      </c>
      <c r="GH6603" s="81" t="s">
        <v>457</v>
      </c>
      <c r="GI6603" s="81">
        <v>2032</v>
      </c>
      <c r="GJ6603" s="81" t="s">
        <v>201</v>
      </c>
      <c r="GK6603" s="81">
        <v>247.27299216495129</v>
      </c>
      <c r="GL6603" s="81">
        <v>1419.51</v>
      </c>
      <c r="GM6603" s="81">
        <v>2032</v>
      </c>
      <c r="GN6603" s="81" t="s">
        <v>173</v>
      </c>
      <c r="GO6603" s="81">
        <v>1.1148832299820636E-2</v>
      </c>
      <c r="GP6603" s="81">
        <v>10</v>
      </c>
      <c r="GQ6603" s="81">
        <v>0</v>
      </c>
      <c r="GR6603" s="81" t="s">
        <v>448</v>
      </c>
      <c r="GS6603" s="81">
        <v>0</v>
      </c>
      <c r="GT6603" s="81">
        <v>0</v>
      </c>
      <c r="GU6603" s="81">
        <v>0</v>
      </c>
      <c r="GV6603" s="81">
        <v>0</v>
      </c>
      <c r="GW6603" s="81">
        <v>0</v>
      </c>
      <c r="GX6603" s="81">
        <v>0</v>
      </c>
      <c r="GY6603" s="81">
        <v>1.1148832299820636E-2</v>
      </c>
      <c r="GZ6603" s="81">
        <v>2.7568051219219041</v>
      </c>
    </row>
    <row r="6604" spans="98:208" x14ac:dyDescent="0.25">
      <c r="CT6604" s="81" t="s">
        <v>155</v>
      </c>
      <c r="CU6604" s="81" t="s">
        <v>499</v>
      </c>
      <c r="CV6604" s="81" t="s">
        <v>452</v>
      </c>
      <c r="CW6604" s="81">
        <v>2030</v>
      </c>
      <c r="CX6604" s="81">
        <v>0</v>
      </c>
      <c r="CY6604" s="81">
        <v>0</v>
      </c>
      <c r="CZ6604" s="81">
        <v>0</v>
      </c>
      <c r="DA6604" s="81">
        <v>0</v>
      </c>
      <c r="DB6604" s="81">
        <v>5.7770153400784574</v>
      </c>
      <c r="DC6604" s="81">
        <v>0.74733835430388973</v>
      </c>
      <c r="DD6604" s="81">
        <v>3.2379513401017221</v>
      </c>
      <c r="DE6604" s="81">
        <v>1.791725645672845</v>
      </c>
      <c r="DF6604" s="81">
        <v>0</v>
      </c>
      <c r="DG6604" s="81">
        <v>8.3319499833580044E-3</v>
      </c>
      <c r="DH6604" s="81">
        <v>8.3319499833580044E-3</v>
      </c>
      <c r="DI6604" s="81">
        <v>8.3319499833580044E-3</v>
      </c>
      <c r="DJ6604" s="81">
        <v>8.9528353976083851E-5</v>
      </c>
      <c r="DL6604" s="81">
        <v>0</v>
      </c>
      <c r="DM6604" s="81">
        <v>0</v>
      </c>
      <c r="DN6604" s="81">
        <v>0</v>
      </c>
      <c r="DO6604" s="81">
        <v>0</v>
      </c>
      <c r="DP6604" s="81">
        <v>7.459457674211014E-7</v>
      </c>
      <c r="DQ6604" s="81">
        <v>7.459457674211014E-7</v>
      </c>
      <c r="DR6604" s="81">
        <v>0</v>
      </c>
      <c r="DS6604" s="81">
        <v>7.459457674211014E-7</v>
      </c>
      <c r="DT6604" s="81">
        <v>7.459457674211014E-7</v>
      </c>
      <c r="DU6604" s="81">
        <v>0</v>
      </c>
      <c r="DV6604" s="81">
        <v>7.459457674211014E-7</v>
      </c>
      <c r="DW6604" s="81">
        <v>7.459457674211014E-7</v>
      </c>
      <c r="GE6604" s="81" t="s">
        <v>449</v>
      </c>
      <c r="GF6604" s="81" t="s">
        <v>155</v>
      </c>
      <c r="GG6604" s="81" t="s">
        <v>505</v>
      </c>
      <c r="GH6604" s="81" t="s">
        <v>458</v>
      </c>
      <c r="GI6604" s="81">
        <v>2021</v>
      </c>
      <c r="GJ6604" s="81" t="s">
        <v>201</v>
      </c>
      <c r="GK6604" s="81">
        <v>222.22942162783451</v>
      </c>
      <c r="GL6604" s="81">
        <v>1419.51</v>
      </c>
      <c r="GM6604" s="81">
        <v>2021</v>
      </c>
      <c r="GN6604" s="81" t="s">
        <v>173</v>
      </c>
      <c r="GO6604" s="81">
        <v>1.1148832299820636E-2</v>
      </c>
      <c r="GP6604" s="81">
        <v>10</v>
      </c>
      <c r="GQ6604" s="81">
        <v>0</v>
      </c>
      <c r="GR6604" s="81" t="s">
        <v>448</v>
      </c>
      <c r="GS6604" s="81">
        <v>1.1148832299820636E-2</v>
      </c>
      <c r="GT6604" s="81">
        <v>2.4775985538148602</v>
      </c>
      <c r="GU6604" s="81">
        <v>1.1148832299820636E-2</v>
      </c>
      <c r="GV6604" s="81">
        <v>2.4775985538148602</v>
      </c>
      <c r="GW6604" s="81">
        <v>0</v>
      </c>
      <c r="GX6604" s="81">
        <v>0</v>
      </c>
      <c r="GY6604" s="81">
        <v>0</v>
      </c>
      <c r="GZ6604" s="81">
        <v>0</v>
      </c>
    </row>
    <row r="6605" spans="98:208" x14ac:dyDescent="0.25">
      <c r="CT6605" s="81" t="s">
        <v>155</v>
      </c>
      <c r="CU6605" s="81" t="s">
        <v>499</v>
      </c>
      <c r="CV6605" s="81" t="s">
        <v>452</v>
      </c>
      <c r="CW6605" s="81">
        <v>2031</v>
      </c>
      <c r="CX6605" s="81">
        <v>0</v>
      </c>
      <c r="CY6605" s="81">
        <v>0</v>
      </c>
      <c r="CZ6605" s="81">
        <v>0</v>
      </c>
      <c r="DA6605" s="81">
        <v>0</v>
      </c>
      <c r="DB6605" s="81">
        <v>5.7770153400784574</v>
      </c>
      <c r="DC6605" s="81">
        <v>0.74733835430388973</v>
      </c>
      <c r="DD6605" s="81">
        <v>3.2379513401017221</v>
      </c>
      <c r="DE6605" s="81">
        <v>1.791725645672845</v>
      </c>
      <c r="DF6605" s="81">
        <v>0</v>
      </c>
      <c r="DG6605" s="81">
        <v>0</v>
      </c>
      <c r="DH6605" s="81">
        <v>8.3319499833580044E-3</v>
      </c>
      <c r="DI6605" s="81">
        <v>8.3319499833580044E-3</v>
      </c>
      <c r="DJ6605" s="81">
        <v>8.9528353976083851E-5</v>
      </c>
      <c r="DL6605" s="81">
        <v>0</v>
      </c>
      <c r="DM6605" s="81">
        <v>0</v>
      </c>
      <c r="DN6605" s="81">
        <v>0</v>
      </c>
      <c r="DO6605" s="81">
        <v>0</v>
      </c>
      <c r="DP6605" s="81">
        <v>0</v>
      </c>
      <c r="DQ6605" s="81">
        <v>0</v>
      </c>
      <c r="DR6605" s="81">
        <v>0</v>
      </c>
      <c r="DS6605" s="81">
        <v>7.459457674211014E-7</v>
      </c>
      <c r="DT6605" s="81">
        <v>7.459457674211014E-7</v>
      </c>
      <c r="DU6605" s="81">
        <v>0</v>
      </c>
      <c r="DV6605" s="81">
        <v>7.459457674211014E-7</v>
      </c>
      <c r="DW6605" s="81">
        <v>7.459457674211014E-7</v>
      </c>
      <c r="GE6605" s="81" t="s">
        <v>449</v>
      </c>
      <c r="GF6605" s="81" t="s">
        <v>155</v>
      </c>
      <c r="GG6605" s="81" t="s">
        <v>505</v>
      </c>
      <c r="GH6605" s="81" t="s">
        <v>458</v>
      </c>
      <c r="GI6605" s="81">
        <v>2022</v>
      </c>
      <c r="GJ6605" s="81" t="s">
        <v>201</v>
      </c>
      <c r="GK6605" s="81">
        <v>222.22942162783451</v>
      </c>
      <c r="GL6605" s="81">
        <v>1419.51</v>
      </c>
      <c r="GM6605" s="81">
        <v>2022</v>
      </c>
      <c r="GN6605" s="81" t="s">
        <v>173</v>
      </c>
      <c r="GO6605" s="81">
        <v>1.1148832299820636E-2</v>
      </c>
      <c r="GP6605" s="81">
        <v>10</v>
      </c>
      <c r="GQ6605" s="81">
        <v>0</v>
      </c>
      <c r="GR6605" s="81" t="s">
        <v>448</v>
      </c>
      <c r="GS6605" s="81">
        <v>1.1148832299820636E-2</v>
      </c>
      <c r="GT6605" s="81">
        <v>2.4775985538148602</v>
      </c>
      <c r="GU6605" s="81">
        <v>1.1148832299820636E-2</v>
      </c>
      <c r="GV6605" s="81">
        <v>2.4775985538148602</v>
      </c>
      <c r="GW6605" s="81">
        <v>1.1148832299820636E-2</v>
      </c>
      <c r="GX6605" s="81">
        <v>2.4775985538148602</v>
      </c>
      <c r="GY6605" s="81">
        <v>0</v>
      </c>
      <c r="GZ6605" s="81">
        <v>0</v>
      </c>
    </row>
    <row r="6606" spans="98:208" x14ac:dyDescent="0.25">
      <c r="CT6606" s="81" t="s">
        <v>155</v>
      </c>
      <c r="CU6606" s="81" t="s">
        <v>499</v>
      </c>
      <c r="CV6606" s="81" t="s">
        <v>452</v>
      </c>
      <c r="CW6606" s="81">
        <v>2032</v>
      </c>
      <c r="CX6606" s="81">
        <v>0</v>
      </c>
      <c r="CY6606" s="81">
        <v>0</v>
      </c>
      <c r="CZ6606" s="81">
        <v>0</v>
      </c>
      <c r="DA6606" s="81">
        <v>0</v>
      </c>
      <c r="DB6606" s="81">
        <v>5.7770153400784574</v>
      </c>
      <c r="DC6606" s="81">
        <v>0.74733835430388973</v>
      </c>
      <c r="DD6606" s="81">
        <v>3.2379513401017221</v>
      </c>
      <c r="DE6606" s="81">
        <v>1.791725645672845</v>
      </c>
      <c r="DF6606" s="81">
        <v>0</v>
      </c>
      <c r="DG6606" s="81">
        <v>0</v>
      </c>
      <c r="DH6606" s="81">
        <v>0</v>
      </c>
      <c r="DI6606" s="81">
        <v>8.3319499833580044E-3</v>
      </c>
      <c r="DJ6606" s="81">
        <v>8.9528353976083851E-5</v>
      </c>
      <c r="DL6606" s="81">
        <v>0</v>
      </c>
      <c r="DM6606" s="81">
        <v>0</v>
      </c>
      <c r="DN6606" s="81">
        <v>0</v>
      </c>
      <c r="DO6606" s="81">
        <v>0</v>
      </c>
      <c r="DP6606" s="81">
        <v>0</v>
      </c>
      <c r="DQ6606" s="81">
        <v>0</v>
      </c>
      <c r="DR6606" s="81">
        <v>0</v>
      </c>
      <c r="DS6606" s="81">
        <v>0</v>
      </c>
      <c r="DT6606" s="81">
        <v>0</v>
      </c>
      <c r="DU6606" s="81">
        <v>0</v>
      </c>
      <c r="DV6606" s="81">
        <v>7.459457674211014E-7</v>
      </c>
      <c r="DW6606" s="81">
        <v>7.459457674211014E-7</v>
      </c>
      <c r="GE6606" s="81" t="s">
        <v>449</v>
      </c>
      <c r="GF6606" s="81" t="s">
        <v>155</v>
      </c>
      <c r="GG6606" s="81" t="s">
        <v>505</v>
      </c>
      <c r="GH6606" s="81" t="s">
        <v>458</v>
      </c>
      <c r="GI6606" s="81">
        <v>2023</v>
      </c>
      <c r="GJ6606" s="81" t="s">
        <v>201</v>
      </c>
      <c r="GK6606" s="81">
        <v>233.23007680794331</v>
      </c>
      <c r="GL6606" s="81">
        <v>1419.51</v>
      </c>
      <c r="GM6606" s="81">
        <v>2023</v>
      </c>
      <c r="GN6606" s="81" t="s">
        <v>173</v>
      </c>
      <c r="GO6606" s="81">
        <v>1.1148832299820636E-2</v>
      </c>
      <c r="GP6606" s="81">
        <v>10</v>
      </c>
      <c r="GQ6606" s="81">
        <v>0</v>
      </c>
      <c r="GR6606" s="81" t="s">
        <v>448</v>
      </c>
      <c r="GS6606" s="81">
        <v>1.1148832299820636E-2</v>
      </c>
      <c r="GT6606" s="81">
        <v>2.6002430136060464</v>
      </c>
      <c r="GU6606" s="81">
        <v>1.1148832299820636E-2</v>
      </c>
      <c r="GV6606" s="81">
        <v>2.6002430136060464</v>
      </c>
      <c r="GW6606" s="81">
        <v>1.1148832299820636E-2</v>
      </c>
      <c r="GX6606" s="81">
        <v>2.6002430136060464</v>
      </c>
      <c r="GY6606" s="81">
        <v>1.1148832299820636E-2</v>
      </c>
      <c r="GZ6606" s="81">
        <v>2.6002430136060464</v>
      </c>
    </row>
    <row r="6607" spans="98:208" x14ac:dyDescent="0.25">
      <c r="CT6607" s="81" t="s">
        <v>155</v>
      </c>
      <c r="CU6607" s="81" t="s">
        <v>499</v>
      </c>
      <c r="CV6607" s="81" t="s">
        <v>453</v>
      </c>
      <c r="CW6607" s="81">
        <v>2020</v>
      </c>
      <c r="CX6607" s="81">
        <v>0</v>
      </c>
      <c r="CY6607" s="81">
        <v>0</v>
      </c>
      <c r="CZ6607" s="81">
        <v>0</v>
      </c>
      <c r="DA6607" s="81">
        <v>0</v>
      </c>
      <c r="DB6607" s="81">
        <v>7.7900575334972647E-2</v>
      </c>
      <c r="DC6607" s="81">
        <v>3.6425060683965789E-2</v>
      </c>
      <c r="DD6607" s="81">
        <v>1.580872452543758E-3</v>
      </c>
      <c r="DE6607" s="81">
        <v>3.9894642198463122E-2</v>
      </c>
      <c r="DF6607" s="81">
        <v>4.0609689307632453E-4</v>
      </c>
      <c r="DG6607" s="81">
        <v>0</v>
      </c>
      <c r="DH6607" s="81">
        <v>0</v>
      </c>
      <c r="DI6607" s="81">
        <v>0</v>
      </c>
      <c r="DJ6607" s="81">
        <v>2.0456328347508131E-3</v>
      </c>
      <c r="DL6607" s="81">
        <v>0</v>
      </c>
      <c r="DM6607" s="81">
        <v>8.307251385672196E-7</v>
      </c>
      <c r="DN6607" s="81">
        <v>8.307251385672196E-7</v>
      </c>
      <c r="DO6607" s="81">
        <v>0</v>
      </c>
      <c r="DP6607" s="81">
        <v>0</v>
      </c>
      <c r="DQ6607" s="81">
        <v>0</v>
      </c>
      <c r="DR6607" s="81">
        <v>0</v>
      </c>
      <c r="DS6607" s="81">
        <v>0</v>
      </c>
      <c r="DT6607" s="81">
        <v>0</v>
      </c>
      <c r="DU6607" s="81">
        <v>0</v>
      </c>
      <c r="DV6607" s="81">
        <v>0</v>
      </c>
      <c r="DW6607" s="81">
        <v>0</v>
      </c>
      <c r="GE6607" s="81" t="s">
        <v>449</v>
      </c>
      <c r="GF6607" s="81" t="s">
        <v>155</v>
      </c>
      <c r="GG6607" s="81" t="s">
        <v>505</v>
      </c>
      <c r="GH6607" s="81" t="s">
        <v>458</v>
      </c>
      <c r="GI6607" s="81">
        <v>2024</v>
      </c>
      <c r="GJ6607" s="81" t="s">
        <v>201</v>
      </c>
      <c r="GK6607" s="81">
        <v>233.23007680794331</v>
      </c>
      <c r="GL6607" s="81">
        <v>1419.51</v>
      </c>
      <c r="GM6607" s="81">
        <v>2024</v>
      </c>
      <c r="GN6607" s="81" t="s">
        <v>173</v>
      </c>
      <c r="GO6607" s="81">
        <v>1.1148832299820636E-2</v>
      </c>
      <c r="GP6607" s="81">
        <v>10</v>
      </c>
      <c r="GQ6607" s="81">
        <v>0</v>
      </c>
      <c r="GR6607" s="81" t="s">
        <v>448</v>
      </c>
      <c r="GS6607" s="81">
        <v>1.1148832299820636E-2</v>
      </c>
      <c r="GT6607" s="81">
        <v>2.6002430136060464</v>
      </c>
      <c r="GU6607" s="81">
        <v>1.1148832299820636E-2</v>
      </c>
      <c r="GV6607" s="81">
        <v>2.6002430136060464</v>
      </c>
      <c r="GW6607" s="81">
        <v>1.1148832299820636E-2</v>
      </c>
      <c r="GX6607" s="81">
        <v>2.6002430136060464</v>
      </c>
      <c r="GY6607" s="81">
        <v>1.1148832299820636E-2</v>
      </c>
      <c r="GZ6607" s="81">
        <v>2.6002430136060464</v>
      </c>
    </row>
    <row r="6608" spans="98:208" x14ac:dyDescent="0.25">
      <c r="CT6608" s="81" t="s">
        <v>155</v>
      </c>
      <c r="CU6608" s="81" t="s">
        <v>499</v>
      </c>
      <c r="CV6608" s="81" t="s">
        <v>453</v>
      </c>
      <c r="CW6608" s="81">
        <v>2021</v>
      </c>
      <c r="CX6608" s="81">
        <v>0</v>
      </c>
      <c r="CY6608" s="81">
        <v>0</v>
      </c>
      <c r="CZ6608" s="81">
        <v>0</v>
      </c>
      <c r="DA6608" s="81">
        <v>0</v>
      </c>
      <c r="DB6608" s="81">
        <v>7.7900575334972647E-2</v>
      </c>
      <c r="DC6608" s="81">
        <v>3.6425060683965789E-2</v>
      </c>
      <c r="DD6608" s="81">
        <v>1.580872452543758E-3</v>
      </c>
      <c r="DE6608" s="81">
        <v>3.9894642198463122E-2</v>
      </c>
      <c r="DF6608" s="81">
        <v>4.0609689307632453E-4</v>
      </c>
      <c r="DG6608" s="81">
        <v>4.0609689307632453E-4</v>
      </c>
      <c r="DH6608" s="81">
        <v>0</v>
      </c>
      <c r="DI6608" s="81">
        <v>0</v>
      </c>
      <c r="DJ6608" s="81">
        <v>2.0456328347508131E-3</v>
      </c>
      <c r="DL6608" s="81">
        <v>0</v>
      </c>
      <c r="DM6608" s="81">
        <v>8.307251385672196E-7</v>
      </c>
      <c r="DN6608" s="81">
        <v>8.307251385672196E-7</v>
      </c>
      <c r="DO6608" s="81">
        <v>0</v>
      </c>
      <c r="DP6608" s="81">
        <v>8.307251385672196E-7</v>
      </c>
      <c r="DQ6608" s="81">
        <v>8.307251385672196E-7</v>
      </c>
      <c r="DR6608" s="81">
        <v>0</v>
      </c>
      <c r="DS6608" s="81">
        <v>0</v>
      </c>
      <c r="DT6608" s="81">
        <v>0</v>
      </c>
      <c r="DU6608" s="81">
        <v>0</v>
      </c>
      <c r="DV6608" s="81">
        <v>0</v>
      </c>
      <c r="DW6608" s="81">
        <v>0</v>
      </c>
      <c r="GE6608" s="81" t="s">
        <v>449</v>
      </c>
      <c r="GF6608" s="81" t="s">
        <v>155</v>
      </c>
      <c r="GG6608" s="81" t="s">
        <v>505</v>
      </c>
      <c r="GH6608" s="81" t="s">
        <v>458</v>
      </c>
      <c r="GI6608" s="81">
        <v>2025</v>
      </c>
      <c r="GJ6608" s="81" t="s">
        <v>201</v>
      </c>
      <c r="GK6608" s="81">
        <v>233.23007680794331</v>
      </c>
      <c r="GL6608" s="81">
        <v>1419.51</v>
      </c>
      <c r="GM6608" s="81">
        <v>2025</v>
      </c>
      <c r="GN6608" s="81" t="s">
        <v>173</v>
      </c>
      <c r="GO6608" s="81">
        <v>1.1148832299820636E-2</v>
      </c>
      <c r="GP6608" s="81">
        <v>10</v>
      </c>
      <c r="GQ6608" s="81">
        <v>0</v>
      </c>
      <c r="GR6608" s="81" t="s">
        <v>448</v>
      </c>
      <c r="GS6608" s="81">
        <v>1.1148832299820636E-2</v>
      </c>
      <c r="GT6608" s="81">
        <v>2.6002430136060464</v>
      </c>
      <c r="GU6608" s="81">
        <v>1.1148832299820636E-2</v>
      </c>
      <c r="GV6608" s="81">
        <v>2.6002430136060464</v>
      </c>
      <c r="GW6608" s="81">
        <v>1.1148832299820636E-2</v>
      </c>
      <c r="GX6608" s="81">
        <v>2.6002430136060464</v>
      </c>
      <c r="GY6608" s="81">
        <v>1.1148832299820636E-2</v>
      </c>
      <c r="GZ6608" s="81">
        <v>2.6002430136060464</v>
      </c>
    </row>
    <row r="6609" spans="98:208" x14ac:dyDescent="0.25">
      <c r="CT6609" s="81" t="s">
        <v>155</v>
      </c>
      <c r="CU6609" s="81" t="s">
        <v>499</v>
      </c>
      <c r="CV6609" s="81" t="s">
        <v>453</v>
      </c>
      <c r="CW6609" s="81">
        <v>2022</v>
      </c>
      <c r="CX6609" s="81">
        <v>0</v>
      </c>
      <c r="CY6609" s="81">
        <v>0</v>
      </c>
      <c r="CZ6609" s="81">
        <v>0</v>
      </c>
      <c r="DA6609" s="81">
        <v>0</v>
      </c>
      <c r="DB6609" s="81">
        <v>7.7900575334972647E-2</v>
      </c>
      <c r="DC6609" s="81">
        <v>3.6425060683965789E-2</v>
      </c>
      <c r="DD6609" s="81">
        <v>1.580872452543758E-3</v>
      </c>
      <c r="DE6609" s="81">
        <v>3.9894642198463122E-2</v>
      </c>
      <c r="DF6609" s="81">
        <v>4.0609689307632453E-4</v>
      </c>
      <c r="DG6609" s="81">
        <v>4.0609689307632453E-4</v>
      </c>
      <c r="DH6609" s="81">
        <v>4.0609689307632453E-4</v>
      </c>
      <c r="DI6609" s="81">
        <v>0</v>
      </c>
      <c r="DJ6609" s="81">
        <v>2.0456328347508131E-3</v>
      </c>
      <c r="DL6609" s="81">
        <v>0</v>
      </c>
      <c r="DM6609" s="81">
        <v>8.307251385672196E-7</v>
      </c>
      <c r="DN6609" s="81">
        <v>8.307251385672196E-7</v>
      </c>
      <c r="DO6609" s="81">
        <v>0</v>
      </c>
      <c r="DP6609" s="81">
        <v>8.307251385672196E-7</v>
      </c>
      <c r="DQ6609" s="81">
        <v>8.307251385672196E-7</v>
      </c>
      <c r="DR6609" s="81">
        <v>0</v>
      </c>
      <c r="DS6609" s="81">
        <v>8.307251385672196E-7</v>
      </c>
      <c r="DT6609" s="81">
        <v>8.307251385672196E-7</v>
      </c>
      <c r="DU6609" s="81">
        <v>0</v>
      </c>
      <c r="DV6609" s="81">
        <v>0</v>
      </c>
      <c r="DW6609" s="81">
        <v>0</v>
      </c>
      <c r="GE6609" s="81" t="s">
        <v>449</v>
      </c>
      <c r="GF6609" s="81" t="s">
        <v>155</v>
      </c>
      <c r="GG6609" s="81" t="s">
        <v>505</v>
      </c>
      <c r="GH6609" s="81" t="s">
        <v>458</v>
      </c>
      <c r="GI6609" s="81">
        <v>2026</v>
      </c>
      <c r="GJ6609" s="81" t="s">
        <v>201</v>
      </c>
      <c r="GK6609" s="81">
        <v>233.23007680794331</v>
      </c>
      <c r="GL6609" s="81">
        <v>1419.51</v>
      </c>
      <c r="GM6609" s="81">
        <v>2026</v>
      </c>
      <c r="GN6609" s="81" t="s">
        <v>173</v>
      </c>
      <c r="GO6609" s="81">
        <v>1.1148832299820636E-2</v>
      </c>
      <c r="GP6609" s="81">
        <v>10</v>
      </c>
      <c r="GQ6609" s="81">
        <v>0</v>
      </c>
      <c r="GR6609" s="81" t="s">
        <v>448</v>
      </c>
      <c r="GS6609" s="81">
        <v>1.1148832299820636E-2</v>
      </c>
      <c r="GT6609" s="81">
        <v>2.6002430136060464</v>
      </c>
      <c r="GU6609" s="81">
        <v>1.1148832299820636E-2</v>
      </c>
      <c r="GV6609" s="81">
        <v>2.6002430136060464</v>
      </c>
      <c r="GW6609" s="81">
        <v>1.1148832299820636E-2</v>
      </c>
      <c r="GX6609" s="81">
        <v>2.6002430136060464</v>
      </c>
      <c r="GY6609" s="81">
        <v>1.1148832299820636E-2</v>
      </c>
      <c r="GZ6609" s="81">
        <v>2.6002430136060464</v>
      </c>
    </row>
    <row r="6610" spans="98:208" x14ac:dyDescent="0.25">
      <c r="CT6610" s="81" t="s">
        <v>155</v>
      </c>
      <c r="CU6610" s="81" t="s">
        <v>499</v>
      </c>
      <c r="CV6610" s="81" t="s">
        <v>453</v>
      </c>
      <c r="CW6610" s="81">
        <v>2023</v>
      </c>
      <c r="CX6610" s="81">
        <v>0</v>
      </c>
      <c r="CY6610" s="81">
        <v>0</v>
      </c>
      <c r="CZ6610" s="81">
        <v>0</v>
      </c>
      <c r="DA6610" s="81">
        <v>0</v>
      </c>
      <c r="DB6610" s="81">
        <v>8.0408269037002128E-2</v>
      </c>
      <c r="DC6610" s="81">
        <v>3.7590224611402413E-2</v>
      </c>
      <c r="DD6610" s="81">
        <v>1.6314334115692479E-3</v>
      </c>
      <c r="DE6610" s="81">
        <v>4.1186611014030483E-2</v>
      </c>
      <c r="DF6610" s="81">
        <v>4.1908711030511585E-4</v>
      </c>
      <c r="DG6610" s="81">
        <v>4.1908711030511585E-4</v>
      </c>
      <c r="DH6610" s="81">
        <v>4.1908711030511585E-4</v>
      </c>
      <c r="DI6610" s="81">
        <v>4.1908711030511585E-4</v>
      </c>
      <c r="DJ6610" s="81">
        <v>2.0456328347508131E-3</v>
      </c>
      <c r="DL6610" s="81">
        <v>0</v>
      </c>
      <c r="DM6610" s="81">
        <v>8.5729835346098084E-7</v>
      </c>
      <c r="DN6610" s="81">
        <v>8.5729835346098084E-7</v>
      </c>
      <c r="DO6610" s="81">
        <v>0</v>
      </c>
      <c r="DP6610" s="81">
        <v>8.5729835346098084E-7</v>
      </c>
      <c r="DQ6610" s="81">
        <v>8.5729835346098084E-7</v>
      </c>
      <c r="DR6610" s="81">
        <v>0</v>
      </c>
      <c r="DS6610" s="81">
        <v>8.5729835346098084E-7</v>
      </c>
      <c r="DT6610" s="81">
        <v>8.5729835346098084E-7</v>
      </c>
      <c r="DU6610" s="81">
        <v>0</v>
      </c>
      <c r="DV6610" s="81">
        <v>8.5729835346098084E-7</v>
      </c>
      <c r="DW6610" s="81">
        <v>8.5729835346098084E-7</v>
      </c>
      <c r="GE6610" s="81" t="s">
        <v>449</v>
      </c>
      <c r="GF6610" s="81" t="s">
        <v>155</v>
      </c>
      <c r="GG6610" s="81" t="s">
        <v>505</v>
      </c>
      <c r="GH6610" s="81" t="s">
        <v>458</v>
      </c>
      <c r="GI6610" s="81">
        <v>2027</v>
      </c>
      <c r="GJ6610" s="81" t="s">
        <v>201</v>
      </c>
      <c r="GK6610" s="81">
        <v>233.23007680794331</v>
      </c>
      <c r="GL6610" s="81">
        <v>1419.51</v>
      </c>
      <c r="GM6610" s="81">
        <v>2027</v>
      </c>
      <c r="GN6610" s="81" t="s">
        <v>173</v>
      </c>
      <c r="GO6610" s="81">
        <v>1.1148832299820636E-2</v>
      </c>
      <c r="GP6610" s="81">
        <v>10</v>
      </c>
      <c r="GQ6610" s="81">
        <v>0</v>
      </c>
      <c r="GR6610" s="81" t="s">
        <v>448</v>
      </c>
      <c r="GS6610" s="81">
        <v>1.1148832299820636E-2</v>
      </c>
      <c r="GT6610" s="81">
        <v>2.6002430136060464</v>
      </c>
      <c r="GU6610" s="81">
        <v>1.1148832299820636E-2</v>
      </c>
      <c r="GV6610" s="81">
        <v>2.6002430136060464</v>
      </c>
      <c r="GW6610" s="81">
        <v>1.1148832299820636E-2</v>
      </c>
      <c r="GX6610" s="81">
        <v>2.6002430136060464</v>
      </c>
      <c r="GY6610" s="81">
        <v>1.1148832299820636E-2</v>
      </c>
      <c r="GZ6610" s="81">
        <v>2.6002430136060464</v>
      </c>
    </row>
    <row r="6611" spans="98:208" x14ac:dyDescent="0.25">
      <c r="CT6611" s="81" t="s">
        <v>155</v>
      </c>
      <c r="CU6611" s="81" t="s">
        <v>499</v>
      </c>
      <c r="CV6611" s="81" t="s">
        <v>453</v>
      </c>
      <c r="CW6611" s="81">
        <v>2024</v>
      </c>
      <c r="CX6611" s="81">
        <v>0</v>
      </c>
      <c r="CY6611" s="81">
        <v>0</v>
      </c>
      <c r="CZ6611" s="81">
        <v>0</v>
      </c>
      <c r="DA6611" s="81">
        <v>0</v>
      </c>
      <c r="DB6611" s="81">
        <v>8.0408269037002128E-2</v>
      </c>
      <c r="DC6611" s="81">
        <v>3.7590224611402413E-2</v>
      </c>
      <c r="DD6611" s="81">
        <v>1.6314334115692479E-3</v>
      </c>
      <c r="DE6611" s="81">
        <v>4.1186611014030483E-2</v>
      </c>
      <c r="DF6611" s="81">
        <v>4.1908711030511585E-4</v>
      </c>
      <c r="DG6611" s="81">
        <v>4.1908711030511585E-4</v>
      </c>
      <c r="DH6611" s="81">
        <v>4.1908711030511585E-4</v>
      </c>
      <c r="DI6611" s="81">
        <v>4.1908711030511585E-4</v>
      </c>
      <c r="DJ6611" s="81">
        <v>2.0456328347508131E-3</v>
      </c>
      <c r="DL6611" s="81">
        <v>0</v>
      </c>
      <c r="DM6611" s="81">
        <v>8.5729835346098084E-7</v>
      </c>
      <c r="DN6611" s="81">
        <v>8.5729835346098084E-7</v>
      </c>
      <c r="DO6611" s="81">
        <v>0</v>
      </c>
      <c r="DP6611" s="81">
        <v>8.5729835346098084E-7</v>
      </c>
      <c r="DQ6611" s="81">
        <v>8.5729835346098084E-7</v>
      </c>
      <c r="DR6611" s="81">
        <v>0</v>
      </c>
      <c r="DS6611" s="81">
        <v>8.5729835346098084E-7</v>
      </c>
      <c r="DT6611" s="81">
        <v>8.5729835346098084E-7</v>
      </c>
      <c r="DU6611" s="81">
        <v>0</v>
      </c>
      <c r="DV6611" s="81">
        <v>8.5729835346098084E-7</v>
      </c>
      <c r="DW6611" s="81">
        <v>8.5729835346098084E-7</v>
      </c>
      <c r="GE6611" s="81" t="s">
        <v>449</v>
      </c>
      <c r="GF6611" s="81" t="s">
        <v>155</v>
      </c>
      <c r="GG6611" s="81" t="s">
        <v>505</v>
      </c>
      <c r="GH6611" s="81" t="s">
        <v>458</v>
      </c>
      <c r="GI6611" s="81">
        <v>2028</v>
      </c>
      <c r="GJ6611" s="81" t="s">
        <v>201</v>
      </c>
      <c r="GK6611" s="81">
        <v>247.27299216495129</v>
      </c>
      <c r="GL6611" s="81">
        <v>1419.51</v>
      </c>
      <c r="GM6611" s="81">
        <v>2028</v>
      </c>
      <c r="GN6611" s="81" t="s">
        <v>173</v>
      </c>
      <c r="GO6611" s="81">
        <v>1.1148832299820636E-2</v>
      </c>
      <c r="GP6611" s="81">
        <v>10</v>
      </c>
      <c r="GQ6611" s="81">
        <v>0</v>
      </c>
      <c r="GR6611" s="81" t="s">
        <v>448</v>
      </c>
      <c r="GS6611" s="81">
        <v>1.1148832299820636E-2</v>
      </c>
      <c r="GT6611" s="81">
        <v>2.7568051219219041</v>
      </c>
      <c r="GU6611" s="81">
        <v>1.1148832299820636E-2</v>
      </c>
      <c r="GV6611" s="81">
        <v>2.7568051219219041</v>
      </c>
      <c r="GW6611" s="81">
        <v>1.1148832299820636E-2</v>
      </c>
      <c r="GX6611" s="81">
        <v>2.7568051219219041</v>
      </c>
      <c r="GY6611" s="81">
        <v>1.1148832299820636E-2</v>
      </c>
      <c r="GZ6611" s="81">
        <v>2.7568051219219041</v>
      </c>
    </row>
    <row r="6612" spans="98:208" x14ac:dyDescent="0.25">
      <c r="CT6612" s="81" t="s">
        <v>155</v>
      </c>
      <c r="CU6612" s="81" t="s">
        <v>499</v>
      </c>
      <c r="CV6612" s="81" t="s">
        <v>453</v>
      </c>
      <c r="CW6612" s="81">
        <v>2025</v>
      </c>
      <c r="CX6612" s="81">
        <v>0</v>
      </c>
      <c r="CY6612" s="81">
        <v>0</v>
      </c>
      <c r="CZ6612" s="81">
        <v>0</v>
      </c>
      <c r="DA6612" s="81">
        <v>0</v>
      </c>
      <c r="DB6612" s="81">
        <v>8.0408269037002128E-2</v>
      </c>
      <c r="DC6612" s="81">
        <v>3.7590224611402413E-2</v>
      </c>
      <c r="DD6612" s="81">
        <v>1.6314334115692479E-3</v>
      </c>
      <c r="DE6612" s="81">
        <v>4.1186611014030483E-2</v>
      </c>
      <c r="DF6612" s="81">
        <v>4.1908711030511585E-4</v>
      </c>
      <c r="DG6612" s="81">
        <v>4.1908711030511585E-4</v>
      </c>
      <c r="DH6612" s="81">
        <v>4.1908711030511585E-4</v>
      </c>
      <c r="DI6612" s="81">
        <v>4.1908711030511585E-4</v>
      </c>
      <c r="DJ6612" s="81">
        <v>2.0456328347508131E-3</v>
      </c>
      <c r="DL6612" s="81">
        <v>0</v>
      </c>
      <c r="DM6612" s="81">
        <v>8.5729835346098084E-7</v>
      </c>
      <c r="DN6612" s="81">
        <v>8.5729835346098084E-7</v>
      </c>
      <c r="DO6612" s="81">
        <v>0</v>
      </c>
      <c r="DP6612" s="81">
        <v>8.5729835346098084E-7</v>
      </c>
      <c r="DQ6612" s="81">
        <v>8.5729835346098084E-7</v>
      </c>
      <c r="DR6612" s="81">
        <v>0</v>
      </c>
      <c r="DS6612" s="81">
        <v>8.5729835346098084E-7</v>
      </c>
      <c r="DT6612" s="81">
        <v>8.5729835346098084E-7</v>
      </c>
      <c r="DU6612" s="81">
        <v>0</v>
      </c>
      <c r="DV6612" s="81">
        <v>8.5729835346098084E-7</v>
      </c>
      <c r="DW6612" s="81">
        <v>8.5729835346098084E-7</v>
      </c>
      <c r="GE6612" s="81" t="s">
        <v>449</v>
      </c>
      <c r="GF6612" s="81" t="s">
        <v>155</v>
      </c>
      <c r="GG6612" s="81" t="s">
        <v>505</v>
      </c>
      <c r="GH6612" s="81" t="s">
        <v>458</v>
      </c>
      <c r="GI6612" s="81">
        <v>2029</v>
      </c>
      <c r="GJ6612" s="81" t="s">
        <v>201</v>
      </c>
      <c r="GK6612" s="81">
        <v>247.27299216495129</v>
      </c>
      <c r="GL6612" s="81">
        <v>1419.51</v>
      </c>
      <c r="GM6612" s="81">
        <v>2029</v>
      </c>
      <c r="GN6612" s="81" t="s">
        <v>173</v>
      </c>
      <c r="GO6612" s="81">
        <v>1.1148832299820636E-2</v>
      </c>
      <c r="GP6612" s="81">
        <v>10</v>
      </c>
      <c r="GQ6612" s="81">
        <v>0</v>
      </c>
      <c r="GR6612" s="81" t="s">
        <v>448</v>
      </c>
      <c r="GS6612" s="81">
        <v>1.1148832299820636E-2</v>
      </c>
      <c r="GT6612" s="81">
        <v>2.7568051219219041</v>
      </c>
      <c r="GU6612" s="81">
        <v>1.1148832299820636E-2</v>
      </c>
      <c r="GV6612" s="81">
        <v>2.7568051219219041</v>
      </c>
      <c r="GW6612" s="81">
        <v>1.1148832299820636E-2</v>
      </c>
      <c r="GX6612" s="81">
        <v>2.7568051219219041</v>
      </c>
      <c r="GY6612" s="81">
        <v>1.1148832299820636E-2</v>
      </c>
      <c r="GZ6612" s="81">
        <v>2.7568051219219041</v>
      </c>
    </row>
    <row r="6613" spans="98:208" x14ac:dyDescent="0.25">
      <c r="CT6613" s="81" t="s">
        <v>155</v>
      </c>
      <c r="CU6613" s="81" t="s">
        <v>499</v>
      </c>
      <c r="CV6613" s="81" t="s">
        <v>453</v>
      </c>
      <c r="CW6613" s="81">
        <v>2026</v>
      </c>
      <c r="CX6613" s="81">
        <v>0</v>
      </c>
      <c r="CY6613" s="81">
        <v>0</v>
      </c>
      <c r="CZ6613" s="81">
        <v>0</v>
      </c>
      <c r="DA6613" s="81">
        <v>0</v>
      </c>
      <c r="DB6613" s="81">
        <v>8.0408269037002128E-2</v>
      </c>
      <c r="DC6613" s="81">
        <v>3.7590224611402413E-2</v>
      </c>
      <c r="DD6613" s="81">
        <v>1.6314334115692479E-3</v>
      </c>
      <c r="DE6613" s="81">
        <v>4.1186611014030483E-2</v>
      </c>
      <c r="DF6613" s="81">
        <v>4.1908711030511585E-4</v>
      </c>
      <c r="DG6613" s="81">
        <v>4.1908711030511585E-4</v>
      </c>
      <c r="DH6613" s="81">
        <v>4.1908711030511585E-4</v>
      </c>
      <c r="DI6613" s="81">
        <v>4.1908711030511585E-4</v>
      </c>
      <c r="DJ6613" s="81">
        <v>2.0456328347508131E-3</v>
      </c>
      <c r="DL6613" s="81">
        <v>0</v>
      </c>
      <c r="DM6613" s="81">
        <v>8.5729835346098084E-7</v>
      </c>
      <c r="DN6613" s="81">
        <v>8.5729835346098084E-7</v>
      </c>
      <c r="DO6613" s="81">
        <v>0</v>
      </c>
      <c r="DP6613" s="81">
        <v>8.5729835346098084E-7</v>
      </c>
      <c r="DQ6613" s="81">
        <v>8.5729835346098084E-7</v>
      </c>
      <c r="DR6613" s="81">
        <v>0</v>
      </c>
      <c r="DS6613" s="81">
        <v>8.5729835346098084E-7</v>
      </c>
      <c r="DT6613" s="81">
        <v>8.5729835346098084E-7</v>
      </c>
      <c r="DU6613" s="81">
        <v>0</v>
      </c>
      <c r="DV6613" s="81">
        <v>8.5729835346098084E-7</v>
      </c>
      <c r="DW6613" s="81">
        <v>8.5729835346098084E-7</v>
      </c>
      <c r="GE6613" s="81" t="s">
        <v>449</v>
      </c>
      <c r="GF6613" s="81" t="s">
        <v>155</v>
      </c>
      <c r="GG6613" s="81" t="s">
        <v>505</v>
      </c>
      <c r="GH6613" s="81" t="s">
        <v>458</v>
      </c>
      <c r="GI6613" s="81">
        <v>2030</v>
      </c>
      <c r="GJ6613" s="81" t="s">
        <v>201</v>
      </c>
      <c r="GK6613" s="81">
        <v>247.27299216495129</v>
      </c>
      <c r="GL6613" s="81">
        <v>1419.51</v>
      </c>
      <c r="GM6613" s="81">
        <v>2030</v>
      </c>
      <c r="GN6613" s="81" t="s">
        <v>173</v>
      </c>
      <c r="GO6613" s="81">
        <v>1.1148832299820636E-2</v>
      </c>
      <c r="GP6613" s="81">
        <v>10</v>
      </c>
      <c r="GQ6613" s="81">
        <v>0</v>
      </c>
      <c r="GR6613" s="81" t="s">
        <v>448</v>
      </c>
      <c r="GS6613" s="81">
        <v>0</v>
      </c>
      <c r="GT6613" s="81">
        <v>0</v>
      </c>
      <c r="GU6613" s="81">
        <v>1.1148832299820636E-2</v>
      </c>
      <c r="GV6613" s="81">
        <v>2.7568051219219041</v>
      </c>
      <c r="GW6613" s="81">
        <v>1.1148832299820636E-2</v>
      </c>
      <c r="GX6613" s="81">
        <v>2.7568051219219041</v>
      </c>
      <c r="GY6613" s="81">
        <v>1.1148832299820636E-2</v>
      </c>
      <c r="GZ6613" s="81">
        <v>2.7568051219219041</v>
      </c>
    </row>
    <row r="6614" spans="98:208" x14ac:dyDescent="0.25">
      <c r="CT6614" s="81" t="s">
        <v>155</v>
      </c>
      <c r="CU6614" s="81" t="s">
        <v>499</v>
      </c>
      <c r="CV6614" s="81" t="s">
        <v>453</v>
      </c>
      <c r="CW6614" s="81">
        <v>2027</v>
      </c>
      <c r="CX6614" s="81">
        <v>0</v>
      </c>
      <c r="CY6614" s="81">
        <v>0</v>
      </c>
      <c r="CZ6614" s="81">
        <v>0</v>
      </c>
      <c r="DA6614" s="81">
        <v>0</v>
      </c>
      <c r="DB6614" s="81">
        <v>8.0408269037002128E-2</v>
      </c>
      <c r="DC6614" s="81">
        <v>3.7590224611402413E-2</v>
      </c>
      <c r="DD6614" s="81">
        <v>1.6314334115692479E-3</v>
      </c>
      <c r="DE6614" s="81">
        <v>4.1186611014030483E-2</v>
      </c>
      <c r="DF6614" s="81">
        <v>4.1908711030511585E-4</v>
      </c>
      <c r="DG6614" s="81">
        <v>4.1908711030511585E-4</v>
      </c>
      <c r="DH6614" s="81">
        <v>4.1908711030511585E-4</v>
      </c>
      <c r="DI6614" s="81">
        <v>4.1908711030511585E-4</v>
      </c>
      <c r="DJ6614" s="81">
        <v>2.0456328347508131E-3</v>
      </c>
      <c r="DL6614" s="81">
        <v>0</v>
      </c>
      <c r="DM6614" s="81">
        <v>8.5729835346098084E-7</v>
      </c>
      <c r="DN6614" s="81">
        <v>8.5729835346098084E-7</v>
      </c>
      <c r="DO6614" s="81">
        <v>0</v>
      </c>
      <c r="DP6614" s="81">
        <v>8.5729835346098084E-7</v>
      </c>
      <c r="DQ6614" s="81">
        <v>8.5729835346098084E-7</v>
      </c>
      <c r="DR6614" s="81">
        <v>0</v>
      </c>
      <c r="DS6614" s="81">
        <v>8.5729835346098084E-7</v>
      </c>
      <c r="DT6614" s="81">
        <v>8.5729835346098084E-7</v>
      </c>
      <c r="DU6614" s="81">
        <v>0</v>
      </c>
      <c r="DV6614" s="81">
        <v>8.5729835346098084E-7</v>
      </c>
      <c r="DW6614" s="81">
        <v>8.5729835346098084E-7</v>
      </c>
      <c r="GE6614" s="81" t="s">
        <v>449</v>
      </c>
      <c r="GF6614" s="81" t="s">
        <v>155</v>
      </c>
      <c r="GG6614" s="81" t="s">
        <v>505</v>
      </c>
      <c r="GH6614" s="81" t="s">
        <v>458</v>
      </c>
      <c r="GI6614" s="81">
        <v>2031</v>
      </c>
      <c r="GJ6614" s="81" t="s">
        <v>201</v>
      </c>
      <c r="GK6614" s="81">
        <v>247.27299216495129</v>
      </c>
      <c r="GL6614" s="81">
        <v>1419.51</v>
      </c>
      <c r="GM6614" s="81">
        <v>2031</v>
      </c>
      <c r="GN6614" s="81" t="s">
        <v>173</v>
      </c>
      <c r="GO6614" s="81">
        <v>1.1148832299820636E-2</v>
      </c>
      <c r="GP6614" s="81">
        <v>10</v>
      </c>
      <c r="GQ6614" s="81">
        <v>0</v>
      </c>
      <c r="GR6614" s="81" t="s">
        <v>448</v>
      </c>
      <c r="GS6614" s="81">
        <v>0</v>
      </c>
      <c r="GT6614" s="81">
        <v>0</v>
      </c>
      <c r="GU6614" s="81">
        <v>0</v>
      </c>
      <c r="GV6614" s="81">
        <v>0</v>
      </c>
      <c r="GW6614" s="81">
        <v>1.1148832299820636E-2</v>
      </c>
      <c r="GX6614" s="81">
        <v>2.7568051219219041</v>
      </c>
      <c r="GY6614" s="81">
        <v>1.1148832299820636E-2</v>
      </c>
      <c r="GZ6614" s="81">
        <v>2.7568051219219041</v>
      </c>
    </row>
    <row r="6615" spans="98:208" x14ac:dyDescent="0.25">
      <c r="CT6615" s="81" t="s">
        <v>155</v>
      </c>
      <c r="CU6615" s="81" t="s">
        <v>499</v>
      </c>
      <c r="CV6615" s="81" t="s">
        <v>453</v>
      </c>
      <c r="CW6615" s="81">
        <v>2028</v>
      </c>
      <c r="CX6615" s="81">
        <v>0</v>
      </c>
      <c r="CY6615" s="81">
        <v>0</v>
      </c>
      <c r="CZ6615" s="81">
        <v>0</v>
      </c>
      <c r="DA6615" s="81">
        <v>0</v>
      </c>
      <c r="DB6615" s="81">
        <v>8.3606377745155516E-2</v>
      </c>
      <c r="DC6615" s="81">
        <v>3.9055083184898379E-2</v>
      </c>
      <c r="DD6615" s="81">
        <v>1.6949971741069801E-3</v>
      </c>
      <c r="DE6615" s="81">
        <v>4.2856297386150169E-2</v>
      </c>
      <c r="DF6615" s="81">
        <v>4.3541857288397683E-4</v>
      </c>
      <c r="DG6615" s="81">
        <v>4.3541857288397683E-4</v>
      </c>
      <c r="DH6615" s="81">
        <v>4.3541857288397683E-4</v>
      </c>
      <c r="DI6615" s="81">
        <v>4.3541857288397683E-4</v>
      </c>
      <c r="DJ6615" s="81">
        <v>2.0456328347508131E-3</v>
      </c>
      <c r="DL6615" s="81">
        <v>0</v>
      </c>
      <c r="DM6615" s="81">
        <v>8.9070652955180308E-7</v>
      </c>
      <c r="DN6615" s="81">
        <v>8.9070652955180308E-7</v>
      </c>
      <c r="DO6615" s="81">
        <v>0</v>
      </c>
      <c r="DP6615" s="81">
        <v>8.9070652955180308E-7</v>
      </c>
      <c r="DQ6615" s="81">
        <v>8.9070652955180308E-7</v>
      </c>
      <c r="DR6615" s="81">
        <v>0</v>
      </c>
      <c r="DS6615" s="81">
        <v>8.9070652955180308E-7</v>
      </c>
      <c r="DT6615" s="81">
        <v>8.9070652955180308E-7</v>
      </c>
      <c r="DU6615" s="81">
        <v>0</v>
      </c>
      <c r="DV6615" s="81">
        <v>8.9070652955180308E-7</v>
      </c>
      <c r="DW6615" s="81">
        <v>8.9070652955180308E-7</v>
      </c>
      <c r="GE6615" s="81" t="s">
        <v>449</v>
      </c>
      <c r="GF6615" s="81" t="s">
        <v>155</v>
      </c>
      <c r="GG6615" s="81" t="s">
        <v>505</v>
      </c>
      <c r="GH6615" s="81" t="s">
        <v>458</v>
      </c>
      <c r="GI6615" s="81">
        <v>2032</v>
      </c>
      <c r="GJ6615" s="81" t="s">
        <v>201</v>
      </c>
      <c r="GK6615" s="81">
        <v>247.27299216495129</v>
      </c>
      <c r="GL6615" s="81">
        <v>1419.51</v>
      </c>
      <c r="GM6615" s="81">
        <v>2032</v>
      </c>
      <c r="GN6615" s="81" t="s">
        <v>173</v>
      </c>
      <c r="GO6615" s="81">
        <v>1.1148832299820636E-2</v>
      </c>
      <c r="GP6615" s="81">
        <v>10</v>
      </c>
      <c r="GQ6615" s="81">
        <v>0</v>
      </c>
      <c r="GR6615" s="81" t="s">
        <v>448</v>
      </c>
      <c r="GS6615" s="81">
        <v>0</v>
      </c>
      <c r="GT6615" s="81">
        <v>0</v>
      </c>
      <c r="GU6615" s="81">
        <v>0</v>
      </c>
      <c r="GV6615" s="81">
        <v>0</v>
      </c>
      <c r="GW6615" s="81">
        <v>0</v>
      </c>
      <c r="GX6615" s="81">
        <v>0</v>
      </c>
      <c r="GY6615" s="81">
        <v>1.1148832299820636E-2</v>
      </c>
      <c r="GZ6615" s="81">
        <v>2.7568051219219041</v>
      </c>
    </row>
    <row r="6616" spans="98:208" x14ac:dyDescent="0.25">
      <c r="CT6616" s="81" t="s">
        <v>155</v>
      </c>
      <c r="CU6616" s="81" t="s">
        <v>499</v>
      </c>
      <c r="CV6616" s="81" t="s">
        <v>453</v>
      </c>
      <c r="CW6616" s="81">
        <v>2029</v>
      </c>
      <c r="CX6616" s="81">
        <v>0</v>
      </c>
      <c r="CY6616" s="81">
        <v>0</v>
      </c>
      <c r="CZ6616" s="81">
        <v>0</v>
      </c>
      <c r="DA6616" s="81">
        <v>0</v>
      </c>
      <c r="DB6616" s="81">
        <v>8.3606377745155516E-2</v>
      </c>
      <c r="DC6616" s="81">
        <v>3.9055083184898379E-2</v>
      </c>
      <c r="DD6616" s="81">
        <v>1.6949971741069801E-3</v>
      </c>
      <c r="DE6616" s="81">
        <v>4.2856297386150169E-2</v>
      </c>
      <c r="DF6616" s="81">
        <v>4.3541857288397683E-4</v>
      </c>
      <c r="DG6616" s="81">
        <v>4.3541857288397683E-4</v>
      </c>
      <c r="DH6616" s="81">
        <v>4.3541857288397683E-4</v>
      </c>
      <c r="DI6616" s="81">
        <v>4.3541857288397683E-4</v>
      </c>
      <c r="DJ6616" s="81">
        <v>2.0456328347508131E-3</v>
      </c>
      <c r="DL6616" s="81">
        <v>0</v>
      </c>
      <c r="DM6616" s="81">
        <v>8.9070652955180308E-7</v>
      </c>
      <c r="DN6616" s="81">
        <v>8.9070652955180308E-7</v>
      </c>
      <c r="DO6616" s="81">
        <v>0</v>
      </c>
      <c r="DP6616" s="81">
        <v>8.9070652955180308E-7</v>
      </c>
      <c r="DQ6616" s="81">
        <v>8.9070652955180308E-7</v>
      </c>
      <c r="DR6616" s="81">
        <v>0</v>
      </c>
      <c r="DS6616" s="81">
        <v>8.9070652955180308E-7</v>
      </c>
      <c r="DT6616" s="81">
        <v>8.9070652955180308E-7</v>
      </c>
      <c r="DU6616" s="81">
        <v>0</v>
      </c>
      <c r="DV6616" s="81">
        <v>8.9070652955180308E-7</v>
      </c>
      <c r="DW6616" s="81">
        <v>8.9070652955180308E-7</v>
      </c>
      <c r="GE6616" s="81" t="s">
        <v>449</v>
      </c>
      <c r="GF6616" s="81" t="s">
        <v>155</v>
      </c>
      <c r="GG6616" s="81" t="s">
        <v>505</v>
      </c>
      <c r="GH6616" s="81" t="s">
        <v>459</v>
      </c>
      <c r="GI6616" s="81">
        <v>2021</v>
      </c>
      <c r="GJ6616" s="81" t="s">
        <v>201</v>
      </c>
      <c r="GK6616" s="81">
        <v>0.69641821681223193</v>
      </c>
      <c r="GL6616" s="81">
        <v>1419.51</v>
      </c>
      <c r="GM6616" s="81">
        <v>2021</v>
      </c>
      <c r="GN6616" s="81" t="s">
        <v>173</v>
      </c>
      <c r="GO6616" s="81">
        <v>1.1148832299820636E-2</v>
      </c>
      <c r="GP6616" s="81">
        <v>10</v>
      </c>
      <c r="GQ6616" s="81">
        <v>0</v>
      </c>
      <c r="GR6616" s="81" t="s">
        <v>448</v>
      </c>
      <c r="GS6616" s="81">
        <v>1.1148832299820636E-2</v>
      </c>
      <c r="GT6616" s="81">
        <v>7.7642499097797021E-3</v>
      </c>
      <c r="GU6616" s="81">
        <v>1.1148832299820636E-2</v>
      </c>
      <c r="GV6616" s="81">
        <v>7.7642499097797021E-3</v>
      </c>
      <c r="GW6616" s="81">
        <v>0</v>
      </c>
      <c r="GX6616" s="81">
        <v>0</v>
      </c>
      <c r="GY6616" s="81">
        <v>0</v>
      </c>
      <c r="GZ6616" s="81">
        <v>0</v>
      </c>
    </row>
    <row r="6617" spans="98:208" x14ac:dyDescent="0.25">
      <c r="CT6617" s="81" t="s">
        <v>155</v>
      </c>
      <c r="CU6617" s="81" t="s">
        <v>499</v>
      </c>
      <c r="CV6617" s="81" t="s">
        <v>453</v>
      </c>
      <c r="CW6617" s="81">
        <v>2030</v>
      </c>
      <c r="CX6617" s="81">
        <v>0</v>
      </c>
      <c r="CY6617" s="81">
        <v>0</v>
      </c>
      <c r="CZ6617" s="81">
        <v>0</v>
      </c>
      <c r="DA6617" s="81">
        <v>0</v>
      </c>
      <c r="DB6617" s="81">
        <v>8.3606377745155516E-2</v>
      </c>
      <c r="DC6617" s="81">
        <v>3.9055083184898379E-2</v>
      </c>
      <c r="DD6617" s="81">
        <v>1.6949971741069801E-3</v>
      </c>
      <c r="DE6617" s="81">
        <v>4.2856297386150169E-2</v>
      </c>
      <c r="DF6617" s="81">
        <v>0</v>
      </c>
      <c r="DG6617" s="81">
        <v>4.3541857288397683E-4</v>
      </c>
      <c r="DH6617" s="81">
        <v>4.3541857288397683E-4</v>
      </c>
      <c r="DI6617" s="81">
        <v>4.3541857288397683E-4</v>
      </c>
      <c r="DJ6617" s="81">
        <v>2.0456328347508131E-3</v>
      </c>
      <c r="DL6617" s="81">
        <v>0</v>
      </c>
      <c r="DM6617" s="81">
        <v>0</v>
      </c>
      <c r="DN6617" s="81">
        <v>0</v>
      </c>
      <c r="DO6617" s="81">
        <v>0</v>
      </c>
      <c r="DP6617" s="81">
        <v>8.9070652955180308E-7</v>
      </c>
      <c r="DQ6617" s="81">
        <v>8.9070652955180308E-7</v>
      </c>
      <c r="DR6617" s="81">
        <v>0</v>
      </c>
      <c r="DS6617" s="81">
        <v>8.9070652955180308E-7</v>
      </c>
      <c r="DT6617" s="81">
        <v>8.9070652955180308E-7</v>
      </c>
      <c r="DU6617" s="81">
        <v>0</v>
      </c>
      <c r="DV6617" s="81">
        <v>8.9070652955180308E-7</v>
      </c>
      <c r="DW6617" s="81">
        <v>8.9070652955180308E-7</v>
      </c>
      <c r="GE6617" s="81" t="s">
        <v>449</v>
      </c>
      <c r="GF6617" s="81" t="s">
        <v>155</v>
      </c>
      <c r="GG6617" s="81" t="s">
        <v>505</v>
      </c>
      <c r="GH6617" s="81" t="s">
        <v>459</v>
      </c>
      <c r="GI6617" s="81">
        <v>2022</v>
      </c>
      <c r="GJ6617" s="81" t="s">
        <v>201</v>
      </c>
      <c r="GK6617" s="81">
        <v>0.69641821681223193</v>
      </c>
      <c r="GL6617" s="81">
        <v>1419.51</v>
      </c>
      <c r="GM6617" s="81">
        <v>2022</v>
      </c>
      <c r="GN6617" s="81" t="s">
        <v>173</v>
      </c>
      <c r="GO6617" s="81">
        <v>1.1148832299820636E-2</v>
      </c>
      <c r="GP6617" s="81">
        <v>10</v>
      </c>
      <c r="GQ6617" s="81">
        <v>0</v>
      </c>
      <c r="GR6617" s="81" t="s">
        <v>448</v>
      </c>
      <c r="GS6617" s="81">
        <v>1.1148832299820636E-2</v>
      </c>
      <c r="GT6617" s="81">
        <v>7.7642499097797021E-3</v>
      </c>
      <c r="GU6617" s="81">
        <v>1.1148832299820636E-2</v>
      </c>
      <c r="GV6617" s="81">
        <v>7.7642499097797021E-3</v>
      </c>
      <c r="GW6617" s="81">
        <v>1.1148832299820636E-2</v>
      </c>
      <c r="GX6617" s="81">
        <v>7.7642499097797021E-3</v>
      </c>
      <c r="GY6617" s="81">
        <v>0</v>
      </c>
      <c r="GZ6617" s="81">
        <v>0</v>
      </c>
    </row>
    <row r="6618" spans="98:208" x14ac:dyDescent="0.25">
      <c r="CT6618" s="81" t="s">
        <v>155</v>
      </c>
      <c r="CU6618" s="81" t="s">
        <v>499</v>
      </c>
      <c r="CV6618" s="81" t="s">
        <v>453</v>
      </c>
      <c r="CW6618" s="81">
        <v>2031</v>
      </c>
      <c r="CX6618" s="81">
        <v>0</v>
      </c>
      <c r="CY6618" s="81">
        <v>0</v>
      </c>
      <c r="CZ6618" s="81">
        <v>0</v>
      </c>
      <c r="DA6618" s="81">
        <v>0</v>
      </c>
      <c r="DB6618" s="81">
        <v>8.3606377745155516E-2</v>
      </c>
      <c r="DC6618" s="81">
        <v>3.9055083184898379E-2</v>
      </c>
      <c r="DD6618" s="81">
        <v>1.6949971741069801E-3</v>
      </c>
      <c r="DE6618" s="81">
        <v>4.2856297386150169E-2</v>
      </c>
      <c r="DF6618" s="81">
        <v>0</v>
      </c>
      <c r="DG6618" s="81">
        <v>0</v>
      </c>
      <c r="DH6618" s="81">
        <v>4.3541857288397683E-4</v>
      </c>
      <c r="DI6618" s="81">
        <v>4.3541857288397683E-4</v>
      </c>
      <c r="DJ6618" s="81">
        <v>2.0456328347508131E-3</v>
      </c>
      <c r="DL6618" s="81">
        <v>0</v>
      </c>
      <c r="DM6618" s="81">
        <v>0</v>
      </c>
      <c r="DN6618" s="81">
        <v>0</v>
      </c>
      <c r="DO6618" s="81">
        <v>0</v>
      </c>
      <c r="DP6618" s="81">
        <v>0</v>
      </c>
      <c r="DQ6618" s="81">
        <v>0</v>
      </c>
      <c r="DR6618" s="81">
        <v>0</v>
      </c>
      <c r="DS6618" s="81">
        <v>8.9070652955180308E-7</v>
      </c>
      <c r="DT6618" s="81">
        <v>8.9070652955180308E-7</v>
      </c>
      <c r="DU6618" s="81">
        <v>0</v>
      </c>
      <c r="DV6618" s="81">
        <v>8.9070652955180308E-7</v>
      </c>
      <c r="DW6618" s="81">
        <v>8.9070652955180308E-7</v>
      </c>
      <c r="GE6618" s="81" t="s">
        <v>449</v>
      </c>
      <c r="GF6618" s="81" t="s">
        <v>155</v>
      </c>
      <c r="GG6618" s="81" t="s">
        <v>505</v>
      </c>
      <c r="GH6618" s="81" t="s">
        <v>459</v>
      </c>
      <c r="GI6618" s="81">
        <v>2023</v>
      </c>
      <c r="GJ6618" s="81" t="s">
        <v>201</v>
      </c>
      <c r="GK6618" s="81">
        <v>0.71896016785821404</v>
      </c>
      <c r="GL6618" s="81">
        <v>1419.51</v>
      </c>
      <c r="GM6618" s="81">
        <v>2023</v>
      </c>
      <c r="GN6618" s="81" t="s">
        <v>173</v>
      </c>
      <c r="GO6618" s="81">
        <v>1.1148832299820636E-2</v>
      </c>
      <c r="GP6618" s="81">
        <v>10</v>
      </c>
      <c r="GQ6618" s="81">
        <v>0</v>
      </c>
      <c r="GR6618" s="81" t="s">
        <v>448</v>
      </c>
      <c r="GS6618" s="81">
        <v>1.1148832299820636E-2</v>
      </c>
      <c r="GT6618" s="81">
        <v>8.0155663417021232E-3</v>
      </c>
      <c r="GU6618" s="81">
        <v>1.1148832299820636E-2</v>
      </c>
      <c r="GV6618" s="81">
        <v>8.0155663417021232E-3</v>
      </c>
      <c r="GW6618" s="81">
        <v>1.1148832299820636E-2</v>
      </c>
      <c r="GX6618" s="81">
        <v>8.0155663417021232E-3</v>
      </c>
      <c r="GY6618" s="81">
        <v>1.1148832299820636E-2</v>
      </c>
      <c r="GZ6618" s="81">
        <v>8.0155663417021232E-3</v>
      </c>
    </row>
    <row r="6619" spans="98:208" x14ac:dyDescent="0.25">
      <c r="CT6619" s="81" t="s">
        <v>155</v>
      </c>
      <c r="CU6619" s="81" t="s">
        <v>499</v>
      </c>
      <c r="CV6619" s="81" t="s">
        <v>453</v>
      </c>
      <c r="CW6619" s="81">
        <v>2032</v>
      </c>
      <c r="CX6619" s="81">
        <v>0</v>
      </c>
      <c r="CY6619" s="81">
        <v>0</v>
      </c>
      <c r="CZ6619" s="81">
        <v>0</v>
      </c>
      <c r="DA6619" s="81">
        <v>0</v>
      </c>
      <c r="DB6619" s="81">
        <v>8.3606377745155516E-2</v>
      </c>
      <c r="DC6619" s="81">
        <v>3.9055083184898379E-2</v>
      </c>
      <c r="DD6619" s="81">
        <v>1.6949971741069801E-3</v>
      </c>
      <c r="DE6619" s="81">
        <v>4.2856297386150169E-2</v>
      </c>
      <c r="DF6619" s="81">
        <v>0</v>
      </c>
      <c r="DG6619" s="81">
        <v>0</v>
      </c>
      <c r="DH6619" s="81">
        <v>0</v>
      </c>
      <c r="DI6619" s="81">
        <v>4.3541857288397683E-4</v>
      </c>
      <c r="DJ6619" s="81">
        <v>2.0456328347508131E-3</v>
      </c>
      <c r="DL6619" s="81">
        <v>0</v>
      </c>
      <c r="DM6619" s="81">
        <v>0</v>
      </c>
      <c r="DN6619" s="81">
        <v>0</v>
      </c>
      <c r="DO6619" s="81">
        <v>0</v>
      </c>
      <c r="DP6619" s="81">
        <v>0</v>
      </c>
      <c r="DQ6619" s="81">
        <v>0</v>
      </c>
      <c r="DR6619" s="81">
        <v>0</v>
      </c>
      <c r="DS6619" s="81">
        <v>0</v>
      </c>
      <c r="DT6619" s="81">
        <v>0</v>
      </c>
      <c r="DU6619" s="81">
        <v>0</v>
      </c>
      <c r="DV6619" s="81">
        <v>8.9070652955180308E-7</v>
      </c>
      <c r="DW6619" s="81">
        <v>8.9070652955180308E-7</v>
      </c>
      <c r="GE6619" s="81" t="s">
        <v>449</v>
      </c>
      <c r="GF6619" s="81" t="s">
        <v>155</v>
      </c>
      <c r="GG6619" s="81" t="s">
        <v>505</v>
      </c>
      <c r="GH6619" s="81" t="s">
        <v>459</v>
      </c>
      <c r="GI6619" s="81">
        <v>2024</v>
      </c>
      <c r="GJ6619" s="81" t="s">
        <v>201</v>
      </c>
      <c r="GK6619" s="81">
        <v>0.71896016785821404</v>
      </c>
      <c r="GL6619" s="81">
        <v>1419.51</v>
      </c>
      <c r="GM6619" s="81">
        <v>2024</v>
      </c>
      <c r="GN6619" s="81" t="s">
        <v>173</v>
      </c>
      <c r="GO6619" s="81">
        <v>1.1148832299820636E-2</v>
      </c>
      <c r="GP6619" s="81">
        <v>10</v>
      </c>
      <c r="GQ6619" s="81">
        <v>0</v>
      </c>
      <c r="GR6619" s="81" t="s">
        <v>448</v>
      </c>
      <c r="GS6619" s="81">
        <v>1.1148832299820636E-2</v>
      </c>
      <c r="GT6619" s="81">
        <v>8.0155663417021232E-3</v>
      </c>
      <c r="GU6619" s="81">
        <v>1.1148832299820636E-2</v>
      </c>
      <c r="GV6619" s="81">
        <v>8.0155663417021232E-3</v>
      </c>
      <c r="GW6619" s="81">
        <v>1.1148832299820636E-2</v>
      </c>
      <c r="GX6619" s="81">
        <v>8.0155663417021232E-3</v>
      </c>
      <c r="GY6619" s="81">
        <v>1.1148832299820636E-2</v>
      </c>
      <c r="GZ6619" s="81">
        <v>8.0155663417021232E-3</v>
      </c>
    </row>
    <row r="6620" spans="98:208" x14ac:dyDescent="0.25">
      <c r="CT6620" s="81" t="s">
        <v>155</v>
      </c>
      <c r="CU6620" s="81" t="s">
        <v>500</v>
      </c>
      <c r="CV6620" s="81" t="s">
        <v>457</v>
      </c>
      <c r="CW6620" s="81">
        <v>2020</v>
      </c>
      <c r="CX6620" s="81">
        <v>0</v>
      </c>
      <c r="CY6620" s="81">
        <v>0</v>
      </c>
      <c r="CZ6620" s="81">
        <v>0</v>
      </c>
      <c r="DA6620" s="81">
        <v>0</v>
      </c>
      <c r="DB6620" s="81">
        <v>14146.13064133248</v>
      </c>
      <c r="DC6620" s="81">
        <v>222.22942162781229</v>
      </c>
      <c r="DD6620" s="81">
        <v>8585.7228092478927</v>
      </c>
      <c r="DE6620" s="81">
        <v>5338.1784104567096</v>
      </c>
      <c r="DF6620" s="81">
        <v>2.4775985538146124</v>
      </c>
      <c r="DG6620" s="81">
        <v>0</v>
      </c>
      <c r="DH6620" s="81">
        <v>0</v>
      </c>
      <c r="DI6620" s="81">
        <v>0</v>
      </c>
      <c r="DJ6620" s="81">
        <v>1.520389583326825E-7</v>
      </c>
      <c r="DL6620" s="81">
        <v>0</v>
      </c>
      <c r="DM6620" s="81">
        <v>3.7669150328853428E-7</v>
      </c>
      <c r="DN6620" s="81">
        <v>3.7669150328853428E-7</v>
      </c>
      <c r="DO6620" s="81">
        <v>0</v>
      </c>
      <c r="DP6620" s="81">
        <v>0</v>
      </c>
      <c r="DQ6620" s="81">
        <v>0</v>
      </c>
      <c r="DR6620" s="81">
        <v>0</v>
      </c>
      <c r="DS6620" s="81">
        <v>0</v>
      </c>
      <c r="DT6620" s="81">
        <v>0</v>
      </c>
      <c r="DU6620" s="81">
        <v>0</v>
      </c>
      <c r="DV6620" s="81">
        <v>0</v>
      </c>
      <c r="DW6620" s="81">
        <v>0</v>
      </c>
      <c r="GE6620" s="81" t="s">
        <v>449</v>
      </c>
      <c r="GF6620" s="81" t="s">
        <v>155</v>
      </c>
      <c r="GG6620" s="81" t="s">
        <v>505</v>
      </c>
      <c r="GH6620" s="81" t="s">
        <v>459</v>
      </c>
      <c r="GI6620" s="81">
        <v>2025</v>
      </c>
      <c r="GJ6620" s="81" t="s">
        <v>201</v>
      </c>
      <c r="GK6620" s="81">
        <v>0.71896016785821404</v>
      </c>
      <c r="GL6620" s="81">
        <v>1419.51</v>
      </c>
      <c r="GM6620" s="81">
        <v>2025</v>
      </c>
      <c r="GN6620" s="81" t="s">
        <v>173</v>
      </c>
      <c r="GO6620" s="81">
        <v>1.1148832299820636E-2</v>
      </c>
      <c r="GP6620" s="81">
        <v>10</v>
      </c>
      <c r="GQ6620" s="81">
        <v>0</v>
      </c>
      <c r="GR6620" s="81" t="s">
        <v>448</v>
      </c>
      <c r="GS6620" s="81">
        <v>1.1148832299820636E-2</v>
      </c>
      <c r="GT6620" s="81">
        <v>8.0155663417021232E-3</v>
      </c>
      <c r="GU6620" s="81">
        <v>1.1148832299820636E-2</v>
      </c>
      <c r="GV6620" s="81">
        <v>8.0155663417021232E-3</v>
      </c>
      <c r="GW6620" s="81">
        <v>1.1148832299820636E-2</v>
      </c>
      <c r="GX6620" s="81">
        <v>8.0155663417021232E-3</v>
      </c>
      <c r="GY6620" s="81">
        <v>1.1148832299820636E-2</v>
      </c>
      <c r="GZ6620" s="81">
        <v>8.0155663417021232E-3</v>
      </c>
    </row>
    <row r="6621" spans="98:208" x14ac:dyDescent="0.25">
      <c r="CT6621" s="81" t="s">
        <v>155</v>
      </c>
      <c r="CU6621" s="81" t="s">
        <v>500</v>
      </c>
      <c r="CV6621" s="81" t="s">
        <v>457</v>
      </c>
      <c r="CW6621" s="81">
        <v>2021</v>
      </c>
      <c r="CX6621" s="81">
        <v>0</v>
      </c>
      <c r="CY6621" s="81">
        <v>0</v>
      </c>
      <c r="CZ6621" s="81">
        <v>0</v>
      </c>
      <c r="DA6621" s="81">
        <v>0</v>
      </c>
      <c r="DB6621" s="81">
        <v>14146.13064133248</v>
      </c>
      <c r="DC6621" s="81">
        <v>222.22942162781229</v>
      </c>
      <c r="DD6621" s="81">
        <v>8585.7228092478927</v>
      </c>
      <c r="DE6621" s="81">
        <v>5338.1784104567096</v>
      </c>
      <c r="DF6621" s="81">
        <v>2.4775985538146124</v>
      </c>
      <c r="DG6621" s="81">
        <v>2.4775985538146124</v>
      </c>
      <c r="DH6621" s="81">
        <v>0</v>
      </c>
      <c r="DI6621" s="81">
        <v>0</v>
      </c>
      <c r="DJ6621" s="81">
        <v>1.520389583326825E-7</v>
      </c>
      <c r="DL6621" s="81">
        <v>0</v>
      </c>
      <c r="DM6621" s="81">
        <v>3.7669150328853428E-7</v>
      </c>
      <c r="DN6621" s="81">
        <v>3.7669150328853428E-7</v>
      </c>
      <c r="DO6621" s="81">
        <v>0</v>
      </c>
      <c r="DP6621" s="81">
        <v>3.7669150328853428E-7</v>
      </c>
      <c r="DQ6621" s="81">
        <v>3.7669150328853428E-7</v>
      </c>
      <c r="DR6621" s="81">
        <v>0</v>
      </c>
      <c r="DS6621" s="81">
        <v>0</v>
      </c>
      <c r="DT6621" s="81">
        <v>0</v>
      </c>
      <c r="DU6621" s="81">
        <v>0</v>
      </c>
      <c r="DV6621" s="81">
        <v>0</v>
      </c>
      <c r="DW6621" s="81">
        <v>0</v>
      </c>
      <c r="GE6621" s="81" t="s">
        <v>449</v>
      </c>
      <c r="GF6621" s="81" t="s">
        <v>155</v>
      </c>
      <c r="GG6621" s="81" t="s">
        <v>505</v>
      </c>
      <c r="GH6621" s="81" t="s">
        <v>459</v>
      </c>
      <c r="GI6621" s="81">
        <v>2026</v>
      </c>
      <c r="GJ6621" s="81" t="s">
        <v>201</v>
      </c>
      <c r="GK6621" s="81">
        <v>0.71896016785821404</v>
      </c>
      <c r="GL6621" s="81">
        <v>1419.51</v>
      </c>
      <c r="GM6621" s="81">
        <v>2026</v>
      </c>
      <c r="GN6621" s="81" t="s">
        <v>173</v>
      </c>
      <c r="GO6621" s="81">
        <v>1.1148832299820636E-2</v>
      </c>
      <c r="GP6621" s="81">
        <v>10</v>
      </c>
      <c r="GQ6621" s="81">
        <v>0</v>
      </c>
      <c r="GR6621" s="81" t="s">
        <v>448</v>
      </c>
      <c r="GS6621" s="81">
        <v>1.1148832299820636E-2</v>
      </c>
      <c r="GT6621" s="81">
        <v>8.0155663417021232E-3</v>
      </c>
      <c r="GU6621" s="81">
        <v>1.1148832299820636E-2</v>
      </c>
      <c r="GV6621" s="81">
        <v>8.0155663417021232E-3</v>
      </c>
      <c r="GW6621" s="81">
        <v>1.1148832299820636E-2</v>
      </c>
      <c r="GX6621" s="81">
        <v>8.0155663417021232E-3</v>
      </c>
      <c r="GY6621" s="81">
        <v>1.1148832299820636E-2</v>
      </c>
      <c r="GZ6621" s="81">
        <v>8.0155663417021232E-3</v>
      </c>
    </row>
    <row r="6622" spans="98:208" x14ac:dyDescent="0.25">
      <c r="CT6622" s="81" t="s">
        <v>155</v>
      </c>
      <c r="CU6622" s="81" t="s">
        <v>500</v>
      </c>
      <c r="CV6622" s="81" t="s">
        <v>457</v>
      </c>
      <c r="CW6622" s="81">
        <v>2022</v>
      </c>
      <c r="CX6622" s="81">
        <v>0</v>
      </c>
      <c r="CY6622" s="81">
        <v>0</v>
      </c>
      <c r="CZ6622" s="81">
        <v>0</v>
      </c>
      <c r="DA6622" s="81">
        <v>0</v>
      </c>
      <c r="DB6622" s="81">
        <v>14146.13064133248</v>
      </c>
      <c r="DC6622" s="81">
        <v>222.22942162781229</v>
      </c>
      <c r="DD6622" s="81">
        <v>8585.7228092478927</v>
      </c>
      <c r="DE6622" s="81">
        <v>5338.1784104567096</v>
      </c>
      <c r="DF6622" s="81">
        <v>2.4775985538146124</v>
      </c>
      <c r="DG6622" s="81">
        <v>2.4775985538146124</v>
      </c>
      <c r="DH6622" s="81">
        <v>2.4775985538146124</v>
      </c>
      <c r="DI6622" s="81">
        <v>0</v>
      </c>
      <c r="DJ6622" s="81">
        <v>1.520389583326825E-7</v>
      </c>
      <c r="DL6622" s="81">
        <v>0</v>
      </c>
      <c r="DM6622" s="81">
        <v>3.7669150328853428E-7</v>
      </c>
      <c r="DN6622" s="81">
        <v>3.7669150328853428E-7</v>
      </c>
      <c r="DO6622" s="81">
        <v>0</v>
      </c>
      <c r="DP6622" s="81">
        <v>3.7669150328853428E-7</v>
      </c>
      <c r="DQ6622" s="81">
        <v>3.7669150328853428E-7</v>
      </c>
      <c r="DR6622" s="81">
        <v>0</v>
      </c>
      <c r="DS6622" s="81">
        <v>3.7669150328853428E-7</v>
      </c>
      <c r="DT6622" s="81">
        <v>3.7669150328853428E-7</v>
      </c>
      <c r="DU6622" s="81">
        <v>0</v>
      </c>
      <c r="DV6622" s="81">
        <v>0</v>
      </c>
      <c r="DW6622" s="81">
        <v>0</v>
      </c>
      <c r="GE6622" s="81" t="s">
        <v>449</v>
      </c>
      <c r="GF6622" s="81" t="s">
        <v>155</v>
      </c>
      <c r="GG6622" s="81" t="s">
        <v>505</v>
      </c>
      <c r="GH6622" s="81" t="s">
        <v>459</v>
      </c>
      <c r="GI6622" s="81">
        <v>2027</v>
      </c>
      <c r="GJ6622" s="81" t="s">
        <v>201</v>
      </c>
      <c r="GK6622" s="81">
        <v>0.71896016785821404</v>
      </c>
      <c r="GL6622" s="81">
        <v>1419.51</v>
      </c>
      <c r="GM6622" s="81">
        <v>2027</v>
      </c>
      <c r="GN6622" s="81" t="s">
        <v>173</v>
      </c>
      <c r="GO6622" s="81">
        <v>1.1148832299820636E-2</v>
      </c>
      <c r="GP6622" s="81">
        <v>10</v>
      </c>
      <c r="GQ6622" s="81">
        <v>0</v>
      </c>
      <c r="GR6622" s="81" t="s">
        <v>448</v>
      </c>
      <c r="GS6622" s="81">
        <v>1.1148832299820636E-2</v>
      </c>
      <c r="GT6622" s="81">
        <v>8.0155663417021232E-3</v>
      </c>
      <c r="GU6622" s="81">
        <v>1.1148832299820636E-2</v>
      </c>
      <c r="GV6622" s="81">
        <v>8.0155663417021232E-3</v>
      </c>
      <c r="GW6622" s="81">
        <v>1.1148832299820636E-2</v>
      </c>
      <c r="GX6622" s="81">
        <v>8.0155663417021232E-3</v>
      </c>
      <c r="GY6622" s="81">
        <v>1.1148832299820636E-2</v>
      </c>
      <c r="GZ6622" s="81">
        <v>8.0155663417021232E-3</v>
      </c>
    </row>
    <row r="6623" spans="98:208" x14ac:dyDescent="0.25">
      <c r="CT6623" s="81" t="s">
        <v>155</v>
      </c>
      <c r="CU6623" s="81" t="s">
        <v>500</v>
      </c>
      <c r="CV6623" s="81" t="s">
        <v>457</v>
      </c>
      <c r="CW6623" s="81">
        <v>2023</v>
      </c>
      <c r="CX6623" s="81">
        <v>0</v>
      </c>
      <c r="CY6623" s="81">
        <v>0</v>
      </c>
      <c r="CZ6623" s="81">
        <v>0</v>
      </c>
      <c r="DA6623" s="81">
        <v>0</v>
      </c>
      <c r="DB6623" s="81">
        <v>14664.63755643661</v>
      </c>
      <c r="DC6623" s="81">
        <v>233.23007680792719</v>
      </c>
      <c r="DD6623" s="81">
        <v>8896.5159934285311</v>
      </c>
      <c r="DE6623" s="81">
        <v>5534.8914862000865</v>
      </c>
      <c r="DF6623" s="81">
        <v>2.6002430136058665</v>
      </c>
      <c r="DG6623" s="81">
        <v>2.6002430136058665</v>
      </c>
      <c r="DH6623" s="81">
        <v>2.6002430136058665</v>
      </c>
      <c r="DI6623" s="81">
        <v>2.6002430136058665</v>
      </c>
      <c r="DJ6623" s="81">
        <v>1.520389583326825E-7</v>
      </c>
      <c r="DL6623" s="81">
        <v>0</v>
      </c>
      <c r="DM6623" s="81">
        <v>3.9533823920047111E-7</v>
      </c>
      <c r="DN6623" s="81">
        <v>3.9533823920047111E-7</v>
      </c>
      <c r="DO6623" s="81">
        <v>0</v>
      </c>
      <c r="DP6623" s="81">
        <v>3.9533823920047111E-7</v>
      </c>
      <c r="DQ6623" s="81">
        <v>3.9533823920047111E-7</v>
      </c>
      <c r="DR6623" s="81">
        <v>0</v>
      </c>
      <c r="DS6623" s="81">
        <v>3.9533823920047111E-7</v>
      </c>
      <c r="DT6623" s="81">
        <v>3.9533823920047111E-7</v>
      </c>
      <c r="DU6623" s="81">
        <v>0</v>
      </c>
      <c r="DV6623" s="81">
        <v>3.9533823920047111E-7</v>
      </c>
      <c r="DW6623" s="81">
        <v>3.9533823920047111E-7</v>
      </c>
      <c r="GE6623" s="81" t="s">
        <v>449</v>
      </c>
      <c r="GF6623" s="81" t="s">
        <v>155</v>
      </c>
      <c r="GG6623" s="81" t="s">
        <v>505</v>
      </c>
      <c r="GH6623" s="81" t="s">
        <v>459</v>
      </c>
      <c r="GI6623" s="81">
        <v>2028</v>
      </c>
      <c r="GJ6623" s="81" t="s">
        <v>201</v>
      </c>
      <c r="GK6623" s="81">
        <v>0.74733835430389006</v>
      </c>
      <c r="GL6623" s="81">
        <v>1419.51</v>
      </c>
      <c r="GM6623" s="81">
        <v>2028</v>
      </c>
      <c r="GN6623" s="81" t="s">
        <v>173</v>
      </c>
      <c r="GO6623" s="81">
        <v>1.1148832299820636E-2</v>
      </c>
      <c r="GP6623" s="81">
        <v>10</v>
      </c>
      <c r="GQ6623" s="81">
        <v>0</v>
      </c>
      <c r="GR6623" s="81" t="s">
        <v>448</v>
      </c>
      <c r="GS6623" s="81">
        <v>1.1148832299820636E-2</v>
      </c>
      <c r="GT6623" s="81">
        <v>8.3319499833580078E-3</v>
      </c>
      <c r="GU6623" s="81">
        <v>1.1148832299820636E-2</v>
      </c>
      <c r="GV6623" s="81">
        <v>8.3319499833580078E-3</v>
      </c>
      <c r="GW6623" s="81">
        <v>1.1148832299820636E-2</v>
      </c>
      <c r="GX6623" s="81">
        <v>8.3319499833580078E-3</v>
      </c>
      <c r="GY6623" s="81">
        <v>1.1148832299820636E-2</v>
      </c>
      <c r="GZ6623" s="81">
        <v>8.3319499833580078E-3</v>
      </c>
    </row>
    <row r="6624" spans="98:208" x14ac:dyDescent="0.25">
      <c r="CT6624" s="81" t="s">
        <v>155</v>
      </c>
      <c r="CU6624" s="81" t="s">
        <v>500</v>
      </c>
      <c r="CV6624" s="81" t="s">
        <v>457</v>
      </c>
      <c r="CW6624" s="81">
        <v>2024</v>
      </c>
      <c r="CX6624" s="81">
        <v>0</v>
      </c>
      <c r="CY6624" s="81">
        <v>0</v>
      </c>
      <c r="CZ6624" s="81">
        <v>0</v>
      </c>
      <c r="DA6624" s="81">
        <v>0</v>
      </c>
      <c r="DB6624" s="81">
        <v>14664.63755643661</v>
      </c>
      <c r="DC6624" s="81">
        <v>233.23007680792719</v>
      </c>
      <c r="DD6624" s="81">
        <v>8896.5159934285311</v>
      </c>
      <c r="DE6624" s="81">
        <v>5534.8914862000865</v>
      </c>
      <c r="DF6624" s="81">
        <v>2.6002430136058665</v>
      </c>
      <c r="DG6624" s="81">
        <v>2.6002430136058665</v>
      </c>
      <c r="DH6624" s="81">
        <v>2.6002430136058665</v>
      </c>
      <c r="DI6624" s="81">
        <v>2.6002430136058665</v>
      </c>
      <c r="DJ6624" s="81">
        <v>1.520389583326825E-7</v>
      </c>
      <c r="DL6624" s="81">
        <v>0</v>
      </c>
      <c r="DM6624" s="81">
        <v>3.9533823920047111E-7</v>
      </c>
      <c r="DN6624" s="81">
        <v>3.9533823920047111E-7</v>
      </c>
      <c r="DO6624" s="81">
        <v>0</v>
      </c>
      <c r="DP6624" s="81">
        <v>3.9533823920047111E-7</v>
      </c>
      <c r="DQ6624" s="81">
        <v>3.9533823920047111E-7</v>
      </c>
      <c r="DR6624" s="81">
        <v>0</v>
      </c>
      <c r="DS6624" s="81">
        <v>3.9533823920047111E-7</v>
      </c>
      <c r="DT6624" s="81">
        <v>3.9533823920047111E-7</v>
      </c>
      <c r="DU6624" s="81">
        <v>0</v>
      </c>
      <c r="DV6624" s="81">
        <v>3.9533823920047111E-7</v>
      </c>
      <c r="DW6624" s="81">
        <v>3.9533823920047111E-7</v>
      </c>
      <c r="GE6624" s="81" t="s">
        <v>449</v>
      </c>
      <c r="GF6624" s="81" t="s">
        <v>155</v>
      </c>
      <c r="GG6624" s="81" t="s">
        <v>505</v>
      </c>
      <c r="GH6624" s="81" t="s">
        <v>459</v>
      </c>
      <c r="GI6624" s="81">
        <v>2029</v>
      </c>
      <c r="GJ6624" s="81" t="s">
        <v>201</v>
      </c>
      <c r="GK6624" s="81">
        <v>0.74733835430389006</v>
      </c>
      <c r="GL6624" s="81">
        <v>1419.51</v>
      </c>
      <c r="GM6624" s="81">
        <v>2029</v>
      </c>
      <c r="GN6624" s="81" t="s">
        <v>173</v>
      </c>
      <c r="GO6624" s="81">
        <v>1.1148832299820636E-2</v>
      </c>
      <c r="GP6624" s="81">
        <v>10</v>
      </c>
      <c r="GQ6624" s="81">
        <v>0</v>
      </c>
      <c r="GR6624" s="81" t="s">
        <v>448</v>
      </c>
      <c r="GS6624" s="81">
        <v>1.1148832299820636E-2</v>
      </c>
      <c r="GT6624" s="81">
        <v>8.3319499833580078E-3</v>
      </c>
      <c r="GU6624" s="81">
        <v>1.1148832299820636E-2</v>
      </c>
      <c r="GV6624" s="81">
        <v>8.3319499833580078E-3</v>
      </c>
      <c r="GW6624" s="81">
        <v>1.1148832299820636E-2</v>
      </c>
      <c r="GX6624" s="81">
        <v>8.3319499833580078E-3</v>
      </c>
      <c r="GY6624" s="81">
        <v>1.1148832299820636E-2</v>
      </c>
      <c r="GZ6624" s="81">
        <v>8.3319499833580078E-3</v>
      </c>
    </row>
    <row r="6625" spans="98:208" x14ac:dyDescent="0.25">
      <c r="CT6625" s="81" t="s">
        <v>155</v>
      </c>
      <c r="CU6625" s="81" t="s">
        <v>500</v>
      </c>
      <c r="CV6625" s="81" t="s">
        <v>457</v>
      </c>
      <c r="CW6625" s="81">
        <v>2025</v>
      </c>
      <c r="CX6625" s="81">
        <v>0</v>
      </c>
      <c r="CY6625" s="81">
        <v>0</v>
      </c>
      <c r="CZ6625" s="81">
        <v>0</v>
      </c>
      <c r="DA6625" s="81">
        <v>0</v>
      </c>
      <c r="DB6625" s="81">
        <v>14664.63755643661</v>
      </c>
      <c r="DC6625" s="81">
        <v>233.23007680792719</v>
      </c>
      <c r="DD6625" s="81">
        <v>8896.5159934285311</v>
      </c>
      <c r="DE6625" s="81">
        <v>5534.8914862000865</v>
      </c>
      <c r="DF6625" s="81">
        <v>2.6002430136058665</v>
      </c>
      <c r="DG6625" s="81">
        <v>2.6002430136058665</v>
      </c>
      <c r="DH6625" s="81">
        <v>2.6002430136058665</v>
      </c>
      <c r="DI6625" s="81">
        <v>2.6002430136058665</v>
      </c>
      <c r="DJ6625" s="81">
        <v>1.520389583326825E-7</v>
      </c>
      <c r="DL6625" s="81">
        <v>0</v>
      </c>
      <c r="DM6625" s="81">
        <v>3.9533823920047111E-7</v>
      </c>
      <c r="DN6625" s="81">
        <v>3.9533823920047111E-7</v>
      </c>
      <c r="DO6625" s="81">
        <v>0</v>
      </c>
      <c r="DP6625" s="81">
        <v>3.9533823920047111E-7</v>
      </c>
      <c r="DQ6625" s="81">
        <v>3.9533823920047111E-7</v>
      </c>
      <c r="DR6625" s="81">
        <v>0</v>
      </c>
      <c r="DS6625" s="81">
        <v>3.9533823920047111E-7</v>
      </c>
      <c r="DT6625" s="81">
        <v>3.9533823920047111E-7</v>
      </c>
      <c r="DU6625" s="81">
        <v>0</v>
      </c>
      <c r="DV6625" s="81">
        <v>3.9533823920047111E-7</v>
      </c>
      <c r="DW6625" s="81">
        <v>3.9533823920047111E-7</v>
      </c>
      <c r="GE6625" s="81" t="s">
        <v>449</v>
      </c>
      <c r="GF6625" s="81" t="s">
        <v>155</v>
      </c>
      <c r="GG6625" s="81" t="s">
        <v>505</v>
      </c>
      <c r="GH6625" s="81" t="s">
        <v>459</v>
      </c>
      <c r="GI6625" s="81">
        <v>2030</v>
      </c>
      <c r="GJ6625" s="81" t="s">
        <v>201</v>
      </c>
      <c r="GK6625" s="81">
        <v>0.74733835430389006</v>
      </c>
      <c r="GL6625" s="81">
        <v>1419.51</v>
      </c>
      <c r="GM6625" s="81">
        <v>2030</v>
      </c>
      <c r="GN6625" s="81" t="s">
        <v>173</v>
      </c>
      <c r="GO6625" s="81">
        <v>1.1148832299820636E-2</v>
      </c>
      <c r="GP6625" s="81">
        <v>10</v>
      </c>
      <c r="GQ6625" s="81">
        <v>0</v>
      </c>
      <c r="GR6625" s="81" t="s">
        <v>448</v>
      </c>
      <c r="GS6625" s="81">
        <v>0</v>
      </c>
      <c r="GT6625" s="81">
        <v>0</v>
      </c>
      <c r="GU6625" s="81">
        <v>1.1148832299820636E-2</v>
      </c>
      <c r="GV6625" s="81">
        <v>8.3319499833580078E-3</v>
      </c>
      <c r="GW6625" s="81">
        <v>1.1148832299820636E-2</v>
      </c>
      <c r="GX6625" s="81">
        <v>8.3319499833580078E-3</v>
      </c>
      <c r="GY6625" s="81">
        <v>1.1148832299820636E-2</v>
      </c>
      <c r="GZ6625" s="81">
        <v>8.3319499833580078E-3</v>
      </c>
    </row>
    <row r="6626" spans="98:208" x14ac:dyDescent="0.25">
      <c r="CT6626" s="81" t="s">
        <v>155</v>
      </c>
      <c r="CU6626" s="81" t="s">
        <v>500</v>
      </c>
      <c r="CV6626" s="81" t="s">
        <v>457</v>
      </c>
      <c r="CW6626" s="81">
        <v>2026</v>
      </c>
      <c r="CX6626" s="81">
        <v>0</v>
      </c>
      <c r="CY6626" s="81">
        <v>0</v>
      </c>
      <c r="CZ6626" s="81">
        <v>0</v>
      </c>
      <c r="DA6626" s="81">
        <v>0</v>
      </c>
      <c r="DB6626" s="81">
        <v>14664.63755643661</v>
      </c>
      <c r="DC6626" s="81">
        <v>233.23007680792719</v>
      </c>
      <c r="DD6626" s="81">
        <v>8896.5159934285311</v>
      </c>
      <c r="DE6626" s="81">
        <v>5534.8914862000865</v>
      </c>
      <c r="DF6626" s="81">
        <v>2.6002430136058665</v>
      </c>
      <c r="DG6626" s="81">
        <v>2.6002430136058665</v>
      </c>
      <c r="DH6626" s="81">
        <v>2.6002430136058665</v>
      </c>
      <c r="DI6626" s="81">
        <v>2.6002430136058665</v>
      </c>
      <c r="DJ6626" s="81">
        <v>1.520389583326825E-7</v>
      </c>
      <c r="DL6626" s="81">
        <v>0</v>
      </c>
      <c r="DM6626" s="81">
        <v>3.9533823920047111E-7</v>
      </c>
      <c r="DN6626" s="81">
        <v>3.9533823920047111E-7</v>
      </c>
      <c r="DO6626" s="81">
        <v>0</v>
      </c>
      <c r="DP6626" s="81">
        <v>3.9533823920047111E-7</v>
      </c>
      <c r="DQ6626" s="81">
        <v>3.9533823920047111E-7</v>
      </c>
      <c r="DR6626" s="81">
        <v>0</v>
      </c>
      <c r="DS6626" s="81">
        <v>3.9533823920047111E-7</v>
      </c>
      <c r="DT6626" s="81">
        <v>3.9533823920047111E-7</v>
      </c>
      <c r="DU6626" s="81">
        <v>0</v>
      </c>
      <c r="DV6626" s="81">
        <v>3.9533823920047111E-7</v>
      </c>
      <c r="DW6626" s="81">
        <v>3.9533823920047111E-7</v>
      </c>
      <c r="GE6626" s="81" t="s">
        <v>449</v>
      </c>
      <c r="GF6626" s="81" t="s">
        <v>155</v>
      </c>
      <c r="GG6626" s="81" t="s">
        <v>505</v>
      </c>
      <c r="GH6626" s="81" t="s">
        <v>459</v>
      </c>
      <c r="GI6626" s="81">
        <v>2031</v>
      </c>
      <c r="GJ6626" s="81" t="s">
        <v>201</v>
      </c>
      <c r="GK6626" s="81">
        <v>0.74733835430389006</v>
      </c>
      <c r="GL6626" s="81">
        <v>1419.51</v>
      </c>
      <c r="GM6626" s="81">
        <v>2031</v>
      </c>
      <c r="GN6626" s="81" t="s">
        <v>173</v>
      </c>
      <c r="GO6626" s="81">
        <v>1.1148832299820636E-2</v>
      </c>
      <c r="GP6626" s="81">
        <v>10</v>
      </c>
      <c r="GQ6626" s="81">
        <v>0</v>
      </c>
      <c r="GR6626" s="81" t="s">
        <v>448</v>
      </c>
      <c r="GS6626" s="81">
        <v>0</v>
      </c>
      <c r="GT6626" s="81">
        <v>0</v>
      </c>
      <c r="GU6626" s="81">
        <v>0</v>
      </c>
      <c r="GV6626" s="81">
        <v>0</v>
      </c>
      <c r="GW6626" s="81">
        <v>1.1148832299820636E-2</v>
      </c>
      <c r="GX6626" s="81">
        <v>8.3319499833580078E-3</v>
      </c>
      <c r="GY6626" s="81">
        <v>1.1148832299820636E-2</v>
      </c>
      <c r="GZ6626" s="81">
        <v>8.3319499833580078E-3</v>
      </c>
    </row>
    <row r="6627" spans="98:208" x14ac:dyDescent="0.25">
      <c r="CT6627" s="81" t="s">
        <v>155</v>
      </c>
      <c r="CU6627" s="81" t="s">
        <v>500</v>
      </c>
      <c r="CV6627" s="81" t="s">
        <v>457</v>
      </c>
      <c r="CW6627" s="81">
        <v>2027</v>
      </c>
      <c r="CX6627" s="81">
        <v>0</v>
      </c>
      <c r="CY6627" s="81">
        <v>0</v>
      </c>
      <c r="CZ6627" s="81">
        <v>0</v>
      </c>
      <c r="DA6627" s="81">
        <v>0</v>
      </c>
      <c r="DB6627" s="81">
        <v>14664.63755643661</v>
      </c>
      <c r="DC6627" s="81">
        <v>233.23007680792719</v>
      </c>
      <c r="DD6627" s="81">
        <v>8896.5159934285311</v>
      </c>
      <c r="DE6627" s="81">
        <v>5534.8914862000865</v>
      </c>
      <c r="DF6627" s="81">
        <v>2.6002430136058665</v>
      </c>
      <c r="DG6627" s="81">
        <v>2.6002430136058665</v>
      </c>
      <c r="DH6627" s="81">
        <v>2.6002430136058665</v>
      </c>
      <c r="DI6627" s="81">
        <v>2.6002430136058665</v>
      </c>
      <c r="DJ6627" s="81">
        <v>1.520389583326825E-7</v>
      </c>
      <c r="DL6627" s="81">
        <v>0</v>
      </c>
      <c r="DM6627" s="81">
        <v>3.9533823920047111E-7</v>
      </c>
      <c r="DN6627" s="81">
        <v>3.9533823920047111E-7</v>
      </c>
      <c r="DO6627" s="81">
        <v>0</v>
      </c>
      <c r="DP6627" s="81">
        <v>3.9533823920047111E-7</v>
      </c>
      <c r="DQ6627" s="81">
        <v>3.9533823920047111E-7</v>
      </c>
      <c r="DR6627" s="81">
        <v>0</v>
      </c>
      <c r="DS6627" s="81">
        <v>3.9533823920047111E-7</v>
      </c>
      <c r="DT6627" s="81">
        <v>3.9533823920047111E-7</v>
      </c>
      <c r="DU6627" s="81">
        <v>0</v>
      </c>
      <c r="DV6627" s="81">
        <v>3.9533823920047111E-7</v>
      </c>
      <c r="DW6627" s="81">
        <v>3.9533823920047111E-7</v>
      </c>
      <c r="GE6627" s="81" t="s">
        <v>449</v>
      </c>
      <c r="GF6627" s="81" t="s">
        <v>155</v>
      </c>
      <c r="GG6627" s="81" t="s">
        <v>505</v>
      </c>
      <c r="GH6627" s="81" t="s">
        <v>459</v>
      </c>
      <c r="GI6627" s="81">
        <v>2032</v>
      </c>
      <c r="GJ6627" s="81" t="s">
        <v>201</v>
      </c>
      <c r="GK6627" s="81">
        <v>0.74733835430389006</v>
      </c>
      <c r="GL6627" s="81">
        <v>1419.51</v>
      </c>
      <c r="GM6627" s="81">
        <v>2032</v>
      </c>
      <c r="GN6627" s="81" t="s">
        <v>173</v>
      </c>
      <c r="GO6627" s="81">
        <v>1.1148832299820636E-2</v>
      </c>
      <c r="GP6627" s="81">
        <v>10</v>
      </c>
      <c r="GQ6627" s="81">
        <v>0</v>
      </c>
      <c r="GR6627" s="81" t="s">
        <v>448</v>
      </c>
      <c r="GS6627" s="81">
        <v>0</v>
      </c>
      <c r="GT6627" s="81">
        <v>0</v>
      </c>
      <c r="GU6627" s="81">
        <v>0</v>
      </c>
      <c r="GV6627" s="81">
        <v>0</v>
      </c>
      <c r="GW6627" s="81">
        <v>0</v>
      </c>
      <c r="GX6627" s="81">
        <v>0</v>
      </c>
      <c r="GY6627" s="81">
        <v>1.1148832299820636E-2</v>
      </c>
      <c r="GZ6627" s="81">
        <v>8.3319499833580078E-3</v>
      </c>
    </row>
    <row r="6628" spans="98:208" x14ac:dyDescent="0.25">
      <c r="CT6628" s="81" t="s">
        <v>155</v>
      </c>
      <c r="CU6628" s="81" t="s">
        <v>500</v>
      </c>
      <c r="CV6628" s="81" t="s">
        <v>457</v>
      </c>
      <c r="CW6628" s="81">
        <v>2028</v>
      </c>
      <c r="CX6628" s="81">
        <v>0</v>
      </c>
      <c r="CY6628" s="81">
        <v>0</v>
      </c>
      <c r="CZ6628" s="81">
        <v>0</v>
      </c>
      <c r="DA6628" s="81">
        <v>0</v>
      </c>
      <c r="DB6628" s="81">
        <v>15317.990942815941</v>
      </c>
      <c r="DC6628" s="81">
        <v>247.27299216488569</v>
      </c>
      <c r="DD6628" s="81">
        <v>9287.6490955444788</v>
      </c>
      <c r="DE6628" s="81">
        <v>5783.0688551065114</v>
      </c>
      <c r="DF6628" s="81">
        <v>2.7568051219211727</v>
      </c>
      <c r="DG6628" s="81">
        <v>2.7568051219211727</v>
      </c>
      <c r="DH6628" s="81">
        <v>2.7568051219211727</v>
      </c>
      <c r="DI6628" s="81">
        <v>2.7568051219211727</v>
      </c>
      <c r="DJ6628" s="81">
        <v>1.520389583326825E-7</v>
      </c>
      <c r="DL6628" s="81">
        <v>0</v>
      </c>
      <c r="DM6628" s="81">
        <v>4.1914177906309885E-7</v>
      </c>
      <c r="DN6628" s="81">
        <v>4.1914177906309885E-7</v>
      </c>
      <c r="DO6628" s="81">
        <v>0</v>
      </c>
      <c r="DP6628" s="81">
        <v>4.1914177906309885E-7</v>
      </c>
      <c r="DQ6628" s="81">
        <v>4.1914177906309885E-7</v>
      </c>
      <c r="DR6628" s="81">
        <v>0</v>
      </c>
      <c r="DS6628" s="81">
        <v>4.1914177906309885E-7</v>
      </c>
      <c r="DT6628" s="81">
        <v>4.1914177906309885E-7</v>
      </c>
      <c r="DU6628" s="81">
        <v>0</v>
      </c>
      <c r="DV6628" s="81">
        <v>4.1914177906309885E-7</v>
      </c>
      <c r="DW6628" s="81">
        <v>4.1914177906309885E-7</v>
      </c>
      <c r="GE6628" s="81" t="s">
        <v>449</v>
      </c>
      <c r="GF6628" s="81" t="s">
        <v>155</v>
      </c>
      <c r="GG6628" s="81" t="s">
        <v>505</v>
      </c>
      <c r="GH6628" s="81" t="s">
        <v>460</v>
      </c>
      <c r="GI6628" s="81">
        <v>2021</v>
      </c>
      <c r="GJ6628" s="81" t="s">
        <v>201</v>
      </c>
      <c r="GK6628" s="81">
        <v>3.6425060683954492E-2</v>
      </c>
      <c r="GL6628" s="81">
        <v>1419.51</v>
      </c>
      <c r="GM6628" s="81">
        <v>2021</v>
      </c>
      <c r="GN6628" s="81" t="s">
        <v>173</v>
      </c>
      <c r="GO6628" s="81">
        <v>1.1148832299820636E-2</v>
      </c>
      <c r="GP6628" s="81">
        <v>10</v>
      </c>
      <c r="GQ6628" s="81">
        <v>0</v>
      </c>
      <c r="GR6628" s="81" t="s">
        <v>448</v>
      </c>
      <c r="GS6628" s="81">
        <v>1.1148832299820636E-2</v>
      </c>
      <c r="GT6628" s="81">
        <v>4.060968930761986E-4</v>
      </c>
      <c r="GU6628" s="81">
        <v>1.1148832299820636E-2</v>
      </c>
      <c r="GV6628" s="81">
        <v>4.060968930761986E-4</v>
      </c>
      <c r="GW6628" s="81">
        <v>0</v>
      </c>
      <c r="GX6628" s="81">
        <v>0</v>
      </c>
      <c r="GY6628" s="81">
        <v>0</v>
      </c>
      <c r="GZ6628" s="81">
        <v>0</v>
      </c>
    </row>
    <row r="6629" spans="98:208" x14ac:dyDescent="0.25">
      <c r="CT6629" s="81" t="s">
        <v>155</v>
      </c>
      <c r="CU6629" s="81" t="s">
        <v>500</v>
      </c>
      <c r="CV6629" s="81" t="s">
        <v>457</v>
      </c>
      <c r="CW6629" s="81">
        <v>2029</v>
      </c>
      <c r="CX6629" s="81">
        <v>0</v>
      </c>
      <c r="CY6629" s="81">
        <v>0</v>
      </c>
      <c r="CZ6629" s="81">
        <v>0</v>
      </c>
      <c r="DA6629" s="81">
        <v>0</v>
      </c>
      <c r="DB6629" s="81">
        <v>15317.990942815941</v>
      </c>
      <c r="DC6629" s="81">
        <v>247.27299216488569</v>
      </c>
      <c r="DD6629" s="81">
        <v>9287.6490955444788</v>
      </c>
      <c r="DE6629" s="81">
        <v>5783.0688551065114</v>
      </c>
      <c r="DF6629" s="81">
        <v>2.7568051219211727</v>
      </c>
      <c r="DG6629" s="81">
        <v>2.7568051219211727</v>
      </c>
      <c r="DH6629" s="81">
        <v>2.7568051219211727</v>
      </c>
      <c r="DI6629" s="81">
        <v>2.7568051219211727</v>
      </c>
      <c r="DJ6629" s="81">
        <v>1.520389583326825E-7</v>
      </c>
      <c r="DL6629" s="81">
        <v>0</v>
      </c>
      <c r="DM6629" s="81">
        <v>4.1914177906309885E-7</v>
      </c>
      <c r="DN6629" s="81">
        <v>4.1914177906309885E-7</v>
      </c>
      <c r="DO6629" s="81">
        <v>0</v>
      </c>
      <c r="DP6629" s="81">
        <v>4.1914177906309885E-7</v>
      </c>
      <c r="DQ6629" s="81">
        <v>4.1914177906309885E-7</v>
      </c>
      <c r="DR6629" s="81">
        <v>0</v>
      </c>
      <c r="DS6629" s="81">
        <v>4.1914177906309885E-7</v>
      </c>
      <c r="DT6629" s="81">
        <v>4.1914177906309885E-7</v>
      </c>
      <c r="DU6629" s="81">
        <v>0</v>
      </c>
      <c r="DV6629" s="81">
        <v>4.1914177906309885E-7</v>
      </c>
      <c r="DW6629" s="81">
        <v>4.1914177906309885E-7</v>
      </c>
      <c r="GE6629" s="81" t="s">
        <v>449</v>
      </c>
      <c r="GF6629" s="81" t="s">
        <v>155</v>
      </c>
      <c r="GG6629" s="81" t="s">
        <v>505</v>
      </c>
      <c r="GH6629" s="81" t="s">
        <v>460</v>
      </c>
      <c r="GI6629" s="81">
        <v>2022</v>
      </c>
      <c r="GJ6629" s="81" t="s">
        <v>201</v>
      </c>
      <c r="GK6629" s="81">
        <v>3.6425060683954492E-2</v>
      </c>
      <c r="GL6629" s="81">
        <v>1419.51</v>
      </c>
      <c r="GM6629" s="81">
        <v>2022</v>
      </c>
      <c r="GN6629" s="81" t="s">
        <v>173</v>
      </c>
      <c r="GO6629" s="81">
        <v>1.1148832299820636E-2</v>
      </c>
      <c r="GP6629" s="81">
        <v>10</v>
      </c>
      <c r="GQ6629" s="81">
        <v>0</v>
      </c>
      <c r="GR6629" s="81" t="s">
        <v>448</v>
      </c>
      <c r="GS6629" s="81">
        <v>1.1148832299820636E-2</v>
      </c>
      <c r="GT6629" s="81">
        <v>4.060968930761986E-4</v>
      </c>
      <c r="GU6629" s="81">
        <v>1.1148832299820636E-2</v>
      </c>
      <c r="GV6629" s="81">
        <v>4.060968930761986E-4</v>
      </c>
      <c r="GW6629" s="81">
        <v>1.1148832299820636E-2</v>
      </c>
      <c r="GX6629" s="81">
        <v>4.060968930761986E-4</v>
      </c>
      <c r="GY6629" s="81">
        <v>0</v>
      </c>
      <c r="GZ6629" s="81">
        <v>0</v>
      </c>
    </row>
    <row r="6630" spans="98:208" x14ac:dyDescent="0.25">
      <c r="CT6630" s="81" t="s">
        <v>155</v>
      </c>
      <c r="CU6630" s="81" t="s">
        <v>500</v>
      </c>
      <c r="CV6630" s="81" t="s">
        <v>457</v>
      </c>
      <c r="CW6630" s="81">
        <v>2030</v>
      </c>
      <c r="CX6630" s="81">
        <v>0</v>
      </c>
      <c r="CY6630" s="81">
        <v>0</v>
      </c>
      <c r="CZ6630" s="81">
        <v>0</v>
      </c>
      <c r="DA6630" s="81">
        <v>0</v>
      </c>
      <c r="DB6630" s="81">
        <v>15317.990942815941</v>
      </c>
      <c r="DC6630" s="81">
        <v>247.27299216488569</v>
      </c>
      <c r="DD6630" s="81">
        <v>9287.6490955444788</v>
      </c>
      <c r="DE6630" s="81">
        <v>5783.0688551065114</v>
      </c>
      <c r="DF6630" s="81">
        <v>0</v>
      </c>
      <c r="DG6630" s="81">
        <v>2.7568051219211727</v>
      </c>
      <c r="DH6630" s="81">
        <v>2.7568051219211727</v>
      </c>
      <c r="DI6630" s="81">
        <v>2.7568051219211727</v>
      </c>
      <c r="DJ6630" s="81">
        <v>1.520389583326825E-7</v>
      </c>
      <c r="DL6630" s="81">
        <v>0</v>
      </c>
      <c r="DM6630" s="81">
        <v>0</v>
      </c>
      <c r="DN6630" s="81">
        <v>0</v>
      </c>
      <c r="DO6630" s="81">
        <v>0</v>
      </c>
      <c r="DP6630" s="81">
        <v>4.1914177906309885E-7</v>
      </c>
      <c r="DQ6630" s="81">
        <v>4.1914177906309885E-7</v>
      </c>
      <c r="DR6630" s="81">
        <v>0</v>
      </c>
      <c r="DS6630" s="81">
        <v>4.1914177906309885E-7</v>
      </c>
      <c r="DT6630" s="81">
        <v>4.1914177906309885E-7</v>
      </c>
      <c r="DU6630" s="81">
        <v>0</v>
      </c>
      <c r="DV6630" s="81">
        <v>4.1914177906309885E-7</v>
      </c>
      <c r="DW6630" s="81">
        <v>4.1914177906309885E-7</v>
      </c>
      <c r="GE6630" s="81" t="s">
        <v>449</v>
      </c>
      <c r="GF6630" s="81" t="s">
        <v>155</v>
      </c>
      <c r="GG6630" s="81" t="s">
        <v>505</v>
      </c>
      <c r="GH6630" s="81" t="s">
        <v>460</v>
      </c>
      <c r="GI6630" s="81">
        <v>2023</v>
      </c>
      <c r="GJ6630" s="81" t="s">
        <v>201</v>
      </c>
      <c r="GK6630" s="81">
        <v>3.7590224611390742E-2</v>
      </c>
      <c r="GL6630" s="81">
        <v>1419.51</v>
      </c>
      <c r="GM6630" s="81">
        <v>2023</v>
      </c>
      <c r="GN6630" s="81" t="s">
        <v>173</v>
      </c>
      <c r="GO6630" s="81">
        <v>1.1148832299820636E-2</v>
      </c>
      <c r="GP6630" s="81">
        <v>10</v>
      </c>
      <c r="GQ6630" s="81">
        <v>0</v>
      </c>
      <c r="GR6630" s="81" t="s">
        <v>448</v>
      </c>
      <c r="GS6630" s="81">
        <v>1.1148832299820636E-2</v>
      </c>
      <c r="GT6630" s="81">
        <v>4.1908711030498575E-4</v>
      </c>
      <c r="GU6630" s="81">
        <v>1.1148832299820636E-2</v>
      </c>
      <c r="GV6630" s="81">
        <v>4.1908711030498575E-4</v>
      </c>
      <c r="GW6630" s="81">
        <v>1.1148832299820636E-2</v>
      </c>
      <c r="GX6630" s="81">
        <v>4.1908711030498575E-4</v>
      </c>
      <c r="GY6630" s="81">
        <v>1.1148832299820636E-2</v>
      </c>
      <c r="GZ6630" s="81">
        <v>4.1908711030498575E-4</v>
      </c>
    </row>
    <row r="6631" spans="98:208" x14ac:dyDescent="0.25">
      <c r="CT6631" s="81" t="s">
        <v>155</v>
      </c>
      <c r="CU6631" s="81" t="s">
        <v>500</v>
      </c>
      <c r="CV6631" s="81" t="s">
        <v>457</v>
      </c>
      <c r="CW6631" s="81">
        <v>2031</v>
      </c>
      <c r="CX6631" s="81">
        <v>0</v>
      </c>
      <c r="CY6631" s="81">
        <v>0</v>
      </c>
      <c r="CZ6631" s="81">
        <v>0</v>
      </c>
      <c r="DA6631" s="81">
        <v>0</v>
      </c>
      <c r="DB6631" s="81">
        <v>15317.990942815941</v>
      </c>
      <c r="DC6631" s="81">
        <v>247.27299216488569</v>
      </c>
      <c r="DD6631" s="81">
        <v>9287.6490955444788</v>
      </c>
      <c r="DE6631" s="81">
        <v>5783.0688551065114</v>
      </c>
      <c r="DF6631" s="81">
        <v>0</v>
      </c>
      <c r="DG6631" s="81">
        <v>0</v>
      </c>
      <c r="DH6631" s="81">
        <v>2.7568051219211727</v>
      </c>
      <c r="DI6631" s="81">
        <v>2.7568051219211727</v>
      </c>
      <c r="DJ6631" s="81">
        <v>1.520389583326825E-7</v>
      </c>
      <c r="DL6631" s="81">
        <v>0</v>
      </c>
      <c r="DM6631" s="81">
        <v>0</v>
      </c>
      <c r="DN6631" s="81">
        <v>0</v>
      </c>
      <c r="DO6631" s="81">
        <v>0</v>
      </c>
      <c r="DP6631" s="81">
        <v>0</v>
      </c>
      <c r="DQ6631" s="81">
        <v>0</v>
      </c>
      <c r="DR6631" s="81">
        <v>0</v>
      </c>
      <c r="DS6631" s="81">
        <v>4.1914177906309885E-7</v>
      </c>
      <c r="DT6631" s="81">
        <v>4.1914177906309885E-7</v>
      </c>
      <c r="DU6631" s="81">
        <v>0</v>
      </c>
      <c r="DV6631" s="81">
        <v>4.1914177906309885E-7</v>
      </c>
      <c r="DW6631" s="81">
        <v>4.1914177906309885E-7</v>
      </c>
      <c r="GE6631" s="81" t="s">
        <v>449</v>
      </c>
      <c r="GF6631" s="81" t="s">
        <v>155</v>
      </c>
      <c r="GG6631" s="81" t="s">
        <v>505</v>
      </c>
      <c r="GH6631" s="81" t="s">
        <v>460</v>
      </c>
      <c r="GI6631" s="81">
        <v>2024</v>
      </c>
      <c r="GJ6631" s="81" t="s">
        <v>201</v>
      </c>
      <c r="GK6631" s="81">
        <v>3.7590224611390742E-2</v>
      </c>
      <c r="GL6631" s="81">
        <v>1419.51</v>
      </c>
      <c r="GM6631" s="81">
        <v>2024</v>
      </c>
      <c r="GN6631" s="81" t="s">
        <v>173</v>
      </c>
      <c r="GO6631" s="81">
        <v>1.1148832299820636E-2</v>
      </c>
      <c r="GP6631" s="81">
        <v>10</v>
      </c>
      <c r="GQ6631" s="81">
        <v>0</v>
      </c>
      <c r="GR6631" s="81" t="s">
        <v>448</v>
      </c>
      <c r="GS6631" s="81">
        <v>1.1148832299820636E-2</v>
      </c>
      <c r="GT6631" s="81">
        <v>4.1908711030498575E-4</v>
      </c>
      <c r="GU6631" s="81">
        <v>1.1148832299820636E-2</v>
      </c>
      <c r="GV6631" s="81">
        <v>4.1908711030498575E-4</v>
      </c>
      <c r="GW6631" s="81">
        <v>1.1148832299820636E-2</v>
      </c>
      <c r="GX6631" s="81">
        <v>4.1908711030498575E-4</v>
      </c>
      <c r="GY6631" s="81">
        <v>1.1148832299820636E-2</v>
      </c>
      <c r="GZ6631" s="81">
        <v>4.1908711030498575E-4</v>
      </c>
    </row>
    <row r="6632" spans="98:208" x14ac:dyDescent="0.25">
      <c r="CT6632" s="81" t="s">
        <v>155</v>
      </c>
      <c r="CU6632" s="81" t="s">
        <v>500</v>
      </c>
      <c r="CV6632" s="81" t="s">
        <v>457</v>
      </c>
      <c r="CW6632" s="81">
        <v>2032</v>
      </c>
      <c r="CX6632" s="81">
        <v>0</v>
      </c>
      <c r="CY6632" s="81">
        <v>0</v>
      </c>
      <c r="CZ6632" s="81">
        <v>0</v>
      </c>
      <c r="DA6632" s="81">
        <v>0</v>
      </c>
      <c r="DB6632" s="81">
        <v>15317.990942815941</v>
      </c>
      <c r="DC6632" s="81">
        <v>247.27299216488569</v>
      </c>
      <c r="DD6632" s="81">
        <v>9287.6490955444788</v>
      </c>
      <c r="DE6632" s="81">
        <v>5783.0688551065114</v>
      </c>
      <c r="DF6632" s="81">
        <v>0</v>
      </c>
      <c r="DG6632" s="81">
        <v>0</v>
      </c>
      <c r="DH6632" s="81">
        <v>0</v>
      </c>
      <c r="DI6632" s="81">
        <v>2.7568051219211727</v>
      </c>
      <c r="DJ6632" s="81">
        <v>1.520389583326825E-7</v>
      </c>
      <c r="DL6632" s="81">
        <v>0</v>
      </c>
      <c r="DM6632" s="81">
        <v>0</v>
      </c>
      <c r="DN6632" s="81">
        <v>0</v>
      </c>
      <c r="DO6632" s="81">
        <v>0</v>
      </c>
      <c r="DP6632" s="81">
        <v>0</v>
      </c>
      <c r="DQ6632" s="81">
        <v>0</v>
      </c>
      <c r="DR6632" s="81">
        <v>0</v>
      </c>
      <c r="DS6632" s="81">
        <v>0</v>
      </c>
      <c r="DT6632" s="81">
        <v>0</v>
      </c>
      <c r="DU6632" s="81">
        <v>0</v>
      </c>
      <c r="DV6632" s="81">
        <v>4.1914177906309885E-7</v>
      </c>
      <c r="DW6632" s="81">
        <v>4.1914177906309885E-7</v>
      </c>
      <c r="GE6632" s="81" t="s">
        <v>449</v>
      </c>
      <c r="GF6632" s="81" t="s">
        <v>155</v>
      </c>
      <c r="GG6632" s="81" t="s">
        <v>505</v>
      </c>
      <c r="GH6632" s="81" t="s">
        <v>460</v>
      </c>
      <c r="GI6632" s="81">
        <v>2025</v>
      </c>
      <c r="GJ6632" s="81" t="s">
        <v>201</v>
      </c>
      <c r="GK6632" s="81">
        <v>3.7590224611390742E-2</v>
      </c>
      <c r="GL6632" s="81">
        <v>1419.51</v>
      </c>
      <c r="GM6632" s="81">
        <v>2025</v>
      </c>
      <c r="GN6632" s="81" t="s">
        <v>173</v>
      </c>
      <c r="GO6632" s="81">
        <v>1.1148832299820636E-2</v>
      </c>
      <c r="GP6632" s="81">
        <v>10</v>
      </c>
      <c r="GQ6632" s="81">
        <v>0</v>
      </c>
      <c r="GR6632" s="81" t="s">
        <v>448</v>
      </c>
      <c r="GS6632" s="81">
        <v>1.1148832299820636E-2</v>
      </c>
      <c r="GT6632" s="81">
        <v>4.1908711030498575E-4</v>
      </c>
      <c r="GU6632" s="81">
        <v>1.1148832299820636E-2</v>
      </c>
      <c r="GV6632" s="81">
        <v>4.1908711030498575E-4</v>
      </c>
      <c r="GW6632" s="81">
        <v>1.1148832299820636E-2</v>
      </c>
      <c r="GX6632" s="81">
        <v>4.1908711030498575E-4</v>
      </c>
      <c r="GY6632" s="81">
        <v>1.1148832299820636E-2</v>
      </c>
      <c r="GZ6632" s="81">
        <v>4.1908711030498575E-4</v>
      </c>
    </row>
    <row r="6633" spans="98:208" x14ac:dyDescent="0.25">
      <c r="CT6633" s="81" t="s">
        <v>155</v>
      </c>
      <c r="CU6633" s="81" t="s">
        <v>500</v>
      </c>
      <c r="CV6633" s="81" t="s">
        <v>458</v>
      </c>
      <c r="CW6633" s="81">
        <v>2020</v>
      </c>
      <c r="CX6633" s="81">
        <v>0</v>
      </c>
      <c r="CY6633" s="81">
        <v>0</v>
      </c>
      <c r="CZ6633" s="81">
        <v>0</v>
      </c>
      <c r="DA6633" s="81">
        <v>0</v>
      </c>
      <c r="DB6633" s="81">
        <v>8807.952230875755</v>
      </c>
      <c r="DC6633" s="81">
        <v>222.22942162782579</v>
      </c>
      <c r="DD6633" s="81">
        <v>8585.722809247929</v>
      </c>
      <c r="DE6633" s="81">
        <v>0</v>
      </c>
      <c r="DF6633" s="81">
        <v>2.4775985538147629</v>
      </c>
      <c r="DG6633" s="81">
        <v>0</v>
      </c>
      <c r="DH6633" s="81">
        <v>0</v>
      </c>
      <c r="DI6633" s="81">
        <v>0</v>
      </c>
      <c r="DJ6633" s="81">
        <v>2.156856750394904E-7</v>
      </c>
      <c r="DL6633" s="81">
        <v>0</v>
      </c>
      <c r="DM6633" s="81">
        <v>5.343825165564023E-7</v>
      </c>
      <c r="DN6633" s="81">
        <v>5.343825165564023E-7</v>
      </c>
      <c r="DO6633" s="81">
        <v>0</v>
      </c>
      <c r="DP6633" s="81">
        <v>0</v>
      </c>
      <c r="DQ6633" s="81">
        <v>0</v>
      </c>
      <c r="DR6633" s="81">
        <v>0</v>
      </c>
      <c r="DS6633" s="81">
        <v>0</v>
      </c>
      <c r="DT6633" s="81">
        <v>0</v>
      </c>
      <c r="DU6633" s="81">
        <v>0</v>
      </c>
      <c r="DV6633" s="81">
        <v>0</v>
      </c>
      <c r="DW6633" s="81">
        <v>0</v>
      </c>
      <c r="GE6633" s="81" t="s">
        <v>449</v>
      </c>
      <c r="GF6633" s="81" t="s">
        <v>155</v>
      </c>
      <c r="GG6633" s="81" t="s">
        <v>505</v>
      </c>
      <c r="GH6633" s="81" t="s">
        <v>460</v>
      </c>
      <c r="GI6633" s="81">
        <v>2026</v>
      </c>
      <c r="GJ6633" s="81" t="s">
        <v>201</v>
      </c>
      <c r="GK6633" s="81">
        <v>3.7590224611390742E-2</v>
      </c>
      <c r="GL6633" s="81">
        <v>1419.51</v>
      </c>
      <c r="GM6633" s="81">
        <v>2026</v>
      </c>
      <c r="GN6633" s="81" t="s">
        <v>173</v>
      </c>
      <c r="GO6633" s="81">
        <v>1.1148832299820636E-2</v>
      </c>
      <c r="GP6633" s="81">
        <v>10</v>
      </c>
      <c r="GQ6633" s="81">
        <v>0</v>
      </c>
      <c r="GR6633" s="81" t="s">
        <v>448</v>
      </c>
      <c r="GS6633" s="81">
        <v>1.1148832299820636E-2</v>
      </c>
      <c r="GT6633" s="81">
        <v>4.1908711030498575E-4</v>
      </c>
      <c r="GU6633" s="81">
        <v>1.1148832299820636E-2</v>
      </c>
      <c r="GV6633" s="81">
        <v>4.1908711030498575E-4</v>
      </c>
      <c r="GW6633" s="81">
        <v>1.1148832299820636E-2</v>
      </c>
      <c r="GX6633" s="81">
        <v>4.1908711030498575E-4</v>
      </c>
      <c r="GY6633" s="81">
        <v>1.1148832299820636E-2</v>
      </c>
      <c r="GZ6633" s="81">
        <v>4.1908711030498575E-4</v>
      </c>
    </row>
    <row r="6634" spans="98:208" x14ac:dyDescent="0.25">
      <c r="CT6634" s="81" t="s">
        <v>155</v>
      </c>
      <c r="CU6634" s="81" t="s">
        <v>500</v>
      </c>
      <c r="CV6634" s="81" t="s">
        <v>458</v>
      </c>
      <c r="CW6634" s="81">
        <v>2021</v>
      </c>
      <c r="CX6634" s="81">
        <v>0</v>
      </c>
      <c r="CY6634" s="81">
        <v>0</v>
      </c>
      <c r="CZ6634" s="81">
        <v>0</v>
      </c>
      <c r="DA6634" s="81">
        <v>0</v>
      </c>
      <c r="DB6634" s="81">
        <v>8807.952230875755</v>
      </c>
      <c r="DC6634" s="81">
        <v>222.22942162782579</v>
      </c>
      <c r="DD6634" s="81">
        <v>8585.722809247929</v>
      </c>
      <c r="DE6634" s="81">
        <v>0</v>
      </c>
      <c r="DF6634" s="81">
        <v>2.4775985538147629</v>
      </c>
      <c r="DG6634" s="81">
        <v>2.4775985538147629</v>
      </c>
      <c r="DH6634" s="81">
        <v>0</v>
      </c>
      <c r="DI6634" s="81">
        <v>0</v>
      </c>
      <c r="DJ6634" s="81">
        <v>2.156856750394904E-7</v>
      </c>
      <c r="DL6634" s="81">
        <v>0</v>
      </c>
      <c r="DM6634" s="81">
        <v>5.343825165564023E-7</v>
      </c>
      <c r="DN6634" s="81">
        <v>5.343825165564023E-7</v>
      </c>
      <c r="DO6634" s="81">
        <v>0</v>
      </c>
      <c r="DP6634" s="81">
        <v>5.343825165564023E-7</v>
      </c>
      <c r="DQ6634" s="81">
        <v>5.343825165564023E-7</v>
      </c>
      <c r="DR6634" s="81">
        <v>0</v>
      </c>
      <c r="DS6634" s="81">
        <v>0</v>
      </c>
      <c r="DT6634" s="81">
        <v>0</v>
      </c>
      <c r="DU6634" s="81">
        <v>0</v>
      </c>
      <c r="DV6634" s="81">
        <v>0</v>
      </c>
      <c r="DW6634" s="81">
        <v>0</v>
      </c>
      <c r="GE6634" s="81" t="s">
        <v>449</v>
      </c>
      <c r="GF6634" s="81" t="s">
        <v>155</v>
      </c>
      <c r="GG6634" s="81" t="s">
        <v>505</v>
      </c>
      <c r="GH6634" s="81" t="s">
        <v>460</v>
      </c>
      <c r="GI6634" s="81">
        <v>2027</v>
      </c>
      <c r="GJ6634" s="81" t="s">
        <v>201</v>
      </c>
      <c r="GK6634" s="81">
        <v>3.7590224611390742E-2</v>
      </c>
      <c r="GL6634" s="81">
        <v>1419.51</v>
      </c>
      <c r="GM6634" s="81">
        <v>2027</v>
      </c>
      <c r="GN6634" s="81" t="s">
        <v>173</v>
      </c>
      <c r="GO6634" s="81">
        <v>1.1148832299820636E-2</v>
      </c>
      <c r="GP6634" s="81">
        <v>10</v>
      </c>
      <c r="GQ6634" s="81">
        <v>0</v>
      </c>
      <c r="GR6634" s="81" t="s">
        <v>448</v>
      </c>
      <c r="GS6634" s="81">
        <v>1.1148832299820636E-2</v>
      </c>
      <c r="GT6634" s="81">
        <v>4.1908711030498575E-4</v>
      </c>
      <c r="GU6634" s="81">
        <v>1.1148832299820636E-2</v>
      </c>
      <c r="GV6634" s="81">
        <v>4.1908711030498575E-4</v>
      </c>
      <c r="GW6634" s="81">
        <v>1.1148832299820636E-2</v>
      </c>
      <c r="GX6634" s="81">
        <v>4.1908711030498575E-4</v>
      </c>
      <c r="GY6634" s="81">
        <v>1.1148832299820636E-2</v>
      </c>
      <c r="GZ6634" s="81">
        <v>4.1908711030498575E-4</v>
      </c>
    </row>
    <row r="6635" spans="98:208" x14ac:dyDescent="0.25">
      <c r="CT6635" s="81" t="s">
        <v>155</v>
      </c>
      <c r="CU6635" s="81" t="s">
        <v>500</v>
      </c>
      <c r="CV6635" s="81" t="s">
        <v>458</v>
      </c>
      <c r="CW6635" s="81">
        <v>2022</v>
      </c>
      <c r="CX6635" s="81">
        <v>0</v>
      </c>
      <c r="CY6635" s="81">
        <v>0</v>
      </c>
      <c r="CZ6635" s="81">
        <v>0</v>
      </c>
      <c r="DA6635" s="81">
        <v>0</v>
      </c>
      <c r="DB6635" s="81">
        <v>8807.952230875755</v>
      </c>
      <c r="DC6635" s="81">
        <v>222.22942162782579</v>
      </c>
      <c r="DD6635" s="81">
        <v>8585.722809247929</v>
      </c>
      <c r="DE6635" s="81">
        <v>0</v>
      </c>
      <c r="DF6635" s="81">
        <v>2.4775985538147629</v>
      </c>
      <c r="DG6635" s="81">
        <v>2.4775985538147629</v>
      </c>
      <c r="DH6635" s="81">
        <v>2.4775985538147629</v>
      </c>
      <c r="DI6635" s="81">
        <v>0</v>
      </c>
      <c r="DJ6635" s="81">
        <v>2.156856750394904E-7</v>
      </c>
      <c r="DL6635" s="81">
        <v>0</v>
      </c>
      <c r="DM6635" s="81">
        <v>5.343825165564023E-7</v>
      </c>
      <c r="DN6635" s="81">
        <v>5.343825165564023E-7</v>
      </c>
      <c r="DO6635" s="81">
        <v>0</v>
      </c>
      <c r="DP6635" s="81">
        <v>5.343825165564023E-7</v>
      </c>
      <c r="DQ6635" s="81">
        <v>5.343825165564023E-7</v>
      </c>
      <c r="DR6635" s="81">
        <v>0</v>
      </c>
      <c r="DS6635" s="81">
        <v>5.343825165564023E-7</v>
      </c>
      <c r="DT6635" s="81">
        <v>5.343825165564023E-7</v>
      </c>
      <c r="DU6635" s="81">
        <v>0</v>
      </c>
      <c r="DV6635" s="81">
        <v>0</v>
      </c>
      <c r="DW6635" s="81">
        <v>0</v>
      </c>
      <c r="GE6635" s="81" t="s">
        <v>449</v>
      </c>
      <c r="GF6635" s="81" t="s">
        <v>155</v>
      </c>
      <c r="GG6635" s="81" t="s">
        <v>505</v>
      </c>
      <c r="GH6635" s="81" t="s">
        <v>460</v>
      </c>
      <c r="GI6635" s="81">
        <v>2028</v>
      </c>
      <c r="GJ6635" s="81" t="s">
        <v>201</v>
      </c>
      <c r="GK6635" s="81">
        <v>3.9055083184886263E-2</v>
      </c>
      <c r="GL6635" s="81">
        <v>1419.51</v>
      </c>
      <c r="GM6635" s="81">
        <v>2028</v>
      </c>
      <c r="GN6635" s="81" t="s">
        <v>173</v>
      </c>
      <c r="GO6635" s="81">
        <v>1.1148832299820636E-2</v>
      </c>
      <c r="GP6635" s="81">
        <v>10</v>
      </c>
      <c r="GQ6635" s="81">
        <v>0</v>
      </c>
      <c r="GR6635" s="81" t="s">
        <v>448</v>
      </c>
      <c r="GS6635" s="81">
        <v>1.1148832299820636E-2</v>
      </c>
      <c r="GT6635" s="81">
        <v>4.3541857288384179E-4</v>
      </c>
      <c r="GU6635" s="81">
        <v>1.1148832299820636E-2</v>
      </c>
      <c r="GV6635" s="81">
        <v>4.3541857288384179E-4</v>
      </c>
      <c r="GW6635" s="81">
        <v>1.1148832299820636E-2</v>
      </c>
      <c r="GX6635" s="81">
        <v>4.3541857288384179E-4</v>
      </c>
      <c r="GY6635" s="81">
        <v>1.1148832299820636E-2</v>
      </c>
      <c r="GZ6635" s="81">
        <v>4.3541857288384179E-4</v>
      </c>
    </row>
    <row r="6636" spans="98:208" x14ac:dyDescent="0.25">
      <c r="CT6636" s="81" t="s">
        <v>155</v>
      </c>
      <c r="CU6636" s="81" t="s">
        <v>500</v>
      </c>
      <c r="CV6636" s="81" t="s">
        <v>458</v>
      </c>
      <c r="CW6636" s="81">
        <v>2023</v>
      </c>
      <c r="CX6636" s="81">
        <v>0</v>
      </c>
      <c r="CY6636" s="81">
        <v>0</v>
      </c>
      <c r="CZ6636" s="81">
        <v>0</v>
      </c>
      <c r="DA6636" s="81">
        <v>0</v>
      </c>
      <c r="DB6636" s="81">
        <v>9129.7460702365279</v>
      </c>
      <c r="DC6636" s="81">
        <v>233.23007680790241</v>
      </c>
      <c r="DD6636" s="81">
        <v>8896.5159934285784</v>
      </c>
      <c r="DE6636" s="81">
        <v>0</v>
      </c>
      <c r="DF6636" s="81">
        <v>2.6002430136055903</v>
      </c>
      <c r="DG6636" s="81">
        <v>2.6002430136055903</v>
      </c>
      <c r="DH6636" s="81">
        <v>2.6002430136055903</v>
      </c>
      <c r="DI6636" s="81">
        <v>2.6002430136055903</v>
      </c>
      <c r="DJ6636" s="81">
        <v>2.156856750394904E-7</v>
      </c>
      <c r="DL6636" s="81">
        <v>0</v>
      </c>
      <c r="DM6636" s="81">
        <v>5.6083516965624056E-7</v>
      </c>
      <c r="DN6636" s="81">
        <v>5.6083516965624056E-7</v>
      </c>
      <c r="DO6636" s="81">
        <v>0</v>
      </c>
      <c r="DP6636" s="81">
        <v>5.6083516965624056E-7</v>
      </c>
      <c r="DQ6636" s="81">
        <v>5.6083516965624056E-7</v>
      </c>
      <c r="DR6636" s="81">
        <v>0</v>
      </c>
      <c r="DS6636" s="81">
        <v>5.6083516965624056E-7</v>
      </c>
      <c r="DT6636" s="81">
        <v>5.6083516965624056E-7</v>
      </c>
      <c r="DU6636" s="81">
        <v>0</v>
      </c>
      <c r="DV6636" s="81">
        <v>5.6083516965624056E-7</v>
      </c>
      <c r="DW6636" s="81">
        <v>5.6083516965624056E-7</v>
      </c>
      <c r="GE6636" s="81" t="s">
        <v>449</v>
      </c>
      <c r="GF6636" s="81" t="s">
        <v>155</v>
      </c>
      <c r="GG6636" s="81" t="s">
        <v>505</v>
      </c>
      <c r="GH6636" s="81" t="s">
        <v>460</v>
      </c>
      <c r="GI6636" s="81">
        <v>2029</v>
      </c>
      <c r="GJ6636" s="81" t="s">
        <v>201</v>
      </c>
      <c r="GK6636" s="81">
        <v>3.9055083184886263E-2</v>
      </c>
      <c r="GL6636" s="81">
        <v>1419.51</v>
      </c>
      <c r="GM6636" s="81">
        <v>2029</v>
      </c>
      <c r="GN6636" s="81" t="s">
        <v>173</v>
      </c>
      <c r="GO6636" s="81">
        <v>1.1148832299820636E-2</v>
      </c>
      <c r="GP6636" s="81">
        <v>10</v>
      </c>
      <c r="GQ6636" s="81">
        <v>0</v>
      </c>
      <c r="GR6636" s="81" t="s">
        <v>448</v>
      </c>
      <c r="GS6636" s="81">
        <v>1.1148832299820636E-2</v>
      </c>
      <c r="GT6636" s="81">
        <v>4.3541857288384179E-4</v>
      </c>
      <c r="GU6636" s="81">
        <v>1.1148832299820636E-2</v>
      </c>
      <c r="GV6636" s="81">
        <v>4.3541857288384179E-4</v>
      </c>
      <c r="GW6636" s="81">
        <v>1.1148832299820636E-2</v>
      </c>
      <c r="GX6636" s="81">
        <v>4.3541857288384179E-4</v>
      </c>
      <c r="GY6636" s="81">
        <v>1.1148832299820636E-2</v>
      </c>
      <c r="GZ6636" s="81">
        <v>4.3541857288384179E-4</v>
      </c>
    </row>
    <row r="6637" spans="98:208" x14ac:dyDescent="0.25">
      <c r="CT6637" s="81" t="s">
        <v>155</v>
      </c>
      <c r="CU6637" s="81" t="s">
        <v>500</v>
      </c>
      <c r="CV6637" s="81" t="s">
        <v>458</v>
      </c>
      <c r="CW6637" s="81">
        <v>2024</v>
      </c>
      <c r="CX6637" s="81">
        <v>0</v>
      </c>
      <c r="CY6637" s="81">
        <v>0</v>
      </c>
      <c r="CZ6637" s="81">
        <v>0</v>
      </c>
      <c r="DA6637" s="81">
        <v>0</v>
      </c>
      <c r="DB6637" s="81">
        <v>9129.7460702365279</v>
      </c>
      <c r="DC6637" s="81">
        <v>233.23007680790241</v>
      </c>
      <c r="DD6637" s="81">
        <v>8896.5159934285784</v>
      </c>
      <c r="DE6637" s="81">
        <v>0</v>
      </c>
      <c r="DF6637" s="81">
        <v>2.6002430136055903</v>
      </c>
      <c r="DG6637" s="81">
        <v>2.6002430136055903</v>
      </c>
      <c r="DH6637" s="81">
        <v>2.6002430136055903</v>
      </c>
      <c r="DI6637" s="81">
        <v>2.6002430136055903</v>
      </c>
      <c r="DJ6637" s="81">
        <v>2.156856750394904E-7</v>
      </c>
      <c r="DL6637" s="81">
        <v>0</v>
      </c>
      <c r="DM6637" s="81">
        <v>5.6083516965624056E-7</v>
      </c>
      <c r="DN6637" s="81">
        <v>5.6083516965624056E-7</v>
      </c>
      <c r="DO6637" s="81">
        <v>0</v>
      </c>
      <c r="DP6637" s="81">
        <v>5.6083516965624056E-7</v>
      </c>
      <c r="DQ6637" s="81">
        <v>5.6083516965624056E-7</v>
      </c>
      <c r="DR6637" s="81">
        <v>0</v>
      </c>
      <c r="DS6637" s="81">
        <v>5.6083516965624056E-7</v>
      </c>
      <c r="DT6637" s="81">
        <v>5.6083516965624056E-7</v>
      </c>
      <c r="DU6637" s="81">
        <v>0</v>
      </c>
      <c r="DV6637" s="81">
        <v>5.6083516965624056E-7</v>
      </c>
      <c r="DW6637" s="81">
        <v>5.6083516965624056E-7</v>
      </c>
      <c r="GE6637" s="81" t="s">
        <v>449</v>
      </c>
      <c r="GF6637" s="81" t="s">
        <v>155</v>
      </c>
      <c r="GG6637" s="81" t="s">
        <v>505</v>
      </c>
      <c r="GH6637" s="81" t="s">
        <v>460</v>
      </c>
      <c r="GI6637" s="81">
        <v>2030</v>
      </c>
      <c r="GJ6637" s="81" t="s">
        <v>201</v>
      </c>
      <c r="GK6637" s="81">
        <v>3.9055083184886263E-2</v>
      </c>
      <c r="GL6637" s="81">
        <v>1419.51</v>
      </c>
      <c r="GM6637" s="81">
        <v>2030</v>
      </c>
      <c r="GN6637" s="81" t="s">
        <v>173</v>
      </c>
      <c r="GO6637" s="81">
        <v>1.1148832299820636E-2</v>
      </c>
      <c r="GP6637" s="81">
        <v>10</v>
      </c>
      <c r="GQ6637" s="81">
        <v>0</v>
      </c>
      <c r="GR6637" s="81" t="s">
        <v>448</v>
      </c>
      <c r="GS6637" s="81">
        <v>0</v>
      </c>
      <c r="GT6637" s="81">
        <v>0</v>
      </c>
      <c r="GU6637" s="81">
        <v>1.1148832299820636E-2</v>
      </c>
      <c r="GV6637" s="81">
        <v>4.3541857288384179E-4</v>
      </c>
      <c r="GW6637" s="81">
        <v>1.1148832299820636E-2</v>
      </c>
      <c r="GX6637" s="81">
        <v>4.3541857288384179E-4</v>
      </c>
      <c r="GY6637" s="81">
        <v>1.1148832299820636E-2</v>
      </c>
      <c r="GZ6637" s="81">
        <v>4.3541857288384179E-4</v>
      </c>
    </row>
    <row r="6638" spans="98:208" x14ac:dyDescent="0.25">
      <c r="CT6638" s="81" t="s">
        <v>155</v>
      </c>
      <c r="CU6638" s="81" t="s">
        <v>500</v>
      </c>
      <c r="CV6638" s="81" t="s">
        <v>458</v>
      </c>
      <c r="CW6638" s="81">
        <v>2025</v>
      </c>
      <c r="CX6638" s="81">
        <v>0</v>
      </c>
      <c r="CY6638" s="81">
        <v>0</v>
      </c>
      <c r="CZ6638" s="81">
        <v>0</v>
      </c>
      <c r="DA6638" s="81">
        <v>0</v>
      </c>
      <c r="DB6638" s="81">
        <v>9129.7460702365279</v>
      </c>
      <c r="DC6638" s="81">
        <v>233.23007680790241</v>
      </c>
      <c r="DD6638" s="81">
        <v>8896.5159934285784</v>
      </c>
      <c r="DE6638" s="81">
        <v>0</v>
      </c>
      <c r="DF6638" s="81">
        <v>2.6002430136055903</v>
      </c>
      <c r="DG6638" s="81">
        <v>2.6002430136055903</v>
      </c>
      <c r="DH6638" s="81">
        <v>2.6002430136055903</v>
      </c>
      <c r="DI6638" s="81">
        <v>2.6002430136055903</v>
      </c>
      <c r="DJ6638" s="81">
        <v>2.156856750394904E-7</v>
      </c>
      <c r="DL6638" s="81">
        <v>0</v>
      </c>
      <c r="DM6638" s="81">
        <v>5.6083516965624056E-7</v>
      </c>
      <c r="DN6638" s="81">
        <v>5.6083516965624056E-7</v>
      </c>
      <c r="DO6638" s="81">
        <v>0</v>
      </c>
      <c r="DP6638" s="81">
        <v>5.6083516965624056E-7</v>
      </c>
      <c r="DQ6638" s="81">
        <v>5.6083516965624056E-7</v>
      </c>
      <c r="DR6638" s="81">
        <v>0</v>
      </c>
      <c r="DS6638" s="81">
        <v>5.6083516965624056E-7</v>
      </c>
      <c r="DT6638" s="81">
        <v>5.6083516965624056E-7</v>
      </c>
      <c r="DU6638" s="81">
        <v>0</v>
      </c>
      <c r="DV6638" s="81">
        <v>5.6083516965624056E-7</v>
      </c>
      <c r="DW6638" s="81">
        <v>5.6083516965624056E-7</v>
      </c>
      <c r="GE6638" s="81" t="s">
        <v>449</v>
      </c>
      <c r="GF6638" s="81" t="s">
        <v>155</v>
      </c>
      <c r="GG6638" s="81" t="s">
        <v>505</v>
      </c>
      <c r="GH6638" s="81" t="s">
        <v>460</v>
      </c>
      <c r="GI6638" s="81">
        <v>2031</v>
      </c>
      <c r="GJ6638" s="81" t="s">
        <v>201</v>
      </c>
      <c r="GK6638" s="81">
        <v>3.9055083184886263E-2</v>
      </c>
      <c r="GL6638" s="81">
        <v>1419.51</v>
      </c>
      <c r="GM6638" s="81">
        <v>2031</v>
      </c>
      <c r="GN6638" s="81" t="s">
        <v>173</v>
      </c>
      <c r="GO6638" s="81">
        <v>1.1148832299820636E-2</v>
      </c>
      <c r="GP6638" s="81">
        <v>10</v>
      </c>
      <c r="GQ6638" s="81">
        <v>0</v>
      </c>
      <c r="GR6638" s="81" t="s">
        <v>448</v>
      </c>
      <c r="GS6638" s="81">
        <v>0</v>
      </c>
      <c r="GT6638" s="81">
        <v>0</v>
      </c>
      <c r="GU6638" s="81">
        <v>0</v>
      </c>
      <c r="GV6638" s="81">
        <v>0</v>
      </c>
      <c r="GW6638" s="81">
        <v>1.1148832299820636E-2</v>
      </c>
      <c r="GX6638" s="81">
        <v>4.3541857288384179E-4</v>
      </c>
      <c r="GY6638" s="81">
        <v>1.1148832299820636E-2</v>
      </c>
      <c r="GZ6638" s="81">
        <v>4.3541857288384179E-4</v>
      </c>
    </row>
    <row r="6639" spans="98:208" x14ac:dyDescent="0.25">
      <c r="CT6639" s="81" t="s">
        <v>155</v>
      </c>
      <c r="CU6639" s="81" t="s">
        <v>500</v>
      </c>
      <c r="CV6639" s="81" t="s">
        <v>458</v>
      </c>
      <c r="CW6639" s="81">
        <v>2026</v>
      </c>
      <c r="CX6639" s="81">
        <v>0</v>
      </c>
      <c r="CY6639" s="81">
        <v>0</v>
      </c>
      <c r="CZ6639" s="81">
        <v>0</v>
      </c>
      <c r="DA6639" s="81">
        <v>0</v>
      </c>
      <c r="DB6639" s="81">
        <v>9129.7460702365279</v>
      </c>
      <c r="DC6639" s="81">
        <v>233.23007680790241</v>
      </c>
      <c r="DD6639" s="81">
        <v>8896.5159934285784</v>
      </c>
      <c r="DE6639" s="81">
        <v>0</v>
      </c>
      <c r="DF6639" s="81">
        <v>2.6002430136055903</v>
      </c>
      <c r="DG6639" s="81">
        <v>2.6002430136055903</v>
      </c>
      <c r="DH6639" s="81">
        <v>2.6002430136055903</v>
      </c>
      <c r="DI6639" s="81">
        <v>2.6002430136055903</v>
      </c>
      <c r="DJ6639" s="81">
        <v>2.156856750394904E-7</v>
      </c>
      <c r="DL6639" s="81">
        <v>0</v>
      </c>
      <c r="DM6639" s="81">
        <v>5.6083516965624056E-7</v>
      </c>
      <c r="DN6639" s="81">
        <v>5.6083516965624056E-7</v>
      </c>
      <c r="DO6639" s="81">
        <v>0</v>
      </c>
      <c r="DP6639" s="81">
        <v>5.6083516965624056E-7</v>
      </c>
      <c r="DQ6639" s="81">
        <v>5.6083516965624056E-7</v>
      </c>
      <c r="DR6639" s="81">
        <v>0</v>
      </c>
      <c r="DS6639" s="81">
        <v>5.6083516965624056E-7</v>
      </c>
      <c r="DT6639" s="81">
        <v>5.6083516965624056E-7</v>
      </c>
      <c r="DU6639" s="81">
        <v>0</v>
      </c>
      <c r="DV6639" s="81">
        <v>5.6083516965624056E-7</v>
      </c>
      <c r="DW6639" s="81">
        <v>5.6083516965624056E-7</v>
      </c>
      <c r="GE6639" s="81" t="s">
        <v>449</v>
      </c>
      <c r="GF6639" s="81" t="s">
        <v>155</v>
      </c>
      <c r="GG6639" s="81" t="s">
        <v>505</v>
      </c>
      <c r="GH6639" s="81" t="s">
        <v>460</v>
      </c>
      <c r="GI6639" s="81">
        <v>2032</v>
      </c>
      <c r="GJ6639" s="81" t="s">
        <v>201</v>
      </c>
      <c r="GK6639" s="81">
        <v>3.9055083184886263E-2</v>
      </c>
      <c r="GL6639" s="81">
        <v>1419.51</v>
      </c>
      <c r="GM6639" s="81">
        <v>2032</v>
      </c>
      <c r="GN6639" s="81" t="s">
        <v>173</v>
      </c>
      <c r="GO6639" s="81">
        <v>1.1148832299820636E-2</v>
      </c>
      <c r="GP6639" s="81">
        <v>10</v>
      </c>
      <c r="GQ6639" s="81">
        <v>0</v>
      </c>
      <c r="GR6639" s="81" t="s">
        <v>448</v>
      </c>
      <c r="GS6639" s="81">
        <v>0</v>
      </c>
      <c r="GT6639" s="81">
        <v>0</v>
      </c>
      <c r="GU6639" s="81">
        <v>0</v>
      </c>
      <c r="GV6639" s="81">
        <v>0</v>
      </c>
      <c r="GW6639" s="81">
        <v>0</v>
      </c>
      <c r="GX6639" s="81">
        <v>0</v>
      </c>
      <c r="GY6639" s="81">
        <v>1.1148832299820636E-2</v>
      </c>
      <c r="GZ6639" s="81">
        <v>4.3541857288384179E-4</v>
      </c>
    </row>
    <row r="6640" spans="98:208" x14ac:dyDescent="0.25">
      <c r="CT6640" s="81" t="s">
        <v>155</v>
      </c>
      <c r="CU6640" s="81" t="s">
        <v>500</v>
      </c>
      <c r="CV6640" s="81" t="s">
        <v>458</v>
      </c>
      <c r="CW6640" s="81">
        <v>2027</v>
      </c>
      <c r="CX6640" s="81">
        <v>0</v>
      </c>
      <c r="CY6640" s="81">
        <v>0</v>
      </c>
      <c r="CZ6640" s="81">
        <v>0</v>
      </c>
      <c r="DA6640" s="81">
        <v>0</v>
      </c>
      <c r="DB6640" s="81">
        <v>9129.7460702365279</v>
      </c>
      <c r="DC6640" s="81">
        <v>233.23007680790241</v>
      </c>
      <c r="DD6640" s="81">
        <v>8896.5159934285784</v>
      </c>
      <c r="DE6640" s="81">
        <v>0</v>
      </c>
      <c r="DF6640" s="81">
        <v>2.6002430136055903</v>
      </c>
      <c r="DG6640" s="81">
        <v>2.6002430136055903</v>
      </c>
      <c r="DH6640" s="81">
        <v>2.6002430136055903</v>
      </c>
      <c r="DI6640" s="81">
        <v>2.6002430136055903</v>
      </c>
      <c r="DJ6640" s="81">
        <v>2.156856750394904E-7</v>
      </c>
      <c r="DL6640" s="81">
        <v>0</v>
      </c>
      <c r="DM6640" s="81">
        <v>5.6083516965624056E-7</v>
      </c>
      <c r="DN6640" s="81">
        <v>5.6083516965624056E-7</v>
      </c>
      <c r="DO6640" s="81">
        <v>0</v>
      </c>
      <c r="DP6640" s="81">
        <v>5.6083516965624056E-7</v>
      </c>
      <c r="DQ6640" s="81">
        <v>5.6083516965624056E-7</v>
      </c>
      <c r="DR6640" s="81">
        <v>0</v>
      </c>
      <c r="DS6640" s="81">
        <v>5.6083516965624056E-7</v>
      </c>
      <c r="DT6640" s="81">
        <v>5.6083516965624056E-7</v>
      </c>
      <c r="DU6640" s="81">
        <v>0</v>
      </c>
      <c r="DV6640" s="81">
        <v>5.6083516965624056E-7</v>
      </c>
      <c r="DW6640" s="81">
        <v>5.6083516965624056E-7</v>
      </c>
      <c r="GE6640" s="81" t="s">
        <v>449</v>
      </c>
      <c r="GF6640" s="81" t="s">
        <v>155</v>
      </c>
      <c r="GG6640" s="81" t="s">
        <v>505</v>
      </c>
      <c r="GH6640" s="81" t="s">
        <v>461</v>
      </c>
      <c r="GI6640" s="81">
        <v>2021</v>
      </c>
      <c r="GJ6640" s="81" t="s">
        <v>201</v>
      </c>
      <c r="GK6640" s="81">
        <v>222.22942162783079</v>
      </c>
      <c r="GL6640" s="81">
        <v>1419.51</v>
      </c>
      <c r="GM6640" s="81">
        <v>2021</v>
      </c>
      <c r="GN6640" s="81" t="s">
        <v>173</v>
      </c>
      <c r="GO6640" s="81">
        <v>1.1148832299820636E-2</v>
      </c>
      <c r="GP6640" s="81">
        <v>10</v>
      </c>
      <c r="GQ6640" s="81">
        <v>0</v>
      </c>
      <c r="GR6640" s="81" t="s">
        <v>448</v>
      </c>
      <c r="GS6640" s="81">
        <v>1.1148832299820636E-2</v>
      </c>
      <c r="GT6640" s="81">
        <v>2.4775985538148184</v>
      </c>
      <c r="GU6640" s="81">
        <v>1.1148832299820636E-2</v>
      </c>
      <c r="GV6640" s="81">
        <v>2.4775985538148184</v>
      </c>
      <c r="GW6640" s="81">
        <v>0</v>
      </c>
      <c r="GX6640" s="81">
        <v>0</v>
      </c>
      <c r="GY6640" s="81">
        <v>0</v>
      </c>
      <c r="GZ6640" s="81">
        <v>0</v>
      </c>
    </row>
    <row r="6641" spans="98:208" x14ac:dyDescent="0.25">
      <c r="CT6641" s="81" t="s">
        <v>155</v>
      </c>
      <c r="CU6641" s="81" t="s">
        <v>500</v>
      </c>
      <c r="CV6641" s="81" t="s">
        <v>458</v>
      </c>
      <c r="CW6641" s="81">
        <v>2028</v>
      </c>
      <c r="CX6641" s="81">
        <v>0</v>
      </c>
      <c r="CY6641" s="81">
        <v>0</v>
      </c>
      <c r="CZ6641" s="81">
        <v>0</v>
      </c>
      <c r="DA6641" s="81">
        <v>0</v>
      </c>
      <c r="DB6641" s="81">
        <v>9534.9220877094176</v>
      </c>
      <c r="DC6641" s="81">
        <v>247.2729921649368</v>
      </c>
      <c r="DD6641" s="81">
        <v>9287.6490955444806</v>
      </c>
      <c r="DE6641" s="81">
        <v>0</v>
      </c>
      <c r="DF6641" s="81">
        <v>2.7568051219217424</v>
      </c>
      <c r="DG6641" s="81">
        <v>2.7568051219217424</v>
      </c>
      <c r="DH6641" s="81">
        <v>2.7568051219217424</v>
      </c>
      <c r="DI6641" s="81">
        <v>2.7568051219217424</v>
      </c>
      <c r="DJ6641" s="81">
        <v>2.156856750394904E-7</v>
      </c>
      <c r="DL6641" s="81">
        <v>0</v>
      </c>
      <c r="DM6641" s="81">
        <v>5.9460337367401561E-7</v>
      </c>
      <c r="DN6641" s="81">
        <v>5.9460337367401561E-7</v>
      </c>
      <c r="DO6641" s="81">
        <v>0</v>
      </c>
      <c r="DP6641" s="81">
        <v>5.9460337367401561E-7</v>
      </c>
      <c r="DQ6641" s="81">
        <v>5.9460337367401561E-7</v>
      </c>
      <c r="DR6641" s="81">
        <v>0</v>
      </c>
      <c r="DS6641" s="81">
        <v>5.9460337367401561E-7</v>
      </c>
      <c r="DT6641" s="81">
        <v>5.9460337367401561E-7</v>
      </c>
      <c r="DU6641" s="81">
        <v>0</v>
      </c>
      <c r="DV6641" s="81">
        <v>5.9460337367401561E-7</v>
      </c>
      <c r="DW6641" s="81">
        <v>5.9460337367401561E-7</v>
      </c>
      <c r="GE6641" s="81" t="s">
        <v>449</v>
      </c>
      <c r="GF6641" s="81" t="s">
        <v>155</v>
      </c>
      <c r="GG6641" s="81" t="s">
        <v>505</v>
      </c>
      <c r="GH6641" s="81" t="s">
        <v>461</v>
      </c>
      <c r="GI6641" s="81">
        <v>2022</v>
      </c>
      <c r="GJ6641" s="81" t="s">
        <v>201</v>
      </c>
      <c r="GK6641" s="81">
        <v>222.22942162783079</v>
      </c>
      <c r="GL6641" s="81">
        <v>1419.51</v>
      </c>
      <c r="GM6641" s="81">
        <v>2022</v>
      </c>
      <c r="GN6641" s="81" t="s">
        <v>173</v>
      </c>
      <c r="GO6641" s="81">
        <v>1.1148832299820636E-2</v>
      </c>
      <c r="GP6641" s="81">
        <v>10</v>
      </c>
      <c r="GQ6641" s="81">
        <v>0</v>
      </c>
      <c r="GR6641" s="81" t="s">
        <v>448</v>
      </c>
      <c r="GS6641" s="81">
        <v>1.1148832299820636E-2</v>
      </c>
      <c r="GT6641" s="81">
        <v>2.4775985538148184</v>
      </c>
      <c r="GU6641" s="81">
        <v>1.1148832299820636E-2</v>
      </c>
      <c r="GV6641" s="81">
        <v>2.4775985538148184</v>
      </c>
      <c r="GW6641" s="81">
        <v>1.1148832299820636E-2</v>
      </c>
      <c r="GX6641" s="81">
        <v>2.4775985538148184</v>
      </c>
      <c r="GY6641" s="81">
        <v>0</v>
      </c>
      <c r="GZ6641" s="81">
        <v>0</v>
      </c>
    </row>
    <row r="6642" spans="98:208" x14ac:dyDescent="0.25">
      <c r="CT6642" s="81" t="s">
        <v>155</v>
      </c>
      <c r="CU6642" s="81" t="s">
        <v>500</v>
      </c>
      <c r="CV6642" s="81" t="s">
        <v>458</v>
      </c>
      <c r="CW6642" s="81">
        <v>2029</v>
      </c>
      <c r="CX6642" s="81">
        <v>0</v>
      </c>
      <c r="CY6642" s="81">
        <v>0</v>
      </c>
      <c r="CZ6642" s="81">
        <v>0</v>
      </c>
      <c r="DA6642" s="81">
        <v>0</v>
      </c>
      <c r="DB6642" s="81">
        <v>9534.9220877094176</v>
      </c>
      <c r="DC6642" s="81">
        <v>247.2729921649368</v>
      </c>
      <c r="DD6642" s="81">
        <v>9287.6490955444806</v>
      </c>
      <c r="DE6642" s="81">
        <v>0</v>
      </c>
      <c r="DF6642" s="81">
        <v>2.7568051219217424</v>
      </c>
      <c r="DG6642" s="81">
        <v>2.7568051219217424</v>
      </c>
      <c r="DH6642" s="81">
        <v>2.7568051219217424</v>
      </c>
      <c r="DI6642" s="81">
        <v>2.7568051219217424</v>
      </c>
      <c r="DJ6642" s="81">
        <v>2.156856750394904E-7</v>
      </c>
      <c r="DL6642" s="81">
        <v>0</v>
      </c>
      <c r="DM6642" s="81">
        <v>5.9460337367401561E-7</v>
      </c>
      <c r="DN6642" s="81">
        <v>5.9460337367401561E-7</v>
      </c>
      <c r="DO6642" s="81">
        <v>0</v>
      </c>
      <c r="DP6642" s="81">
        <v>5.9460337367401561E-7</v>
      </c>
      <c r="DQ6642" s="81">
        <v>5.9460337367401561E-7</v>
      </c>
      <c r="DR6642" s="81">
        <v>0</v>
      </c>
      <c r="DS6642" s="81">
        <v>5.9460337367401561E-7</v>
      </c>
      <c r="DT6642" s="81">
        <v>5.9460337367401561E-7</v>
      </c>
      <c r="DU6642" s="81">
        <v>0</v>
      </c>
      <c r="DV6642" s="81">
        <v>5.9460337367401561E-7</v>
      </c>
      <c r="DW6642" s="81">
        <v>5.9460337367401561E-7</v>
      </c>
      <c r="GE6642" s="81" t="s">
        <v>449</v>
      </c>
      <c r="GF6642" s="81" t="s">
        <v>155</v>
      </c>
      <c r="GG6642" s="81" t="s">
        <v>505</v>
      </c>
      <c r="GH6642" s="81" t="s">
        <v>461</v>
      </c>
      <c r="GI6642" s="81">
        <v>2023</v>
      </c>
      <c r="GJ6642" s="81" t="s">
        <v>201</v>
      </c>
      <c r="GK6642" s="81">
        <v>233.23007680793941</v>
      </c>
      <c r="GL6642" s="81">
        <v>1419.51</v>
      </c>
      <c r="GM6642" s="81">
        <v>2023</v>
      </c>
      <c r="GN6642" s="81" t="s">
        <v>173</v>
      </c>
      <c r="GO6642" s="81">
        <v>1.1148832299820636E-2</v>
      </c>
      <c r="GP6642" s="81">
        <v>10</v>
      </c>
      <c r="GQ6642" s="81">
        <v>0</v>
      </c>
      <c r="GR6642" s="81" t="s">
        <v>448</v>
      </c>
      <c r="GS6642" s="81">
        <v>1.1148832299820636E-2</v>
      </c>
      <c r="GT6642" s="81">
        <v>2.6002430136060029</v>
      </c>
      <c r="GU6642" s="81">
        <v>1.1148832299820636E-2</v>
      </c>
      <c r="GV6642" s="81">
        <v>2.6002430136060029</v>
      </c>
      <c r="GW6642" s="81">
        <v>1.1148832299820636E-2</v>
      </c>
      <c r="GX6642" s="81">
        <v>2.6002430136060029</v>
      </c>
      <c r="GY6642" s="81">
        <v>1.1148832299820636E-2</v>
      </c>
      <c r="GZ6642" s="81">
        <v>2.6002430136060029</v>
      </c>
    </row>
    <row r="6643" spans="98:208" x14ac:dyDescent="0.25">
      <c r="CT6643" s="81" t="s">
        <v>155</v>
      </c>
      <c r="CU6643" s="81" t="s">
        <v>500</v>
      </c>
      <c r="CV6643" s="81" t="s">
        <v>458</v>
      </c>
      <c r="CW6643" s="81">
        <v>2030</v>
      </c>
      <c r="CX6643" s="81">
        <v>0</v>
      </c>
      <c r="CY6643" s="81">
        <v>0</v>
      </c>
      <c r="CZ6643" s="81">
        <v>0</v>
      </c>
      <c r="DA6643" s="81">
        <v>0</v>
      </c>
      <c r="DB6643" s="81">
        <v>9534.9220877094176</v>
      </c>
      <c r="DC6643" s="81">
        <v>247.2729921649368</v>
      </c>
      <c r="DD6643" s="81">
        <v>9287.6490955444806</v>
      </c>
      <c r="DE6643" s="81">
        <v>0</v>
      </c>
      <c r="DF6643" s="81">
        <v>0</v>
      </c>
      <c r="DG6643" s="81">
        <v>2.7568051219217424</v>
      </c>
      <c r="DH6643" s="81">
        <v>2.7568051219217424</v>
      </c>
      <c r="DI6643" s="81">
        <v>2.7568051219217424</v>
      </c>
      <c r="DJ6643" s="81">
        <v>2.156856750394904E-7</v>
      </c>
      <c r="DL6643" s="81">
        <v>0</v>
      </c>
      <c r="DM6643" s="81">
        <v>0</v>
      </c>
      <c r="DN6643" s="81">
        <v>0</v>
      </c>
      <c r="DO6643" s="81">
        <v>0</v>
      </c>
      <c r="DP6643" s="81">
        <v>5.9460337367401561E-7</v>
      </c>
      <c r="DQ6643" s="81">
        <v>5.9460337367401561E-7</v>
      </c>
      <c r="DR6643" s="81">
        <v>0</v>
      </c>
      <c r="DS6643" s="81">
        <v>5.9460337367401561E-7</v>
      </c>
      <c r="DT6643" s="81">
        <v>5.9460337367401561E-7</v>
      </c>
      <c r="DU6643" s="81">
        <v>0</v>
      </c>
      <c r="DV6643" s="81">
        <v>5.9460337367401561E-7</v>
      </c>
      <c r="DW6643" s="81">
        <v>5.9460337367401561E-7</v>
      </c>
      <c r="GE6643" s="81" t="s">
        <v>449</v>
      </c>
      <c r="GF6643" s="81" t="s">
        <v>155</v>
      </c>
      <c r="GG6643" s="81" t="s">
        <v>505</v>
      </c>
      <c r="GH6643" s="81" t="s">
        <v>461</v>
      </c>
      <c r="GI6643" s="81">
        <v>2024</v>
      </c>
      <c r="GJ6643" s="81" t="s">
        <v>201</v>
      </c>
      <c r="GK6643" s="81">
        <v>233.23007680793941</v>
      </c>
      <c r="GL6643" s="81">
        <v>1419.51</v>
      </c>
      <c r="GM6643" s="81">
        <v>2024</v>
      </c>
      <c r="GN6643" s="81" t="s">
        <v>173</v>
      </c>
      <c r="GO6643" s="81">
        <v>1.1148832299820636E-2</v>
      </c>
      <c r="GP6643" s="81">
        <v>10</v>
      </c>
      <c r="GQ6643" s="81">
        <v>0</v>
      </c>
      <c r="GR6643" s="81" t="s">
        <v>448</v>
      </c>
      <c r="GS6643" s="81">
        <v>1.1148832299820636E-2</v>
      </c>
      <c r="GT6643" s="81">
        <v>2.6002430136060029</v>
      </c>
      <c r="GU6643" s="81">
        <v>1.1148832299820636E-2</v>
      </c>
      <c r="GV6643" s="81">
        <v>2.6002430136060029</v>
      </c>
      <c r="GW6643" s="81">
        <v>1.1148832299820636E-2</v>
      </c>
      <c r="GX6643" s="81">
        <v>2.6002430136060029</v>
      </c>
      <c r="GY6643" s="81">
        <v>1.1148832299820636E-2</v>
      </c>
      <c r="GZ6643" s="81">
        <v>2.6002430136060029</v>
      </c>
    </row>
    <row r="6644" spans="98:208" x14ac:dyDescent="0.25">
      <c r="CT6644" s="81" t="s">
        <v>155</v>
      </c>
      <c r="CU6644" s="81" t="s">
        <v>500</v>
      </c>
      <c r="CV6644" s="81" t="s">
        <v>458</v>
      </c>
      <c r="CW6644" s="81">
        <v>2031</v>
      </c>
      <c r="CX6644" s="81">
        <v>0</v>
      </c>
      <c r="CY6644" s="81">
        <v>0</v>
      </c>
      <c r="CZ6644" s="81">
        <v>0</v>
      </c>
      <c r="DA6644" s="81">
        <v>0</v>
      </c>
      <c r="DB6644" s="81">
        <v>9534.9220877094176</v>
      </c>
      <c r="DC6644" s="81">
        <v>247.2729921649368</v>
      </c>
      <c r="DD6644" s="81">
        <v>9287.6490955444806</v>
      </c>
      <c r="DE6644" s="81">
        <v>0</v>
      </c>
      <c r="DF6644" s="81">
        <v>0</v>
      </c>
      <c r="DG6644" s="81">
        <v>0</v>
      </c>
      <c r="DH6644" s="81">
        <v>2.7568051219217424</v>
      </c>
      <c r="DI6644" s="81">
        <v>2.7568051219217424</v>
      </c>
      <c r="DJ6644" s="81">
        <v>2.156856750394904E-7</v>
      </c>
      <c r="DL6644" s="81">
        <v>0</v>
      </c>
      <c r="DM6644" s="81">
        <v>0</v>
      </c>
      <c r="DN6644" s="81">
        <v>0</v>
      </c>
      <c r="DO6644" s="81">
        <v>0</v>
      </c>
      <c r="DP6644" s="81">
        <v>0</v>
      </c>
      <c r="DQ6644" s="81">
        <v>0</v>
      </c>
      <c r="DR6644" s="81">
        <v>0</v>
      </c>
      <c r="DS6644" s="81">
        <v>5.9460337367401561E-7</v>
      </c>
      <c r="DT6644" s="81">
        <v>5.9460337367401561E-7</v>
      </c>
      <c r="DU6644" s="81">
        <v>0</v>
      </c>
      <c r="DV6644" s="81">
        <v>5.9460337367401561E-7</v>
      </c>
      <c r="DW6644" s="81">
        <v>5.9460337367401561E-7</v>
      </c>
      <c r="GE6644" s="81" t="s">
        <v>449</v>
      </c>
      <c r="GF6644" s="81" t="s">
        <v>155</v>
      </c>
      <c r="GG6644" s="81" t="s">
        <v>505</v>
      </c>
      <c r="GH6644" s="81" t="s">
        <v>461</v>
      </c>
      <c r="GI6644" s="81">
        <v>2025</v>
      </c>
      <c r="GJ6644" s="81" t="s">
        <v>201</v>
      </c>
      <c r="GK6644" s="81">
        <v>233.23007680793941</v>
      </c>
      <c r="GL6644" s="81">
        <v>1419.51</v>
      </c>
      <c r="GM6644" s="81">
        <v>2025</v>
      </c>
      <c r="GN6644" s="81" t="s">
        <v>173</v>
      </c>
      <c r="GO6644" s="81">
        <v>1.1148832299820636E-2</v>
      </c>
      <c r="GP6644" s="81">
        <v>10</v>
      </c>
      <c r="GQ6644" s="81">
        <v>0</v>
      </c>
      <c r="GR6644" s="81" t="s">
        <v>448</v>
      </c>
      <c r="GS6644" s="81">
        <v>1.1148832299820636E-2</v>
      </c>
      <c r="GT6644" s="81">
        <v>2.6002430136060029</v>
      </c>
      <c r="GU6644" s="81">
        <v>1.1148832299820636E-2</v>
      </c>
      <c r="GV6644" s="81">
        <v>2.6002430136060029</v>
      </c>
      <c r="GW6644" s="81">
        <v>1.1148832299820636E-2</v>
      </c>
      <c r="GX6644" s="81">
        <v>2.6002430136060029</v>
      </c>
      <c r="GY6644" s="81">
        <v>1.1148832299820636E-2</v>
      </c>
      <c r="GZ6644" s="81">
        <v>2.6002430136060029</v>
      </c>
    </row>
    <row r="6645" spans="98:208" x14ac:dyDescent="0.25">
      <c r="CT6645" s="81" t="s">
        <v>155</v>
      </c>
      <c r="CU6645" s="81" t="s">
        <v>500</v>
      </c>
      <c r="CV6645" s="81" t="s">
        <v>458</v>
      </c>
      <c r="CW6645" s="81">
        <v>2032</v>
      </c>
      <c r="CX6645" s="81">
        <v>0</v>
      </c>
      <c r="CY6645" s="81">
        <v>0</v>
      </c>
      <c r="CZ6645" s="81">
        <v>0</v>
      </c>
      <c r="DA6645" s="81">
        <v>0</v>
      </c>
      <c r="DB6645" s="81">
        <v>9534.9220877094176</v>
      </c>
      <c r="DC6645" s="81">
        <v>247.2729921649368</v>
      </c>
      <c r="DD6645" s="81">
        <v>9287.6490955444806</v>
      </c>
      <c r="DE6645" s="81">
        <v>0</v>
      </c>
      <c r="DF6645" s="81">
        <v>0</v>
      </c>
      <c r="DG6645" s="81">
        <v>0</v>
      </c>
      <c r="DH6645" s="81">
        <v>0</v>
      </c>
      <c r="DI6645" s="81">
        <v>2.7568051219217424</v>
      </c>
      <c r="DJ6645" s="81">
        <v>2.156856750394904E-7</v>
      </c>
      <c r="DL6645" s="81">
        <v>0</v>
      </c>
      <c r="DM6645" s="81">
        <v>0</v>
      </c>
      <c r="DN6645" s="81">
        <v>0</v>
      </c>
      <c r="DO6645" s="81">
        <v>0</v>
      </c>
      <c r="DP6645" s="81">
        <v>0</v>
      </c>
      <c r="DQ6645" s="81">
        <v>0</v>
      </c>
      <c r="DR6645" s="81">
        <v>0</v>
      </c>
      <c r="DS6645" s="81">
        <v>0</v>
      </c>
      <c r="DT6645" s="81">
        <v>0</v>
      </c>
      <c r="DU6645" s="81">
        <v>0</v>
      </c>
      <c r="DV6645" s="81">
        <v>5.9460337367401561E-7</v>
      </c>
      <c r="DW6645" s="81">
        <v>5.9460337367401561E-7</v>
      </c>
      <c r="GE6645" s="81" t="s">
        <v>449</v>
      </c>
      <c r="GF6645" s="81" t="s">
        <v>155</v>
      </c>
      <c r="GG6645" s="81" t="s">
        <v>505</v>
      </c>
      <c r="GH6645" s="81" t="s">
        <v>461</v>
      </c>
      <c r="GI6645" s="81">
        <v>2026</v>
      </c>
      <c r="GJ6645" s="81" t="s">
        <v>201</v>
      </c>
      <c r="GK6645" s="81">
        <v>233.23007680793941</v>
      </c>
      <c r="GL6645" s="81">
        <v>1419.51</v>
      </c>
      <c r="GM6645" s="81">
        <v>2026</v>
      </c>
      <c r="GN6645" s="81" t="s">
        <v>173</v>
      </c>
      <c r="GO6645" s="81">
        <v>1.1148832299820636E-2</v>
      </c>
      <c r="GP6645" s="81">
        <v>10</v>
      </c>
      <c r="GQ6645" s="81">
        <v>0</v>
      </c>
      <c r="GR6645" s="81" t="s">
        <v>448</v>
      </c>
      <c r="GS6645" s="81">
        <v>1.1148832299820636E-2</v>
      </c>
      <c r="GT6645" s="81">
        <v>2.6002430136060029</v>
      </c>
      <c r="GU6645" s="81">
        <v>1.1148832299820636E-2</v>
      </c>
      <c r="GV6645" s="81">
        <v>2.6002430136060029</v>
      </c>
      <c r="GW6645" s="81">
        <v>1.1148832299820636E-2</v>
      </c>
      <c r="GX6645" s="81">
        <v>2.6002430136060029</v>
      </c>
      <c r="GY6645" s="81">
        <v>1.1148832299820636E-2</v>
      </c>
      <c r="GZ6645" s="81">
        <v>2.6002430136060029</v>
      </c>
    </row>
    <row r="6646" spans="98:208" x14ac:dyDescent="0.25">
      <c r="CT6646" s="81" t="s">
        <v>155</v>
      </c>
      <c r="CU6646" s="81" t="s">
        <v>500</v>
      </c>
      <c r="CV6646" s="81" t="s">
        <v>459</v>
      </c>
      <c r="CW6646" s="81">
        <v>2020</v>
      </c>
      <c r="CX6646" s="81">
        <v>0</v>
      </c>
      <c r="CY6646" s="81">
        <v>0</v>
      </c>
      <c r="CZ6646" s="81">
        <v>0</v>
      </c>
      <c r="DA6646" s="81">
        <v>0</v>
      </c>
      <c r="DB6646" s="81">
        <v>5.2405583313021316</v>
      </c>
      <c r="DC6646" s="81">
        <v>0.69641821681215388</v>
      </c>
      <c r="DD6646" s="81">
        <v>2.9419641522812081</v>
      </c>
      <c r="DE6646" s="81">
        <v>1.602175962208428</v>
      </c>
      <c r="DF6646" s="81">
        <v>7.7642499097788321E-3</v>
      </c>
      <c r="DG6646" s="81">
        <v>0</v>
      </c>
      <c r="DH6646" s="81">
        <v>0</v>
      </c>
      <c r="DI6646" s="81">
        <v>0</v>
      </c>
      <c r="DJ6646" s="81">
        <v>5.8240034682822733E-5</v>
      </c>
      <c r="DL6646" s="81">
        <v>0</v>
      </c>
      <c r="DM6646" s="81">
        <v>4.5219018403162245E-7</v>
      </c>
      <c r="DN6646" s="81">
        <v>4.5219018403162245E-7</v>
      </c>
      <c r="DO6646" s="81">
        <v>0</v>
      </c>
      <c r="DP6646" s="81">
        <v>0</v>
      </c>
      <c r="DQ6646" s="81">
        <v>0</v>
      </c>
      <c r="DR6646" s="81">
        <v>0</v>
      </c>
      <c r="DS6646" s="81">
        <v>0</v>
      </c>
      <c r="DT6646" s="81">
        <v>0</v>
      </c>
      <c r="DU6646" s="81">
        <v>0</v>
      </c>
      <c r="DV6646" s="81">
        <v>0</v>
      </c>
      <c r="DW6646" s="81">
        <v>0</v>
      </c>
      <c r="GE6646" s="81" t="s">
        <v>449</v>
      </c>
      <c r="GF6646" s="81" t="s">
        <v>155</v>
      </c>
      <c r="GG6646" s="81" t="s">
        <v>505</v>
      </c>
      <c r="GH6646" s="81" t="s">
        <v>461</v>
      </c>
      <c r="GI6646" s="81">
        <v>2027</v>
      </c>
      <c r="GJ6646" s="81" t="s">
        <v>201</v>
      </c>
      <c r="GK6646" s="81">
        <v>233.23007680793941</v>
      </c>
      <c r="GL6646" s="81">
        <v>1419.51</v>
      </c>
      <c r="GM6646" s="81">
        <v>2027</v>
      </c>
      <c r="GN6646" s="81" t="s">
        <v>173</v>
      </c>
      <c r="GO6646" s="81">
        <v>1.1148832299820636E-2</v>
      </c>
      <c r="GP6646" s="81">
        <v>10</v>
      </c>
      <c r="GQ6646" s="81">
        <v>0</v>
      </c>
      <c r="GR6646" s="81" t="s">
        <v>448</v>
      </c>
      <c r="GS6646" s="81">
        <v>1.1148832299820636E-2</v>
      </c>
      <c r="GT6646" s="81">
        <v>2.6002430136060029</v>
      </c>
      <c r="GU6646" s="81">
        <v>1.1148832299820636E-2</v>
      </c>
      <c r="GV6646" s="81">
        <v>2.6002430136060029</v>
      </c>
      <c r="GW6646" s="81">
        <v>1.1148832299820636E-2</v>
      </c>
      <c r="GX6646" s="81">
        <v>2.6002430136060029</v>
      </c>
      <c r="GY6646" s="81">
        <v>1.1148832299820636E-2</v>
      </c>
      <c r="GZ6646" s="81">
        <v>2.6002430136060029</v>
      </c>
    </row>
    <row r="6647" spans="98:208" x14ac:dyDescent="0.25">
      <c r="CT6647" s="81" t="s">
        <v>155</v>
      </c>
      <c r="CU6647" s="81" t="s">
        <v>500</v>
      </c>
      <c r="CV6647" s="81" t="s">
        <v>459</v>
      </c>
      <c r="CW6647" s="81">
        <v>2021</v>
      </c>
      <c r="CX6647" s="81">
        <v>0</v>
      </c>
      <c r="CY6647" s="81">
        <v>0</v>
      </c>
      <c r="CZ6647" s="81">
        <v>0</v>
      </c>
      <c r="DA6647" s="81">
        <v>0</v>
      </c>
      <c r="DB6647" s="81">
        <v>5.2405583313021316</v>
      </c>
      <c r="DC6647" s="81">
        <v>0.69641821681215388</v>
      </c>
      <c r="DD6647" s="81">
        <v>2.9419641522812081</v>
      </c>
      <c r="DE6647" s="81">
        <v>1.602175962208428</v>
      </c>
      <c r="DF6647" s="81">
        <v>7.7642499097788321E-3</v>
      </c>
      <c r="DG6647" s="81">
        <v>7.7642499097788321E-3</v>
      </c>
      <c r="DH6647" s="81">
        <v>0</v>
      </c>
      <c r="DI6647" s="81">
        <v>0</v>
      </c>
      <c r="DJ6647" s="81">
        <v>5.8240034682822733E-5</v>
      </c>
      <c r="DL6647" s="81">
        <v>0</v>
      </c>
      <c r="DM6647" s="81">
        <v>4.5219018403162245E-7</v>
      </c>
      <c r="DN6647" s="81">
        <v>4.5219018403162245E-7</v>
      </c>
      <c r="DO6647" s="81">
        <v>0</v>
      </c>
      <c r="DP6647" s="81">
        <v>4.5219018403162245E-7</v>
      </c>
      <c r="DQ6647" s="81">
        <v>4.5219018403162245E-7</v>
      </c>
      <c r="DR6647" s="81">
        <v>0</v>
      </c>
      <c r="DS6647" s="81">
        <v>0</v>
      </c>
      <c r="DT6647" s="81">
        <v>0</v>
      </c>
      <c r="DU6647" s="81">
        <v>0</v>
      </c>
      <c r="DV6647" s="81">
        <v>0</v>
      </c>
      <c r="DW6647" s="81">
        <v>0</v>
      </c>
      <c r="GE6647" s="81" t="s">
        <v>449</v>
      </c>
      <c r="GF6647" s="81" t="s">
        <v>155</v>
      </c>
      <c r="GG6647" s="81" t="s">
        <v>505</v>
      </c>
      <c r="GH6647" s="81" t="s">
        <v>461</v>
      </c>
      <c r="GI6647" s="81">
        <v>2028</v>
      </c>
      <c r="GJ6647" s="81" t="s">
        <v>201</v>
      </c>
      <c r="GK6647" s="81">
        <v>247.2729921649472</v>
      </c>
      <c r="GL6647" s="81">
        <v>1419.51</v>
      </c>
      <c r="GM6647" s="81">
        <v>2028</v>
      </c>
      <c r="GN6647" s="81" t="s">
        <v>173</v>
      </c>
      <c r="GO6647" s="81">
        <v>1.1148832299820636E-2</v>
      </c>
      <c r="GP6647" s="81">
        <v>10</v>
      </c>
      <c r="GQ6647" s="81">
        <v>0</v>
      </c>
      <c r="GR6647" s="81" t="s">
        <v>448</v>
      </c>
      <c r="GS6647" s="81">
        <v>1.1148832299820636E-2</v>
      </c>
      <c r="GT6647" s="81">
        <v>2.7568051219218583</v>
      </c>
      <c r="GU6647" s="81">
        <v>1.1148832299820636E-2</v>
      </c>
      <c r="GV6647" s="81">
        <v>2.7568051219218583</v>
      </c>
      <c r="GW6647" s="81">
        <v>1.1148832299820636E-2</v>
      </c>
      <c r="GX6647" s="81">
        <v>2.7568051219218583</v>
      </c>
      <c r="GY6647" s="81">
        <v>1.1148832299820636E-2</v>
      </c>
      <c r="GZ6647" s="81">
        <v>2.7568051219218583</v>
      </c>
    </row>
    <row r="6648" spans="98:208" x14ac:dyDescent="0.25">
      <c r="CT6648" s="81" t="s">
        <v>155</v>
      </c>
      <c r="CU6648" s="81" t="s">
        <v>500</v>
      </c>
      <c r="CV6648" s="81" t="s">
        <v>459</v>
      </c>
      <c r="CW6648" s="81">
        <v>2022</v>
      </c>
      <c r="CX6648" s="81">
        <v>0</v>
      </c>
      <c r="CY6648" s="81">
        <v>0</v>
      </c>
      <c r="CZ6648" s="81">
        <v>0</v>
      </c>
      <c r="DA6648" s="81">
        <v>0</v>
      </c>
      <c r="DB6648" s="81">
        <v>5.2405583313021316</v>
      </c>
      <c r="DC6648" s="81">
        <v>0.69641821681215388</v>
      </c>
      <c r="DD6648" s="81">
        <v>2.9419641522812081</v>
      </c>
      <c r="DE6648" s="81">
        <v>1.602175962208428</v>
      </c>
      <c r="DF6648" s="81">
        <v>7.7642499097788321E-3</v>
      </c>
      <c r="DG6648" s="81">
        <v>7.7642499097788321E-3</v>
      </c>
      <c r="DH6648" s="81">
        <v>7.7642499097788321E-3</v>
      </c>
      <c r="DI6648" s="81">
        <v>0</v>
      </c>
      <c r="DJ6648" s="81">
        <v>5.8240034682822733E-5</v>
      </c>
      <c r="DL6648" s="81">
        <v>0</v>
      </c>
      <c r="DM6648" s="81">
        <v>4.5219018403162245E-7</v>
      </c>
      <c r="DN6648" s="81">
        <v>4.5219018403162245E-7</v>
      </c>
      <c r="DO6648" s="81">
        <v>0</v>
      </c>
      <c r="DP6648" s="81">
        <v>4.5219018403162245E-7</v>
      </c>
      <c r="DQ6648" s="81">
        <v>4.5219018403162245E-7</v>
      </c>
      <c r="DR6648" s="81">
        <v>0</v>
      </c>
      <c r="DS6648" s="81">
        <v>4.5219018403162245E-7</v>
      </c>
      <c r="DT6648" s="81">
        <v>4.5219018403162245E-7</v>
      </c>
      <c r="DU6648" s="81">
        <v>0</v>
      </c>
      <c r="DV6648" s="81">
        <v>0</v>
      </c>
      <c r="DW6648" s="81">
        <v>0</v>
      </c>
      <c r="GE6648" s="81" t="s">
        <v>449</v>
      </c>
      <c r="GF6648" s="81" t="s">
        <v>155</v>
      </c>
      <c r="GG6648" s="81" t="s">
        <v>505</v>
      </c>
      <c r="GH6648" s="81" t="s">
        <v>461</v>
      </c>
      <c r="GI6648" s="81">
        <v>2029</v>
      </c>
      <c r="GJ6648" s="81" t="s">
        <v>201</v>
      </c>
      <c r="GK6648" s="81">
        <v>247.2729921649472</v>
      </c>
      <c r="GL6648" s="81">
        <v>1419.51</v>
      </c>
      <c r="GM6648" s="81">
        <v>2029</v>
      </c>
      <c r="GN6648" s="81" t="s">
        <v>173</v>
      </c>
      <c r="GO6648" s="81">
        <v>1.1148832299820636E-2</v>
      </c>
      <c r="GP6648" s="81">
        <v>10</v>
      </c>
      <c r="GQ6648" s="81">
        <v>0</v>
      </c>
      <c r="GR6648" s="81" t="s">
        <v>448</v>
      </c>
      <c r="GS6648" s="81">
        <v>1.1148832299820636E-2</v>
      </c>
      <c r="GT6648" s="81">
        <v>2.7568051219218583</v>
      </c>
      <c r="GU6648" s="81">
        <v>1.1148832299820636E-2</v>
      </c>
      <c r="GV6648" s="81">
        <v>2.7568051219218583</v>
      </c>
      <c r="GW6648" s="81">
        <v>1.1148832299820636E-2</v>
      </c>
      <c r="GX6648" s="81">
        <v>2.7568051219218583</v>
      </c>
      <c r="GY6648" s="81">
        <v>1.1148832299820636E-2</v>
      </c>
      <c r="GZ6648" s="81">
        <v>2.7568051219218583</v>
      </c>
    </row>
    <row r="6649" spans="98:208" x14ac:dyDescent="0.25">
      <c r="CT6649" s="81" t="s">
        <v>155</v>
      </c>
      <c r="CU6649" s="81" t="s">
        <v>500</v>
      </c>
      <c r="CV6649" s="81" t="s">
        <v>459</v>
      </c>
      <c r="CW6649" s="81">
        <v>2023</v>
      </c>
      <c r="CX6649" s="81">
        <v>0</v>
      </c>
      <c r="CY6649" s="81">
        <v>0</v>
      </c>
      <c r="CZ6649" s="81">
        <v>0</v>
      </c>
      <c r="DA6649" s="81">
        <v>0</v>
      </c>
      <c r="DB6649" s="81">
        <v>5.4750346070082463</v>
      </c>
      <c r="DC6649" s="81">
        <v>0.71896016785826944</v>
      </c>
      <c r="DD6649" s="81">
        <v>3.071497198615404</v>
      </c>
      <c r="DE6649" s="81">
        <v>1.684577240534572</v>
      </c>
      <c r="DF6649" s="81">
        <v>8.0155663417027408E-3</v>
      </c>
      <c r="DG6649" s="81">
        <v>8.0155663417027408E-3</v>
      </c>
      <c r="DH6649" s="81">
        <v>8.0155663417027408E-3</v>
      </c>
      <c r="DI6649" s="81">
        <v>8.0155663417027408E-3</v>
      </c>
      <c r="DJ6649" s="81">
        <v>5.8240034682822733E-5</v>
      </c>
      <c r="DL6649" s="81">
        <v>0</v>
      </c>
      <c r="DM6649" s="81">
        <v>4.6682686174323414E-7</v>
      </c>
      <c r="DN6649" s="81">
        <v>4.6682686174323414E-7</v>
      </c>
      <c r="DO6649" s="81">
        <v>0</v>
      </c>
      <c r="DP6649" s="81">
        <v>4.6682686174323414E-7</v>
      </c>
      <c r="DQ6649" s="81">
        <v>4.6682686174323414E-7</v>
      </c>
      <c r="DR6649" s="81">
        <v>0</v>
      </c>
      <c r="DS6649" s="81">
        <v>4.6682686174323414E-7</v>
      </c>
      <c r="DT6649" s="81">
        <v>4.6682686174323414E-7</v>
      </c>
      <c r="DU6649" s="81">
        <v>0</v>
      </c>
      <c r="DV6649" s="81">
        <v>4.6682686174323414E-7</v>
      </c>
      <c r="DW6649" s="81">
        <v>4.6682686174323414E-7</v>
      </c>
      <c r="GE6649" s="81" t="s">
        <v>449</v>
      </c>
      <c r="GF6649" s="81" t="s">
        <v>155</v>
      </c>
      <c r="GG6649" s="81" t="s">
        <v>505</v>
      </c>
      <c r="GH6649" s="81" t="s">
        <v>461</v>
      </c>
      <c r="GI6649" s="81">
        <v>2030</v>
      </c>
      <c r="GJ6649" s="81" t="s">
        <v>201</v>
      </c>
      <c r="GK6649" s="81">
        <v>247.2729921649472</v>
      </c>
      <c r="GL6649" s="81">
        <v>1419.51</v>
      </c>
      <c r="GM6649" s="81">
        <v>2030</v>
      </c>
      <c r="GN6649" s="81" t="s">
        <v>173</v>
      </c>
      <c r="GO6649" s="81">
        <v>1.1148832299820636E-2</v>
      </c>
      <c r="GP6649" s="81">
        <v>10</v>
      </c>
      <c r="GQ6649" s="81">
        <v>0</v>
      </c>
      <c r="GR6649" s="81" t="s">
        <v>448</v>
      </c>
      <c r="GS6649" s="81">
        <v>0</v>
      </c>
      <c r="GT6649" s="81">
        <v>0</v>
      </c>
      <c r="GU6649" s="81">
        <v>1.1148832299820636E-2</v>
      </c>
      <c r="GV6649" s="81">
        <v>2.7568051219218583</v>
      </c>
      <c r="GW6649" s="81">
        <v>1.1148832299820636E-2</v>
      </c>
      <c r="GX6649" s="81">
        <v>2.7568051219218583</v>
      </c>
      <c r="GY6649" s="81">
        <v>1.1148832299820636E-2</v>
      </c>
      <c r="GZ6649" s="81">
        <v>2.7568051219218583</v>
      </c>
    </row>
    <row r="6650" spans="98:208" x14ac:dyDescent="0.25">
      <c r="CT6650" s="81" t="s">
        <v>155</v>
      </c>
      <c r="CU6650" s="81" t="s">
        <v>500</v>
      </c>
      <c r="CV6650" s="81" t="s">
        <v>459</v>
      </c>
      <c r="CW6650" s="81">
        <v>2024</v>
      </c>
      <c r="CX6650" s="81">
        <v>0</v>
      </c>
      <c r="CY6650" s="81">
        <v>0</v>
      </c>
      <c r="CZ6650" s="81">
        <v>0</v>
      </c>
      <c r="DA6650" s="81">
        <v>0</v>
      </c>
      <c r="DB6650" s="81">
        <v>5.4750346070082463</v>
      </c>
      <c r="DC6650" s="81">
        <v>0.71896016785826944</v>
      </c>
      <c r="DD6650" s="81">
        <v>3.071497198615404</v>
      </c>
      <c r="DE6650" s="81">
        <v>1.684577240534572</v>
      </c>
      <c r="DF6650" s="81">
        <v>8.0155663417027408E-3</v>
      </c>
      <c r="DG6650" s="81">
        <v>8.0155663417027408E-3</v>
      </c>
      <c r="DH6650" s="81">
        <v>8.0155663417027408E-3</v>
      </c>
      <c r="DI6650" s="81">
        <v>8.0155663417027408E-3</v>
      </c>
      <c r="DJ6650" s="81">
        <v>5.8240034682822733E-5</v>
      </c>
      <c r="DL6650" s="81">
        <v>0</v>
      </c>
      <c r="DM6650" s="81">
        <v>4.6682686174323414E-7</v>
      </c>
      <c r="DN6650" s="81">
        <v>4.6682686174323414E-7</v>
      </c>
      <c r="DO6650" s="81">
        <v>0</v>
      </c>
      <c r="DP6650" s="81">
        <v>4.6682686174323414E-7</v>
      </c>
      <c r="DQ6650" s="81">
        <v>4.6682686174323414E-7</v>
      </c>
      <c r="DR6650" s="81">
        <v>0</v>
      </c>
      <c r="DS6650" s="81">
        <v>4.6682686174323414E-7</v>
      </c>
      <c r="DT6650" s="81">
        <v>4.6682686174323414E-7</v>
      </c>
      <c r="DU6650" s="81">
        <v>0</v>
      </c>
      <c r="DV6650" s="81">
        <v>4.6682686174323414E-7</v>
      </c>
      <c r="DW6650" s="81">
        <v>4.6682686174323414E-7</v>
      </c>
      <c r="GE6650" s="81" t="s">
        <v>449</v>
      </c>
      <c r="GF6650" s="81" t="s">
        <v>155</v>
      </c>
      <c r="GG6650" s="81" t="s">
        <v>505</v>
      </c>
      <c r="GH6650" s="81" t="s">
        <v>461</v>
      </c>
      <c r="GI6650" s="81">
        <v>2031</v>
      </c>
      <c r="GJ6650" s="81" t="s">
        <v>201</v>
      </c>
      <c r="GK6650" s="81">
        <v>247.2729921649472</v>
      </c>
      <c r="GL6650" s="81">
        <v>1419.51</v>
      </c>
      <c r="GM6650" s="81">
        <v>2031</v>
      </c>
      <c r="GN6650" s="81" t="s">
        <v>173</v>
      </c>
      <c r="GO6650" s="81">
        <v>1.1148832299820636E-2</v>
      </c>
      <c r="GP6650" s="81">
        <v>10</v>
      </c>
      <c r="GQ6650" s="81">
        <v>0</v>
      </c>
      <c r="GR6650" s="81" t="s">
        <v>448</v>
      </c>
      <c r="GS6650" s="81">
        <v>0</v>
      </c>
      <c r="GT6650" s="81">
        <v>0</v>
      </c>
      <c r="GU6650" s="81">
        <v>0</v>
      </c>
      <c r="GV6650" s="81">
        <v>0</v>
      </c>
      <c r="GW6650" s="81">
        <v>1.1148832299820636E-2</v>
      </c>
      <c r="GX6650" s="81">
        <v>2.7568051219218583</v>
      </c>
      <c r="GY6650" s="81">
        <v>1.1148832299820636E-2</v>
      </c>
      <c r="GZ6650" s="81">
        <v>2.7568051219218583</v>
      </c>
    </row>
    <row r="6651" spans="98:208" x14ac:dyDescent="0.25">
      <c r="CT6651" s="81" t="s">
        <v>155</v>
      </c>
      <c r="CU6651" s="81" t="s">
        <v>500</v>
      </c>
      <c r="CV6651" s="81" t="s">
        <v>459</v>
      </c>
      <c r="CW6651" s="81">
        <v>2025</v>
      </c>
      <c r="CX6651" s="81">
        <v>0</v>
      </c>
      <c r="CY6651" s="81">
        <v>0</v>
      </c>
      <c r="CZ6651" s="81">
        <v>0</v>
      </c>
      <c r="DA6651" s="81">
        <v>0</v>
      </c>
      <c r="DB6651" s="81">
        <v>5.4750346070082463</v>
      </c>
      <c r="DC6651" s="81">
        <v>0.71896016785826944</v>
      </c>
      <c r="DD6651" s="81">
        <v>3.071497198615404</v>
      </c>
      <c r="DE6651" s="81">
        <v>1.684577240534572</v>
      </c>
      <c r="DF6651" s="81">
        <v>8.0155663417027408E-3</v>
      </c>
      <c r="DG6651" s="81">
        <v>8.0155663417027408E-3</v>
      </c>
      <c r="DH6651" s="81">
        <v>8.0155663417027408E-3</v>
      </c>
      <c r="DI6651" s="81">
        <v>8.0155663417027408E-3</v>
      </c>
      <c r="DJ6651" s="81">
        <v>5.8240034682822733E-5</v>
      </c>
      <c r="DL6651" s="81">
        <v>0</v>
      </c>
      <c r="DM6651" s="81">
        <v>4.6682686174323414E-7</v>
      </c>
      <c r="DN6651" s="81">
        <v>4.6682686174323414E-7</v>
      </c>
      <c r="DO6651" s="81">
        <v>0</v>
      </c>
      <c r="DP6651" s="81">
        <v>4.6682686174323414E-7</v>
      </c>
      <c r="DQ6651" s="81">
        <v>4.6682686174323414E-7</v>
      </c>
      <c r="DR6651" s="81">
        <v>0</v>
      </c>
      <c r="DS6651" s="81">
        <v>4.6682686174323414E-7</v>
      </c>
      <c r="DT6651" s="81">
        <v>4.6682686174323414E-7</v>
      </c>
      <c r="DU6651" s="81">
        <v>0</v>
      </c>
      <c r="DV6651" s="81">
        <v>4.6682686174323414E-7</v>
      </c>
      <c r="DW6651" s="81">
        <v>4.6682686174323414E-7</v>
      </c>
      <c r="GE6651" s="81" t="s">
        <v>449</v>
      </c>
      <c r="GF6651" s="81" t="s">
        <v>155</v>
      </c>
      <c r="GG6651" s="81" t="s">
        <v>505</v>
      </c>
      <c r="GH6651" s="81" t="s">
        <v>461</v>
      </c>
      <c r="GI6651" s="81">
        <v>2032</v>
      </c>
      <c r="GJ6651" s="81" t="s">
        <v>201</v>
      </c>
      <c r="GK6651" s="81">
        <v>247.2729921649472</v>
      </c>
      <c r="GL6651" s="81">
        <v>1419.51</v>
      </c>
      <c r="GM6651" s="81">
        <v>2032</v>
      </c>
      <c r="GN6651" s="81" t="s">
        <v>173</v>
      </c>
      <c r="GO6651" s="81">
        <v>1.1148832299820636E-2</v>
      </c>
      <c r="GP6651" s="81">
        <v>10</v>
      </c>
      <c r="GQ6651" s="81">
        <v>0</v>
      </c>
      <c r="GR6651" s="81" t="s">
        <v>448</v>
      </c>
      <c r="GS6651" s="81">
        <v>0</v>
      </c>
      <c r="GT6651" s="81">
        <v>0</v>
      </c>
      <c r="GU6651" s="81">
        <v>0</v>
      </c>
      <c r="GV6651" s="81">
        <v>0</v>
      </c>
      <c r="GW6651" s="81">
        <v>0</v>
      </c>
      <c r="GX6651" s="81">
        <v>0</v>
      </c>
      <c r="GY6651" s="81">
        <v>1.1148832299820636E-2</v>
      </c>
      <c r="GZ6651" s="81">
        <v>2.7568051219218583</v>
      </c>
    </row>
    <row r="6652" spans="98:208" x14ac:dyDescent="0.25">
      <c r="CT6652" s="81" t="s">
        <v>155</v>
      </c>
      <c r="CU6652" s="81" t="s">
        <v>500</v>
      </c>
      <c r="CV6652" s="81" t="s">
        <v>459</v>
      </c>
      <c r="CW6652" s="81">
        <v>2026</v>
      </c>
      <c r="CX6652" s="81">
        <v>0</v>
      </c>
      <c r="CY6652" s="81">
        <v>0</v>
      </c>
      <c r="CZ6652" s="81">
        <v>0</v>
      </c>
      <c r="DA6652" s="81">
        <v>0</v>
      </c>
      <c r="DB6652" s="81">
        <v>5.4750346070082463</v>
      </c>
      <c r="DC6652" s="81">
        <v>0.71896016785826944</v>
      </c>
      <c r="DD6652" s="81">
        <v>3.071497198615404</v>
      </c>
      <c r="DE6652" s="81">
        <v>1.684577240534572</v>
      </c>
      <c r="DF6652" s="81">
        <v>8.0155663417027408E-3</v>
      </c>
      <c r="DG6652" s="81">
        <v>8.0155663417027408E-3</v>
      </c>
      <c r="DH6652" s="81">
        <v>8.0155663417027408E-3</v>
      </c>
      <c r="DI6652" s="81">
        <v>8.0155663417027408E-3</v>
      </c>
      <c r="DJ6652" s="81">
        <v>5.8240034682822733E-5</v>
      </c>
      <c r="DL6652" s="81">
        <v>0</v>
      </c>
      <c r="DM6652" s="81">
        <v>4.6682686174323414E-7</v>
      </c>
      <c r="DN6652" s="81">
        <v>4.6682686174323414E-7</v>
      </c>
      <c r="DO6652" s="81">
        <v>0</v>
      </c>
      <c r="DP6652" s="81">
        <v>4.6682686174323414E-7</v>
      </c>
      <c r="DQ6652" s="81">
        <v>4.6682686174323414E-7</v>
      </c>
      <c r="DR6652" s="81">
        <v>0</v>
      </c>
      <c r="DS6652" s="81">
        <v>4.6682686174323414E-7</v>
      </c>
      <c r="DT6652" s="81">
        <v>4.6682686174323414E-7</v>
      </c>
      <c r="DU6652" s="81">
        <v>0</v>
      </c>
      <c r="DV6652" s="81">
        <v>4.6682686174323414E-7</v>
      </c>
      <c r="DW6652" s="81">
        <v>4.6682686174323414E-7</v>
      </c>
      <c r="GE6652" s="81" t="s">
        <v>449</v>
      </c>
      <c r="GF6652" s="81" t="s">
        <v>155</v>
      </c>
      <c r="GG6652" s="81" t="s">
        <v>505</v>
      </c>
      <c r="GH6652" s="81" t="s">
        <v>451</v>
      </c>
      <c r="GI6652" s="81">
        <v>2021</v>
      </c>
      <c r="GJ6652" s="81" t="s">
        <v>201</v>
      </c>
      <c r="GK6652" s="81">
        <v>222.22942162783809</v>
      </c>
      <c r="GL6652" s="81">
        <v>1419.51</v>
      </c>
      <c r="GM6652" s="81">
        <v>2021</v>
      </c>
      <c r="GN6652" s="81" t="s">
        <v>173</v>
      </c>
      <c r="GO6652" s="81">
        <v>1.1148832299820636E-2</v>
      </c>
      <c r="GP6652" s="81">
        <v>10</v>
      </c>
      <c r="GQ6652" s="81">
        <v>0</v>
      </c>
      <c r="GR6652" s="81" t="s">
        <v>448</v>
      </c>
      <c r="GS6652" s="81">
        <v>1.1148832299820636E-2</v>
      </c>
      <c r="GT6652" s="81">
        <v>2.4775985538149001</v>
      </c>
      <c r="GU6652" s="81">
        <v>1.1148832299820636E-2</v>
      </c>
      <c r="GV6652" s="81">
        <v>2.4775985538149001</v>
      </c>
      <c r="GW6652" s="81">
        <v>0</v>
      </c>
      <c r="GX6652" s="81">
        <v>0</v>
      </c>
      <c r="GY6652" s="81">
        <v>0</v>
      </c>
      <c r="GZ6652" s="81">
        <v>0</v>
      </c>
    </row>
    <row r="6653" spans="98:208" x14ac:dyDescent="0.25">
      <c r="CT6653" s="81" t="s">
        <v>155</v>
      </c>
      <c r="CU6653" s="81" t="s">
        <v>500</v>
      </c>
      <c r="CV6653" s="81" t="s">
        <v>459</v>
      </c>
      <c r="CW6653" s="81">
        <v>2027</v>
      </c>
      <c r="CX6653" s="81">
        <v>0</v>
      </c>
      <c r="CY6653" s="81">
        <v>0</v>
      </c>
      <c r="CZ6653" s="81">
        <v>0</v>
      </c>
      <c r="DA6653" s="81">
        <v>0</v>
      </c>
      <c r="DB6653" s="81">
        <v>5.4750346070082463</v>
      </c>
      <c r="DC6653" s="81">
        <v>0.71896016785826944</v>
      </c>
      <c r="DD6653" s="81">
        <v>3.071497198615404</v>
      </c>
      <c r="DE6653" s="81">
        <v>1.684577240534572</v>
      </c>
      <c r="DF6653" s="81">
        <v>8.0155663417027408E-3</v>
      </c>
      <c r="DG6653" s="81">
        <v>8.0155663417027408E-3</v>
      </c>
      <c r="DH6653" s="81">
        <v>8.0155663417027408E-3</v>
      </c>
      <c r="DI6653" s="81">
        <v>8.0155663417027408E-3</v>
      </c>
      <c r="DJ6653" s="81">
        <v>5.8240034682822733E-5</v>
      </c>
      <c r="DL6653" s="81">
        <v>0</v>
      </c>
      <c r="DM6653" s="81">
        <v>4.6682686174323414E-7</v>
      </c>
      <c r="DN6653" s="81">
        <v>4.6682686174323414E-7</v>
      </c>
      <c r="DO6653" s="81">
        <v>0</v>
      </c>
      <c r="DP6653" s="81">
        <v>4.6682686174323414E-7</v>
      </c>
      <c r="DQ6653" s="81">
        <v>4.6682686174323414E-7</v>
      </c>
      <c r="DR6653" s="81">
        <v>0</v>
      </c>
      <c r="DS6653" s="81">
        <v>4.6682686174323414E-7</v>
      </c>
      <c r="DT6653" s="81">
        <v>4.6682686174323414E-7</v>
      </c>
      <c r="DU6653" s="81">
        <v>0</v>
      </c>
      <c r="DV6653" s="81">
        <v>4.6682686174323414E-7</v>
      </c>
      <c r="DW6653" s="81">
        <v>4.6682686174323414E-7</v>
      </c>
      <c r="GE6653" s="81" t="s">
        <v>449</v>
      </c>
      <c r="GF6653" s="81" t="s">
        <v>155</v>
      </c>
      <c r="GG6653" s="81" t="s">
        <v>505</v>
      </c>
      <c r="GH6653" s="81" t="s">
        <v>451</v>
      </c>
      <c r="GI6653" s="81">
        <v>2022</v>
      </c>
      <c r="GJ6653" s="81" t="s">
        <v>201</v>
      </c>
      <c r="GK6653" s="81">
        <v>222.22942162783809</v>
      </c>
      <c r="GL6653" s="81">
        <v>1419.51</v>
      </c>
      <c r="GM6653" s="81">
        <v>2022</v>
      </c>
      <c r="GN6653" s="81" t="s">
        <v>173</v>
      </c>
      <c r="GO6653" s="81">
        <v>1.1148832299820636E-2</v>
      </c>
      <c r="GP6653" s="81">
        <v>10</v>
      </c>
      <c r="GQ6653" s="81">
        <v>0</v>
      </c>
      <c r="GR6653" s="81" t="s">
        <v>448</v>
      </c>
      <c r="GS6653" s="81">
        <v>1.1148832299820636E-2</v>
      </c>
      <c r="GT6653" s="81">
        <v>2.4775985538149001</v>
      </c>
      <c r="GU6653" s="81">
        <v>1.1148832299820636E-2</v>
      </c>
      <c r="GV6653" s="81">
        <v>2.4775985538149001</v>
      </c>
      <c r="GW6653" s="81">
        <v>1.1148832299820636E-2</v>
      </c>
      <c r="GX6653" s="81">
        <v>2.4775985538149001</v>
      </c>
      <c r="GY6653" s="81">
        <v>0</v>
      </c>
      <c r="GZ6653" s="81">
        <v>0</v>
      </c>
    </row>
    <row r="6654" spans="98:208" x14ac:dyDescent="0.25">
      <c r="CT6654" s="81" t="s">
        <v>155</v>
      </c>
      <c r="CU6654" s="81" t="s">
        <v>500</v>
      </c>
      <c r="CV6654" s="81" t="s">
        <v>459</v>
      </c>
      <c r="CW6654" s="81">
        <v>2028</v>
      </c>
      <c r="CX6654" s="81">
        <v>0</v>
      </c>
      <c r="CY6654" s="81">
        <v>0</v>
      </c>
      <c r="CZ6654" s="81">
        <v>0</v>
      </c>
      <c r="DA6654" s="81">
        <v>0</v>
      </c>
      <c r="DB6654" s="81">
        <v>5.7770153400789459</v>
      </c>
      <c r="DC6654" s="81">
        <v>0.74733835430384343</v>
      </c>
      <c r="DD6654" s="81">
        <v>3.2379513401019802</v>
      </c>
      <c r="DE6654" s="81">
        <v>1.7917256456729509</v>
      </c>
      <c r="DF6654" s="81">
        <v>8.3319499833574874E-3</v>
      </c>
      <c r="DG6654" s="81">
        <v>8.3319499833574874E-3</v>
      </c>
      <c r="DH6654" s="81">
        <v>8.3319499833574874E-3</v>
      </c>
      <c r="DI6654" s="81">
        <v>8.3319499833574874E-3</v>
      </c>
      <c r="DJ6654" s="81">
        <v>5.8240034682822733E-5</v>
      </c>
      <c r="DL6654" s="81">
        <v>0</v>
      </c>
      <c r="DM6654" s="81">
        <v>4.8525305600628435E-7</v>
      </c>
      <c r="DN6654" s="81">
        <v>4.8525305600628435E-7</v>
      </c>
      <c r="DO6654" s="81">
        <v>0</v>
      </c>
      <c r="DP6654" s="81">
        <v>4.8525305600628435E-7</v>
      </c>
      <c r="DQ6654" s="81">
        <v>4.8525305600628435E-7</v>
      </c>
      <c r="DR6654" s="81">
        <v>0</v>
      </c>
      <c r="DS6654" s="81">
        <v>4.8525305600628435E-7</v>
      </c>
      <c r="DT6654" s="81">
        <v>4.8525305600628435E-7</v>
      </c>
      <c r="DU6654" s="81">
        <v>0</v>
      </c>
      <c r="DV6654" s="81">
        <v>4.8525305600628435E-7</v>
      </c>
      <c r="DW6654" s="81">
        <v>4.8525305600628435E-7</v>
      </c>
      <c r="GE6654" s="81" t="s">
        <v>449</v>
      </c>
      <c r="GF6654" s="81" t="s">
        <v>155</v>
      </c>
      <c r="GG6654" s="81" t="s">
        <v>505</v>
      </c>
      <c r="GH6654" s="81" t="s">
        <v>451</v>
      </c>
      <c r="GI6654" s="81">
        <v>2023</v>
      </c>
      <c r="GJ6654" s="81" t="s">
        <v>201</v>
      </c>
      <c r="GK6654" s="81">
        <v>233.23007680794711</v>
      </c>
      <c r="GL6654" s="81">
        <v>1419.51</v>
      </c>
      <c r="GM6654" s="81">
        <v>2023</v>
      </c>
      <c r="GN6654" s="81" t="s">
        <v>173</v>
      </c>
      <c r="GO6654" s="81">
        <v>1.1148832299820636E-2</v>
      </c>
      <c r="GP6654" s="81">
        <v>10</v>
      </c>
      <c r="GQ6654" s="81">
        <v>0</v>
      </c>
      <c r="GR6654" s="81" t="s">
        <v>448</v>
      </c>
      <c r="GS6654" s="81">
        <v>1.1148832299820636E-2</v>
      </c>
      <c r="GT6654" s="81">
        <v>2.6002430136060886</v>
      </c>
      <c r="GU6654" s="81">
        <v>1.1148832299820636E-2</v>
      </c>
      <c r="GV6654" s="81">
        <v>2.6002430136060886</v>
      </c>
      <c r="GW6654" s="81">
        <v>1.1148832299820636E-2</v>
      </c>
      <c r="GX6654" s="81">
        <v>2.6002430136060886</v>
      </c>
      <c r="GY6654" s="81">
        <v>1.1148832299820636E-2</v>
      </c>
      <c r="GZ6654" s="81">
        <v>2.6002430136060886</v>
      </c>
    </row>
    <row r="6655" spans="98:208" x14ac:dyDescent="0.25">
      <c r="CT6655" s="81" t="s">
        <v>155</v>
      </c>
      <c r="CU6655" s="81" t="s">
        <v>500</v>
      </c>
      <c r="CV6655" s="81" t="s">
        <v>459</v>
      </c>
      <c r="CW6655" s="81">
        <v>2029</v>
      </c>
      <c r="CX6655" s="81">
        <v>0</v>
      </c>
      <c r="CY6655" s="81">
        <v>0</v>
      </c>
      <c r="CZ6655" s="81">
        <v>0</v>
      </c>
      <c r="DA6655" s="81">
        <v>0</v>
      </c>
      <c r="DB6655" s="81">
        <v>5.7770153400789459</v>
      </c>
      <c r="DC6655" s="81">
        <v>0.74733835430384343</v>
      </c>
      <c r="DD6655" s="81">
        <v>3.2379513401019802</v>
      </c>
      <c r="DE6655" s="81">
        <v>1.7917256456729509</v>
      </c>
      <c r="DF6655" s="81">
        <v>8.3319499833574874E-3</v>
      </c>
      <c r="DG6655" s="81">
        <v>8.3319499833574874E-3</v>
      </c>
      <c r="DH6655" s="81">
        <v>8.3319499833574874E-3</v>
      </c>
      <c r="DI6655" s="81">
        <v>8.3319499833574874E-3</v>
      </c>
      <c r="DJ6655" s="81">
        <v>5.8240034682822733E-5</v>
      </c>
      <c r="DL6655" s="81">
        <v>0</v>
      </c>
      <c r="DM6655" s="81">
        <v>4.8525305600628435E-7</v>
      </c>
      <c r="DN6655" s="81">
        <v>4.8525305600628435E-7</v>
      </c>
      <c r="DO6655" s="81">
        <v>0</v>
      </c>
      <c r="DP6655" s="81">
        <v>4.8525305600628435E-7</v>
      </c>
      <c r="DQ6655" s="81">
        <v>4.8525305600628435E-7</v>
      </c>
      <c r="DR6655" s="81">
        <v>0</v>
      </c>
      <c r="DS6655" s="81">
        <v>4.8525305600628435E-7</v>
      </c>
      <c r="DT6655" s="81">
        <v>4.8525305600628435E-7</v>
      </c>
      <c r="DU6655" s="81">
        <v>0</v>
      </c>
      <c r="DV6655" s="81">
        <v>4.8525305600628435E-7</v>
      </c>
      <c r="DW6655" s="81">
        <v>4.8525305600628435E-7</v>
      </c>
      <c r="GE6655" s="81" t="s">
        <v>449</v>
      </c>
      <c r="GF6655" s="81" t="s">
        <v>155</v>
      </c>
      <c r="GG6655" s="81" t="s">
        <v>505</v>
      </c>
      <c r="GH6655" s="81" t="s">
        <v>451</v>
      </c>
      <c r="GI6655" s="81">
        <v>2024</v>
      </c>
      <c r="GJ6655" s="81" t="s">
        <v>201</v>
      </c>
      <c r="GK6655" s="81">
        <v>233.23007680794711</v>
      </c>
      <c r="GL6655" s="81">
        <v>1419.51</v>
      </c>
      <c r="GM6655" s="81">
        <v>2024</v>
      </c>
      <c r="GN6655" s="81" t="s">
        <v>173</v>
      </c>
      <c r="GO6655" s="81">
        <v>1.1148832299820636E-2</v>
      </c>
      <c r="GP6655" s="81">
        <v>10</v>
      </c>
      <c r="GQ6655" s="81">
        <v>0</v>
      </c>
      <c r="GR6655" s="81" t="s">
        <v>448</v>
      </c>
      <c r="GS6655" s="81">
        <v>1.1148832299820636E-2</v>
      </c>
      <c r="GT6655" s="81">
        <v>2.6002430136060886</v>
      </c>
      <c r="GU6655" s="81">
        <v>1.1148832299820636E-2</v>
      </c>
      <c r="GV6655" s="81">
        <v>2.6002430136060886</v>
      </c>
      <c r="GW6655" s="81">
        <v>1.1148832299820636E-2</v>
      </c>
      <c r="GX6655" s="81">
        <v>2.6002430136060886</v>
      </c>
      <c r="GY6655" s="81">
        <v>1.1148832299820636E-2</v>
      </c>
      <c r="GZ6655" s="81">
        <v>2.6002430136060886</v>
      </c>
    </row>
    <row r="6656" spans="98:208" x14ac:dyDescent="0.25">
      <c r="CT6656" s="81" t="s">
        <v>155</v>
      </c>
      <c r="CU6656" s="81" t="s">
        <v>500</v>
      </c>
      <c r="CV6656" s="81" t="s">
        <v>459</v>
      </c>
      <c r="CW6656" s="81">
        <v>2030</v>
      </c>
      <c r="CX6656" s="81">
        <v>0</v>
      </c>
      <c r="CY6656" s="81">
        <v>0</v>
      </c>
      <c r="CZ6656" s="81">
        <v>0</v>
      </c>
      <c r="DA6656" s="81">
        <v>0</v>
      </c>
      <c r="DB6656" s="81">
        <v>5.7770153400789459</v>
      </c>
      <c r="DC6656" s="81">
        <v>0.74733835430384343</v>
      </c>
      <c r="DD6656" s="81">
        <v>3.2379513401019802</v>
      </c>
      <c r="DE6656" s="81">
        <v>1.7917256456729509</v>
      </c>
      <c r="DF6656" s="81">
        <v>0</v>
      </c>
      <c r="DG6656" s="81">
        <v>8.3319499833574874E-3</v>
      </c>
      <c r="DH6656" s="81">
        <v>8.3319499833574874E-3</v>
      </c>
      <c r="DI6656" s="81">
        <v>8.3319499833574874E-3</v>
      </c>
      <c r="DJ6656" s="81">
        <v>5.8240034682822733E-5</v>
      </c>
      <c r="DL6656" s="81">
        <v>0</v>
      </c>
      <c r="DM6656" s="81">
        <v>0</v>
      </c>
      <c r="DN6656" s="81">
        <v>0</v>
      </c>
      <c r="DO6656" s="81">
        <v>0</v>
      </c>
      <c r="DP6656" s="81">
        <v>4.8525305600628435E-7</v>
      </c>
      <c r="DQ6656" s="81">
        <v>4.8525305600628435E-7</v>
      </c>
      <c r="DR6656" s="81">
        <v>0</v>
      </c>
      <c r="DS6656" s="81">
        <v>4.8525305600628435E-7</v>
      </c>
      <c r="DT6656" s="81">
        <v>4.8525305600628435E-7</v>
      </c>
      <c r="DU6656" s="81">
        <v>0</v>
      </c>
      <c r="DV6656" s="81">
        <v>4.8525305600628435E-7</v>
      </c>
      <c r="DW6656" s="81">
        <v>4.8525305600628435E-7</v>
      </c>
      <c r="GE6656" s="81" t="s">
        <v>449</v>
      </c>
      <c r="GF6656" s="81" t="s">
        <v>155</v>
      </c>
      <c r="GG6656" s="81" t="s">
        <v>505</v>
      </c>
      <c r="GH6656" s="81" t="s">
        <v>451</v>
      </c>
      <c r="GI6656" s="81">
        <v>2025</v>
      </c>
      <c r="GJ6656" s="81" t="s">
        <v>201</v>
      </c>
      <c r="GK6656" s="81">
        <v>233.23007680794711</v>
      </c>
      <c r="GL6656" s="81">
        <v>1419.51</v>
      </c>
      <c r="GM6656" s="81">
        <v>2025</v>
      </c>
      <c r="GN6656" s="81" t="s">
        <v>173</v>
      </c>
      <c r="GO6656" s="81">
        <v>1.1148832299820636E-2</v>
      </c>
      <c r="GP6656" s="81">
        <v>10</v>
      </c>
      <c r="GQ6656" s="81">
        <v>0</v>
      </c>
      <c r="GR6656" s="81" t="s">
        <v>448</v>
      </c>
      <c r="GS6656" s="81">
        <v>1.1148832299820636E-2</v>
      </c>
      <c r="GT6656" s="81">
        <v>2.6002430136060886</v>
      </c>
      <c r="GU6656" s="81">
        <v>1.1148832299820636E-2</v>
      </c>
      <c r="GV6656" s="81">
        <v>2.6002430136060886</v>
      </c>
      <c r="GW6656" s="81">
        <v>1.1148832299820636E-2</v>
      </c>
      <c r="GX6656" s="81">
        <v>2.6002430136060886</v>
      </c>
      <c r="GY6656" s="81">
        <v>1.1148832299820636E-2</v>
      </c>
      <c r="GZ6656" s="81">
        <v>2.6002430136060886</v>
      </c>
    </row>
    <row r="6657" spans="98:208" x14ac:dyDescent="0.25">
      <c r="CT6657" s="81" t="s">
        <v>155</v>
      </c>
      <c r="CU6657" s="81" t="s">
        <v>500</v>
      </c>
      <c r="CV6657" s="81" t="s">
        <v>459</v>
      </c>
      <c r="CW6657" s="81">
        <v>2031</v>
      </c>
      <c r="CX6657" s="81">
        <v>0</v>
      </c>
      <c r="CY6657" s="81">
        <v>0</v>
      </c>
      <c r="CZ6657" s="81">
        <v>0</v>
      </c>
      <c r="DA6657" s="81">
        <v>0</v>
      </c>
      <c r="DB6657" s="81">
        <v>5.7770153400789459</v>
      </c>
      <c r="DC6657" s="81">
        <v>0.74733835430384343</v>
      </c>
      <c r="DD6657" s="81">
        <v>3.2379513401019802</v>
      </c>
      <c r="DE6657" s="81">
        <v>1.7917256456729509</v>
      </c>
      <c r="DF6657" s="81">
        <v>0</v>
      </c>
      <c r="DG6657" s="81">
        <v>0</v>
      </c>
      <c r="DH6657" s="81">
        <v>8.3319499833574874E-3</v>
      </c>
      <c r="DI6657" s="81">
        <v>8.3319499833574874E-3</v>
      </c>
      <c r="DJ6657" s="81">
        <v>5.8240034682822733E-5</v>
      </c>
      <c r="DL6657" s="81">
        <v>0</v>
      </c>
      <c r="DM6657" s="81">
        <v>0</v>
      </c>
      <c r="DN6657" s="81">
        <v>0</v>
      </c>
      <c r="DO6657" s="81">
        <v>0</v>
      </c>
      <c r="DP6657" s="81">
        <v>0</v>
      </c>
      <c r="DQ6657" s="81">
        <v>0</v>
      </c>
      <c r="DR6657" s="81">
        <v>0</v>
      </c>
      <c r="DS6657" s="81">
        <v>4.8525305600628435E-7</v>
      </c>
      <c r="DT6657" s="81">
        <v>4.8525305600628435E-7</v>
      </c>
      <c r="DU6657" s="81">
        <v>0</v>
      </c>
      <c r="DV6657" s="81">
        <v>4.8525305600628435E-7</v>
      </c>
      <c r="DW6657" s="81">
        <v>4.8525305600628435E-7</v>
      </c>
      <c r="GE6657" s="81" t="s">
        <v>449</v>
      </c>
      <c r="GF6657" s="81" t="s">
        <v>155</v>
      </c>
      <c r="GG6657" s="81" t="s">
        <v>505</v>
      </c>
      <c r="GH6657" s="81" t="s">
        <v>451</v>
      </c>
      <c r="GI6657" s="81">
        <v>2026</v>
      </c>
      <c r="GJ6657" s="81" t="s">
        <v>201</v>
      </c>
      <c r="GK6657" s="81">
        <v>233.23007680794711</v>
      </c>
      <c r="GL6657" s="81">
        <v>1419.51</v>
      </c>
      <c r="GM6657" s="81">
        <v>2026</v>
      </c>
      <c r="GN6657" s="81" t="s">
        <v>173</v>
      </c>
      <c r="GO6657" s="81">
        <v>1.1148832299820636E-2</v>
      </c>
      <c r="GP6657" s="81">
        <v>10</v>
      </c>
      <c r="GQ6657" s="81">
        <v>0</v>
      </c>
      <c r="GR6657" s="81" t="s">
        <v>448</v>
      </c>
      <c r="GS6657" s="81">
        <v>1.1148832299820636E-2</v>
      </c>
      <c r="GT6657" s="81">
        <v>2.6002430136060886</v>
      </c>
      <c r="GU6657" s="81">
        <v>1.1148832299820636E-2</v>
      </c>
      <c r="GV6657" s="81">
        <v>2.6002430136060886</v>
      </c>
      <c r="GW6657" s="81">
        <v>1.1148832299820636E-2</v>
      </c>
      <c r="GX6657" s="81">
        <v>2.6002430136060886</v>
      </c>
      <c r="GY6657" s="81">
        <v>1.1148832299820636E-2</v>
      </c>
      <c r="GZ6657" s="81">
        <v>2.6002430136060886</v>
      </c>
    </row>
    <row r="6658" spans="98:208" x14ac:dyDescent="0.25">
      <c r="CT6658" s="81" t="s">
        <v>155</v>
      </c>
      <c r="CU6658" s="81" t="s">
        <v>500</v>
      </c>
      <c r="CV6658" s="81" t="s">
        <v>459</v>
      </c>
      <c r="CW6658" s="81">
        <v>2032</v>
      </c>
      <c r="CX6658" s="81">
        <v>0</v>
      </c>
      <c r="CY6658" s="81">
        <v>0</v>
      </c>
      <c r="CZ6658" s="81">
        <v>0</v>
      </c>
      <c r="DA6658" s="81">
        <v>0</v>
      </c>
      <c r="DB6658" s="81">
        <v>5.7770153400789459</v>
      </c>
      <c r="DC6658" s="81">
        <v>0.74733835430384343</v>
      </c>
      <c r="DD6658" s="81">
        <v>3.2379513401019802</v>
      </c>
      <c r="DE6658" s="81">
        <v>1.7917256456729509</v>
      </c>
      <c r="DF6658" s="81">
        <v>0</v>
      </c>
      <c r="DG6658" s="81">
        <v>0</v>
      </c>
      <c r="DH6658" s="81">
        <v>0</v>
      </c>
      <c r="DI6658" s="81">
        <v>8.3319499833574874E-3</v>
      </c>
      <c r="DJ6658" s="81">
        <v>5.8240034682822733E-5</v>
      </c>
      <c r="DL6658" s="81">
        <v>0</v>
      </c>
      <c r="DM6658" s="81">
        <v>0</v>
      </c>
      <c r="DN6658" s="81">
        <v>0</v>
      </c>
      <c r="DO6658" s="81">
        <v>0</v>
      </c>
      <c r="DP6658" s="81">
        <v>0</v>
      </c>
      <c r="DQ6658" s="81">
        <v>0</v>
      </c>
      <c r="DR6658" s="81">
        <v>0</v>
      </c>
      <c r="DS6658" s="81">
        <v>0</v>
      </c>
      <c r="DT6658" s="81">
        <v>0</v>
      </c>
      <c r="DU6658" s="81">
        <v>0</v>
      </c>
      <c r="DV6658" s="81">
        <v>4.8525305600628435E-7</v>
      </c>
      <c r="DW6658" s="81">
        <v>4.8525305600628435E-7</v>
      </c>
      <c r="GE6658" s="81" t="s">
        <v>449</v>
      </c>
      <c r="GF6658" s="81" t="s">
        <v>155</v>
      </c>
      <c r="GG6658" s="81" t="s">
        <v>505</v>
      </c>
      <c r="GH6658" s="81" t="s">
        <v>451</v>
      </c>
      <c r="GI6658" s="81">
        <v>2027</v>
      </c>
      <c r="GJ6658" s="81" t="s">
        <v>201</v>
      </c>
      <c r="GK6658" s="81">
        <v>233.23007680794711</v>
      </c>
      <c r="GL6658" s="81">
        <v>1419.51</v>
      </c>
      <c r="GM6658" s="81">
        <v>2027</v>
      </c>
      <c r="GN6658" s="81" t="s">
        <v>173</v>
      </c>
      <c r="GO6658" s="81">
        <v>1.1148832299820636E-2</v>
      </c>
      <c r="GP6658" s="81">
        <v>10</v>
      </c>
      <c r="GQ6658" s="81">
        <v>0</v>
      </c>
      <c r="GR6658" s="81" t="s">
        <v>448</v>
      </c>
      <c r="GS6658" s="81">
        <v>1.1148832299820636E-2</v>
      </c>
      <c r="GT6658" s="81">
        <v>2.6002430136060886</v>
      </c>
      <c r="GU6658" s="81">
        <v>1.1148832299820636E-2</v>
      </c>
      <c r="GV6658" s="81">
        <v>2.6002430136060886</v>
      </c>
      <c r="GW6658" s="81">
        <v>1.1148832299820636E-2</v>
      </c>
      <c r="GX6658" s="81">
        <v>2.6002430136060886</v>
      </c>
      <c r="GY6658" s="81">
        <v>1.1148832299820636E-2</v>
      </c>
      <c r="GZ6658" s="81">
        <v>2.6002430136060886</v>
      </c>
    </row>
    <row r="6659" spans="98:208" x14ac:dyDescent="0.25">
      <c r="CT6659" s="81" t="s">
        <v>155</v>
      </c>
      <c r="CU6659" s="81" t="s">
        <v>500</v>
      </c>
      <c r="CV6659" s="81" t="s">
        <v>460</v>
      </c>
      <c r="CW6659" s="81">
        <v>2020</v>
      </c>
      <c r="CX6659" s="81">
        <v>0</v>
      </c>
      <c r="CY6659" s="81">
        <v>0</v>
      </c>
      <c r="CZ6659" s="81">
        <v>0</v>
      </c>
      <c r="DA6659" s="81">
        <v>0</v>
      </c>
      <c r="DB6659" s="81">
        <v>7.7900575334948152E-2</v>
      </c>
      <c r="DC6659" s="81">
        <v>3.6425060683954152E-2</v>
      </c>
      <c r="DD6659" s="81">
        <v>1.580872452542875E-3</v>
      </c>
      <c r="DE6659" s="81">
        <v>3.9894642198450667E-2</v>
      </c>
      <c r="DF6659" s="81">
        <v>4.0609689307619481E-4</v>
      </c>
      <c r="DG6659" s="81">
        <v>0</v>
      </c>
      <c r="DH6659" s="81">
        <v>0</v>
      </c>
      <c r="DI6659" s="81">
        <v>0</v>
      </c>
      <c r="DJ6659" s="81">
        <v>2.1727577517473031E-2</v>
      </c>
      <c r="DL6659" s="81">
        <v>0</v>
      </c>
      <c r="DM6659" s="81">
        <v>8.8235017239179795E-6</v>
      </c>
      <c r="DN6659" s="81">
        <v>8.8235017239179795E-6</v>
      </c>
      <c r="DO6659" s="81">
        <v>0</v>
      </c>
      <c r="DP6659" s="81">
        <v>0</v>
      </c>
      <c r="DQ6659" s="81">
        <v>0</v>
      </c>
      <c r="DR6659" s="81">
        <v>0</v>
      </c>
      <c r="DS6659" s="81">
        <v>0</v>
      </c>
      <c r="DT6659" s="81">
        <v>0</v>
      </c>
      <c r="DU6659" s="81">
        <v>0</v>
      </c>
      <c r="DV6659" s="81">
        <v>0</v>
      </c>
      <c r="DW6659" s="81">
        <v>0</v>
      </c>
      <c r="GE6659" s="81" t="s">
        <v>449</v>
      </c>
      <c r="GF6659" s="81" t="s">
        <v>155</v>
      </c>
      <c r="GG6659" s="81" t="s">
        <v>505</v>
      </c>
      <c r="GH6659" s="81" t="s">
        <v>451</v>
      </c>
      <c r="GI6659" s="81">
        <v>2028</v>
      </c>
      <c r="GJ6659" s="81" t="s">
        <v>201</v>
      </c>
      <c r="GK6659" s="81">
        <v>247.2729921649553</v>
      </c>
      <c r="GL6659" s="81">
        <v>1419.51</v>
      </c>
      <c r="GM6659" s="81">
        <v>2028</v>
      </c>
      <c r="GN6659" s="81" t="s">
        <v>173</v>
      </c>
      <c r="GO6659" s="81">
        <v>1.1148832299820636E-2</v>
      </c>
      <c r="GP6659" s="81">
        <v>10</v>
      </c>
      <c r="GQ6659" s="81">
        <v>0</v>
      </c>
      <c r="GR6659" s="81" t="s">
        <v>448</v>
      </c>
      <c r="GS6659" s="81">
        <v>1.1148832299820636E-2</v>
      </c>
      <c r="GT6659" s="81">
        <v>2.7568051219219489</v>
      </c>
      <c r="GU6659" s="81">
        <v>1.1148832299820636E-2</v>
      </c>
      <c r="GV6659" s="81">
        <v>2.7568051219219489</v>
      </c>
      <c r="GW6659" s="81">
        <v>1.1148832299820636E-2</v>
      </c>
      <c r="GX6659" s="81">
        <v>2.7568051219219489</v>
      </c>
      <c r="GY6659" s="81">
        <v>1.1148832299820636E-2</v>
      </c>
      <c r="GZ6659" s="81">
        <v>2.7568051219219489</v>
      </c>
    </row>
    <row r="6660" spans="98:208" x14ac:dyDescent="0.25">
      <c r="CT6660" s="81" t="s">
        <v>155</v>
      </c>
      <c r="CU6660" s="81" t="s">
        <v>500</v>
      </c>
      <c r="CV6660" s="81" t="s">
        <v>460</v>
      </c>
      <c r="CW6660" s="81">
        <v>2021</v>
      </c>
      <c r="CX6660" s="81">
        <v>0</v>
      </c>
      <c r="CY6660" s="81">
        <v>0</v>
      </c>
      <c r="CZ6660" s="81">
        <v>0</v>
      </c>
      <c r="DA6660" s="81">
        <v>0</v>
      </c>
      <c r="DB6660" s="81">
        <v>7.7900575334948152E-2</v>
      </c>
      <c r="DC6660" s="81">
        <v>3.6425060683954152E-2</v>
      </c>
      <c r="DD6660" s="81">
        <v>1.580872452542875E-3</v>
      </c>
      <c r="DE6660" s="81">
        <v>3.9894642198450667E-2</v>
      </c>
      <c r="DF6660" s="81">
        <v>4.0609689307619481E-4</v>
      </c>
      <c r="DG6660" s="81">
        <v>4.0609689307619481E-4</v>
      </c>
      <c r="DH6660" s="81">
        <v>0</v>
      </c>
      <c r="DI6660" s="81">
        <v>0</v>
      </c>
      <c r="DJ6660" s="81">
        <v>2.1727577517473031E-2</v>
      </c>
      <c r="DL6660" s="81">
        <v>0</v>
      </c>
      <c r="DM6660" s="81">
        <v>8.8235017239179795E-6</v>
      </c>
      <c r="DN6660" s="81">
        <v>8.8235017239179795E-6</v>
      </c>
      <c r="DO6660" s="81">
        <v>0</v>
      </c>
      <c r="DP6660" s="81">
        <v>8.8235017239179795E-6</v>
      </c>
      <c r="DQ6660" s="81">
        <v>8.8235017239179795E-6</v>
      </c>
      <c r="DR6660" s="81">
        <v>0</v>
      </c>
      <c r="DS6660" s="81">
        <v>0</v>
      </c>
      <c r="DT6660" s="81">
        <v>0</v>
      </c>
      <c r="DU6660" s="81">
        <v>0</v>
      </c>
      <c r="DV6660" s="81">
        <v>0</v>
      </c>
      <c r="DW6660" s="81">
        <v>0</v>
      </c>
      <c r="GE6660" s="81" t="s">
        <v>449</v>
      </c>
      <c r="GF6660" s="81" t="s">
        <v>155</v>
      </c>
      <c r="GG6660" s="81" t="s">
        <v>505</v>
      </c>
      <c r="GH6660" s="81" t="s">
        <v>451</v>
      </c>
      <c r="GI6660" s="81">
        <v>2029</v>
      </c>
      <c r="GJ6660" s="81" t="s">
        <v>201</v>
      </c>
      <c r="GK6660" s="81">
        <v>247.2729921649553</v>
      </c>
      <c r="GL6660" s="81">
        <v>1419.51</v>
      </c>
      <c r="GM6660" s="81">
        <v>2029</v>
      </c>
      <c r="GN6660" s="81" t="s">
        <v>173</v>
      </c>
      <c r="GO6660" s="81">
        <v>1.1148832299820636E-2</v>
      </c>
      <c r="GP6660" s="81">
        <v>10</v>
      </c>
      <c r="GQ6660" s="81">
        <v>0</v>
      </c>
      <c r="GR6660" s="81" t="s">
        <v>448</v>
      </c>
      <c r="GS6660" s="81">
        <v>1.1148832299820636E-2</v>
      </c>
      <c r="GT6660" s="81">
        <v>2.7568051219219489</v>
      </c>
      <c r="GU6660" s="81">
        <v>1.1148832299820636E-2</v>
      </c>
      <c r="GV6660" s="81">
        <v>2.7568051219219489</v>
      </c>
      <c r="GW6660" s="81">
        <v>1.1148832299820636E-2</v>
      </c>
      <c r="GX6660" s="81">
        <v>2.7568051219219489</v>
      </c>
      <c r="GY6660" s="81">
        <v>1.1148832299820636E-2</v>
      </c>
      <c r="GZ6660" s="81">
        <v>2.7568051219219489</v>
      </c>
    </row>
    <row r="6661" spans="98:208" x14ac:dyDescent="0.25">
      <c r="CT6661" s="81" t="s">
        <v>155</v>
      </c>
      <c r="CU6661" s="81" t="s">
        <v>500</v>
      </c>
      <c r="CV6661" s="81" t="s">
        <v>460</v>
      </c>
      <c r="CW6661" s="81">
        <v>2022</v>
      </c>
      <c r="CX6661" s="81">
        <v>0</v>
      </c>
      <c r="CY6661" s="81">
        <v>0</v>
      </c>
      <c r="CZ6661" s="81">
        <v>0</v>
      </c>
      <c r="DA6661" s="81">
        <v>0</v>
      </c>
      <c r="DB6661" s="81">
        <v>7.7900575334948152E-2</v>
      </c>
      <c r="DC6661" s="81">
        <v>3.6425060683954152E-2</v>
      </c>
      <c r="DD6661" s="81">
        <v>1.580872452542875E-3</v>
      </c>
      <c r="DE6661" s="81">
        <v>3.9894642198450667E-2</v>
      </c>
      <c r="DF6661" s="81">
        <v>4.0609689307619481E-4</v>
      </c>
      <c r="DG6661" s="81">
        <v>4.0609689307619481E-4</v>
      </c>
      <c r="DH6661" s="81">
        <v>4.0609689307619481E-4</v>
      </c>
      <c r="DI6661" s="81">
        <v>0</v>
      </c>
      <c r="DJ6661" s="81">
        <v>2.1727577517473031E-2</v>
      </c>
      <c r="DL6661" s="81">
        <v>0</v>
      </c>
      <c r="DM6661" s="81">
        <v>8.8235017239179795E-6</v>
      </c>
      <c r="DN6661" s="81">
        <v>8.8235017239179795E-6</v>
      </c>
      <c r="DO6661" s="81">
        <v>0</v>
      </c>
      <c r="DP6661" s="81">
        <v>8.8235017239179795E-6</v>
      </c>
      <c r="DQ6661" s="81">
        <v>8.8235017239179795E-6</v>
      </c>
      <c r="DR6661" s="81">
        <v>0</v>
      </c>
      <c r="DS6661" s="81">
        <v>8.8235017239179795E-6</v>
      </c>
      <c r="DT6661" s="81">
        <v>8.8235017239179795E-6</v>
      </c>
      <c r="DU6661" s="81">
        <v>0</v>
      </c>
      <c r="DV6661" s="81">
        <v>0</v>
      </c>
      <c r="DW6661" s="81">
        <v>0</v>
      </c>
      <c r="GE6661" s="81" t="s">
        <v>449</v>
      </c>
      <c r="GF6661" s="81" t="s">
        <v>155</v>
      </c>
      <c r="GG6661" s="81" t="s">
        <v>505</v>
      </c>
      <c r="GH6661" s="81" t="s">
        <v>451</v>
      </c>
      <c r="GI6661" s="81">
        <v>2030</v>
      </c>
      <c r="GJ6661" s="81" t="s">
        <v>201</v>
      </c>
      <c r="GK6661" s="81">
        <v>247.2729921649553</v>
      </c>
      <c r="GL6661" s="81">
        <v>1419.51</v>
      </c>
      <c r="GM6661" s="81">
        <v>2030</v>
      </c>
      <c r="GN6661" s="81" t="s">
        <v>173</v>
      </c>
      <c r="GO6661" s="81">
        <v>1.1148832299820636E-2</v>
      </c>
      <c r="GP6661" s="81">
        <v>10</v>
      </c>
      <c r="GQ6661" s="81">
        <v>0</v>
      </c>
      <c r="GR6661" s="81" t="s">
        <v>448</v>
      </c>
      <c r="GS6661" s="81">
        <v>0</v>
      </c>
      <c r="GT6661" s="81">
        <v>0</v>
      </c>
      <c r="GU6661" s="81">
        <v>1.1148832299820636E-2</v>
      </c>
      <c r="GV6661" s="81">
        <v>2.7568051219219489</v>
      </c>
      <c r="GW6661" s="81">
        <v>1.1148832299820636E-2</v>
      </c>
      <c r="GX6661" s="81">
        <v>2.7568051219219489</v>
      </c>
      <c r="GY6661" s="81">
        <v>1.1148832299820636E-2</v>
      </c>
      <c r="GZ6661" s="81">
        <v>2.7568051219219489</v>
      </c>
    </row>
    <row r="6662" spans="98:208" x14ac:dyDescent="0.25">
      <c r="CT6662" s="81" t="s">
        <v>155</v>
      </c>
      <c r="CU6662" s="81" t="s">
        <v>500</v>
      </c>
      <c r="CV6662" s="81" t="s">
        <v>460</v>
      </c>
      <c r="CW6662" s="81">
        <v>2023</v>
      </c>
      <c r="CX6662" s="81">
        <v>0</v>
      </c>
      <c r="CY6662" s="81">
        <v>0</v>
      </c>
      <c r="CZ6662" s="81">
        <v>0</v>
      </c>
      <c r="DA6662" s="81">
        <v>0</v>
      </c>
      <c r="DB6662" s="81">
        <v>8.040826903697712E-2</v>
      </c>
      <c r="DC6662" s="81">
        <v>3.7590224611390638E-2</v>
      </c>
      <c r="DD6662" s="81">
        <v>1.631433411568446E-3</v>
      </c>
      <c r="DE6662" s="81">
        <v>4.1186611014017563E-2</v>
      </c>
      <c r="DF6662" s="81">
        <v>4.1908711030498456E-4</v>
      </c>
      <c r="DG6662" s="81">
        <v>4.1908711030498456E-4</v>
      </c>
      <c r="DH6662" s="81">
        <v>4.1908711030498456E-4</v>
      </c>
      <c r="DI6662" s="81">
        <v>4.1908711030498456E-4</v>
      </c>
      <c r="DJ6662" s="81">
        <v>2.1727577517473031E-2</v>
      </c>
      <c r="DL6662" s="81">
        <v>0</v>
      </c>
      <c r="DM6662" s="81">
        <v>9.1057476757253229E-6</v>
      </c>
      <c r="DN6662" s="81">
        <v>9.1057476757253229E-6</v>
      </c>
      <c r="DO6662" s="81">
        <v>0</v>
      </c>
      <c r="DP6662" s="81">
        <v>9.1057476757253229E-6</v>
      </c>
      <c r="DQ6662" s="81">
        <v>9.1057476757253229E-6</v>
      </c>
      <c r="DR6662" s="81">
        <v>0</v>
      </c>
      <c r="DS6662" s="81">
        <v>9.1057476757253229E-6</v>
      </c>
      <c r="DT6662" s="81">
        <v>9.1057476757253229E-6</v>
      </c>
      <c r="DU6662" s="81">
        <v>0</v>
      </c>
      <c r="DV6662" s="81">
        <v>9.1057476757253229E-6</v>
      </c>
      <c r="DW6662" s="81">
        <v>9.1057476757253229E-6</v>
      </c>
      <c r="GE6662" s="81" t="s">
        <v>449</v>
      </c>
      <c r="GF6662" s="81" t="s">
        <v>155</v>
      </c>
      <c r="GG6662" s="81" t="s">
        <v>505</v>
      </c>
      <c r="GH6662" s="81" t="s">
        <v>451</v>
      </c>
      <c r="GI6662" s="81">
        <v>2031</v>
      </c>
      <c r="GJ6662" s="81" t="s">
        <v>201</v>
      </c>
      <c r="GK6662" s="81">
        <v>247.2729921649553</v>
      </c>
      <c r="GL6662" s="81">
        <v>1419.51</v>
      </c>
      <c r="GM6662" s="81">
        <v>2031</v>
      </c>
      <c r="GN6662" s="81" t="s">
        <v>173</v>
      </c>
      <c r="GO6662" s="81">
        <v>1.1148832299820636E-2</v>
      </c>
      <c r="GP6662" s="81">
        <v>10</v>
      </c>
      <c r="GQ6662" s="81">
        <v>0</v>
      </c>
      <c r="GR6662" s="81" t="s">
        <v>448</v>
      </c>
      <c r="GS6662" s="81">
        <v>0</v>
      </c>
      <c r="GT6662" s="81">
        <v>0</v>
      </c>
      <c r="GU6662" s="81">
        <v>0</v>
      </c>
      <c r="GV6662" s="81">
        <v>0</v>
      </c>
      <c r="GW6662" s="81">
        <v>1.1148832299820636E-2</v>
      </c>
      <c r="GX6662" s="81">
        <v>2.7568051219219489</v>
      </c>
      <c r="GY6662" s="81">
        <v>1.1148832299820636E-2</v>
      </c>
      <c r="GZ6662" s="81">
        <v>2.7568051219219489</v>
      </c>
    </row>
    <row r="6663" spans="98:208" x14ac:dyDescent="0.25">
      <c r="CT6663" s="81" t="s">
        <v>155</v>
      </c>
      <c r="CU6663" s="81" t="s">
        <v>500</v>
      </c>
      <c r="CV6663" s="81" t="s">
        <v>460</v>
      </c>
      <c r="CW6663" s="81">
        <v>2024</v>
      </c>
      <c r="CX6663" s="81">
        <v>0</v>
      </c>
      <c r="CY6663" s="81">
        <v>0</v>
      </c>
      <c r="CZ6663" s="81">
        <v>0</v>
      </c>
      <c r="DA6663" s="81">
        <v>0</v>
      </c>
      <c r="DB6663" s="81">
        <v>8.040826903697712E-2</v>
      </c>
      <c r="DC6663" s="81">
        <v>3.7590224611390638E-2</v>
      </c>
      <c r="DD6663" s="81">
        <v>1.631433411568446E-3</v>
      </c>
      <c r="DE6663" s="81">
        <v>4.1186611014017563E-2</v>
      </c>
      <c r="DF6663" s="81">
        <v>4.1908711030498456E-4</v>
      </c>
      <c r="DG6663" s="81">
        <v>4.1908711030498456E-4</v>
      </c>
      <c r="DH6663" s="81">
        <v>4.1908711030498456E-4</v>
      </c>
      <c r="DI6663" s="81">
        <v>4.1908711030498456E-4</v>
      </c>
      <c r="DJ6663" s="81">
        <v>2.1727577517473031E-2</v>
      </c>
      <c r="DL6663" s="81">
        <v>0</v>
      </c>
      <c r="DM6663" s="81">
        <v>9.1057476757253229E-6</v>
      </c>
      <c r="DN6663" s="81">
        <v>9.1057476757253229E-6</v>
      </c>
      <c r="DO6663" s="81">
        <v>0</v>
      </c>
      <c r="DP6663" s="81">
        <v>9.1057476757253229E-6</v>
      </c>
      <c r="DQ6663" s="81">
        <v>9.1057476757253229E-6</v>
      </c>
      <c r="DR6663" s="81">
        <v>0</v>
      </c>
      <c r="DS6663" s="81">
        <v>9.1057476757253229E-6</v>
      </c>
      <c r="DT6663" s="81">
        <v>9.1057476757253229E-6</v>
      </c>
      <c r="DU6663" s="81">
        <v>0</v>
      </c>
      <c r="DV6663" s="81">
        <v>9.1057476757253229E-6</v>
      </c>
      <c r="DW6663" s="81">
        <v>9.1057476757253229E-6</v>
      </c>
      <c r="GE6663" s="81" t="s">
        <v>449</v>
      </c>
      <c r="GF6663" s="81" t="s">
        <v>155</v>
      </c>
      <c r="GG6663" s="81" t="s">
        <v>505</v>
      </c>
      <c r="GH6663" s="81" t="s">
        <v>451</v>
      </c>
      <c r="GI6663" s="81">
        <v>2032</v>
      </c>
      <c r="GJ6663" s="81" t="s">
        <v>201</v>
      </c>
      <c r="GK6663" s="81">
        <v>247.2729921649553</v>
      </c>
      <c r="GL6663" s="81">
        <v>1419.51</v>
      </c>
      <c r="GM6663" s="81">
        <v>2032</v>
      </c>
      <c r="GN6663" s="81" t="s">
        <v>173</v>
      </c>
      <c r="GO6663" s="81">
        <v>1.1148832299820636E-2</v>
      </c>
      <c r="GP6663" s="81">
        <v>10</v>
      </c>
      <c r="GQ6663" s="81">
        <v>0</v>
      </c>
      <c r="GR6663" s="81" t="s">
        <v>448</v>
      </c>
      <c r="GS6663" s="81">
        <v>0</v>
      </c>
      <c r="GT6663" s="81">
        <v>0</v>
      </c>
      <c r="GU6663" s="81">
        <v>0</v>
      </c>
      <c r="GV6663" s="81">
        <v>0</v>
      </c>
      <c r="GW6663" s="81">
        <v>0</v>
      </c>
      <c r="GX6663" s="81">
        <v>0</v>
      </c>
      <c r="GY6663" s="81">
        <v>1.1148832299820636E-2</v>
      </c>
      <c r="GZ6663" s="81">
        <v>2.7568051219219489</v>
      </c>
    </row>
    <row r="6664" spans="98:208" x14ac:dyDescent="0.25">
      <c r="CT6664" s="81" t="s">
        <v>155</v>
      </c>
      <c r="CU6664" s="81" t="s">
        <v>500</v>
      </c>
      <c r="CV6664" s="81" t="s">
        <v>460</v>
      </c>
      <c r="CW6664" s="81">
        <v>2025</v>
      </c>
      <c r="CX6664" s="81">
        <v>0</v>
      </c>
      <c r="CY6664" s="81">
        <v>0</v>
      </c>
      <c r="CZ6664" s="81">
        <v>0</v>
      </c>
      <c r="DA6664" s="81">
        <v>0</v>
      </c>
      <c r="DB6664" s="81">
        <v>8.040826903697712E-2</v>
      </c>
      <c r="DC6664" s="81">
        <v>3.7590224611390638E-2</v>
      </c>
      <c r="DD6664" s="81">
        <v>1.631433411568446E-3</v>
      </c>
      <c r="DE6664" s="81">
        <v>4.1186611014017563E-2</v>
      </c>
      <c r="DF6664" s="81">
        <v>4.1908711030498456E-4</v>
      </c>
      <c r="DG6664" s="81">
        <v>4.1908711030498456E-4</v>
      </c>
      <c r="DH6664" s="81">
        <v>4.1908711030498456E-4</v>
      </c>
      <c r="DI6664" s="81">
        <v>4.1908711030498456E-4</v>
      </c>
      <c r="DJ6664" s="81">
        <v>2.1727577517473031E-2</v>
      </c>
      <c r="DL6664" s="81">
        <v>0</v>
      </c>
      <c r="DM6664" s="81">
        <v>9.1057476757253229E-6</v>
      </c>
      <c r="DN6664" s="81">
        <v>9.1057476757253229E-6</v>
      </c>
      <c r="DO6664" s="81">
        <v>0</v>
      </c>
      <c r="DP6664" s="81">
        <v>9.1057476757253229E-6</v>
      </c>
      <c r="DQ6664" s="81">
        <v>9.1057476757253229E-6</v>
      </c>
      <c r="DR6664" s="81">
        <v>0</v>
      </c>
      <c r="DS6664" s="81">
        <v>9.1057476757253229E-6</v>
      </c>
      <c r="DT6664" s="81">
        <v>9.1057476757253229E-6</v>
      </c>
      <c r="DU6664" s="81">
        <v>0</v>
      </c>
      <c r="DV6664" s="81">
        <v>9.1057476757253229E-6</v>
      </c>
      <c r="DW6664" s="81">
        <v>9.1057476757253229E-6</v>
      </c>
      <c r="GE6664" s="81" t="s">
        <v>449</v>
      </c>
      <c r="GF6664" s="81" t="s">
        <v>155</v>
      </c>
      <c r="GG6664" s="81" t="s">
        <v>505</v>
      </c>
      <c r="GH6664" s="81" t="s">
        <v>452</v>
      </c>
      <c r="GI6664" s="81">
        <v>2021</v>
      </c>
      <c r="GJ6664" s="81" t="s">
        <v>201</v>
      </c>
      <c r="GK6664" s="81">
        <v>0.69641821681223204</v>
      </c>
      <c r="GL6664" s="81">
        <v>1419.51</v>
      </c>
      <c r="GM6664" s="81">
        <v>2021</v>
      </c>
      <c r="GN6664" s="81" t="s">
        <v>173</v>
      </c>
      <c r="GO6664" s="81">
        <v>1.1148832299820636E-2</v>
      </c>
      <c r="GP6664" s="81">
        <v>10</v>
      </c>
      <c r="GQ6664" s="81">
        <v>0</v>
      </c>
      <c r="GR6664" s="81" t="s">
        <v>448</v>
      </c>
      <c r="GS6664" s="81">
        <v>1.1148832299820636E-2</v>
      </c>
      <c r="GT6664" s="81">
        <v>7.7642499097797038E-3</v>
      </c>
      <c r="GU6664" s="81">
        <v>1.1148832299820636E-2</v>
      </c>
      <c r="GV6664" s="81">
        <v>7.7642499097797038E-3</v>
      </c>
      <c r="GW6664" s="81">
        <v>0</v>
      </c>
      <c r="GX6664" s="81">
        <v>0</v>
      </c>
      <c r="GY6664" s="81">
        <v>0</v>
      </c>
      <c r="GZ6664" s="81">
        <v>0</v>
      </c>
    </row>
    <row r="6665" spans="98:208" x14ac:dyDescent="0.25">
      <c r="CT6665" s="81" t="s">
        <v>155</v>
      </c>
      <c r="CU6665" s="81" t="s">
        <v>500</v>
      </c>
      <c r="CV6665" s="81" t="s">
        <v>460</v>
      </c>
      <c r="CW6665" s="81">
        <v>2026</v>
      </c>
      <c r="CX6665" s="81">
        <v>0</v>
      </c>
      <c r="CY6665" s="81">
        <v>0</v>
      </c>
      <c r="CZ6665" s="81">
        <v>0</v>
      </c>
      <c r="DA6665" s="81">
        <v>0</v>
      </c>
      <c r="DB6665" s="81">
        <v>8.040826903697712E-2</v>
      </c>
      <c r="DC6665" s="81">
        <v>3.7590224611390638E-2</v>
      </c>
      <c r="DD6665" s="81">
        <v>1.631433411568446E-3</v>
      </c>
      <c r="DE6665" s="81">
        <v>4.1186611014017563E-2</v>
      </c>
      <c r="DF6665" s="81">
        <v>4.1908711030498456E-4</v>
      </c>
      <c r="DG6665" s="81">
        <v>4.1908711030498456E-4</v>
      </c>
      <c r="DH6665" s="81">
        <v>4.1908711030498456E-4</v>
      </c>
      <c r="DI6665" s="81">
        <v>4.1908711030498456E-4</v>
      </c>
      <c r="DJ6665" s="81">
        <v>2.1727577517473031E-2</v>
      </c>
      <c r="DL6665" s="81">
        <v>0</v>
      </c>
      <c r="DM6665" s="81">
        <v>9.1057476757253229E-6</v>
      </c>
      <c r="DN6665" s="81">
        <v>9.1057476757253229E-6</v>
      </c>
      <c r="DO6665" s="81">
        <v>0</v>
      </c>
      <c r="DP6665" s="81">
        <v>9.1057476757253229E-6</v>
      </c>
      <c r="DQ6665" s="81">
        <v>9.1057476757253229E-6</v>
      </c>
      <c r="DR6665" s="81">
        <v>0</v>
      </c>
      <c r="DS6665" s="81">
        <v>9.1057476757253229E-6</v>
      </c>
      <c r="DT6665" s="81">
        <v>9.1057476757253229E-6</v>
      </c>
      <c r="DU6665" s="81">
        <v>0</v>
      </c>
      <c r="DV6665" s="81">
        <v>9.1057476757253229E-6</v>
      </c>
      <c r="DW6665" s="81">
        <v>9.1057476757253229E-6</v>
      </c>
      <c r="GE6665" s="81" t="s">
        <v>449</v>
      </c>
      <c r="GF6665" s="81" t="s">
        <v>155</v>
      </c>
      <c r="GG6665" s="81" t="s">
        <v>505</v>
      </c>
      <c r="GH6665" s="81" t="s">
        <v>452</v>
      </c>
      <c r="GI6665" s="81">
        <v>2022</v>
      </c>
      <c r="GJ6665" s="81" t="s">
        <v>201</v>
      </c>
      <c r="GK6665" s="81">
        <v>0.69641821681223204</v>
      </c>
      <c r="GL6665" s="81">
        <v>1419.51</v>
      </c>
      <c r="GM6665" s="81">
        <v>2022</v>
      </c>
      <c r="GN6665" s="81" t="s">
        <v>173</v>
      </c>
      <c r="GO6665" s="81">
        <v>1.1148832299820636E-2</v>
      </c>
      <c r="GP6665" s="81">
        <v>10</v>
      </c>
      <c r="GQ6665" s="81">
        <v>0</v>
      </c>
      <c r="GR6665" s="81" t="s">
        <v>448</v>
      </c>
      <c r="GS6665" s="81">
        <v>1.1148832299820636E-2</v>
      </c>
      <c r="GT6665" s="81">
        <v>7.7642499097797038E-3</v>
      </c>
      <c r="GU6665" s="81">
        <v>1.1148832299820636E-2</v>
      </c>
      <c r="GV6665" s="81">
        <v>7.7642499097797038E-3</v>
      </c>
      <c r="GW6665" s="81">
        <v>1.1148832299820636E-2</v>
      </c>
      <c r="GX6665" s="81">
        <v>7.7642499097797038E-3</v>
      </c>
      <c r="GY6665" s="81">
        <v>0</v>
      </c>
      <c r="GZ6665" s="81">
        <v>0</v>
      </c>
    </row>
    <row r="6666" spans="98:208" x14ac:dyDescent="0.25">
      <c r="CT6666" s="81" t="s">
        <v>155</v>
      </c>
      <c r="CU6666" s="81" t="s">
        <v>500</v>
      </c>
      <c r="CV6666" s="81" t="s">
        <v>460</v>
      </c>
      <c r="CW6666" s="81">
        <v>2027</v>
      </c>
      <c r="CX6666" s="81">
        <v>0</v>
      </c>
      <c r="CY6666" s="81">
        <v>0</v>
      </c>
      <c r="CZ6666" s="81">
        <v>0</v>
      </c>
      <c r="DA6666" s="81">
        <v>0</v>
      </c>
      <c r="DB6666" s="81">
        <v>8.040826903697712E-2</v>
      </c>
      <c r="DC6666" s="81">
        <v>3.7590224611390638E-2</v>
      </c>
      <c r="DD6666" s="81">
        <v>1.631433411568446E-3</v>
      </c>
      <c r="DE6666" s="81">
        <v>4.1186611014017563E-2</v>
      </c>
      <c r="DF6666" s="81">
        <v>4.1908711030498456E-4</v>
      </c>
      <c r="DG6666" s="81">
        <v>4.1908711030498456E-4</v>
      </c>
      <c r="DH6666" s="81">
        <v>4.1908711030498456E-4</v>
      </c>
      <c r="DI6666" s="81">
        <v>4.1908711030498456E-4</v>
      </c>
      <c r="DJ6666" s="81">
        <v>2.1727577517473031E-2</v>
      </c>
      <c r="DL6666" s="81">
        <v>0</v>
      </c>
      <c r="DM6666" s="81">
        <v>9.1057476757253229E-6</v>
      </c>
      <c r="DN6666" s="81">
        <v>9.1057476757253229E-6</v>
      </c>
      <c r="DO6666" s="81">
        <v>0</v>
      </c>
      <c r="DP6666" s="81">
        <v>9.1057476757253229E-6</v>
      </c>
      <c r="DQ6666" s="81">
        <v>9.1057476757253229E-6</v>
      </c>
      <c r="DR6666" s="81">
        <v>0</v>
      </c>
      <c r="DS6666" s="81">
        <v>9.1057476757253229E-6</v>
      </c>
      <c r="DT6666" s="81">
        <v>9.1057476757253229E-6</v>
      </c>
      <c r="DU6666" s="81">
        <v>0</v>
      </c>
      <c r="DV6666" s="81">
        <v>9.1057476757253229E-6</v>
      </c>
      <c r="DW6666" s="81">
        <v>9.1057476757253229E-6</v>
      </c>
      <c r="GE6666" s="81" t="s">
        <v>449</v>
      </c>
      <c r="GF6666" s="81" t="s">
        <v>155</v>
      </c>
      <c r="GG6666" s="81" t="s">
        <v>505</v>
      </c>
      <c r="GH6666" s="81" t="s">
        <v>452</v>
      </c>
      <c r="GI6666" s="81">
        <v>2023</v>
      </c>
      <c r="GJ6666" s="81" t="s">
        <v>201</v>
      </c>
      <c r="GK6666" s="81">
        <v>0.71896016785821271</v>
      </c>
      <c r="GL6666" s="81">
        <v>1419.51</v>
      </c>
      <c r="GM6666" s="81">
        <v>2023</v>
      </c>
      <c r="GN6666" s="81" t="s">
        <v>173</v>
      </c>
      <c r="GO6666" s="81">
        <v>1.1148832299820636E-2</v>
      </c>
      <c r="GP6666" s="81">
        <v>10</v>
      </c>
      <c r="GQ6666" s="81">
        <v>0</v>
      </c>
      <c r="GR6666" s="81" t="s">
        <v>448</v>
      </c>
      <c r="GS6666" s="81">
        <v>1.1148832299820636E-2</v>
      </c>
      <c r="GT6666" s="81">
        <v>8.0155663417021076E-3</v>
      </c>
      <c r="GU6666" s="81">
        <v>1.1148832299820636E-2</v>
      </c>
      <c r="GV6666" s="81">
        <v>8.0155663417021076E-3</v>
      </c>
      <c r="GW6666" s="81">
        <v>1.1148832299820636E-2</v>
      </c>
      <c r="GX6666" s="81">
        <v>8.0155663417021076E-3</v>
      </c>
      <c r="GY6666" s="81">
        <v>1.1148832299820636E-2</v>
      </c>
      <c r="GZ6666" s="81">
        <v>8.0155663417021076E-3</v>
      </c>
    </row>
    <row r="6667" spans="98:208" x14ac:dyDescent="0.25">
      <c r="CT6667" s="81" t="s">
        <v>155</v>
      </c>
      <c r="CU6667" s="81" t="s">
        <v>500</v>
      </c>
      <c r="CV6667" s="81" t="s">
        <v>460</v>
      </c>
      <c r="CW6667" s="81">
        <v>2028</v>
      </c>
      <c r="CX6667" s="81">
        <v>0</v>
      </c>
      <c r="CY6667" s="81">
        <v>0</v>
      </c>
      <c r="CZ6667" s="81">
        <v>0</v>
      </c>
      <c r="DA6667" s="81">
        <v>0</v>
      </c>
      <c r="DB6667" s="81">
        <v>8.360637774512944E-2</v>
      </c>
      <c r="DC6667" s="81">
        <v>3.9055083184886208E-2</v>
      </c>
      <c r="DD6667" s="81">
        <v>1.694997174106173E-3</v>
      </c>
      <c r="DE6667" s="81">
        <v>4.2856297386136603E-2</v>
      </c>
      <c r="DF6667" s="81">
        <v>4.3541857288384114E-4</v>
      </c>
      <c r="DG6667" s="81">
        <v>4.3541857288384114E-4</v>
      </c>
      <c r="DH6667" s="81">
        <v>4.3541857288384114E-4</v>
      </c>
      <c r="DI6667" s="81">
        <v>4.3541857288384114E-4</v>
      </c>
      <c r="DJ6667" s="81">
        <v>2.1727577517473031E-2</v>
      </c>
      <c r="DL6667" s="81">
        <v>0</v>
      </c>
      <c r="DM6667" s="81">
        <v>9.4605907948811387E-6</v>
      </c>
      <c r="DN6667" s="81">
        <v>9.4605907948811387E-6</v>
      </c>
      <c r="DO6667" s="81">
        <v>0</v>
      </c>
      <c r="DP6667" s="81">
        <v>9.4605907948811387E-6</v>
      </c>
      <c r="DQ6667" s="81">
        <v>9.4605907948811387E-6</v>
      </c>
      <c r="DR6667" s="81">
        <v>0</v>
      </c>
      <c r="DS6667" s="81">
        <v>9.4605907948811387E-6</v>
      </c>
      <c r="DT6667" s="81">
        <v>9.4605907948811387E-6</v>
      </c>
      <c r="DU6667" s="81">
        <v>0</v>
      </c>
      <c r="DV6667" s="81">
        <v>9.4605907948811387E-6</v>
      </c>
      <c r="DW6667" s="81">
        <v>9.4605907948811387E-6</v>
      </c>
      <c r="GE6667" s="81" t="s">
        <v>449</v>
      </c>
      <c r="GF6667" s="81" t="s">
        <v>155</v>
      </c>
      <c r="GG6667" s="81" t="s">
        <v>505</v>
      </c>
      <c r="GH6667" s="81" t="s">
        <v>452</v>
      </c>
      <c r="GI6667" s="81">
        <v>2024</v>
      </c>
      <c r="GJ6667" s="81" t="s">
        <v>201</v>
      </c>
      <c r="GK6667" s="81">
        <v>0.71896016785821271</v>
      </c>
      <c r="GL6667" s="81">
        <v>1419.51</v>
      </c>
      <c r="GM6667" s="81">
        <v>2024</v>
      </c>
      <c r="GN6667" s="81" t="s">
        <v>173</v>
      </c>
      <c r="GO6667" s="81">
        <v>1.1148832299820636E-2</v>
      </c>
      <c r="GP6667" s="81">
        <v>10</v>
      </c>
      <c r="GQ6667" s="81">
        <v>0</v>
      </c>
      <c r="GR6667" s="81" t="s">
        <v>448</v>
      </c>
      <c r="GS6667" s="81">
        <v>1.1148832299820636E-2</v>
      </c>
      <c r="GT6667" s="81">
        <v>8.0155663417021076E-3</v>
      </c>
      <c r="GU6667" s="81">
        <v>1.1148832299820636E-2</v>
      </c>
      <c r="GV6667" s="81">
        <v>8.0155663417021076E-3</v>
      </c>
      <c r="GW6667" s="81">
        <v>1.1148832299820636E-2</v>
      </c>
      <c r="GX6667" s="81">
        <v>8.0155663417021076E-3</v>
      </c>
      <c r="GY6667" s="81">
        <v>1.1148832299820636E-2</v>
      </c>
      <c r="GZ6667" s="81">
        <v>8.0155663417021076E-3</v>
      </c>
    </row>
    <row r="6668" spans="98:208" x14ac:dyDescent="0.25">
      <c r="CT6668" s="81" t="s">
        <v>155</v>
      </c>
      <c r="CU6668" s="81" t="s">
        <v>500</v>
      </c>
      <c r="CV6668" s="81" t="s">
        <v>460</v>
      </c>
      <c r="CW6668" s="81">
        <v>2029</v>
      </c>
      <c r="CX6668" s="81">
        <v>0</v>
      </c>
      <c r="CY6668" s="81">
        <v>0</v>
      </c>
      <c r="CZ6668" s="81">
        <v>0</v>
      </c>
      <c r="DA6668" s="81">
        <v>0</v>
      </c>
      <c r="DB6668" s="81">
        <v>8.360637774512944E-2</v>
      </c>
      <c r="DC6668" s="81">
        <v>3.9055083184886208E-2</v>
      </c>
      <c r="DD6668" s="81">
        <v>1.694997174106173E-3</v>
      </c>
      <c r="DE6668" s="81">
        <v>4.2856297386136603E-2</v>
      </c>
      <c r="DF6668" s="81">
        <v>4.3541857288384114E-4</v>
      </c>
      <c r="DG6668" s="81">
        <v>4.3541857288384114E-4</v>
      </c>
      <c r="DH6668" s="81">
        <v>4.3541857288384114E-4</v>
      </c>
      <c r="DI6668" s="81">
        <v>4.3541857288384114E-4</v>
      </c>
      <c r="DJ6668" s="81">
        <v>2.1727577517473031E-2</v>
      </c>
      <c r="DL6668" s="81">
        <v>0</v>
      </c>
      <c r="DM6668" s="81">
        <v>9.4605907948811387E-6</v>
      </c>
      <c r="DN6668" s="81">
        <v>9.4605907948811387E-6</v>
      </c>
      <c r="DO6668" s="81">
        <v>0</v>
      </c>
      <c r="DP6668" s="81">
        <v>9.4605907948811387E-6</v>
      </c>
      <c r="DQ6668" s="81">
        <v>9.4605907948811387E-6</v>
      </c>
      <c r="DR6668" s="81">
        <v>0</v>
      </c>
      <c r="DS6668" s="81">
        <v>9.4605907948811387E-6</v>
      </c>
      <c r="DT6668" s="81">
        <v>9.4605907948811387E-6</v>
      </c>
      <c r="DU6668" s="81">
        <v>0</v>
      </c>
      <c r="DV6668" s="81">
        <v>9.4605907948811387E-6</v>
      </c>
      <c r="DW6668" s="81">
        <v>9.4605907948811387E-6</v>
      </c>
      <c r="GE6668" s="81" t="s">
        <v>449</v>
      </c>
      <c r="GF6668" s="81" t="s">
        <v>155</v>
      </c>
      <c r="GG6668" s="81" t="s">
        <v>505</v>
      </c>
      <c r="GH6668" s="81" t="s">
        <v>452</v>
      </c>
      <c r="GI6668" s="81">
        <v>2025</v>
      </c>
      <c r="GJ6668" s="81" t="s">
        <v>201</v>
      </c>
      <c r="GK6668" s="81">
        <v>0.71896016785821271</v>
      </c>
      <c r="GL6668" s="81">
        <v>1419.51</v>
      </c>
      <c r="GM6668" s="81">
        <v>2025</v>
      </c>
      <c r="GN6668" s="81" t="s">
        <v>173</v>
      </c>
      <c r="GO6668" s="81">
        <v>1.1148832299820636E-2</v>
      </c>
      <c r="GP6668" s="81">
        <v>10</v>
      </c>
      <c r="GQ6668" s="81">
        <v>0</v>
      </c>
      <c r="GR6668" s="81" t="s">
        <v>448</v>
      </c>
      <c r="GS6668" s="81">
        <v>1.1148832299820636E-2</v>
      </c>
      <c r="GT6668" s="81">
        <v>8.0155663417021076E-3</v>
      </c>
      <c r="GU6668" s="81">
        <v>1.1148832299820636E-2</v>
      </c>
      <c r="GV6668" s="81">
        <v>8.0155663417021076E-3</v>
      </c>
      <c r="GW6668" s="81">
        <v>1.1148832299820636E-2</v>
      </c>
      <c r="GX6668" s="81">
        <v>8.0155663417021076E-3</v>
      </c>
      <c r="GY6668" s="81">
        <v>1.1148832299820636E-2</v>
      </c>
      <c r="GZ6668" s="81">
        <v>8.0155663417021076E-3</v>
      </c>
    </row>
    <row r="6669" spans="98:208" x14ac:dyDescent="0.25">
      <c r="CT6669" s="81" t="s">
        <v>155</v>
      </c>
      <c r="CU6669" s="81" t="s">
        <v>500</v>
      </c>
      <c r="CV6669" s="81" t="s">
        <v>460</v>
      </c>
      <c r="CW6669" s="81">
        <v>2030</v>
      </c>
      <c r="CX6669" s="81">
        <v>0</v>
      </c>
      <c r="CY6669" s="81">
        <v>0</v>
      </c>
      <c r="CZ6669" s="81">
        <v>0</v>
      </c>
      <c r="DA6669" s="81">
        <v>0</v>
      </c>
      <c r="DB6669" s="81">
        <v>8.360637774512944E-2</v>
      </c>
      <c r="DC6669" s="81">
        <v>3.9055083184886208E-2</v>
      </c>
      <c r="DD6669" s="81">
        <v>1.694997174106173E-3</v>
      </c>
      <c r="DE6669" s="81">
        <v>4.2856297386136603E-2</v>
      </c>
      <c r="DF6669" s="81">
        <v>0</v>
      </c>
      <c r="DG6669" s="81">
        <v>4.3541857288384114E-4</v>
      </c>
      <c r="DH6669" s="81">
        <v>4.3541857288384114E-4</v>
      </c>
      <c r="DI6669" s="81">
        <v>4.3541857288384114E-4</v>
      </c>
      <c r="DJ6669" s="81">
        <v>2.1727577517473031E-2</v>
      </c>
      <c r="DL6669" s="81">
        <v>0</v>
      </c>
      <c r="DM6669" s="81">
        <v>0</v>
      </c>
      <c r="DN6669" s="81">
        <v>0</v>
      </c>
      <c r="DO6669" s="81">
        <v>0</v>
      </c>
      <c r="DP6669" s="81">
        <v>9.4605907948811387E-6</v>
      </c>
      <c r="DQ6669" s="81">
        <v>9.4605907948811387E-6</v>
      </c>
      <c r="DR6669" s="81">
        <v>0</v>
      </c>
      <c r="DS6669" s="81">
        <v>9.4605907948811387E-6</v>
      </c>
      <c r="DT6669" s="81">
        <v>9.4605907948811387E-6</v>
      </c>
      <c r="DU6669" s="81">
        <v>0</v>
      </c>
      <c r="DV6669" s="81">
        <v>9.4605907948811387E-6</v>
      </c>
      <c r="DW6669" s="81">
        <v>9.4605907948811387E-6</v>
      </c>
      <c r="GE6669" s="81" t="s">
        <v>449</v>
      </c>
      <c r="GF6669" s="81" t="s">
        <v>155</v>
      </c>
      <c r="GG6669" s="81" t="s">
        <v>505</v>
      </c>
      <c r="GH6669" s="81" t="s">
        <v>452</v>
      </c>
      <c r="GI6669" s="81">
        <v>2026</v>
      </c>
      <c r="GJ6669" s="81" t="s">
        <v>201</v>
      </c>
      <c r="GK6669" s="81">
        <v>0.71896016785821271</v>
      </c>
      <c r="GL6669" s="81">
        <v>1419.51</v>
      </c>
      <c r="GM6669" s="81">
        <v>2026</v>
      </c>
      <c r="GN6669" s="81" t="s">
        <v>173</v>
      </c>
      <c r="GO6669" s="81">
        <v>1.1148832299820636E-2</v>
      </c>
      <c r="GP6669" s="81">
        <v>10</v>
      </c>
      <c r="GQ6669" s="81">
        <v>0</v>
      </c>
      <c r="GR6669" s="81" t="s">
        <v>448</v>
      </c>
      <c r="GS6669" s="81">
        <v>1.1148832299820636E-2</v>
      </c>
      <c r="GT6669" s="81">
        <v>8.0155663417021076E-3</v>
      </c>
      <c r="GU6669" s="81">
        <v>1.1148832299820636E-2</v>
      </c>
      <c r="GV6669" s="81">
        <v>8.0155663417021076E-3</v>
      </c>
      <c r="GW6669" s="81">
        <v>1.1148832299820636E-2</v>
      </c>
      <c r="GX6669" s="81">
        <v>8.0155663417021076E-3</v>
      </c>
      <c r="GY6669" s="81">
        <v>1.1148832299820636E-2</v>
      </c>
      <c r="GZ6669" s="81">
        <v>8.0155663417021076E-3</v>
      </c>
    </row>
    <row r="6670" spans="98:208" x14ac:dyDescent="0.25">
      <c r="CT6670" s="81" t="s">
        <v>155</v>
      </c>
      <c r="CU6670" s="81" t="s">
        <v>500</v>
      </c>
      <c r="CV6670" s="81" t="s">
        <v>460</v>
      </c>
      <c r="CW6670" s="81">
        <v>2031</v>
      </c>
      <c r="CX6670" s="81">
        <v>0</v>
      </c>
      <c r="CY6670" s="81">
        <v>0</v>
      </c>
      <c r="CZ6670" s="81">
        <v>0</v>
      </c>
      <c r="DA6670" s="81">
        <v>0</v>
      </c>
      <c r="DB6670" s="81">
        <v>8.360637774512944E-2</v>
      </c>
      <c r="DC6670" s="81">
        <v>3.9055083184886208E-2</v>
      </c>
      <c r="DD6670" s="81">
        <v>1.694997174106173E-3</v>
      </c>
      <c r="DE6670" s="81">
        <v>4.2856297386136603E-2</v>
      </c>
      <c r="DF6670" s="81">
        <v>0</v>
      </c>
      <c r="DG6670" s="81">
        <v>0</v>
      </c>
      <c r="DH6670" s="81">
        <v>4.3541857288384114E-4</v>
      </c>
      <c r="DI6670" s="81">
        <v>4.3541857288384114E-4</v>
      </c>
      <c r="DJ6670" s="81">
        <v>2.1727577517473031E-2</v>
      </c>
      <c r="DL6670" s="81">
        <v>0</v>
      </c>
      <c r="DM6670" s="81">
        <v>0</v>
      </c>
      <c r="DN6670" s="81">
        <v>0</v>
      </c>
      <c r="DO6670" s="81">
        <v>0</v>
      </c>
      <c r="DP6670" s="81">
        <v>0</v>
      </c>
      <c r="DQ6670" s="81">
        <v>0</v>
      </c>
      <c r="DR6670" s="81">
        <v>0</v>
      </c>
      <c r="DS6670" s="81">
        <v>9.4605907948811387E-6</v>
      </c>
      <c r="DT6670" s="81">
        <v>9.4605907948811387E-6</v>
      </c>
      <c r="DU6670" s="81">
        <v>0</v>
      </c>
      <c r="DV6670" s="81">
        <v>9.4605907948811387E-6</v>
      </c>
      <c r="DW6670" s="81">
        <v>9.4605907948811387E-6</v>
      </c>
      <c r="GE6670" s="81" t="s">
        <v>449</v>
      </c>
      <c r="GF6670" s="81" t="s">
        <v>155</v>
      </c>
      <c r="GG6670" s="81" t="s">
        <v>505</v>
      </c>
      <c r="GH6670" s="81" t="s">
        <v>452</v>
      </c>
      <c r="GI6670" s="81">
        <v>2027</v>
      </c>
      <c r="GJ6670" s="81" t="s">
        <v>201</v>
      </c>
      <c r="GK6670" s="81">
        <v>0.71896016785821271</v>
      </c>
      <c r="GL6670" s="81">
        <v>1419.51</v>
      </c>
      <c r="GM6670" s="81">
        <v>2027</v>
      </c>
      <c r="GN6670" s="81" t="s">
        <v>173</v>
      </c>
      <c r="GO6670" s="81">
        <v>1.1148832299820636E-2</v>
      </c>
      <c r="GP6670" s="81">
        <v>10</v>
      </c>
      <c r="GQ6670" s="81">
        <v>0</v>
      </c>
      <c r="GR6670" s="81" t="s">
        <v>448</v>
      </c>
      <c r="GS6670" s="81">
        <v>1.1148832299820636E-2</v>
      </c>
      <c r="GT6670" s="81">
        <v>8.0155663417021076E-3</v>
      </c>
      <c r="GU6670" s="81">
        <v>1.1148832299820636E-2</v>
      </c>
      <c r="GV6670" s="81">
        <v>8.0155663417021076E-3</v>
      </c>
      <c r="GW6670" s="81">
        <v>1.1148832299820636E-2</v>
      </c>
      <c r="GX6670" s="81">
        <v>8.0155663417021076E-3</v>
      </c>
      <c r="GY6670" s="81">
        <v>1.1148832299820636E-2</v>
      </c>
      <c r="GZ6670" s="81">
        <v>8.0155663417021076E-3</v>
      </c>
    </row>
    <row r="6671" spans="98:208" x14ac:dyDescent="0.25">
      <c r="CT6671" s="81" t="s">
        <v>155</v>
      </c>
      <c r="CU6671" s="81" t="s">
        <v>500</v>
      </c>
      <c r="CV6671" s="81" t="s">
        <v>460</v>
      </c>
      <c r="CW6671" s="81">
        <v>2032</v>
      </c>
      <c r="CX6671" s="81">
        <v>0</v>
      </c>
      <c r="CY6671" s="81">
        <v>0</v>
      </c>
      <c r="CZ6671" s="81">
        <v>0</v>
      </c>
      <c r="DA6671" s="81">
        <v>0</v>
      </c>
      <c r="DB6671" s="81">
        <v>8.360637774512944E-2</v>
      </c>
      <c r="DC6671" s="81">
        <v>3.9055083184886208E-2</v>
      </c>
      <c r="DD6671" s="81">
        <v>1.694997174106173E-3</v>
      </c>
      <c r="DE6671" s="81">
        <v>4.2856297386136603E-2</v>
      </c>
      <c r="DF6671" s="81">
        <v>0</v>
      </c>
      <c r="DG6671" s="81">
        <v>0</v>
      </c>
      <c r="DH6671" s="81">
        <v>0</v>
      </c>
      <c r="DI6671" s="81">
        <v>4.3541857288384114E-4</v>
      </c>
      <c r="DJ6671" s="81">
        <v>2.1727577517473031E-2</v>
      </c>
      <c r="DL6671" s="81">
        <v>0</v>
      </c>
      <c r="DM6671" s="81">
        <v>0</v>
      </c>
      <c r="DN6671" s="81">
        <v>0</v>
      </c>
      <c r="DO6671" s="81">
        <v>0</v>
      </c>
      <c r="DP6671" s="81">
        <v>0</v>
      </c>
      <c r="DQ6671" s="81">
        <v>0</v>
      </c>
      <c r="DR6671" s="81">
        <v>0</v>
      </c>
      <c r="DS6671" s="81">
        <v>0</v>
      </c>
      <c r="DT6671" s="81">
        <v>0</v>
      </c>
      <c r="DU6671" s="81">
        <v>0</v>
      </c>
      <c r="DV6671" s="81">
        <v>9.4605907948811387E-6</v>
      </c>
      <c r="DW6671" s="81">
        <v>9.4605907948811387E-6</v>
      </c>
      <c r="GE6671" s="81" t="s">
        <v>449</v>
      </c>
      <c r="GF6671" s="81" t="s">
        <v>155</v>
      </c>
      <c r="GG6671" s="81" t="s">
        <v>505</v>
      </c>
      <c r="GH6671" s="81" t="s">
        <v>452</v>
      </c>
      <c r="GI6671" s="81">
        <v>2028</v>
      </c>
      <c r="GJ6671" s="81" t="s">
        <v>201</v>
      </c>
      <c r="GK6671" s="81">
        <v>0.74733835430388884</v>
      </c>
      <c r="GL6671" s="81">
        <v>1419.51</v>
      </c>
      <c r="GM6671" s="81">
        <v>2028</v>
      </c>
      <c r="GN6671" s="81" t="s">
        <v>173</v>
      </c>
      <c r="GO6671" s="81">
        <v>1.1148832299820636E-2</v>
      </c>
      <c r="GP6671" s="81">
        <v>10</v>
      </c>
      <c r="GQ6671" s="81">
        <v>0</v>
      </c>
      <c r="GR6671" s="81" t="s">
        <v>448</v>
      </c>
      <c r="GS6671" s="81">
        <v>1.1148832299820636E-2</v>
      </c>
      <c r="GT6671" s="81">
        <v>8.3319499833579939E-3</v>
      </c>
      <c r="GU6671" s="81">
        <v>1.1148832299820636E-2</v>
      </c>
      <c r="GV6671" s="81">
        <v>8.3319499833579939E-3</v>
      </c>
      <c r="GW6671" s="81">
        <v>1.1148832299820636E-2</v>
      </c>
      <c r="GX6671" s="81">
        <v>8.3319499833579939E-3</v>
      </c>
      <c r="GY6671" s="81">
        <v>1.1148832299820636E-2</v>
      </c>
      <c r="GZ6671" s="81">
        <v>8.3319499833579939E-3</v>
      </c>
    </row>
    <row r="6672" spans="98:208" x14ac:dyDescent="0.25">
      <c r="CT6672" s="81" t="s">
        <v>155</v>
      </c>
      <c r="CU6672" s="81" t="s">
        <v>500</v>
      </c>
      <c r="CV6672" s="81" t="s">
        <v>461</v>
      </c>
      <c r="CW6672" s="81">
        <v>2020</v>
      </c>
      <c r="CX6672" s="81">
        <v>0</v>
      </c>
      <c r="CY6672" s="81">
        <v>0</v>
      </c>
      <c r="CZ6672" s="81">
        <v>0</v>
      </c>
      <c r="DA6672" s="81">
        <v>0</v>
      </c>
      <c r="DB6672" s="81">
        <v>14146.130641332509</v>
      </c>
      <c r="DC6672" s="81">
        <v>222.2294216277995</v>
      </c>
      <c r="DD6672" s="81">
        <v>8585.7228092479199</v>
      </c>
      <c r="DE6672" s="81">
        <v>5338.1784104567178</v>
      </c>
      <c r="DF6672" s="81">
        <v>2.4775985538144698</v>
      </c>
      <c r="DG6672" s="81">
        <v>0</v>
      </c>
      <c r="DH6672" s="81">
        <v>0</v>
      </c>
      <c r="DI6672" s="81">
        <v>0</v>
      </c>
      <c r="DJ6672" s="81">
        <v>2.9573620172334831E-7</v>
      </c>
      <c r="DL6672" s="81">
        <v>0</v>
      </c>
      <c r="DM6672" s="81">
        <v>7.3271558570035202E-7</v>
      </c>
      <c r="DN6672" s="81">
        <v>7.3271558570035202E-7</v>
      </c>
      <c r="DO6672" s="81">
        <v>0</v>
      </c>
      <c r="DP6672" s="81">
        <v>0</v>
      </c>
      <c r="DQ6672" s="81">
        <v>0</v>
      </c>
      <c r="DR6672" s="81">
        <v>0</v>
      </c>
      <c r="DS6672" s="81">
        <v>0</v>
      </c>
      <c r="DT6672" s="81">
        <v>0</v>
      </c>
      <c r="DU6672" s="81">
        <v>0</v>
      </c>
      <c r="DV6672" s="81">
        <v>0</v>
      </c>
      <c r="DW6672" s="81">
        <v>0</v>
      </c>
      <c r="GE6672" s="81" t="s">
        <v>449</v>
      </c>
      <c r="GF6672" s="81" t="s">
        <v>155</v>
      </c>
      <c r="GG6672" s="81" t="s">
        <v>505</v>
      </c>
      <c r="GH6672" s="81" t="s">
        <v>452</v>
      </c>
      <c r="GI6672" s="81">
        <v>2029</v>
      </c>
      <c r="GJ6672" s="81" t="s">
        <v>201</v>
      </c>
      <c r="GK6672" s="81">
        <v>0.74733835430388884</v>
      </c>
      <c r="GL6672" s="81">
        <v>1419.51</v>
      </c>
      <c r="GM6672" s="81">
        <v>2029</v>
      </c>
      <c r="GN6672" s="81" t="s">
        <v>173</v>
      </c>
      <c r="GO6672" s="81">
        <v>1.1148832299820636E-2</v>
      </c>
      <c r="GP6672" s="81">
        <v>10</v>
      </c>
      <c r="GQ6672" s="81">
        <v>0</v>
      </c>
      <c r="GR6672" s="81" t="s">
        <v>448</v>
      </c>
      <c r="GS6672" s="81">
        <v>1.1148832299820636E-2</v>
      </c>
      <c r="GT6672" s="81">
        <v>8.3319499833579939E-3</v>
      </c>
      <c r="GU6672" s="81">
        <v>1.1148832299820636E-2</v>
      </c>
      <c r="GV6672" s="81">
        <v>8.3319499833579939E-3</v>
      </c>
      <c r="GW6672" s="81">
        <v>1.1148832299820636E-2</v>
      </c>
      <c r="GX6672" s="81">
        <v>8.3319499833579939E-3</v>
      </c>
      <c r="GY6672" s="81">
        <v>1.1148832299820636E-2</v>
      </c>
      <c r="GZ6672" s="81">
        <v>8.3319499833579939E-3</v>
      </c>
    </row>
    <row r="6673" spans="98:208" x14ac:dyDescent="0.25">
      <c r="CT6673" s="81" t="s">
        <v>155</v>
      </c>
      <c r="CU6673" s="81" t="s">
        <v>500</v>
      </c>
      <c r="CV6673" s="81" t="s">
        <v>461</v>
      </c>
      <c r="CW6673" s="81">
        <v>2021</v>
      </c>
      <c r="CX6673" s="81">
        <v>0</v>
      </c>
      <c r="CY6673" s="81">
        <v>0</v>
      </c>
      <c r="CZ6673" s="81">
        <v>0</v>
      </c>
      <c r="DA6673" s="81">
        <v>0</v>
      </c>
      <c r="DB6673" s="81">
        <v>14146.130641332509</v>
      </c>
      <c r="DC6673" s="81">
        <v>222.2294216277995</v>
      </c>
      <c r="DD6673" s="81">
        <v>8585.7228092479199</v>
      </c>
      <c r="DE6673" s="81">
        <v>5338.1784104567178</v>
      </c>
      <c r="DF6673" s="81">
        <v>2.4775985538144698</v>
      </c>
      <c r="DG6673" s="81">
        <v>2.4775985538144698</v>
      </c>
      <c r="DH6673" s="81">
        <v>0</v>
      </c>
      <c r="DI6673" s="81">
        <v>0</v>
      </c>
      <c r="DJ6673" s="81">
        <v>2.9573620172334831E-7</v>
      </c>
      <c r="DL6673" s="81">
        <v>0</v>
      </c>
      <c r="DM6673" s="81">
        <v>7.3271558570035202E-7</v>
      </c>
      <c r="DN6673" s="81">
        <v>7.3271558570035202E-7</v>
      </c>
      <c r="DO6673" s="81">
        <v>0</v>
      </c>
      <c r="DP6673" s="81">
        <v>7.3271558570035202E-7</v>
      </c>
      <c r="DQ6673" s="81">
        <v>7.3271558570035202E-7</v>
      </c>
      <c r="DR6673" s="81">
        <v>0</v>
      </c>
      <c r="DS6673" s="81">
        <v>0</v>
      </c>
      <c r="DT6673" s="81">
        <v>0</v>
      </c>
      <c r="DU6673" s="81">
        <v>0</v>
      </c>
      <c r="DV6673" s="81">
        <v>0</v>
      </c>
      <c r="DW6673" s="81">
        <v>0</v>
      </c>
      <c r="GE6673" s="81" t="s">
        <v>449</v>
      </c>
      <c r="GF6673" s="81" t="s">
        <v>155</v>
      </c>
      <c r="GG6673" s="81" t="s">
        <v>505</v>
      </c>
      <c r="GH6673" s="81" t="s">
        <v>452</v>
      </c>
      <c r="GI6673" s="81">
        <v>2030</v>
      </c>
      <c r="GJ6673" s="81" t="s">
        <v>201</v>
      </c>
      <c r="GK6673" s="81">
        <v>0.74733835430388884</v>
      </c>
      <c r="GL6673" s="81">
        <v>1419.51</v>
      </c>
      <c r="GM6673" s="81">
        <v>2030</v>
      </c>
      <c r="GN6673" s="81" t="s">
        <v>173</v>
      </c>
      <c r="GO6673" s="81">
        <v>1.1148832299820636E-2</v>
      </c>
      <c r="GP6673" s="81">
        <v>10</v>
      </c>
      <c r="GQ6673" s="81">
        <v>0</v>
      </c>
      <c r="GR6673" s="81" t="s">
        <v>448</v>
      </c>
      <c r="GS6673" s="81">
        <v>0</v>
      </c>
      <c r="GT6673" s="81">
        <v>0</v>
      </c>
      <c r="GU6673" s="81">
        <v>1.1148832299820636E-2</v>
      </c>
      <c r="GV6673" s="81">
        <v>8.3319499833579939E-3</v>
      </c>
      <c r="GW6673" s="81">
        <v>1.1148832299820636E-2</v>
      </c>
      <c r="GX6673" s="81">
        <v>8.3319499833579939E-3</v>
      </c>
      <c r="GY6673" s="81">
        <v>1.1148832299820636E-2</v>
      </c>
      <c r="GZ6673" s="81">
        <v>8.3319499833579939E-3</v>
      </c>
    </row>
    <row r="6674" spans="98:208" x14ac:dyDescent="0.25">
      <c r="CT6674" s="81" t="s">
        <v>155</v>
      </c>
      <c r="CU6674" s="81" t="s">
        <v>500</v>
      </c>
      <c r="CV6674" s="81" t="s">
        <v>461</v>
      </c>
      <c r="CW6674" s="81">
        <v>2022</v>
      </c>
      <c r="CX6674" s="81">
        <v>0</v>
      </c>
      <c r="CY6674" s="81">
        <v>0</v>
      </c>
      <c r="CZ6674" s="81">
        <v>0</v>
      </c>
      <c r="DA6674" s="81">
        <v>0</v>
      </c>
      <c r="DB6674" s="81">
        <v>14146.130641332509</v>
      </c>
      <c r="DC6674" s="81">
        <v>222.2294216277995</v>
      </c>
      <c r="DD6674" s="81">
        <v>8585.7228092479199</v>
      </c>
      <c r="DE6674" s="81">
        <v>5338.1784104567178</v>
      </c>
      <c r="DF6674" s="81">
        <v>2.4775985538144698</v>
      </c>
      <c r="DG6674" s="81">
        <v>2.4775985538144698</v>
      </c>
      <c r="DH6674" s="81">
        <v>2.4775985538144698</v>
      </c>
      <c r="DI6674" s="81">
        <v>0</v>
      </c>
      <c r="DJ6674" s="81">
        <v>2.9573620172334831E-7</v>
      </c>
      <c r="DL6674" s="81">
        <v>0</v>
      </c>
      <c r="DM6674" s="81">
        <v>7.3271558570035202E-7</v>
      </c>
      <c r="DN6674" s="81">
        <v>7.3271558570035202E-7</v>
      </c>
      <c r="DO6674" s="81">
        <v>0</v>
      </c>
      <c r="DP6674" s="81">
        <v>7.3271558570035202E-7</v>
      </c>
      <c r="DQ6674" s="81">
        <v>7.3271558570035202E-7</v>
      </c>
      <c r="DR6674" s="81">
        <v>0</v>
      </c>
      <c r="DS6674" s="81">
        <v>7.3271558570035202E-7</v>
      </c>
      <c r="DT6674" s="81">
        <v>7.3271558570035202E-7</v>
      </c>
      <c r="DU6674" s="81">
        <v>0</v>
      </c>
      <c r="DV6674" s="81">
        <v>0</v>
      </c>
      <c r="DW6674" s="81">
        <v>0</v>
      </c>
      <c r="GE6674" s="81" t="s">
        <v>449</v>
      </c>
      <c r="GF6674" s="81" t="s">
        <v>155</v>
      </c>
      <c r="GG6674" s="81" t="s">
        <v>505</v>
      </c>
      <c r="GH6674" s="81" t="s">
        <v>452</v>
      </c>
      <c r="GI6674" s="81">
        <v>2031</v>
      </c>
      <c r="GJ6674" s="81" t="s">
        <v>201</v>
      </c>
      <c r="GK6674" s="81">
        <v>0.74733835430388884</v>
      </c>
      <c r="GL6674" s="81">
        <v>1419.51</v>
      </c>
      <c r="GM6674" s="81">
        <v>2031</v>
      </c>
      <c r="GN6674" s="81" t="s">
        <v>173</v>
      </c>
      <c r="GO6674" s="81">
        <v>1.1148832299820636E-2</v>
      </c>
      <c r="GP6674" s="81">
        <v>10</v>
      </c>
      <c r="GQ6674" s="81">
        <v>0</v>
      </c>
      <c r="GR6674" s="81" t="s">
        <v>448</v>
      </c>
      <c r="GS6674" s="81">
        <v>0</v>
      </c>
      <c r="GT6674" s="81">
        <v>0</v>
      </c>
      <c r="GU6674" s="81">
        <v>0</v>
      </c>
      <c r="GV6674" s="81">
        <v>0</v>
      </c>
      <c r="GW6674" s="81">
        <v>1.1148832299820636E-2</v>
      </c>
      <c r="GX6674" s="81">
        <v>8.3319499833579939E-3</v>
      </c>
      <c r="GY6674" s="81">
        <v>1.1148832299820636E-2</v>
      </c>
      <c r="GZ6674" s="81">
        <v>8.3319499833579939E-3</v>
      </c>
    </row>
    <row r="6675" spans="98:208" x14ac:dyDescent="0.25">
      <c r="CT6675" s="81" t="s">
        <v>155</v>
      </c>
      <c r="CU6675" s="81" t="s">
        <v>500</v>
      </c>
      <c r="CV6675" s="81" t="s">
        <v>461</v>
      </c>
      <c r="CW6675" s="81">
        <v>2023</v>
      </c>
      <c r="CX6675" s="81">
        <v>0</v>
      </c>
      <c r="CY6675" s="81">
        <v>0</v>
      </c>
      <c r="CZ6675" s="81">
        <v>0</v>
      </c>
      <c r="DA6675" s="81">
        <v>0</v>
      </c>
      <c r="DB6675" s="81">
        <v>14664.63755643661</v>
      </c>
      <c r="DC6675" s="81">
        <v>233.23007680791639</v>
      </c>
      <c r="DD6675" s="81">
        <v>8896.5159934285621</v>
      </c>
      <c r="DE6675" s="81">
        <v>5534.8914862000684</v>
      </c>
      <c r="DF6675" s="81">
        <v>2.6002430136057462</v>
      </c>
      <c r="DG6675" s="81">
        <v>2.6002430136057462</v>
      </c>
      <c r="DH6675" s="81">
        <v>2.6002430136057462</v>
      </c>
      <c r="DI6675" s="81">
        <v>2.6002430136057462</v>
      </c>
      <c r="DJ6675" s="81">
        <v>2.9573620172334831E-7</v>
      </c>
      <c r="DL6675" s="81">
        <v>0</v>
      </c>
      <c r="DM6675" s="81">
        <v>7.689859924014361E-7</v>
      </c>
      <c r="DN6675" s="81">
        <v>7.689859924014361E-7</v>
      </c>
      <c r="DO6675" s="81">
        <v>0</v>
      </c>
      <c r="DP6675" s="81">
        <v>7.689859924014361E-7</v>
      </c>
      <c r="DQ6675" s="81">
        <v>7.689859924014361E-7</v>
      </c>
      <c r="DR6675" s="81">
        <v>0</v>
      </c>
      <c r="DS6675" s="81">
        <v>7.689859924014361E-7</v>
      </c>
      <c r="DT6675" s="81">
        <v>7.689859924014361E-7</v>
      </c>
      <c r="DU6675" s="81">
        <v>0</v>
      </c>
      <c r="DV6675" s="81">
        <v>7.689859924014361E-7</v>
      </c>
      <c r="DW6675" s="81">
        <v>7.689859924014361E-7</v>
      </c>
      <c r="GE6675" s="81" t="s">
        <v>449</v>
      </c>
      <c r="GF6675" s="81" t="s">
        <v>155</v>
      </c>
      <c r="GG6675" s="81" t="s">
        <v>505</v>
      </c>
      <c r="GH6675" s="81" t="s">
        <v>452</v>
      </c>
      <c r="GI6675" s="81">
        <v>2032</v>
      </c>
      <c r="GJ6675" s="81" t="s">
        <v>201</v>
      </c>
      <c r="GK6675" s="81">
        <v>0.74733835430388884</v>
      </c>
      <c r="GL6675" s="81">
        <v>1419.51</v>
      </c>
      <c r="GM6675" s="81">
        <v>2032</v>
      </c>
      <c r="GN6675" s="81" t="s">
        <v>173</v>
      </c>
      <c r="GO6675" s="81">
        <v>1.1148832299820636E-2</v>
      </c>
      <c r="GP6675" s="81">
        <v>10</v>
      </c>
      <c r="GQ6675" s="81">
        <v>0</v>
      </c>
      <c r="GR6675" s="81" t="s">
        <v>448</v>
      </c>
      <c r="GS6675" s="81">
        <v>0</v>
      </c>
      <c r="GT6675" s="81">
        <v>0</v>
      </c>
      <c r="GU6675" s="81">
        <v>0</v>
      </c>
      <c r="GV6675" s="81">
        <v>0</v>
      </c>
      <c r="GW6675" s="81">
        <v>0</v>
      </c>
      <c r="GX6675" s="81">
        <v>0</v>
      </c>
      <c r="GY6675" s="81">
        <v>1.1148832299820636E-2</v>
      </c>
      <c r="GZ6675" s="81">
        <v>8.3319499833579939E-3</v>
      </c>
    </row>
    <row r="6676" spans="98:208" x14ac:dyDescent="0.25">
      <c r="CT6676" s="81" t="s">
        <v>155</v>
      </c>
      <c r="CU6676" s="81" t="s">
        <v>500</v>
      </c>
      <c r="CV6676" s="81" t="s">
        <v>461</v>
      </c>
      <c r="CW6676" s="81">
        <v>2024</v>
      </c>
      <c r="CX6676" s="81">
        <v>0</v>
      </c>
      <c r="CY6676" s="81">
        <v>0</v>
      </c>
      <c r="CZ6676" s="81">
        <v>0</v>
      </c>
      <c r="DA6676" s="81">
        <v>0</v>
      </c>
      <c r="DB6676" s="81">
        <v>14664.63755643661</v>
      </c>
      <c r="DC6676" s="81">
        <v>233.23007680791639</v>
      </c>
      <c r="DD6676" s="81">
        <v>8896.5159934285621</v>
      </c>
      <c r="DE6676" s="81">
        <v>5534.8914862000684</v>
      </c>
      <c r="DF6676" s="81">
        <v>2.6002430136057462</v>
      </c>
      <c r="DG6676" s="81">
        <v>2.6002430136057462</v>
      </c>
      <c r="DH6676" s="81">
        <v>2.6002430136057462</v>
      </c>
      <c r="DI6676" s="81">
        <v>2.6002430136057462</v>
      </c>
      <c r="DJ6676" s="81">
        <v>2.9573620172334831E-7</v>
      </c>
      <c r="DL6676" s="81">
        <v>0</v>
      </c>
      <c r="DM6676" s="81">
        <v>7.689859924014361E-7</v>
      </c>
      <c r="DN6676" s="81">
        <v>7.689859924014361E-7</v>
      </c>
      <c r="DO6676" s="81">
        <v>0</v>
      </c>
      <c r="DP6676" s="81">
        <v>7.689859924014361E-7</v>
      </c>
      <c r="DQ6676" s="81">
        <v>7.689859924014361E-7</v>
      </c>
      <c r="DR6676" s="81">
        <v>0</v>
      </c>
      <c r="DS6676" s="81">
        <v>7.689859924014361E-7</v>
      </c>
      <c r="DT6676" s="81">
        <v>7.689859924014361E-7</v>
      </c>
      <c r="DU6676" s="81">
        <v>0</v>
      </c>
      <c r="DV6676" s="81">
        <v>7.689859924014361E-7</v>
      </c>
      <c r="DW6676" s="81">
        <v>7.689859924014361E-7</v>
      </c>
      <c r="GE6676" s="81" t="s">
        <v>449</v>
      </c>
      <c r="GF6676" s="81" t="s">
        <v>155</v>
      </c>
      <c r="GG6676" s="81" t="s">
        <v>505</v>
      </c>
      <c r="GH6676" s="81" t="s">
        <v>453</v>
      </c>
      <c r="GI6676" s="81">
        <v>2021</v>
      </c>
      <c r="GJ6676" s="81" t="s">
        <v>201</v>
      </c>
      <c r="GK6676" s="81">
        <v>3.6425060683954069E-2</v>
      </c>
      <c r="GL6676" s="81">
        <v>1419.51</v>
      </c>
      <c r="GM6676" s="81">
        <v>2021</v>
      </c>
      <c r="GN6676" s="81" t="s">
        <v>173</v>
      </c>
      <c r="GO6676" s="81">
        <v>1.1148832299820636E-2</v>
      </c>
      <c r="GP6676" s="81">
        <v>10</v>
      </c>
      <c r="GQ6676" s="81">
        <v>0</v>
      </c>
      <c r="GR6676" s="81" t="s">
        <v>448</v>
      </c>
      <c r="GS6676" s="81">
        <v>1.1148832299820636E-2</v>
      </c>
      <c r="GT6676" s="81">
        <v>4.0609689307619389E-4</v>
      </c>
      <c r="GU6676" s="81">
        <v>1.1148832299820636E-2</v>
      </c>
      <c r="GV6676" s="81">
        <v>4.0609689307619389E-4</v>
      </c>
      <c r="GW6676" s="81">
        <v>0</v>
      </c>
      <c r="GX6676" s="81">
        <v>0</v>
      </c>
      <c r="GY6676" s="81">
        <v>0</v>
      </c>
      <c r="GZ6676" s="81">
        <v>0</v>
      </c>
    </row>
    <row r="6677" spans="98:208" x14ac:dyDescent="0.25">
      <c r="CT6677" s="81" t="s">
        <v>155</v>
      </c>
      <c r="CU6677" s="81" t="s">
        <v>500</v>
      </c>
      <c r="CV6677" s="81" t="s">
        <v>461</v>
      </c>
      <c r="CW6677" s="81">
        <v>2025</v>
      </c>
      <c r="CX6677" s="81">
        <v>0</v>
      </c>
      <c r="CY6677" s="81">
        <v>0</v>
      </c>
      <c r="CZ6677" s="81">
        <v>0</v>
      </c>
      <c r="DA6677" s="81">
        <v>0</v>
      </c>
      <c r="DB6677" s="81">
        <v>14664.63755643661</v>
      </c>
      <c r="DC6677" s="81">
        <v>233.23007680791639</v>
      </c>
      <c r="DD6677" s="81">
        <v>8896.5159934285621</v>
      </c>
      <c r="DE6677" s="81">
        <v>5534.8914862000684</v>
      </c>
      <c r="DF6677" s="81">
        <v>2.6002430136057462</v>
      </c>
      <c r="DG6677" s="81">
        <v>2.6002430136057462</v>
      </c>
      <c r="DH6677" s="81">
        <v>2.6002430136057462</v>
      </c>
      <c r="DI6677" s="81">
        <v>2.6002430136057462</v>
      </c>
      <c r="DJ6677" s="81">
        <v>2.9573620172334831E-7</v>
      </c>
      <c r="DL6677" s="81">
        <v>0</v>
      </c>
      <c r="DM6677" s="81">
        <v>7.689859924014361E-7</v>
      </c>
      <c r="DN6677" s="81">
        <v>7.689859924014361E-7</v>
      </c>
      <c r="DO6677" s="81">
        <v>0</v>
      </c>
      <c r="DP6677" s="81">
        <v>7.689859924014361E-7</v>
      </c>
      <c r="DQ6677" s="81">
        <v>7.689859924014361E-7</v>
      </c>
      <c r="DR6677" s="81">
        <v>0</v>
      </c>
      <c r="DS6677" s="81">
        <v>7.689859924014361E-7</v>
      </c>
      <c r="DT6677" s="81">
        <v>7.689859924014361E-7</v>
      </c>
      <c r="DU6677" s="81">
        <v>0</v>
      </c>
      <c r="DV6677" s="81">
        <v>7.689859924014361E-7</v>
      </c>
      <c r="DW6677" s="81">
        <v>7.689859924014361E-7</v>
      </c>
      <c r="GE6677" s="81" t="s">
        <v>449</v>
      </c>
      <c r="GF6677" s="81" t="s">
        <v>155</v>
      </c>
      <c r="GG6677" s="81" t="s">
        <v>505</v>
      </c>
      <c r="GH6677" s="81" t="s">
        <v>453</v>
      </c>
      <c r="GI6677" s="81">
        <v>2022</v>
      </c>
      <c r="GJ6677" s="81" t="s">
        <v>201</v>
      </c>
      <c r="GK6677" s="81">
        <v>3.6425060683954069E-2</v>
      </c>
      <c r="GL6677" s="81">
        <v>1419.51</v>
      </c>
      <c r="GM6677" s="81">
        <v>2022</v>
      </c>
      <c r="GN6677" s="81" t="s">
        <v>173</v>
      </c>
      <c r="GO6677" s="81">
        <v>1.1148832299820636E-2</v>
      </c>
      <c r="GP6677" s="81">
        <v>10</v>
      </c>
      <c r="GQ6677" s="81">
        <v>0</v>
      </c>
      <c r="GR6677" s="81" t="s">
        <v>448</v>
      </c>
      <c r="GS6677" s="81">
        <v>1.1148832299820636E-2</v>
      </c>
      <c r="GT6677" s="81">
        <v>4.0609689307619389E-4</v>
      </c>
      <c r="GU6677" s="81">
        <v>1.1148832299820636E-2</v>
      </c>
      <c r="GV6677" s="81">
        <v>4.0609689307619389E-4</v>
      </c>
      <c r="GW6677" s="81">
        <v>1.1148832299820636E-2</v>
      </c>
      <c r="GX6677" s="81">
        <v>4.0609689307619389E-4</v>
      </c>
      <c r="GY6677" s="81">
        <v>0</v>
      </c>
      <c r="GZ6677" s="81">
        <v>0</v>
      </c>
    </row>
    <row r="6678" spans="98:208" x14ac:dyDescent="0.25">
      <c r="CT6678" s="81" t="s">
        <v>155</v>
      </c>
      <c r="CU6678" s="81" t="s">
        <v>500</v>
      </c>
      <c r="CV6678" s="81" t="s">
        <v>461</v>
      </c>
      <c r="CW6678" s="81">
        <v>2026</v>
      </c>
      <c r="CX6678" s="81">
        <v>0</v>
      </c>
      <c r="CY6678" s="81">
        <v>0</v>
      </c>
      <c r="CZ6678" s="81">
        <v>0</v>
      </c>
      <c r="DA6678" s="81">
        <v>0</v>
      </c>
      <c r="DB6678" s="81">
        <v>14664.63755643661</v>
      </c>
      <c r="DC6678" s="81">
        <v>233.23007680791639</v>
      </c>
      <c r="DD6678" s="81">
        <v>8896.5159934285621</v>
      </c>
      <c r="DE6678" s="81">
        <v>5534.8914862000684</v>
      </c>
      <c r="DF6678" s="81">
        <v>2.6002430136057462</v>
      </c>
      <c r="DG6678" s="81">
        <v>2.6002430136057462</v>
      </c>
      <c r="DH6678" s="81">
        <v>2.6002430136057462</v>
      </c>
      <c r="DI6678" s="81">
        <v>2.6002430136057462</v>
      </c>
      <c r="DJ6678" s="81">
        <v>2.9573620172334831E-7</v>
      </c>
      <c r="DL6678" s="81">
        <v>0</v>
      </c>
      <c r="DM6678" s="81">
        <v>7.689859924014361E-7</v>
      </c>
      <c r="DN6678" s="81">
        <v>7.689859924014361E-7</v>
      </c>
      <c r="DO6678" s="81">
        <v>0</v>
      </c>
      <c r="DP6678" s="81">
        <v>7.689859924014361E-7</v>
      </c>
      <c r="DQ6678" s="81">
        <v>7.689859924014361E-7</v>
      </c>
      <c r="DR6678" s="81">
        <v>0</v>
      </c>
      <c r="DS6678" s="81">
        <v>7.689859924014361E-7</v>
      </c>
      <c r="DT6678" s="81">
        <v>7.689859924014361E-7</v>
      </c>
      <c r="DU6678" s="81">
        <v>0</v>
      </c>
      <c r="DV6678" s="81">
        <v>7.689859924014361E-7</v>
      </c>
      <c r="DW6678" s="81">
        <v>7.689859924014361E-7</v>
      </c>
      <c r="GE6678" s="81" t="s">
        <v>449</v>
      </c>
      <c r="GF6678" s="81" t="s">
        <v>155</v>
      </c>
      <c r="GG6678" s="81" t="s">
        <v>505</v>
      </c>
      <c r="GH6678" s="81" t="s">
        <v>453</v>
      </c>
      <c r="GI6678" s="81">
        <v>2023</v>
      </c>
      <c r="GJ6678" s="81" t="s">
        <v>201</v>
      </c>
      <c r="GK6678" s="81">
        <v>3.759022461139061E-2</v>
      </c>
      <c r="GL6678" s="81">
        <v>1419.51</v>
      </c>
      <c r="GM6678" s="81">
        <v>2023</v>
      </c>
      <c r="GN6678" s="81" t="s">
        <v>173</v>
      </c>
      <c r="GO6678" s="81">
        <v>1.1148832299820636E-2</v>
      </c>
      <c r="GP6678" s="81">
        <v>10</v>
      </c>
      <c r="GQ6678" s="81">
        <v>0</v>
      </c>
      <c r="GR6678" s="81" t="s">
        <v>448</v>
      </c>
      <c r="GS6678" s="81">
        <v>1.1148832299820636E-2</v>
      </c>
      <c r="GT6678" s="81">
        <v>4.1908711030498428E-4</v>
      </c>
      <c r="GU6678" s="81">
        <v>1.1148832299820636E-2</v>
      </c>
      <c r="GV6678" s="81">
        <v>4.1908711030498428E-4</v>
      </c>
      <c r="GW6678" s="81">
        <v>1.1148832299820636E-2</v>
      </c>
      <c r="GX6678" s="81">
        <v>4.1908711030498428E-4</v>
      </c>
      <c r="GY6678" s="81">
        <v>1.1148832299820636E-2</v>
      </c>
      <c r="GZ6678" s="81">
        <v>4.1908711030498428E-4</v>
      </c>
    </row>
    <row r="6679" spans="98:208" x14ac:dyDescent="0.25">
      <c r="CT6679" s="81" t="s">
        <v>155</v>
      </c>
      <c r="CU6679" s="81" t="s">
        <v>500</v>
      </c>
      <c r="CV6679" s="81" t="s">
        <v>461</v>
      </c>
      <c r="CW6679" s="81">
        <v>2027</v>
      </c>
      <c r="CX6679" s="81">
        <v>0</v>
      </c>
      <c r="CY6679" s="81">
        <v>0</v>
      </c>
      <c r="CZ6679" s="81">
        <v>0</v>
      </c>
      <c r="DA6679" s="81">
        <v>0</v>
      </c>
      <c r="DB6679" s="81">
        <v>14664.63755643661</v>
      </c>
      <c r="DC6679" s="81">
        <v>233.23007680791639</v>
      </c>
      <c r="DD6679" s="81">
        <v>8896.5159934285621</v>
      </c>
      <c r="DE6679" s="81">
        <v>5534.8914862000684</v>
      </c>
      <c r="DF6679" s="81">
        <v>2.6002430136057462</v>
      </c>
      <c r="DG6679" s="81">
        <v>2.6002430136057462</v>
      </c>
      <c r="DH6679" s="81">
        <v>2.6002430136057462</v>
      </c>
      <c r="DI6679" s="81">
        <v>2.6002430136057462</v>
      </c>
      <c r="DJ6679" s="81">
        <v>2.9573620172334831E-7</v>
      </c>
      <c r="DL6679" s="81">
        <v>0</v>
      </c>
      <c r="DM6679" s="81">
        <v>7.689859924014361E-7</v>
      </c>
      <c r="DN6679" s="81">
        <v>7.689859924014361E-7</v>
      </c>
      <c r="DO6679" s="81">
        <v>0</v>
      </c>
      <c r="DP6679" s="81">
        <v>7.689859924014361E-7</v>
      </c>
      <c r="DQ6679" s="81">
        <v>7.689859924014361E-7</v>
      </c>
      <c r="DR6679" s="81">
        <v>0</v>
      </c>
      <c r="DS6679" s="81">
        <v>7.689859924014361E-7</v>
      </c>
      <c r="DT6679" s="81">
        <v>7.689859924014361E-7</v>
      </c>
      <c r="DU6679" s="81">
        <v>0</v>
      </c>
      <c r="DV6679" s="81">
        <v>7.689859924014361E-7</v>
      </c>
      <c r="DW6679" s="81">
        <v>7.689859924014361E-7</v>
      </c>
      <c r="GE6679" s="81" t="s">
        <v>449</v>
      </c>
      <c r="GF6679" s="81" t="s">
        <v>155</v>
      </c>
      <c r="GG6679" s="81" t="s">
        <v>505</v>
      </c>
      <c r="GH6679" s="81" t="s">
        <v>453</v>
      </c>
      <c r="GI6679" s="81">
        <v>2024</v>
      </c>
      <c r="GJ6679" s="81" t="s">
        <v>201</v>
      </c>
      <c r="GK6679" s="81">
        <v>3.759022461139061E-2</v>
      </c>
      <c r="GL6679" s="81">
        <v>1419.51</v>
      </c>
      <c r="GM6679" s="81">
        <v>2024</v>
      </c>
      <c r="GN6679" s="81" t="s">
        <v>173</v>
      </c>
      <c r="GO6679" s="81">
        <v>1.1148832299820636E-2</v>
      </c>
      <c r="GP6679" s="81">
        <v>10</v>
      </c>
      <c r="GQ6679" s="81">
        <v>0</v>
      </c>
      <c r="GR6679" s="81" t="s">
        <v>448</v>
      </c>
      <c r="GS6679" s="81">
        <v>1.1148832299820636E-2</v>
      </c>
      <c r="GT6679" s="81">
        <v>4.1908711030498428E-4</v>
      </c>
      <c r="GU6679" s="81">
        <v>1.1148832299820636E-2</v>
      </c>
      <c r="GV6679" s="81">
        <v>4.1908711030498428E-4</v>
      </c>
      <c r="GW6679" s="81">
        <v>1.1148832299820636E-2</v>
      </c>
      <c r="GX6679" s="81">
        <v>4.1908711030498428E-4</v>
      </c>
      <c r="GY6679" s="81">
        <v>1.1148832299820636E-2</v>
      </c>
      <c r="GZ6679" s="81">
        <v>4.1908711030498428E-4</v>
      </c>
    </row>
    <row r="6680" spans="98:208" x14ac:dyDescent="0.25">
      <c r="CT6680" s="81" t="s">
        <v>155</v>
      </c>
      <c r="CU6680" s="81" t="s">
        <v>500</v>
      </c>
      <c r="CV6680" s="81" t="s">
        <v>461</v>
      </c>
      <c r="CW6680" s="81">
        <v>2028</v>
      </c>
      <c r="CX6680" s="81">
        <v>0</v>
      </c>
      <c r="CY6680" s="81">
        <v>0</v>
      </c>
      <c r="CZ6680" s="81">
        <v>0</v>
      </c>
      <c r="DA6680" s="81">
        <v>0</v>
      </c>
      <c r="DB6680" s="81">
        <v>15317.990942815961</v>
      </c>
      <c r="DC6680" s="81">
        <v>247.27299216493699</v>
      </c>
      <c r="DD6680" s="81">
        <v>9287.6490955444769</v>
      </c>
      <c r="DE6680" s="81">
        <v>5783.0688551065068</v>
      </c>
      <c r="DF6680" s="81">
        <v>2.7568051219217447</v>
      </c>
      <c r="DG6680" s="81">
        <v>2.7568051219217447</v>
      </c>
      <c r="DH6680" s="81">
        <v>2.7568051219217447</v>
      </c>
      <c r="DI6680" s="81">
        <v>2.7568051219217447</v>
      </c>
      <c r="DJ6680" s="81">
        <v>2.9573620172334831E-7</v>
      </c>
      <c r="DL6680" s="81">
        <v>0</v>
      </c>
      <c r="DM6680" s="81">
        <v>8.1528707564860888E-7</v>
      </c>
      <c r="DN6680" s="81">
        <v>8.1528707564860888E-7</v>
      </c>
      <c r="DO6680" s="81">
        <v>0</v>
      </c>
      <c r="DP6680" s="81">
        <v>8.1528707564860888E-7</v>
      </c>
      <c r="DQ6680" s="81">
        <v>8.1528707564860888E-7</v>
      </c>
      <c r="DR6680" s="81">
        <v>0</v>
      </c>
      <c r="DS6680" s="81">
        <v>8.1528707564860888E-7</v>
      </c>
      <c r="DT6680" s="81">
        <v>8.1528707564860888E-7</v>
      </c>
      <c r="DU6680" s="81">
        <v>0</v>
      </c>
      <c r="DV6680" s="81">
        <v>8.1528707564860888E-7</v>
      </c>
      <c r="DW6680" s="81">
        <v>8.1528707564860888E-7</v>
      </c>
      <c r="GE6680" s="81" t="s">
        <v>449</v>
      </c>
      <c r="GF6680" s="81" t="s">
        <v>155</v>
      </c>
      <c r="GG6680" s="81" t="s">
        <v>505</v>
      </c>
      <c r="GH6680" s="81" t="s">
        <v>453</v>
      </c>
      <c r="GI6680" s="81">
        <v>2025</v>
      </c>
      <c r="GJ6680" s="81" t="s">
        <v>201</v>
      </c>
      <c r="GK6680" s="81">
        <v>3.759022461139061E-2</v>
      </c>
      <c r="GL6680" s="81">
        <v>1419.51</v>
      </c>
      <c r="GM6680" s="81">
        <v>2025</v>
      </c>
      <c r="GN6680" s="81" t="s">
        <v>173</v>
      </c>
      <c r="GO6680" s="81">
        <v>1.1148832299820636E-2</v>
      </c>
      <c r="GP6680" s="81">
        <v>10</v>
      </c>
      <c r="GQ6680" s="81">
        <v>0</v>
      </c>
      <c r="GR6680" s="81" t="s">
        <v>448</v>
      </c>
      <c r="GS6680" s="81">
        <v>1.1148832299820636E-2</v>
      </c>
      <c r="GT6680" s="81">
        <v>4.1908711030498428E-4</v>
      </c>
      <c r="GU6680" s="81">
        <v>1.1148832299820636E-2</v>
      </c>
      <c r="GV6680" s="81">
        <v>4.1908711030498428E-4</v>
      </c>
      <c r="GW6680" s="81">
        <v>1.1148832299820636E-2</v>
      </c>
      <c r="GX6680" s="81">
        <v>4.1908711030498428E-4</v>
      </c>
      <c r="GY6680" s="81">
        <v>1.1148832299820636E-2</v>
      </c>
      <c r="GZ6680" s="81">
        <v>4.1908711030498428E-4</v>
      </c>
    </row>
    <row r="6681" spans="98:208" x14ac:dyDescent="0.25">
      <c r="CT6681" s="81" t="s">
        <v>155</v>
      </c>
      <c r="CU6681" s="81" t="s">
        <v>500</v>
      </c>
      <c r="CV6681" s="81" t="s">
        <v>461</v>
      </c>
      <c r="CW6681" s="81">
        <v>2029</v>
      </c>
      <c r="CX6681" s="81">
        <v>0</v>
      </c>
      <c r="CY6681" s="81">
        <v>0</v>
      </c>
      <c r="CZ6681" s="81">
        <v>0</v>
      </c>
      <c r="DA6681" s="81">
        <v>0</v>
      </c>
      <c r="DB6681" s="81">
        <v>15317.990942815961</v>
      </c>
      <c r="DC6681" s="81">
        <v>247.27299216493699</v>
      </c>
      <c r="DD6681" s="81">
        <v>9287.6490955444769</v>
      </c>
      <c r="DE6681" s="81">
        <v>5783.0688551065068</v>
      </c>
      <c r="DF6681" s="81">
        <v>2.7568051219217447</v>
      </c>
      <c r="DG6681" s="81">
        <v>2.7568051219217447</v>
      </c>
      <c r="DH6681" s="81">
        <v>2.7568051219217447</v>
      </c>
      <c r="DI6681" s="81">
        <v>2.7568051219217447</v>
      </c>
      <c r="DJ6681" s="81">
        <v>2.9573620172334831E-7</v>
      </c>
      <c r="DL6681" s="81">
        <v>0</v>
      </c>
      <c r="DM6681" s="81">
        <v>8.1528707564860888E-7</v>
      </c>
      <c r="DN6681" s="81">
        <v>8.1528707564860888E-7</v>
      </c>
      <c r="DO6681" s="81">
        <v>0</v>
      </c>
      <c r="DP6681" s="81">
        <v>8.1528707564860888E-7</v>
      </c>
      <c r="DQ6681" s="81">
        <v>8.1528707564860888E-7</v>
      </c>
      <c r="DR6681" s="81">
        <v>0</v>
      </c>
      <c r="DS6681" s="81">
        <v>8.1528707564860888E-7</v>
      </c>
      <c r="DT6681" s="81">
        <v>8.1528707564860888E-7</v>
      </c>
      <c r="DU6681" s="81">
        <v>0</v>
      </c>
      <c r="DV6681" s="81">
        <v>8.1528707564860888E-7</v>
      </c>
      <c r="DW6681" s="81">
        <v>8.1528707564860888E-7</v>
      </c>
      <c r="GE6681" s="81" t="s">
        <v>449</v>
      </c>
      <c r="GF6681" s="81" t="s">
        <v>155</v>
      </c>
      <c r="GG6681" s="81" t="s">
        <v>505</v>
      </c>
      <c r="GH6681" s="81" t="s">
        <v>453</v>
      </c>
      <c r="GI6681" s="81">
        <v>2026</v>
      </c>
      <c r="GJ6681" s="81" t="s">
        <v>201</v>
      </c>
      <c r="GK6681" s="81">
        <v>3.759022461139061E-2</v>
      </c>
      <c r="GL6681" s="81">
        <v>1419.51</v>
      </c>
      <c r="GM6681" s="81">
        <v>2026</v>
      </c>
      <c r="GN6681" s="81" t="s">
        <v>173</v>
      </c>
      <c r="GO6681" s="81">
        <v>1.1148832299820636E-2</v>
      </c>
      <c r="GP6681" s="81">
        <v>10</v>
      </c>
      <c r="GQ6681" s="81">
        <v>0</v>
      </c>
      <c r="GR6681" s="81" t="s">
        <v>448</v>
      </c>
      <c r="GS6681" s="81">
        <v>1.1148832299820636E-2</v>
      </c>
      <c r="GT6681" s="81">
        <v>4.1908711030498428E-4</v>
      </c>
      <c r="GU6681" s="81">
        <v>1.1148832299820636E-2</v>
      </c>
      <c r="GV6681" s="81">
        <v>4.1908711030498428E-4</v>
      </c>
      <c r="GW6681" s="81">
        <v>1.1148832299820636E-2</v>
      </c>
      <c r="GX6681" s="81">
        <v>4.1908711030498428E-4</v>
      </c>
      <c r="GY6681" s="81">
        <v>1.1148832299820636E-2</v>
      </c>
      <c r="GZ6681" s="81">
        <v>4.1908711030498428E-4</v>
      </c>
    </row>
    <row r="6682" spans="98:208" x14ac:dyDescent="0.25">
      <c r="CT6682" s="81" t="s">
        <v>155</v>
      </c>
      <c r="CU6682" s="81" t="s">
        <v>500</v>
      </c>
      <c r="CV6682" s="81" t="s">
        <v>461</v>
      </c>
      <c r="CW6682" s="81">
        <v>2030</v>
      </c>
      <c r="CX6682" s="81">
        <v>0</v>
      </c>
      <c r="CY6682" s="81">
        <v>0</v>
      </c>
      <c r="CZ6682" s="81">
        <v>0</v>
      </c>
      <c r="DA6682" s="81">
        <v>0</v>
      </c>
      <c r="DB6682" s="81">
        <v>15317.990942815961</v>
      </c>
      <c r="DC6682" s="81">
        <v>247.27299216493699</v>
      </c>
      <c r="DD6682" s="81">
        <v>9287.6490955444769</v>
      </c>
      <c r="DE6682" s="81">
        <v>5783.0688551065068</v>
      </c>
      <c r="DF6682" s="81">
        <v>0</v>
      </c>
      <c r="DG6682" s="81">
        <v>2.7568051219217447</v>
      </c>
      <c r="DH6682" s="81">
        <v>2.7568051219217447</v>
      </c>
      <c r="DI6682" s="81">
        <v>2.7568051219217447</v>
      </c>
      <c r="DJ6682" s="81">
        <v>2.9573620172334831E-7</v>
      </c>
      <c r="DL6682" s="81">
        <v>0</v>
      </c>
      <c r="DM6682" s="81">
        <v>0</v>
      </c>
      <c r="DN6682" s="81">
        <v>0</v>
      </c>
      <c r="DO6682" s="81">
        <v>0</v>
      </c>
      <c r="DP6682" s="81">
        <v>8.1528707564860888E-7</v>
      </c>
      <c r="DQ6682" s="81">
        <v>8.1528707564860888E-7</v>
      </c>
      <c r="DR6682" s="81">
        <v>0</v>
      </c>
      <c r="DS6682" s="81">
        <v>8.1528707564860888E-7</v>
      </c>
      <c r="DT6682" s="81">
        <v>8.1528707564860888E-7</v>
      </c>
      <c r="DU6682" s="81">
        <v>0</v>
      </c>
      <c r="DV6682" s="81">
        <v>8.1528707564860888E-7</v>
      </c>
      <c r="DW6682" s="81">
        <v>8.1528707564860888E-7</v>
      </c>
      <c r="GE6682" s="81" t="s">
        <v>449</v>
      </c>
      <c r="GF6682" s="81" t="s">
        <v>155</v>
      </c>
      <c r="GG6682" s="81" t="s">
        <v>505</v>
      </c>
      <c r="GH6682" s="81" t="s">
        <v>453</v>
      </c>
      <c r="GI6682" s="81">
        <v>2027</v>
      </c>
      <c r="GJ6682" s="81" t="s">
        <v>201</v>
      </c>
      <c r="GK6682" s="81">
        <v>3.759022461139061E-2</v>
      </c>
      <c r="GL6682" s="81">
        <v>1419.51</v>
      </c>
      <c r="GM6682" s="81">
        <v>2027</v>
      </c>
      <c r="GN6682" s="81" t="s">
        <v>173</v>
      </c>
      <c r="GO6682" s="81">
        <v>1.1148832299820636E-2</v>
      </c>
      <c r="GP6682" s="81">
        <v>10</v>
      </c>
      <c r="GQ6682" s="81">
        <v>0</v>
      </c>
      <c r="GR6682" s="81" t="s">
        <v>448</v>
      </c>
      <c r="GS6682" s="81">
        <v>1.1148832299820636E-2</v>
      </c>
      <c r="GT6682" s="81">
        <v>4.1908711030498428E-4</v>
      </c>
      <c r="GU6682" s="81">
        <v>1.1148832299820636E-2</v>
      </c>
      <c r="GV6682" s="81">
        <v>4.1908711030498428E-4</v>
      </c>
      <c r="GW6682" s="81">
        <v>1.1148832299820636E-2</v>
      </c>
      <c r="GX6682" s="81">
        <v>4.1908711030498428E-4</v>
      </c>
      <c r="GY6682" s="81">
        <v>1.1148832299820636E-2</v>
      </c>
      <c r="GZ6682" s="81">
        <v>4.1908711030498428E-4</v>
      </c>
    </row>
    <row r="6683" spans="98:208" x14ac:dyDescent="0.25">
      <c r="CT6683" s="81" t="s">
        <v>155</v>
      </c>
      <c r="CU6683" s="81" t="s">
        <v>500</v>
      </c>
      <c r="CV6683" s="81" t="s">
        <v>461</v>
      </c>
      <c r="CW6683" s="81">
        <v>2031</v>
      </c>
      <c r="CX6683" s="81">
        <v>0</v>
      </c>
      <c r="CY6683" s="81">
        <v>0</v>
      </c>
      <c r="CZ6683" s="81">
        <v>0</v>
      </c>
      <c r="DA6683" s="81">
        <v>0</v>
      </c>
      <c r="DB6683" s="81">
        <v>15317.990942815961</v>
      </c>
      <c r="DC6683" s="81">
        <v>247.27299216493699</v>
      </c>
      <c r="DD6683" s="81">
        <v>9287.6490955444769</v>
      </c>
      <c r="DE6683" s="81">
        <v>5783.0688551065068</v>
      </c>
      <c r="DF6683" s="81">
        <v>0</v>
      </c>
      <c r="DG6683" s="81">
        <v>0</v>
      </c>
      <c r="DH6683" s="81">
        <v>2.7568051219217447</v>
      </c>
      <c r="DI6683" s="81">
        <v>2.7568051219217447</v>
      </c>
      <c r="DJ6683" s="81">
        <v>2.9573620172334831E-7</v>
      </c>
      <c r="DL6683" s="81">
        <v>0</v>
      </c>
      <c r="DM6683" s="81">
        <v>0</v>
      </c>
      <c r="DN6683" s="81">
        <v>0</v>
      </c>
      <c r="DO6683" s="81">
        <v>0</v>
      </c>
      <c r="DP6683" s="81">
        <v>0</v>
      </c>
      <c r="DQ6683" s="81">
        <v>0</v>
      </c>
      <c r="DR6683" s="81">
        <v>0</v>
      </c>
      <c r="DS6683" s="81">
        <v>8.1528707564860888E-7</v>
      </c>
      <c r="DT6683" s="81">
        <v>8.1528707564860888E-7</v>
      </c>
      <c r="DU6683" s="81">
        <v>0</v>
      </c>
      <c r="DV6683" s="81">
        <v>8.1528707564860888E-7</v>
      </c>
      <c r="DW6683" s="81">
        <v>8.1528707564860888E-7</v>
      </c>
      <c r="GE6683" s="81" t="s">
        <v>449</v>
      </c>
      <c r="GF6683" s="81" t="s">
        <v>155</v>
      </c>
      <c r="GG6683" s="81" t="s">
        <v>505</v>
      </c>
      <c r="GH6683" s="81" t="s">
        <v>453</v>
      </c>
      <c r="GI6683" s="81">
        <v>2028</v>
      </c>
      <c r="GJ6683" s="81" t="s">
        <v>201</v>
      </c>
      <c r="GK6683" s="81">
        <v>3.9055083184886229E-2</v>
      </c>
      <c r="GL6683" s="81">
        <v>1419.51</v>
      </c>
      <c r="GM6683" s="81">
        <v>2028</v>
      </c>
      <c r="GN6683" s="81" t="s">
        <v>173</v>
      </c>
      <c r="GO6683" s="81">
        <v>1.1148832299820636E-2</v>
      </c>
      <c r="GP6683" s="81">
        <v>10</v>
      </c>
      <c r="GQ6683" s="81">
        <v>0</v>
      </c>
      <c r="GR6683" s="81" t="s">
        <v>448</v>
      </c>
      <c r="GS6683" s="81">
        <v>1.1148832299820636E-2</v>
      </c>
      <c r="GT6683" s="81">
        <v>4.3541857288384141E-4</v>
      </c>
      <c r="GU6683" s="81">
        <v>1.1148832299820636E-2</v>
      </c>
      <c r="GV6683" s="81">
        <v>4.3541857288384141E-4</v>
      </c>
      <c r="GW6683" s="81">
        <v>1.1148832299820636E-2</v>
      </c>
      <c r="GX6683" s="81">
        <v>4.3541857288384141E-4</v>
      </c>
      <c r="GY6683" s="81">
        <v>1.1148832299820636E-2</v>
      </c>
      <c r="GZ6683" s="81">
        <v>4.3541857288384141E-4</v>
      </c>
    </row>
    <row r="6684" spans="98:208" x14ac:dyDescent="0.25">
      <c r="CT6684" s="81" t="s">
        <v>155</v>
      </c>
      <c r="CU6684" s="81" t="s">
        <v>500</v>
      </c>
      <c r="CV6684" s="81" t="s">
        <v>461</v>
      </c>
      <c r="CW6684" s="81">
        <v>2032</v>
      </c>
      <c r="CX6684" s="81">
        <v>0</v>
      </c>
      <c r="CY6684" s="81">
        <v>0</v>
      </c>
      <c r="CZ6684" s="81">
        <v>0</v>
      </c>
      <c r="DA6684" s="81">
        <v>0</v>
      </c>
      <c r="DB6684" s="81">
        <v>15317.990942815961</v>
      </c>
      <c r="DC6684" s="81">
        <v>247.27299216493699</v>
      </c>
      <c r="DD6684" s="81">
        <v>9287.6490955444769</v>
      </c>
      <c r="DE6684" s="81">
        <v>5783.0688551065068</v>
      </c>
      <c r="DF6684" s="81">
        <v>0</v>
      </c>
      <c r="DG6684" s="81">
        <v>0</v>
      </c>
      <c r="DH6684" s="81">
        <v>0</v>
      </c>
      <c r="DI6684" s="81">
        <v>2.7568051219217447</v>
      </c>
      <c r="DJ6684" s="81">
        <v>2.9573620172334831E-7</v>
      </c>
      <c r="DL6684" s="81">
        <v>0</v>
      </c>
      <c r="DM6684" s="81">
        <v>0</v>
      </c>
      <c r="DN6684" s="81">
        <v>0</v>
      </c>
      <c r="DO6684" s="81">
        <v>0</v>
      </c>
      <c r="DP6684" s="81">
        <v>0</v>
      </c>
      <c r="DQ6684" s="81">
        <v>0</v>
      </c>
      <c r="DR6684" s="81">
        <v>0</v>
      </c>
      <c r="DS6684" s="81">
        <v>0</v>
      </c>
      <c r="DT6684" s="81">
        <v>0</v>
      </c>
      <c r="DU6684" s="81">
        <v>0</v>
      </c>
      <c r="DV6684" s="81">
        <v>8.1528707564860888E-7</v>
      </c>
      <c r="DW6684" s="81">
        <v>8.1528707564860888E-7</v>
      </c>
      <c r="GE6684" s="81" t="s">
        <v>449</v>
      </c>
      <c r="GF6684" s="81" t="s">
        <v>155</v>
      </c>
      <c r="GG6684" s="81" t="s">
        <v>505</v>
      </c>
      <c r="GH6684" s="81" t="s">
        <v>453</v>
      </c>
      <c r="GI6684" s="81">
        <v>2029</v>
      </c>
      <c r="GJ6684" s="81" t="s">
        <v>201</v>
      </c>
      <c r="GK6684" s="81">
        <v>3.9055083184886229E-2</v>
      </c>
      <c r="GL6684" s="81">
        <v>1419.51</v>
      </c>
      <c r="GM6684" s="81">
        <v>2029</v>
      </c>
      <c r="GN6684" s="81" t="s">
        <v>173</v>
      </c>
      <c r="GO6684" s="81">
        <v>1.1148832299820636E-2</v>
      </c>
      <c r="GP6684" s="81">
        <v>10</v>
      </c>
      <c r="GQ6684" s="81">
        <v>0</v>
      </c>
      <c r="GR6684" s="81" t="s">
        <v>448</v>
      </c>
      <c r="GS6684" s="81">
        <v>1.1148832299820636E-2</v>
      </c>
      <c r="GT6684" s="81">
        <v>4.3541857288384141E-4</v>
      </c>
      <c r="GU6684" s="81">
        <v>1.1148832299820636E-2</v>
      </c>
      <c r="GV6684" s="81">
        <v>4.3541857288384141E-4</v>
      </c>
      <c r="GW6684" s="81">
        <v>1.1148832299820636E-2</v>
      </c>
      <c r="GX6684" s="81">
        <v>4.3541857288384141E-4</v>
      </c>
      <c r="GY6684" s="81">
        <v>1.1148832299820636E-2</v>
      </c>
      <c r="GZ6684" s="81">
        <v>4.3541857288384141E-4</v>
      </c>
    </row>
    <row r="6685" spans="98:208" x14ac:dyDescent="0.25">
      <c r="CT6685" s="81" t="s">
        <v>155</v>
      </c>
      <c r="CU6685" s="81" t="s">
        <v>500</v>
      </c>
      <c r="CV6685" s="81" t="s">
        <v>451</v>
      </c>
      <c r="CW6685" s="81">
        <v>2020</v>
      </c>
      <c r="CX6685" s="81">
        <v>0</v>
      </c>
      <c r="CY6685" s="81">
        <v>0</v>
      </c>
      <c r="CZ6685" s="81">
        <v>0</v>
      </c>
      <c r="DA6685" s="81">
        <v>0</v>
      </c>
      <c r="DB6685" s="81">
        <v>8807.9522308756987</v>
      </c>
      <c r="DC6685" s="81">
        <v>222.2294216277964</v>
      </c>
      <c r="DD6685" s="81">
        <v>8585.7228092479018</v>
      </c>
      <c r="DE6685" s="81">
        <v>0</v>
      </c>
      <c r="DF6685" s="81">
        <v>2.4775985538144352</v>
      </c>
      <c r="DG6685" s="81">
        <v>0</v>
      </c>
      <c r="DH6685" s="81">
        <v>0</v>
      </c>
      <c r="DI6685" s="81">
        <v>0</v>
      </c>
      <c r="DJ6685" s="81">
        <v>1.2921348220330801E-7</v>
      </c>
      <c r="DL6685" s="81">
        <v>0</v>
      </c>
      <c r="DM6685" s="81">
        <v>3.2013913664024319E-7</v>
      </c>
      <c r="DN6685" s="81">
        <v>3.2013913664024319E-7</v>
      </c>
      <c r="DO6685" s="81">
        <v>0</v>
      </c>
      <c r="DP6685" s="81">
        <v>0</v>
      </c>
      <c r="DQ6685" s="81">
        <v>0</v>
      </c>
      <c r="DR6685" s="81">
        <v>0</v>
      </c>
      <c r="DS6685" s="81">
        <v>0</v>
      </c>
      <c r="DT6685" s="81">
        <v>0</v>
      </c>
      <c r="DU6685" s="81">
        <v>0</v>
      </c>
      <c r="DV6685" s="81">
        <v>0</v>
      </c>
      <c r="DW6685" s="81">
        <v>0</v>
      </c>
      <c r="GE6685" s="81" t="s">
        <v>449</v>
      </c>
      <c r="GF6685" s="81" t="s">
        <v>155</v>
      </c>
      <c r="GG6685" s="81" t="s">
        <v>505</v>
      </c>
      <c r="GH6685" s="81" t="s">
        <v>453</v>
      </c>
      <c r="GI6685" s="81">
        <v>2030</v>
      </c>
      <c r="GJ6685" s="81" t="s">
        <v>201</v>
      </c>
      <c r="GK6685" s="81">
        <v>3.9055083184886229E-2</v>
      </c>
      <c r="GL6685" s="81">
        <v>1419.51</v>
      </c>
      <c r="GM6685" s="81">
        <v>2030</v>
      </c>
      <c r="GN6685" s="81" t="s">
        <v>173</v>
      </c>
      <c r="GO6685" s="81">
        <v>1.1148832299820636E-2</v>
      </c>
      <c r="GP6685" s="81">
        <v>10</v>
      </c>
      <c r="GQ6685" s="81">
        <v>0</v>
      </c>
      <c r="GR6685" s="81" t="s">
        <v>448</v>
      </c>
      <c r="GS6685" s="81">
        <v>0</v>
      </c>
      <c r="GT6685" s="81">
        <v>0</v>
      </c>
      <c r="GU6685" s="81">
        <v>1.1148832299820636E-2</v>
      </c>
      <c r="GV6685" s="81">
        <v>4.3541857288384141E-4</v>
      </c>
      <c r="GW6685" s="81">
        <v>1.1148832299820636E-2</v>
      </c>
      <c r="GX6685" s="81">
        <v>4.3541857288384141E-4</v>
      </c>
      <c r="GY6685" s="81">
        <v>1.1148832299820636E-2</v>
      </c>
      <c r="GZ6685" s="81">
        <v>4.3541857288384141E-4</v>
      </c>
    </row>
    <row r="6686" spans="98:208" x14ac:dyDescent="0.25">
      <c r="CT6686" s="81" t="s">
        <v>155</v>
      </c>
      <c r="CU6686" s="81" t="s">
        <v>500</v>
      </c>
      <c r="CV6686" s="81" t="s">
        <v>451</v>
      </c>
      <c r="CW6686" s="81">
        <v>2021</v>
      </c>
      <c r="CX6686" s="81">
        <v>0</v>
      </c>
      <c r="CY6686" s="81">
        <v>0</v>
      </c>
      <c r="CZ6686" s="81">
        <v>0</v>
      </c>
      <c r="DA6686" s="81">
        <v>0</v>
      </c>
      <c r="DB6686" s="81">
        <v>8807.9522308756987</v>
      </c>
      <c r="DC6686" s="81">
        <v>222.2294216277964</v>
      </c>
      <c r="DD6686" s="81">
        <v>8585.7228092479018</v>
      </c>
      <c r="DE6686" s="81">
        <v>0</v>
      </c>
      <c r="DF6686" s="81">
        <v>2.4775985538144352</v>
      </c>
      <c r="DG6686" s="81">
        <v>2.4775985538144352</v>
      </c>
      <c r="DH6686" s="81">
        <v>0</v>
      </c>
      <c r="DI6686" s="81">
        <v>0</v>
      </c>
      <c r="DJ6686" s="81">
        <v>1.2921348220330801E-7</v>
      </c>
      <c r="DL6686" s="81">
        <v>0</v>
      </c>
      <c r="DM6686" s="81">
        <v>3.2013913664024319E-7</v>
      </c>
      <c r="DN6686" s="81">
        <v>3.2013913664024319E-7</v>
      </c>
      <c r="DO6686" s="81">
        <v>0</v>
      </c>
      <c r="DP6686" s="81">
        <v>3.2013913664024319E-7</v>
      </c>
      <c r="DQ6686" s="81">
        <v>3.2013913664024319E-7</v>
      </c>
      <c r="DR6686" s="81">
        <v>0</v>
      </c>
      <c r="DS6686" s="81">
        <v>0</v>
      </c>
      <c r="DT6686" s="81">
        <v>0</v>
      </c>
      <c r="DU6686" s="81">
        <v>0</v>
      </c>
      <c r="DV6686" s="81">
        <v>0</v>
      </c>
      <c r="DW6686" s="81">
        <v>0</v>
      </c>
      <c r="GE6686" s="81" t="s">
        <v>449</v>
      </c>
      <c r="GF6686" s="81" t="s">
        <v>155</v>
      </c>
      <c r="GG6686" s="81" t="s">
        <v>505</v>
      </c>
      <c r="GH6686" s="81" t="s">
        <v>453</v>
      </c>
      <c r="GI6686" s="81">
        <v>2031</v>
      </c>
      <c r="GJ6686" s="81" t="s">
        <v>201</v>
      </c>
      <c r="GK6686" s="81">
        <v>3.9055083184886229E-2</v>
      </c>
      <c r="GL6686" s="81">
        <v>1419.51</v>
      </c>
      <c r="GM6686" s="81">
        <v>2031</v>
      </c>
      <c r="GN6686" s="81" t="s">
        <v>173</v>
      </c>
      <c r="GO6686" s="81">
        <v>1.1148832299820636E-2</v>
      </c>
      <c r="GP6686" s="81">
        <v>10</v>
      </c>
      <c r="GQ6686" s="81">
        <v>0</v>
      </c>
      <c r="GR6686" s="81" t="s">
        <v>448</v>
      </c>
      <c r="GS6686" s="81">
        <v>0</v>
      </c>
      <c r="GT6686" s="81">
        <v>0</v>
      </c>
      <c r="GU6686" s="81">
        <v>0</v>
      </c>
      <c r="GV6686" s="81">
        <v>0</v>
      </c>
      <c r="GW6686" s="81">
        <v>1.1148832299820636E-2</v>
      </c>
      <c r="GX6686" s="81">
        <v>4.3541857288384141E-4</v>
      </c>
      <c r="GY6686" s="81">
        <v>1.1148832299820636E-2</v>
      </c>
      <c r="GZ6686" s="81">
        <v>4.3541857288384141E-4</v>
      </c>
    </row>
    <row r="6687" spans="98:208" x14ac:dyDescent="0.25">
      <c r="CT6687" s="81" t="s">
        <v>155</v>
      </c>
      <c r="CU6687" s="81" t="s">
        <v>500</v>
      </c>
      <c r="CV6687" s="81" t="s">
        <v>451</v>
      </c>
      <c r="CW6687" s="81">
        <v>2022</v>
      </c>
      <c r="CX6687" s="81">
        <v>0</v>
      </c>
      <c r="CY6687" s="81">
        <v>0</v>
      </c>
      <c r="CZ6687" s="81">
        <v>0</v>
      </c>
      <c r="DA6687" s="81">
        <v>0</v>
      </c>
      <c r="DB6687" s="81">
        <v>8807.9522308756987</v>
      </c>
      <c r="DC6687" s="81">
        <v>222.2294216277964</v>
      </c>
      <c r="DD6687" s="81">
        <v>8585.7228092479018</v>
      </c>
      <c r="DE6687" s="81">
        <v>0</v>
      </c>
      <c r="DF6687" s="81">
        <v>2.4775985538144352</v>
      </c>
      <c r="DG6687" s="81">
        <v>2.4775985538144352</v>
      </c>
      <c r="DH6687" s="81">
        <v>2.4775985538144352</v>
      </c>
      <c r="DI6687" s="81">
        <v>0</v>
      </c>
      <c r="DJ6687" s="81">
        <v>1.2921348220330801E-7</v>
      </c>
      <c r="DL6687" s="81">
        <v>0</v>
      </c>
      <c r="DM6687" s="81">
        <v>3.2013913664024319E-7</v>
      </c>
      <c r="DN6687" s="81">
        <v>3.2013913664024319E-7</v>
      </c>
      <c r="DO6687" s="81">
        <v>0</v>
      </c>
      <c r="DP6687" s="81">
        <v>3.2013913664024319E-7</v>
      </c>
      <c r="DQ6687" s="81">
        <v>3.2013913664024319E-7</v>
      </c>
      <c r="DR6687" s="81">
        <v>0</v>
      </c>
      <c r="DS6687" s="81">
        <v>3.2013913664024319E-7</v>
      </c>
      <c r="DT6687" s="81">
        <v>3.2013913664024319E-7</v>
      </c>
      <c r="DU6687" s="81">
        <v>0</v>
      </c>
      <c r="DV6687" s="81">
        <v>0</v>
      </c>
      <c r="DW6687" s="81">
        <v>0</v>
      </c>
      <c r="GE6687" s="81" t="s">
        <v>449</v>
      </c>
      <c r="GF6687" s="81" t="s">
        <v>155</v>
      </c>
      <c r="GG6687" s="81" t="s">
        <v>505</v>
      </c>
      <c r="GH6687" s="81" t="s">
        <v>453</v>
      </c>
      <c r="GI6687" s="81">
        <v>2032</v>
      </c>
      <c r="GJ6687" s="81" t="s">
        <v>201</v>
      </c>
      <c r="GK6687" s="81">
        <v>3.9055083184886229E-2</v>
      </c>
      <c r="GL6687" s="81">
        <v>1419.51</v>
      </c>
      <c r="GM6687" s="81">
        <v>2032</v>
      </c>
      <c r="GN6687" s="81" t="s">
        <v>173</v>
      </c>
      <c r="GO6687" s="81">
        <v>1.1148832299820636E-2</v>
      </c>
      <c r="GP6687" s="81">
        <v>10</v>
      </c>
      <c r="GQ6687" s="81">
        <v>0</v>
      </c>
      <c r="GR6687" s="81" t="s">
        <v>448</v>
      </c>
      <c r="GS6687" s="81">
        <v>0</v>
      </c>
      <c r="GT6687" s="81">
        <v>0</v>
      </c>
      <c r="GU6687" s="81">
        <v>0</v>
      </c>
      <c r="GV6687" s="81">
        <v>0</v>
      </c>
      <c r="GW6687" s="81">
        <v>0</v>
      </c>
      <c r="GX6687" s="81">
        <v>0</v>
      </c>
      <c r="GY6687" s="81">
        <v>1.1148832299820636E-2</v>
      </c>
      <c r="GZ6687" s="81">
        <v>4.3541857288384141E-4</v>
      </c>
    </row>
    <row r="6688" spans="98:208" x14ac:dyDescent="0.25">
      <c r="CT6688" s="81" t="s">
        <v>155</v>
      </c>
      <c r="CU6688" s="81" t="s">
        <v>500</v>
      </c>
      <c r="CV6688" s="81" t="s">
        <v>451</v>
      </c>
      <c r="CW6688" s="81">
        <v>2023</v>
      </c>
      <c r="CX6688" s="81">
        <v>0</v>
      </c>
      <c r="CY6688" s="81">
        <v>0</v>
      </c>
      <c r="CZ6688" s="81">
        <v>0</v>
      </c>
      <c r="DA6688" s="81">
        <v>0</v>
      </c>
      <c r="DB6688" s="81">
        <v>9129.7460702364697</v>
      </c>
      <c r="DC6688" s="81">
        <v>233.23007680791571</v>
      </c>
      <c r="DD6688" s="81">
        <v>8896.5159934285548</v>
      </c>
      <c r="DE6688" s="81">
        <v>0</v>
      </c>
      <c r="DF6688" s="81">
        <v>2.6002430136057386</v>
      </c>
      <c r="DG6688" s="81">
        <v>2.6002430136057386</v>
      </c>
      <c r="DH6688" s="81">
        <v>2.6002430136057386</v>
      </c>
      <c r="DI6688" s="81">
        <v>2.6002430136057386</v>
      </c>
      <c r="DJ6688" s="81">
        <v>1.2921348220330801E-7</v>
      </c>
      <c r="DL6688" s="81">
        <v>0</v>
      </c>
      <c r="DM6688" s="81">
        <v>3.3598645436282109E-7</v>
      </c>
      <c r="DN6688" s="81">
        <v>3.3598645436282109E-7</v>
      </c>
      <c r="DO6688" s="81">
        <v>0</v>
      </c>
      <c r="DP6688" s="81">
        <v>3.3598645436282109E-7</v>
      </c>
      <c r="DQ6688" s="81">
        <v>3.3598645436282109E-7</v>
      </c>
      <c r="DR6688" s="81">
        <v>0</v>
      </c>
      <c r="DS6688" s="81">
        <v>3.3598645436282109E-7</v>
      </c>
      <c r="DT6688" s="81">
        <v>3.3598645436282109E-7</v>
      </c>
      <c r="DU6688" s="81">
        <v>0</v>
      </c>
      <c r="DV6688" s="81">
        <v>3.3598645436282109E-7</v>
      </c>
      <c r="DW6688" s="81">
        <v>3.3598645436282109E-7</v>
      </c>
      <c r="GE6688" s="81" t="s">
        <v>449</v>
      </c>
      <c r="GF6688" s="81" t="s">
        <v>155</v>
      </c>
      <c r="GG6688" s="81" t="s">
        <v>506</v>
      </c>
      <c r="GH6688" s="81" t="s">
        <v>457</v>
      </c>
      <c r="GI6688" s="81">
        <v>2021</v>
      </c>
      <c r="GJ6688" s="81" t="s">
        <v>201</v>
      </c>
      <c r="GK6688" s="81">
        <v>222.22942162784969</v>
      </c>
      <c r="GL6688" s="81">
        <v>446.95</v>
      </c>
      <c r="GM6688" s="81">
        <v>2021</v>
      </c>
      <c r="GN6688" s="81" t="s">
        <v>173</v>
      </c>
      <c r="GO6688" s="81">
        <v>1.1148832299820636E-2</v>
      </c>
      <c r="GP6688" s="81">
        <v>10</v>
      </c>
      <c r="GQ6688" s="81">
        <v>0</v>
      </c>
      <c r="GR6688" s="81" t="s">
        <v>448</v>
      </c>
      <c r="GS6688" s="81">
        <v>1.1148832299820636E-2</v>
      </c>
      <c r="GT6688" s="81">
        <v>2.4775985538150294</v>
      </c>
      <c r="GU6688" s="81">
        <v>1.1148832299820636E-2</v>
      </c>
      <c r="GV6688" s="81">
        <v>2.4775985538150294</v>
      </c>
      <c r="GW6688" s="81">
        <v>0</v>
      </c>
      <c r="GX6688" s="81">
        <v>0</v>
      </c>
      <c r="GY6688" s="81">
        <v>0</v>
      </c>
      <c r="GZ6688" s="81">
        <v>0</v>
      </c>
    </row>
    <row r="6689" spans="98:208" x14ac:dyDescent="0.25">
      <c r="CT6689" s="81" t="s">
        <v>155</v>
      </c>
      <c r="CU6689" s="81" t="s">
        <v>500</v>
      </c>
      <c r="CV6689" s="81" t="s">
        <v>451</v>
      </c>
      <c r="CW6689" s="81">
        <v>2024</v>
      </c>
      <c r="CX6689" s="81">
        <v>0</v>
      </c>
      <c r="CY6689" s="81">
        <v>0</v>
      </c>
      <c r="CZ6689" s="81">
        <v>0</v>
      </c>
      <c r="DA6689" s="81">
        <v>0</v>
      </c>
      <c r="DB6689" s="81">
        <v>9129.7460702364697</v>
      </c>
      <c r="DC6689" s="81">
        <v>233.23007680791571</v>
      </c>
      <c r="DD6689" s="81">
        <v>8896.5159934285548</v>
      </c>
      <c r="DE6689" s="81">
        <v>0</v>
      </c>
      <c r="DF6689" s="81">
        <v>2.6002430136057386</v>
      </c>
      <c r="DG6689" s="81">
        <v>2.6002430136057386</v>
      </c>
      <c r="DH6689" s="81">
        <v>2.6002430136057386</v>
      </c>
      <c r="DI6689" s="81">
        <v>2.6002430136057386</v>
      </c>
      <c r="DJ6689" s="81">
        <v>1.2921348220330801E-7</v>
      </c>
      <c r="DL6689" s="81">
        <v>0</v>
      </c>
      <c r="DM6689" s="81">
        <v>3.3598645436282109E-7</v>
      </c>
      <c r="DN6689" s="81">
        <v>3.3598645436282109E-7</v>
      </c>
      <c r="DO6689" s="81">
        <v>0</v>
      </c>
      <c r="DP6689" s="81">
        <v>3.3598645436282109E-7</v>
      </c>
      <c r="DQ6689" s="81">
        <v>3.3598645436282109E-7</v>
      </c>
      <c r="DR6689" s="81">
        <v>0</v>
      </c>
      <c r="DS6689" s="81">
        <v>3.3598645436282109E-7</v>
      </c>
      <c r="DT6689" s="81">
        <v>3.3598645436282109E-7</v>
      </c>
      <c r="DU6689" s="81">
        <v>0</v>
      </c>
      <c r="DV6689" s="81">
        <v>3.3598645436282109E-7</v>
      </c>
      <c r="DW6689" s="81">
        <v>3.3598645436282109E-7</v>
      </c>
      <c r="GE6689" s="81" t="s">
        <v>449</v>
      </c>
      <c r="GF6689" s="81" t="s">
        <v>155</v>
      </c>
      <c r="GG6689" s="81" t="s">
        <v>506</v>
      </c>
      <c r="GH6689" s="81" t="s">
        <v>457</v>
      </c>
      <c r="GI6689" s="81">
        <v>2022</v>
      </c>
      <c r="GJ6689" s="81" t="s">
        <v>201</v>
      </c>
      <c r="GK6689" s="81">
        <v>222.22942162784969</v>
      </c>
      <c r="GL6689" s="81">
        <v>446.95</v>
      </c>
      <c r="GM6689" s="81">
        <v>2022</v>
      </c>
      <c r="GN6689" s="81" t="s">
        <v>173</v>
      </c>
      <c r="GO6689" s="81">
        <v>1.1148832299820636E-2</v>
      </c>
      <c r="GP6689" s="81">
        <v>10</v>
      </c>
      <c r="GQ6689" s="81">
        <v>0</v>
      </c>
      <c r="GR6689" s="81" t="s">
        <v>448</v>
      </c>
      <c r="GS6689" s="81">
        <v>1.1148832299820636E-2</v>
      </c>
      <c r="GT6689" s="81">
        <v>2.4775985538150294</v>
      </c>
      <c r="GU6689" s="81">
        <v>1.1148832299820636E-2</v>
      </c>
      <c r="GV6689" s="81">
        <v>2.4775985538150294</v>
      </c>
      <c r="GW6689" s="81">
        <v>1.1148832299820636E-2</v>
      </c>
      <c r="GX6689" s="81">
        <v>2.4775985538150294</v>
      </c>
      <c r="GY6689" s="81">
        <v>0</v>
      </c>
      <c r="GZ6689" s="81">
        <v>0</v>
      </c>
    </row>
    <row r="6690" spans="98:208" x14ac:dyDescent="0.25">
      <c r="CT6690" s="81" t="s">
        <v>155</v>
      </c>
      <c r="CU6690" s="81" t="s">
        <v>500</v>
      </c>
      <c r="CV6690" s="81" t="s">
        <v>451</v>
      </c>
      <c r="CW6690" s="81">
        <v>2025</v>
      </c>
      <c r="CX6690" s="81">
        <v>0</v>
      </c>
      <c r="CY6690" s="81">
        <v>0</v>
      </c>
      <c r="CZ6690" s="81">
        <v>0</v>
      </c>
      <c r="DA6690" s="81">
        <v>0</v>
      </c>
      <c r="DB6690" s="81">
        <v>9129.7460702364697</v>
      </c>
      <c r="DC6690" s="81">
        <v>233.23007680791571</v>
      </c>
      <c r="DD6690" s="81">
        <v>8896.5159934285548</v>
      </c>
      <c r="DE6690" s="81">
        <v>0</v>
      </c>
      <c r="DF6690" s="81">
        <v>2.6002430136057386</v>
      </c>
      <c r="DG6690" s="81">
        <v>2.6002430136057386</v>
      </c>
      <c r="DH6690" s="81">
        <v>2.6002430136057386</v>
      </c>
      <c r="DI6690" s="81">
        <v>2.6002430136057386</v>
      </c>
      <c r="DJ6690" s="81">
        <v>1.2921348220330801E-7</v>
      </c>
      <c r="DL6690" s="81">
        <v>0</v>
      </c>
      <c r="DM6690" s="81">
        <v>3.3598645436282109E-7</v>
      </c>
      <c r="DN6690" s="81">
        <v>3.3598645436282109E-7</v>
      </c>
      <c r="DO6690" s="81">
        <v>0</v>
      </c>
      <c r="DP6690" s="81">
        <v>3.3598645436282109E-7</v>
      </c>
      <c r="DQ6690" s="81">
        <v>3.3598645436282109E-7</v>
      </c>
      <c r="DR6690" s="81">
        <v>0</v>
      </c>
      <c r="DS6690" s="81">
        <v>3.3598645436282109E-7</v>
      </c>
      <c r="DT6690" s="81">
        <v>3.3598645436282109E-7</v>
      </c>
      <c r="DU6690" s="81">
        <v>0</v>
      </c>
      <c r="DV6690" s="81">
        <v>3.3598645436282109E-7</v>
      </c>
      <c r="DW6690" s="81">
        <v>3.3598645436282109E-7</v>
      </c>
      <c r="GE6690" s="81" t="s">
        <v>449</v>
      </c>
      <c r="GF6690" s="81" t="s">
        <v>155</v>
      </c>
      <c r="GG6690" s="81" t="s">
        <v>506</v>
      </c>
      <c r="GH6690" s="81" t="s">
        <v>457</v>
      </c>
      <c r="GI6690" s="81">
        <v>2023</v>
      </c>
      <c r="GJ6690" s="81" t="s">
        <v>201</v>
      </c>
      <c r="GK6690" s="81">
        <v>233.23007680795911</v>
      </c>
      <c r="GL6690" s="81">
        <v>446.95</v>
      </c>
      <c r="GM6690" s="81">
        <v>2023</v>
      </c>
      <c r="GN6690" s="81" t="s">
        <v>173</v>
      </c>
      <c r="GO6690" s="81">
        <v>1.1148832299820636E-2</v>
      </c>
      <c r="GP6690" s="81">
        <v>10</v>
      </c>
      <c r="GQ6690" s="81">
        <v>0</v>
      </c>
      <c r="GR6690" s="81" t="s">
        <v>448</v>
      </c>
      <c r="GS6690" s="81">
        <v>1.1148832299820636E-2</v>
      </c>
      <c r="GT6690" s="81">
        <v>2.6002430136062222</v>
      </c>
      <c r="GU6690" s="81">
        <v>1.1148832299820636E-2</v>
      </c>
      <c r="GV6690" s="81">
        <v>2.6002430136062222</v>
      </c>
      <c r="GW6690" s="81">
        <v>1.1148832299820636E-2</v>
      </c>
      <c r="GX6690" s="81">
        <v>2.6002430136062222</v>
      </c>
      <c r="GY6690" s="81">
        <v>1.1148832299820636E-2</v>
      </c>
      <c r="GZ6690" s="81">
        <v>2.6002430136062222</v>
      </c>
    </row>
    <row r="6691" spans="98:208" x14ac:dyDescent="0.25">
      <c r="CT6691" s="81" t="s">
        <v>155</v>
      </c>
      <c r="CU6691" s="81" t="s">
        <v>500</v>
      </c>
      <c r="CV6691" s="81" t="s">
        <v>451</v>
      </c>
      <c r="CW6691" s="81">
        <v>2026</v>
      </c>
      <c r="CX6691" s="81">
        <v>0</v>
      </c>
      <c r="CY6691" s="81">
        <v>0</v>
      </c>
      <c r="CZ6691" s="81">
        <v>0</v>
      </c>
      <c r="DA6691" s="81">
        <v>0</v>
      </c>
      <c r="DB6691" s="81">
        <v>9129.7460702364697</v>
      </c>
      <c r="DC6691" s="81">
        <v>233.23007680791571</v>
      </c>
      <c r="DD6691" s="81">
        <v>8896.5159934285548</v>
      </c>
      <c r="DE6691" s="81">
        <v>0</v>
      </c>
      <c r="DF6691" s="81">
        <v>2.6002430136057386</v>
      </c>
      <c r="DG6691" s="81">
        <v>2.6002430136057386</v>
      </c>
      <c r="DH6691" s="81">
        <v>2.6002430136057386</v>
      </c>
      <c r="DI6691" s="81">
        <v>2.6002430136057386</v>
      </c>
      <c r="DJ6691" s="81">
        <v>1.2921348220330801E-7</v>
      </c>
      <c r="DL6691" s="81">
        <v>0</v>
      </c>
      <c r="DM6691" s="81">
        <v>3.3598645436282109E-7</v>
      </c>
      <c r="DN6691" s="81">
        <v>3.3598645436282109E-7</v>
      </c>
      <c r="DO6691" s="81">
        <v>0</v>
      </c>
      <c r="DP6691" s="81">
        <v>3.3598645436282109E-7</v>
      </c>
      <c r="DQ6691" s="81">
        <v>3.3598645436282109E-7</v>
      </c>
      <c r="DR6691" s="81">
        <v>0</v>
      </c>
      <c r="DS6691" s="81">
        <v>3.3598645436282109E-7</v>
      </c>
      <c r="DT6691" s="81">
        <v>3.3598645436282109E-7</v>
      </c>
      <c r="DU6691" s="81">
        <v>0</v>
      </c>
      <c r="DV6691" s="81">
        <v>3.3598645436282109E-7</v>
      </c>
      <c r="DW6691" s="81">
        <v>3.3598645436282109E-7</v>
      </c>
      <c r="GE6691" s="81" t="s">
        <v>449</v>
      </c>
      <c r="GF6691" s="81" t="s">
        <v>155</v>
      </c>
      <c r="GG6691" s="81" t="s">
        <v>506</v>
      </c>
      <c r="GH6691" s="81" t="s">
        <v>457</v>
      </c>
      <c r="GI6691" s="81">
        <v>2024</v>
      </c>
      <c r="GJ6691" s="81" t="s">
        <v>201</v>
      </c>
      <c r="GK6691" s="81">
        <v>233.23007680795911</v>
      </c>
      <c r="GL6691" s="81">
        <v>446.95</v>
      </c>
      <c r="GM6691" s="81">
        <v>2024</v>
      </c>
      <c r="GN6691" s="81" t="s">
        <v>173</v>
      </c>
      <c r="GO6691" s="81">
        <v>1.1148832299820636E-2</v>
      </c>
      <c r="GP6691" s="81">
        <v>10</v>
      </c>
      <c r="GQ6691" s="81">
        <v>0</v>
      </c>
      <c r="GR6691" s="81" t="s">
        <v>448</v>
      </c>
      <c r="GS6691" s="81">
        <v>1.1148832299820636E-2</v>
      </c>
      <c r="GT6691" s="81">
        <v>2.6002430136062222</v>
      </c>
      <c r="GU6691" s="81">
        <v>1.1148832299820636E-2</v>
      </c>
      <c r="GV6691" s="81">
        <v>2.6002430136062222</v>
      </c>
      <c r="GW6691" s="81">
        <v>1.1148832299820636E-2</v>
      </c>
      <c r="GX6691" s="81">
        <v>2.6002430136062222</v>
      </c>
      <c r="GY6691" s="81">
        <v>1.1148832299820636E-2</v>
      </c>
      <c r="GZ6691" s="81">
        <v>2.6002430136062222</v>
      </c>
    </row>
    <row r="6692" spans="98:208" x14ac:dyDescent="0.25">
      <c r="CT6692" s="81" t="s">
        <v>155</v>
      </c>
      <c r="CU6692" s="81" t="s">
        <v>500</v>
      </c>
      <c r="CV6692" s="81" t="s">
        <v>451</v>
      </c>
      <c r="CW6692" s="81">
        <v>2027</v>
      </c>
      <c r="CX6692" s="81">
        <v>0</v>
      </c>
      <c r="CY6692" s="81">
        <v>0</v>
      </c>
      <c r="CZ6692" s="81">
        <v>0</v>
      </c>
      <c r="DA6692" s="81">
        <v>0</v>
      </c>
      <c r="DB6692" s="81">
        <v>9129.7460702364697</v>
      </c>
      <c r="DC6692" s="81">
        <v>233.23007680791571</v>
      </c>
      <c r="DD6692" s="81">
        <v>8896.5159934285548</v>
      </c>
      <c r="DE6692" s="81">
        <v>0</v>
      </c>
      <c r="DF6692" s="81">
        <v>2.6002430136057386</v>
      </c>
      <c r="DG6692" s="81">
        <v>2.6002430136057386</v>
      </c>
      <c r="DH6692" s="81">
        <v>2.6002430136057386</v>
      </c>
      <c r="DI6692" s="81">
        <v>2.6002430136057386</v>
      </c>
      <c r="DJ6692" s="81">
        <v>1.2921348220330801E-7</v>
      </c>
      <c r="DL6692" s="81">
        <v>0</v>
      </c>
      <c r="DM6692" s="81">
        <v>3.3598645436282109E-7</v>
      </c>
      <c r="DN6692" s="81">
        <v>3.3598645436282109E-7</v>
      </c>
      <c r="DO6692" s="81">
        <v>0</v>
      </c>
      <c r="DP6692" s="81">
        <v>3.3598645436282109E-7</v>
      </c>
      <c r="DQ6692" s="81">
        <v>3.3598645436282109E-7</v>
      </c>
      <c r="DR6692" s="81">
        <v>0</v>
      </c>
      <c r="DS6692" s="81">
        <v>3.3598645436282109E-7</v>
      </c>
      <c r="DT6692" s="81">
        <v>3.3598645436282109E-7</v>
      </c>
      <c r="DU6692" s="81">
        <v>0</v>
      </c>
      <c r="DV6692" s="81">
        <v>3.3598645436282109E-7</v>
      </c>
      <c r="DW6692" s="81">
        <v>3.3598645436282109E-7</v>
      </c>
      <c r="GE6692" s="81" t="s">
        <v>449</v>
      </c>
      <c r="GF6692" s="81" t="s">
        <v>155</v>
      </c>
      <c r="GG6692" s="81" t="s">
        <v>506</v>
      </c>
      <c r="GH6692" s="81" t="s">
        <v>457</v>
      </c>
      <c r="GI6692" s="81">
        <v>2025</v>
      </c>
      <c r="GJ6692" s="81" t="s">
        <v>201</v>
      </c>
      <c r="GK6692" s="81">
        <v>233.23007680795911</v>
      </c>
      <c r="GL6692" s="81">
        <v>446.95</v>
      </c>
      <c r="GM6692" s="81">
        <v>2025</v>
      </c>
      <c r="GN6692" s="81" t="s">
        <v>173</v>
      </c>
      <c r="GO6692" s="81">
        <v>1.1148832299820636E-2</v>
      </c>
      <c r="GP6692" s="81">
        <v>10</v>
      </c>
      <c r="GQ6692" s="81">
        <v>0</v>
      </c>
      <c r="GR6692" s="81" t="s">
        <v>448</v>
      </c>
      <c r="GS6692" s="81">
        <v>1.1148832299820636E-2</v>
      </c>
      <c r="GT6692" s="81">
        <v>2.6002430136062222</v>
      </c>
      <c r="GU6692" s="81">
        <v>1.1148832299820636E-2</v>
      </c>
      <c r="GV6692" s="81">
        <v>2.6002430136062222</v>
      </c>
      <c r="GW6692" s="81">
        <v>1.1148832299820636E-2</v>
      </c>
      <c r="GX6692" s="81">
        <v>2.6002430136062222</v>
      </c>
      <c r="GY6692" s="81">
        <v>1.1148832299820636E-2</v>
      </c>
      <c r="GZ6692" s="81">
        <v>2.6002430136062222</v>
      </c>
    </row>
    <row r="6693" spans="98:208" x14ac:dyDescent="0.25">
      <c r="CT6693" s="81" t="s">
        <v>155</v>
      </c>
      <c r="CU6693" s="81" t="s">
        <v>500</v>
      </c>
      <c r="CV6693" s="81" t="s">
        <v>451</v>
      </c>
      <c r="CW6693" s="81">
        <v>2028</v>
      </c>
      <c r="CX6693" s="81">
        <v>0</v>
      </c>
      <c r="CY6693" s="81">
        <v>0</v>
      </c>
      <c r="CZ6693" s="81">
        <v>0</v>
      </c>
      <c r="DA6693" s="81">
        <v>0</v>
      </c>
      <c r="DB6693" s="81">
        <v>9534.9220877093849</v>
      </c>
      <c r="DC6693" s="81">
        <v>247.27299216491119</v>
      </c>
      <c r="DD6693" s="81">
        <v>9287.6490955444733</v>
      </c>
      <c r="DE6693" s="81">
        <v>0</v>
      </c>
      <c r="DF6693" s="81">
        <v>2.7568051219214569</v>
      </c>
      <c r="DG6693" s="81">
        <v>2.7568051219214569</v>
      </c>
      <c r="DH6693" s="81">
        <v>2.7568051219214569</v>
      </c>
      <c r="DI6693" s="81">
        <v>2.7568051219214569</v>
      </c>
      <c r="DJ6693" s="81">
        <v>1.2921348220330801E-7</v>
      </c>
      <c r="DL6693" s="81">
        <v>0</v>
      </c>
      <c r="DM6693" s="81">
        <v>3.5621638955938651E-7</v>
      </c>
      <c r="DN6693" s="81">
        <v>3.5621638955938651E-7</v>
      </c>
      <c r="DO6693" s="81">
        <v>0</v>
      </c>
      <c r="DP6693" s="81">
        <v>3.5621638955938651E-7</v>
      </c>
      <c r="DQ6693" s="81">
        <v>3.5621638955938651E-7</v>
      </c>
      <c r="DR6693" s="81">
        <v>0</v>
      </c>
      <c r="DS6693" s="81">
        <v>3.5621638955938651E-7</v>
      </c>
      <c r="DT6693" s="81">
        <v>3.5621638955938651E-7</v>
      </c>
      <c r="DU6693" s="81">
        <v>0</v>
      </c>
      <c r="DV6693" s="81">
        <v>3.5621638955938651E-7</v>
      </c>
      <c r="DW6693" s="81">
        <v>3.5621638955938651E-7</v>
      </c>
      <c r="GE6693" s="81" t="s">
        <v>449</v>
      </c>
      <c r="GF6693" s="81" t="s">
        <v>155</v>
      </c>
      <c r="GG6693" s="81" t="s">
        <v>506</v>
      </c>
      <c r="GH6693" s="81" t="s">
        <v>457</v>
      </c>
      <c r="GI6693" s="81">
        <v>2026</v>
      </c>
      <c r="GJ6693" s="81" t="s">
        <v>201</v>
      </c>
      <c r="GK6693" s="81">
        <v>233.23007680795911</v>
      </c>
      <c r="GL6693" s="81">
        <v>446.95</v>
      </c>
      <c r="GM6693" s="81">
        <v>2026</v>
      </c>
      <c r="GN6693" s="81" t="s">
        <v>173</v>
      </c>
      <c r="GO6693" s="81">
        <v>1.1148832299820636E-2</v>
      </c>
      <c r="GP6693" s="81">
        <v>10</v>
      </c>
      <c r="GQ6693" s="81">
        <v>0</v>
      </c>
      <c r="GR6693" s="81" t="s">
        <v>448</v>
      </c>
      <c r="GS6693" s="81">
        <v>1.1148832299820636E-2</v>
      </c>
      <c r="GT6693" s="81">
        <v>2.6002430136062222</v>
      </c>
      <c r="GU6693" s="81">
        <v>1.1148832299820636E-2</v>
      </c>
      <c r="GV6693" s="81">
        <v>2.6002430136062222</v>
      </c>
      <c r="GW6693" s="81">
        <v>1.1148832299820636E-2</v>
      </c>
      <c r="GX6693" s="81">
        <v>2.6002430136062222</v>
      </c>
      <c r="GY6693" s="81">
        <v>1.1148832299820636E-2</v>
      </c>
      <c r="GZ6693" s="81">
        <v>2.6002430136062222</v>
      </c>
    </row>
    <row r="6694" spans="98:208" x14ac:dyDescent="0.25">
      <c r="CT6694" s="81" t="s">
        <v>155</v>
      </c>
      <c r="CU6694" s="81" t="s">
        <v>500</v>
      </c>
      <c r="CV6694" s="81" t="s">
        <v>451</v>
      </c>
      <c r="CW6694" s="81">
        <v>2029</v>
      </c>
      <c r="CX6694" s="81">
        <v>0</v>
      </c>
      <c r="CY6694" s="81">
        <v>0</v>
      </c>
      <c r="CZ6694" s="81">
        <v>0</v>
      </c>
      <c r="DA6694" s="81">
        <v>0</v>
      </c>
      <c r="DB6694" s="81">
        <v>9534.9220877093849</v>
      </c>
      <c r="DC6694" s="81">
        <v>247.27299216491119</v>
      </c>
      <c r="DD6694" s="81">
        <v>9287.6490955444733</v>
      </c>
      <c r="DE6694" s="81">
        <v>0</v>
      </c>
      <c r="DF6694" s="81">
        <v>2.7568051219214569</v>
      </c>
      <c r="DG6694" s="81">
        <v>2.7568051219214569</v>
      </c>
      <c r="DH6694" s="81">
        <v>2.7568051219214569</v>
      </c>
      <c r="DI6694" s="81">
        <v>2.7568051219214569</v>
      </c>
      <c r="DJ6694" s="81">
        <v>1.2921348220330801E-7</v>
      </c>
      <c r="DL6694" s="81">
        <v>0</v>
      </c>
      <c r="DM6694" s="81">
        <v>3.5621638955938651E-7</v>
      </c>
      <c r="DN6694" s="81">
        <v>3.5621638955938651E-7</v>
      </c>
      <c r="DO6694" s="81">
        <v>0</v>
      </c>
      <c r="DP6694" s="81">
        <v>3.5621638955938651E-7</v>
      </c>
      <c r="DQ6694" s="81">
        <v>3.5621638955938651E-7</v>
      </c>
      <c r="DR6694" s="81">
        <v>0</v>
      </c>
      <c r="DS6694" s="81">
        <v>3.5621638955938651E-7</v>
      </c>
      <c r="DT6694" s="81">
        <v>3.5621638955938651E-7</v>
      </c>
      <c r="DU6694" s="81">
        <v>0</v>
      </c>
      <c r="DV6694" s="81">
        <v>3.5621638955938651E-7</v>
      </c>
      <c r="DW6694" s="81">
        <v>3.5621638955938651E-7</v>
      </c>
      <c r="GE6694" s="81" t="s">
        <v>449</v>
      </c>
      <c r="GF6694" s="81" t="s">
        <v>155</v>
      </c>
      <c r="GG6694" s="81" t="s">
        <v>506</v>
      </c>
      <c r="GH6694" s="81" t="s">
        <v>457</v>
      </c>
      <c r="GI6694" s="81">
        <v>2027</v>
      </c>
      <c r="GJ6694" s="81" t="s">
        <v>201</v>
      </c>
      <c r="GK6694" s="81">
        <v>233.23007680795911</v>
      </c>
      <c r="GL6694" s="81">
        <v>446.95</v>
      </c>
      <c r="GM6694" s="81">
        <v>2027</v>
      </c>
      <c r="GN6694" s="81" t="s">
        <v>173</v>
      </c>
      <c r="GO6694" s="81">
        <v>1.1148832299820636E-2</v>
      </c>
      <c r="GP6694" s="81">
        <v>10</v>
      </c>
      <c r="GQ6694" s="81">
        <v>0</v>
      </c>
      <c r="GR6694" s="81" t="s">
        <v>448</v>
      </c>
      <c r="GS6694" s="81">
        <v>1.1148832299820636E-2</v>
      </c>
      <c r="GT6694" s="81">
        <v>2.6002430136062222</v>
      </c>
      <c r="GU6694" s="81">
        <v>1.1148832299820636E-2</v>
      </c>
      <c r="GV6694" s="81">
        <v>2.6002430136062222</v>
      </c>
      <c r="GW6694" s="81">
        <v>1.1148832299820636E-2</v>
      </c>
      <c r="GX6694" s="81">
        <v>2.6002430136062222</v>
      </c>
      <c r="GY6694" s="81">
        <v>1.1148832299820636E-2</v>
      </c>
      <c r="GZ6694" s="81">
        <v>2.6002430136062222</v>
      </c>
    </row>
    <row r="6695" spans="98:208" x14ac:dyDescent="0.25">
      <c r="CT6695" s="81" t="s">
        <v>155</v>
      </c>
      <c r="CU6695" s="81" t="s">
        <v>500</v>
      </c>
      <c r="CV6695" s="81" t="s">
        <v>451</v>
      </c>
      <c r="CW6695" s="81">
        <v>2030</v>
      </c>
      <c r="CX6695" s="81">
        <v>0</v>
      </c>
      <c r="CY6695" s="81">
        <v>0</v>
      </c>
      <c r="CZ6695" s="81">
        <v>0</v>
      </c>
      <c r="DA6695" s="81">
        <v>0</v>
      </c>
      <c r="DB6695" s="81">
        <v>9534.9220877093849</v>
      </c>
      <c r="DC6695" s="81">
        <v>247.27299216491119</v>
      </c>
      <c r="DD6695" s="81">
        <v>9287.6490955444733</v>
      </c>
      <c r="DE6695" s="81">
        <v>0</v>
      </c>
      <c r="DF6695" s="81">
        <v>0</v>
      </c>
      <c r="DG6695" s="81">
        <v>2.7568051219214569</v>
      </c>
      <c r="DH6695" s="81">
        <v>2.7568051219214569</v>
      </c>
      <c r="DI6695" s="81">
        <v>2.7568051219214569</v>
      </c>
      <c r="DJ6695" s="81">
        <v>1.2921348220330801E-7</v>
      </c>
      <c r="DL6695" s="81">
        <v>0</v>
      </c>
      <c r="DM6695" s="81">
        <v>0</v>
      </c>
      <c r="DN6695" s="81">
        <v>0</v>
      </c>
      <c r="DO6695" s="81">
        <v>0</v>
      </c>
      <c r="DP6695" s="81">
        <v>3.5621638955938651E-7</v>
      </c>
      <c r="DQ6695" s="81">
        <v>3.5621638955938651E-7</v>
      </c>
      <c r="DR6695" s="81">
        <v>0</v>
      </c>
      <c r="DS6695" s="81">
        <v>3.5621638955938651E-7</v>
      </c>
      <c r="DT6695" s="81">
        <v>3.5621638955938651E-7</v>
      </c>
      <c r="DU6695" s="81">
        <v>0</v>
      </c>
      <c r="DV6695" s="81">
        <v>3.5621638955938651E-7</v>
      </c>
      <c r="DW6695" s="81">
        <v>3.5621638955938651E-7</v>
      </c>
      <c r="GE6695" s="81" t="s">
        <v>449</v>
      </c>
      <c r="GF6695" s="81" t="s">
        <v>155</v>
      </c>
      <c r="GG6695" s="81" t="s">
        <v>506</v>
      </c>
      <c r="GH6695" s="81" t="s">
        <v>457</v>
      </c>
      <c r="GI6695" s="81">
        <v>2028</v>
      </c>
      <c r="GJ6695" s="81" t="s">
        <v>201</v>
      </c>
      <c r="GK6695" s="81">
        <v>247.2729921649682</v>
      </c>
      <c r="GL6695" s="81">
        <v>446.95</v>
      </c>
      <c r="GM6695" s="81">
        <v>2028</v>
      </c>
      <c r="GN6695" s="81" t="s">
        <v>173</v>
      </c>
      <c r="GO6695" s="81">
        <v>1.1148832299820636E-2</v>
      </c>
      <c r="GP6695" s="81">
        <v>10</v>
      </c>
      <c r="GQ6695" s="81">
        <v>0</v>
      </c>
      <c r="GR6695" s="81" t="s">
        <v>448</v>
      </c>
      <c r="GS6695" s="81">
        <v>1.1148832299820636E-2</v>
      </c>
      <c r="GT6695" s="81">
        <v>2.7568051219220924</v>
      </c>
      <c r="GU6695" s="81">
        <v>1.1148832299820636E-2</v>
      </c>
      <c r="GV6695" s="81">
        <v>2.7568051219220924</v>
      </c>
      <c r="GW6695" s="81">
        <v>1.1148832299820636E-2</v>
      </c>
      <c r="GX6695" s="81">
        <v>2.7568051219220924</v>
      </c>
      <c r="GY6695" s="81">
        <v>1.1148832299820636E-2</v>
      </c>
      <c r="GZ6695" s="81">
        <v>2.7568051219220924</v>
      </c>
    </row>
    <row r="6696" spans="98:208" x14ac:dyDescent="0.25">
      <c r="CT6696" s="81" t="s">
        <v>155</v>
      </c>
      <c r="CU6696" s="81" t="s">
        <v>500</v>
      </c>
      <c r="CV6696" s="81" t="s">
        <v>451</v>
      </c>
      <c r="CW6696" s="81">
        <v>2031</v>
      </c>
      <c r="CX6696" s="81">
        <v>0</v>
      </c>
      <c r="CY6696" s="81">
        <v>0</v>
      </c>
      <c r="CZ6696" s="81">
        <v>0</v>
      </c>
      <c r="DA6696" s="81">
        <v>0</v>
      </c>
      <c r="DB6696" s="81">
        <v>9534.9220877093849</v>
      </c>
      <c r="DC6696" s="81">
        <v>247.27299216491119</v>
      </c>
      <c r="DD6696" s="81">
        <v>9287.6490955444733</v>
      </c>
      <c r="DE6696" s="81">
        <v>0</v>
      </c>
      <c r="DF6696" s="81">
        <v>0</v>
      </c>
      <c r="DG6696" s="81">
        <v>0</v>
      </c>
      <c r="DH6696" s="81">
        <v>2.7568051219214569</v>
      </c>
      <c r="DI6696" s="81">
        <v>2.7568051219214569</v>
      </c>
      <c r="DJ6696" s="81">
        <v>1.2921348220330801E-7</v>
      </c>
      <c r="DL6696" s="81">
        <v>0</v>
      </c>
      <c r="DM6696" s="81">
        <v>0</v>
      </c>
      <c r="DN6696" s="81">
        <v>0</v>
      </c>
      <c r="DO6696" s="81">
        <v>0</v>
      </c>
      <c r="DP6696" s="81">
        <v>0</v>
      </c>
      <c r="DQ6696" s="81">
        <v>0</v>
      </c>
      <c r="DR6696" s="81">
        <v>0</v>
      </c>
      <c r="DS6696" s="81">
        <v>3.5621638955938651E-7</v>
      </c>
      <c r="DT6696" s="81">
        <v>3.5621638955938651E-7</v>
      </c>
      <c r="DU6696" s="81">
        <v>0</v>
      </c>
      <c r="DV6696" s="81">
        <v>3.5621638955938651E-7</v>
      </c>
      <c r="DW6696" s="81">
        <v>3.5621638955938651E-7</v>
      </c>
      <c r="GE6696" s="81" t="s">
        <v>449</v>
      </c>
      <c r="GF6696" s="81" t="s">
        <v>155</v>
      </c>
      <c r="GG6696" s="81" t="s">
        <v>506</v>
      </c>
      <c r="GH6696" s="81" t="s">
        <v>457</v>
      </c>
      <c r="GI6696" s="81">
        <v>2029</v>
      </c>
      <c r="GJ6696" s="81" t="s">
        <v>201</v>
      </c>
      <c r="GK6696" s="81">
        <v>247.2729921649682</v>
      </c>
      <c r="GL6696" s="81">
        <v>446.95</v>
      </c>
      <c r="GM6696" s="81">
        <v>2029</v>
      </c>
      <c r="GN6696" s="81" t="s">
        <v>173</v>
      </c>
      <c r="GO6696" s="81">
        <v>1.1148832299820636E-2</v>
      </c>
      <c r="GP6696" s="81">
        <v>10</v>
      </c>
      <c r="GQ6696" s="81">
        <v>0</v>
      </c>
      <c r="GR6696" s="81" t="s">
        <v>448</v>
      </c>
      <c r="GS6696" s="81">
        <v>1.1148832299820636E-2</v>
      </c>
      <c r="GT6696" s="81">
        <v>2.7568051219220924</v>
      </c>
      <c r="GU6696" s="81">
        <v>1.1148832299820636E-2</v>
      </c>
      <c r="GV6696" s="81">
        <v>2.7568051219220924</v>
      </c>
      <c r="GW6696" s="81">
        <v>1.1148832299820636E-2</v>
      </c>
      <c r="GX6696" s="81">
        <v>2.7568051219220924</v>
      </c>
      <c r="GY6696" s="81">
        <v>1.1148832299820636E-2</v>
      </c>
      <c r="GZ6696" s="81">
        <v>2.7568051219220924</v>
      </c>
    </row>
    <row r="6697" spans="98:208" x14ac:dyDescent="0.25">
      <c r="CT6697" s="81" t="s">
        <v>155</v>
      </c>
      <c r="CU6697" s="81" t="s">
        <v>500</v>
      </c>
      <c r="CV6697" s="81" t="s">
        <v>451</v>
      </c>
      <c r="CW6697" s="81">
        <v>2032</v>
      </c>
      <c r="CX6697" s="81">
        <v>0</v>
      </c>
      <c r="CY6697" s="81">
        <v>0</v>
      </c>
      <c r="CZ6697" s="81">
        <v>0</v>
      </c>
      <c r="DA6697" s="81">
        <v>0</v>
      </c>
      <c r="DB6697" s="81">
        <v>9534.9220877093849</v>
      </c>
      <c r="DC6697" s="81">
        <v>247.27299216491119</v>
      </c>
      <c r="DD6697" s="81">
        <v>9287.6490955444733</v>
      </c>
      <c r="DE6697" s="81">
        <v>0</v>
      </c>
      <c r="DF6697" s="81">
        <v>0</v>
      </c>
      <c r="DG6697" s="81">
        <v>0</v>
      </c>
      <c r="DH6697" s="81">
        <v>0</v>
      </c>
      <c r="DI6697" s="81">
        <v>2.7568051219214569</v>
      </c>
      <c r="DJ6697" s="81">
        <v>1.2921348220330801E-7</v>
      </c>
      <c r="DL6697" s="81">
        <v>0</v>
      </c>
      <c r="DM6697" s="81">
        <v>0</v>
      </c>
      <c r="DN6697" s="81">
        <v>0</v>
      </c>
      <c r="DO6697" s="81">
        <v>0</v>
      </c>
      <c r="DP6697" s="81">
        <v>0</v>
      </c>
      <c r="DQ6697" s="81">
        <v>0</v>
      </c>
      <c r="DR6697" s="81">
        <v>0</v>
      </c>
      <c r="DS6697" s="81">
        <v>0</v>
      </c>
      <c r="DT6697" s="81">
        <v>0</v>
      </c>
      <c r="DU6697" s="81">
        <v>0</v>
      </c>
      <c r="DV6697" s="81">
        <v>3.5621638955938651E-7</v>
      </c>
      <c r="DW6697" s="81">
        <v>3.5621638955938651E-7</v>
      </c>
      <c r="GE6697" s="81" t="s">
        <v>449</v>
      </c>
      <c r="GF6697" s="81" t="s">
        <v>155</v>
      </c>
      <c r="GG6697" s="81" t="s">
        <v>506</v>
      </c>
      <c r="GH6697" s="81" t="s">
        <v>457</v>
      </c>
      <c r="GI6697" s="81">
        <v>2030</v>
      </c>
      <c r="GJ6697" s="81" t="s">
        <v>201</v>
      </c>
      <c r="GK6697" s="81">
        <v>247.2729921649682</v>
      </c>
      <c r="GL6697" s="81">
        <v>446.95</v>
      </c>
      <c r="GM6697" s="81">
        <v>2030</v>
      </c>
      <c r="GN6697" s="81" t="s">
        <v>173</v>
      </c>
      <c r="GO6697" s="81">
        <v>1.1148832299820636E-2</v>
      </c>
      <c r="GP6697" s="81">
        <v>10</v>
      </c>
      <c r="GQ6697" s="81">
        <v>0</v>
      </c>
      <c r="GR6697" s="81" t="s">
        <v>448</v>
      </c>
      <c r="GS6697" s="81">
        <v>0</v>
      </c>
      <c r="GT6697" s="81">
        <v>0</v>
      </c>
      <c r="GU6697" s="81">
        <v>1.1148832299820636E-2</v>
      </c>
      <c r="GV6697" s="81">
        <v>2.7568051219220924</v>
      </c>
      <c r="GW6697" s="81">
        <v>1.1148832299820636E-2</v>
      </c>
      <c r="GX6697" s="81">
        <v>2.7568051219220924</v>
      </c>
      <c r="GY6697" s="81">
        <v>1.1148832299820636E-2</v>
      </c>
      <c r="GZ6697" s="81">
        <v>2.7568051219220924</v>
      </c>
    </row>
    <row r="6698" spans="98:208" x14ac:dyDescent="0.25">
      <c r="CT6698" s="81" t="s">
        <v>155</v>
      </c>
      <c r="CU6698" s="81" t="s">
        <v>500</v>
      </c>
      <c r="CV6698" s="81" t="s">
        <v>452</v>
      </c>
      <c r="CW6698" s="81">
        <v>2020</v>
      </c>
      <c r="CX6698" s="81">
        <v>0</v>
      </c>
      <c r="CY6698" s="81">
        <v>0</v>
      </c>
      <c r="CZ6698" s="81">
        <v>0</v>
      </c>
      <c r="DA6698" s="81">
        <v>0</v>
      </c>
      <c r="DB6698" s="81">
        <v>5.2405583313016884</v>
      </c>
      <c r="DC6698" s="81">
        <v>0.69641821681220062</v>
      </c>
      <c r="DD6698" s="81">
        <v>2.9419641522810909</v>
      </c>
      <c r="DE6698" s="81">
        <v>1.602175962208322</v>
      </c>
      <c r="DF6698" s="81">
        <v>7.7642499097793534E-3</v>
      </c>
      <c r="DG6698" s="81">
        <v>0</v>
      </c>
      <c r="DH6698" s="81">
        <v>0</v>
      </c>
      <c r="DI6698" s="81">
        <v>0</v>
      </c>
      <c r="DJ6698" s="81">
        <v>1.350621060704058E-4</v>
      </c>
      <c r="DL6698" s="81">
        <v>0</v>
      </c>
      <c r="DM6698" s="81">
        <v>1.0486559448717577E-6</v>
      </c>
      <c r="DN6698" s="81">
        <v>1.0486559448717577E-6</v>
      </c>
      <c r="DO6698" s="81">
        <v>0</v>
      </c>
      <c r="DP6698" s="81">
        <v>0</v>
      </c>
      <c r="DQ6698" s="81">
        <v>0</v>
      </c>
      <c r="DR6698" s="81">
        <v>0</v>
      </c>
      <c r="DS6698" s="81">
        <v>0</v>
      </c>
      <c r="DT6698" s="81">
        <v>0</v>
      </c>
      <c r="DU6698" s="81">
        <v>0</v>
      </c>
      <c r="DV6698" s="81">
        <v>0</v>
      </c>
      <c r="DW6698" s="81">
        <v>0</v>
      </c>
      <c r="GE6698" s="81" t="s">
        <v>449</v>
      </c>
      <c r="GF6698" s="81" t="s">
        <v>155</v>
      </c>
      <c r="GG6698" s="81" t="s">
        <v>506</v>
      </c>
      <c r="GH6698" s="81" t="s">
        <v>457</v>
      </c>
      <c r="GI6698" s="81">
        <v>2031</v>
      </c>
      <c r="GJ6698" s="81" t="s">
        <v>201</v>
      </c>
      <c r="GK6698" s="81">
        <v>247.2729921649682</v>
      </c>
      <c r="GL6698" s="81">
        <v>446.95</v>
      </c>
      <c r="GM6698" s="81">
        <v>2031</v>
      </c>
      <c r="GN6698" s="81" t="s">
        <v>173</v>
      </c>
      <c r="GO6698" s="81">
        <v>1.1148832299820636E-2</v>
      </c>
      <c r="GP6698" s="81">
        <v>10</v>
      </c>
      <c r="GQ6698" s="81">
        <v>0</v>
      </c>
      <c r="GR6698" s="81" t="s">
        <v>448</v>
      </c>
      <c r="GS6698" s="81">
        <v>0</v>
      </c>
      <c r="GT6698" s="81">
        <v>0</v>
      </c>
      <c r="GU6698" s="81">
        <v>0</v>
      </c>
      <c r="GV6698" s="81">
        <v>0</v>
      </c>
      <c r="GW6698" s="81">
        <v>1.1148832299820636E-2</v>
      </c>
      <c r="GX6698" s="81">
        <v>2.7568051219220924</v>
      </c>
      <c r="GY6698" s="81">
        <v>1.1148832299820636E-2</v>
      </c>
      <c r="GZ6698" s="81">
        <v>2.7568051219220924</v>
      </c>
    </row>
    <row r="6699" spans="98:208" x14ac:dyDescent="0.25">
      <c r="CT6699" s="81" t="s">
        <v>155</v>
      </c>
      <c r="CU6699" s="81" t="s">
        <v>500</v>
      </c>
      <c r="CV6699" s="81" t="s">
        <v>452</v>
      </c>
      <c r="CW6699" s="81">
        <v>2021</v>
      </c>
      <c r="CX6699" s="81">
        <v>0</v>
      </c>
      <c r="CY6699" s="81">
        <v>0</v>
      </c>
      <c r="CZ6699" s="81">
        <v>0</v>
      </c>
      <c r="DA6699" s="81">
        <v>0</v>
      </c>
      <c r="DB6699" s="81">
        <v>5.2405583313016884</v>
      </c>
      <c r="DC6699" s="81">
        <v>0.69641821681220062</v>
      </c>
      <c r="DD6699" s="81">
        <v>2.9419641522810909</v>
      </c>
      <c r="DE6699" s="81">
        <v>1.602175962208322</v>
      </c>
      <c r="DF6699" s="81">
        <v>7.7642499097793534E-3</v>
      </c>
      <c r="DG6699" s="81">
        <v>7.7642499097793534E-3</v>
      </c>
      <c r="DH6699" s="81">
        <v>0</v>
      </c>
      <c r="DI6699" s="81">
        <v>0</v>
      </c>
      <c r="DJ6699" s="81">
        <v>1.350621060704058E-4</v>
      </c>
      <c r="DL6699" s="81">
        <v>0</v>
      </c>
      <c r="DM6699" s="81">
        <v>1.0486559448717577E-6</v>
      </c>
      <c r="DN6699" s="81">
        <v>1.0486559448717577E-6</v>
      </c>
      <c r="DO6699" s="81">
        <v>0</v>
      </c>
      <c r="DP6699" s="81">
        <v>1.0486559448717577E-6</v>
      </c>
      <c r="DQ6699" s="81">
        <v>1.0486559448717577E-6</v>
      </c>
      <c r="DR6699" s="81">
        <v>0</v>
      </c>
      <c r="DS6699" s="81">
        <v>0</v>
      </c>
      <c r="DT6699" s="81">
        <v>0</v>
      </c>
      <c r="DU6699" s="81">
        <v>0</v>
      </c>
      <c r="DV6699" s="81">
        <v>0</v>
      </c>
      <c r="DW6699" s="81">
        <v>0</v>
      </c>
      <c r="GE6699" s="81" t="s">
        <v>449</v>
      </c>
      <c r="GF6699" s="81" t="s">
        <v>155</v>
      </c>
      <c r="GG6699" s="81" t="s">
        <v>506</v>
      </c>
      <c r="GH6699" s="81" t="s">
        <v>457</v>
      </c>
      <c r="GI6699" s="81">
        <v>2032</v>
      </c>
      <c r="GJ6699" s="81" t="s">
        <v>201</v>
      </c>
      <c r="GK6699" s="81">
        <v>247.2729921649682</v>
      </c>
      <c r="GL6699" s="81">
        <v>446.95</v>
      </c>
      <c r="GM6699" s="81">
        <v>2032</v>
      </c>
      <c r="GN6699" s="81" t="s">
        <v>173</v>
      </c>
      <c r="GO6699" s="81">
        <v>1.1148832299820636E-2</v>
      </c>
      <c r="GP6699" s="81">
        <v>10</v>
      </c>
      <c r="GQ6699" s="81">
        <v>0</v>
      </c>
      <c r="GR6699" s="81" t="s">
        <v>448</v>
      </c>
      <c r="GS6699" s="81">
        <v>0</v>
      </c>
      <c r="GT6699" s="81">
        <v>0</v>
      </c>
      <c r="GU6699" s="81">
        <v>0</v>
      </c>
      <c r="GV6699" s="81">
        <v>0</v>
      </c>
      <c r="GW6699" s="81">
        <v>0</v>
      </c>
      <c r="GX6699" s="81">
        <v>0</v>
      </c>
      <c r="GY6699" s="81">
        <v>1.1148832299820636E-2</v>
      </c>
      <c r="GZ6699" s="81">
        <v>2.7568051219220924</v>
      </c>
    </row>
    <row r="6700" spans="98:208" x14ac:dyDescent="0.25">
      <c r="CT6700" s="81" t="s">
        <v>155</v>
      </c>
      <c r="CU6700" s="81" t="s">
        <v>500</v>
      </c>
      <c r="CV6700" s="81" t="s">
        <v>452</v>
      </c>
      <c r="CW6700" s="81">
        <v>2022</v>
      </c>
      <c r="CX6700" s="81">
        <v>0</v>
      </c>
      <c r="CY6700" s="81">
        <v>0</v>
      </c>
      <c r="CZ6700" s="81">
        <v>0</v>
      </c>
      <c r="DA6700" s="81">
        <v>0</v>
      </c>
      <c r="DB6700" s="81">
        <v>5.2405583313016884</v>
      </c>
      <c r="DC6700" s="81">
        <v>0.69641821681220062</v>
      </c>
      <c r="DD6700" s="81">
        <v>2.9419641522810909</v>
      </c>
      <c r="DE6700" s="81">
        <v>1.602175962208322</v>
      </c>
      <c r="DF6700" s="81">
        <v>7.7642499097793534E-3</v>
      </c>
      <c r="DG6700" s="81">
        <v>7.7642499097793534E-3</v>
      </c>
      <c r="DH6700" s="81">
        <v>7.7642499097793534E-3</v>
      </c>
      <c r="DI6700" s="81">
        <v>0</v>
      </c>
      <c r="DJ6700" s="81">
        <v>1.350621060704058E-4</v>
      </c>
      <c r="DL6700" s="81">
        <v>0</v>
      </c>
      <c r="DM6700" s="81">
        <v>1.0486559448717577E-6</v>
      </c>
      <c r="DN6700" s="81">
        <v>1.0486559448717577E-6</v>
      </c>
      <c r="DO6700" s="81">
        <v>0</v>
      </c>
      <c r="DP6700" s="81">
        <v>1.0486559448717577E-6</v>
      </c>
      <c r="DQ6700" s="81">
        <v>1.0486559448717577E-6</v>
      </c>
      <c r="DR6700" s="81">
        <v>0</v>
      </c>
      <c r="DS6700" s="81">
        <v>1.0486559448717577E-6</v>
      </c>
      <c r="DT6700" s="81">
        <v>1.0486559448717577E-6</v>
      </c>
      <c r="DU6700" s="81">
        <v>0</v>
      </c>
      <c r="DV6700" s="81">
        <v>0</v>
      </c>
      <c r="DW6700" s="81">
        <v>0</v>
      </c>
      <c r="GE6700" s="81" t="s">
        <v>449</v>
      </c>
      <c r="GF6700" s="81" t="s">
        <v>155</v>
      </c>
      <c r="GG6700" s="81" t="s">
        <v>506</v>
      </c>
      <c r="GH6700" s="81" t="s">
        <v>458</v>
      </c>
      <c r="GI6700" s="81">
        <v>2021</v>
      </c>
      <c r="GJ6700" s="81" t="s">
        <v>201</v>
      </c>
      <c r="GK6700" s="81">
        <v>222.22942162784969</v>
      </c>
      <c r="GL6700" s="81">
        <v>446.95</v>
      </c>
      <c r="GM6700" s="81">
        <v>2021</v>
      </c>
      <c r="GN6700" s="81" t="s">
        <v>173</v>
      </c>
      <c r="GO6700" s="81">
        <v>1.1148832299820636E-2</v>
      </c>
      <c r="GP6700" s="81">
        <v>10</v>
      </c>
      <c r="GQ6700" s="81">
        <v>0</v>
      </c>
      <c r="GR6700" s="81" t="s">
        <v>448</v>
      </c>
      <c r="GS6700" s="81">
        <v>1.1148832299820636E-2</v>
      </c>
      <c r="GT6700" s="81">
        <v>2.4775985538150294</v>
      </c>
      <c r="GU6700" s="81">
        <v>1.1148832299820636E-2</v>
      </c>
      <c r="GV6700" s="81">
        <v>2.4775985538150294</v>
      </c>
      <c r="GW6700" s="81">
        <v>0</v>
      </c>
      <c r="GX6700" s="81">
        <v>0</v>
      </c>
      <c r="GY6700" s="81">
        <v>0</v>
      </c>
      <c r="GZ6700" s="81">
        <v>0</v>
      </c>
    </row>
    <row r="6701" spans="98:208" x14ac:dyDescent="0.25">
      <c r="CT6701" s="81" t="s">
        <v>155</v>
      </c>
      <c r="CU6701" s="81" t="s">
        <v>500</v>
      </c>
      <c r="CV6701" s="81" t="s">
        <v>452</v>
      </c>
      <c r="CW6701" s="81">
        <v>2023</v>
      </c>
      <c r="CX6701" s="81">
        <v>0</v>
      </c>
      <c r="CY6701" s="81">
        <v>0</v>
      </c>
      <c r="CZ6701" s="81">
        <v>0</v>
      </c>
      <c r="DA6701" s="81">
        <v>0</v>
      </c>
      <c r="DB6701" s="81">
        <v>5.4750346070079017</v>
      </c>
      <c r="DC6701" s="81">
        <v>0.7189601678581673</v>
      </c>
      <c r="DD6701" s="81">
        <v>3.071497198615178</v>
      </c>
      <c r="DE6701" s="81">
        <v>1.684577240534483</v>
      </c>
      <c r="DF6701" s="81">
        <v>8.0155663417016028E-3</v>
      </c>
      <c r="DG6701" s="81">
        <v>8.0155663417016028E-3</v>
      </c>
      <c r="DH6701" s="81">
        <v>8.0155663417016028E-3</v>
      </c>
      <c r="DI6701" s="81">
        <v>8.0155663417016028E-3</v>
      </c>
      <c r="DJ6701" s="81">
        <v>1.350621060704058E-4</v>
      </c>
      <c r="DL6701" s="81">
        <v>0</v>
      </c>
      <c r="DM6701" s="81">
        <v>1.0825992714572765E-6</v>
      </c>
      <c r="DN6701" s="81">
        <v>1.0825992714572765E-6</v>
      </c>
      <c r="DO6701" s="81">
        <v>0</v>
      </c>
      <c r="DP6701" s="81">
        <v>1.0825992714572765E-6</v>
      </c>
      <c r="DQ6701" s="81">
        <v>1.0825992714572765E-6</v>
      </c>
      <c r="DR6701" s="81">
        <v>0</v>
      </c>
      <c r="DS6701" s="81">
        <v>1.0825992714572765E-6</v>
      </c>
      <c r="DT6701" s="81">
        <v>1.0825992714572765E-6</v>
      </c>
      <c r="DU6701" s="81">
        <v>0</v>
      </c>
      <c r="DV6701" s="81">
        <v>1.0825992714572765E-6</v>
      </c>
      <c r="DW6701" s="81">
        <v>1.0825992714572765E-6</v>
      </c>
      <c r="GE6701" s="81" t="s">
        <v>449</v>
      </c>
      <c r="GF6701" s="81" t="s">
        <v>155</v>
      </c>
      <c r="GG6701" s="81" t="s">
        <v>506</v>
      </c>
      <c r="GH6701" s="81" t="s">
        <v>458</v>
      </c>
      <c r="GI6701" s="81">
        <v>2022</v>
      </c>
      <c r="GJ6701" s="81" t="s">
        <v>201</v>
      </c>
      <c r="GK6701" s="81">
        <v>222.22942162784969</v>
      </c>
      <c r="GL6701" s="81">
        <v>446.95</v>
      </c>
      <c r="GM6701" s="81">
        <v>2022</v>
      </c>
      <c r="GN6701" s="81" t="s">
        <v>173</v>
      </c>
      <c r="GO6701" s="81">
        <v>1.1148832299820636E-2</v>
      </c>
      <c r="GP6701" s="81">
        <v>10</v>
      </c>
      <c r="GQ6701" s="81">
        <v>0</v>
      </c>
      <c r="GR6701" s="81" t="s">
        <v>448</v>
      </c>
      <c r="GS6701" s="81">
        <v>1.1148832299820636E-2</v>
      </c>
      <c r="GT6701" s="81">
        <v>2.4775985538150294</v>
      </c>
      <c r="GU6701" s="81">
        <v>1.1148832299820636E-2</v>
      </c>
      <c r="GV6701" s="81">
        <v>2.4775985538150294</v>
      </c>
      <c r="GW6701" s="81">
        <v>1.1148832299820636E-2</v>
      </c>
      <c r="GX6701" s="81">
        <v>2.4775985538150294</v>
      </c>
      <c r="GY6701" s="81">
        <v>0</v>
      </c>
      <c r="GZ6701" s="81">
        <v>0</v>
      </c>
    </row>
    <row r="6702" spans="98:208" x14ac:dyDescent="0.25">
      <c r="CT6702" s="81" t="s">
        <v>155</v>
      </c>
      <c r="CU6702" s="81" t="s">
        <v>500</v>
      </c>
      <c r="CV6702" s="81" t="s">
        <v>452</v>
      </c>
      <c r="CW6702" s="81">
        <v>2024</v>
      </c>
      <c r="CX6702" s="81">
        <v>0</v>
      </c>
      <c r="CY6702" s="81">
        <v>0</v>
      </c>
      <c r="CZ6702" s="81">
        <v>0</v>
      </c>
      <c r="DA6702" s="81">
        <v>0</v>
      </c>
      <c r="DB6702" s="81">
        <v>5.4750346070079017</v>
      </c>
      <c r="DC6702" s="81">
        <v>0.7189601678581673</v>
      </c>
      <c r="DD6702" s="81">
        <v>3.071497198615178</v>
      </c>
      <c r="DE6702" s="81">
        <v>1.684577240534483</v>
      </c>
      <c r="DF6702" s="81">
        <v>8.0155663417016028E-3</v>
      </c>
      <c r="DG6702" s="81">
        <v>8.0155663417016028E-3</v>
      </c>
      <c r="DH6702" s="81">
        <v>8.0155663417016028E-3</v>
      </c>
      <c r="DI6702" s="81">
        <v>8.0155663417016028E-3</v>
      </c>
      <c r="DJ6702" s="81">
        <v>1.350621060704058E-4</v>
      </c>
      <c r="DL6702" s="81">
        <v>0</v>
      </c>
      <c r="DM6702" s="81">
        <v>1.0825992714572765E-6</v>
      </c>
      <c r="DN6702" s="81">
        <v>1.0825992714572765E-6</v>
      </c>
      <c r="DO6702" s="81">
        <v>0</v>
      </c>
      <c r="DP6702" s="81">
        <v>1.0825992714572765E-6</v>
      </c>
      <c r="DQ6702" s="81">
        <v>1.0825992714572765E-6</v>
      </c>
      <c r="DR6702" s="81">
        <v>0</v>
      </c>
      <c r="DS6702" s="81">
        <v>1.0825992714572765E-6</v>
      </c>
      <c r="DT6702" s="81">
        <v>1.0825992714572765E-6</v>
      </c>
      <c r="DU6702" s="81">
        <v>0</v>
      </c>
      <c r="DV6702" s="81">
        <v>1.0825992714572765E-6</v>
      </c>
      <c r="DW6702" s="81">
        <v>1.0825992714572765E-6</v>
      </c>
      <c r="GE6702" s="81" t="s">
        <v>449</v>
      </c>
      <c r="GF6702" s="81" t="s">
        <v>155</v>
      </c>
      <c r="GG6702" s="81" t="s">
        <v>506</v>
      </c>
      <c r="GH6702" s="81" t="s">
        <v>458</v>
      </c>
      <c r="GI6702" s="81">
        <v>2023</v>
      </c>
      <c r="GJ6702" s="81" t="s">
        <v>201</v>
      </c>
      <c r="GK6702" s="81">
        <v>233.23007680795911</v>
      </c>
      <c r="GL6702" s="81">
        <v>446.95</v>
      </c>
      <c r="GM6702" s="81">
        <v>2023</v>
      </c>
      <c r="GN6702" s="81" t="s">
        <v>173</v>
      </c>
      <c r="GO6702" s="81">
        <v>1.1148832299820636E-2</v>
      </c>
      <c r="GP6702" s="81">
        <v>10</v>
      </c>
      <c r="GQ6702" s="81">
        <v>0</v>
      </c>
      <c r="GR6702" s="81" t="s">
        <v>448</v>
      </c>
      <c r="GS6702" s="81">
        <v>1.1148832299820636E-2</v>
      </c>
      <c r="GT6702" s="81">
        <v>2.6002430136062222</v>
      </c>
      <c r="GU6702" s="81">
        <v>1.1148832299820636E-2</v>
      </c>
      <c r="GV6702" s="81">
        <v>2.6002430136062222</v>
      </c>
      <c r="GW6702" s="81">
        <v>1.1148832299820636E-2</v>
      </c>
      <c r="GX6702" s="81">
        <v>2.6002430136062222</v>
      </c>
      <c r="GY6702" s="81">
        <v>1.1148832299820636E-2</v>
      </c>
      <c r="GZ6702" s="81">
        <v>2.6002430136062222</v>
      </c>
    </row>
    <row r="6703" spans="98:208" x14ac:dyDescent="0.25">
      <c r="CT6703" s="81" t="s">
        <v>155</v>
      </c>
      <c r="CU6703" s="81" t="s">
        <v>500</v>
      </c>
      <c r="CV6703" s="81" t="s">
        <v>452</v>
      </c>
      <c r="CW6703" s="81">
        <v>2025</v>
      </c>
      <c r="CX6703" s="81">
        <v>0</v>
      </c>
      <c r="CY6703" s="81">
        <v>0</v>
      </c>
      <c r="CZ6703" s="81">
        <v>0</v>
      </c>
      <c r="DA6703" s="81">
        <v>0</v>
      </c>
      <c r="DB6703" s="81">
        <v>5.4750346070079017</v>
      </c>
      <c r="DC6703" s="81">
        <v>0.7189601678581673</v>
      </c>
      <c r="DD6703" s="81">
        <v>3.071497198615178</v>
      </c>
      <c r="DE6703" s="81">
        <v>1.684577240534483</v>
      </c>
      <c r="DF6703" s="81">
        <v>8.0155663417016028E-3</v>
      </c>
      <c r="DG6703" s="81">
        <v>8.0155663417016028E-3</v>
      </c>
      <c r="DH6703" s="81">
        <v>8.0155663417016028E-3</v>
      </c>
      <c r="DI6703" s="81">
        <v>8.0155663417016028E-3</v>
      </c>
      <c r="DJ6703" s="81">
        <v>1.350621060704058E-4</v>
      </c>
      <c r="DL6703" s="81">
        <v>0</v>
      </c>
      <c r="DM6703" s="81">
        <v>1.0825992714572765E-6</v>
      </c>
      <c r="DN6703" s="81">
        <v>1.0825992714572765E-6</v>
      </c>
      <c r="DO6703" s="81">
        <v>0</v>
      </c>
      <c r="DP6703" s="81">
        <v>1.0825992714572765E-6</v>
      </c>
      <c r="DQ6703" s="81">
        <v>1.0825992714572765E-6</v>
      </c>
      <c r="DR6703" s="81">
        <v>0</v>
      </c>
      <c r="DS6703" s="81">
        <v>1.0825992714572765E-6</v>
      </c>
      <c r="DT6703" s="81">
        <v>1.0825992714572765E-6</v>
      </c>
      <c r="DU6703" s="81">
        <v>0</v>
      </c>
      <c r="DV6703" s="81">
        <v>1.0825992714572765E-6</v>
      </c>
      <c r="DW6703" s="81">
        <v>1.0825992714572765E-6</v>
      </c>
      <c r="GE6703" s="81" t="s">
        <v>449</v>
      </c>
      <c r="GF6703" s="81" t="s">
        <v>155</v>
      </c>
      <c r="GG6703" s="81" t="s">
        <v>506</v>
      </c>
      <c r="GH6703" s="81" t="s">
        <v>458</v>
      </c>
      <c r="GI6703" s="81">
        <v>2024</v>
      </c>
      <c r="GJ6703" s="81" t="s">
        <v>201</v>
      </c>
      <c r="GK6703" s="81">
        <v>233.23007680795911</v>
      </c>
      <c r="GL6703" s="81">
        <v>446.95</v>
      </c>
      <c r="GM6703" s="81">
        <v>2024</v>
      </c>
      <c r="GN6703" s="81" t="s">
        <v>173</v>
      </c>
      <c r="GO6703" s="81">
        <v>1.1148832299820636E-2</v>
      </c>
      <c r="GP6703" s="81">
        <v>10</v>
      </c>
      <c r="GQ6703" s="81">
        <v>0</v>
      </c>
      <c r="GR6703" s="81" t="s">
        <v>448</v>
      </c>
      <c r="GS6703" s="81">
        <v>1.1148832299820636E-2</v>
      </c>
      <c r="GT6703" s="81">
        <v>2.6002430136062222</v>
      </c>
      <c r="GU6703" s="81">
        <v>1.1148832299820636E-2</v>
      </c>
      <c r="GV6703" s="81">
        <v>2.6002430136062222</v>
      </c>
      <c r="GW6703" s="81">
        <v>1.1148832299820636E-2</v>
      </c>
      <c r="GX6703" s="81">
        <v>2.6002430136062222</v>
      </c>
      <c r="GY6703" s="81">
        <v>1.1148832299820636E-2</v>
      </c>
      <c r="GZ6703" s="81">
        <v>2.6002430136062222</v>
      </c>
    </row>
    <row r="6704" spans="98:208" x14ac:dyDescent="0.25">
      <c r="CT6704" s="81" t="s">
        <v>155</v>
      </c>
      <c r="CU6704" s="81" t="s">
        <v>500</v>
      </c>
      <c r="CV6704" s="81" t="s">
        <v>452</v>
      </c>
      <c r="CW6704" s="81">
        <v>2026</v>
      </c>
      <c r="CX6704" s="81">
        <v>0</v>
      </c>
      <c r="CY6704" s="81">
        <v>0</v>
      </c>
      <c r="CZ6704" s="81">
        <v>0</v>
      </c>
      <c r="DA6704" s="81">
        <v>0</v>
      </c>
      <c r="DB6704" s="81">
        <v>5.4750346070079017</v>
      </c>
      <c r="DC6704" s="81">
        <v>0.7189601678581673</v>
      </c>
      <c r="DD6704" s="81">
        <v>3.071497198615178</v>
      </c>
      <c r="DE6704" s="81">
        <v>1.684577240534483</v>
      </c>
      <c r="DF6704" s="81">
        <v>8.0155663417016028E-3</v>
      </c>
      <c r="DG6704" s="81">
        <v>8.0155663417016028E-3</v>
      </c>
      <c r="DH6704" s="81">
        <v>8.0155663417016028E-3</v>
      </c>
      <c r="DI6704" s="81">
        <v>8.0155663417016028E-3</v>
      </c>
      <c r="DJ6704" s="81">
        <v>1.350621060704058E-4</v>
      </c>
      <c r="DL6704" s="81">
        <v>0</v>
      </c>
      <c r="DM6704" s="81">
        <v>1.0825992714572765E-6</v>
      </c>
      <c r="DN6704" s="81">
        <v>1.0825992714572765E-6</v>
      </c>
      <c r="DO6704" s="81">
        <v>0</v>
      </c>
      <c r="DP6704" s="81">
        <v>1.0825992714572765E-6</v>
      </c>
      <c r="DQ6704" s="81">
        <v>1.0825992714572765E-6</v>
      </c>
      <c r="DR6704" s="81">
        <v>0</v>
      </c>
      <c r="DS6704" s="81">
        <v>1.0825992714572765E-6</v>
      </c>
      <c r="DT6704" s="81">
        <v>1.0825992714572765E-6</v>
      </c>
      <c r="DU6704" s="81">
        <v>0</v>
      </c>
      <c r="DV6704" s="81">
        <v>1.0825992714572765E-6</v>
      </c>
      <c r="DW6704" s="81">
        <v>1.0825992714572765E-6</v>
      </c>
      <c r="GE6704" s="81" t="s">
        <v>449</v>
      </c>
      <c r="GF6704" s="81" t="s">
        <v>155</v>
      </c>
      <c r="GG6704" s="81" t="s">
        <v>506</v>
      </c>
      <c r="GH6704" s="81" t="s">
        <v>458</v>
      </c>
      <c r="GI6704" s="81">
        <v>2025</v>
      </c>
      <c r="GJ6704" s="81" t="s">
        <v>201</v>
      </c>
      <c r="GK6704" s="81">
        <v>233.23007680795911</v>
      </c>
      <c r="GL6704" s="81">
        <v>446.95</v>
      </c>
      <c r="GM6704" s="81">
        <v>2025</v>
      </c>
      <c r="GN6704" s="81" t="s">
        <v>173</v>
      </c>
      <c r="GO6704" s="81">
        <v>1.1148832299820636E-2</v>
      </c>
      <c r="GP6704" s="81">
        <v>10</v>
      </c>
      <c r="GQ6704" s="81">
        <v>0</v>
      </c>
      <c r="GR6704" s="81" t="s">
        <v>448</v>
      </c>
      <c r="GS6704" s="81">
        <v>1.1148832299820636E-2</v>
      </c>
      <c r="GT6704" s="81">
        <v>2.6002430136062222</v>
      </c>
      <c r="GU6704" s="81">
        <v>1.1148832299820636E-2</v>
      </c>
      <c r="GV6704" s="81">
        <v>2.6002430136062222</v>
      </c>
      <c r="GW6704" s="81">
        <v>1.1148832299820636E-2</v>
      </c>
      <c r="GX6704" s="81">
        <v>2.6002430136062222</v>
      </c>
      <c r="GY6704" s="81">
        <v>1.1148832299820636E-2</v>
      </c>
      <c r="GZ6704" s="81">
        <v>2.6002430136062222</v>
      </c>
    </row>
    <row r="6705" spans="98:208" x14ac:dyDescent="0.25">
      <c r="CT6705" s="81" t="s">
        <v>155</v>
      </c>
      <c r="CU6705" s="81" t="s">
        <v>500</v>
      </c>
      <c r="CV6705" s="81" t="s">
        <v>452</v>
      </c>
      <c r="CW6705" s="81">
        <v>2027</v>
      </c>
      <c r="CX6705" s="81">
        <v>0</v>
      </c>
      <c r="CY6705" s="81">
        <v>0</v>
      </c>
      <c r="CZ6705" s="81">
        <v>0</v>
      </c>
      <c r="DA6705" s="81">
        <v>0</v>
      </c>
      <c r="DB6705" s="81">
        <v>5.4750346070079017</v>
      </c>
      <c r="DC6705" s="81">
        <v>0.7189601678581673</v>
      </c>
      <c r="DD6705" s="81">
        <v>3.071497198615178</v>
      </c>
      <c r="DE6705" s="81">
        <v>1.684577240534483</v>
      </c>
      <c r="DF6705" s="81">
        <v>8.0155663417016028E-3</v>
      </c>
      <c r="DG6705" s="81">
        <v>8.0155663417016028E-3</v>
      </c>
      <c r="DH6705" s="81">
        <v>8.0155663417016028E-3</v>
      </c>
      <c r="DI6705" s="81">
        <v>8.0155663417016028E-3</v>
      </c>
      <c r="DJ6705" s="81">
        <v>1.350621060704058E-4</v>
      </c>
      <c r="DL6705" s="81">
        <v>0</v>
      </c>
      <c r="DM6705" s="81">
        <v>1.0825992714572765E-6</v>
      </c>
      <c r="DN6705" s="81">
        <v>1.0825992714572765E-6</v>
      </c>
      <c r="DO6705" s="81">
        <v>0</v>
      </c>
      <c r="DP6705" s="81">
        <v>1.0825992714572765E-6</v>
      </c>
      <c r="DQ6705" s="81">
        <v>1.0825992714572765E-6</v>
      </c>
      <c r="DR6705" s="81">
        <v>0</v>
      </c>
      <c r="DS6705" s="81">
        <v>1.0825992714572765E-6</v>
      </c>
      <c r="DT6705" s="81">
        <v>1.0825992714572765E-6</v>
      </c>
      <c r="DU6705" s="81">
        <v>0</v>
      </c>
      <c r="DV6705" s="81">
        <v>1.0825992714572765E-6</v>
      </c>
      <c r="DW6705" s="81">
        <v>1.0825992714572765E-6</v>
      </c>
      <c r="GE6705" s="81" t="s">
        <v>449</v>
      </c>
      <c r="GF6705" s="81" t="s">
        <v>155</v>
      </c>
      <c r="GG6705" s="81" t="s">
        <v>506</v>
      </c>
      <c r="GH6705" s="81" t="s">
        <v>458</v>
      </c>
      <c r="GI6705" s="81">
        <v>2026</v>
      </c>
      <c r="GJ6705" s="81" t="s">
        <v>201</v>
      </c>
      <c r="GK6705" s="81">
        <v>233.23007680795911</v>
      </c>
      <c r="GL6705" s="81">
        <v>446.95</v>
      </c>
      <c r="GM6705" s="81">
        <v>2026</v>
      </c>
      <c r="GN6705" s="81" t="s">
        <v>173</v>
      </c>
      <c r="GO6705" s="81">
        <v>1.1148832299820636E-2</v>
      </c>
      <c r="GP6705" s="81">
        <v>10</v>
      </c>
      <c r="GQ6705" s="81">
        <v>0</v>
      </c>
      <c r="GR6705" s="81" t="s">
        <v>448</v>
      </c>
      <c r="GS6705" s="81">
        <v>1.1148832299820636E-2</v>
      </c>
      <c r="GT6705" s="81">
        <v>2.6002430136062222</v>
      </c>
      <c r="GU6705" s="81">
        <v>1.1148832299820636E-2</v>
      </c>
      <c r="GV6705" s="81">
        <v>2.6002430136062222</v>
      </c>
      <c r="GW6705" s="81">
        <v>1.1148832299820636E-2</v>
      </c>
      <c r="GX6705" s="81">
        <v>2.6002430136062222</v>
      </c>
      <c r="GY6705" s="81">
        <v>1.1148832299820636E-2</v>
      </c>
      <c r="GZ6705" s="81">
        <v>2.6002430136062222</v>
      </c>
    </row>
    <row r="6706" spans="98:208" x14ac:dyDescent="0.25">
      <c r="CT6706" s="81" t="s">
        <v>155</v>
      </c>
      <c r="CU6706" s="81" t="s">
        <v>500</v>
      </c>
      <c r="CV6706" s="81" t="s">
        <v>452</v>
      </c>
      <c r="CW6706" s="81">
        <v>2028</v>
      </c>
      <c r="CX6706" s="81">
        <v>0</v>
      </c>
      <c r="CY6706" s="81">
        <v>0</v>
      </c>
      <c r="CZ6706" s="81">
        <v>0</v>
      </c>
      <c r="DA6706" s="81">
        <v>0</v>
      </c>
      <c r="DB6706" s="81">
        <v>5.7770153400786022</v>
      </c>
      <c r="DC6706" s="81">
        <v>0.74733835430387185</v>
      </c>
      <c r="DD6706" s="81">
        <v>3.2379513401018132</v>
      </c>
      <c r="DE6706" s="81">
        <v>1.791725645672843</v>
      </c>
      <c r="DF6706" s="81">
        <v>8.3319499833578049E-3</v>
      </c>
      <c r="DG6706" s="81">
        <v>8.3319499833578049E-3</v>
      </c>
      <c r="DH6706" s="81">
        <v>8.3319499833578049E-3</v>
      </c>
      <c r="DI6706" s="81">
        <v>8.3319499833578049E-3</v>
      </c>
      <c r="DJ6706" s="81">
        <v>1.350621060704058E-4</v>
      </c>
      <c r="DL6706" s="81">
        <v>0</v>
      </c>
      <c r="DM6706" s="81">
        <v>1.1253307124255878E-6</v>
      </c>
      <c r="DN6706" s="81">
        <v>1.1253307124255878E-6</v>
      </c>
      <c r="DO6706" s="81">
        <v>0</v>
      </c>
      <c r="DP6706" s="81">
        <v>1.1253307124255878E-6</v>
      </c>
      <c r="DQ6706" s="81">
        <v>1.1253307124255878E-6</v>
      </c>
      <c r="DR6706" s="81">
        <v>0</v>
      </c>
      <c r="DS6706" s="81">
        <v>1.1253307124255878E-6</v>
      </c>
      <c r="DT6706" s="81">
        <v>1.1253307124255878E-6</v>
      </c>
      <c r="DU6706" s="81">
        <v>0</v>
      </c>
      <c r="DV6706" s="81">
        <v>1.1253307124255878E-6</v>
      </c>
      <c r="DW6706" s="81">
        <v>1.1253307124255878E-6</v>
      </c>
      <c r="GE6706" s="81" t="s">
        <v>449</v>
      </c>
      <c r="GF6706" s="81" t="s">
        <v>155</v>
      </c>
      <c r="GG6706" s="81" t="s">
        <v>506</v>
      </c>
      <c r="GH6706" s="81" t="s">
        <v>458</v>
      </c>
      <c r="GI6706" s="81">
        <v>2027</v>
      </c>
      <c r="GJ6706" s="81" t="s">
        <v>201</v>
      </c>
      <c r="GK6706" s="81">
        <v>233.23007680795911</v>
      </c>
      <c r="GL6706" s="81">
        <v>446.95</v>
      </c>
      <c r="GM6706" s="81">
        <v>2027</v>
      </c>
      <c r="GN6706" s="81" t="s">
        <v>173</v>
      </c>
      <c r="GO6706" s="81">
        <v>1.1148832299820636E-2</v>
      </c>
      <c r="GP6706" s="81">
        <v>10</v>
      </c>
      <c r="GQ6706" s="81">
        <v>0</v>
      </c>
      <c r="GR6706" s="81" t="s">
        <v>448</v>
      </c>
      <c r="GS6706" s="81">
        <v>1.1148832299820636E-2</v>
      </c>
      <c r="GT6706" s="81">
        <v>2.6002430136062222</v>
      </c>
      <c r="GU6706" s="81">
        <v>1.1148832299820636E-2</v>
      </c>
      <c r="GV6706" s="81">
        <v>2.6002430136062222</v>
      </c>
      <c r="GW6706" s="81">
        <v>1.1148832299820636E-2</v>
      </c>
      <c r="GX6706" s="81">
        <v>2.6002430136062222</v>
      </c>
      <c r="GY6706" s="81">
        <v>1.1148832299820636E-2</v>
      </c>
      <c r="GZ6706" s="81">
        <v>2.6002430136062222</v>
      </c>
    </row>
    <row r="6707" spans="98:208" x14ac:dyDescent="0.25">
      <c r="CT6707" s="81" t="s">
        <v>155</v>
      </c>
      <c r="CU6707" s="81" t="s">
        <v>500</v>
      </c>
      <c r="CV6707" s="81" t="s">
        <v>452</v>
      </c>
      <c r="CW6707" s="81">
        <v>2029</v>
      </c>
      <c r="CX6707" s="81">
        <v>0</v>
      </c>
      <c r="CY6707" s="81">
        <v>0</v>
      </c>
      <c r="CZ6707" s="81">
        <v>0</v>
      </c>
      <c r="DA6707" s="81">
        <v>0</v>
      </c>
      <c r="DB6707" s="81">
        <v>5.7770153400786022</v>
      </c>
      <c r="DC6707" s="81">
        <v>0.74733835430387185</v>
      </c>
      <c r="DD6707" s="81">
        <v>3.2379513401018132</v>
      </c>
      <c r="DE6707" s="81">
        <v>1.791725645672843</v>
      </c>
      <c r="DF6707" s="81">
        <v>8.3319499833578049E-3</v>
      </c>
      <c r="DG6707" s="81">
        <v>8.3319499833578049E-3</v>
      </c>
      <c r="DH6707" s="81">
        <v>8.3319499833578049E-3</v>
      </c>
      <c r="DI6707" s="81">
        <v>8.3319499833578049E-3</v>
      </c>
      <c r="DJ6707" s="81">
        <v>1.350621060704058E-4</v>
      </c>
      <c r="DL6707" s="81">
        <v>0</v>
      </c>
      <c r="DM6707" s="81">
        <v>1.1253307124255878E-6</v>
      </c>
      <c r="DN6707" s="81">
        <v>1.1253307124255878E-6</v>
      </c>
      <c r="DO6707" s="81">
        <v>0</v>
      </c>
      <c r="DP6707" s="81">
        <v>1.1253307124255878E-6</v>
      </c>
      <c r="DQ6707" s="81">
        <v>1.1253307124255878E-6</v>
      </c>
      <c r="DR6707" s="81">
        <v>0</v>
      </c>
      <c r="DS6707" s="81">
        <v>1.1253307124255878E-6</v>
      </c>
      <c r="DT6707" s="81">
        <v>1.1253307124255878E-6</v>
      </c>
      <c r="DU6707" s="81">
        <v>0</v>
      </c>
      <c r="DV6707" s="81">
        <v>1.1253307124255878E-6</v>
      </c>
      <c r="DW6707" s="81">
        <v>1.1253307124255878E-6</v>
      </c>
      <c r="GE6707" s="81" t="s">
        <v>449</v>
      </c>
      <c r="GF6707" s="81" t="s">
        <v>155</v>
      </c>
      <c r="GG6707" s="81" t="s">
        <v>506</v>
      </c>
      <c r="GH6707" s="81" t="s">
        <v>458</v>
      </c>
      <c r="GI6707" s="81">
        <v>2028</v>
      </c>
      <c r="GJ6707" s="81" t="s">
        <v>201</v>
      </c>
      <c r="GK6707" s="81">
        <v>247.2729921649682</v>
      </c>
      <c r="GL6707" s="81">
        <v>446.95</v>
      </c>
      <c r="GM6707" s="81">
        <v>2028</v>
      </c>
      <c r="GN6707" s="81" t="s">
        <v>173</v>
      </c>
      <c r="GO6707" s="81">
        <v>1.1148832299820636E-2</v>
      </c>
      <c r="GP6707" s="81">
        <v>10</v>
      </c>
      <c r="GQ6707" s="81">
        <v>0</v>
      </c>
      <c r="GR6707" s="81" t="s">
        <v>448</v>
      </c>
      <c r="GS6707" s="81">
        <v>1.1148832299820636E-2</v>
      </c>
      <c r="GT6707" s="81">
        <v>2.7568051219220924</v>
      </c>
      <c r="GU6707" s="81">
        <v>1.1148832299820636E-2</v>
      </c>
      <c r="GV6707" s="81">
        <v>2.7568051219220924</v>
      </c>
      <c r="GW6707" s="81">
        <v>1.1148832299820636E-2</v>
      </c>
      <c r="GX6707" s="81">
        <v>2.7568051219220924</v>
      </c>
      <c r="GY6707" s="81">
        <v>1.1148832299820636E-2</v>
      </c>
      <c r="GZ6707" s="81">
        <v>2.7568051219220924</v>
      </c>
    </row>
    <row r="6708" spans="98:208" x14ac:dyDescent="0.25">
      <c r="CT6708" s="81" t="s">
        <v>155</v>
      </c>
      <c r="CU6708" s="81" t="s">
        <v>500</v>
      </c>
      <c r="CV6708" s="81" t="s">
        <v>452</v>
      </c>
      <c r="CW6708" s="81">
        <v>2030</v>
      </c>
      <c r="CX6708" s="81">
        <v>0</v>
      </c>
      <c r="CY6708" s="81">
        <v>0</v>
      </c>
      <c r="CZ6708" s="81">
        <v>0</v>
      </c>
      <c r="DA6708" s="81">
        <v>0</v>
      </c>
      <c r="DB6708" s="81">
        <v>5.7770153400786022</v>
      </c>
      <c r="DC6708" s="81">
        <v>0.74733835430387185</v>
      </c>
      <c r="DD6708" s="81">
        <v>3.2379513401018132</v>
      </c>
      <c r="DE6708" s="81">
        <v>1.791725645672843</v>
      </c>
      <c r="DF6708" s="81">
        <v>0</v>
      </c>
      <c r="DG6708" s="81">
        <v>8.3319499833578049E-3</v>
      </c>
      <c r="DH6708" s="81">
        <v>8.3319499833578049E-3</v>
      </c>
      <c r="DI6708" s="81">
        <v>8.3319499833578049E-3</v>
      </c>
      <c r="DJ6708" s="81">
        <v>1.350621060704058E-4</v>
      </c>
      <c r="DL6708" s="81">
        <v>0</v>
      </c>
      <c r="DM6708" s="81">
        <v>0</v>
      </c>
      <c r="DN6708" s="81">
        <v>0</v>
      </c>
      <c r="DO6708" s="81">
        <v>0</v>
      </c>
      <c r="DP6708" s="81">
        <v>1.1253307124255878E-6</v>
      </c>
      <c r="DQ6708" s="81">
        <v>1.1253307124255878E-6</v>
      </c>
      <c r="DR6708" s="81">
        <v>0</v>
      </c>
      <c r="DS6708" s="81">
        <v>1.1253307124255878E-6</v>
      </c>
      <c r="DT6708" s="81">
        <v>1.1253307124255878E-6</v>
      </c>
      <c r="DU6708" s="81">
        <v>0</v>
      </c>
      <c r="DV6708" s="81">
        <v>1.1253307124255878E-6</v>
      </c>
      <c r="DW6708" s="81">
        <v>1.1253307124255878E-6</v>
      </c>
      <c r="GE6708" s="81" t="s">
        <v>449</v>
      </c>
      <c r="GF6708" s="81" t="s">
        <v>155</v>
      </c>
      <c r="GG6708" s="81" t="s">
        <v>506</v>
      </c>
      <c r="GH6708" s="81" t="s">
        <v>458</v>
      </c>
      <c r="GI6708" s="81">
        <v>2029</v>
      </c>
      <c r="GJ6708" s="81" t="s">
        <v>201</v>
      </c>
      <c r="GK6708" s="81">
        <v>247.2729921649682</v>
      </c>
      <c r="GL6708" s="81">
        <v>446.95</v>
      </c>
      <c r="GM6708" s="81">
        <v>2029</v>
      </c>
      <c r="GN6708" s="81" t="s">
        <v>173</v>
      </c>
      <c r="GO6708" s="81">
        <v>1.1148832299820636E-2</v>
      </c>
      <c r="GP6708" s="81">
        <v>10</v>
      </c>
      <c r="GQ6708" s="81">
        <v>0</v>
      </c>
      <c r="GR6708" s="81" t="s">
        <v>448</v>
      </c>
      <c r="GS6708" s="81">
        <v>1.1148832299820636E-2</v>
      </c>
      <c r="GT6708" s="81">
        <v>2.7568051219220924</v>
      </c>
      <c r="GU6708" s="81">
        <v>1.1148832299820636E-2</v>
      </c>
      <c r="GV6708" s="81">
        <v>2.7568051219220924</v>
      </c>
      <c r="GW6708" s="81">
        <v>1.1148832299820636E-2</v>
      </c>
      <c r="GX6708" s="81">
        <v>2.7568051219220924</v>
      </c>
      <c r="GY6708" s="81">
        <v>1.1148832299820636E-2</v>
      </c>
      <c r="GZ6708" s="81">
        <v>2.7568051219220924</v>
      </c>
    </row>
    <row r="6709" spans="98:208" x14ac:dyDescent="0.25">
      <c r="CT6709" s="81" t="s">
        <v>155</v>
      </c>
      <c r="CU6709" s="81" t="s">
        <v>500</v>
      </c>
      <c r="CV6709" s="81" t="s">
        <v>452</v>
      </c>
      <c r="CW6709" s="81">
        <v>2031</v>
      </c>
      <c r="CX6709" s="81">
        <v>0</v>
      </c>
      <c r="CY6709" s="81">
        <v>0</v>
      </c>
      <c r="CZ6709" s="81">
        <v>0</v>
      </c>
      <c r="DA6709" s="81">
        <v>0</v>
      </c>
      <c r="DB6709" s="81">
        <v>5.7770153400786022</v>
      </c>
      <c r="DC6709" s="81">
        <v>0.74733835430387185</v>
      </c>
      <c r="DD6709" s="81">
        <v>3.2379513401018132</v>
      </c>
      <c r="DE6709" s="81">
        <v>1.791725645672843</v>
      </c>
      <c r="DF6709" s="81">
        <v>0</v>
      </c>
      <c r="DG6709" s="81">
        <v>0</v>
      </c>
      <c r="DH6709" s="81">
        <v>8.3319499833578049E-3</v>
      </c>
      <c r="DI6709" s="81">
        <v>8.3319499833578049E-3</v>
      </c>
      <c r="DJ6709" s="81">
        <v>1.350621060704058E-4</v>
      </c>
      <c r="DL6709" s="81">
        <v>0</v>
      </c>
      <c r="DM6709" s="81">
        <v>0</v>
      </c>
      <c r="DN6709" s="81">
        <v>0</v>
      </c>
      <c r="DO6709" s="81">
        <v>0</v>
      </c>
      <c r="DP6709" s="81">
        <v>0</v>
      </c>
      <c r="DQ6709" s="81">
        <v>0</v>
      </c>
      <c r="DR6709" s="81">
        <v>0</v>
      </c>
      <c r="DS6709" s="81">
        <v>1.1253307124255878E-6</v>
      </c>
      <c r="DT6709" s="81">
        <v>1.1253307124255878E-6</v>
      </c>
      <c r="DU6709" s="81">
        <v>0</v>
      </c>
      <c r="DV6709" s="81">
        <v>1.1253307124255878E-6</v>
      </c>
      <c r="DW6709" s="81">
        <v>1.1253307124255878E-6</v>
      </c>
      <c r="GE6709" s="81" t="s">
        <v>449</v>
      </c>
      <c r="GF6709" s="81" t="s">
        <v>155</v>
      </c>
      <c r="GG6709" s="81" t="s">
        <v>506</v>
      </c>
      <c r="GH6709" s="81" t="s">
        <v>458</v>
      </c>
      <c r="GI6709" s="81">
        <v>2030</v>
      </c>
      <c r="GJ6709" s="81" t="s">
        <v>201</v>
      </c>
      <c r="GK6709" s="81">
        <v>247.2729921649682</v>
      </c>
      <c r="GL6709" s="81">
        <v>446.95</v>
      </c>
      <c r="GM6709" s="81">
        <v>2030</v>
      </c>
      <c r="GN6709" s="81" t="s">
        <v>173</v>
      </c>
      <c r="GO6709" s="81">
        <v>1.1148832299820636E-2</v>
      </c>
      <c r="GP6709" s="81">
        <v>10</v>
      </c>
      <c r="GQ6709" s="81">
        <v>0</v>
      </c>
      <c r="GR6709" s="81" t="s">
        <v>448</v>
      </c>
      <c r="GS6709" s="81">
        <v>0</v>
      </c>
      <c r="GT6709" s="81">
        <v>0</v>
      </c>
      <c r="GU6709" s="81">
        <v>1.1148832299820636E-2</v>
      </c>
      <c r="GV6709" s="81">
        <v>2.7568051219220924</v>
      </c>
      <c r="GW6709" s="81">
        <v>1.1148832299820636E-2</v>
      </c>
      <c r="GX6709" s="81">
        <v>2.7568051219220924</v>
      </c>
      <c r="GY6709" s="81">
        <v>1.1148832299820636E-2</v>
      </c>
      <c r="GZ6709" s="81">
        <v>2.7568051219220924</v>
      </c>
    </row>
    <row r="6710" spans="98:208" x14ac:dyDescent="0.25">
      <c r="CT6710" s="81" t="s">
        <v>155</v>
      </c>
      <c r="CU6710" s="81" t="s">
        <v>500</v>
      </c>
      <c r="CV6710" s="81" t="s">
        <v>452</v>
      </c>
      <c r="CW6710" s="81">
        <v>2032</v>
      </c>
      <c r="CX6710" s="81">
        <v>0</v>
      </c>
      <c r="CY6710" s="81">
        <v>0</v>
      </c>
      <c r="CZ6710" s="81">
        <v>0</v>
      </c>
      <c r="DA6710" s="81">
        <v>0</v>
      </c>
      <c r="DB6710" s="81">
        <v>5.7770153400786022</v>
      </c>
      <c r="DC6710" s="81">
        <v>0.74733835430387185</v>
      </c>
      <c r="DD6710" s="81">
        <v>3.2379513401018132</v>
      </c>
      <c r="DE6710" s="81">
        <v>1.791725645672843</v>
      </c>
      <c r="DF6710" s="81">
        <v>0</v>
      </c>
      <c r="DG6710" s="81">
        <v>0</v>
      </c>
      <c r="DH6710" s="81">
        <v>0</v>
      </c>
      <c r="DI6710" s="81">
        <v>8.3319499833578049E-3</v>
      </c>
      <c r="DJ6710" s="81">
        <v>1.350621060704058E-4</v>
      </c>
      <c r="DL6710" s="81">
        <v>0</v>
      </c>
      <c r="DM6710" s="81">
        <v>0</v>
      </c>
      <c r="DN6710" s="81">
        <v>0</v>
      </c>
      <c r="DO6710" s="81">
        <v>0</v>
      </c>
      <c r="DP6710" s="81">
        <v>0</v>
      </c>
      <c r="DQ6710" s="81">
        <v>0</v>
      </c>
      <c r="DR6710" s="81">
        <v>0</v>
      </c>
      <c r="DS6710" s="81">
        <v>0</v>
      </c>
      <c r="DT6710" s="81">
        <v>0</v>
      </c>
      <c r="DU6710" s="81">
        <v>0</v>
      </c>
      <c r="DV6710" s="81">
        <v>1.1253307124255878E-6</v>
      </c>
      <c r="DW6710" s="81">
        <v>1.1253307124255878E-6</v>
      </c>
      <c r="GE6710" s="81" t="s">
        <v>449</v>
      </c>
      <c r="GF6710" s="81" t="s">
        <v>155</v>
      </c>
      <c r="GG6710" s="81" t="s">
        <v>506</v>
      </c>
      <c r="GH6710" s="81" t="s">
        <v>458</v>
      </c>
      <c r="GI6710" s="81">
        <v>2031</v>
      </c>
      <c r="GJ6710" s="81" t="s">
        <v>201</v>
      </c>
      <c r="GK6710" s="81">
        <v>247.2729921649682</v>
      </c>
      <c r="GL6710" s="81">
        <v>446.95</v>
      </c>
      <c r="GM6710" s="81">
        <v>2031</v>
      </c>
      <c r="GN6710" s="81" t="s">
        <v>173</v>
      </c>
      <c r="GO6710" s="81">
        <v>1.1148832299820636E-2</v>
      </c>
      <c r="GP6710" s="81">
        <v>10</v>
      </c>
      <c r="GQ6710" s="81">
        <v>0</v>
      </c>
      <c r="GR6710" s="81" t="s">
        <v>448</v>
      </c>
      <c r="GS6710" s="81">
        <v>0</v>
      </c>
      <c r="GT6710" s="81">
        <v>0</v>
      </c>
      <c r="GU6710" s="81">
        <v>0</v>
      </c>
      <c r="GV6710" s="81">
        <v>0</v>
      </c>
      <c r="GW6710" s="81">
        <v>1.1148832299820636E-2</v>
      </c>
      <c r="GX6710" s="81">
        <v>2.7568051219220924</v>
      </c>
      <c r="GY6710" s="81">
        <v>1.1148832299820636E-2</v>
      </c>
      <c r="GZ6710" s="81">
        <v>2.7568051219220924</v>
      </c>
    </row>
    <row r="6711" spans="98:208" x14ac:dyDescent="0.25">
      <c r="CT6711" s="81" t="s">
        <v>155</v>
      </c>
      <c r="CU6711" s="81" t="s">
        <v>500</v>
      </c>
      <c r="CV6711" s="81" t="s">
        <v>453</v>
      </c>
      <c r="CW6711" s="81">
        <v>2020</v>
      </c>
      <c r="CX6711" s="81">
        <v>0</v>
      </c>
      <c r="CY6711" s="81">
        <v>0</v>
      </c>
      <c r="CZ6711" s="81">
        <v>0</v>
      </c>
      <c r="DA6711" s="81">
        <v>0</v>
      </c>
      <c r="DB6711" s="81">
        <v>7.7900575334946834E-2</v>
      </c>
      <c r="DC6711" s="81">
        <v>3.6425060683951342E-2</v>
      </c>
      <c r="DD6711" s="81">
        <v>1.5808724525432751E-3</v>
      </c>
      <c r="DE6711" s="81">
        <v>3.9894642198447738E-2</v>
      </c>
      <c r="DF6711" s="81">
        <v>4.0609689307616347E-4</v>
      </c>
      <c r="DG6711" s="81">
        <v>0</v>
      </c>
      <c r="DH6711" s="81">
        <v>0</v>
      </c>
      <c r="DI6711" s="81">
        <v>0</v>
      </c>
      <c r="DJ6711" s="81">
        <v>2.1274905626947741E-3</v>
      </c>
      <c r="DL6711" s="81">
        <v>0</v>
      </c>
      <c r="DM6711" s="81">
        <v>8.639673075592066E-7</v>
      </c>
      <c r="DN6711" s="81">
        <v>8.639673075592066E-7</v>
      </c>
      <c r="DO6711" s="81">
        <v>0</v>
      </c>
      <c r="DP6711" s="81">
        <v>0</v>
      </c>
      <c r="DQ6711" s="81">
        <v>0</v>
      </c>
      <c r="DR6711" s="81">
        <v>0</v>
      </c>
      <c r="DS6711" s="81">
        <v>0</v>
      </c>
      <c r="DT6711" s="81">
        <v>0</v>
      </c>
      <c r="DU6711" s="81">
        <v>0</v>
      </c>
      <c r="DV6711" s="81">
        <v>0</v>
      </c>
      <c r="DW6711" s="81">
        <v>0</v>
      </c>
      <c r="GE6711" s="81" t="s">
        <v>449</v>
      </c>
      <c r="GF6711" s="81" t="s">
        <v>155</v>
      </c>
      <c r="GG6711" s="81" t="s">
        <v>506</v>
      </c>
      <c r="GH6711" s="81" t="s">
        <v>458</v>
      </c>
      <c r="GI6711" s="81">
        <v>2032</v>
      </c>
      <c r="GJ6711" s="81" t="s">
        <v>201</v>
      </c>
      <c r="GK6711" s="81">
        <v>247.2729921649682</v>
      </c>
      <c r="GL6711" s="81">
        <v>446.95</v>
      </c>
      <c r="GM6711" s="81">
        <v>2032</v>
      </c>
      <c r="GN6711" s="81" t="s">
        <v>173</v>
      </c>
      <c r="GO6711" s="81">
        <v>1.1148832299820636E-2</v>
      </c>
      <c r="GP6711" s="81">
        <v>10</v>
      </c>
      <c r="GQ6711" s="81">
        <v>0</v>
      </c>
      <c r="GR6711" s="81" t="s">
        <v>448</v>
      </c>
      <c r="GS6711" s="81">
        <v>0</v>
      </c>
      <c r="GT6711" s="81">
        <v>0</v>
      </c>
      <c r="GU6711" s="81">
        <v>0</v>
      </c>
      <c r="GV6711" s="81">
        <v>0</v>
      </c>
      <c r="GW6711" s="81">
        <v>0</v>
      </c>
      <c r="GX6711" s="81">
        <v>0</v>
      </c>
      <c r="GY6711" s="81">
        <v>1.1148832299820636E-2</v>
      </c>
      <c r="GZ6711" s="81">
        <v>2.7568051219220924</v>
      </c>
    </row>
    <row r="6712" spans="98:208" x14ac:dyDescent="0.25">
      <c r="CT6712" s="81" t="s">
        <v>155</v>
      </c>
      <c r="CU6712" s="81" t="s">
        <v>500</v>
      </c>
      <c r="CV6712" s="81" t="s">
        <v>453</v>
      </c>
      <c r="CW6712" s="81">
        <v>2021</v>
      </c>
      <c r="CX6712" s="81">
        <v>0</v>
      </c>
      <c r="CY6712" s="81">
        <v>0</v>
      </c>
      <c r="CZ6712" s="81">
        <v>0</v>
      </c>
      <c r="DA6712" s="81">
        <v>0</v>
      </c>
      <c r="DB6712" s="81">
        <v>7.7900575334946834E-2</v>
      </c>
      <c r="DC6712" s="81">
        <v>3.6425060683951342E-2</v>
      </c>
      <c r="DD6712" s="81">
        <v>1.5808724525432751E-3</v>
      </c>
      <c r="DE6712" s="81">
        <v>3.9894642198447738E-2</v>
      </c>
      <c r="DF6712" s="81">
        <v>4.0609689307616347E-4</v>
      </c>
      <c r="DG6712" s="81">
        <v>4.0609689307616347E-4</v>
      </c>
      <c r="DH6712" s="81">
        <v>0</v>
      </c>
      <c r="DI6712" s="81">
        <v>0</v>
      </c>
      <c r="DJ6712" s="81">
        <v>2.1274905626947741E-3</v>
      </c>
      <c r="DL6712" s="81">
        <v>0</v>
      </c>
      <c r="DM6712" s="81">
        <v>8.639673075592066E-7</v>
      </c>
      <c r="DN6712" s="81">
        <v>8.639673075592066E-7</v>
      </c>
      <c r="DO6712" s="81">
        <v>0</v>
      </c>
      <c r="DP6712" s="81">
        <v>8.639673075592066E-7</v>
      </c>
      <c r="DQ6712" s="81">
        <v>8.639673075592066E-7</v>
      </c>
      <c r="DR6712" s="81">
        <v>0</v>
      </c>
      <c r="DS6712" s="81">
        <v>0</v>
      </c>
      <c r="DT6712" s="81">
        <v>0</v>
      </c>
      <c r="DU6712" s="81">
        <v>0</v>
      </c>
      <c r="DV6712" s="81">
        <v>0</v>
      </c>
      <c r="DW6712" s="81">
        <v>0</v>
      </c>
      <c r="GE6712" s="81" t="s">
        <v>449</v>
      </c>
      <c r="GF6712" s="81" t="s">
        <v>155</v>
      </c>
      <c r="GG6712" s="81" t="s">
        <v>506</v>
      </c>
      <c r="GH6712" s="81" t="s">
        <v>459</v>
      </c>
      <c r="GI6712" s="81">
        <v>2021</v>
      </c>
      <c r="GJ6712" s="81" t="s">
        <v>201</v>
      </c>
      <c r="GK6712" s="81">
        <v>0.69641821681223415</v>
      </c>
      <c r="GL6712" s="81">
        <v>446.95</v>
      </c>
      <c r="GM6712" s="81">
        <v>2021</v>
      </c>
      <c r="GN6712" s="81" t="s">
        <v>173</v>
      </c>
      <c r="GO6712" s="81">
        <v>1.1148832299820636E-2</v>
      </c>
      <c r="GP6712" s="81">
        <v>10</v>
      </c>
      <c r="GQ6712" s="81">
        <v>0</v>
      </c>
      <c r="GR6712" s="81" t="s">
        <v>448</v>
      </c>
      <c r="GS6712" s="81">
        <v>1.1148832299820636E-2</v>
      </c>
      <c r="GT6712" s="81">
        <v>7.7642499097797272E-3</v>
      </c>
      <c r="GU6712" s="81">
        <v>1.1148832299820636E-2</v>
      </c>
      <c r="GV6712" s="81">
        <v>7.7642499097797272E-3</v>
      </c>
      <c r="GW6712" s="81">
        <v>0</v>
      </c>
      <c r="GX6712" s="81">
        <v>0</v>
      </c>
      <c r="GY6712" s="81">
        <v>0</v>
      </c>
      <c r="GZ6712" s="81">
        <v>0</v>
      </c>
    </row>
    <row r="6713" spans="98:208" x14ac:dyDescent="0.25">
      <c r="CT6713" s="81" t="s">
        <v>155</v>
      </c>
      <c r="CU6713" s="81" t="s">
        <v>500</v>
      </c>
      <c r="CV6713" s="81" t="s">
        <v>453</v>
      </c>
      <c r="CW6713" s="81">
        <v>2022</v>
      </c>
      <c r="CX6713" s="81">
        <v>0</v>
      </c>
      <c r="CY6713" s="81">
        <v>0</v>
      </c>
      <c r="CZ6713" s="81">
        <v>0</v>
      </c>
      <c r="DA6713" s="81">
        <v>0</v>
      </c>
      <c r="DB6713" s="81">
        <v>7.7900575334946834E-2</v>
      </c>
      <c r="DC6713" s="81">
        <v>3.6425060683951342E-2</v>
      </c>
      <c r="DD6713" s="81">
        <v>1.5808724525432751E-3</v>
      </c>
      <c r="DE6713" s="81">
        <v>3.9894642198447738E-2</v>
      </c>
      <c r="DF6713" s="81">
        <v>4.0609689307616347E-4</v>
      </c>
      <c r="DG6713" s="81">
        <v>4.0609689307616347E-4</v>
      </c>
      <c r="DH6713" s="81">
        <v>4.0609689307616347E-4</v>
      </c>
      <c r="DI6713" s="81">
        <v>0</v>
      </c>
      <c r="DJ6713" s="81">
        <v>2.1274905626947741E-3</v>
      </c>
      <c r="DL6713" s="81">
        <v>0</v>
      </c>
      <c r="DM6713" s="81">
        <v>8.639673075592066E-7</v>
      </c>
      <c r="DN6713" s="81">
        <v>8.639673075592066E-7</v>
      </c>
      <c r="DO6713" s="81">
        <v>0</v>
      </c>
      <c r="DP6713" s="81">
        <v>8.639673075592066E-7</v>
      </c>
      <c r="DQ6713" s="81">
        <v>8.639673075592066E-7</v>
      </c>
      <c r="DR6713" s="81">
        <v>0</v>
      </c>
      <c r="DS6713" s="81">
        <v>8.639673075592066E-7</v>
      </c>
      <c r="DT6713" s="81">
        <v>8.639673075592066E-7</v>
      </c>
      <c r="DU6713" s="81">
        <v>0</v>
      </c>
      <c r="DV6713" s="81">
        <v>0</v>
      </c>
      <c r="DW6713" s="81">
        <v>0</v>
      </c>
      <c r="GE6713" s="81" t="s">
        <v>449</v>
      </c>
      <c r="GF6713" s="81" t="s">
        <v>155</v>
      </c>
      <c r="GG6713" s="81" t="s">
        <v>506</v>
      </c>
      <c r="GH6713" s="81" t="s">
        <v>459</v>
      </c>
      <c r="GI6713" s="81">
        <v>2022</v>
      </c>
      <c r="GJ6713" s="81" t="s">
        <v>201</v>
      </c>
      <c r="GK6713" s="81">
        <v>0.69641821681223415</v>
      </c>
      <c r="GL6713" s="81">
        <v>446.95</v>
      </c>
      <c r="GM6713" s="81">
        <v>2022</v>
      </c>
      <c r="GN6713" s="81" t="s">
        <v>173</v>
      </c>
      <c r="GO6713" s="81">
        <v>1.1148832299820636E-2</v>
      </c>
      <c r="GP6713" s="81">
        <v>10</v>
      </c>
      <c r="GQ6713" s="81">
        <v>0</v>
      </c>
      <c r="GR6713" s="81" t="s">
        <v>448</v>
      </c>
      <c r="GS6713" s="81">
        <v>1.1148832299820636E-2</v>
      </c>
      <c r="GT6713" s="81">
        <v>7.7642499097797272E-3</v>
      </c>
      <c r="GU6713" s="81">
        <v>1.1148832299820636E-2</v>
      </c>
      <c r="GV6713" s="81">
        <v>7.7642499097797272E-3</v>
      </c>
      <c r="GW6713" s="81">
        <v>1.1148832299820636E-2</v>
      </c>
      <c r="GX6713" s="81">
        <v>7.7642499097797272E-3</v>
      </c>
      <c r="GY6713" s="81">
        <v>0</v>
      </c>
      <c r="GZ6713" s="81">
        <v>0</v>
      </c>
    </row>
    <row r="6714" spans="98:208" x14ac:dyDescent="0.25">
      <c r="CT6714" s="81" t="s">
        <v>155</v>
      </c>
      <c r="CU6714" s="81" t="s">
        <v>500</v>
      </c>
      <c r="CV6714" s="81" t="s">
        <v>453</v>
      </c>
      <c r="CW6714" s="81">
        <v>2023</v>
      </c>
      <c r="CX6714" s="81">
        <v>0</v>
      </c>
      <c r="CY6714" s="81">
        <v>0</v>
      </c>
      <c r="CZ6714" s="81">
        <v>0</v>
      </c>
      <c r="DA6714" s="81">
        <v>0</v>
      </c>
      <c r="DB6714" s="81">
        <v>8.0408269036973609E-2</v>
      </c>
      <c r="DC6714" s="81">
        <v>3.7590224611387529E-2</v>
      </c>
      <c r="DD6714" s="81">
        <v>1.6314334115687509E-3</v>
      </c>
      <c r="DE6714" s="81">
        <v>4.1186611014014343E-2</v>
      </c>
      <c r="DF6714" s="81">
        <v>4.1908711030494991E-4</v>
      </c>
      <c r="DG6714" s="81">
        <v>4.1908711030494991E-4</v>
      </c>
      <c r="DH6714" s="81">
        <v>4.1908711030494991E-4</v>
      </c>
      <c r="DI6714" s="81">
        <v>4.1908711030494991E-4</v>
      </c>
      <c r="DJ6714" s="81">
        <v>2.1274905626947741E-3</v>
      </c>
      <c r="DL6714" s="81">
        <v>0</v>
      </c>
      <c r="DM6714" s="81">
        <v>8.9160387212080472E-7</v>
      </c>
      <c r="DN6714" s="81">
        <v>8.9160387212080472E-7</v>
      </c>
      <c r="DO6714" s="81">
        <v>0</v>
      </c>
      <c r="DP6714" s="81">
        <v>8.9160387212080472E-7</v>
      </c>
      <c r="DQ6714" s="81">
        <v>8.9160387212080472E-7</v>
      </c>
      <c r="DR6714" s="81">
        <v>0</v>
      </c>
      <c r="DS6714" s="81">
        <v>8.9160387212080472E-7</v>
      </c>
      <c r="DT6714" s="81">
        <v>8.9160387212080472E-7</v>
      </c>
      <c r="DU6714" s="81">
        <v>0</v>
      </c>
      <c r="DV6714" s="81">
        <v>8.9160387212080472E-7</v>
      </c>
      <c r="DW6714" s="81">
        <v>8.9160387212080472E-7</v>
      </c>
      <c r="GE6714" s="81" t="s">
        <v>449</v>
      </c>
      <c r="GF6714" s="81" t="s">
        <v>155</v>
      </c>
      <c r="GG6714" s="81" t="s">
        <v>506</v>
      </c>
      <c r="GH6714" s="81" t="s">
        <v>459</v>
      </c>
      <c r="GI6714" s="81">
        <v>2023</v>
      </c>
      <c r="GJ6714" s="81" t="s">
        <v>201</v>
      </c>
      <c r="GK6714" s="81">
        <v>0.71896016785820704</v>
      </c>
      <c r="GL6714" s="81">
        <v>446.95</v>
      </c>
      <c r="GM6714" s="81">
        <v>2023</v>
      </c>
      <c r="GN6714" s="81" t="s">
        <v>173</v>
      </c>
      <c r="GO6714" s="81">
        <v>1.1148832299820636E-2</v>
      </c>
      <c r="GP6714" s="81">
        <v>10</v>
      </c>
      <c r="GQ6714" s="81">
        <v>0</v>
      </c>
      <c r="GR6714" s="81" t="s">
        <v>448</v>
      </c>
      <c r="GS6714" s="81">
        <v>1.1148832299820636E-2</v>
      </c>
      <c r="GT6714" s="81">
        <v>8.0155663417020451E-3</v>
      </c>
      <c r="GU6714" s="81">
        <v>1.1148832299820636E-2</v>
      </c>
      <c r="GV6714" s="81">
        <v>8.0155663417020451E-3</v>
      </c>
      <c r="GW6714" s="81">
        <v>1.1148832299820636E-2</v>
      </c>
      <c r="GX6714" s="81">
        <v>8.0155663417020451E-3</v>
      </c>
      <c r="GY6714" s="81">
        <v>1.1148832299820636E-2</v>
      </c>
      <c r="GZ6714" s="81">
        <v>8.0155663417020451E-3</v>
      </c>
    </row>
    <row r="6715" spans="98:208" x14ac:dyDescent="0.25">
      <c r="CT6715" s="81" t="s">
        <v>155</v>
      </c>
      <c r="CU6715" s="81" t="s">
        <v>500</v>
      </c>
      <c r="CV6715" s="81" t="s">
        <v>453</v>
      </c>
      <c r="CW6715" s="81">
        <v>2024</v>
      </c>
      <c r="CX6715" s="81">
        <v>0</v>
      </c>
      <c r="CY6715" s="81">
        <v>0</v>
      </c>
      <c r="CZ6715" s="81">
        <v>0</v>
      </c>
      <c r="DA6715" s="81">
        <v>0</v>
      </c>
      <c r="DB6715" s="81">
        <v>8.0408269036973609E-2</v>
      </c>
      <c r="DC6715" s="81">
        <v>3.7590224611387529E-2</v>
      </c>
      <c r="DD6715" s="81">
        <v>1.6314334115687509E-3</v>
      </c>
      <c r="DE6715" s="81">
        <v>4.1186611014014343E-2</v>
      </c>
      <c r="DF6715" s="81">
        <v>4.1908711030494991E-4</v>
      </c>
      <c r="DG6715" s="81">
        <v>4.1908711030494991E-4</v>
      </c>
      <c r="DH6715" s="81">
        <v>4.1908711030494991E-4</v>
      </c>
      <c r="DI6715" s="81">
        <v>4.1908711030494991E-4</v>
      </c>
      <c r="DJ6715" s="81">
        <v>2.1274905626947741E-3</v>
      </c>
      <c r="DL6715" s="81">
        <v>0</v>
      </c>
      <c r="DM6715" s="81">
        <v>8.9160387212080472E-7</v>
      </c>
      <c r="DN6715" s="81">
        <v>8.9160387212080472E-7</v>
      </c>
      <c r="DO6715" s="81">
        <v>0</v>
      </c>
      <c r="DP6715" s="81">
        <v>8.9160387212080472E-7</v>
      </c>
      <c r="DQ6715" s="81">
        <v>8.9160387212080472E-7</v>
      </c>
      <c r="DR6715" s="81">
        <v>0</v>
      </c>
      <c r="DS6715" s="81">
        <v>8.9160387212080472E-7</v>
      </c>
      <c r="DT6715" s="81">
        <v>8.9160387212080472E-7</v>
      </c>
      <c r="DU6715" s="81">
        <v>0</v>
      </c>
      <c r="DV6715" s="81">
        <v>8.9160387212080472E-7</v>
      </c>
      <c r="DW6715" s="81">
        <v>8.9160387212080472E-7</v>
      </c>
      <c r="GE6715" s="81" t="s">
        <v>449</v>
      </c>
      <c r="GF6715" s="81" t="s">
        <v>155</v>
      </c>
      <c r="GG6715" s="81" t="s">
        <v>506</v>
      </c>
      <c r="GH6715" s="81" t="s">
        <v>459</v>
      </c>
      <c r="GI6715" s="81">
        <v>2024</v>
      </c>
      <c r="GJ6715" s="81" t="s">
        <v>201</v>
      </c>
      <c r="GK6715" s="81">
        <v>0.71896016785820704</v>
      </c>
      <c r="GL6715" s="81">
        <v>446.95</v>
      </c>
      <c r="GM6715" s="81">
        <v>2024</v>
      </c>
      <c r="GN6715" s="81" t="s">
        <v>173</v>
      </c>
      <c r="GO6715" s="81">
        <v>1.1148832299820636E-2</v>
      </c>
      <c r="GP6715" s="81">
        <v>10</v>
      </c>
      <c r="GQ6715" s="81">
        <v>0</v>
      </c>
      <c r="GR6715" s="81" t="s">
        <v>448</v>
      </c>
      <c r="GS6715" s="81">
        <v>1.1148832299820636E-2</v>
      </c>
      <c r="GT6715" s="81">
        <v>8.0155663417020451E-3</v>
      </c>
      <c r="GU6715" s="81">
        <v>1.1148832299820636E-2</v>
      </c>
      <c r="GV6715" s="81">
        <v>8.0155663417020451E-3</v>
      </c>
      <c r="GW6715" s="81">
        <v>1.1148832299820636E-2</v>
      </c>
      <c r="GX6715" s="81">
        <v>8.0155663417020451E-3</v>
      </c>
      <c r="GY6715" s="81">
        <v>1.1148832299820636E-2</v>
      </c>
      <c r="GZ6715" s="81">
        <v>8.0155663417020451E-3</v>
      </c>
    </row>
    <row r="6716" spans="98:208" x14ac:dyDescent="0.25">
      <c r="CT6716" s="81" t="s">
        <v>155</v>
      </c>
      <c r="CU6716" s="81" t="s">
        <v>500</v>
      </c>
      <c r="CV6716" s="81" t="s">
        <v>453</v>
      </c>
      <c r="CW6716" s="81">
        <v>2025</v>
      </c>
      <c r="CX6716" s="81">
        <v>0</v>
      </c>
      <c r="CY6716" s="81">
        <v>0</v>
      </c>
      <c r="CZ6716" s="81">
        <v>0</v>
      </c>
      <c r="DA6716" s="81">
        <v>0</v>
      </c>
      <c r="DB6716" s="81">
        <v>8.0408269036973609E-2</v>
      </c>
      <c r="DC6716" s="81">
        <v>3.7590224611387529E-2</v>
      </c>
      <c r="DD6716" s="81">
        <v>1.6314334115687509E-3</v>
      </c>
      <c r="DE6716" s="81">
        <v>4.1186611014014343E-2</v>
      </c>
      <c r="DF6716" s="81">
        <v>4.1908711030494991E-4</v>
      </c>
      <c r="DG6716" s="81">
        <v>4.1908711030494991E-4</v>
      </c>
      <c r="DH6716" s="81">
        <v>4.1908711030494991E-4</v>
      </c>
      <c r="DI6716" s="81">
        <v>4.1908711030494991E-4</v>
      </c>
      <c r="DJ6716" s="81">
        <v>2.1274905626947741E-3</v>
      </c>
      <c r="DL6716" s="81">
        <v>0</v>
      </c>
      <c r="DM6716" s="81">
        <v>8.9160387212080472E-7</v>
      </c>
      <c r="DN6716" s="81">
        <v>8.9160387212080472E-7</v>
      </c>
      <c r="DO6716" s="81">
        <v>0</v>
      </c>
      <c r="DP6716" s="81">
        <v>8.9160387212080472E-7</v>
      </c>
      <c r="DQ6716" s="81">
        <v>8.9160387212080472E-7</v>
      </c>
      <c r="DR6716" s="81">
        <v>0</v>
      </c>
      <c r="DS6716" s="81">
        <v>8.9160387212080472E-7</v>
      </c>
      <c r="DT6716" s="81">
        <v>8.9160387212080472E-7</v>
      </c>
      <c r="DU6716" s="81">
        <v>0</v>
      </c>
      <c r="DV6716" s="81">
        <v>8.9160387212080472E-7</v>
      </c>
      <c r="DW6716" s="81">
        <v>8.9160387212080472E-7</v>
      </c>
      <c r="GE6716" s="81" t="s">
        <v>449</v>
      </c>
      <c r="GF6716" s="81" t="s">
        <v>155</v>
      </c>
      <c r="GG6716" s="81" t="s">
        <v>506</v>
      </c>
      <c r="GH6716" s="81" t="s">
        <v>459</v>
      </c>
      <c r="GI6716" s="81">
        <v>2025</v>
      </c>
      <c r="GJ6716" s="81" t="s">
        <v>201</v>
      </c>
      <c r="GK6716" s="81">
        <v>0.71896016785820704</v>
      </c>
      <c r="GL6716" s="81">
        <v>446.95</v>
      </c>
      <c r="GM6716" s="81">
        <v>2025</v>
      </c>
      <c r="GN6716" s="81" t="s">
        <v>173</v>
      </c>
      <c r="GO6716" s="81">
        <v>1.1148832299820636E-2</v>
      </c>
      <c r="GP6716" s="81">
        <v>10</v>
      </c>
      <c r="GQ6716" s="81">
        <v>0</v>
      </c>
      <c r="GR6716" s="81" t="s">
        <v>448</v>
      </c>
      <c r="GS6716" s="81">
        <v>1.1148832299820636E-2</v>
      </c>
      <c r="GT6716" s="81">
        <v>8.0155663417020451E-3</v>
      </c>
      <c r="GU6716" s="81">
        <v>1.1148832299820636E-2</v>
      </c>
      <c r="GV6716" s="81">
        <v>8.0155663417020451E-3</v>
      </c>
      <c r="GW6716" s="81">
        <v>1.1148832299820636E-2</v>
      </c>
      <c r="GX6716" s="81">
        <v>8.0155663417020451E-3</v>
      </c>
      <c r="GY6716" s="81">
        <v>1.1148832299820636E-2</v>
      </c>
      <c r="GZ6716" s="81">
        <v>8.0155663417020451E-3</v>
      </c>
    </row>
    <row r="6717" spans="98:208" x14ac:dyDescent="0.25">
      <c r="CT6717" s="81" t="s">
        <v>155</v>
      </c>
      <c r="CU6717" s="81" t="s">
        <v>500</v>
      </c>
      <c r="CV6717" s="81" t="s">
        <v>453</v>
      </c>
      <c r="CW6717" s="81">
        <v>2026</v>
      </c>
      <c r="CX6717" s="81">
        <v>0</v>
      </c>
      <c r="CY6717" s="81">
        <v>0</v>
      </c>
      <c r="CZ6717" s="81">
        <v>0</v>
      </c>
      <c r="DA6717" s="81">
        <v>0</v>
      </c>
      <c r="DB6717" s="81">
        <v>8.0408269036973609E-2</v>
      </c>
      <c r="DC6717" s="81">
        <v>3.7590224611387529E-2</v>
      </c>
      <c r="DD6717" s="81">
        <v>1.6314334115687509E-3</v>
      </c>
      <c r="DE6717" s="81">
        <v>4.1186611014014343E-2</v>
      </c>
      <c r="DF6717" s="81">
        <v>4.1908711030494991E-4</v>
      </c>
      <c r="DG6717" s="81">
        <v>4.1908711030494991E-4</v>
      </c>
      <c r="DH6717" s="81">
        <v>4.1908711030494991E-4</v>
      </c>
      <c r="DI6717" s="81">
        <v>4.1908711030494991E-4</v>
      </c>
      <c r="DJ6717" s="81">
        <v>2.1274905626947741E-3</v>
      </c>
      <c r="DL6717" s="81">
        <v>0</v>
      </c>
      <c r="DM6717" s="81">
        <v>8.9160387212080472E-7</v>
      </c>
      <c r="DN6717" s="81">
        <v>8.9160387212080472E-7</v>
      </c>
      <c r="DO6717" s="81">
        <v>0</v>
      </c>
      <c r="DP6717" s="81">
        <v>8.9160387212080472E-7</v>
      </c>
      <c r="DQ6717" s="81">
        <v>8.9160387212080472E-7</v>
      </c>
      <c r="DR6717" s="81">
        <v>0</v>
      </c>
      <c r="DS6717" s="81">
        <v>8.9160387212080472E-7</v>
      </c>
      <c r="DT6717" s="81">
        <v>8.9160387212080472E-7</v>
      </c>
      <c r="DU6717" s="81">
        <v>0</v>
      </c>
      <c r="DV6717" s="81">
        <v>8.9160387212080472E-7</v>
      </c>
      <c r="DW6717" s="81">
        <v>8.9160387212080472E-7</v>
      </c>
      <c r="GE6717" s="81" t="s">
        <v>449</v>
      </c>
      <c r="GF6717" s="81" t="s">
        <v>155</v>
      </c>
      <c r="GG6717" s="81" t="s">
        <v>506</v>
      </c>
      <c r="GH6717" s="81" t="s">
        <v>459</v>
      </c>
      <c r="GI6717" s="81">
        <v>2026</v>
      </c>
      <c r="GJ6717" s="81" t="s">
        <v>201</v>
      </c>
      <c r="GK6717" s="81">
        <v>0.71896016785820704</v>
      </c>
      <c r="GL6717" s="81">
        <v>446.95</v>
      </c>
      <c r="GM6717" s="81">
        <v>2026</v>
      </c>
      <c r="GN6717" s="81" t="s">
        <v>173</v>
      </c>
      <c r="GO6717" s="81">
        <v>1.1148832299820636E-2</v>
      </c>
      <c r="GP6717" s="81">
        <v>10</v>
      </c>
      <c r="GQ6717" s="81">
        <v>0</v>
      </c>
      <c r="GR6717" s="81" t="s">
        <v>448</v>
      </c>
      <c r="GS6717" s="81">
        <v>1.1148832299820636E-2</v>
      </c>
      <c r="GT6717" s="81">
        <v>8.0155663417020451E-3</v>
      </c>
      <c r="GU6717" s="81">
        <v>1.1148832299820636E-2</v>
      </c>
      <c r="GV6717" s="81">
        <v>8.0155663417020451E-3</v>
      </c>
      <c r="GW6717" s="81">
        <v>1.1148832299820636E-2</v>
      </c>
      <c r="GX6717" s="81">
        <v>8.0155663417020451E-3</v>
      </c>
      <c r="GY6717" s="81">
        <v>1.1148832299820636E-2</v>
      </c>
      <c r="GZ6717" s="81">
        <v>8.0155663417020451E-3</v>
      </c>
    </row>
    <row r="6718" spans="98:208" x14ac:dyDescent="0.25">
      <c r="CT6718" s="81" t="s">
        <v>155</v>
      </c>
      <c r="CU6718" s="81" t="s">
        <v>500</v>
      </c>
      <c r="CV6718" s="81" t="s">
        <v>453</v>
      </c>
      <c r="CW6718" s="81">
        <v>2027</v>
      </c>
      <c r="CX6718" s="81">
        <v>0</v>
      </c>
      <c r="CY6718" s="81">
        <v>0</v>
      </c>
      <c r="CZ6718" s="81">
        <v>0</v>
      </c>
      <c r="DA6718" s="81">
        <v>0</v>
      </c>
      <c r="DB6718" s="81">
        <v>8.0408269036973609E-2</v>
      </c>
      <c r="DC6718" s="81">
        <v>3.7590224611387529E-2</v>
      </c>
      <c r="DD6718" s="81">
        <v>1.6314334115687509E-3</v>
      </c>
      <c r="DE6718" s="81">
        <v>4.1186611014014343E-2</v>
      </c>
      <c r="DF6718" s="81">
        <v>4.1908711030494991E-4</v>
      </c>
      <c r="DG6718" s="81">
        <v>4.1908711030494991E-4</v>
      </c>
      <c r="DH6718" s="81">
        <v>4.1908711030494991E-4</v>
      </c>
      <c r="DI6718" s="81">
        <v>4.1908711030494991E-4</v>
      </c>
      <c r="DJ6718" s="81">
        <v>2.1274905626947741E-3</v>
      </c>
      <c r="DL6718" s="81">
        <v>0</v>
      </c>
      <c r="DM6718" s="81">
        <v>8.9160387212080472E-7</v>
      </c>
      <c r="DN6718" s="81">
        <v>8.9160387212080472E-7</v>
      </c>
      <c r="DO6718" s="81">
        <v>0</v>
      </c>
      <c r="DP6718" s="81">
        <v>8.9160387212080472E-7</v>
      </c>
      <c r="DQ6718" s="81">
        <v>8.9160387212080472E-7</v>
      </c>
      <c r="DR6718" s="81">
        <v>0</v>
      </c>
      <c r="DS6718" s="81">
        <v>8.9160387212080472E-7</v>
      </c>
      <c r="DT6718" s="81">
        <v>8.9160387212080472E-7</v>
      </c>
      <c r="DU6718" s="81">
        <v>0</v>
      </c>
      <c r="DV6718" s="81">
        <v>8.9160387212080472E-7</v>
      </c>
      <c r="DW6718" s="81">
        <v>8.9160387212080472E-7</v>
      </c>
      <c r="GE6718" s="81" t="s">
        <v>449</v>
      </c>
      <c r="GF6718" s="81" t="s">
        <v>155</v>
      </c>
      <c r="GG6718" s="81" t="s">
        <v>506</v>
      </c>
      <c r="GH6718" s="81" t="s">
        <v>459</v>
      </c>
      <c r="GI6718" s="81">
        <v>2027</v>
      </c>
      <c r="GJ6718" s="81" t="s">
        <v>201</v>
      </c>
      <c r="GK6718" s="81">
        <v>0.71896016785820704</v>
      </c>
      <c r="GL6718" s="81">
        <v>446.95</v>
      </c>
      <c r="GM6718" s="81">
        <v>2027</v>
      </c>
      <c r="GN6718" s="81" t="s">
        <v>173</v>
      </c>
      <c r="GO6718" s="81">
        <v>1.1148832299820636E-2</v>
      </c>
      <c r="GP6718" s="81">
        <v>10</v>
      </c>
      <c r="GQ6718" s="81">
        <v>0</v>
      </c>
      <c r="GR6718" s="81" t="s">
        <v>448</v>
      </c>
      <c r="GS6718" s="81">
        <v>1.1148832299820636E-2</v>
      </c>
      <c r="GT6718" s="81">
        <v>8.0155663417020451E-3</v>
      </c>
      <c r="GU6718" s="81">
        <v>1.1148832299820636E-2</v>
      </c>
      <c r="GV6718" s="81">
        <v>8.0155663417020451E-3</v>
      </c>
      <c r="GW6718" s="81">
        <v>1.1148832299820636E-2</v>
      </c>
      <c r="GX6718" s="81">
        <v>8.0155663417020451E-3</v>
      </c>
      <c r="GY6718" s="81">
        <v>1.1148832299820636E-2</v>
      </c>
      <c r="GZ6718" s="81">
        <v>8.0155663417020451E-3</v>
      </c>
    </row>
    <row r="6719" spans="98:208" x14ac:dyDescent="0.25">
      <c r="CT6719" s="81" t="s">
        <v>155</v>
      </c>
      <c r="CU6719" s="81" t="s">
        <v>500</v>
      </c>
      <c r="CV6719" s="81" t="s">
        <v>453</v>
      </c>
      <c r="CW6719" s="81">
        <v>2028</v>
      </c>
      <c r="CX6719" s="81">
        <v>0</v>
      </c>
      <c r="CY6719" s="81">
        <v>0</v>
      </c>
      <c r="CZ6719" s="81">
        <v>0</v>
      </c>
      <c r="DA6719" s="81">
        <v>0</v>
      </c>
      <c r="DB6719" s="81">
        <v>8.3606377745125846E-2</v>
      </c>
      <c r="DC6719" s="81">
        <v>3.905508318488253E-2</v>
      </c>
      <c r="DD6719" s="81">
        <v>1.6949971741064629E-3</v>
      </c>
      <c r="DE6719" s="81">
        <v>4.2856297386136707E-2</v>
      </c>
      <c r="DF6719" s="81">
        <v>4.3541857288380016E-4</v>
      </c>
      <c r="DG6719" s="81">
        <v>4.3541857288380016E-4</v>
      </c>
      <c r="DH6719" s="81">
        <v>4.3541857288380016E-4</v>
      </c>
      <c r="DI6719" s="81">
        <v>4.3541857288380016E-4</v>
      </c>
      <c r="DJ6719" s="81">
        <v>2.1274905626947741E-3</v>
      </c>
      <c r="DL6719" s="81">
        <v>0</v>
      </c>
      <c r="DM6719" s="81">
        <v>9.2634890463231155E-7</v>
      </c>
      <c r="DN6719" s="81">
        <v>9.2634890463231155E-7</v>
      </c>
      <c r="DO6719" s="81">
        <v>0</v>
      </c>
      <c r="DP6719" s="81">
        <v>9.2634890463231155E-7</v>
      </c>
      <c r="DQ6719" s="81">
        <v>9.2634890463231155E-7</v>
      </c>
      <c r="DR6719" s="81">
        <v>0</v>
      </c>
      <c r="DS6719" s="81">
        <v>9.2634890463231155E-7</v>
      </c>
      <c r="DT6719" s="81">
        <v>9.2634890463231155E-7</v>
      </c>
      <c r="DU6719" s="81">
        <v>0</v>
      </c>
      <c r="DV6719" s="81">
        <v>9.2634890463231155E-7</v>
      </c>
      <c r="DW6719" s="81">
        <v>9.2634890463231155E-7</v>
      </c>
      <c r="GE6719" s="81" t="s">
        <v>449</v>
      </c>
      <c r="GF6719" s="81" t="s">
        <v>155</v>
      </c>
      <c r="GG6719" s="81" t="s">
        <v>506</v>
      </c>
      <c r="GH6719" s="81" t="s">
        <v>459</v>
      </c>
      <c r="GI6719" s="81">
        <v>2028</v>
      </c>
      <c r="GJ6719" s="81" t="s">
        <v>201</v>
      </c>
      <c r="GK6719" s="81">
        <v>0.74733835430389184</v>
      </c>
      <c r="GL6719" s="81">
        <v>446.95</v>
      </c>
      <c r="GM6719" s="81">
        <v>2028</v>
      </c>
      <c r="GN6719" s="81" t="s">
        <v>173</v>
      </c>
      <c r="GO6719" s="81">
        <v>1.1148832299820636E-2</v>
      </c>
      <c r="GP6719" s="81">
        <v>10</v>
      </c>
      <c r="GQ6719" s="81">
        <v>0</v>
      </c>
      <c r="GR6719" s="81" t="s">
        <v>448</v>
      </c>
      <c r="GS6719" s="81">
        <v>1.1148832299820636E-2</v>
      </c>
      <c r="GT6719" s="81">
        <v>8.3319499833580286E-3</v>
      </c>
      <c r="GU6719" s="81">
        <v>1.1148832299820636E-2</v>
      </c>
      <c r="GV6719" s="81">
        <v>8.3319499833580286E-3</v>
      </c>
      <c r="GW6719" s="81">
        <v>1.1148832299820636E-2</v>
      </c>
      <c r="GX6719" s="81">
        <v>8.3319499833580286E-3</v>
      </c>
      <c r="GY6719" s="81">
        <v>1.1148832299820636E-2</v>
      </c>
      <c r="GZ6719" s="81">
        <v>8.3319499833580286E-3</v>
      </c>
    </row>
    <row r="6720" spans="98:208" x14ac:dyDescent="0.25">
      <c r="CT6720" s="81" t="s">
        <v>155</v>
      </c>
      <c r="CU6720" s="81" t="s">
        <v>500</v>
      </c>
      <c r="CV6720" s="81" t="s">
        <v>453</v>
      </c>
      <c r="CW6720" s="81">
        <v>2029</v>
      </c>
      <c r="CX6720" s="81">
        <v>0</v>
      </c>
      <c r="CY6720" s="81">
        <v>0</v>
      </c>
      <c r="CZ6720" s="81">
        <v>0</v>
      </c>
      <c r="DA6720" s="81">
        <v>0</v>
      </c>
      <c r="DB6720" s="81">
        <v>8.3606377745125846E-2</v>
      </c>
      <c r="DC6720" s="81">
        <v>3.905508318488253E-2</v>
      </c>
      <c r="DD6720" s="81">
        <v>1.6949971741064629E-3</v>
      </c>
      <c r="DE6720" s="81">
        <v>4.2856297386136707E-2</v>
      </c>
      <c r="DF6720" s="81">
        <v>4.3541857288380016E-4</v>
      </c>
      <c r="DG6720" s="81">
        <v>4.3541857288380016E-4</v>
      </c>
      <c r="DH6720" s="81">
        <v>4.3541857288380016E-4</v>
      </c>
      <c r="DI6720" s="81">
        <v>4.3541857288380016E-4</v>
      </c>
      <c r="DJ6720" s="81">
        <v>2.1274905626947741E-3</v>
      </c>
      <c r="DL6720" s="81">
        <v>0</v>
      </c>
      <c r="DM6720" s="81">
        <v>9.2634890463231155E-7</v>
      </c>
      <c r="DN6720" s="81">
        <v>9.2634890463231155E-7</v>
      </c>
      <c r="DO6720" s="81">
        <v>0</v>
      </c>
      <c r="DP6720" s="81">
        <v>9.2634890463231155E-7</v>
      </c>
      <c r="DQ6720" s="81">
        <v>9.2634890463231155E-7</v>
      </c>
      <c r="DR6720" s="81">
        <v>0</v>
      </c>
      <c r="DS6720" s="81">
        <v>9.2634890463231155E-7</v>
      </c>
      <c r="DT6720" s="81">
        <v>9.2634890463231155E-7</v>
      </c>
      <c r="DU6720" s="81">
        <v>0</v>
      </c>
      <c r="DV6720" s="81">
        <v>9.2634890463231155E-7</v>
      </c>
      <c r="DW6720" s="81">
        <v>9.2634890463231155E-7</v>
      </c>
      <c r="GE6720" s="81" t="s">
        <v>449</v>
      </c>
      <c r="GF6720" s="81" t="s">
        <v>155</v>
      </c>
      <c r="GG6720" s="81" t="s">
        <v>506</v>
      </c>
      <c r="GH6720" s="81" t="s">
        <v>459</v>
      </c>
      <c r="GI6720" s="81">
        <v>2029</v>
      </c>
      <c r="GJ6720" s="81" t="s">
        <v>201</v>
      </c>
      <c r="GK6720" s="81">
        <v>0.74733835430389184</v>
      </c>
      <c r="GL6720" s="81">
        <v>446.95</v>
      </c>
      <c r="GM6720" s="81">
        <v>2029</v>
      </c>
      <c r="GN6720" s="81" t="s">
        <v>173</v>
      </c>
      <c r="GO6720" s="81">
        <v>1.1148832299820636E-2</v>
      </c>
      <c r="GP6720" s="81">
        <v>10</v>
      </c>
      <c r="GQ6720" s="81">
        <v>0</v>
      </c>
      <c r="GR6720" s="81" t="s">
        <v>448</v>
      </c>
      <c r="GS6720" s="81">
        <v>1.1148832299820636E-2</v>
      </c>
      <c r="GT6720" s="81">
        <v>8.3319499833580286E-3</v>
      </c>
      <c r="GU6720" s="81">
        <v>1.1148832299820636E-2</v>
      </c>
      <c r="GV6720" s="81">
        <v>8.3319499833580286E-3</v>
      </c>
      <c r="GW6720" s="81">
        <v>1.1148832299820636E-2</v>
      </c>
      <c r="GX6720" s="81">
        <v>8.3319499833580286E-3</v>
      </c>
      <c r="GY6720" s="81">
        <v>1.1148832299820636E-2</v>
      </c>
      <c r="GZ6720" s="81">
        <v>8.3319499833580286E-3</v>
      </c>
    </row>
    <row r="6721" spans="98:208" x14ac:dyDescent="0.25">
      <c r="CT6721" s="81" t="s">
        <v>155</v>
      </c>
      <c r="CU6721" s="81" t="s">
        <v>500</v>
      </c>
      <c r="CV6721" s="81" t="s">
        <v>453</v>
      </c>
      <c r="CW6721" s="81">
        <v>2030</v>
      </c>
      <c r="CX6721" s="81">
        <v>0</v>
      </c>
      <c r="CY6721" s="81">
        <v>0</v>
      </c>
      <c r="CZ6721" s="81">
        <v>0</v>
      </c>
      <c r="DA6721" s="81">
        <v>0</v>
      </c>
      <c r="DB6721" s="81">
        <v>8.3606377745125846E-2</v>
      </c>
      <c r="DC6721" s="81">
        <v>3.905508318488253E-2</v>
      </c>
      <c r="DD6721" s="81">
        <v>1.6949971741064629E-3</v>
      </c>
      <c r="DE6721" s="81">
        <v>4.2856297386136707E-2</v>
      </c>
      <c r="DF6721" s="81">
        <v>0</v>
      </c>
      <c r="DG6721" s="81">
        <v>4.3541857288380016E-4</v>
      </c>
      <c r="DH6721" s="81">
        <v>4.3541857288380016E-4</v>
      </c>
      <c r="DI6721" s="81">
        <v>4.3541857288380016E-4</v>
      </c>
      <c r="DJ6721" s="81">
        <v>2.1274905626947741E-3</v>
      </c>
      <c r="DL6721" s="81">
        <v>0</v>
      </c>
      <c r="DM6721" s="81">
        <v>0</v>
      </c>
      <c r="DN6721" s="81">
        <v>0</v>
      </c>
      <c r="DO6721" s="81">
        <v>0</v>
      </c>
      <c r="DP6721" s="81">
        <v>9.2634890463231155E-7</v>
      </c>
      <c r="DQ6721" s="81">
        <v>9.2634890463231155E-7</v>
      </c>
      <c r="DR6721" s="81">
        <v>0</v>
      </c>
      <c r="DS6721" s="81">
        <v>9.2634890463231155E-7</v>
      </c>
      <c r="DT6721" s="81">
        <v>9.2634890463231155E-7</v>
      </c>
      <c r="DU6721" s="81">
        <v>0</v>
      </c>
      <c r="DV6721" s="81">
        <v>9.2634890463231155E-7</v>
      </c>
      <c r="DW6721" s="81">
        <v>9.2634890463231155E-7</v>
      </c>
      <c r="GE6721" s="81" t="s">
        <v>449</v>
      </c>
      <c r="GF6721" s="81" t="s">
        <v>155</v>
      </c>
      <c r="GG6721" s="81" t="s">
        <v>506</v>
      </c>
      <c r="GH6721" s="81" t="s">
        <v>459</v>
      </c>
      <c r="GI6721" s="81">
        <v>2030</v>
      </c>
      <c r="GJ6721" s="81" t="s">
        <v>201</v>
      </c>
      <c r="GK6721" s="81">
        <v>0.74733835430389184</v>
      </c>
      <c r="GL6721" s="81">
        <v>446.95</v>
      </c>
      <c r="GM6721" s="81">
        <v>2030</v>
      </c>
      <c r="GN6721" s="81" t="s">
        <v>173</v>
      </c>
      <c r="GO6721" s="81">
        <v>1.1148832299820636E-2</v>
      </c>
      <c r="GP6721" s="81">
        <v>10</v>
      </c>
      <c r="GQ6721" s="81">
        <v>0</v>
      </c>
      <c r="GR6721" s="81" t="s">
        <v>448</v>
      </c>
      <c r="GS6721" s="81">
        <v>0</v>
      </c>
      <c r="GT6721" s="81">
        <v>0</v>
      </c>
      <c r="GU6721" s="81">
        <v>1.1148832299820636E-2</v>
      </c>
      <c r="GV6721" s="81">
        <v>8.3319499833580286E-3</v>
      </c>
      <c r="GW6721" s="81">
        <v>1.1148832299820636E-2</v>
      </c>
      <c r="GX6721" s="81">
        <v>8.3319499833580286E-3</v>
      </c>
      <c r="GY6721" s="81">
        <v>1.1148832299820636E-2</v>
      </c>
      <c r="GZ6721" s="81">
        <v>8.3319499833580286E-3</v>
      </c>
    </row>
    <row r="6722" spans="98:208" x14ac:dyDescent="0.25">
      <c r="CT6722" s="81" t="s">
        <v>155</v>
      </c>
      <c r="CU6722" s="81" t="s">
        <v>500</v>
      </c>
      <c r="CV6722" s="81" t="s">
        <v>453</v>
      </c>
      <c r="CW6722" s="81">
        <v>2031</v>
      </c>
      <c r="CX6722" s="81">
        <v>0</v>
      </c>
      <c r="CY6722" s="81">
        <v>0</v>
      </c>
      <c r="CZ6722" s="81">
        <v>0</v>
      </c>
      <c r="DA6722" s="81">
        <v>0</v>
      </c>
      <c r="DB6722" s="81">
        <v>8.3606377745125846E-2</v>
      </c>
      <c r="DC6722" s="81">
        <v>3.905508318488253E-2</v>
      </c>
      <c r="DD6722" s="81">
        <v>1.6949971741064629E-3</v>
      </c>
      <c r="DE6722" s="81">
        <v>4.2856297386136707E-2</v>
      </c>
      <c r="DF6722" s="81">
        <v>0</v>
      </c>
      <c r="DG6722" s="81">
        <v>0</v>
      </c>
      <c r="DH6722" s="81">
        <v>4.3541857288380016E-4</v>
      </c>
      <c r="DI6722" s="81">
        <v>4.3541857288380016E-4</v>
      </c>
      <c r="DJ6722" s="81">
        <v>2.1274905626947741E-3</v>
      </c>
      <c r="DL6722" s="81">
        <v>0</v>
      </c>
      <c r="DM6722" s="81">
        <v>0</v>
      </c>
      <c r="DN6722" s="81">
        <v>0</v>
      </c>
      <c r="DO6722" s="81">
        <v>0</v>
      </c>
      <c r="DP6722" s="81">
        <v>0</v>
      </c>
      <c r="DQ6722" s="81">
        <v>0</v>
      </c>
      <c r="DR6722" s="81">
        <v>0</v>
      </c>
      <c r="DS6722" s="81">
        <v>9.2634890463231155E-7</v>
      </c>
      <c r="DT6722" s="81">
        <v>9.2634890463231155E-7</v>
      </c>
      <c r="DU6722" s="81">
        <v>0</v>
      </c>
      <c r="DV6722" s="81">
        <v>9.2634890463231155E-7</v>
      </c>
      <c r="DW6722" s="81">
        <v>9.2634890463231155E-7</v>
      </c>
      <c r="GE6722" s="81" t="s">
        <v>449</v>
      </c>
      <c r="GF6722" s="81" t="s">
        <v>155</v>
      </c>
      <c r="GG6722" s="81" t="s">
        <v>506</v>
      </c>
      <c r="GH6722" s="81" t="s">
        <v>459</v>
      </c>
      <c r="GI6722" s="81">
        <v>2031</v>
      </c>
      <c r="GJ6722" s="81" t="s">
        <v>201</v>
      </c>
      <c r="GK6722" s="81">
        <v>0.74733835430389184</v>
      </c>
      <c r="GL6722" s="81">
        <v>446.95</v>
      </c>
      <c r="GM6722" s="81">
        <v>2031</v>
      </c>
      <c r="GN6722" s="81" t="s">
        <v>173</v>
      </c>
      <c r="GO6722" s="81">
        <v>1.1148832299820636E-2</v>
      </c>
      <c r="GP6722" s="81">
        <v>10</v>
      </c>
      <c r="GQ6722" s="81">
        <v>0</v>
      </c>
      <c r="GR6722" s="81" t="s">
        <v>448</v>
      </c>
      <c r="GS6722" s="81">
        <v>0</v>
      </c>
      <c r="GT6722" s="81">
        <v>0</v>
      </c>
      <c r="GU6722" s="81">
        <v>0</v>
      </c>
      <c r="GV6722" s="81">
        <v>0</v>
      </c>
      <c r="GW6722" s="81">
        <v>1.1148832299820636E-2</v>
      </c>
      <c r="GX6722" s="81">
        <v>8.3319499833580286E-3</v>
      </c>
      <c r="GY6722" s="81">
        <v>1.1148832299820636E-2</v>
      </c>
      <c r="GZ6722" s="81">
        <v>8.3319499833580286E-3</v>
      </c>
    </row>
    <row r="6723" spans="98:208" x14ac:dyDescent="0.25">
      <c r="CT6723" s="81" t="s">
        <v>155</v>
      </c>
      <c r="CU6723" s="81" t="s">
        <v>500</v>
      </c>
      <c r="CV6723" s="81" t="s">
        <v>453</v>
      </c>
      <c r="CW6723" s="81">
        <v>2032</v>
      </c>
      <c r="CX6723" s="81">
        <v>0</v>
      </c>
      <c r="CY6723" s="81">
        <v>0</v>
      </c>
      <c r="CZ6723" s="81">
        <v>0</v>
      </c>
      <c r="DA6723" s="81">
        <v>0</v>
      </c>
      <c r="DB6723" s="81">
        <v>8.3606377745125846E-2</v>
      </c>
      <c r="DC6723" s="81">
        <v>3.905508318488253E-2</v>
      </c>
      <c r="DD6723" s="81">
        <v>1.6949971741064629E-3</v>
      </c>
      <c r="DE6723" s="81">
        <v>4.2856297386136707E-2</v>
      </c>
      <c r="DF6723" s="81">
        <v>0</v>
      </c>
      <c r="DG6723" s="81">
        <v>0</v>
      </c>
      <c r="DH6723" s="81">
        <v>0</v>
      </c>
      <c r="DI6723" s="81">
        <v>4.3541857288380016E-4</v>
      </c>
      <c r="DJ6723" s="81">
        <v>2.1274905626947741E-3</v>
      </c>
      <c r="DL6723" s="81">
        <v>0</v>
      </c>
      <c r="DM6723" s="81">
        <v>0</v>
      </c>
      <c r="DN6723" s="81">
        <v>0</v>
      </c>
      <c r="DO6723" s="81">
        <v>0</v>
      </c>
      <c r="DP6723" s="81">
        <v>0</v>
      </c>
      <c r="DQ6723" s="81">
        <v>0</v>
      </c>
      <c r="DR6723" s="81">
        <v>0</v>
      </c>
      <c r="DS6723" s="81">
        <v>0</v>
      </c>
      <c r="DT6723" s="81">
        <v>0</v>
      </c>
      <c r="DU6723" s="81">
        <v>0</v>
      </c>
      <c r="DV6723" s="81">
        <v>9.2634890463231155E-7</v>
      </c>
      <c r="DW6723" s="81">
        <v>9.2634890463231155E-7</v>
      </c>
      <c r="GE6723" s="81" t="s">
        <v>449</v>
      </c>
      <c r="GF6723" s="81" t="s">
        <v>155</v>
      </c>
      <c r="GG6723" s="81" t="s">
        <v>506</v>
      </c>
      <c r="GH6723" s="81" t="s">
        <v>459</v>
      </c>
      <c r="GI6723" s="81">
        <v>2032</v>
      </c>
      <c r="GJ6723" s="81" t="s">
        <v>201</v>
      </c>
      <c r="GK6723" s="81">
        <v>0.74733835430389184</v>
      </c>
      <c r="GL6723" s="81">
        <v>446.95</v>
      </c>
      <c r="GM6723" s="81">
        <v>2032</v>
      </c>
      <c r="GN6723" s="81" t="s">
        <v>173</v>
      </c>
      <c r="GO6723" s="81">
        <v>1.1148832299820636E-2</v>
      </c>
      <c r="GP6723" s="81">
        <v>10</v>
      </c>
      <c r="GQ6723" s="81">
        <v>0</v>
      </c>
      <c r="GR6723" s="81" t="s">
        <v>448</v>
      </c>
      <c r="GS6723" s="81">
        <v>0</v>
      </c>
      <c r="GT6723" s="81">
        <v>0</v>
      </c>
      <c r="GU6723" s="81">
        <v>0</v>
      </c>
      <c r="GV6723" s="81">
        <v>0</v>
      </c>
      <c r="GW6723" s="81">
        <v>0</v>
      </c>
      <c r="GX6723" s="81">
        <v>0</v>
      </c>
      <c r="GY6723" s="81">
        <v>1.1148832299820636E-2</v>
      </c>
      <c r="GZ6723" s="81">
        <v>8.3319499833580286E-3</v>
      </c>
    </row>
    <row r="6724" spans="98:208" x14ac:dyDescent="0.25">
      <c r="CT6724" s="81" t="s">
        <v>155</v>
      </c>
      <c r="CU6724" s="81" t="s">
        <v>500</v>
      </c>
      <c r="CV6724" s="81" t="s">
        <v>454</v>
      </c>
      <c r="CW6724" s="81">
        <v>2020</v>
      </c>
      <c r="CX6724" s="81">
        <v>0</v>
      </c>
      <c r="CY6724" s="81">
        <v>0</v>
      </c>
      <c r="CZ6724" s="81">
        <v>0</v>
      </c>
      <c r="DA6724" s="81">
        <v>0</v>
      </c>
      <c r="DB6724" s="81">
        <v>21083.842824224459</v>
      </c>
      <c r="DC6724" s="81">
        <v>409.2237358204406</v>
      </c>
      <c r="DD6724" s="81">
        <v>13469.087812378741</v>
      </c>
      <c r="DE6724" s="81">
        <v>7205.5312760252846</v>
      </c>
      <c r="DF6724" s="81">
        <v>4.562366803768195</v>
      </c>
      <c r="DG6724" s="81">
        <v>0</v>
      </c>
      <c r="DH6724" s="81">
        <v>0</v>
      </c>
      <c r="DI6724" s="81">
        <v>0</v>
      </c>
      <c r="DJ6724" s="81">
        <v>5.6061024518045583E-11</v>
      </c>
      <c r="DL6724" s="81">
        <v>0</v>
      </c>
      <c r="DM6724" s="81">
        <v>2.5577095724636607E-10</v>
      </c>
      <c r="DN6724" s="81">
        <v>2.5577095724636607E-10</v>
      </c>
      <c r="DO6724" s="81">
        <v>0</v>
      </c>
      <c r="DP6724" s="81">
        <v>0</v>
      </c>
      <c r="DQ6724" s="81">
        <v>0</v>
      </c>
      <c r="DR6724" s="81">
        <v>0</v>
      </c>
      <c r="DS6724" s="81">
        <v>0</v>
      </c>
      <c r="DT6724" s="81">
        <v>0</v>
      </c>
      <c r="DU6724" s="81">
        <v>0</v>
      </c>
      <c r="DV6724" s="81">
        <v>0</v>
      </c>
      <c r="DW6724" s="81">
        <v>0</v>
      </c>
      <c r="GE6724" s="81" t="s">
        <v>449</v>
      </c>
      <c r="GF6724" s="81" t="s">
        <v>155</v>
      </c>
      <c r="GG6724" s="81" t="s">
        <v>506</v>
      </c>
      <c r="GH6724" s="81" t="s">
        <v>460</v>
      </c>
      <c r="GI6724" s="81">
        <v>2021</v>
      </c>
      <c r="GJ6724" s="81" t="s">
        <v>201</v>
      </c>
      <c r="GK6724" s="81">
        <v>3.642506068395452E-2</v>
      </c>
      <c r="GL6724" s="81">
        <v>446.95</v>
      </c>
      <c r="GM6724" s="81">
        <v>2021</v>
      </c>
      <c r="GN6724" s="81" t="s">
        <v>173</v>
      </c>
      <c r="GO6724" s="81">
        <v>1.1148832299820636E-2</v>
      </c>
      <c r="GP6724" s="81">
        <v>10</v>
      </c>
      <c r="GQ6724" s="81">
        <v>0</v>
      </c>
      <c r="GR6724" s="81" t="s">
        <v>448</v>
      </c>
      <c r="GS6724" s="81">
        <v>1.1148832299820636E-2</v>
      </c>
      <c r="GT6724" s="81">
        <v>4.0609689307619893E-4</v>
      </c>
      <c r="GU6724" s="81">
        <v>1.1148832299820636E-2</v>
      </c>
      <c r="GV6724" s="81">
        <v>4.0609689307619893E-4</v>
      </c>
      <c r="GW6724" s="81">
        <v>0</v>
      </c>
      <c r="GX6724" s="81">
        <v>0</v>
      </c>
      <c r="GY6724" s="81">
        <v>0</v>
      </c>
      <c r="GZ6724" s="81">
        <v>0</v>
      </c>
    </row>
    <row r="6725" spans="98:208" x14ac:dyDescent="0.25">
      <c r="CT6725" s="81" t="s">
        <v>155</v>
      </c>
      <c r="CU6725" s="81" t="s">
        <v>500</v>
      </c>
      <c r="CV6725" s="81" t="s">
        <v>454</v>
      </c>
      <c r="CW6725" s="81">
        <v>2021</v>
      </c>
      <c r="CX6725" s="81">
        <v>0</v>
      </c>
      <c r="CY6725" s="81">
        <v>0</v>
      </c>
      <c r="CZ6725" s="81">
        <v>0</v>
      </c>
      <c r="DA6725" s="81">
        <v>0</v>
      </c>
      <c r="DB6725" s="81">
        <v>21083.842824224459</v>
      </c>
      <c r="DC6725" s="81">
        <v>409.2237358204406</v>
      </c>
      <c r="DD6725" s="81">
        <v>13469.087812378741</v>
      </c>
      <c r="DE6725" s="81">
        <v>7205.5312760252846</v>
      </c>
      <c r="DF6725" s="81">
        <v>4.562366803768195</v>
      </c>
      <c r="DG6725" s="81">
        <v>4.562366803768195</v>
      </c>
      <c r="DH6725" s="81">
        <v>0</v>
      </c>
      <c r="DI6725" s="81">
        <v>0</v>
      </c>
      <c r="DJ6725" s="81">
        <v>5.6061024518045583E-11</v>
      </c>
      <c r="DL6725" s="81">
        <v>0</v>
      </c>
      <c r="DM6725" s="81">
        <v>2.5577095724636607E-10</v>
      </c>
      <c r="DN6725" s="81">
        <v>2.5577095724636607E-10</v>
      </c>
      <c r="DO6725" s="81">
        <v>0</v>
      </c>
      <c r="DP6725" s="81">
        <v>2.5577095724636607E-10</v>
      </c>
      <c r="DQ6725" s="81">
        <v>2.5577095724636607E-10</v>
      </c>
      <c r="DR6725" s="81">
        <v>0</v>
      </c>
      <c r="DS6725" s="81">
        <v>0</v>
      </c>
      <c r="DT6725" s="81">
        <v>0</v>
      </c>
      <c r="DU6725" s="81">
        <v>0</v>
      </c>
      <c r="DV6725" s="81">
        <v>0</v>
      </c>
      <c r="DW6725" s="81">
        <v>0</v>
      </c>
      <c r="GE6725" s="81" t="s">
        <v>449</v>
      </c>
      <c r="GF6725" s="81" t="s">
        <v>155</v>
      </c>
      <c r="GG6725" s="81" t="s">
        <v>506</v>
      </c>
      <c r="GH6725" s="81" t="s">
        <v>460</v>
      </c>
      <c r="GI6725" s="81">
        <v>2022</v>
      </c>
      <c r="GJ6725" s="81" t="s">
        <v>201</v>
      </c>
      <c r="GK6725" s="81">
        <v>3.642506068395452E-2</v>
      </c>
      <c r="GL6725" s="81">
        <v>446.95</v>
      </c>
      <c r="GM6725" s="81">
        <v>2022</v>
      </c>
      <c r="GN6725" s="81" t="s">
        <v>173</v>
      </c>
      <c r="GO6725" s="81">
        <v>1.1148832299820636E-2</v>
      </c>
      <c r="GP6725" s="81">
        <v>10</v>
      </c>
      <c r="GQ6725" s="81">
        <v>0</v>
      </c>
      <c r="GR6725" s="81" t="s">
        <v>448</v>
      </c>
      <c r="GS6725" s="81">
        <v>1.1148832299820636E-2</v>
      </c>
      <c r="GT6725" s="81">
        <v>4.0609689307619893E-4</v>
      </c>
      <c r="GU6725" s="81">
        <v>1.1148832299820636E-2</v>
      </c>
      <c r="GV6725" s="81">
        <v>4.0609689307619893E-4</v>
      </c>
      <c r="GW6725" s="81">
        <v>1.1148832299820636E-2</v>
      </c>
      <c r="GX6725" s="81">
        <v>4.0609689307619893E-4</v>
      </c>
      <c r="GY6725" s="81">
        <v>0</v>
      </c>
      <c r="GZ6725" s="81">
        <v>0</v>
      </c>
    </row>
    <row r="6726" spans="98:208" x14ac:dyDescent="0.25">
      <c r="CT6726" s="81" t="s">
        <v>155</v>
      </c>
      <c r="CU6726" s="81" t="s">
        <v>500</v>
      </c>
      <c r="CV6726" s="81" t="s">
        <v>454</v>
      </c>
      <c r="CW6726" s="81">
        <v>2022</v>
      </c>
      <c r="CX6726" s="81">
        <v>0</v>
      </c>
      <c r="CY6726" s="81">
        <v>0</v>
      </c>
      <c r="CZ6726" s="81">
        <v>0</v>
      </c>
      <c r="DA6726" s="81">
        <v>0</v>
      </c>
      <c r="DB6726" s="81">
        <v>21083.842824224459</v>
      </c>
      <c r="DC6726" s="81">
        <v>409.2237358204406</v>
      </c>
      <c r="DD6726" s="81">
        <v>13469.087812378741</v>
      </c>
      <c r="DE6726" s="81">
        <v>7205.5312760252846</v>
      </c>
      <c r="DF6726" s="81">
        <v>4.562366803768195</v>
      </c>
      <c r="DG6726" s="81">
        <v>4.562366803768195</v>
      </c>
      <c r="DH6726" s="81">
        <v>4.562366803768195</v>
      </c>
      <c r="DI6726" s="81">
        <v>0</v>
      </c>
      <c r="DJ6726" s="81">
        <v>5.6061024518045583E-11</v>
      </c>
      <c r="DL6726" s="81">
        <v>0</v>
      </c>
      <c r="DM6726" s="81">
        <v>2.5577095724636607E-10</v>
      </c>
      <c r="DN6726" s="81">
        <v>2.5577095724636607E-10</v>
      </c>
      <c r="DO6726" s="81">
        <v>0</v>
      </c>
      <c r="DP6726" s="81">
        <v>2.5577095724636607E-10</v>
      </c>
      <c r="DQ6726" s="81">
        <v>2.5577095724636607E-10</v>
      </c>
      <c r="DR6726" s="81">
        <v>0</v>
      </c>
      <c r="DS6726" s="81">
        <v>2.5577095724636607E-10</v>
      </c>
      <c r="DT6726" s="81">
        <v>2.5577095724636607E-10</v>
      </c>
      <c r="DU6726" s="81">
        <v>0</v>
      </c>
      <c r="DV6726" s="81">
        <v>0</v>
      </c>
      <c r="DW6726" s="81">
        <v>0</v>
      </c>
      <c r="GE6726" s="81" t="s">
        <v>449</v>
      </c>
      <c r="GF6726" s="81" t="s">
        <v>155</v>
      </c>
      <c r="GG6726" s="81" t="s">
        <v>506</v>
      </c>
      <c r="GH6726" s="81" t="s">
        <v>460</v>
      </c>
      <c r="GI6726" s="81">
        <v>2023</v>
      </c>
      <c r="GJ6726" s="81" t="s">
        <v>201</v>
      </c>
      <c r="GK6726" s="81">
        <v>3.7590224611390763E-2</v>
      </c>
      <c r="GL6726" s="81">
        <v>446.95</v>
      </c>
      <c r="GM6726" s="81">
        <v>2023</v>
      </c>
      <c r="GN6726" s="81" t="s">
        <v>173</v>
      </c>
      <c r="GO6726" s="81">
        <v>1.1148832299820636E-2</v>
      </c>
      <c r="GP6726" s="81">
        <v>10</v>
      </c>
      <c r="GQ6726" s="81">
        <v>0</v>
      </c>
      <c r="GR6726" s="81" t="s">
        <v>448</v>
      </c>
      <c r="GS6726" s="81">
        <v>1.1148832299820636E-2</v>
      </c>
      <c r="GT6726" s="81">
        <v>4.1908711030498596E-4</v>
      </c>
      <c r="GU6726" s="81">
        <v>1.1148832299820636E-2</v>
      </c>
      <c r="GV6726" s="81">
        <v>4.1908711030498596E-4</v>
      </c>
      <c r="GW6726" s="81">
        <v>1.1148832299820636E-2</v>
      </c>
      <c r="GX6726" s="81">
        <v>4.1908711030498596E-4</v>
      </c>
      <c r="GY6726" s="81">
        <v>1.1148832299820636E-2</v>
      </c>
      <c r="GZ6726" s="81">
        <v>4.1908711030498596E-4</v>
      </c>
    </row>
    <row r="6727" spans="98:208" x14ac:dyDescent="0.25">
      <c r="CT6727" s="81" t="s">
        <v>155</v>
      </c>
      <c r="CU6727" s="81" t="s">
        <v>500</v>
      </c>
      <c r="CV6727" s="81" t="s">
        <v>454</v>
      </c>
      <c r="CW6727" s="81">
        <v>2023</v>
      </c>
      <c r="CX6727" s="81">
        <v>0</v>
      </c>
      <c r="CY6727" s="81">
        <v>0</v>
      </c>
      <c r="CZ6727" s="81">
        <v>0</v>
      </c>
      <c r="DA6727" s="81">
        <v>0</v>
      </c>
      <c r="DB6727" s="81">
        <v>21835.978114130419</v>
      </c>
      <c r="DC6727" s="81">
        <v>428.60232122030828</v>
      </c>
      <c r="DD6727" s="81">
        <v>13939.560973457559</v>
      </c>
      <c r="DE6727" s="81">
        <v>7467.8148194525547</v>
      </c>
      <c r="DF6727" s="81">
        <v>4.778415402599073</v>
      </c>
      <c r="DG6727" s="81">
        <v>4.778415402599073</v>
      </c>
      <c r="DH6727" s="81">
        <v>4.778415402599073</v>
      </c>
      <c r="DI6727" s="81">
        <v>4.778415402599073</v>
      </c>
      <c r="DJ6727" s="81">
        <v>5.6061024518045583E-11</v>
      </c>
      <c r="DL6727" s="81">
        <v>0</v>
      </c>
      <c r="DM6727" s="81">
        <v>2.6788286304251327E-10</v>
      </c>
      <c r="DN6727" s="81">
        <v>2.6788286304251327E-10</v>
      </c>
      <c r="DO6727" s="81">
        <v>0</v>
      </c>
      <c r="DP6727" s="81">
        <v>2.6788286304251327E-10</v>
      </c>
      <c r="DQ6727" s="81">
        <v>2.6788286304251327E-10</v>
      </c>
      <c r="DR6727" s="81">
        <v>0</v>
      </c>
      <c r="DS6727" s="81">
        <v>2.6788286304251327E-10</v>
      </c>
      <c r="DT6727" s="81">
        <v>2.6788286304251327E-10</v>
      </c>
      <c r="DU6727" s="81">
        <v>0</v>
      </c>
      <c r="DV6727" s="81">
        <v>2.6788286304251327E-10</v>
      </c>
      <c r="DW6727" s="81">
        <v>2.6788286304251327E-10</v>
      </c>
      <c r="GE6727" s="81" t="s">
        <v>449</v>
      </c>
      <c r="GF6727" s="81" t="s">
        <v>155</v>
      </c>
      <c r="GG6727" s="81" t="s">
        <v>506</v>
      </c>
      <c r="GH6727" s="81" t="s">
        <v>460</v>
      </c>
      <c r="GI6727" s="81">
        <v>2024</v>
      </c>
      <c r="GJ6727" s="81" t="s">
        <v>201</v>
      </c>
      <c r="GK6727" s="81">
        <v>3.7590224611390763E-2</v>
      </c>
      <c r="GL6727" s="81">
        <v>446.95</v>
      </c>
      <c r="GM6727" s="81">
        <v>2024</v>
      </c>
      <c r="GN6727" s="81" t="s">
        <v>173</v>
      </c>
      <c r="GO6727" s="81">
        <v>1.1148832299820636E-2</v>
      </c>
      <c r="GP6727" s="81">
        <v>10</v>
      </c>
      <c r="GQ6727" s="81">
        <v>0</v>
      </c>
      <c r="GR6727" s="81" t="s">
        <v>448</v>
      </c>
      <c r="GS6727" s="81">
        <v>1.1148832299820636E-2</v>
      </c>
      <c r="GT6727" s="81">
        <v>4.1908711030498596E-4</v>
      </c>
      <c r="GU6727" s="81">
        <v>1.1148832299820636E-2</v>
      </c>
      <c r="GV6727" s="81">
        <v>4.1908711030498596E-4</v>
      </c>
      <c r="GW6727" s="81">
        <v>1.1148832299820636E-2</v>
      </c>
      <c r="GX6727" s="81">
        <v>4.1908711030498596E-4</v>
      </c>
      <c r="GY6727" s="81">
        <v>1.1148832299820636E-2</v>
      </c>
      <c r="GZ6727" s="81">
        <v>4.1908711030498596E-4</v>
      </c>
    </row>
    <row r="6728" spans="98:208" x14ac:dyDescent="0.25">
      <c r="CT6728" s="81" t="s">
        <v>155</v>
      </c>
      <c r="CU6728" s="81" t="s">
        <v>500</v>
      </c>
      <c r="CV6728" s="81" t="s">
        <v>454</v>
      </c>
      <c r="CW6728" s="81">
        <v>2024</v>
      </c>
      <c r="CX6728" s="81">
        <v>0</v>
      </c>
      <c r="CY6728" s="81">
        <v>0</v>
      </c>
      <c r="CZ6728" s="81">
        <v>0</v>
      </c>
      <c r="DA6728" s="81">
        <v>0</v>
      </c>
      <c r="DB6728" s="81">
        <v>21835.978114130419</v>
      </c>
      <c r="DC6728" s="81">
        <v>428.60232122030828</v>
      </c>
      <c r="DD6728" s="81">
        <v>13939.560973457559</v>
      </c>
      <c r="DE6728" s="81">
        <v>7467.8148194525547</v>
      </c>
      <c r="DF6728" s="81">
        <v>4.778415402599073</v>
      </c>
      <c r="DG6728" s="81">
        <v>4.778415402599073</v>
      </c>
      <c r="DH6728" s="81">
        <v>4.778415402599073</v>
      </c>
      <c r="DI6728" s="81">
        <v>4.778415402599073</v>
      </c>
      <c r="DJ6728" s="81">
        <v>5.6061024518045583E-11</v>
      </c>
      <c r="DL6728" s="81">
        <v>0</v>
      </c>
      <c r="DM6728" s="81">
        <v>2.6788286304251327E-10</v>
      </c>
      <c r="DN6728" s="81">
        <v>2.6788286304251327E-10</v>
      </c>
      <c r="DO6728" s="81">
        <v>0</v>
      </c>
      <c r="DP6728" s="81">
        <v>2.6788286304251327E-10</v>
      </c>
      <c r="DQ6728" s="81">
        <v>2.6788286304251327E-10</v>
      </c>
      <c r="DR6728" s="81">
        <v>0</v>
      </c>
      <c r="DS6728" s="81">
        <v>2.6788286304251327E-10</v>
      </c>
      <c r="DT6728" s="81">
        <v>2.6788286304251327E-10</v>
      </c>
      <c r="DU6728" s="81">
        <v>0</v>
      </c>
      <c r="DV6728" s="81">
        <v>2.6788286304251327E-10</v>
      </c>
      <c r="DW6728" s="81">
        <v>2.6788286304251327E-10</v>
      </c>
      <c r="GE6728" s="81" t="s">
        <v>449</v>
      </c>
      <c r="GF6728" s="81" t="s">
        <v>155</v>
      </c>
      <c r="GG6728" s="81" t="s">
        <v>506</v>
      </c>
      <c r="GH6728" s="81" t="s">
        <v>460</v>
      </c>
      <c r="GI6728" s="81">
        <v>2025</v>
      </c>
      <c r="GJ6728" s="81" t="s">
        <v>201</v>
      </c>
      <c r="GK6728" s="81">
        <v>3.7590224611390763E-2</v>
      </c>
      <c r="GL6728" s="81">
        <v>446.95</v>
      </c>
      <c r="GM6728" s="81">
        <v>2025</v>
      </c>
      <c r="GN6728" s="81" t="s">
        <v>173</v>
      </c>
      <c r="GO6728" s="81">
        <v>1.1148832299820636E-2</v>
      </c>
      <c r="GP6728" s="81">
        <v>10</v>
      </c>
      <c r="GQ6728" s="81">
        <v>0</v>
      </c>
      <c r="GR6728" s="81" t="s">
        <v>448</v>
      </c>
      <c r="GS6728" s="81">
        <v>1.1148832299820636E-2</v>
      </c>
      <c r="GT6728" s="81">
        <v>4.1908711030498596E-4</v>
      </c>
      <c r="GU6728" s="81">
        <v>1.1148832299820636E-2</v>
      </c>
      <c r="GV6728" s="81">
        <v>4.1908711030498596E-4</v>
      </c>
      <c r="GW6728" s="81">
        <v>1.1148832299820636E-2</v>
      </c>
      <c r="GX6728" s="81">
        <v>4.1908711030498596E-4</v>
      </c>
      <c r="GY6728" s="81">
        <v>1.1148832299820636E-2</v>
      </c>
      <c r="GZ6728" s="81">
        <v>4.1908711030498596E-4</v>
      </c>
    </row>
    <row r="6729" spans="98:208" x14ac:dyDescent="0.25">
      <c r="CT6729" s="81" t="s">
        <v>155</v>
      </c>
      <c r="CU6729" s="81" t="s">
        <v>500</v>
      </c>
      <c r="CV6729" s="81" t="s">
        <v>454</v>
      </c>
      <c r="CW6729" s="81">
        <v>2025</v>
      </c>
      <c r="CX6729" s="81">
        <v>0</v>
      </c>
      <c r="CY6729" s="81">
        <v>0</v>
      </c>
      <c r="CZ6729" s="81">
        <v>0</v>
      </c>
      <c r="DA6729" s="81">
        <v>0</v>
      </c>
      <c r="DB6729" s="81">
        <v>21835.978114130419</v>
      </c>
      <c r="DC6729" s="81">
        <v>428.60232122030828</v>
      </c>
      <c r="DD6729" s="81">
        <v>13939.560973457559</v>
      </c>
      <c r="DE6729" s="81">
        <v>7467.8148194525547</v>
      </c>
      <c r="DF6729" s="81">
        <v>4.778415402599073</v>
      </c>
      <c r="DG6729" s="81">
        <v>4.778415402599073</v>
      </c>
      <c r="DH6729" s="81">
        <v>4.778415402599073</v>
      </c>
      <c r="DI6729" s="81">
        <v>4.778415402599073</v>
      </c>
      <c r="DJ6729" s="81">
        <v>5.6061024518045583E-11</v>
      </c>
      <c r="DL6729" s="81">
        <v>0</v>
      </c>
      <c r="DM6729" s="81">
        <v>2.6788286304251327E-10</v>
      </c>
      <c r="DN6729" s="81">
        <v>2.6788286304251327E-10</v>
      </c>
      <c r="DO6729" s="81">
        <v>0</v>
      </c>
      <c r="DP6729" s="81">
        <v>2.6788286304251327E-10</v>
      </c>
      <c r="DQ6729" s="81">
        <v>2.6788286304251327E-10</v>
      </c>
      <c r="DR6729" s="81">
        <v>0</v>
      </c>
      <c r="DS6729" s="81">
        <v>2.6788286304251327E-10</v>
      </c>
      <c r="DT6729" s="81">
        <v>2.6788286304251327E-10</v>
      </c>
      <c r="DU6729" s="81">
        <v>0</v>
      </c>
      <c r="DV6729" s="81">
        <v>2.6788286304251327E-10</v>
      </c>
      <c r="DW6729" s="81">
        <v>2.6788286304251327E-10</v>
      </c>
      <c r="GE6729" s="81" t="s">
        <v>449</v>
      </c>
      <c r="GF6729" s="81" t="s">
        <v>155</v>
      </c>
      <c r="GG6729" s="81" t="s">
        <v>506</v>
      </c>
      <c r="GH6729" s="81" t="s">
        <v>460</v>
      </c>
      <c r="GI6729" s="81">
        <v>2026</v>
      </c>
      <c r="GJ6729" s="81" t="s">
        <v>201</v>
      </c>
      <c r="GK6729" s="81">
        <v>3.7590224611390763E-2</v>
      </c>
      <c r="GL6729" s="81">
        <v>446.95</v>
      </c>
      <c r="GM6729" s="81">
        <v>2026</v>
      </c>
      <c r="GN6729" s="81" t="s">
        <v>173</v>
      </c>
      <c r="GO6729" s="81">
        <v>1.1148832299820636E-2</v>
      </c>
      <c r="GP6729" s="81">
        <v>10</v>
      </c>
      <c r="GQ6729" s="81">
        <v>0</v>
      </c>
      <c r="GR6729" s="81" t="s">
        <v>448</v>
      </c>
      <c r="GS6729" s="81">
        <v>1.1148832299820636E-2</v>
      </c>
      <c r="GT6729" s="81">
        <v>4.1908711030498596E-4</v>
      </c>
      <c r="GU6729" s="81">
        <v>1.1148832299820636E-2</v>
      </c>
      <c r="GV6729" s="81">
        <v>4.1908711030498596E-4</v>
      </c>
      <c r="GW6729" s="81">
        <v>1.1148832299820636E-2</v>
      </c>
      <c r="GX6729" s="81">
        <v>4.1908711030498596E-4</v>
      </c>
      <c r="GY6729" s="81">
        <v>1.1148832299820636E-2</v>
      </c>
      <c r="GZ6729" s="81">
        <v>4.1908711030498596E-4</v>
      </c>
    </row>
    <row r="6730" spans="98:208" x14ac:dyDescent="0.25">
      <c r="CT6730" s="81" t="s">
        <v>155</v>
      </c>
      <c r="CU6730" s="81" t="s">
        <v>500</v>
      </c>
      <c r="CV6730" s="81" t="s">
        <v>454</v>
      </c>
      <c r="CW6730" s="81">
        <v>2026</v>
      </c>
      <c r="CX6730" s="81">
        <v>0</v>
      </c>
      <c r="CY6730" s="81">
        <v>0</v>
      </c>
      <c r="CZ6730" s="81">
        <v>0</v>
      </c>
      <c r="DA6730" s="81">
        <v>0</v>
      </c>
      <c r="DB6730" s="81">
        <v>21835.978114130419</v>
      </c>
      <c r="DC6730" s="81">
        <v>428.60232122030828</v>
      </c>
      <c r="DD6730" s="81">
        <v>13939.560973457559</v>
      </c>
      <c r="DE6730" s="81">
        <v>7467.8148194525547</v>
      </c>
      <c r="DF6730" s="81">
        <v>4.778415402599073</v>
      </c>
      <c r="DG6730" s="81">
        <v>4.778415402599073</v>
      </c>
      <c r="DH6730" s="81">
        <v>4.778415402599073</v>
      </c>
      <c r="DI6730" s="81">
        <v>4.778415402599073</v>
      </c>
      <c r="DJ6730" s="81">
        <v>5.6061024518045583E-11</v>
      </c>
      <c r="DL6730" s="81">
        <v>0</v>
      </c>
      <c r="DM6730" s="81">
        <v>2.6788286304251327E-10</v>
      </c>
      <c r="DN6730" s="81">
        <v>2.6788286304251327E-10</v>
      </c>
      <c r="DO6730" s="81">
        <v>0</v>
      </c>
      <c r="DP6730" s="81">
        <v>2.6788286304251327E-10</v>
      </c>
      <c r="DQ6730" s="81">
        <v>2.6788286304251327E-10</v>
      </c>
      <c r="DR6730" s="81">
        <v>0</v>
      </c>
      <c r="DS6730" s="81">
        <v>2.6788286304251327E-10</v>
      </c>
      <c r="DT6730" s="81">
        <v>2.6788286304251327E-10</v>
      </c>
      <c r="DU6730" s="81">
        <v>0</v>
      </c>
      <c r="DV6730" s="81">
        <v>2.6788286304251327E-10</v>
      </c>
      <c r="DW6730" s="81">
        <v>2.6788286304251327E-10</v>
      </c>
      <c r="GE6730" s="81" t="s">
        <v>449</v>
      </c>
      <c r="GF6730" s="81" t="s">
        <v>155</v>
      </c>
      <c r="GG6730" s="81" t="s">
        <v>506</v>
      </c>
      <c r="GH6730" s="81" t="s">
        <v>460</v>
      </c>
      <c r="GI6730" s="81">
        <v>2027</v>
      </c>
      <c r="GJ6730" s="81" t="s">
        <v>201</v>
      </c>
      <c r="GK6730" s="81">
        <v>3.7590224611390763E-2</v>
      </c>
      <c r="GL6730" s="81">
        <v>446.95</v>
      </c>
      <c r="GM6730" s="81">
        <v>2027</v>
      </c>
      <c r="GN6730" s="81" t="s">
        <v>173</v>
      </c>
      <c r="GO6730" s="81">
        <v>1.1148832299820636E-2</v>
      </c>
      <c r="GP6730" s="81">
        <v>10</v>
      </c>
      <c r="GQ6730" s="81">
        <v>0</v>
      </c>
      <c r="GR6730" s="81" t="s">
        <v>448</v>
      </c>
      <c r="GS6730" s="81">
        <v>1.1148832299820636E-2</v>
      </c>
      <c r="GT6730" s="81">
        <v>4.1908711030498596E-4</v>
      </c>
      <c r="GU6730" s="81">
        <v>1.1148832299820636E-2</v>
      </c>
      <c r="GV6730" s="81">
        <v>4.1908711030498596E-4</v>
      </c>
      <c r="GW6730" s="81">
        <v>1.1148832299820636E-2</v>
      </c>
      <c r="GX6730" s="81">
        <v>4.1908711030498596E-4</v>
      </c>
      <c r="GY6730" s="81">
        <v>1.1148832299820636E-2</v>
      </c>
      <c r="GZ6730" s="81">
        <v>4.1908711030498596E-4</v>
      </c>
    </row>
    <row r="6731" spans="98:208" x14ac:dyDescent="0.25">
      <c r="CT6731" s="81" t="s">
        <v>155</v>
      </c>
      <c r="CU6731" s="81" t="s">
        <v>500</v>
      </c>
      <c r="CV6731" s="81" t="s">
        <v>454</v>
      </c>
      <c r="CW6731" s="81">
        <v>2027</v>
      </c>
      <c r="CX6731" s="81">
        <v>0</v>
      </c>
      <c r="CY6731" s="81">
        <v>0</v>
      </c>
      <c r="CZ6731" s="81">
        <v>0</v>
      </c>
      <c r="DA6731" s="81">
        <v>0</v>
      </c>
      <c r="DB6731" s="81">
        <v>21835.978114130419</v>
      </c>
      <c r="DC6731" s="81">
        <v>428.60232122030828</v>
      </c>
      <c r="DD6731" s="81">
        <v>13939.560973457559</v>
      </c>
      <c r="DE6731" s="81">
        <v>7467.8148194525547</v>
      </c>
      <c r="DF6731" s="81">
        <v>4.778415402599073</v>
      </c>
      <c r="DG6731" s="81">
        <v>4.778415402599073</v>
      </c>
      <c r="DH6731" s="81">
        <v>4.778415402599073</v>
      </c>
      <c r="DI6731" s="81">
        <v>4.778415402599073</v>
      </c>
      <c r="DJ6731" s="81">
        <v>5.6061024518045583E-11</v>
      </c>
      <c r="DL6731" s="81">
        <v>0</v>
      </c>
      <c r="DM6731" s="81">
        <v>2.6788286304251327E-10</v>
      </c>
      <c r="DN6731" s="81">
        <v>2.6788286304251327E-10</v>
      </c>
      <c r="DO6731" s="81">
        <v>0</v>
      </c>
      <c r="DP6731" s="81">
        <v>2.6788286304251327E-10</v>
      </c>
      <c r="DQ6731" s="81">
        <v>2.6788286304251327E-10</v>
      </c>
      <c r="DR6731" s="81">
        <v>0</v>
      </c>
      <c r="DS6731" s="81">
        <v>2.6788286304251327E-10</v>
      </c>
      <c r="DT6731" s="81">
        <v>2.6788286304251327E-10</v>
      </c>
      <c r="DU6731" s="81">
        <v>0</v>
      </c>
      <c r="DV6731" s="81">
        <v>2.6788286304251327E-10</v>
      </c>
      <c r="DW6731" s="81">
        <v>2.6788286304251327E-10</v>
      </c>
      <c r="GE6731" s="81" t="s">
        <v>449</v>
      </c>
      <c r="GF6731" s="81" t="s">
        <v>155</v>
      </c>
      <c r="GG6731" s="81" t="s">
        <v>506</v>
      </c>
      <c r="GH6731" s="81" t="s">
        <v>460</v>
      </c>
      <c r="GI6731" s="81">
        <v>2028</v>
      </c>
      <c r="GJ6731" s="81" t="s">
        <v>201</v>
      </c>
      <c r="GK6731" s="81">
        <v>3.9055083184886243E-2</v>
      </c>
      <c r="GL6731" s="81">
        <v>446.95</v>
      </c>
      <c r="GM6731" s="81">
        <v>2028</v>
      </c>
      <c r="GN6731" s="81" t="s">
        <v>173</v>
      </c>
      <c r="GO6731" s="81">
        <v>1.1148832299820636E-2</v>
      </c>
      <c r="GP6731" s="81">
        <v>10</v>
      </c>
      <c r="GQ6731" s="81">
        <v>0</v>
      </c>
      <c r="GR6731" s="81" t="s">
        <v>448</v>
      </c>
      <c r="GS6731" s="81">
        <v>1.1148832299820636E-2</v>
      </c>
      <c r="GT6731" s="81">
        <v>4.3541857288384152E-4</v>
      </c>
      <c r="GU6731" s="81">
        <v>1.1148832299820636E-2</v>
      </c>
      <c r="GV6731" s="81">
        <v>4.3541857288384152E-4</v>
      </c>
      <c r="GW6731" s="81">
        <v>1.1148832299820636E-2</v>
      </c>
      <c r="GX6731" s="81">
        <v>4.3541857288384152E-4</v>
      </c>
      <c r="GY6731" s="81">
        <v>1.1148832299820636E-2</v>
      </c>
      <c r="GZ6731" s="81">
        <v>4.3541857288384152E-4</v>
      </c>
    </row>
    <row r="6732" spans="98:208" x14ac:dyDescent="0.25">
      <c r="CT6732" s="81" t="s">
        <v>155</v>
      </c>
      <c r="CU6732" s="81" t="s">
        <v>500</v>
      </c>
      <c r="CV6732" s="81" t="s">
        <v>454</v>
      </c>
      <c r="CW6732" s="81">
        <v>2028</v>
      </c>
      <c r="CX6732" s="81">
        <v>0</v>
      </c>
      <c r="CY6732" s="81">
        <v>0</v>
      </c>
      <c r="CZ6732" s="81">
        <v>0</v>
      </c>
      <c r="DA6732" s="81">
        <v>0</v>
      </c>
      <c r="DB6732" s="81">
        <v>22783.18702890693</v>
      </c>
      <c r="DC6732" s="81">
        <v>453.26096055717278</v>
      </c>
      <c r="DD6732" s="81">
        <v>14531.33568557209</v>
      </c>
      <c r="DE6732" s="81">
        <v>7798.5903827776583</v>
      </c>
      <c r="DF6732" s="81">
        <v>5.053330437307535</v>
      </c>
      <c r="DG6732" s="81">
        <v>5.053330437307535</v>
      </c>
      <c r="DH6732" s="81">
        <v>5.053330437307535</v>
      </c>
      <c r="DI6732" s="81">
        <v>5.053330437307535</v>
      </c>
      <c r="DJ6732" s="81">
        <v>5.6061024518045583E-11</v>
      </c>
      <c r="DL6732" s="81">
        <v>0</v>
      </c>
      <c r="DM6732" s="81">
        <v>2.8329488154368372E-10</v>
      </c>
      <c r="DN6732" s="81">
        <v>2.8329488154368372E-10</v>
      </c>
      <c r="DO6732" s="81">
        <v>0</v>
      </c>
      <c r="DP6732" s="81">
        <v>2.8329488154368372E-10</v>
      </c>
      <c r="DQ6732" s="81">
        <v>2.8329488154368372E-10</v>
      </c>
      <c r="DR6732" s="81">
        <v>0</v>
      </c>
      <c r="DS6732" s="81">
        <v>2.8329488154368372E-10</v>
      </c>
      <c r="DT6732" s="81">
        <v>2.8329488154368372E-10</v>
      </c>
      <c r="DU6732" s="81">
        <v>0</v>
      </c>
      <c r="DV6732" s="81">
        <v>2.8329488154368372E-10</v>
      </c>
      <c r="DW6732" s="81">
        <v>2.8329488154368372E-10</v>
      </c>
      <c r="GE6732" s="81" t="s">
        <v>449</v>
      </c>
      <c r="GF6732" s="81" t="s">
        <v>155</v>
      </c>
      <c r="GG6732" s="81" t="s">
        <v>506</v>
      </c>
      <c r="GH6732" s="81" t="s">
        <v>460</v>
      </c>
      <c r="GI6732" s="81">
        <v>2029</v>
      </c>
      <c r="GJ6732" s="81" t="s">
        <v>201</v>
      </c>
      <c r="GK6732" s="81">
        <v>3.9055083184886243E-2</v>
      </c>
      <c r="GL6732" s="81">
        <v>446.95</v>
      </c>
      <c r="GM6732" s="81">
        <v>2029</v>
      </c>
      <c r="GN6732" s="81" t="s">
        <v>173</v>
      </c>
      <c r="GO6732" s="81">
        <v>1.1148832299820636E-2</v>
      </c>
      <c r="GP6732" s="81">
        <v>10</v>
      </c>
      <c r="GQ6732" s="81">
        <v>0</v>
      </c>
      <c r="GR6732" s="81" t="s">
        <v>448</v>
      </c>
      <c r="GS6732" s="81">
        <v>1.1148832299820636E-2</v>
      </c>
      <c r="GT6732" s="81">
        <v>4.3541857288384152E-4</v>
      </c>
      <c r="GU6732" s="81">
        <v>1.1148832299820636E-2</v>
      </c>
      <c r="GV6732" s="81">
        <v>4.3541857288384152E-4</v>
      </c>
      <c r="GW6732" s="81">
        <v>1.1148832299820636E-2</v>
      </c>
      <c r="GX6732" s="81">
        <v>4.3541857288384152E-4</v>
      </c>
      <c r="GY6732" s="81">
        <v>1.1148832299820636E-2</v>
      </c>
      <c r="GZ6732" s="81">
        <v>4.3541857288384152E-4</v>
      </c>
    </row>
    <row r="6733" spans="98:208" x14ac:dyDescent="0.25">
      <c r="CT6733" s="81" t="s">
        <v>155</v>
      </c>
      <c r="CU6733" s="81" t="s">
        <v>500</v>
      </c>
      <c r="CV6733" s="81" t="s">
        <v>454</v>
      </c>
      <c r="CW6733" s="81">
        <v>2029</v>
      </c>
      <c r="CX6733" s="81">
        <v>0</v>
      </c>
      <c r="CY6733" s="81">
        <v>0</v>
      </c>
      <c r="CZ6733" s="81">
        <v>0</v>
      </c>
      <c r="DA6733" s="81">
        <v>0</v>
      </c>
      <c r="DB6733" s="81">
        <v>22783.18702890693</v>
      </c>
      <c r="DC6733" s="81">
        <v>453.26096055717278</v>
      </c>
      <c r="DD6733" s="81">
        <v>14531.33568557209</v>
      </c>
      <c r="DE6733" s="81">
        <v>7798.5903827776583</v>
      </c>
      <c r="DF6733" s="81">
        <v>5.053330437307535</v>
      </c>
      <c r="DG6733" s="81">
        <v>5.053330437307535</v>
      </c>
      <c r="DH6733" s="81">
        <v>5.053330437307535</v>
      </c>
      <c r="DI6733" s="81">
        <v>5.053330437307535</v>
      </c>
      <c r="DJ6733" s="81">
        <v>5.6061024518045583E-11</v>
      </c>
      <c r="DL6733" s="81">
        <v>0</v>
      </c>
      <c r="DM6733" s="81">
        <v>2.8329488154368372E-10</v>
      </c>
      <c r="DN6733" s="81">
        <v>2.8329488154368372E-10</v>
      </c>
      <c r="DO6733" s="81">
        <v>0</v>
      </c>
      <c r="DP6733" s="81">
        <v>2.8329488154368372E-10</v>
      </c>
      <c r="DQ6733" s="81">
        <v>2.8329488154368372E-10</v>
      </c>
      <c r="DR6733" s="81">
        <v>0</v>
      </c>
      <c r="DS6733" s="81">
        <v>2.8329488154368372E-10</v>
      </c>
      <c r="DT6733" s="81">
        <v>2.8329488154368372E-10</v>
      </c>
      <c r="DU6733" s="81">
        <v>0</v>
      </c>
      <c r="DV6733" s="81">
        <v>2.8329488154368372E-10</v>
      </c>
      <c r="DW6733" s="81">
        <v>2.8329488154368372E-10</v>
      </c>
      <c r="GE6733" s="81" t="s">
        <v>449</v>
      </c>
      <c r="GF6733" s="81" t="s">
        <v>155</v>
      </c>
      <c r="GG6733" s="81" t="s">
        <v>506</v>
      </c>
      <c r="GH6733" s="81" t="s">
        <v>460</v>
      </c>
      <c r="GI6733" s="81">
        <v>2030</v>
      </c>
      <c r="GJ6733" s="81" t="s">
        <v>201</v>
      </c>
      <c r="GK6733" s="81">
        <v>3.9055083184886243E-2</v>
      </c>
      <c r="GL6733" s="81">
        <v>446.95</v>
      </c>
      <c r="GM6733" s="81">
        <v>2030</v>
      </c>
      <c r="GN6733" s="81" t="s">
        <v>173</v>
      </c>
      <c r="GO6733" s="81">
        <v>1.1148832299820636E-2</v>
      </c>
      <c r="GP6733" s="81">
        <v>10</v>
      </c>
      <c r="GQ6733" s="81">
        <v>0</v>
      </c>
      <c r="GR6733" s="81" t="s">
        <v>448</v>
      </c>
      <c r="GS6733" s="81">
        <v>0</v>
      </c>
      <c r="GT6733" s="81">
        <v>0</v>
      </c>
      <c r="GU6733" s="81">
        <v>1.1148832299820636E-2</v>
      </c>
      <c r="GV6733" s="81">
        <v>4.3541857288384152E-4</v>
      </c>
      <c r="GW6733" s="81">
        <v>1.1148832299820636E-2</v>
      </c>
      <c r="GX6733" s="81">
        <v>4.3541857288384152E-4</v>
      </c>
      <c r="GY6733" s="81">
        <v>1.1148832299820636E-2</v>
      </c>
      <c r="GZ6733" s="81">
        <v>4.3541857288384152E-4</v>
      </c>
    </row>
    <row r="6734" spans="98:208" x14ac:dyDescent="0.25">
      <c r="CT6734" s="81" t="s">
        <v>155</v>
      </c>
      <c r="CU6734" s="81" t="s">
        <v>500</v>
      </c>
      <c r="CV6734" s="81" t="s">
        <v>454</v>
      </c>
      <c r="CW6734" s="81">
        <v>2030</v>
      </c>
      <c r="CX6734" s="81">
        <v>0</v>
      </c>
      <c r="CY6734" s="81">
        <v>0</v>
      </c>
      <c r="CZ6734" s="81">
        <v>0</v>
      </c>
      <c r="DA6734" s="81">
        <v>0</v>
      </c>
      <c r="DB6734" s="81">
        <v>22783.18702890693</v>
      </c>
      <c r="DC6734" s="81">
        <v>453.26096055717278</v>
      </c>
      <c r="DD6734" s="81">
        <v>14531.33568557209</v>
      </c>
      <c r="DE6734" s="81">
        <v>7798.5903827776583</v>
      </c>
      <c r="DF6734" s="81">
        <v>0</v>
      </c>
      <c r="DG6734" s="81">
        <v>5.053330437307535</v>
      </c>
      <c r="DH6734" s="81">
        <v>5.053330437307535</v>
      </c>
      <c r="DI6734" s="81">
        <v>5.053330437307535</v>
      </c>
      <c r="DJ6734" s="81">
        <v>5.6061024518045583E-11</v>
      </c>
      <c r="DL6734" s="81">
        <v>0</v>
      </c>
      <c r="DM6734" s="81">
        <v>0</v>
      </c>
      <c r="DN6734" s="81">
        <v>0</v>
      </c>
      <c r="DO6734" s="81">
        <v>0</v>
      </c>
      <c r="DP6734" s="81">
        <v>2.8329488154368372E-10</v>
      </c>
      <c r="DQ6734" s="81">
        <v>2.8329488154368372E-10</v>
      </c>
      <c r="DR6734" s="81">
        <v>0</v>
      </c>
      <c r="DS6734" s="81">
        <v>2.8329488154368372E-10</v>
      </c>
      <c r="DT6734" s="81">
        <v>2.8329488154368372E-10</v>
      </c>
      <c r="DU6734" s="81">
        <v>0</v>
      </c>
      <c r="DV6734" s="81">
        <v>2.8329488154368372E-10</v>
      </c>
      <c r="DW6734" s="81">
        <v>2.8329488154368372E-10</v>
      </c>
      <c r="GE6734" s="81" t="s">
        <v>449</v>
      </c>
      <c r="GF6734" s="81" t="s">
        <v>155</v>
      </c>
      <c r="GG6734" s="81" t="s">
        <v>506</v>
      </c>
      <c r="GH6734" s="81" t="s">
        <v>460</v>
      </c>
      <c r="GI6734" s="81">
        <v>2031</v>
      </c>
      <c r="GJ6734" s="81" t="s">
        <v>201</v>
      </c>
      <c r="GK6734" s="81">
        <v>3.9055083184886243E-2</v>
      </c>
      <c r="GL6734" s="81">
        <v>446.95</v>
      </c>
      <c r="GM6734" s="81">
        <v>2031</v>
      </c>
      <c r="GN6734" s="81" t="s">
        <v>173</v>
      </c>
      <c r="GO6734" s="81">
        <v>1.1148832299820636E-2</v>
      </c>
      <c r="GP6734" s="81">
        <v>10</v>
      </c>
      <c r="GQ6734" s="81">
        <v>0</v>
      </c>
      <c r="GR6734" s="81" t="s">
        <v>448</v>
      </c>
      <c r="GS6734" s="81">
        <v>0</v>
      </c>
      <c r="GT6734" s="81">
        <v>0</v>
      </c>
      <c r="GU6734" s="81">
        <v>0</v>
      </c>
      <c r="GV6734" s="81">
        <v>0</v>
      </c>
      <c r="GW6734" s="81">
        <v>1.1148832299820636E-2</v>
      </c>
      <c r="GX6734" s="81">
        <v>4.3541857288384152E-4</v>
      </c>
      <c r="GY6734" s="81">
        <v>1.1148832299820636E-2</v>
      </c>
      <c r="GZ6734" s="81">
        <v>4.3541857288384152E-4</v>
      </c>
    </row>
    <row r="6735" spans="98:208" x14ac:dyDescent="0.25">
      <c r="CT6735" s="81" t="s">
        <v>155</v>
      </c>
      <c r="CU6735" s="81" t="s">
        <v>500</v>
      </c>
      <c r="CV6735" s="81" t="s">
        <v>454</v>
      </c>
      <c r="CW6735" s="81">
        <v>2031</v>
      </c>
      <c r="CX6735" s="81">
        <v>0</v>
      </c>
      <c r="CY6735" s="81">
        <v>0</v>
      </c>
      <c r="CZ6735" s="81">
        <v>0</v>
      </c>
      <c r="DA6735" s="81">
        <v>0</v>
      </c>
      <c r="DB6735" s="81">
        <v>22783.18702890693</v>
      </c>
      <c r="DC6735" s="81">
        <v>453.26096055717278</v>
      </c>
      <c r="DD6735" s="81">
        <v>14531.33568557209</v>
      </c>
      <c r="DE6735" s="81">
        <v>7798.5903827776583</v>
      </c>
      <c r="DF6735" s="81">
        <v>0</v>
      </c>
      <c r="DG6735" s="81">
        <v>0</v>
      </c>
      <c r="DH6735" s="81">
        <v>5.053330437307535</v>
      </c>
      <c r="DI6735" s="81">
        <v>5.053330437307535</v>
      </c>
      <c r="DJ6735" s="81">
        <v>5.6061024518045583E-11</v>
      </c>
      <c r="DL6735" s="81">
        <v>0</v>
      </c>
      <c r="DM6735" s="81">
        <v>0</v>
      </c>
      <c r="DN6735" s="81">
        <v>0</v>
      </c>
      <c r="DO6735" s="81">
        <v>0</v>
      </c>
      <c r="DP6735" s="81">
        <v>0</v>
      </c>
      <c r="DQ6735" s="81">
        <v>0</v>
      </c>
      <c r="DR6735" s="81">
        <v>0</v>
      </c>
      <c r="DS6735" s="81">
        <v>2.8329488154368372E-10</v>
      </c>
      <c r="DT6735" s="81">
        <v>2.8329488154368372E-10</v>
      </c>
      <c r="DU6735" s="81">
        <v>0</v>
      </c>
      <c r="DV6735" s="81">
        <v>2.8329488154368372E-10</v>
      </c>
      <c r="DW6735" s="81">
        <v>2.8329488154368372E-10</v>
      </c>
      <c r="GE6735" s="81" t="s">
        <v>449</v>
      </c>
      <c r="GF6735" s="81" t="s">
        <v>155</v>
      </c>
      <c r="GG6735" s="81" t="s">
        <v>506</v>
      </c>
      <c r="GH6735" s="81" t="s">
        <v>460</v>
      </c>
      <c r="GI6735" s="81">
        <v>2032</v>
      </c>
      <c r="GJ6735" s="81" t="s">
        <v>201</v>
      </c>
      <c r="GK6735" s="81">
        <v>3.9055083184886243E-2</v>
      </c>
      <c r="GL6735" s="81">
        <v>446.95</v>
      </c>
      <c r="GM6735" s="81">
        <v>2032</v>
      </c>
      <c r="GN6735" s="81" t="s">
        <v>173</v>
      </c>
      <c r="GO6735" s="81">
        <v>1.1148832299820636E-2</v>
      </c>
      <c r="GP6735" s="81">
        <v>10</v>
      </c>
      <c r="GQ6735" s="81">
        <v>0</v>
      </c>
      <c r="GR6735" s="81" t="s">
        <v>448</v>
      </c>
      <c r="GS6735" s="81">
        <v>0</v>
      </c>
      <c r="GT6735" s="81">
        <v>0</v>
      </c>
      <c r="GU6735" s="81">
        <v>0</v>
      </c>
      <c r="GV6735" s="81">
        <v>0</v>
      </c>
      <c r="GW6735" s="81">
        <v>0</v>
      </c>
      <c r="GX6735" s="81">
        <v>0</v>
      </c>
      <c r="GY6735" s="81">
        <v>1.1148832299820636E-2</v>
      </c>
      <c r="GZ6735" s="81">
        <v>4.3541857288384152E-4</v>
      </c>
    </row>
    <row r="6736" spans="98:208" x14ac:dyDescent="0.25">
      <c r="CT6736" s="81" t="s">
        <v>155</v>
      </c>
      <c r="CU6736" s="81" t="s">
        <v>500</v>
      </c>
      <c r="CV6736" s="81" t="s">
        <v>454</v>
      </c>
      <c r="CW6736" s="81">
        <v>2032</v>
      </c>
      <c r="CX6736" s="81">
        <v>0</v>
      </c>
      <c r="CY6736" s="81">
        <v>0</v>
      </c>
      <c r="CZ6736" s="81">
        <v>0</v>
      </c>
      <c r="DA6736" s="81">
        <v>0</v>
      </c>
      <c r="DB6736" s="81">
        <v>22783.18702890693</v>
      </c>
      <c r="DC6736" s="81">
        <v>453.26096055717278</v>
      </c>
      <c r="DD6736" s="81">
        <v>14531.33568557209</v>
      </c>
      <c r="DE6736" s="81">
        <v>7798.5903827776583</v>
      </c>
      <c r="DF6736" s="81">
        <v>0</v>
      </c>
      <c r="DG6736" s="81">
        <v>0</v>
      </c>
      <c r="DH6736" s="81">
        <v>0</v>
      </c>
      <c r="DI6736" s="81">
        <v>5.053330437307535</v>
      </c>
      <c r="DJ6736" s="81">
        <v>5.6061024518045583E-11</v>
      </c>
      <c r="DL6736" s="81">
        <v>0</v>
      </c>
      <c r="DM6736" s="81">
        <v>0</v>
      </c>
      <c r="DN6736" s="81">
        <v>0</v>
      </c>
      <c r="DO6736" s="81">
        <v>0</v>
      </c>
      <c r="DP6736" s="81">
        <v>0</v>
      </c>
      <c r="DQ6736" s="81">
        <v>0</v>
      </c>
      <c r="DR6736" s="81">
        <v>0</v>
      </c>
      <c r="DS6736" s="81">
        <v>0</v>
      </c>
      <c r="DT6736" s="81">
        <v>0</v>
      </c>
      <c r="DU6736" s="81">
        <v>0</v>
      </c>
      <c r="DV6736" s="81">
        <v>2.8329488154368372E-10</v>
      </c>
      <c r="DW6736" s="81">
        <v>2.8329488154368372E-10</v>
      </c>
      <c r="GE6736" s="81" t="s">
        <v>449</v>
      </c>
      <c r="GF6736" s="81" t="s">
        <v>155</v>
      </c>
      <c r="GG6736" s="81" t="s">
        <v>506</v>
      </c>
      <c r="GH6736" s="81" t="s">
        <v>461</v>
      </c>
      <c r="GI6736" s="81">
        <v>2021</v>
      </c>
      <c r="GJ6736" s="81" t="s">
        <v>201</v>
      </c>
      <c r="GK6736" s="81">
        <v>222.22942162783249</v>
      </c>
      <c r="GL6736" s="81">
        <v>446.95</v>
      </c>
      <c r="GM6736" s="81">
        <v>2021</v>
      </c>
      <c r="GN6736" s="81" t="s">
        <v>173</v>
      </c>
      <c r="GO6736" s="81">
        <v>1.1148832299820636E-2</v>
      </c>
      <c r="GP6736" s="81">
        <v>10</v>
      </c>
      <c r="GQ6736" s="81">
        <v>0</v>
      </c>
      <c r="GR6736" s="81" t="s">
        <v>448</v>
      </c>
      <c r="GS6736" s="81">
        <v>1.1148832299820636E-2</v>
      </c>
      <c r="GT6736" s="81">
        <v>2.4775985538148375</v>
      </c>
      <c r="GU6736" s="81">
        <v>1.1148832299820636E-2</v>
      </c>
      <c r="GV6736" s="81">
        <v>2.4775985538148375</v>
      </c>
      <c r="GW6736" s="81">
        <v>0</v>
      </c>
      <c r="GX6736" s="81">
        <v>0</v>
      </c>
      <c r="GY6736" s="81">
        <v>0</v>
      </c>
      <c r="GZ6736" s="81">
        <v>0</v>
      </c>
    </row>
    <row r="6737" spans="98:208" x14ac:dyDescent="0.25">
      <c r="CT6737" s="81" t="s">
        <v>155</v>
      </c>
      <c r="CU6737" s="81" t="s">
        <v>500</v>
      </c>
      <c r="CV6737" s="81" t="s">
        <v>455</v>
      </c>
      <c r="CW6737" s="81">
        <v>2020</v>
      </c>
      <c r="CX6737" s="81">
        <v>0</v>
      </c>
      <c r="CY6737" s="81">
        <v>0</v>
      </c>
      <c r="CZ6737" s="81">
        <v>0</v>
      </c>
      <c r="DA6737" s="81">
        <v>0</v>
      </c>
      <c r="DB6737" s="81">
        <v>21083.84282422272</v>
      </c>
      <c r="DC6737" s="81">
        <v>409.22373582044048</v>
      </c>
      <c r="DD6737" s="81">
        <v>13469.08781237674</v>
      </c>
      <c r="DE6737" s="81">
        <v>7205.5312760247916</v>
      </c>
      <c r="DF6737" s="81">
        <v>4.5623668037681941</v>
      </c>
      <c r="DG6737" s="81">
        <v>0</v>
      </c>
      <c r="DH6737" s="81">
        <v>0</v>
      </c>
      <c r="DI6737" s="81">
        <v>0</v>
      </c>
      <c r="DJ6737" s="81">
        <v>2.4178438968825391E-9</v>
      </c>
      <c r="DL6737" s="81">
        <v>0</v>
      </c>
      <c r="DM6737" s="81">
        <v>1.1031090731830425E-8</v>
      </c>
      <c r="DN6737" s="81">
        <v>1.1031090731830425E-8</v>
      </c>
      <c r="DO6737" s="81">
        <v>0</v>
      </c>
      <c r="DP6737" s="81">
        <v>0</v>
      </c>
      <c r="DQ6737" s="81">
        <v>0</v>
      </c>
      <c r="DR6737" s="81">
        <v>0</v>
      </c>
      <c r="DS6737" s="81">
        <v>0</v>
      </c>
      <c r="DT6737" s="81">
        <v>0</v>
      </c>
      <c r="DU6737" s="81">
        <v>0</v>
      </c>
      <c r="DV6737" s="81">
        <v>0</v>
      </c>
      <c r="DW6737" s="81">
        <v>0</v>
      </c>
      <c r="GE6737" s="81" t="s">
        <v>449</v>
      </c>
      <c r="GF6737" s="81" t="s">
        <v>155</v>
      </c>
      <c r="GG6737" s="81" t="s">
        <v>506</v>
      </c>
      <c r="GH6737" s="81" t="s">
        <v>461</v>
      </c>
      <c r="GI6737" s="81">
        <v>2022</v>
      </c>
      <c r="GJ6737" s="81" t="s">
        <v>201</v>
      </c>
      <c r="GK6737" s="81">
        <v>222.22942162783249</v>
      </c>
      <c r="GL6737" s="81">
        <v>446.95</v>
      </c>
      <c r="GM6737" s="81">
        <v>2022</v>
      </c>
      <c r="GN6737" s="81" t="s">
        <v>173</v>
      </c>
      <c r="GO6737" s="81">
        <v>1.1148832299820636E-2</v>
      </c>
      <c r="GP6737" s="81">
        <v>10</v>
      </c>
      <c r="GQ6737" s="81">
        <v>0</v>
      </c>
      <c r="GR6737" s="81" t="s">
        <v>448</v>
      </c>
      <c r="GS6737" s="81">
        <v>1.1148832299820636E-2</v>
      </c>
      <c r="GT6737" s="81">
        <v>2.4775985538148375</v>
      </c>
      <c r="GU6737" s="81">
        <v>1.1148832299820636E-2</v>
      </c>
      <c r="GV6737" s="81">
        <v>2.4775985538148375</v>
      </c>
      <c r="GW6737" s="81">
        <v>1.1148832299820636E-2</v>
      </c>
      <c r="GX6737" s="81">
        <v>2.4775985538148375</v>
      </c>
      <c r="GY6737" s="81">
        <v>0</v>
      </c>
      <c r="GZ6737" s="81">
        <v>0</v>
      </c>
    </row>
    <row r="6738" spans="98:208" x14ac:dyDescent="0.25">
      <c r="CT6738" s="81" t="s">
        <v>155</v>
      </c>
      <c r="CU6738" s="81" t="s">
        <v>500</v>
      </c>
      <c r="CV6738" s="81" t="s">
        <v>455</v>
      </c>
      <c r="CW6738" s="81">
        <v>2021</v>
      </c>
      <c r="CX6738" s="81">
        <v>0</v>
      </c>
      <c r="CY6738" s="81">
        <v>0</v>
      </c>
      <c r="CZ6738" s="81">
        <v>0</v>
      </c>
      <c r="DA6738" s="81">
        <v>0</v>
      </c>
      <c r="DB6738" s="81">
        <v>21083.84282422272</v>
      </c>
      <c r="DC6738" s="81">
        <v>409.22373582044048</v>
      </c>
      <c r="DD6738" s="81">
        <v>13469.08781237674</v>
      </c>
      <c r="DE6738" s="81">
        <v>7205.5312760247916</v>
      </c>
      <c r="DF6738" s="81">
        <v>4.5623668037681941</v>
      </c>
      <c r="DG6738" s="81">
        <v>4.5623668037681941</v>
      </c>
      <c r="DH6738" s="81">
        <v>0</v>
      </c>
      <c r="DI6738" s="81">
        <v>0</v>
      </c>
      <c r="DJ6738" s="81">
        <v>2.4178438968825391E-9</v>
      </c>
      <c r="DL6738" s="81">
        <v>0</v>
      </c>
      <c r="DM6738" s="81">
        <v>1.1031090731830425E-8</v>
      </c>
      <c r="DN6738" s="81">
        <v>1.1031090731830425E-8</v>
      </c>
      <c r="DO6738" s="81">
        <v>0</v>
      </c>
      <c r="DP6738" s="81">
        <v>1.1031090731830425E-8</v>
      </c>
      <c r="DQ6738" s="81">
        <v>1.1031090731830425E-8</v>
      </c>
      <c r="DR6738" s="81">
        <v>0</v>
      </c>
      <c r="DS6738" s="81">
        <v>0</v>
      </c>
      <c r="DT6738" s="81">
        <v>0</v>
      </c>
      <c r="DU6738" s="81">
        <v>0</v>
      </c>
      <c r="DV6738" s="81">
        <v>0</v>
      </c>
      <c r="DW6738" s="81">
        <v>0</v>
      </c>
      <c r="GE6738" s="81" t="s">
        <v>449</v>
      </c>
      <c r="GF6738" s="81" t="s">
        <v>155</v>
      </c>
      <c r="GG6738" s="81" t="s">
        <v>506</v>
      </c>
      <c r="GH6738" s="81" t="s">
        <v>461</v>
      </c>
      <c r="GI6738" s="81">
        <v>2023</v>
      </c>
      <c r="GJ6738" s="81" t="s">
        <v>201</v>
      </c>
      <c r="GK6738" s="81">
        <v>233.23007680794129</v>
      </c>
      <c r="GL6738" s="81">
        <v>446.95</v>
      </c>
      <c r="GM6738" s="81">
        <v>2023</v>
      </c>
      <c r="GN6738" s="81" t="s">
        <v>173</v>
      </c>
      <c r="GO6738" s="81">
        <v>1.1148832299820636E-2</v>
      </c>
      <c r="GP6738" s="81">
        <v>10</v>
      </c>
      <c r="GQ6738" s="81">
        <v>0</v>
      </c>
      <c r="GR6738" s="81" t="s">
        <v>448</v>
      </c>
      <c r="GS6738" s="81">
        <v>1.1148832299820636E-2</v>
      </c>
      <c r="GT6738" s="81">
        <v>2.6002430136060237</v>
      </c>
      <c r="GU6738" s="81">
        <v>1.1148832299820636E-2</v>
      </c>
      <c r="GV6738" s="81">
        <v>2.6002430136060237</v>
      </c>
      <c r="GW6738" s="81">
        <v>1.1148832299820636E-2</v>
      </c>
      <c r="GX6738" s="81">
        <v>2.6002430136060237</v>
      </c>
      <c r="GY6738" s="81">
        <v>1.1148832299820636E-2</v>
      </c>
      <c r="GZ6738" s="81">
        <v>2.6002430136060237</v>
      </c>
    </row>
    <row r="6739" spans="98:208" x14ac:dyDescent="0.25">
      <c r="CT6739" s="81" t="s">
        <v>155</v>
      </c>
      <c r="CU6739" s="81" t="s">
        <v>500</v>
      </c>
      <c r="CV6739" s="81" t="s">
        <v>455</v>
      </c>
      <c r="CW6739" s="81">
        <v>2022</v>
      </c>
      <c r="CX6739" s="81">
        <v>0</v>
      </c>
      <c r="CY6739" s="81">
        <v>0</v>
      </c>
      <c r="CZ6739" s="81">
        <v>0</v>
      </c>
      <c r="DA6739" s="81">
        <v>0</v>
      </c>
      <c r="DB6739" s="81">
        <v>21083.84282422272</v>
      </c>
      <c r="DC6739" s="81">
        <v>409.22373582044048</v>
      </c>
      <c r="DD6739" s="81">
        <v>13469.08781237674</v>
      </c>
      <c r="DE6739" s="81">
        <v>7205.5312760247916</v>
      </c>
      <c r="DF6739" s="81">
        <v>4.5623668037681941</v>
      </c>
      <c r="DG6739" s="81">
        <v>4.5623668037681941</v>
      </c>
      <c r="DH6739" s="81">
        <v>4.5623668037681941</v>
      </c>
      <c r="DI6739" s="81">
        <v>0</v>
      </c>
      <c r="DJ6739" s="81">
        <v>2.4178438968825391E-9</v>
      </c>
      <c r="DL6739" s="81">
        <v>0</v>
      </c>
      <c r="DM6739" s="81">
        <v>1.1031090731830425E-8</v>
      </c>
      <c r="DN6739" s="81">
        <v>1.1031090731830425E-8</v>
      </c>
      <c r="DO6739" s="81">
        <v>0</v>
      </c>
      <c r="DP6739" s="81">
        <v>1.1031090731830425E-8</v>
      </c>
      <c r="DQ6739" s="81">
        <v>1.1031090731830425E-8</v>
      </c>
      <c r="DR6739" s="81">
        <v>0</v>
      </c>
      <c r="DS6739" s="81">
        <v>1.1031090731830425E-8</v>
      </c>
      <c r="DT6739" s="81">
        <v>1.1031090731830425E-8</v>
      </c>
      <c r="DU6739" s="81">
        <v>0</v>
      </c>
      <c r="DV6739" s="81">
        <v>0</v>
      </c>
      <c r="DW6739" s="81">
        <v>0</v>
      </c>
      <c r="GE6739" s="81" t="s">
        <v>449</v>
      </c>
      <c r="GF6739" s="81" t="s">
        <v>155</v>
      </c>
      <c r="GG6739" s="81" t="s">
        <v>506</v>
      </c>
      <c r="GH6739" s="81" t="s">
        <v>461</v>
      </c>
      <c r="GI6739" s="81">
        <v>2024</v>
      </c>
      <c r="GJ6739" s="81" t="s">
        <v>201</v>
      </c>
      <c r="GK6739" s="81">
        <v>233.23007680794129</v>
      </c>
      <c r="GL6739" s="81">
        <v>446.95</v>
      </c>
      <c r="GM6739" s="81">
        <v>2024</v>
      </c>
      <c r="GN6739" s="81" t="s">
        <v>173</v>
      </c>
      <c r="GO6739" s="81">
        <v>1.1148832299820636E-2</v>
      </c>
      <c r="GP6739" s="81">
        <v>10</v>
      </c>
      <c r="GQ6739" s="81">
        <v>0</v>
      </c>
      <c r="GR6739" s="81" t="s">
        <v>448</v>
      </c>
      <c r="GS6739" s="81">
        <v>1.1148832299820636E-2</v>
      </c>
      <c r="GT6739" s="81">
        <v>2.6002430136060237</v>
      </c>
      <c r="GU6739" s="81">
        <v>1.1148832299820636E-2</v>
      </c>
      <c r="GV6739" s="81">
        <v>2.6002430136060237</v>
      </c>
      <c r="GW6739" s="81">
        <v>1.1148832299820636E-2</v>
      </c>
      <c r="GX6739" s="81">
        <v>2.6002430136060237</v>
      </c>
      <c r="GY6739" s="81">
        <v>1.1148832299820636E-2</v>
      </c>
      <c r="GZ6739" s="81">
        <v>2.6002430136060237</v>
      </c>
    </row>
    <row r="6740" spans="98:208" x14ac:dyDescent="0.25">
      <c r="CT6740" s="81" t="s">
        <v>155</v>
      </c>
      <c r="CU6740" s="81" t="s">
        <v>500</v>
      </c>
      <c r="CV6740" s="81" t="s">
        <v>455</v>
      </c>
      <c r="CW6740" s="81">
        <v>2023</v>
      </c>
      <c r="CX6740" s="81">
        <v>0</v>
      </c>
      <c r="CY6740" s="81">
        <v>0</v>
      </c>
      <c r="CZ6740" s="81">
        <v>0</v>
      </c>
      <c r="DA6740" s="81">
        <v>0</v>
      </c>
      <c r="DB6740" s="81">
        <v>21835.978114130161</v>
      </c>
      <c r="DC6740" s="81">
        <v>428.60232122030828</v>
      </c>
      <c r="DD6740" s="81">
        <v>13939.56097345631</v>
      </c>
      <c r="DE6740" s="81">
        <v>7467.814819452241</v>
      </c>
      <c r="DF6740" s="81">
        <v>4.778415402599073</v>
      </c>
      <c r="DG6740" s="81">
        <v>4.778415402599073</v>
      </c>
      <c r="DH6740" s="81">
        <v>4.778415402599073</v>
      </c>
      <c r="DI6740" s="81">
        <v>4.778415402599073</v>
      </c>
      <c r="DJ6740" s="81">
        <v>2.4178438968825391E-9</v>
      </c>
      <c r="DL6740" s="81">
        <v>0</v>
      </c>
      <c r="DM6740" s="81">
        <v>1.1553462517943689E-8</v>
      </c>
      <c r="DN6740" s="81">
        <v>1.1553462517943689E-8</v>
      </c>
      <c r="DO6740" s="81">
        <v>0</v>
      </c>
      <c r="DP6740" s="81">
        <v>1.1553462517943689E-8</v>
      </c>
      <c r="DQ6740" s="81">
        <v>1.1553462517943689E-8</v>
      </c>
      <c r="DR6740" s="81">
        <v>0</v>
      </c>
      <c r="DS6740" s="81">
        <v>1.1553462517943689E-8</v>
      </c>
      <c r="DT6740" s="81">
        <v>1.1553462517943689E-8</v>
      </c>
      <c r="DU6740" s="81">
        <v>0</v>
      </c>
      <c r="DV6740" s="81">
        <v>1.1553462517943689E-8</v>
      </c>
      <c r="DW6740" s="81">
        <v>1.1553462517943689E-8</v>
      </c>
      <c r="GE6740" s="81" t="s">
        <v>449</v>
      </c>
      <c r="GF6740" s="81" t="s">
        <v>155</v>
      </c>
      <c r="GG6740" s="81" t="s">
        <v>506</v>
      </c>
      <c r="GH6740" s="81" t="s">
        <v>461</v>
      </c>
      <c r="GI6740" s="81">
        <v>2025</v>
      </c>
      <c r="GJ6740" s="81" t="s">
        <v>201</v>
      </c>
      <c r="GK6740" s="81">
        <v>233.23007680794129</v>
      </c>
      <c r="GL6740" s="81">
        <v>446.95</v>
      </c>
      <c r="GM6740" s="81">
        <v>2025</v>
      </c>
      <c r="GN6740" s="81" t="s">
        <v>173</v>
      </c>
      <c r="GO6740" s="81">
        <v>1.1148832299820636E-2</v>
      </c>
      <c r="GP6740" s="81">
        <v>10</v>
      </c>
      <c r="GQ6740" s="81">
        <v>0</v>
      </c>
      <c r="GR6740" s="81" t="s">
        <v>448</v>
      </c>
      <c r="GS6740" s="81">
        <v>1.1148832299820636E-2</v>
      </c>
      <c r="GT6740" s="81">
        <v>2.6002430136060237</v>
      </c>
      <c r="GU6740" s="81">
        <v>1.1148832299820636E-2</v>
      </c>
      <c r="GV6740" s="81">
        <v>2.6002430136060237</v>
      </c>
      <c r="GW6740" s="81">
        <v>1.1148832299820636E-2</v>
      </c>
      <c r="GX6740" s="81">
        <v>2.6002430136060237</v>
      </c>
      <c r="GY6740" s="81">
        <v>1.1148832299820636E-2</v>
      </c>
      <c r="GZ6740" s="81">
        <v>2.6002430136060237</v>
      </c>
    </row>
    <row r="6741" spans="98:208" x14ac:dyDescent="0.25">
      <c r="CT6741" s="81" t="s">
        <v>155</v>
      </c>
      <c r="CU6741" s="81" t="s">
        <v>500</v>
      </c>
      <c r="CV6741" s="81" t="s">
        <v>455</v>
      </c>
      <c r="CW6741" s="81">
        <v>2024</v>
      </c>
      <c r="CX6741" s="81">
        <v>0</v>
      </c>
      <c r="CY6741" s="81">
        <v>0</v>
      </c>
      <c r="CZ6741" s="81">
        <v>0</v>
      </c>
      <c r="DA6741" s="81">
        <v>0</v>
      </c>
      <c r="DB6741" s="81">
        <v>21835.978114130161</v>
      </c>
      <c r="DC6741" s="81">
        <v>428.60232122030828</v>
      </c>
      <c r="DD6741" s="81">
        <v>13939.56097345631</v>
      </c>
      <c r="DE6741" s="81">
        <v>7467.814819452241</v>
      </c>
      <c r="DF6741" s="81">
        <v>4.778415402599073</v>
      </c>
      <c r="DG6741" s="81">
        <v>4.778415402599073</v>
      </c>
      <c r="DH6741" s="81">
        <v>4.778415402599073</v>
      </c>
      <c r="DI6741" s="81">
        <v>4.778415402599073</v>
      </c>
      <c r="DJ6741" s="81">
        <v>2.4178438968825391E-9</v>
      </c>
      <c r="DL6741" s="81">
        <v>0</v>
      </c>
      <c r="DM6741" s="81">
        <v>1.1553462517943689E-8</v>
      </c>
      <c r="DN6741" s="81">
        <v>1.1553462517943689E-8</v>
      </c>
      <c r="DO6741" s="81">
        <v>0</v>
      </c>
      <c r="DP6741" s="81">
        <v>1.1553462517943689E-8</v>
      </c>
      <c r="DQ6741" s="81">
        <v>1.1553462517943689E-8</v>
      </c>
      <c r="DR6741" s="81">
        <v>0</v>
      </c>
      <c r="DS6741" s="81">
        <v>1.1553462517943689E-8</v>
      </c>
      <c r="DT6741" s="81">
        <v>1.1553462517943689E-8</v>
      </c>
      <c r="DU6741" s="81">
        <v>0</v>
      </c>
      <c r="DV6741" s="81">
        <v>1.1553462517943689E-8</v>
      </c>
      <c r="DW6741" s="81">
        <v>1.1553462517943689E-8</v>
      </c>
      <c r="GE6741" s="81" t="s">
        <v>449</v>
      </c>
      <c r="GF6741" s="81" t="s">
        <v>155</v>
      </c>
      <c r="GG6741" s="81" t="s">
        <v>506</v>
      </c>
      <c r="GH6741" s="81" t="s">
        <v>461</v>
      </c>
      <c r="GI6741" s="81">
        <v>2026</v>
      </c>
      <c r="GJ6741" s="81" t="s">
        <v>201</v>
      </c>
      <c r="GK6741" s="81">
        <v>233.23007680794129</v>
      </c>
      <c r="GL6741" s="81">
        <v>446.95</v>
      </c>
      <c r="GM6741" s="81">
        <v>2026</v>
      </c>
      <c r="GN6741" s="81" t="s">
        <v>173</v>
      </c>
      <c r="GO6741" s="81">
        <v>1.1148832299820636E-2</v>
      </c>
      <c r="GP6741" s="81">
        <v>10</v>
      </c>
      <c r="GQ6741" s="81">
        <v>0</v>
      </c>
      <c r="GR6741" s="81" t="s">
        <v>448</v>
      </c>
      <c r="GS6741" s="81">
        <v>1.1148832299820636E-2</v>
      </c>
      <c r="GT6741" s="81">
        <v>2.6002430136060237</v>
      </c>
      <c r="GU6741" s="81">
        <v>1.1148832299820636E-2</v>
      </c>
      <c r="GV6741" s="81">
        <v>2.6002430136060237</v>
      </c>
      <c r="GW6741" s="81">
        <v>1.1148832299820636E-2</v>
      </c>
      <c r="GX6741" s="81">
        <v>2.6002430136060237</v>
      </c>
      <c r="GY6741" s="81">
        <v>1.1148832299820636E-2</v>
      </c>
      <c r="GZ6741" s="81">
        <v>2.6002430136060237</v>
      </c>
    </row>
    <row r="6742" spans="98:208" x14ac:dyDescent="0.25">
      <c r="CT6742" s="81" t="s">
        <v>155</v>
      </c>
      <c r="CU6742" s="81" t="s">
        <v>500</v>
      </c>
      <c r="CV6742" s="81" t="s">
        <v>455</v>
      </c>
      <c r="CW6742" s="81">
        <v>2025</v>
      </c>
      <c r="CX6742" s="81">
        <v>0</v>
      </c>
      <c r="CY6742" s="81">
        <v>0</v>
      </c>
      <c r="CZ6742" s="81">
        <v>0</v>
      </c>
      <c r="DA6742" s="81">
        <v>0</v>
      </c>
      <c r="DB6742" s="81">
        <v>21835.978114130161</v>
      </c>
      <c r="DC6742" s="81">
        <v>428.60232122030828</v>
      </c>
      <c r="DD6742" s="81">
        <v>13939.56097345631</v>
      </c>
      <c r="DE6742" s="81">
        <v>7467.814819452241</v>
      </c>
      <c r="DF6742" s="81">
        <v>4.778415402599073</v>
      </c>
      <c r="DG6742" s="81">
        <v>4.778415402599073</v>
      </c>
      <c r="DH6742" s="81">
        <v>4.778415402599073</v>
      </c>
      <c r="DI6742" s="81">
        <v>4.778415402599073</v>
      </c>
      <c r="DJ6742" s="81">
        <v>2.4178438968825391E-9</v>
      </c>
      <c r="DL6742" s="81">
        <v>0</v>
      </c>
      <c r="DM6742" s="81">
        <v>1.1553462517943689E-8</v>
      </c>
      <c r="DN6742" s="81">
        <v>1.1553462517943689E-8</v>
      </c>
      <c r="DO6742" s="81">
        <v>0</v>
      </c>
      <c r="DP6742" s="81">
        <v>1.1553462517943689E-8</v>
      </c>
      <c r="DQ6742" s="81">
        <v>1.1553462517943689E-8</v>
      </c>
      <c r="DR6742" s="81">
        <v>0</v>
      </c>
      <c r="DS6742" s="81">
        <v>1.1553462517943689E-8</v>
      </c>
      <c r="DT6742" s="81">
        <v>1.1553462517943689E-8</v>
      </c>
      <c r="DU6742" s="81">
        <v>0</v>
      </c>
      <c r="DV6742" s="81">
        <v>1.1553462517943689E-8</v>
      </c>
      <c r="DW6742" s="81">
        <v>1.1553462517943689E-8</v>
      </c>
      <c r="GE6742" s="81" t="s">
        <v>449</v>
      </c>
      <c r="GF6742" s="81" t="s">
        <v>155</v>
      </c>
      <c r="GG6742" s="81" t="s">
        <v>506</v>
      </c>
      <c r="GH6742" s="81" t="s">
        <v>461</v>
      </c>
      <c r="GI6742" s="81">
        <v>2027</v>
      </c>
      <c r="GJ6742" s="81" t="s">
        <v>201</v>
      </c>
      <c r="GK6742" s="81">
        <v>233.23007680794129</v>
      </c>
      <c r="GL6742" s="81">
        <v>446.95</v>
      </c>
      <c r="GM6742" s="81">
        <v>2027</v>
      </c>
      <c r="GN6742" s="81" t="s">
        <v>173</v>
      </c>
      <c r="GO6742" s="81">
        <v>1.1148832299820636E-2</v>
      </c>
      <c r="GP6742" s="81">
        <v>10</v>
      </c>
      <c r="GQ6742" s="81">
        <v>0</v>
      </c>
      <c r="GR6742" s="81" t="s">
        <v>448</v>
      </c>
      <c r="GS6742" s="81">
        <v>1.1148832299820636E-2</v>
      </c>
      <c r="GT6742" s="81">
        <v>2.6002430136060237</v>
      </c>
      <c r="GU6742" s="81">
        <v>1.1148832299820636E-2</v>
      </c>
      <c r="GV6742" s="81">
        <v>2.6002430136060237</v>
      </c>
      <c r="GW6742" s="81">
        <v>1.1148832299820636E-2</v>
      </c>
      <c r="GX6742" s="81">
        <v>2.6002430136060237</v>
      </c>
      <c r="GY6742" s="81">
        <v>1.1148832299820636E-2</v>
      </c>
      <c r="GZ6742" s="81">
        <v>2.6002430136060237</v>
      </c>
    </row>
    <row r="6743" spans="98:208" x14ac:dyDescent="0.25">
      <c r="CT6743" s="81" t="s">
        <v>155</v>
      </c>
      <c r="CU6743" s="81" t="s">
        <v>500</v>
      </c>
      <c r="CV6743" s="81" t="s">
        <v>455</v>
      </c>
      <c r="CW6743" s="81">
        <v>2026</v>
      </c>
      <c r="CX6743" s="81">
        <v>0</v>
      </c>
      <c r="CY6743" s="81">
        <v>0</v>
      </c>
      <c r="CZ6743" s="81">
        <v>0</v>
      </c>
      <c r="DA6743" s="81">
        <v>0</v>
      </c>
      <c r="DB6743" s="81">
        <v>21835.978114130161</v>
      </c>
      <c r="DC6743" s="81">
        <v>428.60232122030828</v>
      </c>
      <c r="DD6743" s="81">
        <v>13939.56097345631</v>
      </c>
      <c r="DE6743" s="81">
        <v>7467.814819452241</v>
      </c>
      <c r="DF6743" s="81">
        <v>4.778415402599073</v>
      </c>
      <c r="DG6743" s="81">
        <v>4.778415402599073</v>
      </c>
      <c r="DH6743" s="81">
        <v>4.778415402599073</v>
      </c>
      <c r="DI6743" s="81">
        <v>4.778415402599073</v>
      </c>
      <c r="DJ6743" s="81">
        <v>2.4178438968825391E-9</v>
      </c>
      <c r="DL6743" s="81">
        <v>0</v>
      </c>
      <c r="DM6743" s="81">
        <v>1.1553462517943689E-8</v>
      </c>
      <c r="DN6743" s="81">
        <v>1.1553462517943689E-8</v>
      </c>
      <c r="DO6743" s="81">
        <v>0</v>
      </c>
      <c r="DP6743" s="81">
        <v>1.1553462517943689E-8</v>
      </c>
      <c r="DQ6743" s="81">
        <v>1.1553462517943689E-8</v>
      </c>
      <c r="DR6743" s="81">
        <v>0</v>
      </c>
      <c r="DS6743" s="81">
        <v>1.1553462517943689E-8</v>
      </c>
      <c r="DT6743" s="81">
        <v>1.1553462517943689E-8</v>
      </c>
      <c r="DU6743" s="81">
        <v>0</v>
      </c>
      <c r="DV6743" s="81">
        <v>1.1553462517943689E-8</v>
      </c>
      <c r="DW6743" s="81">
        <v>1.1553462517943689E-8</v>
      </c>
      <c r="GE6743" s="81" t="s">
        <v>449</v>
      </c>
      <c r="GF6743" s="81" t="s">
        <v>155</v>
      </c>
      <c r="GG6743" s="81" t="s">
        <v>506</v>
      </c>
      <c r="GH6743" s="81" t="s">
        <v>461</v>
      </c>
      <c r="GI6743" s="81">
        <v>2028</v>
      </c>
      <c r="GJ6743" s="81" t="s">
        <v>201</v>
      </c>
      <c r="GK6743" s="81">
        <v>247.2729921649491</v>
      </c>
      <c r="GL6743" s="81">
        <v>446.95</v>
      </c>
      <c r="GM6743" s="81">
        <v>2028</v>
      </c>
      <c r="GN6743" s="81" t="s">
        <v>173</v>
      </c>
      <c r="GO6743" s="81">
        <v>1.1148832299820636E-2</v>
      </c>
      <c r="GP6743" s="81">
        <v>10</v>
      </c>
      <c r="GQ6743" s="81">
        <v>0</v>
      </c>
      <c r="GR6743" s="81" t="s">
        <v>448</v>
      </c>
      <c r="GS6743" s="81">
        <v>1.1148832299820636E-2</v>
      </c>
      <c r="GT6743" s="81">
        <v>2.7568051219218797</v>
      </c>
      <c r="GU6743" s="81">
        <v>1.1148832299820636E-2</v>
      </c>
      <c r="GV6743" s="81">
        <v>2.7568051219218797</v>
      </c>
      <c r="GW6743" s="81">
        <v>1.1148832299820636E-2</v>
      </c>
      <c r="GX6743" s="81">
        <v>2.7568051219218797</v>
      </c>
      <c r="GY6743" s="81">
        <v>1.1148832299820636E-2</v>
      </c>
      <c r="GZ6743" s="81">
        <v>2.7568051219218797</v>
      </c>
    </row>
    <row r="6744" spans="98:208" x14ac:dyDescent="0.25">
      <c r="CT6744" s="81" t="s">
        <v>155</v>
      </c>
      <c r="CU6744" s="81" t="s">
        <v>500</v>
      </c>
      <c r="CV6744" s="81" t="s">
        <v>455</v>
      </c>
      <c r="CW6744" s="81">
        <v>2027</v>
      </c>
      <c r="CX6744" s="81">
        <v>0</v>
      </c>
      <c r="CY6744" s="81">
        <v>0</v>
      </c>
      <c r="CZ6744" s="81">
        <v>0</v>
      </c>
      <c r="DA6744" s="81">
        <v>0</v>
      </c>
      <c r="DB6744" s="81">
        <v>21835.978114130161</v>
      </c>
      <c r="DC6744" s="81">
        <v>428.60232122030828</v>
      </c>
      <c r="DD6744" s="81">
        <v>13939.56097345631</v>
      </c>
      <c r="DE6744" s="81">
        <v>7467.814819452241</v>
      </c>
      <c r="DF6744" s="81">
        <v>4.778415402599073</v>
      </c>
      <c r="DG6744" s="81">
        <v>4.778415402599073</v>
      </c>
      <c r="DH6744" s="81">
        <v>4.778415402599073</v>
      </c>
      <c r="DI6744" s="81">
        <v>4.778415402599073</v>
      </c>
      <c r="DJ6744" s="81">
        <v>2.4178438968825391E-9</v>
      </c>
      <c r="DL6744" s="81">
        <v>0</v>
      </c>
      <c r="DM6744" s="81">
        <v>1.1553462517943689E-8</v>
      </c>
      <c r="DN6744" s="81">
        <v>1.1553462517943689E-8</v>
      </c>
      <c r="DO6744" s="81">
        <v>0</v>
      </c>
      <c r="DP6744" s="81">
        <v>1.1553462517943689E-8</v>
      </c>
      <c r="DQ6744" s="81">
        <v>1.1553462517943689E-8</v>
      </c>
      <c r="DR6744" s="81">
        <v>0</v>
      </c>
      <c r="DS6744" s="81">
        <v>1.1553462517943689E-8</v>
      </c>
      <c r="DT6744" s="81">
        <v>1.1553462517943689E-8</v>
      </c>
      <c r="DU6744" s="81">
        <v>0</v>
      </c>
      <c r="DV6744" s="81">
        <v>1.1553462517943689E-8</v>
      </c>
      <c r="DW6744" s="81">
        <v>1.1553462517943689E-8</v>
      </c>
      <c r="GE6744" s="81" t="s">
        <v>449</v>
      </c>
      <c r="GF6744" s="81" t="s">
        <v>155</v>
      </c>
      <c r="GG6744" s="81" t="s">
        <v>506</v>
      </c>
      <c r="GH6744" s="81" t="s">
        <v>461</v>
      </c>
      <c r="GI6744" s="81">
        <v>2029</v>
      </c>
      <c r="GJ6744" s="81" t="s">
        <v>201</v>
      </c>
      <c r="GK6744" s="81">
        <v>247.2729921649491</v>
      </c>
      <c r="GL6744" s="81">
        <v>446.95</v>
      </c>
      <c r="GM6744" s="81">
        <v>2029</v>
      </c>
      <c r="GN6744" s="81" t="s">
        <v>173</v>
      </c>
      <c r="GO6744" s="81">
        <v>1.1148832299820636E-2</v>
      </c>
      <c r="GP6744" s="81">
        <v>10</v>
      </c>
      <c r="GQ6744" s="81">
        <v>0</v>
      </c>
      <c r="GR6744" s="81" t="s">
        <v>448</v>
      </c>
      <c r="GS6744" s="81">
        <v>1.1148832299820636E-2</v>
      </c>
      <c r="GT6744" s="81">
        <v>2.7568051219218797</v>
      </c>
      <c r="GU6744" s="81">
        <v>1.1148832299820636E-2</v>
      </c>
      <c r="GV6744" s="81">
        <v>2.7568051219218797</v>
      </c>
      <c r="GW6744" s="81">
        <v>1.1148832299820636E-2</v>
      </c>
      <c r="GX6744" s="81">
        <v>2.7568051219218797</v>
      </c>
      <c r="GY6744" s="81">
        <v>1.1148832299820636E-2</v>
      </c>
      <c r="GZ6744" s="81">
        <v>2.7568051219218797</v>
      </c>
    </row>
    <row r="6745" spans="98:208" x14ac:dyDescent="0.25">
      <c r="CT6745" s="81" t="s">
        <v>155</v>
      </c>
      <c r="CU6745" s="81" t="s">
        <v>500</v>
      </c>
      <c r="CV6745" s="81" t="s">
        <v>455</v>
      </c>
      <c r="CW6745" s="81">
        <v>2028</v>
      </c>
      <c r="CX6745" s="81">
        <v>0</v>
      </c>
      <c r="CY6745" s="81">
        <v>0</v>
      </c>
      <c r="CZ6745" s="81">
        <v>0</v>
      </c>
      <c r="DA6745" s="81">
        <v>0</v>
      </c>
      <c r="DB6745" s="81">
        <v>22783.18702890458</v>
      </c>
      <c r="DC6745" s="81">
        <v>453.26096055717272</v>
      </c>
      <c r="DD6745" s="81">
        <v>14531.33568557027</v>
      </c>
      <c r="DE6745" s="81">
        <v>7798.5903827767124</v>
      </c>
      <c r="DF6745" s="81">
        <v>5.053330437307535</v>
      </c>
      <c r="DG6745" s="81">
        <v>5.053330437307535</v>
      </c>
      <c r="DH6745" s="81">
        <v>5.053330437307535</v>
      </c>
      <c r="DI6745" s="81">
        <v>5.053330437307535</v>
      </c>
      <c r="DJ6745" s="81">
        <v>2.4178438968825391E-9</v>
      </c>
      <c r="DL6745" s="81">
        <v>0</v>
      </c>
      <c r="DM6745" s="81">
        <v>1.2218164156774795E-8</v>
      </c>
      <c r="DN6745" s="81">
        <v>1.2218164156774795E-8</v>
      </c>
      <c r="DO6745" s="81">
        <v>0</v>
      </c>
      <c r="DP6745" s="81">
        <v>1.2218164156774795E-8</v>
      </c>
      <c r="DQ6745" s="81">
        <v>1.2218164156774795E-8</v>
      </c>
      <c r="DR6745" s="81">
        <v>0</v>
      </c>
      <c r="DS6745" s="81">
        <v>1.2218164156774795E-8</v>
      </c>
      <c r="DT6745" s="81">
        <v>1.2218164156774795E-8</v>
      </c>
      <c r="DU6745" s="81">
        <v>0</v>
      </c>
      <c r="DV6745" s="81">
        <v>1.2218164156774795E-8</v>
      </c>
      <c r="DW6745" s="81">
        <v>1.2218164156774795E-8</v>
      </c>
      <c r="GE6745" s="81" t="s">
        <v>449</v>
      </c>
      <c r="GF6745" s="81" t="s">
        <v>155</v>
      </c>
      <c r="GG6745" s="81" t="s">
        <v>506</v>
      </c>
      <c r="GH6745" s="81" t="s">
        <v>461</v>
      </c>
      <c r="GI6745" s="81">
        <v>2030</v>
      </c>
      <c r="GJ6745" s="81" t="s">
        <v>201</v>
      </c>
      <c r="GK6745" s="81">
        <v>247.2729921649491</v>
      </c>
      <c r="GL6745" s="81">
        <v>446.95</v>
      </c>
      <c r="GM6745" s="81">
        <v>2030</v>
      </c>
      <c r="GN6745" s="81" t="s">
        <v>173</v>
      </c>
      <c r="GO6745" s="81">
        <v>1.1148832299820636E-2</v>
      </c>
      <c r="GP6745" s="81">
        <v>10</v>
      </c>
      <c r="GQ6745" s="81">
        <v>0</v>
      </c>
      <c r="GR6745" s="81" t="s">
        <v>448</v>
      </c>
      <c r="GS6745" s="81">
        <v>0</v>
      </c>
      <c r="GT6745" s="81">
        <v>0</v>
      </c>
      <c r="GU6745" s="81">
        <v>1.1148832299820636E-2</v>
      </c>
      <c r="GV6745" s="81">
        <v>2.7568051219218797</v>
      </c>
      <c r="GW6745" s="81">
        <v>1.1148832299820636E-2</v>
      </c>
      <c r="GX6745" s="81">
        <v>2.7568051219218797</v>
      </c>
      <c r="GY6745" s="81">
        <v>1.1148832299820636E-2</v>
      </c>
      <c r="GZ6745" s="81">
        <v>2.7568051219218797</v>
      </c>
    </row>
    <row r="6746" spans="98:208" x14ac:dyDescent="0.25">
      <c r="CT6746" s="81" t="s">
        <v>155</v>
      </c>
      <c r="CU6746" s="81" t="s">
        <v>500</v>
      </c>
      <c r="CV6746" s="81" t="s">
        <v>455</v>
      </c>
      <c r="CW6746" s="81">
        <v>2029</v>
      </c>
      <c r="CX6746" s="81">
        <v>0</v>
      </c>
      <c r="CY6746" s="81">
        <v>0</v>
      </c>
      <c r="CZ6746" s="81">
        <v>0</v>
      </c>
      <c r="DA6746" s="81">
        <v>0</v>
      </c>
      <c r="DB6746" s="81">
        <v>22783.18702890458</v>
      </c>
      <c r="DC6746" s="81">
        <v>453.26096055717272</v>
      </c>
      <c r="DD6746" s="81">
        <v>14531.33568557027</v>
      </c>
      <c r="DE6746" s="81">
        <v>7798.5903827767124</v>
      </c>
      <c r="DF6746" s="81">
        <v>5.053330437307535</v>
      </c>
      <c r="DG6746" s="81">
        <v>5.053330437307535</v>
      </c>
      <c r="DH6746" s="81">
        <v>5.053330437307535</v>
      </c>
      <c r="DI6746" s="81">
        <v>5.053330437307535</v>
      </c>
      <c r="DJ6746" s="81">
        <v>2.4178438968825391E-9</v>
      </c>
      <c r="DL6746" s="81">
        <v>0</v>
      </c>
      <c r="DM6746" s="81">
        <v>1.2218164156774795E-8</v>
      </c>
      <c r="DN6746" s="81">
        <v>1.2218164156774795E-8</v>
      </c>
      <c r="DO6746" s="81">
        <v>0</v>
      </c>
      <c r="DP6746" s="81">
        <v>1.2218164156774795E-8</v>
      </c>
      <c r="DQ6746" s="81">
        <v>1.2218164156774795E-8</v>
      </c>
      <c r="DR6746" s="81">
        <v>0</v>
      </c>
      <c r="DS6746" s="81">
        <v>1.2218164156774795E-8</v>
      </c>
      <c r="DT6746" s="81">
        <v>1.2218164156774795E-8</v>
      </c>
      <c r="DU6746" s="81">
        <v>0</v>
      </c>
      <c r="DV6746" s="81">
        <v>1.2218164156774795E-8</v>
      </c>
      <c r="DW6746" s="81">
        <v>1.2218164156774795E-8</v>
      </c>
      <c r="GE6746" s="81" t="s">
        <v>449</v>
      </c>
      <c r="GF6746" s="81" t="s">
        <v>155</v>
      </c>
      <c r="GG6746" s="81" t="s">
        <v>506</v>
      </c>
      <c r="GH6746" s="81" t="s">
        <v>461</v>
      </c>
      <c r="GI6746" s="81">
        <v>2031</v>
      </c>
      <c r="GJ6746" s="81" t="s">
        <v>201</v>
      </c>
      <c r="GK6746" s="81">
        <v>247.2729921649491</v>
      </c>
      <c r="GL6746" s="81">
        <v>446.95</v>
      </c>
      <c r="GM6746" s="81">
        <v>2031</v>
      </c>
      <c r="GN6746" s="81" t="s">
        <v>173</v>
      </c>
      <c r="GO6746" s="81">
        <v>1.1148832299820636E-2</v>
      </c>
      <c r="GP6746" s="81">
        <v>10</v>
      </c>
      <c r="GQ6746" s="81">
        <v>0</v>
      </c>
      <c r="GR6746" s="81" t="s">
        <v>448</v>
      </c>
      <c r="GS6746" s="81">
        <v>0</v>
      </c>
      <c r="GT6746" s="81">
        <v>0</v>
      </c>
      <c r="GU6746" s="81">
        <v>0</v>
      </c>
      <c r="GV6746" s="81">
        <v>0</v>
      </c>
      <c r="GW6746" s="81">
        <v>1.1148832299820636E-2</v>
      </c>
      <c r="GX6746" s="81">
        <v>2.7568051219218797</v>
      </c>
      <c r="GY6746" s="81">
        <v>1.1148832299820636E-2</v>
      </c>
      <c r="GZ6746" s="81">
        <v>2.7568051219218797</v>
      </c>
    </row>
    <row r="6747" spans="98:208" x14ac:dyDescent="0.25">
      <c r="CT6747" s="81" t="s">
        <v>155</v>
      </c>
      <c r="CU6747" s="81" t="s">
        <v>500</v>
      </c>
      <c r="CV6747" s="81" t="s">
        <v>455</v>
      </c>
      <c r="CW6747" s="81">
        <v>2030</v>
      </c>
      <c r="CX6747" s="81">
        <v>0</v>
      </c>
      <c r="CY6747" s="81">
        <v>0</v>
      </c>
      <c r="CZ6747" s="81">
        <v>0</v>
      </c>
      <c r="DA6747" s="81">
        <v>0</v>
      </c>
      <c r="DB6747" s="81">
        <v>22783.18702890458</v>
      </c>
      <c r="DC6747" s="81">
        <v>453.26096055717272</v>
      </c>
      <c r="DD6747" s="81">
        <v>14531.33568557027</v>
      </c>
      <c r="DE6747" s="81">
        <v>7798.5903827767124</v>
      </c>
      <c r="DF6747" s="81">
        <v>0</v>
      </c>
      <c r="DG6747" s="81">
        <v>5.053330437307535</v>
      </c>
      <c r="DH6747" s="81">
        <v>5.053330437307535</v>
      </c>
      <c r="DI6747" s="81">
        <v>5.053330437307535</v>
      </c>
      <c r="DJ6747" s="81">
        <v>2.4178438968825391E-9</v>
      </c>
      <c r="DL6747" s="81">
        <v>0</v>
      </c>
      <c r="DM6747" s="81">
        <v>0</v>
      </c>
      <c r="DN6747" s="81">
        <v>0</v>
      </c>
      <c r="DO6747" s="81">
        <v>0</v>
      </c>
      <c r="DP6747" s="81">
        <v>1.2218164156774795E-8</v>
      </c>
      <c r="DQ6747" s="81">
        <v>1.2218164156774795E-8</v>
      </c>
      <c r="DR6747" s="81">
        <v>0</v>
      </c>
      <c r="DS6747" s="81">
        <v>1.2218164156774795E-8</v>
      </c>
      <c r="DT6747" s="81">
        <v>1.2218164156774795E-8</v>
      </c>
      <c r="DU6747" s="81">
        <v>0</v>
      </c>
      <c r="DV6747" s="81">
        <v>1.2218164156774795E-8</v>
      </c>
      <c r="DW6747" s="81">
        <v>1.2218164156774795E-8</v>
      </c>
      <c r="GE6747" s="81" t="s">
        <v>449</v>
      </c>
      <c r="GF6747" s="81" t="s">
        <v>155</v>
      </c>
      <c r="GG6747" s="81" t="s">
        <v>506</v>
      </c>
      <c r="GH6747" s="81" t="s">
        <v>461</v>
      </c>
      <c r="GI6747" s="81">
        <v>2032</v>
      </c>
      <c r="GJ6747" s="81" t="s">
        <v>201</v>
      </c>
      <c r="GK6747" s="81">
        <v>247.2729921649491</v>
      </c>
      <c r="GL6747" s="81">
        <v>446.95</v>
      </c>
      <c r="GM6747" s="81">
        <v>2032</v>
      </c>
      <c r="GN6747" s="81" t="s">
        <v>173</v>
      </c>
      <c r="GO6747" s="81">
        <v>1.1148832299820636E-2</v>
      </c>
      <c r="GP6747" s="81">
        <v>10</v>
      </c>
      <c r="GQ6747" s="81">
        <v>0</v>
      </c>
      <c r="GR6747" s="81" t="s">
        <v>448</v>
      </c>
      <c r="GS6747" s="81">
        <v>0</v>
      </c>
      <c r="GT6747" s="81">
        <v>0</v>
      </c>
      <c r="GU6747" s="81">
        <v>0</v>
      </c>
      <c r="GV6747" s="81">
        <v>0</v>
      </c>
      <c r="GW6747" s="81">
        <v>0</v>
      </c>
      <c r="GX6747" s="81">
        <v>0</v>
      </c>
      <c r="GY6747" s="81">
        <v>1.1148832299820636E-2</v>
      </c>
      <c r="GZ6747" s="81">
        <v>2.7568051219218797</v>
      </c>
    </row>
    <row r="6748" spans="98:208" x14ac:dyDescent="0.25">
      <c r="CT6748" s="81" t="s">
        <v>155</v>
      </c>
      <c r="CU6748" s="81" t="s">
        <v>500</v>
      </c>
      <c r="CV6748" s="81" t="s">
        <v>455</v>
      </c>
      <c r="CW6748" s="81">
        <v>2031</v>
      </c>
      <c r="CX6748" s="81">
        <v>0</v>
      </c>
      <c r="CY6748" s="81">
        <v>0</v>
      </c>
      <c r="CZ6748" s="81">
        <v>0</v>
      </c>
      <c r="DA6748" s="81">
        <v>0</v>
      </c>
      <c r="DB6748" s="81">
        <v>22783.18702890458</v>
      </c>
      <c r="DC6748" s="81">
        <v>453.26096055717272</v>
      </c>
      <c r="DD6748" s="81">
        <v>14531.33568557027</v>
      </c>
      <c r="DE6748" s="81">
        <v>7798.5903827767124</v>
      </c>
      <c r="DF6748" s="81">
        <v>0</v>
      </c>
      <c r="DG6748" s="81">
        <v>0</v>
      </c>
      <c r="DH6748" s="81">
        <v>5.053330437307535</v>
      </c>
      <c r="DI6748" s="81">
        <v>5.053330437307535</v>
      </c>
      <c r="DJ6748" s="81">
        <v>2.4178438968825391E-9</v>
      </c>
      <c r="DL6748" s="81">
        <v>0</v>
      </c>
      <c r="DM6748" s="81">
        <v>0</v>
      </c>
      <c r="DN6748" s="81">
        <v>0</v>
      </c>
      <c r="DO6748" s="81">
        <v>0</v>
      </c>
      <c r="DP6748" s="81">
        <v>0</v>
      </c>
      <c r="DQ6748" s="81">
        <v>0</v>
      </c>
      <c r="DR6748" s="81">
        <v>0</v>
      </c>
      <c r="DS6748" s="81">
        <v>1.2218164156774795E-8</v>
      </c>
      <c r="DT6748" s="81">
        <v>1.2218164156774795E-8</v>
      </c>
      <c r="DU6748" s="81">
        <v>0</v>
      </c>
      <c r="DV6748" s="81">
        <v>1.2218164156774795E-8</v>
      </c>
      <c r="DW6748" s="81">
        <v>1.2218164156774795E-8</v>
      </c>
      <c r="GE6748" s="81" t="s">
        <v>449</v>
      </c>
      <c r="GF6748" s="81" t="s">
        <v>155</v>
      </c>
      <c r="GG6748" s="81" t="s">
        <v>506</v>
      </c>
      <c r="GH6748" s="81" t="s">
        <v>451</v>
      </c>
      <c r="GI6748" s="81">
        <v>2021</v>
      </c>
      <c r="GJ6748" s="81" t="s">
        <v>201</v>
      </c>
      <c r="GK6748" s="81">
        <v>222.22942162783619</v>
      </c>
      <c r="GL6748" s="81">
        <v>446.95</v>
      </c>
      <c r="GM6748" s="81">
        <v>2021</v>
      </c>
      <c r="GN6748" s="81" t="s">
        <v>173</v>
      </c>
      <c r="GO6748" s="81">
        <v>1.1148832299820636E-2</v>
      </c>
      <c r="GP6748" s="81">
        <v>10</v>
      </c>
      <c r="GQ6748" s="81">
        <v>0</v>
      </c>
      <c r="GR6748" s="81" t="s">
        <v>448</v>
      </c>
      <c r="GS6748" s="81">
        <v>1.1148832299820636E-2</v>
      </c>
      <c r="GT6748" s="81">
        <v>2.4775985538148788</v>
      </c>
      <c r="GU6748" s="81">
        <v>1.1148832299820636E-2</v>
      </c>
      <c r="GV6748" s="81">
        <v>2.4775985538148788</v>
      </c>
      <c r="GW6748" s="81">
        <v>0</v>
      </c>
      <c r="GX6748" s="81">
        <v>0</v>
      </c>
      <c r="GY6748" s="81">
        <v>0</v>
      </c>
      <c r="GZ6748" s="81">
        <v>0</v>
      </c>
    </row>
    <row r="6749" spans="98:208" x14ac:dyDescent="0.25">
      <c r="CT6749" s="81" t="s">
        <v>155</v>
      </c>
      <c r="CU6749" s="81" t="s">
        <v>500</v>
      </c>
      <c r="CV6749" s="81" t="s">
        <v>455</v>
      </c>
      <c r="CW6749" s="81">
        <v>2032</v>
      </c>
      <c r="CX6749" s="81">
        <v>0</v>
      </c>
      <c r="CY6749" s="81">
        <v>0</v>
      </c>
      <c r="CZ6749" s="81">
        <v>0</v>
      </c>
      <c r="DA6749" s="81">
        <v>0</v>
      </c>
      <c r="DB6749" s="81">
        <v>22783.18702890458</v>
      </c>
      <c r="DC6749" s="81">
        <v>453.26096055717272</v>
      </c>
      <c r="DD6749" s="81">
        <v>14531.33568557027</v>
      </c>
      <c r="DE6749" s="81">
        <v>7798.5903827767124</v>
      </c>
      <c r="DF6749" s="81">
        <v>0</v>
      </c>
      <c r="DG6749" s="81">
        <v>0</v>
      </c>
      <c r="DH6749" s="81">
        <v>0</v>
      </c>
      <c r="DI6749" s="81">
        <v>5.053330437307535</v>
      </c>
      <c r="DJ6749" s="81">
        <v>2.4178438968825391E-9</v>
      </c>
      <c r="DL6749" s="81">
        <v>0</v>
      </c>
      <c r="DM6749" s="81">
        <v>0</v>
      </c>
      <c r="DN6749" s="81">
        <v>0</v>
      </c>
      <c r="DO6749" s="81">
        <v>0</v>
      </c>
      <c r="DP6749" s="81">
        <v>0</v>
      </c>
      <c r="DQ6749" s="81">
        <v>0</v>
      </c>
      <c r="DR6749" s="81">
        <v>0</v>
      </c>
      <c r="DS6749" s="81">
        <v>0</v>
      </c>
      <c r="DT6749" s="81">
        <v>0</v>
      </c>
      <c r="DU6749" s="81">
        <v>0</v>
      </c>
      <c r="DV6749" s="81">
        <v>1.2218164156774795E-8</v>
      </c>
      <c r="DW6749" s="81">
        <v>1.2218164156774795E-8</v>
      </c>
      <c r="GE6749" s="81" t="s">
        <v>449</v>
      </c>
      <c r="GF6749" s="81" t="s">
        <v>155</v>
      </c>
      <c r="GG6749" s="81" t="s">
        <v>506</v>
      </c>
      <c r="GH6749" s="81" t="s">
        <v>451</v>
      </c>
      <c r="GI6749" s="81">
        <v>2022</v>
      </c>
      <c r="GJ6749" s="81" t="s">
        <v>201</v>
      </c>
      <c r="GK6749" s="81">
        <v>222.22942162783619</v>
      </c>
      <c r="GL6749" s="81">
        <v>446.95</v>
      </c>
      <c r="GM6749" s="81">
        <v>2022</v>
      </c>
      <c r="GN6749" s="81" t="s">
        <v>173</v>
      </c>
      <c r="GO6749" s="81">
        <v>1.1148832299820636E-2</v>
      </c>
      <c r="GP6749" s="81">
        <v>10</v>
      </c>
      <c r="GQ6749" s="81">
        <v>0</v>
      </c>
      <c r="GR6749" s="81" t="s">
        <v>448</v>
      </c>
      <c r="GS6749" s="81">
        <v>1.1148832299820636E-2</v>
      </c>
      <c r="GT6749" s="81">
        <v>2.4775985538148788</v>
      </c>
      <c r="GU6749" s="81">
        <v>1.1148832299820636E-2</v>
      </c>
      <c r="GV6749" s="81">
        <v>2.4775985538148788</v>
      </c>
      <c r="GW6749" s="81">
        <v>1.1148832299820636E-2</v>
      </c>
      <c r="GX6749" s="81">
        <v>2.4775985538148788</v>
      </c>
      <c r="GY6749" s="81">
        <v>0</v>
      </c>
      <c r="GZ6749" s="81">
        <v>0</v>
      </c>
    </row>
    <row r="6750" spans="98:208" x14ac:dyDescent="0.25">
      <c r="CT6750" s="81" t="s">
        <v>155</v>
      </c>
      <c r="CU6750" s="81" t="s">
        <v>501</v>
      </c>
      <c r="CV6750" s="81" t="s">
        <v>459</v>
      </c>
      <c r="CW6750" s="81">
        <v>2020</v>
      </c>
      <c r="CX6750" s="81">
        <v>0</v>
      </c>
      <c r="CY6750" s="81">
        <v>0</v>
      </c>
      <c r="CZ6750" s="81">
        <v>0</v>
      </c>
      <c r="DA6750" s="81">
        <v>0</v>
      </c>
      <c r="DB6750" s="81">
        <v>5.2405583313015391</v>
      </c>
      <c r="DC6750" s="81">
        <v>0.69641821681223237</v>
      </c>
      <c r="DD6750" s="81">
        <v>2.9419641522810172</v>
      </c>
      <c r="DE6750" s="81">
        <v>1.6021759622082901</v>
      </c>
      <c r="DF6750" s="81">
        <v>7.7642499097797073E-3</v>
      </c>
      <c r="DG6750" s="81">
        <v>0</v>
      </c>
      <c r="DH6750" s="81">
        <v>0</v>
      </c>
      <c r="DI6750" s="81">
        <v>0</v>
      </c>
      <c r="DJ6750" s="81">
        <v>1.471110625615235E-5</v>
      </c>
      <c r="DL6750" s="81">
        <v>0</v>
      </c>
      <c r="DM6750" s="81">
        <v>1.1422070542209058E-7</v>
      </c>
      <c r="DN6750" s="81">
        <v>1.1422070542209058E-7</v>
      </c>
      <c r="DO6750" s="81">
        <v>0</v>
      </c>
      <c r="DP6750" s="81">
        <v>0</v>
      </c>
      <c r="DQ6750" s="81">
        <v>0</v>
      </c>
      <c r="DR6750" s="81">
        <v>0</v>
      </c>
      <c r="DS6750" s="81">
        <v>0</v>
      </c>
      <c r="DT6750" s="81">
        <v>0</v>
      </c>
      <c r="DU6750" s="81">
        <v>0</v>
      </c>
      <c r="DV6750" s="81">
        <v>0</v>
      </c>
      <c r="DW6750" s="81">
        <v>0</v>
      </c>
      <c r="GE6750" s="81" t="s">
        <v>449</v>
      </c>
      <c r="GF6750" s="81" t="s">
        <v>155</v>
      </c>
      <c r="GG6750" s="81" t="s">
        <v>506</v>
      </c>
      <c r="GH6750" s="81" t="s">
        <v>451</v>
      </c>
      <c r="GI6750" s="81">
        <v>2023</v>
      </c>
      <c r="GJ6750" s="81" t="s">
        <v>201</v>
      </c>
      <c r="GK6750" s="81">
        <v>233.23007680794501</v>
      </c>
      <c r="GL6750" s="81">
        <v>446.95</v>
      </c>
      <c r="GM6750" s="81">
        <v>2023</v>
      </c>
      <c r="GN6750" s="81" t="s">
        <v>173</v>
      </c>
      <c r="GO6750" s="81">
        <v>1.1148832299820636E-2</v>
      </c>
      <c r="GP6750" s="81">
        <v>10</v>
      </c>
      <c r="GQ6750" s="81">
        <v>0</v>
      </c>
      <c r="GR6750" s="81" t="s">
        <v>448</v>
      </c>
      <c r="GS6750" s="81">
        <v>1.1148832299820636E-2</v>
      </c>
      <c r="GT6750" s="81">
        <v>2.600243013606065</v>
      </c>
      <c r="GU6750" s="81">
        <v>1.1148832299820636E-2</v>
      </c>
      <c r="GV6750" s="81">
        <v>2.600243013606065</v>
      </c>
      <c r="GW6750" s="81">
        <v>1.1148832299820636E-2</v>
      </c>
      <c r="GX6750" s="81">
        <v>2.600243013606065</v>
      </c>
      <c r="GY6750" s="81">
        <v>1.1148832299820636E-2</v>
      </c>
      <c r="GZ6750" s="81">
        <v>2.600243013606065</v>
      </c>
    </row>
    <row r="6751" spans="98:208" x14ac:dyDescent="0.25">
      <c r="CT6751" s="81" t="s">
        <v>155</v>
      </c>
      <c r="CU6751" s="81" t="s">
        <v>501</v>
      </c>
      <c r="CV6751" s="81" t="s">
        <v>459</v>
      </c>
      <c r="CW6751" s="81">
        <v>2021</v>
      </c>
      <c r="CX6751" s="81">
        <v>0</v>
      </c>
      <c r="CY6751" s="81">
        <v>0</v>
      </c>
      <c r="CZ6751" s="81">
        <v>0</v>
      </c>
      <c r="DA6751" s="81">
        <v>0</v>
      </c>
      <c r="DB6751" s="81">
        <v>5.2405583313015391</v>
      </c>
      <c r="DC6751" s="81">
        <v>0.69641821681223237</v>
      </c>
      <c r="DD6751" s="81">
        <v>2.9419641522810172</v>
      </c>
      <c r="DE6751" s="81">
        <v>1.6021759622082901</v>
      </c>
      <c r="DF6751" s="81">
        <v>7.7642499097797073E-3</v>
      </c>
      <c r="DG6751" s="81">
        <v>7.7642499097797073E-3</v>
      </c>
      <c r="DH6751" s="81">
        <v>0</v>
      </c>
      <c r="DI6751" s="81">
        <v>0</v>
      </c>
      <c r="DJ6751" s="81">
        <v>1.471110625615235E-5</v>
      </c>
      <c r="DL6751" s="81">
        <v>0</v>
      </c>
      <c r="DM6751" s="81">
        <v>1.1422070542209058E-7</v>
      </c>
      <c r="DN6751" s="81">
        <v>1.1422070542209058E-7</v>
      </c>
      <c r="DO6751" s="81">
        <v>0</v>
      </c>
      <c r="DP6751" s="81">
        <v>1.1422070542209058E-7</v>
      </c>
      <c r="DQ6751" s="81">
        <v>1.1422070542209058E-7</v>
      </c>
      <c r="DR6751" s="81">
        <v>0</v>
      </c>
      <c r="DS6751" s="81">
        <v>0</v>
      </c>
      <c r="DT6751" s="81">
        <v>0</v>
      </c>
      <c r="DU6751" s="81">
        <v>0</v>
      </c>
      <c r="DV6751" s="81">
        <v>0</v>
      </c>
      <c r="DW6751" s="81">
        <v>0</v>
      </c>
      <c r="GE6751" s="81" t="s">
        <v>449</v>
      </c>
      <c r="GF6751" s="81" t="s">
        <v>155</v>
      </c>
      <c r="GG6751" s="81" t="s">
        <v>506</v>
      </c>
      <c r="GH6751" s="81" t="s">
        <v>451</v>
      </c>
      <c r="GI6751" s="81">
        <v>2024</v>
      </c>
      <c r="GJ6751" s="81" t="s">
        <v>201</v>
      </c>
      <c r="GK6751" s="81">
        <v>233.23007680794501</v>
      </c>
      <c r="GL6751" s="81">
        <v>446.95</v>
      </c>
      <c r="GM6751" s="81">
        <v>2024</v>
      </c>
      <c r="GN6751" s="81" t="s">
        <v>173</v>
      </c>
      <c r="GO6751" s="81">
        <v>1.1148832299820636E-2</v>
      </c>
      <c r="GP6751" s="81">
        <v>10</v>
      </c>
      <c r="GQ6751" s="81">
        <v>0</v>
      </c>
      <c r="GR6751" s="81" t="s">
        <v>448</v>
      </c>
      <c r="GS6751" s="81">
        <v>1.1148832299820636E-2</v>
      </c>
      <c r="GT6751" s="81">
        <v>2.600243013606065</v>
      </c>
      <c r="GU6751" s="81">
        <v>1.1148832299820636E-2</v>
      </c>
      <c r="GV6751" s="81">
        <v>2.600243013606065</v>
      </c>
      <c r="GW6751" s="81">
        <v>1.1148832299820636E-2</v>
      </c>
      <c r="GX6751" s="81">
        <v>2.600243013606065</v>
      </c>
      <c r="GY6751" s="81">
        <v>1.1148832299820636E-2</v>
      </c>
      <c r="GZ6751" s="81">
        <v>2.600243013606065</v>
      </c>
    </row>
    <row r="6752" spans="98:208" x14ac:dyDescent="0.25">
      <c r="CT6752" s="81" t="s">
        <v>155</v>
      </c>
      <c r="CU6752" s="81" t="s">
        <v>501</v>
      </c>
      <c r="CV6752" s="81" t="s">
        <v>459</v>
      </c>
      <c r="CW6752" s="81">
        <v>2022</v>
      </c>
      <c r="CX6752" s="81">
        <v>0</v>
      </c>
      <c r="CY6752" s="81">
        <v>0</v>
      </c>
      <c r="CZ6752" s="81">
        <v>0</v>
      </c>
      <c r="DA6752" s="81">
        <v>0</v>
      </c>
      <c r="DB6752" s="81">
        <v>5.2405583313015391</v>
      </c>
      <c r="DC6752" s="81">
        <v>0.69641821681223237</v>
      </c>
      <c r="DD6752" s="81">
        <v>2.9419641522810172</v>
      </c>
      <c r="DE6752" s="81">
        <v>1.6021759622082901</v>
      </c>
      <c r="DF6752" s="81">
        <v>7.7642499097797073E-3</v>
      </c>
      <c r="DG6752" s="81">
        <v>7.7642499097797073E-3</v>
      </c>
      <c r="DH6752" s="81">
        <v>7.7642499097797073E-3</v>
      </c>
      <c r="DI6752" s="81">
        <v>0</v>
      </c>
      <c r="DJ6752" s="81">
        <v>1.471110625615235E-5</v>
      </c>
      <c r="DL6752" s="81">
        <v>0</v>
      </c>
      <c r="DM6752" s="81">
        <v>1.1422070542209058E-7</v>
      </c>
      <c r="DN6752" s="81">
        <v>1.1422070542209058E-7</v>
      </c>
      <c r="DO6752" s="81">
        <v>0</v>
      </c>
      <c r="DP6752" s="81">
        <v>1.1422070542209058E-7</v>
      </c>
      <c r="DQ6752" s="81">
        <v>1.1422070542209058E-7</v>
      </c>
      <c r="DR6752" s="81">
        <v>0</v>
      </c>
      <c r="DS6752" s="81">
        <v>1.1422070542209058E-7</v>
      </c>
      <c r="DT6752" s="81">
        <v>1.1422070542209058E-7</v>
      </c>
      <c r="DU6752" s="81">
        <v>0</v>
      </c>
      <c r="DV6752" s="81">
        <v>0</v>
      </c>
      <c r="DW6752" s="81">
        <v>0</v>
      </c>
      <c r="GE6752" s="81" t="s">
        <v>449</v>
      </c>
      <c r="GF6752" s="81" t="s">
        <v>155</v>
      </c>
      <c r="GG6752" s="81" t="s">
        <v>506</v>
      </c>
      <c r="GH6752" s="81" t="s">
        <v>451</v>
      </c>
      <c r="GI6752" s="81">
        <v>2025</v>
      </c>
      <c r="GJ6752" s="81" t="s">
        <v>201</v>
      </c>
      <c r="GK6752" s="81">
        <v>233.23007680794501</v>
      </c>
      <c r="GL6752" s="81">
        <v>446.95</v>
      </c>
      <c r="GM6752" s="81">
        <v>2025</v>
      </c>
      <c r="GN6752" s="81" t="s">
        <v>173</v>
      </c>
      <c r="GO6752" s="81">
        <v>1.1148832299820636E-2</v>
      </c>
      <c r="GP6752" s="81">
        <v>10</v>
      </c>
      <c r="GQ6752" s="81">
        <v>0</v>
      </c>
      <c r="GR6752" s="81" t="s">
        <v>448</v>
      </c>
      <c r="GS6752" s="81">
        <v>1.1148832299820636E-2</v>
      </c>
      <c r="GT6752" s="81">
        <v>2.600243013606065</v>
      </c>
      <c r="GU6752" s="81">
        <v>1.1148832299820636E-2</v>
      </c>
      <c r="GV6752" s="81">
        <v>2.600243013606065</v>
      </c>
      <c r="GW6752" s="81">
        <v>1.1148832299820636E-2</v>
      </c>
      <c r="GX6752" s="81">
        <v>2.600243013606065</v>
      </c>
      <c r="GY6752" s="81">
        <v>1.1148832299820636E-2</v>
      </c>
      <c r="GZ6752" s="81">
        <v>2.600243013606065</v>
      </c>
    </row>
    <row r="6753" spans="98:208" x14ac:dyDescent="0.25">
      <c r="CT6753" s="81" t="s">
        <v>155</v>
      </c>
      <c r="CU6753" s="81" t="s">
        <v>501</v>
      </c>
      <c r="CV6753" s="81" t="s">
        <v>459</v>
      </c>
      <c r="CW6753" s="81">
        <v>2023</v>
      </c>
      <c r="CX6753" s="81">
        <v>0</v>
      </c>
      <c r="CY6753" s="81">
        <v>0</v>
      </c>
      <c r="CZ6753" s="81">
        <v>0</v>
      </c>
      <c r="DA6753" s="81">
        <v>0</v>
      </c>
      <c r="DB6753" s="81">
        <v>5.475034607007764</v>
      </c>
      <c r="DC6753" s="81">
        <v>0.71896016785821371</v>
      </c>
      <c r="DD6753" s="81">
        <v>3.071497198615103</v>
      </c>
      <c r="DE6753" s="81">
        <v>1.6845772405344479</v>
      </c>
      <c r="DF6753" s="81">
        <v>8.0155663417021197E-3</v>
      </c>
      <c r="DG6753" s="81">
        <v>8.0155663417021197E-3</v>
      </c>
      <c r="DH6753" s="81">
        <v>8.0155663417021197E-3</v>
      </c>
      <c r="DI6753" s="81">
        <v>8.0155663417021197E-3</v>
      </c>
      <c r="DJ6753" s="81">
        <v>1.471110625615235E-5</v>
      </c>
      <c r="DL6753" s="81">
        <v>0</v>
      </c>
      <c r="DM6753" s="81">
        <v>1.1791784815601826E-7</v>
      </c>
      <c r="DN6753" s="81">
        <v>1.1791784815601826E-7</v>
      </c>
      <c r="DO6753" s="81">
        <v>0</v>
      </c>
      <c r="DP6753" s="81">
        <v>1.1791784815601826E-7</v>
      </c>
      <c r="DQ6753" s="81">
        <v>1.1791784815601826E-7</v>
      </c>
      <c r="DR6753" s="81">
        <v>0</v>
      </c>
      <c r="DS6753" s="81">
        <v>1.1791784815601826E-7</v>
      </c>
      <c r="DT6753" s="81">
        <v>1.1791784815601826E-7</v>
      </c>
      <c r="DU6753" s="81">
        <v>0</v>
      </c>
      <c r="DV6753" s="81">
        <v>1.1791784815601826E-7</v>
      </c>
      <c r="DW6753" s="81">
        <v>1.1791784815601826E-7</v>
      </c>
      <c r="GE6753" s="81" t="s">
        <v>449</v>
      </c>
      <c r="GF6753" s="81" t="s">
        <v>155</v>
      </c>
      <c r="GG6753" s="81" t="s">
        <v>506</v>
      </c>
      <c r="GH6753" s="81" t="s">
        <v>451</v>
      </c>
      <c r="GI6753" s="81">
        <v>2026</v>
      </c>
      <c r="GJ6753" s="81" t="s">
        <v>201</v>
      </c>
      <c r="GK6753" s="81">
        <v>233.23007680794501</v>
      </c>
      <c r="GL6753" s="81">
        <v>446.95</v>
      </c>
      <c r="GM6753" s="81">
        <v>2026</v>
      </c>
      <c r="GN6753" s="81" t="s">
        <v>173</v>
      </c>
      <c r="GO6753" s="81">
        <v>1.1148832299820636E-2</v>
      </c>
      <c r="GP6753" s="81">
        <v>10</v>
      </c>
      <c r="GQ6753" s="81">
        <v>0</v>
      </c>
      <c r="GR6753" s="81" t="s">
        <v>448</v>
      </c>
      <c r="GS6753" s="81">
        <v>1.1148832299820636E-2</v>
      </c>
      <c r="GT6753" s="81">
        <v>2.600243013606065</v>
      </c>
      <c r="GU6753" s="81">
        <v>1.1148832299820636E-2</v>
      </c>
      <c r="GV6753" s="81">
        <v>2.600243013606065</v>
      </c>
      <c r="GW6753" s="81">
        <v>1.1148832299820636E-2</v>
      </c>
      <c r="GX6753" s="81">
        <v>2.600243013606065</v>
      </c>
      <c r="GY6753" s="81">
        <v>1.1148832299820636E-2</v>
      </c>
      <c r="GZ6753" s="81">
        <v>2.600243013606065</v>
      </c>
    </row>
    <row r="6754" spans="98:208" x14ac:dyDescent="0.25">
      <c r="CT6754" s="81" t="s">
        <v>155</v>
      </c>
      <c r="CU6754" s="81" t="s">
        <v>501</v>
      </c>
      <c r="CV6754" s="81" t="s">
        <v>459</v>
      </c>
      <c r="CW6754" s="81">
        <v>2024</v>
      </c>
      <c r="CX6754" s="81">
        <v>0</v>
      </c>
      <c r="CY6754" s="81">
        <v>0</v>
      </c>
      <c r="CZ6754" s="81">
        <v>0</v>
      </c>
      <c r="DA6754" s="81">
        <v>0</v>
      </c>
      <c r="DB6754" s="81">
        <v>5.475034607007764</v>
      </c>
      <c r="DC6754" s="81">
        <v>0.71896016785821371</v>
      </c>
      <c r="DD6754" s="81">
        <v>3.071497198615103</v>
      </c>
      <c r="DE6754" s="81">
        <v>1.6845772405344479</v>
      </c>
      <c r="DF6754" s="81">
        <v>8.0155663417021197E-3</v>
      </c>
      <c r="DG6754" s="81">
        <v>8.0155663417021197E-3</v>
      </c>
      <c r="DH6754" s="81">
        <v>8.0155663417021197E-3</v>
      </c>
      <c r="DI6754" s="81">
        <v>8.0155663417021197E-3</v>
      </c>
      <c r="DJ6754" s="81">
        <v>1.471110625615235E-5</v>
      </c>
      <c r="DL6754" s="81">
        <v>0</v>
      </c>
      <c r="DM6754" s="81">
        <v>1.1791784815601826E-7</v>
      </c>
      <c r="DN6754" s="81">
        <v>1.1791784815601826E-7</v>
      </c>
      <c r="DO6754" s="81">
        <v>0</v>
      </c>
      <c r="DP6754" s="81">
        <v>1.1791784815601826E-7</v>
      </c>
      <c r="DQ6754" s="81">
        <v>1.1791784815601826E-7</v>
      </c>
      <c r="DR6754" s="81">
        <v>0</v>
      </c>
      <c r="DS6754" s="81">
        <v>1.1791784815601826E-7</v>
      </c>
      <c r="DT6754" s="81">
        <v>1.1791784815601826E-7</v>
      </c>
      <c r="DU6754" s="81">
        <v>0</v>
      </c>
      <c r="DV6754" s="81">
        <v>1.1791784815601826E-7</v>
      </c>
      <c r="DW6754" s="81">
        <v>1.1791784815601826E-7</v>
      </c>
      <c r="GE6754" s="81" t="s">
        <v>449</v>
      </c>
      <c r="GF6754" s="81" t="s">
        <v>155</v>
      </c>
      <c r="GG6754" s="81" t="s">
        <v>506</v>
      </c>
      <c r="GH6754" s="81" t="s">
        <v>451</v>
      </c>
      <c r="GI6754" s="81">
        <v>2027</v>
      </c>
      <c r="GJ6754" s="81" t="s">
        <v>201</v>
      </c>
      <c r="GK6754" s="81">
        <v>233.23007680794501</v>
      </c>
      <c r="GL6754" s="81">
        <v>446.95</v>
      </c>
      <c r="GM6754" s="81">
        <v>2027</v>
      </c>
      <c r="GN6754" s="81" t="s">
        <v>173</v>
      </c>
      <c r="GO6754" s="81">
        <v>1.1148832299820636E-2</v>
      </c>
      <c r="GP6754" s="81">
        <v>10</v>
      </c>
      <c r="GQ6754" s="81">
        <v>0</v>
      </c>
      <c r="GR6754" s="81" t="s">
        <v>448</v>
      </c>
      <c r="GS6754" s="81">
        <v>1.1148832299820636E-2</v>
      </c>
      <c r="GT6754" s="81">
        <v>2.600243013606065</v>
      </c>
      <c r="GU6754" s="81">
        <v>1.1148832299820636E-2</v>
      </c>
      <c r="GV6754" s="81">
        <v>2.600243013606065</v>
      </c>
      <c r="GW6754" s="81">
        <v>1.1148832299820636E-2</v>
      </c>
      <c r="GX6754" s="81">
        <v>2.600243013606065</v>
      </c>
      <c r="GY6754" s="81">
        <v>1.1148832299820636E-2</v>
      </c>
      <c r="GZ6754" s="81">
        <v>2.600243013606065</v>
      </c>
    </row>
    <row r="6755" spans="98:208" x14ac:dyDescent="0.25">
      <c r="CT6755" s="81" t="s">
        <v>155</v>
      </c>
      <c r="CU6755" s="81" t="s">
        <v>501</v>
      </c>
      <c r="CV6755" s="81" t="s">
        <v>459</v>
      </c>
      <c r="CW6755" s="81">
        <v>2025</v>
      </c>
      <c r="CX6755" s="81">
        <v>0</v>
      </c>
      <c r="CY6755" s="81">
        <v>0</v>
      </c>
      <c r="CZ6755" s="81">
        <v>0</v>
      </c>
      <c r="DA6755" s="81">
        <v>0</v>
      </c>
      <c r="DB6755" s="81">
        <v>5.475034607007764</v>
      </c>
      <c r="DC6755" s="81">
        <v>0.71896016785821371</v>
      </c>
      <c r="DD6755" s="81">
        <v>3.071497198615103</v>
      </c>
      <c r="DE6755" s="81">
        <v>1.6845772405344479</v>
      </c>
      <c r="DF6755" s="81">
        <v>8.0155663417021197E-3</v>
      </c>
      <c r="DG6755" s="81">
        <v>8.0155663417021197E-3</v>
      </c>
      <c r="DH6755" s="81">
        <v>8.0155663417021197E-3</v>
      </c>
      <c r="DI6755" s="81">
        <v>8.0155663417021197E-3</v>
      </c>
      <c r="DJ6755" s="81">
        <v>1.471110625615235E-5</v>
      </c>
      <c r="DL6755" s="81">
        <v>0</v>
      </c>
      <c r="DM6755" s="81">
        <v>1.1791784815601826E-7</v>
      </c>
      <c r="DN6755" s="81">
        <v>1.1791784815601826E-7</v>
      </c>
      <c r="DO6755" s="81">
        <v>0</v>
      </c>
      <c r="DP6755" s="81">
        <v>1.1791784815601826E-7</v>
      </c>
      <c r="DQ6755" s="81">
        <v>1.1791784815601826E-7</v>
      </c>
      <c r="DR6755" s="81">
        <v>0</v>
      </c>
      <c r="DS6755" s="81">
        <v>1.1791784815601826E-7</v>
      </c>
      <c r="DT6755" s="81">
        <v>1.1791784815601826E-7</v>
      </c>
      <c r="DU6755" s="81">
        <v>0</v>
      </c>
      <c r="DV6755" s="81">
        <v>1.1791784815601826E-7</v>
      </c>
      <c r="DW6755" s="81">
        <v>1.1791784815601826E-7</v>
      </c>
      <c r="GE6755" s="81" t="s">
        <v>449</v>
      </c>
      <c r="GF6755" s="81" t="s">
        <v>155</v>
      </c>
      <c r="GG6755" s="81" t="s">
        <v>506</v>
      </c>
      <c r="GH6755" s="81" t="s">
        <v>451</v>
      </c>
      <c r="GI6755" s="81">
        <v>2028</v>
      </c>
      <c r="GJ6755" s="81" t="s">
        <v>201</v>
      </c>
      <c r="GK6755" s="81">
        <v>247.27299216495319</v>
      </c>
      <c r="GL6755" s="81">
        <v>446.95</v>
      </c>
      <c r="GM6755" s="81">
        <v>2028</v>
      </c>
      <c r="GN6755" s="81" t="s">
        <v>173</v>
      </c>
      <c r="GO6755" s="81">
        <v>1.1148832299820636E-2</v>
      </c>
      <c r="GP6755" s="81">
        <v>10</v>
      </c>
      <c r="GQ6755" s="81">
        <v>0</v>
      </c>
      <c r="GR6755" s="81" t="s">
        <v>448</v>
      </c>
      <c r="GS6755" s="81">
        <v>1.1148832299820636E-2</v>
      </c>
      <c r="GT6755" s="81">
        <v>2.7568051219219254</v>
      </c>
      <c r="GU6755" s="81">
        <v>1.1148832299820636E-2</v>
      </c>
      <c r="GV6755" s="81">
        <v>2.7568051219219254</v>
      </c>
      <c r="GW6755" s="81">
        <v>1.1148832299820636E-2</v>
      </c>
      <c r="GX6755" s="81">
        <v>2.7568051219219254</v>
      </c>
      <c r="GY6755" s="81">
        <v>1.1148832299820636E-2</v>
      </c>
      <c r="GZ6755" s="81">
        <v>2.7568051219219254</v>
      </c>
    </row>
    <row r="6756" spans="98:208" x14ac:dyDescent="0.25">
      <c r="CT6756" s="81" t="s">
        <v>155</v>
      </c>
      <c r="CU6756" s="81" t="s">
        <v>501</v>
      </c>
      <c r="CV6756" s="81" t="s">
        <v>459</v>
      </c>
      <c r="CW6756" s="81">
        <v>2026</v>
      </c>
      <c r="CX6756" s="81">
        <v>0</v>
      </c>
      <c r="CY6756" s="81">
        <v>0</v>
      </c>
      <c r="CZ6756" s="81">
        <v>0</v>
      </c>
      <c r="DA6756" s="81">
        <v>0</v>
      </c>
      <c r="DB6756" s="81">
        <v>5.475034607007764</v>
      </c>
      <c r="DC6756" s="81">
        <v>0.71896016785821371</v>
      </c>
      <c r="DD6756" s="81">
        <v>3.071497198615103</v>
      </c>
      <c r="DE6756" s="81">
        <v>1.6845772405344479</v>
      </c>
      <c r="DF6756" s="81">
        <v>8.0155663417021197E-3</v>
      </c>
      <c r="DG6756" s="81">
        <v>8.0155663417021197E-3</v>
      </c>
      <c r="DH6756" s="81">
        <v>8.0155663417021197E-3</v>
      </c>
      <c r="DI6756" s="81">
        <v>8.0155663417021197E-3</v>
      </c>
      <c r="DJ6756" s="81">
        <v>1.471110625615235E-5</v>
      </c>
      <c r="DL6756" s="81">
        <v>0</v>
      </c>
      <c r="DM6756" s="81">
        <v>1.1791784815601826E-7</v>
      </c>
      <c r="DN6756" s="81">
        <v>1.1791784815601826E-7</v>
      </c>
      <c r="DO6756" s="81">
        <v>0</v>
      </c>
      <c r="DP6756" s="81">
        <v>1.1791784815601826E-7</v>
      </c>
      <c r="DQ6756" s="81">
        <v>1.1791784815601826E-7</v>
      </c>
      <c r="DR6756" s="81">
        <v>0</v>
      </c>
      <c r="DS6756" s="81">
        <v>1.1791784815601826E-7</v>
      </c>
      <c r="DT6756" s="81">
        <v>1.1791784815601826E-7</v>
      </c>
      <c r="DU6756" s="81">
        <v>0</v>
      </c>
      <c r="DV6756" s="81">
        <v>1.1791784815601826E-7</v>
      </c>
      <c r="DW6756" s="81">
        <v>1.1791784815601826E-7</v>
      </c>
      <c r="GE6756" s="81" t="s">
        <v>449</v>
      </c>
      <c r="GF6756" s="81" t="s">
        <v>155</v>
      </c>
      <c r="GG6756" s="81" t="s">
        <v>506</v>
      </c>
      <c r="GH6756" s="81" t="s">
        <v>451</v>
      </c>
      <c r="GI6756" s="81">
        <v>2029</v>
      </c>
      <c r="GJ6756" s="81" t="s">
        <v>201</v>
      </c>
      <c r="GK6756" s="81">
        <v>247.27299216495319</v>
      </c>
      <c r="GL6756" s="81">
        <v>446.95</v>
      </c>
      <c r="GM6756" s="81">
        <v>2029</v>
      </c>
      <c r="GN6756" s="81" t="s">
        <v>173</v>
      </c>
      <c r="GO6756" s="81">
        <v>1.1148832299820636E-2</v>
      </c>
      <c r="GP6756" s="81">
        <v>10</v>
      </c>
      <c r="GQ6756" s="81">
        <v>0</v>
      </c>
      <c r="GR6756" s="81" t="s">
        <v>448</v>
      </c>
      <c r="GS6756" s="81">
        <v>1.1148832299820636E-2</v>
      </c>
      <c r="GT6756" s="81">
        <v>2.7568051219219254</v>
      </c>
      <c r="GU6756" s="81">
        <v>1.1148832299820636E-2</v>
      </c>
      <c r="GV6756" s="81">
        <v>2.7568051219219254</v>
      </c>
      <c r="GW6756" s="81">
        <v>1.1148832299820636E-2</v>
      </c>
      <c r="GX6756" s="81">
        <v>2.7568051219219254</v>
      </c>
      <c r="GY6756" s="81">
        <v>1.1148832299820636E-2</v>
      </c>
      <c r="GZ6756" s="81">
        <v>2.7568051219219254</v>
      </c>
    </row>
    <row r="6757" spans="98:208" x14ac:dyDescent="0.25">
      <c r="CT6757" s="81" t="s">
        <v>155</v>
      </c>
      <c r="CU6757" s="81" t="s">
        <v>501</v>
      </c>
      <c r="CV6757" s="81" t="s">
        <v>459</v>
      </c>
      <c r="CW6757" s="81">
        <v>2027</v>
      </c>
      <c r="CX6757" s="81">
        <v>0</v>
      </c>
      <c r="CY6757" s="81">
        <v>0</v>
      </c>
      <c r="CZ6757" s="81">
        <v>0</v>
      </c>
      <c r="DA6757" s="81">
        <v>0</v>
      </c>
      <c r="DB6757" s="81">
        <v>5.475034607007764</v>
      </c>
      <c r="DC6757" s="81">
        <v>0.71896016785821371</v>
      </c>
      <c r="DD6757" s="81">
        <v>3.071497198615103</v>
      </c>
      <c r="DE6757" s="81">
        <v>1.6845772405344479</v>
      </c>
      <c r="DF6757" s="81">
        <v>8.0155663417021197E-3</v>
      </c>
      <c r="DG6757" s="81">
        <v>8.0155663417021197E-3</v>
      </c>
      <c r="DH6757" s="81">
        <v>8.0155663417021197E-3</v>
      </c>
      <c r="DI6757" s="81">
        <v>8.0155663417021197E-3</v>
      </c>
      <c r="DJ6757" s="81">
        <v>1.471110625615235E-5</v>
      </c>
      <c r="DL6757" s="81">
        <v>0</v>
      </c>
      <c r="DM6757" s="81">
        <v>1.1791784815601826E-7</v>
      </c>
      <c r="DN6757" s="81">
        <v>1.1791784815601826E-7</v>
      </c>
      <c r="DO6757" s="81">
        <v>0</v>
      </c>
      <c r="DP6757" s="81">
        <v>1.1791784815601826E-7</v>
      </c>
      <c r="DQ6757" s="81">
        <v>1.1791784815601826E-7</v>
      </c>
      <c r="DR6757" s="81">
        <v>0</v>
      </c>
      <c r="DS6757" s="81">
        <v>1.1791784815601826E-7</v>
      </c>
      <c r="DT6757" s="81">
        <v>1.1791784815601826E-7</v>
      </c>
      <c r="DU6757" s="81">
        <v>0</v>
      </c>
      <c r="DV6757" s="81">
        <v>1.1791784815601826E-7</v>
      </c>
      <c r="DW6757" s="81">
        <v>1.1791784815601826E-7</v>
      </c>
      <c r="GE6757" s="81" t="s">
        <v>449</v>
      </c>
      <c r="GF6757" s="81" t="s">
        <v>155</v>
      </c>
      <c r="GG6757" s="81" t="s">
        <v>506</v>
      </c>
      <c r="GH6757" s="81" t="s">
        <v>451</v>
      </c>
      <c r="GI6757" s="81">
        <v>2030</v>
      </c>
      <c r="GJ6757" s="81" t="s">
        <v>201</v>
      </c>
      <c r="GK6757" s="81">
        <v>247.27299216495319</v>
      </c>
      <c r="GL6757" s="81">
        <v>446.95</v>
      </c>
      <c r="GM6757" s="81">
        <v>2030</v>
      </c>
      <c r="GN6757" s="81" t="s">
        <v>173</v>
      </c>
      <c r="GO6757" s="81">
        <v>1.1148832299820636E-2</v>
      </c>
      <c r="GP6757" s="81">
        <v>10</v>
      </c>
      <c r="GQ6757" s="81">
        <v>0</v>
      </c>
      <c r="GR6757" s="81" t="s">
        <v>448</v>
      </c>
      <c r="GS6757" s="81">
        <v>0</v>
      </c>
      <c r="GT6757" s="81">
        <v>0</v>
      </c>
      <c r="GU6757" s="81">
        <v>1.1148832299820636E-2</v>
      </c>
      <c r="GV6757" s="81">
        <v>2.7568051219219254</v>
      </c>
      <c r="GW6757" s="81">
        <v>1.1148832299820636E-2</v>
      </c>
      <c r="GX6757" s="81">
        <v>2.7568051219219254</v>
      </c>
      <c r="GY6757" s="81">
        <v>1.1148832299820636E-2</v>
      </c>
      <c r="GZ6757" s="81">
        <v>2.7568051219219254</v>
      </c>
    </row>
    <row r="6758" spans="98:208" x14ac:dyDescent="0.25">
      <c r="CT6758" s="81" t="s">
        <v>155</v>
      </c>
      <c r="CU6758" s="81" t="s">
        <v>501</v>
      </c>
      <c r="CV6758" s="81" t="s">
        <v>459</v>
      </c>
      <c r="CW6758" s="81">
        <v>2028</v>
      </c>
      <c r="CX6758" s="81">
        <v>0</v>
      </c>
      <c r="CY6758" s="81">
        <v>0</v>
      </c>
      <c r="CZ6758" s="81">
        <v>0</v>
      </c>
      <c r="DA6758" s="81">
        <v>0</v>
      </c>
      <c r="DB6758" s="81">
        <v>5.7770153400784556</v>
      </c>
      <c r="DC6758" s="81">
        <v>0.74733835430388962</v>
      </c>
      <c r="DD6758" s="81">
        <v>3.2379513401017221</v>
      </c>
      <c r="DE6758" s="81">
        <v>1.791725645672845</v>
      </c>
      <c r="DF6758" s="81">
        <v>8.3319499833580026E-3</v>
      </c>
      <c r="DG6758" s="81">
        <v>8.3319499833580026E-3</v>
      </c>
      <c r="DH6758" s="81">
        <v>8.3319499833580026E-3</v>
      </c>
      <c r="DI6758" s="81">
        <v>8.3319499833580026E-3</v>
      </c>
      <c r="DJ6758" s="81">
        <v>1.471110625615235E-5</v>
      </c>
      <c r="DL6758" s="81">
        <v>0</v>
      </c>
      <c r="DM6758" s="81">
        <v>1.2257220152612637E-7</v>
      </c>
      <c r="DN6758" s="81">
        <v>1.2257220152612637E-7</v>
      </c>
      <c r="DO6758" s="81">
        <v>0</v>
      </c>
      <c r="DP6758" s="81">
        <v>1.2257220152612637E-7</v>
      </c>
      <c r="DQ6758" s="81">
        <v>1.2257220152612637E-7</v>
      </c>
      <c r="DR6758" s="81">
        <v>0</v>
      </c>
      <c r="DS6758" s="81">
        <v>1.2257220152612637E-7</v>
      </c>
      <c r="DT6758" s="81">
        <v>1.2257220152612637E-7</v>
      </c>
      <c r="DU6758" s="81">
        <v>0</v>
      </c>
      <c r="DV6758" s="81">
        <v>1.2257220152612637E-7</v>
      </c>
      <c r="DW6758" s="81">
        <v>1.2257220152612637E-7</v>
      </c>
      <c r="GE6758" s="81" t="s">
        <v>449</v>
      </c>
      <c r="GF6758" s="81" t="s">
        <v>155</v>
      </c>
      <c r="GG6758" s="81" t="s">
        <v>506</v>
      </c>
      <c r="GH6758" s="81" t="s">
        <v>451</v>
      </c>
      <c r="GI6758" s="81">
        <v>2031</v>
      </c>
      <c r="GJ6758" s="81" t="s">
        <v>201</v>
      </c>
      <c r="GK6758" s="81">
        <v>247.27299216495319</v>
      </c>
      <c r="GL6758" s="81">
        <v>446.95</v>
      </c>
      <c r="GM6758" s="81">
        <v>2031</v>
      </c>
      <c r="GN6758" s="81" t="s">
        <v>173</v>
      </c>
      <c r="GO6758" s="81">
        <v>1.1148832299820636E-2</v>
      </c>
      <c r="GP6758" s="81">
        <v>10</v>
      </c>
      <c r="GQ6758" s="81">
        <v>0</v>
      </c>
      <c r="GR6758" s="81" t="s">
        <v>448</v>
      </c>
      <c r="GS6758" s="81">
        <v>0</v>
      </c>
      <c r="GT6758" s="81">
        <v>0</v>
      </c>
      <c r="GU6758" s="81">
        <v>0</v>
      </c>
      <c r="GV6758" s="81">
        <v>0</v>
      </c>
      <c r="GW6758" s="81">
        <v>1.1148832299820636E-2</v>
      </c>
      <c r="GX6758" s="81">
        <v>2.7568051219219254</v>
      </c>
      <c r="GY6758" s="81">
        <v>1.1148832299820636E-2</v>
      </c>
      <c r="GZ6758" s="81">
        <v>2.7568051219219254</v>
      </c>
    </row>
    <row r="6759" spans="98:208" x14ac:dyDescent="0.25">
      <c r="CT6759" s="81" t="s">
        <v>155</v>
      </c>
      <c r="CU6759" s="81" t="s">
        <v>501</v>
      </c>
      <c r="CV6759" s="81" t="s">
        <v>459</v>
      </c>
      <c r="CW6759" s="81">
        <v>2029</v>
      </c>
      <c r="CX6759" s="81">
        <v>0</v>
      </c>
      <c r="CY6759" s="81">
        <v>0</v>
      </c>
      <c r="CZ6759" s="81">
        <v>0</v>
      </c>
      <c r="DA6759" s="81">
        <v>0</v>
      </c>
      <c r="DB6759" s="81">
        <v>5.7770153400784556</v>
      </c>
      <c r="DC6759" s="81">
        <v>0.74733835430388962</v>
      </c>
      <c r="DD6759" s="81">
        <v>3.2379513401017221</v>
      </c>
      <c r="DE6759" s="81">
        <v>1.791725645672845</v>
      </c>
      <c r="DF6759" s="81">
        <v>8.3319499833580026E-3</v>
      </c>
      <c r="DG6759" s="81">
        <v>8.3319499833580026E-3</v>
      </c>
      <c r="DH6759" s="81">
        <v>8.3319499833580026E-3</v>
      </c>
      <c r="DI6759" s="81">
        <v>8.3319499833580026E-3</v>
      </c>
      <c r="DJ6759" s="81">
        <v>1.471110625615235E-5</v>
      </c>
      <c r="DL6759" s="81">
        <v>0</v>
      </c>
      <c r="DM6759" s="81">
        <v>1.2257220152612637E-7</v>
      </c>
      <c r="DN6759" s="81">
        <v>1.2257220152612637E-7</v>
      </c>
      <c r="DO6759" s="81">
        <v>0</v>
      </c>
      <c r="DP6759" s="81">
        <v>1.2257220152612637E-7</v>
      </c>
      <c r="DQ6759" s="81">
        <v>1.2257220152612637E-7</v>
      </c>
      <c r="DR6759" s="81">
        <v>0</v>
      </c>
      <c r="DS6759" s="81">
        <v>1.2257220152612637E-7</v>
      </c>
      <c r="DT6759" s="81">
        <v>1.2257220152612637E-7</v>
      </c>
      <c r="DU6759" s="81">
        <v>0</v>
      </c>
      <c r="DV6759" s="81">
        <v>1.2257220152612637E-7</v>
      </c>
      <c r="DW6759" s="81">
        <v>1.2257220152612637E-7</v>
      </c>
      <c r="GE6759" s="81" t="s">
        <v>449</v>
      </c>
      <c r="GF6759" s="81" t="s">
        <v>155</v>
      </c>
      <c r="GG6759" s="81" t="s">
        <v>506</v>
      </c>
      <c r="GH6759" s="81" t="s">
        <v>451</v>
      </c>
      <c r="GI6759" s="81">
        <v>2032</v>
      </c>
      <c r="GJ6759" s="81" t="s">
        <v>201</v>
      </c>
      <c r="GK6759" s="81">
        <v>247.27299216495319</v>
      </c>
      <c r="GL6759" s="81">
        <v>446.95</v>
      </c>
      <c r="GM6759" s="81">
        <v>2032</v>
      </c>
      <c r="GN6759" s="81" t="s">
        <v>173</v>
      </c>
      <c r="GO6759" s="81">
        <v>1.1148832299820636E-2</v>
      </c>
      <c r="GP6759" s="81">
        <v>10</v>
      </c>
      <c r="GQ6759" s="81">
        <v>0</v>
      </c>
      <c r="GR6759" s="81" t="s">
        <v>448</v>
      </c>
      <c r="GS6759" s="81">
        <v>0</v>
      </c>
      <c r="GT6759" s="81">
        <v>0</v>
      </c>
      <c r="GU6759" s="81">
        <v>0</v>
      </c>
      <c r="GV6759" s="81">
        <v>0</v>
      </c>
      <c r="GW6759" s="81">
        <v>0</v>
      </c>
      <c r="GX6759" s="81">
        <v>0</v>
      </c>
      <c r="GY6759" s="81">
        <v>1.1148832299820636E-2</v>
      </c>
      <c r="GZ6759" s="81">
        <v>2.7568051219219254</v>
      </c>
    </row>
    <row r="6760" spans="98:208" x14ac:dyDescent="0.25">
      <c r="CT6760" s="81" t="s">
        <v>155</v>
      </c>
      <c r="CU6760" s="81" t="s">
        <v>501</v>
      </c>
      <c r="CV6760" s="81" t="s">
        <v>459</v>
      </c>
      <c r="CW6760" s="81">
        <v>2030</v>
      </c>
      <c r="CX6760" s="81">
        <v>0</v>
      </c>
      <c r="CY6760" s="81">
        <v>0</v>
      </c>
      <c r="CZ6760" s="81">
        <v>0</v>
      </c>
      <c r="DA6760" s="81">
        <v>0</v>
      </c>
      <c r="DB6760" s="81">
        <v>5.7770153400784556</v>
      </c>
      <c r="DC6760" s="81">
        <v>0.74733835430388962</v>
      </c>
      <c r="DD6760" s="81">
        <v>3.2379513401017221</v>
      </c>
      <c r="DE6760" s="81">
        <v>1.791725645672845</v>
      </c>
      <c r="DF6760" s="81">
        <v>0</v>
      </c>
      <c r="DG6760" s="81">
        <v>8.3319499833580026E-3</v>
      </c>
      <c r="DH6760" s="81">
        <v>8.3319499833580026E-3</v>
      </c>
      <c r="DI6760" s="81">
        <v>8.3319499833580026E-3</v>
      </c>
      <c r="DJ6760" s="81">
        <v>1.471110625615235E-5</v>
      </c>
      <c r="DL6760" s="81">
        <v>0</v>
      </c>
      <c r="DM6760" s="81">
        <v>0</v>
      </c>
      <c r="DN6760" s="81">
        <v>0</v>
      </c>
      <c r="DO6760" s="81">
        <v>0</v>
      </c>
      <c r="DP6760" s="81">
        <v>1.2257220152612637E-7</v>
      </c>
      <c r="DQ6760" s="81">
        <v>1.2257220152612637E-7</v>
      </c>
      <c r="DR6760" s="81">
        <v>0</v>
      </c>
      <c r="DS6760" s="81">
        <v>1.2257220152612637E-7</v>
      </c>
      <c r="DT6760" s="81">
        <v>1.2257220152612637E-7</v>
      </c>
      <c r="DU6760" s="81">
        <v>0</v>
      </c>
      <c r="DV6760" s="81">
        <v>1.2257220152612637E-7</v>
      </c>
      <c r="DW6760" s="81">
        <v>1.2257220152612637E-7</v>
      </c>
      <c r="GE6760" s="81" t="s">
        <v>449</v>
      </c>
      <c r="GF6760" s="81" t="s">
        <v>155</v>
      </c>
      <c r="GG6760" s="81" t="s">
        <v>506</v>
      </c>
      <c r="GH6760" s="81" t="s">
        <v>452</v>
      </c>
      <c r="GI6760" s="81">
        <v>2021</v>
      </c>
      <c r="GJ6760" s="81" t="s">
        <v>201</v>
      </c>
      <c r="GK6760" s="81">
        <v>0.69641821681224114</v>
      </c>
      <c r="GL6760" s="81">
        <v>446.95</v>
      </c>
      <c r="GM6760" s="81">
        <v>2021</v>
      </c>
      <c r="GN6760" s="81" t="s">
        <v>173</v>
      </c>
      <c r="GO6760" s="81">
        <v>1.1148832299820636E-2</v>
      </c>
      <c r="GP6760" s="81">
        <v>10</v>
      </c>
      <c r="GQ6760" s="81">
        <v>0</v>
      </c>
      <c r="GR6760" s="81" t="s">
        <v>448</v>
      </c>
      <c r="GS6760" s="81">
        <v>1.1148832299820636E-2</v>
      </c>
      <c r="GT6760" s="81">
        <v>7.7642499097798053E-3</v>
      </c>
      <c r="GU6760" s="81">
        <v>1.1148832299820636E-2</v>
      </c>
      <c r="GV6760" s="81">
        <v>7.7642499097798053E-3</v>
      </c>
      <c r="GW6760" s="81">
        <v>0</v>
      </c>
      <c r="GX6760" s="81">
        <v>0</v>
      </c>
      <c r="GY6760" s="81">
        <v>0</v>
      </c>
      <c r="GZ6760" s="81">
        <v>0</v>
      </c>
    </row>
    <row r="6761" spans="98:208" x14ac:dyDescent="0.25">
      <c r="CT6761" s="81" t="s">
        <v>155</v>
      </c>
      <c r="CU6761" s="81" t="s">
        <v>501</v>
      </c>
      <c r="CV6761" s="81" t="s">
        <v>459</v>
      </c>
      <c r="CW6761" s="81">
        <v>2031</v>
      </c>
      <c r="CX6761" s="81">
        <v>0</v>
      </c>
      <c r="CY6761" s="81">
        <v>0</v>
      </c>
      <c r="CZ6761" s="81">
        <v>0</v>
      </c>
      <c r="DA6761" s="81">
        <v>0</v>
      </c>
      <c r="DB6761" s="81">
        <v>5.7770153400784556</v>
      </c>
      <c r="DC6761" s="81">
        <v>0.74733835430388962</v>
      </c>
      <c r="DD6761" s="81">
        <v>3.2379513401017221</v>
      </c>
      <c r="DE6761" s="81">
        <v>1.791725645672845</v>
      </c>
      <c r="DF6761" s="81">
        <v>0</v>
      </c>
      <c r="DG6761" s="81">
        <v>0</v>
      </c>
      <c r="DH6761" s="81">
        <v>8.3319499833580026E-3</v>
      </c>
      <c r="DI6761" s="81">
        <v>8.3319499833580026E-3</v>
      </c>
      <c r="DJ6761" s="81">
        <v>1.471110625615235E-5</v>
      </c>
      <c r="DL6761" s="81">
        <v>0</v>
      </c>
      <c r="DM6761" s="81">
        <v>0</v>
      </c>
      <c r="DN6761" s="81">
        <v>0</v>
      </c>
      <c r="DO6761" s="81">
        <v>0</v>
      </c>
      <c r="DP6761" s="81">
        <v>0</v>
      </c>
      <c r="DQ6761" s="81">
        <v>0</v>
      </c>
      <c r="DR6761" s="81">
        <v>0</v>
      </c>
      <c r="DS6761" s="81">
        <v>1.2257220152612637E-7</v>
      </c>
      <c r="DT6761" s="81">
        <v>1.2257220152612637E-7</v>
      </c>
      <c r="DU6761" s="81">
        <v>0</v>
      </c>
      <c r="DV6761" s="81">
        <v>1.2257220152612637E-7</v>
      </c>
      <c r="DW6761" s="81">
        <v>1.2257220152612637E-7</v>
      </c>
      <c r="GE6761" s="81" t="s">
        <v>449</v>
      </c>
      <c r="GF6761" s="81" t="s">
        <v>155</v>
      </c>
      <c r="GG6761" s="81" t="s">
        <v>506</v>
      </c>
      <c r="GH6761" s="81" t="s">
        <v>452</v>
      </c>
      <c r="GI6761" s="81">
        <v>2022</v>
      </c>
      <c r="GJ6761" s="81" t="s">
        <v>201</v>
      </c>
      <c r="GK6761" s="81">
        <v>0.69641821681224114</v>
      </c>
      <c r="GL6761" s="81">
        <v>446.95</v>
      </c>
      <c r="GM6761" s="81">
        <v>2022</v>
      </c>
      <c r="GN6761" s="81" t="s">
        <v>173</v>
      </c>
      <c r="GO6761" s="81">
        <v>1.1148832299820636E-2</v>
      </c>
      <c r="GP6761" s="81">
        <v>10</v>
      </c>
      <c r="GQ6761" s="81">
        <v>0</v>
      </c>
      <c r="GR6761" s="81" t="s">
        <v>448</v>
      </c>
      <c r="GS6761" s="81">
        <v>1.1148832299820636E-2</v>
      </c>
      <c r="GT6761" s="81">
        <v>7.7642499097798053E-3</v>
      </c>
      <c r="GU6761" s="81">
        <v>1.1148832299820636E-2</v>
      </c>
      <c r="GV6761" s="81">
        <v>7.7642499097798053E-3</v>
      </c>
      <c r="GW6761" s="81">
        <v>1.1148832299820636E-2</v>
      </c>
      <c r="GX6761" s="81">
        <v>7.7642499097798053E-3</v>
      </c>
      <c r="GY6761" s="81">
        <v>0</v>
      </c>
      <c r="GZ6761" s="81">
        <v>0</v>
      </c>
    </row>
    <row r="6762" spans="98:208" x14ac:dyDescent="0.25">
      <c r="CT6762" s="81" t="s">
        <v>155</v>
      </c>
      <c r="CU6762" s="81" t="s">
        <v>501</v>
      </c>
      <c r="CV6762" s="81" t="s">
        <v>459</v>
      </c>
      <c r="CW6762" s="81">
        <v>2032</v>
      </c>
      <c r="CX6762" s="81">
        <v>0</v>
      </c>
      <c r="CY6762" s="81">
        <v>0</v>
      </c>
      <c r="CZ6762" s="81">
        <v>0</v>
      </c>
      <c r="DA6762" s="81">
        <v>0</v>
      </c>
      <c r="DB6762" s="81">
        <v>5.7770153400784556</v>
      </c>
      <c r="DC6762" s="81">
        <v>0.74733835430388962</v>
      </c>
      <c r="DD6762" s="81">
        <v>3.2379513401017221</v>
      </c>
      <c r="DE6762" s="81">
        <v>1.791725645672845</v>
      </c>
      <c r="DF6762" s="81">
        <v>0</v>
      </c>
      <c r="DG6762" s="81">
        <v>0</v>
      </c>
      <c r="DH6762" s="81">
        <v>0</v>
      </c>
      <c r="DI6762" s="81">
        <v>8.3319499833580026E-3</v>
      </c>
      <c r="DJ6762" s="81">
        <v>1.471110625615235E-5</v>
      </c>
      <c r="DL6762" s="81">
        <v>0</v>
      </c>
      <c r="DM6762" s="81">
        <v>0</v>
      </c>
      <c r="DN6762" s="81">
        <v>0</v>
      </c>
      <c r="DO6762" s="81">
        <v>0</v>
      </c>
      <c r="DP6762" s="81">
        <v>0</v>
      </c>
      <c r="DQ6762" s="81">
        <v>0</v>
      </c>
      <c r="DR6762" s="81">
        <v>0</v>
      </c>
      <c r="DS6762" s="81">
        <v>0</v>
      </c>
      <c r="DT6762" s="81">
        <v>0</v>
      </c>
      <c r="DU6762" s="81">
        <v>0</v>
      </c>
      <c r="DV6762" s="81">
        <v>1.2257220152612637E-7</v>
      </c>
      <c r="DW6762" s="81">
        <v>1.2257220152612637E-7</v>
      </c>
      <c r="GE6762" s="81" t="s">
        <v>449</v>
      </c>
      <c r="GF6762" s="81" t="s">
        <v>155</v>
      </c>
      <c r="GG6762" s="81" t="s">
        <v>506</v>
      </c>
      <c r="GH6762" s="81" t="s">
        <v>452</v>
      </c>
      <c r="GI6762" s="81">
        <v>2023</v>
      </c>
      <c r="GJ6762" s="81" t="s">
        <v>201</v>
      </c>
      <c r="GK6762" s="81">
        <v>0.71896016785821459</v>
      </c>
      <c r="GL6762" s="81">
        <v>446.95</v>
      </c>
      <c r="GM6762" s="81">
        <v>2023</v>
      </c>
      <c r="GN6762" s="81" t="s">
        <v>173</v>
      </c>
      <c r="GO6762" s="81">
        <v>1.1148832299820636E-2</v>
      </c>
      <c r="GP6762" s="81">
        <v>10</v>
      </c>
      <c r="GQ6762" s="81">
        <v>0</v>
      </c>
      <c r="GR6762" s="81" t="s">
        <v>448</v>
      </c>
      <c r="GS6762" s="81">
        <v>1.1148832299820636E-2</v>
      </c>
      <c r="GT6762" s="81">
        <v>8.0155663417021284E-3</v>
      </c>
      <c r="GU6762" s="81">
        <v>1.1148832299820636E-2</v>
      </c>
      <c r="GV6762" s="81">
        <v>8.0155663417021284E-3</v>
      </c>
      <c r="GW6762" s="81">
        <v>1.1148832299820636E-2</v>
      </c>
      <c r="GX6762" s="81">
        <v>8.0155663417021284E-3</v>
      </c>
      <c r="GY6762" s="81">
        <v>1.1148832299820636E-2</v>
      </c>
      <c r="GZ6762" s="81">
        <v>8.0155663417021284E-3</v>
      </c>
    </row>
    <row r="6763" spans="98:208" x14ac:dyDescent="0.25">
      <c r="CT6763" s="81" t="s">
        <v>155</v>
      </c>
      <c r="CU6763" s="81" t="s">
        <v>501</v>
      </c>
      <c r="CV6763" s="81" t="s">
        <v>460</v>
      </c>
      <c r="CW6763" s="81">
        <v>2020</v>
      </c>
      <c r="CX6763" s="81">
        <v>0</v>
      </c>
      <c r="CY6763" s="81">
        <v>0</v>
      </c>
      <c r="CZ6763" s="81">
        <v>0</v>
      </c>
      <c r="DA6763" s="81">
        <v>0</v>
      </c>
      <c r="DB6763" s="81">
        <v>7.7900575334953662E-2</v>
      </c>
      <c r="DC6763" s="81">
        <v>3.64250606839569E-2</v>
      </c>
      <c r="DD6763" s="81">
        <v>1.580872452543372E-3</v>
      </c>
      <c r="DE6763" s="81">
        <v>3.989464219845338E-2</v>
      </c>
      <c r="DF6763" s="81">
        <v>4.0609689307622544E-4</v>
      </c>
      <c r="DG6763" s="81">
        <v>0</v>
      </c>
      <c r="DH6763" s="81">
        <v>0</v>
      </c>
      <c r="DI6763" s="81">
        <v>0</v>
      </c>
      <c r="DJ6763" s="81">
        <v>4.3073878650098122E-3</v>
      </c>
      <c r="DL6763" s="81">
        <v>0</v>
      </c>
      <c r="DM6763" s="81">
        <v>1.7492168292547207E-6</v>
      </c>
      <c r="DN6763" s="81">
        <v>1.7492168292547207E-6</v>
      </c>
      <c r="DO6763" s="81">
        <v>0</v>
      </c>
      <c r="DP6763" s="81">
        <v>0</v>
      </c>
      <c r="DQ6763" s="81">
        <v>0</v>
      </c>
      <c r="DR6763" s="81">
        <v>0</v>
      </c>
      <c r="DS6763" s="81">
        <v>0</v>
      </c>
      <c r="DT6763" s="81">
        <v>0</v>
      </c>
      <c r="DU6763" s="81">
        <v>0</v>
      </c>
      <c r="DV6763" s="81">
        <v>0</v>
      </c>
      <c r="DW6763" s="81">
        <v>0</v>
      </c>
      <c r="GE6763" s="81" t="s">
        <v>449</v>
      </c>
      <c r="GF6763" s="81" t="s">
        <v>155</v>
      </c>
      <c r="GG6763" s="81" t="s">
        <v>506</v>
      </c>
      <c r="GH6763" s="81" t="s">
        <v>452</v>
      </c>
      <c r="GI6763" s="81">
        <v>2024</v>
      </c>
      <c r="GJ6763" s="81" t="s">
        <v>201</v>
      </c>
      <c r="GK6763" s="81">
        <v>0.71896016785821459</v>
      </c>
      <c r="GL6763" s="81">
        <v>446.95</v>
      </c>
      <c r="GM6763" s="81">
        <v>2024</v>
      </c>
      <c r="GN6763" s="81" t="s">
        <v>173</v>
      </c>
      <c r="GO6763" s="81">
        <v>1.1148832299820636E-2</v>
      </c>
      <c r="GP6763" s="81">
        <v>10</v>
      </c>
      <c r="GQ6763" s="81">
        <v>0</v>
      </c>
      <c r="GR6763" s="81" t="s">
        <v>448</v>
      </c>
      <c r="GS6763" s="81">
        <v>1.1148832299820636E-2</v>
      </c>
      <c r="GT6763" s="81">
        <v>8.0155663417021284E-3</v>
      </c>
      <c r="GU6763" s="81">
        <v>1.1148832299820636E-2</v>
      </c>
      <c r="GV6763" s="81">
        <v>8.0155663417021284E-3</v>
      </c>
      <c r="GW6763" s="81">
        <v>1.1148832299820636E-2</v>
      </c>
      <c r="GX6763" s="81">
        <v>8.0155663417021284E-3</v>
      </c>
      <c r="GY6763" s="81">
        <v>1.1148832299820636E-2</v>
      </c>
      <c r="GZ6763" s="81">
        <v>8.0155663417021284E-3</v>
      </c>
    </row>
    <row r="6764" spans="98:208" x14ac:dyDescent="0.25">
      <c r="CT6764" s="81" t="s">
        <v>155</v>
      </c>
      <c r="CU6764" s="81" t="s">
        <v>501</v>
      </c>
      <c r="CV6764" s="81" t="s">
        <v>460</v>
      </c>
      <c r="CW6764" s="81">
        <v>2021</v>
      </c>
      <c r="CX6764" s="81">
        <v>0</v>
      </c>
      <c r="CY6764" s="81">
        <v>0</v>
      </c>
      <c r="CZ6764" s="81">
        <v>0</v>
      </c>
      <c r="DA6764" s="81">
        <v>0</v>
      </c>
      <c r="DB6764" s="81">
        <v>7.7900575334953662E-2</v>
      </c>
      <c r="DC6764" s="81">
        <v>3.64250606839569E-2</v>
      </c>
      <c r="DD6764" s="81">
        <v>1.580872452543372E-3</v>
      </c>
      <c r="DE6764" s="81">
        <v>3.989464219845338E-2</v>
      </c>
      <c r="DF6764" s="81">
        <v>4.0609689307622544E-4</v>
      </c>
      <c r="DG6764" s="81">
        <v>4.0609689307622544E-4</v>
      </c>
      <c r="DH6764" s="81">
        <v>0</v>
      </c>
      <c r="DI6764" s="81">
        <v>0</v>
      </c>
      <c r="DJ6764" s="81">
        <v>4.3073878650098122E-3</v>
      </c>
      <c r="DL6764" s="81">
        <v>0</v>
      </c>
      <c r="DM6764" s="81">
        <v>1.7492168292547207E-6</v>
      </c>
      <c r="DN6764" s="81">
        <v>1.7492168292547207E-6</v>
      </c>
      <c r="DO6764" s="81">
        <v>0</v>
      </c>
      <c r="DP6764" s="81">
        <v>1.7492168292547207E-6</v>
      </c>
      <c r="DQ6764" s="81">
        <v>1.7492168292547207E-6</v>
      </c>
      <c r="DR6764" s="81">
        <v>0</v>
      </c>
      <c r="DS6764" s="81">
        <v>0</v>
      </c>
      <c r="DT6764" s="81">
        <v>0</v>
      </c>
      <c r="DU6764" s="81">
        <v>0</v>
      </c>
      <c r="DV6764" s="81">
        <v>0</v>
      </c>
      <c r="DW6764" s="81">
        <v>0</v>
      </c>
      <c r="GE6764" s="81" t="s">
        <v>449</v>
      </c>
      <c r="GF6764" s="81" t="s">
        <v>155</v>
      </c>
      <c r="GG6764" s="81" t="s">
        <v>506</v>
      </c>
      <c r="GH6764" s="81" t="s">
        <v>452</v>
      </c>
      <c r="GI6764" s="81">
        <v>2025</v>
      </c>
      <c r="GJ6764" s="81" t="s">
        <v>201</v>
      </c>
      <c r="GK6764" s="81">
        <v>0.71896016785821459</v>
      </c>
      <c r="GL6764" s="81">
        <v>446.95</v>
      </c>
      <c r="GM6764" s="81">
        <v>2025</v>
      </c>
      <c r="GN6764" s="81" t="s">
        <v>173</v>
      </c>
      <c r="GO6764" s="81">
        <v>1.1148832299820636E-2</v>
      </c>
      <c r="GP6764" s="81">
        <v>10</v>
      </c>
      <c r="GQ6764" s="81">
        <v>0</v>
      </c>
      <c r="GR6764" s="81" t="s">
        <v>448</v>
      </c>
      <c r="GS6764" s="81">
        <v>1.1148832299820636E-2</v>
      </c>
      <c r="GT6764" s="81">
        <v>8.0155663417021284E-3</v>
      </c>
      <c r="GU6764" s="81">
        <v>1.1148832299820636E-2</v>
      </c>
      <c r="GV6764" s="81">
        <v>8.0155663417021284E-3</v>
      </c>
      <c r="GW6764" s="81">
        <v>1.1148832299820636E-2</v>
      </c>
      <c r="GX6764" s="81">
        <v>8.0155663417021284E-3</v>
      </c>
      <c r="GY6764" s="81">
        <v>1.1148832299820636E-2</v>
      </c>
      <c r="GZ6764" s="81">
        <v>8.0155663417021284E-3</v>
      </c>
    </row>
    <row r="6765" spans="98:208" x14ac:dyDescent="0.25">
      <c r="CT6765" s="81" t="s">
        <v>155</v>
      </c>
      <c r="CU6765" s="81" t="s">
        <v>501</v>
      </c>
      <c r="CV6765" s="81" t="s">
        <v>460</v>
      </c>
      <c r="CW6765" s="81">
        <v>2022</v>
      </c>
      <c r="CX6765" s="81">
        <v>0</v>
      </c>
      <c r="CY6765" s="81">
        <v>0</v>
      </c>
      <c r="CZ6765" s="81">
        <v>0</v>
      </c>
      <c r="DA6765" s="81">
        <v>0</v>
      </c>
      <c r="DB6765" s="81">
        <v>7.7900575334953662E-2</v>
      </c>
      <c r="DC6765" s="81">
        <v>3.64250606839569E-2</v>
      </c>
      <c r="DD6765" s="81">
        <v>1.580872452543372E-3</v>
      </c>
      <c r="DE6765" s="81">
        <v>3.989464219845338E-2</v>
      </c>
      <c r="DF6765" s="81">
        <v>4.0609689307622544E-4</v>
      </c>
      <c r="DG6765" s="81">
        <v>4.0609689307622544E-4</v>
      </c>
      <c r="DH6765" s="81">
        <v>4.0609689307622544E-4</v>
      </c>
      <c r="DI6765" s="81">
        <v>0</v>
      </c>
      <c r="DJ6765" s="81">
        <v>4.3073878650098122E-3</v>
      </c>
      <c r="DL6765" s="81">
        <v>0</v>
      </c>
      <c r="DM6765" s="81">
        <v>1.7492168292547207E-6</v>
      </c>
      <c r="DN6765" s="81">
        <v>1.7492168292547207E-6</v>
      </c>
      <c r="DO6765" s="81">
        <v>0</v>
      </c>
      <c r="DP6765" s="81">
        <v>1.7492168292547207E-6</v>
      </c>
      <c r="DQ6765" s="81">
        <v>1.7492168292547207E-6</v>
      </c>
      <c r="DR6765" s="81">
        <v>0</v>
      </c>
      <c r="DS6765" s="81">
        <v>1.7492168292547207E-6</v>
      </c>
      <c r="DT6765" s="81">
        <v>1.7492168292547207E-6</v>
      </c>
      <c r="DU6765" s="81">
        <v>0</v>
      </c>
      <c r="DV6765" s="81">
        <v>0</v>
      </c>
      <c r="DW6765" s="81">
        <v>0</v>
      </c>
      <c r="GE6765" s="81" t="s">
        <v>449</v>
      </c>
      <c r="GF6765" s="81" t="s">
        <v>155</v>
      </c>
      <c r="GG6765" s="81" t="s">
        <v>506</v>
      </c>
      <c r="GH6765" s="81" t="s">
        <v>452</v>
      </c>
      <c r="GI6765" s="81">
        <v>2026</v>
      </c>
      <c r="GJ6765" s="81" t="s">
        <v>201</v>
      </c>
      <c r="GK6765" s="81">
        <v>0.71896016785821459</v>
      </c>
      <c r="GL6765" s="81">
        <v>446.95</v>
      </c>
      <c r="GM6765" s="81">
        <v>2026</v>
      </c>
      <c r="GN6765" s="81" t="s">
        <v>173</v>
      </c>
      <c r="GO6765" s="81">
        <v>1.1148832299820636E-2</v>
      </c>
      <c r="GP6765" s="81">
        <v>10</v>
      </c>
      <c r="GQ6765" s="81">
        <v>0</v>
      </c>
      <c r="GR6765" s="81" t="s">
        <v>448</v>
      </c>
      <c r="GS6765" s="81">
        <v>1.1148832299820636E-2</v>
      </c>
      <c r="GT6765" s="81">
        <v>8.0155663417021284E-3</v>
      </c>
      <c r="GU6765" s="81">
        <v>1.1148832299820636E-2</v>
      </c>
      <c r="GV6765" s="81">
        <v>8.0155663417021284E-3</v>
      </c>
      <c r="GW6765" s="81">
        <v>1.1148832299820636E-2</v>
      </c>
      <c r="GX6765" s="81">
        <v>8.0155663417021284E-3</v>
      </c>
      <c r="GY6765" s="81">
        <v>1.1148832299820636E-2</v>
      </c>
      <c r="GZ6765" s="81">
        <v>8.0155663417021284E-3</v>
      </c>
    </row>
    <row r="6766" spans="98:208" x14ac:dyDescent="0.25">
      <c r="CT6766" s="81" t="s">
        <v>155</v>
      </c>
      <c r="CU6766" s="81" t="s">
        <v>501</v>
      </c>
      <c r="CV6766" s="81" t="s">
        <v>460</v>
      </c>
      <c r="CW6766" s="81">
        <v>2023</v>
      </c>
      <c r="CX6766" s="81">
        <v>0</v>
      </c>
      <c r="CY6766" s="81">
        <v>0</v>
      </c>
      <c r="CZ6766" s="81">
        <v>0</v>
      </c>
      <c r="DA6766" s="81">
        <v>0</v>
      </c>
      <c r="DB6766" s="81">
        <v>8.0408269036982546E-2</v>
      </c>
      <c r="DC6766" s="81">
        <v>3.759022461139324E-2</v>
      </c>
      <c r="DD6766" s="81">
        <v>1.63143341156885E-3</v>
      </c>
      <c r="DE6766" s="81">
        <v>4.1186611014020443E-2</v>
      </c>
      <c r="DF6766" s="81">
        <v>4.1908711030501356E-4</v>
      </c>
      <c r="DG6766" s="81">
        <v>4.1908711030501356E-4</v>
      </c>
      <c r="DH6766" s="81">
        <v>4.1908711030501356E-4</v>
      </c>
      <c r="DI6766" s="81">
        <v>4.1908711030501356E-4</v>
      </c>
      <c r="DJ6766" s="81">
        <v>4.3073878650098122E-3</v>
      </c>
      <c r="DL6766" s="81">
        <v>0</v>
      </c>
      <c r="DM6766" s="81">
        <v>1.8051707333098439E-6</v>
      </c>
      <c r="DN6766" s="81">
        <v>1.8051707333098439E-6</v>
      </c>
      <c r="DO6766" s="81">
        <v>0</v>
      </c>
      <c r="DP6766" s="81">
        <v>1.8051707333098439E-6</v>
      </c>
      <c r="DQ6766" s="81">
        <v>1.8051707333098439E-6</v>
      </c>
      <c r="DR6766" s="81">
        <v>0</v>
      </c>
      <c r="DS6766" s="81">
        <v>1.8051707333098439E-6</v>
      </c>
      <c r="DT6766" s="81">
        <v>1.8051707333098439E-6</v>
      </c>
      <c r="DU6766" s="81">
        <v>0</v>
      </c>
      <c r="DV6766" s="81">
        <v>1.8051707333098439E-6</v>
      </c>
      <c r="DW6766" s="81">
        <v>1.8051707333098439E-6</v>
      </c>
      <c r="GE6766" s="81" t="s">
        <v>449</v>
      </c>
      <c r="GF6766" s="81" t="s">
        <v>155</v>
      </c>
      <c r="GG6766" s="81" t="s">
        <v>506</v>
      </c>
      <c r="GH6766" s="81" t="s">
        <v>452</v>
      </c>
      <c r="GI6766" s="81">
        <v>2027</v>
      </c>
      <c r="GJ6766" s="81" t="s">
        <v>201</v>
      </c>
      <c r="GK6766" s="81">
        <v>0.71896016785821459</v>
      </c>
      <c r="GL6766" s="81">
        <v>446.95</v>
      </c>
      <c r="GM6766" s="81">
        <v>2027</v>
      </c>
      <c r="GN6766" s="81" t="s">
        <v>173</v>
      </c>
      <c r="GO6766" s="81">
        <v>1.1148832299820636E-2</v>
      </c>
      <c r="GP6766" s="81">
        <v>10</v>
      </c>
      <c r="GQ6766" s="81">
        <v>0</v>
      </c>
      <c r="GR6766" s="81" t="s">
        <v>448</v>
      </c>
      <c r="GS6766" s="81">
        <v>1.1148832299820636E-2</v>
      </c>
      <c r="GT6766" s="81">
        <v>8.0155663417021284E-3</v>
      </c>
      <c r="GU6766" s="81">
        <v>1.1148832299820636E-2</v>
      </c>
      <c r="GV6766" s="81">
        <v>8.0155663417021284E-3</v>
      </c>
      <c r="GW6766" s="81">
        <v>1.1148832299820636E-2</v>
      </c>
      <c r="GX6766" s="81">
        <v>8.0155663417021284E-3</v>
      </c>
      <c r="GY6766" s="81">
        <v>1.1148832299820636E-2</v>
      </c>
      <c r="GZ6766" s="81">
        <v>8.0155663417021284E-3</v>
      </c>
    </row>
    <row r="6767" spans="98:208" x14ac:dyDescent="0.25">
      <c r="CT6767" s="81" t="s">
        <v>155</v>
      </c>
      <c r="CU6767" s="81" t="s">
        <v>501</v>
      </c>
      <c r="CV6767" s="81" t="s">
        <v>460</v>
      </c>
      <c r="CW6767" s="81">
        <v>2024</v>
      </c>
      <c r="CX6767" s="81">
        <v>0</v>
      </c>
      <c r="CY6767" s="81">
        <v>0</v>
      </c>
      <c r="CZ6767" s="81">
        <v>0</v>
      </c>
      <c r="DA6767" s="81">
        <v>0</v>
      </c>
      <c r="DB6767" s="81">
        <v>8.0408269036982546E-2</v>
      </c>
      <c r="DC6767" s="81">
        <v>3.759022461139324E-2</v>
      </c>
      <c r="DD6767" s="81">
        <v>1.63143341156885E-3</v>
      </c>
      <c r="DE6767" s="81">
        <v>4.1186611014020443E-2</v>
      </c>
      <c r="DF6767" s="81">
        <v>4.1908711030501356E-4</v>
      </c>
      <c r="DG6767" s="81">
        <v>4.1908711030501356E-4</v>
      </c>
      <c r="DH6767" s="81">
        <v>4.1908711030501356E-4</v>
      </c>
      <c r="DI6767" s="81">
        <v>4.1908711030501356E-4</v>
      </c>
      <c r="DJ6767" s="81">
        <v>4.3073878650098122E-3</v>
      </c>
      <c r="DL6767" s="81">
        <v>0</v>
      </c>
      <c r="DM6767" s="81">
        <v>1.8051707333098439E-6</v>
      </c>
      <c r="DN6767" s="81">
        <v>1.8051707333098439E-6</v>
      </c>
      <c r="DO6767" s="81">
        <v>0</v>
      </c>
      <c r="DP6767" s="81">
        <v>1.8051707333098439E-6</v>
      </c>
      <c r="DQ6767" s="81">
        <v>1.8051707333098439E-6</v>
      </c>
      <c r="DR6767" s="81">
        <v>0</v>
      </c>
      <c r="DS6767" s="81">
        <v>1.8051707333098439E-6</v>
      </c>
      <c r="DT6767" s="81">
        <v>1.8051707333098439E-6</v>
      </c>
      <c r="DU6767" s="81">
        <v>0</v>
      </c>
      <c r="DV6767" s="81">
        <v>1.8051707333098439E-6</v>
      </c>
      <c r="DW6767" s="81">
        <v>1.8051707333098439E-6</v>
      </c>
      <c r="GE6767" s="81" t="s">
        <v>449</v>
      </c>
      <c r="GF6767" s="81" t="s">
        <v>155</v>
      </c>
      <c r="GG6767" s="81" t="s">
        <v>506</v>
      </c>
      <c r="GH6767" s="81" t="s">
        <v>452</v>
      </c>
      <c r="GI6767" s="81">
        <v>2028</v>
      </c>
      <c r="GJ6767" s="81" t="s">
        <v>201</v>
      </c>
      <c r="GK6767" s="81">
        <v>0.74733835430390294</v>
      </c>
      <c r="GL6767" s="81">
        <v>446.95</v>
      </c>
      <c r="GM6767" s="81">
        <v>2028</v>
      </c>
      <c r="GN6767" s="81" t="s">
        <v>173</v>
      </c>
      <c r="GO6767" s="81">
        <v>1.1148832299820636E-2</v>
      </c>
      <c r="GP6767" s="81">
        <v>10</v>
      </c>
      <c r="GQ6767" s="81">
        <v>0</v>
      </c>
      <c r="GR6767" s="81" t="s">
        <v>448</v>
      </c>
      <c r="GS6767" s="81">
        <v>1.1148832299820636E-2</v>
      </c>
      <c r="GT6767" s="81">
        <v>8.3319499833581518E-3</v>
      </c>
      <c r="GU6767" s="81">
        <v>1.1148832299820636E-2</v>
      </c>
      <c r="GV6767" s="81">
        <v>8.3319499833581518E-3</v>
      </c>
      <c r="GW6767" s="81">
        <v>1.1148832299820636E-2</v>
      </c>
      <c r="GX6767" s="81">
        <v>8.3319499833581518E-3</v>
      </c>
      <c r="GY6767" s="81">
        <v>1.1148832299820636E-2</v>
      </c>
      <c r="GZ6767" s="81">
        <v>8.3319499833581518E-3</v>
      </c>
    </row>
    <row r="6768" spans="98:208" x14ac:dyDescent="0.25">
      <c r="CT6768" s="81" t="s">
        <v>155</v>
      </c>
      <c r="CU6768" s="81" t="s">
        <v>501</v>
      </c>
      <c r="CV6768" s="81" t="s">
        <v>460</v>
      </c>
      <c r="CW6768" s="81">
        <v>2025</v>
      </c>
      <c r="CX6768" s="81">
        <v>0</v>
      </c>
      <c r="CY6768" s="81">
        <v>0</v>
      </c>
      <c r="CZ6768" s="81">
        <v>0</v>
      </c>
      <c r="DA6768" s="81">
        <v>0</v>
      </c>
      <c r="DB6768" s="81">
        <v>8.0408269036982546E-2</v>
      </c>
      <c r="DC6768" s="81">
        <v>3.759022461139324E-2</v>
      </c>
      <c r="DD6768" s="81">
        <v>1.63143341156885E-3</v>
      </c>
      <c r="DE6768" s="81">
        <v>4.1186611014020443E-2</v>
      </c>
      <c r="DF6768" s="81">
        <v>4.1908711030501356E-4</v>
      </c>
      <c r="DG6768" s="81">
        <v>4.1908711030501356E-4</v>
      </c>
      <c r="DH6768" s="81">
        <v>4.1908711030501356E-4</v>
      </c>
      <c r="DI6768" s="81">
        <v>4.1908711030501356E-4</v>
      </c>
      <c r="DJ6768" s="81">
        <v>4.3073878650098122E-3</v>
      </c>
      <c r="DL6768" s="81">
        <v>0</v>
      </c>
      <c r="DM6768" s="81">
        <v>1.8051707333098439E-6</v>
      </c>
      <c r="DN6768" s="81">
        <v>1.8051707333098439E-6</v>
      </c>
      <c r="DO6768" s="81">
        <v>0</v>
      </c>
      <c r="DP6768" s="81">
        <v>1.8051707333098439E-6</v>
      </c>
      <c r="DQ6768" s="81">
        <v>1.8051707333098439E-6</v>
      </c>
      <c r="DR6768" s="81">
        <v>0</v>
      </c>
      <c r="DS6768" s="81">
        <v>1.8051707333098439E-6</v>
      </c>
      <c r="DT6768" s="81">
        <v>1.8051707333098439E-6</v>
      </c>
      <c r="DU6768" s="81">
        <v>0</v>
      </c>
      <c r="DV6768" s="81">
        <v>1.8051707333098439E-6</v>
      </c>
      <c r="DW6768" s="81">
        <v>1.8051707333098439E-6</v>
      </c>
      <c r="GE6768" s="81" t="s">
        <v>449</v>
      </c>
      <c r="GF6768" s="81" t="s">
        <v>155</v>
      </c>
      <c r="GG6768" s="81" t="s">
        <v>506</v>
      </c>
      <c r="GH6768" s="81" t="s">
        <v>452</v>
      </c>
      <c r="GI6768" s="81">
        <v>2029</v>
      </c>
      <c r="GJ6768" s="81" t="s">
        <v>201</v>
      </c>
      <c r="GK6768" s="81">
        <v>0.74733835430390294</v>
      </c>
      <c r="GL6768" s="81">
        <v>446.95</v>
      </c>
      <c r="GM6768" s="81">
        <v>2029</v>
      </c>
      <c r="GN6768" s="81" t="s">
        <v>173</v>
      </c>
      <c r="GO6768" s="81">
        <v>1.1148832299820636E-2</v>
      </c>
      <c r="GP6768" s="81">
        <v>10</v>
      </c>
      <c r="GQ6768" s="81">
        <v>0</v>
      </c>
      <c r="GR6768" s="81" t="s">
        <v>448</v>
      </c>
      <c r="GS6768" s="81">
        <v>1.1148832299820636E-2</v>
      </c>
      <c r="GT6768" s="81">
        <v>8.3319499833581518E-3</v>
      </c>
      <c r="GU6768" s="81">
        <v>1.1148832299820636E-2</v>
      </c>
      <c r="GV6768" s="81">
        <v>8.3319499833581518E-3</v>
      </c>
      <c r="GW6768" s="81">
        <v>1.1148832299820636E-2</v>
      </c>
      <c r="GX6768" s="81">
        <v>8.3319499833581518E-3</v>
      </c>
      <c r="GY6768" s="81">
        <v>1.1148832299820636E-2</v>
      </c>
      <c r="GZ6768" s="81">
        <v>8.3319499833581518E-3</v>
      </c>
    </row>
    <row r="6769" spans="98:208" x14ac:dyDescent="0.25">
      <c r="CT6769" s="81" t="s">
        <v>155</v>
      </c>
      <c r="CU6769" s="81" t="s">
        <v>501</v>
      </c>
      <c r="CV6769" s="81" t="s">
        <v>460</v>
      </c>
      <c r="CW6769" s="81">
        <v>2026</v>
      </c>
      <c r="CX6769" s="81">
        <v>0</v>
      </c>
      <c r="CY6769" s="81">
        <v>0</v>
      </c>
      <c r="CZ6769" s="81">
        <v>0</v>
      </c>
      <c r="DA6769" s="81">
        <v>0</v>
      </c>
      <c r="DB6769" s="81">
        <v>8.0408269036982546E-2</v>
      </c>
      <c r="DC6769" s="81">
        <v>3.759022461139324E-2</v>
      </c>
      <c r="DD6769" s="81">
        <v>1.63143341156885E-3</v>
      </c>
      <c r="DE6769" s="81">
        <v>4.1186611014020443E-2</v>
      </c>
      <c r="DF6769" s="81">
        <v>4.1908711030501356E-4</v>
      </c>
      <c r="DG6769" s="81">
        <v>4.1908711030501356E-4</v>
      </c>
      <c r="DH6769" s="81">
        <v>4.1908711030501356E-4</v>
      </c>
      <c r="DI6769" s="81">
        <v>4.1908711030501356E-4</v>
      </c>
      <c r="DJ6769" s="81">
        <v>4.3073878650098122E-3</v>
      </c>
      <c r="DL6769" s="81">
        <v>0</v>
      </c>
      <c r="DM6769" s="81">
        <v>1.8051707333098439E-6</v>
      </c>
      <c r="DN6769" s="81">
        <v>1.8051707333098439E-6</v>
      </c>
      <c r="DO6769" s="81">
        <v>0</v>
      </c>
      <c r="DP6769" s="81">
        <v>1.8051707333098439E-6</v>
      </c>
      <c r="DQ6769" s="81">
        <v>1.8051707333098439E-6</v>
      </c>
      <c r="DR6769" s="81">
        <v>0</v>
      </c>
      <c r="DS6769" s="81">
        <v>1.8051707333098439E-6</v>
      </c>
      <c r="DT6769" s="81">
        <v>1.8051707333098439E-6</v>
      </c>
      <c r="DU6769" s="81">
        <v>0</v>
      </c>
      <c r="DV6769" s="81">
        <v>1.8051707333098439E-6</v>
      </c>
      <c r="DW6769" s="81">
        <v>1.8051707333098439E-6</v>
      </c>
      <c r="GE6769" s="81" t="s">
        <v>449</v>
      </c>
      <c r="GF6769" s="81" t="s">
        <v>155</v>
      </c>
      <c r="GG6769" s="81" t="s">
        <v>506</v>
      </c>
      <c r="GH6769" s="81" t="s">
        <v>452</v>
      </c>
      <c r="GI6769" s="81">
        <v>2030</v>
      </c>
      <c r="GJ6769" s="81" t="s">
        <v>201</v>
      </c>
      <c r="GK6769" s="81">
        <v>0.74733835430390294</v>
      </c>
      <c r="GL6769" s="81">
        <v>446.95</v>
      </c>
      <c r="GM6769" s="81">
        <v>2030</v>
      </c>
      <c r="GN6769" s="81" t="s">
        <v>173</v>
      </c>
      <c r="GO6769" s="81">
        <v>1.1148832299820636E-2</v>
      </c>
      <c r="GP6769" s="81">
        <v>10</v>
      </c>
      <c r="GQ6769" s="81">
        <v>0</v>
      </c>
      <c r="GR6769" s="81" t="s">
        <v>448</v>
      </c>
      <c r="GS6769" s="81">
        <v>0</v>
      </c>
      <c r="GT6769" s="81">
        <v>0</v>
      </c>
      <c r="GU6769" s="81">
        <v>1.1148832299820636E-2</v>
      </c>
      <c r="GV6769" s="81">
        <v>8.3319499833581518E-3</v>
      </c>
      <c r="GW6769" s="81">
        <v>1.1148832299820636E-2</v>
      </c>
      <c r="GX6769" s="81">
        <v>8.3319499833581518E-3</v>
      </c>
      <c r="GY6769" s="81">
        <v>1.1148832299820636E-2</v>
      </c>
      <c r="GZ6769" s="81">
        <v>8.3319499833581518E-3</v>
      </c>
    </row>
    <row r="6770" spans="98:208" x14ac:dyDescent="0.25">
      <c r="CT6770" s="81" t="s">
        <v>155</v>
      </c>
      <c r="CU6770" s="81" t="s">
        <v>501</v>
      </c>
      <c r="CV6770" s="81" t="s">
        <v>460</v>
      </c>
      <c r="CW6770" s="81">
        <v>2027</v>
      </c>
      <c r="CX6770" s="81">
        <v>0</v>
      </c>
      <c r="CY6770" s="81">
        <v>0</v>
      </c>
      <c r="CZ6770" s="81">
        <v>0</v>
      </c>
      <c r="DA6770" s="81">
        <v>0</v>
      </c>
      <c r="DB6770" s="81">
        <v>8.0408269036982546E-2</v>
      </c>
      <c r="DC6770" s="81">
        <v>3.759022461139324E-2</v>
      </c>
      <c r="DD6770" s="81">
        <v>1.63143341156885E-3</v>
      </c>
      <c r="DE6770" s="81">
        <v>4.1186611014020443E-2</v>
      </c>
      <c r="DF6770" s="81">
        <v>4.1908711030501356E-4</v>
      </c>
      <c r="DG6770" s="81">
        <v>4.1908711030501356E-4</v>
      </c>
      <c r="DH6770" s="81">
        <v>4.1908711030501356E-4</v>
      </c>
      <c r="DI6770" s="81">
        <v>4.1908711030501356E-4</v>
      </c>
      <c r="DJ6770" s="81">
        <v>4.3073878650098122E-3</v>
      </c>
      <c r="DL6770" s="81">
        <v>0</v>
      </c>
      <c r="DM6770" s="81">
        <v>1.8051707333098439E-6</v>
      </c>
      <c r="DN6770" s="81">
        <v>1.8051707333098439E-6</v>
      </c>
      <c r="DO6770" s="81">
        <v>0</v>
      </c>
      <c r="DP6770" s="81">
        <v>1.8051707333098439E-6</v>
      </c>
      <c r="DQ6770" s="81">
        <v>1.8051707333098439E-6</v>
      </c>
      <c r="DR6770" s="81">
        <v>0</v>
      </c>
      <c r="DS6770" s="81">
        <v>1.8051707333098439E-6</v>
      </c>
      <c r="DT6770" s="81">
        <v>1.8051707333098439E-6</v>
      </c>
      <c r="DU6770" s="81">
        <v>0</v>
      </c>
      <c r="DV6770" s="81">
        <v>1.8051707333098439E-6</v>
      </c>
      <c r="DW6770" s="81">
        <v>1.8051707333098439E-6</v>
      </c>
      <c r="GE6770" s="81" t="s">
        <v>449</v>
      </c>
      <c r="GF6770" s="81" t="s">
        <v>155</v>
      </c>
      <c r="GG6770" s="81" t="s">
        <v>506</v>
      </c>
      <c r="GH6770" s="81" t="s">
        <v>452</v>
      </c>
      <c r="GI6770" s="81">
        <v>2031</v>
      </c>
      <c r="GJ6770" s="81" t="s">
        <v>201</v>
      </c>
      <c r="GK6770" s="81">
        <v>0.74733835430390294</v>
      </c>
      <c r="GL6770" s="81">
        <v>446.95</v>
      </c>
      <c r="GM6770" s="81">
        <v>2031</v>
      </c>
      <c r="GN6770" s="81" t="s">
        <v>173</v>
      </c>
      <c r="GO6770" s="81">
        <v>1.1148832299820636E-2</v>
      </c>
      <c r="GP6770" s="81">
        <v>10</v>
      </c>
      <c r="GQ6770" s="81">
        <v>0</v>
      </c>
      <c r="GR6770" s="81" t="s">
        <v>448</v>
      </c>
      <c r="GS6770" s="81">
        <v>0</v>
      </c>
      <c r="GT6770" s="81">
        <v>0</v>
      </c>
      <c r="GU6770" s="81">
        <v>0</v>
      </c>
      <c r="GV6770" s="81">
        <v>0</v>
      </c>
      <c r="GW6770" s="81">
        <v>1.1148832299820636E-2</v>
      </c>
      <c r="GX6770" s="81">
        <v>8.3319499833581518E-3</v>
      </c>
      <c r="GY6770" s="81">
        <v>1.1148832299820636E-2</v>
      </c>
      <c r="GZ6770" s="81">
        <v>8.3319499833581518E-3</v>
      </c>
    </row>
    <row r="6771" spans="98:208" x14ac:dyDescent="0.25">
      <c r="CT6771" s="81" t="s">
        <v>155</v>
      </c>
      <c r="CU6771" s="81" t="s">
        <v>501</v>
      </c>
      <c r="CV6771" s="81" t="s">
        <v>460</v>
      </c>
      <c r="CW6771" s="81">
        <v>2028</v>
      </c>
      <c r="CX6771" s="81">
        <v>0</v>
      </c>
      <c r="CY6771" s="81">
        <v>0</v>
      </c>
      <c r="CZ6771" s="81">
        <v>0</v>
      </c>
      <c r="DA6771" s="81">
        <v>0</v>
      </c>
      <c r="DB6771" s="81">
        <v>8.360637774507787E-2</v>
      </c>
      <c r="DC6771" s="81">
        <v>3.9055083184888859E-2</v>
      </c>
      <c r="DD6771" s="81">
        <v>1.694997174106567E-3</v>
      </c>
      <c r="DE6771" s="81">
        <v>4.2856297386139733E-2</v>
      </c>
      <c r="DF6771" s="81">
        <v>4.3541857288387068E-4</v>
      </c>
      <c r="DG6771" s="81">
        <v>4.3541857288387068E-4</v>
      </c>
      <c r="DH6771" s="81">
        <v>4.3541857288387068E-4</v>
      </c>
      <c r="DI6771" s="81">
        <v>4.3541857288387068E-4</v>
      </c>
      <c r="DJ6771" s="81">
        <v>4.3073878650098122E-3</v>
      </c>
      <c r="DL6771" s="81">
        <v>0</v>
      </c>
      <c r="DM6771" s="81">
        <v>1.875516677039875E-6</v>
      </c>
      <c r="DN6771" s="81">
        <v>1.875516677039875E-6</v>
      </c>
      <c r="DO6771" s="81">
        <v>0</v>
      </c>
      <c r="DP6771" s="81">
        <v>1.875516677039875E-6</v>
      </c>
      <c r="DQ6771" s="81">
        <v>1.875516677039875E-6</v>
      </c>
      <c r="DR6771" s="81">
        <v>0</v>
      </c>
      <c r="DS6771" s="81">
        <v>1.875516677039875E-6</v>
      </c>
      <c r="DT6771" s="81">
        <v>1.875516677039875E-6</v>
      </c>
      <c r="DU6771" s="81">
        <v>0</v>
      </c>
      <c r="DV6771" s="81">
        <v>1.875516677039875E-6</v>
      </c>
      <c r="DW6771" s="81">
        <v>1.875516677039875E-6</v>
      </c>
      <c r="GE6771" s="81" t="s">
        <v>449</v>
      </c>
      <c r="GF6771" s="81" t="s">
        <v>155</v>
      </c>
      <c r="GG6771" s="81" t="s">
        <v>506</v>
      </c>
      <c r="GH6771" s="81" t="s">
        <v>452</v>
      </c>
      <c r="GI6771" s="81">
        <v>2032</v>
      </c>
      <c r="GJ6771" s="81" t="s">
        <v>201</v>
      </c>
      <c r="GK6771" s="81">
        <v>0.74733835430390294</v>
      </c>
      <c r="GL6771" s="81">
        <v>446.95</v>
      </c>
      <c r="GM6771" s="81">
        <v>2032</v>
      </c>
      <c r="GN6771" s="81" t="s">
        <v>173</v>
      </c>
      <c r="GO6771" s="81">
        <v>1.1148832299820636E-2</v>
      </c>
      <c r="GP6771" s="81">
        <v>10</v>
      </c>
      <c r="GQ6771" s="81">
        <v>0</v>
      </c>
      <c r="GR6771" s="81" t="s">
        <v>448</v>
      </c>
      <c r="GS6771" s="81">
        <v>0</v>
      </c>
      <c r="GT6771" s="81">
        <v>0</v>
      </c>
      <c r="GU6771" s="81">
        <v>0</v>
      </c>
      <c r="GV6771" s="81">
        <v>0</v>
      </c>
      <c r="GW6771" s="81">
        <v>0</v>
      </c>
      <c r="GX6771" s="81">
        <v>0</v>
      </c>
      <c r="GY6771" s="81">
        <v>1.1148832299820636E-2</v>
      </c>
      <c r="GZ6771" s="81">
        <v>8.3319499833581518E-3</v>
      </c>
    </row>
    <row r="6772" spans="98:208" x14ac:dyDescent="0.25">
      <c r="CT6772" s="81" t="s">
        <v>155</v>
      </c>
      <c r="CU6772" s="81" t="s">
        <v>501</v>
      </c>
      <c r="CV6772" s="81" t="s">
        <v>460</v>
      </c>
      <c r="CW6772" s="81">
        <v>2029</v>
      </c>
      <c r="CX6772" s="81">
        <v>0</v>
      </c>
      <c r="CY6772" s="81">
        <v>0</v>
      </c>
      <c r="CZ6772" s="81">
        <v>0</v>
      </c>
      <c r="DA6772" s="81">
        <v>0</v>
      </c>
      <c r="DB6772" s="81">
        <v>8.360637774507787E-2</v>
      </c>
      <c r="DC6772" s="81">
        <v>3.9055083184888859E-2</v>
      </c>
      <c r="DD6772" s="81">
        <v>1.694997174106567E-3</v>
      </c>
      <c r="DE6772" s="81">
        <v>4.2856297386139733E-2</v>
      </c>
      <c r="DF6772" s="81">
        <v>4.3541857288387068E-4</v>
      </c>
      <c r="DG6772" s="81">
        <v>4.3541857288387068E-4</v>
      </c>
      <c r="DH6772" s="81">
        <v>4.3541857288387068E-4</v>
      </c>
      <c r="DI6772" s="81">
        <v>4.3541857288387068E-4</v>
      </c>
      <c r="DJ6772" s="81">
        <v>4.3073878650098122E-3</v>
      </c>
      <c r="DL6772" s="81">
        <v>0</v>
      </c>
      <c r="DM6772" s="81">
        <v>1.875516677039875E-6</v>
      </c>
      <c r="DN6772" s="81">
        <v>1.875516677039875E-6</v>
      </c>
      <c r="DO6772" s="81">
        <v>0</v>
      </c>
      <c r="DP6772" s="81">
        <v>1.875516677039875E-6</v>
      </c>
      <c r="DQ6772" s="81">
        <v>1.875516677039875E-6</v>
      </c>
      <c r="DR6772" s="81">
        <v>0</v>
      </c>
      <c r="DS6772" s="81">
        <v>1.875516677039875E-6</v>
      </c>
      <c r="DT6772" s="81">
        <v>1.875516677039875E-6</v>
      </c>
      <c r="DU6772" s="81">
        <v>0</v>
      </c>
      <c r="DV6772" s="81">
        <v>1.875516677039875E-6</v>
      </c>
      <c r="DW6772" s="81">
        <v>1.875516677039875E-6</v>
      </c>
      <c r="GE6772" s="81" t="s">
        <v>449</v>
      </c>
      <c r="GF6772" s="81" t="s">
        <v>155</v>
      </c>
      <c r="GG6772" s="81" t="s">
        <v>506</v>
      </c>
      <c r="GH6772" s="81" t="s">
        <v>453</v>
      </c>
      <c r="GI6772" s="81">
        <v>2021</v>
      </c>
      <c r="GJ6772" s="81" t="s">
        <v>201</v>
      </c>
      <c r="GK6772" s="81">
        <v>3.6425060683953243E-2</v>
      </c>
      <c r="GL6772" s="81">
        <v>446.95</v>
      </c>
      <c r="GM6772" s="81">
        <v>2021</v>
      </c>
      <c r="GN6772" s="81" t="s">
        <v>173</v>
      </c>
      <c r="GO6772" s="81">
        <v>1.1148832299820636E-2</v>
      </c>
      <c r="GP6772" s="81">
        <v>10</v>
      </c>
      <c r="GQ6772" s="81">
        <v>0</v>
      </c>
      <c r="GR6772" s="81" t="s">
        <v>448</v>
      </c>
      <c r="GS6772" s="81">
        <v>1.1148832299820636E-2</v>
      </c>
      <c r="GT6772" s="81">
        <v>4.0609689307618467E-4</v>
      </c>
      <c r="GU6772" s="81">
        <v>1.1148832299820636E-2</v>
      </c>
      <c r="GV6772" s="81">
        <v>4.0609689307618467E-4</v>
      </c>
      <c r="GW6772" s="81">
        <v>0</v>
      </c>
      <c r="GX6772" s="81">
        <v>0</v>
      </c>
      <c r="GY6772" s="81">
        <v>0</v>
      </c>
      <c r="GZ6772" s="81">
        <v>0</v>
      </c>
    </row>
    <row r="6773" spans="98:208" x14ac:dyDescent="0.25">
      <c r="CT6773" s="81" t="s">
        <v>155</v>
      </c>
      <c r="CU6773" s="81" t="s">
        <v>501</v>
      </c>
      <c r="CV6773" s="81" t="s">
        <v>460</v>
      </c>
      <c r="CW6773" s="81">
        <v>2030</v>
      </c>
      <c r="CX6773" s="81">
        <v>0</v>
      </c>
      <c r="CY6773" s="81">
        <v>0</v>
      </c>
      <c r="CZ6773" s="81">
        <v>0</v>
      </c>
      <c r="DA6773" s="81">
        <v>0</v>
      </c>
      <c r="DB6773" s="81">
        <v>8.360637774507787E-2</v>
      </c>
      <c r="DC6773" s="81">
        <v>3.9055083184888859E-2</v>
      </c>
      <c r="DD6773" s="81">
        <v>1.694997174106567E-3</v>
      </c>
      <c r="DE6773" s="81">
        <v>4.2856297386139733E-2</v>
      </c>
      <c r="DF6773" s="81">
        <v>0</v>
      </c>
      <c r="DG6773" s="81">
        <v>4.3541857288387068E-4</v>
      </c>
      <c r="DH6773" s="81">
        <v>4.3541857288387068E-4</v>
      </c>
      <c r="DI6773" s="81">
        <v>4.3541857288387068E-4</v>
      </c>
      <c r="DJ6773" s="81">
        <v>4.3073878650098122E-3</v>
      </c>
      <c r="DL6773" s="81">
        <v>0</v>
      </c>
      <c r="DM6773" s="81">
        <v>0</v>
      </c>
      <c r="DN6773" s="81">
        <v>0</v>
      </c>
      <c r="DO6773" s="81">
        <v>0</v>
      </c>
      <c r="DP6773" s="81">
        <v>1.875516677039875E-6</v>
      </c>
      <c r="DQ6773" s="81">
        <v>1.875516677039875E-6</v>
      </c>
      <c r="DR6773" s="81">
        <v>0</v>
      </c>
      <c r="DS6773" s="81">
        <v>1.875516677039875E-6</v>
      </c>
      <c r="DT6773" s="81">
        <v>1.875516677039875E-6</v>
      </c>
      <c r="DU6773" s="81">
        <v>0</v>
      </c>
      <c r="DV6773" s="81">
        <v>1.875516677039875E-6</v>
      </c>
      <c r="DW6773" s="81">
        <v>1.875516677039875E-6</v>
      </c>
      <c r="GE6773" s="81" t="s">
        <v>449</v>
      </c>
      <c r="GF6773" s="81" t="s">
        <v>155</v>
      </c>
      <c r="GG6773" s="81" t="s">
        <v>506</v>
      </c>
      <c r="GH6773" s="81" t="s">
        <v>453</v>
      </c>
      <c r="GI6773" s="81">
        <v>2022</v>
      </c>
      <c r="GJ6773" s="81" t="s">
        <v>201</v>
      </c>
      <c r="GK6773" s="81">
        <v>3.6425060683953243E-2</v>
      </c>
      <c r="GL6773" s="81">
        <v>446.95</v>
      </c>
      <c r="GM6773" s="81">
        <v>2022</v>
      </c>
      <c r="GN6773" s="81" t="s">
        <v>173</v>
      </c>
      <c r="GO6773" s="81">
        <v>1.1148832299820636E-2</v>
      </c>
      <c r="GP6773" s="81">
        <v>10</v>
      </c>
      <c r="GQ6773" s="81">
        <v>0</v>
      </c>
      <c r="GR6773" s="81" t="s">
        <v>448</v>
      </c>
      <c r="GS6773" s="81">
        <v>1.1148832299820636E-2</v>
      </c>
      <c r="GT6773" s="81">
        <v>4.0609689307618467E-4</v>
      </c>
      <c r="GU6773" s="81">
        <v>1.1148832299820636E-2</v>
      </c>
      <c r="GV6773" s="81">
        <v>4.0609689307618467E-4</v>
      </c>
      <c r="GW6773" s="81">
        <v>1.1148832299820636E-2</v>
      </c>
      <c r="GX6773" s="81">
        <v>4.0609689307618467E-4</v>
      </c>
      <c r="GY6773" s="81">
        <v>0</v>
      </c>
      <c r="GZ6773" s="81">
        <v>0</v>
      </c>
    </row>
    <row r="6774" spans="98:208" x14ac:dyDescent="0.25">
      <c r="CT6774" s="81" t="s">
        <v>155</v>
      </c>
      <c r="CU6774" s="81" t="s">
        <v>501</v>
      </c>
      <c r="CV6774" s="81" t="s">
        <v>460</v>
      </c>
      <c r="CW6774" s="81">
        <v>2031</v>
      </c>
      <c r="CX6774" s="81">
        <v>0</v>
      </c>
      <c r="CY6774" s="81">
        <v>0</v>
      </c>
      <c r="CZ6774" s="81">
        <v>0</v>
      </c>
      <c r="DA6774" s="81">
        <v>0</v>
      </c>
      <c r="DB6774" s="81">
        <v>8.360637774507787E-2</v>
      </c>
      <c r="DC6774" s="81">
        <v>3.9055083184888859E-2</v>
      </c>
      <c r="DD6774" s="81">
        <v>1.694997174106567E-3</v>
      </c>
      <c r="DE6774" s="81">
        <v>4.2856297386139733E-2</v>
      </c>
      <c r="DF6774" s="81">
        <v>0</v>
      </c>
      <c r="DG6774" s="81">
        <v>0</v>
      </c>
      <c r="DH6774" s="81">
        <v>4.3541857288387068E-4</v>
      </c>
      <c r="DI6774" s="81">
        <v>4.3541857288387068E-4</v>
      </c>
      <c r="DJ6774" s="81">
        <v>4.3073878650098122E-3</v>
      </c>
      <c r="DL6774" s="81">
        <v>0</v>
      </c>
      <c r="DM6774" s="81">
        <v>0</v>
      </c>
      <c r="DN6774" s="81">
        <v>0</v>
      </c>
      <c r="DO6774" s="81">
        <v>0</v>
      </c>
      <c r="DP6774" s="81">
        <v>0</v>
      </c>
      <c r="DQ6774" s="81">
        <v>0</v>
      </c>
      <c r="DR6774" s="81">
        <v>0</v>
      </c>
      <c r="DS6774" s="81">
        <v>1.875516677039875E-6</v>
      </c>
      <c r="DT6774" s="81">
        <v>1.875516677039875E-6</v>
      </c>
      <c r="DU6774" s="81">
        <v>0</v>
      </c>
      <c r="DV6774" s="81">
        <v>1.875516677039875E-6</v>
      </c>
      <c r="DW6774" s="81">
        <v>1.875516677039875E-6</v>
      </c>
      <c r="GE6774" s="81" t="s">
        <v>449</v>
      </c>
      <c r="GF6774" s="81" t="s">
        <v>155</v>
      </c>
      <c r="GG6774" s="81" t="s">
        <v>506</v>
      </c>
      <c r="GH6774" s="81" t="s">
        <v>453</v>
      </c>
      <c r="GI6774" s="81">
        <v>2023</v>
      </c>
      <c r="GJ6774" s="81" t="s">
        <v>201</v>
      </c>
      <c r="GK6774" s="81">
        <v>3.7590224611390458E-2</v>
      </c>
      <c r="GL6774" s="81">
        <v>446.95</v>
      </c>
      <c r="GM6774" s="81">
        <v>2023</v>
      </c>
      <c r="GN6774" s="81" t="s">
        <v>173</v>
      </c>
      <c r="GO6774" s="81">
        <v>1.1148832299820636E-2</v>
      </c>
      <c r="GP6774" s="81">
        <v>10</v>
      </c>
      <c r="GQ6774" s="81">
        <v>0</v>
      </c>
      <c r="GR6774" s="81" t="s">
        <v>448</v>
      </c>
      <c r="GS6774" s="81">
        <v>1.1148832299820636E-2</v>
      </c>
      <c r="GT6774" s="81">
        <v>4.1908711030498255E-4</v>
      </c>
      <c r="GU6774" s="81">
        <v>1.1148832299820636E-2</v>
      </c>
      <c r="GV6774" s="81">
        <v>4.1908711030498255E-4</v>
      </c>
      <c r="GW6774" s="81">
        <v>1.1148832299820636E-2</v>
      </c>
      <c r="GX6774" s="81">
        <v>4.1908711030498255E-4</v>
      </c>
      <c r="GY6774" s="81">
        <v>1.1148832299820636E-2</v>
      </c>
      <c r="GZ6774" s="81">
        <v>4.1908711030498255E-4</v>
      </c>
    </row>
    <row r="6775" spans="98:208" x14ac:dyDescent="0.25">
      <c r="CT6775" s="81" t="s">
        <v>155</v>
      </c>
      <c r="CU6775" s="81" t="s">
        <v>501</v>
      </c>
      <c r="CV6775" s="81" t="s">
        <v>460</v>
      </c>
      <c r="CW6775" s="81">
        <v>2032</v>
      </c>
      <c r="CX6775" s="81">
        <v>0</v>
      </c>
      <c r="CY6775" s="81">
        <v>0</v>
      </c>
      <c r="CZ6775" s="81">
        <v>0</v>
      </c>
      <c r="DA6775" s="81">
        <v>0</v>
      </c>
      <c r="DB6775" s="81">
        <v>8.360637774507787E-2</v>
      </c>
      <c r="DC6775" s="81">
        <v>3.9055083184888859E-2</v>
      </c>
      <c r="DD6775" s="81">
        <v>1.694997174106567E-3</v>
      </c>
      <c r="DE6775" s="81">
        <v>4.2856297386139733E-2</v>
      </c>
      <c r="DF6775" s="81">
        <v>0</v>
      </c>
      <c r="DG6775" s="81">
        <v>0</v>
      </c>
      <c r="DH6775" s="81">
        <v>0</v>
      </c>
      <c r="DI6775" s="81">
        <v>4.3541857288387068E-4</v>
      </c>
      <c r="DJ6775" s="81">
        <v>4.3073878650098122E-3</v>
      </c>
      <c r="DL6775" s="81">
        <v>0</v>
      </c>
      <c r="DM6775" s="81">
        <v>0</v>
      </c>
      <c r="DN6775" s="81">
        <v>0</v>
      </c>
      <c r="DO6775" s="81">
        <v>0</v>
      </c>
      <c r="DP6775" s="81">
        <v>0</v>
      </c>
      <c r="DQ6775" s="81">
        <v>0</v>
      </c>
      <c r="DR6775" s="81">
        <v>0</v>
      </c>
      <c r="DS6775" s="81">
        <v>0</v>
      </c>
      <c r="DT6775" s="81">
        <v>0</v>
      </c>
      <c r="DU6775" s="81">
        <v>0</v>
      </c>
      <c r="DV6775" s="81">
        <v>1.875516677039875E-6</v>
      </c>
      <c r="DW6775" s="81">
        <v>1.875516677039875E-6</v>
      </c>
      <c r="GE6775" s="81" t="s">
        <v>449</v>
      </c>
      <c r="GF6775" s="81" t="s">
        <v>155</v>
      </c>
      <c r="GG6775" s="81" t="s">
        <v>506</v>
      </c>
      <c r="GH6775" s="81" t="s">
        <v>453</v>
      </c>
      <c r="GI6775" s="81">
        <v>2024</v>
      </c>
      <c r="GJ6775" s="81" t="s">
        <v>201</v>
      </c>
      <c r="GK6775" s="81">
        <v>3.7590224611390458E-2</v>
      </c>
      <c r="GL6775" s="81">
        <v>446.95</v>
      </c>
      <c r="GM6775" s="81">
        <v>2024</v>
      </c>
      <c r="GN6775" s="81" t="s">
        <v>173</v>
      </c>
      <c r="GO6775" s="81">
        <v>1.1148832299820636E-2</v>
      </c>
      <c r="GP6775" s="81">
        <v>10</v>
      </c>
      <c r="GQ6775" s="81">
        <v>0</v>
      </c>
      <c r="GR6775" s="81" t="s">
        <v>448</v>
      </c>
      <c r="GS6775" s="81">
        <v>1.1148832299820636E-2</v>
      </c>
      <c r="GT6775" s="81">
        <v>4.1908711030498255E-4</v>
      </c>
      <c r="GU6775" s="81">
        <v>1.1148832299820636E-2</v>
      </c>
      <c r="GV6775" s="81">
        <v>4.1908711030498255E-4</v>
      </c>
      <c r="GW6775" s="81">
        <v>1.1148832299820636E-2</v>
      </c>
      <c r="GX6775" s="81">
        <v>4.1908711030498255E-4</v>
      </c>
      <c r="GY6775" s="81">
        <v>1.1148832299820636E-2</v>
      </c>
      <c r="GZ6775" s="81">
        <v>4.1908711030498255E-4</v>
      </c>
    </row>
    <row r="6776" spans="98:208" x14ac:dyDescent="0.25">
      <c r="CT6776" s="81" t="s">
        <v>155</v>
      </c>
      <c r="CU6776" s="81" t="s">
        <v>501</v>
      </c>
      <c r="CV6776" s="81" t="s">
        <v>452</v>
      </c>
      <c r="CW6776" s="81">
        <v>2020</v>
      </c>
      <c r="CX6776" s="81">
        <v>0</v>
      </c>
      <c r="CY6776" s="81">
        <v>0</v>
      </c>
      <c r="CZ6776" s="81">
        <v>0</v>
      </c>
      <c r="DA6776" s="81">
        <v>0</v>
      </c>
      <c r="DB6776" s="81">
        <v>5.2405583313015391</v>
      </c>
      <c r="DC6776" s="81">
        <v>0.69641821681223248</v>
      </c>
      <c r="DD6776" s="81">
        <v>2.9419641522810172</v>
      </c>
      <c r="DE6776" s="81">
        <v>1.6021759622082901</v>
      </c>
      <c r="DF6776" s="81">
        <v>7.7642499097797081E-3</v>
      </c>
      <c r="DG6776" s="81">
        <v>0</v>
      </c>
      <c r="DH6776" s="81">
        <v>0</v>
      </c>
      <c r="DI6776" s="81">
        <v>0</v>
      </c>
      <c r="DJ6776" s="81">
        <v>2.713936467750587E-6</v>
      </c>
      <c r="DL6776" s="81">
        <v>0</v>
      </c>
      <c r="DM6776" s="81">
        <v>2.1071680974880354E-8</v>
      </c>
      <c r="DN6776" s="81">
        <v>2.1071680974880354E-8</v>
      </c>
      <c r="DO6776" s="81">
        <v>0</v>
      </c>
      <c r="DP6776" s="81">
        <v>0</v>
      </c>
      <c r="DQ6776" s="81">
        <v>0</v>
      </c>
      <c r="DR6776" s="81">
        <v>0</v>
      </c>
      <c r="DS6776" s="81">
        <v>0</v>
      </c>
      <c r="DT6776" s="81">
        <v>0</v>
      </c>
      <c r="DU6776" s="81">
        <v>0</v>
      </c>
      <c r="DV6776" s="81">
        <v>0</v>
      </c>
      <c r="DW6776" s="81">
        <v>0</v>
      </c>
      <c r="GE6776" s="81" t="s">
        <v>449</v>
      </c>
      <c r="GF6776" s="81" t="s">
        <v>155</v>
      </c>
      <c r="GG6776" s="81" t="s">
        <v>506</v>
      </c>
      <c r="GH6776" s="81" t="s">
        <v>453</v>
      </c>
      <c r="GI6776" s="81">
        <v>2025</v>
      </c>
      <c r="GJ6776" s="81" t="s">
        <v>201</v>
      </c>
      <c r="GK6776" s="81">
        <v>3.7590224611390458E-2</v>
      </c>
      <c r="GL6776" s="81">
        <v>446.95</v>
      </c>
      <c r="GM6776" s="81">
        <v>2025</v>
      </c>
      <c r="GN6776" s="81" t="s">
        <v>173</v>
      </c>
      <c r="GO6776" s="81">
        <v>1.1148832299820636E-2</v>
      </c>
      <c r="GP6776" s="81">
        <v>10</v>
      </c>
      <c r="GQ6776" s="81">
        <v>0</v>
      </c>
      <c r="GR6776" s="81" t="s">
        <v>448</v>
      </c>
      <c r="GS6776" s="81">
        <v>1.1148832299820636E-2</v>
      </c>
      <c r="GT6776" s="81">
        <v>4.1908711030498255E-4</v>
      </c>
      <c r="GU6776" s="81">
        <v>1.1148832299820636E-2</v>
      </c>
      <c r="GV6776" s="81">
        <v>4.1908711030498255E-4</v>
      </c>
      <c r="GW6776" s="81">
        <v>1.1148832299820636E-2</v>
      </c>
      <c r="GX6776" s="81">
        <v>4.1908711030498255E-4</v>
      </c>
      <c r="GY6776" s="81">
        <v>1.1148832299820636E-2</v>
      </c>
      <c r="GZ6776" s="81">
        <v>4.1908711030498255E-4</v>
      </c>
    </row>
    <row r="6777" spans="98:208" x14ac:dyDescent="0.25">
      <c r="CT6777" s="81" t="s">
        <v>155</v>
      </c>
      <c r="CU6777" s="81" t="s">
        <v>501</v>
      </c>
      <c r="CV6777" s="81" t="s">
        <v>452</v>
      </c>
      <c r="CW6777" s="81">
        <v>2021</v>
      </c>
      <c r="CX6777" s="81">
        <v>0</v>
      </c>
      <c r="CY6777" s="81">
        <v>0</v>
      </c>
      <c r="CZ6777" s="81">
        <v>0</v>
      </c>
      <c r="DA6777" s="81">
        <v>0</v>
      </c>
      <c r="DB6777" s="81">
        <v>5.2405583313015391</v>
      </c>
      <c r="DC6777" s="81">
        <v>0.69641821681223248</v>
      </c>
      <c r="DD6777" s="81">
        <v>2.9419641522810172</v>
      </c>
      <c r="DE6777" s="81">
        <v>1.6021759622082901</v>
      </c>
      <c r="DF6777" s="81">
        <v>7.7642499097797081E-3</v>
      </c>
      <c r="DG6777" s="81">
        <v>7.7642499097797081E-3</v>
      </c>
      <c r="DH6777" s="81">
        <v>0</v>
      </c>
      <c r="DI6777" s="81">
        <v>0</v>
      </c>
      <c r="DJ6777" s="81">
        <v>2.713936467750587E-6</v>
      </c>
      <c r="DL6777" s="81">
        <v>0</v>
      </c>
      <c r="DM6777" s="81">
        <v>2.1071680974880354E-8</v>
      </c>
      <c r="DN6777" s="81">
        <v>2.1071680974880354E-8</v>
      </c>
      <c r="DO6777" s="81">
        <v>0</v>
      </c>
      <c r="DP6777" s="81">
        <v>2.1071680974880354E-8</v>
      </c>
      <c r="DQ6777" s="81">
        <v>2.1071680974880354E-8</v>
      </c>
      <c r="DR6777" s="81">
        <v>0</v>
      </c>
      <c r="DS6777" s="81">
        <v>0</v>
      </c>
      <c r="DT6777" s="81">
        <v>0</v>
      </c>
      <c r="DU6777" s="81">
        <v>0</v>
      </c>
      <c r="DV6777" s="81">
        <v>0</v>
      </c>
      <c r="DW6777" s="81">
        <v>0</v>
      </c>
      <c r="GE6777" s="81" t="s">
        <v>449</v>
      </c>
      <c r="GF6777" s="81" t="s">
        <v>155</v>
      </c>
      <c r="GG6777" s="81" t="s">
        <v>506</v>
      </c>
      <c r="GH6777" s="81" t="s">
        <v>453</v>
      </c>
      <c r="GI6777" s="81">
        <v>2026</v>
      </c>
      <c r="GJ6777" s="81" t="s">
        <v>201</v>
      </c>
      <c r="GK6777" s="81">
        <v>3.7590224611390458E-2</v>
      </c>
      <c r="GL6777" s="81">
        <v>446.95</v>
      </c>
      <c r="GM6777" s="81">
        <v>2026</v>
      </c>
      <c r="GN6777" s="81" t="s">
        <v>173</v>
      </c>
      <c r="GO6777" s="81">
        <v>1.1148832299820636E-2</v>
      </c>
      <c r="GP6777" s="81">
        <v>10</v>
      </c>
      <c r="GQ6777" s="81">
        <v>0</v>
      </c>
      <c r="GR6777" s="81" t="s">
        <v>448</v>
      </c>
      <c r="GS6777" s="81">
        <v>1.1148832299820636E-2</v>
      </c>
      <c r="GT6777" s="81">
        <v>4.1908711030498255E-4</v>
      </c>
      <c r="GU6777" s="81">
        <v>1.1148832299820636E-2</v>
      </c>
      <c r="GV6777" s="81">
        <v>4.1908711030498255E-4</v>
      </c>
      <c r="GW6777" s="81">
        <v>1.1148832299820636E-2</v>
      </c>
      <c r="GX6777" s="81">
        <v>4.1908711030498255E-4</v>
      </c>
      <c r="GY6777" s="81">
        <v>1.1148832299820636E-2</v>
      </c>
      <c r="GZ6777" s="81">
        <v>4.1908711030498255E-4</v>
      </c>
    </row>
    <row r="6778" spans="98:208" x14ac:dyDescent="0.25">
      <c r="CT6778" s="81" t="s">
        <v>155</v>
      </c>
      <c r="CU6778" s="81" t="s">
        <v>501</v>
      </c>
      <c r="CV6778" s="81" t="s">
        <v>452</v>
      </c>
      <c r="CW6778" s="81">
        <v>2022</v>
      </c>
      <c r="CX6778" s="81">
        <v>0</v>
      </c>
      <c r="CY6778" s="81">
        <v>0</v>
      </c>
      <c r="CZ6778" s="81">
        <v>0</v>
      </c>
      <c r="DA6778" s="81">
        <v>0</v>
      </c>
      <c r="DB6778" s="81">
        <v>5.2405583313015391</v>
      </c>
      <c r="DC6778" s="81">
        <v>0.69641821681223248</v>
      </c>
      <c r="DD6778" s="81">
        <v>2.9419641522810172</v>
      </c>
      <c r="DE6778" s="81">
        <v>1.6021759622082901</v>
      </c>
      <c r="DF6778" s="81">
        <v>7.7642499097797081E-3</v>
      </c>
      <c r="DG6778" s="81">
        <v>7.7642499097797081E-3</v>
      </c>
      <c r="DH6778" s="81">
        <v>7.7642499097797081E-3</v>
      </c>
      <c r="DI6778" s="81">
        <v>0</v>
      </c>
      <c r="DJ6778" s="81">
        <v>2.713936467750587E-6</v>
      </c>
      <c r="DL6778" s="81">
        <v>0</v>
      </c>
      <c r="DM6778" s="81">
        <v>2.1071680974880354E-8</v>
      </c>
      <c r="DN6778" s="81">
        <v>2.1071680974880354E-8</v>
      </c>
      <c r="DO6778" s="81">
        <v>0</v>
      </c>
      <c r="DP6778" s="81">
        <v>2.1071680974880354E-8</v>
      </c>
      <c r="DQ6778" s="81">
        <v>2.1071680974880354E-8</v>
      </c>
      <c r="DR6778" s="81">
        <v>0</v>
      </c>
      <c r="DS6778" s="81">
        <v>2.1071680974880354E-8</v>
      </c>
      <c r="DT6778" s="81">
        <v>2.1071680974880354E-8</v>
      </c>
      <c r="DU6778" s="81">
        <v>0</v>
      </c>
      <c r="DV6778" s="81">
        <v>0</v>
      </c>
      <c r="DW6778" s="81">
        <v>0</v>
      </c>
      <c r="GE6778" s="81" t="s">
        <v>449</v>
      </c>
      <c r="GF6778" s="81" t="s">
        <v>155</v>
      </c>
      <c r="GG6778" s="81" t="s">
        <v>506</v>
      </c>
      <c r="GH6778" s="81" t="s">
        <v>453</v>
      </c>
      <c r="GI6778" s="81">
        <v>2027</v>
      </c>
      <c r="GJ6778" s="81" t="s">
        <v>201</v>
      </c>
      <c r="GK6778" s="81">
        <v>3.7590224611390458E-2</v>
      </c>
      <c r="GL6778" s="81">
        <v>446.95</v>
      </c>
      <c r="GM6778" s="81">
        <v>2027</v>
      </c>
      <c r="GN6778" s="81" t="s">
        <v>173</v>
      </c>
      <c r="GO6778" s="81">
        <v>1.1148832299820636E-2</v>
      </c>
      <c r="GP6778" s="81">
        <v>10</v>
      </c>
      <c r="GQ6778" s="81">
        <v>0</v>
      </c>
      <c r="GR6778" s="81" t="s">
        <v>448</v>
      </c>
      <c r="GS6778" s="81">
        <v>1.1148832299820636E-2</v>
      </c>
      <c r="GT6778" s="81">
        <v>4.1908711030498255E-4</v>
      </c>
      <c r="GU6778" s="81">
        <v>1.1148832299820636E-2</v>
      </c>
      <c r="GV6778" s="81">
        <v>4.1908711030498255E-4</v>
      </c>
      <c r="GW6778" s="81">
        <v>1.1148832299820636E-2</v>
      </c>
      <c r="GX6778" s="81">
        <v>4.1908711030498255E-4</v>
      </c>
      <c r="GY6778" s="81">
        <v>1.1148832299820636E-2</v>
      </c>
      <c r="GZ6778" s="81">
        <v>4.1908711030498255E-4</v>
      </c>
    </row>
    <row r="6779" spans="98:208" x14ac:dyDescent="0.25">
      <c r="CT6779" s="81" t="s">
        <v>155</v>
      </c>
      <c r="CU6779" s="81" t="s">
        <v>501</v>
      </c>
      <c r="CV6779" s="81" t="s">
        <v>452</v>
      </c>
      <c r="CW6779" s="81">
        <v>2023</v>
      </c>
      <c r="CX6779" s="81">
        <v>0</v>
      </c>
      <c r="CY6779" s="81">
        <v>0</v>
      </c>
      <c r="CZ6779" s="81">
        <v>0</v>
      </c>
      <c r="DA6779" s="81">
        <v>0</v>
      </c>
      <c r="DB6779" s="81">
        <v>5.4750346070077649</v>
      </c>
      <c r="DC6779" s="81">
        <v>0.71896016785821382</v>
      </c>
      <c r="DD6779" s="81">
        <v>3.0714971986151038</v>
      </c>
      <c r="DE6779" s="81">
        <v>1.6845772405344479</v>
      </c>
      <c r="DF6779" s="81">
        <v>8.0155663417021197E-3</v>
      </c>
      <c r="DG6779" s="81">
        <v>8.0155663417021197E-3</v>
      </c>
      <c r="DH6779" s="81">
        <v>8.0155663417021197E-3</v>
      </c>
      <c r="DI6779" s="81">
        <v>8.0155663417021197E-3</v>
      </c>
      <c r="DJ6779" s="81">
        <v>2.713936467750587E-6</v>
      </c>
      <c r="DL6779" s="81">
        <v>0</v>
      </c>
      <c r="DM6779" s="81">
        <v>2.1753737804419547E-8</v>
      </c>
      <c r="DN6779" s="81">
        <v>2.1753737804419547E-8</v>
      </c>
      <c r="DO6779" s="81">
        <v>0</v>
      </c>
      <c r="DP6779" s="81">
        <v>2.1753737804419547E-8</v>
      </c>
      <c r="DQ6779" s="81">
        <v>2.1753737804419547E-8</v>
      </c>
      <c r="DR6779" s="81">
        <v>0</v>
      </c>
      <c r="DS6779" s="81">
        <v>2.1753737804419547E-8</v>
      </c>
      <c r="DT6779" s="81">
        <v>2.1753737804419547E-8</v>
      </c>
      <c r="DU6779" s="81">
        <v>0</v>
      </c>
      <c r="DV6779" s="81">
        <v>2.1753737804419547E-8</v>
      </c>
      <c r="DW6779" s="81">
        <v>2.1753737804419547E-8</v>
      </c>
      <c r="GE6779" s="81" t="s">
        <v>449</v>
      </c>
      <c r="GF6779" s="81" t="s">
        <v>155</v>
      </c>
      <c r="GG6779" s="81" t="s">
        <v>506</v>
      </c>
      <c r="GH6779" s="81" t="s">
        <v>453</v>
      </c>
      <c r="GI6779" s="81">
        <v>2028</v>
      </c>
      <c r="GJ6779" s="81" t="s">
        <v>201</v>
      </c>
      <c r="GK6779" s="81">
        <v>3.9055083184884709E-2</v>
      </c>
      <c r="GL6779" s="81">
        <v>446.95</v>
      </c>
      <c r="GM6779" s="81">
        <v>2028</v>
      </c>
      <c r="GN6779" s="81" t="s">
        <v>173</v>
      </c>
      <c r="GO6779" s="81">
        <v>1.1148832299820636E-2</v>
      </c>
      <c r="GP6779" s="81">
        <v>10</v>
      </c>
      <c r="GQ6779" s="81">
        <v>0</v>
      </c>
      <c r="GR6779" s="81" t="s">
        <v>448</v>
      </c>
      <c r="GS6779" s="81">
        <v>1.1148832299820636E-2</v>
      </c>
      <c r="GT6779" s="81">
        <v>4.3541857288382444E-4</v>
      </c>
      <c r="GU6779" s="81">
        <v>1.1148832299820636E-2</v>
      </c>
      <c r="GV6779" s="81">
        <v>4.3541857288382444E-4</v>
      </c>
      <c r="GW6779" s="81">
        <v>1.1148832299820636E-2</v>
      </c>
      <c r="GX6779" s="81">
        <v>4.3541857288382444E-4</v>
      </c>
      <c r="GY6779" s="81">
        <v>1.1148832299820636E-2</v>
      </c>
      <c r="GZ6779" s="81">
        <v>4.3541857288382444E-4</v>
      </c>
    </row>
    <row r="6780" spans="98:208" x14ac:dyDescent="0.25">
      <c r="CT6780" s="81" t="s">
        <v>155</v>
      </c>
      <c r="CU6780" s="81" t="s">
        <v>501</v>
      </c>
      <c r="CV6780" s="81" t="s">
        <v>452</v>
      </c>
      <c r="CW6780" s="81">
        <v>2024</v>
      </c>
      <c r="CX6780" s="81">
        <v>0</v>
      </c>
      <c r="CY6780" s="81">
        <v>0</v>
      </c>
      <c r="CZ6780" s="81">
        <v>0</v>
      </c>
      <c r="DA6780" s="81">
        <v>0</v>
      </c>
      <c r="DB6780" s="81">
        <v>5.4750346070077649</v>
      </c>
      <c r="DC6780" s="81">
        <v>0.71896016785821382</v>
      </c>
      <c r="DD6780" s="81">
        <v>3.0714971986151038</v>
      </c>
      <c r="DE6780" s="81">
        <v>1.6845772405344479</v>
      </c>
      <c r="DF6780" s="81">
        <v>8.0155663417021197E-3</v>
      </c>
      <c r="DG6780" s="81">
        <v>8.0155663417021197E-3</v>
      </c>
      <c r="DH6780" s="81">
        <v>8.0155663417021197E-3</v>
      </c>
      <c r="DI6780" s="81">
        <v>8.0155663417021197E-3</v>
      </c>
      <c r="DJ6780" s="81">
        <v>2.713936467750587E-6</v>
      </c>
      <c r="DL6780" s="81">
        <v>0</v>
      </c>
      <c r="DM6780" s="81">
        <v>2.1753737804419547E-8</v>
      </c>
      <c r="DN6780" s="81">
        <v>2.1753737804419547E-8</v>
      </c>
      <c r="DO6780" s="81">
        <v>0</v>
      </c>
      <c r="DP6780" s="81">
        <v>2.1753737804419547E-8</v>
      </c>
      <c r="DQ6780" s="81">
        <v>2.1753737804419547E-8</v>
      </c>
      <c r="DR6780" s="81">
        <v>0</v>
      </c>
      <c r="DS6780" s="81">
        <v>2.1753737804419547E-8</v>
      </c>
      <c r="DT6780" s="81">
        <v>2.1753737804419547E-8</v>
      </c>
      <c r="DU6780" s="81">
        <v>0</v>
      </c>
      <c r="DV6780" s="81">
        <v>2.1753737804419547E-8</v>
      </c>
      <c r="DW6780" s="81">
        <v>2.1753737804419547E-8</v>
      </c>
      <c r="GE6780" s="81" t="s">
        <v>449</v>
      </c>
      <c r="GF6780" s="81" t="s">
        <v>155</v>
      </c>
      <c r="GG6780" s="81" t="s">
        <v>506</v>
      </c>
      <c r="GH6780" s="81" t="s">
        <v>453</v>
      </c>
      <c r="GI6780" s="81">
        <v>2029</v>
      </c>
      <c r="GJ6780" s="81" t="s">
        <v>201</v>
      </c>
      <c r="GK6780" s="81">
        <v>3.9055083184884709E-2</v>
      </c>
      <c r="GL6780" s="81">
        <v>446.95</v>
      </c>
      <c r="GM6780" s="81">
        <v>2029</v>
      </c>
      <c r="GN6780" s="81" t="s">
        <v>173</v>
      </c>
      <c r="GO6780" s="81">
        <v>1.1148832299820636E-2</v>
      </c>
      <c r="GP6780" s="81">
        <v>10</v>
      </c>
      <c r="GQ6780" s="81">
        <v>0</v>
      </c>
      <c r="GR6780" s="81" t="s">
        <v>448</v>
      </c>
      <c r="GS6780" s="81">
        <v>1.1148832299820636E-2</v>
      </c>
      <c r="GT6780" s="81">
        <v>4.3541857288382444E-4</v>
      </c>
      <c r="GU6780" s="81">
        <v>1.1148832299820636E-2</v>
      </c>
      <c r="GV6780" s="81">
        <v>4.3541857288382444E-4</v>
      </c>
      <c r="GW6780" s="81">
        <v>1.1148832299820636E-2</v>
      </c>
      <c r="GX6780" s="81">
        <v>4.3541857288382444E-4</v>
      </c>
      <c r="GY6780" s="81">
        <v>1.1148832299820636E-2</v>
      </c>
      <c r="GZ6780" s="81">
        <v>4.3541857288382444E-4</v>
      </c>
    </row>
    <row r="6781" spans="98:208" x14ac:dyDescent="0.25">
      <c r="CT6781" s="81" t="s">
        <v>155</v>
      </c>
      <c r="CU6781" s="81" t="s">
        <v>501</v>
      </c>
      <c r="CV6781" s="81" t="s">
        <v>452</v>
      </c>
      <c r="CW6781" s="81">
        <v>2025</v>
      </c>
      <c r="CX6781" s="81">
        <v>0</v>
      </c>
      <c r="CY6781" s="81">
        <v>0</v>
      </c>
      <c r="CZ6781" s="81">
        <v>0</v>
      </c>
      <c r="DA6781" s="81">
        <v>0</v>
      </c>
      <c r="DB6781" s="81">
        <v>5.4750346070077649</v>
      </c>
      <c r="DC6781" s="81">
        <v>0.71896016785821382</v>
      </c>
      <c r="DD6781" s="81">
        <v>3.0714971986151038</v>
      </c>
      <c r="DE6781" s="81">
        <v>1.6845772405344479</v>
      </c>
      <c r="DF6781" s="81">
        <v>8.0155663417021197E-3</v>
      </c>
      <c r="DG6781" s="81">
        <v>8.0155663417021197E-3</v>
      </c>
      <c r="DH6781" s="81">
        <v>8.0155663417021197E-3</v>
      </c>
      <c r="DI6781" s="81">
        <v>8.0155663417021197E-3</v>
      </c>
      <c r="DJ6781" s="81">
        <v>2.713936467750587E-6</v>
      </c>
      <c r="DL6781" s="81">
        <v>0</v>
      </c>
      <c r="DM6781" s="81">
        <v>2.1753737804419547E-8</v>
      </c>
      <c r="DN6781" s="81">
        <v>2.1753737804419547E-8</v>
      </c>
      <c r="DO6781" s="81">
        <v>0</v>
      </c>
      <c r="DP6781" s="81">
        <v>2.1753737804419547E-8</v>
      </c>
      <c r="DQ6781" s="81">
        <v>2.1753737804419547E-8</v>
      </c>
      <c r="DR6781" s="81">
        <v>0</v>
      </c>
      <c r="DS6781" s="81">
        <v>2.1753737804419547E-8</v>
      </c>
      <c r="DT6781" s="81">
        <v>2.1753737804419547E-8</v>
      </c>
      <c r="DU6781" s="81">
        <v>0</v>
      </c>
      <c r="DV6781" s="81">
        <v>2.1753737804419547E-8</v>
      </c>
      <c r="DW6781" s="81">
        <v>2.1753737804419547E-8</v>
      </c>
      <c r="GE6781" s="81" t="s">
        <v>449</v>
      </c>
      <c r="GF6781" s="81" t="s">
        <v>155</v>
      </c>
      <c r="GG6781" s="81" t="s">
        <v>506</v>
      </c>
      <c r="GH6781" s="81" t="s">
        <v>453</v>
      </c>
      <c r="GI6781" s="81">
        <v>2030</v>
      </c>
      <c r="GJ6781" s="81" t="s">
        <v>201</v>
      </c>
      <c r="GK6781" s="81">
        <v>3.9055083184884709E-2</v>
      </c>
      <c r="GL6781" s="81">
        <v>446.95</v>
      </c>
      <c r="GM6781" s="81">
        <v>2030</v>
      </c>
      <c r="GN6781" s="81" t="s">
        <v>173</v>
      </c>
      <c r="GO6781" s="81">
        <v>1.1148832299820636E-2</v>
      </c>
      <c r="GP6781" s="81">
        <v>10</v>
      </c>
      <c r="GQ6781" s="81">
        <v>0</v>
      </c>
      <c r="GR6781" s="81" t="s">
        <v>448</v>
      </c>
      <c r="GS6781" s="81">
        <v>0</v>
      </c>
      <c r="GT6781" s="81">
        <v>0</v>
      </c>
      <c r="GU6781" s="81">
        <v>1.1148832299820636E-2</v>
      </c>
      <c r="GV6781" s="81">
        <v>4.3541857288382444E-4</v>
      </c>
      <c r="GW6781" s="81">
        <v>1.1148832299820636E-2</v>
      </c>
      <c r="GX6781" s="81">
        <v>4.3541857288382444E-4</v>
      </c>
      <c r="GY6781" s="81">
        <v>1.1148832299820636E-2</v>
      </c>
      <c r="GZ6781" s="81">
        <v>4.3541857288382444E-4</v>
      </c>
    </row>
    <row r="6782" spans="98:208" x14ac:dyDescent="0.25">
      <c r="CT6782" s="81" t="s">
        <v>155</v>
      </c>
      <c r="CU6782" s="81" t="s">
        <v>501</v>
      </c>
      <c r="CV6782" s="81" t="s">
        <v>452</v>
      </c>
      <c r="CW6782" s="81">
        <v>2026</v>
      </c>
      <c r="CX6782" s="81">
        <v>0</v>
      </c>
      <c r="CY6782" s="81">
        <v>0</v>
      </c>
      <c r="CZ6782" s="81">
        <v>0</v>
      </c>
      <c r="DA6782" s="81">
        <v>0</v>
      </c>
      <c r="DB6782" s="81">
        <v>5.4750346070077649</v>
      </c>
      <c r="DC6782" s="81">
        <v>0.71896016785821382</v>
      </c>
      <c r="DD6782" s="81">
        <v>3.0714971986151038</v>
      </c>
      <c r="DE6782" s="81">
        <v>1.6845772405344479</v>
      </c>
      <c r="DF6782" s="81">
        <v>8.0155663417021197E-3</v>
      </c>
      <c r="DG6782" s="81">
        <v>8.0155663417021197E-3</v>
      </c>
      <c r="DH6782" s="81">
        <v>8.0155663417021197E-3</v>
      </c>
      <c r="DI6782" s="81">
        <v>8.0155663417021197E-3</v>
      </c>
      <c r="DJ6782" s="81">
        <v>2.713936467750587E-6</v>
      </c>
      <c r="DL6782" s="81">
        <v>0</v>
      </c>
      <c r="DM6782" s="81">
        <v>2.1753737804419547E-8</v>
      </c>
      <c r="DN6782" s="81">
        <v>2.1753737804419547E-8</v>
      </c>
      <c r="DO6782" s="81">
        <v>0</v>
      </c>
      <c r="DP6782" s="81">
        <v>2.1753737804419547E-8</v>
      </c>
      <c r="DQ6782" s="81">
        <v>2.1753737804419547E-8</v>
      </c>
      <c r="DR6782" s="81">
        <v>0</v>
      </c>
      <c r="DS6782" s="81">
        <v>2.1753737804419547E-8</v>
      </c>
      <c r="DT6782" s="81">
        <v>2.1753737804419547E-8</v>
      </c>
      <c r="DU6782" s="81">
        <v>0</v>
      </c>
      <c r="DV6782" s="81">
        <v>2.1753737804419547E-8</v>
      </c>
      <c r="DW6782" s="81">
        <v>2.1753737804419547E-8</v>
      </c>
      <c r="GE6782" s="81" t="s">
        <v>449</v>
      </c>
      <c r="GF6782" s="81" t="s">
        <v>155</v>
      </c>
      <c r="GG6782" s="81" t="s">
        <v>506</v>
      </c>
      <c r="GH6782" s="81" t="s">
        <v>453</v>
      </c>
      <c r="GI6782" s="81">
        <v>2031</v>
      </c>
      <c r="GJ6782" s="81" t="s">
        <v>201</v>
      </c>
      <c r="GK6782" s="81">
        <v>3.9055083184884709E-2</v>
      </c>
      <c r="GL6782" s="81">
        <v>446.95</v>
      </c>
      <c r="GM6782" s="81">
        <v>2031</v>
      </c>
      <c r="GN6782" s="81" t="s">
        <v>173</v>
      </c>
      <c r="GO6782" s="81">
        <v>1.1148832299820636E-2</v>
      </c>
      <c r="GP6782" s="81">
        <v>10</v>
      </c>
      <c r="GQ6782" s="81">
        <v>0</v>
      </c>
      <c r="GR6782" s="81" t="s">
        <v>448</v>
      </c>
      <c r="GS6782" s="81">
        <v>0</v>
      </c>
      <c r="GT6782" s="81">
        <v>0</v>
      </c>
      <c r="GU6782" s="81">
        <v>0</v>
      </c>
      <c r="GV6782" s="81">
        <v>0</v>
      </c>
      <c r="GW6782" s="81">
        <v>1.1148832299820636E-2</v>
      </c>
      <c r="GX6782" s="81">
        <v>4.3541857288382444E-4</v>
      </c>
      <c r="GY6782" s="81">
        <v>1.1148832299820636E-2</v>
      </c>
      <c r="GZ6782" s="81">
        <v>4.3541857288382444E-4</v>
      </c>
    </row>
    <row r="6783" spans="98:208" x14ac:dyDescent="0.25">
      <c r="CT6783" s="81" t="s">
        <v>155</v>
      </c>
      <c r="CU6783" s="81" t="s">
        <v>501</v>
      </c>
      <c r="CV6783" s="81" t="s">
        <v>452</v>
      </c>
      <c r="CW6783" s="81">
        <v>2027</v>
      </c>
      <c r="CX6783" s="81">
        <v>0</v>
      </c>
      <c r="CY6783" s="81">
        <v>0</v>
      </c>
      <c r="CZ6783" s="81">
        <v>0</v>
      </c>
      <c r="DA6783" s="81">
        <v>0</v>
      </c>
      <c r="DB6783" s="81">
        <v>5.4750346070077649</v>
      </c>
      <c r="DC6783" s="81">
        <v>0.71896016785821382</v>
      </c>
      <c r="DD6783" s="81">
        <v>3.0714971986151038</v>
      </c>
      <c r="DE6783" s="81">
        <v>1.6845772405344479</v>
      </c>
      <c r="DF6783" s="81">
        <v>8.0155663417021197E-3</v>
      </c>
      <c r="DG6783" s="81">
        <v>8.0155663417021197E-3</v>
      </c>
      <c r="DH6783" s="81">
        <v>8.0155663417021197E-3</v>
      </c>
      <c r="DI6783" s="81">
        <v>8.0155663417021197E-3</v>
      </c>
      <c r="DJ6783" s="81">
        <v>2.713936467750587E-6</v>
      </c>
      <c r="DL6783" s="81">
        <v>0</v>
      </c>
      <c r="DM6783" s="81">
        <v>2.1753737804419547E-8</v>
      </c>
      <c r="DN6783" s="81">
        <v>2.1753737804419547E-8</v>
      </c>
      <c r="DO6783" s="81">
        <v>0</v>
      </c>
      <c r="DP6783" s="81">
        <v>2.1753737804419547E-8</v>
      </c>
      <c r="DQ6783" s="81">
        <v>2.1753737804419547E-8</v>
      </c>
      <c r="DR6783" s="81">
        <v>0</v>
      </c>
      <c r="DS6783" s="81">
        <v>2.1753737804419547E-8</v>
      </c>
      <c r="DT6783" s="81">
        <v>2.1753737804419547E-8</v>
      </c>
      <c r="DU6783" s="81">
        <v>0</v>
      </c>
      <c r="DV6783" s="81">
        <v>2.1753737804419547E-8</v>
      </c>
      <c r="DW6783" s="81">
        <v>2.1753737804419547E-8</v>
      </c>
      <c r="GE6783" s="81" t="s">
        <v>449</v>
      </c>
      <c r="GF6783" s="81" t="s">
        <v>155</v>
      </c>
      <c r="GG6783" s="81" t="s">
        <v>506</v>
      </c>
      <c r="GH6783" s="81" t="s">
        <v>453</v>
      </c>
      <c r="GI6783" s="81">
        <v>2032</v>
      </c>
      <c r="GJ6783" s="81" t="s">
        <v>201</v>
      </c>
      <c r="GK6783" s="81">
        <v>3.9055083184884709E-2</v>
      </c>
      <c r="GL6783" s="81">
        <v>446.95</v>
      </c>
      <c r="GM6783" s="81">
        <v>2032</v>
      </c>
      <c r="GN6783" s="81" t="s">
        <v>173</v>
      </c>
      <c r="GO6783" s="81">
        <v>1.1148832299820636E-2</v>
      </c>
      <c r="GP6783" s="81">
        <v>10</v>
      </c>
      <c r="GQ6783" s="81">
        <v>0</v>
      </c>
      <c r="GR6783" s="81" t="s">
        <v>448</v>
      </c>
      <c r="GS6783" s="81">
        <v>0</v>
      </c>
      <c r="GT6783" s="81">
        <v>0</v>
      </c>
      <c r="GU6783" s="81">
        <v>0</v>
      </c>
      <c r="GV6783" s="81">
        <v>0</v>
      </c>
      <c r="GW6783" s="81">
        <v>0</v>
      </c>
      <c r="GX6783" s="81">
        <v>0</v>
      </c>
      <c r="GY6783" s="81">
        <v>1.1148832299820636E-2</v>
      </c>
      <c r="GZ6783" s="81">
        <v>4.3541857288382444E-4</v>
      </c>
    </row>
    <row r="6784" spans="98:208" x14ac:dyDescent="0.25">
      <c r="CT6784" s="81" t="s">
        <v>155</v>
      </c>
      <c r="CU6784" s="81" t="s">
        <v>501</v>
      </c>
      <c r="CV6784" s="81" t="s">
        <v>452</v>
      </c>
      <c r="CW6784" s="81">
        <v>2028</v>
      </c>
      <c r="CX6784" s="81">
        <v>0</v>
      </c>
      <c r="CY6784" s="81">
        <v>0</v>
      </c>
      <c r="CZ6784" s="81">
        <v>0</v>
      </c>
      <c r="DA6784" s="81">
        <v>0</v>
      </c>
      <c r="DB6784" s="81">
        <v>5.7770153400784574</v>
      </c>
      <c r="DC6784" s="81">
        <v>0.74733835430388973</v>
      </c>
      <c r="DD6784" s="81">
        <v>3.2379513401017221</v>
      </c>
      <c r="DE6784" s="81">
        <v>1.791725645672845</v>
      </c>
      <c r="DF6784" s="81">
        <v>8.3319499833580044E-3</v>
      </c>
      <c r="DG6784" s="81">
        <v>8.3319499833580044E-3</v>
      </c>
      <c r="DH6784" s="81">
        <v>8.3319499833580044E-3</v>
      </c>
      <c r="DI6784" s="81">
        <v>8.3319499833580044E-3</v>
      </c>
      <c r="DJ6784" s="81">
        <v>2.713936467750587E-6</v>
      </c>
      <c r="DL6784" s="81">
        <v>0</v>
      </c>
      <c r="DM6784" s="81">
        <v>2.2612382907309185E-8</v>
      </c>
      <c r="DN6784" s="81">
        <v>2.2612382907309185E-8</v>
      </c>
      <c r="DO6784" s="81">
        <v>0</v>
      </c>
      <c r="DP6784" s="81">
        <v>2.2612382907309185E-8</v>
      </c>
      <c r="DQ6784" s="81">
        <v>2.2612382907309185E-8</v>
      </c>
      <c r="DR6784" s="81">
        <v>0</v>
      </c>
      <c r="DS6784" s="81">
        <v>2.2612382907309185E-8</v>
      </c>
      <c r="DT6784" s="81">
        <v>2.2612382907309185E-8</v>
      </c>
      <c r="DU6784" s="81">
        <v>0</v>
      </c>
      <c r="DV6784" s="81">
        <v>2.2612382907309185E-8</v>
      </c>
      <c r="DW6784" s="81">
        <v>2.2612382907309185E-8</v>
      </c>
      <c r="GE6784" s="81" t="s">
        <v>449</v>
      </c>
      <c r="GF6784" s="81" t="s">
        <v>155</v>
      </c>
      <c r="GG6784" s="81" t="s">
        <v>507</v>
      </c>
      <c r="GH6784" s="81" t="s">
        <v>457</v>
      </c>
      <c r="GI6784" s="81">
        <v>2021</v>
      </c>
      <c r="GJ6784" s="81" t="s">
        <v>201</v>
      </c>
      <c r="GK6784" s="81">
        <v>222.2294216279119</v>
      </c>
      <c r="GL6784" s="81">
        <v>557.6</v>
      </c>
      <c r="GM6784" s="81">
        <v>2021</v>
      </c>
      <c r="GN6784" s="81" t="s">
        <v>173</v>
      </c>
      <c r="GO6784" s="81">
        <v>1.1148832299820636E-2</v>
      </c>
      <c r="GP6784" s="81">
        <v>10</v>
      </c>
      <c r="GQ6784" s="81">
        <v>0</v>
      </c>
      <c r="GR6784" s="81" t="s">
        <v>448</v>
      </c>
      <c r="GS6784" s="81">
        <v>1.1148832299820636E-2</v>
      </c>
      <c r="GT6784" s="81">
        <v>2.477598553815723</v>
      </c>
      <c r="GU6784" s="81">
        <v>1.1148832299820636E-2</v>
      </c>
      <c r="GV6784" s="81">
        <v>2.477598553815723</v>
      </c>
      <c r="GW6784" s="81">
        <v>0</v>
      </c>
      <c r="GX6784" s="81">
        <v>0</v>
      </c>
      <c r="GY6784" s="81">
        <v>0</v>
      </c>
      <c r="GZ6784" s="81">
        <v>0</v>
      </c>
    </row>
    <row r="6785" spans="98:208" x14ac:dyDescent="0.25">
      <c r="CT6785" s="81" t="s">
        <v>155</v>
      </c>
      <c r="CU6785" s="81" t="s">
        <v>501</v>
      </c>
      <c r="CV6785" s="81" t="s">
        <v>452</v>
      </c>
      <c r="CW6785" s="81">
        <v>2029</v>
      </c>
      <c r="CX6785" s="81">
        <v>0</v>
      </c>
      <c r="CY6785" s="81">
        <v>0</v>
      </c>
      <c r="CZ6785" s="81">
        <v>0</v>
      </c>
      <c r="DA6785" s="81">
        <v>0</v>
      </c>
      <c r="DB6785" s="81">
        <v>5.7770153400784574</v>
      </c>
      <c r="DC6785" s="81">
        <v>0.74733835430388973</v>
      </c>
      <c r="DD6785" s="81">
        <v>3.2379513401017221</v>
      </c>
      <c r="DE6785" s="81">
        <v>1.791725645672845</v>
      </c>
      <c r="DF6785" s="81">
        <v>8.3319499833580044E-3</v>
      </c>
      <c r="DG6785" s="81">
        <v>8.3319499833580044E-3</v>
      </c>
      <c r="DH6785" s="81">
        <v>8.3319499833580044E-3</v>
      </c>
      <c r="DI6785" s="81">
        <v>8.3319499833580044E-3</v>
      </c>
      <c r="DJ6785" s="81">
        <v>2.713936467750587E-6</v>
      </c>
      <c r="DL6785" s="81">
        <v>0</v>
      </c>
      <c r="DM6785" s="81">
        <v>2.2612382907309185E-8</v>
      </c>
      <c r="DN6785" s="81">
        <v>2.2612382907309185E-8</v>
      </c>
      <c r="DO6785" s="81">
        <v>0</v>
      </c>
      <c r="DP6785" s="81">
        <v>2.2612382907309185E-8</v>
      </c>
      <c r="DQ6785" s="81">
        <v>2.2612382907309185E-8</v>
      </c>
      <c r="DR6785" s="81">
        <v>0</v>
      </c>
      <c r="DS6785" s="81">
        <v>2.2612382907309185E-8</v>
      </c>
      <c r="DT6785" s="81">
        <v>2.2612382907309185E-8</v>
      </c>
      <c r="DU6785" s="81">
        <v>0</v>
      </c>
      <c r="DV6785" s="81">
        <v>2.2612382907309185E-8</v>
      </c>
      <c r="DW6785" s="81">
        <v>2.2612382907309185E-8</v>
      </c>
      <c r="GE6785" s="81" t="s">
        <v>449</v>
      </c>
      <c r="GF6785" s="81" t="s">
        <v>155</v>
      </c>
      <c r="GG6785" s="81" t="s">
        <v>507</v>
      </c>
      <c r="GH6785" s="81" t="s">
        <v>457</v>
      </c>
      <c r="GI6785" s="81">
        <v>2022</v>
      </c>
      <c r="GJ6785" s="81" t="s">
        <v>201</v>
      </c>
      <c r="GK6785" s="81">
        <v>222.2294216279119</v>
      </c>
      <c r="GL6785" s="81">
        <v>557.6</v>
      </c>
      <c r="GM6785" s="81">
        <v>2022</v>
      </c>
      <c r="GN6785" s="81" t="s">
        <v>173</v>
      </c>
      <c r="GO6785" s="81">
        <v>1.1148832299820636E-2</v>
      </c>
      <c r="GP6785" s="81">
        <v>10</v>
      </c>
      <c r="GQ6785" s="81">
        <v>0</v>
      </c>
      <c r="GR6785" s="81" t="s">
        <v>448</v>
      </c>
      <c r="GS6785" s="81">
        <v>1.1148832299820636E-2</v>
      </c>
      <c r="GT6785" s="81">
        <v>2.477598553815723</v>
      </c>
      <c r="GU6785" s="81">
        <v>1.1148832299820636E-2</v>
      </c>
      <c r="GV6785" s="81">
        <v>2.477598553815723</v>
      </c>
      <c r="GW6785" s="81">
        <v>1.1148832299820636E-2</v>
      </c>
      <c r="GX6785" s="81">
        <v>2.477598553815723</v>
      </c>
      <c r="GY6785" s="81">
        <v>0</v>
      </c>
      <c r="GZ6785" s="81">
        <v>0</v>
      </c>
    </row>
    <row r="6786" spans="98:208" x14ac:dyDescent="0.25">
      <c r="CT6786" s="81" t="s">
        <v>155</v>
      </c>
      <c r="CU6786" s="81" t="s">
        <v>501</v>
      </c>
      <c r="CV6786" s="81" t="s">
        <v>452</v>
      </c>
      <c r="CW6786" s="81">
        <v>2030</v>
      </c>
      <c r="CX6786" s="81">
        <v>0</v>
      </c>
      <c r="CY6786" s="81">
        <v>0</v>
      </c>
      <c r="CZ6786" s="81">
        <v>0</v>
      </c>
      <c r="DA6786" s="81">
        <v>0</v>
      </c>
      <c r="DB6786" s="81">
        <v>5.7770153400784574</v>
      </c>
      <c r="DC6786" s="81">
        <v>0.74733835430388973</v>
      </c>
      <c r="DD6786" s="81">
        <v>3.2379513401017221</v>
      </c>
      <c r="DE6786" s="81">
        <v>1.791725645672845</v>
      </c>
      <c r="DF6786" s="81">
        <v>0</v>
      </c>
      <c r="DG6786" s="81">
        <v>8.3319499833580044E-3</v>
      </c>
      <c r="DH6786" s="81">
        <v>8.3319499833580044E-3</v>
      </c>
      <c r="DI6786" s="81">
        <v>8.3319499833580044E-3</v>
      </c>
      <c r="DJ6786" s="81">
        <v>2.713936467750587E-6</v>
      </c>
      <c r="DL6786" s="81">
        <v>0</v>
      </c>
      <c r="DM6786" s="81">
        <v>0</v>
      </c>
      <c r="DN6786" s="81">
        <v>0</v>
      </c>
      <c r="DO6786" s="81">
        <v>0</v>
      </c>
      <c r="DP6786" s="81">
        <v>2.2612382907309185E-8</v>
      </c>
      <c r="DQ6786" s="81">
        <v>2.2612382907309185E-8</v>
      </c>
      <c r="DR6786" s="81">
        <v>0</v>
      </c>
      <c r="DS6786" s="81">
        <v>2.2612382907309185E-8</v>
      </c>
      <c r="DT6786" s="81">
        <v>2.2612382907309185E-8</v>
      </c>
      <c r="DU6786" s="81">
        <v>0</v>
      </c>
      <c r="DV6786" s="81">
        <v>2.2612382907309185E-8</v>
      </c>
      <c r="DW6786" s="81">
        <v>2.2612382907309185E-8</v>
      </c>
      <c r="GE6786" s="81" t="s">
        <v>449</v>
      </c>
      <c r="GF6786" s="81" t="s">
        <v>155</v>
      </c>
      <c r="GG6786" s="81" t="s">
        <v>507</v>
      </c>
      <c r="GH6786" s="81" t="s">
        <v>457</v>
      </c>
      <c r="GI6786" s="81">
        <v>2023</v>
      </c>
      <c r="GJ6786" s="81" t="s">
        <v>201</v>
      </c>
      <c r="GK6786" s="81">
        <v>233.23007680802439</v>
      </c>
      <c r="GL6786" s="81">
        <v>557.6</v>
      </c>
      <c r="GM6786" s="81">
        <v>2023</v>
      </c>
      <c r="GN6786" s="81" t="s">
        <v>173</v>
      </c>
      <c r="GO6786" s="81">
        <v>1.1148832299820636E-2</v>
      </c>
      <c r="GP6786" s="81">
        <v>10</v>
      </c>
      <c r="GQ6786" s="81">
        <v>0</v>
      </c>
      <c r="GR6786" s="81" t="s">
        <v>448</v>
      </c>
      <c r="GS6786" s="81">
        <v>1.1148832299820636E-2</v>
      </c>
      <c r="GT6786" s="81">
        <v>2.6002430136069501</v>
      </c>
      <c r="GU6786" s="81">
        <v>1.1148832299820636E-2</v>
      </c>
      <c r="GV6786" s="81">
        <v>2.6002430136069501</v>
      </c>
      <c r="GW6786" s="81">
        <v>1.1148832299820636E-2</v>
      </c>
      <c r="GX6786" s="81">
        <v>2.6002430136069501</v>
      </c>
      <c r="GY6786" s="81">
        <v>1.1148832299820636E-2</v>
      </c>
      <c r="GZ6786" s="81">
        <v>2.6002430136069501</v>
      </c>
    </row>
    <row r="6787" spans="98:208" x14ac:dyDescent="0.25">
      <c r="CT6787" s="81" t="s">
        <v>155</v>
      </c>
      <c r="CU6787" s="81" t="s">
        <v>501</v>
      </c>
      <c r="CV6787" s="81" t="s">
        <v>452</v>
      </c>
      <c r="CW6787" s="81">
        <v>2031</v>
      </c>
      <c r="CX6787" s="81">
        <v>0</v>
      </c>
      <c r="CY6787" s="81">
        <v>0</v>
      </c>
      <c r="CZ6787" s="81">
        <v>0</v>
      </c>
      <c r="DA6787" s="81">
        <v>0</v>
      </c>
      <c r="DB6787" s="81">
        <v>5.7770153400784574</v>
      </c>
      <c r="DC6787" s="81">
        <v>0.74733835430388973</v>
      </c>
      <c r="DD6787" s="81">
        <v>3.2379513401017221</v>
      </c>
      <c r="DE6787" s="81">
        <v>1.791725645672845</v>
      </c>
      <c r="DF6787" s="81">
        <v>0</v>
      </c>
      <c r="DG6787" s="81">
        <v>0</v>
      </c>
      <c r="DH6787" s="81">
        <v>8.3319499833580044E-3</v>
      </c>
      <c r="DI6787" s="81">
        <v>8.3319499833580044E-3</v>
      </c>
      <c r="DJ6787" s="81">
        <v>2.713936467750587E-6</v>
      </c>
      <c r="DL6787" s="81">
        <v>0</v>
      </c>
      <c r="DM6787" s="81">
        <v>0</v>
      </c>
      <c r="DN6787" s="81">
        <v>0</v>
      </c>
      <c r="DO6787" s="81">
        <v>0</v>
      </c>
      <c r="DP6787" s="81">
        <v>0</v>
      </c>
      <c r="DQ6787" s="81">
        <v>0</v>
      </c>
      <c r="DR6787" s="81">
        <v>0</v>
      </c>
      <c r="DS6787" s="81">
        <v>2.2612382907309185E-8</v>
      </c>
      <c r="DT6787" s="81">
        <v>2.2612382907309185E-8</v>
      </c>
      <c r="DU6787" s="81">
        <v>0</v>
      </c>
      <c r="DV6787" s="81">
        <v>2.2612382907309185E-8</v>
      </c>
      <c r="DW6787" s="81">
        <v>2.2612382907309185E-8</v>
      </c>
      <c r="GE6787" s="81" t="s">
        <v>449</v>
      </c>
      <c r="GF6787" s="81" t="s">
        <v>155</v>
      </c>
      <c r="GG6787" s="81" t="s">
        <v>507</v>
      </c>
      <c r="GH6787" s="81" t="s">
        <v>457</v>
      </c>
      <c r="GI6787" s="81">
        <v>2024</v>
      </c>
      <c r="GJ6787" s="81" t="s">
        <v>201</v>
      </c>
      <c r="GK6787" s="81">
        <v>233.23007680802439</v>
      </c>
      <c r="GL6787" s="81">
        <v>557.6</v>
      </c>
      <c r="GM6787" s="81">
        <v>2024</v>
      </c>
      <c r="GN6787" s="81" t="s">
        <v>173</v>
      </c>
      <c r="GO6787" s="81">
        <v>1.1148832299820636E-2</v>
      </c>
      <c r="GP6787" s="81">
        <v>10</v>
      </c>
      <c r="GQ6787" s="81">
        <v>0</v>
      </c>
      <c r="GR6787" s="81" t="s">
        <v>448</v>
      </c>
      <c r="GS6787" s="81">
        <v>1.1148832299820636E-2</v>
      </c>
      <c r="GT6787" s="81">
        <v>2.6002430136069501</v>
      </c>
      <c r="GU6787" s="81">
        <v>1.1148832299820636E-2</v>
      </c>
      <c r="GV6787" s="81">
        <v>2.6002430136069501</v>
      </c>
      <c r="GW6787" s="81">
        <v>1.1148832299820636E-2</v>
      </c>
      <c r="GX6787" s="81">
        <v>2.6002430136069501</v>
      </c>
      <c r="GY6787" s="81">
        <v>1.1148832299820636E-2</v>
      </c>
      <c r="GZ6787" s="81">
        <v>2.6002430136069501</v>
      </c>
    </row>
    <row r="6788" spans="98:208" x14ac:dyDescent="0.25">
      <c r="CT6788" s="81" t="s">
        <v>155</v>
      </c>
      <c r="CU6788" s="81" t="s">
        <v>501</v>
      </c>
      <c r="CV6788" s="81" t="s">
        <v>452</v>
      </c>
      <c r="CW6788" s="81">
        <v>2032</v>
      </c>
      <c r="CX6788" s="81">
        <v>0</v>
      </c>
      <c r="CY6788" s="81">
        <v>0</v>
      </c>
      <c r="CZ6788" s="81">
        <v>0</v>
      </c>
      <c r="DA6788" s="81">
        <v>0</v>
      </c>
      <c r="DB6788" s="81">
        <v>5.7770153400784574</v>
      </c>
      <c r="DC6788" s="81">
        <v>0.74733835430388973</v>
      </c>
      <c r="DD6788" s="81">
        <v>3.2379513401017221</v>
      </c>
      <c r="DE6788" s="81">
        <v>1.791725645672845</v>
      </c>
      <c r="DF6788" s="81">
        <v>0</v>
      </c>
      <c r="DG6788" s="81">
        <v>0</v>
      </c>
      <c r="DH6788" s="81">
        <v>0</v>
      </c>
      <c r="DI6788" s="81">
        <v>8.3319499833580044E-3</v>
      </c>
      <c r="DJ6788" s="81">
        <v>2.713936467750587E-6</v>
      </c>
      <c r="DL6788" s="81">
        <v>0</v>
      </c>
      <c r="DM6788" s="81">
        <v>0</v>
      </c>
      <c r="DN6788" s="81">
        <v>0</v>
      </c>
      <c r="DO6788" s="81">
        <v>0</v>
      </c>
      <c r="DP6788" s="81">
        <v>0</v>
      </c>
      <c r="DQ6788" s="81">
        <v>0</v>
      </c>
      <c r="DR6788" s="81">
        <v>0</v>
      </c>
      <c r="DS6788" s="81">
        <v>0</v>
      </c>
      <c r="DT6788" s="81">
        <v>0</v>
      </c>
      <c r="DU6788" s="81">
        <v>0</v>
      </c>
      <c r="DV6788" s="81">
        <v>2.2612382907309185E-8</v>
      </c>
      <c r="DW6788" s="81">
        <v>2.2612382907309185E-8</v>
      </c>
      <c r="GE6788" s="81" t="s">
        <v>449</v>
      </c>
      <c r="GF6788" s="81" t="s">
        <v>155</v>
      </c>
      <c r="GG6788" s="81" t="s">
        <v>507</v>
      </c>
      <c r="GH6788" s="81" t="s">
        <v>457</v>
      </c>
      <c r="GI6788" s="81">
        <v>2025</v>
      </c>
      <c r="GJ6788" s="81" t="s">
        <v>201</v>
      </c>
      <c r="GK6788" s="81">
        <v>233.23007680802439</v>
      </c>
      <c r="GL6788" s="81">
        <v>557.6</v>
      </c>
      <c r="GM6788" s="81">
        <v>2025</v>
      </c>
      <c r="GN6788" s="81" t="s">
        <v>173</v>
      </c>
      <c r="GO6788" s="81">
        <v>1.1148832299820636E-2</v>
      </c>
      <c r="GP6788" s="81">
        <v>10</v>
      </c>
      <c r="GQ6788" s="81">
        <v>0</v>
      </c>
      <c r="GR6788" s="81" t="s">
        <v>448</v>
      </c>
      <c r="GS6788" s="81">
        <v>1.1148832299820636E-2</v>
      </c>
      <c r="GT6788" s="81">
        <v>2.6002430136069501</v>
      </c>
      <c r="GU6788" s="81">
        <v>1.1148832299820636E-2</v>
      </c>
      <c r="GV6788" s="81">
        <v>2.6002430136069501</v>
      </c>
      <c r="GW6788" s="81">
        <v>1.1148832299820636E-2</v>
      </c>
      <c r="GX6788" s="81">
        <v>2.6002430136069501</v>
      </c>
      <c r="GY6788" s="81">
        <v>1.1148832299820636E-2</v>
      </c>
      <c r="GZ6788" s="81">
        <v>2.6002430136069501</v>
      </c>
    </row>
    <row r="6789" spans="98:208" x14ac:dyDescent="0.25">
      <c r="CT6789" s="81" t="s">
        <v>155</v>
      </c>
      <c r="CU6789" s="81" t="s">
        <v>501</v>
      </c>
      <c r="CV6789" s="81" t="s">
        <v>453</v>
      </c>
      <c r="CW6789" s="81">
        <v>2020</v>
      </c>
      <c r="CX6789" s="81">
        <v>0</v>
      </c>
      <c r="CY6789" s="81">
        <v>0</v>
      </c>
      <c r="CZ6789" s="81">
        <v>0</v>
      </c>
      <c r="DA6789" s="81">
        <v>0</v>
      </c>
      <c r="DB6789" s="81">
        <v>7.7900575334948485E-2</v>
      </c>
      <c r="DC6789" s="81">
        <v>3.6425060683954499E-2</v>
      </c>
      <c r="DD6789" s="81">
        <v>1.5808724525432671E-3</v>
      </c>
      <c r="DE6789" s="81">
        <v>3.9894642198450743E-2</v>
      </c>
      <c r="DF6789" s="81">
        <v>4.0609689307619866E-4</v>
      </c>
      <c r="DG6789" s="81">
        <v>0</v>
      </c>
      <c r="DH6789" s="81">
        <v>0</v>
      </c>
      <c r="DI6789" s="81">
        <v>0</v>
      </c>
      <c r="DJ6789" s="81">
        <v>1.331986765694211E-4</v>
      </c>
      <c r="DL6789" s="81">
        <v>0</v>
      </c>
      <c r="DM6789" s="81">
        <v>5.4091568716703369E-8</v>
      </c>
      <c r="DN6789" s="81">
        <v>5.4091568716703369E-8</v>
      </c>
      <c r="DO6789" s="81">
        <v>0</v>
      </c>
      <c r="DP6789" s="81">
        <v>0</v>
      </c>
      <c r="DQ6789" s="81">
        <v>0</v>
      </c>
      <c r="DR6789" s="81">
        <v>0</v>
      </c>
      <c r="DS6789" s="81">
        <v>0</v>
      </c>
      <c r="DT6789" s="81">
        <v>0</v>
      </c>
      <c r="DU6789" s="81">
        <v>0</v>
      </c>
      <c r="DV6789" s="81">
        <v>0</v>
      </c>
      <c r="DW6789" s="81">
        <v>0</v>
      </c>
      <c r="GE6789" s="81" t="s">
        <v>449</v>
      </c>
      <c r="GF6789" s="81" t="s">
        <v>155</v>
      </c>
      <c r="GG6789" s="81" t="s">
        <v>507</v>
      </c>
      <c r="GH6789" s="81" t="s">
        <v>457</v>
      </c>
      <c r="GI6789" s="81">
        <v>2026</v>
      </c>
      <c r="GJ6789" s="81" t="s">
        <v>201</v>
      </c>
      <c r="GK6789" s="81">
        <v>233.23007680802439</v>
      </c>
      <c r="GL6789" s="81">
        <v>557.6</v>
      </c>
      <c r="GM6789" s="81">
        <v>2026</v>
      </c>
      <c r="GN6789" s="81" t="s">
        <v>173</v>
      </c>
      <c r="GO6789" s="81">
        <v>1.1148832299820636E-2</v>
      </c>
      <c r="GP6789" s="81">
        <v>10</v>
      </c>
      <c r="GQ6789" s="81">
        <v>0</v>
      </c>
      <c r="GR6789" s="81" t="s">
        <v>448</v>
      </c>
      <c r="GS6789" s="81">
        <v>1.1148832299820636E-2</v>
      </c>
      <c r="GT6789" s="81">
        <v>2.6002430136069501</v>
      </c>
      <c r="GU6789" s="81">
        <v>1.1148832299820636E-2</v>
      </c>
      <c r="GV6789" s="81">
        <v>2.6002430136069501</v>
      </c>
      <c r="GW6789" s="81">
        <v>1.1148832299820636E-2</v>
      </c>
      <c r="GX6789" s="81">
        <v>2.6002430136069501</v>
      </c>
      <c r="GY6789" s="81">
        <v>1.1148832299820636E-2</v>
      </c>
      <c r="GZ6789" s="81">
        <v>2.6002430136069501</v>
      </c>
    </row>
    <row r="6790" spans="98:208" x14ac:dyDescent="0.25">
      <c r="CT6790" s="81" t="s">
        <v>155</v>
      </c>
      <c r="CU6790" s="81" t="s">
        <v>501</v>
      </c>
      <c r="CV6790" s="81" t="s">
        <v>453</v>
      </c>
      <c r="CW6790" s="81">
        <v>2021</v>
      </c>
      <c r="CX6790" s="81">
        <v>0</v>
      </c>
      <c r="CY6790" s="81">
        <v>0</v>
      </c>
      <c r="CZ6790" s="81">
        <v>0</v>
      </c>
      <c r="DA6790" s="81">
        <v>0</v>
      </c>
      <c r="DB6790" s="81">
        <v>7.7900575334948485E-2</v>
      </c>
      <c r="DC6790" s="81">
        <v>3.6425060683954499E-2</v>
      </c>
      <c r="DD6790" s="81">
        <v>1.5808724525432671E-3</v>
      </c>
      <c r="DE6790" s="81">
        <v>3.9894642198450743E-2</v>
      </c>
      <c r="DF6790" s="81">
        <v>4.0609689307619866E-4</v>
      </c>
      <c r="DG6790" s="81">
        <v>4.0609689307619866E-4</v>
      </c>
      <c r="DH6790" s="81">
        <v>0</v>
      </c>
      <c r="DI6790" s="81">
        <v>0</v>
      </c>
      <c r="DJ6790" s="81">
        <v>1.331986765694211E-4</v>
      </c>
      <c r="DL6790" s="81">
        <v>0</v>
      </c>
      <c r="DM6790" s="81">
        <v>5.4091568716703369E-8</v>
      </c>
      <c r="DN6790" s="81">
        <v>5.4091568716703369E-8</v>
      </c>
      <c r="DO6790" s="81">
        <v>0</v>
      </c>
      <c r="DP6790" s="81">
        <v>5.4091568716703369E-8</v>
      </c>
      <c r="DQ6790" s="81">
        <v>5.4091568716703369E-8</v>
      </c>
      <c r="DR6790" s="81">
        <v>0</v>
      </c>
      <c r="DS6790" s="81">
        <v>0</v>
      </c>
      <c r="DT6790" s="81">
        <v>0</v>
      </c>
      <c r="DU6790" s="81">
        <v>0</v>
      </c>
      <c r="DV6790" s="81">
        <v>0</v>
      </c>
      <c r="DW6790" s="81">
        <v>0</v>
      </c>
      <c r="GE6790" s="81" t="s">
        <v>449</v>
      </c>
      <c r="GF6790" s="81" t="s">
        <v>155</v>
      </c>
      <c r="GG6790" s="81" t="s">
        <v>507</v>
      </c>
      <c r="GH6790" s="81" t="s">
        <v>457</v>
      </c>
      <c r="GI6790" s="81">
        <v>2027</v>
      </c>
      <c r="GJ6790" s="81" t="s">
        <v>201</v>
      </c>
      <c r="GK6790" s="81">
        <v>233.23007680802439</v>
      </c>
      <c r="GL6790" s="81">
        <v>557.6</v>
      </c>
      <c r="GM6790" s="81">
        <v>2027</v>
      </c>
      <c r="GN6790" s="81" t="s">
        <v>173</v>
      </c>
      <c r="GO6790" s="81">
        <v>1.1148832299820636E-2</v>
      </c>
      <c r="GP6790" s="81">
        <v>10</v>
      </c>
      <c r="GQ6790" s="81">
        <v>0</v>
      </c>
      <c r="GR6790" s="81" t="s">
        <v>448</v>
      </c>
      <c r="GS6790" s="81">
        <v>1.1148832299820636E-2</v>
      </c>
      <c r="GT6790" s="81">
        <v>2.6002430136069501</v>
      </c>
      <c r="GU6790" s="81">
        <v>1.1148832299820636E-2</v>
      </c>
      <c r="GV6790" s="81">
        <v>2.6002430136069501</v>
      </c>
      <c r="GW6790" s="81">
        <v>1.1148832299820636E-2</v>
      </c>
      <c r="GX6790" s="81">
        <v>2.6002430136069501</v>
      </c>
      <c r="GY6790" s="81">
        <v>1.1148832299820636E-2</v>
      </c>
      <c r="GZ6790" s="81">
        <v>2.6002430136069501</v>
      </c>
    </row>
    <row r="6791" spans="98:208" x14ac:dyDescent="0.25">
      <c r="CT6791" s="81" t="s">
        <v>155</v>
      </c>
      <c r="CU6791" s="81" t="s">
        <v>501</v>
      </c>
      <c r="CV6791" s="81" t="s">
        <v>453</v>
      </c>
      <c r="CW6791" s="81">
        <v>2022</v>
      </c>
      <c r="CX6791" s="81">
        <v>0</v>
      </c>
      <c r="CY6791" s="81">
        <v>0</v>
      </c>
      <c r="CZ6791" s="81">
        <v>0</v>
      </c>
      <c r="DA6791" s="81">
        <v>0</v>
      </c>
      <c r="DB6791" s="81">
        <v>7.7900575334948485E-2</v>
      </c>
      <c r="DC6791" s="81">
        <v>3.6425060683954499E-2</v>
      </c>
      <c r="DD6791" s="81">
        <v>1.5808724525432671E-3</v>
      </c>
      <c r="DE6791" s="81">
        <v>3.9894642198450743E-2</v>
      </c>
      <c r="DF6791" s="81">
        <v>4.0609689307619866E-4</v>
      </c>
      <c r="DG6791" s="81">
        <v>4.0609689307619866E-4</v>
      </c>
      <c r="DH6791" s="81">
        <v>4.0609689307619866E-4</v>
      </c>
      <c r="DI6791" s="81">
        <v>0</v>
      </c>
      <c r="DJ6791" s="81">
        <v>1.331986765694211E-4</v>
      </c>
      <c r="DL6791" s="81">
        <v>0</v>
      </c>
      <c r="DM6791" s="81">
        <v>5.4091568716703369E-8</v>
      </c>
      <c r="DN6791" s="81">
        <v>5.4091568716703369E-8</v>
      </c>
      <c r="DO6791" s="81">
        <v>0</v>
      </c>
      <c r="DP6791" s="81">
        <v>5.4091568716703369E-8</v>
      </c>
      <c r="DQ6791" s="81">
        <v>5.4091568716703369E-8</v>
      </c>
      <c r="DR6791" s="81">
        <v>0</v>
      </c>
      <c r="DS6791" s="81">
        <v>5.4091568716703369E-8</v>
      </c>
      <c r="DT6791" s="81">
        <v>5.4091568716703369E-8</v>
      </c>
      <c r="DU6791" s="81">
        <v>0</v>
      </c>
      <c r="DV6791" s="81">
        <v>0</v>
      </c>
      <c r="DW6791" s="81">
        <v>0</v>
      </c>
      <c r="GE6791" s="81" t="s">
        <v>449</v>
      </c>
      <c r="GF6791" s="81" t="s">
        <v>155</v>
      </c>
      <c r="GG6791" s="81" t="s">
        <v>507</v>
      </c>
      <c r="GH6791" s="81" t="s">
        <v>457</v>
      </c>
      <c r="GI6791" s="81">
        <v>2028</v>
      </c>
      <c r="GJ6791" s="81" t="s">
        <v>201</v>
      </c>
      <c r="GK6791" s="81">
        <v>247.27299216503741</v>
      </c>
      <c r="GL6791" s="81">
        <v>557.6</v>
      </c>
      <c r="GM6791" s="81">
        <v>2028</v>
      </c>
      <c r="GN6791" s="81" t="s">
        <v>173</v>
      </c>
      <c r="GO6791" s="81">
        <v>1.1148832299820636E-2</v>
      </c>
      <c r="GP6791" s="81">
        <v>10</v>
      </c>
      <c r="GQ6791" s="81">
        <v>0</v>
      </c>
      <c r="GR6791" s="81" t="s">
        <v>448</v>
      </c>
      <c r="GS6791" s="81">
        <v>1.1148832299820636E-2</v>
      </c>
      <c r="GT6791" s="81">
        <v>2.7568051219228642</v>
      </c>
      <c r="GU6791" s="81">
        <v>1.1148832299820636E-2</v>
      </c>
      <c r="GV6791" s="81">
        <v>2.7568051219228642</v>
      </c>
      <c r="GW6791" s="81">
        <v>1.1148832299820636E-2</v>
      </c>
      <c r="GX6791" s="81">
        <v>2.7568051219228642</v>
      </c>
      <c r="GY6791" s="81">
        <v>1.1148832299820636E-2</v>
      </c>
      <c r="GZ6791" s="81">
        <v>2.7568051219228642</v>
      </c>
    </row>
    <row r="6792" spans="98:208" x14ac:dyDescent="0.25">
      <c r="CT6792" s="81" t="s">
        <v>155</v>
      </c>
      <c r="CU6792" s="81" t="s">
        <v>501</v>
      </c>
      <c r="CV6792" s="81" t="s">
        <v>453</v>
      </c>
      <c r="CW6792" s="81">
        <v>2023</v>
      </c>
      <c r="CX6792" s="81">
        <v>0</v>
      </c>
      <c r="CY6792" s="81">
        <v>0</v>
      </c>
      <c r="CZ6792" s="81">
        <v>0</v>
      </c>
      <c r="DA6792" s="81">
        <v>0</v>
      </c>
      <c r="DB6792" s="81">
        <v>8.0408269036977217E-2</v>
      </c>
      <c r="DC6792" s="81">
        <v>3.7590224611390749E-2</v>
      </c>
      <c r="DD6792" s="81">
        <v>1.6314334115687429E-3</v>
      </c>
      <c r="DE6792" s="81">
        <v>4.1186611014017729E-2</v>
      </c>
      <c r="DF6792" s="81">
        <v>4.190871103049858E-4</v>
      </c>
      <c r="DG6792" s="81">
        <v>4.190871103049858E-4</v>
      </c>
      <c r="DH6792" s="81">
        <v>4.190871103049858E-4</v>
      </c>
      <c r="DI6792" s="81">
        <v>4.190871103049858E-4</v>
      </c>
      <c r="DJ6792" s="81">
        <v>1.331986765694211E-4</v>
      </c>
      <c r="DL6792" s="81">
        <v>0</v>
      </c>
      <c r="DM6792" s="81">
        <v>5.5821848459927111E-8</v>
      </c>
      <c r="DN6792" s="81">
        <v>5.5821848459927111E-8</v>
      </c>
      <c r="DO6792" s="81">
        <v>0</v>
      </c>
      <c r="DP6792" s="81">
        <v>5.5821848459927111E-8</v>
      </c>
      <c r="DQ6792" s="81">
        <v>5.5821848459927111E-8</v>
      </c>
      <c r="DR6792" s="81">
        <v>0</v>
      </c>
      <c r="DS6792" s="81">
        <v>5.5821848459927111E-8</v>
      </c>
      <c r="DT6792" s="81">
        <v>5.5821848459927111E-8</v>
      </c>
      <c r="DU6792" s="81">
        <v>0</v>
      </c>
      <c r="DV6792" s="81">
        <v>5.5821848459927111E-8</v>
      </c>
      <c r="DW6792" s="81">
        <v>5.5821848459927111E-8</v>
      </c>
      <c r="GE6792" s="81" t="s">
        <v>449</v>
      </c>
      <c r="GF6792" s="81" t="s">
        <v>155</v>
      </c>
      <c r="GG6792" s="81" t="s">
        <v>507</v>
      </c>
      <c r="GH6792" s="81" t="s">
        <v>457</v>
      </c>
      <c r="GI6792" s="81">
        <v>2029</v>
      </c>
      <c r="GJ6792" s="81" t="s">
        <v>201</v>
      </c>
      <c r="GK6792" s="81">
        <v>247.27299216503741</v>
      </c>
      <c r="GL6792" s="81">
        <v>557.6</v>
      </c>
      <c r="GM6792" s="81">
        <v>2029</v>
      </c>
      <c r="GN6792" s="81" t="s">
        <v>173</v>
      </c>
      <c r="GO6792" s="81">
        <v>1.1148832299820636E-2</v>
      </c>
      <c r="GP6792" s="81">
        <v>10</v>
      </c>
      <c r="GQ6792" s="81">
        <v>0</v>
      </c>
      <c r="GR6792" s="81" t="s">
        <v>448</v>
      </c>
      <c r="GS6792" s="81">
        <v>1.1148832299820636E-2</v>
      </c>
      <c r="GT6792" s="81">
        <v>2.7568051219228642</v>
      </c>
      <c r="GU6792" s="81">
        <v>1.1148832299820636E-2</v>
      </c>
      <c r="GV6792" s="81">
        <v>2.7568051219228642</v>
      </c>
      <c r="GW6792" s="81">
        <v>1.1148832299820636E-2</v>
      </c>
      <c r="GX6792" s="81">
        <v>2.7568051219228642</v>
      </c>
      <c r="GY6792" s="81">
        <v>1.1148832299820636E-2</v>
      </c>
      <c r="GZ6792" s="81">
        <v>2.7568051219228642</v>
      </c>
    </row>
    <row r="6793" spans="98:208" x14ac:dyDescent="0.25">
      <c r="CT6793" s="81" t="s">
        <v>155</v>
      </c>
      <c r="CU6793" s="81" t="s">
        <v>501</v>
      </c>
      <c r="CV6793" s="81" t="s">
        <v>453</v>
      </c>
      <c r="CW6793" s="81">
        <v>2024</v>
      </c>
      <c r="CX6793" s="81">
        <v>0</v>
      </c>
      <c r="CY6793" s="81">
        <v>0</v>
      </c>
      <c r="CZ6793" s="81">
        <v>0</v>
      </c>
      <c r="DA6793" s="81">
        <v>0</v>
      </c>
      <c r="DB6793" s="81">
        <v>8.0408269036977217E-2</v>
      </c>
      <c r="DC6793" s="81">
        <v>3.7590224611390749E-2</v>
      </c>
      <c r="DD6793" s="81">
        <v>1.6314334115687429E-3</v>
      </c>
      <c r="DE6793" s="81">
        <v>4.1186611014017729E-2</v>
      </c>
      <c r="DF6793" s="81">
        <v>4.190871103049858E-4</v>
      </c>
      <c r="DG6793" s="81">
        <v>4.190871103049858E-4</v>
      </c>
      <c r="DH6793" s="81">
        <v>4.190871103049858E-4</v>
      </c>
      <c r="DI6793" s="81">
        <v>4.190871103049858E-4</v>
      </c>
      <c r="DJ6793" s="81">
        <v>1.331986765694211E-4</v>
      </c>
      <c r="DL6793" s="81">
        <v>0</v>
      </c>
      <c r="DM6793" s="81">
        <v>5.5821848459927111E-8</v>
      </c>
      <c r="DN6793" s="81">
        <v>5.5821848459927111E-8</v>
      </c>
      <c r="DO6793" s="81">
        <v>0</v>
      </c>
      <c r="DP6793" s="81">
        <v>5.5821848459927111E-8</v>
      </c>
      <c r="DQ6793" s="81">
        <v>5.5821848459927111E-8</v>
      </c>
      <c r="DR6793" s="81">
        <v>0</v>
      </c>
      <c r="DS6793" s="81">
        <v>5.5821848459927111E-8</v>
      </c>
      <c r="DT6793" s="81">
        <v>5.5821848459927111E-8</v>
      </c>
      <c r="DU6793" s="81">
        <v>0</v>
      </c>
      <c r="DV6793" s="81">
        <v>5.5821848459927111E-8</v>
      </c>
      <c r="DW6793" s="81">
        <v>5.5821848459927111E-8</v>
      </c>
      <c r="GE6793" s="81" t="s">
        <v>449</v>
      </c>
      <c r="GF6793" s="81" t="s">
        <v>155</v>
      </c>
      <c r="GG6793" s="81" t="s">
        <v>507</v>
      </c>
      <c r="GH6793" s="81" t="s">
        <v>457</v>
      </c>
      <c r="GI6793" s="81">
        <v>2030</v>
      </c>
      <c r="GJ6793" s="81" t="s">
        <v>201</v>
      </c>
      <c r="GK6793" s="81">
        <v>247.27299216503741</v>
      </c>
      <c r="GL6793" s="81">
        <v>557.6</v>
      </c>
      <c r="GM6793" s="81">
        <v>2030</v>
      </c>
      <c r="GN6793" s="81" t="s">
        <v>173</v>
      </c>
      <c r="GO6793" s="81">
        <v>1.1148832299820636E-2</v>
      </c>
      <c r="GP6793" s="81">
        <v>10</v>
      </c>
      <c r="GQ6793" s="81">
        <v>0</v>
      </c>
      <c r="GR6793" s="81" t="s">
        <v>448</v>
      </c>
      <c r="GS6793" s="81">
        <v>0</v>
      </c>
      <c r="GT6793" s="81">
        <v>0</v>
      </c>
      <c r="GU6793" s="81">
        <v>1.1148832299820636E-2</v>
      </c>
      <c r="GV6793" s="81">
        <v>2.7568051219228642</v>
      </c>
      <c r="GW6793" s="81">
        <v>1.1148832299820636E-2</v>
      </c>
      <c r="GX6793" s="81">
        <v>2.7568051219228642</v>
      </c>
      <c r="GY6793" s="81">
        <v>1.1148832299820636E-2</v>
      </c>
      <c r="GZ6793" s="81">
        <v>2.7568051219228642</v>
      </c>
    </row>
    <row r="6794" spans="98:208" x14ac:dyDescent="0.25">
      <c r="CT6794" s="81" t="s">
        <v>155</v>
      </c>
      <c r="CU6794" s="81" t="s">
        <v>501</v>
      </c>
      <c r="CV6794" s="81" t="s">
        <v>453</v>
      </c>
      <c r="CW6794" s="81">
        <v>2025</v>
      </c>
      <c r="CX6794" s="81">
        <v>0</v>
      </c>
      <c r="CY6794" s="81">
        <v>0</v>
      </c>
      <c r="CZ6794" s="81">
        <v>0</v>
      </c>
      <c r="DA6794" s="81">
        <v>0</v>
      </c>
      <c r="DB6794" s="81">
        <v>8.0408269036977217E-2</v>
      </c>
      <c r="DC6794" s="81">
        <v>3.7590224611390749E-2</v>
      </c>
      <c r="DD6794" s="81">
        <v>1.6314334115687429E-3</v>
      </c>
      <c r="DE6794" s="81">
        <v>4.1186611014017729E-2</v>
      </c>
      <c r="DF6794" s="81">
        <v>4.190871103049858E-4</v>
      </c>
      <c r="DG6794" s="81">
        <v>4.190871103049858E-4</v>
      </c>
      <c r="DH6794" s="81">
        <v>4.190871103049858E-4</v>
      </c>
      <c r="DI6794" s="81">
        <v>4.190871103049858E-4</v>
      </c>
      <c r="DJ6794" s="81">
        <v>1.331986765694211E-4</v>
      </c>
      <c r="DL6794" s="81">
        <v>0</v>
      </c>
      <c r="DM6794" s="81">
        <v>5.5821848459927111E-8</v>
      </c>
      <c r="DN6794" s="81">
        <v>5.5821848459927111E-8</v>
      </c>
      <c r="DO6794" s="81">
        <v>0</v>
      </c>
      <c r="DP6794" s="81">
        <v>5.5821848459927111E-8</v>
      </c>
      <c r="DQ6794" s="81">
        <v>5.5821848459927111E-8</v>
      </c>
      <c r="DR6794" s="81">
        <v>0</v>
      </c>
      <c r="DS6794" s="81">
        <v>5.5821848459927111E-8</v>
      </c>
      <c r="DT6794" s="81">
        <v>5.5821848459927111E-8</v>
      </c>
      <c r="DU6794" s="81">
        <v>0</v>
      </c>
      <c r="DV6794" s="81">
        <v>5.5821848459927111E-8</v>
      </c>
      <c r="DW6794" s="81">
        <v>5.5821848459927111E-8</v>
      </c>
      <c r="GE6794" s="81" t="s">
        <v>449</v>
      </c>
      <c r="GF6794" s="81" t="s">
        <v>155</v>
      </c>
      <c r="GG6794" s="81" t="s">
        <v>507</v>
      </c>
      <c r="GH6794" s="81" t="s">
        <v>457</v>
      </c>
      <c r="GI6794" s="81">
        <v>2031</v>
      </c>
      <c r="GJ6794" s="81" t="s">
        <v>201</v>
      </c>
      <c r="GK6794" s="81">
        <v>247.27299216503741</v>
      </c>
      <c r="GL6794" s="81">
        <v>557.6</v>
      </c>
      <c r="GM6794" s="81">
        <v>2031</v>
      </c>
      <c r="GN6794" s="81" t="s">
        <v>173</v>
      </c>
      <c r="GO6794" s="81">
        <v>1.1148832299820636E-2</v>
      </c>
      <c r="GP6794" s="81">
        <v>10</v>
      </c>
      <c r="GQ6794" s="81">
        <v>0</v>
      </c>
      <c r="GR6794" s="81" t="s">
        <v>448</v>
      </c>
      <c r="GS6794" s="81">
        <v>0</v>
      </c>
      <c r="GT6794" s="81">
        <v>0</v>
      </c>
      <c r="GU6794" s="81">
        <v>0</v>
      </c>
      <c r="GV6794" s="81">
        <v>0</v>
      </c>
      <c r="GW6794" s="81">
        <v>1.1148832299820636E-2</v>
      </c>
      <c r="GX6794" s="81">
        <v>2.7568051219228642</v>
      </c>
      <c r="GY6794" s="81">
        <v>1.1148832299820636E-2</v>
      </c>
      <c r="GZ6794" s="81">
        <v>2.7568051219228642</v>
      </c>
    </row>
    <row r="6795" spans="98:208" x14ac:dyDescent="0.25">
      <c r="CT6795" s="81" t="s">
        <v>155</v>
      </c>
      <c r="CU6795" s="81" t="s">
        <v>501</v>
      </c>
      <c r="CV6795" s="81" t="s">
        <v>453</v>
      </c>
      <c r="CW6795" s="81">
        <v>2026</v>
      </c>
      <c r="CX6795" s="81">
        <v>0</v>
      </c>
      <c r="CY6795" s="81">
        <v>0</v>
      </c>
      <c r="CZ6795" s="81">
        <v>0</v>
      </c>
      <c r="DA6795" s="81">
        <v>0</v>
      </c>
      <c r="DB6795" s="81">
        <v>8.0408269036977217E-2</v>
      </c>
      <c r="DC6795" s="81">
        <v>3.7590224611390749E-2</v>
      </c>
      <c r="DD6795" s="81">
        <v>1.6314334115687429E-3</v>
      </c>
      <c r="DE6795" s="81">
        <v>4.1186611014017729E-2</v>
      </c>
      <c r="DF6795" s="81">
        <v>4.190871103049858E-4</v>
      </c>
      <c r="DG6795" s="81">
        <v>4.190871103049858E-4</v>
      </c>
      <c r="DH6795" s="81">
        <v>4.190871103049858E-4</v>
      </c>
      <c r="DI6795" s="81">
        <v>4.190871103049858E-4</v>
      </c>
      <c r="DJ6795" s="81">
        <v>1.331986765694211E-4</v>
      </c>
      <c r="DL6795" s="81">
        <v>0</v>
      </c>
      <c r="DM6795" s="81">
        <v>5.5821848459927111E-8</v>
      </c>
      <c r="DN6795" s="81">
        <v>5.5821848459927111E-8</v>
      </c>
      <c r="DO6795" s="81">
        <v>0</v>
      </c>
      <c r="DP6795" s="81">
        <v>5.5821848459927111E-8</v>
      </c>
      <c r="DQ6795" s="81">
        <v>5.5821848459927111E-8</v>
      </c>
      <c r="DR6795" s="81">
        <v>0</v>
      </c>
      <c r="DS6795" s="81">
        <v>5.5821848459927111E-8</v>
      </c>
      <c r="DT6795" s="81">
        <v>5.5821848459927111E-8</v>
      </c>
      <c r="DU6795" s="81">
        <v>0</v>
      </c>
      <c r="DV6795" s="81">
        <v>5.5821848459927111E-8</v>
      </c>
      <c r="DW6795" s="81">
        <v>5.5821848459927111E-8</v>
      </c>
      <c r="GE6795" s="81" t="s">
        <v>449</v>
      </c>
      <c r="GF6795" s="81" t="s">
        <v>155</v>
      </c>
      <c r="GG6795" s="81" t="s">
        <v>507</v>
      </c>
      <c r="GH6795" s="81" t="s">
        <v>457</v>
      </c>
      <c r="GI6795" s="81">
        <v>2032</v>
      </c>
      <c r="GJ6795" s="81" t="s">
        <v>201</v>
      </c>
      <c r="GK6795" s="81">
        <v>247.27299216503741</v>
      </c>
      <c r="GL6795" s="81">
        <v>557.6</v>
      </c>
      <c r="GM6795" s="81">
        <v>2032</v>
      </c>
      <c r="GN6795" s="81" t="s">
        <v>173</v>
      </c>
      <c r="GO6795" s="81">
        <v>1.1148832299820636E-2</v>
      </c>
      <c r="GP6795" s="81">
        <v>10</v>
      </c>
      <c r="GQ6795" s="81">
        <v>0</v>
      </c>
      <c r="GR6795" s="81" t="s">
        <v>448</v>
      </c>
      <c r="GS6795" s="81">
        <v>0</v>
      </c>
      <c r="GT6795" s="81">
        <v>0</v>
      </c>
      <c r="GU6795" s="81">
        <v>0</v>
      </c>
      <c r="GV6795" s="81">
        <v>0</v>
      </c>
      <c r="GW6795" s="81">
        <v>0</v>
      </c>
      <c r="GX6795" s="81">
        <v>0</v>
      </c>
      <c r="GY6795" s="81">
        <v>1.1148832299820636E-2</v>
      </c>
      <c r="GZ6795" s="81">
        <v>2.7568051219228642</v>
      </c>
    </row>
    <row r="6796" spans="98:208" x14ac:dyDescent="0.25">
      <c r="CT6796" s="81" t="s">
        <v>155</v>
      </c>
      <c r="CU6796" s="81" t="s">
        <v>501</v>
      </c>
      <c r="CV6796" s="81" t="s">
        <v>453</v>
      </c>
      <c r="CW6796" s="81">
        <v>2027</v>
      </c>
      <c r="CX6796" s="81">
        <v>0</v>
      </c>
      <c r="CY6796" s="81">
        <v>0</v>
      </c>
      <c r="CZ6796" s="81">
        <v>0</v>
      </c>
      <c r="DA6796" s="81">
        <v>0</v>
      </c>
      <c r="DB6796" s="81">
        <v>8.0408269036977217E-2</v>
      </c>
      <c r="DC6796" s="81">
        <v>3.7590224611390749E-2</v>
      </c>
      <c r="DD6796" s="81">
        <v>1.6314334115687429E-3</v>
      </c>
      <c r="DE6796" s="81">
        <v>4.1186611014017729E-2</v>
      </c>
      <c r="DF6796" s="81">
        <v>4.190871103049858E-4</v>
      </c>
      <c r="DG6796" s="81">
        <v>4.190871103049858E-4</v>
      </c>
      <c r="DH6796" s="81">
        <v>4.190871103049858E-4</v>
      </c>
      <c r="DI6796" s="81">
        <v>4.190871103049858E-4</v>
      </c>
      <c r="DJ6796" s="81">
        <v>1.331986765694211E-4</v>
      </c>
      <c r="DL6796" s="81">
        <v>0</v>
      </c>
      <c r="DM6796" s="81">
        <v>5.5821848459927111E-8</v>
      </c>
      <c r="DN6796" s="81">
        <v>5.5821848459927111E-8</v>
      </c>
      <c r="DO6796" s="81">
        <v>0</v>
      </c>
      <c r="DP6796" s="81">
        <v>5.5821848459927111E-8</v>
      </c>
      <c r="DQ6796" s="81">
        <v>5.5821848459927111E-8</v>
      </c>
      <c r="DR6796" s="81">
        <v>0</v>
      </c>
      <c r="DS6796" s="81">
        <v>5.5821848459927111E-8</v>
      </c>
      <c r="DT6796" s="81">
        <v>5.5821848459927111E-8</v>
      </c>
      <c r="DU6796" s="81">
        <v>0</v>
      </c>
      <c r="DV6796" s="81">
        <v>5.5821848459927111E-8</v>
      </c>
      <c r="DW6796" s="81">
        <v>5.5821848459927111E-8</v>
      </c>
      <c r="GE6796" s="81" t="s">
        <v>449</v>
      </c>
      <c r="GF6796" s="81" t="s">
        <v>155</v>
      </c>
      <c r="GG6796" s="81" t="s">
        <v>507</v>
      </c>
      <c r="GH6796" s="81" t="s">
        <v>458</v>
      </c>
      <c r="GI6796" s="81">
        <v>2021</v>
      </c>
      <c r="GJ6796" s="81" t="s">
        <v>201</v>
      </c>
      <c r="GK6796" s="81">
        <v>222.2294216279119</v>
      </c>
      <c r="GL6796" s="81">
        <v>557.6</v>
      </c>
      <c r="GM6796" s="81">
        <v>2021</v>
      </c>
      <c r="GN6796" s="81" t="s">
        <v>173</v>
      </c>
      <c r="GO6796" s="81">
        <v>1.1148832299820636E-2</v>
      </c>
      <c r="GP6796" s="81">
        <v>10</v>
      </c>
      <c r="GQ6796" s="81">
        <v>0</v>
      </c>
      <c r="GR6796" s="81" t="s">
        <v>448</v>
      </c>
      <c r="GS6796" s="81">
        <v>1.1148832299820636E-2</v>
      </c>
      <c r="GT6796" s="81">
        <v>2.477598553815723</v>
      </c>
      <c r="GU6796" s="81">
        <v>1.1148832299820636E-2</v>
      </c>
      <c r="GV6796" s="81">
        <v>2.477598553815723</v>
      </c>
      <c r="GW6796" s="81">
        <v>0</v>
      </c>
      <c r="GX6796" s="81">
        <v>0</v>
      </c>
      <c r="GY6796" s="81">
        <v>0</v>
      </c>
      <c r="GZ6796" s="81">
        <v>0</v>
      </c>
    </row>
    <row r="6797" spans="98:208" x14ac:dyDescent="0.25">
      <c r="CT6797" s="81" t="s">
        <v>155</v>
      </c>
      <c r="CU6797" s="81" t="s">
        <v>501</v>
      </c>
      <c r="CV6797" s="81" t="s">
        <v>453</v>
      </c>
      <c r="CW6797" s="81">
        <v>2028</v>
      </c>
      <c r="CX6797" s="81">
        <v>0</v>
      </c>
      <c r="CY6797" s="81">
        <v>0</v>
      </c>
      <c r="CZ6797" s="81">
        <v>0</v>
      </c>
      <c r="DA6797" s="81">
        <v>0</v>
      </c>
      <c r="DB6797" s="81">
        <v>8.3606377745129606E-2</v>
      </c>
      <c r="DC6797" s="81">
        <v>3.9055083184886263E-2</v>
      </c>
      <c r="DD6797" s="81">
        <v>1.694997174106454E-3</v>
      </c>
      <c r="DE6797" s="81">
        <v>4.2856297386136888E-2</v>
      </c>
      <c r="DF6797" s="81">
        <v>4.3541857288384179E-4</v>
      </c>
      <c r="DG6797" s="81">
        <v>4.3541857288384179E-4</v>
      </c>
      <c r="DH6797" s="81">
        <v>4.3541857288384179E-4</v>
      </c>
      <c r="DI6797" s="81">
        <v>4.3541857288384179E-4</v>
      </c>
      <c r="DJ6797" s="81">
        <v>1.331986765694211E-4</v>
      </c>
      <c r="DL6797" s="81">
        <v>0</v>
      </c>
      <c r="DM6797" s="81">
        <v>5.7997177661873749E-8</v>
      </c>
      <c r="DN6797" s="81">
        <v>5.7997177661873749E-8</v>
      </c>
      <c r="DO6797" s="81">
        <v>0</v>
      </c>
      <c r="DP6797" s="81">
        <v>5.7997177661873749E-8</v>
      </c>
      <c r="DQ6797" s="81">
        <v>5.7997177661873749E-8</v>
      </c>
      <c r="DR6797" s="81">
        <v>0</v>
      </c>
      <c r="DS6797" s="81">
        <v>5.7997177661873749E-8</v>
      </c>
      <c r="DT6797" s="81">
        <v>5.7997177661873749E-8</v>
      </c>
      <c r="DU6797" s="81">
        <v>0</v>
      </c>
      <c r="DV6797" s="81">
        <v>5.7997177661873749E-8</v>
      </c>
      <c r="DW6797" s="81">
        <v>5.7997177661873749E-8</v>
      </c>
      <c r="GE6797" s="81" t="s">
        <v>449</v>
      </c>
      <c r="GF6797" s="81" t="s">
        <v>155</v>
      </c>
      <c r="GG6797" s="81" t="s">
        <v>507</v>
      </c>
      <c r="GH6797" s="81" t="s">
        <v>458</v>
      </c>
      <c r="GI6797" s="81">
        <v>2022</v>
      </c>
      <c r="GJ6797" s="81" t="s">
        <v>201</v>
      </c>
      <c r="GK6797" s="81">
        <v>222.2294216279119</v>
      </c>
      <c r="GL6797" s="81">
        <v>557.6</v>
      </c>
      <c r="GM6797" s="81">
        <v>2022</v>
      </c>
      <c r="GN6797" s="81" t="s">
        <v>173</v>
      </c>
      <c r="GO6797" s="81">
        <v>1.1148832299820636E-2</v>
      </c>
      <c r="GP6797" s="81">
        <v>10</v>
      </c>
      <c r="GQ6797" s="81">
        <v>0</v>
      </c>
      <c r="GR6797" s="81" t="s">
        <v>448</v>
      </c>
      <c r="GS6797" s="81">
        <v>1.1148832299820636E-2</v>
      </c>
      <c r="GT6797" s="81">
        <v>2.477598553815723</v>
      </c>
      <c r="GU6797" s="81">
        <v>1.1148832299820636E-2</v>
      </c>
      <c r="GV6797" s="81">
        <v>2.477598553815723</v>
      </c>
      <c r="GW6797" s="81">
        <v>1.1148832299820636E-2</v>
      </c>
      <c r="GX6797" s="81">
        <v>2.477598553815723</v>
      </c>
      <c r="GY6797" s="81">
        <v>0</v>
      </c>
      <c r="GZ6797" s="81">
        <v>0</v>
      </c>
    </row>
    <row r="6798" spans="98:208" x14ac:dyDescent="0.25">
      <c r="CT6798" s="81" t="s">
        <v>155</v>
      </c>
      <c r="CU6798" s="81" t="s">
        <v>501</v>
      </c>
      <c r="CV6798" s="81" t="s">
        <v>453</v>
      </c>
      <c r="CW6798" s="81">
        <v>2029</v>
      </c>
      <c r="CX6798" s="81">
        <v>0</v>
      </c>
      <c r="CY6798" s="81">
        <v>0</v>
      </c>
      <c r="CZ6798" s="81">
        <v>0</v>
      </c>
      <c r="DA6798" s="81">
        <v>0</v>
      </c>
      <c r="DB6798" s="81">
        <v>8.3606377745129606E-2</v>
      </c>
      <c r="DC6798" s="81">
        <v>3.9055083184886263E-2</v>
      </c>
      <c r="DD6798" s="81">
        <v>1.694997174106454E-3</v>
      </c>
      <c r="DE6798" s="81">
        <v>4.2856297386136888E-2</v>
      </c>
      <c r="DF6798" s="81">
        <v>4.3541857288384179E-4</v>
      </c>
      <c r="DG6798" s="81">
        <v>4.3541857288384179E-4</v>
      </c>
      <c r="DH6798" s="81">
        <v>4.3541857288384179E-4</v>
      </c>
      <c r="DI6798" s="81">
        <v>4.3541857288384179E-4</v>
      </c>
      <c r="DJ6798" s="81">
        <v>1.331986765694211E-4</v>
      </c>
      <c r="DL6798" s="81">
        <v>0</v>
      </c>
      <c r="DM6798" s="81">
        <v>5.7997177661873749E-8</v>
      </c>
      <c r="DN6798" s="81">
        <v>5.7997177661873749E-8</v>
      </c>
      <c r="DO6798" s="81">
        <v>0</v>
      </c>
      <c r="DP6798" s="81">
        <v>5.7997177661873749E-8</v>
      </c>
      <c r="DQ6798" s="81">
        <v>5.7997177661873749E-8</v>
      </c>
      <c r="DR6798" s="81">
        <v>0</v>
      </c>
      <c r="DS6798" s="81">
        <v>5.7997177661873749E-8</v>
      </c>
      <c r="DT6798" s="81">
        <v>5.7997177661873749E-8</v>
      </c>
      <c r="DU6798" s="81">
        <v>0</v>
      </c>
      <c r="DV6798" s="81">
        <v>5.7997177661873749E-8</v>
      </c>
      <c r="DW6798" s="81">
        <v>5.7997177661873749E-8</v>
      </c>
      <c r="GE6798" s="81" t="s">
        <v>449</v>
      </c>
      <c r="GF6798" s="81" t="s">
        <v>155</v>
      </c>
      <c r="GG6798" s="81" t="s">
        <v>507</v>
      </c>
      <c r="GH6798" s="81" t="s">
        <v>458</v>
      </c>
      <c r="GI6798" s="81">
        <v>2023</v>
      </c>
      <c r="GJ6798" s="81" t="s">
        <v>201</v>
      </c>
      <c r="GK6798" s="81">
        <v>233.23007680802439</v>
      </c>
      <c r="GL6798" s="81">
        <v>557.6</v>
      </c>
      <c r="GM6798" s="81">
        <v>2023</v>
      </c>
      <c r="GN6798" s="81" t="s">
        <v>173</v>
      </c>
      <c r="GO6798" s="81">
        <v>1.1148832299820636E-2</v>
      </c>
      <c r="GP6798" s="81">
        <v>10</v>
      </c>
      <c r="GQ6798" s="81">
        <v>0</v>
      </c>
      <c r="GR6798" s="81" t="s">
        <v>448</v>
      </c>
      <c r="GS6798" s="81">
        <v>1.1148832299820636E-2</v>
      </c>
      <c r="GT6798" s="81">
        <v>2.6002430136069501</v>
      </c>
      <c r="GU6798" s="81">
        <v>1.1148832299820636E-2</v>
      </c>
      <c r="GV6798" s="81">
        <v>2.6002430136069501</v>
      </c>
      <c r="GW6798" s="81">
        <v>1.1148832299820636E-2</v>
      </c>
      <c r="GX6798" s="81">
        <v>2.6002430136069501</v>
      </c>
      <c r="GY6798" s="81">
        <v>1.1148832299820636E-2</v>
      </c>
      <c r="GZ6798" s="81">
        <v>2.6002430136069501</v>
      </c>
    </row>
    <row r="6799" spans="98:208" x14ac:dyDescent="0.25">
      <c r="CT6799" s="81" t="s">
        <v>155</v>
      </c>
      <c r="CU6799" s="81" t="s">
        <v>501</v>
      </c>
      <c r="CV6799" s="81" t="s">
        <v>453</v>
      </c>
      <c r="CW6799" s="81">
        <v>2030</v>
      </c>
      <c r="CX6799" s="81">
        <v>0</v>
      </c>
      <c r="CY6799" s="81">
        <v>0</v>
      </c>
      <c r="CZ6799" s="81">
        <v>0</v>
      </c>
      <c r="DA6799" s="81">
        <v>0</v>
      </c>
      <c r="DB6799" s="81">
        <v>8.3606377745129606E-2</v>
      </c>
      <c r="DC6799" s="81">
        <v>3.9055083184886263E-2</v>
      </c>
      <c r="DD6799" s="81">
        <v>1.694997174106454E-3</v>
      </c>
      <c r="DE6799" s="81">
        <v>4.2856297386136888E-2</v>
      </c>
      <c r="DF6799" s="81">
        <v>0</v>
      </c>
      <c r="DG6799" s="81">
        <v>4.3541857288384179E-4</v>
      </c>
      <c r="DH6799" s="81">
        <v>4.3541857288384179E-4</v>
      </c>
      <c r="DI6799" s="81">
        <v>4.3541857288384179E-4</v>
      </c>
      <c r="DJ6799" s="81">
        <v>1.331986765694211E-4</v>
      </c>
      <c r="DL6799" s="81">
        <v>0</v>
      </c>
      <c r="DM6799" s="81">
        <v>0</v>
      </c>
      <c r="DN6799" s="81">
        <v>0</v>
      </c>
      <c r="DO6799" s="81">
        <v>0</v>
      </c>
      <c r="DP6799" s="81">
        <v>5.7997177661873749E-8</v>
      </c>
      <c r="DQ6799" s="81">
        <v>5.7997177661873749E-8</v>
      </c>
      <c r="DR6799" s="81">
        <v>0</v>
      </c>
      <c r="DS6799" s="81">
        <v>5.7997177661873749E-8</v>
      </c>
      <c r="DT6799" s="81">
        <v>5.7997177661873749E-8</v>
      </c>
      <c r="DU6799" s="81">
        <v>0</v>
      </c>
      <c r="DV6799" s="81">
        <v>5.7997177661873749E-8</v>
      </c>
      <c r="DW6799" s="81">
        <v>5.7997177661873749E-8</v>
      </c>
      <c r="GE6799" s="81" t="s">
        <v>449</v>
      </c>
      <c r="GF6799" s="81" t="s">
        <v>155</v>
      </c>
      <c r="GG6799" s="81" t="s">
        <v>507</v>
      </c>
      <c r="GH6799" s="81" t="s">
        <v>458</v>
      </c>
      <c r="GI6799" s="81">
        <v>2024</v>
      </c>
      <c r="GJ6799" s="81" t="s">
        <v>201</v>
      </c>
      <c r="GK6799" s="81">
        <v>233.23007680802439</v>
      </c>
      <c r="GL6799" s="81">
        <v>557.6</v>
      </c>
      <c r="GM6799" s="81">
        <v>2024</v>
      </c>
      <c r="GN6799" s="81" t="s">
        <v>173</v>
      </c>
      <c r="GO6799" s="81">
        <v>1.1148832299820636E-2</v>
      </c>
      <c r="GP6799" s="81">
        <v>10</v>
      </c>
      <c r="GQ6799" s="81">
        <v>0</v>
      </c>
      <c r="GR6799" s="81" t="s">
        <v>448</v>
      </c>
      <c r="GS6799" s="81">
        <v>1.1148832299820636E-2</v>
      </c>
      <c r="GT6799" s="81">
        <v>2.6002430136069501</v>
      </c>
      <c r="GU6799" s="81">
        <v>1.1148832299820636E-2</v>
      </c>
      <c r="GV6799" s="81">
        <v>2.6002430136069501</v>
      </c>
      <c r="GW6799" s="81">
        <v>1.1148832299820636E-2</v>
      </c>
      <c r="GX6799" s="81">
        <v>2.6002430136069501</v>
      </c>
      <c r="GY6799" s="81">
        <v>1.1148832299820636E-2</v>
      </c>
      <c r="GZ6799" s="81">
        <v>2.6002430136069501</v>
      </c>
    </row>
    <row r="6800" spans="98:208" x14ac:dyDescent="0.25">
      <c r="CT6800" s="81" t="s">
        <v>155</v>
      </c>
      <c r="CU6800" s="81" t="s">
        <v>501</v>
      </c>
      <c r="CV6800" s="81" t="s">
        <v>453</v>
      </c>
      <c r="CW6800" s="81">
        <v>2031</v>
      </c>
      <c r="CX6800" s="81">
        <v>0</v>
      </c>
      <c r="CY6800" s="81">
        <v>0</v>
      </c>
      <c r="CZ6800" s="81">
        <v>0</v>
      </c>
      <c r="DA6800" s="81">
        <v>0</v>
      </c>
      <c r="DB6800" s="81">
        <v>8.3606377745129606E-2</v>
      </c>
      <c r="DC6800" s="81">
        <v>3.9055083184886263E-2</v>
      </c>
      <c r="DD6800" s="81">
        <v>1.694997174106454E-3</v>
      </c>
      <c r="DE6800" s="81">
        <v>4.2856297386136888E-2</v>
      </c>
      <c r="DF6800" s="81">
        <v>0</v>
      </c>
      <c r="DG6800" s="81">
        <v>0</v>
      </c>
      <c r="DH6800" s="81">
        <v>4.3541857288384179E-4</v>
      </c>
      <c r="DI6800" s="81">
        <v>4.3541857288384179E-4</v>
      </c>
      <c r="DJ6800" s="81">
        <v>1.331986765694211E-4</v>
      </c>
      <c r="DL6800" s="81">
        <v>0</v>
      </c>
      <c r="DM6800" s="81">
        <v>0</v>
      </c>
      <c r="DN6800" s="81">
        <v>0</v>
      </c>
      <c r="DO6800" s="81">
        <v>0</v>
      </c>
      <c r="DP6800" s="81">
        <v>0</v>
      </c>
      <c r="DQ6800" s="81">
        <v>0</v>
      </c>
      <c r="DR6800" s="81">
        <v>0</v>
      </c>
      <c r="DS6800" s="81">
        <v>5.7997177661873749E-8</v>
      </c>
      <c r="DT6800" s="81">
        <v>5.7997177661873749E-8</v>
      </c>
      <c r="DU6800" s="81">
        <v>0</v>
      </c>
      <c r="DV6800" s="81">
        <v>5.7997177661873749E-8</v>
      </c>
      <c r="DW6800" s="81">
        <v>5.7997177661873749E-8</v>
      </c>
      <c r="GE6800" s="81" t="s">
        <v>449</v>
      </c>
      <c r="GF6800" s="81" t="s">
        <v>155</v>
      </c>
      <c r="GG6800" s="81" t="s">
        <v>507</v>
      </c>
      <c r="GH6800" s="81" t="s">
        <v>458</v>
      </c>
      <c r="GI6800" s="81">
        <v>2025</v>
      </c>
      <c r="GJ6800" s="81" t="s">
        <v>201</v>
      </c>
      <c r="GK6800" s="81">
        <v>233.23007680802439</v>
      </c>
      <c r="GL6800" s="81">
        <v>557.6</v>
      </c>
      <c r="GM6800" s="81">
        <v>2025</v>
      </c>
      <c r="GN6800" s="81" t="s">
        <v>173</v>
      </c>
      <c r="GO6800" s="81">
        <v>1.1148832299820636E-2</v>
      </c>
      <c r="GP6800" s="81">
        <v>10</v>
      </c>
      <c r="GQ6800" s="81">
        <v>0</v>
      </c>
      <c r="GR6800" s="81" t="s">
        <v>448</v>
      </c>
      <c r="GS6800" s="81">
        <v>1.1148832299820636E-2</v>
      </c>
      <c r="GT6800" s="81">
        <v>2.6002430136069501</v>
      </c>
      <c r="GU6800" s="81">
        <v>1.1148832299820636E-2</v>
      </c>
      <c r="GV6800" s="81">
        <v>2.6002430136069501</v>
      </c>
      <c r="GW6800" s="81">
        <v>1.1148832299820636E-2</v>
      </c>
      <c r="GX6800" s="81">
        <v>2.6002430136069501</v>
      </c>
      <c r="GY6800" s="81">
        <v>1.1148832299820636E-2</v>
      </c>
      <c r="GZ6800" s="81">
        <v>2.6002430136069501</v>
      </c>
    </row>
    <row r="6801" spans="98:208" x14ac:dyDescent="0.25">
      <c r="CT6801" s="81" t="s">
        <v>155</v>
      </c>
      <c r="CU6801" s="81" t="s">
        <v>501</v>
      </c>
      <c r="CV6801" s="81" t="s">
        <v>453</v>
      </c>
      <c r="CW6801" s="81">
        <v>2032</v>
      </c>
      <c r="CX6801" s="81">
        <v>0</v>
      </c>
      <c r="CY6801" s="81">
        <v>0</v>
      </c>
      <c r="CZ6801" s="81">
        <v>0</v>
      </c>
      <c r="DA6801" s="81">
        <v>0</v>
      </c>
      <c r="DB6801" s="81">
        <v>8.3606377745129606E-2</v>
      </c>
      <c r="DC6801" s="81">
        <v>3.9055083184886263E-2</v>
      </c>
      <c r="DD6801" s="81">
        <v>1.694997174106454E-3</v>
      </c>
      <c r="DE6801" s="81">
        <v>4.2856297386136888E-2</v>
      </c>
      <c r="DF6801" s="81">
        <v>0</v>
      </c>
      <c r="DG6801" s="81">
        <v>0</v>
      </c>
      <c r="DH6801" s="81">
        <v>0</v>
      </c>
      <c r="DI6801" s="81">
        <v>4.3541857288384179E-4</v>
      </c>
      <c r="DJ6801" s="81">
        <v>1.331986765694211E-4</v>
      </c>
      <c r="DL6801" s="81">
        <v>0</v>
      </c>
      <c r="DM6801" s="81">
        <v>0</v>
      </c>
      <c r="DN6801" s="81">
        <v>0</v>
      </c>
      <c r="DO6801" s="81">
        <v>0</v>
      </c>
      <c r="DP6801" s="81">
        <v>0</v>
      </c>
      <c r="DQ6801" s="81">
        <v>0</v>
      </c>
      <c r="DR6801" s="81">
        <v>0</v>
      </c>
      <c r="DS6801" s="81">
        <v>0</v>
      </c>
      <c r="DT6801" s="81">
        <v>0</v>
      </c>
      <c r="DU6801" s="81">
        <v>0</v>
      </c>
      <c r="DV6801" s="81">
        <v>5.7997177661873749E-8</v>
      </c>
      <c r="DW6801" s="81">
        <v>5.7997177661873749E-8</v>
      </c>
      <c r="GE6801" s="81" t="s">
        <v>449</v>
      </c>
      <c r="GF6801" s="81" t="s">
        <v>155</v>
      </c>
      <c r="GG6801" s="81" t="s">
        <v>507</v>
      </c>
      <c r="GH6801" s="81" t="s">
        <v>458</v>
      </c>
      <c r="GI6801" s="81">
        <v>2026</v>
      </c>
      <c r="GJ6801" s="81" t="s">
        <v>201</v>
      </c>
      <c r="GK6801" s="81">
        <v>233.23007680802439</v>
      </c>
      <c r="GL6801" s="81">
        <v>557.6</v>
      </c>
      <c r="GM6801" s="81">
        <v>2026</v>
      </c>
      <c r="GN6801" s="81" t="s">
        <v>173</v>
      </c>
      <c r="GO6801" s="81">
        <v>1.1148832299820636E-2</v>
      </c>
      <c r="GP6801" s="81">
        <v>10</v>
      </c>
      <c r="GQ6801" s="81">
        <v>0</v>
      </c>
      <c r="GR6801" s="81" t="s">
        <v>448</v>
      </c>
      <c r="GS6801" s="81">
        <v>1.1148832299820636E-2</v>
      </c>
      <c r="GT6801" s="81">
        <v>2.6002430136069501</v>
      </c>
      <c r="GU6801" s="81">
        <v>1.1148832299820636E-2</v>
      </c>
      <c r="GV6801" s="81">
        <v>2.6002430136069501</v>
      </c>
      <c r="GW6801" s="81">
        <v>1.1148832299820636E-2</v>
      </c>
      <c r="GX6801" s="81">
        <v>2.6002430136069501</v>
      </c>
      <c r="GY6801" s="81">
        <v>1.1148832299820636E-2</v>
      </c>
      <c r="GZ6801" s="81">
        <v>2.6002430136069501</v>
      </c>
    </row>
    <row r="6802" spans="98:208" x14ac:dyDescent="0.25">
      <c r="CT6802" s="81" t="s">
        <v>155</v>
      </c>
      <c r="CU6802" s="81" t="s">
        <v>501</v>
      </c>
      <c r="CV6802" s="81" t="s">
        <v>454</v>
      </c>
      <c r="CW6802" s="81">
        <v>2020</v>
      </c>
      <c r="CX6802" s="81">
        <v>0</v>
      </c>
      <c r="CY6802" s="81">
        <v>0</v>
      </c>
      <c r="CZ6802" s="81">
        <v>0</v>
      </c>
      <c r="DA6802" s="81">
        <v>0</v>
      </c>
      <c r="DB6802" s="81">
        <v>21083.842824224459</v>
      </c>
      <c r="DC6802" s="81">
        <v>409.2237358204406</v>
      </c>
      <c r="DD6802" s="81">
        <v>13469.08781237873</v>
      </c>
      <c r="DE6802" s="81">
        <v>7205.5312760252846</v>
      </c>
      <c r="DF6802" s="81">
        <v>4.562366803768195</v>
      </c>
      <c r="DG6802" s="81">
        <v>0</v>
      </c>
      <c r="DH6802" s="81">
        <v>0</v>
      </c>
      <c r="DI6802" s="81">
        <v>0</v>
      </c>
      <c r="DJ6802" s="81">
        <v>5.2332880275560892E-10</v>
      </c>
      <c r="DL6802" s="81">
        <v>0</v>
      </c>
      <c r="DM6802" s="81">
        <v>2.3876179571479438E-9</v>
      </c>
      <c r="DN6802" s="81">
        <v>2.3876179571479438E-9</v>
      </c>
      <c r="DO6802" s="81">
        <v>0</v>
      </c>
      <c r="DP6802" s="81">
        <v>0</v>
      </c>
      <c r="DQ6802" s="81">
        <v>0</v>
      </c>
      <c r="DR6802" s="81">
        <v>0</v>
      </c>
      <c r="DS6802" s="81">
        <v>0</v>
      </c>
      <c r="DT6802" s="81">
        <v>0</v>
      </c>
      <c r="DU6802" s="81">
        <v>0</v>
      </c>
      <c r="DV6802" s="81">
        <v>0</v>
      </c>
      <c r="DW6802" s="81">
        <v>0</v>
      </c>
      <c r="GE6802" s="81" t="s">
        <v>449</v>
      </c>
      <c r="GF6802" s="81" t="s">
        <v>155</v>
      </c>
      <c r="GG6802" s="81" t="s">
        <v>507</v>
      </c>
      <c r="GH6802" s="81" t="s">
        <v>458</v>
      </c>
      <c r="GI6802" s="81">
        <v>2027</v>
      </c>
      <c r="GJ6802" s="81" t="s">
        <v>201</v>
      </c>
      <c r="GK6802" s="81">
        <v>233.23007680802439</v>
      </c>
      <c r="GL6802" s="81">
        <v>557.6</v>
      </c>
      <c r="GM6802" s="81">
        <v>2027</v>
      </c>
      <c r="GN6802" s="81" t="s">
        <v>173</v>
      </c>
      <c r="GO6802" s="81">
        <v>1.1148832299820636E-2</v>
      </c>
      <c r="GP6802" s="81">
        <v>10</v>
      </c>
      <c r="GQ6802" s="81">
        <v>0</v>
      </c>
      <c r="GR6802" s="81" t="s">
        <v>448</v>
      </c>
      <c r="GS6802" s="81">
        <v>1.1148832299820636E-2</v>
      </c>
      <c r="GT6802" s="81">
        <v>2.6002430136069501</v>
      </c>
      <c r="GU6802" s="81">
        <v>1.1148832299820636E-2</v>
      </c>
      <c r="GV6802" s="81">
        <v>2.6002430136069501</v>
      </c>
      <c r="GW6802" s="81">
        <v>1.1148832299820636E-2</v>
      </c>
      <c r="GX6802" s="81">
        <v>2.6002430136069501</v>
      </c>
      <c r="GY6802" s="81">
        <v>1.1148832299820636E-2</v>
      </c>
      <c r="GZ6802" s="81">
        <v>2.6002430136069501</v>
      </c>
    </row>
    <row r="6803" spans="98:208" x14ac:dyDescent="0.25">
      <c r="CT6803" s="81" t="s">
        <v>155</v>
      </c>
      <c r="CU6803" s="81" t="s">
        <v>501</v>
      </c>
      <c r="CV6803" s="81" t="s">
        <v>454</v>
      </c>
      <c r="CW6803" s="81">
        <v>2021</v>
      </c>
      <c r="CX6803" s="81">
        <v>0</v>
      </c>
      <c r="CY6803" s="81">
        <v>0</v>
      </c>
      <c r="CZ6803" s="81">
        <v>0</v>
      </c>
      <c r="DA6803" s="81">
        <v>0</v>
      </c>
      <c r="DB6803" s="81">
        <v>21083.842824224459</v>
      </c>
      <c r="DC6803" s="81">
        <v>409.2237358204406</v>
      </c>
      <c r="DD6803" s="81">
        <v>13469.08781237873</v>
      </c>
      <c r="DE6803" s="81">
        <v>7205.5312760252846</v>
      </c>
      <c r="DF6803" s="81">
        <v>4.562366803768195</v>
      </c>
      <c r="DG6803" s="81">
        <v>4.562366803768195</v>
      </c>
      <c r="DH6803" s="81">
        <v>0</v>
      </c>
      <c r="DI6803" s="81">
        <v>0</v>
      </c>
      <c r="DJ6803" s="81">
        <v>5.2332880275560892E-10</v>
      </c>
      <c r="DL6803" s="81">
        <v>0</v>
      </c>
      <c r="DM6803" s="81">
        <v>2.3876179571479438E-9</v>
      </c>
      <c r="DN6803" s="81">
        <v>2.3876179571479438E-9</v>
      </c>
      <c r="DO6803" s="81">
        <v>0</v>
      </c>
      <c r="DP6803" s="81">
        <v>2.3876179571479438E-9</v>
      </c>
      <c r="DQ6803" s="81">
        <v>2.3876179571479438E-9</v>
      </c>
      <c r="DR6803" s="81">
        <v>0</v>
      </c>
      <c r="DS6803" s="81">
        <v>0</v>
      </c>
      <c r="DT6803" s="81">
        <v>0</v>
      </c>
      <c r="DU6803" s="81">
        <v>0</v>
      </c>
      <c r="DV6803" s="81">
        <v>0</v>
      </c>
      <c r="DW6803" s="81">
        <v>0</v>
      </c>
      <c r="GE6803" s="81" t="s">
        <v>449</v>
      </c>
      <c r="GF6803" s="81" t="s">
        <v>155</v>
      </c>
      <c r="GG6803" s="81" t="s">
        <v>507</v>
      </c>
      <c r="GH6803" s="81" t="s">
        <v>458</v>
      </c>
      <c r="GI6803" s="81">
        <v>2028</v>
      </c>
      <c r="GJ6803" s="81" t="s">
        <v>201</v>
      </c>
      <c r="GK6803" s="81">
        <v>247.27299216503741</v>
      </c>
      <c r="GL6803" s="81">
        <v>557.6</v>
      </c>
      <c r="GM6803" s="81">
        <v>2028</v>
      </c>
      <c r="GN6803" s="81" t="s">
        <v>173</v>
      </c>
      <c r="GO6803" s="81">
        <v>1.1148832299820636E-2</v>
      </c>
      <c r="GP6803" s="81">
        <v>10</v>
      </c>
      <c r="GQ6803" s="81">
        <v>0</v>
      </c>
      <c r="GR6803" s="81" t="s">
        <v>448</v>
      </c>
      <c r="GS6803" s="81">
        <v>1.1148832299820636E-2</v>
      </c>
      <c r="GT6803" s="81">
        <v>2.7568051219228642</v>
      </c>
      <c r="GU6803" s="81">
        <v>1.1148832299820636E-2</v>
      </c>
      <c r="GV6803" s="81">
        <v>2.7568051219228642</v>
      </c>
      <c r="GW6803" s="81">
        <v>1.1148832299820636E-2</v>
      </c>
      <c r="GX6803" s="81">
        <v>2.7568051219228642</v>
      </c>
      <c r="GY6803" s="81">
        <v>1.1148832299820636E-2</v>
      </c>
      <c r="GZ6803" s="81">
        <v>2.7568051219228642</v>
      </c>
    </row>
    <row r="6804" spans="98:208" x14ac:dyDescent="0.25">
      <c r="CT6804" s="81" t="s">
        <v>155</v>
      </c>
      <c r="CU6804" s="81" t="s">
        <v>501</v>
      </c>
      <c r="CV6804" s="81" t="s">
        <v>454</v>
      </c>
      <c r="CW6804" s="81">
        <v>2022</v>
      </c>
      <c r="CX6804" s="81">
        <v>0</v>
      </c>
      <c r="CY6804" s="81">
        <v>0</v>
      </c>
      <c r="CZ6804" s="81">
        <v>0</v>
      </c>
      <c r="DA6804" s="81">
        <v>0</v>
      </c>
      <c r="DB6804" s="81">
        <v>21083.842824224459</v>
      </c>
      <c r="DC6804" s="81">
        <v>409.2237358204406</v>
      </c>
      <c r="DD6804" s="81">
        <v>13469.08781237873</v>
      </c>
      <c r="DE6804" s="81">
        <v>7205.5312760252846</v>
      </c>
      <c r="DF6804" s="81">
        <v>4.562366803768195</v>
      </c>
      <c r="DG6804" s="81">
        <v>4.562366803768195</v>
      </c>
      <c r="DH6804" s="81">
        <v>4.562366803768195</v>
      </c>
      <c r="DI6804" s="81">
        <v>0</v>
      </c>
      <c r="DJ6804" s="81">
        <v>5.2332880275560892E-10</v>
      </c>
      <c r="DL6804" s="81">
        <v>0</v>
      </c>
      <c r="DM6804" s="81">
        <v>2.3876179571479438E-9</v>
      </c>
      <c r="DN6804" s="81">
        <v>2.3876179571479438E-9</v>
      </c>
      <c r="DO6804" s="81">
        <v>0</v>
      </c>
      <c r="DP6804" s="81">
        <v>2.3876179571479438E-9</v>
      </c>
      <c r="DQ6804" s="81">
        <v>2.3876179571479438E-9</v>
      </c>
      <c r="DR6804" s="81">
        <v>0</v>
      </c>
      <c r="DS6804" s="81">
        <v>2.3876179571479438E-9</v>
      </c>
      <c r="DT6804" s="81">
        <v>2.3876179571479438E-9</v>
      </c>
      <c r="DU6804" s="81">
        <v>0</v>
      </c>
      <c r="DV6804" s="81">
        <v>0</v>
      </c>
      <c r="DW6804" s="81">
        <v>0</v>
      </c>
      <c r="GE6804" s="81" t="s">
        <v>449</v>
      </c>
      <c r="GF6804" s="81" t="s">
        <v>155</v>
      </c>
      <c r="GG6804" s="81" t="s">
        <v>507</v>
      </c>
      <c r="GH6804" s="81" t="s">
        <v>458</v>
      </c>
      <c r="GI6804" s="81">
        <v>2029</v>
      </c>
      <c r="GJ6804" s="81" t="s">
        <v>201</v>
      </c>
      <c r="GK6804" s="81">
        <v>247.27299216503741</v>
      </c>
      <c r="GL6804" s="81">
        <v>557.6</v>
      </c>
      <c r="GM6804" s="81">
        <v>2029</v>
      </c>
      <c r="GN6804" s="81" t="s">
        <v>173</v>
      </c>
      <c r="GO6804" s="81">
        <v>1.1148832299820636E-2</v>
      </c>
      <c r="GP6804" s="81">
        <v>10</v>
      </c>
      <c r="GQ6804" s="81">
        <v>0</v>
      </c>
      <c r="GR6804" s="81" t="s">
        <v>448</v>
      </c>
      <c r="GS6804" s="81">
        <v>1.1148832299820636E-2</v>
      </c>
      <c r="GT6804" s="81">
        <v>2.7568051219228642</v>
      </c>
      <c r="GU6804" s="81">
        <v>1.1148832299820636E-2</v>
      </c>
      <c r="GV6804" s="81">
        <v>2.7568051219228642</v>
      </c>
      <c r="GW6804" s="81">
        <v>1.1148832299820636E-2</v>
      </c>
      <c r="GX6804" s="81">
        <v>2.7568051219228642</v>
      </c>
      <c r="GY6804" s="81">
        <v>1.1148832299820636E-2</v>
      </c>
      <c r="GZ6804" s="81">
        <v>2.7568051219228642</v>
      </c>
    </row>
    <row r="6805" spans="98:208" x14ac:dyDescent="0.25">
      <c r="CT6805" s="81" t="s">
        <v>155</v>
      </c>
      <c r="CU6805" s="81" t="s">
        <v>501</v>
      </c>
      <c r="CV6805" s="81" t="s">
        <v>454</v>
      </c>
      <c r="CW6805" s="81">
        <v>2023</v>
      </c>
      <c r="CX6805" s="81">
        <v>0</v>
      </c>
      <c r="CY6805" s="81">
        <v>0</v>
      </c>
      <c r="CZ6805" s="81">
        <v>0</v>
      </c>
      <c r="DA6805" s="81">
        <v>0</v>
      </c>
      <c r="DB6805" s="81">
        <v>21835.978114130419</v>
      </c>
      <c r="DC6805" s="81">
        <v>428.60232122030828</v>
      </c>
      <c r="DD6805" s="81">
        <v>13939.560973457559</v>
      </c>
      <c r="DE6805" s="81">
        <v>7467.8148194525547</v>
      </c>
      <c r="DF6805" s="81">
        <v>4.778415402599073</v>
      </c>
      <c r="DG6805" s="81">
        <v>4.778415402599073</v>
      </c>
      <c r="DH6805" s="81">
        <v>4.778415402599073</v>
      </c>
      <c r="DI6805" s="81">
        <v>4.778415402599073</v>
      </c>
      <c r="DJ6805" s="81">
        <v>5.2332880275560892E-10</v>
      </c>
      <c r="DL6805" s="81">
        <v>0</v>
      </c>
      <c r="DM6805" s="81">
        <v>2.5006824117111338E-9</v>
      </c>
      <c r="DN6805" s="81">
        <v>2.5006824117111338E-9</v>
      </c>
      <c r="DO6805" s="81">
        <v>0</v>
      </c>
      <c r="DP6805" s="81">
        <v>2.5006824117111338E-9</v>
      </c>
      <c r="DQ6805" s="81">
        <v>2.5006824117111338E-9</v>
      </c>
      <c r="DR6805" s="81">
        <v>0</v>
      </c>
      <c r="DS6805" s="81">
        <v>2.5006824117111338E-9</v>
      </c>
      <c r="DT6805" s="81">
        <v>2.5006824117111338E-9</v>
      </c>
      <c r="DU6805" s="81">
        <v>0</v>
      </c>
      <c r="DV6805" s="81">
        <v>2.5006824117111338E-9</v>
      </c>
      <c r="DW6805" s="81">
        <v>2.5006824117111338E-9</v>
      </c>
      <c r="GE6805" s="81" t="s">
        <v>449</v>
      </c>
      <c r="GF6805" s="81" t="s">
        <v>155</v>
      </c>
      <c r="GG6805" s="81" t="s">
        <v>507</v>
      </c>
      <c r="GH6805" s="81" t="s">
        <v>458</v>
      </c>
      <c r="GI6805" s="81">
        <v>2030</v>
      </c>
      <c r="GJ6805" s="81" t="s">
        <v>201</v>
      </c>
      <c r="GK6805" s="81">
        <v>247.27299216503741</v>
      </c>
      <c r="GL6805" s="81">
        <v>557.6</v>
      </c>
      <c r="GM6805" s="81">
        <v>2030</v>
      </c>
      <c r="GN6805" s="81" t="s">
        <v>173</v>
      </c>
      <c r="GO6805" s="81">
        <v>1.1148832299820636E-2</v>
      </c>
      <c r="GP6805" s="81">
        <v>10</v>
      </c>
      <c r="GQ6805" s="81">
        <v>0</v>
      </c>
      <c r="GR6805" s="81" t="s">
        <v>448</v>
      </c>
      <c r="GS6805" s="81">
        <v>0</v>
      </c>
      <c r="GT6805" s="81">
        <v>0</v>
      </c>
      <c r="GU6805" s="81">
        <v>1.1148832299820636E-2</v>
      </c>
      <c r="GV6805" s="81">
        <v>2.7568051219228642</v>
      </c>
      <c r="GW6805" s="81">
        <v>1.1148832299820636E-2</v>
      </c>
      <c r="GX6805" s="81">
        <v>2.7568051219228642</v>
      </c>
      <c r="GY6805" s="81">
        <v>1.1148832299820636E-2</v>
      </c>
      <c r="GZ6805" s="81">
        <v>2.7568051219228642</v>
      </c>
    </row>
    <row r="6806" spans="98:208" x14ac:dyDescent="0.25">
      <c r="CT6806" s="81" t="s">
        <v>155</v>
      </c>
      <c r="CU6806" s="81" t="s">
        <v>501</v>
      </c>
      <c r="CV6806" s="81" t="s">
        <v>454</v>
      </c>
      <c r="CW6806" s="81">
        <v>2024</v>
      </c>
      <c r="CX6806" s="81">
        <v>0</v>
      </c>
      <c r="CY6806" s="81">
        <v>0</v>
      </c>
      <c r="CZ6806" s="81">
        <v>0</v>
      </c>
      <c r="DA6806" s="81">
        <v>0</v>
      </c>
      <c r="DB6806" s="81">
        <v>21835.978114130419</v>
      </c>
      <c r="DC6806" s="81">
        <v>428.60232122030828</v>
      </c>
      <c r="DD6806" s="81">
        <v>13939.560973457559</v>
      </c>
      <c r="DE6806" s="81">
        <v>7467.8148194525547</v>
      </c>
      <c r="DF6806" s="81">
        <v>4.778415402599073</v>
      </c>
      <c r="DG6806" s="81">
        <v>4.778415402599073</v>
      </c>
      <c r="DH6806" s="81">
        <v>4.778415402599073</v>
      </c>
      <c r="DI6806" s="81">
        <v>4.778415402599073</v>
      </c>
      <c r="DJ6806" s="81">
        <v>5.2332880275560892E-10</v>
      </c>
      <c r="DL6806" s="81">
        <v>0</v>
      </c>
      <c r="DM6806" s="81">
        <v>2.5006824117111338E-9</v>
      </c>
      <c r="DN6806" s="81">
        <v>2.5006824117111338E-9</v>
      </c>
      <c r="DO6806" s="81">
        <v>0</v>
      </c>
      <c r="DP6806" s="81">
        <v>2.5006824117111338E-9</v>
      </c>
      <c r="DQ6806" s="81">
        <v>2.5006824117111338E-9</v>
      </c>
      <c r="DR6806" s="81">
        <v>0</v>
      </c>
      <c r="DS6806" s="81">
        <v>2.5006824117111338E-9</v>
      </c>
      <c r="DT6806" s="81">
        <v>2.5006824117111338E-9</v>
      </c>
      <c r="DU6806" s="81">
        <v>0</v>
      </c>
      <c r="DV6806" s="81">
        <v>2.5006824117111338E-9</v>
      </c>
      <c r="DW6806" s="81">
        <v>2.5006824117111338E-9</v>
      </c>
      <c r="GE6806" s="81" t="s">
        <v>449</v>
      </c>
      <c r="GF6806" s="81" t="s">
        <v>155</v>
      </c>
      <c r="GG6806" s="81" t="s">
        <v>507</v>
      </c>
      <c r="GH6806" s="81" t="s">
        <v>458</v>
      </c>
      <c r="GI6806" s="81">
        <v>2031</v>
      </c>
      <c r="GJ6806" s="81" t="s">
        <v>201</v>
      </c>
      <c r="GK6806" s="81">
        <v>247.27299216503741</v>
      </c>
      <c r="GL6806" s="81">
        <v>557.6</v>
      </c>
      <c r="GM6806" s="81">
        <v>2031</v>
      </c>
      <c r="GN6806" s="81" t="s">
        <v>173</v>
      </c>
      <c r="GO6806" s="81">
        <v>1.1148832299820636E-2</v>
      </c>
      <c r="GP6806" s="81">
        <v>10</v>
      </c>
      <c r="GQ6806" s="81">
        <v>0</v>
      </c>
      <c r="GR6806" s="81" t="s">
        <v>448</v>
      </c>
      <c r="GS6806" s="81">
        <v>0</v>
      </c>
      <c r="GT6806" s="81">
        <v>0</v>
      </c>
      <c r="GU6806" s="81">
        <v>0</v>
      </c>
      <c r="GV6806" s="81">
        <v>0</v>
      </c>
      <c r="GW6806" s="81">
        <v>1.1148832299820636E-2</v>
      </c>
      <c r="GX6806" s="81">
        <v>2.7568051219228642</v>
      </c>
      <c r="GY6806" s="81">
        <v>1.1148832299820636E-2</v>
      </c>
      <c r="GZ6806" s="81">
        <v>2.7568051219228642</v>
      </c>
    </row>
    <row r="6807" spans="98:208" x14ac:dyDescent="0.25">
      <c r="CT6807" s="81" t="s">
        <v>155</v>
      </c>
      <c r="CU6807" s="81" t="s">
        <v>501</v>
      </c>
      <c r="CV6807" s="81" t="s">
        <v>454</v>
      </c>
      <c r="CW6807" s="81">
        <v>2025</v>
      </c>
      <c r="CX6807" s="81">
        <v>0</v>
      </c>
      <c r="CY6807" s="81">
        <v>0</v>
      </c>
      <c r="CZ6807" s="81">
        <v>0</v>
      </c>
      <c r="DA6807" s="81">
        <v>0</v>
      </c>
      <c r="DB6807" s="81">
        <v>21835.978114130419</v>
      </c>
      <c r="DC6807" s="81">
        <v>428.60232122030828</v>
      </c>
      <c r="DD6807" s="81">
        <v>13939.560973457559</v>
      </c>
      <c r="DE6807" s="81">
        <v>7467.8148194525547</v>
      </c>
      <c r="DF6807" s="81">
        <v>4.778415402599073</v>
      </c>
      <c r="DG6807" s="81">
        <v>4.778415402599073</v>
      </c>
      <c r="DH6807" s="81">
        <v>4.778415402599073</v>
      </c>
      <c r="DI6807" s="81">
        <v>4.778415402599073</v>
      </c>
      <c r="DJ6807" s="81">
        <v>5.2332880275560892E-10</v>
      </c>
      <c r="DL6807" s="81">
        <v>0</v>
      </c>
      <c r="DM6807" s="81">
        <v>2.5006824117111338E-9</v>
      </c>
      <c r="DN6807" s="81">
        <v>2.5006824117111338E-9</v>
      </c>
      <c r="DO6807" s="81">
        <v>0</v>
      </c>
      <c r="DP6807" s="81">
        <v>2.5006824117111338E-9</v>
      </c>
      <c r="DQ6807" s="81">
        <v>2.5006824117111338E-9</v>
      </c>
      <c r="DR6807" s="81">
        <v>0</v>
      </c>
      <c r="DS6807" s="81">
        <v>2.5006824117111338E-9</v>
      </c>
      <c r="DT6807" s="81">
        <v>2.5006824117111338E-9</v>
      </c>
      <c r="DU6807" s="81">
        <v>0</v>
      </c>
      <c r="DV6807" s="81">
        <v>2.5006824117111338E-9</v>
      </c>
      <c r="DW6807" s="81">
        <v>2.5006824117111338E-9</v>
      </c>
      <c r="GE6807" s="81" t="s">
        <v>449</v>
      </c>
      <c r="GF6807" s="81" t="s">
        <v>155</v>
      </c>
      <c r="GG6807" s="81" t="s">
        <v>507</v>
      </c>
      <c r="GH6807" s="81" t="s">
        <v>458</v>
      </c>
      <c r="GI6807" s="81">
        <v>2032</v>
      </c>
      <c r="GJ6807" s="81" t="s">
        <v>201</v>
      </c>
      <c r="GK6807" s="81">
        <v>247.27299216503741</v>
      </c>
      <c r="GL6807" s="81">
        <v>557.6</v>
      </c>
      <c r="GM6807" s="81">
        <v>2032</v>
      </c>
      <c r="GN6807" s="81" t="s">
        <v>173</v>
      </c>
      <c r="GO6807" s="81">
        <v>1.1148832299820636E-2</v>
      </c>
      <c r="GP6807" s="81">
        <v>10</v>
      </c>
      <c r="GQ6807" s="81">
        <v>0</v>
      </c>
      <c r="GR6807" s="81" t="s">
        <v>448</v>
      </c>
      <c r="GS6807" s="81">
        <v>0</v>
      </c>
      <c r="GT6807" s="81">
        <v>0</v>
      </c>
      <c r="GU6807" s="81">
        <v>0</v>
      </c>
      <c r="GV6807" s="81">
        <v>0</v>
      </c>
      <c r="GW6807" s="81">
        <v>0</v>
      </c>
      <c r="GX6807" s="81">
        <v>0</v>
      </c>
      <c r="GY6807" s="81">
        <v>1.1148832299820636E-2</v>
      </c>
      <c r="GZ6807" s="81">
        <v>2.7568051219228642</v>
      </c>
    </row>
    <row r="6808" spans="98:208" x14ac:dyDescent="0.25">
      <c r="CT6808" s="81" t="s">
        <v>155</v>
      </c>
      <c r="CU6808" s="81" t="s">
        <v>501</v>
      </c>
      <c r="CV6808" s="81" t="s">
        <v>454</v>
      </c>
      <c r="CW6808" s="81">
        <v>2026</v>
      </c>
      <c r="CX6808" s="81">
        <v>0</v>
      </c>
      <c r="CY6808" s="81">
        <v>0</v>
      </c>
      <c r="CZ6808" s="81">
        <v>0</v>
      </c>
      <c r="DA6808" s="81">
        <v>0</v>
      </c>
      <c r="DB6808" s="81">
        <v>21835.978114130419</v>
      </c>
      <c r="DC6808" s="81">
        <v>428.60232122030828</v>
      </c>
      <c r="DD6808" s="81">
        <v>13939.560973457559</v>
      </c>
      <c r="DE6808" s="81">
        <v>7467.8148194525547</v>
      </c>
      <c r="DF6808" s="81">
        <v>4.778415402599073</v>
      </c>
      <c r="DG6808" s="81">
        <v>4.778415402599073</v>
      </c>
      <c r="DH6808" s="81">
        <v>4.778415402599073</v>
      </c>
      <c r="DI6808" s="81">
        <v>4.778415402599073</v>
      </c>
      <c r="DJ6808" s="81">
        <v>5.2332880275560892E-10</v>
      </c>
      <c r="DL6808" s="81">
        <v>0</v>
      </c>
      <c r="DM6808" s="81">
        <v>2.5006824117111338E-9</v>
      </c>
      <c r="DN6808" s="81">
        <v>2.5006824117111338E-9</v>
      </c>
      <c r="DO6808" s="81">
        <v>0</v>
      </c>
      <c r="DP6808" s="81">
        <v>2.5006824117111338E-9</v>
      </c>
      <c r="DQ6808" s="81">
        <v>2.5006824117111338E-9</v>
      </c>
      <c r="DR6808" s="81">
        <v>0</v>
      </c>
      <c r="DS6808" s="81">
        <v>2.5006824117111338E-9</v>
      </c>
      <c r="DT6808" s="81">
        <v>2.5006824117111338E-9</v>
      </c>
      <c r="DU6808" s="81">
        <v>0</v>
      </c>
      <c r="DV6808" s="81">
        <v>2.5006824117111338E-9</v>
      </c>
      <c r="DW6808" s="81">
        <v>2.5006824117111338E-9</v>
      </c>
      <c r="GE6808" s="81" t="s">
        <v>449</v>
      </c>
      <c r="GF6808" s="81" t="s">
        <v>155</v>
      </c>
      <c r="GG6808" s="81" t="s">
        <v>507</v>
      </c>
      <c r="GH6808" s="81" t="s">
        <v>459</v>
      </c>
      <c r="GI6808" s="81">
        <v>2021</v>
      </c>
      <c r="GJ6808" s="81" t="s">
        <v>201</v>
      </c>
      <c r="GK6808" s="81">
        <v>0.69641821681219873</v>
      </c>
      <c r="GL6808" s="81">
        <v>557.6</v>
      </c>
      <c r="GM6808" s="81">
        <v>2021</v>
      </c>
      <c r="GN6808" s="81" t="s">
        <v>173</v>
      </c>
      <c r="GO6808" s="81">
        <v>1.1148832299820636E-2</v>
      </c>
      <c r="GP6808" s="81">
        <v>10</v>
      </c>
      <c r="GQ6808" s="81">
        <v>0</v>
      </c>
      <c r="GR6808" s="81" t="s">
        <v>448</v>
      </c>
      <c r="GS6808" s="81">
        <v>1.1148832299820636E-2</v>
      </c>
      <c r="GT6808" s="81">
        <v>7.7642499097793317E-3</v>
      </c>
      <c r="GU6808" s="81">
        <v>1.1148832299820636E-2</v>
      </c>
      <c r="GV6808" s="81">
        <v>7.7642499097793317E-3</v>
      </c>
      <c r="GW6808" s="81">
        <v>0</v>
      </c>
      <c r="GX6808" s="81">
        <v>0</v>
      </c>
      <c r="GY6808" s="81">
        <v>0</v>
      </c>
      <c r="GZ6808" s="81">
        <v>0</v>
      </c>
    </row>
    <row r="6809" spans="98:208" x14ac:dyDescent="0.25">
      <c r="CT6809" s="81" t="s">
        <v>155</v>
      </c>
      <c r="CU6809" s="81" t="s">
        <v>501</v>
      </c>
      <c r="CV6809" s="81" t="s">
        <v>454</v>
      </c>
      <c r="CW6809" s="81">
        <v>2027</v>
      </c>
      <c r="CX6809" s="81">
        <v>0</v>
      </c>
      <c r="CY6809" s="81">
        <v>0</v>
      </c>
      <c r="CZ6809" s="81">
        <v>0</v>
      </c>
      <c r="DA6809" s="81">
        <v>0</v>
      </c>
      <c r="DB6809" s="81">
        <v>21835.978114130419</v>
      </c>
      <c r="DC6809" s="81">
        <v>428.60232122030828</v>
      </c>
      <c r="DD6809" s="81">
        <v>13939.560973457559</v>
      </c>
      <c r="DE6809" s="81">
        <v>7467.8148194525547</v>
      </c>
      <c r="DF6809" s="81">
        <v>4.778415402599073</v>
      </c>
      <c r="DG6809" s="81">
        <v>4.778415402599073</v>
      </c>
      <c r="DH6809" s="81">
        <v>4.778415402599073</v>
      </c>
      <c r="DI6809" s="81">
        <v>4.778415402599073</v>
      </c>
      <c r="DJ6809" s="81">
        <v>5.2332880275560892E-10</v>
      </c>
      <c r="DL6809" s="81">
        <v>0</v>
      </c>
      <c r="DM6809" s="81">
        <v>2.5006824117111338E-9</v>
      </c>
      <c r="DN6809" s="81">
        <v>2.5006824117111338E-9</v>
      </c>
      <c r="DO6809" s="81">
        <v>0</v>
      </c>
      <c r="DP6809" s="81">
        <v>2.5006824117111338E-9</v>
      </c>
      <c r="DQ6809" s="81">
        <v>2.5006824117111338E-9</v>
      </c>
      <c r="DR6809" s="81">
        <v>0</v>
      </c>
      <c r="DS6809" s="81">
        <v>2.5006824117111338E-9</v>
      </c>
      <c r="DT6809" s="81">
        <v>2.5006824117111338E-9</v>
      </c>
      <c r="DU6809" s="81">
        <v>0</v>
      </c>
      <c r="DV6809" s="81">
        <v>2.5006824117111338E-9</v>
      </c>
      <c r="DW6809" s="81">
        <v>2.5006824117111338E-9</v>
      </c>
      <c r="GE6809" s="81" t="s">
        <v>449</v>
      </c>
      <c r="GF6809" s="81" t="s">
        <v>155</v>
      </c>
      <c r="GG6809" s="81" t="s">
        <v>507</v>
      </c>
      <c r="GH6809" s="81" t="s">
        <v>459</v>
      </c>
      <c r="GI6809" s="81">
        <v>2022</v>
      </c>
      <c r="GJ6809" s="81" t="s">
        <v>201</v>
      </c>
      <c r="GK6809" s="81">
        <v>0.69641821681219873</v>
      </c>
      <c r="GL6809" s="81">
        <v>557.6</v>
      </c>
      <c r="GM6809" s="81">
        <v>2022</v>
      </c>
      <c r="GN6809" s="81" t="s">
        <v>173</v>
      </c>
      <c r="GO6809" s="81">
        <v>1.1148832299820636E-2</v>
      </c>
      <c r="GP6809" s="81">
        <v>10</v>
      </c>
      <c r="GQ6809" s="81">
        <v>0</v>
      </c>
      <c r="GR6809" s="81" t="s">
        <v>448</v>
      </c>
      <c r="GS6809" s="81">
        <v>1.1148832299820636E-2</v>
      </c>
      <c r="GT6809" s="81">
        <v>7.7642499097793317E-3</v>
      </c>
      <c r="GU6809" s="81">
        <v>1.1148832299820636E-2</v>
      </c>
      <c r="GV6809" s="81">
        <v>7.7642499097793317E-3</v>
      </c>
      <c r="GW6809" s="81">
        <v>1.1148832299820636E-2</v>
      </c>
      <c r="GX6809" s="81">
        <v>7.7642499097793317E-3</v>
      </c>
      <c r="GY6809" s="81">
        <v>0</v>
      </c>
      <c r="GZ6809" s="81">
        <v>0</v>
      </c>
    </row>
    <row r="6810" spans="98:208" x14ac:dyDescent="0.25">
      <c r="CT6810" s="81" t="s">
        <v>155</v>
      </c>
      <c r="CU6810" s="81" t="s">
        <v>501</v>
      </c>
      <c r="CV6810" s="81" t="s">
        <v>454</v>
      </c>
      <c r="CW6810" s="81">
        <v>2028</v>
      </c>
      <c r="CX6810" s="81">
        <v>0</v>
      </c>
      <c r="CY6810" s="81">
        <v>0</v>
      </c>
      <c r="CZ6810" s="81">
        <v>0</v>
      </c>
      <c r="DA6810" s="81">
        <v>0</v>
      </c>
      <c r="DB6810" s="81">
        <v>22783.187028906919</v>
      </c>
      <c r="DC6810" s="81">
        <v>453.26096055717272</v>
      </c>
      <c r="DD6810" s="81">
        <v>14531.33568557209</v>
      </c>
      <c r="DE6810" s="81">
        <v>7798.5903827776583</v>
      </c>
      <c r="DF6810" s="81">
        <v>5.053330437307535</v>
      </c>
      <c r="DG6810" s="81">
        <v>5.053330437307535</v>
      </c>
      <c r="DH6810" s="81">
        <v>5.053330437307535</v>
      </c>
      <c r="DI6810" s="81">
        <v>5.053330437307535</v>
      </c>
      <c r="DJ6810" s="81">
        <v>5.2332880275560892E-10</v>
      </c>
      <c r="DL6810" s="81">
        <v>0</v>
      </c>
      <c r="DM6810" s="81">
        <v>2.6445533676846299E-9</v>
      </c>
      <c r="DN6810" s="81">
        <v>2.6445533676846299E-9</v>
      </c>
      <c r="DO6810" s="81">
        <v>0</v>
      </c>
      <c r="DP6810" s="81">
        <v>2.6445533676846299E-9</v>
      </c>
      <c r="DQ6810" s="81">
        <v>2.6445533676846299E-9</v>
      </c>
      <c r="DR6810" s="81">
        <v>0</v>
      </c>
      <c r="DS6810" s="81">
        <v>2.6445533676846299E-9</v>
      </c>
      <c r="DT6810" s="81">
        <v>2.6445533676846299E-9</v>
      </c>
      <c r="DU6810" s="81">
        <v>0</v>
      </c>
      <c r="DV6810" s="81">
        <v>2.6445533676846299E-9</v>
      </c>
      <c r="DW6810" s="81">
        <v>2.6445533676846299E-9</v>
      </c>
      <c r="GE6810" s="81" t="s">
        <v>449</v>
      </c>
      <c r="GF6810" s="81" t="s">
        <v>155</v>
      </c>
      <c r="GG6810" s="81" t="s">
        <v>507</v>
      </c>
      <c r="GH6810" s="81" t="s">
        <v>459</v>
      </c>
      <c r="GI6810" s="81">
        <v>2023</v>
      </c>
      <c r="GJ6810" s="81" t="s">
        <v>201</v>
      </c>
      <c r="GK6810" s="81">
        <v>0.71896016785821071</v>
      </c>
      <c r="GL6810" s="81">
        <v>557.6</v>
      </c>
      <c r="GM6810" s="81">
        <v>2023</v>
      </c>
      <c r="GN6810" s="81" t="s">
        <v>173</v>
      </c>
      <c r="GO6810" s="81">
        <v>1.1148832299820636E-2</v>
      </c>
      <c r="GP6810" s="81">
        <v>10</v>
      </c>
      <c r="GQ6810" s="81">
        <v>0</v>
      </c>
      <c r="GR6810" s="81" t="s">
        <v>448</v>
      </c>
      <c r="GS6810" s="81">
        <v>1.1148832299820636E-2</v>
      </c>
      <c r="GT6810" s="81">
        <v>8.0155663417020868E-3</v>
      </c>
      <c r="GU6810" s="81">
        <v>1.1148832299820636E-2</v>
      </c>
      <c r="GV6810" s="81">
        <v>8.0155663417020868E-3</v>
      </c>
      <c r="GW6810" s="81">
        <v>1.1148832299820636E-2</v>
      </c>
      <c r="GX6810" s="81">
        <v>8.0155663417020868E-3</v>
      </c>
      <c r="GY6810" s="81">
        <v>1.1148832299820636E-2</v>
      </c>
      <c r="GZ6810" s="81">
        <v>8.0155663417020868E-3</v>
      </c>
    </row>
    <row r="6811" spans="98:208" x14ac:dyDescent="0.25">
      <c r="CT6811" s="81" t="s">
        <v>155</v>
      </c>
      <c r="CU6811" s="81" t="s">
        <v>501</v>
      </c>
      <c r="CV6811" s="81" t="s">
        <v>454</v>
      </c>
      <c r="CW6811" s="81">
        <v>2029</v>
      </c>
      <c r="CX6811" s="81">
        <v>0</v>
      </c>
      <c r="CY6811" s="81">
        <v>0</v>
      </c>
      <c r="CZ6811" s="81">
        <v>0</v>
      </c>
      <c r="DA6811" s="81">
        <v>0</v>
      </c>
      <c r="DB6811" s="81">
        <v>22783.187028906919</v>
      </c>
      <c r="DC6811" s="81">
        <v>453.26096055717272</v>
      </c>
      <c r="DD6811" s="81">
        <v>14531.33568557209</v>
      </c>
      <c r="DE6811" s="81">
        <v>7798.5903827776583</v>
      </c>
      <c r="DF6811" s="81">
        <v>5.053330437307535</v>
      </c>
      <c r="DG6811" s="81">
        <v>5.053330437307535</v>
      </c>
      <c r="DH6811" s="81">
        <v>5.053330437307535</v>
      </c>
      <c r="DI6811" s="81">
        <v>5.053330437307535</v>
      </c>
      <c r="DJ6811" s="81">
        <v>5.2332880275560892E-10</v>
      </c>
      <c r="DL6811" s="81">
        <v>0</v>
      </c>
      <c r="DM6811" s="81">
        <v>2.6445533676846299E-9</v>
      </c>
      <c r="DN6811" s="81">
        <v>2.6445533676846299E-9</v>
      </c>
      <c r="DO6811" s="81">
        <v>0</v>
      </c>
      <c r="DP6811" s="81">
        <v>2.6445533676846299E-9</v>
      </c>
      <c r="DQ6811" s="81">
        <v>2.6445533676846299E-9</v>
      </c>
      <c r="DR6811" s="81">
        <v>0</v>
      </c>
      <c r="DS6811" s="81">
        <v>2.6445533676846299E-9</v>
      </c>
      <c r="DT6811" s="81">
        <v>2.6445533676846299E-9</v>
      </c>
      <c r="DU6811" s="81">
        <v>0</v>
      </c>
      <c r="DV6811" s="81">
        <v>2.6445533676846299E-9</v>
      </c>
      <c r="DW6811" s="81">
        <v>2.6445533676846299E-9</v>
      </c>
      <c r="GE6811" s="81" t="s">
        <v>449</v>
      </c>
      <c r="GF6811" s="81" t="s">
        <v>155</v>
      </c>
      <c r="GG6811" s="81" t="s">
        <v>507</v>
      </c>
      <c r="GH6811" s="81" t="s">
        <v>459</v>
      </c>
      <c r="GI6811" s="81">
        <v>2024</v>
      </c>
      <c r="GJ6811" s="81" t="s">
        <v>201</v>
      </c>
      <c r="GK6811" s="81">
        <v>0.71896016785821071</v>
      </c>
      <c r="GL6811" s="81">
        <v>557.6</v>
      </c>
      <c r="GM6811" s="81">
        <v>2024</v>
      </c>
      <c r="GN6811" s="81" t="s">
        <v>173</v>
      </c>
      <c r="GO6811" s="81">
        <v>1.1148832299820636E-2</v>
      </c>
      <c r="GP6811" s="81">
        <v>10</v>
      </c>
      <c r="GQ6811" s="81">
        <v>0</v>
      </c>
      <c r="GR6811" s="81" t="s">
        <v>448</v>
      </c>
      <c r="GS6811" s="81">
        <v>1.1148832299820636E-2</v>
      </c>
      <c r="GT6811" s="81">
        <v>8.0155663417020868E-3</v>
      </c>
      <c r="GU6811" s="81">
        <v>1.1148832299820636E-2</v>
      </c>
      <c r="GV6811" s="81">
        <v>8.0155663417020868E-3</v>
      </c>
      <c r="GW6811" s="81">
        <v>1.1148832299820636E-2</v>
      </c>
      <c r="GX6811" s="81">
        <v>8.0155663417020868E-3</v>
      </c>
      <c r="GY6811" s="81">
        <v>1.1148832299820636E-2</v>
      </c>
      <c r="GZ6811" s="81">
        <v>8.0155663417020868E-3</v>
      </c>
    </row>
    <row r="6812" spans="98:208" x14ac:dyDescent="0.25">
      <c r="CT6812" s="81" t="s">
        <v>155</v>
      </c>
      <c r="CU6812" s="81" t="s">
        <v>501</v>
      </c>
      <c r="CV6812" s="81" t="s">
        <v>454</v>
      </c>
      <c r="CW6812" s="81">
        <v>2030</v>
      </c>
      <c r="CX6812" s="81">
        <v>0</v>
      </c>
      <c r="CY6812" s="81">
        <v>0</v>
      </c>
      <c r="CZ6812" s="81">
        <v>0</v>
      </c>
      <c r="DA6812" s="81">
        <v>0</v>
      </c>
      <c r="DB6812" s="81">
        <v>22783.187028906919</v>
      </c>
      <c r="DC6812" s="81">
        <v>453.26096055717272</v>
      </c>
      <c r="DD6812" s="81">
        <v>14531.33568557209</v>
      </c>
      <c r="DE6812" s="81">
        <v>7798.5903827776583</v>
      </c>
      <c r="DF6812" s="81">
        <v>0</v>
      </c>
      <c r="DG6812" s="81">
        <v>5.053330437307535</v>
      </c>
      <c r="DH6812" s="81">
        <v>5.053330437307535</v>
      </c>
      <c r="DI6812" s="81">
        <v>5.053330437307535</v>
      </c>
      <c r="DJ6812" s="81">
        <v>5.2332880275560892E-10</v>
      </c>
      <c r="DL6812" s="81">
        <v>0</v>
      </c>
      <c r="DM6812" s="81">
        <v>0</v>
      </c>
      <c r="DN6812" s="81">
        <v>0</v>
      </c>
      <c r="DO6812" s="81">
        <v>0</v>
      </c>
      <c r="DP6812" s="81">
        <v>2.6445533676846299E-9</v>
      </c>
      <c r="DQ6812" s="81">
        <v>2.6445533676846299E-9</v>
      </c>
      <c r="DR6812" s="81">
        <v>0</v>
      </c>
      <c r="DS6812" s="81">
        <v>2.6445533676846299E-9</v>
      </c>
      <c r="DT6812" s="81">
        <v>2.6445533676846299E-9</v>
      </c>
      <c r="DU6812" s="81">
        <v>0</v>
      </c>
      <c r="DV6812" s="81">
        <v>2.6445533676846299E-9</v>
      </c>
      <c r="DW6812" s="81">
        <v>2.6445533676846299E-9</v>
      </c>
      <c r="GE6812" s="81" t="s">
        <v>449</v>
      </c>
      <c r="GF6812" s="81" t="s">
        <v>155</v>
      </c>
      <c r="GG6812" s="81" t="s">
        <v>507</v>
      </c>
      <c r="GH6812" s="81" t="s">
        <v>459</v>
      </c>
      <c r="GI6812" s="81">
        <v>2025</v>
      </c>
      <c r="GJ6812" s="81" t="s">
        <v>201</v>
      </c>
      <c r="GK6812" s="81">
        <v>0.71896016785821071</v>
      </c>
      <c r="GL6812" s="81">
        <v>557.6</v>
      </c>
      <c r="GM6812" s="81">
        <v>2025</v>
      </c>
      <c r="GN6812" s="81" t="s">
        <v>173</v>
      </c>
      <c r="GO6812" s="81">
        <v>1.1148832299820636E-2</v>
      </c>
      <c r="GP6812" s="81">
        <v>10</v>
      </c>
      <c r="GQ6812" s="81">
        <v>0</v>
      </c>
      <c r="GR6812" s="81" t="s">
        <v>448</v>
      </c>
      <c r="GS6812" s="81">
        <v>1.1148832299820636E-2</v>
      </c>
      <c r="GT6812" s="81">
        <v>8.0155663417020868E-3</v>
      </c>
      <c r="GU6812" s="81">
        <v>1.1148832299820636E-2</v>
      </c>
      <c r="GV6812" s="81">
        <v>8.0155663417020868E-3</v>
      </c>
      <c r="GW6812" s="81">
        <v>1.1148832299820636E-2</v>
      </c>
      <c r="GX6812" s="81">
        <v>8.0155663417020868E-3</v>
      </c>
      <c r="GY6812" s="81">
        <v>1.1148832299820636E-2</v>
      </c>
      <c r="GZ6812" s="81">
        <v>8.0155663417020868E-3</v>
      </c>
    </row>
    <row r="6813" spans="98:208" x14ac:dyDescent="0.25">
      <c r="CT6813" s="81" t="s">
        <v>155</v>
      </c>
      <c r="CU6813" s="81" t="s">
        <v>501</v>
      </c>
      <c r="CV6813" s="81" t="s">
        <v>454</v>
      </c>
      <c r="CW6813" s="81">
        <v>2031</v>
      </c>
      <c r="CX6813" s="81">
        <v>0</v>
      </c>
      <c r="CY6813" s="81">
        <v>0</v>
      </c>
      <c r="CZ6813" s="81">
        <v>0</v>
      </c>
      <c r="DA6813" s="81">
        <v>0</v>
      </c>
      <c r="DB6813" s="81">
        <v>22783.187028906919</v>
      </c>
      <c r="DC6813" s="81">
        <v>453.26096055717272</v>
      </c>
      <c r="DD6813" s="81">
        <v>14531.33568557209</v>
      </c>
      <c r="DE6813" s="81">
        <v>7798.5903827776583</v>
      </c>
      <c r="DF6813" s="81">
        <v>0</v>
      </c>
      <c r="DG6813" s="81">
        <v>0</v>
      </c>
      <c r="DH6813" s="81">
        <v>5.053330437307535</v>
      </c>
      <c r="DI6813" s="81">
        <v>5.053330437307535</v>
      </c>
      <c r="DJ6813" s="81">
        <v>5.2332880275560892E-10</v>
      </c>
      <c r="DL6813" s="81">
        <v>0</v>
      </c>
      <c r="DM6813" s="81">
        <v>0</v>
      </c>
      <c r="DN6813" s="81">
        <v>0</v>
      </c>
      <c r="DO6813" s="81">
        <v>0</v>
      </c>
      <c r="DP6813" s="81">
        <v>0</v>
      </c>
      <c r="DQ6813" s="81">
        <v>0</v>
      </c>
      <c r="DR6813" s="81">
        <v>0</v>
      </c>
      <c r="DS6813" s="81">
        <v>2.6445533676846299E-9</v>
      </c>
      <c r="DT6813" s="81">
        <v>2.6445533676846299E-9</v>
      </c>
      <c r="DU6813" s="81">
        <v>0</v>
      </c>
      <c r="DV6813" s="81">
        <v>2.6445533676846299E-9</v>
      </c>
      <c r="DW6813" s="81">
        <v>2.6445533676846299E-9</v>
      </c>
      <c r="GE6813" s="81" t="s">
        <v>449</v>
      </c>
      <c r="GF6813" s="81" t="s">
        <v>155</v>
      </c>
      <c r="GG6813" s="81" t="s">
        <v>507</v>
      </c>
      <c r="GH6813" s="81" t="s">
        <v>459</v>
      </c>
      <c r="GI6813" s="81">
        <v>2026</v>
      </c>
      <c r="GJ6813" s="81" t="s">
        <v>201</v>
      </c>
      <c r="GK6813" s="81">
        <v>0.71896016785821071</v>
      </c>
      <c r="GL6813" s="81">
        <v>557.6</v>
      </c>
      <c r="GM6813" s="81">
        <v>2026</v>
      </c>
      <c r="GN6813" s="81" t="s">
        <v>173</v>
      </c>
      <c r="GO6813" s="81">
        <v>1.1148832299820636E-2</v>
      </c>
      <c r="GP6813" s="81">
        <v>10</v>
      </c>
      <c r="GQ6813" s="81">
        <v>0</v>
      </c>
      <c r="GR6813" s="81" t="s">
        <v>448</v>
      </c>
      <c r="GS6813" s="81">
        <v>1.1148832299820636E-2</v>
      </c>
      <c r="GT6813" s="81">
        <v>8.0155663417020868E-3</v>
      </c>
      <c r="GU6813" s="81">
        <v>1.1148832299820636E-2</v>
      </c>
      <c r="GV6813" s="81">
        <v>8.0155663417020868E-3</v>
      </c>
      <c r="GW6813" s="81">
        <v>1.1148832299820636E-2</v>
      </c>
      <c r="GX6813" s="81">
        <v>8.0155663417020868E-3</v>
      </c>
      <c r="GY6813" s="81">
        <v>1.1148832299820636E-2</v>
      </c>
      <c r="GZ6813" s="81">
        <v>8.0155663417020868E-3</v>
      </c>
    </row>
    <row r="6814" spans="98:208" x14ac:dyDescent="0.25">
      <c r="CT6814" s="81" t="s">
        <v>155</v>
      </c>
      <c r="CU6814" s="81" t="s">
        <v>501</v>
      </c>
      <c r="CV6814" s="81" t="s">
        <v>454</v>
      </c>
      <c r="CW6814" s="81">
        <v>2032</v>
      </c>
      <c r="CX6814" s="81">
        <v>0</v>
      </c>
      <c r="CY6814" s="81">
        <v>0</v>
      </c>
      <c r="CZ6814" s="81">
        <v>0</v>
      </c>
      <c r="DA6814" s="81">
        <v>0</v>
      </c>
      <c r="DB6814" s="81">
        <v>22783.187028906919</v>
      </c>
      <c r="DC6814" s="81">
        <v>453.26096055717272</v>
      </c>
      <c r="DD6814" s="81">
        <v>14531.33568557209</v>
      </c>
      <c r="DE6814" s="81">
        <v>7798.5903827776583</v>
      </c>
      <c r="DF6814" s="81">
        <v>0</v>
      </c>
      <c r="DG6814" s="81">
        <v>0</v>
      </c>
      <c r="DH6814" s="81">
        <v>0</v>
      </c>
      <c r="DI6814" s="81">
        <v>5.053330437307535</v>
      </c>
      <c r="DJ6814" s="81">
        <v>5.2332880275560892E-10</v>
      </c>
      <c r="DL6814" s="81">
        <v>0</v>
      </c>
      <c r="DM6814" s="81">
        <v>0</v>
      </c>
      <c r="DN6814" s="81">
        <v>0</v>
      </c>
      <c r="DO6814" s="81">
        <v>0</v>
      </c>
      <c r="DP6814" s="81">
        <v>0</v>
      </c>
      <c r="DQ6814" s="81">
        <v>0</v>
      </c>
      <c r="DR6814" s="81">
        <v>0</v>
      </c>
      <c r="DS6814" s="81">
        <v>0</v>
      </c>
      <c r="DT6814" s="81">
        <v>0</v>
      </c>
      <c r="DU6814" s="81">
        <v>0</v>
      </c>
      <c r="DV6814" s="81">
        <v>2.6445533676846299E-9</v>
      </c>
      <c r="DW6814" s="81">
        <v>2.6445533676846299E-9</v>
      </c>
      <c r="GE6814" s="81" t="s">
        <v>449</v>
      </c>
      <c r="GF6814" s="81" t="s">
        <v>155</v>
      </c>
      <c r="GG6814" s="81" t="s">
        <v>507</v>
      </c>
      <c r="GH6814" s="81" t="s">
        <v>459</v>
      </c>
      <c r="GI6814" s="81">
        <v>2027</v>
      </c>
      <c r="GJ6814" s="81" t="s">
        <v>201</v>
      </c>
      <c r="GK6814" s="81">
        <v>0.71896016785821071</v>
      </c>
      <c r="GL6814" s="81">
        <v>557.6</v>
      </c>
      <c r="GM6814" s="81">
        <v>2027</v>
      </c>
      <c r="GN6814" s="81" t="s">
        <v>173</v>
      </c>
      <c r="GO6814" s="81">
        <v>1.1148832299820636E-2</v>
      </c>
      <c r="GP6814" s="81">
        <v>10</v>
      </c>
      <c r="GQ6814" s="81">
        <v>0</v>
      </c>
      <c r="GR6814" s="81" t="s">
        <v>448</v>
      </c>
      <c r="GS6814" s="81">
        <v>1.1148832299820636E-2</v>
      </c>
      <c r="GT6814" s="81">
        <v>8.0155663417020868E-3</v>
      </c>
      <c r="GU6814" s="81">
        <v>1.1148832299820636E-2</v>
      </c>
      <c r="GV6814" s="81">
        <v>8.0155663417020868E-3</v>
      </c>
      <c r="GW6814" s="81">
        <v>1.1148832299820636E-2</v>
      </c>
      <c r="GX6814" s="81">
        <v>8.0155663417020868E-3</v>
      </c>
      <c r="GY6814" s="81">
        <v>1.1148832299820636E-2</v>
      </c>
      <c r="GZ6814" s="81">
        <v>8.0155663417020868E-3</v>
      </c>
    </row>
    <row r="6815" spans="98:208" x14ac:dyDescent="0.25">
      <c r="CT6815" s="81" t="s">
        <v>155</v>
      </c>
      <c r="CU6815" s="81" t="s">
        <v>501</v>
      </c>
      <c r="CV6815" s="81" t="s">
        <v>455</v>
      </c>
      <c r="CW6815" s="81">
        <v>2020</v>
      </c>
      <c r="CX6815" s="81">
        <v>0</v>
      </c>
      <c r="CY6815" s="81">
        <v>0</v>
      </c>
      <c r="CZ6815" s="81">
        <v>0</v>
      </c>
      <c r="DA6815" s="81">
        <v>0</v>
      </c>
      <c r="DB6815" s="81">
        <v>21083.842824212141</v>
      </c>
      <c r="DC6815" s="81">
        <v>409.22373582044048</v>
      </c>
      <c r="DD6815" s="81">
        <v>13469.087812378741</v>
      </c>
      <c r="DE6815" s="81">
        <v>7205.5312760252837</v>
      </c>
      <c r="DF6815" s="81">
        <v>4.5623668037681941</v>
      </c>
      <c r="DG6815" s="81">
        <v>0</v>
      </c>
      <c r="DH6815" s="81">
        <v>0</v>
      </c>
      <c r="DI6815" s="81">
        <v>0</v>
      </c>
      <c r="DJ6815" s="81">
        <v>2.2570535638324011E-8</v>
      </c>
      <c r="DL6815" s="81">
        <v>0</v>
      </c>
      <c r="DM6815" s="81">
        <v>1.0297506253955643E-7</v>
      </c>
      <c r="DN6815" s="81">
        <v>1.0297506253955643E-7</v>
      </c>
      <c r="DO6815" s="81">
        <v>0</v>
      </c>
      <c r="DP6815" s="81">
        <v>0</v>
      </c>
      <c r="DQ6815" s="81">
        <v>0</v>
      </c>
      <c r="DR6815" s="81">
        <v>0</v>
      </c>
      <c r="DS6815" s="81">
        <v>0</v>
      </c>
      <c r="DT6815" s="81">
        <v>0</v>
      </c>
      <c r="DU6815" s="81">
        <v>0</v>
      </c>
      <c r="DV6815" s="81">
        <v>0</v>
      </c>
      <c r="DW6815" s="81">
        <v>0</v>
      </c>
      <c r="GE6815" s="81" t="s">
        <v>449</v>
      </c>
      <c r="GF6815" s="81" t="s">
        <v>155</v>
      </c>
      <c r="GG6815" s="81" t="s">
        <v>507</v>
      </c>
      <c r="GH6815" s="81" t="s">
        <v>459</v>
      </c>
      <c r="GI6815" s="81">
        <v>2028</v>
      </c>
      <c r="GJ6815" s="81" t="s">
        <v>201</v>
      </c>
      <c r="GK6815" s="81">
        <v>0.74733835430385598</v>
      </c>
      <c r="GL6815" s="81">
        <v>557.6</v>
      </c>
      <c r="GM6815" s="81">
        <v>2028</v>
      </c>
      <c r="GN6815" s="81" t="s">
        <v>173</v>
      </c>
      <c r="GO6815" s="81">
        <v>1.1148832299820636E-2</v>
      </c>
      <c r="GP6815" s="81">
        <v>10</v>
      </c>
      <c r="GQ6815" s="81">
        <v>0</v>
      </c>
      <c r="GR6815" s="81" t="s">
        <v>448</v>
      </c>
      <c r="GS6815" s="81">
        <v>1.1148832299820636E-2</v>
      </c>
      <c r="GT6815" s="81">
        <v>8.3319499833576279E-3</v>
      </c>
      <c r="GU6815" s="81">
        <v>1.1148832299820636E-2</v>
      </c>
      <c r="GV6815" s="81">
        <v>8.3319499833576279E-3</v>
      </c>
      <c r="GW6815" s="81">
        <v>1.1148832299820636E-2</v>
      </c>
      <c r="GX6815" s="81">
        <v>8.3319499833576279E-3</v>
      </c>
      <c r="GY6815" s="81">
        <v>1.1148832299820636E-2</v>
      </c>
      <c r="GZ6815" s="81">
        <v>8.3319499833576279E-3</v>
      </c>
    </row>
    <row r="6816" spans="98:208" x14ac:dyDescent="0.25">
      <c r="CT6816" s="81" t="s">
        <v>155</v>
      </c>
      <c r="CU6816" s="81" t="s">
        <v>501</v>
      </c>
      <c r="CV6816" s="81" t="s">
        <v>455</v>
      </c>
      <c r="CW6816" s="81">
        <v>2021</v>
      </c>
      <c r="CX6816" s="81">
        <v>0</v>
      </c>
      <c r="CY6816" s="81">
        <v>0</v>
      </c>
      <c r="CZ6816" s="81">
        <v>0</v>
      </c>
      <c r="DA6816" s="81">
        <v>0</v>
      </c>
      <c r="DB6816" s="81">
        <v>21083.842824212141</v>
      </c>
      <c r="DC6816" s="81">
        <v>409.22373582044048</v>
      </c>
      <c r="DD6816" s="81">
        <v>13469.087812378741</v>
      </c>
      <c r="DE6816" s="81">
        <v>7205.5312760252837</v>
      </c>
      <c r="DF6816" s="81">
        <v>4.5623668037681941</v>
      </c>
      <c r="DG6816" s="81">
        <v>4.5623668037681941</v>
      </c>
      <c r="DH6816" s="81">
        <v>0</v>
      </c>
      <c r="DI6816" s="81">
        <v>0</v>
      </c>
      <c r="DJ6816" s="81">
        <v>2.2570535638324011E-8</v>
      </c>
      <c r="DL6816" s="81">
        <v>0</v>
      </c>
      <c r="DM6816" s="81">
        <v>1.0297506253955643E-7</v>
      </c>
      <c r="DN6816" s="81">
        <v>1.0297506253955643E-7</v>
      </c>
      <c r="DO6816" s="81">
        <v>0</v>
      </c>
      <c r="DP6816" s="81">
        <v>1.0297506253955643E-7</v>
      </c>
      <c r="DQ6816" s="81">
        <v>1.0297506253955643E-7</v>
      </c>
      <c r="DR6816" s="81">
        <v>0</v>
      </c>
      <c r="DS6816" s="81">
        <v>0</v>
      </c>
      <c r="DT6816" s="81">
        <v>0</v>
      </c>
      <c r="DU6816" s="81">
        <v>0</v>
      </c>
      <c r="DV6816" s="81">
        <v>0</v>
      </c>
      <c r="DW6816" s="81">
        <v>0</v>
      </c>
      <c r="GE6816" s="81" t="s">
        <v>449</v>
      </c>
      <c r="GF6816" s="81" t="s">
        <v>155</v>
      </c>
      <c r="GG6816" s="81" t="s">
        <v>507</v>
      </c>
      <c r="GH6816" s="81" t="s">
        <v>459</v>
      </c>
      <c r="GI6816" s="81">
        <v>2029</v>
      </c>
      <c r="GJ6816" s="81" t="s">
        <v>201</v>
      </c>
      <c r="GK6816" s="81">
        <v>0.74733835430385598</v>
      </c>
      <c r="GL6816" s="81">
        <v>557.6</v>
      </c>
      <c r="GM6816" s="81">
        <v>2029</v>
      </c>
      <c r="GN6816" s="81" t="s">
        <v>173</v>
      </c>
      <c r="GO6816" s="81">
        <v>1.1148832299820636E-2</v>
      </c>
      <c r="GP6816" s="81">
        <v>10</v>
      </c>
      <c r="GQ6816" s="81">
        <v>0</v>
      </c>
      <c r="GR6816" s="81" t="s">
        <v>448</v>
      </c>
      <c r="GS6816" s="81">
        <v>1.1148832299820636E-2</v>
      </c>
      <c r="GT6816" s="81">
        <v>8.3319499833576279E-3</v>
      </c>
      <c r="GU6816" s="81">
        <v>1.1148832299820636E-2</v>
      </c>
      <c r="GV6816" s="81">
        <v>8.3319499833576279E-3</v>
      </c>
      <c r="GW6816" s="81">
        <v>1.1148832299820636E-2</v>
      </c>
      <c r="GX6816" s="81">
        <v>8.3319499833576279E-3</v>
      </c>
      <c r="GY6816" s="81">
        <v>1.1148832299820636E-2</v>
      </c>
      <c r="GZ6816" s="81">
        <v>8.3319499833576279E-3</v>
      </c>
    </row>
    <row r="6817" spans="98:208" x14ac:dyDescent="0.25">
      <c r="CT6817" s="81" t="s">
        <v>155</v>
      </c>
      <c r="CU6817" s="81" t="s">
        <v>501</v>
      </c>
      <c r="CV6817" s="81" t="s">
        <v>455</v>
      </c>
      <c r="CW6817" s="81">
        <v>2022</v>
      </c>
      <c r="CX6817" s="81">
        <v>0</v>
      </c>
      <c r="CY6817" s="81">
        <v>0</v>
      </c>
      <c r="CZ6817" s="81">
        <v>0</v>
      </c>
      <c r="DA6817" s="81">
        <v>0</v>
      </c>
      <c r="DB6817" s="81">
        <v>21083.842824212141</v>
      </c>
      <c r="DC6817" s="81">
        <v>409.22373582044048</v>
      </c>
      <c r="DD6817" s="81">
        <v>13469.087812378741</v>
      </c>
      <c r="DE6817" s="81">
        <v>7205.5312760252837</v>
      </c>
      <c r="DF6817" s="81">
        <v>4.5623668037681941</v>
      </c>
      <c r="DG6817" s="81">
        <v>4.5623668037681941</v>
      </c>
      <c r="DH6817" s="81">
        <v>4.5623668037681941</v>
      </c>
      <c r="DI6817" s="81">
        <v>0</v>
      </c>
      <c r="DJ6817" s="81">
        <v>2.2570535638324011E-8</v>
      </c>
      <c r="DL6817" s="81">
        <v>0</v>
      </c>
      <c r="DM6817" s="81">
        <v>1.0297506253955643E-7</v>
      </c>
      <c r="DN6817" s="81">
        <v>1.0297506253955643E-7</v>
      </c>
      <c r="DO6817" s="81">
        <v>0</v>
      </c>
      <c r="DP6817" s="81">
        <v>1.0297506253955643E-7</v>
      </c>
      <c r="DQ6817" s="81">
        <v>1.0297506253955643E-7</v>
      </c>
      <c r="DR6817" s="81">
        <v>0</v>
      </c>
      <c r="DS6817" s="81">
        <v>1.0297506253955643E-7</v>
      </c>
      <c r="DT6817" s="81">
        <v>1.0297506253955643E-7</v>
      </c>
      <c r="DU6817" s="81">
        <v>0</v>
      </c>
      <c r="DV6817" s="81">
        <v>0</v>
      </c>
      <c r="DW6817" s="81">
        <v>0</v>
      </c>
      <c r="GE6817" s="81" t="s">
        <v>449</v>
      </c>
      <c r="GF6817" s="81" t="s">
        <v>155</v>
      </c>
      <c r="GG6817" s="81" t="s">
        <v>507</v>
      </c>
      <c r="GH6817" s="81" t="s">
        <v>459</v>
      </c>
      <c r="GI6817" s="81">
        <v>2030</v>
      </c>
      <c r="GJ6817" s="81" t="s">
        <v>201</v>
      </c>
      <c r="GK6817" s="81">
        <v>0.74733835430385598</v>
      </c>
      <c r="GL6817" s="81">
        <v>557.6</v>
      </c>
      <c r="GM6817" s="81">
        <v>2030</v>
      </c>
      <c r="GN6817" s="81" t="s">
        <v>173</v>
      </c>
      <c r="GO6817" s="81">
        <v>1.1148832299820636E-2</v>
      </c>
      <c r="GP6817" s="81">
        <v>10</v>
      </c>
      <c r="GQ6817" s="81">
        <v>0</v>
      </c>
      <c r="GR6817" s="81" t="s">
        <v>448</v>
      </c>
      <c r="GS6817" s="81">
        <v>0</v>
      </c>
      <c r="GT6817" s="81">
        <v>0</v>
      </c>
      <c r="GU6817" s="81">
        <v>1.1148832299820636E-2</v>
      </c>
      <c r="GV6817" s="81">
        <v>8.3319499833576279E-3</v>
      </c>
      <c r="GW6817" s="81">
        <v>1.1148832299820636E-2</v>
      </c>
      <c r="GX6817" s="81">
        <v>8.3319499833576279E-3</v>
      </c>
      <c r="GY6817" s="81">
        <v>1.1148832299820636E-2</v>
      </c>
      <c r="GZ6817" s="81">
        <v>8.3319499833576279E-3</v>
      </c>
    </row>
    <row r="6818" spans="98:208" x14ac:dyDescent="0.25">
      <c r="CT6818" s="81" t="s">
        <v>155</v>
      </c>
      <c r="CU6818" s="81" t="s">
        <v>501</v>
      </c>
      <c r="CV6818" s="81" t="s">
        <v>455</v>
      </c>
      <c r="CW6818" s="81">
        <v>2023</v>
      </c>
      <c r="CX6818" s="81">
        <v>0</v>
      </c>
      <c r="CY6818" s="81">
        <v>0</v>
      </c>
      <c r="CZ6818" s="81">
        <v>0</v>
      </c>
      <c r="DA6818" s="81">
        <v>0</v>
      </c>
      <c r="DB6818" s="81">
        <v>21835.978114124129</v>
      </c>
      <c r="DC6818" s="81">
        <v>428.60232122030828</v>
      </c>
      <c r="DD6818" s="81">
        <v>13939.56097345755</v>
      </c>
      <c r="DE6818" s="81">
        <v>7467.8148194525538</v>
      </c>
      <c r="DF6818" s="81">
        <v>4.778415402599073</v>
      </c>
      <c r="DG6818" s="81">
        <v>4.778415402599073</v>
      </c>
      <c r="DH6818" s="81">
        <v>4.778415402599073</v>
      </c>
      <c r="DI6818" s="81">
        <v>4.778415402599073</v>
      </c>
      <c r="DJ6818" s="81">
        <v>2.2570535638324011E-8</v>
      </c>
      <c r="DL6818" s="81">
        <v>0</v>
      </c>
      <c r="DM6818" s="81">
        <v>1.0785139513907875E-7</v>
      </c>
      <c r="DN6818" s="81">
        <v>1.0785139513907875E-7</v>
      </c>
      <c r="DO6818" s="81">
        <v>0</v>
      </c>
      <c r="DP6818" s="81">
        <v>1.0785139513907875E-7</v>
      </c>
      <c r="DQ6818" s="81">
        <v>1.0785139513907875E-7</v>
      </c>
      <c r="DR6818" s="81">
        <v>0</v>
      </c>
      <c r="DS6818" s="81">
        <v>1.0785139513907875E-7</v>
      </c>
      <c r="DT6818" s="81">
        <v>1.0785139513907875E-7</v>
      </c>
      <c r="DU6818" s="81">
        <v>0</v>
      </c>
      <c r="DV6818" s="81">
        <v>1.0785139513907875E-7</v>
      </c>
      <c r="DW6818" s="81">
        <v>1.0785139513907875E-7</v>
      </c>
      <c r="GE6818" s="81" t="s">
        <v>449</v>
      </c>
      <c r="GF6818" s="81" t="s">
        <v>155</v>
      </c>
      <c r="GG6818" s="81" t="s">
        <v>507</v>
      </c>
      <c r="GH6818" s="81" t="s">
        <v>459</v>
      </c>
      <c r="GI6818" s="81">
        <v>2031</v>
      </c>
      <c r="GJ6818" s="81" t="s">
        <v>201</v>
      </c>
      <c r="GK6818" s="81">
        <v>0.74733835430385598</v>
      </c>
      <c r="GL6818" s="81">
        <v>557.6</v>
      </c>
      <c r="GM6818" s="81">
        <v>2031</v>
      </c>
      <c r="GN6818" s="81" t="s">
        <v>173</v>
      </c>
      <c r="GO6818" s="81">
        <v>1.1148832299820636E-2</v>
      </c>
      <c r="GP6818" s="81">
        <v>10</v>
      </c>
      <c r="GQ6818" s="81">
        <v>0</v>
      </c>
      <c r="GR6818" s="81" t="s">
        <v>448</v>
      </c>
      <c r="GS6818" s="81">
        <v>0</v>
      </c>
      <c r="GT6818" s="81">
        <v>0</v>
      </c>
      <c r="GU6818" s="81">
        <v>0</v>
      </c>
      <c r="GV6818" s="81">
        <v>0</v>
      </c>
      <c r="GW6818" s="81">
        <v>1.1148832299820636E-2</v>
      </c>
      <c r="GX6818" s="81">
        <v>8.3319499833576279E-3</v>
      </c>
      <c r="GY6818" s="81">
        <v>1.1148832299820636E-2</v>
      </c>
      <c r="GZ6818" s="81">
        <v>8.3319499833576279E-3</v>
      </c>
    </row>
    <row r="6819" spans="98:208" x14ac:dyDescent="0.25">
      <c r="CT6819" s="81" t="s">
        <v>155</v>
      </c>
      <c r="CU6819" s="81" t="s">
        <v>501</v>
      </c>
      <c r="CV6819" s="81" t="s">
        <v>455</v>
      </c>
      <c r="CW6819" s="81">
        <v>2024</v>
      </c>
      <c r="CX6819" s="81">
        <v>0</v>
      </c>
      <c r="CY6819" s="81">
        <v>0</v>
      </c>
      <c r="CZ6819" s="81">
        <v>0</v>
      </c>
      <c r="DA6819" s="81">
        <v>0</v>
      </c>
      <c r="DB6819" s="81">
        <v>21835.978114124129</v>
      </c>
      <c r="DC6819" s="81">
        <v>428.60232122030828</v>
      </c>
      <c r="DD6819" s="81">
        <v>13939.56097345755</v>
      </c>
      <c r="DE6819" s="81">
        <v>7467.8148194525538</v>
      </c>
      <c r="DF6819" s="81">
        <v>4.778415402599073</v>
      </c>
      <c r="DG6819" s="81">
        <v>4.778415402599073</v>
      </c>
      <c r="DH6819" s="81">
        <v>4.778415402599073</v>
      </c>
      <c r="DI6819" s="81">
        <v>4.778415402599073</v>
      </c>
      <c r="DJ6819" s="81">
        <v>2.2570535638324011E-8</v>
      </c>
      <c r="DL6819" s="81">
        <v>0</v>
      </c>
      <c r="DM6819" s="81">
        <v>1.0785139513907875E-7</v>
      </c>
      <c r="DN6819" s="81">
        <v>1.0785139513907875E-7</v>
      </c>
      <c r="DO6819" s="81">
        <v>0</v>
      </c>
      <c r="DP6819" s="81">
        <v>1.0785139513907875E-7</v>
      </c>
      <c r="DQ6819" s="81">
        <v>1.0785139513907875E-7</v>
      </c>
      <c r="DR6819" s="81">
        <v>0</v>
      </c>
      <c r="DS6819" s="81">
        <v>1.0785139513907875E-7</v>
      </c>
      <c r="DT6819" s="81">
        <v>1.0785139513907875E-7</v>
      </c>
      <c r="DU6819" s="81">
        <v>0</v>
      </c>
      <c r="DV6819" s="81">
        <v>1.0785139513907875E-7</v>
      </c>
      <c r="DW6819" s="81">
        <v>1.0785139513907875E-7</v>
      </c>
      <c r="GE6819" s="81" t="s">
        <v>449</v>
      </c>
      <c r="GF6819" s="81" t="s">
        <v>155</v>
      </c>
      <c r="GG6819" s="81" t="s">
        <v>507</v>
      </c>
      <c r="GH6819" s="81" t="s">
        <v>459</v>
      </c>
      <c r="GI6819" s="81">
        <v>2032</v>
      </c>
      <c r="GJ6819" s="81" t="s">
        <v>201</v>
      </c>
      <c r="GK6819" s="81">
        <v>0.74733835430385598</v>
      </c>
      <c r="GL6819" s="81">
        <v>557.6</v>
      </c>
      <c r="GM6819" s="81">
        <v>2032</v>
      </c>
      <c r="GN6819" s="81" t="s">
        <v>173</v>
      </c>
      <c r="GO6819" s="81">
        <v>1.1148832299820636E-2</v>
      </c>
      <c r="GP6819" s="81">
        <v>10</v>
      </c>
      <c r="GQ6819" s="81">
        <v>0</v>
      </c>
      <c r="GR6819" s="81" t="s">
        <v>448</v>
      </c>
      <c r="GS6819" s="81">
        <v>0</v>
      </c>
      <c r="GT6819" s="81">
        <v>0</v>
      </c>
      <c r="GU6819" s="81">
        <v>0</v>
      </c>
      <c r="GV6819" s="81">
        <v>0</v>
      </c>
      <c r="GW6819" s="81">
        <v>0</v>
      </c>
      <c r="GX6819" s="81">
        <v>0</v>
      </c>
      <c r="GY6819" s="81">
        <v>1.1148832299820636E-2</v>
      </c>
      <c r="GZ6819" s="81">
        <v>8.3319499833576279E-3</v>
      </c>
    </row>
    <row r="6820" spans="98:208" x14ac:dyDescent="0.25">
      <c r="CT6820" s="81" t="s">
        <v>155</v>
      </c>
      <c r="CU6820" s="81" t="s">
        <v>501</v>
      </c>
      <c r="CV6820" s="81" t="s">
        <v>455</v>
      </c>
      <c r="CW6820" s="81">
        <v>2025</v>
      </c>
      <c r="CX6820" s="81">
        <v>0</v>
      </c>
      <c r="CY6820" s="81">
        <v>0</v>
      </c>
      <c r="CZ6820" s="81">
        <v>0</v>
      </c>
      <c r="DA6820" s="81">
        <v>0</v>
      </c>
      <c r="DB6820" s="81">
        <v>21835.978114124129</v>
      </c>
      <c r="DC6820" s="81">
        <v>428.60232122030828</v>
      </c>
      <c r="DD6820" s="81">
        <v>13939.56097345755</v>
      </c>
      <c r="DE6820" s="81">
        <v>7467.8148194525538</v>
      </c>
      <c r="DF6820" s="81">
        <v>4.778415402599073</v>
      </c>
      <c r="DG6820" s="81">
        <v>4.778415402599073</v>
      </c>
      <c r="DH6820" s="81">
        <v>4.778415402599073</v>
      </c>
      <c r="DI6820" s="81">
        <v>4.778415402599073</v>
      </c>
      <c r="DJ6820" s="81">
        <v>2.2570535638324011E-8</v>
      </c>
      <c r="DL6820" s="81">
        <v>0</v>
      </c>
      <c r="DM6820" s="81">
        <v>1.0785139513907875E-7</v>
      </c>
      <c r="DN6820" s="81">
        <v>1.0785139513907875E-7</v>
      </c>
      <c r="DO6820" s="81">
        <v>0</v>
      </c>
      <c r="DP6820" s="81">
        <v>1.0785139513907875E-7</v>
      </c>
      <c r="DQ6820" s="81">
        <v>1.0785139513907875E-7</v>
      </c>
      <c r="DR6820" s="81">
        <v>0</v>
      </c>
      <c r="DS6820" s="81">
        <v>1.0785139513907875E-7</v>
      </c>
      <c r="DT6820" s="81">
        <v>1.0785139513907875E-7</v>
      </c>
      <c r="DU6820" s="81">
        <v>0</v>
      </c>
      <c r="DV6820" s="81">
        <v>1.0785139513907875E-7</v>
      </c>
      <c r="DW6820" s="81">
        <v>1.0785139513907875E-7</v>
      </c>
      <c r="GE6820" s="81" t="s">
        <v>449</v>
      </c>
      <c r="GF6820" s="81" t="s">
        <v>155</v>
      </c>
      <c r="GG6820" s="81" t="s">
        <v>507</v>
      </c>
      <c r="GH6820" s="81" t="s">
        <v>460</v>
      </c>
      <c r="GI6820" s="81">
        <v>2021</v>
      </c>
      <c r="GJ6820" s="81" t="s">
        <v>201</v>
      </c>
      <c r="GK6820" s="81">
        <v>3.6425060683954499E-2</v>
      </c>
      <c r="GL6820" s="81">
        <v>557.6</v>
      </c>
      <c r="GM6820" s="81">
        <v>2021</v>
      </c>
      <c r="GN6820" s="81" t="s">
        <v>173</v>
      </c>
      <c r="GO6820" s="81">
        <v>1.1148832299820636E-2</v>
      </c>
      <c r="GP6820" s="81">
        <v>10</v>
      </c>
      <c r="GQ6820" s="81">
        <v>0</v>
      </c>
      <c r="GR6820" s="81" t="s">
        <v>448</v>
      </c>
      <c r="GS6820" s="81">
        <v>1.1148832299820636E-2</v>
      </c>
      <c r="GT6820" s="81">
        <v>4.0609689307619866E-4</v>
      </c>
      <c r="GU6820" s="81">
        <v>1.1148832299820636E-2</v>
      </c>
      <c r="GV6820" s="81">
        <v>4.0609689307619866E-4</v>
      </c>
      <c r="GW6820" s="81">
        <v>0</v>
      </c>
      <c r="GX6820" s="81">
        <v>0</v>
      </c>
      <c r="GY6820" s="81">
        <v>0</v>
      </c>
      <c r="GZ6820" s="81">
        <v>0</v>
      </c>
    </row>
    <row r="6821" spans="98:208" x14ac:dyDescent="0.25">
      <c r="CT6821" s="81" t="s">
        <v>155</v>
      </c>
      <c r="CU6821" s="81" t="s">
        <v>501</v>
      </c>
      <c r="CV6821" s="81" t="s">
        <v>455</v>
      </c>
      <c r="CW6821" s="81">
        <v>2026</v>
      </c>
      <c r="CX6821" s="81">
        <v>0</v>
      </c>
      <c r="CY6821" s="81">
        <v>0</v>
      </c>
      <c r="CZ6821" s="81">
        <v>0</v>
      </c>
      <c r="DA6821" s="81">
        <v>0</v>
      </c>
      <c r="DB6821" s="81">
        <v>21835.978114124129</v>
      </c>
      <c r="DC6821" s="81">
        <v>428.60232122030828</v>
      </c>
      <c r="DD6821" s="81">
        <v>13939.56097345755</v>
      </c>
      <c r="DE6821" s="81">
        <v>7467.8148194525538</v>
      </c>
      <c r="DF6821" s="81">
        <v>4.778415402599073</v>
      </c>
      <c r="DG6821" s="81">
        <v>4.778415402599073</v>
      </c>
      <c r="DH6821" s="81">
        <v>4.778415402599073</v>
      </c>
      <c r="DI6821" s="81">
        <v>4.778415402599073</v>
      </c>
      <c r="DJ6821" s="81">
        <v>2.2570535638324011E-8</v>
      </c>
      <c r="DL6821" s="81">
        <v>0</v>
      </c>
      <c r="DM6821" s="81">
        <v>1.0785139513907875E-7</v>
      </c>
      <c r="DN6821" s="81">
        <v>1.0785139513907875E-7</v>
      </c>
      <c r="DO6821" s="81">
        <v>0</v>
      </c>
      <c r="DP6821" s="81">
        <v>1.0785139513907875E-7</v>
      </c>
      <c r="DQ6821" s="81">
        <v>1.0785139513907875E-7</v>
      </c>
      <c r="DR6821" s="81">
        <v>0</v>
      </c>
      <c r="DS6821" s="81">
        <v>1.0785139513907875E-7</v>
      </c>
      <c r="DT6821" s="81">
        <v>1.0785139513907875E-7</v>
      </c>
      <c r="DU6821" s="81">
        <v>0</v>
      </c>
      <c r="DV6821" s="81">
        <v>1.0785139513907875E-7</v>
      </c>
      <c r="DW6821" s="81">
        <v>1.0785139513907875E-7</v>
      </c>
      <c r="GE6821" s="81" t="s">
        <v>449</v>
      </c>
      <c r="GF6821" s="81" t="s">
        <v>155</v>
      </c>
      <c r="GG6821" s="81" t="s">
        <v>507</v>
      </c>
      <c r="GH6821" s="81" t="s">
        <v>460</v>
      </c>
      <c r="GI6821" s="81">
        <v>2022</v>
      </c>
      <c r="GJ6821" s="81" t="s">
        <v>201</v>
      </c>
      <c r="GK6821" s="81">
        <v>3.6425060683954499E-2</v>
      </c>
      <c r="GL6821" s="81">
        <v>557.6</v>
      </c>
      <c r="GM6821" s="81">
        <v>2022</v>
      </c>
      <c r="GN6821" s="81" t="s">
        <v>173</v>
      </c>
      <c r="GO6821" s="81">
        <v>1.1148832299820636E-2</v>
      </c>
      <c r="GP6821" s="81">
        <v>10</v>
      </c>
      <c r="GQ6821" s="81">
        <v>0</v>
      </c>
      <c r="GR6821" s="81" t="s">
        <v>448</v>
      </c>
      <c r="GS6821" s="81">
        <v>1.1148832299820636E-2</v>
      </c>
      <c r="GT6821" s="81">
        <v>4.0609689307619866E-4</v>
      </c>
      <c r="GU6821" s="81">
        <v>1.1148832299820636E-2</v>
      </c>
      <c r="GV6821" s="81">
        <v>4.0609689307619866E-4</v>
      </c>
      <c r="GW6821" s="81">
        <v>1.1148832299820636E-2</v>
      </c>
      <c r="GX6821" s="81">
        <v>4.0609689307619866E-4</v>
      </c>
      <c r="GY6821" s="81">
        <v>0</v>
      </c>
      <c r="GZ6821" s="81">
        <v>0</v>
      </c>
    </row>
    <row r="6822" spans="98:208" x14ac:dyDescent="0.25">
      <c r="CT6822" s="81" t="s">
        <v>155</v>
      </c>
      <c r="CU6822" s="81" t="s">
        <v>501</v>
      </c>
      <c r="CV6822" s="81" t="s">
        <v>455</v>
      </c>
      <c r="CW6822" s="81">
        <v>2027</v>
      </c>
      <c r="CX6822" s="81">
        <v>0</v>
      </c>
      <c r="CY6822" s="81">
        <v>0</v>
      </c>
      <c r="CZ6822" s="81">
        <v>0</v>
      </c>
      <c r="DA6822" s="81">
        <v>0</v>
      </c>
      <c r="DB6822" s="81">
        <v>21835.978114124129</v>
      </c>
      <c r="DC6822" s="81">
        <v>428.60232122030828</v>
      </c>
      <c r="DD6822" s="81">
        <v>13939.56097345755</v>
      </c>
      <c r="DE6822" s="81">
        <v>7467.8148194525538</v>
      </c>
      <c r="DF6822" s="81">
        <v>4.778415402599073</v>
      </c>
      <c r="DG6822" s="81">
        <v>4.778415402599073</v>
      </c>
      <c r="DH6822" s="81">
        <v>4.778415402599073</v>
      </c>
      <c r="DI6822" s="81">
        <v>4.778415402599073</v>
      </c>
      <c r="DJ6822" s="81">
        <v>2.2570535638324011E-8</v>
      </c>
      <c r="DL6822" s="81">
        <v>0</v>
      </c>
      <c r="DM6822" s="81">
        <v>1.0785139513907875E-7</v>
      </c>
      <c r="DN6822" s="81">
        <v>1.0785139513907875E-7</v>
      </c>
      <c r="DO6822" s="81">
        <v>0</v>
      </c>
      <c r="DP6822" s="81">
        <v>1.0785139513907875E-7</v>
      </c>
      <c r="DQ6822" s="81">
        <v>1.0785139513907875E-7</v>
      </c>
      <c r="DR6822" s="81">
        <v>0</v>
      </c>
      <c r="DS6822" s="81">
        <v>1.0785139513907875E-7</v>
      </c>
      <c r="DT6822" s="81">
        <v>1.0785139513907875E-7</v>
      </c>
      <c r="DU6822" s="81">
        <v>0</v>
      </c>
      <c r="DV6822" s="81">
        <v>1.0785139513907875E-7</v>
      </c>
      <c r="DW6822" s="81">
        <v>1.0785139513907875E-7</v>
      </c>
      <c r="GE6822" s="81" t="s">
        <v>449</v>
      </c>
      <c r="GF6822" s="81" t="s">
        <v>155</v>
      </c>
      <c r="GG6822" s="81" t="s">
        <v>507</v>
      </c>
      <c r="GH6822" s="81" t="s">
        <v>460</v>
      </c>
      <c r="GI6822" s="81">
        <v>2023</v>
      </c>
      <c r="GJ6822" s="81" t="s">
        <v>201</v>
      </c>
      <c r="GK6822" s="81">
        <v>3.7590224611390582E-2</v>
      </c>
      <c r="GL6822" s="81">
        <v>557.6</v>
      </c>
      <c r="GM6822" s="81">
        <v>2023</v>
      </c>
      <c r="GN6822" s="81" t="s">
        <v>173</v>
      </c>
      <c r="GO6822" s="81">
        <v>1.1148832299820636E-2</v>
      </c>
      <c r="GP6822" s="81">
        <v>10</v>
      </c>
      <c r="GQ6822" s="81">
        <v>0</v>
      </c>
      <c r="GR6822" s="81" t="s">
        <v>448</v>
      </c>
      <c r="GS6822" s="81">
        <v>1.1148832299820636E-2</v>
      </c>
      <c r="GT6822" s="81">
        <v>4.1908711030498396E-4</v>
      </c>
      <c r="GU6822" s="81">
        <v>1.1148832299820636E-2</v>
      </c>
      <c r="GV6822" s="81">
        <v>4.1908711030498396E-4</v>
      </c>
      <c r="GW6822" s="81">
        <v>1.1148832299820636E-2</v>
      </c>
      <c r="GX6822" s="81">
        <v>4.1908711030498396E-4</v>
      </c>
      <c r="GY6822" s="81">
        <v>1.1148832299820636E-2</v>
      </c>
      <c r="GZ6822" s="81">
        <v>4.1908711030498396E-4</v>
      </c>
    </row>
    <row r="6823" spans="98:208" x14ac:dyDescent="0.25">
      <c r="CT6823" s="81" t="s">
        <v>155</v>
      </c>
      <c r="CU6823" s="81" t="s">
        <v>501</v>
      </c>
      <c r="CV6823" s="81" t="s">
        <v>455</v>
      </c>
      <c r="CW6823" s="81">
        <v>2028</v>
      </c>
      <c r="CX6823" s="81">
        <v>0</v>
      </c>
      <c r="CY6823" s="81">
        <v>0</v>
      </c>
      <c r="CZ6823" s="81">
        <v>0</v>
      </c>
      <c r="DA6823" s="81">
        <v>0</v>
      </c>
      <c r="DB6823" s="81">
        <v>22783.187028898021</v>
      </c>
      <c r="DC6823" s="81">
        <v>453.26096055717261</v>
      </c>
      <c r="DD6823" s="81">
        <v>14531.33568557209</v>
      </c>
      <c r="DE6823" s="81">
        <v>7798.5903827776574</v>
      </c>
      <c r="DF6823" s="81">
        <v>5.0533304373075332</v>
      </c>
      <c r="DG6823" s="81">
        <v>5.0533304373075332</v>
      </c>
      <c r="DH6823" s="81">
        <v>5.0533304373075332</v>
      </c>
      <c r="DI6823" s="81">
        <v>5.0533304373075332</v>
      </c>
      <c r="DJ6823" s="81">
        <v>2.2570535638324011E-8</v>
      </c>
      <c r="DL6823" s="81">
        <v>0</v>
      </c>
      <c r="DM6823" s="81">
        <v>1.1405637472747714E-7</v>
      </c>
      <c r="DN6823" s="81">
        <v>1.1405637472747714E-7</v>
      </c>
      <c r="DO6823" s="81">
        <v>0</v>
      </c>
      <c r="DP6823" s="81">
        <v>1.1405637472747714E-7</v>
      </c>
      <c r="DQ6823" s="81">
        <v>1.1405637472747714E-7</v>
      </c>
      <c r="DR6823" s="81">
        <v>0</v>
      </c>
      <c r="DS6823" s="81">
        <v>1.1405637472747714E-7</v>
      </c>
      <c r="DT6823" s="81">
        <v>1.1405637472747714E-7</v>
      </c>
      <c r="DU6823" s="81">
        <v>0</v>
      </c>
      <c r="DV6823" s="81">
        <v>1.1405637472747714E-7</v>
      </c>
      <c r="DW6823" s="81">
        <v>1.1405637472747714E-7</v>
      </c>
      <c r="GE6823" s="81" t="s">
        <v>449</v>
      </c>
      <c r="GF6823" s="81" t="s">
        <v>155</v>
      </c>
      <c r="GG6823" s="81" t="s">
        <v>507</v>
      </c>
      <c r="GH6823" s="81" t="s">
        <v>460</v>
      </c>
      <c r="GI6823" s="81">
        <v>2024</v>
      </c>
      <c r="GJ6823" s="81" t="s">
        <v>201</v>
      </c>
      <c r="GK6823" s="81">
        <v>3.7590224611390582E-2</v>
      </c>
      <c r="GL6823" s="81">
        <v>557.6</v>
      </c>
      <c r="GM6823" s="81">
        <v>2024</v>
      </c>
      <c r="GN6823" s="81" t="s">
        <v>173</v>
      </c>
      <c r="GO6823" s="81">
        <v>1.1148832299820636E-2</v>
      </c>
      <c r="GP6823" s="81">
        <v>10</v>
      </c>
      <c r="GQ6823" s="81">
        <v>0</v>
      </c>
      <c r="GR6823" s="81" t="s">
        <v>448</v>
      </c>
      <c r="GS6823" s="81">
        <v>1.1148832299820636E-2</v>
      </c>
      <c r="GT6823" s="81">
        <v>4.1908711030498396E-4</v>
      </c>
      <c r="GU6823" s="81">
        <v>1.1148832299820636E-2</v>
      </c>
      <c r="GV6823" s="81">
        <v>4.1908711030498396E-4</v>
      </c>
      <c r="GW6823" s="81">
        <v>1.1148832299820636E-2</v>
      </c>
      <c r="GX6823" s="81">
        <v>4.1908711030498396E-4</v>
      </c>
      <c r="GY6823" s="81">
        <v>1.1148832299820636E-2</v>
      </c>
      <c r="GZ6823" s="81">
        <v>4.1908711030498396E-4</v>
      </c>
    </row>
    <row r="6824" spans="98:208" x14ac:dyDescent="0.25">
      <c r="CT6824" s="81" t="s">
        <v>155</v>
      </c>
      <c r="CU6824" s="81" t="s">
        <v>501</v>
      </c>
      <c r="CV6824" s="81" t="s">
        <v>455</v>
      </c>
      <c r="CW6824" s="81">
        <v>2029</v>
      </c>
      <c r="CX6824" s="81">
        <v>0</v>
      </c>
      <c r="CY6824" s="81">
        <v>0</v>
      </c>
      <c r="CZ6824" s="81">
        <v>0</v>
      </c>
      <c r="DA6824" s="81">
        <v>0</v>
      </c>
      <c r="DB6824" s="81">
        <v>22783.187028898021</v>
      </c>
      <c r="DC6824" s="81">
        <v>453.26096055717261</v>
      </c>
      <c r="DD6824" s="81">
        <v>14531.33568557209</v>
      </c>
      <c r="DE6824" s="81">
        <v>7798.5903827776574</v>
      </c>
      <c r="DF6824" s="81">
        <v>5.0533304373075332</v>
      </c>
      <c r="DG6824" s="81">
        <v>5.0533304373075332</v>
      </c>
      <c r="DH6824" s="81">
        <v>5.0533304373075332</v>
      </c>
      <c r="DI6824" s="81">
        <v>5.0533304373075332</v>
      </c>
      <c r="DJ6824" s="81">
        <v>2.2570535638324011E-8</v>
      </c>
      <c r="DL6824" s="81">
        <v>0</v>
      </c>
      <c r="DM6824" s="81">
        <v>1.1405637472747714E-7</v>
      </c>
      <c r="DN6824" s="81">
        <v>1.1405637472747714E-7</v>
      </c>
      <c r="DO6824" s="81">
        <v>0</v>
      </c>
      <c r="DP6824" s="81">
        <v>1.1405637472747714E-7</v>
      </c>
      <c r="DQ6824" s="81">
        <v>1.1405637472747714E-7</v>
      </c>
      <c r="DR6824" s="81">
        <v>0</v>
      </c>
      <c r="DS6824" s="81">
        <v>1.1405637472747714E-7</v>
      </c>
      <c r="DT6824" s="81">
        <v>1.1405637472747714E-7</v>
      </c>
      <c r="DU6824" s="81">
        <v>0</v>
      </c>
      <c r="DV6824" s="81">
        <v>1.1405637472747714E-7</v>
      </c>
      <c r="DW6824" s="81">
        <v>1.1405637472747714E-7</v>
      </c>
      <c r="GE6824" s="81" t="s">
        <v>449</v>
      </c>
      <c r="GF6824" s="81" t="s">
        <v>155</v>
      </c>
      <c r="GG6824" s="81" t="s">
        <v>507</v>
      </c>
      <c r="GH6824" s="81" t="s">
        <v>460</v>
      </c>
      <c r="GI6824" s="81">
        <v>2025</v>
      </c>
      <c r="GJ6824" s="81" t="s">
        <v>201</v>
      </c>
      <c r="GK6824" s="81">
        <v>3.7590224611390582E-2</v>
      </c>
      <c r="GL6824" s="81">
        <v>557.6</v>
      </c>
      <c r="GM6824" s="81">
        <v>2025</v>
      </c>
      <c r="GN6824" s="81" t="s">
        <v>173</v>
      </c>
      <c r="GO6824" s="81">
        <v>1.1148832299820636E-2</v>
      </c>
      <c r="GP6824" s="81">
        <v>10</v>
      </c>
      <c r="GQ6824" s="81">
        <v>0</v>
      </c>
      <c r="GR6824" s="81" t="s">
        <v>448</v>
      </c>
      <c r="GS6824" s="81">
        <v>1.1148832299820636E-2</v>
      </c>
      <c r="GT6824" s="81">
        <v>4.1908711030498396E-4</v>
      </c>
      <c r="GU6824" s="81">
        <v>1.1148832299820636E-2</v>
      </c>
      <c r="GV6824" s="81">
        <v>4.1908711030498396E-4</v>
      </c>
      <c r="GW6824" s="81">
        <v>1.1148832299820636E-2</v>
      </c>
      <c r="GX6824" s="81">
        <v>4.1908711030498396E-4</v>
      </c>
      <c r="GY6824" s="81">
        <v>1.1148832299820636E-2</v>
      </c>
      <c r="GZ6824" s="81">
        <v>4.1908711030498396E-4</v>
      </c>
    </row>
    <row r="6825" spans="98:208" x14ac:dyDescent="0.25">
      <c r="CT6825" s="81" t="s">
        <v>155</v>
      </c>
      <c r="CU6825" s="81" t="s">
        <v>501</v>
      </c>
      <c r="CV6825" s="81" t="s">
        <v>455</v>
      </c>
      <c r="CW6825" s="81">
        <v>2030</v>
      </c>
      <c r="CX6825" s="81">
        <v>0</v>
      </c>
      <c r="CY6825" s="81">
        <v>0</v>
      </c>
      <c r="CZ6825" s="81">
        <v>0</v>
      </c>
      <c r="DA6825" s="81">
        <v>0</v>
      </c>
      <c r="DB6825" s="81">
        <v>22783.187028898021</v>
      </c>
      <c r="DC6825" s="81">
        <v>453.26096055717261</v>
      </c>
      <c r="DD6825" s="81">
        <v>14531.33568557209</v>
      </c>
      <c r="DE6825" s="81">
        <v>7798.5903827776574</v>
      </c>
      <c r="DF6825" s="81">
        <v>0</v>
      </c>
      <c r="DG6825" s="81">
        <v>5.0533304373075332</v>
      </c>
      <c r="DH6825" s="81">
        <v>5.0533304373075332</v>
      </c>
      <c r="DI6825" s="81">
        <v>5.0533304373075332</v>
      </c>
      <c r="DJ6825" s="81">
        <v>2.2570535638324011E-8</v>
      </c>
      <c r="DL6825" s="81">
        <v>0</v>
      </c>
      <c r="DM6825" s="81">
        <v>0</v>
      </c>
      <c r="DN6825" s="81">
        <v>0</v>
      </c>
      <c r="DO6825" s="81">
        <v>0</v>
      </c>
      <c r="DP6825" s="81">
        <v>1.1405637472747714E-7</v>
      </c>
      <c r="DQ6825" s="81">
        <v>1.1405637472747714E-7</v>
      </c>
      <c r="DR6825" s="81">
        <v>0</v>
      </c>
      <c r="DS6825" s="81">
        <v>1.1405637472747714E-7</v>
      </c>
      <c r="DT6825" s="81">
        <v>1.1405637472747714E-7</v>
      </c>
      <c r="DU6825" s="81">
        <v>0</v>
      </c>
      <c r="DV6825" s="81">
        <v>1.1405637472747714E-7</v>
      </c>
      <c r="DW6825" s="81">
        <v>1.1405637472747714E-7</v>
      </c>
      <c r="GE6825" s="81" t="s">
        <v>449</v>
      </c>
      <c r="GF6825" s="81" t="s">
        <v>155</v>
      </c>
      <c r="GG6825" s="81" t="s">
        <v>507</v>
      </c>
      <c r="GH6825" s="81" t="s">
        <v>460</v>
      </c>
      <c r="GI6825" s="81">
        <v>2026</v>
      </c>
      <c r="GJ6825" s="81" t="s">
        <v>201</v>
      </c>
      <c r="GK6825" s="81">
        <v>3.7590224611390582E-2</v>
      </c>
      <c r="GL6825" s="81">
        <v>557.6</v>
      </c>
      <c r="GM6825" s="81">
        <v>2026</v>
      </c>
      <c r="GN6825" s="81" t="s">
        <v>173</v>
      </c>
      <c r="GO6825" s="81">
        <v>1.1148832299820636E-2</v>
      </c>
      <c r="GP6825" s="81">
        <v>10</v>
      </c>
      <c r="GQ6825" s="81">
        <v>0</v>
      </c>
      <c r="GR6825" s="81" t="s">
        <v>448</v>
      </c>
      <c r="GS6825" s="81">
        <v>1.1148832299820636E-2</v>
      </c>
      <c r="GT6825" s="81">
        <v>4.1908711030498396E-4</v>
      </c>
      <c r="GU6825" s="81">
        <v>1.1148832299820636E-2</v>
      </c>
      <c r="GV6825" s="81">
        <v>4.1908711030498396E-4</v>
      </c>
      <c r="GW6825" s="81">
        <v>1.1148832299820636E-2</v>
      </c>
      <c r="GX6825" s="81">
        <v>4.1908711030498396E-4</v>
      </c>
      <c r="GY6825" s="81">
        <v>1.1148832299820636E-2</v>
      </c>
      <c r="GZ6825" s="81">
        <v>4.1908711030498396E-4</v>
      </c>
    </row>
    <row r="6826" spans="98:208" x14ac:dyDescent="0.25">
      <c r="CT6826" s="81" t="s">
        <v>155</v>
      </c>
      <c r="CU6826" s="81" t="s">
        <v>501</v>
      </c>
      <c r="CV6826" s="81" t="s">
        <v>455</v>
      </c>
      <c r="CW6826" s="81">
        <v>2031</v>
      </c>
      <c r="CX6826" s="81">
        <v>0</v>
      </c>
      <c r="CY6826" s="81">
        <v>0</v>
      </c>
      <c r="CZ6826" s="81">
        <v>0</v>
      </c>
      <c r="DA6826" s="81">
        <v>0</v>
      </c>
      <c r="DB6826" s="81">
        <v>22783.187028898021</v>
      </c>
      <c r="DC6826" s="81">
        <v>453.26096055717261</v>
      </c>
      <c r="DD6826" s="81">
        <v>14531.33568557209</v>
      </c>
      <c r="DE6826" s="81">
        <v>7798.5903827776574</v>
      </c>
      <c r="DF6826" s="81">
        <v>0</v>
      </c>
      <c r="DG6826" s="81">
        <v>0</v>
      </c>
      <c r="DH6826" s="81">
        <v>5.0533304373075332</v>
      </c>
      <c r="DI6826" s="81">
        <v>5.0533304373075332</v>
      </c>
      <c r="DJ6826" s="81">
        <v>2.2570535638324011E-8</v>
      </c>
      <c r="DL6826" s="81">
        <v>0</v>
      </c>
      <c r="DM6826" s="81">
        <v>0</v>
      </c>
      <c r="DN6826" s="81">
        <v>0</v>
      </c>
      <c r="DO6826" s="81">
        <v>0</v>
      </c>
      <c r="DP6826" s="81">
        <v>0</v>
      </c>
      <c r="DQ6826" s="81">
        <v>0</v>
      </c>
      <c r="DR6826" s="81">
        <v>0</v>
      </c>
      <c r="DS6826" s="81">
        <v>1.1405637472747714E-7</v>
      </c>
      <c r="DT6826" s="81">
        <v>1.1405637472747714E-7</v>
      </c>
      <c r="DU6826" s="81">
        <v>0</v>
      </c>
      <c r="DV6826" s="81">
        <v>1.1405637472747714E-7</v>
      </c>
      <c r="DW6826" s="81">
        <v>1.1405637472747714E-7</v>
      </c>
      <c r="GE6826" s="81" t="s">
        <v>449</v>
      </c>
      <c r="GF6826" s="81" t="s">
        <v>155</v>
      </c>
      <c r="GG6826" s="81" t="s">
        <v>507</v>
      </c>
      <c r="GH6826" s="81" t="s">
        <v>460</v>
      </c>
      <c r="GI6826" s="81">
        <v>2027</v>
      </c>
      <c r="GJ6826" s="81" t="s">
        <v>201</v>
      </c>
      <c r="GK6826" s="81">
        <v>3.7590224611390582E-2</v>
      </c>
      <c r="GL6826" s="81">
        <v>557.6</v>
      </c>
      <c r="GM6826" s="81">
        <v>2027</v>
      </c>
      <c r="GN6826" s="81" t="s">
        <v>173</v>
      </c>
      <c r="GO6826" s="81">
        <v>1.1148832299820636E-2</v>
      </c>
      <c r="GP6826" s="81">
        <v>10</v>
      </c>
      <c r="GQ6826" s="81">
        <v>0</v>
      </c>
      <c r="GR6826" s="81" t="s">
        <v>448</v>
      </c>
      <c r="GS6826" s="81">
        <v>1.1148832299820636E-2</v>
      </c>
      <c r="GT6826" s="81">
        <v>4.1908711030498396E-4</v>
      </c>
      <c r="GU6826" s="81">
        <v>1.1148832299820636E-2</v>
      </c>
      <c r="GV6826" s="81">
        <v>4.1908711030498396E-4</v>
      </c>
      <c r="GW6826" s="81">
        <v>1.1148832299820636E-2</v>
      </c>
      <c r="GX6826" s="81">
        <v>4.1908711030498396E-4</v>
      </c>
      <c r="GY6826" s="81">
        <v>1.1148832299820636E-2</v>
      </c>
      <c r="GZ6826" s="81">
        <v>4.1908711030498396E-4</v>
      </c>
    </row>
    <row r="6827" spans="98:208" x14ac:dyDescent="0.25">
      <c r="CT6827" s="81" t="s">
        <v>155</v>
      </c>
      <c r="CU6827" s="81" t="s">
        <v>501</v>
      </c>
      <c r="CV6827" s="81" t="s">
        <v>455</v>
      </c>
      <c r="CW6827" s="81">
        <v>2032</v>
      </c>
      <c r="CX6827" s="81">
        <v>0</v>
      </c>
      <c r="CY6827" s="81">
        <v>0</v>
      </c>
      <c r="CZ6827" s="81">
        <v>0</v>
      </c>
      <c r="DA6827" s="81">
        <v>0</v>
      </c>
      <c r="DB6827" s="81">
        <v>22783.187028898021</v>
      </c>
      <c r="DC6827" s="81">
        <v>453.26096055717261</v>
      </c>
      <c r="DD6827" s="81">
        <v>14531.33568557209</v>
      </c>
      <c r="DE6827" s="81">
        <v>7798.5903827776574</v>
      </c>
      <c r="DF6827" s="81">
        <v>0</v>
      </c>
      <c r="DG6827" s="81">
        <v>0</v>
      </c>
      <c r="DH6827" s="81">
        <v>0</v>
      </c>
      <c r="DI6827" s="81">
        <v>5.0533304373075332</v>
      </c>
      <c r="DJ6827" s="81">
        <v>2.2570535638324011E-8</v>
      </c>
      <c r="DL6827" s="81">
        <v>0</v>
      </c>
      <c r="DM6827" s="81">
        <v>0</v>
      </c>
      <c r="DN6827" s="81">
        <v>0</v>
      </c>
      <c r="DO6827" s="81">
        <v>0</v>
      </c>
      <c r="DP6827" s="81">
        <v>0</v>
      </c>
      <c r="DQ6827" s="81">
        <v>0</v>
      </c>
      <c r="DR6827" s="81">
        <v>0</v>
      </c>
      <c r="DS6827" s="81">
        <v>0</v>
      </c>
      <c r="DT6827" s="81">
        <v>0</v>
      </c>
      <c r="DU6827" s="81">
        <v>0</v>
      </c>
      <c r="DV6827" s="81">
        <v>1.1405637472747714E-7</v>
      </c>
      <c r="DW6827" s="81">
        <v>1.1405637472747714E-7</v>
      </c>
      <c r="GE6827" s="81" t="s">
        <v>449</v>
      </c>
      <c r="GF6827" s="81" t="s">
        <v>155</v>
      </c>
      <c r="GG6827" s="81" t="s">
        <v>507</v>
      </c>
      <c r="GH6827" s="81" t="s">
        <v>460</v>
      </c>
      <c r="GI6827" s="81">
        <v>2028</v>
      </c>
      <c r="GJ6827" s="81" t="s">
        <v>201</v>
      </c>
      <c r="GK6827" s="81">
        <v>3.9055083184885923E-2</v>
      </c>
      <c r="GL6827" s="81">
        <v>557.6</v>
      </c>
      <c r="GM6827" s="81">
        <v>2028</v>
      </c>
      <c r="GN6827" s="81" t="s">
        <v>173</v>
      </c>
      <c r="GO6827" s="81">
        <v>1.1148832299820636E-2</v>
      </c>
      <c r="GP6827" s="81">
        <v>10</v>
      </c>
      <c r="GQ6827" s="81">
        <v>0</v>
      </c>
      <c r="GR6827" s="81" t="s">
        <v>448</v>
      </c>
      <c r="GS6827" s="81">
        <v>1.1148832299820636E-2</v>
      </c>
      <c r="GT6827" s="81">
        <v>4.3541857288383799E-4</v>
      </c>
      <c r="GU6827" s="81">
        <v>1.1148832299820636E-2</v>
      </c>
      <c r="GV6827" s="81">
        <v>4.3541857288383799E-4</v>
      </c>
      <c r="GW6827" s="81">
        <v>1.1148832299820636E-2</v>
      </c>
      <c r="GX6827" s="81">
        <v>4.3541857288383799E-4</v>
      </c>
      <c r="GY6827" s="81">
        <v>1.1148832299820636E-2</v>
      </c>
      <c r="GZ6827" s="81">
        <v>4.3541857288383799E-4</v>
      </c>
    </row>
    <row r="6828" spans="98:208" x14ac:dyDescent="0.25">
      <c r="CT6828" s="81" t="s">
        <v>155</v>
      </c>
      <c r="CU6828" s="81" t="s">
        <v>502</v>
      </c>
      <c r="CV6828" s="81" t="s">
        <v>457</v>
      </c>
      <c r="CW6828" s="81">
        <v>2020</v>
      </c>
      <c r="CX6828" s="81">
        <v>0</v>
      </c>
      <c r="CY6828" s="81">
        <v>0</v>
      </c>
      <c r="CZ6828" s="81">
        <v>0</v>
      </c>
      <c r="DA6828" s="81">
        <v>0</v>
      </c>
      <c r="DB6828" s="81">
        <v>14146.13064133252</v>
      </c>
      <c r="DC6828" s="81">
        <v>222.22942162783019</v>
      </c>
      <c r="DD6828" s="81">
        <v>8585.7228092479418</v>
      </c>
      <c r="DE6828" s="81">
        <v>5338.1784104567432</v>
      </c>
      <c r="DF6828" s="81">
        <v>2.4775985538148118</v>
      </c>
      <c r="DG6828" s="81">
        <v>0</v>
      </c>
      <c r="DH6828" s="81">
        <v>0</v>
      </c>
      <c r="DI6828" s="81">
        <v>0</v>
      </c>
      <c r="DJ6828" s="81">
        <v>9.7641035490041199E-5</v>
      </c>
      <c r="DL6828" s="81">
        <v>0</v>
      </c>
      <c r="DM6828" s="81">
        <v>2.4191528832310678E-4</v>
      </c>
      <c r="DN6828" s="81">
        <v>2.4191528832310678E-4</v>
      </c>
      <c r="DO6828" s="81">
        <v>0</v>
      </c>
      <c r="DP6828" s="81">
        <v>0</v>
      </c>
      <c r="DQ6828" s="81">
        <v>0</v>
      </c>
      <c r="DR6828" s="81">
        <v>0</v>
      </c>
      <c r="DS6828" s="81">
        <v>0</v>
      </c>
      <c r="DT6828" s="81">
        <v>0</v>
      </c>
      <c r="DU6828" s="81">
        <v>0</v>
      </c>
      <c r="DV6828" s="81">
        <v>0</v>
      </c>
      <c r="DW6828" s="81">
        <v>0</v>
      </c>
      <c r="GE6828" s="81" t="s">
        <v>449</v>
      </c>
      <c r="GF6828" s="81" t="s">
        <v>155</v>
      </c>
      <c r="GG6828" s="81" t="s">
        <v>507</v>
      </c>
      <c r="GH6828" s="81" t="s">
        <v>460</v>
      </c>
      <c r="GI6828" s="81">
        <v>2029</v>
      </c>
      <c r="GJ6828" s="81" t="s">
        <v>201</v>
      </c>
      <c r="GK6828" s="81">
        <v>3.9055083184885923E-2</v>
      </c>
      <c r="GL6828" s="81">
        <v>557.6</v>
      </c>
      <c r="GM6828" s="81">
        <v>2029</v>
      </c>
      <c r="GN6828" s="81" t="s">
        <v>173</v>
      </c>
      <c r="GO6828" s="81">
        <v>1.1148832299820636E-2</v>
      </c>
      <c r="GP6828" s="81">
        <v>10</v>
      </c>
      <c r="GQ6828" s="81">
        <v>0</v>
      </c>
      <c r="GR6828" s="81" t="s">
        <v>448</v>
      </c>
      <c r="GS6828" s="81">
        <v>1.1148832299820636E-2</v>
      </c>
      <c r="GT6828" s="81">
        <v>4.3541857288383799E-4</v>
      </c>
      <c r="GU6828" s="81">
        <v>1.1148832299820636E-2</v>
      </c>
      <c r="GV6828" s="81">
        <v>4.3541857288383799E-4</v>
      </c>
      <c r="GW6828" s="81">
        <v>1.1148832299820636E-2</v>
      </c>
      <c r="GX6828" s="81">
        <v>4.3541857288383799E-4</v>
      </c>
      <c r="GY6828" s="81">
        <v>1.1148832299820636E-2</v>
      </c>
      <c r="GZ6828" s="81">
        <v>4.3541857288383799E-4</v>
      </c>
    </row>
    <row r="6829" spans="98:208" x14ac:dyDescent="0.25">
      <c r="CT6829" s="81" t="s">
        <v>155</v>
      </c>
      <c r="CU6829" s="81" t="s">
        <v>502</v>
      </c>
      <c r="CV6829" s="81" t="s">
        <v>457</v>
      </c>
      <c r="CW6829" s="81">
        <v>2021</v>
      </c>
      <c r="CX6829" s="81">
        <v>0</v>
      </c>
      <c r="CY6829" s="81">
        <v>0</v>
      </c>
      <c r="CZ6829" s="81">
        <v>0</v>
      </c>
      <c r="DA6829" s="81">
        <v>0</v>
      </c>
      <c r="DB6829" s="81">
        <v>14146.13064133252</v>
      </c>
      <c r="DC6829" s="81">
        <v>222.22942162783019</v>
      </c>
      <c r="DD6829" s="81">
        <v>8585.7228092479418</v>
      </c>
      <c r="DE6829" s="81">
        <v>5338.1784104567432</v>
      </c>
      <c r="DF6829" s="81">
        <v>2.4775985538148118</v>
      </c>
      <c r="DG6829" s="81">
        <v>2.4775985538148118</v>
      </c>
      <c r="DH6829" s="81">
        <v>0</v>
      </c>
      <c r="DI6829" s="81">
        <v>0</v>
      </c>
      <c r="DJ6829" s="81">
        <v>9.7641035490041199E-5</v>
      </c>
      <c r="DL6829" s="81">
        <v>0</v>
      </c>
      <c r="DM6829" s="81">
        <v>2.4191528832310678E-4</v>
      </c>
      <c r="DN6829" s="81">
        <v>2.4191528832310678E-4</v>
      </c>
      <c r="DO6829" s="81">
        <v>0</v>
      </c>
      <c r="DP6829" s="81">
        <v>2.4191528832310678E-4</v>
      </c>
      <c r="DQ6829" s="81">
        <v>2.4191528832310678E-4</v>
      </c>
      <c r="DR6829" s="81">
        <v>0</v>
      </c>
      <c r="DS6829" s="81">
        <v>0</v>
      </c>
      <c r="DT6829" s="81">
        <v>0</v>
      </c>
      <c r="DU6829" s="81">
        <v>0</v>
      </c>
      <c r="DV6829" s="81">
        <v>0</v>
      </c>
      <c r="DW6829" s="81">
        <v>0</v>
      </c>
      <c r="GE6829" s="81" t="s">
        <v>449</v>
      </c>
      <c r="GF6829" s="81" t="s">
        <v>155</v>
      </c>
      <c r="GG6829" s="81" t="s">
        <v>507</v>
      </c>
      <c r="GH6829" s="81" t="s">
        <v>460</v>
      </c>
      <c r="GI6829" s="81">
        <v>2030</v>
      </c>
      <c r="GJ6829" s="81" t="s">
        <v>201</v>
      </c>
      <c r="GK6829" s="81">
        <v>3.9055083184885923E-2</v>
      </c>
      <c r="GL6829" s="81">
        <v>557.6</v>
      </c>
      <c r="GM6829" s="81">
        <v>2030</v>
      </c>
      <c r="GN6829" s="81" t="s">
        <v>173</v>
      </c>
      <c r="GO6829" s="81">
        <v>1.1148832299820636E-2</v>
      </c>
      <c r="GP6829" s="81">
        <v>10</v>
      </c>
      <c r="GQ6829" s="81">
        <v>0</v>
      </c>
      <c r="GR6829" s="81" t="s">
        <v>448</v>
      </c>
      <c r="GS6829" s="81">
        <v>0</v>
      </c>
      <c r="GT6829" s="81">
        <v>0</v>
      </c>
      <c r="GU6829" s="81">
        <v>1.1148832299820636E-2</v>
      </c>
      <c r="GV6829" s="81">
        <v>4.3541857288383799E-4</v>
      </c>
      <c r="GW6829" s="81">
        <v>1.1148832299820636E-2</v>
      </c>
      <c r="GX6829" s="81">
        <v>4.3541857288383799E-4</v>
      </c>
      <c r="GY6829" s="81">
        <v>1.1148832299820636E-2</v>
      </c>
      <c r="GZ6829" s="81">
        <v>4.3541857288383799E-4</v>
      </c>
    </row>
    <row r="6830" spans="98:208" x14ac:dyDescent="0.25">
      <c r="CT6830" s="81" t="s">
        <v>155</v>
      </c>
      <c r="CU6830" s="81" t="s">
        <v>502</v>
      </c>
      <c r="CV6830" s="81" t="s">
        <v>457</v>
      </c>
      <c r="CW6830" s="81">
        <v>2022</v>
      </c>
      <c r="CX6830" s="81">
        <v>0</v>
      </c>
      <c r="CY6830" s="81">
        <v>0</v>
      </c>
      <c r="CZ6830" s="81">
        <v>0</v>
      </c>
      <c r="DA6830" s="81">
        <v>0</v>
      </c>
      <c r="DB6830" s="81">
        <v>14146.13064133252</v>
      </c>
      <c r="DC6830" s="81">
        <v>222.22942162783019</v>
      </c>
      <c r="DD6830" s="81">
        <v>8585.7228092479418</v>
      </c>
      <c r="DE6830" s="81">
        <v>5338.1784104567432</v>
      </c>
      <c r="DF6830" s="81">
        <v>2.4775985538148118</v>
      </c>
      <c r="DG6830" s="81">
        <v>2.4775985538148118</v>
      </c>
      <c r="DH6830" s="81">
        <v>2.4775985538148118</v>
      </c>
      <c r="DI6830" s="81">
        <v>0</v>
      </c>
      <c r="DJ6830" s="81">
        <v>9.7641035490041199E-5</v>
      </c>
      <c r="DL6830" s="81">
        <v>0</v>
      </c>
      <c r="DM6830" s="81">
        <v>2.4191528832310678E-4</v>
      </c>
      <c r="DN6830" s="81">
        <v>2.4191528832310678E-4</v>
      </c>
      <c r="DO6830" s="81">
        <v>0</v>
      </c>
      <c r="DP6830" s="81">
        <v>2.4191528832310678E-4</v>
      </c>
      <c r="DQ6830" s="81">
        <v>2.4191528832310678E-4</v>
      </c>
      <c r="DR6830" s="81">
        <v>0</v>
      </c>
      <c r="DS6830" s="81">
        <v>2.4191528832310678E-4</v>
      </c>
      <c r="DT6830" s="81">
        <v>2.4191528832310678E-4</v>
      </c>
      <c r="DU6830" s="81">
        <v>0</v>
      </c>
      <c r="DV6830" s="81">
        <v>0</v>
      </c>
      <c r="DW6830" s="81">
        <v>0</v>
      </c>
      <c r="GE6830" s="81" t="s">
        <v>449</v>
      </c>
      <c r="GF6830" s="81" t="s">
        <v>155</v>
      </c>
      <c r="GG6830" s="81" t="s">
        <v>507</v>
      </c>
      <c r="GH6830" s="81" t="s">
        <v>460</v>
      </c>
      <c r="GI6830" s="81">
        <v>2031</v>
      </c>
      <c r="GJ6830" s="81" t="s">
        <v>201</v>
      </c>
      <c r="GK6830" s="81">
        <v>3.9055083184885923E-2</v>
      </c>
      <c r="GL6830" s="81">
        <v>557.6</v>
      </c>
      <c r="GM6830" s="81">
        <v>2031</v>
      </c>
      <c r="GN6830" s="81" t="s">
        <v>173</v>
      </c>
      <c r="GO6830" s="81">
        <v>1.1148832299820636E-2</v>
      </c>
      <c r="GP6830" s="81">
        <v>10</v>
      </c>
      <c r="GQ6830" s="81">
        <v>0</v>
      </c>
      <c r="GR6830" s="81" t="s">
        <v>448</v>
      </c>
      <c r="GS6830" s="81">
        <v>0</v>
      </c>
      <c r="GT6830" s="81">
        <v>0</v>
      </c>
      <c r="GU6830" s="81">
        <v>0</v>
      </c>
      <c r="GV6830" s="81">
        <v>0</v>
      </c>
      <c r="GW6830" s="81">
        <v>1.1148832299820636E-2</v>
      </c>
      <c r="GX6830" s="81">
        <v>4.3541857288383799E-4</v>
      </c>
      <c r="GY6830" s="81">
        <v>1.1148832299820636E-2</v>
      </c>
      <c r="GZ6830" s="81">
        <v>4.3541857288383799E-4</v>
      </c>
    </row>
    <row r="6831" spans="98:208" x14ac:dyDescent="0.25">
      <c r="CT6831" s="81" t="s">
        <v>155</v>
      </c>
      <c r="CU6831" s="81" t="s">
        <v>502</v>
      </c>
      <c r="CV6831" s="81" t="s">
        <v>457</v>
      </c>
      <c r="CW6831" s="81">
        <v>2023</v>
      </c>
      <c r="CX6831" s="81">
        <v>0</v>
      </c>
      <c r="CY6831" s="81">
        <v>0</v>
      </c>
      <c r="CZ6831" s="81">
        <v>0</v>
      </c>
      <c r="DA6831" s="81">
        <v>0</v>
      </c>
      <c r="DB6831" s="81">
        <v>14664.637556436621</v>
      </c>
      <c r="DC6831" s="81">
        <v>233.2300768079389</v>
      </c>
      <c r="DD6831" s="81">
        <v>8896.5159934285912</v>
      </c>
      <c r="DE6831" s="81">
        <v>5534.8914862000911</v>
      </c>
      <c r="DF6831" s="81">
        <v>2.6002430136059971</v>
      </c>
      <c r="DG6831" s="81">
        <v>2.6002430136059971</v>
      </c>
      <c r="DH6831" s="81">
        <v>2.6002430136059971</v>
      </c>
      <c r="DI6831" s="81">
        <v>2.6002430136059971</v>
      </c>
      <c r="DJ6831" s="81">
        <v>9.7641035490041199E-5</v>
      </c>
      <c r="DL6831" s="81">
        <v>0</v>
      </c>
      <c r="DM6831" s="81">
        <v>2.5389042037423482E-4</v>
      </c>
      <c r="DN6831" s="81">
        <v>2.5389042037423482E-4</v>
      </c>
      <c r="DO6831" s="81">
        <v>0</v>
      </c>
      <c r="DP6831" s="81">
        <v>2.5389042037423482E-4</v>
      </c>
      <c r="DQ6831" s="81">
        <v>2.5389042037423482E-4</v>
      </c>
      <c r="DR6831" s="81">
        <v>0</v>
      </c>
      <c r="DS6831" s="81">
        <v>2.5389042037423482E-4</v>
      </c>
      <c r="DT6831" s="81">
        <v>2.5389042037423482E-4</v>
      </c>
      <c r="DU6831" s="81">
        <v>0</v>
      </c>
      <c r="DV6831" s="81">
        <v>2.5389042037423482E-4</v>
      </c>
      <c r="DW6831" s="81">
        <v>2.5389042037423482E-4</v>
      </c>
      <c r="GE6831" s="81" t="s">
        <v>449</v>
      </c>
      <c r="GF6831" s="81" t="s">
        <v>155</v>
      </c>
      <c r="GG6831" s="81" t="s">
        <v>507</v>
      </c>
      <c r="GH6831" s="81" t="s">
        <v>460</v>
      </c>
      <c r="GI6831" s="81">
        <v>2032</v>
      </c>
      <c r="GJ6831" s="81" t="s">
        <v>201</v>
      </c>
      <c r="GK6831" s="81">
        <v>3.9055083184885923E-2</v>
      </c>
      <c r="GL6831" s="81">
        <v>557.6</v>
      </c>
      <c r="GM6831" s="81">
        <v>2032</v>
      </c>
      <c r="GN6831" s="81" t="s">
        <v>173</v>
      </c>
      <c r="GO6831" s="81">
        <v>1.1148832299820636E-2</v>
      </c>
      <c r="GP6831" s="81">
        <v>10</v>
      </c>
      <c r="GQ6831" s="81">
        <v>0</v>
      </c>
      <c r="GR6831" s="81" t="s">
        <v>448</v>
      </c>
      <c r="GS6831" s="81">
        <v>0</v>
      </c>
      <c r="GT6831" s="81">
        <v>0</v>
      </c>
      <c r="GU6831" s="81">
        <v>0</v>
      </c>
      <c r="GV6831" s="81">
        <v>0</v>
      </c>
      <c r="GW6831" s="81">
        <v>0</v>
      </c>
      <c r="GX6831" s="81">
        <v>0</v>
      </c>
      <c r="GY6831" s="81">
        <v>1.1148832299820636E-2</v>
      </c>
      <c r="GZ6831" s="81">
        <v>4.3541857288383799E-4</v>
      </c>
    </row>
    <row r="6832" spans="98:208" x14ac:dyDescent="0.25">
      <c r="CT6832" s="81" t="s">
        <v>155</v>
      </c>
      <c r="CU6832" s="81" t="s">
        <v>502</v>
      </c>
      <c r="CV6832" s="81" t="s">
        <v>457</v>
      </c>
      <c r="CW6832" s="81">
        <v>2024</v>
      </c>
      <c r="CX6832" s="81">
        <v>0</v>
      </c>
      <c r="CY6832" s="81">
        <v>0</v>
      </c>
      <c r="CZ6832" s="81">
        <v>0</v>
      </c>
      <c r="DA6832" s="81">
        <v>0</v>
      </c>
      <c r="DB6832" s="81">
        <v>14664.637556436621</v>
      </c>
      <c r="DC6832" s="81">
        <v>233.2300768079389</v>
      </c>
      <c r="DD6832" s="81">
        <v>8896.5159934285912</v>
      </c>
      <c r="DE6832" s="81">
        <v>5534.8914862000911</v>
      </c>
      <c r="DF6832" s="81">
        <v>2.6002430136059971</v>
      </c>
      <c r="DG6832" s="81">
        <v>2.6002430136059971</v>
      </c>
      <c r="DH6832" s="81">
        <v>2.6002430136059971</v>
      </c>
      <c r="DI6832" s="81">
        <v>2.6002430136059971</v>
      </c>
      <c r="DJ6832" s="81">
        <v>9.7641035490041199E-5</v>
      </c>
      <c r="DL6832" s="81">
        <v>0</v>
      </c>
      <c r="DM6832" s="81">
        <v>2.5389042037423482E-4</v>
      </c>
      <c r="DN6832" s="81">
        <v>2.5389042037423482E-4</v>
      </c>
      <c r="DO6832" s="81">
        <v>0</v>
      </c>
      <c r="DP6832" s="81">
        <v>2.5389042037423482E-4</v>
      </c>
      <c r="DQ6832" s="81">
        <v>2.5389042037423482E-4</v>
      </c>
      <c r="DR6832" s="81">
        <v>0</v>
      </c>
      <c r="DS6832" s="81">
        <v>2.5389042037423482E-4</v>
      </c>
      <c r="DT6832" s="81">
        <v>2.5389042037423482E-4</v>
      </c>
      <c r="DU6832" s="81">
        <v>0</v>
      </c>
      <c r="DV6832" s="81">
        <v>2.5389042037423482E-4</v>
      </c>
      <c r="DW6832" s="81">
        <v>2.5389042037423482E-4</v>
      </c>
      <c r="GE6832" s="81" t="s">
        <v>449</v>
      </c>
      <c r="GF6832" s="81" t="s">
        <v>155</v>
      </c>
      <c r="GG6832" s="81" t="s">
        <v>507</v>
      </c>
      <c r="GH6832" s="81" t="s">
        <v>461</v>
      </c>
      <c r="GI6832" s="81">
        <v>2021</v>
      </c>
      <c r="GJ6832" s="81" t="s">
        <v>201</v>
      </c>
      <c r="GK6832" s="81">
        <v>222.2294216278421</v>
      </c>
      <c r="GL6832" s="81">
        <v>557.6</v>
      </c>
      <c r="GM6832" s="81">
        <v>2021</v>
      </c>
      <c r="GN6832" s="81" t="s">
        <v>173</v>
      </c>
      <c r="GO6832" s="81">
        <v>1.1148832299820636E-2</v>
      </c>
      <c r="GP6832" s="81">
        <v>10</v>
      </c>
      <c r="GQ6832" s="81">
        <v>0</v>
      </c>
      <c r="GR6832" s="81" t="s">
        <v>448</v>
      </c>
      <c r="GS6832" s="81">
        <v>1.1148832299820636E-2</v>
      </c>
      <c r="GT6832" s="81">
        <v>2.4775985538149445</v>
      </c>
      <c r="GU6832" s="81">
        <v>1.1148832299820636E-2</v>
      </c>
      <c r="GV6832" s="81">
        <v>2.4775985538149445</v>
      </c>
      <c r="GW6832" s="81">
        <v>0</v>
      </c>
      <c r="GX6832" s="81">
        <v>0</v>
      </c>
      <c r="GY6832" s="81">
        <v>0</v>
      </c>
      <c r="GZ6832" s="81">
        <v>0</v>
      </c>
    </row>
    <row r="6833" spans="98:208" x14ac:dyDescent="0.25">
      <c r="CT6833" s="81" t="s">
        <v>155</v>
      </c>
      <c r="CU6833" s="81" t="s">
        <v>502</v>
      </c>
      <c r="CV6833" s="81" t="s">
        <v>457</v>
      </c>
      <c r="CW6833" s="81">
        <v>2025</v>
      </c>
      <c r="CX6833" s="81">
        <v>0</v>
      </c>
      <c r="CY6833" s="81">
        <v>0</v>
      </c>
      <c r="CZ6833" s="81">
        <v>0</v>
      </c>
      <c r="DA6833" s="81">
        <v>0</v>
      </c>
      <c r="DB6833" s="81">
        <v>14664.637556436621</v>
      </c>
      <c r="DC6833" s="81">
        <v>233.2300768079389</v>
      </c>
      <c r="DD6833" s="81">
        <v>8896.5159934285912</v>
      </c>
      <c r="DE6833" s="81">
        <v>5534.8914862000911</v>
      </c>
      <c r="DF6833" s="81">
        <v>2.6002430136059971</v>
      </c>
      <c r="DG6833" s="81">
        <v>2.6002430136059971</v>
      </c>
      <c r="DH6833" s="81">
        <v>2.6002430136059971</v>
      </c>
      <c r="DI6833" s="81">
        <v>2.6002430136059971</v>
      </c>
      <c r="DJ6833" s="81">
        <v>9.7641035490041199E-5</v>
      </c>
      <c r="DL6833" s="81">
        <v>0</v>
      </c>
      <c r="DM6833" s="81">
        <v>2.5389042037423482E-4</v>
      </c>
      <c r="DN6833" s="81">
        <v>2.5389042037423482E-4</v>
      </c>
      <c r="DO6833" s="81">
        <v>0</v>
      </c>
      <c r="DP6833" s="81">
        <v>2.5389042037423482E-4</v>
      </c>
      <c r="DQ6833" s="81">
        <v>2.5389042037423482E-4</v>
      </c>
      <c r="DR6833" s="81">
        <v>0</v>
      </c>
      <c r="DS6833" s="81">
        <v>2.5389042037423482E-4</v>
      </c>
      <c r="DT6833" s="81">
        <v>2.5389042037423482E-4</v>
      </c>
      <c r="DU6833" s="81">
        <v>0</v>
      </c>
      <c r="DV6833" s="81">
        <v>2.5389042037423482E-4</v>
      </c>
      <c r="DW6833" s="81">
        <v>2.5389042037423482E-4</v>
      </c>
      <c r="GE6833" s="81" t="s">
        <v>449</v>
      </c>
      <c r="GF6833" s="81" t="s">
        <v>155</v>
      </c>
      <c r="GG6833" s="81" t="s">
        <v>507</v>
      </c>
      <c r="GH6833" s="81" t="s">
        <v>461</v>
      </c>
      <c r="GI6833" s="81">
        <v>2022</v>
      </c>
      <c r="GJ6833" s="81" t="s">
        <v>201</v>
      </c>
      <c r="GK6833" s="81">
        <v>222.2294216278421</v>
      </c>
      <c r="GL6833" s="81">
        <v>557.6</v>
      </c>
      <c r="GM6833" s="81">
        <v>2022</v>
      </c>
      <c r="GN6833" s="81" t="s">
        <v>173</v>
      </c>
      <c r="GO6833" s="81">
        <v>1.1148832299820636E-2</v>
      </c>
      <c r="GP6833" s="81">
        <v>10</v>
      </c>
      <c r="GQ6833" s="81">
        <v>0</v>
      </c>
      <c r="GR6833" s="81" t="s">
        <v>448</v>
      </c>
      <c r="GS6833" s="81">
        <v>1.1148832299820636E-2</v>
      </c>
      <c r="GT6833" s="81">
        <v>2.4775985538149445</v>
      </c>
      <c r="GU6833" s="81">
        <v>1.1148832299820636E-2</v>
      </c>
      <c r="GV6833" s="81">
        <v>2.4775985538149445</v>
      </c>
      <c r="GW6833" s="81">
        <v>1.1148832299820636E-2</v>
      </c>
      <c r="GX6833" s="81">
        <v>2.4775985538149445</v>
      </c>
      <c r="GY6833" s="81">
        <v>0</v>
      </c>
      <c r="GZ6833" s="81">
        <v>0</v>
      </c>
    </row>
    <row r="6834" spans="98:208" x14ac:dyDescent="0.25">
      <c r="CT6834" s="81" t="s">
        <v>155</v>
      </c>
      <c r="CU6834" s="81" t="s">
        <v>502</v>
      </c>
      <c r="CV6834" s="81" t="s">
        <v>457</v>
      </c>
      <c r="CW6834" s="81">
        <v>2026</v>
      </c>
      <c r="CX6834" s="81">
        <v>0</v>
      </c>
      <c r="CY6834" s="81">
        <v>0</v>
      </c>
      <c r="CZ6834" s="81">
        <v>0</v>
      </c>
      <c r="DA6834" s="81">
        <v>0</v>
      </c>
      <c r="DB6834" s="81">
        <v>14664.637556436621</v>
      </c>
      <c r="DC6834" s="81">
        <v>233.2300768079389</v>
      </c>
      <c r="DD6834" s="81">
        <v>8896.5159934285912</v>
      </c>
      <c r="DE6834" s="81">
        <v>5534.8914862000911</v>
      </c>
      <c r="DF6834" s="81">
        <v>2.6002430136059971</v>
      </c>
      <c r="DG6834" s="81">
        <v>2.6002430136059971</v>
      </c>
      <c r="DH6834" s="81">
        <v>2.6002430136059971</v>
      </c>
      <c r="DI6834" s="81">
        <v>2.6002430136059971</v>
      </c>
      <c r="DJ6834" s="81">
        <v>9.7641035490041199E-5</v>
      </c>
      <c r="DL6834" s="81">
        <v>0</v>
      </c>
      <c r="DM6834" s="81">
        <v>2.5389042037423482E-4</v>
      </c>
      <c r="DN6834" s="81">
        <v>2.5389042037423482E-4</v>
      </c>
      <c r="DO6834" s="81">
        <v>0</v>
      </c>
      <c r="DP6834" s="81">
        <v>2.5389042037423482E-4</v>
      </c>
      <c r="DQ6834" s="81">
        <v>2.5389042037423482E-4</v>
      </c>
      <c r="DR6834" s="81">
        <v>0</v>
      </c>
      <c r="DS6834" s="81">
        <v>2.5389042037423482E-4</v>
      </c>
      <c r="DT6834" s="81">
        <v>2.5389042037423482E-4</v>
      </c>
      <c r="DU6834" s="81">
        <v>0</v>
      </c>
      <c r="DV6834" s="81">
        <v>2.5389042037423482E-4</v>
      </c>
      <c r="DW6834" s="81">
        <v>2.5389042037423482E-4</v>
      </c>
      <c r="GE6834" s="81" t="s">
        <v>449</v>
      </c>
      <c r="GF6834" s="81" t="s">
        <v>155</v>
      </c>
      <c r="GG6834" s="81" t="s">
        <v>507</v>
      </c>
      <c r="GH6834" s="81" t="s">
        <v>461</v>
      </c>
      <c r="GI6834" s="81">
        <v>2023</v>
      </c>
      <c r="GJ6834" s="81" t="s">
        <v>201</v>
      </c>
      <c r="GK6834" s="81">
        <v>233.23007680795121</v>
      </c>
      <c r="GL6834" s="81">
        <v>557.6</v>
      </c>
      <c r="GM6834" s="81">
        <v>2023</v>
      </c>
      <c r="GN6834" s="81" t="s">
        <v>173</v>
      </c>
      <c r="GO6834" s="81">
        <v>1.1148832299820636E-2</v>
      </c>
      <c r="GP6834" s="81">
        <v>10</v>
      </c>
      <c r="GQ6834" s="81">
        <v>0</v>
      </c>
      <c r="GR6834" s="81" t="s">
        <v>448</v>
      </c>
      <c r="GS6834" s="81">
        <v>1.1148832299820636E-2</v>
      </c>
      <c r="GT6834" s="81">
        <v>2.6002430136061343</v>
      </c>
      <c r="GU6834" s="81">
        <v>1.1148832299820636E-2</v>
      </c>
      <c r="GV6834" s="81">
        <v>2.6002430136061343</v>
      </c>
      <c r="GW6834" s="81">
        <v>1.1148832299820636E-2</v>
      </c>
      <c r="GX6834" s="81">
        <v>2.6002430136061343</v>
      </c>
      <c r="GY6834" s="81">
        <v>1.1148832299820636E-2</v>
      </c>
      <c r="GZ6834" s="81">
        <v>2.6002430136061343</v>
      </c>
    </row>
    <row r="6835" spans="98:208" x14ac:dyDescent="0.25">
      <c r="CT6835" s="81" t="s">
        <v>155</v>
      </c>
      <c r="CU6835" s="81" t="s">
        <v>502</v>
      </c>
      <c r="CV6835" s="81" t="s">
        <v>457</v>
      </c>
      <c r="CW6835" s="81">
        <v>2027</v>
      </c>
      <c r="CX6835" s="81">
        <v>0</v>
      </c>
      <c r="CY6835" s="81">
        <v>0</v>
      </c>
      <c r="CZ6835" s="81">
        <v>0</v>
      </c>
      <c r="DA6835" s="81">
        <v>0</v>
      </c>
      <c r="DB6835" s="81">
        <v>14664.637556436621</v>
      </c>
      <c r="DC6835" s="81">
        <v>233.2300768079389</v>
      </c>
      <c r="DD6835" s="81">
        <v>8896.5159934285912</v>
      </c>
      <c r="DE6835" s="81">
        <v>5534.8914862000911</v>
      </c>
      <c r="DF6835" s="81">
        <v>2.6002430136059971</v>
      </c>
      <c r="DG6835" s="81">
        <v>2.6002430136059971</v>
      </c>
      <c r="DH6835" s="81">
        <v>2.6002430136059971</v>
      </c>
      <c r="DI6835" s="81">
        <v>2.6002430136059971</v>
      </c>
      <c r="DJ6835" s="81">
        <v>9.7641035490041199E-5</v>
      </c>
      <c r="DL6835" s="81">
        <v>0</v>
      </c>
      <c r="DM6835" s="81">
        <v>2.5389042037423482E-4</v>
      </c>
      <c r="DN6835" s="81">
        <v>2.5389042037423482E-4</v>
      </c>
      <c r="DO6835" s="81">
        <v>0</v>
      </c>
      <c r="DP6835" s="81">
        <v>2.5389042037423482E-4</v>
      </c>
      <c r="DQ6835" s="81">
        <v>2.5389042037423482E-4</v>
      </c>
      <c r="DR6835" s="81">
        <v>0</v>
      </c>
      <c r="DS6835" s="81">
        <v>2.5389042037423482E-4</v>
      </c>
      <c r="DT6835" s="81">
        <v>2.5389042037423482E-4</v>
      </c>
      <c r="DU6835" s="81">
        <v>0</v>
      </c>
      <c r="DV6835" s="81">
        <v>2.5389042037423482E-4</v>
      </c>
      <c r="DW6835" s="81">
        <v>2.5389042037423482E-4</v>
      </c>
      <c r="GE6835" s="81" t="s">
        <v>449</v>
      </c>
      <c r="GF6835" s="81" t="s">
        <v>155</v>
      </c>
      <c r="GG6835" s="81" t="s">
        <v>507</v>
      </c>
      <c r="GH6835" s="81" t="s">
        <v>461</v>
      </c>
      <c r="GI6835" s="81">
        <v>2024</v>
      </c>
      <c r="GJ6835" s="81" t="s">
        <v>201</v>
      </c>
      <c r="GK6835" s="81">
        <v>233.23007680795121</v>
      </c>
      <c r="GL6835" s="81">
        <v>557.6</v>
      </c>
      <c r="GM6835" s="81">
        <v>2024</v>
      </c>
      <c r="GN6835" s="81" t="s">
        <v>173</v>
      </c>
      <c r="GO6835" s="81">
        <v>1.1148832299820636E-2</v>
      </c>
      <c r="GP6835" s="81">
        <v>10</v>
      </c>
      <c r="GQ6835" s="81">
        <v>0</v>
      </c>
      <c r="GR6835" s="81" t="s">
        <v>448</v>
      </c>
      <c r="GS6835" s="81">
        <v>1.1148832299820636E-2</v>
      </c>
      <c r="GT6835" s="81">
        <v>2.6002430136061343</v>
      </c>
      <c r="GU6835" s="81">
        <v>1.1148832299820636E-2</v>
      </c>
      <c r="GV6835" s="81">
        <v>2.6002430136061343</v>
      </c>
      <c r="GW6835" s="81">
        <v>1.1148832299820636E-2</v>
      </c>
      <c r="GX6835" s="81">
        <v>2.6002430136061343</v>
      </c>
      <c r="GY6835" s="81">
        <v>1.1148832299820636E-2</v>
      </c>
      <c r="GZ6835" s="81">
        <v>2.6002430136061343</v>
      </c>
    </row>
    <row r="6836" spans="98:208" x14ac:dyDescent="0.25">
      <c r="CT6836" s="81" t="s">
        <v>155</v>
      </c>
      <c r="CU6836" s="81" t="s">
        <v>502</v>
      </c>
      <c r="CV6836" s="81" t="s">
        <v>457</v>
      </c>
      <c r="CW6836" s="81">
        <v>2028</v>
      </c>
      <c r="CX6836" s="81">
        <v>0</v>
      </c>
      <c r="CY6836" s="81">
        <v>0</v>
      </c>
      <c r="CZ6836" s="81">
        <v>0</v>
      </c>
      <c r="DA6836" s="81">
        <v>0</v>
      </c>
      <c r="DB6836" s="81">
        <v>15317.990942815961</v>
      </c>
      <c r="DC6836" s="81">
        <v>247.27299216494629</v>
      </c>
      <c r="DD6836" s="81">
        <v>9287.6490955444933</v>
      </c>
      <c r="DE6836" s="81">
        <v>5783.0688551065232</v>
      </c>
      <c r="DF6836" s="81">
        <v>2.7568051219218481</v>
      </c>
      <c r="DG6836" s="81">
        <v>2.7568051219218481</v>
      </c>
      <c r="DH6836" s="81">
        <v>2.7568051219218481</v>
      </c>
      <c r="DI6836" s="81">
        <v>2.7568051219218481</v>
      </c>
      <c r="DJ6836" s="81">
        <v>9.7641035490041199E-5</v>
      </c>
      <c r="DL6836" s="81">
        <v>0</v>
      </c>
      <c r="DM6836" s="81">
        <v>2.6917730674869855E-4</v>
      </c>
      <c r="DN6836" s="81">
        <v>2.6917730674869855E-4</v>
      </c>
      <c r="DO6836" s="81">
        <v>0</v>
      </c>
      <c r="DP6836" s="81">
        <v>2.6917730674869855E-4</v>
      </c>
      <c r="DQ6836" s="81">
        <v>2.6917730674869855E-4</v>
      </c>
      <c r="DR6836" s="81">
        <v>0</v>
      </c>
      <c r="DS6836" s="81">
        <v>2.6917730674869855E-4</v>
      </c>
      <c r="DT6836" s="81">
        <v>2.6917730674869855E-4</v>
      </c>
      <c r="DU6836" s="81">
        <v>0</v>
      </c>
      <c r="DV6836" s="81">
        <v>2.6917730674869855E-4</v>
      </c>
      <c r="DW6836" s="81">
        <v>2.6917730674869855E-4</v>
      </c>
      <c r="GE6836" s="81" t="s">
        <v>449</v>
      </c>
      <c r="GF6836" s="81" t="s">
        <v>155</v>
      </c>
      <c r="GG6836" s="81" t="s">
        <v>507</v>
      </c>
      <c r="GH6836" s="81" t="s">
        <v>461</v>
      </c>
      <c r="GI6836" s="81">
        <v>2025</v>
      </c>
      <c r="GJ6836" s="81" t="s">
        <v>201</v>
      </c>
      <c r="GK6836" s="81">
        <v>233.23007680795121</v>
      </c>
      <c r="GL6836" s="81">
        <v>557.6</v>
      </c>
      <c r="GM6836" s="81">
        <v>2025</v>
      </c>
      <c r="GN6836" s="81" t="s">
        <v>173</v>
      </c>
      <c r="GO6836" s="81">
        <v>1.1148832299820636E-2</v>
      </c>
      <c r="GP6836" s="81">
        <v>10</v>
      </c>
      <c r="GQ6836" s="81">
        <v>0</v>
      </c>
      <c r="GR6836" s="81" t="s">
        <v>448</v>
      </c>
      <c r="GS6836" s="81">
        <v>1.1148832299820636E-2</v>
      </c>
      <c r="GT6836" s="81">
        <v>2.6002430136061343</v>
      </c>
      <c r="GU6836" s="81">
        <v>1.1148832299820636E-2</v>
      </c>
      <c r="GV6836" s="81">
        <v>2.6002430136061343</v>
      </c>
      <c r="GW6836" s="81">
        <v>1.1148832299820636E-2</v>
      </c>
      <c r="GX6836" s="81">
        <v>2.6002430136061343</v>
      </c>
      <c r="GY6836" s="81">
        <v>1.1148832299820636E-2</v>
      </c>
      <c r="GZ6836" s="81">
        <v>2.6002430136061343</v>
      </c>
    </row>
    <row r="6837" spans="98:208" x14ac:dyDescent="0.25">
      <c r="CT6837" s="81" t="s">
        <v>155</v>
      </c>
      <c r="CU6837" s="81" t="s">
        <v>502</v>
      </c>
      <c r="CV6837" s="81" t="s">
        <v>457</v>
      </c>
      <c r="CW6837" s="81">
        <v>2029</v>
      </c>
      <c r="CX6837" s="81">
        <v>0</v>
      </c>
      <c r="CY6837" s="81">
        <v>0</v>
      </c>
      <c r="CZ6837" s="81">
        <v>0</v>
      </c>
      <c r="DA6837" s="81">
        <v>0</v>
      </c>
      <c r="DB6837" s="81">
        <v>15317.990942815961</v>
      </c>
      <c r="DC6837" s="81">
        <v>247.27299216494629</v>
      </c>
      <c r="DD6837" s="81">
        <v>9287.6490955444933</v>
      </c>
      <c r="DE6837" s="81">
        <v>5783.0688551065232</v>
      </c>
      <c r="DF6837" s="81">
        <v>2.7568051219218481</v>
      </c>
      <c r="DG6837" s="81">
        <v>2.7568051219218481</v>
      </c>
      <c r="DH6837" s="81">
        <v>2.7568051219218481</v>
      </c>
      <c r="DI6837" s="81">
        <v>2.7568051219218481</v>
      </c>
      <c r="DJ6837" s="81">
        <v>9.7641035490041199E-5</v>
      </c>
      <c r="DL6837" s="81">
        <v>0</v>
      </c>
      <c r="DM6837" s="81">
        <v>2.6917730674869855E-4</v>
      </c>
      <c r="DN6837" s="81">
        <v>2.6917730674869855E-4</v>
      </c>
      <c r="DO6837" s="81">
        <v>0</v>
      </c>
      <c r="DP6837" s="81">
        <v>2.6917730674869855E-4</v>
      </c>
      <c r="DQ6837" s="81">
        <v>2.6917730674869855E-4</v>
      </c>
      <c r="DR6837" s="81">
        <v>0</v>
      </c>
      <c r="DS6837" s="81">
        <v>2.6917730674869855E-4</v>
      </c>
      <c r="DT6837" s="81">
        <v>2.6917730674869855E-4</v>
      </c>
      <c r="DU6837" s="81">
        <v>0</v>
      </c>
      <c r="DV6837" s="81">
        <v>2.6917730674869855E-4</v>
      </c>
      <c r="DW6837" s="81">
        <v>2.6917730674869855E-4</v>
      </c>
      <c r="GE6837" s="81" t="s">
        <v>449</v>
      </c>
      <c r="GF6837" s="81" t="s">
        <v>155</v>
      </c>
      <c r="GG6837" s="81" t="s">
        <v>507</v>
      </c>
      <c r="GH6837" s="81" t="s">
        <v>461</v>
      </c>
      <c r="GI6837" s="81">
        <v>2026</v>
      </c>
      <c r="GJ6837" s="81" t="s">
        <v>201</v>
      </c>
      <c r="GK6837" s="81">
        <v>233.23007680795121</v>
      </c>
      <c r="GL6837" s="81">
        <v>557.6</v>
      </c>
      <c r="GM6837" s="81">
        <v>2026</v>
      </c>
      <c r="GN6837" s="81" t="s">
        <v>173</v>
      </c>
      <c r="GO6837" s="81">
        <v>1.1148832299820636E-2</v>
      </c>
      <c r="GP6837" s="81">
        <v>10</v>
      </c>
      <c r="GQ6837" s="81">
        <v>0</v>
      </c>
      <c r="GR6837" s="81" t="s">
        <v>448</v>
      </c>
      <c r="GS6837" s="81">
        <v>1.1148832299820636E-2</v>
      </c>
      <c r="GT6837" s="81">
        <v>2.6002430136061343</v>
      </c>
      <c r="GU6837" s="81">
        <v>1.1148832299820636E-2</v>
      </c>
      <c r="GV6837" s="81">
        <v>2.6002430136061343</v>
      </c>
      <c r="GW6837" s="81">
        <v>1.1148832299820636E-2</v>
      </c>
      <c r="GX6837" s="81">
        <v>2.6002430136061343</v>
      </c>
      <c r="GY6837" s="81">
        <v>1.1148832299820636E-2</v>
      </c>
      <c r="GZ6837" s="81">
        <v>2.6002430136061343</v>
      </c>
    </row>
    <row r="6838" spans="98:208" x14ac:dyDescent="0.25">
      <c r="CT6838" s="81" t="s">
        <v>155</v>
      </c>
      <c r="CU6838" s="81" t="s">
        <v>502</v>
      </c>
      <c r="CV6838" s="81" t="s">
        <v>457</v>
      </c>
      <c r="CW6838" s="81">
        <v>2030</v>
      </c>
      <c r="CX6838" s="81">
        <v>0</v>
      </c>
      <c r="CY6838" s="81">
        <v>0</v>
      </c>
      <c r="CZ6838" s="81">
        <v>0</v>
      </c>
      <c r="DA6838" s="81">
        <v>0</v>
      </c>
      <c r="DB6838" s="81">
        <v>15317.990942815961</v>
      </c>
      <c r="DC6838" s="81">
        <v>247.27299216494629</v>
      </c>
      <c r="DD6838" s="81">
        <v>9287.6490955444933</v>
      </c>
      <c r="DE6838" s="81">
        <v>5783.0688551065232</v>
      </c>
      <c r="DF6838" s="81">
        <v>0</v>
      </c>
      <c r="DG6838" s="81">
        <v>2.7568051219218481</v>
      </c>
      <c r="DH6838" s="81">
        <v>2.7568051219218481</v>
      </c>
      <c r="DI6838" s="81">
        <v>2.7568051219218481</v>
      </c>
      <c r="DJ6838" s="81">
        <v>9.7641035490041199E-5</v>
      </c>
      <c r="DL6838" s="81">
        <v>0</v>
      </c>
      <c r="DM6838" s="81">
        <v>0</v>
      </c>
      <c r="DN6838" s="81">
        <v>0</v>
      </c>
      <c r="DO6838" s="81">
        <v>0</v>
      </c>
      <c r="DP6838" s="81">
        <v>2.6917730674869855E-4</v>
      </c>
      <c r="DQ6838" s="81">
        <v>2.6917730674869855E-4</v>
      </c>
      <c r="DR6838" s="81">
        <v>0</v>
      </c>
      <c r="DS6838" s="81">
        <v>2.6917730674869855E-4</v>
      </c>
      <c r="DT6838" s="81">
        <v>2.6917730674869855E-4</v>
      </c>
      <c r="DU6838" s="81">
        <v>0</v>
      </c>
      <c r="DV6838" s="81">
        <v>2.6917730674869855E-4</v>
      </c>
      <c r="DW6838" s="81">
        <v>2.6917730674869855E-4</v>
      </c>
      <c r="GE6838" s="81" t="s">
        <v>449</v>
      </c>
      <c r="GF6838" s="81" t="s">
        <v>155</v>
      </c>
      <c r="GG6838" s="81" t="s">
        <v>507</v>
      </c>
      <c r="GH6838" s="81" t="s">
        <v>461</v>
      </c>
      <c r="GI6838" s="81">
        <v>2027</v>
      </c>
      <c r="GJ6838" s="81" t="s">
        <v>201</v>
      </c>
      <c r="GK6838" s="81">
        <v>233.23007680795121</v>
      </c>
      <c r="GL6838" s="81">
        <v>557.6</v>
      </c>
      <c r="GM6838" s="81">
        <v>2027</v>
      </c>
      <c r="GN6838" s="81" t="s">
        <v>173</v>
      </c>
      <c r="GO6838" s="81">
        <v>1.1148832299820636E-2</v>
      </c>
      <c r="GP6838" s="81">
        <v>10</v>
      </c>
      <c r="GQ6838" s="81">
        <v>0</v>
      </c>
      <c r="GR6838" s="81" t="s">
        <v>448</v>
      </c>
      <c r="GS6838" s="81">
        <v>1.1148832299820636E-2</v>
      </c>
      <c r="GT6838" s="81">
        <v>2.6002430136061343</v>
      </c>
      <c r="GU6838" s="81">
        <v>1.1148832299820636E-2</v>
      </c>
      <c r="GV6838" s="81">
        <v>2.6002430136061343</v>
      </c>
      <c r="GW6838" s="81">
        <v>1.1148832299820636E-2</v>
      </c>
      <c r="GX6838" s="81">
        <v>2.6002430136061343</v>
      </c>
      <c r="GY6838" s="81">
        <v>1.1148832299820636E-2</v>
      </c>
      <c r="GZ6838" s="81">
        <v>2.6002430136061343</v>
      </c>
    </row>
    <row r="6839" spans="98:208" x14ac:dyDescent="0.25">
      <c r="CT6839" s="81" t="s">
        <v>155</v>
      </c>
      <c r="CU6839" s="81" t="s">
        <v>502</v>
      </c>
      <c r="CV6839" s="81" t="s">
        <v>457</v>
      </c>
      <c r="CW6839" s="81">
        <v>2031</v>
      </c>
      <c r="CX6839" s="81">
        <v>0</v>
      </c>
      <c r="CY6839" s="81">
        <v>0</v>
      </c>
      <c r="CZ6839" s="81">
        <v>0</v>
      </c>
      <c r="DA6839" s="81">
        <v>0</v>
      </c>
      <c r="DB6839" s="81">
        <v>15317.990942815961</v>
      </c>
      <c r="DC6839" s="81">
        <v>247.27299216494629</v>
      </c>
      <c r="DD6839" s="81">
        <v>9287.6490955444933</v>
      </c>
      <c r="DE6839" s="81">
        <v>5783.0688551065232</v>
      </c>
      <c r="DF6839" s="81">
        <v>0</v>
      </c>
      <c r="DG6839" s="81">
        <v>0</v>
      </c>
      <c r="DH6839" s="81">
        <v>2.7568051219218481</v>
      </c>
      <c r="DI6839" s="81">
        <v>2.7568051219218481</v>
      </c>
      <c r="DJ6839" s="81">
        <v>9.7641035490041199E-5</v>
      </c>
      <c r="DL6839" s="81">
        <v>0</v>
      </c>
      <c r="DM6839" s="81">
        <v>0</v>
      </c>
      <c r="DN6839" s="81">
        <v>0</v>
      </c>
      <c r="DO6839" s="81">
        <v>0</v>
      </c>
      <c r="DP6839" s="81">
        <v>0</v>
      </c>
      <c r="DQ6839" s="81">
        <v>0</v>
      </c>
      <c r="DR6839" s="81">
        <v>0</v>
      </c>
      <c r="DS6839" s="81">
        <v>2.6917730674869855E-4</v>
      </c>
      <c r="DT6839" s="81">
        <v>2.6917730674869855E-4</v>
      </c>
      <c r="DU6839" s="81">
        <v>0</v>
      </c>
      <c r="DV6839" s="81">
        <v>2.6917730674869855E-4</v>
      </c>
      <c r="DW6839" s="81">
        <v>2.6917730674869855E-4</v>
      </c>
      <c r="GE6839" s="81" t="s">
        <v>449</v>
      </c>
      <c r="GF6839" s="81" t="s">
        <v>155</v>
      </c>
      <c r="GG6839" s="81" t="s">
        <v>507</v>
      </c>
      <c r="GH6839" s="81" t="s">
        <v>461</v>
      </c>
      <c r="GI6839" s="81">
        <v>2028</v>
      </c>
      <c r="GJ6839" s="81" t="s">
        <v>201</v>
      </c>
      <c r="GK6839" s="81">
        <v>247.27299216495979</v>
      </c>
      <c r="GL6839" s="81">
        <v>557.6</v>
      </c>
      <c r="GM6839" s="81">
        <v>2028</v>
      </c>
      <c r="GN6839" s="81" t="s">
        <v>173</v>
      </c>
      <c r="GO6839" s="81">
        <v>1.1148832299820636E-2</v>
      </c>
      <c r="GP6839" s="81">
        <v>10</v>
      </c>
      <c r="GQ6839" s="81">
        <v>0</v>
      </c>
      <c r="GR6839" s="81" t="s">
        <v>448</v>
      </c>
      <c r="GS6839" s="81">
        <v>1.1148832299820636E-2</v>
      </c>
      <c r="GT6839" s="81">
        <v>2.7568051219219987</v>
      </c>
      <c r="GU6839" s="81">
        <v>1.1148832299820636E-2</v>
      </c>
      <c r="GV6839" s="81">
        <v>2.7568051219219987</v>
      </c>
      <c r="GW6839" s="81">
        <v>1.1148832299820636E-2</v>
      </c>
      <c r="GX6839" s="81">
        <v>2.7568051219219987</v>
      </c>
      <c r="GY6839" s="81">
        <v>1.1148832299820636E-2</v>
      </c>
      <c r="GZ6839" s="81">
        <v>2.7568051219219987</v>
      </c>
    </row>
    <row r="6840" spans="98:208" x14ac:dyDescent="0.25">
      <c r="CT6840" s="81" t="s">
        <v>155</v>
      </c>
      <c r="CU6840" s="81" t="s">
        <v>502</v>
      </c>
      <c r="CV6840" s="81" t="s">
        <v>457</v>
      </c>
      <c r="CW6840" s="81">
        <v>2032</v>
      </c>
      <c r="CX6840" s="81">
        <v>0</v>
      </c>
      <c r="CY6840" s="81">
        <v>0</v>
      </c>
      <c r="CZ6840" s="81">
        <v>0</v>
      </c>
      <c r="DA6840" s="81">
        <v>0</v>
      </c>
      <c r="DB6840" s="81">
        <v>15317.990942815961</v>
      </c>
      <c r="DC6840" s="81">
        <v>247.27299216494629</v>
      </c>
      <c r="DD6840" s="81">
        <v>9287.6490955444933</v>
      </c>
      <c r="DE6840" s="81">
        <v>5783.0688551065232</v>
      </c>
      <c r="DF6840" s="81">
        <v>0</v>
      </c>
      <c r="DG6840" s="81">
        <v>0</v>
      </c>
      <c r="DH6840" s="81">
        <v>0</v>
      </c>
      <c r="DI6840" s="81">
        <v>2.7568051219218481</v>
      </c>
      <c r="DJ6840" s="81">
        <v>9.7641035490041199E-5</v>
      </c>
      <c r="DL6840" s="81">
        <v>0</v>
      </c>
      <c r="DM6840" s="81">
        <v>0</v>
      </c>
      <c r="DN6840" s="81">
        <v>0</v>
      </c>
      <c r="DO6840" s="81">
        <v>0</v>
      </c>
      <c r="DP6840" s="81">
        <v>0</v>
      </c>
      <c r="DQ6840" s="81">
        <v>0</v>
      </c>
      <c r="DR6840" s="81">
        <v>0</v>
      </c>
      <c r="DS6840" s="81">
        <v>0</v>
      </c>
      <c r="DT6840" s="81">
        <v>0</v>
      </c>
      <c r="DU6840" s="81">
        <v>0</v>
      </c>
      <c r="DV6840" s="81">
        <v>2.6917730674869855E-4</v>
      </c>
      <c r="DW6840" s="81">
        <v>2.6917730674869855E-4</v>
      </c>
      <c r="GE6840" s="81" t="s">
        <v>449</v>
      </c>
      <c r="GF6840" s="81" t="s">
        <v>155</v>
      </c>
      <c r="GG6840" s="81" t="s">
        <v>507</v>
      </c>
      <c r="GH6840" s="81" t="s">
        <v>461</v>
      </c>
      <c r="GI6840" s="81">
        <v>2029</v>
      </c>
      <c r="GJ6840" s="81" t="s">
        <v>201</v>
      </c>
      <c r="GK6840" s="81">
        <v>247.27299216495979</v>
      </c>
      <c r="GL6840" s="81">
        <v>557.6</v>
      </c>
      <c r="GM6840" s="81">
        <v>2029</v>
      </c>
      <c r="GN6840" s="81" t="s">
        <v>173</v>
      </c>
      <c r="GO6840" s="81">
        <v>1.1148832299820636E-2</v>
      </c>
      <c r="GP6840" s="81">
        <v>10</v>
      </c>
      <c r="GQ6840" s="81">
        <v>0</v>
      </c>
      <c r="GR6840" s="81" t="s">
        <v>448</v>
      </c>
      <c r="GS6840" s="81">
        <v>1.1148832299820636E-2</v>
      </c>
      <c r="GT6840" s="81">
        <v>2.7568051219219987</v>
      </c>
      <c r="GU6840" s="81">
        <v>1.1148832299820636E-2</v>
      </c>
      <c r="GV6840" s="81">
        <v>2.7568051219219987</v>
      </c>
      <c r="GW6840" s="81">
        <v>1.1148832299820636E-2</v>
      </c>
      <c r="GX6840" s="81">
        <v>2.7568051219219987</v>
      </c>
      <c r="GY6840" s="81">
        <v>1.1148832299820636E-2</v>
      </c>
      <c r="GZ6840" s="81">
        <v>2.7568051219219987</v>
      </c>
    </row>
    <row r="6841" spans="98:208" x14ac:dyDescent="0.25">
      <c r="CT6841" s="81" t="s">
        <v>155</v>
      </c>
      <c r="CU6841" s="81" t="s">
        <v>502</v>
      </c>
      <c r="CV6841" s="81" t="s">
        <v>458</v>
      </c>
      <c r="CW6841" s="81">
        <v>2020</v>
      </c>
      <c r="CX6841" s="81">
        <v>0</v>
      </c>
      <c r="CY6841" s="81">
        <v>0</v>
      </c>
      <c r="CZ6841" s="81">
        <v>0</v>
      </c>
      <c r="DA6841" s="81">
        <v>0</v>
      </c>
      <c r="DB6841" s="81">
        <v>8807.9522308757732</v>
      </c>
      <c r="DC6841" s="81">
        <v>222.22942162783019</v>
      </c>
      <c r="DD6841" s="81">
        <v>8585.7228092479418</v>
      </c>
      <c r="DE6841" s="81">
        <v>0</v>
      </c>
      <c r="DF6841" s="81">
        <v>2.4775985538148118</v>
      </c>
      <c r="DG6841" s="81">
        <v>0</v>
      </c>
      <c r="DH6841" s="81">
        <v>0</v>
      </c>
      <c r="DI6841" s="81">
        <v>0</v>
      </c>
      <c r="DJ6841" s="81">
        <v>9.7641035490041199E-5</v>
      </c>
      <c r="DL6841" s="81">
        <v>0</v>
      </c>
      <c r="DM6841" s="81">
        <v>2.4191528832310678E-4</v>
      </c>
      <c r="DN6841" s="81">
        <v>2.4191528832310678E-4</v>
      </c>
      <c r="DO6841" s="81">
        <v>0</v>
      </c>
      <c r="DP6841" s="81">
        <v>0</v>
      </c>
      <c r="DQ6841" s="81">
        <v>0</v>
      </c>
      <c r="DR6841" s="81">
        <v>0</v>
      </c>
      <c r="DS6841" s="81">
        <v>0</v>
      </c>
      <c r="DT6841" s="81">
        <v>0</v>
      </c>
      <c r="DU6841" s="81">
        <v>0</v>
      </c>
      <c r="DV6841" s="81">
        <v>0</v>
      </c>
      <c r="DW6841" s="81">
        <v>0</v>
      </c>
      <c r="GE6841" s="81" t="s">
        <v>449</v>
      </c>
      <c r="GF6841" s="81" t="s">
        <v>155</v>
      </c>
      <c r="GG6841" s="81" t="s">
        <v>507</v>
      </c>
      <c r="GH6841" s="81" t="s">
        <v>461</v>
      </c>
      <c r="GI6841" s="81">
        <v>2030</v>
      </c>
      <c r="GJ6841" s="81" t="s">
        <v>201</v>
      </c>
      <c r="GK6841" s="81">
        <v>247.27299216495979</v>
      </c>
      <c r="GL6841" s="81">
        <v>557.6</v>
      </c>
      <c r="GM6841" s="81">
        <v>2030</v>
      </c>
      <c r="GN6841" s="81" t="s">
        <v>173</v>
      </c>
      <c r="GO6841" s="81">
        <v>1.1148832299820636E-2</v>
      </c>
      <c r="GP6841" s="81">
        <v>10</v>
      </c>
      <c r="GQ6841" s="81">
        <v>0</v>
      </c>
      <c r="GR6841" s="81" t="s">
        <v>448</v>
      </c>
      <c r="GS6841" s="81">
        <v>0</v>
      </c>
      <c r="GT6841" s="81">
        <v>0</v>
      </c>
      <c r="GU6841" s="81">
        <v>1.1148832299820636E-2</v>
      </c>
      <c r="GV6841" s="81">
        <v>2.7568051219219987</v>
      </c>
      <c r="GW6841" s="81">
        <v>1.1148832299820636E-2</v>
      </c>
      <c r="GX6841" s="81">
        <v>2.7568051219219987</v>
      </c>
      <c r="GY6841" s="81">
        <v>1.1148832299820636E-2</v>
      </c>
      <c r="GZ6841" s="81">
        <v>2.7568051219219987</v>
      </c>
    </row>
    <row r="6842" spans="98:208" x14ac:dyDescent="0.25">
      <c r="CT6842" s="81" t="s">
        <v>155</v>
      </c>
      <c r="CU6842" s="81" t="s">
        <v>502</v>
      </c>
      <c r="CV6842" s="81" t="s">
        <v>458</v>
      </c>
      <c r="CW6842" s="81">
        <v>2021</v>
      </c>
      <c r="CX6842" s="81">
        <v>0</v>
      </c>
      <c r="CY6842" s="81">
        <v>0</v>
      </c>
      <c r="CZ6842" s="81">
        <v>0</v>
      </c>
      <c r="DA6842" s="81">
        <v>0</v>
      </c>
      <c r="DB6842" s="81">
        <v>8807.9522308757732</v>
      </c>
      <c r="DC6842" s="81">
        <v>222.22942162783019</v>
      </c>
      <c r="DD6842" s="81">
        <v>8585.7228092479418</v>
      </c>
      <c r="DE6842" s="81">
        <v>0</v>
      </c>
      <c r="DF6842" s="81">
        <v>2.4775985538148118</v>
      </c>
      <c r="DG6842" s="81">
        <v>2.4775985538148118</v>
      </c>
      <c r="DH6842" s="81">
        <v>0</v>
      </c>
      <c r="DI6842" s="81">
        <v>0</v>
      </c>
      <c r="DJ6842" s="81">
        <v>9.7641035490041199E-5</v>
      </c>
      <c r="DL6842" s="81">
        <v>0</v>
      </c>
      <c r="DM6842" s="81">
        <v>2.4191528832310678E-4</v>
      </c>
      <c r="DN6842" s="81">
        <v>2.4191528832310678E-4</v>
      </c>
      <c r="DO6842" s="81">
        <v>0</v>
      </c>
      <c r="DP6842" s="81">
        <v>2.4191528832310678E-4</v>
      </c>
      <c r="DQ6842" s="81">
        <v>2.4191528832310678E-4</v>
      </c>
      <c r="DR6842" s="81">
        <v>0</v>
      </c>
      <c r="DS6842" s="81">
        <v>0</v>
      </c>
      <c r="DT6842" s="81">
        <v>0</v>
      </c>
      <c r="DU6842" s="81">
        <v>0</v>
      </c>
      <c r="DV6842" s="81">
        <v>0</v>
      </c>
      <c r="DW6842" s="81">
        <v>0</v>
      </c>
      <c r="GE6842" s="81" t="s">
        <v>449</v>
      </c>
      <c r="GF6842" s="81" t="s">
        <v>155</v>
      </c>
      <c r="GG6842" s="81" t="s">
        <v>507</v>
      </c>
      <c r="GH6842" s="81" t="s">
        <v>461</v>
      </c>
      <c r="GI6842" s="81">
        <v>2031</v>
      </c>
      <c r="GJ6842" s="81" t="s">
        <v>201</v>
      </c>
      <c r="GK6842" s="81">
        <v>247.27299216495979</v>
      </c>
      <c r="GL6842" s="81">
        <v>557.6</v>
      </c>
      <c r="GM6842" s="81">
        <v>2031</v>
      </c>
      <c r="GN6842" s="81" t="s">
        <v>173</v>
      </c>
      <c r="GO6842" s="81">
        <v>1.1148832299820636E-2</v>
      </c>
      <c r="GP6842" s="81">
        <v>10</v>
      </c>
      <c r="GQ6842" s="81">
        <v>0</v>
      </c>
      <c r="GR6842" s="81" t="s">
        <v>448</v>
      </c>
      <c r="GS6842" s="81">
        <v>0</v>
      </c>
      <c r="GT6842" s="81">
        <v>0</v>
      </c>
      <c r="GU6842" s="81">
        <v>0</v>
      </c>
      <c r="GV6842" s="81">
        <v>0</v>
      </c>
      <c r="GW6842" s="81">
        <v>1.1148832299820636E-2</v>
      </c>
      <c r="GX6842" s="81">
        <v>2.7568051219219987</v>
      </c>
      <c r="GY6842" s="81">
        <v>1.1148832299820636E-2</v>
      </c>
      <c r="GZ6842" s="81">
        <v>2.7568051219219987</v>
      </c>
    </row>
    <row r="6843" spans="98:208" x14ac:dyDescent="0.25">
      <c r="CT6843" s="81" t="s">
        <v>155</v>
      </c>
      <c r="CU6843" s="81" t="s">
        <v>502</v>
      </c>
      <c r="CV6843" s="81" t="s">
        <v>458</v>
      </c>
      <c r="CW6843" s="81">
        <v>2022</v>
      </c>
      <c r="CX6843" s="81">
        <v>0</v>
      </c>
      <c r="CY6843" s="81">
        <v>0</v>
      </c>
      <c r="CZ6843" s="81">
        <v>0</v>
      </c>
      <c r="DA6843" s="81">
        <v>0</v>
      </c>
      <c r="DB6843" s="81">
        <v>8807.9522308757732</v>
      </c>
      <c r="DC6843" s="81">
        <v>222.22942162783019</v>
      </c>
      <c r="DD6843" s="81">
        <v>8585.7228092479418</v>
      </c>
      <c r="DE6843" s="81">
        <v>0</v>
      </c>
      <c r="DF6843" s="81">
        <v>2.4775985538148118</v>
      </c>
      <c r="DG6843" s="81">
        <v>2.4775985538148118</v>
      </c>
      <c r="DH6843" s="81">
        <v>2.4775985538148118</v>
      </c>
      <c r="DI6843" s="81">
        <v>0</v>
      </c>
      <c r="DJ6843" s="81">
        <v>9.7641035490041199E-5</v>
      </c>
      <c r="DL6843" s="81">
        <v>0</v>
      </c>
      <c r="DM6843" s="81">
        <v>2.4191528832310678E-4</v>
      </c>
      <c r="DN6843" s="81">
        <v>2.4191528832310678E-4</v>
      </c>
      <c r="DO6843" s="81">
        <v>0</v>
      </c>
      <c r="DP6843" s="81">
        <v>2.4191528832310678E-4</v>
      </c>
      <c r="DQ6843" s="81">
        <v>2.4191528832310678E-4</v>
      </c>
      <c r="DR6843" s="81">
        <v>0</v>
      </c>
      <c r="DS6843" s="81">
        <v>2.4191528832310678E-4</v>
      </c>
      <c r="DT6843" s="81">
        <v>2.4191528832310678E-4</v>
      </c>
      <c r="DU6843" s="81">
        <v>0</v>
      </c>
      <c r="DV6843" s="81">
        <v>0</v>
      </c>
      <c r="DW6843" s="81">
        <v>0</v>
      </c>
      <c r="GE6843" s="81" t="s">
        <v>449</v>
      </c>
      <c r="GF6843" s="81" t="s">
        <v>155</v>
      </c>
      <c r="GG6843" s="81" t="s">
        <v>507</v>
      </c>
      <c r="GH6843" s="81" t="s">
        <v>461</v>
      </c>
      <c r="GI6843" s="81">
        <v>2032</v>
      </c>
      <c r="GJ6843" s="81" t="s">
        <v>201</v>
      </c>
      <c r="GK6843" s="81">
        <v>247.27299216495979</v>
      </c>
      <c r="GL6843" s="81">
        <v>557.6</v>
      </c>
      <c r="GM6843" s="81">
        <v>2032</v>
      </c>
      <c r="GN6843" s="81" t="s">
        <v>173</v>
      </c>
      <c r="GO6843" s="81">
        <v>1.1148832299820636E-2</v>
      </c>
      <c r="GP6843" s="81">
        <v>10</v>
      </c>
      <c r="GQ6843" s="81">
        <v>0</v>
      </c>
      <c r="GR6843" s="81" t="s">
        <v>448</v>
      </c>
      <c r="GS6843" s="81">
        <v>0</v>
      </c>
      <c r="GT6843" s="81">
        <v>0</v>
      </c>
      <c r="GU6843" s="81">
        <v>0</v>
      </c>
      <c r="GV6843" s="81">
        <v>0</v>
      </c>
      <c r="GW6843" s="81">
        <v>0</v>
      </c>
      <c r="GX6843" s="81">
        <v>0</v>
      </c>
      <c r="GY6843" s="81">
        <v>1.1148832299820636E-2</v>
      </c>
      <c r="GZ6843" s="81">
        <v>2.7568051219219987</v>
      </c>
    </row>
    <row r="6844" spans="98:208" x14ac:dyDescent="0.25">
      <c r="CT6844" s="81" t="s">
        <v>155</v>
      </c>
      <c r="CU6844" s="81" t="s">
        <v>502</v>
      </c>
      <c r="CV6844" s="81" t="s">
        <v>458</v>
      </c>
      <c r="CW6844" s="81">
        <v>2023</v>
      </c>
      <c r="CX6844" s="81">
        <v>0</v>
      </c>
      <c r="CY6844" s="81">
        <v>0</v>
      </c>
      <c r="CZ6844" s="81">
        <v>0</v>
      </c>
      <c r="DA6844" s="81">
        <v>0</v>
      </c>
      <c r="DB6844" s="81">
        <v>9129.7460702365297</v>
      </c>
      <c r="DC6844" s="81">
        <v>233.2300768079389</v>
      </c>
      <c r="DD6844" s="81">
        <v>8896.5159934285912</v>
      </c>
      <c r="DE6844" s="81">
        <v>0</v>
      </c>
      <c r="DF6844" s="81">
        <v>2.6002430136059971</v>
      </c>
      <c r="DG6844" s="81">
        <v>2.6002430136059971</v>
      </c>
      <c r="DH6844" s="81">
        <v>2.6002430136059971</v>
      </c>
      <c r="DI6844" s="81">
        <v>2.6002430136059971</v>
      </c>
      <c r="DJ6844" s="81">
        <v>9.7641035490041199E-5</v>
      </c>
      <c r="DL6844" s="81">
        <v>0</v>
      </c>
      <c r="DM6844" s="81">
        <v>2.5389042037423482E-4</v>
      </c>
      <c r="DN6844" s="81">
        <v>2.5389042037423482E-4</v>
      </c>
      <c r="DO6844" s="81">
        <v>0</v>
      </c>
      <c r="DP6844" s="81">
        <v>2.5389042037423482E-4</v>
      </c>
      <c r="DQ6844" s="81">
        <v>2.5389042037423482E-4</v>
      </c>
      <c r="DR6844" s="81">
        <v>0</v>
      </c>
      <c r="DS6844" s="81">
        <v>2.5389042037423482E-4</v>
      </c>
      <c r="DT6844" s="81">
        <v>2.5389042037423482E-4</v>
      </c>
      <c r="DU6844" s="81">
        <v>0</v>
      </c>
      <c r="DV6844" s="81">
        <v>2.5389042037423482E-4</v>
      </c>
      <c r="DW6844" s="81">
        <v>2.5389042037423482E-4</v>
      </c>
      <c r="GE6844" s="81" t="s">
        <v>449</v>
      </c>
      <c r="GF6844" s="81" t="s">
        <v>155</v>
      </c>
      <c r="GG6844" s="81" t="s">
        <v>507</v>
      </c>
      <c r="GH6844" s="81" t="s">
        <v>451</v>
      </c>
      <c r="GI6844" s="81">
        <v>2021</v>
      </c>
      <c r="GJ6844" s="81" t="s">
        <v>201</v>
      </c>
      <c r="GK6844" s="81">
        <v>222.2294216279156</v>
      </c>
      <c r="GL6844" s="81">
        <v>557.6</v>
      </c>
      <c r="GM6844" s="81">
        <v>2021</v>
      </c>
      <c r="GN6844" s="81" t="s">
        <v>173</v>
      </c>
      <c r="GO6844" s="81">
        <v>1.1148832299820636E-2</v>
      </c>
      <c r="GP6844" s="81">
        <v>10</v>
      </c>
      <c r="GQ6844" s="81">
        <v>0</v>
      </c>
      <c r="GR6844" s="81" t="s">
        <v>448</v>
      </c>
      <c r="GS6844" s="81">
        <v>1.1148832299820636E-2</v>
      </c>
      <c r="GT6844" s="81">
        <v>2.4775985538157639</v>
      </c>
      <c r="GU6844" s="81">
        <v>1.1148832299820636E-2</v>
      </c>
      <c r="GV6844" s="81">
        <v>2.4775985538157639</v>
      </c>
      <c r="GW6844" s="81">
        <v>0</v>
      </c>
      <c r="GX6844" s="81">
        <v>0</v>
      </c>
      <c r="GY6844" s="81">
        <v>0</v>
      </c>
      <c r="GZ6844" s="81">
        <v>0</v>
      </c>
    </row>
    <row r="6845" spans="98:208" x14ac:dyDescent="0.25">
      <c r="CT6845" s="81" t="s">
        <v>155</v>
      </c>
      <c r="CU6845" s="81" t="s">
        <v>502</v>
      </c>
      <c r="CV6845" s="81" t="s">
        <v>458</v>
      </c>
      <c r="CW6845" s="81">
        <v>2024</v>
      </c>
      <c r="CX6845" s="81">
        <v>0</v>
      </c>
      <c r="CY6845" s="81">
        <v>0</v>
      </c>
      <c r="CZ6845" s="81">
        <v>0</v>
      </c>
      <c r="DA6845" s="81">
        <v>0</v>
      </c>
      <c r="DB6845" s="81">
        <v>9129.7460702365297</v>
      </c>
      <c r="DC6845" s="81">
        <v>233.2300768079389</v>
      </c>
      <c r="DD6845" s="81">
        <v>8896.5159934285912</v>
      </c>
      <c r="DE6845" s="81">
        <v>0</v>
      </c>
      <c r="DF6845" s="81">
        <v>2.6002430136059971</v>
      </c>
      <c r="DG6845" s="81">
        <v>2.6002430136059971</v>
      </c>
      <c r="DH6845" s="81">
        <v>2.6002430136059971</v>
      </c>
      <c r="DI6845" s="81">
        <v>2.6002430136059971</v>
      </c>
      <c r="DJ6845" s="81">
        <v>9.7641035490041199E-5</v>
      </c>
      <c r="DL6845" s="81">
        <v>0</v>
      </c>
      <c r="DM6845" s="81">
        <v>2.5389042037423482E-4</v>
      </c>
      <c r="DN6845" s="81">
        <v>2.5389042037423482E-4</v>
      </c>
      <c r="DO6845" s="81">
        <v>0</v>
      </c>
      <c r="DP6845" s="81">
        <v>2.5389042037423482E-4</v>
      </c>
      <c r="DQ6845" s="81">
        <v>2.5389042037423482E-4</v>
      </c>
      <c r="DR6845" s="81">
        <v>0</v>
      </c>
      <c r="DS6845" s="81">
        <v>2.5389042037423482E-4</v>
      </c>
      <c r="DT6845" s="81">
        <v>2.5389042037423482E-4</v>
      </c>
      <c r="DU6845" s="81">
        <v>0</v>
      </c>
      <c r="DV6845" s="81">
        <v>2.5389042037423482E-4</v>
      </c>
      <c r="DW6845" s="81">
        <v>2.5389042037423482E-4</v>
      </c>
      <c r="GE6845" s="81" t="s">
        <v>449</v>
      </c>
      <c r="GF6845" s="81" t="s">
        <v>155</v>
      </c>
      <c r="GG6845" s="81" t="s">
        <v>507</v>
      </c>
      <c r="GH6845" s="81" t="s">
        <v>451</v>
      </c>
      <c r="GI6845" s="81">
        <v>2022</v>
      </c>
      <c r="GJ6845" s="81" t="s">
        <v>201</v>
      </c>
      <c r="GK6845" s="81">
        <v>222.2294216279156</v>
      </c>
      <c r="GL6845" s="81">
        <v>557.6</v>
      </c>
      <c r="GM6845" s="81">
        <v>2022</v>
      </c>
      <c r="GN6845" s="81" t="s">
        <v>173</v>
      </c>
      <c r="GO6845" s="81">
        <v>1.1148832299820636E-2</v>
      </c>
      <c r="GP6845" s="81">
        <v>10</v>
      </c>
      <c r="GQ6845" s="81">
        <v>0</v>
      </c>
      <c r="GR6845" s="81" t="s">
        <v>448</v>
      </c>
      <c r="GS6845" s="81">
        <v>1.1148832299820636E-2</v>
      </c>
      <c r="GT6845" s="81">
        <v>2.4775985538157639</v>
      </c>
      <c r="GU6845" s="81">
        <v>1.1148832299820636E-2</v>
      </c>
      <c r="GV6845" s="81">
        <v>2.4775985538157639</v>
      </c>
      <c r="GW6845" s="81">
        <v>1.1148832299820636E-2</v>
      </c>
      <c r="GX6845" s="81">
        <v>2.4775985538157639</v>
      </c>
      <c r="GY6845" s="81">
        <v>0</v>
      </c>
      <c r="GZ6845" s="81">
        <v>0</v>
      </c>
    </row>
    <row r="6846" spans="98:208" x14ac:dyDescent="0.25">
      <c r="CT6846" s="81" t="s">
        <v>155</v>
      </c>
      <c r="CU6846" s="81" t="s">
        <v>502</v>
      </c>
      <c r="CV6846" s="81" t="s">
        <v>458</v>
      </c>
      <c r="CW6846" s="81">
        <v>2025</v>
      </c>
      <c r="CX6846" s="81">
        <v>0</v>
      </c>
      <c r="CY6846" s="81">
        <v>0</v>
      </c>
      <c r="CZ6846" s="81">
        <v>0</v>
      </c>
      <c r="DA6846" s="81">
        <v>0</v>
      </c>
      <c r="DB6846" s="81">
        <v>9129.7460702365297</v>
      </c>
      <c r="DC6846" s="81">
        <v>233.2300768079389</v>
      </c>
      <c r="DD6846" s="81">
        <v>8896.5159934285912</v>
      </c>
      <c r="DE6846" s="81">
        <v>0</v>
      </c>
      <c r="DF6846" s="81">
        <v>2.6002430136059971</v>
      </c>
      <c r="DG6846" s="81">
        <v>2.6002430136059971</v>
      </c>
      <c r="DH6846" s="81">
        <v>2.6002430136059971</v>
      </c>
      <c r="DI6846" s="81">
        <v>2.6002430136059971</v>
      </c>
      <c r="DJ6846" s="81">
        <v>9.7641035490041199E-5</v>
      </c>
      <c r="DL6846" s="81">
        <v>0</v>
      </c>
      <c r="DM6846" s="81">
        <v>2.5389042037423482E-4</v>
      </c>
      <c r="DN6846" s="81">
        <v>2.5389042037423482E-4</v>
      </c>
      <c r="DO6846" s="81">
        <v>0</v>
      </c>
      <c r="DP6846" s="81">
        <v>2.5389042037423482E-4</v>
      </c>
      <c r="DQ6846" s="81">
        <v>2.5389042037423482E-4</v>
      </c>
      <c r="DR6846" s="81">
        <v>0</v>
      </c>
      <c r="DS6846" s="81">
        <v>2.5389042037423482E-4</v>
      </c>
      <c r="DT6846" s="81">
        <v>2.5389042037423482E-4</v>
      </c>
      <c r="DU6846" s="81">
        <v>0</v>
      </c>
      <c r="DV6846" s="81">
        <v>2.5389042037423482E-4</v>
      </c>
      <c r="DW6846" s="81">
        <v>2.5389042037423482E-4</v>
      </c>
      <c r="GE6846" s="81" t="s">
        <v>449</v>
      </c>
      <c r="GF6846" s="81" t="s">
        <v>155</v>
      </c>
      <c r="GG6846" s="81" t="s">
        <v>507</v>
      </c>
      <c r="GH6846" s="81" t="s">
        <v>451</v>
      </c>
      <c r="GI6846" s="81">
        <v>2023</v>
      </c>
      <c r="GJ6846" s="81" t="s">
        <v>201</v>
      </c>
      <c r="GK6846" s="81">
        <v>233.23007680802829</v>
      </c>
      <c r="GL6846" s="81">
        <v>557.6</v>
      </c>
      <c r="GM6846" s="81">
        <v>2023</v>
      </c>
      <c r="GN6846" s="81" t="s">
        <v>173</v>
      </c>
      <c r="GO6846" s="81">
        <v>1.1148832299820636E-2</v>
      </c>
      <c r="GP6846" s="81">
        <v>10</v>
      </c>
      <c r="GQ6846" s="81">
        <v>0</v>
      </c>
      <c r="GR6846" s="81" t="s">
        <v>448</v>
      </c>
      <c r="GS6846" s="81">
        <v>1.1148832299820636E-2</v>
      </c>
      <c r="GT6846" s="81">
        <v>2.6002430136069936</v>
      </c>
      <c r="GU6846" s="81">
        <v>1.1148832299820636E-2</v>
      </c>
      <c r="GV6846" s="81">
        <v>2.6002430136069936</v>
      </c>
      <c r="GW6846" s="81">
        <v>1.1148832299820636E-2</v>
      </c>
      <c r="GX6846" s="81">
        <v>2.6002430136069936</v>
      </c>
      <c r="GY6846" s="81">
        <v>1.1148832299820636E-2</v>
      </c>
      <c r="GZ6846" s="81">
        <v>2.6002430136069936</v>
      </c>
    </row>
    <row r="6847" spans="98:208" x14ac:dyDescent="0.25">
      <c r="CT6847" s="81" t="s">
        <v>155</v>
      </c>
      <c r="CU6847" s="81" t="s">
        <v>502</v>
      </c>
      <c r="CV6847" s="81" t="s">
        <v>458</v>
      </c>
      <c r="CW6847" s="81">
        <v>2026</v>
      </c>
      <c r="CX6847" s="81">
        <v>0</v>
      </c>
      <c r="CY6847" s="81">
        <v>0</v>
      </c>
      <c r="CZ6847" s="81">
        <v>0</v>
      </c>
      <c r="DA6847" s="81">
        <v>0</v>
      </c>
      <c r="DB6847" s="81">
        <v>9129.7460702365297</v>
      </c>
      <c r="DC6847" s="81">
        <v>233.2300768079389</v>
      </c>
      <c r="DD6847" s="81">
        <v>8896.5159934285912</v>
      </c>
      <c r="DE6847" s="81">
        <v>0</v>
      </c>
      <c r="DF6847" s="81">
        <v>2.6002430136059971</v>
      </c>
      <c r="DG6847" s="81">
        <v>2.6002430136059971</v>
      </c>
      <c r="DH6847" s="81">
        <v>2.6002430136059971</v>
      </c>
      <c r="DI6847" s="81">
        <v>2.6002430136059971</v>
      </c>
      <c r="DJ6847" s="81">
        <v>9.7641035490041199E-5</v>
      </c>
      <c r="DL6847" s="81">
        <v>0</v>
      </c>
      <c r="DM6847" s="81">
        <v>2.5389042037423482E-4</v>
      </c>
      <c r="DN6847" s="81">
        <v>2.5389042037423482E-4</v>
      </c>
      <c r="DO6847" s="81">
        <v>0</v>
      </c>
      <c r="DP6847" s="81">
        <v>2.5389042037423482E-4</v>
      </c>
      <c r="DQ6847" s="81">
        <v>2.5389042037423482E-4</v>
      </c>
      <c r="DR6847" s="81">
        <v>0</v>
      </c>
      <c r="DS6847" s="81">
        <v>2.5389042037423482E-4</v>
      </c>
      <c r="DT6847" s="81">
        <v>2.5389042037423482E-4</v>
      </c>
      <c r="DU6847" s="81">
        <v>0</v>
      </c>
      <c r="DV6847" s="81">
        <v>2.5389042037423482E-4</v>
      </c>
      <c r="DW6847" s="81">
        <v>2.5389042037423482E-4</v>
      </c>
      <c r="GE6847" s="81" t="s">
        <v>449</v>
      </c>
      <c r="GF6847" s="81" t="s">
        <v>155</v>
      </c>
      <c r="GG6847" s="81" t="s">
        <v>507</v>
      </c>
      <c r="GH6847" s="81" t="s">
        <v>451</v>
      </c>
      <c r="GI6847" s="81">
        <v>2024</v>
      </c>
      <c r="GJ6847" s="81" t="s">
        <v>201</v>
      </c>
      <c r="GK6847" s="81">
        <v>233.23007680802829</v>
      </c>
      <c r="GL6847" s="81">
        <v>557.6</v>
      </c>
      <c r="GM6847" s="81">
        <v>2024</v>
      </c>
      <c r="GN6847" s="81" t="s">
        <v>173</v>
      </c>
      <c r="GO6847" s="81">
        <v>1.1148832299820636E-2</v>
      </c>
      <c r="GP6847" s="81">
        <v>10</v>
      </c>
      <c r="GQ6847" s="81">
        <v>0</v>
      </c>
      <c r="GR6847" s="81" t="s">
        <v>448</v>
      </c>
      <c r="GS6847" s="81">
        <v>1.1148832299820636E-2</v>
      </c>
      <c r="GT6847" s="81">
        <v>2.6002430136069936</v>
      </c>
      <c r="GU6847" s="81">
        <v>1.1148832299820636E-2</v>
      </c>
      <c r="GV6847" s="81">
        <v>2.6002430136069936</v>
      </c>
      <c r="GW6847" s="81">
        <v>1.1148832299820636E-2</v>
      </c>
      <c r="GX6847" s="81">
        <v>2.6002430136069936</v>
      </c>
      <c r="GY6847" s="81">
        <v>1.1148832299820636E-2</v>
      </c>
      <c r="GZ6847" s="81">
        <v>2.6002430136069936</v>
      </c>
    </row>
    <row r="6848" spans="98:208" x14ac:dyDescent="0.25">
      <c r="CT6848" s="81" t="s">
        <v>155</v>
      </c>
      <c r="CU6848" s="81" t="s">
        <v>502</v>
      </c>
      <c r="CV6848" s="81" t="s">
        <v>458</v>
      </c>
      <c r="CW6848" s="81">
        <v>2027</v>
      </c>
      <c r="CX6848" s="81">
        <v>0</v>
      </c>
      <c r="CY6848" s="81">
        <v>0</v>
      </c>
      <c r="CZ6848" s="81">
        <v>0</v>
      </c>
      <c r="DA6848" s="81">
        <v>0</v>
      </c>
      <c r="DB6848" s="81">
        <v>9129.7460702365297</v>
      </c>
      <c r="DC6848" s="81">
        <v>233.2300768079389</v>
      </c>
      <c r="DD6848" s="81">
        <v>8896.5159934285912</v>
      </c>
      <c r="DE6848" s="81">
        <v>0</v>
      </c>
      <c r="DF6848" s="81">
        <v>2.6002430136059971</v>
      </c>
      <c r="DG6848" s="81">
        <v>2.6002430136059971</v>
      </c>
      <c r="DH6848" s="81">
        <v>2.6002430136059971</v>
      </c>
      <c r="DI6848" s="81">
        <v>2.6002430136059971</v>
      </c>
      <c r="DJ6848" s="81">
        <v>9.7641035490041199E-5</v>
      </c>
      <c r="DL6848" s="81">
        <v>0</v>
      </c>
      <c r="DM6848" s="81">
        <v>2.5389042037423482E-4</v>
      </c>
      <c r="DN6848" s="81">
        <v>2.5389042037423482E-4</v>
      </c>
      <c r="DO6848" s="81">
        <v>0</v>
      </c>
      <c r="DP6848" s="81">
        <v>2.5389042037423482E-4</v>
      </c>
      <c r="DQ6848" s="81">
        <v>2.5389042037423482E-4</v>
      </c>
      <c r="DR6848" s="81">
        <v>0</v>
      </c>
      <c r="DS6848" s="81">
        <v>2.5389042037423482E-4</v>
      </c>
      <c r="DT6848" s="81">
        <v>2.5389042037423482E-4</v>
      </c>
      <c r="DU6848" s="81">
        <v>0</v>
      </c>
      <c r="DV6848" s="81">
        <v>2.5389042037423482E-4</v>
      </c>
      <c r="DW6848" s="81">
        <v>2.5389042037423482E-4</v>
      </c>
      <c r="GE6848" s="81" t="s">
        <v>449</v>
      </c>
      <c r="GF6848" s="81" t="s">
        <v>155</v>
      </c>
      <c r="GG6848" s="81" t="s">
        <v>507</v>
      </c>
      <c r="GH6848" s="81" t="s">
        <v>451</v>
      </c>
      <c r="GI6848" s="81">
        <v>2025</v>
      </c>
      <c r="GJ6848" s="81" t="s">
        <v>201</v>
      </c>
      <c r="GK6848" s="81">
        <v>233.23007680802829</v>
      </c>
      <c r="GL6848" s="81">
        <v>557.6</v>
      </c>
      <c r="GM6848" s="81">
        <v>2025</v>
      </c>
      <c r="GN6848" s="81" t="s">
        <v>173</v>
      </c>
      <c r="GO6848" s="81">
        <v>1.1148832299820636E-2</v>
      </c>
      <c r="GP6848" s="81">
        <v>10</v>
      </c>
      <c r="GQ6848" s="81">
        <v>0</v>
      </c>
      <c r="GR6848" s="81" t="s">
        <v>448</v>
      </c>
      <c r="GS6848" s="81">
        <v>1.1148832299820636E-2</v>
      </c>
      <c r="GT6848" s="81">
        <v>2.6002430136069936</v>
      </c>
      <c r="GU6848" s="81">
        <v>1.1148832299820636E-2</v>
      </c>
      <c r="GV6848" s="81">
        <v>2.6002430136069936</v>
      </c>
      <c r="GW6848" s="81">
        <v>1.1148832299820636E-2</v>
      </c>
      <c r="GX6848" s="81">
        <v>2.6002430136069936</v>
      </c>
      <c r="GY6848" s="81">
        <v>1.1148832299820636E-2</v>
      </c>
      <c r="GZ6848" s="81">
        <v>2.6002430136069936</v>
      </c>
    </row>
    <row r="6849" spans="98:208" x14ac:dyDescent="0.25">
      <c r="CT6849" s="81" t="s">
        <v>155</v>
      </c>
      <c r="CU6849" s="81" t="s">
        <v>502</v>
      </c>
      <c r="CV6849" s="81" t="s">
        <v>458</v>
      </c>
      <c r="CW6849" s="81">
        <v>2028</v>
      </c>
      <c r="CX6849" s="81">
        <v>0</v>
      </c>
      <c r="CY6849" s="81">
        <v>0</v>
      </c>
      <c r="CZ6849" s="81">
        <v>0</v>
      </c>
      <c r="DA6849" s="81">
        <v>0</v>
      </c>
      <c r="DB6849" s="81">
        <v>9534.9220877094394</v>
      </c>
      <c r="DC6849" s="81">
        <v>247.27299216494629</v>
      </c>
      <c r="DD6849" s="81">
        <v>9287.6490955444933</v>
      </c>
      <c r="DE6849" s="81">
        <v>0</v>
      </c>
      <c r="DF6849" s="81">
        <v>2.7568051219218481</v>
      </c>
      <c r="DG6849" s="81">
        <v>2.7568051219218481</v>
      </c>
      <c r="DH6849" s="81">
        <v>2.7568051219218481</v>
      </c>
      <c r="DI6849" s="81">
        <v>2.7568051219218481</v>
      </c>
      <c r="DJ6849" s="81">
        <v>9.7641035490041199E-5</v>
      </c>
      <c r="DL6849" s="81">
        <v>0</v>
      </c>
      <c r="DM6849" s="81">
        <v>2.6917730674869855E-4</v>
      </c>
      <c r="DN6849" s="81">
        <v>2.6917730674869855E-4</v>
      </c>
      <c r="DO6849" s="81">
        <v>0</v>
      </c>
      <c r="DP6849" s="81">
        <v>2.6917730674869855E-4</v>
      </c>
      <c r="DQ6849" s="81">
        <v>2.6917730674869855E-4</v>
      </c>
      <c r="DR6849" s="81">
        <v>0</v>
      </c>
      <c r="DS6849" s="81">
        <v>2.6917730674869855E-4</v>
      </c>
      <c r="DT6849" s="81">
        <v>2.6917730674869855E-4</v>
      </c>
      <c r="DU6849" s="81">
        <v>0</v>
      </c>
      <c r="DV6849" s="81">
        <v>2.6917730674869855E-4</v>
      </c>
      <c r="DW6849" s="81">
        <v>2.6917730674869855E-4</v>
      </c>
      <c r="GE6849" s="81" t="s">
        <v>449</v>
      </c>
      <c r="GF6849" s="81" t="s">
        <v>155</v>
      </c>
      <c r="GG6849" s="81" t="s">
        <v>507</v>
      </c>
      <c r="GH6849" s="81" t="s">
        <v>451</v>
      </c>
      <c r="GI6849" s="81">
        <v>2026</v>
      </c>
      <c r="GJ6849" s="81" t="s">
        <v>201</v>
      </c>
      <c r="GK6849" s="81">
        <v>233.23007680802829</v>
      </c>
      <c r="GL6849" s="81">
        <v>557.6</v>
      </c>
      <c r="GM6849" s="81">
        <v>2026</v>
      </c>
      <c r="GN6849" s="81" t="s">
        <v>173</v>
      </c>
      <c r="GO6849" s="81">
        <v>1.1148832299820636E-2</v>
      </c>
      <c r="GP6849" s="81">
        <v>10</v>
      </c>
      <c r="GQ6849" s="81">
        <v>0</v>
      </c>
      <c r="GR6849" s="81" t="s">
        <v>448</v>
      </c>
      <c r="GS6849" s="81">
        <v>1.1148832299820636E-2</v>
      </c>
      <c r="GT6849" s="81">
        <v>2.6002430136069936</v>
      </c>
      <c r="GU6849" s="81">
        <v>1.1148832299820636E-2</v>
      </c>
      <c r="GV6849" s="81">
        <v>2.6002430136069936</v>
      </c>
      <c r="GW6849" s="81">
        <v>1.1148832299820636E-2</v>
      </c>
      <c r="GX6849" s="81">
        <v>2.6002430136069936</v>
      </c>
      <c r="GY6849" s="81">
        <v>1.1148832299820636E-2</v>
      </c>
      <c r="GZ6849" s="81">
        <v>2.6002430136069936</v>
      </c>
    </row>
    <row r="6850" spans="98:208" x14ac:dyDescent="0.25">
      <c r="CT6850" s="81" t="s">
        <v>155</v>
      </c>
      <c r="CU6850" s="81" t="s">
        <v>502</v>
      </c>
      <c r="CV6850" s="81" t="s">
        <v>458</v>
      </c>
      <c r="CW6850" s="81">
        <v>2029</v>
      </c>
      <c r="CX6850" s="81">
        <v>0</v>
      </c>
      <c r="CY6850" s="81">
        <v>0</v>
      </c>
      <c r="CZ6850" s="81">
        <v>0</v>
      </c>
      <c r="DA6850" s="81">
        <v>0</v>
      </c>
      <c r="DB6850" s="81">
        <v>9534.9220877094394</v>
      </c>
      <c r="DC6850" s="81">
        <v>247.27299216494629</v>
      </c>
      <c r="DD6850" s="81">
        <v>9287.6490955444933</v>
      </c>
      <c r="DE6850" s="81">
        <v>0</v>
      </c>
      <c r="DF6850" s="81">
        <v>2.7568051219218481</v>
      </c>
      <c r="DG6850" s="81">
        <v>2.7568051219218481</v>
      </c>
      <c r="DH6850" s="81">
        <v>2.7568051219218481</v>
      </c>
      <c r="DI6850" s="81">
        <v>2.7568051219218481</v>
      </c>
      <c r="DJ6850" s="81">
        <v>9.7641035490041199E-5</v>
      </c>
      <c r="DL6850" s="81">
        <v>0</v>
      </c>
      <c r="DM6850" s="81">
        <v>2.6917730674869855E-4</v>
      </c>
      <c r="DN6850" s="81">
        <v>2.6917730674869855E-4</v>
      </c>
      <c r="DO6850" s="81">
        <v>0</v>
      </c>
      <c r="DP6850" s="81">
        <v>2.6917730674869855E-4</v>
      </c>
      <c r="DQ6850" s="81">
        <v>2.6917730674869855E-4</v>
      </c>
      <c r="DR6850" s="81">
        <v>0</v>
      </c>
      <c r="DS6850" s="81">
        <v>2.6917730674869855E-4</v>
      </c>
      <c r="DT6850" s="81">
        <v>2.6917730674869855E-4</v>
      </c>
      <c r="DU6850" s="81">
        <v>0</v>
      </c>
      <c r="DV6850" s="81">
        <v>2.6917730674869855E-4</v>
      </c>
      <c r="DW6850" s="81">
        <v>2.6917730674869855E-4</v>
      </c>
      <c r="GE6850" s="81" t="s">
        <v>449</v>
      </c>
      <c r="GF6850" s="81" t="s">
        <v>155</v>
      </c>
      <c r="GG6850" s="81" t="s">
        <v>507</v>
      </c>
      <c r="GH6850" s="81" t="s">
        <v>451</v>
      </c>
      <c r="GI6850" s="81">
        <v>2027</v>
      </c>
      <c r="GJ6850" s="81" t="s">
        <v>201</v>
      </c>
      <c r="GK6850" s="81">
        <v>233.23007680802829</v>
      </c>
      <c r="GL6850" s="81">
        <v>557.6</v>
      </c>
      <c r="GM6850" s="81">
        <v>2027</v>
      </c>
      <c r="GN6850" s="81" t="s">
        <v>173</v>
      </c>
      <c r="GO6850" s="81">
        <v>1.1148832299820636E-2</v>
      </c>
      <c r="GP6850" s="81">
        <v>10</v>
      </c>
      <c r="GQ6850" s="81">
        <v>0</v>
      </c>
      <c r="GR6850" s="81" t="s">
        <v>448</v>
      </c>
      <c r="GS6850" s="81">
        <v>1.1148832299820636E-2</v>
      </c>
      <c r="GT6850" s="81">
        <v>2.6002430136069936</v>
      </c>
      <c r="GU6850" s="81">
        <v>1.1148832299820636E-2</v>
      </c>
      <c r="GV6850" s="81">
        <v>2.6002430136069936</v>
      </c>
      <c r="GW6850" s="81">
        <v>1.1148832299820636E-2</v>
      </c>
      <c r="GX6850" s="81">
        <v>2.6002430136069936</v>
      </c>
      <c r="GY6850" s="81">
        <v>1.1148832299820636E-2</v>
      </c>
      <c r="GZ6850" s="81">
        <v>2.6002430136069936</v>
      </c>
    </row>
    <row r="6851" spans="98:208" x14ac:dyDescent="0.25">
      <c r="CT6851" s="81" t="s">
        <v>155</v>
      </c>
      <c r="CU6851" s="81" t="s">
        <v>502</v>
      </c>
      <c r="CV6851" s="81" t="s">
        <v>458</v>
      </c>
      <c r="CW6851" s="81">
        <v>2030</v>
      </c>
      <c r="CX6851" s="81">
        <v>0</v>
      </c>
      <c r="CY6851" s="81">
        <v>0</v>
      </c>
      <c r="CZ6851" s="81">
        <v>0</v>
      </c>
      <c r="DA6851" s="81">
        <v>0</v>
      </c>
      <c r="DB6851" s="81">
        <v>9534.9220877094394</v>
      </c>
      <c r="DC6851" s="81">
        <v>247.27299216494629</v>
      </c>
      <c r="DD6851" s="81">
        <v>9287.6490955444933</v>
      </c>
      <c r="DE6851" s="81">
        <v>0</v>
      </c>
      <c r="DF6851" s="81">
        <v>0</v>
      </c>
      <c r="DG6851" s="81">
        <v>2.7568051219218481</v>
      </c>
      <c r="DH6851" s="81">
        <v>2.7568051219218481</v>
      </c>
      <c r="DI6851" s="81">
        <v>2.7568051219218481</v>
      </c>
      <c r="DJ6851" s="81">
        <v>9.7641035490041199E-5</v>
      </c>
      <c r="DL6851" s="81">
        <v>0</v>
      </c>
      <c r="DM6851" s="81">
        <v>0</v>
      </c>
      <c r="DN6851" s="81">
        <v>0</v>
      </c>
      <c r="DO6851" s="81">
        <v>0</v>
      </c>
      <c r="DP6851" s="81">
        <v>2.6917730674869855E-4</v>
      </c>
      <c r="DQ6851" s="81">
        <v>2.6917730674869855E-4</v>
      </c>
      <c r="DR6851" s="81">
        <v>0</v>
      </c>
      <c r="DS6851" s="81">
        <v>2.6917730674869855E-4</v>
      </c>
      <c r="DT6851" s="81">
        <v>2.6917730674869855E-4</v>
      </c>
      <c r="DU6851" s="81">
        <v>0</v>
      </c>
      <c r="DV6851" s="81">
        <v>2.6917730674869855E-4</v>
      </c>
      <c r="DW6851" s="81">
        <v>2.6917730674869855E-4</v>
      </c>
      <c r="GE6851" s="81" t="s">
        <v>449</v>
      </c>
      <c r="GF6851" s="81" t="s">
        <v>155</v>
      </c>
      <c r="GG6851" s="81" t="s">
        <v>507</v>
      </c>
      <c r="GH6851" s="81" t="s">
        <v>451</v>
      </c>
      <c r="GI6851" s="81">
        <v>2028</v>
      </c>
      <c r="GJ6851" s="81" t="s">
        <v>201</v>
      </c>
      <c r="GK6851" s="81">
        <v>247.27299216504159</v>
      </c>
      <c r="GL6851" s="81">
        <v>557.6</v>
      </c>
      <c r="GM6851" s="81">
        <v>2028</v>
      </c>
      <c r="GN6851" s="81" t="s">
        <v>173</v>
      </c>
      <c r="GO6851" s="81">
        <v>1.1148832299820636E-2</v>
      </c>
      <c r="GP6851" s="81">
        <v>10</v>
      </c>
      <c r="GQ6851" s="81">
        <v>0</v>
      </c>
      <c r="GR6851" s="81" t="s">
        <v>448</v>
      </c>
      <c r="GS6851" s="81">
        <v>1.1148832299820636E-2</v>
      </c>
      <c r="GT6851" s="81">
        <v>2.7568051219229108</v>
      </c>
      <c r="GU6851" s="81">
        <v>1.1148832299820636E-2</v>
      </c>
      <c r="GV6851" s="81">
        <v>2.7568051219229108</v>
      </c>
      <c r="GW6851" s="81">
        <v>1.1148832299820636E-2</v>
      </c>
      <c r="GX6851" s="81">
        <v>2.7568051219229108</v>
      </c>
      <c r="GY6851" s="81">
        <v>1.1148832299820636E-2</v>
      </c>
      <c r="GZ6851" s="81">
        <v>2.7568051219229108</v>
      </c>
    </row>
    <row r="6852" spans="98:208" x14ac:dyDescent="0.25">
      <c r="CT6852" s="81" t="s">
        <v>155</v>
      </c>
      <c r="CU6852" s="81" t="s">
        <v>502</v>
      </c>
      <c r="CV6852" s="81" t="s">
        <v>458</v>
      </c>
      <c r="CW6852" s="81">
        <v>2031</v>
      </c>
      <c r="CX6852" s="81">
        <v>0</v>
      </c>
      <c r="CY6852" s="81">
        <v>0</v>
      </c>
      <c r="CZ6852" s="81">
        <v>0</v>
      </c>
      <c r="DA6852" s="81">
        <v>0</v>
      </c>
      <c r="DB6852" s="81">
        <v>9534.9220877094394</v>
      </c>
      <c r="DC6852" s="81">
        <v>247.27299216494629</v>
      </c>
      <c r="DD6852" s="81">
        <v>9287.6490955444933</v>
      </c>
      <c r="DE6852" s="81">
        <v>0</v>
      </c>
      <c r="DF6852" s="81">
        <v>0</v>
      </c>
      <c r="DG6852" s="81">
        <v>0</v>
      </c>
      <c r="DH6852" s="81">
        <v>2.7568051219218481</v>
      </c>
      <c r="DI6852" s="81">
        <v>2.7568051219218481</v>
      </c>
      <c r="DJ6852" s="81">
        <v>9.7641035490041199E-5</v>
      </c>
      <c r="DL6852" s="81">
        <v>0</v>
      </c>
      <c r="DM6852" s="81">
        <v>0</v>
      </c>
      <c r="DN6852" s="81">
        <v>0</v>
      </c>
      <c r="DO6852" s="81">
        <v>0</v>
      </c>
      <c r="DP6852" s="81">
        <v>0</v>
      </c>
      <c r="DQ6852" s="81">
        <v>0</v>
      </c>
      <c r="DR6852" s="81">
        <v>0</v>
      </c>
      <c r="DS6852" s="81">
        <v>2.6917730674869855E-4</v>
      </c>
      <c r="DT6852" s="81">
        <v>2.6917730674869855E-4</v>
      </c>
      <c r="DU6852" s="81">
        <v>0</v>
      </c>
      <c r="DV6852" s="81">
        <v>2.6917730674869855E-4</v>
      </c>
      <c r="DW6852" s="81">
        <v>2.6917730674869855E-4</v>
      </c>
      <c r="GE6852" s="81" t="s">
        <v>449</v>
      </c>
      <c r="GF6852" s="81" t="s">
        <v>155</v>
      </c>
      <c r="GG6852" s="81" t="s">
        <v>507</v>
      </c>
      <c r="GH6852" s="81" t="s">
        <v>451</v>
      </c>
      <c r="GI6852" s="81">
        <v>2029</v>
      </c>
      <c r="GJ6852" s="81" t="s">
        <v>201</v>
      </c>
      <c r="GK6852" s="81">
        <v>247.27299216504159</v>
      </c>
      <c r="GL6852" s="81">
        <v>557.6</v>
      </c>
      <c r="GM6852" s="81">
        <v>2029</v>
      </c>
      <c r="GN6852" s="81" t="s">
        <v>173</v>
      </c>
      <c r="GO6852" s="81">
        <v>1.1148832299820636E-2</v>
      </c>
      <c r="GP6852" s="81">
        <v>10</v>
      </c>
      <c r="GQ6852" s="81">
        <v>0</v>
      </c>
      <c r="GR6852" s="81" t="s">
        <v>448</v>
      </c>
      <c r="GS6852" s="81">
        <v>1.1148832299820636E-2</v>
      </c>
      <c r="GT6852" s="81">
        <v>2.7568051219229108</v>
      </c>
      <c r="GU6852" s="81">
        <v>1.1148832299820636E-2</v>
      </c>
      <c r="GV6852" s="81">
        <v>2.7568051219229108</v>
      </c>
      <c r="GW6852" s="81">
        <v>1.1148832299820636E-2</v>
      </c>
      <c r="GX6852" s="81">
        <v>2.7568051219229108</v>
      </c>
      <c r="GY6852" s="81">
        <v>1.1148832299820636E-2</v>
      </c>
      <c r="GZ6852" s="81">
        <v>2.7568051219229108</v>
      </c>
    </row>
    <row r="6853" spans="98:208" x14ac:dyDescent="0.25">
      <c r="CT6853" s="81" t="s">
        <v>155</v>
      </c>
      <c r="CU6853" s="81" t="s">
        <v>502</v>
      </c>
      <c r="CV6853" s="81" t="s">
        <v>458</v>
      </c>
      <c r="CW6853" s="81">
        <v>2032</v>
      </c>
      <c r="CX6853" s="81">
        <v>0</v>
      </c>
      <c r="CY6853" s="81">
        <v>0</v>
      </c>
      <c r="CZ6853" s="81">
        <v>0</v>
      </c>
      <c r="DA6853" s="81">
        <v>0</v>
      </c>
      <c r="DB6853" s="81">
        <v>9534.9220877094394</v>
      </c>
      <c r="DC6853" s="81">
        <v>247.27299216494629</v>
      </c>
      <c r="DD6853" s="81">
        <v>9287.6490955444933</v>
      </c>
      <c r="DE6853" s="81">
        <v>0</v>
      </c>
      <c r="DF6853" s="81">
        <v>0</v>
      </c>
      <c r="DG6853" s="81">
        <v>0</v>
      </c>
      <c r="DH6853" s="81">
        <v>0</v>
      </c>
      <c r="DI6853" s="81">
        <v>2.7568051219218481</v>
      </c>
      <c r="DJ6853" s="81">
        <v>9.7641035490041199E-5</v>
      </c>
      <c r="DL6853" s="81">
        <v>0</v>
      </c>
      <c r="DM6853" s="81">
        <v>0</v>
      </c>
      <c r="DN6853" s="81">
        <v>0</v>
      </c>
      <c r="DO6853" s="81">
        <v>0</v>
      </c>
      <c r="DP6853" s="81">
        <v>0</v>
      </c>
      <c r="DQ6853" s="81">
        <v>0</v>
      </c>
      <c r="DR6853" s="81">
        <v>0</v>
      </c>
      <c r="DS6853" s="81">
        <v>0</v>
      </c>
      <c r="DT6853" s="81">
        <v>0</v>
      </c>
      <c r="DU6853" s="81">
        <v>0</v>
      </c>
      <c r="DV6853" s="81">
        <v>2.6917730674869855E-4</v>
      </c>
      <c r="DW6853" s="81">
        <v>2.6917730674869855E-4</v>
      </c>
      <c r="GE6853" s="81" t="s">
        <v>449</v>
      </c>
      <c r="GF6853" s="81" t="s">
        <v>155</v>
      </c>
      <c r="GG6853" s="81" t="s">
        <v>507</v>
      </c>
      <c r="GH6853" s="81" t="s">
        <v>451</v>
      </c>
      <c r="GI6853" s="81">
        <v>2030</v>
      </c>
      <c r="GJ6853" s="81" t="s">
        <v>201</v>
      </c>
      <c r="GK6853" s="81">
        <v>247.27299216504159</v>
      </c>
      <c r="GL6853" s="81">
        <v>557.6</v>
      </c>
      <c r="GM6853" s="81">
        <v>2030</v>
      </c>
      <c r="GN6853" s="81" t="s">
        <v>173</v>
      </c>
      <c r="GO6853" s="81">
        <v>1.1148832299820636E-2</v>
      </c>
      <c r="GP6853" s="81">
        <v>10</v>
      </c>
      <c r="GQ6853" s="81">
        <v>0</v>
      </c>
      <c r="GR6853" s="81" t="s">
        <v>448</v>
      </c>
      <c r="GS6853" s="81">
        <v>0</v>
      </c>
      <c r="GT6853" s="81">
        <v>0</v>
      </c>
      <c r="GU6853" s="81">
        <v>1.1148832299820636E-2</v>
      </c>
      <c r="GV6853" s="81">
        <v>2.7568051219229108</v>
      </c>
      <c r="GW6853" s="81">
        <v>1.1148832299820636E-2</v>
      </c>
      <c r="GX6853" s="81">
        <v>2.7568051219229108</v>
      </c>
      <c r="GY6853" s="81">
        <v>1.1148832299820636E-2</v>
      </c>
      <c r="GZ6853" s="81">
        <v>2.7568051219229108</v>
      </c>
    </row>
    <row r="6854" spans="98:208" x14ac:dyDescent="0.25">
      <c r="CT6854" s="81" t="s">
        <v>155</v>
      </c>
      <c r="CU6854" s="81" t="s">
        <v>502</v>
      </c>
      <c r="CV6854" s="81" t="s">
        <v>459</v>
      </c>
      <c r="CW6854" s="81">
        <v>2020</v>
      </c>
      <c r="CX6854" s="81">
        <v>0</v>
      </c>
      <c r="CY6854" s="81">
        <v>0</v>
      </c>
      <c r="CZ6854" s="81">
        <v>0</v>
      </c>
      <c r="DA6854" s="81">
        <v>0</v>
      </c>
      <c r="DB6854" s="81">
        <v>5.240558331301572</v>
      </c>
      <c r="DC6854" s="81">
        <v>0.6964182168121561</v>
      </c>
      <c r="DD6854" s="81">
        <v>2.9419641522809949</v>
      </c>
      <c r="DE6854" s="81">
        <v>1.602175962208308</v>
      </c>
      <c r="DF6854" s="81">
        <v>7.7642499097788564E-3</v>
      </c>
      <c r="DG6854" s="81">
        <v>0</v>
      </c>
      <c r="DH6854" s="81">
        <v>0</v>
      </c>
      <c r="DI6854" s="81">
        <v>0</v>
      </c>
      <c r="DJ6854" s="81">
        <v>8.7876931833629998E-4</v>
      </c>
      <c r="DL6854" s="81">
        <v>0</v>
      </c>
      <c r="DM6854" s="81">
        <v>6.8229846006090444E-6</v>
      </c>
      <c r="DN6854" s="81">
        <v>6.8229846006090444E-6</v>
      </c>
      <c r="DO6854" s="81">
        <v>0</v>
      </c>
      <c r="DP6854" s="81">
        <v>0</v>
      </c>
      <c r="DQ6854" s="81">
        <v>0</v>
      </c>
      <c r="DR6854" s="81">
        <v>0</v>
      </c>
      <c r="DS6854" s="81">
        <v>0</v>
      </c>
      <c r="DT6854" s="81">
        <v>0</v>
      </c>
      <c r="DU6854" s="81">
        <v>0</v>
      </c>
      <c r="DV6854" s="81">
        <v>0</v>
      </c>
      <c r="DW6854" s="81">
        <v>0</v>
      </c>
      <c r="GE6854" s="81" t="s">
        <v>449</v>
      </c>
      <c r="GF6854" s="81" t="s">
        <v>155</v>
      </c>
      <c r="GG6854" s="81" t="s">
        <v>507</v>
      </c>
      <c r="GH6854" s="81" t="s">
        <v>451</v>
      </c>
      <c r="GI6854" s="81">
        <v>2031</v>
      </c>
      <c r="GJ6854" s="81" t="s">
        <v>201</v>
      </c>
      <c r="GK6854" s="81">
        <v>247.27299216504159</v>
      </c>
      <c r="GL6854" s="81">
        <v>557.6</v>
      </c>
      <c r="GM6854" s="81">
        <v>2031</v>
      </c>
      <c r="GN6854" s="81" t="s">
        <v>173</v>
      </c>
      <c r="GO6854" s="81">
        <v>1.1148832299820636E-2</v>
      </c>
      <c r="GP6854" s="81">
        <v>10</v>
      </c>
      <c r="GQ6854" s="81">
        <v>0</v>
      </c>
      <c r="GR6854" s="81" t="s">
        <v>448</v>
      </c>
      <c r="GS6854" s="81">
        <v>0</v>
      </c>
      <c r="GT6854" s="81">
        <v>0</v>
      </c>
      <c r="GU6854" s="81">
        <v>0</v>
      </c>
      <c r="GV6854" s="81">
        <v>0</v>
      </c>
      <c r="GW6854" s="81">
        <v>1.1148832299820636E-2</v>
      </c>
      <c r="GX6854" s="81">
        <v>2.7568051219229108</v>
      </c>
      <c r="GY6854" s="81">
        <v>1.1148832299820636E-2</v>
      </c>
      <c r="GZ6854" s="81">
        <v>2.7568051219229108</v>
      </c>
    </row>
    <row r="6855" spans="98:208" x14ac:dyDescent="0.25">
      <c r="CT6855" s="81" t="s">
        <v>155</v>
      </c>
      <c r="CU6855" s="81" t="s">
        <v>502</v>
      </c>
      <c r="CV6855" s="81" t="s">
        <v>459</v>
      </c>
      <c r="CW6855" s="81">
        <v>2021</v>
      </c>
      <c r="CX6855" s="81">
        <v>0</v>
      </c>
      <c r="CY6855" s="81">
        <v>0</v>
      </c>
      <c r="CZ6855" s="81">
        <v>0</v>
      </c>
      <c r="DA6855" s="81">
        <v>0</v>
      </c>
      <c r="DB6855" s="81">
        <v>5.240558331301572</v>
      </c>
      <c r="DC6855" s="81">
        <v>0.6964182168121561</v>
      </c>
      <c r="DD6855" s="81">
        <v>2.9419641522809949</v>
      </c>
      <c r="DE6855" s="81">
        <v>1.602175962208308</v>
      </c>
      <c r="DF6855" s="81">
        <v>7.7642499097788564E-3</v>
      </c>
      <c r="DG6855" s="81">
        <v>7.7642499097788564E-3</v>
      </c>
      <c r="DH6855" s="81">
        <v>0</v>
      </c>
      <c r="DI6855" s="81">
        <v>0</v>
      </c>
      <c r="DJ6855" s="81">
        <v>8.7876931833629998E-4</v>
      </c>
      <c r="DL6855" s="81">
        <v>0</v>
      </c>
      <c r="DM6855" s="81">
        <v>6.8229846006090444E-6</v>
      </c>
      <c r="DN6855" s="81">
        <v>6.8229846006090444E-6</v>
      </c>
      <c r="DO6855" s="81">
        <v>0</v>
      </c>
      <c r="DP6855" s="81">
        <v>6.8229846006090444E-6</v>
      </c>
      <c r="DQ6855" s="81">
        <v>6.8229846006090444E-6</v>
      </c>
      <c r="DR6855" s="81">
        <v>0</v>
      </c>
      <c r="DS6855" s="81">
        <v>0</v>
      </c>
      <c r="DT6855" s="81">
        <v>0</v>
      </c>
      <c r="DU6855" s="81">
        <v>0</v>
      </c>
      <c r="DV6855" s="81">
        <v>0</v>
      </c>
      <c r="DW6855" s="81">
        <v>0</v>
      </c>
      <c r="GE6855" s="81" t="s">
        <v>449</v>
      </c>
      <c r="GF6855" s="81" t="s">
        <v>155</v>
      </c>
      <c r="GG6855" s="81" t="s">
        <v>507</v>
      </c>
      <c r="GH6855" s="81" t="s">
        <v>451</v>
      </c>
      <c r="GI6855" s="81">
        <v>2032</v>
      </c>
      <c r="GJ6855" s="81" t="s">
        <v>201</v>
      </c>
      <c r="GK6855" s="81">
        <v>247.27299216504159</v>
      </c>
      <c r="GL6855" s="81">
        <v>557.6</v>
      </c>
      <c r="GM6855" s="81">
        <v>2032</v>
      </c>
      <c r="GN6855" s="81" t="s">
        <v>173</v>
      </c>
      <c r="GO6855" s="81">
        <v>1.1148832299820636E-2</v>
      </c>
      <c r="GP6855" s="81">
        <v>10</v>
      </c>
      <c r="GQ6855" s="81">
        <v>0</v>
      </c>
      <c r="GR6855" s="81" t="s">
        <v>448</v>
      </c>
      <c r="GS6855" s="81">
        <v>0</v>
      </c>
      <c r="GT6855" s="81">
        <v>0</v>
      </c>
      <c r="GU6855" s="81">
        <v>0</v>
      </c>
      <c r="GV6855" s="81">
        <v>0</v>
      </c>
      <c r="GW6855" s="81">
        <v>0</v>
      </c>
      <c r="GX6855" s="81">
        <v>0</v>
      </c>
      <c r="GY6855" s="81">
        <v>1.1148832299820636E-2</v>
      </c>
      <c r="GZ6855" s="81">
        <v>2.7568051219229108</v>
      </c>
    </row>
    <row r="6856" spans="98:208" x14ac:dyDescent="0.25">
      <c r="CT6856" s="81" t="s">
        <v>155</v>
      </c>
      <c r="CU6856" s="81" t="s">
        <v>502</v>
      </c>
      <c r="CV6856" s="81" t="s">
        <v>459</v>
      </c>
      <c r="CW6856" s="81">
        <v>2022</v>
      </c>
      <c r="CX6856" s="81">
        <v>0</v>
      </c>
      <c r="CY6856" s="81">
        <v>0</v>
      </c>
      <c r="CZ6856" s="81">
        <v>0</v>
      </c>
      <c r="DA6856" s="81">
        <v>0</v>
      </c>
      <c r="DB6856" s="81">
        <v>5.240558331301572</v>
      </c>
      <c r="DC6856" s="81">
        <v>0.6964182168121561</v>
      </c>
      <c r="DD6856" s="81">
        <v>2.9419641522809949</v>
      </c>
      <c r="DE6856" s="81">
        <v>1.602175962208308</v>
      </c>
      <c r="DF6856" s="81">
        <v>7.7642499097788564E-3</v>
      </c>
      <c r="DG6856" s="81">
        <v>7.7642499097788564E-3</v>
      </c>
      <c r="DH6856" s="81">
        <v>7.7642499097788564E-3</v>
      </c>
      <c r="DI6856" s="81">
        <v>0</v>
      </c>
      <c r="DJ6856" s="81">
        <v>8.7876931833629998E-4</v>
      </c>
      <c r="DL6856" s="81">
        <v>0</v>
      </c>
      <c r="DM6856" s="81">
        <v>6.8229846006090444E-6</v>
      </c>
      <c r="DN6856" s="81">
        <v>6.8229846006090444E-6</v>
      </c>
      <c r="DO6856" s="81">
        <v>0</v>
      </c>
      <c r="DP6856" s="81">
        <v>6.8229846006090444E-6</v>
      </c>
      <c r="DQ6856" s="81">
        <v>6.8229846006090444E-6</v>
      </c>
      <c r="DR6856" s="81">
        <v>0</v>
      </c>
      <c r="DS6856" s="81">
        <v>6.8229846006090444E-6</v>
      </c>
      <c r="DT6856" s="81">
        <v>6.8229846006090444E-6</v>
      </c>
      <c r="DU6856" s="81">
        <v>0</v>
      </c>
      <c r="DV6856" s="81">
        <v>0</v>
      </c>
      <c r="DW6856" s="81">
        <v>0</v>
      </c>
      <c r="GE6856" s="81" t="s">
        <v>449</v>
      </c>
      <c r="GF6856" s="81" t="s">
        <v>155</v>
      </c>
      <c r="GG6856" s="81" t="s">
        <v>507</v>
      </c>
      <c r="GH6856" s="81" t="s">
        <v>452</v>
      </c>
      <c r="GI6856" s="81">
        <v>2021</v>
      </c>
      <c r="GJ6856" s="81" t="s">
        <v>201</v>
      </c>
      <c r="GK6856" s="81">
        <v>0.69641821681218308</v>
      </c>
      <c r="GL6856" s="81">
        <v>557.6</v>
      </c>
      <c r="GM6856" s="81">
        <v>2021</v>
      </c>
      <c r="GN6856" s="81" t="s">
        <v>173</v>
      </c>
      <c r="GO6856" s="81">
        <v>1.1148832299820636E-2</v>
      </c>
      <c r="GP6856" s="81">
        <v>10</v>
      </c>
      <c r="GQ6856" s="81">
        <v>0</v>
      </c>
      <c r="GR6856" s="81" t="s">
        <v>448</v>
      </c>
      <c r="GS6856" s="81">
        <v>1.1148832299820636E-2</v>
      </c>
      <c r="GT6856" s="81">
        <v>7.7642499097791574E-3</v>
      </c>
      <c r="GU6856" s="81">
        <v>1.1148832299820636E-2</v>
      </c>
      <c r="GV6856" s="81">
        <v>7.7642499097791574E-3</v>
      </c>
      <c r="GW6856" s="81">
        <v>0</v>
      </c>
      <c r="GX6856" s="81">
        <v>0</v>
      </c>
      <c r="GY6856" s="81">
        <v>0</v>
      </c>
      <c r="GZ6856" s="81">
        <v>0</v>
      </c>
    </row>
    <row r="6857" spans="98:208" x14ac:dyDescent="0.25">
      <c r="CT6857" s="81" t="s">
        <v>155</v>
      </c>
      <c r="CU6857" s="81" t="s">
        <v>502</v>
      </c>
      <c r="CV6857" s="81" t="s">
        <v>459</v>
      </c>
      <c r="CW6857" s="81">
        <v>2023</v>
      </c>
      <c r="CX6857" s="81">
        <v>0</v>
      </c>
      <c r="CY6857" s="81">
        <v>0</v>
      </c>
      <c r="CZ6857" s="81">
        <v>0</v>
      </c>
      <c r="DA6857" s="81">
        <v>0</v>
      </c>
      <c r="DB6857" s="81">
        <v>5.475034607007804</v>
      </c>
      <c r="DC6857" s="81">
        <v>0.7189601678581975</v>
      </c>
      <c r="DD6857" s="81">
        <v>3.0714971986151611</v>
      </c>
      <c r="DE6857" s="81">
        <v>1.6845772405344459</v>
      </c>
      <c r="DF6857" s="81">
        <v>8.0155663417019393E-3</v>
      </c>
      <c r="DG6857" s="81">
        <v>8.0155663417019393E-3</v>
      </c>
      <c r="DH6857" s="81">
        <v>8.0155663417019393E-3</v>
      </c>
      <c r="DI6857" s="81">
        <v>8.0155663417019393E-3</v>
      </c>
      <c r="DJ6857" s="81">
        <v>8.7876931833629998E-4</v>
      </c>
      <c r="DL6857" s="81">
        <v>0</v>
      </c>
      <c r="DM6857" s="81">
        <v>7.0438337701768026E-6</v>
      </c>
      <c r="DN6857" s="81">
        <v>7.0438337701768026E-6</v>
      </c>
      <c r="DO6857" s="81">
        <v>0</v>
      </c>
      <c r="DP6857" s="81">
        <v>7.0438337701768026E-6</v>
      </c>
      <c r="DQ6857" s="81">
        <v>7.0438337701768026E-6</v>
      </c>
      <c r="DR6857" s="81">
        <v>0</v>
      </c>
      <c r="DS6857" s="81">
        <v>7.0438337701768026E-6</v>
      </c>
      <c r="DT6857" s="81">
        <v>7.0438337701768026E-6</v>
      </c>
      <c r="DU6857" s="81">
        <v>0</v>
      </c>
      <c r="DV6857" s="81">
        <v>7.0438337701768026E-6</v>
      </c>
      <c r="DW6857" s="81">
        <v>7.0438337701768026E-6</v>
      </c>
      <c r="GE6857" s="81" t="s">
        <v>449</v>
      </c>
      <c r="GF6857" s="81" t="s">
        <v>155</v>
      </c>
      <c r="GG6857" s="81" t="s">
        <v>507</v>
      </c>
      <c r="GH6857" s="81" t="s">
        <v>452</v>
      </c>
      <c r="GI6857" s="81">
        <v>2022</v>
      </c>
      <c r="GJ6857" s="81" t="s">
        <v>201</v>
      </c>
      <c r="GK6857" s="81">
        <v>0.69641821681218308</v>
      </c>
      <c r="GL6857" s="81">
        <v>557.6</v>
      </c>
      <c r="GM6857" s="81">
        <v>2022</v>
      </c>
      <c r="GN6857" s="81" t="s">
        <v>173</v>
      </c>
      <c r="GO6857" s="81">
        <v>1.1148832299820636E-2</v>
      </c>
      <c r="GP6857" s="81">
        <v>10</v>
      </c>
      <c r="GQ6857" s="81">
        <v>0</v>
      </c>
      <c r="GR6857" s="81" t="s">
        <v>448</v>
      </c>
      <c r="GS6857" s="81">
        <v>1.1148832299820636E-2</v>
      </c>
      <c r="GT6857" s="81">
        <v>7.7642499097791574E-3</v>
      </c>
      <c r="GU6857" s="81">
        <v>1.1148832299820636E-2</v>
      </c>
      <c r="GV6857" s="81">
        <v>7.7642499097791574E-3</v>
      </c>
      <c r="GW6857" s="81">
        <v>1.1148832299820636E-2</v>
      </c>
      <c r="GX6857" s="81">
        <v>7.7642499097791574E-3</v>
      </c>
      <c r="GY6857" s="81">
        <v>0</v>
      </c>
      <c r="GZ6857" s="81">
        <v>0</v>
      </c>
    </row>
    <row r="6858" spans="98:208" x14ac:dyDescent="0.25">
      <c r="CT6858" s="81" t="s">
        <v>155</v>
      </c>
      <c r="CU6858" s="81" t="s">
        <v>502</v>
      </c>
      <c r="CV6858" s="81" t="s">
        <v>459</v>
      </c>
      <c r="CW6858" s="81">
        <v>2024</v>
      </c>
      <c r="CX6858" s="81">
        <v>0</v>
      </c>
      <c r="CY6858" s="81">
        <v>0</v>
      </c>
      <c r="CZ6858" s="81">
        <v>0</v>
      </c>
      <c r="DA6858" s="81">
        <v>0</v>
      </c>
      <c r="DB6858" s="81">
        <v>5.475034607007804</v>
      </c>
      <c r="DC6858" s="81">
        <v>0.7189601678581975</v>
      </c>
      <c r="DD6858" s="81">
        <v>3.0714971986151611</v>
      </c>
      <c r="DE6858" s="81">
        <v>1.6845772405344459</v>
      </c>
      <c r="DF6858" s="81">
        <v>8.0155663417019393E-3</v>
      </c>
      <c r="DG6858" s="81">
        <v>8.0155663417019393E-3</v>
      </c>
      <c r="DH6858" s="81">
        <v>8.0155663417019393E-3</v>
      </c>
      <c r="DI6858" s="81">
        <v>8.0155663417019393E-3</v>
      </c>
      <c r="DJ6858" s="81">
        <v>8.7876931833629998E-4</v>
      </c>
      <c r="DL6858" s="81">
        <v>0</v>
      </c>
      <c r="DM6858" s="81">
        <v>7.0438337701768026E-6</v>
      </c>
      <c r="DN6858" s="81">
        <v>7.0438337701768026E-6</v>
      </c>
      <c r="DO6858" s="81">
        <v>0</v>
      </c>
      <c r="DP6858" s="81">
        <v>7.0438337701768026E-6</v>
      </c>
      <c r="DQ6858" s="81">
        <v>7.0438337701768026E-6</v>
      </c>
      <c r="DR6858" s="81">
        <v>0</v>
      </c>
      <c r="DS6858" s="81">
        <v>7.0438337701768026E-6</v>
      </c>
      <c r="DT6858" s="81">
        <v>7.0438337701768026E-6</v>
      </c>
      <c r="DU6858" s="81">
        <v>0</v>
      </c>
      <c r="DV6858" s="81">
        <v>7.0438337701768026E-6</v>
      </c>
      <c r="DW6858" s="81">
        <v>7.0438337701768026E-6</v>
      </c>
      <c r="GE6858" s="81" t="s">
        <v>449</v>
      </c>
      <c r="GF6858" s="81" t="s">
        <v>155</v>
      </c>
      <c r="GG6858" s="81" t="s">
        <v>507</v>
      </c>
      <c r="GH6858" s="81" t="s">
        <v>452</v>
      </c>
      <c r="GI6858" s="81">
        <v>2023</v>
      </c>
      <c r="GJ6858" s="81" t="s">
        <v>201</v>
      </c>
      <c r="GK6858" s="81">
        <v>0.71896016785816841</v>
      </c>
      <c r="GL6858" s="81">
        <v>557.6</v>
      </c>
      <c r="GM6858" s="81">
        <v>2023</v>
      </c>
      <c r="GN6858" s="81" t="s">
        <v>173</v>
      </c>
      <c r="GO6858" s="81">
        <v>1.1148832299820636E-2</v>
      </c>
      <c r="GP6858" s="81">
        <v>10</v>
      </c>
      <c r="GQ6858" s="81">
        <v>0</v>
      </c>
      <c r="GR6858" s="81" t="s">
        <v>448</v>
      </c>
      <c r="GS6858" s="81">
        <v>1.1148832299820636E-2</v>
      </c>
      <c r="GT6858" s="81">
        <v>8.0155663417016149E-3</v>
      </c>
      <c r="GU6858" s="81">
        <v>1.1148832299820636E-2</v>
      </c>
      <c r="GV6858" s="81">
        <v>8.0155663417016149E-3</v>
      </c>
      <c r="GW6858" s="81">
        <v>1.1148832299820636E-2</v>
      </c>
      <c r="GX6858" s="81">
        <v>8.0155663417016149E-3</v>
      </c>
      <c r="GY6858" s="81">
        <v>1.1148832299820636E-2</v>
      </c>
      <c r="GZ6858" s="81">
        <v>8.0155663417016149E-3</v>
      </c>
    </row>
    <row r="6859" spans="98:208" x14ac:dyDescent="0.25">
      <c r="CT6859" s="81" t="s">
        <v>155</v>
      </c>
      <c r="CU6859" s="81" t="s">
        <v>502</v>
      </c>
      <c r="CV6859" s="81" t="s">
        <v>459</v>
      </c>
      <c r="CW6859" s="81">
        <v>2025</v>
      </c>
      <c r="CX6859" s="81">
        <v>0</v>
      </c>
      <c r="CY6859" s="81">
        <v>0</v>
      </c>
      <c r="CZ6859" s="81">
        <v>0</v>
      </c>
      <c r="DA6859" s="81">
        <v>0</v>
      </c>
      <c r="DB6859" s="81">
        <v>5.475034607007804</v>
      </c>
      <c r="DC6859" s="81">
        <v>0.7189601678581975</v>
      </c>
      <c r="DD6859" s="81">
        <v>3.0714971986151611</v>
      </c>
      <c r="DE6859" s="81">
        <v>1.6845772405344459</v>
      </c>
      <c r="DF6859" s="81">
        <v>8.0155663417019393E-3</v>
      </c>
      <c r="DG6859" s="81">
        <v>8.0155663417019393E-3</v>
      </c>
      <c r="DH6859" s="81">
        <v>8.0155663417019393E-3</v>
      </c>
      <c r="DI6859" s="81">
        <v>8.0155663417019393E-3</v>
      </c>
      <c r="DJ6859" s="81">
        <v>8.7876931833629998E-4</v>
      </c>
      <c r="DL6859" s="81">
        <v>0</v>
      </c>
      <c r="DM6859" s="81">
        <v>7.0438337701768026E-6</v>
      </c>
      <c r="DN6859" s="81">
        <v>7.0438337701768026E-6</v>
      </c>
      <c r="DO6859" s="81">
        <v>0</v>
      </c>
      <c r="DP6859" s="81">
        <v>7.0438337701768026E-6</v>
      </c>
      <c r="DQ6859" s="81">
        <v>7.0438337701768026E-6</v>
      </c>
      <c r="DR6859" s="81">
        <v>0</v>
      </c>
      <c r="DS6859" s="81">
        <v>7.0438337701768026E-6</v>
      </c>
      <c r="DT6859" s="81">
        <v>7.0438337701768026E-6</v>
      </c>
      <c r="DU6859" s="81">
        <v>0</v>
      </c>
      <c r="DV6859" s="81">
        <v>7.0438337701768026E-6</v>
      </c>
      <c r="DW6859" s="81">
        <v>7.0438337701768026E-6</v>
      </c>
      <c r="GE6859" s="81" t="s">
        <v>449</v>
      </c>
      <c r="GF6859" s="81" t="s">
        <v>155</v>
      </c>
      <c r="GG6859" s="81" t="s">
        <v>507</v>
      </c>
      <c r="GH6859" s="81" t="s">
        <v>452</v>
      </c>
      <c r="GI6859" s="81">
        <v>2024</v>
      </c>
      <c r="GJ6859" s="81" t="s">
        <v>201</v>
      </c>
      <c r="GK6859" s="81">
        <v>0.71896016785816841</v>
      </c>
      <c r="GL6859" s="81">
        <v>557.6</v>
      </c>
      <c r="GM6859" s="81">
        <v>2024</v>
      </c>
      <c r="GN6859" s="81" t="s">
        <v>173</v>
      </c>
      <c r="GO6859" s="81">
        <v>1.1148832299820636E-2</v>
      </c>
      <c r="GP6859" s="81">
        <v>10</v>
      </c>
      <c r="GQ6859" s="81">
        <v>0</v>
      </c>
      <c r="GR6859" s="81" t="s">
        <v>448</v>
      </c>
      <c r="GS6859" s="81">
        <v>1.1148832299820636E-2</v>
      </c>
      <c r="GT6859" s="81">
        <v>8.0155663417016149E-3</v>
      </c>
      <c r="GU6859" s="81">
        <v>1.1148832299820636E-2</v>
      </c>
      <c r="GV6859" s="81">
        <v>8.0155663417016149E-3</v>
      </c>
      <c r="GW6859" s="81">
        <v>1.1148832299820636E-2</v>
      </c>
      <c r="GX6859" s="81">
        <v>8.0155663417016149E-3</v>
      </c>
      <c r="GY6859" s="81">
        <v>1.1148832299820636E-2</v>
      </c>
      <c r="GZ6859" s="81">
        <v>8.0155663417016149E-3</v>
      </c>
    </row>
    <row r="6860" spans="98:208" x14ac:dyDescent="0.25">
      <c r="CT6860" s="81" t="s">
        <v>155</v>
      </c>
      <c r="CU6860" s="81" t="s">
        <v>502</v>
      </c>
      <c r="CV6860" s="81" t="s">
        <v>459</v>
      </c>
      <c r="CW6860" s="81">
        <v>2026</v>
      </c>
      <c r="CX6860" s="81">
        <v>0</v>
      </c>
      <c r="CY6860" s="81">
        <v>0</v>
      </c>
      <c r="CZ6860" s="81">
        <v>0</v>
      </c>
      <c r="DA6860" s="81">
        <v>0</v>
      </c>
      <c r="DB6860" s="81">
        <v>5.475034607007804</v>
      </c>
      <c r="DC6860" s="81">
        <v>0.7189601678581975</v>
      </c>
      <c r="DD6860" s="81">
        <v>3.0714971986151611</v>
      </c>
      <c r="DE6860" s="81">
        <v>1.6845772405344459</v>
      </c>
      <c r="DF6860" s="81">
        <v>8.0155663417019393E-3</v>
      </c>
      <c r="DG6860" s="81">
        <v>8.0155663417019393E-3</v>
      </c>
      <c r="DH6860" s="81">
        <v>8.0155663417019393E-3</v>
      </c>
      <c r="DI6860" s="81">
        <v>8.0155663417019393E-3</v>
      </c>
      <c r="DJ6860" s="81">
        <v>8.7876931833629998E-4</v>
      </c>
      <c r="DL6860" s="81">
        <v>0</v>
      </c>
      <c r="DM6860" s="81">
        <v>7.0438337701768026E-6</v>
      </c>
      <c r="DN6860" s="81">
        <v>7.0438337701768026E-6</v>
      </c>
      <c r="DO6860" s="81">
        <v>0</v>
      </c>
      <c r="DP6860" s="81">
        <v>7.0438337701768026E-6</v>
      </c>
      <c r="DQ6860" s="81">
        <v>7.0438337701768026E-6</v>
      </c>
      <c r="DR6860" s="81">
        <v>0</v>
      </c>
      <c r="DS6860" s="81">
        <v>7.0438337701768026E-6</v>
      </c>
      <c r="DT6860" s="81">
        <v>7.0438337701768026E-6</v>
      </c>
      <c r="DU6860" s="81">
        <v>0</v>
      </c>
      <c r="DV6860" s="81">
        <v>7.0438337701768026E-6</v>
      </c>
      <c r="DW6860" s="81">
        <v>7.0438337701768026E-6</v>
      </c>
      <c r="GE6860" s="81" t="s">
        <v>449</v>
      </c>
      <c r="GF6860" s="81" t="s">
        <v>155</v>
      </c>
      <c r="GG6860" s="81" t="s">
        <v>507</v>
      </c>
      <c r="GH6860" s="81" t="s">
        <v>452</v>
      </c>
      <c r="GI6860" s="81">
        <v>2025</v>
      </c>
      <c r="GJ6860" s="81" t="s">
        <v>201</v>
      </c>
      <c r="GK6860" s="81">
        <v>0.71896016785816841</v>
      </c>
      <c r="GL6860" s="81">
        <v>557.6</v>
      </c>
      <c r="GM6860" s="81">
        <v>2025</v>
      </c>
      <c r="GN6860" s="81" t="s">
        <v>173</v>
      </c>
      <c r="GO6860" s="81">
        <v>1.1148832299820636E-2</v>
      </c>
      <c r="GP6860" s="81">
        <v>10</v>
      </c>
      <c r="GQ6860" s="81">
        <v>0</v>
      </c>
      <c r="GR6860" s="81" t="s">
        <v>448</v>
      </c>
      <c r="GS6860" s="81">
        <v>1.1148832299820636E-2</v>
      </c>
      <c r="GT6860" s="81">
        <v>8.0155663417016149E-3</v>
      </c>
      <c r="GU6860" s="81">
        <v>1.1148832299820636E-2</v>
      </c>
      <c r="GV6860" s="81">
        <v>8.0155663417016149E-3</v>
      </c>
      <c r="GW6860" s="81">
        <v>1.1148832299820636E-2</v>
      </c>
      <c r="GX6860" s="81">
        <v>8.0155663417016149E-3</v>
      </c>
      <c r="GY6860" s="81">
        <v>1.1148832299820636E-2</v>
      </c>
      <c r="GZ6860" s="81">
        <v>8.0155663417016149E-3</v>
      </c>
    </row>
    <row r="6861" spans="98:208" x14ac:dyDescent="0.25">
      <c r="CT6861" s="81" t="s">
        <v>155</v>
      </c>
      <c r="CU6861" s="81" t="s">
        <v>502</v>
      </c>
      <c r="CV6861" s="81" t="s">
        <v>459</v>
      </c>
      <c r="CW6861" s="81">
        <v>2027</v>
      </c>
      <c r="CX6861" s="81">
        <v>0</v>
      </c>
      <c r="CY6861" s="81">
        <v>0</v>
      </c>
      <c r="CZ6861" s="81">
        <v>0</v>
      </c>
      <c r="DA6861" s="81">
        <v>0</v>
      </c>
      <c r="DB6861" s="81">
        <v>5.475034607007804</v>
      </c>
      <c r="DC6861" s="81">
        <v>0.7189601678581975</v>
      </c>
      <c r="DD6861" s="81">
        <v>3.0714971986151611</v>
      </c>
      <c r="DE6861" s="81">
        <v>1.6845772405344459</v>
      </c>
      <c r="DF6861" s="81">
        <v>8.0155663417019393E-3</v>
      </c>
      <c r="DG6861" s="81">
        <v>8.0155663417019393E-3</v>
      </c>
      <c r="DH6861" s="81">
        <v>8.0155663417019393E-3</v>
      </c>
      <c r="DI6861" s="81">
        <v>8.0155663417019393E-3</v>
      </c>
      <c r="DJ6861" s="81">
        <v>8.7876931833629998E-4</v>
      </c>
      <c r="DL6861" s="81">
        <v>0</v>
      </c>
      <c r="DM6861" s="81">
        <v>7.0438337701768026E-6</v>
      </c>
      <c r="DN6861" s="81">
        <v>7.0438337701768026E-6</v>
      </c>
      <c r="DO6861" s="81">
        <v>0</v>
      </c>
      <c r="DP6861" s="81">
        <v>7.0438337701768026E-6</v>
      </c>
      <c r="DQ6861" s="81">
        <v>7.0438337701768026E-6</v>
      </c>
      <c r="DR6861" s="81">
        <v>0</v>
      </c>
      <c r="DS6861" s="81">
        <v>7.0438337701768026E-6</v>
      </c>
      <c r="DT6861" s="81">
        <v>7.0438337701768026E-6</v>
      </c>
      <c r="DU6861" s="81">
        <v>0</v>
      </c>
      <c r="DV6861" s="81">
        <v>7.0438337701768026E-6</v>
      </c>
      <c r="DW6861" s="81">
        <v>7.0438337701768026E-6</v>
      </c>
      <c r="GE6861" s="81" t="s">
        <v>449</v>
      </c>
      <c r="GF6861" s="81" t="s">
        <v>155</v>
      </c>
      <c r="GG6861" s="81" t="s">
        <v>507</v>
      </c>
      <c r="GH6861" s="81" t="s">
        <v>452</v>
      </c>
      <c r="GI6861" s="81">
        <v>2026</v>
      </c>
      <c r="GJ6861" s="81" t="s">
        <v>201</v>
      </c>
      <c r="GK6861" s="81">
        <v>0.71896016785816841</v>
      </c>
      <c r="GL6861" s="81">
        <v>557.6</v>
      </c>
      <c r="GM6861" s="81">
        <v>2026</v>
      </c>
      <c r="GN6861" s="81" t="s">
        <v>173</v>
      </c>
      <c r="GO6861" s="81">
        <v>1.1148832299820636E-2</v>
      </c>
      <c r="GP6861" s="81">
        <v>10</v>
      </c>
      <c r="GQ6861" s="81">
        <v>0</v>
      </c>
      <c r="GR6861" s="81" t="s">
        <v>448</v>
      </c>
      <c r="GS6861" s="81">
        <v>1.1148832299820636E-2</v>
      </c>
      <c r="GT6861" s="81">
        <v>8.0155663417016149E-3</v>
      </c>
      <c r="GU6861" s="81">
        <v>1.1148832299820636E-2</v>
      </c>
      <c r="GV6861" s="81">
        <v>8.0155663417016149E-3</v>
      </c>
      <c r="GW6861" s="81">
        <v>1.1148832299820636E-2</v>
      </c>
      <c r="GX6861" s="81">
        <v>8.0155663417016149E-3</v>
      </c>
      <c r="GY6861" s="81">
        <v>1.1148832299820636E-2</v>
      </c>
      <c r="GZ6861" s="81">
        <v>8.0155663417016149E-3</v>
      </c>
    </row>
    <row r="6862" spans="98:208" x14ac:dyDescent="0.25">
      <c r="CT6862" s="81" t="s">
        <v>155</v>
      </c>
      <c r="CU6862" s="81" t="s">
        <v>502</v>
      </c>
      <c r="CV6862" s="81" t="s">
        <v>459</v>
      </c>
      <c r="CW6862" s="81">
        <v>2028</v>
      </c>
      <c r="CX6862" s="81">
        <v>0</v>
      </c>
      <c r="CY6862" s="81">
        <v>0</v>
      </c>
      <c r="CZ6862" s="81">
        <v>0</v>
      </c>
      <c r="DA6862" s="81">
        <v>0</v>
      </c>
      <c r="DB6862" s="81">
        <v>5.7770153400785773</v>
      </c>
      <c r="DC6862" s="81">
        <v>0.74733835430388806</v>
      </c>
      <c r="DD6862" s="81">
        <v>3.237951340101723</v>
      </c>
      <c r="DE6862" s="81">
        <v>1.791725645672853</v>
      </c>
      <c r="DF6862" s="81">
        <v>8.3319499833579853E-3</v>
      </c>
      <c r="DG6862" s="81">
        <v>8.3319499833579853E-3</v>
      </c>
      <c r="DH6862" s="81">
        <v>8.3319499833579853E-3</v>
      </c>
      <c r="DI6862" s="81">
        <v>8.3319499833579853E-3</v>
      </c>
      <c r="DJ6862" s="81">
        <v>8.7876931833629998E-4</v>
      </c>
      <c r="DL6862" s="81">
        <v>0</v>
      </c>
      <c r="DM6862" s="81">
        <v>7.3218620072876423E-6</v>
      </c>
      <c r="DN6862" s="81">
        <v>7.3218620072876423E-6</v>
      </c>
      <c r="DO6862" s="81">
        <v>0</v>
      </c>
      <c r="DP6862" s="81">
        <v>7.3218620072876423E-6</v>
      </c>
      <c r="DQ6862" s="81">
        <v>7.3218620072876423E-6</v>
      </c>
      <c r="DR6862" s="81">
        <v>0</v>
      </c>
      <c r="DS6862" s="81">
        <v>7.3218620072876423E-6</v>
      </c>
      <c r="DT6862" s="81">
        <v>7.3218620072876423E-6</v>
      </c>
      <c r="DU6862" s="81">
        <v>0</v>
      </c>
      <c r="DV6862" s="81">
        <v>7.3218620072876423E-6</v>
      </c>
      <c r="DW6862" s="81">
        <v>7.3218620072876423E-6</v>
      </c>
      <c r="GE6862" s="81" t="s">
        <v>449</v>
      </c>
      <c r="GF6862" s="81" t="s">
        <v>155</v>
      </c>
      <c r="GG6862" s="81" t="s">
        <v>507</v>
      </c>
      <c r="GH6862" s="81" t="s">
        <v>452</v>
      </c>
      <c r="GI6862" s="81">
        <v>2027</v>
      </c>
      <c r="GJ6862" s="81" t="s">
        <v>201</v>
      </c>
      <c r="GK6862" s="81">
        <v>0.71896016785816841</v>
      </c>
      <c r="GL6862" s="81">
        <v>557.6</v>
      </c>
      <c r="GM6862" s="81">
        <v>2027</v>
      </c>
      <c r="GN6862" s="81" t="s">
        <v>173</v>
      </c>
      <c r="GO6862" s="81">
        <v>1.1148832299820636E-2</v>
      </c>
      <c r="GP6862" s="81">
        <v>10</v>
      </c>
      <c r="GQ6862" s="81">
        <v>0</v>
      </c>
      <c r="GR6862" s="81" t="s">
        <v>448</v>
      </c>
      <c r="GS6862" s="81">
        <v>1.1148832299820636E-2</v>
      </c>
      <c r="GT6862" s="81">
        <v>8.0155663417016149E-3</v>
      </c>
      <c r="GU6862" s="81">
        <v>1.1148832299820636E-2</v>
      </c>
      <c r="GV6862" s="81">
        <v>8.0155663417016149E-3</v>
      </c>
      <c r="GW6862" s="81">
        <v>1.1148832299820636E-2</v>
      </c>
      <c r="GX6862" s="81">
        <v>8.0155663417016149E-3</v>
      </c>
      <c r="GY6862" s="81">
        <v>1.1148832299820636E-2</v>
      </c>
      <c r="GZ6862" s="81">
        <v>8.0155663417016149E-3</v>
      </c>
    </row>
    <row r="6863" spans="98:208" x14ac:dyDescent="0.25">
      <c r="CT6863" s="81" t="s">
        <v>155</v>
      </c>
      <c r="CU6863" s="81" t="s">
        <v>502</v>
      </c>
      <c r="CV6863" s="81" t="s">
        <v>459</v>
      </c>
      <c r="CW6863" s="81">
        <v>2029</v>
      </c>
      <c r="CX6863" s="81">
        <v>0</v>
      </c>
      <c r="CY6863" s="81">
        <v>0</v>
      </c>
      <c r="CZ6863" s="81">
        <v>0</v>
      </c>
      <c r="DA6863" s="81">
        <v>0</v>
      </c>
      <c r="DB6863" s="81">
        <v>5.7770153400785773</v>
      </c>
      <c r="DC6863" s="81">
        <v>0.74733835430388806</v>
      </c>
      <c r="DD6863" s="81">
        <v>3.237951340101723</v>
      </c>
      <c r="DE6863" s="81">
        <v>1.791725645672853</v>
      </c>
      <c r="DF6863" s="81">
        <v>8.3319499833579853E-3</v>
      </c>
      <c r="DG6863" s="81">
        <v>8.3319499833579853E-3</v>
      </c>
      <c r="DH6863" s="81">
        <v>8.3319499833579853E-3</v>
      </c>
      <c r="DI6863" s="81">
        <v>8.3319499833579853E-3</v>
      </c>
      <c r="DJ6863" s="81">
        <v>8.7876931833629998E-4</v>
      </c>
      <c r="DL6863" s="81">
        <v>0</v>
      </c>
      <c r="DM6863" s="81">
        <v>7.3218620072876423E-6</v>
      </c>
      <c r="DN6863" s="81">
        <v>7.3218620072876423E-6</v>
      </c>
      <c r="DO6863" s="81">
        <v>0</v>
      </c>
      <c r="DP6863" s="81">
        <v>7.3218620072876423E-6</v>
      </c>
      <c r="DQ6863" s="81">
        <v>7.3218620072876423E-6</v>
      </c>
      <c r="DR6863" s="81">
        <v>0</v>
      </c>
      <c r="DS6863" s="81">
        <v>7.3218620072876423E-6</v>
      </c>
      <c r="DT6863" s="81">
        <v>7.3218620072876423E-6</v>
      </c>
      <c r="DU6863" s="81">
        <v>0</v>
      </c>
      <c r="DV6863" s="81">
        <v>7.3218620072876423E-6</v>
      </c>
      <c r="DW6863" s="81">
        <v>7.3218620072876423E-6</v>
      </c>
      <c r="GE6863" s="81" t="s">
        <v>449</v>
      </c>
      <c r="GF6863" s="81" t="s">
        <v>155</v>
      </c>
      <c r="GG6863" s="81" t="s">
        <v>507</v>
      </c>
      <c r="GH6863" s="81" t="s">
        <v>452</v>
      </c>
      <c r="GI6863" s="81">
        <v>2028</v>
      </c>
      <c r="GJ6863" s="81" t="s">
        <v>201</v>
      </c>
      <c r="GK6863" s="81">
        <v>0.74733835430388562</v>
      </c>
      <c r="GL6863" s="81">
        <v>557.6</v>
      </c>
      <c r="GM6863" s="81">
        <v>2028</v>
      </c>
      <c r="GN6863" s="81" t="s">
        <v>173</v>
      </c>
      <c r="GO6863" s="81">
        <v>1.1148832299820636E-2</v>
      </c>
      <c r="GP6863" s="81">
        <v>10</v>
      </c>
      <c r="GQ6863" s="81">
        <v>0</v>
      </c>
      <c r="GR6863" s="81" t="s">
        <v>448</v>
      </c>
      <c r="GS6863" s="81">
        <v>1.1148832299820636E-2</v>
      </c>
      <c r="GT6863" s="81">
        <v>8.3319499833579592E-3</v>
      </c>
      <c r="GU6863" s="81">
        <v>1.1148832299820636E-2</v>
      </c>
      <c r="GV6863" s="81">
        <v>8.3319499833579592E-3</v>
      </c>
      <c r="GW6863" s="81">
        <v>1.1148832299820636E-2</v>
      </c>
      <c r="GX6863" s="81">
        <v>8.3319499833579592E-3</v>
      </c>
      <c r="GY6863" s="81">
        <v>1.1148832299820636E-2</v>
      </c>
      <c r="GZ6863" s="81">
        <v>8.3319499833579592E-3</v>
      </c>
    </row>
    <row r="6864" spans="98:208" x14ac:dyDescent="0.25">
      <c r="CT6864" s="81" t="s">
        <v>155</v>
      </c>
      <c r="CU6864" s="81" t="s">
        <v>502</v>
      </c>
      <c r="CV6864" s="81" t="s">
        <v>459</v>
      </c>
      <c r="CW6864" s="81">
        <v>2030</v>
      </c>
      <c r="CX6864" s="81">
        <v>0</v>
      </c>
      <c r="CY6864" s="81">
        <v>0</v>
      </c>
      <c r="CZ6864" s="81">
        <v>0</v>
      </c>
      <c r="DA6864" s="81">
        <v>0</v>
      </c>
      <c r="DB6864" s="81">
        <v>5.7770153400785773</v>
      </c>
      <c r="DC6864" s="81">
        <v>0.74733835430388806</v>
      </c>
      <c r="DD6864" s="81">
        <v>3.237951340101723</v>
      </c>
      <c r="DE6864" s="81">
        <v>1.791725645672853</v>
      </c>
      <c r="DF6864" s="81">
        <v>0</v>
      </c>
      <c r="DG6864" s="81">
        <v>8.3319499833579853E-3</v>
      </c>
      <c r="DH6864" s="81">
        <v>8.3319499833579853E-3</v>
      </c>
      <c r="DI6864" s="81">
        <v>8.3319499833579853E-3</v>
      </c>
      <c r="DJ6864" s="81">
        <v>8.7876931833629998E-4</v>
      </c>
      <c r="DL6864" s="81">
        <v>0</v>
      </c>
      <c r="DM6864" s="81">
        <v>0</v>
      </c>
      <c r="DN6864" s="81">
        <v>0</v>
      </c>
      <c r="DO6864" s="81">
        <v>0</v>
      </c>
      <c r="DP6864" s="81">
        <v>7.3218620072876423E-6</v>
      </c>
      <c r="DQ6864" s="81">
        <v>7.3218620072876423E-6</v>
      </c>
      <c r="DR6864" s="81">
        <v>0</v>
      </c>
      <c r="DS6864" s="81">
        <v>7.3218620072876423E-6</v>
      </c>
      <c r="DT6864" s="81">
        <v>7.3218620072876423E-6</v>
      </c>
      <c r="DU6864" s="81">
        <v>0</v>
      </c>
      <c r="DV6864" s="81">
        <v>7.3218620072876423E-6</v>
      </c>
      <c r="DW6864" s="81">
        <v>7.3218620072876423E-6</v>
      </c>
      <c r="GE6864" s="81" t="s">
        <v>449</v>
      </c>
      <c r="GF6864" s="81" t="s">
        <v>155</v>
      </c>
      <c r="GG6864" s="81" t="s">
        <v>507</v>
      </c>
      <c r="GH6864" s="81" t="s">
        <v>452</v>
      </c>
      <c r="GI6864" s="81">
        <v>2029</v>
      </c>
      <c r="GJ6864" s="81" t="s">
        <v>201</v>
      </c>
      <c r="GK6864" s="81">
        <v>0.74733835430388562</v>
      </c>
      <c r="GL6864" s="81">
        <v>557.6</v>
      </c>
      <c r="GM6864" s="81">
        <v>2029</v>
      </c>
      <c r="GN6864" s="81" t="s">
        <v>173</v>
      </c>
      <c r="GO6864" s="81">
        <v>1.1148832299820636E-2</v>
      </c>
      <c r="GP6864" s="81">
        <v>10</v>
      </c>
      <c r="GQ6864" s="81">
        <v>0</v>
      </c>
      <c r="GR6864" s="81" t="s">
        <v>448</v>
      </c>
      <c r="GS6864" s="81">
        <v>1.1148832299820636E-2</v>
      </c>
      <c r="GT6864" s="81">
        <v>8.3319499833579592E-3</v>
      </c>
      <c r="GU6864" s="81">
        <v>1.1148832299820636E-2</v>
      </c>
      <c r="GV6864" s="81">
        <v>8.3319499833579592E-3</v>
      </c>
      <c r="GW6864" s="81">
        <v>1.1148832299820636E-2</v>
      </c>
      <c r="GX6864" s="81">
        <v>8.3319499833579592E-3</v>
      </c>
      <c r="GY6864" s="81">
        <v>1.1148832299820636E-2</v>
      </c>
      <c r="GZ6864" s="81">
        <v>8.3319499833579592E-3</v>
      </c>
    </row>
    <row r="6865" spans="98:208" x14ac:dyDescent="0.25">
      <c r="CT6865" s="81" t="s">
        <v>155</v>
      </c>
      <c r="CU6865" s="81" t="s">
        <v>502</v>
      </c>
      <c r="CV6865" s="81" t="s">
        <v>459</v>
      </c>
      <c r="CW6865" s="81">
        <v>2031</v>
      </c>
      <c r="CX6865" s="81">
        <v>0</v>
      </c>
      <c r="CY6865" s="81">
        <v>0</v>
      </c>
      <c r="CZ6865" s="81">
        <v>0</v>
      </c>
      <c r="DA6865" s="81">
        <v>0</v>
      </c>
      <c r="DB6865" s="81">
        <v>5.7770153400785773</v>
      </c>
      <c r="DC6865" s="81">
        <v>0.74733835430388806</v>
      </c>
      <c r="DD6865" s="81">
        <v>3.237951340101723</v>
      </c>
      <c r="DE6865" s="81">
        <v>1.791725645672853</v>
      </c>
      <c r="DF6865" s="81">
        <v>0</v>
      </c>
      <c r="DG6865" s="81">
        <v>0</v>
      </c>
      <c r="DH6865" s="81">
        <v>8.3319499833579853E-3</v>
      </c>
      <c r="DI6865" s="81">
        <v>8.3319499833579853E-3</v>
      </c>
      <c r="DJ6865" s="81">
        <v>8.7876931833629998E-4</v>
      </c>
      <c r="DL6865" s="81">
        <v>0</v>
      </c>
      <c r="DM6865" s="81">
        <v>0</v>
      </c>
      <c r="DN6865" s="81">
        <v>0</v>
      </c>
      <c r="DO6865" s="81">
        <v>0</v>
      </c>
      <c r="DP6865" s="81">
        <v>0</v>
      </c>
      <c r="DQ6865" s="81">
        <v>0</v>
      </c>
      <c r="DR6865" s="81">
        <v>0</v>
      </c>
      <c r="DS6865" s="81">
        <v>7.3218620072876423E-6</v>
      </c>
      <c r="DT6865" s="81">
        <v>7.3218620072876423E-6</v>
      </c>
      <c r="DU6865" s="81">
        <v>0</v>
      </c>
      <c r="DV6865" s="81">
        <v>7.3218620072876423E-6</v>
      </c>
      <c r="DW6865" s="81">
        <v>7.3218620072876423E-6</v>
      </c>
      <c r="GE6865" s="81" t="s">
        <v>449</v>
      </c>
      <c r="GF6865" s="81" t="s">
        <v>155</v>
      </c>
      <c r="GG6865" s="81" t="s">
        <v>507</v>
      </c>
      <c r="GH6865" s="81" t="s">
        <v>452</v>
      </c>
      <c r="GI6865" s="81">
        <v>2030</v>
      </c>
      <c r="GJ6865" s="81" t="s">
        <v>201</v>
      </c>
      <c r="GK6865" s="81">
        <v>0.74733835430388562</v>
      </c>
      <c r="GL6865" s="81">
        <v>557.6</v>
      </c>
      <c r="GM6865" s="81">
        <v>2030</v>
      </c>
      <c r="GN6865" s="81" t="s">
        <v>173</v>
      </c>
      <c r="GO6865" s="81">
        <v>1.1148832299820636E-2</v>
      </c>
      <c r="GP6865" s="81">
        <v>10</v>
      </c>
      <c r="GQ6865" s="81">
        <v>0</v>
      </c>
      <c r="GR6865" s="81" t="s">
        <v>448</v>
      </c>
      <c r="GS6865" s="81">
        <v>0</v>
      </c>
      <c r="GT6865" s="81">
        <v>0</v>
      </c>
      <c r="GU6865" s="81">
        <v>1.1148832299820636E-2</v>
      </c>
      <c r="GV6865" s="81">
        <v>8.3319499833579592E-3</v>
      </c>
      <c r="GW6865" s="81">
        <v>1.1148832299820636E-2</v>
      </c>
      <c r="GX6865" s="81">
        <v>8.3319499833579592E-3</v>
      </c>
      <c r="GY6865" s="81">
        <v>1.1148832299820636E-2</v>
      </c>
      <c r="GZ6865" s="81">
        <v>8.3319499833579592E-3</v>
      </c>
    </row>
    <row r="6866" spans="98:208" x14ac:dyDescent="0.25">
      <c r="CT6866" s="81" t="s">
        <v>155</v>
      </c>
      <c r="CU6866" s="81" t="s">
        <v>502</v>
      </c>
      <c r="CV6866" s="81" t="s">
        <v>459</v>
      </c>
      <c r="CW6866" s="81">
        <v>2032</v>
      </c>
      <c r="CX6866" s="81">
        <v>0</v>
      </c>
      <c r="CY6866" s="81">
        <v>0</v>
      </c>
      <c r="CZ6866" s="81">
        <v>0</v>
      </c>
      <c r="DA6866" s="81">
        <v>0</v>
      </c>
      <c r="DB6866" s="81">
        <v>5.7770153400785773</v>
      </c>
      <c r="DC6866" s="81">
        <v>0.74733835430388806</v>
      </c>
      <c r="DD6866" s="81">
        <v>3.237951340101723</v>
      </c>
      <c r="DE6866" s="81">
        <v>1.791725645672853</v>
      </c>
      <c r="DF6866" s="81">
        <v>0</v>
      </c>
      <c r="DG6866" s="81">
        <v>0</v>
      </c>
      <c r="DH6866" s="81">
        <v>0</v>
      </c>
      <c r="DI6866" s="81">
        <v>8.3319499833579853E-3</v>
      </c>
      <c r="DJ6866" s="81">
        <v>8.7876931833629998E-4</v>
      </c>
      <c r="DL6866" s="81">
        <v>0</v>
      </c>
      <c r="DM6866" s="81">
        <v>0</v>
      </c>
      <c r="DN6866" s="81">
        <v>0</v>
      </c>
      <c r="DO6866" s="81">
        <v>0</v>
      </c>
      <c r="DP6866" s="81">
        <v>0</v>
      </c>
      <c r="DQ6866" s="81">
        <v>0</v>
      </c>
      <c r="DR6866" s="81">
        <v>0</v>
      </c>
      <c r="DS6866" s="81">
        <v>0</v>
      </c>
      <c r="DT6866" s="81">
        <v>0</v>
      </c>
      <c r="DU6866" s="81">
        <v>0</v>
      </c>
      <c r="DV6866" s="81">
        <v>7.3218620072876423E-6</v>
      </c>
      <c r="DW6866" s="81">
        <v>7.3218620072876423E-6</v>
      </c>
      <c r="GE6866" s="81" t="s">
        <v>449</v>
      </c>
      <c r="GF6866" s="81" t="s">
        <v>155</v>
      </c>
      <c r="GG6866" s="81" t="s">
        <v>507</v>
      </c>
      <c r="GH6866" s="81" t="s">
        <v>452</v>
      </c>
      <c r="GI6866" s="81">
        <v>2031</v>
      </c>
      <c r="GJ6866" s="81" t="s">
        <v>201</v>
      </c>
      <c r="GK6866" s="81">
        <v>0.74733835430388562</v>
      </c>
      <c r="GL6866" s="81">
        <v>557.6</v>
      </c>
      <c r="GM6866" s="81">
        <v>2031</v>
      </c>
      <c r="GN6866" s="81" t="s">
        <v>173</v>
      </c>
      <c r="GO6866" s="81">
        <v>1.1148832299820636E-2</v>
      </c>
      <c r="GP6866" s="81">
        <v>10</v>
      </c>
      <c r="GQ6866" s="81">
        <v>0</v>
      </c>
      <c r="GR6866" s="81" t="s">
        <v>448</v>
      </c>
      <c r="GS6866" s="81">
        <v>0</v>
      </c>
      <c r="GT6866" s="81">
        <v>0</v>
      </c>
      <c r="GU6866" s="81">
        <v>0</v>
      </c>
      <c r="GV6866" s="81">
        <v>0</v>
      </c>
      <c r="GW6866" s="81">
        <v>1.1148832299820636E-2</v>
      </c>
      <c r="GX6866" s="81">
        <v>8.3319499833579592E-3</v>
      </c>
      <c r="GY6866" s="81">
        <v>1.1148832299820636E-2</v>
      </c>
      <c r="GZ6866" s="81">
        <v>8.3319499833579592E-3</v>
      </c>
    </row>
    <row r="6867" spans="98:208" x14ac:dyDescent="0.25">
      <c r="CT6867" s="81" t="s">
        <v>155</v>
      </c>
      <c r="CU6867" s="81" t="s">
        <v>502</v>
      </c>
      <c r="CV6867" s="81" t="s">
        <v>460</v>
      </c>
      <c r="CW6867" s="81">
        <v>2020</v>
      </c>
      <c r="CX6867" s="81">
        <v>0</v>
      </c>
      <c r="CY6867" s="81">
        <v>0</v>
      </c>
      <c r="CZ6867" s="81">
        <v>0</v>
      </c>
      <c r="DA6867" s="81">
        <v>0</v>
      </c>
      <c r="DB6867" s="81">
        <v>7.7900575334948277E-2</v>
      </c>
      <c r="DC6867" s="81">
        <v>3.6425060683954409E-2</v>
      </c>
      <c r="DD6867" s="81">
        <v>1.5808724525429431E-3</v>
      </c>
      <c r="DE6867" s="81">
        <v>3.9894642198450257E-2</v>
      </c>
      <c r="DF6867" s="81">
        <v>4.0609689307619768E-4</v>
      </c>
      <c r="DG6867" s="81">
        <v>0</v>
      </c>
      <c r="DH6867" s="81">
        <v>0</v>
      </c>
      <c r="DI6867" s="81">
        <v>0</v>
      </c>
      <c r="DJ6867" s="81">
        <v>0.1509042201989535</v>
      </c>
      <c r="DL6867" s="81">
        <v>0</v>
      </c>
      <c r="DM6867" s="81">
        <v>6.128173497488141E-5</v>
      </c>
      <c r="DN6867" s="81">
        <v>6.128173497488141E-5</v>
      </c>
      <c r="DO6867" s="81">
        <v>0</v>
      </c>
      <c r="DP6867" s="81">
        <v>0</v>
      </c>
      <c r="DQ6867" s="81">
        <v>0</v>
      </c>
      <c r="DR6867" s="81">
        <v>0</v>
      </c>
      <c r="DS6867" s="81">
        <v>0</v>
      </c>
      <c r="DT6867" s="81">
        <v>0</v>
      </c>
      <c r="DU6867" s="81">
        <v>0</v>
      </c>
      <c r="DV6867" s="81">
        <v>0</v>
      </c>
      <c r="DW6867" s="81">
        <v>0</v>
      </c>
      <c r="GE6867" s="81" t="s">
        <v>449</v>
      </c>
      <c r="GF6867" s="81" t="s">
        <v>155</v>
      </c>
      <c r="GG6867" s="81" t="s">
        <v>507</v>
      </c>
      <c r="GH6867" s="81" t="s">
        <v>452</v>
      </c>
      <c r="GI6867" s="81">
        <v>2032</v>
      </c>
      <c r="GJ6867" s="81" t="s">
        <v>201</v>
      </c>
      <c r="GK6867" s="81">
        <v>0.74733835430388562</v>
      </c>
      <c r="GL6867" s="81">
        <v>557.6</v>
      </c>
      <c r="GM6867" s="81">
        <v>2032</v>
      </c>
      <c r="GN6867" s="81" t="s">
        <v>173</v>
      </c>
      <c r="GO6867" s="81">
        <v>1.1148832299820636E-2</v>
      </c>
      <c r="GP6867" s="81">
        <v>10</v>
      </c>
      <c r="GQ6867" s="81">
        <v>0</v>
      </c>
      <c r="GR6867" s="81" t="s">
        <v>448</v>
      </c>
      <c r="GS6867" s="81">
        <v>0</v>
      </c>
      <c r="GT6867" s="81">
        <v>0</v>
      </c>
      <c r="GU6867" s="81">
        <v>0</v>
      </c>
      <c r="GV6867" s="81">
        <v>0</v>
      </c>
      <c r="GW6867" s="81">
        <v>0</v>
      </c>
      <c r="GX6867" s="81">
        <v>0</v>
      </c>
      <c r="GY6867" s="81">
        <v>1.1148832299820636E-2</v>
      </c>
      <c r="GZ6867" s="81">
        <v>8.3319499833579592E-3</v>
      </c>
    </row>
    <row r="6868" spans="98:208" x14ac:dyDescent="0.25">
      <c r="CT6868" s="81" t="s">
        <v>155</v>
      </c>
      <c r="CU6868" s="81" t="s">
        <v>502</v>
      </c>
      <c r="CV6868" s="81" t="s">
        <v>460</v>
      </c>
      <c r="CW6868" s="81">
        <v>2021</v>
      </c>
      <c r="CX6868" s="81">
        <v>0</v>
      </c>
      <c r="CY6868" s="81">
        <v>0</v>
      </c>
      <c r="CZ6868" s="81">
        <v>0</v>
      </c>
      <c r="DA6868" s="81">
        <v>0</v>
      </c>
      <c r="DB6868" s="81">
        <v>7.7900575334948277E-2</v>
      </c>
      <c r="DC6868" s="81">
        <v>3.6425060683954409E-2</v>
      </c>
      <c r="DD6868" s="81">
        <v>1.5808724525429431E-3</v>
      </c>
      <c r="DE6868" s="81">
        <v>3.9894642198450257E-2</v>
      </c>
      <c r="DF6868" s="81">
        <v>4.0609689307619768E-4</v>
      </c>
      <c r="DG6868" s="81">
        <v>4.0609689307619768E-4</v>
      </c>
      <c r="DH6868" s="81">
        <v>0</v>
      </c>
      <c r="DI6868" s="81">
        <v>0</v>
      </c>
      <c r="DJ6868" s="81">
        <v>0.1509042201989535</v>
      </c>
      <c r="DL6868" s="81">
        <v>0</v>
      </c>
      <c r="DM6868" s="81">
        <v>6.128173497488141E-5</v>
      </c>
      <c r="DN6868" s="81">
        <v>6.128173497488141E-5</v>
      </c>
      <c r="DO6868" s="81">
        <v>0</v>
      </c>
      <c r="DP6868" s="81">
        <v>6.128173497488141E-5</v>
      </c>
      <c r="DQ6868" s="81">
        <v>6.128173497488141E-5</v>
      </c>
      <c r="DR6868" s="81">
        <v>0</v>
      </c>
      <c r="DS6868" s="81">
        <v>0</v>
      </c>
      <c r="DT6868" s="81">
        <v>0</v>
      </c>
      <c r="DU6868" s="81">
        <v>0</v>
      </c>
      <c r="DV6868" s="81">
        <v>0</v>
      </c>
      <c r="DW6868" s="81">
        <v>0</v>
      </c>
      <c r="GE6868" s="81" t="s">
        <v>449</v>
      </c>
      <c r="GF6868" s="81" t="s">
        <v>155</v>
      </c>
      <c r="GG6868" s="81" t="s">
        <v>507</v>
      </c>
      <c r="GH6868" s="81" t="s">
        <v>453</v>
      </c>
      <c r="GI6868" s="81">
        <v>2021</v>
      </c>
      <c r="GJ6868" s="81" t="s">
        <v>201</v>
      </c>
      <c r="GK6868" s="81">
        <v>3.6425060683951183E-2</v>
      </c>
      <c r="GL6868" s="81">
        <v>557.6</v>
      </c>
      <c r="GM6868" s="81">
        <v>2021</v>
      </c>
      <c r="GN6868" s="81" t="s">
        <v>173</v>
      </c>
      <c r="GO6868" s="81">
        <v>1.1148832299820636E-2</v>
      </c>
      <c r="GP6868" s="81">
        <v>10</v>
      </c>
      <c r="GQ6868" s="81">
        <v>0</v>
      </c>
      <c r="GR6868" s="81" t="s">
        <v>448</v>
      </c>
      <c r="GS6868" s="81">
        <v>1.1148832299820636E-2</v>
      </c>
      <c r="GT6868" s="81">
        <v>4.0609689307616168E-4</v>
      </c>
      <c r="GU6868" s="81">
        <v>1.1148832299820636E-2</v>
      </c>
      <c r="GV6868" s="81">
        <v>4.0609689307616168E-4</v>
      </c>
      <c r="GW6868" s="81">
        <v>0</v>
      </c>
      <c r="GX6868" s="81">
        <v>0</v>
      </c>
      <c r="GY6868" s="81">
        <v>0</v>
      </c>
      <c r="GZ6868" s="81">
        <v>0</v>
      </c>
    </row>
    <row r="6869" spans="98:208" x14ac:dyDescent="0.25">
      <c r="CT6869" s="81" t="s">
        <v>155</v>
      </c>
      <c r="CU6869" s="81" t="s">
        <v>502</v>
      </c>
      <c r="CV6869" s="81" t="s">
        <v>460</v>
      </c>
      <c r="CW6869" s="81">
        <v>2022</v>
      </c>
      <c r="CX6869" s="81">
        <v>0</v>
      </c>
      <c r="CY6869" s="81">
        <v>0</v>
      </c>
      <c r="CZ6869" s="81">
        <v>0</v>
      </c>
      <c r="DA6869" s="81">
        <v>0</v>
      </c>
      <c r="DB6869" s="81">
        <v>7.7900575334948277E-2</v>
      </c>
      <c r="DC6869" s="81">
        <v>3.6425060683954409E-2</v>
      </c>
      <c r="DD6869" s="81">
        <v>1.5808724525429431E-3</v>
      </c>
      <c r="DE6869" s="81">
        <v>3.9894642198450257E-2</v>
      </c>
      <c r="DF6869" s="81">
        <v>4.0609689307619768E-4</v>
      </c>
      <c r="DG6869" s="81">
        <v>4.0609689307619768E-4</v>
      </c>
      <c r="DH6869" s="81">
        <v>4.0609689307619768E-4</v>
      </c>
      <c r="DI6869" s="81">
        <v>0</v>
      </c>
      <c r="DJ6869" s="81">
        <v>0.1509042201989535</v>
      </c>
      <c r="DL6869" s="81">
        <v>0</v>
      </c>
      <c r="DM6869" s="81">
        <v>6.128173497488141E-5</v>
      </c>
      <c r="DN6869" s="81">
        <v>6.128173497488141E-5</v>
      </c>
      <c r="DO6869" s="81">
        <v>0</v>
      </c>
      <c r="DP6869" s="81">
        <v>6.128173497488141E-5</v>
      </c>
      <c r="DQ6869" s="81">
        <v>6.128173497488141E-5</v>
      </c>
      <c r="DR6869" s="81">
        <v>0</v>
      </c>
      <c r="DS6869" s="81">
        <v>6.128173497488141E-5</v>
      </c>
      <c r="DT6869" s="81">
        <v>6.128173497488141E-5</v>
      </c>
      <c r="DU6869" s="81">
        <v>0</v>
      </c>
      <c r="DV6869" s="81">
        <v>0</v>
      </c>
      <c r="DW6869" s="81">
        <v>0</v>
      </c>
      <c r="GE6869" s="81" t="s">
        <v>449</v>
      </c>
      <c r="GF6869" s="81" t="s">
        <v>155</v>
      </c>
      <c r="GG6869" s="81" t="s">
        <v>507</v>
      </c>
      <c r="GH6869" s="81" t="s">
        <v>453</v>
      </c>
      <c r="GI6869" s="81">
        <v>2022</v>
      </c>
      <c r="GJ6869" s="81" t="s">
        <v>201</v>
      </c>
      <c r="GK6869" s="81">
        <v>3.6425060683951183E-2</v>
      </c>
      <c r="GL6869" s="81">
        <v>557.6</v>
      </c>
      <c r="GM6869" s="81">
        <v>2022</v>
      </c>
      <c r="GN6869" s="81" t="s">
        <v>173</v>
      </c>
      <c r="GO6869" s="81">
        <v>1.1148832299820636E-2</v>
      </c>
      <c r="GP6869" s="81">
        <v>10</v>
      </c>
      <c r="GQ6869" s="81">
        <v>0</v>
      </c>
      <c r="GR6869" s="81" t="s">
        <v>448</v>
      </c>
      <c r="GS6869" s="81">
        <v>1.1148832299820636E-2</v>
      </c>
      <c r="GT6869" s="81">
        <v>4.0609689307616168E-4</v>
      </c>
      <c r="GU6869" s="81">
        <v>1.1148832299820636E-2</v>
      </c>
      <c r="GV6869" s="81">
        <v>4.0609689307616168E-4</v>
      </c>
      <c r="GW6869" s="81">
        <v>1.1148832299820636E-2</v>
      </c>
      <c r="GX6869" s="81">
        <v>4.0609689307616168E-4</v>
      </c>
      <c r="GY6869" s="81">
        <v>0</v>
      </c>
      <c r="GZ6869" s="81">
        <v>0</v>
      </c>
    </row>
    <row r="6870" spans="98:208" x14ac:dyDescent="0.25">
      <c r="CT6870" s="81" t="s">
        <v>155</v>
      </c>
      <c r="CU6870" s="81" t="s">
        <v>502</v>
      </c>
      <c r="CV6870" s="81" t="s">
        <v>460</v>
      </c>
      <c r="CW6870" s="81">
        <v>2023</v>
      </c>
      <c r="CX6870" s="81">
        <v>0</v>
      </c>
      <c r="CY6870" s="81">
        <v>0</v>
      </c>
      <c r="CZ6870" s="81">
        <v>0</v>
      </c>
      <c r="DA6870" s="81">
        <v>0</v>
      </c>
      <c r="DB6870" s="81">
        <v>8.040826903697719E-2</v>
      </c>
      <c r="DC6870" s="81">
        <v>3.7590224611390541E-2</v>
      </c>
      <c r="DD6870" s="81">
        <v>1.6314334115680831E-3</v>
      </c>
      <c r="DE6870" s="81">
        <v>4.1186611014017237E-2</v>
      </c>
      <c r="DF6870" s="81">
        <v>4.1908711030498347E-4</v>
      </c>
      <c r="DG6870" s="81">
        <v>4.1908711030498347E-4</v>
      </c>
      <c r="DH6870" s="81">
        <v>4.1908711030498347E-4</v>
      </c>
      <c r="DI6870" s="81">
        <v>4.1908711030498347E-4</v>
      </c>
      <c r="DJ6870" s="81">
        <v>0.1509042201989535</v>
      </c>
      <c r="DL6870" s="81">
        <v>0</v>
      </c>
      <c r="DM6870" s="81">
        <v>6.3242013576006342E-5</v>
      </c>
      <c r="DN6870" s="81">
        <v>6.3242013576006342E-5</v>
      </c>
      <c r="DO6870" s="81">
        <v>0</v>
      </c>
      <c r="DP6870" s="81">
        <v>6.3242013576006342E-5</v>
      </c>
      <c r="DQ6870" s="81">
        <v>6.3242013576006342E-5</v>
      </c>
      <c r="DR6870" s="81">
        <v>0</v>
      </c>
      <c r="DS6870" s="81">
        <v>6.3242013576006342E-5</v>
      </c>
      <c r="DT6870" s="81">
        <v>6.3242013576006342E-5</v>
      </c>
      <c r="DU6870" s="81">
        <v>0</v>
      </c>
      <c r="DV6870" s="81">
        <v>6.3242013576006342E-5</v>
      </c>
      <c r="DW6870" s="81">
        <v>6.3242013576006342E-5</v>
      </c>
      <c r="GE6870" s="81" t="s">
        <v>449</v>
      </c>
      <c r="GF6870" s="81" t="s">
        <v>155</v>
      </c>
      <c r="GG6870" s="81" t="s">
        <v>507</v>
      </c>
      <c r="GH6870" s="81" t="s">
        <v>453</v>
      </c>
      <c r="GI6870" s="81">
        <v>2023</v>
      </c>
      <c r="GJ6870" s="81" t="s">
        <v>201</v>
      </c>
      <c r="GK6870" s="81">
        <v>3.759022461138798E-2</v>
      </c>
      <c r="GL6870" s="81">
        <v>557.6</v>
      </c>
      <c r="GM6870" s="81">
        <v>2023</v>
      </c>
      <c r="GN6870" s="81" t="s">
        <v>173</v>
      </c>
      <c r="GO6870" s="81">
        <v>1.1148832299820636E-2</v>
      </c>
      <c r="GP6870" s="81">
        <v>10</v>
      </c>
      <c r="GQ6870" s="81">
        <v>0</v>
      </c>
      <c r="GR6870" s="81" t="s">
        <v>448</v>
      </c>
      <c r="GS6870" s="81">
        <v>1.1148832299820636E-2</v>
      </c>
      <c r="GT6870" s="81">
        <v>4.1908711030495496E-4</v>
      </c>
      <c r="GU6870" s="81">
        <v>1.1148832299820636E-2</v>
      </c>
      <c r="GV6870" s="81">
        <v>4.1908711030495496E-4</v>
      </c>
      <c r="GW6870" s="81">
        <v>1.1148832299820636E-2</v>
      </c>
      <c r="GX6870" s="81">
        <v>4.1908711030495496E-4</v>
      </c>
      <c r="GY6870" s="81">
        <v>1.1148832299820636E-2</v>
      </c>
      <c r="GZ6870" s="81">
        <v>4.1908711030495496E-4</v>
      </c>
    </row>
    <row r="6871" spans="98:208" x14ac:dyDescent="0.25">
      <c r="CT6871" s="81" t="s">
        <v>155</v>
      </c>
      <c r="CU6871" s="81" t="s">
        <v>502</v>
      </c>
      <c r="CV6871" s="81" t="s">
        <v>460</v>
      </c>
      <c r="CW6871" s="81">
        <v>2024</v>
      </c>
      <c r="CX6871" s="81">
        <v>0</v>
      </c>
      <c r="CY6871" s="81">
        <v>0</v>
      </c>
      <c r="CZ6871" s="81">
        <v>0</v>
      </c>
      <c r="DA6871" s="81">
        <v>0</v>
      </c>
      <c r="DB6871" s="81">
        <v>8.040826903697719E-2</v>
      </c>
      <c r="DC6871" s="81">
        <v>3.7590224611390541E-2</v>
      </c>
      <c r="DD6871" s="81">
        <v>1.6314334115680831E-3</v>
      </c>
      <c r="DE6871" s="81">
        <v>4.1186611014017237E-2</v>
      </c>
      <c r="DF6871" s="81">
        <v>4.1908711030498347E-4</v>
      </c>
      <c r="DG6871" s="81">
        <v>4.1908711030498347E-4</v>
      </c>
      <c r="DH6871" s="81">
        <v>4.1908711030498347E-4</v>
      </c>
      <c r="DI6871" s="81">
        <v>4.1908711030498347E-4</v>
      </c>
      <c r="DJ6871" s="81">
        <v>0.1509042201989535</v>
      </c>
      <c r="DL6871" s="81">
        <v>0</v>
      </c>
      <c r="DM6871" s="81">
        <v>6.3242013576006342E-5</v>
      </c>
      <c r="DN6871" s="81">
        <v>6.3242013576006342E-5</v>
      </c>
      <c r="DO6871" s="81">
        <v>0</v>
      </c>
      <c r="DP6871" s="81">
        <v>6.3242013576006342E-5</v>
      </c>
      <c r="DQ6871" s="81">
        <v>6.3242013576006342E-5</v>
      </c>
      <c r="DR6871" s="81">
        <v>0</v>
      </c>
      <c r="DS6871" s="81">
        <v>6.3242013576006342E-5</v>
      </c>
      <c r="DT6871" s="81">
        <v>6.3242013576006342E-5</v>
      </c>
      <c r="DU6871" s="81">
        <v>0</v>
      </c>
      <c r="DV6871" s="81">
        <v>6.3242013576006342E-5</v>
      </c>
      <c r="DW6871" s="81">
        <v>6.3242013576006342E-5</v>
      </c>
      <c r="GE6871" s="81" t="s">
        <v>449</v>
      </c>
      <c r="GF6871" s="81" t="s">
        <v>155</v>
      </c>
      <c r="GG6871" s="81" t="s">
        <v>507</v>
      </c>
      <c r="GH6871" s="81" t="s">
        <v>453</v>
      </c>
      <c r="GI6871" s="81">
        <v>2024</v>
      </c>
      <c r="GJ6871" s="81" t="s">
        <v>201</v>
      </c>
      <c r="GK6871" s="81">
        <v>3.759022461138798E-2</v>
      </c>
      <c r="GL6871" s="81">
        <v>557.6</v>
      </c>
      <c r="GM6871" s="81">
        <v>2024</v>
      </c>
      <c r="GN6871" s="81" t="s">
        <v>173</v>
      </c>
      <c r="GO6871" s="81">
        <v>1.1148832299820636E-2</v>
      </c>
      <c r="GP6871" s="81">
        <v>10</v>
      </c>
      <c r="GQ6871" s="81">
        <v>0</v>
      </c>
      <c r="GR6871" s="81" t="s">
        <v>448</v>
      </c>
      <c r="GS6871" s="81">
        <v>1.1148832299820636E-2</v>
      </c>
      <c r="GT6871" s="81">
        <v>4.1908711030495496E-4</v>
      </c>
      <c r="GU6871" s="81">
        <v>1.1148832299820636E-2</v>
      </c>
      <c r="GV6871" s="81">
        <v>4.1908711030495496E-4</v>
      </c>
      <c r="GW6871" s="81">
        <v>1.1148832299820636E-2</v>
      </c>
      <c r="GX6871" s="81">
        <v>4.1908711030495496E-4</v>
      </c>
      <c r="GY6871" s="81">
        <v>1.1148832299820636E-2</v>
      </c>
      <c r="GZ6871" s="81">
        <v>4.1908711030495496E-4</v>
      </c>
    </row>
    <row r="6872" spans="98:208" x14ac:dyDescent="0.25">
      <c r="CT6872" s="81" t="s">
        <v>155</v>
      </c>
      <c r="CU6872" s="81" t="s">
        <v>502</v>
      </c>
      <c r="CV6872" s="81" t="s">
        <v>460</v>
      </c>
      <c r="CW6872" s="81">
        <v>2025</v>
      </c>
      <c r="CX6872" s="81">
        <v>0</v>
      </c>
      <c r="CY6872" s="81">
        <v>0</v>
      </c>
      <c r="CZ6872" s="81">
        <v>0</v>
      </c>
      <c r="DA6872" s="81">
        <v>0</v>
      </c>
      <c r="DB6872" s="81">
        <v>8.040826903697719E-2</v>
      </c>
      <c r="DC6872" s="81">
        <v>3.7590224611390541E-2</v>
      </c>
      <c r="DD6872" s="81">
        <v>1.6314334115680831E-3</v>
      </c>
      <c r="DE6872" s="81">
        <v>4.1186611014017237E-2</v>
      </c>
      <c r="DF6872" s="81">
        <v>4.1908711030498347E-4</v>
      </c>
      <c r="DG6872" s="81">
        <v>4.1908711030498347E-4</v>
      </c>
      <c r="DH6872" s="81">
        <v>4.1908711030498347E-4</v>
      </c>
      <c r="DI6872" s="81">
        <v>4.1908711030498347E-4</v>
      </c>
      <c r="DJ6872" s="81">
        <v>0.1509042201989535</v>
      </c>
      <c r="DL6872" s="81">
        <v>0</v>
      </c>
      <c r="DM6872" s="81">
        <v>6.3242013576006342E-5</v>
      </c>
      <c r="DN6872" s="81">
        <v>6.3242013576006342E-5</v>
      </c>
      <c r="DO6872" s="81">
        <v>0</v>
      </c>
      <c r="DP6872" s="81">
        <v>6.3242013576006342E-5</v>
      </c>
      <c r="DQ6872" s="81">
        <v>6.3242013576006342E-5</v>
      </c>
      <c r="DR6872" s="81">
        <v>0</v>
      </c>
      <c r="DS6872" s="81">
        <v>6.3242013576006342E-5</v>
      </c>
      <c r="DT6872" s="81">
        <v>6.3242013576006342E-5</v>
      </c>
      <c r="DU6872" s="81">
        <v>0</v>
      </c>
      <c r="DV6872" s="81">
        <v>6.3242013576006342E-5</v>
      </c>
      <c r="DW6872" s="81">
        <v>6.3242013576006342E-5</v>
      </c>
      <c r="GE6872" s="81" t="s">
        <v>449</v>
      </c>
      <c r="GF6872" s="81" t="s">
        <v>155</v>
      </c>
      <c r="GG6872" s="81" t="s">
        <v>507</v>
      </c>
      <c r="GH6872" s="81" t="s">
        <v>453</v>
      </c>
      <c r="GI6872" s="81">
        <v>2025</v>
      </c>
      <c r="GJ6872" s="81" t="s">
        <v>201</v>
      </c>
      <c r="GK6872" s="81">
        <v>3.759022461138798E-2</v>
      </c>
      <c r="GL6872" s="81">
        <v>557.6</v>
      </c>
      <c r="GM6872" s="81">
        <v>2025</v>
      </c>
      <c r="GN6872" s="81" t="s">
        <v>173</v>
      </c>
      <c r="GO6872" s="81">
        <v>1.1148832299820636E-2</v>
      </c>
      <c r="GP6872" s="81">
        <v>10</v>
      </c>
      <c r="GQ6872" s="81">
        <v>0</v>
      </c>
      <c r="GR6872" s="81" t="s">
        <v>448</v>
      </c>
      <c r="GS6872" s="81">
        <v>1.1148832299820636E-2</v>
      </c>
      <c r="GT6872" s="81">
        <v>4.1908711030495496E-4</v>
      </c>
      <c r="GU6872" s="81">
        <v>1.1148832299820636E-2</v>
      </c>
      <c r="GV6872" s="81">
        <v>4.1908711030495496E-4</v>
      </c>
      <c r="GW6872" s="81">
        <v>1.1148832299820636E-2</v>
      </c>
      <c r="GX6872" s="81">
        <v>4.1908711030495496E-4</v>
      </c>
      <c r="GY6872" s="81">
        <v>1.1148832299820636E-2</v>
      </c>
      <c r="GZ6872" s="81">
        <v>4.1908711030495496E-4</v>
      </c>
    </row>
    <row r="6873" spans="98:208" x14ac:dyDescent="0.25">
      <c r="CT6873" s="81" t="s">
        <v>155</v>
      </c>
      <c r="CU6873" s="81" t="s">
        <v>502</v>
      </c>
      <c r="CV6873" s="81" t="s">
        <v>460</v>
      </c>
      <c r="CW6873" s="81">
        <v>2026</v>
      </c>
      <c r="CX6873" s="81">
        <v>0</v>
      </c>
      <c r="CY6873" s="81">
        <v>0</v>
      </c>
      <c r="CZ6873" s="81">
        <v>0</v>
      </c>
      <c r="DA6873" s="81">
        <v>0</v>
      </c>
      <c r="DB6873" s="81">
        <v>8.040826903697719E-2</v>
      </c>
      <c r="DC6873" s="81">
        <v>3.7590224611390541E-2</v>
      </c>
      <c r="DD6873" s="81">
        <v>1.6314334115680831E-3</v>
      </c>
      <c r="DE6873" s="81">
        <v>4.1186611014017237E-2</v>
      </c>
      <c r="DF6873" s="81">
        <v>4.1908711030498347E-4</v>
      </c>
      <c r="DG6873" s="81">
        <v>4.1908711030498347E-4</v>
      </c>
      <c r="DH6873" s="81">
        <v>4.1908711030498347E-4</v>
      </c>
      <c r="DI6873" s="81">
        <v>4.1908711030498347E-4</v>
      </c>
      <c r="DJ6873" s="81">
        <v>0.1509042201989535</v>
      </c>
      <c r="DL6873" s="81">
        <v>0</v>
      </c>
      <c r="DM6873" s="81">
        <v>6.3242013576006342E-5</v>
      </c>
      <c r="DN6873" s="81">
        <v>6.3242013576006342E-5</v>
      </c>
      <c r="DO6873" s="81">
        <v>0</v>
      </c>
      <c r="DP6873" s="81">
        <v>6.3242013576006342E-5</v>
      </c>
      <c r="DQ6873" s="81">
        <v>6.3242013576006342E-5</v>
      </c>
      <c r="DR6873" s="81">
        <v>0</v>
      </c>
      <c r="DS6873" s="81">
        <v>6.3242013576006342E-5</v>
      </c>
      <c r="DT6873" s="81">
        <v>6.3242013576006342E-5</v>
      </c>
      <c r="DU6873" s="81">
        <v>0</v>
      </c>
      <c r="DV6873" s="81">
        <v>6.3242013576006342E-5</v>
      </c>
      <c r="DW6873" s="81">
        <v>6.3242013576006342E-5</v>
      </c>
      <c r="GE6873" s="81" t="s">
        <v>449</v>
      </c>
      <c r="GF6873" s="81" t="s">
        <v>155</v>
      </c>
      <c r="GG6873" s="81" t="s">
        <v>507</v>
      </c>
      <c r="GH6873" s="81" t="s">
        <v>453</v>
      </c>
      <c r="GI6873" s="81">
        <v>2026</v>
      </c>
      <c r="GJ6873" s="81" t="s">
        <v>201</v>
      </c>
      <c r="GK6873" s="81">
        <v>3.759022461138798E-2</v>
      </c>
      <c r="GL6873" s="81">
        <v>557.6</v>
      </c>
      <c r="GM6873" s="81">
        <v>2026</v>
      </c>
      <c r="GN6873" s="81" t="s">
        <v>173</v>
      </c>
      <c r="GO6873" s="81">
        <v>1.1148832299820636E-2</v>
      </c>
      <c r="GP6873" s="81">
        <v>10</v>
      </c>
      <c r="GQ6873" s="81">
        <v>0</v>
      </c>
      <c r="GR6873" s="81" t="s">
        <v>448</v>
      </c>
      <c r="GS6873" s="81">
        <v>1.1148832299820636E-2</v>
      </c>
      <c r="GT6873" s="81">
        <v>4.1908711030495496E-4</v>
      </c>
      <c r="GU6873" s="81">
        <v>1.1148832299820636E-2</v>
      </c>
      <c r="GV6873" s="81">
        <v>4.1908711030495496E-4</v>
      </c>
      <c r="GW6873" s="81">
        <v>1.1148832299820636E-2</v>
      </c>
      <c r="GX6873" s="81">
        <v>4.1908711030495496E-4</v>
      </c>
      <c r="GY6873" s="81">
        <v>1.1148832299820636E-2</v>
      </c>
      <c r="GZ6873" s="81">
        <v>4.1908711030495496E-4</v>
      </c>
    </row>
    <row r="6874" spans="98:208" x14ac:dyDescent="0.25">
      <c r="CT6874" s="81" t="s">
        <v>155</v>
      </c>
      <c r="CU6874" s="81" t="s">
        <v>502</v>
      </c>
      <c r="CV6874" s="81" t="s">
        <v>460</v>
      </c>
      <c r="CW6874" s="81">
        <v>2027</v>
      </c>
      <c r="CX6874" s="81">
        <v>0</v>
      </c>
      <c r="CY6874" s="81">
        <v>0</v>
      </c>
      <c r="CZ6874" s="81">
        <v>0</v>
      </c>
      <c r="DA6874" s="81">
        <v>0</v>
      </c>
      <c r="DB6874" s="81">
        <v>8.040826903697719E-2</v>
      </c>
      <c r="DC6874" s="81">
        <v>3.7590224611390541E-2</v>
      </c>
      <c r="DD6874" s="81">
        <v>1.6314334115680831E-3</v>
      </c>
      <c r="DE6874" s="81">
        <v>4.1186611014017237E-2</v>
      </c>
      <c r="DF6874" s="81">
        <v>4.1908711030498347E-4</v>
      </c>
      <c r="DG6874" s="81">
        <v>4.1908711030498347E-4</v>
      </c>
      <c r="DH6874" s="81">
        <v>4.1908711030498347E-4</v>
      </c>
      <c r="DI6874" s="81">
        <v>4.1908711030498347E-4</v>
      </c>
      <c r="DJ6874" s="81">
        <v>0.1509042201989535</v>
      </c>
      <c r="DL6874" s="81">
        <v>0</v>
      </c>
      <c r="DM6874" s="81">
        <v>6.3242013576006342E-5</v>
      </c>
      <c r="DN6874" s="81">
        <v>6.3242013576006342E-5</v>
      </c>
      <c r="DO6874" s="81">
        <v>0</v>
      </c>
      <c r="DP6874" s="81">
        <v>6.3242013576006342E-5</v>
      </c>
      <c r="DQ6874" s="81">
        <v>6.3242013576006342E-5</v>
      </c>
      <c r="DR6874" s="81">
        <v>0</v>
      </c>
      <c r="DS6874" s="81">
        <v>6.3242013576006342E-5</v>
      </c>
      <c r="DT6874" s="81">
        <v>6.3242013576006342E-5</v>
      </c>
      <c r="DU6874" s="81">
        <v>0</v>
      </c>
      <c r="DV6874" s="81">
        <v>6.3242013576006342E-5</v>
      </c>
      <c r="DW6874" s="81">
        <v>6.3242013576006342E-5</v>
      </c>
      <c r="GE6874" s="81" t="s">
        <v>449</v>
      </c>
      <c r="GF6874" s="81" t="s">
        <v>155</v>
      </c>
      <c r="GG6874" s="81" t="s">
        <v>507</v>
      </c>
      <c r="GH6874" s="81" t="s">
        <v>453</v>
      </c>
      <c r="GI6874" s="81">
        <v>2027</v>
      </c>
      <c r="GJ6874" s="81" t="s">
        <v>201</v>
      </c>
      <c r="GK6874" s="81">
        <v>3.759022461138798E-2</v>
      </c>
      <c r="GL6874" s="81">
        <v>557.6</v>
      </c>
      <c r="GM6874" s="81">
        <v>2027</v>
      </c>
      <c r="GN6874" s="81" t="s">
        <v>173</v>
      </c>
      <c r="GO6874" s="81">
        <v>1.1148832299820636E-2</v>
      </c>
      <c r="GP6874" s="81">
        <v>10</v>
      </c>
      <c r="GQ6874" s="81">
        <v>0</v>
      </c>
      <c r="GR6874" s="81" t="s">
        <v>448</v>
      </c>
      <c r="GS6874" s="81">
        <v>1.1148832299820636E-2</v>
      </c>
      <c r="GT6874" s="81">
        <v>4.1908711030495496E-4</v>
      </c>
      <c r="GU6874" s="81">
        <v>1.1148832299820636E-2</v>
      </c>
      <c r="GV6874" s="81">
        <v>4.1908711030495496E-4</v>
      </c>
      <c r="GW6874" s="81">
        <v>1.1148832299820636E-2</v>
      </c>
      <c r="GX6874" s="81">
        <v>4.1908711030495496E-4</v>
      </c>
      <c r="GY6874" s="81">
        <v>1.1148832299820636E-2</v>
      </c>
      <c r="GZ6874" s="81">
        <v>4.1908711030495496E-4</v>
      </c>
    </row>
    <row r="6875" spans="98:208" x14ac:dyDescent="0.25">
      <c r="CT6875" s="81" t="s">
        <v>155</v>
      </c>
      <c r="CU6875" s="81" t="s">
        <v>502</v>
      </c>
      <c r="CV6875" s="81" t="s">
        <v>460</v>
      </c>
      <c r="CW6875" s="81">
        <v>2028</v>
      </c>
      <c r="CX6875" s="81">
        <v>0</v>
      </c>
      <c r="CY6875" s="81">
        <v>0</v>
      </c>
      <c r="CZ6875" s="81">
        <v>0</v>
      </c>
      <c r="DA6875" s="81">
        <v>0</v>
      </c>
      <c r="DB6875" s="81">
        <v>8.360637774512944E-2</v>
      </c>
      <c r="DC6875" s="81">
        <v>3.9055083184886111E-2</v>
      </c>
      <c r="DD6875" s="81">
        <v>1.6949971741060279E-3</v>
      </c>
      <c r="DE6875" s="81">
        <v>4.2856297386136652E-2</v>
      </c>
      <c r="DF6875" s="81">
        <v>4.3541857288384005E-4</v>
      </c>
      <c r="DG6875" s="81">
        <v>4.3541857288384005E-4</v>
      </c>
      <c r="DH6875" s="81">
        <v>4.3541857288384005E-4</v>
      </c>
      <c r="DI6875" s="81">
        <v>4.3541857288384005E-4</v>
      </c>
      <c r="DJ6875" s="81">
        <v>0.1509042201989535</v>
      </c>
      <c r="DL6875" s="81">
        <v>0</v>
      </c>
      <c r="DM6875" s="81">
        <v>6.5706500201177079E-5</v>
      </c>
      <c r="DN6875" s="81">
        <v>6.5706500201177079E-5</v>
      </c>
      <c r="DO6875" s="81">
        <v>0</v>
      </c>
      <c r="DP6875" s="81">
        <v>6.5706500201177079E-5</v>
      </c>
      <c r="DQ6875" s="81">
        <v>6.5706500201177079E-5</v>
      </c>
      <c r="DR6875" s="81">
        <v>0</v>
      </c>
      <c r="DS6875" s="81">
        <v>6.5706500201177079E-5</v>
      </c>
      <c r="DT6875" s="81">
        <v>6.5706500201177079E-5</v>
      </c>
      <c r="DU6875" s="81">
        <v>0</v>
      </c>
      <c r="DV6875" s="81">
        <v>6.5706500201177079E-5</v>
      </c>
      <c r="DW6875" s="81">
        <v>6.5706500201177079E-5</v>
      </c>
      <c r="GE6875" s="81" t="s">
        <v>449</v>
      </c>
      <c r="GF6875" s="81" t="s">
        <v>155</v>
      </c>
      <c r="GG6875" s="81" t="s">
        <v>507</v>
      </c>
      <c r="GH6875" s="81" t="s">
        <v>453</v>
      </c>
      <c r="GI6875" s="81">
        <v>2028</v>
      </c>
      <c r="GJ6875" s="81" t="s">
        <v>201</v>
      </c>
      <c r="GK6875" s="81">
        <v>3.9055083184881843E-2</v>
      </c>
      <c r="GL6875" s="81">
        <v>557.6</v>
      </c>
      <c r="GM6875" s="81">
        <v>2028</v>
      </c>
      <c r="GN6875" s="81" t="s">
        <v>173</v>
      </c>
      <c r="GO6875" s="81">
        <v>1.1148832299820636E-2</v>
      </c>
      <c r="GP6875" s="81">
        <v>10</v>
      </c>
      <c r="GQ6875" s="81">
        <v>0</v>
      </c>
      <c r="GR6875" s="81" t="s">
        <v>448</v>
      </c>
      <c r="GS6875" s="81">
        <v>1.1148832299820636E-2</v>
      </c>
      <c r="GT6875" s="81">
        <v>4.3541857288379251E-4</v>
      </c>
      <c r="GU6875" s="81">
        <v>1.1148832299820636E-2</v>
      </c>
      <c r="GV6875" s="81">
        <v>4.3541857288379251E-4</v>
      </c>
      <c r="GW6875" s="81">
        <v>1.1148832299820636E-2</v>
      </c>
      <c r="GX6875" s="81">
        <v>4.3541857288379251E-4</v>
      </c>
      <c r="GY6875" s="81">
        <v>1.1148832299820636E-2</v>
      </c>
      <c r="GZ6875" s="81">
        <v>4.3541857288379251E-4</v>
      </c>
    </row>
    <row r="6876" spans="98:208" x14ac:dyDescent="0.25">
      <c r="CT6876" s="81" t="s">
        <v>155</v>
      </c>
      <c r="CU6876" s="81" t="s">
        <v>502</v>
      </c>
      <c r="CV6876" s="81" t="s">
        <v>460</v>
      </c>
      <c r="CW6876" s="81">
        <v>2029</v>
      </c>
      <c r="CX6876" s="81">
        <v>0</v>
      </c>
      <c r="CY6876" s="81">
        <v>0</v>
      </c>
      <c r="CZ6876" s="81">
        <v>0</v>
      </c>
      <c r="DA6876" s="81">
        <v>0</v>
      </c>
      <c r="DB6876" s="81">
        <v>8.360637774512944E-2</v>
      </c>
      <c r="DC6876" s="81">
        <v>3.9055083184886111E-2</v>
      </c>
      <c r="DD6876" s="81">
        <v>1.6949971741060279E-3</v>
      </c>
      <c r="DE6876" s="81">
        <v>4.2856297386136652E-2</v>
      </c>
      <c r="DF6876" s="81">
        <v>4.3541857288384005E-4</v>
      </c>
      <c r="DG6876" s="81">
        <v>4.3541857288384005E-4</v>
      </c>
      <c r="DH6876" s="81">
        <v>4.3541857288384005E-4</v>
      </c>
      <c r="DI6876" s="81">
        <v>4.3541857288384005E-4</v>
      </c>
      <c r="DJ6876" s="81">
        <v>0.1509042201989535</v>
      </c>
      <c r="DL6876" s="81">
        <v>0</v>
      </c>
      <c r="DM6876" s="81">
        <v>6.5706500201177079E-5</v>
      </c>
      <c r="DN6876" s="81">
        <v>6.5706500201177079E-5</v>
      </c>
      <c r="DO6876" s="81">
        <v>0</v>
      </c>
      <c r="DP6876" s="81">
        <v>6.5706500201177079E-5</v>
      </c>
      <c r="DQ6876" s="81">
        <v>6.5706500201177079E-5</v>
      </c>
      <c r="DR6876" s="81">
        <v>0</v>
      </c>
      <c r="DS6876" s="81">
        <v>6.5706500201177079E-5</v>
      </c>
      <c r="DT6876" s="81">
        <v>6.5706500201177079E-5</v>
      </c>
      <c r="DU6876" s="81">
        <v>0</v>
      </c>
      <c r="DV6876" s="81">
        <v>6.5706500201177079E-5</v>
      </c>
      <c r="DW6876" s="81">
        <v>6.5706500201177079E-5</v>
      </c>
      <c r="GE6876" s="81" t="s">
        <v>449</v>
      </c>
      <c r="GF6876" s="81" t="s">
        <v>155</v>
      </c>
      <c r="GG6876" s="81" t="s">
        <v>507</v>
      </c>
      <c r="GH6876" s="81" t="s">
        <v>453</v>
      </c>
      <c r="GI6876" s="81">
        <v>2029</v>
      </c>
      <c r="GJ6876" s="81" t="s">
        <v>201</v>
      </c>
      <c r="GK6876" s="81">
        <v>3.9055083184881843E-2</v>
      </c>
      <c r="GL6876" s="81">
        <v>557.6</v>
      </c>
      <c r="GM6876" s="81">
        <v>2029</v>
      </c>
      <c r="GN6876" s="81" t="s">
        <v>173</v>
      </c>
      <c r="GO6876" s="81">
        <v>1.1148832299820636E-2</v>
      </c>
      <c r="GP6876" s="81">
        <v>10</v>
      </c>
      <c r="GQ6876" s="81">
        <v>0</v>
      </c>
      <c r="GR6876" s="81" t="s">
        <v>448</v>
      </c>
      <c r="GS6876" s="81">
        <v>1.1148832299820636E-2</v>
      </c>
      <c r="GT6876" s="81">
        <v>4.3541857288379251E-4</v>
      </c>
      <c r="GU6876" s="81">
        <v>1.1148832299820636E-2</v>
      </c>
      <c r="GV6876" s="81">
        <v>4.3541857288379251E-4</v>
      </c>
      <c r="GW6876" s="81">
        <v>1.1148832299820636E-2</v>
      </c>
      <c r="GX6876" s="81">
        <v>4.3541857288379251E-4</v>
      </c>
      <c r="GY6876" s="81">
        <v>1.1148832299820636E-2</v>
      </c>
      <c r="GZ6876" s="81">
        <v>4.3541857288379251E-4</v>
      </c>
    </row>
    <row r="6877" spans="98:208" x14ac:dyDescent="0.25">
      <c r="CT6877" s="81" t="s">
        <v>155</v>
      </c>
      <c r="CU6877" s="81" t="s">
        <v>502</v>
      </c>
      <c r="CV6877" s="81" t="s">
        <v>460</v>
      </c>
      <c r="CW6877" s="81">
        <v>2030</v>
      </c>
      <c r="CX6877" s="81">
        <v>0</v>
      </c>
      <c r="CY6877" s="81">
        <v>0</v>
      </c>
      <c r="CZ6877" s="81">
        <v>0</v>
      </c>
      <c r="DA6877" s="81">
        <v>0</v>
      </c>
      <c r="DB6877" s="81">
        <v>8.360637774512944E-2</v>
      </c>
      <c r="DC6877" s="81">
        <v>3.9055083184886111E-2</v>
      </c>
      <c r="DD6877" s="81">
        <v>1.6949971741060279E-3</v>
      </c>
      <c r="DE6877" s="81">
        <v>4.2856297386136652E-2</v>
      </c>
      <c r="DF6877" s="81">
        <v>0</v>
      </c>
      <c r="DG6877" s="81">
        <v>4.3541857288384005E-4</v>
      </c>
      <c r="DH6877" s="81">
        <v>4.3541857288384005E-4</v>
      </c>
      <c r="DI6877" s="81">
        <v>4.3541857288384005E-4</v>
      </c>
      <c r="DJ6877" s="81">
        <v>0.1509042201989535</v>
      </c>
      <c r="DL6877" s="81">
        <v>0</v>
      </c>
      <c r="DM6877" s="81">
        <v>0</v>
      </c>
      <c r="DN6877" s="81">
        <v>0</v>
      </c>
      <c r="DO6877" s="81">
        <v>0</v>
      </c>
      <c r="DP6877" s="81">
        <v>6.5706500201177079E-5</v>
      </c>
      <c r="DQ6877" s="81">
        <v>6.5706500201177079E-5</v>
      </c>
      <c r="DR6877" s="81">
        <v>0</v>
      </c>
      <c r="DS6877" s="81">
        <v>6.5706500201177079E-5</v>
      </c>
      <c r="DT6877" s="81">
        <v>6.5706500201177079E-5</v>
      </c>
      <c r="DU6877" s="81">
        <v>0</v>
      </c>
      <c r="DV6877" s="81">
        <v>6.5706500201177079E-5</v>
      </c>
      <c r="DW6877" s="81">
        <v>6.5706500201177079E-5</v>
      </c>
      <c r="GE6877" s="81" t="s">
        <v>449</v>
      </c>
      <c r="GF6877" s="81" t="s">
        <v>155</v>
      </c>
      <c r="GG6877" s="81" t="s">
        <v>507</v>
      </c>
      <c r="GH6877" s="81" t="s">
        <v>453</v>
      </c>
      <c r="GI6877" s="81">
        <v>2030</v>
      </c>
      <c r="GJ6877" s="81" t="s">
        <v>201</v>
      </c>
      <c r="GK6877" s="81">
        <v>3.9055083184881843E-2</v>
      </c>
      <c r="GL6877" s="81">
        <v>557.6</v>
      </c>
      <c r="GM6877" s="81">
        <v>2030</v>
      </c>
      <c r="GN6877" s="81" t="s">
        <v>173</v>
      </c>
      <c r="GO6877" s="81">
        <v>1.1148832299820636E-2</v>
      </c>
      <c r="GP6877" s="81">
        <v>10</v>
      </c>
      <c r="GQ6877" s="81">
        <v>0</v>
      </c>
      <c r="GR6877" s="81" t="s">
        <v>448</v>
      </c>
      <c r="GS6877" s="81">
        <v>0</v>
      </c>
      <c r="GT6877" s="81">
        <v>0</v>
      </c>
      <c r="GU6877" s="81">
        <v>1.1148832299820636E-2</v>
      </c>
      <c r="GV6877" s="81">
        <v>4.3541857288379251E-4</v>
      </c>
      <c r="GW6877" s="81">
        <v>1.1148832299820636E-2</v>
      </c>
      <c r="GX6877" s="81">
        <v>4.3541857288379251E-4</v>
      </c>
      <c r="GY6877" s="81">
        <v>1.1148832299820636E-2</v>
      </c>
      <c r="GZ6877" s="81">
        <v>4.3541857288379251E-4</v>
      </c>
    </row>
    <row r="6878" spans="98:208" x14ac:dyDescent="0.25">
      <c r="CT6878" s="81" t="s">
        <v>155</v>
      </c>
      <c r="CU6878" s="81" t="s">
        <v>502</v>
      </c>
      <c r="CV6878" s="81" t="s">
        <v>460</v>
      </c>
      <c r="CW6878" s="81">
        <v>2031</v>
      </c>
      <c r="CX6878" s="81">
        <v>0</v>
      </c>
      <c r="CY6878" s="81">
        <v>0</v>
      </c>
      <c r="CZ6878" s="81">
        <v>0</v>
      </c>
      <c r="DA6878" s="81">
        <v>0</v>
      </c>
      <c r="DB6878" s="81">
        <v>8.360637774512944E-2</v>
      </c>
      <c r="DC6878" s="81">
        <v>3.9055083184886111E-2</v>
      </c>
      <c r="DD6878" s="81">
        <v>1.6949971741060279E-3</v>
      </c>
      <c r="DE6878" s="81">
        <v>4.2856297386136652E-2</v>
      </c>
      <c r="DF6878" s="81">
        <v>0</v>
      </c>
      <c r="DG6878" s="81">
        <v>0</v>
      </c>
      <c r="DH6878" s="81">
        <v>4.3541857288384005E-4</v>
      </c>
      <c r="DI6878" s="81">
        <v>4.3541857288384005E-4</v>
      </c>
      <c r="DJ6878" s="81">
        <v>0.1509042201989535</v>
      </c>
      <c r="DL6878" s="81">
        <v>0</v>
      </c>
      <c r="DM6878" s="81">
        <v>0</v>
      </c>
      <c r="DN6878" s="81">
        <v>0</v>
      </c>
      <c r="DO6878" s="81">
        <v>0</v>
      </c>
      <c r="DP6878" s="81">
        <v>0</v>
      </c>
      <c r="DQ6878" s="81">
        <v>0</v>
      </c>
      <c r="DR6878" s="81">
        <v>0</v>
      </c>
      <c r="DS6878" s="81">
        <v>6.5706500201177079E-5</v>
      </c>
      <c r="DT6878" s="81">
        <v>6.5706500201177079E-5</v>
      </c>
      <c r="DU6878" s="81">
        <v>0</v>
      </c>
      <c r="DV6878" s="81">
        <v>6.5706500201177079E-5</v>
      </c>
      <c r="DW6878" s="81">
        <v>6.5706500201177079E-5</v>
      </c>
      <c r="GE6878" s="81" t="s">
        <v>449</v>
      </c>
      <c r="GF6878" s="81" t="s">
        <v>155</v>
      </c>
      <c r="GG6878" s="81" t="s">
        <v>507</v>
      </c>
      <c r="GH6878" s="81" t="s">
        <v>453</v>
      </c>
      <c r="GI6878" s="81">
        <v>2031</v>
      </c>
      <c r="GJ6878" s="81" t="s">
        <v>201</v>
      </c>
      <c r="GK6878" s="81">
        <v>3.9055083184881843E-2</v>
      </c>
      <c r="GL6878" s="81">
        <v>557.6</v>
      </c>
      <c r="GM6878" s="81">
        <v>2031</v>
      </c>
      <c r="GN6878" s="81" t="s">
        <v>173</v>
      </c>
      <c r="GO6878" s="81">
        <v>1.1148832299820636E-2</v>
      </c>
      <c r="GP6878" s="81">
        <v>10</v>
      </c>
      <c r="GQ6878" s="81">
        <v>0</v>
      </c>
      <c r="GR6878" s="81" t="s">
        <v>448</v>
      </c>
      <c r="GS6878" s="81">
        <v>0</v>
      </c>
      <c r="GT6878" s="81">
        <v>0</v>
      </c>
      <c r="GU6878" s="81">
        <v>0</v>
      </c>
      <c r="GV6878" s="81">
        <v>0</v>
      </c>
      <c r="GW6878" s="81">
        <v>1.1148832299820636E-2</v>
      </c>
      <c r="GX6878" s="81">
        <v>4.3541857288379251E-4</v>
      </c>
      <c r="GY6878" s="81">
        <v>1.1148832299820636E-2</v>
      </c>
      <c r="GZ6878" s="81">
        <v>4.3541857288379251E-4</v>
      </c>
    </row>
    <row r="6879" spans="98:208" x14ac:dyDescent="0.25">
      <c r="CT6879" s="81" t="s">
        <v>155</v>
      </c>
      <c r="CU6879" s="81" t="s">
        <v>502</v>
      </c>
      <c r="CV6879" s="81" t="s">
        <v>460</v>
      </c>
      <c r="CW6879" s="81">
        <v>2032</v>
      </c>
      <c r="CX6879" s="81">
        <v>0</v>
      </c>
      <c r="CY6879" s="81">
        <v>0</v>
      </c>
      <c r="CZ6879" s="81">
        <v>0</v>
      </c>
      <c r="DA6879" s="81">
        <v>0</v>
      </c>
      <c r="DB6879" s="81">
        <v>8.360637774512944E-2</v>
      </c>
      <c r="DC6879" s="81">
        <v>3.9055083184886111E-2</v>
      </c>
      <c r="DD6879" s="81">
        <v>1.6949971741060279E-3</v>
      </c>
      <c r="DE6879" s="81">
        <v>4.2856297386136652E-2</v>
      </c>
      <c r="DF6879" s="81">
        <v>0</v>
      </c>
      <c r="DG6879" s="81">
        <v>0</v>
      </c>
      <c r="DH6879" s="81">
        <v>0</v>
      </c>
      <c r="DI6879" s="81">
        <v>4.3541857288384005E-4</v>
      </c>
      <c r="DJ6879" s="81">
        <v>0.1509042201989535</v>
      </c>
      <c r="DL6879" s="81">
        <v>0</v>
      </c>
      <c r="DM6879" s="81">
        <v>0</v>
      </c>
      <c r="DN6879" s="81">
        <v>0</v>
      </c>
      <c r="DO6879" s="81">
        <v>0</v>
      </c>
      <c r="DP6879" s="81">
        <v>0</v>
      </c>
      <c r="DQ6879" s="81">
        <v>0</v>
      </c>
      <c r="DR6879" s="81">
        <v>0</v>
      </c>
      <c r="DS6879" s="81">
        <v>0</v>
      </c>
      <c r="DT6879" s="81">
        <v>0</v>
      </c>
      <c r="DU6879" s="81">
        <v>0</v>
      </c>
      <c r="DV6879" s="81">
        <v>6.5706500201177079E-5</v>
      </c>
      <c r="DW6879" s="81">
        <v>6.5706500201177079E-5</v>
      </c>
      <c r="GE6879" s="81" t="s">
        <v>449</v>
      </c>
      <c r="GF6879" s="81" t="s">
        <v>155</v>
      </c>
      <c r="GG6879" s="81" t="s">
        <v>507</v>
      </c>
      <c r="GH6879" s="81" t="s">
        <v>453</v>
      </c>
      <c r="GI6879" s="81">
        <v>2032</v>
      </c>
      <c r="GJ6879" s="81" t="s">
        <v>201</v>
      </c>
      <c r="GK6879" s="81">
        <v>3.9055083184881843E-2</v>
      </c>
      <c r="GL6879" s="81">
        <v>557.6</v>
      </c>
      <c r="GM6879" s="81">
        <v>2032</v>
      </c>
      <c r="GN6879" s="81" t="s">
        <v>173</v>
      </c>
      <c r="GO6879" s="81">
        <v>1.1148832299820636E-2</v>
      </c>
      <c r="GP6879" s="81">
        <v>10</v>
      </c>
      <c r="GQ6879" s="81">
        <v>0</v>
      </c>
      <c r="GR6879" s="81" t="s">
        <v>448</v>
      </c>
      <c r="GS6879" s="81">
        <v>0</v>
      </c>
      <c r="GT6879" s="81">
        <v>0</v>
      </c>
      <c r="GU6879" s="81">
        <v>0</v>
      </c>
      <c r="GV6879" s="81">
        <v>0</v>
      </c>
      <c r="GW6879" s="81">
        <v>0</v>
      </c>
      <c r="GX6879" s="81">
        <v>0</v>
      </c>
      <c r="GY6879" s="81">
        <v>1.1148832299820636E-2</v>
      </c>
      <c r="GZ6879" s="81">
        <v>4.3541857288379251E-4</v>
      </c>
    </row>
    <row r="6880" spans="98:208" x14ac:dyDescent="0.25">
      <c r="CT6880" s="81" t="s">
        <v>155</v>
      </c>
      <c r="CU6880" s="81" t="s">
        <v>502</v>
      </c>
      <c r="CV6880" s="81" t="s">
        <v>461</v>
      </c>
      <c r="CW6880" s="81">
        <v>2020</v>
      </c>
      <c r="CX6880" s="81">
        <v>0</v>
      </c>
      <c r="CY6880" s="81">
        <v>0</v>
      </c>
      <c r="CZ6880" s="81">
        <v>0</v>
      </c>
      <c r="DA6880" s="81">
        <v>0</v>
      </c>
      <c r="DB6880" s="81">
        <v>14146.130641332749</v>
      </c>
      <c r="DC6880" s="81">
        <v>222.22942162783411</v>
      </c>
      <c r="DD6880" s="81">
        <v>8585.7228092480818</v>
      </c>
      <c r="DE6880" s="81">
        <v>5338.1784104568296</v>
      </c>
      <c r="DF6880" s="81">
        <v>2.4775985538148557</v>
      </c>
      <c r="DG6880" s="81">
        <v>0</v>
      </c>
      <c r="DH6880" s="81">
        <v>0</v>
      </c>
      <c r="DI6880" s="81">
        <v>0</v>
      </c>
      <c r="DJ6880" s="81">
        <v>1.1173936581283001E-3</v>
      </c>
      <c r="DL6880" s="81">
        <v>0</v>
      </c>
      <c r="DM6880" s="81">
        <v>2.7684529114205677E-3</v>
      </c>
      <c r="DN6880" s="81">
        <v>2.7684529114205677E-3</v>
      </c>
      <c r="DO6880" s="81">
        <v>0</v>
      </c>
      <c r="DP6880" s="81">
        <v>0</v>
      </c>
      <c r="DQ6880" s="81">
        <v>0</v>
      </c>
      <c r="DR6880" s="81">
        <v>0</v>
      </c>
      <c r="DS6880" s="81">
        <v>0</v>
      </c>
      <c r="DT6880" s="81">
        <v>0</v>
      </c>
      <c r="DU6880" s="81">
        <v>0</v>
      </c>
      <c r="DV6880" s="81">
        <v>0</v>
      </c>
      <c r="DW6880" s="81">
        <v>0</v>
      </c>
      <c r="GE6880" s="81" t="s">
        <v>449</v>
      </c>
      <c r="GF6880" s="81" t="s">
        <v>155</v>
      </c>
      <c r="GG6880" s="81" t="s">
        <v>508</v>
      </c>
      <c r="GH6880" s="81" t="s">
        <v>457</v>
      </c>
      <c r="GI6880" s="81">
        <v>2021</v>
      </c>
      <c r="GJ6880" s="81" t="s">
        <v>201</v>
      </c>
      <c r="GK6880" s="81">
        <v>222.229421627861</v>
      </c>
      <c r="GL6880" s="81">
        <v>376.43</v>
      </c>
      <c r="GM6880" s="81">
        <v>2021</v>
      </c>
      <c r="GN6880" s="81" t="s">
        <v>173</v>
      </c>
      <c r="GO6880" s="81">
        <v>1.1148832299820636E-2</v>
      </c>
      <c r="GP6880" s="81">
        <v>10</v>
      </c>
      <c r="GQ6880" s="81">
        <v>0</v>
      </c>
      <c r="GR6880" s="81" t="s">
        <v>448</v>
      </c>
      <c r="GS6880" s="81">
        <v>1.1148832299820638E-2</v>
      </c>
      <c r="GT6880" s="81">
        <v>2.4775985538151559</v>
      </c>
      <c r="GU6880" s="81">
        <v>1.1148832299820638E-2</v>
      </c>
      <c r="GV6880" s="81">
        <v>2.4775985538151559</v>
      </c>
      <c r="GW6880" s="81">
        <v>0</v>
      </c>
      <c r="GX6880" s="81">
        <v>0</v>
      </c>
      <c r="GY6880" s="81">
        <v>0</v>
      </c>
      <c r="GZ6880" s="81">
        <v>0</v>
      </c>
    </row>
    <row r="6881" spans="98:208" x14ac:dyDescent="0.25">
      <c r="CT6881" s="81" t="s">
        <v>155</v>
      </c>
      <c r="CU6881" s="81" t="s">
        <v>502</v>
      </c>
      <c r="CV6881" s="81" t="s">
        <v>461</v>
      </c>
      <c r="CW6881" s="81">
        <v>2021</v>
      </c>
      <c r="CX6881" s="81">
        <v>0</v>
      </c>
      <c r="CY6881" s="81">
        <v>0</v>
      </c>
      <c r="CZ6881" s="81">
        <v>0</v>
      </c>
      <c r="DA6881" s="81">
        <v>0</v>
      </c>
      <c r="DB6881" s="81">
        <v>14146.130641332749</v>
      </c>
      <c r="DC6881" s="81">
        <v>222.22942162783411</v>
      </c>
      <c r="DD6881" s="81">
        <v>8585.7228092480818</v>
      </c>
      <c r="DE6881" s="81">
        <v>5338.1784104568296</v>
      </c>
      <c r="DF6881" s="81">
        <v>2.4775985538148557</v>
      </c>
      <c r="DG6881" s="81">
        <v>2.4775985538148557</v>
      </c>
      <c r="DH6881" s="81">
        <v>0</v>
      </c>
      <c r="DI6881" s="81">
        <v>0</v>
      </c>
      <c r="DJ6881" s="81">
        <v>1.1173936581283001E-3</v>
      </c>
      <c r="DL6881" s="81">
        <v>0</v>
      </c>
      <c r="DM6881" s="81">
        <v>2.7684529114205677E-3</v>
      </c>
      <c r="DN6881" s="81">
        <v>2.7684529114205677E-3</v>
      </c>
      <c r="DO6881" s="81">
        <v>0</v>
      </c>
      <c r="DP6881" s="81">
        <v>2.7684529114205677E-3</v>
      </c>
      <c r="DQ6881" s="81">
        <v>2.7684529114205677E-3</v>
      </c>
      <c r="DR6881" s="81">
        <v>0</v>
      </c>
      <c r="DS6881" s="81">
        <v>0</v>
      </c>
      <c r="DT6881" s="81">
        <v>0</v>
      </c>
      <c r="DU6881" s="81">
        <v>0</v>
      </c>
      <c r="DV6881" s="81">
        <v>0</v>
      </c>
      <c r="DW6881" s="81">
        <v>0</v>
      </c>
      <c r="GE6881" s="81" t="s">
        <v>449</v>
      </c>
      <c r="GF6881" s="81" t="s">
        <v>155</v>
      </c>
      <c r="GG6881" s="81" t="s">
        <v>508</v>
      </c>
      <c r="GH6881" s="81" t="s">
        <v>457</v>
      </c>
      <c r="GI6881" s="81">
        <v>2022</v>
      </c>
      <c r="GJ6881" s="81" t="s">
        <v>201</v>
      </c>
      <c r="GK6881" s="81">
        <v>222.229421627861</v>
      </c>
      <c r="GL6881" s="81">
        <v>376.43</v>
      </c>
      <c r="GM6881" s="81">
        <v>2022</v>
      </c>
      <c r="GN6881" s="81" t="s">
        <v>173</v>
      </c>
      <c r="GO6881" s="81">
        <v>1.1148832299820636E-2</v>
      </c>
      <c r="GP6881" s="81">
        <v>10</v>
      </c>
      <c r="GQ6881" s="81">
        <v>0</v>
      </c>
      <c r="GR6881" s="81" t="s">
        <v>448</v>
      </c>
      <c r="GS6881" s="81">
        <v>1.1148832299820638E-2</v>
      </c>
      <c r="GT6881" s="81">
        <v>2.4775985538151559</v>
      </c>
      <c r="GU6881" s="81">
        <v>1.1148832299820638E-2</v>
      </c>
      <c r="GV6881" s="81">
        <v>2.4775985538151559</v>
      </c>
      <c r="GW6881" s="81">
        <v>1.1148832299820638E-2</v>
      </c>
      <c r="GX6881" s="81">
        <v>2.4775985538151559</v>
      </c>
      <c r="GY6881" s="81">
        <v>0</v>
      </c>
      <c r="GZ6881" s="81">
        <v>0</v>
      </c>
    </row>
    <row r="6882" spans="98:208" x14ac:dyDescent="0.25">
      <c r="CT6882" s="81" t="s">
        <v>155</v>
      </c>
      <c r="CU6882" s="81" t="s">
        <v>502</v>
      </c>
      <c r="CV6882" s="81" t="s">
        <v>461</v>
      </c>
      <c r="CW6882" s="81">
        <v>2022</v>
      </c>
      <c r="CX6882" s="81">
        <v>0</v>
      </c>
      <c r="CY6882" s="81">
        <v>0</v>
      </c>
      <c r="CZ6882" s="81">
        <v>0</v>
      </c>
      <c r="DA6882" s="81">
        <v>0</v>
      </c>
      <c r="DB6882" s="81">
        <v>14146.130641332749</v>
      </c>
      <c r="DC6882" s="81">
        <v>222.22942162783411</v>
      </c>
      <c r="DD6882" s="81">
        <v>8585.7228092480818</v>
      </c>
      <c r="DE6882" s="81">
        <v>5338.1784104568296</v>
      </c>
      <c r="DF6882" s="81">
        <v>2.4775985538148557</v>
      </c>
      <c r="DG6882" s="81">
        <v>2.4775985538148557</v>
      </c>
      <c r="DH6882" s="81">
        <v>2.4775985538148557</v>
      </c>
      <c r="DI6882" s="81">
        <v>0</v>
      </c>
      <c r="DJ6882" s="81">
        <v>1.1173936581283001E-3</v>
      </c>
      <c r="DL6882" s="81">
        <v>0</v>
      </c>
      <c r="DM6882" s="81">
        <v>2.7684529114205677E-3</v>
      </c>
      <c r="DN6882" s="81">
        <v>2.7684529114205677E-3</v>
      </c>
      <c r="DO6882" s="81">
        <v>0</v>
      </c>
      <c r="DP6882" s="81">
        <v>2.7684529114205677E-3</v>
      </c>
      <c r="DQ6882" s="81">
        <v>2.7684529114205677E-3</v>
      </c>
      <c r="DR6882" s="81">
        <v>0</v>
      </c>
      <c r="DS6882" s="81">
        <v>2.7684529114205677E-3</v>
      </c>
      <c r="DT6882" s="81">
        <v>2.7684529114205677E-3</v>
      </c>
      <c r="DU6882" s="81">
        <v>0</v>
      </c>
      <c r="DV6882" s="81">
        <v>0</v>
      </c>
      <c r="DW6882" s="81">
        <v>0</v>
      </c>
      <c r="GE6882" s="81" t="s">
        <v>449</v>
      </c>
      <c r="GF6882" s="81" t="s">
        <v>155</v>
      </c>
      <c r="GG6882" s="81" t="s">
        <v>508</v>
      </c>
      <c r="GH6882" s="81" t="s">
        <v>457</v>
      </c>
      <c r="GI6882" s="81">
        <v>2023</v>
      </c>
      <c r="GJ6882" s="81" t="s">
        <v>201</v>
      </c>
      <c r="GK6882" s="81">
        <v>233.2300768079713</v>
      </c>
      <c r="GL6882" s="81">
        <v>376.43</v>
      </c>
      <c r="GM6882" s="81">
        <v>2023</v>
      </c>
      <c r="GN6882" s="81" t="s">
        <v>173</v>
      </c>
      <c r="GO6882" s="81">
        <v>1.1148832299820636E-2</v>
      </c>
      <c r="GP6882" s="81">
        <v>10</v>
      </c>
      <c r="GQ6882" s="81">
        <v>0</v>
      </c>
      <c r="GR6882" s="81" t="s">
        <v>448</v>
      </c>
      <c r="GS6882" s="81">
        <v>1.1148832299820638E-2</v>
      </c>
      <c r="GT6882" s="81">
        <v>2.6002430136063586</v>
      </c>
      <c r="GU6882" s="81">
        <v>1.1148832299820638E-2</v>
      </c>
      <c r="GV6882" s="81">
        <v>2.6002430136063586</v>
      </c>
      <c r="GW6882" s="81">
        <v>1.1148832299820638E-2</v>
      </c>
      <c r="GX6882" s="81">
        <v>2.6002430136063586</v>
      </c>
      <c r="GY6882" s="81">
        <v>1.1148832299820638E-2</v>
      </c>
      <c r="GZ6882" s="81">
        <v>2.6002430136063586</v>
      </c>
    </row>
    <row r="6883" spans="98:208" x14ac:dyDescent="0.25">
      <c r="CT6883" s="81" t="s">
        <v>155</v>
      </c>
      <c r="CU6883" s="81" t="s">
        <v>502</v>
      </c>
      <c r="CV6883" s="81" t="s">
        <v>461</v>
      </c>
      <c r="CW6883" s="81">
        <v>2023</v>
      </c>
      <c r="CX6883" s="81">
        <v>0</v>
      </c>
      <c r="CY6883" s="81">
        <v>0</v>
      </c>
      <c r="CZ6883" s="81">
        <v>0</v>
      </c>
      <c r="DA6883" s="81">
        <v>0</v>
      </c>
      <c r="DB6883" s="81">
        <v>14664.637556436861</v>
      </c>
      <c r="DC6883" s="81">
        <v>233.23007680794291</v>
      </c>
      <c r="DD6883" s="81">
        <v>8896.5159934287349</v>
      </c>
      <c r="DE6883" s="81">
        <v>5534.8914862001811</v>
      </c>
      <c r="DF6883" s="81">
        <v>2.6002430136060419</v>
      </c>
      <c r="DG6883" s="81">
        <v>2.6002430136060419</v>
      </c>
      <c r="DH6883" s="81">
        <v>2.6002430136060419</v>
      </c>
      <c r="DI6883" s="81">
        <v>2.6002430136060419</v>
      </c>
      <c r="DJ6883" s="81">
        <v>1.1173936581283001E-3</v>
      </c>
      <c r="DL6883" s="81">
        <v>0</v>
      </c>
      <c r="DM6883" s="81">
        <v>2.9054950529958101E-3</v>
      </c>
      <c r="DN6883" s="81">
        <v>2.9054950529958101E-3</v>
      </c>
      <c r="DO6883" s="81">
        <v>0</v>
      </c>
      <c r="DP6883" s="81">
        <v>2.9054950529958101E-3</v>
      </c>
      <c r="DQ6883" s="81">
        <v>2.9054950529958101E-3</v>
      </c>
      <c r="DR6883" s="81">
        <v>0</v>
      </c>
      <c r="DS6883" s="81">
        <v>2.9054950529958101E-3</v>
      </c>
      <c r="DT6883" s="81">
        <v>2.9054950529958101E-3</v>
      </c>
      <c r="DU6883" s="81">
        <v>0</v>
      </c>
      <c r="DV6883" s="81">
        <v>2.9054950529958101E-3</v>
      </c>
      <c r="DW6883" s="81">
        <v>2.9054950529958101E-3</v>
      </c>
      <c r="GE6883" s="81" t="s">
        <v>449</v>
      </c>
      <c r="GF6883" s="81" t="s">
        <v>155</v>
      </c>
      <c r="GG6883" s="81" t="s">
        <v>508</v>
      </c>
      <c r="GH6883" s="81" t="s">
        <v>457</v>
      </c>
      <c r="GI6883" s="81">
        <v>2024</v>
      </c>
      <c r="GJ6883" s="81" t="s">
        <v>201</v>
      </c>
      <c r="GK6883" s="81">
        <v>233.2300768079713</v>
      </c>
      <c r="GL6883" s="81">
        <v>376.43</v>
      </c>
      <c r="GM6883" s="81">
        <v>2024</v>
      </c>
      <c r="GN6883" s="81" t="s">
        <v>173</v>
      </c>
      <c r="GO6883" s="81">
        <v>1.1148832299820636E-2</v>
      </c>
      <c r="GP6883" s="81">
        <v>10</v>
      </c>
      <c r="GQ6883" s="81">
        <v>0</v>
      </c>
      <c r="GR6883" s="81" t="s">
        <v>448</v>
      </c>
      <c r="GS6883" s="81">
        <v>1.1148832299820638E-2</v>
      </c>
      <c r="GT6883" s="81">
        <v>2.6002430136063586</v>
      </c>
      <c r="GU6883" s="81">
        <v>1.1148832299820638E-2</v>
      </c>
      <c r="GV6883" s="81">
        <v>2.6002430136063586</v>
      </c>
      <c r="GW6883" s="81">
        <v>1.1148832299820638E-2</v>
      </c>
      <c r="GX6883" s="81">
        <v>2.6002430136063586</v>
      </c>
      <c r="GY6883" s="81">
        <v>1.1148832299820638E-2</v>
      </c>
      <c r="GZ6883" s="81">
        <v>2.6002430136063586</v>
      </c>
    </row>
    <row r="6884" spans="98:208" x14ac:dyDescent="0.25">
      <c r="CT6884" s="81" t="s">
        <v>155</v>
      </c>
      <c r="CU6884" s="81" t="s">
        <v>502</v>
      </c>
      <c r="CV6884" s="81" t="s">
        <v>461</v>
      </c>
      <c r="CW6884" s="81">
        <v>2024</v>
      </c>
      <c r="CX6884" s="81">
        <v>0</v>
      </c>
      <c r="CY6884" s="81">
        <v>0</v>
      </c>
      <c r="CZ6884" s="81">
        <v>0</v>
      </c>
      <c r="DA6884" s="81">
        <v>0</v>
      </c>
      <c r="DB6884" s="81">
        <v>14664.637556436861</v>
      </c>
      <c r="DC6884" s="81">
        <v>233.23007680794291</v>
      </c>
      <c r="DD6884" s="81">
        <v>8896.5159934287349</v>
      </c>
      <c r="DE6884" s="81">
        <v>5534.8914862001811</v>
      </c>
      <c r="DF6884" s="81">
        <v>2.6002430136060419</v>
      </c>
      <c r="DG6884" s="81">
        <v>2.6002430136060419</v>
      </c>
      <c r="DH6884" s="81">
        <v>2.6002430136060419</v>
      </c>
      <c r="DI6884" s="81">
        <v>2.6002430136060419</v>
      </c>
      <c r="DJ6884" s="81">
        <v>1.1173936581283001E-3</v>
      </c>
      <c r="DL6884" s="81">
        <v>0</v>
      </c>
      <c r="DM6884" s="81">
        <v>2.9054950529958101E-3</v>
      </c>
      <c r="DN6884" s="81">
        <v>2.9054950529958101E-3</v>
      </c>
      <c r="DO6884" s="81">
        <v>0</v>
      </c>
      <c r="DP6884" s="81">
        <v>2.9054950529958101E-3</v>
      </c>
      <c r="DQ6884" s="81">
        <v>2.9054950529958101E-3</v>
      </c>
      <c r="DR6884" s="81">
        <v>0</v>
      </c>
      <c r="DS6884" s="81">
        <v>2.9054950529958101E-3</v>
      </c>
      <c r="DT6884" s="81">
        <v>2.9054950529958101E-3</v>
      </c>
      <c r="DU6884" s="81">
        <v>0</v>
      </c>
      <c r="DV6884" s="81">
        <v>2.9054950529958101E-3</v>
      </c>
      <c r="DW6884" s="81">
        <v>2.9054950529958101E-3</v>
      </c>
      <c r="GE6884" s="81" t="s">
        <v>449</v>
      </c>
      <c r="GF6884" s="81" t="s">
        <v>155</v>
      </c>
      <c r="GG6884" s="81" t="s">
        <v>508</v>
      </c>
      <c r="GH6884" s="81" t="s">
        <v>457</v>
      </c>
      <c r="GI6884" s="81">
        <v>2025</v>
      </c>
      <c r="GJ6884" s="81" t="s">
        <v>201</v>
      </c>
      <c r="GK6884" s="81">
        <v>233.2300768079713</v>
      </c>
      <c r="GL6884" s="81">
        <v>376.43</v>
      </c>
      <c r="GM6884" s="81">
        <v>2025</v>
      </c>
      <c r="GN6884" s="81" t="s">
        <v>173</v>
      </c>
      <c r="GO6884" s="81">
        <v>1.1148832299820636E-2</v>
      </c>
      <c r="GP6884" s="81">
        <v>10</v>
      </c>
      <c r="GQ6884" s="81">
        <v>0</v>
      </c>
      <c r="GR6884" s="81" t="s">
        <v>448</v>
      </c>
      <c r="GS6884" s="81">
        <v>1.1148832299820638E-2</v>
      </c>
      <c r="GT6884" s="81">
        <v>2.6002430136063586</v>
      </c>
      <c r="GU6884" s="81">
        <v>1.1148832299820638E-2</v>
      </c>
      <c r="GV6884" s="81">
        <v>2.6002430136063586</v>
      </c>
      <c r="GW6884" s="81">
        <v>1.1148832299820638E-2</v>
      </c>
      <c r="GX6884" s="81">
        <v>2.6002430136063586</v>
      </c>
      <c r="GY6884" s="81">
        <v>1.1148832299820638E-2</v>
      </c>
      <c r="GZ6884" s="81">
        <v>2.6002430136063586</v>
      </c>
    </row>
    <row r="6885" spans="98:208" x14ac:dyDescent="0.25">
      <c r="CT6885" s="81" t="s">
        <v>155</v>
      </c>
      <c r="CU6885" s="81" t="s">
        <v>502</v>
      </c>
      <c r="CV6885" s="81" t="s">
        <v>461</v>
      </c>
      <c r="CW6885" s="81">
        <v>2025</v>
      </c>
      <c r="CX6885" s="81">
        <v>0</v>
      </c>
      <c r="CY6885" s="81">
        <v>0</v>
      </c>
      <c r="CZ6885" s="81">
        <v>0</v>
      </c>
      <c r="DA6885" s="81">
        <v>0</v>
      </c>
      <c r="DB6885" s="81">
        <v>14664.637556436861</v>
      </c>
      <c r="DC6885" s="81">
        <v>233.23007680794291</v>
      </c>
      <c r="DD6885" s="81">
        <v>8896.5159934287349</v>
      </c>
      <c r="DE6885" s="81">
        <v>5534.8914862001811</v>
      </c>
      <c r="DF6885" s="81">
        <v>2.6002430136060419</v>
      </c>
      <c r="DG6885" s="81">
        <v>2.6002430136060419</v>
      </c>
      <c r="DH6885" s="81">
        <v>2.6002430136060419</v>
      </c>
      <c r="DI6885" s="81">
        <v>2.6002430136060419</v>
      </c>
      <c r="DJ6885" s="81">
        <v>1.1173936581283001E-3</v>
      </c>
      <c r="DL6885" s="81">
        <v>0</v>
      </c>
      <c r="DM6885" s="81">
        <v>2.9054950529958101E-3</v>
      </c>
      <c r="DN6885" s="81">
        <v>2.9054950529958101E-3</v>
      </c>
      <c r="DO6885" s="81">
        <v>0</v>
      </c>
      <c r="DP6885" s="81">
        <v>2.9054950529958101E-3</v>
      </c>
      <c r="DQ6885" s="81">
        <v>2.9054950529958101E-3</v>
      </c>
      <c r="DR6885" s="81">
        <v>0</v>
      </c>
      <c r="DS6885" s="81">
        <v>2.9054950529958101E-3</v>
      </c>
      <c r="DT6885" s="81">
        <v>2.9054950529958101E-3</v>
      </c>
      <c r="DU6885" s="81">
        <v>0</v>
      </c>
      <c r="DV6885" s="81">
        <v>2.9054950529958101E-3</v>
      </c>
      <c r="DW6885" s="81">
        <v>2.9054950529958101E-3</v>
      </c>
      <c r="GE6885" s="81" t="s">
        <v>449</v>
      </c>
      <c r="GF6885" s="81" t="s">
        <v>155</v>
      </c>
      <c r="GG6885" s="81" t="s">
        <v>508</v>
      </c>
      <c r="GH6885" s="81" t="s">
        <v>457</v>
      </c>
      <c r="GI6885" s="81">
        <v>2026</v>
      </c>
      <c r="GJ6885" s="81" t="s">
        <v>201</v>
      </c>
      <c r="GK6885" s="81">
        <v>233.2300768079713</v>
      </c>
      <c r="GL6885" s="81">
        <v>376.43</v>
      </c>
      <c r="GM6885" s="81">
        <v>2026</v>
      </c>
      <c r="GN6885" s="81" t="s">
        <v>173</v>
      </c>
      <c r="GO6885" s="81">
        <v>1.1148832299820636E-2</v>
      </c>
      <c r="GP6885" s="81">
        <v>10</v>
      </c>
      <c r="GQ6885" s="81">
        <v>0</v>
      </c>
      <c r="GR6885" s="81" t="s">
        <v>448</v>
      </c>
      <c r="GS6885" s="81">
        <v>1.1148832299820638E-2</v>
      </c>
      <c r="GT6885" s="81">
        <v>2.6002430136063586</v>
      </c>
      <c r="GU6885" s="81">
        <v>1.1148832299820638E-2</v>
      </c>
      <c r="GV6885" s="81">
        <v>2.6002430136063586</v>
      </c>
      <c r="GW6885" s="81">
        <v>1.1148832299820638E-2</v>
      </c>
      <c r="GX6885" s="81">
        <v>2.6002430136063586</v>
      </c>
      <c r="GY6885" s="81">
        <v>1.1148832299820638E-2</v>
      </c>
      <c r="GZ6885" s="81">
        <v>2.6002430136063586</v>
      </c>
    </row>
    <row r="6886" spans="98:208" x14ac:dyDescent="0.25">
      <c r="CT6886" s="81" t="s">
        <v>155</v>
      </c>
      <c r="CU6886" s="81" t="s">
        <v>502</v>
      </c>
      <c r="CV6886" s="81" t="s">
        <v>461</v>
      </c>
      <c r="CW6886" s="81">
        <v>2026</v>
      </c>
      <c r="CX6886" s="81">
        <v>0</v>
      </c>
      <c r="CY6886" s="81">
        <v>0</v>
      </c>
      <c r="CZ6886" s="81">
        <v>0</v>
      </c>
      <c r="DA6886" s="81">
        <v>0</v>
      </c>
      <c r="DB6886" s="81">
        <v>14664.637556436861</v>
      </c>
      <c r="DC6886" s="81">
        <v>233.23007680794291</v>
      </c>
      <c r="DD6886" s="81">
        <v>8896.5159934287349</v>
      </c>
      <c r="DE6886" s="81">
        <v>5534.8914862001811</v>
      </c>
      <c r="DF6886" s="81">
        <v>2.6002430136060419</v>
      </c>
      <c r="DG6886" s="81">
        <v>2.6002430136060419</v>
      </c>
      <c r="DH6886" s="81">
        <v>2.6002430136060419</v>
      </c>
      <c r="DI6886" s="81">
        <v>2.6002430136060419</v>
      </c>
      <c r="DJ6886" s="81">
        <v>1.1173936581283001E-3</v>
      </c>
      <c r="DL6886" s="81">
        <v>0</v>
      </c>
      <c r="DM6886" s="81">
        <v>2.9054950529958101E-3</v>
      </c>
      <c r="DN6886" s="81">
        <v>2.9054950529958101E-3</v>
      </c>
      <c r="DO6886" s="81">
        <v>0</v>
      </c>
      <c r="DP6886" s="81">
        <v>2.9054950529958101E-3</v>
      </c>
      <c r="DQ6886" s="81">
        <v>2.9054950529958101E-3</v>
      </c>
      <c r="DR6886" s="81">
        <v>0</v>
      </c>
      <c r="DS6886" s="81">
        <v>2.9054950529958101E-3</v>
      </c>
      <c r="DT6886" s="81">
        <v>2.9054950529958101E-3</v>
      </c>
      <c r="DU6886" s="81">
        <v>0</v>
      </c>
      <c r="DV6886" s="81">
        <v>2.9054950529958101E-3</v>
      </c>
      <c r="DW6886" s="81">
        <v>2.9054950529958101E-3</v>
      </c>
      <c r="GE6886" s="81" t="s">
        <v>449</v>
      </c>
      <c r="GF6886" s="81" t="s">
        <v>155</v>
      </c>
      <c r="GG6886" s="81" t="s">
        <v>508</v>
      </c>
      <c r="GH6886" s="81" t="s">
        <v>457</v>
      </c>
      <c r="GI6886" s="81">
        <v>2027</v>
      </c>
      <c r="GJ6886" s="81" t="s">
        <v>201</v>
      </c>
      <c r="GK6886" s="81">
        <v>233.2300768079713</v>
      </c>
      <c r="GL6886" s="81">
        <v>376.43</v>
      </c>
      <c r="GM6886" s="81">
        <v>2027</v>
      </c>
      <c r="GN6886" s="81" t="s">
        <v>173</v>
      </c>
      <c r="GO6886" s="81">
        <v>1.1148832299820636E-2</v>
      </c>
      <c r="GP6886" s="81">
        <v>10</v>
      </c>
      <c r="GQ6886" s="81">
        <v>0</v>
      </c>
      <c r="GR6886" s="81" t="s">
        <v>448</v>
      </c>
      <c r="GS6886" s="81">
        <v>1.1148832299820638E-2</v>
      </c>
      <c r="GT6886" s="81">
        <v>2.6002430136063586</v>
      </c>
      <c r="GU6886" s="81">
        <v>1.1148832299820638E-2</v>
      </c>
      <c r="GV6886" s="81">
        <v>2.6002430136063586</v>
      </c>
      <c r="GW6886" s="81">
        <v>1.1148832299820638E-2</v>
      </c>
      <c r="GX6886" s="81">
        <v>2.6002430136063586</v>
      </c>
      <c r="GY6886" s="81">
        <v>1.1148832299820638E-2</v>
      </c>
      <c r="GZ6886" s="81">
        <v>2.6002430136063586</v>
      </c>
    </row>
    <row r="6887" spans="98:208" x14ac:dyDescent="0.25">
      <c r="CT6887" s="81" t="s">
        <v>155</v>
      </c>
      <c r="CU6887" s="81" t="s">
        <v>502</v>
      </c>
      <c r="CV6887" s="81" t="s">
        <v>461</v>
      </c>
      <c r="CW6887" s="81">
        <v>2027</v>
      </c>
      <c r="CX6887" s="81">
        <v>0</v>
      </c>
      <c r="CY6887" s="81">
        <v>0</v>
      </c>
      <c r="CZ6887" s="81">
        <v>0</v>
      </c>
      <c r="DA6887" s="81">
        <v>0</v>
      </c>
      <c r="DB6887" s="81">
        <v>14664.637556436861</v>
      </c>
      <c r="DC6887" s="81">
        <v>233.23007680794291</v>
      </c>
      <c r="DD6887" s="81">
        <v>8896.5159934287349</v>
      </c>
      <c r="DE6887" s="81">
        <v>5534.8914862001811</v>
      </c>
      <c r="DF6887" s="81">
        <v>2.6002430136060419</v>
      </c>
      <c r="DG6887" s="81">
        <v>2.6002430136060419</v>
      </c>
      <c r="DH6887" s="81">
        <v>2.6002430136060419</v>
      </c>
      <c r="DI6887" s="81">
        <v>2.6002430136060419</v>
      </c>
      <c r="DJ6887" s="81">
        <v>1.1173936581283001E-3</v>
      </c>
      <c r="DL6887" s="81">
        <v>0</v>
      </c>
      <c r="DM6887" s="81">
        <v>2.9054950529958101E-3</v>
      </c>
      <c r="DN6887" s="81">
        <v>2.9054950529958101E-3</v>
      </c>
      <c r="DO6887" s="81">
        <v>0</v>
      </c>
      <c r="DP6887" s="81">
        <v>2.9054950529958101E-3</v>
      </c>
      <c r="DQ6887" s="81">
        <v>2.9054950529958101E-3</v>
      </c>
      <c r="DR6887" s="81">
        <v>0</v>
      </c>
      <c r="DS6887" s="81">
        <v>2.9054950529958101E-3</v>
      </c>
      <c r="DT6887" s="81">
        <v>2.9054950529958101E-3</v>
      </c>
      <c r="DU6887" s="81">
        <v>0</v>
      </c>
      <c r="DV6887" s="81">
        <v>2.9054950529958101E-3</v>
      </c>
      <c r="DW6887" s="81">
        <v>2.9054950529958101E-3</v>
      </c>
      <c r="GE6887" s="81" t="s">
        <v>449</v>
      </c>
      <c r="GF6887" s="81" t="s">
        <v>155</v>
      </c>
      <c r="GG6887" s="81" t="s">
        <v>508</v>
      </c>
      <c r="GH6887" s="81" t="s">
        <v>457</v>
      </c>
      <c r="GI6887" s="81">
        <v>2028</v>
      </c>
      <c r="GJ6887" s="81" t="s">
        <v>201</v>
      </c>
      <c r="GK6887" s="81">
        <v>247.27299216498099</v>
      </c>
      <c r="GL6887" s="81">
        <v>376.43</v>
      </c>
      <c r="GM6887" s="81">
        <v>2028</v>
      </c>
      <c r="GN6887" s="81" t="s">
        <v>173</v>
      </c>
      <c r="GO6887" s="81">
        <v>1.1148832299820636E-2</v>
      </c>
      <c r="GP6887" s="81">
        <v>10</v>
      </c>
      <c r="GQ6887" s="81">
        <v>0</v>
      </c>
      <c r="GR6887" s="81" t="s">
        <v>448</v>
      </c>
      <c r="GS6887" s="81">
        <v>1.1148832299820638E-2</v>
      </c>
      <c r="GT6887" s="81">
        <v>2.7568051219222358</v>
      </c>
      <c r="GU6887" s="81">
        <v>1.1148832299820638E-2</v>
      </c>
      <c r="GV6887" s="81">
        <v>2.7568051219222358</v>
      </c>
      <c r="GW6887" s="81">
        <v>1.1148832299820638E-2</v>
      </c>
      <c r="GX6887" s="81">
        <v>2.7568051219222358</v>
      </c>
      <c r="GY6887" s="81">
        <v>1.1148832299820638E-2</v>
      </c>
      <c r="GZ6887" s="81">
        <v>2.7568051219222358</v>
      </c>
    </row>
    <row r="6888" spans="98:208" x14ac:dyDescent="0.25">
      <c r="CT6888" s="81" t="s">
        <v>155</v>
      </c>
      <c r="CU6888" s="81" t="s">
        <v>502</v>
      </c>
      <c r="CV6888" s="81" t="s">
        <v>461</v>
      </c>
      <c r="CW6888" s="81">
        <v>2028</v>
      </c>
      <c r="CX6888" s="81">
        <v>0</v>
      </c>
      <c r="CY6888" s="81">
        <v>0</v>
      </c>
      <c r="CZ6888" s="81">
        <v>0</v>
      </c>
      <c r="DA6888" s="81">
        <v>0</v>
      </c>
      <c r="DB6888" s="81">
        <v>15317.99094281621</v>
      </c>
      <c r="DC6888" s="81">
        <v>247.27299216495089</v>
      </c>
      <c r="DD6888" s="81">
        <v>9287.6490955446425</v>
      </c>
      <c r="DE6888" s="81">
        <v>5783.0688551066178</v>
      </c>
      <c r="DF6888" s="81">
        <v>2.7568051219218996</v>
      </c>
      <c r="DG6888" s="81">
        <v>2.7568051219218996</v>
      </c>
      <c r="DH6888" s="81">
        <v>2.7568051219218996</v>
      </c>
      <c r="DI6888" s="81">
        <v>2.7568051219218996</v>
      </c>
      <c r="DJ6888" s="81">
        <v>1.1173936581283001E-3</v>
      </c>
      <c r="DL6888" s="81">
        <v>0</v>
      </c>
      <c r="DM6888" s="81">
        <v>3.0804365599311459E-3</v>
      </c>
      <c r="DN6888" s="81">
        <v>3.0804365599311459E-3</v>
      </c>
      <c r="DO6888" s="81">
        <v>0</v>
      </c>
      <c r="DP6888" s="81">
        <v>3.0804365599311459E-3</v>
      </c>
      <c r="DQ6888" s="81">
        <v>3.0804365599311459E-3</v>
      </c>
      <c r="DR6888" s="81">
        <v>0</v>
      </c>
      <c r="DS6888" s="81">
        <v>3.0804365599311459E-3</v>
      </c>
      <c r="DT6888" s="81">
        <v>3.0804365599311459E-3</v>
      </c>
      <c r="DU6888" s="81">
        <v>0</v>
      </c>
      <c r="DV6888" s="81">
        <v>3.0804365599311459E-3</v>
      </c>
      <c r="DW6888" s="81">
        <v>3.0804365599311459E-3</v>
      </c>
      <c r="GE6888" s="81" t="s">
        <v>449</v>
      </c>
      <c r="GF6888" s="81" t="s">
        <v>155</v>
      </c>
      <c r="GG6888" s="81" t="s">
        <v>508</v>
      </c>
      <c r="GH6888" s="81" t="s">
        <v>457</v>
      </c>
      <c r="GI6888" s="81">
        <v>2029</v>
      </c>
      <c r="GJ6888" s="81" t="s">
        <v>201</v>
      </c>
      <c r="GK6888" s="81">
        <v>247.27299216498099</v>
      </c>
      <c r="GL6888" s="81">
        <v>376.43</v>
      </c>
      <c r="GM6888" s="81">
        <v>2029</v>
      </c>
      <c r="GN6888" s="81" t="s">
        <v>173</v>
      </c>
      <c r="GO6888" s="81">
        <v>1.1148832299820636E-2</v>
      </c>
      <c r="GP6888" s="81">
        <v>10</v>
      </c>
      <c r="GQ6888" s="81">
        <v>0</v>
      </c>
      <c r="GR6888" s="81" t="s">
        <v>448</v>
      </c>
      <c r="GS6888" s="81">
        <v>1.1148832299820638E-2</v>
      </c>
      <c r="GT6888" s="81">
        <v>2.7568051219222358</v>
      </c>
      <c r="GU6888" s="81">
        <v>1.1148832299820638E-2</v>
      </c>
      <c r="GV6888" s="81">
        <v>2.7568051219222358</v>
      </c>
      <c r="GW6888" s="81">
        <v>1.1148832299820638E-2</v>
      </c>
      <c r="GX6888" s="81">
        <v>2.7568051219222358</v>
      </c>
      <c r="GY6888" s="81">
        <v>1.1148832299820638E-2</v>
      </c>
      <c r="GZ6888" s="81">
        <v>2.7568051219222358</v>
      </c>
    </row>
    <row r="6889" spans="98:208" x14ac:dyDescent="0.25">
      <c r="CT6889" s="81" t="s">
        <v>155</v>
      </c>
      <c r="CU6889" s="81" t="s">
        <v>502</v>
      </c>
      <c r="CV6889" s="81" t="s">
        <v>461</v>
      </c>
      <c r="CW6889" s="81">
        <v>2029</v>
      </c>
      <c r="CX6889" s="81">
        <v>0</v>
      </c>
      <c r="CY6889" s="81">
        <v>0</v>
      </c>
      <c r="CZ6889" s="81">
        <v>0</v>
      </c>
      <c r="DA6889" s="81">
        <v>0</v>
      </c>
      <c r="DB6889" s="81">
        <v>15317.99094281621</v>
      </c>
      <c r="DC6889" s="81">
        <v>247.27299216495089</v>
      </c>
      <c r="DD6889" s="81">
        <v>9287.6490955446425</v>
      </c>
      <c r="DE6889" s="81">
        <v>5783.0688551066178</v>
      </c>
      <c r="DF6889" s="81">
        <v>2.7568051219218996</v>
      </c>
      <c r="DG6889" s="81">
        <v>2.7568051219218996</v>
      </c>
      <c r="DH6889" s="81">
        <v>2.7568051219218996</v>
      </c>
      <c r="DI6889" s="81">
        <v>2.7568051219218996</v>
      </c>
      <c r="DJ6889" s="81">
        <v>1.1173936581283001E-3</v>
      </c>
      <c r="DL6889" s="81">
        <v>0</v>
      </c>
      <c r="DM6889" s="81">
        <v>3.0804365599311459E-3</v>
      </c>
      <c r="DN6889" s="81">
        <v>3.0804365599311459E-3</v>
      </c>
      <c r="DO6889" s="81">
        <v>0</v>
      </c>
      <c r="DP6889" s="81">
        <v>3.0804365599311459E-3</v>
      </c>
      <c r="DQ6889" s="81">
        <v>3.0804365599311459E-3</v>
      </c>
      <c r="DR6889" s="81">
        <v>0</v>
      </c>
      <c r="DS6889" s="81">
        <v>3.0804365599311459E-3</v>
      </c>
      <c r="DT6889" s="81">
        <v>3.0804365599311459E-3</v>
      </c>
      <c r="DU6889" s="81">
        <v>0</v>
      </c>
      <c r="DV6889" s="81">
        <v>3.0804365599311459E-3</v>
      </c>
      <c r="DW6889" s="81">
        <v>3.0804365599311459E-3</v>
      </c>
      <c r="GE6889" s="81" t="s">
        <v>449</v>
      </c>
      <c r="GF6889" s="81" t="s">
        <v>155</v>
      </c>
      <c r="GG6889" s="81" t="s">
        <v>508</v>
      </c>
      <c r="GH6889" s="81" t="s">
        <v>457</v>
      </c>
      <c r="GI6889" s="81">
        <v>2030</v>
      </c>
      <c r="GJ6889" s="81" t="s">
        <v>201</v>
      </c>
      <c r="GK6889" s="81">
        <v>247.27299216498099</v>
      </c>
      <c r="GL6889" s="81">
        <v>376.43</v>
      </c>
      <c r="GM6889" s="81">
        <v>2030</v>
      </c>
      <c r="GN6889" s="81" t="s">
        <v>173</v>
      </c>
      <c r="GO6889" s="81">
        <v>1.1148832299820636E-2</v>
      </c>
      <c r="GP6889" s="81">
        <v>10</v>
      </c>
      <c r="GQ6889" s="81">
        <v>0</v>
      </c>
      <c r="GR6889" s="81" t="s">
        <v>448</v>
      </c>
      <c r="GS6889" s="81">
        <v>0</v>
      </c>
      <c r="GT6889" s="81">
        <v>0</v>
      </c>
      <c r="GU6889" s="81">
        <v>1.1148832299820638E-2</v>
      </c>
      <c r="GV6889" s="81">
        <v>2.7568051219222358</v>
      </c>
      <c r="GW6889" s="81">
        <v>1.1148832299820638E-2</v>
      </c>
      <c r="GX6889" s="81">
        <v>2.7568051219222358</v>
      </c>
      <c r="GY6889" s="81">
        <v>1.1148832299820638E-2</v>
      </c>
      <c r="GZ6889" s="81">
        <v>2.7568051219222358</v>
      </c>
    </row>
    <row r="6890" spans="98:208" x14ac:dyDescent="0.25">
      <c r="CT6890" s="81" t="s">
        <v>155</v>
      </c>
      <c r="CU6890" s="81" t="s">
        <v>502</v>
      </c>
      <c r="CV6890" s="81" t="s">
        <v>461</v>
      </c>
      <c r="CW6890" s="81">
        <v>2030</v>
      </c>
      <c r="CX6890" s="81">
        <v>0</v>
      </c>
      <c r="CY6890" s="81">
        <v>0</v>
      </c>
      <c r="CZ6890" s="81">
        <v>0</v>
      </c>
      <c r="DA6890" s="81">
        <v>0</v>
      </c>
      <c r="DB6890" s="81">
        <v>15317.99094281621</v>
      </c>
      <c r="DC6890" s="81">
        <v>247.27299216495089</v>
      </c>
      <c r="DD6890" s="81">
        <v>9287.6490955446425</v>
      </c>
      <c r="DE6890" s="81">
        <v>5783.0688551066178</v>
      </c>
      <c r="DF6890" s="81">
        <v>0</v>
      </c>
      <c r="DG6890" s="81">
        <v>2.7568051219218996</v>
      </c>
      <c r="DH6890" s="81">
        <v>2.7568051219218996</v>
      </c>
      <c r="DI6890" s="81">
        <v>2.7568051219218996</v>
      </c>
      <c r="DJ6890" s="81">
        <v>1.1173936581283001E-3</v>
      </c>
      <c r="DL6890" s="81">
        <v>0</v>
      </c>
      <c r="DM6890" s="81">
        <v>0</v>
      </c>
      <c r="DN6890" s="81">
        <v>0</v>
      </c>
      <c r="DO6890" s="81">
        <v>0</v>
      </c>
      <c r="DP6890" s="81">
        <v>3.0804365599311459E-3</v>
      </c>
      <c r="DQ6890" s="81">
        <v>3.0804365599311459E-3</v>
      </c>
      <c r="DR6890" s="81">
        <v>0</v>
      </c>
      <c r="DS6890" s="81">
        <v>3.0804365599311459E-3</v>
      </c>
      <c r="DT6890" s="81">
        <v>3.0804365599311459E-3</v>
      </c>
      <c r="DU6890" s="81">
        <v>0</v>
      </c>
      <c r="DV6890" s="81">
        <v>3.0804365599311459E-3</v>
      </c>
      <c r="DW6890" s="81">
        <v>3.0804365599311459E-3</v>
      </c>
      <c r="GE6890" s="81" t="s">
        <v>449</v>
      </c>
      <c r="GF6890" s="81" t="s">
        <v>155</v>
      </c>
      <c r="GG6890" s="81" t="s">
        <v>508</v>
      </c>
      <c r="GH6890" s="81" t="s">
        <v>457</v>
      </c>
      <c r="GI6890" s="81">
        <v>2031</v>
      </c>
      <c r="GJ6890" s="81" t="s">
        <v>201</v>
      </c>
      <c r="GK6890" s="81">
        <v>247.27299216498099</v>
      </c>
      <c r="GL6890" s="81">
        <v>376.43</v>
      </c>
      <c r="GM6890" s="81">
        <v>2031</v>
      </c>
      <c r="GN6890" s="81" t="s">
        <v>173</v>
      </c>
      <c r="GO6890" s="81">
        <v>1.1148832299820636E-2</v>
      </c>
      <c r="GP6890" s="81">
        <v>10</v>
      </c>
      <c r="GQ6890" s="81">
        <v>0</v>
      </c>
      <c r="GR6890" s="81" t="s">
        <v>448</v>
      </c>
      <c r="GS6890" s="81">
        <v>0</v>
      </c>
      <c r="GT6890" s="81">
        <v>0</v>
      </c>
      <c r="GU6890" s="81">
        <v>0</v>
      </c>
      <c r="GV6890" s="81">
        <v>0</v>
      </c>
      <c r="GW6890" s="81">
        <v>1.1148832299820638E-2</v>
      </c>
      <c r="GX6890" s="81">
        <v>2.7568051219222358</v>
      </c>
      <c r="GY6890" s="81">
        <v>1.1148832299820638E-2</v>
      </c>
      <c r="GZ6890" s="81">
        <v>2.7568051219222358</v>
      </c>
    </row>
    <row r="6891" spans="98:208" x14ac:dyDescent="0.25">
      <c r="CT6891" s="81" t="s">
        <v>155</v>
      </c>
      <c r="CU6891" s="81" t="s">
        <v>502</v>
      </c>
      <c r="CV6891" s="81" t="s">
        <v>461</v>
      </c>
      <c r="CW6891" s="81">
        <v>2031</v>
      </c>
      <c r="CX6891" s="81">
        <v>0</v>
      </c>
      <c r="CY6891" s="81">
        <v>0</v>
      </c>
      <c r="CZ6891" s="81">
        <v>0</v>
      </c>
      <c r="DA6891" s="81">
        <v>0</v>
      </c>
      <c r="DB6891" s="81">
        <v>15317.99094281621</v>
      </c>
      <c r="DC6891" s="81">
        <v>247.27299216495089</v>
      </c>
      <c r="DD6891" s="81">
        <v>9287.6490955446425</v>
      </c>
      <c r="DE6891" s="81">
        <v>5783.0688551066178</v>
      </c>
      <c r="DF6891" s="81">
        <v>0</v>
      </c>
      <c r="DG6891" s="81">
        <v>0</v>
      </c>
      <c r="DH6891" s="81">
        <v>2.7568051219218996</v>
      </c>
      <c r="DI6891" s="81">
        <v>2.7568051219218996</v>
      </c>
      <c r="DJ6891" s="81">
        <v>1.1173936581283001E-3</v>
      </c>
      <c r="DL6891" s="81">
        <v>0</v>
      </c>
      <c r="DM6891" s="81">
        <v>0</v>
      </c>
      <c r="DN6891" s="81">
        <v>0</v>
      </c>
      <c r="DO6891" s="81">
        <v>0</v>
      </c>
      <c r="DP6891" s="81">
        <v>0</v>
      </c>
      <c r="DQ6891" s="81">
        <v>0</v>
      </c>
      <c r="DR6891" s="81">
        <v>0</v>
      </c>
      <c r="DS6891" s="81">
        <v>3.0804365599311459E-3</v>
      </c>
      <c r="DT6891" s="81">
        <v>3.0804365599311459E-3</v>
      </c>
      <c r="DU6891" s="81">
        <v>0</v>
      </c>
      <c r="DV6891" s="81">
        <v>3.0804365599311459E-3</v>
      </c>
      <c r="DW6891" s="81">
        <v>3.0804365599311459E-3</v>
      </c>
      <c r="GE6891" s="81" t="s">
        <v>449</v>
      </c>
      <c r="GF6891" s="81" t="s">
        <v>155</v>
      </c>
      <c r="GG6891" s="81" t="s">
        <v>508</v>
      </c>
      <c r="GH6891" s="81" t="s">
        <v>457</v>
      </c>
      <c r="GI6891" s="81">
        <v>2032</v>
      </c>
      <c r="GJ6891" s="81" t="s">
        <v>201</v>
      </c>
      <c r="GK6891" s="81">
        <v>247.27299216498099</v>
      </c>
      <c r="GL6891" s="81">
        <v>376.43</v>
      </c>
      <c r="GM6891" s="81">
        <v>2032</v>
      </c>
      <c r="GN6891" s="81" t="s">
        <v>173</v>
      </c>
      <c r="GO6891" s="81">
        <v>1.1148832299820636E-2</v>
      </c>
      <c r="GP6891" s="81">
        <v>10</v>
      </c>
      <c r="GQ6891" s="81">
        <v>0</v>
      </c>
      <c r="GR6891" s="81" t="s">
        <v>448</v>
      </c>
      <c r="GS6891" s="81">
        <v>0</v>
      </c>
      <c r="GT6891" s="81">
        <v>0</v>
      </c>
      <c r="GU6891" s="81">
        <v>0</v>
      </c>
      <c r="GV6891" s="81">
        <v>0</v>
      </c>
      <c r="GW6891" s="81">
        <v>0</v>
      </c>
      <c r="GX6891" s="81">
        <v>0</v>
      </c>
      <c r="GY6891" s="81">
        <v>1.1148832299820638E-2</v>
      </c>
      <c r="GZ6891" s="81">
        <v>2.7568051219222358</v>
      </c>
    </row>
    <row r="6892" spans="98:208" x14ac:dyDescent="0.25">
      <c r="CT6892" s="81" t="s">
        <v>155</v>
      </c>
      <c r="CU6892" s="81" t="s">
        <v>502</v>
      </c>
      <c r="CV6892" s="81" t="s">
        <v>461</v>
      </c>
      <c r="CW6892" s="81">
        <v>2032</v>
      </c>
      <c r="CX6892" s="81">
        <v>0</v>
      </c>
      <c r="CY6892" s="81">
        <v>0</v>
      </c>
      <c r="CZ6892" s="81">
        <v>0</v>
      </c>
      <c r="DA6892" s="81">
        <v>0</v>
      </c>
      <c r="DB6892" s="81">
        <v>15317.99094281621</v>
      </c>
      <c r="DC6892" s="81">
        <v>247.27299216495089</v>
      </c>
      <c r="DD6892" s="81">
        <v>9287.6490955446425</v>
      </c>
      <c r="DE6892" s="81">
        <v>5783.0688551066178</v>
      </c>
      <c r="DF6892" s="81">
        <v>0</v>
      </c>
      <c r="DG6892" s="81">
        <v>0</v>
      </c>
      <c r="DH6892" s="81">
        <v>0</v>
      </c>
      <c r="DI6892" s="81">
        <v>2.7568051219218996</v>
      </c>
      <c r="DJ6892" s="81">
        <v>1.1173936581283001E-3</v>
      </c>
      <c r="DL6892" s="81">
        <v>0</v>
      </c>
      <c r="DM6892" s="81">
        <v>0</v>
      </c>
      <c r="DN6892" s="81">
        <v>0</v>
      </c>
      <c r="DO6892" s="81">
        <v>0</v>
      </c>
      <c r="DP6892" s="81">
        <v>0</v>
      </c>
      <c r="DQ6892" s="81">
        <v>0</v>
      </c>
      <c r="DR6892" s="81">
        <v>0</v>
      </c>
      <c r="DS6892" s="81">
        <v>0</v>
      </c>
      <c r="DT6892" s="81">
        <v>0</v>
      </c>
      <c r="DU6892" s="81">
        <v>0</v>
      </c>
      <c r="DV6892" s="81">
        <v>3.0804365599311459E-3</v>
      </c>
      <c r="DW6892" s="81">
        <v>3.0804365599311459E-3</v>
      </c>
      <c r="GE6892" s="81" t="s">
        <v>449</v>
      </c>
      <c r="GF6892" s="81" t="s">
        <v>155</v>
      </c>
      <c r="GG6892" s="81" t="s">
        <v>508</v>
      </c>
      <c r="GH6892" s="81" t="s">
        <v>458</v>
      </c>
      <c r="GI6892" s="81">
        <v>2021</v>
      </c>
      <c r="GJ6892" s="81" t="s">
        <v>201</v>
      </c>
      <c r="GK6892" s="81">
        <v>222.229421627861</v>
      </c>
      <c r="GL6892" s="81">
        <v>376.43</v>
      </c>
      <c r="GM6892" s="81">
        <v>2021</v>
      </c>
      <c r="GN6892" s="81" t="s">
        <v>173</v>
      </c>
      <c r="GO6892" s="81">
        <v>1.1148832299820636E-2</v>
      </c>
      <c r="GP6892" s="81">
        <v>10</v>
      </c>
      <c r="GQ6892" s="81">
        <v>0</v>
      </c>
      <c r="GR6892" s="81" t="s">
        <v>448</v>
      </c>
      <c r="GS6892" s="81">
        <v>1.1148832299820638E-2</v>
      </c>
      <c r="GT6892" s="81">
        <v>2.4775985538151559</v>
      </c>
      <c r="GU6892" s="81">
        <v>1.1148832299820638E-2</v>
      </c>
      <c r="GV6892" s="81">
        <v>2.4775985538151559</v>
      </c>
      <c r="GW6892" s="81">
        <v>0</v>
      </c>
      <c r="GX6892" s="81">
        <v>0</v>
      </c>
      <c r="GY6892" s="81">
        <v>0</v>
      </c>
      <c r="GZ6892" s="81">
        <v>0</v>
      </c>
    </row>
    <row r="6893" spans="98:208" x14ac:dyDescent="0.25">
      <c r="CT6893" s="81" t="s">
        <v>155</v>
      </c>
      <c r="CU6893" s="81" t="s">
        <v>502</v>
      </c>
      <c r="CV6893" s="81" t="s">
        <v>451</v>
      </c>
      <c r="CW6893" s="81">
        <v>2020</v>
      </c>
      <c r="CX6893" s="81">
        <v>0</v>
      </c>
      <c r="CY6893" s="81">
        <v>0</v>
      </c>
      <c r="CZ6893" s="81">
        <v>0</v>
      </c>
      <c r="DA6893" s="81">
        <v>0</v>
      </c>
      <c r="DB6893" s="81">
        <v>8807.9522308758842</v>
      </c>
      <c r="DC6893" s="81">
        <v>222.22942162783289</v>
      </c>
      <c r="DD6893" s="81">
        <v>8585.7228092480509</v>
      </c>
      <c r="DE6893" s="81">
        <v>0</v>
      </c>
      <c r="DF6893" s="81">
        <v>2.477598553814842</v>
      </c>
      <c r="DG6893" s="81">
        <v>0</v>
      </c>
      <c r="DH6893" s="81">
        <v>0</v>
      </c>
      <c r="DI6893" s="81">
        <v>0</v>
      </c>
      <c r="DJ6893" s="81">
        <v>1.596276654469E-4</v>
      </c>
      <c r="DL6893" s="81">
        <v>0</v>
      </c>
      <c r="DM6893" s="81">
        <v>3.9549327306007885E-4</v>
      </c>
      <c r="DN6893" s="81">
        <v>3.9549327306007885E-4</v>
      </c>
      <c r="DO6893" s="81">
        <v>0</v>
      </c>
      <c r="DP6893" s="81">
        <v>0</v>
      </c>
      <c r="DQ6893" s="81">
        <v>0</v>
      </c>
      <c r="DR6893" s="81">
        <v>0</v>
      </c>
      <c r="DS6893" s="81">
        <v>0</v>
      </c>
      <c r="DT6893" s="81">
        <v>0</v>
      </c>
      <c r="DU6893" s="81">
        <v>0</v>
      </c>
      <c r="DV6893" s="81">
        <v>0</v>
      </c>
      <c r="DW6893" s="81">
        <v>0</v>
      </c>
      <c r="GE6893" s="81" t="s">
        <v>449</v>
      </c>
      <c r="GF6893" s="81" t="s">
        <v>155</v>
      </c>
      <c r="GG6893" s="81" t="s">
        <v>508</v>
      </c>
      <c r="GH6893" s="81" t="s">
        <v>458</v>
      </c>
      <c r="GI6893" s="81">
        <v>2022</v>
      </c>
      <c r="GJ6893" s="81" t="s">
        <v>201</v>
      </c>
      <c r="GK6893" s="81">
        <v>222.229421627861</v>
      </c>
      <c r="GL6893" s="81">
        <v>376.43</v>
      </c>
      <c r="GM6893" s="81">
        <v>2022</v>
      </c>
      <c r="GN6893" s="81" t="s">
        <v>173</v>
      </c>
      <c r="GO6893" s="81">
        <v>1.1148832299820636E-2</v>
      </c>
      <c r="GP6893" s="81">
        <v>10</v>
      </c>
      <c r="GQ6893" s="81">
        <v>0</v>
      </c>
      <c r="GR6893" s="81" t="s">
        <v>448</v>
      </c>
      <c r="GS6893" s="81">
        <v>1.1148832299820638E-2</v>
      </c>
      <c r="GT6893" s="81">
        <v>2.4775985538151559</v>
      </c>
      <c r="GU6893" s="81">
        <v>1.1148832299820638E-2</v>
      </c>
      <c r="GV6893" s="81">
        <v>2.4775985538151559</v>
      </c>
      <c r="GW6893" s="81">
        <v>1.1148832299820638E-2</v>
      </c>
      <c r="GX6893" s="81">
        <v>2.4775985538151559</v>
      </c>
      <c r="GY6893" s="81">
        <v>0</v>
      </c>
      <c r="GZ6893" s="81">
        <v>0</v>
      </c>
    </row>
    <row r="6894" spans="98:208" x14ac:dyDescent="0.25">
      <c r="CT6894" s="81" t="s">
        <v>155</v>
      </c>
      <c r="CU6894" s="81" t="s">
        <v>502</v>
      </c>
      <c r="CV6894" s="81" t="s">
        <v>451</v>
      </c>
      <c r="CW6894" s="81">
        <v>2021</v>
      </c>
      <c r="CX6894" s="81">
        <v>0</v>
      </c>
      <c r="CY6894" s="81">
        <v>0</v>
      </c>
      <c r="CZ6894" s="81">
        <v>0</v>
      </c>
      <c r="DA6894" s="81">
        <v>0</v>
      </c>
      <c r="DB6894" s="81">
        <v>8807.9522308758842</v>
      </c>
      <c r="DC6894" s="81">
        <v>222.22942162783289</v>
      </c>
      <c r="DD6894" s="81">
        <v>8585.7228092480509</v>
      </c>
      <c r="DE6894" s="81">
        <v>0</v>
      </c>
      <c r="DF6894" s="81">
        <v>2.477598553814842</v>
      </c>
      <c r="DG6894" s="81">
        <v>2.477598553814842</v>
      </c>
      <c r="DH6894" s="81">
        <v>0</v>
      </c>
      <c r="DI6894" s="81">
        <v>0</v>
      </c>
      <c r="DJ6894" s="81">
        <v>1.596276654469E-4</v>
      </c>
      <c r="DL6894" s="81">
        <v>0</v>
      </c>
      <c r="DM6894" s="81">
        <v>3.9549327306007885E-4</v>
      </c>
      <c r="DN6894" s="81">
        <v>3.9549327306007885E-4</v>
      </c>
      <c r="DO6894" s="81">
        <v>0</v>
      </c>
      <c r="DP6894" s="81">
        <v>3.9549327306007885E-4</v>
      </c>
      <c r="DQ6894" s="81">
        <v>3.9549327306007885E-4</v>
      </c>
      <c r="DR6894" s="81">
        <v>0</v>
      </c>
      <c r="DS6894" s="81">
        <v>0</v>
      </c>
      <c r="DT6894" s="81">
        <v>0</v>
      </c>
      <c r="DU6894" s="81">
        <v>0</v>
      </c>
      <c r="DV6894" s="81">
        <v>0</v>
      </c>
      <c r="DW6894" s="81">
        <v>0</v>
      </c>
      <c r="GE6894" s="81" t="s">
        <v>449</v>
      </c>
      <c r="GF6894" s="81" t="s">
        <v>155</v>
      </c>
      <c r="GG6894" s="81" t="s">
        <v>508</v>
      </c>
      <c r="GH6894" s="81" t="s">
        <v>458</v>
      </c>
      <c r="GI6894" s="81">
        <v>2023</v>
      </c>
      <c r="GJ6894" s="81" t="s">
        <v>201</v>
      </c>
      <c r="GK6894" s="81">
        <v>233.2300768079713</v>
      </c>
      <c r="GL6894" s="81">
        <v>376.43</v>
      </c>
      <c r="GM6894" s="81">
        <v>2023</v>
      </c>
      <c r="GN6894" s="81" t="s">
        <v>173</v>
      </c>
      <c r="GO6894" s="81">
        <v>1.1148832299820636E-2</v>
      </c>
      <c r="GP6894" s="81">
        <v>10</v>
      </c>
      <c r="GQ6894" s="81">
        <v>0</v>
      </c>
      <c r="GR6894" s="81" t="s">
        <v>448</v>
      </c>
      <c r="GS6894" s="81">
        <v>1.1148832299820638E-2</v>
      </c>
      <c r="GT6894" s="81">
        <v>2.6002430136063586</v>
      </c>
      <c r="GU6894" s="81">
        <v>1.1148832299820638E-2</v>
      </c>
      <c r="GV6894" s="81">
        <v>2.6002430136063586</v>
      </c>
      <c r="GW6894" s="81">
        <v>1.1148832299820638E-2</v>
      </c>
      <c r="GX6894" s="81">
        <v>2.6002430136063586</v>
      </c>
      <c r="GY6894" s="81">
        <v>1.1148832299820638E-2</v>
      </c>
      <c r="GZ6894" s="81">
        <v>2.6002430136063586</v>
      </c>
    </row>
    <row r="6895" spans="98:208" x14ac:dyDescent="0.25">
      <c r="CT6895" s="81" t="s">
        <v>155</v>
      </c>
      <c r="CU6895" s="81" t="s">
        <v>502</v>
      </c>
      <c r="CV6895" s="81" t="s">
        <v>451</v>
      </c>
      <c r="CW6895" s="81">
        <v>2022</v>
      </c>
      <c r="CX6895" s="81">
        <v>0</v>
      </c>
      <c r="CY6895" s="81">
        <v>0</v>
      </c>
      <c r="CZ6895" s="81">
        <v>0</v>
      </c>
      <c r="DA6895" s="81">
        <v>0</v>
      </c>
      <c r="DB6895" s="81">
        <v>8807.9522308758842</v>
      </c>
      <c r="DC6895" s="81">
        <v>222.22942162783289</v>
      </c>
      <c r="DD6895" s="81">
        <v>8585.7228092480509</v>
      </c>
      <c r="DE6895" s="81">
        <v>0</v>
      </c>
      <c r="DF6895" s="81">
        <v>2.477598553814842</v>
      </c>
      <c r="DG6895" s="81">
        <v>2.477598553814842</v>
      </c>
      <c r="DH6895" s="81">
        <v>2.477598553814842</v>
      </c>
      <c r="DI6895" s="81">
        <v>0</v>
      </c>
      <c r="DJ6895" s="81">
        <v>1.596276654469E-4</v>
      </c>
      <c r="DL6895" s="81">
        <v>0</v>
      </c>
      <c r="DM6895" s="81">
        <v>3.9549327306007885E-4</v>
      </c>
      <c r="DN6895" s="81">
        <v>3.9549327306007885E-4</v>
      </c>
      <c r="DO6895" s="81">
        <v>0</v>
      </c>
      <c r="DP6895" s="81">
        <v>3.9549327306007885E-4</v>
      </c>
      <c r="DQ6895" s="81">
        <v>3.9549327306007885E-4</v>
      </c>
      <c r="DR6895" s="81">
        <v>0</v>
      </c>
      <c r="DS6895" s="81">
        <v>3.9549327306007885E-4</v>
      </c>
      <c r="DT6895" s="81">
        <v>3.9549327306007885E-4</v>
      </c>
      <c r="DU6895" s="81">
        <v>0</v>
      </c>
      <c r="DV6895" s="81">
        <v>0</v>
      </c>
      <c r="DW6895" s="81">
        <v>0</v>
      </c>
      <c r="GE6895" s="81" t="s">
        <v>449</v>
      </c>
      <c r="GF6895" s="81" t="s">
        <v>155</v>
      </c>
      <c r="GG6895" s="81" t="s">
        <v>508</v>
      </c>
      <c r="GH6895" s="81" t="s">
        <v>458</v>
      </c>
      <c r="GI6895" s="81">
        <v>2024</v>
      </c>
      <c r="GJ6895" s="81" t="s">
        <v>201</v>
      </c>
      <c r="GK6895" s="81">
        <v>233.2300768079713</v>
      </c>
      <c r="GL6895" s="81">
        <v>376.43</v>
      </c>
      <c r="GM6895" s="81">
        <v>2024</v>
      </c>
      <c r="GN6895" s="81" t="s">
        <v>173</v>
      </c>
      <c r="GO6895" s="81">
        <v>1.1148832299820636E-2</v>
      </c>
      <c r="GP6895" s="81">
        <v>10</v>
      </c>
      <c r="GQ6895" s="81">
        <v>0</v>
      </c>
      <c r="GR6895" s="81" t="s">
        <v>448</v>
      </c>
      <c r="GS6895" s="81">
        <v>1.1148832299820638E-2</v>
      </c>
      <c r="GT6895" s="81">
        <v>2.6002430136063586</v>
      </c>
      <c r="GU6895" s="81">
        <v>1.1148832299820638E-2</v>
      </c>
      <c r="GV6895" s="81">
        <v>2.6002430136063586</v>
      </c>
      <c r="GW6895" s="81">
        <v>1.1148832299820638E-2</v>
      </c>
      <c r="GX6895" s="81">
        <v>2.6002430136063586</v>
      </c>
      <c r="GY6895" s="81">
        <v>1.1148832299820638E-2</v>
      </c>
      <c r="GZ6895" s="81">
        <v>2.6002430136063586</v>
      </c>
    </row>
    <row r="6896" spans="98:208" x14ac:dyDescent="0.25">
      <c r="CT6896" s="81" t="s">
        <v>155</v>
      </c>
      <c r="CU6896" s="81" t="s">
        <v>502</v>
      </c>
      <c r="CV6896" s="81" t="s">
        <v>451</v>
      </c>
      <c r="CW6896" s="81">
        <v>2023</v>
      </c>
      <c r="CX6896" s="81">
        <v>0</v>
      </c>
      <c r="CY6896" s="81">
        <v>0</v>
      </c>
      <c r="CZ6896" s="81">
        <v>0</v>
      </c>
      <c r="DA6896" s="81">
        <v>0</v>
      </c>
      <c r="DB6896" s="81">
        <v>9129.7460702366461</v>
      </c>
      <c r="DC6896" s="81">
        <v>233.2300768079416</v>
      </c>
      <c r="DD6896" s="81">
        <v>8896.5159934287058</v>
      </c>
      <c r="DE6896" s="81">
        <v>0</v>
      </c>
      <c r="DF6896" s="81">
        <v>2.6002430136060273</v>
      </c>
      <c r="DG6896" s="81">
        <v>2.6002430136060273</v>
      </c>
      <c r="DH6896" s="81">
        <v>2.6002430136060273</v>
      </c>
      <c r="DI6896" s="81">
        <v>2.6002430136060273</v>
      </c>
      <c r="DJ6896" s="81">
        <v>1.596276654469E-4</v>
      </c>
      <c r="DL6896" s="81">
        <v>0</v>
      </c>
      <c r="DM6896" s="81">
        <v>4.1507072185654196E-4</v>
      </c>
      <c r="DN6896" s="81">
        <v>4.1507072185654196E-4</v>
      </c>
      <c r="DO6896" s="81">
        <v>0</v>
      </c>
      <c r="DP6896" s="81">
        <v>4.1507072185654196E-4</v>
      </c>
      <c r="DQ6896" s="81">
        <v>4.1507072185654196E-4</v>
      </c>
      <c r="DR6896" s="81">
        <v>0</v>
      </c>
      <c r="DS6896" s="81">
        <v>4.1507072185654196E-4</v>
      </c>
      <c r="DT6896" s="81">
        <v>4.1507072185654196E-4</v>
      </c>
      <c r="DU6896" s="81">
        <v>0</v>
      </c>
      <c r="DV6896" s="81">
        <v>4.1507072185654196E-4</v>
      </c>
      <c r="DW6896" s="81">
        <v>4.1507072185654196E-4</v>
      </c>
      <c r="GE6896" s="81" t="s">
        <v>449</v>
      </c>
      <c r="GF6896" s="81" t="s">
        <v>155</v>
      </c>
      <c r="GG6896" s="81" t="s">
        <v>508</v>
      </c>
      <c r="GH6896" s="81" t="s">
        <v>458</v>
      </c>
      <c r="GI6896" s="81">
        <v>2025</v>
      </c>
      <c r="GJ6896" s="81" t="s">
        <v>201</v>
      </c>
      <c r="GK6896" s="81">
        <v>233.2300768079713</v>
      </c>
      <c r="GL6896" s="81">
        <v>376.43</v>
      </c>
      <c r="GM6896" s="81">
        <v>2025</v>
      </c>
      <c r="GN6896" s="81" t="s">
        <v>173</v>
      </c>
      <c r="GO6896" s="81">
        <v>1.1148832299820636E-2</v>
      </c>
      <c r="GP6896" s="81">
        <v>10</v>
      </c>
      <c r="GQ6896" s="81">
        <v>0</v>
      </c>
      <c r="GR6896" s="81" t="s">
        <v>448</v>
      </c>
      <c r="GS6896" s="81">
        <v>1.1148832299820638E-2</v>
      </c>
      <c r="GT6896" s="81">
        <v>2.6002430136063586</v>
      </c>
      <c r="GU6896" s="81">
        <v>1.1148832299820638E-2</v>
      </c>
      <c r="GV6896" s="81">
        <v>2.6002430136063586</v>
      </c>
      <c r="GW6896" s="81">
        <v>1.1148832299820638E-2</v>
      </c>
      <c r="GX6896" s="81">
        <v>2.6002430136063586</v>
      </c>
      <c r="GY6896" s="81">
        <v>1.1148832299820638E-2</v>
      </c>
      <c r="GZ6896" s="81">
        <v>2.6002430136063586</v>
      </c>
    </row>
    <row r="6897" spans="98:208" x14ac:dyDescent="0.25">
      <c r="CT6897" s="81" t="s">
        <v>155</v>
      </c>
      <c r="CU6897" s="81" t="s">
        <v>502</v>
      </c>
      <c r="CV6897" s="81" t="s">
        <v>451</v>
      </c>
      <c r="CW6897" s="81">
        <v>2024</v>
      </c>
      <c r="CX6897" s="81">
        <v>0</v>
      </c>
      <c r="CY6897" s="81">
        <v>0</v>
      </c>
      <c r="CZ6897" s="81">
        <v>0</v>
      </c>
      <c r="DA6897" s="81">
        <v>0</v>
      </c>
      <c r="DB6897" s="81">
        <v>9129.7460702366461</v>
      </c>
      <c r="DC6897" s="81">
        <v>233.2300768079416</v>
      </c>
      <c r="DD6897" s="81">
        <v>8896.5159934287058</v>
      </c>
      <c r="DE6897" s="81">
        <v>0</v>
      </c>
      <c r="DF6897" s="81">
        <v>2.6002430136060273</v>
      </c>
      <c r="DG6897" s="81">
        <v>2.6002430136060273</v>
      </c>
      <c r="DH6897" s="81">
        <v>2.6002430136060273</v>
      </c>
      <c r="DI6897" s="81">
        <v>2.6002430136060273</v>
      </c>
      <c r="DJ6897" s="81">
        <v>1.596276654469E-4</v>
      </c>
      <c r="DL6897" s="81">
        <v>0</v>
      </c>
      <c r="DM6897" s="81">
        <v>4.1507072185654196E-4</v>
      </c>
      <c r="DN6897" s="81">
        <v>4.1507072185654196E-4</v>
      </c>
      <c r="DO6897" s="81">
        <v>0</v>
      </c>
      <c r="DP6897" s="81">
        <v>4.1507072185654196E-4</v>
      </c>
      <c r="DQ6897" s="81">
        <v>4.1507072185654196E-4</v>
      </c>
      <c r="DR6897" s="81">
        <v>0</v>
      </c>
      <c r="DS6897" s="81">
        <v>4.1507072185654196E-4</v>
      </c>
      <c r="DT6897" s="81">
        <v>4.1507072185654196E-4</v>
      </c>
      <c r="DU6897" s="81">
        <v>0</v>
      </c>
      <c r="DV6897" s="81">
        <v>4.1507072185654196E-4</v>
      </c>
      <c r="DW6897" s="81">
        <v>4.1507072185654196E-4</v>
      </c>
      <c r="GE6897" s="81" t="s">
        <v>449</v>
      </c>
      <c r="GF6897" s="81" t="s">
        <v>155</v>
      </c>
      <c r="GG6897" s="81" t="s">
        <v>508</v>
      </c>
      <c r="GH6897" s="81" t="s">
        <v>458</v>
      </c>
      <c r="GI6897" s="81">
        <v>2026</v>
      </c>
      <c r="GJ6897" s="81" t="s">
        <v>201</v>
      </c>
      <c r="GK6897" s="81">
        <v>233.2300768079713</v>
      </c>
      <c r="GL6897" s="81">
        <v>376.43</v>
      </c>
      <c r="GM6897" s="81">
        <v>2026</v>
      </c>
      <c r="GN6897" s="81" t="s">
        <v>173</v>
      </c>
      <c r="GO6897" s="81">
        <v>1.1148832299820636E-2</v>
      </c>
      <c r="GP6897" s="81">
        <v>10</v>
      </c>
      <c r="GQ6897" s="81">
        <v>0</v>
      </c>
      <c r="GR6897" s="81" t="s">
        <v>448</v>
      </c>
      <c r="GS6897" s="81">
        <v>1.1148832299820638E-2</v>
      </c>
      <c r="GT6897" s="81">
        <v>2.6002430136063586</v>
      </c>
      <c r="GU6897" s="81">
        <v>1.1148832299820638E-2</v>
      </c>
      <c r="GV6897" s="81">
        <v>2.6002430136063586</v>
      </c>
      <c r="GW6897" s="81">
        <v>1.1148832299820638E-2</v>
      </c>
      <c r="GX6897" s="81">
        <v>2.6002430136063586</v>
      </c>
      <c r="GY6897" s="81">
        <v>1.1148832299820638E-2</v>
      </c>
      <c r="GZ6897" s="81">
        <v>2.6002430136063586</v>
      </c>
    </row>
    <row r="6898" spans="98:208" x14ac:dyDescent="0.25">
      <c r="CT6898" s="81" t="s">
        <v>155</v>
      </c>
      <c r="CU6898" s="81" t="s">
        <v>502</v>
      </c>
      <c r="CV6898" s="81" t="s">
        <v>451</v>
      </c>
      <c r="CW6898" s="81">
        <v>2025</v>
      </c>
      <c r="CX6898" s="81">
        <v>0</v>
      </c>
      <c r="CY6898" s="81">
        <v>0</v>
      </c>
      <c r="CZ6898" s="81">
        <v>0</v>
      </c>
      <c r="DA6898" s="81">
        <v>0</v>
      </c>
      <c r="DB6898" s="81">
        <v>9129.7460702366461</v>
      </c>
      <c r="DC6898" s="81">
        <v>233.2300768079416</v>
      </c>
      <c r="DD6898" s="81">
        <v>8896.5159934287058</v>
      </c>
      <c r="DE6898" s="81">
        <v>0</v>
      </c>
      <c r="DF6898" s="81">
        <v>2.6002430136060273</v>
      </c>
      <c r="DG6898" s="81">
        <v>2.6002430136060273</v>
      </c>
      <c r="DH6898" s="81">
        <v>2.6002430136060273</v>
      </c>
      <c r="DI6898" s="81">
        <v>2.6002430136060273</v>
      </c>
      <c r="DJ6898" s="81">
        <v>1.596276654469E-4</v>
      </c>
      <c r="DL6898" s="81">
        <v>0</v>
      </c>
      <c r="DM6898" s="81">
        <v>4.1507072185654196E-4</v>
      </c>
      <c r="DN6898" s="81">
        <v>4.1507072185654196E-4</v>
      </c>
      <c r="DO6898" s="81">
        <v>0</v>
      </c>
      <c r="DP6898" s="81">
        <v>4.1507072185654196E-4</v>
      </c>
      <c r="DQ6898" s="81">
        <v>4.1507072185654196E-4</v>
      </c>
      <c r="DR6898" s="81">
        <v>0</v>
      </c>
      <c r="DS6898" s="81">
        <v>4.1507072185654196E-4</v>
      </c>
      <c r="DT6898" s="81">
        <v>4.1507072185654196E-4</v>
      </c>
      <c r="DU6898" s="81">
        <v>0</v>
      </c>
      <c r="DV6898" s="81">
        <v>4.1507072185654196E-4</v>
      </c>
      <c r="DW6898" s="81">
        <v>4.1507072185654196E-4</v>
      </c>
      <c r="GE6898" s="81" t="s">
        <v>449</v>
      </c>
      <c r="GF6898" s="81" t="s">
        <v>155</v>
      </c>
      <c r="GG6898" s="81" t="s">
        <v>508</v>
      </c>
      <c r="GH6898" s="81" t="s">
        <v>458</v>
      </c>
      <c r="GI6898" s="81">
        <v>2027</v>
      </c>
      <c r="GJ6898" s="81" t="s">
        <v>201</v>
      </c>
      <c r="GK6898" s="81">
        <v>233.2300768079713</v>
      </c>
      <c r="GL6898" s="81">
        <v>376.43</v>
      </c>
      <c r="GM6898" s="81">
        <v>2027</v>
      </c>
      <c r="GN6898" s="81" t="s">
        <v>173</v>
      </c>
      <c r="GO6898" s="81">
        <v>1.1148832299820636E-2</v>
      </c>
      <c r="GP6898" s="81">
        <v>10</v>
      </c>
      <c r="GQ6898" s="81">
        <v>0</v>
      </c>
      <c r="GR6898" s="81" t="s">
        <v>448</v>
      </c>
      <c r="GS6898" s="81">
        <v>1.1148832299820638E-2</v>
      </c>
      <c r="GT6898" s="81">
        <v>2.6002430136063586</v>
      </c>
      <c r="GU6898" s="81">
        <v>1.1148832299820638E-2</v>
      </c>
      <c r="GV6898" s="81">
        <v>2.6002430136063586</v>
      </c>
      <c r="GW6898" s="81">
        <v>1.1148832299820638E-2</v>
      </c>
      <c r="GX6898" s="81">
        <v>2.6002430136063586</v>
      </c>
      <c r="GY6898" s="81">
        <v>1.1148832299820638E-2</v>
      </c>
      <c r="GZ6898" s="81">
        <v>2.6002430136063586</v>
      </c>
    </row>
    <row r="6899" spans="98:208" x14ac:dyDescent="0.25">
      <c r="CT6899" s="81" t="s">
        <v>155</v>
      </c>
      <c r="CU6899" s="81" t="s">
        <v>502</v>
      </c>
      <c r="CV6899" s="81" t="s">
        <v>451</v>
      </c>
      <c r="CW6899" s="81">
        <v>2026</v>
      </c>
      <c r="CX6899" s="81">
        <v>0</v>
      </c>
      <c r="CY6899" s="81">
        <v>0</v>
      </c>
      <c r="CZ6899" s="81">
        <v>0</v>
      </c>
      <c r="DA6899" s="81">
        <v>0</v>
      </c>
      <c r="DB6899" s="81">
        <v>9129.7460702366461</v>
      </c>
      <c r="DC6899" s="81">
        <v>233.2300768079416</v>
      </c>
      <c r="DD6899" s="81">
        <v>8896.5159934287058</v>
      </c>
      <c r="DE6899" s="81">
        <v>0</v>
      </c>
      <c r="DF6899" s="81">
        <v>2.6002430136060273</v>
      </c>
      <c r="DG6899" s="81">
        <v>2.6002430136060273</v>
      </c>
      <c r="DH6899" s="81">
        <v>2.6002430136060273</v>
      </c>
      <c r="DI6899" s="81">
        <v>2.6002430136060273</v>
      </c>
      <c r="DJ6899" s="81">
        <v>1.596276654469E-4</v>
      </c>
      <c r="DL6899" s="81">
        <v>0</v>
      </c>
      <c r="DM6899" s="81">
        <v>4.1507072185654196E-4</v>
      </c>
      <c r="DN6899" s="81">
        <v>4.1507072185654196E-4</v>
      </c>
      <c r="DO6899" s="81">
        <v>0</v>
      </c>
      <c r="DP6899" s="81">
        <v>4.1507072185654196E-4</v>
      </c>
      <c r="DQ6899" s="81">
        <v>4.1507072185654196E-4</v>
      </c>
      <c r="DR6899" s="81">
        <v>0</v>
      </c>
      <c r="DS6899" s="81">
        <v>4.1507072185654196E-4</v>
      </c>
      <c r="DT6899" s="81">
        <v>4.1507072185654196E-4</v>
      </c>
      <c r="DU6899" s="81">
        <v>0</v>
      </c>
      <c r="DV6899" s="81">
        <v>4.1507072185654196E-4</v>
      </c>
      <c r="DW6899" s="81">
        <v>4.1507072185654196E-4</v>
      </c>
      <c r="GE6899" s="81" t="s">
        <v>449</v>
      </c>
      <c r="GF6899" s="81" t="s">
        <v>155</v>
      </c>
      <c r="GG6899" s="81" t="s">
        <v>508</v>
      </c>
      <c r="GH6899" s="81" t="s">
        <v>458</v>
      </c>
      <c r="GI6899" s="81">
        <v>2028</v>
      </c>
      <c r="GJ6899" s="81" t="s">
        <v>201</v>
      </c>
      <c r="GK6899" s="81">
        <v>247.27299216498099</v>
      </c>
      <c r="GL6899" s="81">
        <v>376.43</v>
      </c>
      <c r="GM6899" s="81">
        <v>2028</v>
      </c>
      <c r="GN6899" s="81" t="s">
        <v>173</v>
      </c>
      <c r="GO6899" s="81">
        <v>1.1148832299820636E-2</v>
      </c>
      <c r="GP6899" s="81">
        <v>10</v>
      </c>
      <c r="GQ6899" s="81">
        <v>0</v>
      </c>
      <c r="GR6899" s="81" t="s">
        <v>448</v>
      </c>
      <c r="GS6899" s="81">
        <v>1.1148832299820638E-2</v>
      </c>
      <c r="GT6899" s="81">
        <v>2.7568051219222358</v>
      </c>
      <c r="GU6899" s="81">
        <v>1.1148832299820638E-2</v>
      </c>
      <c r="GV6899" s="81">
        <v>2.7568051219222358</v>
      </c>
      <c r="GW6899" s="81">
        <v>1.1148832299820638E-2</v>
      </c>
      <c r="GX6899" s="81">
        <v>2.7568051219222358</v>
      </c>
      <c r="GY6899" s="81">
        <v>1.1148832299820638E-2</v>
      </c>
      <c r="GZ6899" s="81">
        <v>2.7568051219222358</v>
      </c>
    </row>
    <row r="6900" spans="98:208" x14ac:dyDescent="0.25">
      <c r="CT6900" s="81" t="s">
        <v>155</v>
      </c>
      <c r="CU6900" s="81" t="s">
        <v>502</v>
      </c>
      <c r="CV6900" s="81" t="s">
        <v>451</v>
      </c>
      <c r="CW6900" s="81">
        <v>2027</v>
      </c>
      <c r="CX6900" s="81">
        <v>0</v>
      </c>
      <c r="CY6900" s="81">
        <v>0</v>
      </c>
      <c r="CZ6900" s="81">
        <v>0</v>
      </c>
      <c r="DA6900" s="81">
        <v>0</v>
      </c>
      <c r="DB6900" s="81">
        <v>9129.7460702366461</v>
      </c>
      <c r="DC6900" s="81">
        <v>233.2300768079416</v>
      </c>
      <c r="DD6900" s="81">
        <v>8896.5159934287058</v>
      </c>
      <c r="DE6900" s="81">
        <v>0</v>
      </c>
      <c r="DF6900" s="81">
        <v>2.6002430136060273</v>
      </c>
      <c r="DG6900" s="81">
        <v>2.6002430136060273</v>
      </c>
      <c r="DH6900" s="81">
        <v>2.6002430136060273</v>
      </c>
      <c r="DI6900" s="81">
        <v>2.6002430136060273</v>
      </c>
      <c r="DJ6900" s="81">
        <v>1.596276654469E-4</v>
      </c>
      <c r="DL6900" s="81">
        <v>0</v>
      </c>
      <c r="DM6900" s="81">
        <v>4.1507072185654196E-4</v>
      </c>
      <c r="DN6900" s="81">
        <v>4.1507072185654196E-4</v>
      </c>
      <c r="DO6900" s="81">
        <v>0</v>
      </c>
      <c r="DP6900" s="81">
        <v>4.1507072185654196E-4</v>
      </c>
      <c r="DQ6900" s="81">
        <v>4.1507072185654196E-4</v>
      </c>
      <c r="DR6900" s="81">
        <v>0</v>
      </c>
      <c r="DS6900" s="81">
        <v>4.1507072185654196E-4</v>
      </c>
      <c r="DT6900" s="81">
        <v>4.1507072185654196E-4</v>
      </c>
      <c r="DU6900" s="81">
        <v>0</v>
      </c>
      <c r="DV6900" s="81">
        <v>4.1507072185654196E-4</v>
      </c>
      <c r="DW6900" s="81">
        <v>4.1507072185654196E-4</v>
      </c>
      <c r="GE6900" s="81" t="s">
        <v>449</v>
      </c>
      <c r="GF6900" s="81" t="s">
        <v>155</v>
      </c>
      <c r="GG6900" s="81" t="s">
        <v>508</v>
      </c>
      <c r="GH6900" s="81" t="s">
        <v>458</v>
      </c>
      <c r="GI6900" s="81">
        <v>2029</v>
      </c>
      <c r="GJ6900" s="81" t="s">
        <v>201</v>
      </c>
      <c r="GK6900" s="81">
        <v>247.27299216498099</v>
      </c>
      <c r="GL6900" s="81">
        <v>376.43</v>
      </c>
      <c r="GM6900" s="81">
        <v>2029</v>
      </c>
      <c r="GN6900" s="81" t="s">
        <v>173</v>
      </c>
      <c r="GO6900" s="81">
        <v>1.1148832299820636E-2</v>
      </c>
      <c r="GP6900" s="81">
        <v>10</v>
      </c>
      <c r="GQ6900" s="81">
        <v>0</v>
      </c>
      <c r="GR6900" s="81" t="s">
        <v>448</v>
      </c>
      <c r="GS6900" s="81">
        <v>1.1148832299820638E-2</v>
      </c>
      <c r="GT6900" s="81">
        <v>2.7568051219222358</v>
      </c>
      <c r="GU6900" s="81">
        <v>1.1148832299820638E-2</v>
      </c>
      <c r="GV6900" s="81">
        <v>2.7568051219222358</v>
      </c>
      <c r="GW6900" s="81">
        <v>1.1148832299820638E-2</v>
      </c>
      <c r="GX6900" s="81">
        <v>2.7568051219222358</v>
      </c>
      <c r="GY6900" s="81">
        <v>1.1148832299820638E-2</v>
      </c>
      <c r="GZ6900" s="81">
        <v>2.7568051219222358</v>
      </c>
    </row>
    <row r="6901" spans="98:208" x14ac:dyDescent="0.25">
      <c r="CT6901" s="81" t="s">
        <v>155</v>
      </c>
      <c r="CU6901" s="81" t="s">
        <v>502</v>
      </c>
      <c r="CV6901" s="81" t="s">
        <v>451</v>
      </c>
      <c r="CW6901" s="81">
        <v>2028</v>
      </c>
      <c r="CX6901" s="81">
        <v>0</v>
      </c>
      <c r="CY6901" s="81">
        <v>0</v>
      </c>
      <c r="CZ6901" s="81">
        <v>0</v>
      </c>
      <c r="DA6901" s="81">
        <v>0</v>
      </c>
      <c r="DB6901" s="81">
        <v>9534.9220877095595</v>
      </c>
      <c r="DC6901" s="81">
        <v>247.27299216494961</v>
      </c>
      <c r="DD6901" s="81">
        <v>9287.6490955446097</v>
      </c>
      <c r="DE6901" s="81">
        <v>0</v>
      </c>
      <c r="DF6901" s="81">
        <v>2.7568051219218854</v>
      </c>
      <c r="DG6901" s="81">
        <v>2.7568051219218854</v>
      </c>
      <c r="DH6901" s="81">
        <v>2.7568051219218854</v>
      </c>
      <c r="DI6901" s="81">
        <v>2.7568051219218854</v>
      </c>
      <c r="DJ6901" s="81">
        <v>1.596276654469E-4</v>
      </c>
      <c r="DL6901" s="81">
        <v>0</v>
      </c>
      <c r="DM6901" s="81">
        <v>4.400623657044471E-4</v>
      </c>
      <c r="DN6901" s="81">
        <v>4.400623657044471E-4</v>
      </c>
      <c r="DO6901" s="81">
        <v>0</v>
      </c>
      <c r="DP6901" s="81">
        <v>4.400623657044471E-4</v>
      </c>
      <c r="DQ6901" s="81">
        <v>4.400623657044471E-4</v>
      </c>
      <c r="DR6901" s="81">
        <v>0</v>
      </c>
      <c r="DS6901" s="81">
        <v>4.400623657044471E-4</v>
      </c>
      <c r="DT6901" s="81">
        <v>4.400623657044471E-4</v>
      </c>
      <c r="DU6901" s="81">
        <v>0</v>
      </c>
      <c r="DV6901" s="81">
        <v>4.400623657044471E-4</v>
      </c>
      <c r="DW6901" s="81">
        <v>4.400623657044471E-4</v>
      </c>
      <c r="GE6901" s="81" t="s">
        <v>449</v>
      </c>
      <c r="GF6901" s="81" t="s">
        <v>155</v>
      </c>
      <c r="GG6901" s="81" t="s">
        <v>508</v>
      </c>
      <c r="GH6901" s="81" t="s">
        <v>458</v>
      </c>
      <c r="GI6901" s="81">
        <v>2030</v>
      </c>
      <c r="GJ6901" s="81" t="s">
        <v>201</v>
      </c>
      <c r="GK6901" s="81">
        <v>247.27299216498099</v>
      </c>
      <c r="GL6901" s="81">
        <v>376.43</v>
      </c>
      <c r="GM6901" s="81">
        <v>2030</v>
      </c>
      <c r="GN6901" s="81" t="s">
        <v>173</v>
      </c>
      <c r="GO6901" s="81">
        <v>1.1148832299820636E-2</v>
      </c>
      <c r="GP6901" s="81">
        <v>10</v>
      </c>
      <c r="GQ6901" s="81">
        <v>0</v>
      </c>
      <c r="GR6901" s="81" t="s">
        <v>448</v>
      </c>
      <c r="GS6901" s="81">
        <v>0</v>
      </c>
      <c r="GT6901" s="81">
        <v>0</v>
      </c>
      <c r="GU6901" s="81">
        <v>1.1148832299820638E-2</v>
      </c>
      <c r="GV6901" s="81">
        <v>2.7568051219222358</v>
      </c>
      <c r="GW6901" s="81">
        <v>1.1148832299820638E-2</v>
      </c>
      <c r="GX6901" s="81">
        <v>2.7568051219222358</v>
      </c>
      <c r="GY6901" s="81">
        <v>1.1148832299820638E-2</v>
      </c>
      <c r="GZ6901" s="81">
        <v>2.7568051219222358</v>
      </c>
    </row>
    <row r="6902" spans="98:208" x14ac:dyDescent="0.25">
      <c r="CT6902" s="81" t="s">
        <v>155</v>
      </c>
      <c r="CU6902" s="81" t="s">
        <v>502</v>
      </c>
      <c r="CV6902" s="81" t="s">
        <v>451</v>
      </c>
      <c r="CW6902" s="81">
        <v>2029</v>
      </c>
      <c r="CX6902" s="81">
        <v>0</v>
      </c>
      <c r="CY6902" s="81">
        <v>0</v>
      </c>
      <c r="CZ6902" s="81">
        <v>0</v>
      </c>
      <c r="DA6902" s="81">
        <v>0</v>
      </c>
      <c r="DB6902" s="81">
        <v>9534.9220877095595</v>
      </c>
      <c r="DC6902" s="81">
        <v>247.27299216494961</v>
      </c>
      <c r="DD6902" s="81">
        <v>9287.6490955446097</v>
      </c>
      <c r="DE6902" s="81">
        <v>0</v>
      </c>
      <c r="DF6902" s="81">
        <v>2.7568051219218854</v>
      </c>
      <c r="DG6902" s="81">
        <v>2.7568051219218854</v>
      </c>
      <c r="DH6902" s="81">
        <v>2.7568051219218854</v>
      </c>
      <c r="DI6902" s="81">
        <v>2.7568051219218854</v>
      </c>
      <c r="DJ6902" s="81">
        <v>1.596276654469E-4</v>
      </c>
      <c r="DL6902" s="81">
        <v>0</v>
      </c>
      <c r="DM6902" s="81">
        <v>4.400623657044471E-4</v>
      </c>
      <c r="DN6902" s="81">
        <v>4.400623657044471E-4</v>
      </c>
      <c r="DO6902" s="81">
        <v>0</v>
      </c>
      <c r="DP6902" s="81">
        <v>4.400623657044471E-4</v>
      </c>
      <c r="DQ6902" s="81">
        <v>4.400623657044471E-4</v>
      </c>
      <c r="DR6902" s="81">
        <v>0</v>
      </c>
      <c r="DS6902" s="81">
        <v>4.400623657044471E-4</v>
      </c>
      <c r="DT6902" s="81">
        <v>4.400623657044471E-4</v>
      </c>
      <c r="DU6902" s="81">
        <v>0</v>
      </c>
      <c r="DV6902" s="81">
        <v>4.400623657044471E-4</v>
      </c>
      <c r="DW6902" s="81">
        <v>4.400623657044471E-4</v>
      </c>
      <c r="GE6902" s="81" t="s">
        <v>449</v>
      </c>
      <c r="GF6902" s="81" t="s">
        <v>155</v>
      </c>
      <c r="GG6902" s="81" t="s">
        <v>508</v>
      </c>
      <c r="GH6902" s="81" t="s">
        <v>458</v>
      </c>
      <c r="GI6902" s="81">
        <v>2031</v>
      </c>
      <c r="GJ6902" s="81" t="s">
        <v>201</v>
      </c>
      <c r="GK6902" s="81">
        <v>247.27299216498099</v>
      </c>
      <c r="GL6902" s="81">
        <v>376.43</v>
      </c>
      <c r="GM6902" s="81">
        <v>2031</v>
      </c>
      <c r="GN6902" s="81" t="s">
        <v>173</v>
      </c>
      <c r="GO6902" s="81">
        <v>1.1148832299820636E-2</v>
      </c>
      <c r="GP6902" s="81">
        <v>10</v>
      </c>
      <c r="GQ6902" s="81">
        <v>0</v>
      </c>
      <c r="GR6902" s="81" t="s">
        <v>448</v>
      </c>
      <c r="GS6902" s="81">
        <v>0</v>
      </c>
      <c r="GT6902" s="81">
        <v>0</v>
      </c>
      <c r="GU6902" s="81">
        <v>0</v>
      </c>
      <c r="GV6902" s="81">
        <v>0</v>
      </c>
      <c r="GW6902" s="81">
        <v>1.1148832299820638E-2</v>
      </c>
      <c r="GX6902" s="81">
        <v>2.7568051219222358</v>
      </c>
      <c r="GY6902" s="81">
        <v>1.1148832299820638E-2</v>
      </c>
      <c r="GZ6902" s="81">
        <v>2.7568051219222358</v>
      </c>
    </row>
    <row r="6903" spans="98:208" x14ac:dyDescent="0.25">
      <c r="CT6903" s="81" t="s">
        <v>155</v>
      </c>
      <c r="CU6903" s="81" t="s">
        <v>502</v>
      </c>
      <c r="CV6903" s="81" t="s">
        <v>451</v>
      </c>
      <c r="CW6903" s="81">
        <v>2030</v>
      </c>
      <c r="CX6903" s="81">
        <v>0</v>
      </c>
      <c r="CY6903" s="81">
        <v>0</v>
      </c>
      <c r="CZ6903" s="81">
        <v>0</v>
      </c>
      <c r="DA6903" s="81">
        <v>0</v>
      </c>
      <c r="DB6903" s="81">
        <v>9534.9220877095595</v>
      </c>
      <c r="DC6903" s="81">
        <v>247.27299216494961</v>
      </c>
      <c r="DD6903" s="81">
        <v>9287.6490955446097</v>
      </c>
      <c r="DE6903" s="81">
        <v>0</v>
      </c>
      <c r="DF6903" s="81">
        <v>0</v>
      </c>
      <c r="DG6903" s="81">
        <v>2.7568051219218854</v>
      </c>
      <c r="DH6903" s="81">
        <v>2.7568051219218854</v>
      </c>
      <c r="DI6903" s="81">
        <v>2.7568051219218854</v>
      </c>
      <c r="DJ6903" s="81">
        <v>1.596276654469E-4</v>
      </c>
      <c r="DL6903" s="81">
        <v>0</v>
      </c>
      <c r="DM6903" s="81">
        <v>0</v>
      </c>
      <c r="DN6903" s="81">
        <v>0</v>
      </c>
      <c r="DO6903" s="81">
        <v>0</v>
      </c>
      <c r="DP6903" s="81">
        <v>4.400623657044471E-4</v>
      </c>
      <c r="DQ6903" s="81">
        <v>4.400623657044471E-4</v>
      </c>
      <c r="DR6903" s="81">
        <v>0</v>
      </c>
      <c r="DS6903" s="81">
        <v>4.400623657044471E-4</v>
      </c>
      <c r="DT6903" s="81">
        <v>4.400623657044471E-4</v>
      </c>
      <c r="DU6903" s="81">
        <v>0</v>
      </c>
      <c r="DV6903" s="81">
        <v>4.400623657044471E-4</v>
      </c>
      <c r="DW6903" s="81">
        <v>4.400623657044471E-4</v>
      </c>
      <c r="GE6903" s="81" t="s">
        <v>449</v>
      </c>
      <c r="GF6903" s="81" t="s">
        <v>155</v>
      </c>
      <c r="GG6903" s="81" t="s">
        <v>508</v>
      </c>
      <c r="GH6903" s="81" t="s">
        <v>458</v>
      </c>
      <c r="GI6903" s="81">
        <v>2032</v>
      </c>
      <c r="GJ6903" s="81" t="s">
        <v>201</v>
      </c>
      <c r="GK6903" s="81">
        <v>247.27299216498099</v>
      </c>
      <c r="GL6903" s="81">
        <v>376.43</v>
      </c>
      <c r="GM6903" s="81">
        <v>2032</v>
      </c>
      <c r="GN6903" s="81" t="s">
        <v>173</v>
      </c>
      <c r="GO6903" s="81">
        <v>1.1148832299820636E-2</v>
      </c>
      <c r="GP6903" s="81">
        <v>10</v>
      </c>
      <c r="GQ6903" s="81">
        <v>0</v>
      </c>
      <c r="GR6903" s="81" t="s">
        <v>448</v>
      </c>
      <c r="GS6903" s="81">
        <v>0</v>
      </c>
      <c r="GT6903" s="81">
        <v>0</v>
      </c>
      <c r="GU6903" s="81">
        <v>0</v>
      </c>
      <c r="GV6903" s="81">
        <v>0</v>
      </c>
      <c r="GW6903" s="81">
        <v>0</v>
      </c>
      <c r="GX6903" s="81">
        <v>0</v>
      </c>
      <c r="GY6903" s="81">
        <v>1.1148832299820638E-2</v>
      </c>
      <c r="GZ6903" s="81">
        <v>2.7568051219222358</v>
      </c>
    </row>
    <row r="6904" spans="98:208" x14ac:dyDescent="0.25">
      <c r="CT6904" s="81" t="s">
        <v>155</v>
      </c>
      <c r="CU6904" s="81" t="s">
        <v>502</v>
      </c>
      <c r="CV6904" s="81" t="s">
        <v>451</v>
      </c>
      <c r="CW6904" s="81">
        <v>2031</v>
      </c>
      <c r="CX6904" s="81">
        <v>0</v>
      </c>
      <c r="CY6904" s="81">
        <v>0</v>
      </c>
      <c r="CZ6904" s="81">
        <v>0</v>
      </c>
      <c r="DA6904" s="81">
        <v>0</v>
      </c>
      <c r="DB6904" s="81">
        <v>9534.9220877095595</v>
      </c>
      <c r="DC6904" s="81">
        <v>247.27299216494961</v>
      </c>
      <c r="DD6904" s="81">
        <v>9287.6490955446097</v>
      </c>
      <c r="DE6904" s="81">
        <v>0</v>
      </c>
      <c r="DF6904" s="81">
        <v>0</v>
      </c>
      <c r="DG6904" s="81">
        <v>0</v>
      </c>
      <c r="DH6904" s="81">
        <v>2.7568051219218854</v>
      </c>
      <c r="DI6904" s="81">
        <v>2.7568051219218854</v>
      </c>
      <c r="DJ6904" s="81">
        <v>1.596276654469E-4</v>
      </c>
      <c r="DL6904" s="81">
        <v>0</v>
      </c>
      <c r="DM6904" s="81">
        <v>0</v>
      </c>
      <c r="DN6904" s="81">
        <v>0</v>
      </c>
      <c r="DO6904" s="81">
        <v>0</v>
      </c>
      <c r="DP6904" s="81">
        <v>0</v>
      </c>
      <c r="DQ6904" s="81">
        <v>0</v>
      </c>
      <c r="DR6904" s="81">
        <v>0</v>
      </c>
      <c r="DS6904" s="81">
        <v>4.400623657044471E-4</v>
      </c>
      <c r="DT6904" s="81">
        <v>4.400623657044471E-4</v>
      </c>
      <c r="DU6904" s="81">
        <v>0</v>
      </c>
      <c r="DV6904" s="81">
        <v>4.400623657044471E-4</v>
      </c>
      <c r="DW6904" s="81">
        <v>4.400623657044471E-4</v>
      </c>
      <c r="GE6904" s="81" t="s">
        <v>449</v>
      </c>
      <c r="GF6904" s="81" t="s">
        <v>155</v>
      </c>
      <c r="GG6904" s="81" t="s">
        <v>508</v>
      </c>
      <c r="GH6904" s="81" t="s">
        <v>459</v>
      </c>
      <c r="GI6904" s="81">
        <v>2021</v>
      </c>
      <c r="GJ6904" s="81" t="s">
        <v>201</v>
      </c>
      <c r="GK6904" s="81">
        <v>0.69641821681223626</v>
      </c>
      <c r="GL6904" s="81">
        <v>376.43</v>
      </c>
      <c r="GM6904" s="81">
        <v>2021</v>
      </c>
      <c r="GN6904" s="81" t="s">
        <v>173</v>
      </c>
      <c r="GO6904" s="81">
        <v>1.1148832299820636E-2</v>
      </c>
      <c r="GP6904" s="81">
        <v>10</v>
      </c>
      <c r="GQ6904" s="81">
        <v>0</v>
      </c>
      <c r="GR6904" s="81" t="s">
        <v>448</v>
      </c>
      <c r="GS6904" s="81">
        <v>1.1148832299820638E-2</v>
      </c>
      <c r="GT6904" s="81">
        <v>7.7642499097797515E-3</v>
      </c>
      <c r="GU6904" s="81">
        <v>1.1148832299820638E-2</v>
      </c>
      <c r="GV6904" s="81">
        <v>7.7642499097797515E-3</v>
      </c>
      <c r="GW6904" s="81">
        <v>0</v>
      </c>
      <c r="GX6904" s="81">
        <v>0</v>
      </c>
      <c r="GY6904" s="81">
        <v>0</v>
      </c>
      <c r="GZ6904" s="81">
        <v>0</v>
      </c>
    </row>
    <row r="6905" spans="98:208" x14ac:dyDescent="0.25">
      <c r="CT6905" s="81" t="s">
        <v>155</v>
      </c>
      <c r="CU6905" s="81" t="s">
        <v>502</v>
      </c>
      <c r="CV6905" s="81" t="s">
        <v>451</v>
      </c>
      <c r="CW6905" s="81">
        <v>2032</v>
      </c>
      <c r="CX6905" s="81">
        <v>0</v>
      </c>
      <c r="CY6905" s="81">
        <v>0</v>
      </c>
      <c r="CZ6905" s="81">
        <v>0</v>
      </c>
      <c r="DA6905" s="81">
        <v>0</v>
      </c>
      <c r="DB6905" s="81">
        <v>9534.9220877095595</v>
      </c>
      <c r="DC6905" s="81">
        <v>247.27299216494961</v>
      </c>
      <c r="DD6905" s="81">
        <v>9287.6490955446097</v>
      </c>
      <c r="DE6905" s="81">
        <v>0</v>
      </c>
      <c r="DF6905" s="81">
        <v>0</v>
      </c>
      <c r="DG6905" s="81">
        <v>0</v>
      </c>
      <c r="DH6905" s="81">
        <v>0</v>
      </c>
      <c r="DI6905" s="81">
        <v>2.7568051219218854</v>
      </c>
      <c r="DJ6905" s="81">
        <v>1.596276654469E-4</v>
      </c>
      <c r="DL6905" s="81">
        <v>0</v>
      </c>
      <c r="DM6905" s="81">
        <v>0</v>
      </c>
      <c r="DN6905" s="81">
        <v>0</v>
      </c>
      <c r="DO6905" s="81">
        <v>0</v>
      </c>
      <c r="DP6905" s="81">
        <v>0</v>
      </c>
      <c r="DQ6905" s="81">
        <v>0</v>
      </c>
      <c r="DR6905" s="81">
        <v>0</v>
      </c>
      <c r="DS6905" s="81">
        <v>0</v>
      </c>
      <c r="DT6905" s="81">
        <v>0</v>
      </c>
      <c r="DU6905" s="81">
        <v>0</v>
      </c>
      <c r="DV6905" s="81">
        <v>4.400623657044471E-4</v>
      </c>
      <c r="DW6905" s="81">
        <v>4.400623657044471E-4</v>
      </c>
      <c r="GE6905" s="81" t="s">
        <v>449</v>
      </c>
      <c r="GF6905" s="81" t="s">
        <v>155</v>
      </c>
      <c r="GG6905" s="81" t="s">
        <v>508</v>
      </c>
      <c r="GH6905" s="81" t="s">
        <v>459</v>
      </c>
      <c r="GI6905" s="81">
        <v>2022</v>
      </c>
      <c r="GJ6905" s="81" t="s">
        <v>201</v>
      </c>
      <c r="GK6905" s="81">
        <v>0.69641821681223626</v>
      </c>
      <c r="GL6905" s="81">
        <v>376.43</v>
      </c>
      <c r="GM6905" s="81">
        <v>2022</v>
      </c>
      <c r="GN6905" s="81" t="s">
        <v>173</v>
      </c>
      <c r="GO6905" s="81">
        <v>1.1148832299820636E-2</v>
      </c>
      <c r="GP6905" s="81">
        <v>10</v>
      </c>
      <c r="GQ6905" s="81">
        <v>0</v>
      </c>
      <c r="GR6905" s="81" t="s">
        <v>448</v>
      </c>
      <c r="GS6905" s="81">
        <v>1.1148832299820638E-2</v>
      </c>
      <c r="GT6905" s="81">
        <v>7.7642499097797515E-3</v>
      </c>
      <c r="GU6905" s="81">
        <v>1.1148832299820638E-2</v>
      </c>
      <c r="GV6905" s="81">
        <v>7.7642499097797515E-3</v>
      </c>
      <c r="GW6905" s="81">
        <v>1.1148832299820638E-2</v>
      </c>
      <c r="GX6905" s="81">
        <v>7.7642499097797515E-3</v>
      </c>
      <c r="GY6905" s="81">
        <v>0</v>
      </c>
      <c r="GZ6905" s="81">
        <v>0</v>
      </c>
    </row>
    <row r="6906" spans="98:208" x14ac:dyDescent="0.25">
      <c r="CT6906" s="81" t="s">
        <v>155</v>
      </c>
      <c r="CU6906" s="81" t="s">
        <v>502</v>
      </c>
      <c r="CV6906" s="81" t="s">
        <v>452</v>
      </c>
      <c r="CW6906" s="81">
        <v>2020</v>
      </c>
      <c r="CX6906" s="81">
        <v>0</v>
      </c>
      <c r="CY6906" s="81">
        <v>0</v>
      </c>
      <c r="CZ6906" s="81">
        <v>0</v>
      </c>
      <c r="DA6906" s="81">
        <v>0</v>
      </c>
      <c r="DB6906" s="81">
        <v>5.24055833130154</v>
      </c>
      <c r="DC6906" s="81">
        <v>0.69641821681218563</v>
      </c>
      <c r="DD6906" s="81">
        <v>2.941964152280967</v>
      </c>
      <c r="DE6906" s="81">
        <v>1.602175962208283</v>
      </c>
      <c r="DF6906" s="81">
        <v>7.764249909779186E-3</v>
      </c>
      <c r="DG6906" s="81">
        <v>0</v>
      </c>
      <c r="DH6906" s="81">
        <v>0</v>
      </c>
      <c r="DI6906" s="81">
        <v>0</v>
      </c>
      <c r="DJ6906" s="81">
        <v>9.5776599435749995E-4</v>
      </c>
      <c r="DL6906" s="81">
        <v>0</v>
      </c>
      <c r="DM6906" s="81">
        <v>7.4363345352797909E-6</v>
      </c>
      <c r="DN6906" s="81">
        <v>7.4363345352797909E-6</v>
      </c>
      <c r="DO6906" s="81">
        <v>0</v>
      </c>
      <c r="DP6906" s="81">
        <v>0</v>
      </c>
      <c r="DQ6906" s="81">
        <v>0</v>
      </c>
      <c r="DR6906" s="81">
        <v>0</v>
      </c>
      <c r="DS6906" s="81">
        <v>0</v>
      </c>
      <c r="DT6906" s="81">
        <v>0</v>
      </c>
      <c r="DU6906" s="81">
        <v>0</v>
      </c>
      <c r="DV6906" s="81">
        <v>0</v>
      </c>
      <c r="DW6906" s="81">
        <v>0</v>
      </c>
      <c r="GE6906" s="81" t="s">
        <v>449</v>
      </c>
      <c r="GF6906" s="81" t="s">
        <v>155</v>
      </c>
      <c r="GG6906" s="81" t="s">
        <v>508</v>
      </c>
      <c r="GH6906" s="81" t="s">
        <v>459</v>
      </c>
      <c r="GI6906" s="81">
        <v>2023</v>
      </c>
      <c r="GJ6906" s="81" t="s">
        <v>201</v>
      </c>
      <c r="GK6906" s="81">
        <v>0.7189601678582076</v>
      </c>
      <c r="GL6906" s="81">
        <v>376.43</v>
      </c>
      <c r="GM6906" s="81">
        <v>2023</v>
      </c>
      <c r="GN6906" s="81" t="s">
        <v>173</v>
      </c>
      <c r="GO6906" s="81">
        <v>1.1148832299820636E-2</v>
      </c>
      <c r="GP6906" s="81">
        <v>10</v>
      </c>
      <c r="GQ6906" s="81">
        <v>0</v>
      </c>
      <c r="GR6906" s="81" t="s">
        <v>448</v>
      </c>
      <c r="GS6906" s="81">
        <v>1.1148832299820638E-2</v>
      </c>
      <c r="GT6906" s="81">
        <v>8.0155663417020521E-3</v>
      </c>
      <c r="GU6906" s="81">
        <v>1.1148832299820638E-2</v>
      </c>
      <c r="GV6906" s="81">
        <v>8.0155663417020521E-3</v>
      </c>
      <c r="GW6906" s="81">
        <v>1.1148832299820638E-2</v>
      </c>
      <c r="GX6906" s="81">
        <v>8.0155663417020521E-3</v>
      </c>
      <c r="GY6906" s="81">
        <v>1.1148832299820638E-2</v>
      </c>
      <c r="GZ6906" s="81">
        <v>8.0155663417020521E-3</v>
      </c>
    </row>
    <row r="6907" spans="98:208" x14ac:dyDescent="0.25">
      <c r="CT6907" s="81" t="s">
        <v>155</v>
      </c>
      <c r="CU6907" s="81" t="s">
        <v>502</v>
      </c>
      <c r="CV6907" s="81" t="s">
        <v>452</v>
      </c>
      <c r="CW6907" s="81">
        <v>2021</v>
      </c>
      <c r="CX6907" s="81">
        <v>0</v>
      </c>
      <c r="CY6907" s="81">
        <v>0</v>
      </c>
      <c r="CZ6907" s="81">
        <v>0</v>
      </c>
      <c r="DA6907" s="81">
        <v>0</v>
      </c>
      <c r="DB6907" s="81">
        <v>5.24055833130154</v>
      </c>
      <c r="DC6907" s="81">
        <v>0.69641821681218563</v>
      </c>
      <c r="DD6907" s="81">
        <v>2.941964152280967</v>
      </c>
      <c r="DE6907" s="81">
        <v>1.602175962208283</v>
      </c>
      <c r="DF6907" s="81">
        <v>7.764249909779186E-3</v>
      </c>
      <c r="DG6907" s="81">
        <v>7.764249909779186E-3</v>
      </c>
      <c r="DH6907" s="81">
        <v>0</v>
      </c>
      <c r="DI6907" s="81">
        <v>0</v>
      </c>
      <c r="DJ6907" s="81">
        <v>9.5776599435749995E-4</v>
      </c>
      <c r="DL6907" s="81">
        <v>0</v>
      </c>
      <c r="DM6907" s="81">
        <v>7.4363345352797909E-6</v>
      </c>
      <c r="DN6907" s="81">
        <v>7.4363345352797909E-6</v>
      </c>
      <c r="DO6907" s="81">
        <v>0</v>
      </c>
      <c r="DP6907" s="81">
        <v>7.4363345352797909E-6</v>
      </c>
      <c r="DQ6907" s="81">
        <v>7.4363345352797909E-6</v>
      </c>
      <c r="DR6907" s="81">
        <v>0</v>
      </c>
      <c r="DS6907" s="81">
        <v>0</v>
      </c>
      <c r="DT6907" s="81">
        <v>0</v>
      </c>
      <c r="DU6907" s="81">
        <v>0</v>
      </c>
      <c r="DV6907" s="81">
        <v>0</v>
      </c>
      <c r="DW6907" s="81">
        <v>0</v>
      </c>
      <c r="GE6907" s="81" t="s">
        <v>449</v>
      </c>
      <c r="GF6907" s="81" t="s">
        <v>155</v>
      </c>
      <c r="GG6907" s="81" t="s">
        <v>508</v>
      </c>
      <c r="GH6907" s="81" t="s">
        <v>459</v>
      </c>
      <c r="GI6907" s="81">
        <v>2024</v>
      </c>
      <c r="GJ6907" s="81" t="s">
        <v>201</v>
      </c>
      <c r="GK6907" s="81">
        <v>0.7189601678582076</v>
      </c>
      <c r="GL6907" s="81">
        <v>376.43</v>
      </c>
      <c r="GM6907" s="81">
        <v>2024</v>
      </c>
      <c r="GN6907" s="81" t="s">
        <v>173</v>
      </c>
      <c r="GO6907" s="81">
        <v>1.1148832299820636E-2</v>
      </c>
      <c r="GP6907" s="81">
        <v>10</v>
      </c>
      <c r="GQ6907" s="81">
        <v>0</v>
      </c>
      <c r="GR6907" s="81" t="s">
        <v>448</v>
      </c>
      <c r="GS6907" s="81">
        <v>1.1148832299820638E-2</v>
      </c>
      <c r="GT6907" s="81">
        <v>8.0155663417020521E-3</v>
      </c>
      <c r="GU6907" s="81">
        <v>1.1148832299820638E-2</v>
      </c>
      <c r="GV6907" s="81">
        <v>8.0155663417020521E-3</v>
      </c>
      <c r="GW6907" s="81">
        <v>1.1148832299820638E-2</v>
      </c>
      <c r="GX6907" s="81">
        <v>8.0155663417020521E-3</v>
      </c>
      <c r="GY6907" s="81">
        <v>1.1148832299820638E-2</v>
      </c>
      <c r="GZ6907" s="81">
        <v>8.0155663417020521E-3</v>
      </c>
    </row>
    <row r="6908" spans="98:208" x14ac:dyDescent="0.25">
      <c r="CT6908" s="81" t="s">
        <v>155</v>
      </c>
      <c r="CU6908" s="81" t="s">
        <v>502</v>
      </c>
      <c r="CV6908" s="81" t="s">
        <v>452</v>
      </c>
      <c r="CW6908" s="81">
        <v>2022</v>
      </c>
      <c r="CX6908" s="81">
        <v>0</v>
      </c>
      <c r="CY6908" s="81">
        <v>0</v>
      </c>
      <c r="CZ6908" s="81">
        <v>0</v>
      </c>
      <c r="DA6908" s="81">
        <v>0</v>
      </c>
      <c r="DB6908" s="81">
        <v>5.24055833130154</v>
      </c>
      <c r="DC6908" s="81">
        <v>0.69641821681218563</v>
      </c>
      <c r="DD6908" s="81">
        <v>2.941964152280967</v>
      </c>
      <c r="DE6908" s="81">
        <v>1.602175962208283</v>
      </c>
      <c r="DF6908" s="81">
        <v>7.764249909779186E-3</v>
      </c>
      <c r="DG6908" s="81">
        <v>7.764249909779186E-3</v>
      </c>
      <c r="DH6908" s="81">
        <v>7.764249909779186E-3</v>
      </c>
      <c r="DI6908" s="81">
        <v>0</v>
      </c>
      <c r="DJ6908" s="81">
        <v>9.5776599435749995E-4</v>
      </c>
      <c r="DL6908" s="81">
        <v>0</v>
      </c>
      <c r="DM6908" s="81">
        <v>7.4363345352797909E-6</v>
      </c>
      <c r="DN6908" s="81">
        <v>7.4363345352797909E-6</v>
      </c>
      <c r="DO6908" s="81">
        <v>0</v>
      </c>
      <c r="DP6908" s="81">
        <v>7.4363345352797909E-6</v>
      </c>
      <c r="DQ6908" s="81">
        <v>7.4363345352797909E-6</v>
      </c>
      <c r="DR6908" s="81">
        <v>0</v>
      </c>
      <c r="DS6908" s="81">
        <v>7.4363345352797909E-6</v>
      </c>
      <c r="DT6908" s="81">
        <v>7.4363345352797909E-6</v>
      </c>
      <c r="DU6908" s="81">
        <v>0</v>
      </c>
      <c r="DV6908" s="81">
        <v>0</v>
      </c>
      <c r="DW6908" s="81">
        <v>0</v>
      </c>
      <c r="GE6908" s="81" t="s">
        <v>449</v>
      </c>
      <c r="GF6908" s="81" t="s">
        <v>155</v>
      </c>
      <c r="GG6908" s="81" t="s">
        <v>508</v>
      </c>
      <c r="GH6908" s="81" t="s">
        <v>459</v>
      </c>
      <c r="GI6908" s="81">
        <v>2025</v>
      </c>
      <c r="GJ6908" s="81" t="s">
        <v>201</v>
      </c>
      <c r="GK6908" s="81">
        <v>0.7189601678582076</v>
      </c>
      <c r="GL6908" s="81">
        <v>376.43</v>
      </c>
      <c r="GM6908" s="81">
        <v>2025</v>
      </c>
      <c r="GN6908" s="81" t="s">
        <v>173</v>
      </c>
      <c r="GO6908" s="81">
        <v>1.1148832299820636E-2</v>
      </c>
      <c r="GP6908" s="81">
        <v>10</v>
      </c>
      <c r="GQ6908" s="81">
        <v>0</v>
      </c>
      <c r="GR6908" s="81" t="s">
        <v>448</v>
      </c>
      <c r="GS6908" s="81">
        <v>1.1148832299820638E-2</v>
      </c>
      <c r="GT6908" s="81">
        <v>8.0155663417020521E-3</v>
      </c>
      <c r="GU6908" s="81">
        <v>1.1148832299820638E-2</v>
      </c>
      <c r="GV6908" s="81">
        <v>8.0155663417020521E-3</v>
      </c>
      <c r="GW6908" s="81">
        <v>1.1148832299820638E-2</v>
      </c>
      <c r="GX6908" s="81">
        <v>8.0155663417020521E-3</v>
      </c>
      <c r="GY6908" s="81">
        <v>1.1148832299820638E-2</v>
      </c>
      <c r="GZ6908" s="81">
        <v>8.0155663417020521E-3</v>
      </c>
    </row>
    <row r="6909" spans="98:208" x14ac:dyDescent="0.25">
      <c r="CT6909" s="81" t="s">
        <v>155</v>
      </c>
      <c r="CU6909" s="81" t="s">
        <v>502</v>
      </c>
      <c r="CV6909" s="81" t="s">
        <v>452</v>
      </c>
      <c r="CW6909" s="81">
        <v>2023</v>
      </c>
      <c r="CX6909" s="81">
        <v>0</v>
      </c>
      <c r="CY6909" s="81">
        <v>0</v>
      </c>
      <c r="CZ6909" s="81">
        <v>0</v>
      </c>
      <c r="DA6909" s="81">
        <v>0</v>
      </c>
      <c r="DB6909" s="81">
        <v>5.4750346070077489</v>
      </c>
      <c r="DC6909" s="81">
        <v>0.71896016785815409</v>
      </c>
      <c r="DD6909" s="81">
        <v>3.071497198615031</v>
      </c>
      <c r="DE6909" s="81">
        <v>1.6845772405343551</v>
      </c>
      <c r="DF6909" s="81">
        <v>8.0155663417014553E-3</v>
      </c>
      <c r="DG6909" s="81">
        <v>8.0155663417014553E-3</v>
      </c>
      <c r="DH6909" s="81">
        <v>8.0155663417014553E-3</v>
      </c>
      <c r="DI6909" s="81">
        <v>8.0155663417014553E-3</v>
      </c>
      <c r="DJ6909" s="81">
        <v>9.5776599435749995E-4</v>
      </c>
      <c r="DL6909" s="81">
        <v>0</v>
      </c>
      <c r="DM6909" s="81">
        <v>7.6770368675982021E-6</v>
      </c>
      <c r="DN6909" s="81">
        <v>7.6770368675982021E-6</v>
      </c>
      <c r="DO6909" s="81">
        <v>0</v>
      </c>
      <c r="DP6909" s="81">
        <v>7.6770368675982021E-6</v>
      </c>
      <c r="DQ6909" s="81">
        <v>7.6770368675982021E-6</v>
      </c>
      <c r="DR6909" s="81">
        <v>0</v>
      </c>
      <c r="DS6909" s="81">
        <v>7.6770368675982021E-6</v>
      </c>
      <c r="DT6909" s="81">
        <v>7.6770368675982021E-6</v>
      </c>
      <c r="DU6909" s="81">
        <v>0</v>
      </c>
      <c r="DV6909" s="81">
        <v>7.6770368675982021E-6</v>
      </c>
      <c r="DW6909" s="81">
        <v>7.6770368675982021E-6</v>
      </c>
      <c r="GE6909" s="81" t="s">
        <v>449</v>
      </c>
      <c r="GF6909" s="81" t="s">
        <v>155</v>
      </c>
      <c r="GG6909" s="81" t="s">
        <v>508</v>
      </c>
      <c r="GH6909" s="81" t="s">
        <v>459</v>
      </c>
      <c r="GI6909" s="81">
        <v>2026</v>
      </c>
      <c r="GJ6909" s="81" t="s">
        <v>201</v>
      </c>
      <c r="GK6909" s="81">
        <v>0.7189601678582076</v>
      </c>
      <c r="GL6909" s="81">
        <v>376.43</v>
      </c>
      <c r="GM6909" s="81">
        <v>2026</v>
      </c>
      <c r="GN6909" s="81" t="s">
        <v>173</v>
      </c>
      <c r="GO6909" s="81">
        <v>1.1148832299820636E-2</v>
      </c>
      <c r="GP6909" s="81">
        <v>10</v>
      </c>
      <c r="GQ6909" s="81">
        <v>0</v>
      </c>
      <c r="GR6909" s="81" t="s">
        <v>448</v>
      </c>
      <c r="GS6909" s="81">
        <v>1.1148832299820638E-2</v>
      </c>
      <c r="GT6909" s="81">
        <v>8.0155663417020521E-3</v>
      </c>
      <c r="GU6909" s="81">
        <v>1.1148832299820638E-2</v>
      </c>
      <c r="GV6909" s="81">
        <v>8.0155663417020521E-3</v>
      </c>
      <c r="GW6909" s="81">
        <v>1.1148832299820638E-2</v>
      </c>
      <c r="GX6909" s="81">
        <v>8.0155663417020521E-3</v>
      </c>
      <c r="GY6909" s="81">
        <v>1.1148832299820638E-2</v>
      </c>
      <c r="GZ6909" s="81">
        <v>8.0155663417020521E-3</v>
      </c>
    </row>
    <row r="6910" spans="98:208" x14ac:dyDescent="0.25">
      <c r="CT6910" s="81" t="s">
        <v>155</v>
      </c>
      <c r="CU6910" s="81" t="s">
        <v>502</v>
      </c>
      <c r="CV6910" s="81" t="s">
        <v>452</v>
      </c>
      <c r="CW6910" s="81">
        <v>2024</v>
      </c>
      <c r="CX6910" s="81">
        <v>0</v>
      </c>
      <c r="CY6910" s="81">
        <v>0</v>
      </c>
      <c r="CZ6910" s="81">
        <v>0</v>
      </c>
      <c r="DA6910" s="81">
        <v>0</v>
      </c>
      <c r="DB6910" s="81">
        <v>5.4750346070077489</v>
      </c>
      <c r="DC6910" s="81">
        <v>0.71896016785815409</v>
      </c>
      <c r="DD6910" s="81">
        <v>3.071497198615031</v>
      </c>
      <c r="DE6910" s="81">
        <v>1.6845772405343551</v>
      </c>
      <c r="DF6910" s="81">
        <v>8.0155663417014553E-3</v>
      </c>
      <c r="DG6910" s="81">
        <v>8.0155663417014553E-3</v>
      </c>
      <c r="DH6910" s="81">
        <v>8.0155663417014553E-3</v>
      </c>
      <c r="DI6910" s="81">
        <v>8.0155663417014553E-3</v>
      </c>
      <c r="DJ6910" s="81">
        <v>9.5776599435749995E-4</v>
      </c>
      <c r="DL6910" s="81">
        <v>0</v>
      </c>
      <c r="DM6910" s="81">
        <v>7.6770368675982021E-6</v>
      </c>
      <c r="DN6910" s="81">
        <v>7.6770368675982021E-6</v>
      </c>
      <c r="DO6910" s="81">
        <v>0</v>
      </c>
      <c r="DP6910" s="81">
        <v>7.6770368675982021E-6</v>
      </c>
      <c r="DQ6910" s="81">
        <v>7.6770368675982021E-6</v>
      </c>
      <c r="DR6910" s="81">
        <v>0</v>
      </c>
      <c r="DS6910" s="81">
        <v>7.6770368675982021E-6</v>
      </c>
      <c r="DT6910" s="81">
        <v>7.6770368675982021E-6</v>
      </c>
      <c r="DU6910" s="81">
        <v>0</v>
      </c>
      <c r="DV6910" s="81">
        <v>7.6770368675982021E-6</v>
      </c>
      <c r="DW6910" s="81">
        <v>7.6770368675982021E-6</v>
      </c>
      <c r="GE6910" s="81" t="s">
        <v>449</v>
      </c>
      <c r="GF6910" s="81" t="s">
        <v>155</v>
      </c>
      <c r="GG6910" s="81" t="s">
        <v>508</v>
      </c>
      <c r="GH6910" s="81" t="s">
        <v>459</v>
      </c>
      <c r="GI6910" s="81">
        <v>2027</v>
      </c>
      <c r="GJ6910" s="81" t="s">
        <v>201</v>
      </c>
      <c r="GK6910" s="81">
        <v>0.7189601678582076</v>
      </c>
      <c r="GL6910" s="81">
        <v>376.43</v>
      </c>
      <c r="GM6910" s="81">
        <v>2027</v>
      </c>
      <c r="GN6910" s="81" t="s">
        <v>173</v>
      </c>
      <c r="GO6910" s="81">
        <v>1.1148832299820636E-2</v>
      </c>
      <c r="GP6910" s="81">
        <v>10</v>
      </c>
      <c r="GQ6910" s="81">
        <v>0</v>
      </c>
      <c r="GR6910" s="81" t="s">
        <v>448</v>
      </c>
      <c r="GS6910" s="81">
        <v>1.1148832299820638E-2</v>
      </c>
      <c r="GT6910" s="81">
        <v>8.0155663417020521E-3</v>
      </c>
      <c r="GU6910" s="81">
        <v>1.1148832299820638E-2</v>
      </c>
      <c r="GV6910" s="81">
        <v>8.0155663417020521E-3</v>
      </c>
      <c r="GW6910" s="81">
        <v>1.1148832299820638E-2</v>
      </c>
      <c r="GX6910" s="81">
        <v>8.0155663417020521E-3</v>
      </c>
      <c r="GY6910" s="81">
        <v>1.1148832299820638E-2</v>
      </c>
      <c r="GZ6910" s="81">
        <v>8.0155663417020521E-3</v>
      </c>
    </row>
    <row r="6911" spans="98:208" x14ac:dyDescent="0.25">
      <c r="CT6911" s="81" t="s">
        <v>155</v>
      </c>
      <c r="CU6911" s="81" t="s">
        <v>502</v>
      </c>
      <c r="CV6911" s="81" t="s">
        <v>452</v>
      </c>
      <c r="CW6911" s="81">
        <v>2025</v>
      </c>
      <c r="CX6911" s="81">
        <v>0</v>
      </c>
      <c r="CY6911" s="81">
        <v>0</v>
      </c>
      <c r="CZ6911" s="81">
        <v>0</v>
      </c>
      <c r="DA6911" s="81">
        <v>0</v>
      </c>
      <c r="DB6911" s="81">
        <v>5.4750346070077489</v>
      </c>
      <c r="DC6911" s="81">
        <v>0.71896016785815409</v>
      </c>
      <c r="DD6911" s="81">
        <v>3.071497198615031</v>
      </c>
      <c r="DE6911" s="81">
        <v>1.6845772405343551</v>
      </c>
      <c r="DF6911" s="81">
        <v>8.0155663417014553E-3</v>
      </c>
      <c r="DG6911" s="81">
        <v>8.0155663417014553E-3</v>
      </c>
      <c r="DH6911" s="81">
        <v>8.0155663417014553E-3</v>
      </c>
      <c r="DI6911" s="81">
        <v>8.0155663417014553E-3</v>
      </c>
      <c r="DJ6911" s="81">
        <v>9.5776599435749995E-4</v>
      </c>
      <c r="DL6911" s="81">
        <v>0</v>
      </c>
      <c r="DM6911" s="81">
        <v>7.6770368675982021E-6</v>
      </c>
      <c r="DN6911" s="81">
        <v>7.6770368675982021E-6</v>
      </c>
      <c r="DO6911" s="81">
        <v>0</v>
      </c>
      <c r="DP6911" s="81">
        <v>7.6770368675982021E-6</v>
      </c>
      <c r="DQ6911" s="81">
        <v>7.6770368675982021E-6</v>
      </c>
      <c r="DR6911" s="81">
        <v>0</v>
      </c>
      <c r="DS6911" s="81">
        <v>7.6770368675982021E-6</v>
      </c>
      <c r="DT6911" s="81">
        <v>7.6770368675982021E-6</v>
      </c>
      <c r="DU6911" s="81">
        <v>0</v>
      </c>
      <c r="DV6911" s="81">
        <v>7.6770368675982021E-6</v>
      </c>
      <c r="DW6911" s="81">
        <v>7.6770368675982021E-6</v>
      </c>
      <c r="GE6911" s="81" t="s">
        <v>449</v>
      </c>
      <c r="GF6911" s="81" t="s">
        <v>155</v>
      </c>
      <c r="GG6911" s="81" t="s">
        <v>508</v>
      </c>
      <c r="GH6911" s="81" t="s">
        <v>459</v>
      </c>
      <c r="GI6911" s="81">
        <v>2028</v>
      </c>
      <c r="GJ6911" s="81" t="s">
        <v>201</v>
      </c>
      <c r="GK6911" s="81">
        <v>0.74733835430389806</v>
      </c>
      <c r="GL6911" s="81">
        <v>376.43</v>
      </c>
      <c r="GM6911" s="81">
        <v>2028</v>
      </c>
      <c r="GN6911" s="81" t="s">
        <v>173</v>
      </c>
      <c r="GO6911" s="81">
        <v>1.1148832299820636E-2</v>
      </c>
      <c r="GP6911" s="81">
        <v>10</v>
      </c>
      <c r="GQ6911" s="81">
        <v>0</v>
      </c>
      <c r="GR6911" s="81" t="s">
        <v>448</v>
      </c>
      <c r="GS6911" s="81">
        <v>1.1148832299820638E-2</v>
      </c>
      <c r="GT6911" s="81">
        <v>8.331949983358098E-3</v>
      </c>
      <c r="GU6911" s="81">
        <v>1.1148832299820638E-2</v>
      </c>
      <c r="GV6911" s="81">
        <v>8.331949983358098E-3</v>
      </c>
      <c r="GW6911" s="81">
        <v>1.1148832299820638E-2</v>
      </c>
      <c r="GX6911" s="81">
        <v>8.331949983358098E-3</v>
      </c>
      <c r="GY6911" s="81">
        <v>1.1148832299820638E-2</v>
      </c>
      <c r="GZ6911" s="81">
        <v>8.331949983358098E-3</v>
      </c>
    </row>
    <row r="6912" spans="98:208" x14ac:dyDescent="0.25">
      <c r="CT6912" s="81" t="s">
        <v>155</v>
      </c>
      <c r="CU6912" s="81" t="s">
        <v>502</v>
      </c>
      <c r="CV6912" s="81" t="s">
        <v>452</v>
      </c>
      <c r="CW6912" s="81">
        <v>2026</v>
      </c>
      <c r="CX6912" s="81">
        <v>0</v>
      </c>
      <c r="CY6912" s="81">
        <v>0</v>
      </c>
      <c r="CZ6912" s="81">
        <v>0</v>
      </c>
      <c r="DA6912" s="81">
        <v>0</v>
      </c>
      <c r="DB6912" s="81">
        <v>5.4750346070077489</v>
      </c>
      <c r="DC6912" s="81">
        <v>0.71896016785815409</v>
      </c>
      <c r="DD6912" s="81">
        <v>3.071497198615031</v>
      </c>
      <c r="DE6912" s="81">
        <v>1.6845772405343551</v>
      </c>
      <c r="DF6912" s="81">
        <v>8.0155663417014553E-3</v>
      </c>
      <c r="DG6912" s="81">
        <v>8.0155663417014553E-3</v>
      </c>
      <c r="DH6912" s="81">
        <v>8.0155663417014553E-3</v>
      </c>
      <c r="DI6912" s="81">
        <v>8.0155663417014553E-3</v>
      </c>
      <c r="DJ6912" s="81">
        <v>9.5776599435749995E-4</v>
      </c>
      <c r="DL6912" s="81">
        <v>0</v>
      </c>
      <c r="DM6912" s="81">
        <v>7.6770368675982021E-6</v>
      </c>
      <c r="DN6912" s="81">
        <v>7.6770368675982021E-6</v>
      </c>
      <c r="DO6912" s="81">
        <v>0</v>
      </c>
      <c r="DP6912" s="81">
        <v>7.6770368675982021E-6</v>
      </c>
      <c r="DQ6912" s="81">
        <v>7.6770368675982021E-6</v>
      </c>
      <c r="DR6912" s="81">
        <v>0</v>
      </c>
      <c r="DS6912" s="81">
        <v>7.6770368675982021E-6</v>
      </c>
      <c r="DT6912" s="81">
        <v>7.6770368675982021E-6</v>
      </c>
      <c r="DU6912" s="81">
        <v>0</v>
      </c>
      <c r="DV6912" s="81">
        <v>7.6770368675982021E-6</v>
      </c>
      <c r="DW6912" s="81">
        <v>7.6770368675982021E-6</v>
      </c>
      <c r="GE6912" s="81" t="s">
        <v>449</v>
      </c>
      <c r="GF6912" s="81" t="s">
        <v>155</v>
      </c>
      <c r="GG6912" s="81" t="s">
        <v>508</v>
      </c>
      <c r="GH6912" s="81" t="s">
        <v>459</v>
      </c>
      <c r="GI6912" s="81">
        <v>2029</v>
      </c>
      <c r="GJ6912" s="81" t="s">
        <v>201</v>
      </c>
      <c r="GK6912" s="81">
        <v>0.74733835430389806</v>
      </c>
      <c r="GL6912" s="81">
        <v>376.43</v>
      </c>
      <c r="GM6912" s="81">
        <v>2029</v>
      </c>
      <c r="GN6912" s="81" t="s">
        <v>173</v>
      </c>
      <c r="GO6912" s="81">
        <v>1.1148832299820636E-2</v>
      </c>
      <c r="GP6912" s="81">
        <v>10</v>
      </c>
      <c r="GQ6912" s="81">
        <v>0</v>
      </c>
      <c r="GR6912" s="81" t="s">
        <v>448</v>
      </c>
      <c r="GS6912" s="81">
        <v>1.1148832299820638E-2</v>
      </c>
      <c r="GT6912" s="81">
        <v>8.331949983358098E-3</v>
      </c>
      <c r="GU6912" s="81">
        <v>1.1148832299820638E-2</v>
      </c>
      <c r="GV6912" s="81">
        <v>8.331949983358098E-3</v>
      </c>
      <c r="GW6912" s="81">
        <v>1.1148832299820638E-2</v>
      </c>
      <c r="GX6912" s="81">
        <v>8.331949983358098E-3</v>
      </c>
      <c r="GY6912" s="81">
        <v>1.1148832299820638E-2</v>
      </c>
      <c r="GZ6912" s="81">
        <v>8.331949983358098E-3</v>
      </c>
    </row>
    <row r="6913" spans="98:208" x14ac:dyDescent="0.25">
      <c r="CT6913" s="81" t="s">
        <v>155</v>
      </c>
      <c r="CU6913" s="81" t="s">
        <v>502</v>
      </c>
      <c r="CV6913" s="81" t="s">
        <v>452</v>
      </c>
      <c r="CW6913" s="81">
        <v>2027</v>
      </c>
      <c r="CX6913" s="81">
        <v>0</v>
      </c>
      <c r="CY6913" s="81">
        <v>0</v>
      </c>
      <c r="CZ6913" s="81">
        <v>0</v>
      </c>
      <c r="DA6913" s="81">
        <v>0</v>
      </c>
      <c r="DB6913" s="81">
        <v>5.4750346070077489</v>
      </c>
      <c r="DC6913" s="81">
        <v>0.71896016785815409</v>
      </c>
      <c r="DD6913" s="81">
        <v>3.071497198615031</v>
      </c>
      <c r="DE6913" s="81">
        <v>1.6845772405343551</v>
      </c>
      <c r="DF6913" s="81">
        <v>8.0155663417014553E-3</v>
      </c>
      <c r="DG6913" s="81">
        <v>8.0155663417014553E-3</v>
      </c>
      <c r="DH6913" s="81">
        <v>8.0155663417014553E-3</v>
      </c>
      <c r="DI6913" s="81">
        <v>8.0155663417014553E-3</v>
      </c>
      <c r="DJ6913" s="81">
        <v>9.5776599435749995E-4</v>
      </c>
      <c r="DL6913" s="81">
        <v>0</v>
      </c>
      <c r="DM6913" s="81">
        <v>7.6770368675982021E-6</v>
      </c>
      <c r="DN6913" s="81">
        <v>7.6770368675982021E-6</v>
      </c>
      <c r="DO6913" s="81">
        <v>0</v>
      </c>
      <c r="DP6913" s="81">
        <v>7.6770368675982021E-6</v>
      </c>
      <c r="DQ6913" s="81">
        <v>7.6770368675982021E-6</v>
      </c>
      <c r="DR6913" s="81">
        <v>0</v>
      </c>
      <c r="DS6913" s="81">
        <v>7.6770368675982021E-6</v>
      </c>
      <c r="DT6913" s="81">
        <v>7.6770368675982021E-6</v>
      </c>
      <c r="DU6913" s="81">
        <v>0</v>
      </c>
      <c r="DV6913" s="81">
        <v>7.6770368675982021E-6</v>
      </c>
      <c r="DW6913" s="81">
        <v>7.6770368675982021E-6</v>
      </c>
      <c r="GE6913" s="81" t="s">
        <v>449</v>
      </c>
      <c r="GF6913" s="81" t="s">
        <v>155</v>
      </c>
      <c r="GG6913" s="81" t="s">
        <v>508</v>
      </c>
      <c r="GH6913" s="81" t="s">
        <v>459</v>
      </c>
      <c r="GI6913" s="81">
        <v>2030</v>
      </c>
      <c r="GJ6913" s="81" t="s">
        <v>201</v>
      </c>
      <c r="GK6913" s="81">
        <v>0.74733835430389806</v>
      </c>
      <c r="GL6913" s="81">
        <v>376.43</v>
      </c>
      <c r="GM6913" s="81">
        <v>2030</v>
      </c>
      <c r="GN6913" s="81" t="s">
        <v>173</v>
      </c>
      <c r="GO6913" s="81">
        <v>1.1148832299820636E-2</v>
      </c>
      <c r="GP6913" s="81">
        <v>10</v>
      </c>
      <c r="GQ6913" s="81">
        <v>0</v>
      </c>
      <c r="GR6913" s="81" t="s">
        <v>448</v>
      </c>
      <c r="GS6913" s="81">
        <v>0</v>
      </c>
      <c r="GT6913" s="81">
        <v>0</v>
      </c>
      <c r="GU6913" s="81">
        <v>1.1148832299820638E-2</v>
      </c>
      <c r="GV6913" s="81">
        <v>8.331949983358098E-3</v>
      </c>
      <c r="GW6913" s="81">
        <v>1.1148832299820638E-2</v>
      </c>
      <c r="GX6913" s="81">
        <v>8.331949983358098E-3</v>
      </c>
      <c r="GY6913" s="81">
        <v>1.1148832299820638E-2</v>
      </c>
      <c r="GZ6913" s="81">
        <v>8.331949983358098E-3</v>
      </c>
    </row>
    <row r="6914" spans="98:208" x14ac:dyDescent="0.25">
      <c r="CT6914" s="81" t="s">
        <v>155</v>
      </c>
      <c r="CU6914" s="81" t="s">
        <v>502</v>
      </c>
      <c r="CV6914" s="81" t="s">
        <v>452</v>
      </c>
      <c r="CW6914" s="81">
        <v>2028</v>
      </c>
      <c r="CX6914" s="81">
        <v>0</v>
      </c>
      <c r="CY6914" s="81">
        <v>0</v>
      </c>
      <c r="CZ6914" s="81">
        <v>0</v>
      </c>
      <c r="DA6914" s="81">
        <v>0</v>
      </c>
      <c r="DB6914" s="81">
        <v>5.7770153400784841</v>
      </c>
      <c r="DC6914" s="81">
        <v>0.74733835430382434</v>
      </c>
      <c r="DD6914" s="81">
        <v>3.2379513401016951</v>
      </c>
      <c r="DE6914" s="81">
        <v>1.7917256456727551</v>
      </c>
      <c r="DF6914" s="81">
        <v>8.3319499833572758E-3</v>
      </c>
      <c r="DG6914" s="81">
        <v>8.3319499833572758E-3</v>
      </c>
      <c r="DH6914" s="81">
        <v>8.3319499833572758E-3</v>
      </c>
      <c r="DI6914" s="81">
        <v>8.3319499833572758E-3</v>
      </c>
      <c r="DJ6914" s="81">
        <v>9.5776599435749995E-4</v>
      </c>
      <c r="DL6914" s="81">
        <v>0</v>
      </c>
      <c r="DM6914" s="81">
        <v>7.9800583607471362E-6</v>
      </c>
      <c r="DN6914" s="81">
        <v>7.9800583607471362E-6</v>
      </c>
      <c r="DO6914" s="81">
        <v>0</v>
      </c>
      <c r="DP6914" s="81">
        <v>7.9800583607471362E-6</v>
      </c>
      <c r="DQ6914" s="81">
        <v>7.9800583607471362E-6</v>
      </c>
      <c r="DR6914" s="81">
        <v>0</v>
      </c>
      <c r="DS6914" s="81">
        <v>7.9800583607471362E-6</v>
      </c>
      <c r="DT6914" s="81">
        <v>7.9800583607471362E-6</v>
      </c>
      <c r="DU6914" s="81">
        <v>0</v>
      </c>
      <c r="DV6914" s="81">
        <v>7.9800583607471362E-6</v>
      </c>
      <c r="DW6914" s="81">
        <v>7.9800583607471362E-6</v>
      </c>
      <c r="GE6914" s="81" t="s">
        <v>449</v>
      </c>
      <c r="GF6914" s="81" t="s">
        <v>155</v>
      </c>
      <c r="GG6914" s="81" t="s">
        <v>508</v>
      </c>
      <c r="GH6914" s="81" t="s">
        <v>459</v>
      </c>
      <c r="GI6914" s="81">
        <v>2031</v>
      </c>
      <c r="GJ6914" s="81" t="s">
        <v>201</v>
      </c>
      <c r="GK6914" s="81">
        <v>0.74733835430389806</v>
      </c>
      <c r="GL6914" s="81">
        <v>376.43</v>
      </c>
      <c r="GM6914" s="81">
        <v>2031</v>
      </c>
      <c r="GN6914" s="81" t="s">
        <v>173</v>
      </c>
      <c r="GO6914" s="81">
        <v>1.1148832299820636E-2</v>
      </c>
      <c r="GP6914" s="81">
        <v>10</v>
      </c>
      <c r="GQ6914" s="81">
        <v>0</v>
      </c>
      <c r="GR6914" s="81" t="s">
        <v>448</v>
      </c>
      <c r="GS6914" s="81">
        <v>0</v>
      </c>
      <c r="GT6914" s="81">
        <v>0</v>
      </c>
      <c r="GU6914" s="81">
        <v>0</v>
      </c>
      <c r="GV6914" s="81">
        <v>0</v>
      </c>
      <c r="GW6914" s="81">
        <v>1.1148832299820638E-2</v>
      </c>
      <c r="GX6914" s="81">
        <v>8.331949983358098E-3</v>
      </c>
      <c r="GY6914" s="81">
        <v>1.1148832299820638E-2</v>
      </c>
      <c r="GZ6914" s="81">
        <v>8.331949983358098E-3</v>
      </c>
    </row>
    <row r="6915" spans="98:208" x14ac:dyDescent="0.25">
      <c r="CT6915" s="81" t="s">
        <v>155</v>
      </c>
      <c r="CU6915" s="81" t="s">
        <v>502</v>
      </c>
      <c r="CV6915" s="81" t="s">
        <v>452</v>
      </c>
      <c r="CW6915" s="81">
        <v>2029</v>
      </c>
      <c r="CX6915" s="81">
        <v>0</v>
      </c>
      <c r="CY6915" s="81">
        <v>0</v>
      </c>
      <c r="CZ6915" s="81">
        <v>0</v>
      </c>
      <c r="DA6915" s="81">
        <v>0</v>
      </c>
      <c r="DB6915" s="81">
        <v>5.7770153400784841</v>
      </c>
      <c r="DC6915" s="81">
        <v>0.74733835430382434</v>
      </c>
      <c r="DD6915" s="81">
        <v>3.2379513401016951</v>
      </c>
      <c r="DE6915" s="81">
        <v>1.7917256456727551</v>
      </c>
      <c r="DF6915" s="81">
        <v>8.3319499833572758E-3</v>
      </c>
      <c r="DG6915" s="81">
        <v>8.3319499833572758E-3</v>
      </c>
      <c r="DH6915" s="81">
        <v>8.3319499833572758E-3</v>
      </c>
      <c r="DI6915" s="81">
        <v>8.3319499833572758E-3</v>
      </c>
      <c r="DJ6915" s="81">
        <v>9.5776599435749995E-4</v>
      </c>
      <c r="DL6915" s="81">
        <v>0</v>
      </c>
      <c r="DM6915" s="81">
        <v>7.9800583607471362E-6</v>
      </c>
      <c r="DN6915" s="81">
        <v>7.9800583607471362E-6</v>
      </c>
      <c r="DO6915" s="81">
        <v>0</v>
      </c>
      <c r="DP6915" s="81">
        <v>7.9800583607471362E-6</v>
      </c>
      <c r="DQ6915" s="81">
        <v>7.9800583607471362E-6</v>
      </c>
      <c r="DR6915" s="81">
        <v>0</v>
      </c>
      <c r="DS6915" s="81">
        <v>7.9800583607471362E-6</v>
      </c>
      <c r="DT6915" s="81">
        <v>7.9800583607471362E-6</v>
      </c>
      <c r="DU6915" s="81">
        <v>0</v>
      </c>
      <c r="DV6915" s="81">
        <v>7.9800583607471362E-6</v>
      </c>
      <c r="DW6915" s="81">
        <v>7.9800583607471362E-6</v>
      </c>
      <c r="GE6915" s="81" t="s">
        <v>449</v>
      </c>
      <c r="GF6915" s="81" t="s">
        <v>155</v>
      </c>
      <c r="GG6915" s="81" t="s">
        <v>508</v>
      </c>
      <c r="GH6915" s="81" t="s">
        <v>459</v>
      </c>
      <c r="GI6915" s="81">
        <v>2032</v>
      </c>
      <c r="GJ6915" s="81" t="s">
        <v>201</v>
      </c>
      <c r="GK6915" s="81">
        <v>0.74733835430389806</v>
      </c>
      <c r="GL6915" s="81">
        <v>376.43</v>
      </c>
      <c r="GM6915" s="81">
        <v>2032</v>
      </c>
      <c r="GN6915" s="81" t="s">
        <v>173</v>
      </c>
      <c r="GO6915" s="81">
        <v>1.1148832299820636E-2</v>
      </c>
      <c r="GP6915" s="81">
        <v>10</v>
      </c>
      <c r="GQ6915" s="81">
        <v>0</v>
      </c>
      <c r="GR6915" s="81" t="s">
        <v>448</v>
      </c>
      <c r="GS6915" s="81">
        <v>0</v>
      </c>
      <c r="GT6915" s="81">
        <v>0</v>
      </c>
      <c r="GU6915" s="81">
        <v>0</v>
      </c>
      <c r="GV6915" s="81">
        <v>0</v>
      </c>
      <c r="GW6915" s="81">
        <v>0</v>
      </c>
      <c r="GX6915" s="81">
        <v>0</v>
      </c>
      <c r="GY6915" s="81">
        <v>1.1148832299820638E-2</v>
      </c>
      <c r="GZ6915" s="81">
        <v>8.331949983358098E-3</v>
      </c>
    </row>
    <row r="6916" spans="98:208" x14ac:dyDescent="0.25">
      <c r="CT6916" s="81" t="s">
        <v>155</v>
      </c>
      <c r="CU6916" s="81" t="s">
        <v>502</v>
      </c>
      <c r="CV6916" s="81" t="s">
        <v>452</v>
      </c>
      <c r="CW6916" s="81">
        <v>2030</v>
      </c>
      <c r="CX6916" s="81">
        <v>0</v>
      </c>
      <c r="CY6916" s="81">
        <v>0</v>
      </c>
      <c r="CZ6916" s="81">
        <v>0</v>
      </c>
      <c r="DA6916" s="81">
        <v>0</v>
      </c>
      <c r="DB6916" s="81">
        <v>5.7770153400784841</v>
      </c>
      <c r="DC6916" s="81">
        <v>0.74733835430382434</v>
      </c>
      <c r="DD6916" s="81">
        <v>3.2379513401016951</v>
      </c>
      <c r="DE6916" s="81">
        <v>1.7917256456727551</v>
      </c>
      <c r="DF6916" s="81">
        <v>0</v>
      </c>
      <c r="DG6916" s="81">
        <v>8.3319499833572758E-3</v>
      </c>
      <c r="DH6916" s="81">
        <v>8.3319499833572758E-3</v>
      </c>
      <c r="DI6916" s="81">
        <v>8.3319499833572758E-3</v>
      </c>
      <c r="DJ6916" s="81">
        <v>9.5776599435749995E-4</v>
      </c>
      <c r="DL6916" s="81">
        <v>0</v>
      </c>
      <c r="DM6916" s="81">
        <v>0</v>
      </c>
      <c r="DN6916" s="81">
        <v>0</v>
      </c>
      <c r="DO6916" s="81">
        <v>0</v>
      </c>
      <c r="DP6916" s="81">
        <v>7.9800583607471362E-6</v>
      </c>
      <c r="DQ6916" s="81">
        <v>7.9800583607471362E-6</v>
      </c>
      <c r="DR6916" s="81">
        <v>0</v>
      </c>
      <c r="DS6916" s="81">
        <v>7.9800583607471362E-6</v>
      </c>
      <c r="DT6916" s="81">
        <v>7.9800583607471362E-6</v>
      </c>
      <c r="DU6916" s="81">
        <v>0</v>
      </c>
      <c r="DV6916" s="81">
        <v>7.9800583607471362E-6</v>
      </c>
      <c r="DW6916" s="81">
        <v>7.9800583607471362E-6</v>
      </c>
      <c r="GE6916" s="81" t="s">
        <v>449</v>
      </c>
      <c r="GF6916" s="81" t="s">
        <v>155</v>
      </c>
      <c r="GG6916" s="81" t="s">
        <v>508</v>
      </c>
      <c r="GH6916" s="81" t="s">
        <v>460</v>
      </c>
      <c r="GI6916" s="81">
        <v>2021</v>
      </c>
      <c r="GJ6916" s="81" t="s">
        <v>201</v>
      </c>
      <c r="GK6916" s="81">
        <v>3.6425060683954458E-2</v>
      </c>
      <c r="GL6916" s="81">
        <v>376.43</v>
      </c>
      <c r="GM6916" s="81">
        <v>2021</v>
      </c>
      <c r="GN6916" s="81" t="s">
        <v>173</v>
      </c>
      <c r="GO6916" s="81">
        <v>1.1148832299820636E-2</v>
      </c>
      <c r="GP6916" s="81">
        <v>10</v>
      </c>
      <c r="GQ6916" s="81">
        <v>0</v>
      </c>
      <c r="GR6916" s="81" t="s">
        <v>448</v>
      </c>
      <c r="GS6916" s="81">
        <v>1.1148832299820638E-2</v>
      </c>
      <c r="GT6916" s="81">
        <v>4.0609689307619828E-4</v>
      </c>
      <c r="GU6916" s="81">
        <v>1.1148832299820638E-2</v>
      </c>
      <c r="GV6916" s="81">
        <v>4.0609689307619828E-4</v>
      </c>
      <c r="GW6916" s="81">
        <v>0</v>
      </c>
      <c r="GX6916" s="81">
        <v>0</v>
      </c>
      <c r="GY6916" s="81">
        <v>0</v>
      </c>
      <c r="GZ6916" s="81">
        <v>0</v>
      </c>
    </row>
    <row r="6917" spans="98:208" x14ac:dyDescent="0.25">
      <c r="CT6917" s="81" t="s">
        <v>155</v>
      </c>
      <c r="CU6917" s="81" t="s">
        <v>502</v>
      </c>
      <c r="CV6917" s="81" t="s">
        <v>452</v>
      </c>
      <c r="CW6917" s="81">
        <v>2031</v>
      </c>
      <c r="CX6917" s="81">
        <v>0</v>
      </c>
      <c r="CY6917" s="81">
        <v>0</v>
      </c>
      <c r="CZ6917" s="81">
        <v>0</v>
      </c>
      <c r="DA6917" s="81">
        <v>0</v>
      </c>
      <c r="DB6917" s="81">
        <v>5.7770153400784841</v>
      </c>
      <c r="DC6917" s="81">
        <v>0.74733835430382434</v>
      </c>
      <c r="DD6917" s="81">
        <v>3.2379513401016951</v>
      </c>
      <c r="DE6917" s="81">
        <v>1.7917256456727551</v>
      </c>
      <c r="DF6917" s="81">
        <v>0</v>
      </c>
      <c r="DG6917" s="81">
        <v>0</v>
      </c>
      <c r="DH6917" s="81">
        <v>8.3319499833572758E-3</v>
      </c>
      <c r="DI6917" s="81">
        <v>8.3319499833572758E-3</v>
      </c>
      <c r="DJ6917" s="81">
        <v>9.5776599435749995E-4</v>
      </c>
      <c r="DL6917" s="81">
        <v>0</v>
      </c>
      <c r="DM6917" s="81">
        <v>0</v>
      </c>
      <c r="DN6917" s="81">
        <v>0</v>
      </c>
      <c r="DO6917" s="81">
        <v>0</v>
      </c>
      <c r="DP6917" s="81">
        <v>0</v>
      </c>
      <c r="DQ6917" s="81">
        <v>0</v>
      </c>
      <c r="DR6917" s="81">
        <v>0</v>
      </c>
      <c r="DS6917" s="81">
        <v>7.9800583607471362E-6</v>
      </c>
      <c r="DT6917" s="81">
        <v>7.9800583607471362E-6</v>
      </c>
      <c r="DU6917" s="81">
        <v>0</v>
      </c>
      <c r="DV6917" s="81">
        <v>7.9800583607471362E-6</v>
      </c>
      <c r="DW6917" s="81">
        <v>7.9800583607471362E-6</v>
      </c>
      <c r="GE6917" s="81" t="s">
        <v>449</v>
      </c>
      <c r="GF6917" s="81" t="s">
        <v>155</v>
      </c>
      <c r="GG6917" s="81" t="s">
        <v>508</v>
      </c>
      <c r="GH6917" s="81" t="s">
        <v>460</v>
      </c>
      <c r="GI6917" s="81">
        <v>2022</v>
      </c>
      <c r="GJ6917" s="81" t="s">
        <v>201</v>
      </c>
      <c r="GK6917" s="81">
        <v>3.6425060683954458E-2</v>
      </c>
      <c r="GL6917" s="81">
        <v>376.43</v>
      </c>
      <c r="GM6917" s="81">
        <v>2022</v>
      </c>
      <c r="GN6917" s="81" t="s">
        <v>173</v>
      </c>
      <c r="GO6917" s="81">
        <v>1.1148832299820636E-2</v>
      </c>
      <c r="GP6917" s="81">
        <v>10</v>
      </c>
      <c r="GQ6917" s="81">
        <v>0</v>
      </c>
      <c r="GR6917" s="81" t="s">
        <v>448</v>
      </c>
      <c r="GS6917" s="81">
        <v>1.1148832299820638E-2</v>
      </c>
      <c r="GT6917" s="81">
        <v>4.0609689307619828E-4</v>
      </c>
      <c r="GU6917" s="81">
        <v>1.1148832299820638E-2</v>
      </c>
      <c r="GV6917" s="81">
        <v>4.0609689307619828E-4</v>
      </c>
      <c r="GW6917" s="81">
        <v>1.1148832299820638E-2</v>
      </c>
      <c r="GX6917" s="81">
        <v>4.0609689307619828E-4</v>
      </c>
      <c r="GY6917" s="81">
        <v>0</v>
      </c>
      <c r="GZ6917" s="81">
        <v>0</v>
      </c>
    </row>
    <row r="6918" spans="98:208" x14ac:dyDescent="0.25">
      <c r="CT6918" s="81" t="s">
        <v>155</v>
      </c>
      <c r="CU6918" s="81" t="s">
        <v>502</v>
      </c>
      <c r="CV6918" s="81" t="s">
        <v>452</v>
      </c>
      <c r="CW6918" s="81">
        <v>2032</v>
      </c>
      <c r="CX6918" s="81">
        <v>0</v>
      </c>
      <c r="CY6918" s="81">
        <v>0</v>
      </c>
      <c r="CZ6918" s="81">
        <v>0</v>
      </c>
      <c r="DA6918" s="81">
        <v>0</v>
      </c>
      <c r="DB6918" s="81">
        <v>5.7770153400784841</v>
      </c>
      <c r="DC6918" s="81">
        <v>0.74733835430382434</v>
      </c>
      <c r="DD6918" s="81">
        <v>3.2379513401016951</v>
      </c>
      <c r="DE6918" s="81">
        <v>1.7917256456727551</v>
      </c>
      <c r="DF6918" s="81">
        <v>0</v>
      </c>
      <c r="DG6918" s="81">
        <v>0</v>
      </c>
      <c r="DH6918" s="81">
        <v>0</v>
      </c>
      <c r="DI6918" s="81">
        <v>8.3319499833572758E-3</v>
      </c>
      <c r="DJ6918" s="81">
        <v>9.5776599435749995E-4</v>
      </c>
      <c r="DL6918" s="81">
        <v>0</v>
      </c>
      <c r="DM6918" s="81">
        <v>0</v>
      </c>
      <c r="DN6918" s="81">
        <v>0</v>
      </c>
      <c r="DO6918" s="81">
        <v>0</v>
      </c>
      <c r="DP6918" s="81">
        <v>0</v>
      </c>
      <c r="DQ6918" s="81">
        <v>0</v>
      </c>
      <c r="DR6918" s="81">
        <v>0</v>
      </c>
      <c r="DS6918" s="81">
        <v>0</v>
      </c>
      <c r="DT6918" s="81">
        <v>0</v>
      </c>
      <c r="DU6918" s="81">
        <v>0</v>
      </c>
      <c r="DV6918" s="81">
        <v>7.9800583607471362E-6</v>
      </c>
      <c r="DW6918" s="81">
        <v>7.9800583607471362E-6</v>
      </c>
      <c r="GE6918" s="81" t="s">
        <v>449</v>
      </c>
      <c r="GF6918" s="81" t="s">
        <v>155</v>
      </c>
      <c r="GG6918" s="81" t="s">
        <v>508</v>
      </c>
      <c r="GH6918" s="81" t="s">
        <v>460</v>
      </c>
      <c r="GI6918" s="81">
        <v>2023</v>
      </c>
      <c r="GJ6918" s="81" t="s">
        <v>201</v>
      </c>
      <c r="GK6918" s="81">
        <v>3.759022461139068E-2</v>
      </c>
      <c r="GL6918" s="81">
        <v>376.43</v>
      </c>
      <c r="GM6918" s="81">
        <v>2023</v>
      </c>
      <c r="GN6918" s="81" t="s">
        <v>173</v>
      </c>
      <c r="GO6918" s="81">
        <v>1.1148832299820636E-2</v>
      </c>
      <c r="GP6918" s="81">
        <v>10</v>
      </c>
      <c r="GQ6918" s="81">
        <v>0</v>
      </c>
      <c r="GR6918" s="81" t="s">
        <v>448</v>
      </c>
      <c r="GS6918" s="81">
        <v>1.1148832299820638E-2</v>
      </c>
      <c r="GT6918" s="81">
        <v>4.190871103049851E-4</v>
      </c>
      <c r="GU6918" s="81">
        <v>1.1148832299820638E-2</v>
      </c>
      <c r="GV6918" s="81">
        <v>4.190871103049851E-4</v>
      </c>
      <c r="GW6918" s="81">
        <v>1.1148832299820638E-2</v>
      </c>
      <c r="GX6918" s="81">
        <v>4.190871103049851E-4</v>
      </c>
      <c r="GY6918" s="81">
        <v>1.1148832299820638E-2</v>
      </c>
      <c r="GZ6918" s="81">
        <v>4.190871103049851E-4</v>
      </c>
    </row>
    <row r="6919" spans="98:208" x14ac:dyDescent="0.25">
      <c r="CT6919" s="81" t="s">
        <v>155</v>
      </c>
      <c r="CU6919" s="81" t="s">
        <v>502</v>
      </c>
      <c r="CV6919" s="81" t="s">
        <v>453</v>
      </c>
      <c r="CW6919" s="81">
        <v>2020</v>
      </c>
      <c r="CX6919" s="81">
        <v>0</v>
      </c>
      <c r="CY6919" s="81">
        <v>0</v>
      </c>
      <c r="CZ6919" s="81">
        <v>0</v>
      </c>
      <c r="DA6919" s="81">
        <v>0</v>
      </c>
      <c r="DB6919" s="81">
        <v>7.7900575334943545E-2</v>
      </c>
      <c r="DC6919" s="81">
        <v>3.6425060683947262E-2</v>
      </c>
      <c r="DD6919" s="81">
        <v>1.5808724525432701E-3</v>
      </c>
      <c r="DE6919" s="81">
        <v>3.9894642198445282E-2</v>
      </c>
      <c r="DF6919" s="81">
        <v>4.0609689307611799E-4</v>
      </c>
      <c r="DG6919" s="81">
        <v>0</v>
      </c>
      <c r="DH6919" s="81">
        <v>0</v>
      </c>
      <c r="DI6919" s="81">
        <v>0</v>
      </c>
      <c r="DJ6919" s="81">
        <v>1.31604142056038E-2</v>
      </c>
      <c r="DL6919" s="81">
        <v>0</v>
      </c>
      <c r="DM6919" s="81">
        <v>5.3444033204905111E-6</v>
      </c>
      <c r="DN6919" s="81">
        <v>5.3444033204905111E-6</v>
      </c>
      <c r="DO6919" s="81">
        <v>0</v>
      </c>
      <c r="DP6919" s="81">
        <v>0</v>
      </c>
      <c r="DQ6919" s="81">
        <v>0</v>
      </c>
      <c r="DR6919" s="81">
        <v>0</v>
      </c>
      <c r="DS6919" s="81">
        <v>0</v>
      </c>
      <c r="DT6919" s="81">
        <v>0</v>
      </c>
      <c r="DU6919" s="81">
        <v>0</v>
      </c>
      <c r="DV6919" s="81">
        <v>0</v>
      </c>
      <c r="DW6919" s="81">
        <v>0</v>
      </c>
      <c r="GE6919" s="81" t="s">
        <v>449</v>
      </c>
      <c r="GF6919" s="81" t="s">
        <v>155</v>
      </c>
      <c r="GG6919" s="81" t="s">
        <v>508</v>
      </c>
      <c r="GH6919" s="81" t="s">
        <v>460</v>
      </c>
      <c r="GI6919" s="81">
        <v>2024</v>
      </c>
      <c r="GJ6919" s="81" t="s">
        <v>201</v>
      </c>
      <c r="GK6919" s="81">
        <v>3.759022461139068E-2</v>
      </c>
      <c r="GL6919" s="81">
        <v>376.43</v>
      </c>
      <c r="GM6919" s="81">
        <v>2024</v>
      </c>
      <c r="GN6919" s="81" t="s">
        <v>173</v>
      </c>
      <c r="GO6919" s="81">
        <v>1.1148832299820636E-2</v>
      </c>
      <c r="GP6919" s="81">
        <v>10</v>
      </c>
      <c r="GQ6919" s="81">
        <v>0</v>
      </c>
      <c r="GR6919" s="81" t="s">
        <v>448</v>
      </c>
      <c r="GS6919" s="81">
        <v>1.1148832299820638E-2</v>
      </c>
      <c r="GT6919" s="81">
        <v>4.190871103049851E-4</v>
      </c>
      <c r="GU6919" s="81">
        <v>1.1148832299820638E-2</v>
      </c>
      <c r="GV6919" s="81">
        <v>4.190871103049851E-4</v>
      </c>
      <c r="GW6919" s="81">
        <v>1.1148832299820638E-2</v>
      </c>
      <c r="GX6919" s="81">
        <v>4.190871103049851E-4</v>
      </c>
      <c r="GY6919" s="81">
        <v>1.1148832299820638E-2</v>
      </c>
      <c r="GZ6919" s="81">
        <v>4.190871103049851E-4</v>
      </c>
    </row>
    <row r="6920" spans="98:208" x14ac:dyDescent="0.25">
      <c r="CT6920" s="81" t="s">
        <v>155</v>
      </c>
      <c r="CU6920" s="81" t="s">
        <v>502</v>
      </c>
      <c r="CV6920" s="81" t="s">
        <v>453</v>
      </c>
      <c r="CW6920" s="81">
        <v>2021</v>
      </c>
      <c r="CX6920" s="81">
        <v>0</v>
      </c>
      <c r="CY6920" s="81">
        <v>0</v>
      </c>
      <c r="CZ6920" s="81">
        <v>0</v>
      </c>
      <c r="DA6920" s="81">
        <v>0</v>
      </c>
      <c r="DB6920" s="81">
        <v>7.7900575334943545E-2</v>
      </c>
      <c r="DC6920" s="81">
        <v>3.6425060683947262E-2</v>
      </c>
      <c r="DD6920" s="81">
        <v>1.5808724525432701E-3</v>
      </c>
      <c r="DE6920" s="81">
        <v>3.9894642198445282E-2</v>
      </c>
      <c r="DF6920" s="81">
        <v>4.0609689307611799E-4</v>
      </c>
      <c r="DG6920" s="81">
        <v>4.0609689307611799E-4</v>
      </c>
      <c r="DH6920" s="81">
        <v>0</v>
      </c>
      <c r="DI6920" s="81">
        <v>0</v>
      </c>
      <c r="DJ6920" s="81">
        <v>1.31604142056038E-2</v>
      </c>
      <c r="DL6920" s="81">
        <v>0</v>
      </c>
      <c r="DM6920" s="81">
        <v>5.3444033204905111E-6</v>
      </c>
      <c r="DN6920" s="81">
        <v>5.3444033204905111E-6</v>
      </c>
      <c r="DO6920" s="81">
        <v>0</v>
      </c>
      <c r="DP6920" s="81">
        <v>5.3444033204905111E-6</v>
      </c>
      <c r="DQ6920" s="81">
        <v>5.3444033204905111E-6</v>
      </c>
      <c r="DR6920" s="81">
        <v>0</v>
      </c>
      <c r="DS6920" s="81">
        <v>0</v>
      </c>
      <c r="DT6920" s="81">
        <v>0</v>
      </c>
      <c r="DU6920" s="81">
        <v>0</v>
      </c>
      <c r="DV6920" s="81">
        <v>0</v>
      </c>
      <c r="DW6920" s="81">
        <v>0</v>
      </c>
      <c r="GE6920" s="81" t="s">
        <v>449</v>
      </c>
      <c r="GF6920" s="81" t="s">
        <v>155</v>
      </c>
      <c r="GG6920" s="81" t="s">
        <v>508</v>
      </c>
      <c r="GH6920" s="81" t="s">
        <v>460</v>
      </c>
      <c r="GI6920" s="81">
        <v>2025</v>
      </c>
      <c r="GJ6920" s="81" t="s">
        <v>201</v>
      </c>
      <c r="GK6920" s="81">
        <v>3.759022461139068E-2</v>
      </c>
      <c r="GL6920" s="81">
        <v>376.43</v>
      </c>
      <c r="GM6920" s="81">
        <v>2025</v>
      </c>
      <c r="GN6920" s="81" t="s">
        <v>173</v>
      </c>
      <c r="GO6920" s="81">
        <v>1.1148832299820636E-2</v>
      </c>
      <c r="GP6920" s="81">
        <v>10</v>
      </c>
      <c r="GQ6920" s="81">
        <v>0</v>
      </c>
      <c r="GR6920" s="81" t="s">
        <v>448</v>
      </c>
      <c r="GS6920" s="81">
        <v>1.1148832299820638E-2</v>
      </c>
      <c r="GT6920" s="81">
        <v>4.190871103049851E-4</v>
      </c>
      <c r="GU6920" s="81">
        <v>1.1148832299820638E-2</v>
      </c>
      <c r="GV6920" s="81">
        <v>4.190871103049851E-4</v>
      </c>
      <c r="GW6920" s="81">
        <v>1.1148832299820638E-2</v>
      </c>
      <c r="GX6920" s="81">
        <v>4.190871103049851E-4</v>
      </c>
      <c r="GY6920" s="81">
        <v>1.1148832299820638E-2</v>
      </c>
      <c r="GZ6920" s="81">
        <v>4.190871103049851E-4</v>
      </c>
    </row>
    <row r="6921" spans="98:208" x14ac:dyDescent="0.25">
      <c r="CT6921" s="81" t="s">
        <v>155</v>
      </c>
      <c r="CU6921" s="81" t="s">
        <v>502</v>
      </c>
      <c r="CV6921" s="81" t="s">
        <v>453</v>
      </c>
      <c r="CW6921" s="81">
        <v>2022</v>
      </c>
      <c r="CX6921" s="81">
        <v>0</v>
      </c>
      <c r="CY6921" s="81">
        <v>0</v>
      </c>
      <c r="CZ6921" s="81">
        <v>0</v>
      </c>
      <c r="DA6921" s="81">
        <v>0</v>
      </c>
      <c r="DB6921" s="81">
        <v>7.7900575334943545E-2</v>
      </c>
      <c r="DC6921" s="81">
        <v>3.6425060683947262E-2</v>
      </c>
      <c r="DD6921" s="81">
        <v>1.5808724525432701E-3</v>
      </c>
      <c r="DE6921" s="81">
        <v>3.9894642198445282E-2</v>
      </c>
      <c r="DF6921" s="81">
        <v>4.0609689307611799E-4</v>
      </c>
      <c r="DG6921" s="81">
        <v>4.0609689307611799E-4</v>
      </c>
      <c r="DH6921" s="81">
        <v>4.0609689307611799E-4</v>
      </c>
      <c r="DI6921" s="81">
        <v>0</v>
      </c>
      <c r="DJ6921" s="81">
        <v>1.31604142056038E-2</v>
      </c>
      <c r="DL6921" s="81">
        <v>0</v>
      </c>
      <c r="DM6921" s="81">
        <v>5.3444033204905111E-6</v>
      </c>
      <c r="DN6921" s="81">
        <v>5.3444033204905111E-6</v>
      </c>
      <c r="DO6921" s="81">
        <v>0</v>
      </c>
      <c r="DP6921" s="81">
        <v>5.3444033204905111E-6</v>
      </c>
      <c r="DQ6921" s="81">
        <v>5.3444033204905111E-6</v>
      </c>
      <c r="DR6921" s="81">
        <v>0</v>
      </c>
      <c r="DS6921" s="81">
        <v>5.3444033204905111E-6</v>
      </c>
      <c r="DT6921" s="81">
        <v>5.3444033204905111E-6</v>
      </c>
      <c r="DU6921" s="81">
        <v>0</v>
      </c>
      <c r="DV6921" s="81">
        <v>0</v>
      </c>
      <c r="DW6921" s="81">
        <v>0</v>
      </c>
      <c r="GE6921" s="81" t="s">
        <v>449</v>
      </c>
      <c r="GF6921" s="81" t="s">
        <v>155</v>
      </c>
      <c r="GG6921" s="81" t="s">
        <v>508</v>
      </c>
      <c r="GH6921" s="81" t="s">
        <v>460</v>
      </c>
      <c r="GI6921" s="81">
        <v>2026</v>
      </c>
      <c r="GJ6921" s="81" t="s">
        <v>201</v>
      </c>
      <c r="GK6921" s="81">
        <v>3.759022461139068E-2</v>
      </c>
      <c r="GL6921" s="81">
        <v>376.43</v>
      </c>
      <c r="GM6921" s="81">
        <v>2026</v>
      </c>
      <c r="GN6921" s="81" t="s">
        <v>173</v>
      </c>
      <c r="GO6921" s="81">
        <v>1.1148832299820636E-2</v>
      </c>
      <c r="GP6921" s="81">
        <v>10</v>
      </c>
      <c r="GQ6921" s="81">
        <v>0</v>
      </c>
      <c r="GR6921" s="81" t="s">
        <v>448</v>
      </c>
      <c r="GS6921" s="81">
        <v>1.1148832299820638E-2</v>
      </c>
      <c r="GT6921" s="81">
        <v>4.190871103049851E-4</v>
      </c>
      <c r="GU6921" s="81">
        <v>1.1148832299820638E-2</v>
      </c>
      <c r="GV6921" s="81">
        <v>4.190871103049851E-4</v>
      </c>
      <c r="GW6921" s="81">
        <v>1.1148832299820638E-2</v>
      </c>
      <c r="GX6921" s="81">
        <v>4.190871103049851E-4</v>
      </c>
      <c r="GY6921" s="81">
        <v>1.1148832299820638E-2</v>
      </c>
      <c r="GZ6921" s="81">
        <v>4.190871103049851E-4</v>
      </c>
    </row>
    <row r="6922" spans="98:208" x14ac:dyDescent="0.25">
      <c r="CT6922" s="81" t="s">
        <v>155</v>
      </c>
      <c r="CU6922" s="81" t="s">
        <v>502</v>
      </c>
      <c r="CV6922" s="81" t="s">
        <v>453</v>
      </c>
      <c r="CW6922" s="81">
        <v>2023</v>
      </c>
      <c r="CX6922" s="81">
        <v>0</v>
      </c>
      <c r="CY6922" s="81">
        <v>0</v>
      </c>
      <c r="CZ6922" s="81">
        <v>0</v>
      </c>
      <c r="DA6922" s="81">
        <v>0</v>
      </c>
      <c r="DB6922" s="81">
        <v>8.0408269036973623E-2</v>
      </c>
      <c r="DC6922" s="81">
        <v>3.7590224611384337E-2</v>
      </c>
      <c r="DD6922" s="81">
        <v>1.6314334115687459E-3</v>
      </c>
      <c r="DE6922" s="81">
        <v>4.1186611014013413E-2</v>
      </c>
      <c r="DF6922" s="81">
        <v>4.190871103049143E-4</v>
      </c>
      <c r="DG6922" s="81">
        <v>4.190871103049143E-4</v>
      </c>
      <c r="DH6922" s="81">
        <v>4.190871103049143E-4</v>
      </c>
      <c r="DI6922" s="81">
        <v>4.190871103049143E-4</v>
      </c>
      <c r="DJ6922" s="81">
        <v>1.31604142056038E-2</v>
      </c>
      <c r="DL6922" s="81">
        <v>0</v>
      </c>
      <c r="DM6922" s="81">
        <v>5.5153599598422411E-6</v>
      </c>
      <c r="DN6922" s="81">
        <v>5.5153599598422411E-6</v>
      </c>
      <c r="DO6922" s="81">
        <v>0</v>
      </c>
      <c r="DP6922" s="81">
        <v>5.5153599598422411E-6</v>
      </c>
      <c r="DQ6922" s="81">
        <v>5.5153599598422411E-6</v>
      </c>
      <c r="DR6922" s="81">
        <v>0</v>
      </c>
      <c r="DS6922" s="81">
        <v>5.5153599598422411E-6</v>
      </c>
      <c r="DT6922" s="81">
        <v>5.5153599598422411E-6</v>
      </c>
      <c r="DU6922" s="81">
        <v>0</v>
      </c>
      <c r="DV6922" s="81">
        <v>5.5153599598422411E-6</v>
      </c>
      <c r="DW6922" s="81">
        <v>5.5153599598422411E-6</v>
      </c>
      <c r="GE6922" s="81" t="s">
        <v>449</v>
      </c>
      <c r="GF6922" s="81" t="s">
        <v>155</v>
      </c>
      <c r="GG6922" s="81" t="s">
        <v>508</v>
      </c>
      <c r="GH6922" s="81" t="s">
        <v>460</v>
      </c>
      <c r="GI6922" s="81">
        <v>2027</v>
      </c>
      <c r="GJ6922" s="81" t="s">
        <v>201</v>
      </c>
      <c r="GK6922" s="81">
        <v>3.759022461139068E-2</v>
      </c>
      <c r="GL6922" s="81">
        <v>376.43</v>
      </c>
      <c r="GM6922" s="81">
        <v>2027</v>
      </c>
      <c r="GN6922" s="81" t="s">
        <v>173</v>
      </c>
      <c r="GO6922" s="81">
        <v>1.1148832299820636E-2</v>
      </c>
      <c r="GP6922" s="81">
        <v>10</v>
      </c>
      <c r="GQ6922" s="81">
        <v>0</v>
      </c>
      <c r="GR6922" s="81" t="s">
        <v>448</v>
      </c>
      <c r="GS6922" s="81">
        <v>1.1148832299820638E-2</v>
      </c>
      <c r="GT6922" s="81">
        <v>4.190871103049851E-4</v>
      </c>
      <c r="GU6922" s="81">
        <v>1.1148832299820638E-2</v>
      </c>
      <c r="GV6922" s="81">
        <v>4.190871103049851E-4</v>
      </c>
      <c r="GW6922" s="81">
        <v>1.1148832299820638E-2</v>
      </c>
      <c r="GX6922" s="81">
        <v>4.190871103049851E-4</v>
      </c>
      <c r="GY6922" s="81">
        <v>1.1148832299820638E-2</v>
      </c>
      <c r="GZ6922" s="81">
        <v>4.190871103049851E-4</v>
      </c>
    </row>
    <row r="6923" spans="98:208" x14ac:dyDescent="0.25">
      <c r="CT6923" s="81" t="s">
        <v>155</v>
      </c>
      <c r="CU6923" s="81" t="s">
        <v>502</v>
      </c>
      <c r="CV6923" s="81" t="s">
        <v>453</v>
      </c>
      <c r="CW6923" s="81">
        <v>2024</v>
      </c>
      <c r="CX6923" s="81">
        <v>0</v>
      </c>
      <c r="CY6923" s="81">
        <v>0</v>
      </c>
      <c r="CZ6923" s="81">
        <v>0</v>
      </c>
      <c r="DA6923" s="81">
        <v>0</v>
      </c>
      <c r="DB6923" s="81">
        <v>8.0408269036973623E-2</v>
      </c>
      <c r="DC6923" s="81">
        <v>3.7590224611384337E-2</v>
      </c>
      <c r="DD6923" s="81">
        <v>1.6314334115687459E-3</v>
      </c>
      <c r="DE6923" s="81">
        <v>4.1186611014013413E-2</v>
      </c>
      <c r="DF6923" s="81">
        <v>4.190871103049143E-4</v>
      </c>
      <c r="DG6923" s="81">
        <v>4.190871103049143E-4</v>
      </c>
      <c r="DH6923" s="81">
        <v>4.190871103049143E-4</v>
      </c>
      <c r="DI6923" s="81">
        <v>4.190871103049143E-4</v>
      </c>
      <c r="DJ6923" s="81">
        <v>1.31604142056038E-2</v>
      </c>
      <c r="DL6923" s="81">
        <v>0</v>
      </c>
      <c r="DM6923" s="81">
        <v>5.5153599598422411E-6</v>
      </c>
      <c r="DN6923" s="81">
        <v>5.5153599598422411E-6</v>
      </c>
      <c r="DO6923" s="81">
        <v>0</v>
      </c>
      <c r="DP6923" s="81">
        <v>5.5153599598422411E-6</v>
      </c>
      <c r="DQ6923" s="81">
        <v>5.5153599598422411E-6</v>
      </c>
      <c r="DR6923" s="81">
        <v>0</v>
      </c>
      <c r="DS6923" s="81">
        <v>5.5153599598422411E-6</v>
      </c>
      <c r="DT6923" s="81">
        <v>5.5153599598422411E-6</v>
      </c>
      <c r="DU6923" s="81">
        <v>0</v>
      </c>
      <c r="DV6923" s="81">
        <v>5.5153599598422411E-6</v>
      </c>
      <c r="DW6923" s="81">
        <v>5.5153599598422411E-6</v>
      </c>
      <c r="GE6923" s="81" t="s">
        <v>449</v>
      </c>
      <c r="GF6923" s="81" t="s">
        <v>155</v>
      </c>
      <c r="GG6923" s="81" t="s">
        <v>508</v>
      </c>
      <c r="GH6923" s="81" t="s">
        <v>460</v>
      </c>
      <c r="GI6923" s="81">
        <v>2028</v>
      </c>
      <c r="GJ6923" s="81" t="s">
        <v>201</v>
      </c>
      <c r="GK6923" s="81">
        <v>3.9055083184886222E-2</v>
      </c>
      <c r="GL6923" s="81">
        <v>376.43</v>
      </c>
      <c r="GM6923" s="81">
        <v>2028</v>
      </c>
      <c r="GN6923" s="81" t="s">
        <v>173</v>
      </c>
      <c r="GO6923" s="81">
        <v>1.1148832299820636E-2</v>
      </c>
      <c r="GP6923" s="81">
        <v>10</v>
      </c>
      <c r="GQ6923" s="81">
        <v>0</v>
      </c>
      <c r="GR6923" s="81" t="s">
        <v>448</v>
      </c>
      <c r="GS6923" s="81">
        <v>1.1148832299820638E-2</v>
      </c>
      <c r="GT6923" s="81">
        <v>4.3541857288384136E-4</v>
      </c>
      <c r="GU6923" s="81">
        <v>1.1148832299820638E-2</v>
      </c>
      <c r="GV6923" s="81">
        <v>4.3541857288384136E-4</v>
      </c>
      <c r="GW6923" s="81">
        <v>1.1148832299820638E-2</v>
      </c>
      <c r="GX6923" s="81">
        <v>4.3541857288384136E-4</v>
      </c>
      <c r="GY6923" s="81">
        <v>1.1148832299820638E-2</v>
      </c>
      <c r="GZ6923" s="81">
        <v>4.3541857288384136E-4</v>
      </c>
    </row>
    <row r="6924" spans="98:208" x14ac:dyDescent="0.25">
      <c r="CT6924" s="81" t="s">
        <v>155</v>
      </c>
      <c r="CU6924" s="81" t="s">
        <v>502</v>
      </c>
      <c r="CV6924" s="81" t="s">
        <v>453</v>
      </c>
      <c r="CW6924" s="81">
        <v>2025</v>
      </c>
      <c r="CX6924" s="81">
        <v>0</v>
      </c>
      <c r="CY6924" s="81">
        <v>0</v>
      </c>
      <c r="CZ6924" s="81">
        <v>0</v>
      </c>
      <c r="DA6924" s="81">
        <v>0</v>
      </c>
      <c r="DB6924" s="81">
        <v>8.0408269036973623E-2</v>
      </c>
      <c r="DC6924" s="81">
        <v>3.7590224611384337E-2</v>
      </c>
      <c r="DD6924" s="81">
        <v>1.6314334115687459E-3</v>
      </c>
      <c r="DE6924" s="81">
        <v>4.1186611014013413E-2</v>
      </c>
      <c r="DF6924" s="81">
        <v>4.190871103049143E-4</v>
      </c>
      <c r="DG6924" s="81">
        <v>4.190871103049143E-4</v>
      </c>
      <c r="DH6924" s="81">
        <v>4.190871103049143E-4</v>
      </c>
      <c r="DI6924" s="81">
        <v>4.190871103049143E-4</v>
      </c>
      <c r="DJ6924" s="81">
        <v>1.31604142056038E-2</v>
      </c>
      <c r="DL6924" s="81">
        <v>0</v>
      </c>
      <c r="DM6924" s="81">
        <v>5.5153599598422411E-6</v>
      </c>
      <c r="DN6924" s="81">
        <v>5.5153599598422411E-6</v>
      </c>
      <c r="DO6924" s="81">
        <v>0</v>
      </c>
      <c r="DP6924" s="81">
        <v>5.5153599598422411E-6</v>
      </c>
      <c r="DQ6924" s="81">
        <v>5.5153599598422411E-6</v>
      </c>
      <c r="DR6924" s="81">
        <v>0</v>
      </c>
      <c r="DS6924" s="81">
        <v>5.5153599598422411E-6</v>
      </c>
      <c r="DT6924" s="81">
        <v>5.5153599598422411E-6</v>
      </c>
      <c r="DU6924" s="81">
        <v>0</v>
      </c>
      <c r="DV6924" s="81">
        <v>5.5153599598422411E-6</v>
      </c>
      <c r="DW6924" s="81">
        <v>5.5153599598422411E-6</v>
      </c>
      <c r="GE6924" s="81" t="s">
        <v>449</v>
      </c>
      <c r="GF6924" s="81" t="s">
        <v>155</v>
      </c>
      <c r="GG6924" s="81" t="s">
        <v>508</v>
      </c>
      <c r="GH6924" s="81" t="s">
        <v>460</v>
      </c>
      <c r="GI6924" s="81">
        <v>2029</v>
      </c>
      <c r="GJ6924" s="81" t="s">
        <v>201</v>
      </c>
      <c r="GK6924" s="81">
        <v>3.9055083184886222E-2</v>
      </c>
      <c r="GL6924" s="81">
        <v>376.43</v>
      </c>
      <c r="GM6924" s="81">
        <v>2029</v>
      </c>
      <c r="GN6924" s="81" t="s">
        <v>173</v>
      </c>
      <c r="GO6924" s="81">
        <v>1.1148832299820636E-2</v>
      </c>
      <c r="GP6924" s="81">
        <v>10</v>
      </c>
      <c r="GQ6924" s="81">
        <v>0</v>
      </c>
      <c r="GR6924" s="81" t="s">
        <v>448</v>
      </c>
      <c r="GS6924" s="81">
        <v>1.1148832299820638E-2</v>
      </c>
      <c r="GT6924" s="81">
        <v>4.3541857288384136E-4</v>
      </c>
      <c r="GU6924" s="81">
        <v>1.1148832299820638E-2</v>
      </c>
      <c r="GV6924" s="81">
        <v>4.3541857288384136E-4</v>
      </c>
      <c r="GW6924" s="81">
        <v>1.1148832299820638E-2</v>
      </c>
      <c r="GX6924" s="81">
        <v>4.3541857288384136E-4</v>
      </c>
      <c r="GY6924" s="81">
        <v>1.1148832299820638E-2</v>
      </c>
      <c r="GZ6924" s="81">
        <v>4.3541857288384136E-4</v>
      </c>
    </row>
    <row r="6925" spans="98:208" x14ac:dyDescent="0.25">
      <c r="CT6925" s="81" t="s">
        <v>155</v>
      </c>
      <c r="CU6925" s="81" t="s">
        <v>502</v>
      </c>
      <c r="CV6925" s="81" t="s">
        <v>453</v>
      </c>
      <c r="CW6925" s="81">
        <v>2026</v>
      </c>
      <c r="CX6925" s="81">
        <v>0</v>
      </c>
      <c r="CY6925" s="81">
        <v>0</v>
      </c>
      <c r="CZ6925" s="81">
        <v>0</v>
      </c>
      <c r="DA6925" s="81">
        <v>0</v>
      </c>
      <c r="DB6925" s="81">
        <v>8.0408269036973623E-2</v>
      </c>
      <c r="DC6925" s="81">
        <v>3.7590224611384337E-2</v>
      </c>
      <c r="DD6925" s="81">
        <v>1.6314334115687459E-3</v>
      </c>
      <c r="DE6925" s="81">
        <v>4.1186611014013413E-2</v>
      </c>
      <c r="DF6925" s="81">
        <v>4.190871103049143E-4</v>
      </c>
      <c r="DG6925" s="81">
        <v>4.190871103049143E-4</v>
      </c>
      <c r="DH6925" s="81">
        <v>4.190871103049143E-4</v>
      </c>
      <c r="DI6925" s="81">
        <v>4.190871103049143E-4</v>
      </c>
      <c r="DJ6925" s="81">
        <v>1.31604142056038E-2</v>
      </c>
      <c r="DL6925" s="81">
        <v>0</v>
      </c>
      <c r="DM6925" s="81">
        <v>5.5153599598422411E-6</v>
      </c>
      <c r="DN6925" s="81">
        <v>5.5153599598422411E-6</v>
      </c>
      <c r="DO6925" s="81">
        <v>0</v>
      </c>
      <c r="DP6925" s="81">
        <v>5.5153599598422411E-6</v>
      </c>
      <c r="DQ6925" s="81">
        <v>5.5153599598422411E-6</v>
      </c>
      <c r="DR6925" s="81">
        <v>0</v>
      </c>
      <c r="DS6925" s="81">
        <v>5.5153599598422411E-6</v>
      </c>
      <c r="DT6925" s="81">
        <v>5.5153599598422411E-6</v>
      </c>
      <c r="DU6925" s="81">
        <v>0</v>
      </c>
      <c r="DV6925" s="81">
        <v>5.5153599598422411E-6</v>
      </c>
      <c r="DW6925" s="81">
        <v>5.5153599598422411E-6</v>
      </c>
      <c r="GE6925" s="81" t="s">
        <v>449</v>
      </c>
      <c r="GF6925" s="81" t="s">
        <v>155</v>
      </c>
      <c r="GG6925" s="81" t="s">
        <v>508</v>
      </c>
      <c r="GH6925" s="81" t="s">
        <v>460</v>
      </c>
      <c r="GI6925" s="81">
        <v>2030</v>
      </c>
      <c r="GJ6925" s="81" t="s">
        <v>201</v>
      </c>
      <c r="GK6925" s="81">
        <v>3.9055083184886222E-2</v>
      </c>
      <c r="GL6925" s="81">
        <v>376.43</v>
      </c>
      <c r="GM6925" s="81">
        <v>2030</v>
      </c>
      <c r="GN6925" s="81" t="s">
        <v>173</v>
      </c>
      <c r="GO6925" s="81">
        <v>1.1148832299820636E-2</v>
      </c>
      <c r="GP6925" s="81">
        <v>10</v>
      </c>
      <c r="GQ6925" s="81">
        <v>0</v>
      </c>
      <c r="GR6925" s="81" t="s">
        <v>448</v>
      </c>
      <c r="GS6925" s="81">
        <v>0</v>
      </c>
      <c r="GT6925" s="81">
        <v>0</v>
      </c>
      <c r="GU6925" s="81">
        <v>1.1148832299820638E-2</v>
      </c>
      <c r="GV6925" s="81">
        <v>4.3541857288384136E-4</v>
      </c>
      <c r="GW6925" s="81">
        <v>1.1148832299820638E-2</v>
      </c>
      <c r="GX6925" s="81">
        <v>4.3541857288384136E-4</v>
      </c>
      <c r="GY6925" s="81">
        <v>1.1148832299820638E-2</v>
      </c>
      <c r="GZ6925" s="81">
        <v>4.3541857288384136E-4</v>
      </c>
    </row>
    <row r="6926" spans="98:208" x14ac:dyDescent="0.25">
      <c r="CT6926" s="81" t="s">
        <v>155</v>
      </c>
      <c r="CU6926" s="81" t="s">
        <v>502</v>
      </c>
      <c r="CV6926" s="81" t="s">
        <v>453</v>
      </c>
      <c r="CW6926" s="81">
        <v>2027</v>
      </c>
      <c r="CX6926" s="81">
        <v>0</v>
      </c>
      <c r="CY6926" s="81">
        <v>0</v>
      </c>
      <c r="CZ6926" s="81">
        <v>0</v>
      </c>
      <c r="DA6926" s="81">
        <v>0</v>
      </c>
      <c r="DB6926" s="81">
        <v>8.0408269036973623E-2</v>
      </c>
      <c r="DC6926" s="81">
        <v>3.7590224611384337E-2</v>
      </c>
      <c r="DD6926" s="81">
        <v>1.6314334115687459E-3</v>
      </c>
      <c r="DE6926" s="81">
        <v>4.1186611014013413E-2</v>
      </c>
      <c r="DF6926" s="81">
        <v>4.190871103049143E-4</v>
      </c>
      <c r="DG6926" s="81">
        <v>4.190871103049143E-4</v>
      </c>
      <c r="DH6926" s="81">
        <v>4.190871103049143E-4</v>
      </c>
      <c r="DI6926" s="81">
        <v>4.190871103049143E-4</v>
      </c>
      <c r="DJ6926" s="81">
        <v>1.31604142056038E-2</v>
      </c>
      <c r="DL6926" s="81">
        <v>0</v>
      </c>
      <c r="DM6926" s="81">
        <v>5.5153599598422411E-6</v>
      </c>
      <c r="DN6926" s="81">
        <v>5.5153599598422411E-6</v>
      </c>
      <c r="DO6926" s="81">
        <v>0</v>
      </c>
      <c r="DP6926" s="81">
        <v>5.5153599598422411E-6</v>
      </c>
      <c r="DQ6926" s="81">
        <v>5.5153599598422411E-6</v>
      </c>
      <c r="DR6926" s="81">
        <v>0</v>
      </c>
      <c r="DS6926" s="81">
        <v>5.5153599598422411E-6</v>
      </c>
      <c r="DT6926" s="81">
        <v>5.5153599598422411E-6</v>
      </c>
      <c r="DU6926" s="81">
        <v>0</v>
      </c>
      <c r="DV6926" s="81">
        <v>5.5153599598422411E-6</v>
      </c>
      <c r="DW6926" s="81">
        <v>5.5153599598422411E-6</v>
      </c>
      <c r="GE6926" s="81" t="s">
        <v>449</v>
      </c>
      <c r="GF6926" s="81" t="s">
        <v>155</v>
      </c>
      <c r="GG6926" s="81" t="s">
        <v>508</v>
      </c>
      <c r="GH6926" s="81" t="s">
        <v>460</v>
      </c>
      <c r="GI6926" s="81">
        <v>2031</v>
      </c>
      <c r="GJ6926" s="81" t="s">
        <v>201</v>
      </c>
      <c r="GK6926" s="81">
        <v>3.9055083184886222E-2</v>
      </c>
      <c r="GL6926" s="81">
        <v>376.43</v>
      </c>
      <c r="GM6926" s="81">
        <v>2031</v>
      </c>
      <c r="GN6926" s="81" t="s">
        <v>173</v>
      </c>
      <c r="GO6926" s="81">
        <v>1.1148832299820636E-2</v>
      </c>
      <c r="GP6926" s="81">
        <v>10</v>
      </c>
      <c r="GQ6926" s="81">
        <v>0</v>
      </c>
      <c r="GR6926" s="81" t="s">
        <v>448</v>
      </c>
      <c r="GS6926" s="81">
        <v>0</v>
      </c>
      <c r="GT6926" s="81">
        <v>0</v>
      </c>
      <c r="GU6926" s="81">
        <v>0</v>
      </c>
      <c r="GV6926" s="81">
        <v>0</v>
      </c>
      <c r="GW6926" s="81">
        <v>1.1148832299820638E-2</v>
      </c>
      <c r="GX6926" s="81">
        <v>4.3541857288384136E-4</v>
      </c>
      <c r="GY6926" s="81">
        <v>1.1148832299820638E-2</v>
      </c>
      <c r="GZ6926" s="81">
        <v>4.3541857288384136E-4</v>
      </c>
    </row>
    <row r="6927" spans="98:208" x14ac:dyDescent="0.25">
      <c r="CT6927" s="81" t="s">
        <v>155</v>
      </c>
      <c r="CU6927" s="81" t="s">
        <v>502</v>
      </c>
      <c r="CV6927" s="81" t="s">
        <v>453</v>
      </c>
      <c r="CW6927" s="81">
        <v>2028</v>
      </c>
      <c r="CX6927" s="81">
        <v>0</v>
      </c>
      <c r="CY6927" s="81">
        <v>0</v>
      </c>
      <c r="CZ6927" s="81">
        <v>0</v>
      </c>
      <c r="DA6927" s="81">
        <v>0</v>
      </c>
      <c r="DB6927" s="81">
        <v>8.3606377745123445E-2</v>
      </c>
      <c r="DC6927" s="81">
        <v>3.9055083184885098E-2</v>
      </c>
      <c r="DD6927" s="81">
        <v>1.6949971741064579E-3</v>
      </c>
      <c r="DE6927" s="81">
        <v>4.2856297386129533E-2</v>
      </c>
      <c r="DF6927" s="81">
        <v>4.3541857288382878E-4</v>
      </c>
      <c r="DG6927" s="81">
        <v>4.3541857288382878E-4</v>
      </c>
      <c r="DH6927" s="81">
        <v>4.3541857288382878E-4</v>
      </c>
      <c r="DI6927" s="81">
        <v>4.3541857288382878E-4</v>
      </c>
      <c r="DJ6927" s="81">
        <v>1.31604142056038E-2</v>
      </c>
      <c r="DL6927" s="81">
        <v>0</v>
      </c>
      <c r="DM6927" s="81">
        <v>5.7302887719640735E-6</v>
      </c>
      <c r="DN6927" s="81">
        <v>5.7302887719640735E-6</v>
      </c>
      <c r="DO6927" s="81">
        <v>0</v>
      </c>
      <c r="DP6927" s="81">
        <v>5.7302887719640735E-6</v>
      </c>
      <c r="DQ6927" s="81">
        <v>5.7302887719640735E-6</v>
      </c>
      <c r="DR6927" s="81">
        <v>0</v>
      </c>
      <c r="DS6927" s="81">
        <v>5.7302887719640735E-6</v>
      </c>
      <c r="DT6927" s="81">
        <v>5.7302887719640735E-6</v>
      </c>
      <c r="DU6927" s="81">
        <v>0</v>
      </c>
      <c r="DV6927" s="81">
        <v>5.7302887719640735E-6</v>
      </c>
      <c r="DW6927" s="81">
        <v>5.7302887719640735E-6</v>
      </c>
      <c r="GE6927" s="81" t="s">
        <v>449</v>
      </c>
      <c r="GF6927" s="81" t="s">
        <v>155</v>
      </c>
      <c r="GG6927" s="81" t="s">
        <v>508</v>
      </c>
      <c r="GH6927" s="81" t="s">
        <v>460</v>
      </c>
      <c r="GI6927" s="81">
        <v>2032</v>
      </c>
      <c r="GJ6927" s="81" t="s">
        <v>201</v>
      </c>
      <c r="GK6927" s="81">
        <v>3.9055083184886222E-2</v>
      </c>
      <c r="GL6927" s="81">
        <v>376.43</v>
      </c>
      <c r="GM6927" s="81">
        <v>2032</v>
      </c>
      <c r="GN6927" s="81" t="s">
        <v>173</v>
      </c>
      <c r="GO6927" s="81">
        <v>1.1148832299820636E-2</v>
      </c>
      <c r="GP6927" s="81">
        <v>10</v>
      </c>
      <c r="GQ6927" s="81">
        <v>0</v>
      </c>
      <c r="GR6927" s="81" t="s">
        <v>448</v>
      </c>
      <c r="GS6927" s="81">
        <v>0</v>
      </c>
      <c r="GT6927" s="81">
        <v>0</v>
      </c>
      <c r="GU6927" s="81">
        <v>0</v>
      </c>
      <c r="GV6927" s="81">
        <v>0</v>
      </c>
      <c r="GW6927" s="81">
        <v>0</v>
      </c>
      <c r="GX6927" s="81">
        <v>0</v>
      </c>
      <c r="GY6927" s="81">
        <v>1.1148832299820638E-2</v>
      </c>
      <c r="GZ6927" s="81">
        <v>4.3541857288384136E-4</v>
      </c>
    </row>
    <row r="6928" spans="98:208" x14ac:dyDescent="0.25">
      <c r="CT6928" s="81" t="s">
        <v>155</v>
      </c>
      <c r="CU6928" s="81" t="s">
        <v>502</v>
      </c>
      <c r="CV6928" s="81" t="s">
        <v>453</v>
      </c>
      <c r="CW6928" s="81">
        <v>2029</v>
      </c>
      <c r="CX6928" s="81">
        <v>0</v>
      </c>
      <c r="CY6928" s="81">
        <v>0</v>
      </c>
      <c r="CZ6928" s="81">
        <v>0</v>
      </c>
      <c r="DA6928" s="81">
        <v>0</v>
      </c>
      <c r="DB6928" s="81">
        <v>8.3606377745123445E-2</v>
      </c>
      <c r="DC6928" s="81">
        <v>3.9055083184885098E-2</v>
      </c>
      <c r="DD6928" s="81">
        <v>1.6949971741064579E-3</v>
      </c>
      <c r="DE6928" s="81">
        <v>4.2856297386129533E-2</v>
      </c>
      <c r="DF6928" s="81">
        <v>4.3541857288382878E-4</v>
      </c>
      <c r="DG6928" s="81">
        <v>4.3541857288382878E-4</v>
      </c>
      <c r="DH6928" s="81">
        <v>4.3541857288382878E-4</v>
      </c>
      <c r="DI6928" s="81">
        <v>4.3541857288382878E-4</v>
      </c>
      <c r="DJ6928" s="81">
        <v>1.31604142056038E-2</v>
      </c>
      <c r="DL6928" s="81">
        <v>0</v>
      </c>
      <c r="DM6928" s="81">
        <v>5.7302887719640735E-6</v>
      </c>
      <c r="DN6928" s="81">
        <v>5.7302887719640735E-6</v>
      </c>
      <c r="DO6928" s="81">
        <v>0</v>
      </c>
      <c r="DP6928" s="81">
        <v>5.7302887719640735E-6</v>
      </c>
      <c r="DQ6928" s="81">
        <v>5.7302887719640735E-6</v>
      </c>
      <c r="DR6928" s="81">
        <v>0</v>
      </c>
      <c r="DS6928" s="81">
        <v>5.7302887719640735E-6</v>
      </c>
      <c r="DT6928" s="81">
        <v>5.7302887719640735E-6</v>
      </c>
      <c r="DU6928" s="81">
        <v>0</v>
      </c>
      <c r="DV6928" s="81">
        <v>5.7302887719640735E-6</v>
      </c>
      <c r="DW6928" s="81">
        <v>5.7302887719640735E-6</v>
      </c>
      <c r="GE6928" s="81" t="s">
        <v>449</v>
      </c>
      <c r="GF6928" s="81" t="s">
        <v>155</v>
      </c>
      <c r="GG6928" s="81" t="s">
        <v>508</v>
      </c>
      <c r="GH6928" s="81" t="s">
        <v>461</v>
      </c>
      <c r="GI6928" s="81">
        <v>2021</v>
      </c>
      <c r="GJ6928" s="81" t="s">
        <v>201</v>
      </c>
      <c r="GK6928" s="81">
        <v>222.22942162783269</v>
      </c>
      <c r="GL6928" s="81">
        <v>376.43</v>
      </c>
      <c r="GM6928" s="81">
        <v>2021</v>
      </c>
      <c r="GN6928" s="81" t="s">
        <v>173</v>
      </c>
      <c r="GO6928" s="81">
        <v>1.1148832299820636E-2</v>
      </c>
      <c r="GP6928" s="81">
        <v>10</v>
      </c>
      <c r="GQ6928" s="81">
        <v>0</v>
      </c>
      <c r="GR6928" s="81" t="s">
        <v>448</v>
      </c>
      <c r="GS6928" s="81">
        <v>1.1148832299820638E-2</v>
      </c>
      <c r="GT6928" s="81">
        <v>2.4775985538148402</v>
      </c>
      <c r="GU6928" s="81">
        <v>1.1148832299820638E-2</v>
      </c>
      <c r="GV6928" s="81">
        <v>2.4775985538148402</v>
      </c>
      <c r="GW6928" s="81">
        <v>0</v>
      </c>
      <c r="GX6928" s="81">
        <v>0</v>
      </c>
      <c r="GY6928" s="81">
        <v>0</v>
      </c>
      <c r="GZ6928" s="81">
        <v>0</v>
      </c>
    </row>
    <row r="6929" spans="98:208" x14ac:dyDescent="0.25">
      <c r="CT6929" s="81" t="s">
        <v>155</v>
      </c>
      <c r="CU6929" s="81" t="s">
        <v>502</v>
      </c>
      <c r="CV6929" s="81" t="s">
        <v>453</v>
      </c>
      <c r="CW6929" s="81">
        <v>2030</v>
      </c>
      <c r="CX6929" s="81">
        <v>0</v>
      </c>
      <c r="CY6929" s="81">
        <v>0</v>
      </c>
      <c r="CZ6929" s="81">
        <v>0</v>
      </c>
      <c r="DA6929" s="81">
        <v>0</v>
      </c>
      <c r="DB6929" s="81">
        <v>8.3606377745123445E-2</v>
      </c>
      <c r="DC6929" s="81">
        <v>3.9055083184885098E-2</v>
      </c>
      <c r="DD6929" s="81">
        <v>1.6949971741064579E-3</v>
      </c>
      <c r="DE6929" s="81">
        <v>4.2856297386129533E-2</v>
      </c>
      <c r="DF6929" s="81">
        <v>0</v>
      </c>
      <c r="DG6929" s="81">
        <v>4.3541857288382878E-4</v>
      </c>
      <c r="DH6929" s="81">
        <v>4.3541857288382878E-4</v>
      </c>
      <c r="DI6929" s="81">
        <v>4.3541857288382878E-4</v>
      </c>
      <c r="DJ6929" s="81">
        <v>1.31604142056038E-2</v>
      </c>
      <c r="DL6929" s="81">
        <v>0</v>
      </c>
      <c r="DM6929" s="81">
        <v>0</v>
      </c>
      <c r="DN6929" s="81">
        <v>0</v>
      </c>
      <c r="DO6929" s="81">
        <v>0</v>
      </c>
      <c r="DP6929" s="81">
        <v>5.7302887719640735E-6</v>
      </c>
      <c r="DQ6929" s="81">
        <v>5.7302887719640735E-6</v>
      </c>
      <c r="DR6929" s="81">
        <v>0</v>
      </c>
      <c r="DS6929" s="81">
        <v>5.7302887719640735E-6</v>
      </c>
      <c r="DT6929" s="81">
        <v>5.7302887719640735E-6</v>
      </c>
      <c r="DU6929" s="81">
        <v>0</v>
      </c>
      <c r="DV6929" s="81">
        <v>5.7302887719640735E-6</v>
      </c>
      <c r="DW6929" s="81">
        <v>5.7302887719640735E-6</v>
      </c>
      <c r="GE6929" s="81" t="s">
        <v>449</v>
      </c>
      <c r="GF6929" s="81" t="s">
        <v>155</v>
      </c>
      <c r="GG6929" s="81" t="s">
        <v>508</v>
      </c>
      <c r="GH6929" s="81" t="s">
        <v>461</v>
      </c>
      <c r="GI6929" s="81">
        <v>2022</v>
      </c>
      <c r="GJ6929" s="81" t="s">
        <v>201</v>
      </c>
      <c r="GK6929" s="81">
        <v>222.22942162783269</v>
      </c>
      <c r="GL6929" s="81">
        <v>376.43</v>
      </c>
      <c r="GM6929" s="81">
        <v>2022</v>
      </c>
      <c r="GN6929" s="81" t="s">
        <v>173</v>
      </c>
      <c r="GO6929" s="81">
        <v>1.1148832299820636E-2</v>
      </c>
      <c r="GP6929" s="81">
        <v>10</v>
      </c>
      <c r="GQ6929" s="81">
        <v>0</v>
      </c>
      <c r="GR6929" s="81" t="s">
        <v>448</v>
      </c>
      <c r="GS6929" s="81">
        <v>1.1148832299820638E-2</v>
      </c>
      <c r="GT6929" s="81">
        <v>2.4775985538148402</v>
      </c>
      <c r="GU6929" s="81">
        <v>1.1148832299820638E-2</v>
      </c>
      <c r="GV6929" s="81">
        <v>2.4775985538148402</v>
      </c>
      <c r="GW6929" s="81">
        <v>1.1148832299820638E-2</v>
      </c>
      <c r="GX6929" s="81">
        <v>2.4775985538148402</v>
      </c>
      <c r="GY6929" s="81">
        <v>0</v>
      </c>
      <c r="GZ6929" s="81">
        <v>0</v>
      </c>
    </row>
    <row r="6930" spans="98:208" x14ac:dyDescent="0.25">
      <c r="CT6930" s="81" t="s">
        <v>155</v>
      </c>
      <c r="CU6930" s="81" t="s">
        <v>502</v>
      </c>
      <c r="CV6930" s="81" t="s">
        <v>453</v>
      </c>
      <c r="CW6930" s="81">
        <v>2031</v>
      </c>
      <c r="CX6930" s="81">
        <v>0</v>
      </c>
      <c r="CY6930" s="81">
        <v>0</v>
      </c>
      <c r="CZ6930" s="81">
        <v>0</v>
      </c>
      <c r="DA6930" s="81">
        <v>0</v>
      </c>
      <c r="DB6930" s="81">
        <v>8.3606377745123445E-2</v>
      </c>
      <c r="DC6930" s="81">
        <v>3.9055083184885098E-2</v>
      </c>
      <c r="DD6930" s="81">
        <v>1.6949971741064579E-3</v>
      </c>
      <c r="DE6930" s="81">
        <v>4.2856297386129533E-2</v>
      </c>
      <c r="DF6930" s="81">
        <v>0</v>
      </c>
      <c r="DG6930" s="81">
        <v>0</v>
      </c>
      <c r="DH6930" s="81">
        <v>4.3541857288382878E-4</v>
      </c>
      <c r="DI6930" s="81">
        <v>4.3541857288382878E-4</v>
      </c>
      <c r="DJ6930" s="81">
        <v>1.31604142056038E-2</v>
      </c>
      <c r="DL6930" s="81">
        <v>0</v>
      </c>
      <c r="DM6930" s="81">
        <v>0</v>
      </c>
      <c r="DN6930" s="81">
        <v>0</v>
      </c>
      <c r="DO6930" s="81">
        <v>0</v>
      </c>
      <c r="DP6930" s="81">
        <v>0</v>
      </c>
      <c r="DQ6930" s="81">
        <v>0</v>
      </c>
      <c r="DR6930" s="81">
        <v>0</v>
      </c>
      <c r="DS6930" s="81">
        <v>5.7302887719640735E-6</v>
      </c>
      <c r="DT6930" s="81">
        <v>5.7302887719640735E-6</v>
      </c>
      <c r="DU6930" s="81">
        <v>0</v>
      </c>
      <c r="DV6930" s="81">
        <v>5.7302887719640735E-6</v>
      </c>
      <c r="DW6930" s="81">
        <v>5.7302887719640735E-6</v>
      </c>
      <c r="GE6930" s="81" t="s">
        <v>449</v>
      </c>
      <c r="GF6930" s="81" t="s">
        <v>155</v>
      </c>
      <c r="GG6930" s="81" t="s">
        <v>508</v>
      </c>
      <c r="GH6930" s="81" t="s">
        <v>461</v>
      </c>
      <c r="GI6930" s="81">
        <v>2023</v>
      </c>
      <c r="GJ6930" s="81" t="s">
        <v>201</v>
      </c>
      <c r="GK6930" s="81">
        <v>233.2300768079414</v>
      </c>
      <c r="GL6930" s="81">
        <v>376.43</v>
      </c>
      <c r="GM6930" s="81">
        <v>2023</v>
      </c>
      <c r="GN6930" s="81" t="s">
        <v>173</v>
      </c>
      <c r="GO6930" s="81">
        <v>1.1148832299820636E-2</v>
      </c>
      <c r="GP6930" s="81">
        <v>10</v>
      </c>
      <c r="GQ6930" s="81">
        <v>0</v>
      </c>
      <c r="GR6930" s="81" t="s">
        <v>448</v>
      </c>
      <c r="GS6930" s="81">
        <v>1.1148832299820638E-2</v>
      </c>
      <c r="GT6930" s="81">
        <v>2.6002430136060255</v>
      </c>
      <c r="GU6930" s="81">
        <v>1.1148832299820638E-2</v>
      </c>
      <c r="GV6930" s="81">
        <v>2.6002430136060255</v>
      </c>
      <c r="GW6930" s="81">
        <v>1.1148832299820638E-2</v>
      </c>
      <c r="GX6930" s="81">
        <v>2.6002430136060255</v>
      </c>
      <c r="GY6930" s="81">
        <v>1.1148832299820638E-2</v>
      </c>
      <c r="GZ6930" s="81">
        <v>2.6002430136060255</v>
      </c>
    </row>
    <row r="6931" spans="98:208" x14ac:dyDescent="0.25">
      <c r="CT6931" s="81" t="s">
        <v>155</v>
      </c>
      <c r="CU6931" s="81" t="s">
        <v>502</v>
      </c>
      <c r="CV6931" s="81" t="s">
        <v>453</v>
      </c>
      <c r="CW6931" s="81">
        <v>2032</v>
      </c>
      <c r="CX6931" s="81">
        <v>0</v>
      </c>
      <c r="CY6931" s="81">
        <v>0</v>
      </c>
      <c r="CZ6931" s="81">
        <v>0</v>
      </c>
      <c r="DA6931" s="81">
        <v>0</v>
      </c>
      <c r="DB6931" s="81">
        <v>8.3606377745123445E-2</v>
      </c>
      <c r="DC6931" s="81">
        <v>3.9055083184885098E-2</v>
      </c>
      <c r="DD6931" s="81">
        <v>1.6949971741064579E-3</v>
      </c>
      <c r="DE6931" s="81">
        <v>4.2856297386129533E-2</v>
      </c>
      <c r="DF6931" s="81">
        <v>0</v>
      </c>
      <c r="DG6931" s="81">
        <v>0</v>
      </c>
      <c r="DH6931" s="81">
        <v>0</v>
      </c>
      <c r="DI6931" s="81">
        <v>4.3541857288382878E-4</v>
      </c>
      <c r="DJ6931" s="81">
        <v>1.31604142056038E-2</v>
      </c>
      <c r="DL6931" s="81">
        <v>0</v>
      </c>
      <c r="DM6931" s="81">
        <v>0</v>
      </c>
      <c r="DN6931" s="81">
        <v>0</v>
      </c>
      <c r="DO6931" s="81">
        <v>0</v>
      </c>
      <c r="DP6931" s="81">
        <v>0</v>
      </c>
      <c r="DQ6931" s="81">
        <v>0</v>
      </c>
      <c r="DR6931" s="81">
        <v>0</v>
      </c>
      <c r="DS6931" s="81">
        <v>0</v>
      </c>
      <c r="DT6931" s="81">
        <v>0</v>
      </c>
      <c r="DU6931" s="81">
        <v>0</v>
      </c>
      <c r="DV6931" s="81">
        <v>5.7302887719640735E-6</v>
      </c>
      <c r="DW6931" s="81">
        <v>5.7302887719640735E-6</v>
      </c>
      <c r="GE6931" s="81" t="s">
        <v>449</v>
      </c>
      <c r="GF6931" s="81" t="s">
        <v>155</v>
      </c>
      <c r="GG6931" s="81" t="s">
        <v>508</v>
      </c>
      <c r="GH6931" s="81" t="s">
        <v>461</v>
      </c>
      <c r="GI6931" s="81">
        <v>2024</v>
      </c>
      <c r="GJ6931" s="81" t="s">
        <v>201</v>
      </c>
      <c r="GK6931" s="81">
        <v>233.2300768079414</v>
      </c>
      <c r="GL6931" s="81">
        <v>376.43</v>
      </c>
      <c r="GM6931" s="81">
        <v>2024</v>
      </c>
      <c r="GN6931" s="81" t="s">
        <v>173</v>
      </c>
      <c r="GO6931" s="81">
        <v>1.1148832299820636E-2</v>
      </c>
      <c r="GP6931" s="81">
        <v>10</v>
      </c>
      <c r="GQ6931" s="81">
        <v>0</v>
      </c>
      <c r="GR6931" s="81" t="s">
        <v>448</v>
      </c>
      <c r="GS6931" s="81">
        <v>1.1148832299820638E-2</v>
      </c>
      <c r="GT6931" s="81">
        <v>2.6002430136060255</v>
      </c>
      <c r="GU6931" s="81">
        <v>1.1148832299820638E-2</v>
      </c>
      <c r="GV6931" s="81">
        <v>2.6002430136060255</v>
      </c>
      <c r="GW6931" s="81">
        <v>1.1148832299820638E-2</v>
      </c>
      <c r="GX6931" s="81">
        <v>2.6002430136060255</v>
      </c>
      <c r="GY6931" s="81">
        <v>1.1148832299820638E-2</v>
      </c>
      <c r="GZ6931" s="81">
        <v>2.6002430136060255</v>
      </c>
    </row>
    <row r="6932" spans="98:208" x14ac:dyDescent="0.25">
      <c r="CT6932" s="81" t="s">
        <v>155</v>
      </c>
      <c r="CU6932" s="81" t="s">
        <v>503</v>
      </c>
      <c r="CV6932" s="81" t="s">
        <v>457</v>
      </c>
      <c r="CW6932" s="81">
        <v>2020</v>
      </c>
      <c r="CX6932" s="81">
        <v>0</v>
      </c>
      <c r="CY6932" s="81">
        <v>0</v>
      </c>
      <c r="CZ6932" s="81">
        <v>0</v>
      </c>
      <c r="DA6932" s="81">
        <v>0</v>
      </c>
      <c r="DB6932" s="81">
        <v>14146.13064133296</v>
      </c>
      <c r="DC6932" s="81">
        <v>222.2294216278375</v>
      </c>
      <c r="DD6932" s="81">
        <v>8585.7228092482146</v>
      </c>
      <c r="DE6932" s="81">
        <v>5338.1784104569133</v>
      </c>
      <c r="DF6932" s="81">
        <v>2.4775985538148935</v>
      </c>
      <c r="DG6932" s="81">
        <v>0</v>
      </c>
      <c r="DH6932" s="81">
        <v>0</v>
      </c>
      <c r="DI6932" s="81">
        <v>0</v>
      </c>
      <c r="DJ6932" s="81">
        <v>1.453298803872547E-6</v>
      </c>
      <c r="DL6932" s="81">
        <v>0</v>
      </c>
      <c r="DM6932" s="81">
        <v>3.6006910147355371E-6</v>
      </c>
      <c r="DN6932" s="81">
        <v>3.6006910147355371E-6</v>
      </c>
      <c r="DO6932" s="81">
        <v>0</v>
      </c>
      <c r="DP6932" s="81">
        <v>0</v>
      </c>
      <c r="DQ6932" s="81">
        <v>0</v>
      </c>
      <c r="DR6932" s="81">
        <v>0</v>
      </c>
      <c r="DS6932" s="81">
        <v>0</v>
      </c>
      <c r="DT6932" s="81">
        <v>0</v>
      </c>
      <c r="DU6932" s="81">
        <v>0</v>
      </c>
      <c r="DV6932" s="81">
        <v>0</v>
      </c>
      <c r="DW6932" s="81">
        <v>0</v>
      </c>
      <c r="GE6932" s="81" t="s">
        <v>449</v>
      </c>
      <c r="GF6932" s="81" t="s">
        <v>155</v>
      </c>
      <c r="GG6932" s="81" t="s">
        <v>508</v>
      </c>
      <c r="GH6932" s="81" t="s">
        <v>461</v>
      </c>
      <c r="GI6932" s="81">
        <v>2025</v>
      </c>
      <c r="GJ6932" s="81" t="s">
        <v>201</v>
      </c>
      <c r="GK6932" s="81">
        <v>233.2300768079414</v>
      </c>
      <c r="GL6932" s="81">
        <v>376.43</v>
      </c>
      <c r="GM6932" s="81">
        <v>2025</v>
      </c>
      <c r="GN6932" s="81" t="s">
        <v>173</v>
      </c>
      <c r="GO6932" s="81">
        <v>1.1148832299820636E-2</v>
      </c>
      <c r="GP6932" s="81">
        <v>10</v>
      </c>
      <c r="GQ6932" s="81">
        <v>0</v>
      </c>
      <c r="GR6932" s="81" t="s">
        <v>448</v>
      </c>
      <c r="GS6932" s="81">
        <v>1.1148832299820638E-2</v>
      </c>
      <c r="GT6932" s="81">
        <v>2.6002430136060255</v>
      </c>
      <c r="GU6932" s="81">
        <v>1.1148832299820638E-2</v>
      </c>
      <c r="GV6932" s="81">
        <v>2.6002430136060255</v>
      </c>
      <c r="GW6932" s="81">
        <v>1.1148832299820638E-2</v>
      </c>
      <c r="GX6932" s="81">
        <v>2.6002430136060255</v>
      </c>
      <c r="GY6932" s="81">
        <v>1.1148832299820638E-2</v>
      </c>
      <c r="GZ6932" s="81">
        <v>2.6002430136060255</v>
      </c>
    </row>
    <row r="6933" spans="98:208" x14ac:dyDescent="0.25">
      <c r="CT6933" s="81" t="s">
        <v>155</v>
      </c>
      <c r="CU6933" s="81" t="s">
        <v>503</v>
      </c>
      <c r="CV6933" s="81" t="s">
        <v>457</v>
      </c>
      <c r="CW6933" s="81">
        <v>2021</v>
      </c>
      <c r="CX6933" s="81">
        <v>0</v>
      </c>
      <c r="CY6933" s="81">
        <v>0</v>
      </c>
      <c r="CZ6933" s="81">
        <v>0</v>
      </c>
      <c r="DA6933" s="81">
        <v>0</v>
      </c>
      <c r="DB6933" s="81">
        <v>14146.13064133296</v>
      </c>
      <c r="DC6933" s="81">
        <v>222.2294216278375</v>
      </c>
      <c r="DD6933" s="81">
        <v>8585.7228092482146</v>
      </c>
      <c r="DE6933" s="81">
        <v>5338.1784104569133</v>
      </c>
      <c r="DF6933" s="81">
        <v>2.4775985538148935</v>
      </c>
      <c r="DG6933" s="81">
        <v>2.4775985538148935</v>
      </c>
      <c r="DH6933" s="81">
        <v>0</v>
      </c>
      <c r="DI6933" s="81">
        <v>0</v>
      </c>
      <c r="DJ6933" s="81">
        <v>1.453298803872547E-6</v>
      </c>
      <c r="DL6933" s="81">
        <v>0</v>
      </c>
      <c r="DM6933" s="81">
        <v>3.6006910147355371E-6</v>
      </c>
      <c r="DN6933" s="81">
        <v>3.6006910147355371E-6</v>
      </c>
      <c r="DO6933" s="81">
        <v>0</v>
      </c>
      <c r="DP6933" s="81">
        <v>3.6006910147355371E-6</v>
      </c>
      <c r="DQ6933" s="81">
        <v>3.6006910147355371E-6</v>
      </c>
      <c r="DR6933" s="81">
        <v>0</v>
      </c>
      <c r="DS6933" s="81">
        <v>0</v>
      </c>
      <c r="DT6933" s="81">
        <v>0</v>
      </c>
      <c r="DU6933" s="81">
        <v>0</v>
      </c>
      <c r="DV6933" s="81">
        <v>0</v>
      </c>
      <c r="DW6933" s="81">
        <v>0</v>
      </c>
      <c r="GE6933" s="81" t="s">
        <v>449</v>
      </c>
      <c r="GF6933" s="81" t="s">
        <v>155</v>
      </c>
      <c r="GG6933" s="81" t="s">
        <v>508</v>
      </c>
      <c r="GH6933" s="81" t="s">
        <v>461</v>
      </c>
      <c r="GI6933" s="81">
        <v>2026</v>
      </c>
      <c r="GJ6933" s="81" t="s">
        <v>201</v>
      </c>
      <c r="GK6933" s="81">
        <v>233.2300768079414</v>
      </c>
      <c r="GL6933" s="81">
        <v>376.43</v>
      </c>
      <c r="GM6933" s="81">
        <v>2026</v>
      </c>
      <c r="GN6933" s="81" t="s">
        <v>173</v>
      </c>
      <c r="GO6933" s="81">
        <v>1.1148832299820636E-2</v>
      </c>
      <c r="GP6933" s="81">
        <v>10</v>
      </c>
      <c r="GQ6933" s="81">
        <v>0</v>
      </c>
      <c r="GR6933" s="81" t="s">
        <v>448</v>
      </c>
      <c r="GS6933" s="81">
        <v>1.1148832299820638E-2</v>
      </c>
      <c r="GT6933" s="81">
        <v>2.6002430136060255</v>
      </c>
      <c r="GU6933" s="81">
        <v>1.1148832299820638E-2</v>
      </c>
      <c r="GV6933" s="81">
        <v>2.6002430136060255</v>
      </c>
      <c r="GW6933" s="81">
        <v>1.1148832299820638E-2</v>
      </c>
      <c r="GX6933" s="81">
        <v>2.6002430136060255</v>
      </c>
      <c r="GY6933" s="81">
        <v>1.1148832299820638E-2</v>
      </c>
      <c r="GZ6933" s="81">
        <v>2.6002430136060255</v>
      </c>
    </row>
    <row r="6934" spans="98:208" x14ac:dyDescent="0.25">
      <c r="CT6934" s="81" t="s">
        <v>155</v>
      </c>
      <c r="CU6934" s="81" t="s">
        <v>503</v>
      </c>
      <c r="CV6934" s="81" t="s">
        <v>457</v>
      </c>
      <c r="CW6934" s="81">
        <v>2022</v>
      </c>
      <c r="CX6934" s="81">
        <v>0</v>
      </c>
      <c r="CY6934" s="81">
        <v>0</v>
      </c>
      <c r="CZ6934" s="81">
        <v>0</v>
      </c>
      <c r="DA6934" s="81">
        <v>0</v>
      </c>
      <c r="DB6934" s="81">
        <v>14146.13064133296</v>
      </c>
      <c r="DC6934" s="81">
        <v>222.2294216278375</v>
      </c>
      <c r="DD6934" s="81">
        <v>8585.7228092482146</v>
      </c>
      <c r="DE6934" s="81">
        <v>5338.1784104569133</v>
      </c>
      <c r="DF6934" s="81">
        <v>2.4775985538148935</v>
      </c>
      <c r="DG6934" s="81">
        <v>2.4775985538148935</v>
      </c>
      <c r="DH6934" s="81">
        <v>2.4775985538148935</v>
      </c>
      <c r="DI6934" s="81">
        <v>0</v>
      </c>
      <c r="DJ6934" s="81">
        <v>1.453298803872547E-6</v>
      </c>
      <c r="DL6934" s="81">
        <v>0</v>
      </c>
      <c r="DM6934" s="81">
        <v>3.6006910147355371E-6</v>
      </c>
      <c r="DN6934" s="81">
        <v>3.6006910147355371E-6</v>
      </c>
      <c r="DO6934" s="81">
        <v>0</v>
      </c>
      <c r="DP6934" s="81">
        <v>3.6006910147355371E-6</v>
      </c>
      <c r="DQ6934" s="81">
        <v>3.6006910147355371E-6</v>
      </c>
      <c r="DR6934" s="81">
        <v>0</v>
      </c>
      <c r="DS6934" s="81">
        <v>3.6006910147355371E-6</v>
      </c>
      <c r="DT6934" s="81">
        <v>3.6006910147355371E-6</v>
      </c>
      <c r="DU6934" s="81">
        <v>0</v>
      </c>
      <c r="DV6934" s="81">
        <v>0</v>
      </c>
      <c r="DW6934" s="81">
        <v>0</v>
      </c>
      <c r="GE6934" s="81" t="s">
        <v>449</v>
      </c>
      <c r="GF6934" s="81" t="s">
        <v>155</v>
      </c>
      <c r="GG6934" s="81" t="s">
        <v>508</v>
      </c>
      <c r="GH6934" s="81" t="s">
        <v>461</v>
      </c>
      <c r="GI6934" s="81">
        <v>2027</v>
      </c>
      <c r="GJ6934" s="81" t="s">
        <v>201</v>
      </c>
      <c r="GK6934" s="81">
        <v>233.2300768079414</v>
      </c>
      <c r="GL6934" s="81">
        <v>376.43</v>
      </c>
      <c r="GM6934" s="81">
        <v>2027</v>
      </c>
      <c r="GN6934" s="81" t="s">
        <v>173</v>
      </c>
      <c r="GO6934" s="81">
        <v>1.1148832299820636E-2</v>
      </c>
      <c r="GP6934" s="81">
        <v>10</v>
      </c>
      <c r="GQ6934" s="81">
        <v>0</v>
      </c>
      <c r="GR6934" s="81" t="s">
        <v>448</v>
      </c>
      <c r="GS6934" s="81">
        <v>1.1148832299820638E-2</v>
      </c>
      <c r="GT6934" s="81">
        <v>2.6002430136060255</v>
      </c>
      <c r="GU6934" s="81">
        <v>1.1148832299820638E-2</v>
      </c>
      <c r="GV6934" s="81">
        <v>2.6002430136060255</v>
      </c>
      <c r="GW6934" s="81">
        <v>1.1148832299820638E-2</v>
      </c>
      <c r="GX6934" s="81">
        <v>2.6002430136060255</v>
      </c>
      <c r="GY6934" s="81">
        <v>1.1148832299820638E-2</v>
      </c>
      <c r="GZ6934" s="81">
        <v>2.6002430136060255</v>
      </c>
    </row>
    <row r="6935" spans="98:208" x14ac:dyDescent="0.25">
      <c r="CT6935" s="81" t="s">
        <v>155</v>
      </c>
      <c r="CU6935" s="81" t="s">
        <v>503</v>
      </c>
      <c r="CV6935" s="81" t="s">
        <v>457</v>
      </c>
      <c r="CW6935" s="81">
        <v>2023</v>
      </c>
      <c r="CX6935" s="81">
        <v>0</v>
      </c>
      <c r="CY6935" s="81">
        <v>0</v>
      </c>
      <c r="CZ6935" s="81">
        <v>0</v>
      </c>
      <c r="DA6935" s="81">
        <v>0</v>
      </c>
      <c r="DB6935" s="81">
        <v>14664.63755643709</v>
      </c>
      <c r="DC6935" s="81">
        <v>233.23007680794649</v>
      </c>
      <c r="DD6935" s="81">
        <v>8896.5159934288731</v>
      </c>
      <c r="DE6935" s="81">
        <v>5534.8914862002666</v>
      </c>
      <c r="DF6935" s="81">
        <v>2.6002430136060819</v>
      </c>
      <c r="DG6935" s="81">
        <v>2.6002430136060819</v>
      </c>
      <c r="DH6935" s="81">
        <v>2.6002430136060819</v>
      </c>
      <c r="DI6935" s="81">
        <v>2.6002430136060819</v>
      </c>
      <c r="DJ6935" s="81">
        <v>1.453298803872547E-6</v>
      </c>
      <c r="DL6935" s="81">
        <v>0</v>
      </c>
      <c r="DM6935" s="81">
        <v>3.7789300614516655E-6</v>
      </c>
      <c r="DN6935" s="81">
        <v>3.7789300614516655E-6</v>
      </c>
      <c r="DO6935" s="81">
        <v>0</v>
      </c>
      <c r="DP6935" s="81">
        <v>3.7789300614516655E-6</v>
      </c>
      <c r="DQ6935" s="81">
        <v>3.7789300614516655E-6</v>
      </c>
      <c r="DR6935" s="81">
        <v>0</v>
      </c>
      <c r="DS6935" s="81">
        <v>3.7789300614516655E-6</v>
      </c>
      <c r="DT6935" s="81">
        <v>3.7789300614516655E-6</v>
      </c>
      <c r="DU6935" s="81">
        <v>0</v>
      </c>
      <c r="DV6935" s="81">
        <v>3.7789300614516655E-6</v>
      </c>
      <c r="DW6935" s="81">
        <v>3.7789300614516655E-6</v>
      </c>
      <c r="GE6935" s="81" t="s">
        <v>449</v>
      </c>
      <c r="GF6935" s="81" t="s">
        <v>155</v>
      </c>
      <c r="GG6935" s="81" t="s">
        <v>508</v>
      </c>
      <c r="GH6935" s="81" t="s">
        <v>461</v>
      </c>
      <c r="GI6935" s="81">
        <v>2028</v>
      </c>
      <c r="GJ6935" s="81" t="s">
        <v>201</v>
      </c>
      <c r="GK6935" s="81">
        <v>247.27299216494939</v>
      </c>
      <c r="GL6935" s="81">
        <v>376.43</v>
      </c>
      <c r="GM6935" s="81">
        <v>2028</v>
      </c>
      <c r="GN6935" s="81" t="s">
        <v>173</v>
      </c>
      <c r="GO6935" s="81">
        <v>1.1148832299820636E-2</v>
      </c>
      <c r="GP6935" s="81">
        <v>10</v>
      </c>
      <c r="GQ6935" s="81">
        <v>0</v>
      </c>
      <c r="GR6935" s="81" t="s">
        <v>448</v>
      </c>
      <c r="GS6935" s="81">
        <v>1.1148832299820638E-2</v>
      </c>
      <c r="GT6935" s="81">
        <v>2.7568051219218832</v>
      </c>
      <c r="GU6935" s="81">
        <v>1.1148832299820638E-2</v>
      </c>
      <c r="GV6935" s="81">
        <v>2.7568051219218832</v>
      </c>
      <c r="GW6935" s="81">
        <v>1.1148832299820638E-2</v>
      </c>
      <c r="GX6935" s="81">
        <v>2.7568051219218832</v>
      </c>
      <c r="GY6935" s="81">
        <v>1.1148832299820638E-2</v>
      </c>
      <c r="GZ6935" s="81">
        <v>2.7568051219218832</v>
      </c>
    </row>
    <row r="6936" spans="98:208" x14ac:dyDescent="0.25">
      <c r="CT6936" s="81" t="s">
        <v>155</v>
      </c>
      <c r="CU6936" s="81" t="s">
        <v>503</v>
      </c>
      <c r="CV6936" s="81" t="s">
        <v>457</v>
      </c>
      <c r="CW6936" s="81">
        <v>2024</v>
      </c>
      <c r="CX6936" s="81">
        <v>0</v>
      </c>
      <c r="CY6936" s="81">
        <v>0</v>
      </c>
      <c r="CZ6936" s="81">
        <v>0</v>
      </c>
      <c r="DA6936" s="81">
        <v>0</v>
      </c>
      <c r="DB6936" s="81">
        <v>14664.63755643709</v>
      </c>
      <c r="DC6936" s="81">
        <v>233.23007680794649</v>
      </c>
      <c r="DD6936" s="81">
        <v>8896.5159934288731</v>
      </c>
      <c r="DE6936" s="81">
        <v>5534.8914862002666</v>
      </c>
      <c r="DF6936" s="81">
        <v>2.6002430136060819</v>
      </c>
      <c r="DG6936" s="81">
        <v>2.6002430136060819</v>
      </c>
      <c r="DH6936" s="81">
        <v>2.6002430136060819</v>
      </c>
      <c r="DI6936" s="81">
        <v>2.6002430136060819</v>
      </c>
      <c r="DJ6936" s="81">
        <v>1.453298803872547E-6</v>
      </c>
      <c r="DL6936" s="81">
        <v>0</v>
      </c>
      <c r="DM6936" s="81">
        <v>3.7789300614516655E-6</v>
      </c>
      <c r="DN6936" s="81">
        <v>3.7789300614516655E-6</v>
      </c>
      <c r="DO6936" s="81">
        <v>0</v>
      </c>
      <c r="DP6936" s="81">
        <v>3.7789300614516655E-6</v>
      </c>
      <c r="DQ6936" s="81">
        <v>3.7789300614516655E-6</v>
      </c>
      <c r="DR6936" s="81">
        <v>0</v>
      </c>
      <c r="DS6936" s="81">
        <v>3.7789300614516655E-6</v>
      </c>
      <c r="DT6936" s="81">
        <v>3.7789300614516655E-6</v>
      </c>
      <c r="DU6936" s="81">
        <v>0</v>
      </c>
      <c r="DV6936" s="81">
        <v>3.7789300614516655E-6</v>
      </c>
      <c r="DW6936" s="81">
        <v>3.7789300614516655E-6</v>
      </c>
      <c r="GE6936" s="81" t="s">
        <v>449</v>
      </c>
      <c r="GF6936" s="81" t="s">
        <v>155</v>
      </c>
      <c r="GG6936" s="81" t="s">
        <v>508</v>
      </c>
      <c r="GH6936" s="81" t="s">
        <v>461</v>
      </c>
      <c r="GI6936" s="81">
        <v>2029</v>
      </c>
      <c r="GJ6936" s="81" t="s">
        <v>201</v>
      </c>
      <c r="GK6936" s="81">
        <v>247.27299216494939</v>
      </c>
      <c r="GL6936" s="81">
        <v>376.43</v>
      </c>
      <c r="GM6936" s="81">
        <v>2029</v>
      </c>
      <c r="GN6936" s="81" t="s">
        <v>173</v>
      </c>
      <c r="GO6936" s="81">
        <v>1.1148832299820636E-2</v>
      </c>
      <c r="GP6936" s="81">
        <v>10</v>
      </c>
      <c r="GQ6936" s="81">
        <v>0</v>
      </c>
      <c r="GR6936" s="81" t="s">
        <v>448</v>
      </c>
      <c r="GS6936" s="81">
        <v>1.1148832299820638E-2</v>
      </c>
      <c r="GT6936" s="81">
        <v>2.7568051219218832</v>
      </c>
      <c r="GU6936" s="81">
        <v>1.1148832299820638E-2</v>
      </c>
      <c r="GV6936" s="81">
        <v>2.7568051219218832</v>
      </c>
      <c r="GW6936" s="81">
        <v>1.1148832299820638E-2</v>
      </c>
      <c r="GX6936" s="81">
        <v>2.7568051219218832</v>
      </c>
      <c r="GY6936" s="81">
        <v>1.1148832299820638E-2</v>
      </c>
      <c r="GZ6936" s="81">
        <v>2.7568051219218832</v>
      </c>
    </row>
    <row r="6937" spans="98:208" x14ac:dyDescent="0.25">
      <c r="CT6937" s="81" t="s">
        <v>155</v>
      </c>
      <c r="CU6937" s="81" t="s">
        <v>503</v>
      </c>
      <c r="CV6937" s="81" t="s">
        <v>457</v>
      </c>
      <c r="CW6937" s="81">
        <v>2025</v>
      </c>
      <c r="CX6937" s="81">
        <v>0</v>
      </c>
      <c r="CY6937" s="81">
        <v>0</v>
      </c>
      <c r="CZ6937" s="81">
        <v>0</v>
      </c>
      <c r="DA6937" s="81">
        <v>0</v>
      </c>
      <c r="DB6937" s="81">
        <v>14664.63755643709</v>
      </c>
      <c r="DC6937" s="81">
        <v>233.23007680794649</v>
      </c>
      <c r="DD6937" s="81">
        <v>8896.5159934288731</v>
      </c>
      <c r="DE6937" s="81">
        <v>5534.8914862002666</v>
      </c>
      <c r="DF6937" s="81">
        <v>2.6002430136060819</v>
      </c>
      <c r="DG6937" s="81">
        <v>2.6002430136060819</v>
      </c>
      <c r="DH6937" s="81">
        <v>2.6002430136060819</v>
      </c>
      <c r="DI6937" s="81">
        <v>2.6002430136060819</v>
      </c>
      <c r="DJ6937" s="81">
        <v>1.453298803872547E-6</v>
      </c>
      <c r="DL6937" s="81">
        <v>0</v>
      </c>
      <c r="DM6937" s="81">
        <v>3.7789300614516655E-6</v>
      </c>
      <c r="DN6937" s="81">
        <v>3.7789300614516655E-6</v>
      </c>
      <c r="DO6937" s="81">
        <v>0</v>
      </c>
      <c r="DP6937" s="81">
        <v>3.7789300614516655E-6</v>
      </c>
      <c r="DQ6937" s="81">
        <v>3.7789300614516655E-6</v>
      </c>
      <c r="DR6937" s="81">
        <v>0</v>
      </c>
      <c r="DS6937" s="81">
        <v>3.7789300614516655E-6</v>
      </c>
      <c r="DT6937" s="81">
        <v>3.7789300614516655E-6</v>
      </c>
      <c r="DU6937" s="81">
        <v>0</v>
      </c>
      <c r="DV6937" s="81">
        <v>3.7789300614516655E-6</v>
      </c>
      <c r="DW6937" s="81">
        <v>3.7789300614516655E-6</v>
      </c>
      <c r="GE6937" s="81" t="s">
        <v>449</v>
      </c>
      <c r="GF6937" s="81" t="s">
        <v>155</v>
      </c>
      <c r="GG6937" s="81" t="s">
        <v>508</v>
      </c>
      <c r="GH6937" s="81" t="s">
        <v>461</v>
      </c>
      <c r="GI6937" s="81">
        <v>2030</v>
      </c>
      <c r="GJ6937" s="81" t="s">
        <v>201</v>
      </c>
      <c r="GK6937" s="81">
        <v>247.27299216494939</v>
      </c>
      <c r="GL6937" s="81">
        <v>376.43</v>
      </c>
      <c r="GM6937" s="81">
        <v>2030</v>
      </c>
      <c r="GN6937" s="81" t="s">
        <v>173</v>
      </c>
      <c r="GO6937" s="81">
        <v>1.1148832299820636E-2</v>
      </c>
      <c r="GP6937" s="81">
        <v>10</v>
      </c>
      <c r="GQ6937" s="81">
        <v>0</v>
      </c>
      <c r="GR6937" s="81" t="s">
        <v>448</v>
      </c>
      <c r="GS6937" s="81">
        <v>0</v>
      </c>
      <c r="GT6937" s="81">
        <v>0</v>
      </c>
      <c r="GU6937" s="81">
        <v>1.1148832299820638E-2</v>
      </c>
      <c r="GV6937" s="81">
        <v>2.7568051219218832</v>
      </c>
      <c r="GW6937" s="81">
        <v>1.1148832299820638E-2</v>
      </c>
      <c r="GX6937" s="81">
        <v>2.7568051219218832</v>
      </c>
      <c r="GY6937" s="81">
        <v>1.1148832299820638E-2</v>
      </c>
      <c r="GZ6937" s="81">
        <v>2.7568051219218832</v>
      </c>
    </row>
    <row r="6938" spans="98:208" x14ac:dyDescent="0.25">
      <c r="CT6938" s="81" t="s">
        <v>155</v>
      </c>
      <c r="CU6938" s="81" t="s">
        <v>503</v>
      </c>
      <c r="CV6938" s="81" t="s">
        <v>457</v>
      </c>
      <c r="CW6938" s="81">
        <v>2026</v>
      </c>
      <c r="CX6938" s="81">
        <v>0</v>
      </c>
      <c r="CY6938" s="81">
        <v>0</v>
      </c>
      <c r="CZ6938" s="81">
        <v>0</v>
      </c>
      <c r="DA6938" s="81">
        <v>0</v>
      </c>
      <c r="DB6938" s="81">
        <v>14664.63755643709</v>
      </c>
      <c r="DC6938" s="81">
        <v>233.23007680794649</v>
      </c>
      <c r="DD6938" s="81">
        <v>8896.5159934288731</v>
      </c>
      <c r="DE6938" s="81">
        <v>5534.8914862002666</v>
      </c>
      <c r="DF6938" s="81">
        <v>2.6002430136060819</v>
      </c>
      <c r="DG6938" s="81">
        <v>2.6002430136060819</v>
      </c>
      <c r="DH6938" s="81">
        <v>2.6002430136060819</v>
      </c>
      <c r="DI6938" s="81">
        <v>2.6002430136060819</v>
      </c>
      <c r="DJ6938" s="81">
        <v>1.453298803872547E-6</v>
      </c>
      <c r="DL6938" s="81">
        <v>0</v>
      </c>
      <c r="DM6938" s="81">
        <v>3.7789300614516655E-6</v>
      </c>
      <c r="DN6938" s="81">
        <v>3.7789300614516655E-6</v>
      </c>
      <c r="DO6938" s="81">
        <v>0</v>
      </c>
      <c r="DP6938" s="81">
        <v>3.7789300614516655E-6</v>
      </c>
      <c r="DQ6938" s="81">
        <v>3.7789300614516655E-6</v>
      </c>
      <c r="DR6938" s="81">
        <v>0</v>
      </c>
      <c r="DS6938" s="81">
        <v>3.7789300614516655E-6</v>
      </c>
      <c r="DT6938" s="81">
        <v>3.7789300614516655E-6</v>
      </c>
      <c r="DU6938" s="81">
        <v>0</v>
      </c>
      <c r="DV6938" s="81">
        <v>3.7789300614516655E-6</v>
      </c>
      <c r="DW6938" s="81">
        <v>3.7789300614516655E-6</v>
      </c>
      <c r="GE6938" s="81" t="s">
        <v>449</v>
      </c>
      <c r="GF6938" s="81" t="s">
        <v>155</v>
      </c>
      <c r="GG6938" s="81" t="s">
        <v>508</v>
      </c>
      <c r="GH6938" s="81" t="s">
        <v>461</v>
      </c>
      <c r="GI6938" s="81">
        <v>2031</v>
      </c>
      <c r="GJ6938" s="81" t="s">
        <v>201</v>
      </c>
      <c r="GK6938" s="81">
        <v>247.27299216494939</v>
      </c>
      <c r="GL6938" s="81">
        <v>376.43</v>
      </c>
      <c r="GM6938" s="81">
        <v>2031</v>
      </c>
      <c r="GN6938" s="81" t="s">
        <v>173</v>
      </c>
      <c r="GO6938" s="81">
        <v>1.1148832299820636E-2</v>
      </c>
      <c r="GP6938" s="81">
        <v>10</v>
      </c>
      <c r="GQ6938" s="81">
        <v>0</v>
      </c>
      <c r="GR6938" s="81" t="s">
        <v>448</v>
      </c>
      <c r="GS6938" s="81">
        <v>0</v>
      </c>
      <c r="GT6938" s="81">
        <v>0</v>
      </c>
      <c r="GU6938" s="81">
        <v>0</v>
      </c>
      <c r="GV6938" s="81">
        <v>0</v>
      </c>
      <c r="GW6938" s="81">
        <v>1.1148832299820638E-2</v>
      </c>
      <c r="GX6938" s="81">
        <v>2.7568051219218832</v>
      </c>
      <c r="GY6938" s="81">
        <v>1.1148832299820638E-2</v>
      </c>
      <c r="GZ6938" s="81">
        <v>2.7568051219218832</v>
      </c>
    </row>
    <row r="6939" spans="98:208" x14ac:dyDescent="0.25">
      <c r="CT6939" s="81" t="s">
        <v>155</v>
      </c>
      <c r="CU6939" s="81" t="s">
        <v>503</v>
      </c>
      <c r="CV6939" s="81" t="s">
        <v>457</v>
      </c>
      <c r="CW6939" s="81">
        <v>2027</v>
      </c>
      <c r="CX6939" s="81">
        <v>0</v>
      </c>
      <c r="CY6939" s="81">
        <v>0</v>
      </c>
      <c r="CZ6939" s="81">
        <v>0</v>
      </c>
      <c r="DA6939" s="81">
        <v>0</v>
      </c>
      <c r="DB6939" s="81">
        <v>14664.63755643709</v>
      </c>
      <c r="DC6939" s="81">
        <v>233.23007680794649</v>
      </c>
      <c r="DD6939" s="81">
        <v>8896.5159934288731</v>
      </c>
      <c r="DE6939" s="81">
        <v>5534.8914862002666</v>
      </c>
      <c r="DF6939" s="81">
        <v>2.6002430136060819</v>
      </c>
      <c r="DG6939" s="81">
        <v>2.6002430136060819</v>
      </c>
      <c r="DH6939" s="81">
        <v>2.6002430136060819</v>
      </c>
      <c r="DI6939" s="81">
        <v>2.6002430136060819</v>
      </c>
      <c r="DJ6939" s="81">
        <v>1.453298803872547E-6</v>
      </c>
      <c r="DL6939" s="81">
        <v>0</v>
      </c>
      <c r="DM6939" s="81">
        <v>3.7789300614516655E-6</v>
      </c>
      <c r="DN6939" s="81">
        <v>3.7789300614516655E-6</v>
      </c>
      <c r="DO6939" s="81">
        <v>0</v>
      </c>
      <c r="DP6939" s="81">
        <v>3.7789300614516655E-6</v>
      </c>
      <c r="DQ6939" s="81">
        <v>3.7789300614516655E-6</v>
      </c>
      <c r="DR6939" s="81">
        <v>0</v>
      </c>
      <c r="DS6939" s="81">
        <v>3.7789300614516655E-6</v>
      </c>
      <c r="DT6939" s="81">
        <v>3.7789300614516655E-6</v>
      </c>
      <c r="DU6939" s="81">
        <v>0</v>
      </c>
      <c r="DV6939" s="81">
        <v>3.7789300614516655E-6</v>
      </c>
      <c r="DW6939" s="81">
        <v>3.7789300614516655E-6</v>
      </c>
      <c r="GE6939" s="81" t="s">
        <v>449</v>
      </c>
      <c r="GF6939" s="81" t="s">
        <v>155</v>
      </c>
      <c r="GG6939" s="81" t="s">
        <v>508</v>
      </c>
      <c r="GH6939" s="81" t="s">
        <v>461</v>
      </c>
      <c r="GI6939" s="81">
        <v>2032</v>
      </c>
      <c r="GJ6939" s="81" t="s">
        <v>201</v>
      </c>
      <c r="GK6939" s="81">
        <v>247.27299216494939</v>
      </c>
      <c r="GL6939" s="81">
        <v>376.43</v>
      </c>
      <c r="GM6939" s="81">
        <v>2032</v>
      </c>
      <c r="GN6939" s="81" t="s">
        <v>173</v>
      </c>
      <c r="GO6939" s="81">
        <v>1.1148832299820636E-2</v>
      </c>
      <c r="GP6939" s="81">
        <v>10</v>
      </c>
      <c r="GQ6939" s="81">
        <v>0</v>
      </c>
      <c r="GR6939" s="81" t="s">
        <v>448</v>
      </c>
      <c r="GS6939" s="81">
        <v>0</v>
      </c>
      <c r="GT6939" s="81">
        <v>0</v>
      </c>
      <c r="GU6939" s="81">
        <v>0</v>
      </c>
      <c r="GV6939" s="81">
        <v>0</v>
      </c>
      <c r="GW6939" s="81">
        <v>0</v>
      </c>
      <c r="GX6939" s="81">
        <v>0</v>
      </c>
      <c r="GY6939" s="81">
        <v>1.1148832299820638E-2</v>
      </c>
      <c r="GZ6939" s="81">
        <v>2.7568051219218832</v>
      </c>
    </row>
    <row r="6940" spans="98:208" x14ac:dyDescent="0.25">
      <c r="CT6940" s="81" t="s">
        <v>155</v>
      </c>
      <c r="CU6940" s="81" t="s">
        <v>503</v>
      </c>
      <c r="CV6940" s="81" t="s">
        <v>457</v>
      </c>
      <c r="CW6940" s="81">
        <v>2028</v>
      </c>
      <c r="CX6940" s="81">
        <v>0</v>
      </c>
      <c r="CY6940" s="81">
        <v>0</v>
      </c>
      <c r="CZ6940" s="81">
        <v>0</v>
      </c>
      <c r="DA6940" s="81">
        <v>0</v>
      </c>
      <c r="DB6940" s="81">
        <v>15317.99094281645</v>
      </c>
      <c r="DC6940" s="81">
        <v>247.27299216495479</v>
      </c>
      <c r="DD6940" s="81">
        <v>9287.649095544788</v>
      </c>
      <c r="DE6940" s="81">
        <v>5783.0688551067069</v>
      </c>
      <c r="DF6940" s="81">
        <v>2.7568051219219432</v>
      </c>
      <c r="DG6940" s="81">
        <v>2.7568051219219432</v>
      </c>
      <c r="DH6940" s="81">
        <v>2.7568051219219432</v>
      </c>
      <c r="DI6940" s="81">
        <v>2.7568051219219432</v>
      </c>
      <c r="DJ6940" s="81">
        <v>1.453298803872547E-6</v>
      </c>
      <c r="DL6940" s="81">
        <v>0</v>
      </c>
      <c r="DM6940" s="81">
        <v>4.0064615861988714E-6</v>
      </c>
      <c r="DN6940" s="81">
        <v>4.0064615861988714E-6</v>
      </c>
      <c r="DO6940" s="81">
        <v>0</v>
      </c>
      <c r="DP6940" s="81">
        <v>4.0064615861988714E-6</v>
      </c>
      <c r="DQ6940" s="81">
        <v>4.0064615861988714E-6</v>
      </c>
      <c r="DR6940" s="81">
        <v>0</v>
      </c>
      <c r="DS6940" s="81">
        <v>4.0064615861988714E-6</v>
      </c>
      <c r="DT6940" s="81">
        <v>4.0064615861988714E-6</v>
      </c>
      <c r="DU6940" s="81">
        <v>0</v>
      </c>
      <c r="DV6940" s="81">
        <v>4.0064615861988714E-6</v>
      </c>
      <c r="DW6940" s="81">
        <v>4.0064615861988714E-6</v>
      </c>
      <c r="GE6940" s="81" t="s">
        <v>449</v>
      </c>
      <c r="GF6940" s="81" t="s">
        <v>155</v>
      </c>
      <c r="GG6940" s="81" t="s">
        <v>508</v>
      </c>
      <c r="GH6940" s="81" t="s">
        <v>451</v>
      </c>
      <c r="GI6940" s="81">
        <v>2021</v>
      </c>
      <c r="GJ6940" s="81" t="s">
        <v>201</v>
      </c>
      <c r="GK6940" s="81">
        <v>222.22942162785739</v>
      </c>
      <c r="GL6940" s="81">
        <v>376.43</v>
      </c>
      <c r="GM6940" s="81">
        <v>2021</v>
      </c>
      <c r="GN6940" s="81" t="s">
        <v>173</v>
      </c>
      <c r="GO6940" s="81">
        <v>1.1148832299820636E-2</v>
      </c>
      <c r="GP6940" s="81">
        <v>10</v>
      </c>
      <c r="GQ6940" s="81">
        <v>0</v>
      </c>
      <c r="GR6940" s="81" t="s">
        <v>448</v>
      </c>
      <c r="GS6940" s="81">
        <v>1.1148832299820638E-2</v>
      </c>
      <c r="GT6940" s="81">
        <v>2.4775985538151155</v>
      </c>
      <c r="GU6940" s="81">
        <v>1.1148832299820638E-2</v>
      </c>
      <c r="GV6940" s="81">
        <v>2.4775985538151155</v>
      </c>
      <c r="GW6940" s="81">
        <v>0</v>
      </c>
      <c r="GX6940" s="81">
        <v>0</v>
      </c>
      <c r="GY6940" s="81">
        <v>0</v>
      </c>
      <c r="GZ6940" s="81">
        <v>0</v>
      </c>
    </row>
    <row r="6941" spans="98:208" x14ac:dyDescent="0.25">
      <c r="CT6941" s="81" t="s">
        <v>155</v>
      </c>
      <c r="CU6941" s="81" t="s">
        <v>503</v>
      </c>
      <c r="CV6941" s="81" t="s">
        <v>457</v>
      </c>
      <c r="CW6941" s="81">
        <v>2029</v>
      </c>
      <c r="CX6941" s="81">
        <v>0</v>
      </c>
      <c r="CY6941" s="81">
        <v>0</v>
      </c>
      <c r="CZ6941" s="81">
        <v>0</v>
      </c>
      <c r="DA6941" s="81">
        <v>0</v>
      </c>
      <c r="DB6941" s="81">
        <v>15317.99094281645</v>
      </c>
      <c r="DC6941" s="81">
        <v>247.27299216495479</v>
      </c>
      <c r="DD6941" s="81">
        <v>9287.649095544788</v>
      </c>
      <c r="DE6941" s="81">
        <v>5783.0688551067069</v>
      </c>
      <c r="DF6941" s="81">
        <v>2.7568051219219432</v>
      </c>
      <c r="DG6941" s="81">
        <v>2.7568051219219432</v>
      </c>
      <c r="DH6941" s="81">
        <v>2.7568051219219432</v>
      </c>
      <c r="DI6941" s="81">
        <v>2.7568051219219432</v>
      </c>
      <c r="DJ6941" s="81">
        <v>1.453298803872547E-6</v>
      </c>
      <c r="DL6941" s="81">
        <v>0</v>
      </c>
      <c r="DM6941" s="81">
        <v>4.0064615861988714E-6</v>
      </c>
      <c r="DN6941" s="81">
        <v>4.0064615861988714E-6</v>
      </c>
      <c r="DO6941" s="81">
        <v>0</v>
      </c>
      <c r="DP6941" s="81">
        <v>4.0064615861988714E-6</v>
      </c>
      <c r="DQ6941" s="81">
        <v>4.0064615861988714E-6</v>
      </c>
      <c r="DR6941" s="81">
        <v>0</v>
      </c>
      <c r="DS6941" s="81">
        <v>4.0064615861988714E-6</v>
      </c>
      <c r="DT6941" s="81">
        <v>4.0064615861988714E-6</v>
      </c>
      <c r="DU6941" s="81">
        <v>0</v>
      </c>
      <c r="DV6941" s="81">
        <v>4.0064615861988714E-6</v>
      </c>
      <c r="DW6941" s="81">
        <v>4.0064615861988714E-6</v>
      </c>
      <c r="GE6941" s="81" t="s">
        <v>449</v>
      </c>
      <c r="GF6941" s="81" t="s">
        <v>155</v>
      </c>
      <c r="GG6941" s="81" t="s">
        <v>508</v>
      </c>
      <c r="GH6941" s="81" t="s">
        <v>451</v>
      </c>
      <c r="GI6941" s="81">
        <v>2022</v>
      </c>
      <c r="GJ6941" s="81" t="s">
        <v>201</v>
      </c>
      <c r="GK6941" s="81">
        <v>222.22942162785739</v>
      </c>
      <c r="GL6941" s="81">
        <v>376.43</v>
      </c>
      <c r="GM6941" s="81">
        <v>2022</v>
      </c>
      <c r="GN6941" s="81" t="s">
        <v>173</v>
      </c>
      <c r="GO6941" s="81">
        <v>1.1148832299820636E-2</v>
      </c>
      <c r="GP6941" s="81">
        <v>10</v>
      </c>
      <c r="GQ6941" s="81">
        <v>0</v>
      </c>
      <c r="GR6941" s="81" t="s">
        <v>448</v>
      </c>
      <c r="GS6941" s="81">
        <v>1.1148832299820638E-2</v>
      </c>
      <c r="GT6941" s="81">
        <v>2.4775985538151155</v>
      </c>
      <c r="GU6941" s="81">
        <v>1.1148832299820638E-2</v>
      </c>
      <c r="GV6941" s="81">
        <v>2.4775985538151155</v>
      </c>
      <c r="GW6941" s="81">
        <v>1.1148832299820638E-2</v>
      </c>
      <c r="GX6941" s="81">
        <v>2.4775985538151155</v>
      </c>
      <c r="GY6941" s="81">
        <v>0</v>
      </c>
      <c r="GZ6941" s="81">
        <v>0</v>
      </c>
    </row>
    <row r="6942" spans="98:208" x14ac:dyDescent="0.25">
      <c r="CT6942" s="81" t="s">
        <v>155</v>
      </c>
      <c r="CU6942" s="81" t="s">
        <v>503</v>
      </c>
      <c r="CV6942" s="81" t="s">
        <v>457</v>
      </c>
      <c r="CW6942" s="81">
        <v>2030</v>
      </c>
      <c r="CX6942" s="81">
        <v>0</v>
      </c>
      <c r="CY6942" s="81">
        <v>0</v>
      </c>
      <c r="CZ6942" s="81">
        <v>0</v>
      </c>
      <c r="DA6942" s="81">
        <v>0</v>
      </c>
      <c r="DB6942" s="81">
        <v>15317.99094281645</v>
      </c>
      <c r="DC6942" s="81">
        <v>247.27299216495479</v>
      </c>
      <c r="DD6942" s="81">
        <v>9287.649095544788</v>
      </c>
      <c r="DE6942" s="81">
        <v>5783.0688551067069</v>
      </c>
      <c r="DF6942" s="81">
        <v>0</v>
      </c>
      <c r="DG6942" s="81">
        <v>2.7568051219219432</v>
      </c>
      <c r="DH6942" s="81">
        <v>2.7568051219219432</v>
      </c>
      <c r="DI6942" s="81">
        <v>2.7568051219219432</v>
      </c>
      <c r="DJ6942" s="81">
        <v>1.453298803872547E-6</v>
      </c>
      <c r="DL6942" s="81">
        <v>0</v>
      </c>
      <c r="DM6942" s="81">
        <v>0</v>
      </c>
      <c r="DN6942" s="81">
        <v>0</v>
      </c>
      <c r="DO6942" s="81">
        <v>0</v>
      </c>
      <c r="DP6942" s="81">
        <v>4.0064615861988714E-6</v>
      </c>
      <c r="DQ6942" s="81">
        <v>4.0064615861988714E-6</v>
      </c>
      <c r="DR6942" s="81">
        <v>0</v>
      </c>
      <c r="DS6942" s="81">
        <v>4.0064615861988714E-6</v>
      </c>
      <c r="DT6942" s="81">
        <v>4.0064615861988714E-6</v>
      </c>
      <c r="DU6942" s="81">
        <v>0</v>
      </c>
      <c r="DV6942" s="81">
        <v>4.0064615861988714E-6</v>
      </c>
      <c r="DW6942" s="81">
        <v>4.0064615861988714E-6</v>
      </c>
      <c r="GE6942" s="81" t="s">
        <v>449</v>
      </c>
      <c r="GF6942" s="81" t="s">
        <v>155</v>
      </c>
      <c r="GG6942" s="81" t="s">
        <v>508</v>
      </c>
      <c r="GH6942" s="81" t="s">
        <v>451</v>
      </c>
      <c r="GI6942" s="81">
        <v>2023</v>
      </c>
      <c r="GJ6942" s="81" t="s">
        <v>201</v>
      </c>
      <c r="GK6942" s="81">
        <v>233.23007680796729</v>
      </c>
      <c r="GL6942" s="81">
        <v>376.43</v>
      </c>
      <c r="GM6942" s="81">
        <v>2023</v>
      </c>
      <c r="GN6942" s="81" t="s">
        <v>173</v>
      </c>
      <c r="GO6942" s="81">
        <v>1.1148832299820636E-2</v>
      </c>
      <c r="GP6942" s="81">
        <v>10</v>
      </c>
      <c r="GQ6942" s="81">
        <v>0</v>
      </c>
      <c r="GR6942" s="81" t="s">
        <v>448</v>
      </c>
      <c r="GS6942" s="81">
        <v>1.1148832299820638E-2</v>
      </c>
      <c r="GT6942" s="81">
        <v>2.6002430136063142</v>
      </c>
      <c r="GU6942" s="81">
        <v>1.1148832299820638E-2</v>
      </c>
      <c r="GV6942" s="81">
        <v>2.6002430136063142</v>
      </c>
      <c r="GW6942" s="81">
        <v>1.1148832299820638E-2</v>
      </c>
      <c r="GX6942" s="81">
        <v>2.6002430136063142</v>
      </c>
      <c r="GY6942" s="81">
        <v>1.1148832299820638E-2</v>
      </c>
      <c r="GZ6942" s="81">
        <v>2.6002430136063142</v>
      </c>
    </row>
    <row r="6943" spans="98:208" x14ac:dyDescent="0.25">
      <c r="CT6943" s="81" t="s">
        <v>155</v>
      </c>
      <c r="CU6943" s="81" t="s">
        <v>503</v>
      </c>
      <c r="CV6943" s="81" t="s">
        <v>457</v>
      </c>
      <c r="CW6943" s="81">
        <v>2031</v>
      </c>
      <c r="CX6943" s="81">
        <v>0</v>
      </c>
      <c r="CY6943" s="81">
        <v>0</v>
      </c>
      <c r="CZ6943" s="81">
        <v>0</v>
      </c>
      <c r="DA6943" s="81">
        <v>0</v>
      </c>
      <c r="DB6943" s="81">
        <v>15317.99094281645</v>
      </c>
      <c r="DC6943" s="81">
        <v>247.27299216495479</v>
      </c>
      <c r="DD6943" s="81">
        <v>9287.649095544788</v>
      </c>
      <c r="DE6943" s="81">
        <v>5783.0688551067069</v>
      </c>
      <c r="DF6943" s="81">
        <v>0</v>
      </c>
      <c r="DG6943" s="81">
        <v>0</v>
      </c>
      <c r="DH6943" s="81">
        <v>2.7568051219219432</v>
      </c>
      <c r="DI6943" s="81">
        <v>2.7568051219219432</v>
      </c>
      <c r="DJ6943" s="81">
        <v>1.453298803872547E-6</v>
      </c>
      <c r="DL6943" s="81">
        <v>0</v>
      </c>
      <c r="DM6943" s="81">
        <v>0</v>
      </c>
      <c r="DN6943" s="81">
        <v>0</v>
      </c>
      <c r="DO6943" s="81">
        <v>0</v>
      </c>
      <c r="DP6943" s="81">
        <v>0</v>
      </c>
      <c r="DQ6943" s="81">
        <v>0</v>
      </c>
      <c r="DR6943" s="81">
        <v>0</v>
      </c>
      <c r="DS6943" s="81">
        <v>4.0064615861988714E-6</v>
      </c>
      <c r="DT6943" s="81">
        <v>4.0064615861988714E-6</v>
      </c>
      <c r="DU6943" s="81">
        <v>0</v>
      </c>
      <c r="DV6943" s="81">
        <v>4.0064615861988714E-6</v>
      </c>
      <c r="DW6943" s="81">
        <v>4.0064615861988714E-6</v>
      </c>
      <c r="GE6943" s="81" t="s">
        <v>449</v>
      </c>
      <c r="GF6943" s="81" t="s">
        <v>155</v>
      </c>
      <c r="GG6943" s="81" t="s">
        <v>508</v>
      </c>
      <c r="GH6943" s="81" t="s">
        <v>451</v>
      </c>
      <c r="GI6943" s="81">
        <v>2024</v>
      </c>
      <c r="GJ6943" s="81" t="s">
        <v>201</v>
      </c>
      <c r="GK6943" s="81">
        <v>233.23007680796729</v>
      </c>
      <c r="GL6943" s="81">
        <v>376.43</v>
      </c>
      <c r="GM6943" s="81">
        <v>2024</v>
      </c>
      <c r="GN6943" s="81" t="s">
        <v>173</v>
      </c>
      <c r="GO6943" s="81">
        <v>1.1148832299820636E-2</v>
      </c>
      <c r="GP6943" s="81">
        <v>10</v>
      </c>
      <c r="GQ6943" s="81">
        <v>0</v>
      </c>
      <c r="GR6943" s="81" t="s">
        <v>448</v>
      </c>
      <c r="GS6943" s="81">
        <v>1.1148832299820638E-2</v>
      </c>
      <c r="GT6943" s="81">
        <v>2.6002430136063142</v>
      </c>
      <c r="GU6943" s="81">
        <v>1.1148832299820638E-2</v>
      </c>
      <c r="GV6943" s="81">
        <v>2.6002430136063142</v>
      </c>
      <c r="GW6943" s="81">
        <v>1.1148832299820638E-2</v>
      </c>
      <c r="GX6943" s="81">
        <v>2.6002430136063142</v>
      </c>
      <c r="GY6943" s="81">
        <v>1.1148832299820638E-2</v>
      </c>
      <c r="GZ6943" s="81">
        <v>2.6002430136063142</v>
      </c>
    </row>
    <row r="6944" spans="98:208" x14ac:dyDescent="0.25">
      <c r="CT6944" s="81" t="s">
        <v>155</v>
      </c>
      <c r="CU6944" s="81" t="s">
        <v>503</v>
      </c>
      <c r="CV6944" s="81" t="s">
        <v>457</v>
      </c>
      <c r="CW6944" s="81">
        <v>2032</v>
      </c>
      <c r="CX6944" s="81">
        <v>0</v>
      </c>
      <c r="CY6944" s="81">
        <v>0</v>
      </c>
      <c r="CZ6944" s="81">
        <v>0</v>
      </c>
      <c r="DA6944" s="81">
        <v>0</v>
      </c>
      <c r="DB6944" s="81">
        <v>15317.99094281645</v>
      </c>
      <c r="DC6944" s="81">
        <v>247.27299216495479</v>
      </c>
      <c r="DD6944" s="81">
        <v>9287.649095544788</v>
      </c>
      <c r="DE6944" s="81">
        <v>5783.0688551067069</v>
      </c>
      <c r="DF6944" s="81">
        <v>0</v>
      </c>
      <c r="DG6944" s="81">
        <v>0</v>
      </c>
      <c r="DH6944" s="81">
        <v>0</v>
      </c>
      <c r="DI6944" s="81">
        <v>2.7568051219219432</v>
      </c>
      <c r="DJ6944" s="81">
        <v>1.453298803872547E-6</v>
      </c>
      <c r="DL6944" s="81">
        <v>0</v>
      </c>
      <c r="DM6944" s="81">
        <v>0</v>
      </c>
      <c r="DN6944" s="81">
        <v>0</v>
      </c>
      <c r="DO6944" s="81">
        <v>0</v>
      </c>
      <c r="DP6944" s="81">
        <v>0</v>
      </c>
      <c r="DQ6944" s="81">
        <v>0</v>
      </c>
      <c r="DR6944" s="81">
        <v>0</v>
      </c>
      <c r="DS6944" s="81">
        <v>0</v>
      </c>
      <c r="DT6944" s="81">
        <v>0</v>
      </c>
      <c r="DU6944" s="81">
        <v>0</v>
      </c>
      <c r="DV6944" s="81">
        <v>4.0064615861988714E-6</v>
      </c>
      <c r="DW6944" s="81">
        <v>4.0064615861988714E-6</v>
      </c>
      <c r="GE6944" s="81" t="s">
        <v>449</v>
      </c>
      <c r="GF6944" s="81" t="s">
        <v>155</v>
      </c>
      <c r="GG6944" s="81" t="s">
        <v>508</v>
      </c>
      <c r="GH6944" s="81" t="s">
        <v>451</v>
      </c>
      <c r="GI6944" s="81">
        <v>2025</v>
      </c>
      <c r="GJ6944" s="81" t="s">
        <v>201</v>
      </c>
      <c r="GK6944" s="81">
        <v>233.23007680796729</v>
      </c>
      <c r="GL6944" s="81">
        <v>376.43</v>
      </c>
      <c r="GM6944" s="81">
        <v>2025</v>
      </c>
      <c r="GN6944" s="81" t="s">
        <v>173</v>
      </c>
      <c r="GO6944" s="81">
        <v>1.1148832299820636E-2</v>
      </c>
      <c r="GP6944" s="81">
        <v>10</v>
      </c>
      <c r="GQ6944" s="81">
        <v>0</v>
      </c>
      <c r="GR6944" s="81" t="s">
        <v>448</v>
      </c>
      <c r="GS6944" s="81">
        <v>1.1148832299820638E-2</v>
      </c>
      <c r="GT6944" s="81">
        <v>2.6002430136063142</v>
      </c>
      <c r="GU6944" s="81">
        <v>1.1148832299820638E-2</v>
      </c>
      <c r="GV6944" s="81">
        <v>2.6002430136063142</v>
      </c>
      <c r="GW6944" s="81">
        <v>1.1148832299820638E-2</v>
      </c>
      <c r="GX6944" s="81">
        <v>2.6002430136063142</v>
      </c>
      <c r="GY6944" s="81">
        <v>1.1148832299820638E-2</v>
      </c>
      <c r="GZ6944" s="81">
        <v>2.6002430136063142</v>
      </c>
    </row>
    <row r="6945" spans="98:208" x14ac:dyDescent="0.25">
      <c r="CT6945" s="81" t="s">
        <v>155</v>
      </c>
      <c r="CU6945" s="81" t="s">
        <v>503</v>
      </c>
      <c r="CV6945" s="81" t="s">
        <v>458</v>
      </c>
      <c r="CW6945" s="81">
        <v>2020</v>
      </c>
      <c r="CX6945" s="81">
        <v>0</v>
      </c>
      <c r="CY6945" s="81">
        <v>0</v>
      </c>
      <c r="CZ6945" s="81">
        <v>0</v>
      </c>
      <c r="DA6945" s="81">
        <v>0</v>
      </c>
      <c r="DB6945" s="81">
        <v>8807.9522308760515</v>
      </c>
      <c r="DC6945" s="81">
        <v>222.2294216278375</v>
      </c>
      <c r="DD6945" s="81">
        <v>8585.7228092482146</v>
      </c>
      <c r="DE6945" s="81">
        <v>0</v>
      </c>
      <c r="DF6945" s="81">
        <v>2.4775985538148935</v>
      </c>
      <c r="DG6945" s="81">
        <v>0</v>
      </c>
      <c r="DH6945" s="81">
        <v>0</v>
      </c>
      <c r="DI6945" s="81">
        <v>0</v>
      </c>
      <c r="DJ6945" s="81">
        <v>1.453298803872547E-6</v>
      </c>
      <c r="DL6945" s="81">
        <v>0</v>
      </c>
      <c r="DM6945" s="81">
        <v>3.6006910147355371E-6</v>
      </c>
      <c r="DN6945" s="81">
        <v>3.6006910147355371E-6</v>
      </c>
      <c r="DO6945" s="81">
        <v>0</v>
      </c>
      <c r="DP6945" s="81">
        <v>0</v>
      </c>
      <c r="DQ6945" s="81">
        <v>0</v>
      </c>
      <c r="DR6945" s="81">
        <v>0</v>
      </c>
      <c r="DS6945" s="81">
        <v>0</v>
      </c>
      <c r="DT6945" s="81">
        <v>0</v>
      </c>
      <c r="DU6945" s="81">
        <v>0</v>
      </c>
      <c r="DV6945" s="81">
        <v>0</v>
      </c>
      <c r="DW6945" s="81">
        <v>0</v>
      </c>
      <c r="GE6945" s="81" t="s">
        <v>449</v>
      </c>
      <c r="GF6945" s="81" t="s">
        <v>155</v>
      </c>
      <c r="GG6945" s="81" t="s">
        <v>508</v>
      </c>
      <c r="GH6945" s="81" t="s">
        <v>451</v>
      </c>
      <c r="GI6945" s="81">
        <v>2026</v>
      </c>
      <c r="GJ6945" s="81" t="s">
        <v>201</v>
      </c>
      <c r="GK6945" s="81">
        <v>233.23007680796729</v>
      </c>
      <c r="GL6945" s="81">
        <v>376.43</v>
      </c>
      <c r="GM6945" s="81">
        <v>2026</v>
      </c>
      <c r="GN6945" s="81" t="s">
        <v>173</v>
      </c>
      <c r="GO6945" s="81">
        <v>1.1148832299820636E-2</v>
      </c>
      <c r="GP6945" s="81">
        <v>10</v>
      </c>
      <c r="GQ6945" s="81">
        <v>0</v>
      </c>
      <c r="GR6945" s="81" t="s">
        <v>448</v>
      </c>
      <c r="GS6945" s="81">
        <v>1.1148832299820638E-2</v>
      </c>
      <c r="GT6945" s="81">
        <v>2.6002430136063142</v>
      </c>
      <c r="GU6945" s="81">
        <v>1.1148832299820638E-2</v>
      </c>
      <c r="GV6945" s="81">
        <v>2.6002430136063142</v>
      </c>
      <c r="GW6945" s="81">
        <v>1.1148832299820638E-2</v>
      </c>
      <c r="GX6945" s="81">
        <v>2.6002430136063142</v>
      </c>
      <c r="GY6945" s="81">
        <v>1.1148832299820638E-2</v>
      </c>
      <c r="GZ6945" s="81">
        <v>2.6002430136063142</v>
      </c>
    </row>
    <row r="6946" spans="98:208" x14ac:dyDescent="0.25">
      <c r="CT6946" s="81" t="s">
        <v>155</v>
      </c>
      <c r="CU6946" s="81" t="s">
        <v>503</v>
      </c>
      <c r="CV6946" s="81" t="s">
        <v>458</v>
      </c>
      <c r="CW6946" s="81">
        <v>2021</v>
      </c>
      <c r="CX6946" s="81">
        <v>0</v>
      </c>
      <c r="CY6946" s="81">
        <v>0</v>
      </c>
      <c r="CZ6946" s="81">
        <v>0</v>
      </c>
      <c r="DA6946" s="81">
        <v>0</v>
      </c>
      <c r="DB6946" s="81">
        <v>8807.9522308760515</v>
      </c>
      <c r="DC6946" s="81">
        <v>222.2294216278375</v>
      </c>
      <c r="DD6946" s="81">
        <v>8585.7228092482146</v>
      </c>
      <c r="DE6946" s="81">
        <v>0</v>
      </c>
      <c r="DF6946" s="81">
        <v>2.4775985538148935</v>
      </c>
      <c r="DG6946" s="81">
        <v>2.4775985538148935</v>
      </c>
      <c r="DH6946" s="81">
        <v>0</v>
      </c>
      <c r="DI6946" s="81">
        <v>0</v>
      </c>
      <c r="DJ6946" s="81">
        <v>1.453298803872547E-6</v>
      </c>
      <c r="DL6946" s="81">
        <v>0</v>
      </c>
      <c r="DM6946" s="81">
        <v>3.6006910147355371E-6</v>
      </c>
      <c r="DN6946" s="81">
        <v>3.6006910147355371E-6</v>
      </c>
      <c r="DO6946" s="81">
        <v>0</v>
      </c>
      <c r="DP6946" s="81">
        <v>3.6006910147355371E-6</v>
      </c>
      <c r="DQ6946" s="81">
        <v>3.6006910147355371E-6</v>
      </c>
      <c r="DR6946" s="81">
        <v>0</v>
      </c>
      <c r="DS6946" s="81">
        <v>0</v>
      </c>
      <c r="DT6946" s="81">
        <v>0</v>
      </c>
      <c r="DU6946" s="81">
        <v>0</v>
      </c>
      <c r="DV6946" s="81">
        <v>0</v>
      </c>
      <c r="DW6946" s="81">
        <v>0</v>
      </c>
      <c r="GE6946" s="81" t="s">
        <v>449</v>
      </c>
      <c r="GF6946" s="81" t="s">
        <v>155</v>
      </c>
      <c r="GG6946" s="81" t="s">
        <v>508</v>
      </c>
      <c r="GH6946" s="81" t="s">
        <v>451</v>
      </c>
      <c r="GI6946" s="81">
        <v>2027</v>
      </c>
      <c r="GJ6946" s="81" t="s">
        <v>201</v>
      </c>
      <c r="GK6946" s="81">
        <v>233.23007680796729</v>
      </c>
      <c r="GL6946" s="81">
        <v>376.43</v>
      </c>
      <c r="GM6946" s="81">
        <v>2027</v>
      </c>
      <c r="GN6946" s="81" t="s">
        <v>173</v>
      </c>
      <c r="GO6946" s="81">
        <v>1.1148832299820636E-2</v>
      </c>
      <c r="GP6946" s="81">
        <v>10</v>
      </c>
      <c r="GQ6946" s="81">
        <v>0</v>
      </c>
      <c r="GR6946" s="81" t="s">
        <v>448</v>
      </c>
      <c r="GS6946" s="81">
        <v>1.1148832299820638E-2</v>
      </c>
      <c r="GT6946" s="81">
        <v>2.6002430136063142</v>
      </c>
      <c r="GU6946" s="81">
        <v>1.1148832299820638E-2</v>
      </c>
      <c r="GV6946" s="81">
        <v>2.6002430136063142</v>
      </c>
      <c r="GW6946" s="81">
        <v>1.1148832299820638E-2</v>
      </c>
      <c r="GX6946" s="81">
        <v>2.6002430136063142</v>
      </c>
      <c r="GY6946" s="81">
        <v>1.1148832299820638E-2</v>
      </c>
      <c r="GZ6946" s="81">
        <v>2.6002430136063142</v>
      </c>
    </row>
    <row r="6947" spans="98:208" x14ac:dyDescent="0.25">
      <c r="CT6947" s="81" t="s">
        <v>155</v>
      </c>
      <c r="CU6947" s="81" t="s">
        <v>503</v>
      </c>
      <c r="CV6947" s="81" t="s">
        <v>458</v>
      </c>
      <c r="CW6947" s="81">
        <v>2022</v>
      </c>
      <c r="CX6947" s="81">
        <v>0</v>
      </c>
      <c r="CY6947" s="81">
        <v>0</v>
      </c>
      <c r="CZ6947" s="81">
        <v>0</v>
      </c>
      <c r="DA6947" s="81">
        <v>0</v>
      </c>
      <c r="DB6947" s="81">
        <v>8807.9522308760515</v>
      </c>
      <c r="DC6947" s="81">
        <v>222.2294216278375</v>
      </c>
      <c r="DD6947" s="81">
        <v>8585.7228092482146</v>
      </c>
      <c r="DE6947" s="81">
        <v>0</v>
      </c>
      <c r="DF6947" s="81">
        <v>2.4775985538148935</v>
      </c>
      <c r="DG6947" s="81">
        <v>2.4775985538148935</v>
      </c>
      <c r="DH6947" s="81">
        <v>2.4775985538148935</v>
      </c>
      <c r="DI6947" s="81">
        <v>0</v>
      </c>
      <c r="DJ6947" s="81">
        <v>1.453298803872547E-6</v>
      </c>
      <c r="DL6947" s="81">
        <v>0</v>
      </c>
      <c r="DM6947" s="81">
        <v>3.6006910147355371E-6</v>
      </c>
      <c r="DN6947" s="81">
        <v>3.6006910147355371E-6</v>
      </c>
      <c r="DO6947" s="81">
        <v>0</v>
      </c>
      <c r="DP6947" s="81">
        <v>3.6006910147355371E-6</v>
      </c>
      <c r="DQ6947" s="81">
        <v>3.6006910147355371E-6</v>
      </c>
      <c r="DR6947" s="81">
        <v>0</v>
      </c>
      <c r="DS6947" s="81">
        <v>3.6006910147355371E-6</v>
      </c>
      <c r="DT6947" s="81">
        <v>3.6006910147355371E-6</v>
      </c>
      <c r="DU6947" s="81">
        <v>0</v>
      </c>
      <c r="DV6947" s="81">
        <v>0</v>
      </c>
      <c r="DW6947" s="81">
        <v>0</v>
      </c>
      <c r="GE6947" s="81" t="s">
        <v>449</v>
      </c>
      <c r="GF6947" s="81" t="s">
        <v>155</v>
      </c>
      <c r="GG6947" s="81" t="s">
        <v>508</v>
      </c>
      <c r="GH6947" s="81" t="s">
        <v>451</v>
      </c>
      <c r="GI6947" s="81">
        <v>2028</v>
      </c>
      <c r="GJ6947" s="81" t="s">
        <v>201</v>
      </c>
      <c r="GK6947" s="81">
        <v>247.27299216497681</v>
      </c>
      <c r="GL6947" s="81">
        <v>376.43</v>
      </c>
      <c r="GM6947" s="81">
        <v>2028</v>
      </c>
      <c r="GN6947" s="81" t="s">
        <v>173</v>
      </c>
      <c r="GO6947" s="81">
        <v>1.1148832299820636E-2</v>
      </c>
      <c r="GP6947" s="81">
        <v>10</v>
      </c>
      <c r="GQ6947" s="81">
        <v>0</v>
      </c>
      <c r="GR6947" s="81" t="s">
        <v>448</v>
      </c>
      <c r="GS6947" s="81">
        <v>1.1148832299820638E-2</v>
      </c>
      <c r="GT6947" s="81">
        <v>2.7568051219221892</v>
      </c>
      <c r="GU6947" s="81">
        <v>1.1148832299820638E-2</v>
      </c>
      <c r="GV6947" s="81">
        <v>2.7568051219221892</v>
      </c>
      <c r="GW6947" s="81">
        <v>1.1148832299820638E-2</v>
      </c>
      <c r="GX6947" s="81">
        <v>2.7568051219221892</v>
      </c>
      <c r="GY6947" s="81">
        <v>1.1148832299820638E-2</v>
      </c>
      <c r="GZ6947" s="81">
        <v>2.7568051219221892</v>
      </c>
    </row>
    <row r="6948" spans="98:208" x14ac:dyDescent="0.25">
      <c r="CT6948" s="81" t="s">
        <v>155</v>
      </c>
      <c r="CU6948" s="81" t="s">
        <v>503</v>
      </c>
      <c r="CV6948" s="81" t="s">
        <v>458</v>
      </c>
      <c r="CW6948" s="81">
        <v>2023</v>
      </c>
      <c r="CX6948" s="81">
        <v>0</v>
      </c>
      <c r="CY6948" s="81">
        <v>0</v>
      </c>
      <c r="CZ6948" s="81">
        <v>0</v>
      </c>
      <c r="DA6948" s="81">
        <v>0</v>
      </c>
      <c r="DB6948" s="81">
        <v>9129.7460702368189</v>
      </c>
      <c r="DC6948" s="81">
        <v>233.23007680794649</v>
      </c>
      <c r="DD6948" s="81">
        <v>8896.5159934288731</v>
      </c>
      <c r="DE6948" s="81">
        <v>0</v>
      </c>
      <c r="DF6948" s="81">
        <v>2.6002430136060819</v>
      </c>
      <c r="DG6948" s="81">
        <v>2.6002430136060819</v>
      </c>
      <c r="DH6948" s="81">
        <v>2.6002430136060819</v>
      </c>
      <c r="DI6948" s="81">
        <v>2.6002430136060819</v>
      </c>
      <c r="DJ6948" s="81">
        <v>1.453298803872547E-6</v>
      </c>
      <c r="DL6948" s="81">
        <v>0</v>
      </c>
      <c r="DM6948" s="81">
        <v>3.7789300614516655E-6</v>
      </c>
      <c r="DN6948" s="81">
        <v>3.7789300614516655E-6</v>
      </c>
      <c r="DO6948" s="81">
        <v>0</v>
      </c>
      <c r="DP6948" s="81">
        <v>3.7789300614516655E-6</v>
      </c>
      <c r="DQ6948" s="81">
        <v>3.7789300614516655E-6</v>
      </c>
      <c r="DR6948" s="81">
        <v>0</v>
      </c>
      <c r="DS6948" s="81">
        <v>3.7789300614516655E-6</v>
      </c>
      <c r="DT6948" s="81">
        <v>3.7789300614516655E-6</v>
      </c>
      <c r="DU6948" s="81">
        <v>0</v>
      </c>
      <c r="DV6948" s="81">
        <v>3.7789300614516655E-6</v>
      </c>
      <c r="DW6948" s="81">
        <v>3.7789300614516655E-6</v>
      </c>
      <c r="GE6948" s="81" t="s">
        <v>449</v>
      </c>
      <c r="GF6948" s="81" t="s">
        <v>155</v>
      </c>
      <c r="GG6948" s="81" t="s">
        <v>508</v>
      </c>
      <c r="GH6948" s="81" t="s">
        <v>451</v>
      </c>
      <c r="GI6948" s="81">
        <v>2029</v>
      </c>
      <c r="GJ6948" s="81" t="s">
        <v>201</v>
      </c>
      <c r="GK6948" s="81">
        <v>247.27299216497681</v>
      </c>
      <c r="GL6948" s="81">
        <v>376.43</v>
      </c>
      <c r="GM6948" s="81">
        <v>2029</v>
      </c>
      <c r="GN6948" s="81" t="s">
        <v>173</v>
      </c>
      <c r="GO6948" s="81">
        <v>1.1148832299820636E-2</v>
      </c>
      <c r="GP6948" s="81">
        <v>10</v>
      </c>
      <c r="GQ6948" s="81">
        <v>0</v>
      </c>
      <c r="GR6948" s="81" t="s">
        <v>448</v>
      </c>
      <c r="GS6948" s="81">
        <v>1.1148832299820638E-2</v>
      </c>
      <c r="GT6948" s="81">
        <v>2.7568051219221892</v>
      </c>
      <c r="GU6948" s="81">
        <v>1.1148832299820638E-2</v>
      </c>
      <c r="GV6948" s="81">
        <v>2.7568051219221892</v>
      </c>
      <c r="GW6948" s="81">
        <v>1.1148832299820638E-2</v>
      </c>
      <c r="GX6948" s="81">
        <v>2.7568051219221892</v>
      </c>
      <c r="GY6948" s="81">
        <v>1.1148832299820638E-2</v>
      </c>
      <c r="GZ6948" s="81">
        <v>2.7568051219221892</v>
      </c>
    </row>
    <row r="6949" spans="98:208" x14ac:dyDescent="0.25">
      <c r="CT6949" s="81" t="s">
        <v>155</v>
      </c>
      <c r="CU6949" s="81" t="s">
        <v>503</v>
      </c>
      <c r="CV6949" s="81" t="s">
        <v>458</v>
      </c>
      <c r="CW6949" s="81">
        <v>2024</v>
      </c>
      <c r="CX6949" s="81">
        <v>0</v>
      </c>
      <c r="CY6949" s="81">
        <v>0</v>
      </c>
      <c r="CZ6949" s="81">
        <v>0</v>
      </c>
      <c r="DA6949" s="81">
        <v>0</v>
      </c>
      <c r="DB6949" s="81">
        <v>9129.7460702368189</v>
      </c>
      <c r="DC6949" s="81">
        <v>233.23007680794649</v>
      </c>
      <c r="DD6949" s="81">
        <v>8896.5159934288731</v>
      </c>
      <c r="DE6949" s="81">
        <v>0</v>
      </c>
      <c r="DF6949" s="81">
        <v>2.6002430136060819</v>
      </c>
      <c r="DG6949" s="81">
        <v>2.6002430136060819</v>
      </c>
      <c r="DH6949" s="81">
        <v>2.6002430136060819</v>
      </c>
      <c r="DI6949" s="81">
        <v>2.6002430136060819</v>
      </c>
      <c r="DJ6949" s="81">
        <v>1.453298803872547E-6</v>
      </c>
      <c r="DL6949" s="81">
        <v>0</v>
      </c>
      <c r="DM6949" s="81">
        <v>3.7789300614516655E-6</v>
      </c>
      <c r="DN6949" s="81">
        <v>3.7789300614516655E-6</v>
      </c>
      <c r="DO6949" s="81">
        <v>0</v>
      </c>
      <c r="DP6949" s="81">
        <v>3.7789300614516655E-6</v>
      </c>
      <c r="DQ6949" s="81">
        <v>3.7789300614516655E-6</v>
      </c>
      <c r="DR6949" s="81">
        <v>0</v>
      </c>
      <c r="DS6949" s="81">
        <v>3.7789300614516655E-6</v>
      </c>
      <c r="DT6949" s="81">
        <v>3.7789300614516655E-6</v>
      </c>
      <c r="DU6949" s="81">
        <v>0</v>
      </c>
      <c r="DV6949" s="81">
        <v>3.7789300614516655E-6</v>
      </c>
      <c r="DW6949" s="81">
        <v>3.7789300614516655E-6</v>
      </c>
      <c r="GE6949" s="81" t="s">
        <v>449</v>
      </c>
      <c r="GF6949" s="81" t="s">
        <v>155</v>
      </c>
      <c r="GG6949" s="81" t="s">
        <v>508</v>
      </c>
      <c r="GH6949" s="81" t="s">
        <v>451</v>
      </c>
      <c r="GI6949" s="81">
        <v>2030</v>
      </c>
      <c r="GJ6949" s="81" t="s">
        <v>201</v>
      </c>
      <c r="GK6949" s="81">
        <v>247.27299216497681</v>
      </c>
      <c r="GL6949" s="81">
        <v>376.43</v>
      </c>
      <c r="GM6949" s="81">
        <v>2030</v>
      </c>
      <c r="GN6949" s="81" t="s">
        <v>173</v>
      </c>
      <c r="GO6949" s="81">
        <v>1.1148832299820636E-2</v>
      </c>
      <c r="GP6949" s="81">
        <v>10</v>
      </c>
      <c r="GQ6949" s="81">
        <v>0</v>
      </c>
      <c r="GR6949" s="81" t="s">
        <v>448</v>
      </c>
      <c r="GS6949" s="81">
        <v>0</v>
      </c>
      <c r="GT6949" s="81">
        <v>0</v>
      </c>
      <c r="GU6949" s="81">
        <v>1.1148832299820638E-2</v>
      </c>
      <c r="GV6949" s="81">
        <v>2.7568051219221892</v>
      </c>
      <c r="GW6949" s="81">
        <v>1.1148832299820638E-2</v>
      </c>
      <c r="GX6949" s="81">
        <v>2.7568051219221892</v>
      </c>
      <c r="GY6949" s="81">
        <v>1.1148832299820638E-2</v>
      </c>
      <c r="GZ6949" s="81">
        <v>2.7568051219221892</v>
      </c>
    </row>
    <row r="6950" spans="98:208" x14ac:dyDescent="0.25">
      <c r="CT6950" s="81" t="s">
        <v>155</v>
      </c>
      <c r="CU6950" s="81" t="s">
        <v>503</v>
      </c>
      <c r="CV6950" s="81" t="s">
        <v>458</v>
      </c>
      <c r="CW6950" s="81">
        <v>2025</v>
      </c>
      <c r="CX6950" s="81">
        <v>0</v>
      </c>
      <c r="CY6950" s="81">
        <v>0</v>
      </c>
      <c r="CZ6950" s="81">
        <v>0</v>
      </c>
      <c r="DA6950" s="81">
        <v>0</v>
      </c>
      <c r="DB6950" s="81">
        <v>9129.7460702368189</v>
      </c>
      <c r="DC6950" s="81">
        <v>233.23007680794649</v>
      </c>
      <c r="DD6950" s="81">
        <v>8896.5159934288731</v>
      </c>
      <c r="DE6950" s="81">
        <v>0</v>
      </c>
      <c r="DF6950" s="81">
        <v>2.6002430136060819</v>
      </c>
      <c r="DG6950" s="81">
        <v>2.6002430136060819</v>
      </c>
      <c r="DH6950" s="81">
        <v>2.6002430136060819</v>
      </c>
      <c r="DI6950" s="81">
        <v>2.6002430136060819</v>
      </c>
      <c r="DJ6950" s="81">
        <v>1.453298803872547E-6</v>
      </c>
      <c r="DL6950" s="81">
        <v>0</v>
      </c>
      <c r="DM6950" s="81">
        <v>3.7789300614516655E-6</v>
      </c>
      <c r="DN6950" s="81">
        <v>3.7789300614516655E-6</v>
      </c>
      <c r="DO6950" s="81">
        <v>0</v>
      </c>
      <c r="DP6950" s="81">
        <v>3.7789300614516655E-6</v>
      </c>
      <c r="DQ6950" s="81">
        <v>3.7789300614516655E-6</v>
      </c>
      <c r="DR6950" s="81">
        <v>0</v>
      </c>
      <c r="DS6950" s="81">
        <v>3.7789300614516655E-6</v>
      </c>
      <c r="DT6950" s="81">
        <v>3.7789300614516655E-6</v>
      </c>
      <c r="DU6950" s="81">
        <v>0</v>
      </c>
      <c r="DV6950" s="81">
        <v>3.7789300614516655E-6</v>
      </c>
      <c r="DW6950" s="81">
        <v>3.7789300614516655E-6</v>
      </c>
      <c r="GE6950" s="81" t="s">
        <v>449</v>
      </c>
      <c r="GF6950" s="81" t="s">
        <v>155</v>
      </c>
      <c r="GG6950" s="81" t="s">
        <v>508</v>
      </c>
      <c r="GH6950" s="81" t="s">
        <v>451</v>
      </c>
      <c r="GI6950" s="81">
        <v>2031</v>
      </c>
      <c r="GJ6950" s="81" t="s">
        <v>201</v>
      </c>
      <c r="GK6950" s="81">
        <v>247.27299216497681</v>
      </c>
      <c r="GL6950" s="81">
        <v>376.43</v>
      </c>
      <c r="GM6950" s="81">
        <v>2031</v>
      </c>
      <c r="GN6950" s="81" t="s">
        <v>173</v>
      </c>
      <c r="GO6950" s="81">
        <v>1.1148832299820636E-2</v>
      </c>
      <c r="GP6950" s="81">
        <v>10</v>
      </c>
      <c r="GQ6950" s="81">
        <v>0</v>
      </c>
      <c r="GR6950" s="81" t="s">
        <v>448</v>
      </c>
      <c r="GS6950" s="81">
        <v>0</v>
      </c>
      <c r="GT6950" s="81">
        <v>0</v>
      </c>
      <c r="GU6950" s="81">
        <v>0</v>
      </c>
      <c r="GV6950" s="81">
        <v>0</v>
      </c>
      <c r="GW6950" s="81">
        <v>1.1148832299820638E-2</v>
      </c>
      <c r="GX6950" s="81">
        <v>2.7568051219221892</v>
      </c>
      <c r="GY6950" s="81">
        <v>1.1148832299820638E-2</v>
      </c>
      <c r="GZ6950" s="81">
        <v>2.7568051219221892</v>
      </c>
    </row>
    <row r="6951" spans="98:208" x14ac:dyDescent="0.25">
      <c r="CT6951" s="81" t="s">
        <v>155</v>
      </c>
      <c r="CU6951" s="81" t="s">
        <v>503</v>
      </c>
      <c r="CV6951" s="81" t="s">
        <v>458</v>
      </c>
      <c r="CW6951" s="81">
        <v>2026</v>
      </c>
      <c r="CX6951" s="81">
        <v>0</v>
      </c>
      <c r="CY6951" s="81">
        <v>0</v>
      </c>
      <c r="CZ6951" s="81">
        <v>0</v>
      </c>
      <c r="DA6951" s="81">
        <v>0</v>
      </c>
      <c r="DB6951" s="81">
        <v>9129.7460702368189</v>
      </c>
      <c r="DC6951" s="81">
        <v>233.23007680794649</v>
      </c>
      <c r="DD6951" s="81">
        <v>8896.5159934288731</v>
      </c>
      <c r="DE6951" s="81">
        <v>0</v>
      </c>
      <c r="DF6951" s="81">
        <v>2.6002430136060819</v>
      </c>
      <c r="DG6951" s="81">
        <v>2.6002430136060819</v>
      </c>
      <c r="DH6951" s="81">
        <v>2.6002430136060819</v>
      </c>
      <c r="DI6951" s="81">
        <v>2.6002430136060819</v>
      </c>
      <c r="DJ6951" s="81">
        <v>1.453298803872547E-6</v>
      </c>
      <c r="DL6951" s="81">
        <v>0</v>
      </c>
      <c r="DM6951" s="81">
        <v>3.7789300614516655E-6</v>
      </c>
      <c r="DN6951" s="81">
        <v>3.7789300614516655E-6</v>
      </c>
      <c r="DO6951" s="81">
        <v>0</v>
      </c>
      <c r="DP6951" s="81">
        <v>3.7789300614516655E-6</v>
      </c>
      <c r="DQ6951" s="81">
        <v>3.7789300614516655E-6</v>
      </c>
      <c r="DR6951" s="81">
        <v>0</v>
      </c>
      <c r="DS6951" s="81">
        <v>3.7789300614516655E-6</v>
      </c>
      <c r="DT6951" s="81">
        <v>3.7789300614516655E-6</v>
      </c>
      <c r="DU6951" s="81">
        <v>0</v>
      </c>
      <c r="DV6951" s="81">
        <v>3.7789300614516655E-6</v>
      </c>
      <c r="DW6951" s="81">
        <v>3.7789300614516655E-6</v>
      </c>
      <c r="GE6951" s="81" t="s">
        <v>449</v>
      </c>
      <c r="GF6951" s="81" t="s">
        <v>155</v>
      </c>
      <c r="GG6951" s="81" t="s">
        <v>508</v>
      </c>
      <c r="GH6951" s="81" t="s">
        <v>451</v>
      </c>
      <c r="GI6951" s="81">
        <v>2032</v>
      </c>
      <c r="GJ6951" s="81" t="s">
        <v>201</v>
      </c>
      <c r="GK6951" s="81">
        <v>247.27299216497681</v>
      </c>
      <c r="GL6951" s="81">
        <v>376.43</v>
      </c>
      <c r="GM6951" s="81">
        <v>2032</v>
      </c>
      <c r="GN6951" s="81" t="s">
        <v>173</v>
      </c>
      <c r="GO6951" s="81">
        <v>1.1148832299820636E-2</v>
      </c>
      <c r="GP6951" s="81">
        <v>10</v>
      </c>
      <c r="GQ6951" s="81">
        <v>0</v>
      </c>
      <c r="GR6951" s="81" t="s">
        <v>448</v>
      </c>
      <c r="GS6951" s="81">
        <v>0</v>
      </c>
      <c r="GT6951" s="81">
        <v>0</v>
      </c>
      <c r="GU6951" s="81">
        <v>0</v>
      </c>
      <c r="GV6951" s="81">
        <v>0</v>
      </c>
      <c r="GW6951" s="81">
        <v>0</v>
      </c>
      <c r="GX6951" s="81">
        <v>0</v>
      </c>
      <c r="GY6951" s="81">
        <v>1.1148832299820638E-2</v>
      </c>
      <c r="GZ6951" s="81">
        <v>2.7568051219221892</v>
      </c>
    </row>
    <row r="6952" spans="98:208" x14ac:dyDescent="0.25">
      <c r="CT6952" s="81" t="s">
        <v>155</v>
      </c>
      <c r="CU6952" s="81" t="s">
        <v>503</v>
      </c>
      <c r="CV6952" s="81" t="s">
        <v>458</v>
      </c>
      <c r="CW6952" s="81">
        <v>2027</v>
      </c>
      <c r="CX6952" s="81">
        <v>0</v>
      </c>
      <c r="CY6952" s="81">
        <v>0</v>
      </c>
      <c r="CZ6952" s="81">
        <v>0</v>
      </c>
      <c r="DA6952" s="81">
        <v>0</v>
      </c>
      <c r="DB6952" s="81">
        <v>9129.7460702368189</v>
      </c>
      <c r="DC6952" s="81">
        <v>233.23007680794649</v>
      </c>
      <c r="DD6952" s="81">
        <v>8896.5159934288731</v>
      </c>
      <c r="DE6952" s="81">
        <v>0</v>
      </c>
      <c r="DF6952" s="81">
        <v>2.6002430136060819</v>
      </c>
      <c r="DG6952" s="81">
        <v>2.6002430136060819</v>
      </c>
      <c r="DH6952" s="81">
        <v>2.6002430136060819</v>
      </c>
      <c r="DI6952" s="81">
        <v>2.6002430136060819</v>
      </c>
      <c r="DJ6952" s="81">
        <v>1.453298803872547E-6</v>
      </c>
      <c r="DL6952" s="81">
        <v>0</v>
      </c>
      <c r="DM6952" s="81">
        <v>3.7789300614516655E-6</v>
      </c>
      <c r="DN6952" s="81">
        <v>3.7789300614516655E-6</v>
      </c>
      <c r="DO6952" s="81">
        <v>0</v>
      </c>
      <c r="DP6952" s="81">
        <v>3.7789300614516655E-6</v>
      </c>
      <c r="DQ6952" s="81">
        <v>3.7789300614516655E-6</v>
      </c>
      <c r="DR6952" s="81">
        <v>0</v>
      </c>
      <c r="DS6952" s="81">
        <v>3.7789300614516655E-6</v>
      </c>
      <c r="DT6952" s="81">
        <v>3.7789300614516655E-6</v>
      </c>
      <c r="DU6952" s="81">
        <v>0</v>
      </c>
      <c r="DV6952" s="81">
        <v>3.7789300614516655E-6</v>
      </c>
      <c r="DW6952" s="81">
        <v>3.7789300614516655E-6</v>
      </c>
      <c r="GE6952" s="81" t="s">
        <v>449</v>
      </c>
      <c r="GF6952" s="81" t="s">
        <v>155</v>
      </c>
      <c r="GG6952" s="81" t="s">
        <v>508</v>
      </c>
      <c r="GH6952" s="81" t="s">
        <v>452</v>
      </c>
      <c r="GI6952" s="81">
        <v>2021</v>
      </c>
      <c r="GJ6952" s="81" t="s">
        <v>201</v>
      </c>
      <c r="GK6952" s="81">
        <v>0.69641821681223903</v>
      </c>
      <c r="GL6952" s="81">
        <v>376.43</v>
      </c>
      <c r="GM6952" s="81">
        <v>2021</v>
      </c>
      <c r="GN6952" s="81" t="s">
        <v>173</v>
      </c>
      <c r="GO6952" s="81">
        <v>1.1148832299820636E-2</v>
      </c>
      <c r="GP6952" s="81">
        <v>10</v>
      </c>
      <c r="GQ6952" s="81">
        <v>0</v>
      </c>
      <c r="GR6952" s="81" t="s">
        <v>448</v>
      </c>
      <c r="GS6952" s="81">
        <v>1.1148832299820638E-2</v>
      </c>
      <c r="GT6952" s="81">
        <v>7.7642499097797827E-3</v>
      </c>
      <c r="GU6952" s="81">
        <v>1.1148832299820638E-2</v>
      </c>
      <c r="GV6952" s="81">
        <v>7.7642499097797827E-3</v>
      </c>
      <c r="GW6952" s="81">
        <v>0</v>
      </c>
      <c r="GX6952" s="81">
        <v>0</v>
      </c>
      <c r="GY6952" s="81">
        <v>0</v>
      </c>
      <c r="GZ6952" s="81">
        <v>0</v>
      </c>
    </row>
    <row r="6953" spans="98:208" x14ac:dyDescent="0.25">
      <c r="CT6953" s="81" t="s">
        <v>155</v>
      </c>
      <c r="CU6953" s="81" t="s">
        <v>503</v>
      </c>
      <c r="CV6953" s="81" t="s">
        <v>458</v>
      </c>
      <c r="CW6953" s="81">
        <v>2028</v>
      </c>
      <c r="CX6953" s="81">
        <v>0</v>
      </c>
      <c r="CY6953" s="81">
        <v>0</v>
      </c>
      <c r="CZ6953" s="81">
        <v>0</v>
      </c>
      <c r="DA6953" s="81">
        <v>0</v>
      </c>
      <c r="DB6953" s="81">
        <v>9534.9220877097414</v>
      </c>
      <c r="DC6953" s="81">
        <v>247.27299216495479</v>
      </c>
      <c r="DD6953" s="81">
        <v>9287.649095544788</v>
      </c>
      <c r="DE6953" s="81">
        <v>0</v>
      </c>
      <c r="DF6953" s="81">
        <v>2.7568051219219432</v>
      </c>
      <c r="DG6953" s="81">
        <v>2.7568051219219432</v>
      </c>
      <c r="DH6953" s="81">
        <v>2.7568051219219432</v>
      </c>
      <c r="DI6953" s="81">
        <v>2.7568051219219432</v>
      </c>
      <c r="DJ6953" s="81">
        <v>1.453298803872547E-6</v>
      </c>
      <c r="DL6953" s="81">
        <v>0</v>
      </c>
      <c r="DM6953" s="81">
        <v>4.0064615861988714E-6</v>
      </c>
      <c r="DN6953" s="81">
        <v>4.0064615861988714E-6</v>
      </c>
      <c r="DO6953" s="81">
        <v>0</v>
      </c>
      <c r="DP6953" s="81">
        <v>4.0064615861988714E-6</v>
      </c>
      <c r="DQ6953" s="81">
        <v>4.0064615861988714E-6</v>
      </c>
      <c r="DR6953" s="81">
        <v>0</v>
      </c>
      <c r="DS6953" s="81">
        <v>4.0064615861988714E-6</v>
      </c>
      <c r="DT6953" s="81">
        <v>4.0064615861988714E-6</v>
      </c>
      <c r="DU6953" s="81">
        <v>0</v>
      </c>
      <c r="DV6953" s="81">
        <v>4.0064615861988714E-6</v>
      </c>
      <c r="DW6953" s="81">
        <v>4.0064615861988714E-6</v>
      </c>
      <c r="GE6953" s="81" t="s">
        <v>449</v>
      </c>
      <c r="GF6953" s="81" t="s">
        <v>155</v>
      </c>
      <c r="GG6953" s="81" t="s">
        <v>508</v>
      </c>
      <c r="GH6953" s="81" t="s">
        <v>452</v>
      </c>
      <c r="GI6953" s="81">
        <v>2022</v>
      </c>
      <c r="GJ6953" s="81" t="s">
        <v>201</v>
      </c>
      <c r="GK6953" s="81">
        <v>0.69641821681223903</v>
      </c>
      <c r="GL6953" s="81">
        <v>376.43</v>
      </c>
      <c r="GM6953" s="81">
        <v>2022</v>
      </c>
      <c r="GN6953" s="81" t="s">
        <v>173</v>
      </c>
      <c r="GO6953" s="81">
        <v>1.1148832299820636E-2</v>
      </c>
      <c r="GP6953" s="81">
        <v>10</v>
      </c>
      <c r="GQ6953" s="81">
        <v>0</v>
      </c>
      <c r="GR6953" s="81" t="s">
        <v>448</v>
      </c>
      <c r="GS6953" s="81">
        <v>1.1148832299820638E-2</v>
      </c>
      <c r="GT6953" s="81">
        <v>7.7642499097797827E-3</v>
      </c>
      <c r="GU6953" s="81">
        <v>1.1148832299820638E-2</v>
      </c>
      <c r="GV6953" s="81">
        <v>7.7642499097797827E-3</v>
      </c>
      <c r="GW6953" s="81">
        <v>1.1148832299820638E-2</v>
      </c>
      <c r="GX6953" s="81">
        <v>7.7642499097797827E-3</v>
      </c>
      <c r="GY6953" s="81">
        <v>0</v>
      </c>
      <c r="GZ6953" s="81">
        <v>0</v>
      </c>
    </row>
    <row r="6954" spans="98:208" x14ac:dyDescent="0.25">
      <c r="CT6954" s="81" t="s">
        <v>155</v>
      </c>
      <c r="CU6954" s="81" t="s">
        <v>503</v>
      </c>
      <c r="CV6954" s="81" t="s">
        <v>458</v>
      </c>
      <c r="CW6954" s="81">
        <v>2029</v>
      </c>
      <c r="CX6954" s="81">
        <v>0</v>
      </c>
      <c r="CY6954" s="81">
        <v>0</v>
      </c>
      <c r="CZ6954" s="81">
        <v>0</v>
      </c>
      <c r="DA6954" s="81">
        <v>0</v>
      </c>
      <c r="DB6954" s="81">
        <v>9534.9220877097414</v>
      </c>
      <c r="DC6954" s="81">
        <v>247.27299216495479</v>
      </c>
      <c r="DD6954" s="81">
        <v>9287.649095544788</v>
      </c>
      <c r="DE6954" s="81">
        <v>0</v>
      </c>
      <c r="DF6954" s="81">
        <v>2.7568051219219432</v>
      </c>
      <c r="DG6954" s="81">
        <v>2.7568051219219432</v>
      </c>
      <c r="DH6954" s="81">
        <v>2.7568051219219432</v>
      </c>
      <c r="DI6954" s="81">
        <v>2.7568051219219432</v>
      </c>
      <c r="DJ6954" s="81">
        <v>1.453298803872547E-6</v>
      </c>
      <c r="DL6954" s="81">
        <v>0</v>
      </c>
      <c r="DM6954" s="81">
        <v>4.0064615861988714E-6</v>
      </c>
      <c r="DN6954" s="81">
        <v>4.0064615861988714E-6</v>
      </c>
      <c r="DO6954" s="81">
        <v>0</v>
      </c>
      <c r="DP6954" s="81">
        <v>4.0064615861988714E-6</v>
      </c>
      <c r="DQ6954" s="81">
        <v>4.0064615861988714E-6</v>
      </c>
      <c r="DR6954" s="81">
        <v>0</v>
      </c>
      <c r="DS6954" s="81">
        <v>4.0064615861988714E-6</v>
      </c>
      <c r="DT6954" s="81">
        <v>4.0064615861988714E-6</v>
      </c>
      <c r="DU6954" s="81">
        <v>0</v>
      </c>
      <c r="DV6954" s="81">
        <v>4.0064615861988714E-6</v>
      </c>
      <c r="DW6954" s="81">
        <v>4.0064615861988714E-6</v>
      </c>
      <c r="GE6954" s="81" t="s">
        <v>449</v>
      </c>
      <c r="GF6954" s="81" t="s">
        <v>155</v>
      </c>
      <c r="GG6954" s="81" t="s">
        <v>508</v>
      </c>
      <c r="GH6954" s="81" t="s">
        <v>452</v>
      </c>
      <c r="GI6954" s="81">
        <v>2023</v>
      </c>
      <c r="GJ6954" s="81" t="s">
        <v>201</v>
      </c>
      <c r="GK6954" s="81">
        <v>0.71896016785821104</v>
      </c>
      <c r="GL6954" s="81">
        <v>376.43</v>
      </c>
      <c r="GM6954" s="81">
        <v>2023</v>
      </c>
      <c r="GN6954" s="81" t="s">
        <v>173</v>
      </c>
      <c r="GO6954" s="81">
        <v>1.1148832299820636E-2</v>
      </c>
      <c r="GP6954" s="81">
        <v>10</v>
      </c>
      <c r="GQ6954" s="81">
        <v>0</v>
      </c>
      <c r="GR6954" s="81" t="s">
        <v>448</v>
      </c>
      <c r="GS6954" s="81">
        <v>1.1148832299820638E-2</v>
      </c>
      <c r="GT6954" s="81">
        <v>8.0155663417020902E-3</v>
      </c>
      <c r="GU6954" s="81">
        <v>1.1148832299820638E-2</v>
      </c>
      <c r="GV6954" s="81">
        <v>8.0155663417020902E-3</v>
      </c>
      <c r="GW6954" s="81">
        <v>1.1148832299820638E-2</v>
      </c>
      <c r="GX6954" s="81">
        <v>8.0155663417020902E-3</v>
      </c>
      <c r="GY6954" s="81">
        <v>1.1148832299820638E-2</v>
      </c>
      <c r="GZ6954" s="81">
        <v>8.0155663417020902E-3</v>
      </c>
    </row>
    <row r="6955" spans="98:208" x14ac:dyDescent="0.25">
      <c r="CT6955" s="81" t="s">
        <v>155</v>
      </c>
      <c r="CU6955" s="81" t="s">
        <v>503</v>
      </c>
      <c r="CV6955" s="81" t="s">
        <v>458</v>
      </c>
      <c r="CW6955" s="81">
        <v>2030</v>
      </c>
      <c r="CX6955" s="81">
        <v>0</v>
      </c>
      <c r="CY6955" s="81">
        <v>0</v>
      </c>
      <c r="CZ6955" s="81">
        <v>0</v>
      </c>
      <c r="DA6955" s="81">
        <v>0</v>
      </c>
      <c r="DB6955" s="81">
        <v>9534.9220877097414</v>
      </c>
      <c r="DC6955" s="81">
        <v>247.27299216495479</v>
      </c>
      <c r="DD6955" s="81">
        <v>9287.649095544788</v>
      </c>
      <c r="DE6955" s="81">
        <v>0</v>
      </c>
      <c r="DF6955" s="81">
        <v>0</v>
      </c>
      <c r="DG6955" s="81">
        <v>2.7568051219219432</v>
      </c>
      <c r="DH6955" s="81">
        <v>2.7568051219219432</v>
      </c>
      <c r="DI6955" s="81">
        <v>2.7568051219219432</v>
      </c>
      <c r="DJ6955" s="81">
        <v>1.453298803872547E-6</v>
      </c>
      <c r="DL6955" s="81">
        <v>0</v>
      </c>
      <c r="DM6955" s="81">
        <v>0</v>
      </c>
      <c r="DN6955" s="81">
        <v>0</v>
      </c>
      <c r="DO6955" s="81">
        <v>0</v>
      </c>
      <c r="DP6955" s="81">
        <v>4.0064615861988714E-6</v>
      </c>
      <c r="DQ6955" s="81">
        <v>4.0064615861988714E-6</v>
      </c>
      <c r="DR6955" s="81">
        <v>0</v>
      </c>
      <c r="DS6955" s="81">
        <v>4.0064615861988714E-6</v>
      </c>
      <c r="DT6955" s="81">
        <v>4.0064615861988714E-6</v>
      </c>
      <c r="DU6955" s="81">
        <v>0</v>
      </c>
      <c r="DV6955" s="81">
        <v>4.0064615861988714E-6</v>
      </c>
      <c r="DW6955" s="81">
        <v>4.0064615861988714E-6</v>
      </c>
      <c r="GE6955" s="81" t="s">
        <v>449</v>
      </c>
      <c r="GF6955" s="81" t="s">
        <v>155</v>
      </c>
      <c r="GG6955" s="81" t="s">
        <v>508</v>
      </c>
      <c r="GH6955" s="81" t="s">
        <v>452</v>
      </c>
      <c r="GI6955" s="81">
        <v>2024</v>
      </c>
      <c r="GJ6955" s="81" t="s">
        <v>201</v>
      </c>
      <c r="GK6955" s="81">
        <v>0.71896016785821104</v>
      </c>
      <c r="GL6955" s="81">
        <v>376.43</v>
      </c>
      <c r="GM6955" s="81">
        <v>2024</v>
      </c>
      <c r="GN6955" s="81" t="s">
        <v>173</v>
      </c>
      <c r="GO6955" s="81">
        <v>1.1148832299820636E-2</v>
      </c>
      <c r="GP6955" s="81">
        <v>10</v>
      </c>
      <c r="GQ6955" s="81">
        <v>0</v>
      </c>
      <c r="GR6955" s="81" t="s">
        <v>448</v>
      </c>
      <c r="GS6955" s="81">
        <v>1.1148832299820638E-2</v>
      </c>
      <c r="GT6955" s="81">
        <v>8.0155663417020902E-3</v>
      </c>
      <c r="GU6955" s="81">
        <v>1.1148832299820638E-2</v>
      </c>
      <c r="GV6955" s="81">
        <v>8.0155663417020902E-3</v>
      </c>
      <c r="GW6955" s="81">
        <v>1.1148832299820638E-2</v>
      </c>
      <c r="GX6955" s="81">
        <v>8.0155663417020902E-3</v>
      </c>
      <c r="GY6955" s="81">
        <v>1.1148832299820638E-2</v>
      </c>
      <c r="GZ6955" s="81">
        <v>8.0155663417020902E-3</v>
      </c>
    </row>
    <row r="6956" spans="98:208" x14ac:dyDescent="0.25">
      <c r="CT6956" s="81" t="s">
        <v>155</v>
      </c>
      <c r="CU6956" s="81" t="s">
        <v>503</v>
      </c>
      <c r="CV6956" s="81" t="s">
        <v>458</v>
      </c>
      <c r="CW6956" s="81">
        <v>2031</v>
      </c>
      <c r="CX6956" s="81">
        <v>0</v>
      </c>
      <c r="CY6956" s="81">
        <v>0</v>
      </c>
      <c r="CZ6956" s="81">
        <v>0</v>
      </c>
      <c r="DA6956" s="81">
        <v>0</v>
      </c>
      <c r="DB6956" s="81">
        <v>9534.9220877097414</v>
      </c>
      <c r="DC6956" s="81">
        <v>247.27299216495479</v>
      </c>
      <c r="DD6956" s="81">
        <v>9287.649095544788</v>
      </c>
      <c r="DE6956" s="81">
        <v>0</v>
      </c>
      <c r="DF6956" s="81">
        <v>0</v>
      </c>
      <c r="DG6956" s="81">
        <v>0</v>
      </c>
      <c r="DH6956" s="81">
        <v>2.7568051219219432</v>
      </c>
      <c r="DI6956" s="81">
        <v>2.7568051219219432</v>
      </c>
      <c r="DJ6956" s="81">
        <v>1.453298803872547E-6</v>
      </c>
      <c r="DL6956" s="81">
        <v>0</v>
      </c>
      <c r="DM6956" s="81">
        <v>0</v>
      </c>
      <c r="DN6956" s="81">
        <v>0</v>
      </c>
      <c r="DO6956" s="81">
        <v>0</v>
      </c>
      <c r="DP6956" s="81">
        <v>0</v>
      </c>
      <c r="DQ6956" s="81">
        <v>0</v>
      </c>
      <c r="DR6956" s="81">
        <v>0</v>
      </c>
      <c r="DS6956" s="81">
        <v>4.0064615861988714E-6</v>
      </c>
      <c r="DT6956" s="81">
        <v>4.0064615861988714E-6</v>
      </c>
      <c r="DU6956" s="81">
        <v>0</v>
      </c>
      <c r="DV6956" s="81">
        <v>4.0064615861988714E-6</v>
      </c>
      <c r="DW6956" s="81">
        <v>4.0064615861988714E-6</v>
      </c>
      <c r="GE6956" s="81" t="s">
        <v>449</v>
      </c>
      <c r="GF6956" s="81" t="s">
        <v>155</v>
      </c>
      <c r="GG6956" s="81" t="s">
        <v>508</v>
      </c>
      <c r="GH6956" s="81" t="s">
        <v>452</v>
      </c>
      <c r="GI6956" s="81">
        <v>2025</v>
      </c>
      <c r="GJ6956" s="81" t="s">
        <v>201</v>
      </c>
      <c r="GK6956" s="81">
        <v>0.71896016785821104</v>
      </c>
      <c r="GL6956" s="81">
        <v>376.43</v>
      </c>
      <c r="GM6956" s="81">
        <v>2025</v>
      </c>
      <c r="GN6956" s="81" t="s">
        <v>173</v>
      </c>
      <c r="GO6956" s="81">
        <v>1.1148832299820636E-2</v>
      </c>
      <c r="GP6956" s="81">
        <v>10</v>
      </c>
      <c r="GQ6956" s="81">
        <v>0</v>
      </c>
      <c r="GR6956" s="81" t="s">
        <v>448</v>
      </c>
      <c r="GS6956" s="81">
        <v>1.1148832299820638E-2</v>
      </c>
      <c r="GT6956" s="81">
        <v>8.0155663417020902E-3</v>
      </c>
      <c r="GU6956" s="81">
        <v>1.1148832299820638E-2</v>
      </c>
      <c r="GV6956" s="81">
        <v>8.0155663417020902E-3</v>
      </c>
      <c r="GW6956" s="81">
        <v>1.1148832299820638E-2</v>
      </c>
      <c r="GX6956" s="81">
        <v>8.0155663417020902E-3</v>
      </c>
      <c r="GY6956" s="81">
        <v>1.1148832299820638E-2</v>
      </c>
      <c r="GZ6956" s="81">
        <v>8.0155663417020902E-3</v>
      </c>
    </row>
    <row r="6957" spans="98:208" x14ac:dyDescent="0.25">
      <c r="CT6957" s="81" t="s">
        <v>155</v>
      </c>
      <c r="CU6957" s="81" t="s">
        <v>503</v>
      </c>
      <c r="CV6957" s="81" t="s">
        <v>458</v>
      </c>
      <c r="CW6957" s="81">
        <v>2032</v>
      </c>
      <c r="CX6957" s="81">
        <v>0</v>
      </c>
      <c r="CY6957" s="81">
        <v>0</v>
      </c>
      <c r="CZ6957" s="81">
        <v>0</v>
      </c>
      <c r="DA6957" s="81">
        <v>0</v>
      </c>
      <c r="DB6957" s="81">
        <v>9534.9220877097414</v>
      </c>
      <c r="DC6957" s="81">
        <v>247.27299216495479</v>
      </c>
      <c r="DD6957" s="81">
        <v>9287.649095544788</v>
      </c>
      <c r="DE6957" s="81">
        <v>0</v>
      </c>
      <c r="DF6957" s="81">
        <v>0</v>
      </c>
      <c r="DG6957" s="81">
        <v>0</v>
      </c>
      <c r="DH6957" s="81">
        <v>0</v>
      </c>
      <c r="DI6957" s="81">
        <v>2.7568051219219432</v>
      </c>
      <c r="DJ6957" s="81">
        <v>1.453298803872547E-6</v>
      </c>
      <c r="DL6957" s="81">
        <v>0</v>
      </c>
      <c r="DM6957" s="81">
        <v>0</v>
      </c>
      <c r="DN6957" s="81">
        <v>0</v>
      </c>
      <c r="DO6957" s="81">
        <v>0</v>
      </c>
      <c r="DP6957" s="81">
        <v>0</v>
      </c>
      <c r="DQ6957" s="81">
        <v>0</v>
      </c>
      <c r="DR6957" s="81">
        <v>0</v>
      </c>
      <c r="DS6957" s="81">
        <v>0</v>
      </c>
      <c r="DT6957" s="81">
        <v>0</v>
      </c>
      <c r="DU6957" s="81">
        <v>0</v>
      </c>
      <c r="DV6957" s="81">
        <v>4.0064615861988714E-6</v>
      </c>
      <c r="DW6957" s="81">
        <v>4.0064615861988714E-6</v>
      </c>
      <c r="GE6957" s="81" t="s">
        <v>449</v>
      </c>
      <c r="GF6957" s="81" t="s">
        <v>155</v>
      </c>
      <c r="GG6957" s="81" t="s">
        <v>508</v>
      </c>
      <c r="GH6957" s="81" t="s">
        <v>452</v>
      </c>
      <c r="GI6957" s="81">
        <v>2026</v>
      </c>
      <c r="GJ6957" s="81" t="s">
        <v>201</v>
      </c>
      <c r="GK6957" s="81">
        <v>0.71896016785821104</v>
      </c>
      <c r="GL6957" s="81">
        <v>376.43</v>
      </c>
      <c r="GM6957" s="81">
        <v>2026</v>
      </c>
      <c r="GN6957" s="81" t="s">
        <v>173</v>
      </c>
      <c r="GO6957" s="81">
        <v>1.1148832299820636E-2</v>
      </c>
      <c r="GP6957" s="81">
        <v>10</v>
      </c>
      <c r="GQ6957" s="81">
        <v>0</v>
      </c>
      <c r="GR6957" s="81" t="s">
        <v>448</v>
      </c>
      <c r="GS6957" s="81">
        <v>1.1148832299820638E-2</v>
      </c>
      <c r="GT6957" s="81">
        <v>8.0155663417020902E-3</v>
      </c>
      <c r="GU6957" s="81">
        <v>1.1148832299820638E-2</v>
      </c>
      <c r="GV6957" s="81">
        <v>8.0155663417020902E-3</v>
      </c>
      <c r="GW6957" s="81">
        <v>1.1148832299820638E-2</v>
      </c>
      <c r="GX6957" s="81">
        <v>8.0155663417020902E-3</v>
      </c>
      <c r="GY6957" s="81">
        <v>1.1148832299820638E-2</v>
      </c>
      <c r="GZ6957" s="81">
        <v>8.0155663417020902E-3</v>
      </c>
    </row>
    <row r="6958" spans="98:208" x14ac:dyDescent="0.25">
      <c r="CT6958" s="81" t="s">
        <v>155</v>
      </c>
      <c r="CU6958" s="81" t="s">
        <v>503</v>
      </c>
      <c r="CV6958" s="81" t="s">
        <v>459</v>
      </c>
      <c r="CW6958" s="81">
        <v>2020</v>
      </c>
      <c r="CX6958" s="81">
        <v>0</v>
      </c>
      <c r="CY6958" s="81">
        <v>0</v>
      </c>
      <c r="CZ6958" s="81">
        <v>0</v>
      </c>
      <c r="DA6958" s="81">
        <v>0</v>
      </c>
      <c r="DB6958" s="81">
        <v>5.2405583313015516</v>
      </c>
      <c r="DC6958" s="81">
        <v>0.69641821681223126</v>
      </c>
      <c r="DD6958" s="81">
        <v>2.9419641522810251</v>
      </c>
      <c r="DE6958" s="81">
        <v>1.6021759622082901</v>
      </c>
      <c r="DF6958" s="81">
        <v>7.7642499097796951E-3</v>
      </c>
      <c r="DG6958" s="81">
        <v>0</v>
      </c>
      <c r="DH6958" s="81">
        <v>0</v>
      </c>
      <c r="DI6958" s="81">
        <v>0</v>
      </c>
      <c r="DJ6958" s="81">
        <v>1.3079689218866999E-5</v>
      </c>
      <c r="DL6958" s="81">
        <v>0</v>
      </c>
      <c r="DM6958" s="81">
        <v>1.0155397583753454E-7</v>
      </c>
      <c r="DN6958" s="81">
        <v>1.0155397583753454E-7</v>
      </c>
      <c r="DO6958" s="81">
        <v>0</v>
      </c>
      <c r="DP6958" s="81">
        <v>0</v>
      </c>
      <c r="DQ6958" s="81">
        <v>0</v>
      </c>
      <c r="DR6958" s="81">
        <v>0</v>
      </c>
      <c r="DS6958" s="81">
        <v>0</v>
      </c>
      <c r="DT6958" s="81">
        <v>0</v>
      </c>
      <c r="DU6958" s="81">
        <v>0</v>
      </c>
      <c r="DV6958" s="81">
        <v>0</v>
      </c>
      <c r="DW6958" s="81">
        <v>0</v>
      </c>
      <c r="GE6958" s="81" t="s">
        <v>449</v>
      </c>
      <c r="GF6958" s="81" t="s">
        <v>155</v>
      </c>
      <c r="GG6958" s="81" t="s">
        <v>508</v>
      </c>
      <c r="GH6958" s="81" t="s">
        <v>452</v>
      </c>
      <c r="GI6958" s="81">
        <v>2027</v>
      </c>
      <c r="GJ6958" s="81" t="s">
        <v>201</v>
      </c>
      <c r="GK6958" s="81">
        <v>0.71896016785821104</v>
      </c>
      <c r="GL6958" s="81">
        <v>376.43</v>
      </c>
      <c r="GM6958" s="81">
        <v>2027</v>
      </c>
      <c r="GN6958" s="81" t="s">
        <v>173</v>
      </c>
      <c r="GO6958" s="81">
        <v>1.1148832299820636E-2</v>
      </c>
      <c r="GP6958" s="81">
        <v>10</v>
      </c>
      <c r="GQ6958" s="81">
        <v>0</v>
      </c>
      <c r="GR6958" s="81" t="s">
        <v>448</v>
      </c>
      <c r="GS6958" s="81">
        <v>1.1148832299820638E-2</v>
      </c>
      <c r="GT6958" s="81">
        <v>8.0155663417020902E-3</v>
      </c>
      <c r="GU6958" s="81">
        <v>1.1148832299820638E-2</v>
      </c>
      <c r="GV6958" s="81">
        <v>8.0155663417020902E-3</v>
      </c>
      <c r="GW6958" s="81">
        <v>1.1148832299820638E-2</v>
      </c>
      <c r="GX6958" s="81">
        <v>8.0155663417020902E-3</v>
      </c>
      <c r="GY6958" s="81">
        <v>1.1148832299820638E-2</v>
      </c>
      <c r="GZ6958" s="81">
        <v>8.0155663417020902E-3</v>
      </c>
    </row>
    <row r="6959" spans="98:208" x14ac:dyDescent="0.25">
      <c r="CT6959" s="81" t="s">
        <v>155</v>
      </c>
      <c r="CU6959" s="81" t="s">
        <v>503</v>
      </c>
      <c r="CV6959" s="81" t="s">
        <v>459</v>
      </c>
      <c r="CW6959" s="81">
        <v>2021</v>
      </c>
      <c r="CX6959" s="81">
        <v>0</v>
      </c>
      <c r="CY6959" s="81">
        <v>0</v>
      </c>
      <c r="CZ6959" s="81">
        <v>0</v>
      </c>
      <c r="DA6959" s="81">
        <v>0</v>
      </c>
      <c r="DB6959" s="81">
        <v>5.2405583313015516</v>
      </c>
      <c r="DC6959" s="81">
        <v>0.69641821681223126</v>
      </c>
      <c r="DD6959" s="81">
        <v>2.9419641522810251</v>
      </c>
      <c r="DE6959" s="81">
        <v>1.6021759622082901</v>
      </c>
      <c r="DF6959" s="81">
        <v>7.7642499097796951E-3</v>
      </c>
      <c r="DG6959" s="81">
        <v>7.7642499097796951E-3</v>
      </c>
      <c r="DH6959" s="81">
        <v>0</v>
      </c>
      <c r="DI6959" s="81">
        <v>0</v>
      </c>
      <c r="DJ6959" s="81">
        <v>1.3079689218866999E-5</v>
      </c>
      <c r="DL6959" s="81">
        <v>0</v>
      </c>
      <c r="DM6959" s="81">
        <v>1.0155397583753454E-7</v>
      </c>
      <c r="DN6959" s="81">
        <v>1.0155397583753454E-7</v>
      </c>
      <c r="DO6959" s="81">
        <v>0</v>
      </c>
      <c r="DP6959" s="81">
        <v>1.0155397583753454E-7</v>
      </c>
      <c r="DQ6959" s="81">
        <v>1.0155397583753454E-7</v>
      </c>
      <c r="DR6959" s="81">
        <v>0</v>
      </c>
      <c r="DS6959" s="81">
        <v>0</v>
      </c>
      <c r="DT6959" s="81">
        <v>0</v>
      </c>
      <c r="DU6959" s="81">
        <v>0</v>
      </c>
      <c r="DV6959" s="81">
        <v>0</v>
      </c>
      <c r="DW6959" s="81">
        <v>0</v>
      </c>
      <c r="GE6959" s="81" t="s">
        <v>449</v>
      </c>
      <c r="GF6959" s="81" t="s">
        <v>155</v>
      </c>
      <c r="GG6959" s="81" t="s">
        <v>508</v>
      </c>
      <c r="GH6959" s="81" t="s">
        <v>452</v>
      </c>
      <c r="GI6959" s="81">
        <v>2028</v>
      </c>
      <c r="GJ6959" s="81" t="s">
        <v>201</v>
      </c>
      <c r="GK6959" s="81">
        <v>0.74733835430388951</v>
      </c>
      <c r="GL6959" s="81">
        <v>376.43</v>
      </c>
      <c r="GM6959" s="81">
        <v>2028</v>
      </c>
      <c r="GN6959" s="81" t="s">
        <v>173</v>
      </c>
      <c r="GO6959" s="81">
        <v>1.1148832299820636E-2</v>
      </c>
      <c r="GP6959" s="81">
        <v>10</v>
      </c>
      <c r="GQ6959" s="81">
        <v>0</v>
      </c>
      <c r="GR6959" s="81" t="s">
        <v>448</v>
      </c>
      <c r="GS6959" s="81">
        <v>1.1148832299820638E-2</v>
      </c>
      <c r="GT6959" s="81">
        <v>8.3319499833580026E-3</v>
      </c>
      <c r="GU6959" s="81">
        <v>1.1148832299820638E-2</v>
      </c>
      <c r="GV6959" s="81">
        <v>8.3319499833580026E-3</v>
      </c>
      <c r="GW6959" s="81">
        <v>1.1148832299820638E-2</v>
      </c>
      <c r="GX6959" s="81">
        <v>8.3319499833580026E-3</v>
      </c>
      <c r="GY6959" s="81">
        <v>1.1148832299820638E-2</v>
      </c>
      <c r="GZ6959" s="81">
        <v>8.3319499833580026E-3</v>
      </c>
    </row>
    <row r="6960" spans="98:208" x14ac:dyDescent="0.25">
      <c r="CT6960" s="81" t="s">
        <v>155</v>
      </c>
      <c r="CU6960" s="81" t="s">
        <v>503</v>
      </c>
      <c r="CV6960" s="81" t="s">
        <v>459</v>
      </c>
      <c r="CW6960" s="81">
        <v>2022</v>
      </c>
      <c r="CX6960" s="81">
        <v>0</v>
      </c>
      <c r="CY6960" s="81">
        <v>0</v>
      </c>
      <c r="CZ6960" s="81">
        <v>0</v>
      </c>
      <c r="DA6960" s="81">
        <v>0</v>
      </c>
      <c r="DB6960" s="81">
        <v>5.2405583313015516</v>
      </c>
      <c r="DC6960" s="81">
        <v>0.69641821681223126</v>
      </c>
      <c r="DD6960" s="81">
        <v>2.9419641522810251</v>
      </c>
      <c r="DE6960" s="81">
        <v>1.6021759622082901</v>
      </c>
      <c r="DF6960" s="81">
        <v>7.7642499097796951E-3</v>
      </c>
      <c r="DG6960" s="81">
        <v>7.7642499097796951E-3</v>
      </c>
      <c r="DH6960" s="81">
        <v>7.7642499097796951E-3</v>
      </c>
      <c r="DI6960" s="81">
        <v>0</v>
      </c>
      <c r="DJ6960" s="81">
        <v>1.3079689218866999E-5</v>
      </c>
      <c r="DL6960" s="81">
        <v>0</v>
      </c>
      <c r="DM6960" s="81">
        <v>1.0155397583753454E-7</v>
      </c>
      <c r="DN6960" s="81">
        <v>1.0155397583753454E-7</v>
      </c>
      <c r="DO6960" s="81">
        <v>0</v>
      </c>
      <c r="DP6960" s="81">
        <v>1.0155397583753454E-7</v>
      </c>
      <c r="DQ6960" s="81">
        <v>1.0155397583753454E-7</v>
      </c>
      <c r="DR6960" s="81">
        <v>0</v>
      </c>
      <c r="DS6960" s="81">
        <v>1.0155397583753454E-7</v>
      </c>
      <c r="DT6960" s="81">
        <v>1.0155397583753454E-7</v>
      </c>
      <c r="DU6960" s="81">
        <v>0</v>
      </c>
      <c r="DV6960" s="81">
        <v>0</v>
      </c>
      <c r="DW6960" s="81">
        <v>0</v>
      </c>
      <c r="GE6960" s="81" t="s">
        <v>449</v>
      </c>
      <c r="GF6960" s="81" t="s">
        <v>155</v>
      </c>
      <c r="GG6960" s="81" t="s">
        <v>508</v>
      </c>
      <c r="GH6960" s="81" t="s">
        <v>452</v>
      </c>
      <c r="GI6960" s="81">
        <v>2029</v>
      </c>
      <c r="GJ6960" s="81" t="s">
        <v>201</v>
      </c>
      <c r="GK6960" s="81">
        <v>0.74733835430388951</v>
      </c>
      <c r="GL6960" s="81">
        <v>376.43</v>
      </c>
      <c r="GM6960" s="81">
        <v>2029</v>
      </c>
      <c r="GN6960" s="81" t="s">
        <v>173</v>
      </c>
      <c r="GO6960" s="81">
        <v>1.1148832299820636E-2</v>
      </c>
      <c r="GP6960" s="81">
        <v>10</v>
      </c>
      <c r="GQ6960" s="81">
        <v>0</v>
      </c>
      <c r="GR6960" s="81" t="s">
        <v>448</v>
      </c>
      <c r="GS6960" s="81">
        <v>1.1148832299820638E-2</v>
      </c>
      <c r="GT6960" s="81">
        <v>8.3319499833580026E-3</v>
      </c>
      <c r="GU6960" s="81">
        <v>1.1148832299820638E-2</v>
      </c>
      <c r="GV6960" s="81">
        <v>8.3319499833580026E-3</v>
      </c>
      <c r="GW6960" s="81">
        <v>1.1148832299820638E-2</v>
      </c>
      <c r="GX6960" s="81">
        <v>8.3319499833580026E-3</v>
      </c>
      <c r="GY6960" s="81">
        <v>1.1148832299820638E-2</v>
      </c>
      <c r="GZ6960" s="81">
        <v>8.3319499833580026E-3</v>
      </c>
    </row>
    <row r="6961" spans="98:208" x14ac:dyDescent="0.25">
      <c r="CT6961" s="81" t="s">
        <v>155</v>
      </c>
      <c r="CU6961" s="81" t="s">
        <v>503</v>
      </c>
      <c r="CV6961" s="81" t="s">
        <v>459</v>
      </c>
      <c r="CW6961" s="81">
        <v>2023</v>
      </c>
      <c r="CX6961" s="81">
        <v>0</v>
      </c>
      <c r="CY6961" s="81">
        <v>0</v>
      </c>
      <c r="CZ6961" s="81">
        <v>0</v>
      </c>
      <c r="DA6961" s="81">
        <v>0</v>
      </c>
      <c r="DB6961" s="81">
        <v>5.4750346070077809</v>
      </c>
      <c r="DC6961" s="81">
        <v>0.71896016785821226</v>
      </c>
      <c r="DD6961" s="81">
        <v>3.0714971986151109</v>
      </c>
      <c r="DE6961" s="81">
        <v>1.6845772405344519</v>
      </c>
      <c r="DF6961" s="81">
        <v>8.0155663417021041E-3</v>
      </c>
      <c r="DG6961" s="81">
        <v>8.0155663417021041E-3</v>
      </c>
      <c r="DH6961" s="81">
        <v>8.0155663417021041E-3</v>
      </c>
      <c r="DI6961" s="81">
        <v>8.0155663417021041E-3</v>
      </c>
      <c r="DJ6961" s="81">
        <v>1.3079689218866999E-5</v>
      </c>
      <c r="DL6961" s="81">
        <v>0</v>
      </c>
      <c r="DM6961" s="81">
        <v>1.048411166626742E-7</v>
      </c>
      <c r="DN6961" s="81">
        <v>1.048411166626742E-7</v>
      </c>
      <c r="DO6961" s="81">
        <v>0</v>
      </c>
      <c r="DP6961" s="81">
        <v>1.048411166626742E-7</v>
      </c>
      <c r="DQ6961" s="81">
        <v>1.048411166626742E-7</v>
      </c>
      <c r="DR6961" s="81">
        <v>0</v>
      </c>
      <c r="DS6961" s="81">
        <v>1.048411166626742E-7</v>
      </c>
      <c r="DT6961" s="81">
        <v>1.048411166626742E-7</v>
      </c>
      <c r="DU6961" s="81">
        <v>0</v>
      </c>
      <c r="DV6961" s="81">
        <v>1.048411166626742E-7</v>
      </c>
      <c r="DW6961" s="81">
        <v>1.048411166626742E-7</v>
      </c>
      <c r="GE6961" s="81" t="s">
        <v>449</v>
      </c>
      <c r="GF6961" s="81" t="s">
        <v>155</v>
      </c>
      <c r="GG6961" s="81" t="s">
        <v>508</v>
      </c>
      <c r="GH6961" s="81" t="s">
        <v>452</v>
      </c>
      <c r="GI6961" s="81">
        <v>2030</v>
      </c>
      <c r="GJ6961" s="81" t="s">
        <v>201</v>
      </c>
      <c r="GK6961" s="81">
        <v>0.74733835430388951</v>
      </c>
      <c r="GL6961" s="81">
        <v>376.43</v>
      </c>
      <c r="GM6961" s="81">
        <v>2030</v>
      </c>
      <c r="GN6961" s="81" t="s">
        <v>173</v>
      </c>
      <c r="GO6961" s="81">
        <v>1.1148832299820636E-2</v>
      </c>
      <c r="GP6961" s="81">
        <v>10</v>
      </c>
      <c r="GQ6961" s="81">
        <v>0</v>
      </c>
      <c r="GR6961" s="81" t="s">
        <v>448</v>
      </c>
      <c r="GS6961" s="81">
        <v>0</v>
      </c>
      <c r="GT6961" s="81">
        <v>0</v>
      </c>
      <c r="GU6961" s="81">
        <v>1.1148832299820638E-2</v>
      </c>
      <c r="GV6961" s="81">
        <v>8.3319499833580026E-3</v>
      </c>
      <c r="GW6961" s="81">
        <v>1.1148832299820638E-2</v>
      </c>
      <c r="GX6961" s="81">
        <v>8.3319499833580026E-3</v>
      </c>
      <c r="GY6961" s="81">
        <v>1.1148832299820638E-2</v>
      </c>
      <c r="GZ6961" s="81">
        <v>8.3319499833580026E-3</v>
      </c>
    </row>
    <row r="6962" spans="98:208" x14ac:dyDescent="0.25">
      <c r="CT6962" s="81" t="s">
        <v>155</v>
      </c>
      <c r="CU6962" s="81" t="s">
        <v>503</v>
      </c>
      <c r="CV6962" s="81" t="s">
        <v>459</v>
      </c>
      <c r="CW6962" s="81">
        <v>2024</v>
      </c>
      <c r="CX6962" s="81">
        <v>0</v>
      </c>
      <c r="CY6962" s="81">
        <v>0</v>
      </c>
      <c r="CZ6962" s="81">
        <v>0</v>
      </c>
      <c r="DA6962" s="81">
        <v>0</v>
      </c>
      <c r="DB6962" s="81">
        <v>5.4750346070077809</v>
      </c>
      <c r="DC6962" s="81">
        <v>0.71896016785821226</v>
      </c>
      <c r="DD6962" s="81">
        <v>3.0714971986151109</v>
      </c>
      <c r="DE6962" s="81">
        <v>1.6845772405344519</v>
      </c>
      <c r="DF6962" s="81">
        <v>8.0155663417021041E-3</v>
      </c>
      <c r="DG6962" s="81">
        <v>8.0155663417021041E-3</v>
      </c>
      <c r="DH6962" s="81">
        <v>8.0155663417021041E-3</v>
      </c>
      <c r="DI6962" s="81">
        <v>8.0155663417021041E-3</v>
      </c>
      <c r="DJ6962" s="81">
        <v>1.3079689218866999E-5</v>
      </c>
      <c r="DL6962" s="81">
        <v>0</v>
      </c>
      <c r="DM6962" s="81">
        <v>1.048411166626742E-7</v>
      </c>
      <c r="DN6962" s="81">
        <v>1.048411166626742E-7</v>
      </c>
      <c r="DO6962" s="81">
        <v>0</v>
      </c>
      <c r="DP6962" s="81">
        <v>1.048411166626742E-7</v>
      </c>
      <c r="DQ6962" s="81">
        <v>1.048411166626742E-7</v>
      </c>
      <c r="DR6962" s="81">
        <v>0</v>
      </c>
      <c r="DS6962" s="81">
        <v>1.048411166626742E-7</v>
      </c>
      <c r="DT6962" s="81">
        <v>1.048411166626742E-7</v>
      </c>
      <c r="DU6962" s="81">
        <v>0</v>
      </c>
      <c r="DV6962" s="81">
        <v>1.048411166626742E-7</v>
      </c>
      <c r="DW6962" s="81">
        <v>1.048411166626742E-7</v>
      </c>
      <c r="GE6962" s="81" t="s">
        <v>449</v>
      </c>
      <c r="GF6962" s="81" t="s">
        <v>155</v>
      </c>
      <c r="GG6962" s="81" t="s">
        <v>508</v>
      </c>
      <c r="GH6962" s="81" t="s">
        <v>452</v>
      </c>
      <c r="GI6962" s="81">
        <v>2031</v>
      </c>
      <c r="GJ6962" s="81" t="s">
        <v>201</v>
      </c>
      <c r="GK6962" s="81">
        <v>0.74733835430388951</v>
      </c>
      <c r="GL6962" s="81">
        <v>376.43</v>
      </c>
      <c r="GM6962" s="81">
        <v>2031</v>
      </c>
      <c r="GN6962" s="81" t="s">
        <v>173</v>
      </c>
      <c r="GO6962" s="81">
        <v>1.1148832299820636E-2</v>
      </c>
      <c r="GP6962" s="81">
        <v>10</v>
      </c>
      <c r="GQ6962" s="81">
        <v>0</v>
      </c>
      <c r="GR6962" s="81" t="s">
        <v>448</v>
      </c>
      <c r="GS6962" s="81">
        <v>0</v>
      </c>
      <c r="GT6962" s="81">
        <v>0</v>
      </c>
      <c r="GU6962" s="81">
        <v>0</v>
      </c>
      <c r="GV6962" s="81">
        <v>0</v>
      </c>
      <c r="GW6962" s="81">
        <v>1.1148832299820638E-2</v>
      </c>
      <c r="GX6962" s="81">
        <v>8.3319499833580026E-3</v>
      </c>
      <c r="GY6962" s="81">
        <v>1.1148832299820638E-2</v>
      </c>
      <c r="GZ6962" s="81">
        <v>8.3319499833580026E-3</v>
      </c>
    </row>
    <row r="6963" spans="98:208" x14ac:dyDescent="0.25">
      <c r="CT6963" s="81" t="s">
        <v>155</v>
      </c>
      <c r="CU6963" s="81" t="s">
        <v>503</v>
      </c>
      <c r="CV6963" s="81" t="s">
        <v>459</v>
      </c>
      <c r="CW6963" s="81">
        <v>2025</v>
      </c>
      <c r="CX6963" s="81">
        <v>0</v>
      </c>
      <c r="CY6963" s="81">
        <v>0</v>
      </c>
      <c r="CZ6963" s="81">
        <v>0</v>
      </c>
      <c r="DA6963" s="81">
        <v>0</v>
      </c>
      <c r="DB6963" s="81">
        <v>5.4750346070077809</v>
      </c>
      <c r="DC6963" s="81">
        <v>0.71896016785821226</v>
      </c>
      <c r="DD6963" s="81">
        <v>3.0714971986151109</v>
      </c>
      <c r="DE6963" s="81">
        <v>1.6845772405344519</v>
      </c>
      <c r="DF6963" s="81">
        <v>8.0155663417021041E-3</v>
      </c>
      <c r="DG6963" s="81">
        <v>8.0155663417021041E-3</v>
      </c>
      <c r="DH6963" s="81">
        <v>8.0155663417021041E-3</v>
      </c>
      <c r="DI6963" s="81">
        <v>8.0155663417021041E-3</v>
      </c>
      <c r="DJ6963" s="81">
        <v>1.3079689218866999E-5</v>
      </c>
      <c r="DL6963" s="81">
        <v>0</v>
      </c>
      <c r="DM6963" s="81">
        <v>1.048411166626742E-7</v>
      </c>
      <c r="DN6963" s="81">
        <v>1.048411166626742E-7</v>
      </c>
      <c r="DO6963" s="81">
        <v>0</v>
      </c>
      <c r="DP6963" s="81">
        <v>1.048411166626742E-7</v>
      </c>
      <c r="DQ6963" s="81">
        <v>1.048411166626742E-7</v>
      </c>
      <c r="DR6963" s="81">
        <v>0</v>
      </c>
      <c r="DS6963" s="81">
        <v>1.048411166626742E-7</v>
      </c>
      <c r="DT6963" s="81">
        <v>1.048411166626742E-7</v>
      </c>
      <c r="DU6963" s="81">
        <v>0</v>
      </c>
      <c r="DV6963" s="81">
        <v>1.048411166626742E-7</v>
      </c>
      <c r="DW6963" s="81">
        <v>1.048411166626742E-7</v>
      </c>
      <c r="GE6963" s="81" t="s">
        <v>449</v>
      </c>
      <c r="GF6963" s="81" t="s">
        <v>155</v>
      </c>
      <c r="GG6963" s="81" t="s">
        <v>508</v>
      </c>
      <c r="GH6963" s="81" t="s">
        <v>452</v>
      </c>
      <c r="GI6963" s="81">
        <v>2032</v>
      </c>
      <c r="GJ6963" s="81" t="s">
        <v>201</v>
      </c>
      <c r="GK6963" s="81">
        <v>0.74733835430388951</v>
      </c>
      <c r="GL6963" s="81">
        <v>376.43</v>
      </c>
      <c r="GM6963" s="81">
        <v>2032</v>
      </c>
      <c r="GN6963" s="81" t="s">
        <v>173</v>
      </c>
      <c r="GO6963" s="81">
        <v>1.1148832299820636E-2</v>
      </c>
      <c r="GP6963" s="81">
        <v>10</v>
      </c>
      <c r="GQ6963" s="81">
        <v>0</v>
      </c>
      <c r="GR6963" s="81" t="s">
        <v>448</v>
      </c>
      <c r="GS6963" s="81">
        <v>0</v>
      </c>
      <c r="GT6963" s="81">
        <v>0</v>
      </c>
      <c r="GU6963" s="81">
        <v>0</v>
      </c>
      <c r="GV6963" s="81">
        <v>0</v>
      </c>
      <c r="GW6963" s="81">
        <v>0</v>
      </c>
      <c r="GX6963" s="81">
        <v>0</v>
      </c>
      <c r="GY6963" s="81">
        <v>1.1148832299820638E-2</v>
      </c>
      <c r="GZ6963" s="81">
        <v>8.3319499833580026E-3</v>
      </c>
    </row>
    <row r="6964" spans="98:208" x14ac:dyDescent="0.25">
      <c r="CT6964" s="81" t="s">
        <v>155</v>
      </c>
      <c r="CU6964" s="81" t="s">
        <v>503</v>
      </c>
      <c r="CV6964" s="81" t="s">
        <v>459</v>
      </c>
      <c r="CW6964" s="81">
        <v>2026</v>
      </c>
      <c r="CX6964" s="81">
        <v>0</v>
      </c>
      <c r="CY6964" s="81">
        <v>0</v>
      </c>
      <c r="CZ6964" s="81">
        <v>0</v>
      </c>
      <c r="DA6964" s="81">
        <v>0</v>
      </c>
      <c r="DB6964" s="81">
        <v>5.4750346070077809</v>
      </c>
      <c r="DC6964" s="81">
        <v>0.71896016785821226</v>
      </c>
      <c r="DD6964" s="81">
        <v>3.0714971986151109</v>
      </c>
      <c r="DE6964" s="81">
        <v>1.6845772405344519</v>
      </c>
      <c r="DF6964" s="81">
        <v>8.0155663417021041E-3</v>
      </c>
      <c r="DG6964" s="81">
        <v>8.0155663417021041E-3</v>
      </c>
      <c r="DH6964" s="81">
        <v>8.0155663417021041E-3</v>
      </c>
      <c r="DI6964" s="81">
        <v>8.0155663417021041E-3</v>
      </c>
      <c r="DJ6964" s="81">
        <v>1.3079689218866999E-5</v>
      </c>
      <c r="DL6964" s="81">
        <v>0</v>
      </c>
      <c r="DM6964" s="81">
        <v>1.048411166626742E-7</v>
      </c>
      <c r="DN6964" s="81">
        <v>1.048411166626742E-7</v>
      </c>
      <c r="DO6964" s="81">
        <v>0</v>
      </c>
      <c r="DP6964" s="81">
        <v>1.048411166626742E-7</v>
      </c>
      <c r="DQ6964" s="81">
        <v>1.048411166626742E-7</v>
      </c>
      <c r="DR6964" s="81">
        <v>0</v>
      </c>
      <c r="DS6964" s="81">
        <v>1.048411166626742E-7</v>
      </c>
      <c r="DT6964" s="81">
        <v>1.048411166626742E-7</v>
      </c>
      <c r="DU6964" s="81">
        <v>0</v>
      </c>
      <c r="DV6964" s="81">
        <v>1.048411166626742E-7</v>
      </c>
      <c r="DW6964" s="81">
        <v>1.048411166626742E-7</v>
      </c>
      <c r="GE6964" s="81" t="s">
        <v>449</v>
      </c>
      <c r="GF6964" s="81" t="s">
        <v>155</v>
      </c>
      <c r="GG6964" s="81" t="s">
        <v>508</v>
      </c>
      <c r="GH6964" s="81" t="s">
        <v>453</v>
      </c>
      <c r="GI6964" s="81">
        <v>2021</v>
      </c>
      <c r="GJ6964" s="81" t="s">
        <v>201</v>
      </c>
      <c r="GK6964" s="81">
        <v>3.6425060683954492E-2</v>
      </c>
      <c r="GL6964" s="81">
        <v>376.43</v>
      </c>
      <c r="GM6964" s="81">
        <v>2021</v>
      </c>
      <c r="GN6964" s="81" t="s">
        <v>173</v>
      </c>
      <c r="GO6964" s="81">
        <v>1.1148832299820636E-2</v>
      </c>
      <c r="GP6964" s="81">
        <v>10</v>
      </c>
      <c r="GQ6964" s="81">
        <v>0</v>
      </c>
      <c r="GR6964" s="81" t="s">
        <v>448</v>
      </c>
      <c r="GS6964" s="81">
        <v>1.1148832299820638E-2</v>
      </c>
      <c r="GT6964" s="81">
        <v>4.0609689307619866E-4</v>
      </c>
      <c r="GU6964" s="81">
        <v>1.1148832299820638E-2</v>
      </c>
      <c r="GV6964" s="81">
        <v>4.0609689307619866E-4</v>
      </c>
      <c r="GW6964" s="81">
        <v>0</v>
      </c>
      <c r="GX6964" s="81">
        <v>0</v>
      </c>
      <c r="GY6964" s="81">
        <v>0</v>
      </c>
      <c r="GZ6964" s="81">
        <v>0</v>
      </c>
    </row>
    <row r="6965" spans="98:208" x14ac:dyDescent="0.25">
      <c r="CT6965" s="81" t="s">
        <v>155</v>
      </c>
      <c r="CU6965" s="81" t="s">
        <v>503</v>
      </c>
      <c r="CV6965" s="81" t="s">
        <v>459</v>
      </c>
      <c r="CW6965" s="81">
        <v>2027</v>
      </c>
      <c r="CX6965" s="81">
        <v>0</v>
      </c>
      <c r="CY6965" s="81">
        <v>0</v>
      </c>
      <c r="CZ6965" s="81">
        <v>0</v>
      </c>
      <c r="DA6965" s="81">
        <v>0</v>
      </c>
      <c r="DB6965" s="81">
        <v>5.4750346070077809</v>
      </c>
      <c r="DC6965" s="81">
        <v>0.71896016785821226</v>
      </c>
      <c r="DD6965" s="81">
        <v>3.0714971986151109</v>
      </c>
      <c r="DE6965" s="81">
        <v>1.6845772405344519</v>
      </c>
      <c r="DF6965" s="81">
        <v>8.0155663417021041E-3</v>
      </c>
      <c r="DG6965" s="81">
        <v>8.0155663417021041E-3</v>
      </c>
      <c r="DH6965" s="81">
        <v>8.0155663417021041E-3</v>
      </c>
      <c r="DI6965" s="81">
        <v>8.0155663417021041E-3</v>
      </c>
      <c r="DJ6965" s="81">
        <v>1.3079689218866999E-5</v>
      </c>
      <c r="DL6965" s="81">
        <v>0</v>
      </c>
      <c r="DM6965" s="81">
        <v>1.048411166626742E-7</v>
      </c>
      <c r="DN6965" s="81">
        <v>1.048411166626742E-7</v>
      </c>
      <c r="DO6965" s="81">
        <v>0</v>
      </c>
      <c r="DP6965" s="81">
        <v>1.048411166626742E-7</v>
      </c>
      <c r="DQ6965" s="81">
        <v>1.048411166626742E-7</v>
      </c>
      <c r="DR6965" s="81">
        <v>0</v>
      </c>
      <c r="DS6965" s="81">
        <v>1.048411166626742E-7</v>
      </c>
      <c r="DT6965" s="81">
        <v>1.048411166626742E-7</v>
      </c>
      <c r="DU6965" s="81">
        <v>0</v>
      </c>
      <c r="DV6965" s="81">
        <v>1.048411166626742E-7</v>
      </c>
      <c r="DW6965" s="81">
        <v>1.048411166626742E-7</v>
      </c>
      <c r="GE6965" s="81" t="s">
        <v>449</v>
      </c>
      <c r="GF6965" s="81" t="s">
        <v>155</v>
      </c>
      <c r="GG6965" s="81" t="s">
        <v>508</v>
      </c>
      <c r="GH6965" s="81" t="s">
        <v>453</v>
      </c>
      <c r="GI6965" s="81">
        <v>2022</v>
      </c>
      <c r="GJ6965" s="81" t="s">
        <v>201</v>
      </c>
      <c r="GK6965" s="81">
        <v>3.6425060683954492E-2</v>
      </c>
      <c r="GL6965" s="81">
        <v>376.43</v>
      </c>
      <c r="GM6965" s="81">
        <v>2022</v>
      </c>
      <c r="GN6965" s="81" t="s">
        <v>173</v>
      </c>
      <c r="GO6965" s="81">
        <v>1.1148832299820636E-2</v>
      </c>
      <c r="GP6965" s="81">
        <v>10</v>
      </c>
      <c r="GQ6965" s="81">
        <v>0</v>
      </c>
      <c r="GR6965" s="81" t="s">
        <v>448</v>
      </c>
      <c r="GS6965" s="81">
        <v>1.1148832299820638E-2</v>
      </c>
      <c r="GT6965" s="81">
        <v>4.0609689307619866E-4</v>
      </c>
      <c r="GU6965" s="81">
        <v>1.1148832299820638E-2</v>
      </c>
      <c r="GV6965" s="81">
        <v>4.0609689307619866E-4</v>
      </c>
      <c r="GW6965" s="81">
        <v>1.1148832299820638E-2</v>
      </c>
      <c r="GX6965" s="81">
        <v>4.0609689307619866E-4</v>
      </c>
      <c r="GY6965" s="81">
        <v>0</v>
      </c>
      <c r="GZ6965" s="81">
        <v>0</v>
      </c>
    </row>
    <row r="6966" spans="98:208" x14ac:dyDescent="0.25">
      <c r="CT6966" s="81" t="s">
        <v>155</v>
      </c>
      <c r="CU6966" s="81" t="s">
        <v>503</v>
      </c>
      <c r="CV6966" s="81" t="s">
        <v>459</v>
      </c>
      <c r="CW6966" s="81">
        <v>2028</v>
      </c>
      <c r="CX6966" s="81">
        <v>0</v>
      </c>
      <c r="CY6966" s="81">
        <v>0</v>
      </c>
      <c r="CZ6966" s="81">
        <v>0</v>
      </c>
      <c r="DA6966" s="81">
        <v>0</v>
      </c>
      <c r="DB6966" s="81">
        <v>5.7770153400784734</v>
      </c>
      <c r="DC6966" s="81">
        <v>0.74733835430389139</v>
      </c>
      <c r="DD6966" s="81">
        <v>3.2379513401017301</v>
      </c>
      <c r="DE6966" s="81">
        <v>1.7917256456728441</v>
      </c>
      <c r="DF6966" s="81">
        <v>8.3319499833580234E-3</v>
      </c>
      <c r="DG6966" s="81">
        <v>8.3319499833580234E-3</v>
      </c>
      <c r="DH6966" s="81">
        <v>8.3319499833580234E-3</v>
      </c>
      <c r="DI6966" s="81">
        <v>8.3319499833580234E-3</v>
      </c>
      <c r="DJ6966" s="81">
        <v>1.3079689218866999E-5</v>
      </c>
      <c r="DL6966" s="81">
        <v>0</v>
      </c>
      <c r="DM6966" s="81">
        <v>1.0897931636946702E-7</v>
      </c>
      <c r="DN6966" s="81">
        <v>1.0897931636946702E-7</v>
      </c>
      <c r="DO6966" s="81">
        <v>0</v>
      </c>
      <c r="DP6966" s="81">
        <v>1.0897931636946702E-7</v>
      </c>
      <c r="DQ6966" s="81">
        <v>1.0897931636946702E-7</v>
      </c>
      <c r="DR6966" s="81">
        <v>0</v>
      </c>
      <c r="DS6966" s="81">
        <v>1.0897931636946702E-7</v>
      </c>
      <c r="DT6966" s="81">
        <v>1.0897931636946702E-7</v>
      </c>
      <c r="DU6966" s="81">
        <v>0</v>
      </c>
      <c r="DV6966" s="81">
        <v>1.0897931636946702E-7</v>
      </c>
      <c r="DW6966" s="81">
        <v>1.0897931636946702E-7</v>
      </c>
      <c r="GE6966" s="81" t="s">
        <v>449</v>
      </c>
      <c r="GF6966" s="81" t="s">
        <v>155</v>
      </c>
      <c r="GG6966" s="81" t="s">
        <v>508</v>
      </c>
      <c r="GH6966" s="81" t="s">
        <v>453</v>
      </c>
      <c r="GI6966" s="81">
        <v>2023</v>
      </c>
      <c r="GJ6966" s="81" t="s">
        <v>201</v>
      </c>
      <c r="GK6966" s="81">
        <v>3.7590224611389493E-2</v>
      </c>
      <c r="GL6966" s="81">
        <v>376.43</v>
      </c>
      <c r="GM6966" s="81">
        <v>2023</v>
      </c>
      <c r="GN6966" s="81" t="s">
        <v>173</v>
      </c>
      <c r="GO6966" s="81">
        <v>1.1148832299820636E-2</v>
      </c>
      <c r="GP6966" s="81">
        <v>10</v>
      </c>
      <c r="GQ6966" s="81">
        <v>0</v>
      </c>
      <c r="GR6966" s="81" t="s">
        <v>448</v>
      </c>
      <c r="GS6966" s="81">
        <v>1.1148832299820638E-2</v>
      </c>
      <c r="GT6966" s="81">
        <v>4.1908711030497187E-4</v>
      </c>
      <c r="GU6966" s="81">
        <v>1.1148832299820638E-2</v>
      </c>
      <c r="GV6966" s="81">
        <v>4.1908711030497187E-4</v>
      </c>
      <c r="GW6966" s="81">
        <v>1.1148832299820638E-2</v>
      </c>
      <c r="GX6966" s="81">
        <v>4.1908711030497187E-4</v>
      </c>
      <c r="GY6966" s="81">
        <v>1.1148832299820638E-2</v>
      </c>
      <c r="GZ6966" s="81">
        <v>4.1908711030497187E-4</v>
      </c>
    </row>
    <row r="6967" spans="98:208" x14ac:dyDescent="0.25">
      <c r="CT6967" s="81" t="s">
        <v>155</v>
      </c>
      <c r="CU6967" s="81" t="s">
        <v>503</v>
      </c>
      <c r="CV6967" s="81" t="s">
        <v>459</v>
      </c>
      <c r="CW6967" s="81">
        <v>2029</v>
      </c>
      <c r="CX6967" s="81">
        <v>0</v>
      </c>
      <c r="CY6967" s="81">
        <v>0</v>
      </c>
      <c r="CZ6967" s="81">
        <v>0</v>
      </c>
      <c r="DA6967" s="81">
        <v>0</v>
      </c>
      <c r="DB6967" s="81">
        <v>5.7770153400784734</v>
      </c>
      <c r="DC6967" s="81">
        <v>0.74733835430389139</v>
      </c>
      <c r="DD6967" s="81">
        <v>3.2379513401017301</v>
      </c>
      <c r="DE6967" s="81">
        <v>1.7917256456728441</v>
      </c>
      <c r="DF6967" s="81">
        <v>8.3319499833580234E-3</v>
      </c>
      <c r="DG6967" s="81">
        <v>8.3319499833580234E-3</v>
      </c>
      <c r="DH6967" s="81">
        <v>8.3319499833580234E-3</v>
      </c>
      <c r="DI6967" s="81">
        <v>8.3319499833580234E-3</v>
      </c>
      <c r="DJ6967" s="81">
        <v>1.3079689218866999E-5</v>
      </c>
      <c r="DL6967" s="81">
        <v>0</v>
      </c>
      <c r="DM6967" s="81">
        <v>1.0897931636946702E-7</v>
      </c>
      <c r="DN6967" s="81">
        <v>1.0897931636946702E-7</v>
      </c>
      <c r="DO6967" s="81">
        <v>0</v>
      </c>
      <c r="DP6967" s="81">
        <v>1.0897931636946702E-7</v>
      </c>
      <c r="DQ6967" s="81">
        <v>1.0897931636946702E-7</v>
      </c>
      <c r="DR6967" s="81">
        <v>0</v>
      </c>
      <c r="DS6967" s="81">
        <v>1.0897931636946702E-7</v>
      </c>
      <c r="DT6967" s="81">
        <v>1.0897931636946702E-7</v>
      </c>
      <c r="DU6967" s="81">
        <v>0</v>
      </c>
      <c r="DV6967" s="81">
        <v>1.0897931636946702E-7</v>
      </c>
      <c r="DW6967" s="81">
        <v>1.0897931636946702E-7</v>
      </c>
      <c r="GE6967" s="81" t="s">
        <v>449</v>
      </c>
      <c r="GF6967" s="81" t="s">
        <v>155</v>
      </c>
      <c r="GG6967" s="81" t="s">
        <v>508</v>
      </c>
      <c r="GH6967" s="81" t="s">
        <v>453</v>
      </c>
      <c r="GI6967" s="81">
        <v>2024</v>
      </c>
      <c r="GJ6967" s="81" t="s">
        <v>201</v>
      </c>
      <c r="GK6967" s="81">
        <v>3.7590224611389493E-2</v>
      </c>
      <c r="GL6967" s="81">
        <v>376.43</v>
      </c>
      <c r="GM6967" s="81">
        <v>2024</v>
      </c>
      <c r="GN6967" s="81" t="s">
        <v>173</v>
      </c>
      <c r="GO6967" s="81">
        <v>1.1148832299820636E-2</v>
      </c>
      <c r="GP6967" s="81">
        <v>10</v>
      </c>
      <c r="GQ6967" s="81">
        <v>0</v>
      </c>
      <c r="GR6967" s="81" t="s">
        <v>448</v>
      </c>
      <c r="GS6967" s="81">
        <v>1.1148832299820638E-2</v>
      </c>
      <c r="GT6967" s="81">
        <v>4.1908711030497187E-4</v>
      </c>
      <c r="GU6967" s="81">
        <v>1.1148832299820638E-2</v>
      </c>
      <c r="GV6967" s="81">
        <v>4.1908711030497187E-4</v>
      </c>
      <c r="GW6967" s="81">
        <v>1.1148832299820638E-2</v>
      </c>
      <c r="GX6967" s="81">
        <v>4.1908711030497187E-4</v>
      </c>
      <c r="GY6967" s="81">
        <v>1.1148832299820638E-2</v>
      </c>
      <c r="GZ6967" s="81">
        <v>4.1908711030497187E-4</v>
      </c>
    </row>
    <row r="6968" spans="98:208" x14ac:dyDescent="0.25">
      <c r="CT6968" s="81" t="s">
        <v>155</v>
      </c>
      <c r="CU6968" s="81" t="s">
        <v>503</v>
      </c>
      <c r="CV6968" s="81" t="s">
        <v>459</v>
      </c>
      <c r="CW6968" s="81">
        <v>2030</v>
      </c>
      <c r="CX6968" s="81">
        <v>0</v>
      </c>
      <c r="CY6968" s="81">
        <v>0</v>
      </c>
      <c r="CZ6968" s="81">
        <v>0</v>
      </c>
      <c r="DA6968" s="81">
        <v>0</v>
      </c>
      <c r="DB6968" s="81">
        <v>5.7770153400784734</v>
      </c>
      <c r="DC6968" s="81">
        <v>0.74733835430389139</v>
      </c>
      <c r="DD6968" s="81">
        <v>3.2379513401017301</v>
      </c>
      <c r="DE6968" s="81">
        <v>1.7917256456728441</v>
      </c>
      <c r="DF6968" s="81">
        <v>0</v>
      </c>
      <c r="DG6968" s="81">
        <v>8.3319499833580234E-3</v>
      </c>
      <c r="DH6968" s="81">
        <v>8.3319499833580234E-3</v>
      </c>
      <c r="DI6968" s="81">
        <v>8.3319499833580234E-3</v>
      </c>
      <c r="DJ6968" s="81">
        <v>1.3079689218866999E-5</v>
      </c>
      <c r="DL6968" s="81">
        <v>0</v>
      </c>
      <c r="DM6968" s="81">
        <v>0</v>
      </c>
      <c r="DN6968" s="81">
        <v>0</v>
      </c>
      <c r="DO6968" s="81">
        <v>0</v>
      </c>
      <c r="DP6968" s="81">
        <v>1.0897931636946702E-7</v>
      </c>
      <c r="DQ6968" s="81">
        <v>1.0897931636946702E-7</v>
      </c>
      <c r="DR6968" s="81">
        <v>0</v>
      </c>
      <c r="DS6968" s="81">
        <v>1.0897931636946702E-7</v>
      </c>
      <c r="DT6968" s="81">
        <v>1.0897931636946702E-7</v>
      </c>
      <c r="DU6968" s="81">
        <v>0</v>
      </c>
      <c r="DV6968" s="81">
        <v>1.0897931636946702E-7</v>
      </c>
      <c r="DW6968" s="81">
        <v>1.0897931636946702E-7</v>
      </c>
      <c r="GE6968" s="81" t="s">
        <v>449</v>
      </c>
      <c r="GF6968" s="81" t="s">
        <v>155</v>
      </c>
      <c r="GG6968" s="81" t="s">
        <v>508</v>
      </c>
      <c r="GH6968" s="81" t="s">
        <v>453</v>
      </c>
      <c r="GI6968" s="81">
        <v>2025</v>
      </c>
      <c r="GJ6968" s="81" t="s">
        <v>201</v>
      </c>
      <c r="GK6968" s="81">
        <v>3.7590224611389493E-2</v>
      </c>
      <c r="GL6968" s="81">
        <v>376.43</v>
      </c>
      <c r="GM6968" s="81">
        <v>2025</v>
      </c>
      <c r="GN6968" s="81" t="s">
        <v>173</v>
      </c>
      <c r="GO6968" s="81">
        <v>1.1148832299820636E-2</v>
      </c>
      <c r="GP6968" s="81">
        <v>10</v>
      </c>
      <c r="GQ6968" s="81">
        <v>0</v>
      </c>
      <c r="GR6968" s="81" t="s">
        <v>448</v>
      </c>
      <c r="GS6968" s="81">
        <v>1.1148832299820638E-2</v>
      </c>
      <c r="GT6968" s="81">
        <v>4.1908711030497187E-4</v>
      </c>
      <c r="GU6968" s="81">
        <v>1.1148832299820638E-2</v>
      </c>
      <c r="GV6968" s="81">
        <v>4.1908711030497187E-4</v>
      </c>
      <c r="GW6968" s="81">
        <v>1.1148832299820638E-2</v>
      </c>
      <c r="GX6968" s="81">
        <v>4.1908711030497187E-4</v>
      </c>
      <c r="GY6968" s="81">
        <v>1.1148832299820638E-2</v>
      </c>
      <c r="GZ6968" s="81">
        <v>4.1908711030497187E-4</v>
      </c>
    </row>
    <row r="6969" spans="98:208" x14ac:dyDescent="0.25">
      <c r="CT6969" s="81" t="s">
        <v>155</v>
      </c>
      <c r="CU6969" s="81" t="s">
        <v>503</v>
      </c>
      <c r="CV6969" s="81" t="s">
        <v>459</v>
      </c>
      <c r="CW6969" s="81">
        <v>2031</v>
      </c>
      <c r="CX6969" s="81">
        <v>0</v>
      </c>
      <c r="CY6969" s="81">
        <v>0</v>
      </c>
      <c r="CZ6969" s="81">
        <v>0</v>
      </c>
      <c r="DA6969" s="81">
        <v>0</v>
      </c>
      <c r="DB6969" s="81">
        <v>5.7770153400784734</v>
      </c>
      <c r="DC6969" s="81">
        <v>0.74733835430389139</v>
      </c>
      <c r="DD6969" s="81">
        <v>3.2379513401017301</v>
      </c>
      <c r="DE6969" s="81">
        <v>1.7917256456728441</v>
      </c>
      <c r="DF6969" s="81">
        <v>0</v>
      </c>
      <c r="DG6969" s="81">
        <v>0</v>
      </c>
      <c r="DH6969" s="81">
        <v>8.3319499833580234E-3</v>
      </c>
      <c r="DI6969" s="81">
        <v>8.3319499833580234E-3</v>
      </c>
      <c r="DJ6969" s="81">
        <v>1.3079689218866999E-5</v>
      </c>
      <c r="DL6969" s="81">
        <v>0</v>
      </c>
      <c r="DM6969" s="81">
        <v>0</v>
      </c>
      <c r="DN6969" s="81">
        <v>0</v>
      </c>
      <c r="DO6969" s="81">
        <v>0</v>
      </c>
      <c r="DP6969" s="81">
        <v>0</v>
      </c>
      <c r="DQ6969" s="81">
        <v>0</v>
      </c>
      <c r="DR6969" s="81">
        <v>0</v>
      </c>
      <c r="DS6969" s="81">
        <v>1.0897931636946702E-7</v>
      </c>
      <c r="DT6969" s="81">
        <v>1.0897931636946702E-7</v>
      </c>
      <c r="DU6969" s="81">
        <v>0</v>
      </c>
      <c r="DV6969" s="81">
        <v>1.0897931636946702E-7</v>
      </c>
      <c r="DW6969" s="81">
        <v>1.0897931636946702E-7</v>
      </c>
      <c r="GE6969" s="81" t="s">
        <v>449</v>
      </c>
      <c r="GF6969" s="81" t="s">
        <v>155</v>
      </c>
      <c r="GG6969" s="81" t="s">
        <v>508</v>
      </c>
      <c r="GH6969" s="81" t="s">
        <v>453</v>
      </c>
      <c r="GI6969" s="81">
        <v>2026</v>
      </c>
      <c r="GJ6969" s="81" t="s">
        <v>201</v>
      </c>
      <c r="GK6969" s="81">
        <v>3.7590224611389493E-2</v>
      </c>
      <c r="GL6969" s="81">
        <v>376.43</v>
      </c>
      <c r="GM6969" s="81">
        <v>2026</v>
      </c>
      <c r="GN6969" s="81" t="s">
        <v>173</v>
      </c>
      <c r="GO6969" s="81">
        <v>1.1148832299820636E-2</v>
      </c>
      <c r="GP6969" s="81">
        <v>10</v>
      </c>
      <c r="GQ6969" s="81">
        <v>0</v>
      </c>
      <c r="GR6969" s="81" t="s">
        <v>448</v>
      </c>
      <c r="GS6969" s="81">
        <v>1.1148832299820638E-2</v>
      </c>
      <c r="GT6969" s="81">
        <v>4.1908711030497187E-4</v>
      </c>
      <c r="GU6969" s="81">
        <v>1.1148832299820638E-2</v>
      </c>
      <c r="GV6969" s="81">
        <v>4.1908711030497187E-4</v>
      </c>
      <c r="GW6969" s="81">
        <v>1.1148832299820638E-2</v>
      </c>
      <c r="GX6969" s="81">
        <v>4.1908711030497187E-4</v>
      </c>
      <c r="GY6969" s="81">
        <v>1.1148832299820638E-2</v>
      </c>
      <c r="GZ6969" s="81">
        <v>4.1908711030497187E-4</v>
      </c>
    </row>
    <row r="6970" spans="98:208" x14ac:dyDescent="0.25">
      <c r="CT6970" s="81" t="s">
        <v>155</v>
      </c>
      <c r="CU6970" s="81" t="s">
        <v>503</v>
      </c>
      <c r="CV6970" s="81" t="s">
        <v>459</v>
      </c>
      <c r="CW6970" s="81">
        <v>2032</v>
      </c>
      <c r="CX6970" s="81">
        <v>0</v>
      </c>
      <c r="CY6970" s="81">
        <v>0</v>
      </c>
      <c r="CZ6970" s="81">
        <v>0</v>
      </c>
      <c r="DA6970" s="81">
        <v>0</v>
      </c>
      <c r="DB6970" s="81">
        <v>5.7770153400784734</v>
      </c>
      <c r="DC6970" s="81">
        <v>0.74733835430389139</v>
      </c>
      <c r="DD6970" s="81">
        <v>3.2379513401017301</v>
      </c>
      <c r="DE6970" s="81">
        <v>1.7917256456728441</v>
      </c>
      <c r="DF6970" s="81">
        <v>0</v>
      </c>
      <c r="DG6970" s="81">
        <v>0</v>
      </c>
      <c r="DH6970" s="81">
        <v>0</v>
      </c>
      <c r="DI6970" s="81">
        <v>8.3319499833580234E-3</v>
      </c>
      <c r="DJ6970" s="81">
        <v>1.3079689218866999E-5</v>
      </c>
      <c r="DL6970" s="81">
        <v>0</v>
      </c>
      <c r="DM6970" s="81">
        <v>0</v>
      </c>
      <c r="DN6970" s="81">
        <v>0</v>
      </c>
      <c r="DO6970" s="81">
        <v>0</v>
      </c>
      <c r="DP6970" s="81">
        <v>0</v>
      </c>
      <c r="DQ6970" s="81">
        <v>0</v>
      </c>
      <c r="DR6970" s="81">
        <v>0</v>
      </c>
      <c r="DS6970" s="81">
        <v>0</v>
      </c>
      <c r="DT6970" s="81">
        <v>0</v>
      </c>
      <c r="DU6970" s="81">
        <v>0</v>
      </c>
      <c r="DV6970" s="81">
        <v>1.0897931636946702E-7</v>
      </c>
      <c r="DW6970" s="81">
        <v>1.0897931636946702E-7</v>
      </c>
      <c r="GE6970" s="81" t="s">
        <v>449</v>
      </c>
      <c r="GF6970" s="81" t="s">
        <v>155</v>
      </c>
      <c r="GG6970" s="81" t="s">
        <v>508</v>
      </c>
      <c r="GH6970" s="81" t="s">
        <v>453</v>
      </c>
      <c r="GI6970" s="81">
        <v>2027</v>
      </c>
      <c r="GJ6970" s="81" t="s">
        <v>201</v>
      </c>
      <c r="GK6970" s="81">
        <v>3.7590224611389493E-2</v>
      </c>
      <c r="GL6970" s="81">
        <v>376.43</v>
      </c>
      <c r="GM6970" s="81">
        <v>2027</v>
      </c>
      <c r="GN6970" s="81" t="s">
        <v>173</v>
      </c>
      <c r="GO6970" s="81">
        <v>1.1148832299820636E-2</v>
      </c>
      <c r="GP6970" s="81">
        <v>10</v>
      </c>
      <c r="GQ6970" s="81">
        <v>0</v>
      </c>
      <c r="GR6970" s="81" t="s">
        <v>448</v>
      </c>
      <c r="GS6970" s="81">
        <v>1.1148832299820638E-2</v>
      </c>
      <c r="GT6970" s="81">
        <v>4.1908711030497187E-4</v>
      </c>
      <c r="GU6970" s="81">
        <v>1.1148832299820638E-2</v>
      </c>
      <c r="GV6970" s="81">
        <v>4.1908711030497187E-4</v>
      </c>
      <c r="GW6970" s="81">
        <v>1.1148832299820638E-2</v>
      </c>
      <c r="GX6970" s="81">
        <v>4.1908711030497187E-4</v>
      </c>
      <c r="GY6970" s="81">
        <v>1.1148832299820638E-2</v>
      </c>
      <c r="GZ6970" s="81">
        <v>4.1908711030497187E-4</v>
      </c>
    </row>
    <row r="6971" spans="98:208" x14ac:dyDescent="0.25">
      <c r="CT6971" s="81" t="s">
        <v>155</v>
      </c>
      <c r="CU6971" s="81" t="s">
        <v>503</v>
      </c>
      <c r="CV6971" s="81" t="s">
        <v>460</v>
      </c>
      <c r="CW6971" s="81">
        <v>2020</v>
      </c>
      <c r="CX6971" s="81">
        <v>0</v>
      </c>
      <c r="CY6971" s="81">
        <v>0</v>
      </c>
      <c r="CZ6971" s="81">
        <v>0</v>
      </c>
      <c r="DA6971" s="81">
        <v>0</v>
      </c>
      <c r="DB6971" s="81">
        <v>7.7900575334948499E-2</v>
      </c>
      <c r="DC6971" s="81">
        <v>3.6425060683954513E-2</v>
      </c>
      <c r="DD6971" s="81">
        <v>1.580872452543235E-3</v>
      </c>
      <c r="DE6971" s="81">
        <v>3.9894642198450757E-2</v>
      </c>
      <c r="DF6971" s="81">
        <v>4.0609689307619882E-4</v>
      </c>
      <c r="DG6971" s="81">
        <v>0</v>
      </c>
      <c r="DH6971" s="81">
        <v>0</v>
      </c>
      <c r="DI6971" s="81">
        <v>0</v>
      </c>
      <c r="DJ6971" s="81">
        <v>2.246073299139016E-3</v>
      </c>
      <c r="DL6971" s="81">
        <v>0</v>
      </c>
      <c r="DM6971" s="81">
        <v>9.1212338840176207E-7</v>
      </c>
      <c r="DN6971" s="81">
        <v>9.1212338840176207E-7</v>
      </c>
      <c r="DO6971" s="81">
        <v>0</v>
      </c>
      <c r="DP6971" s="81">
        <v>0</v>
      </c>
      <c r="DQ6971" s="81">
        <v>0</v>
      </c>
      <c r="DR6971" s="81">
        <v>0</v>
      </c>
      <c r="DS6971" s="81">
        <v>0</v>
      </c>
      <c r="DT6971" s="81">
        <v>0</v>
      </c>
      <c r="DU6971" s="81">
        <v>0</v>
      </c>
      <c r="DV6971" s="81">
        <v>0</v>
      </c>
      <c r="DW6971" s="81">
        <v>0</v>
      </c>
      <c r="GE6971" s="81" t="s">
        <v>449</v>
      </c>
      <c r="GF6971" s="81" t="s">
        <v>155</v>
      </c>
      <c r="GG6971" s="81" t="s">
        <v>508</v>
      </c>
      <c r="GH6971" s="81" t="s">
        <v>453</v>
      </c>
      <c r="GI6971" s="81">
        <v>2028</v>
      </c>
      <c r="GJ6971" s="81" t="s">
        <v>201</v>
      </c>
      <c r="GK6971" s="81">
        <v>3.9055083184885882E-2</v>
      </c>
      <c r="GL6971" s="81">
        <v>376.43</v>
      </c>
      <c r="GM6971" s="81">
        <v>2028</v>
      </c>
      <c r="GN6971" s="81" t="s">
        <v>173</v>
      </c>
      <c r="GO6971" s="81">
        <v>1.1148832299820636E-2</v>
      </c>
      <c r="GP6971" s="81">
        <v>10</v>
      </c>
      <c r="GQ6971" s="81">
        <v>0</v>
      </c>
      <c r="GR6971" s="81" t="s">
        <v>448</v>
      </c>
      <c r="GS6971" s="81">
        <v>1.1148832299820638E-2</v>
      </c>
      <c r="GT6971" s="81">
        <v>4.3541857288383762E-4</v>
      </c>
      <c r="GU6971" s="81">
        <v>1.1148832299820638E-2</v>
      </c>
      <c r="GV6971" s="81">
        <v>4.3541857288383762E-4</v>
      </c>
      <c r="GW6971" s="81">
        <v>1.1148832299820638E-2</v>
      </c>
      <c r="GX6971" s="81">
        <v>4.3541857288383762E-4</v>
      </c>
      <c r="GY6971" s="81">
        <v>1.1148832299820638E-2</v>
      </c>
      <c r="GZ6971" s="81">
        <v>4.3541857288383762E-4</v>
      </c>
    </row>
    <row r="6972" spans="98:208" x14ac:dyDescent="0.25">
      <c r="CT6972" s="81" t="s">
        <v>155</v>
      </c>
      <c r="CU6972" s="81" t="s">
        <v>503</v>
      </c>
      <c r="CV6972" s="81" t="s">
        <v>460</v>
      </c>
      <c r="CW6972" s="81">
        <v>2021</v>
      </c>
      <c r="CX6972" s="81">
        <v>0</v>
      </c>
      <c r="CY6972" s="81">
        <v>0</v>
      </c>
      <c r="CZ6972" s="81">
        <v>0</v>
      </c>
      <c r="DA6972" s="81">
        <v>0</v>
      </c>
      <c r="DB6972" s="81">
        <v>7.7900575334948499E-2</v>
      </c>
      <c r="DC6972" s="81">
        <v>3.6425060683954513E-2</v>
      </c>
      <c r="DD6972" s="81">
        <v>1.580872452543235E-3</v>
      </c>
      <c r="DE6972" s="81">
        <v>3.9894642198450757E-2</v>
      </c>
      <c r="DF6972" s="81">
        <v>4.0609689307619882E-4</v>
      </c>
      <c r="DG6972" s="81">
        <v>4.0609689307619882E-4</v>
      </c>
      <c r="DH6972" s="81">
        <v>0</v>
      </c>
      <c r="DI6972" s="81">
        <v>0</v>
      </c>
      <c r="DJ6972" s="81">
        <v>2.246073299139016E-3</v>
      </c>
      <c r="DL6972" s="81">
        <v>0</v>
      </c>
      <c r="DM6972" s="81">
        <v>9.1212338840176207E-7</v>
      </c>
      <c r="DN6972" s="81">
        <v>9.1212338840176207E-7</v>
      </c>
      <c r="DO6972" s="81">
        <v>0</v>
      </c>
      <c r="DP6972" s="81">
        <v>9.1212338840176207E-7</v>
      </c>
      <c r="DQ6972" s="81">
        <v>9.1212338840176207E-7</v>
      </c>
      <c r="DR6972" s="81">
        <v>0</v>
      </c>
      <c r="DS6972" s="81">
        <v>0</v>
      </c>
      <c r="DT6972" s="81">
        <v>0</v>
      </c>
      <c r="DU6972" s="81">
        <v>0</v>
      </c>
      <c r="DV6972" s="81">
        <v>0</v>
      </c>
      <c r="DW6972" s="81">
        <v>0</v>
      </c>
      <c r="GE6972" s="81" t="s">
        <v>449</v>
      </c>
      <c r="GF6972" s="81" t="s">
        <v>155</v>
      </c>
      <c r="GG6972" s="81" t="s">
        <v>508</v>
      </c>
      <c r="GH6972" s="81" t="s">
        <v>453</v>
      </c>
      <c r="GI6972" s="81">
        <v>2029</v>
      </c>
      <c r="GJ6972" s="81" t="s">
        <v>201</v>
      </c>
      <c r="GK6972" s="81">
        <v>3.9055083184885882E-2</v>
      </c>
      <c r="GL6972" s="81">
        <v>376.43</v>
      </c>
      <c r="GM6972" s="81">
        <v>2029</v>
      </c>
      <c r="GN6972" s="81" t="s">
        <v>173</v>
      </c>
      <c r="GO6972" s="81">
        <v>1.1148832299820636E-2</v>
      </c>
      <c r="GP6972" s="81">
        <v>10</v>
      </c>
      <c r="GQ6972" s="81">
        <v>0</v>
      </c>
      <c r="GR6972" s="81" t="s">
        <v>448</v>
      </c>
      <c r="GS6972" s="81">
        <v>1.1148832299820638E-2</v>
      </c>
      <c r="GT6972" s="81">
        <v>4.3541857288383762E-4</v>
      </c>
      <c r="GU6972" s="81">
        <v>1.1148832299820638E-2</v>
      </c>
      <c r="GV6972" s="81">
        <v>4.3541857288383762E-4</v>
      </c>
      <c r="GW6972" s="81">
        <v>1.1148832299820638E-2</v>
      </c>
      <c r="GX6972" s="81">
        <v>4.3541857288383762E-4</v>
      </c>
      <c r="GY6972" s="81">
        <v>1.1148832299820638E-2</v>
      </c>
      <c r="GZ6972" s="81">
        <v>4.3541857288383762E-4</v>
      </c>
    </row>
    <row r="6973" spans="98:208" x14ac:dyDescent="0.25">
      <c r="CT6973" s="81" t="s">
        <v>155</v>
      </c>
      <c r="CU6973" s="81" t="s">
        <v>503</v>
      </c>
      <c r="CV6973" s="81" t="s">
        <v>460</v>
      </c>
      <c r="CW6973" s="81">
        <v>2022</v>
      </c>
      <c r="CX6973" s="81">
        <v>0</v>
      </c>
      <c r="CY6973" s="81">
        <v>0</v>
      </c>
      <c r="CZ6973" s="81">
        <v>0</v>
      </c>
      <c r="DA6973" s="81">
        <v>0</v>
      </c>
      <c r="DB6973" s="81">
        <v>7.7900575334948499E-2</v>
      </c>
      <c r="DC6973" s="81">
        <v>3.6425060683954513E-2</v>
      </c>
      <c r="DD6973" s="81">
        <v>1.580872452543235E-3</v>
      </c>
      <c r="DE6973" s="81">
        <v>3.9894642198450757E-2</v>
      </c>
      <c r="DF6973" s="81">
        <v>4.0609689307619882E-4</v>
      </c>
      <c r="DG6973" s="81">
        <v>4.0609689307619882E-4</v>
      </c>
      <c r="DH6973" s="81">
        <v>4.0609689307619882E-4</v>
      </c>
      <c r="DI6973" s="81">
        <v>0</v>
      </c>
      <c r="DJ6973" s="81">
        <v>2.246073299139016E-3</v>
      </c>
      <c r="DL6973" s="81">
        <v>0</v>
      </c>
      <c r="DM6973" s="81">
        <v>9.1212338840176207E-7</v>
      </c>
      <c r="DN6973" s="81">
        <v>9.1212338840176207E-7</v>
      </c>
      <c r="DO6973" s="81">
        <v>0</v>
      </c>
      <c r="DP6973" s="81">
        <v>9.1212338840176207E-7</v>
      </c>
      <c r="DQ6973" s="81">
        <v>9.1212338840176207E-7</v>
      </c>
      <c r="DR6973" s="81">
        <v>0</v>
      </c>
      <c r="DS6973" s="81">
        <v>9.1212338840176207E-7</v>
      </c>
      <c r="DT6973" s="81">
        <v>9.1212338840176207E-7</v>
      </c>
      <c r="DU6973" s="81">
        <v>0</v>
      </c>
      <c r="DV6973" s="81">
        <v>0</v>
      </c>
      <c r="DW6973" s="81">
        <v>0</v>
      </c>
      <c r="GE6973" s="81" t="s">
        <v>449</v>
      </c>
      <c r="GF6973" s="81" t="s">
        <v>155</v>
      </c>
      <c r="GG6973" s="81" t="s">
        <v>508</v>
      </c>
      <c r="GH6973" s="81" t="s">
        <v>453</v>
      </c>
      <c r="GI6973" s="81">
        <v>2030</v>
      </c>
      <c r="GJ6973" s="81" t="s">
        <v>201</v>
      </c>
      <c r="GK6973" s="81">
        <v>3.9055083184885882E-2</v>
      </c>
      <c r="GL6973" s="81">
        <v>376.43</v>
      </c>
      <c r="GM6973" s="81">
        <v>2030</v>
      </c>
      <c r="GN6973" s="81" t="s">
        <v>173</v>
      </c>
      <c r="GO6973" s="81">
        <v>1.1148832299820636E-2</v>
      </c>
      <c r="GP6973" s="81">
        <v>10</v>
      </c>
      <c r="GQ6973" s="81">
        <v>0</v>
      </c>
      <c r="GR6973" s="81" t="s">
        <v>448</v>
      </c>
      <c r="GS6973" s="81">
        <v>0</v>
      </c>
      <c r="GT6973" s="81">
        <v>0</v>
      </c>
      <c r="GU6973" s="81">
        <v>1.1148832299820638E-2</v>
      </c>
      <c r="GV6973" s="81">
        <v>4.3541857288383762E-4</v>
      </c>
      <c r="GW6973" s="81">
        <v>1.1148832299820638E-2</v>
      </c>
      <c r="GX6973" s="81">
        <v>4.3541857288383762E-4</v>
      </c>
      <c r="GY6973" s="81">
        <v>1.1148832299820638E-2</v>
      </c>
      <c r="GZ6973" s="81">
        <v>4.3541857288383762E-4</v>
      </c>
    </row>
    <row r="6974" spans="98:208" x14ac:dyDescent="0.25">
      <c r="CT6974" s="81" t="s">
        <v>155</v>
      </c>
      <c r="CU6974" s="81" t="s">
        <v>503</v>
      </c>
      <c r="CV6974" s="81" t="s">
        <v>460</v>
      </c>
      <c r="CW6974" s="81">
        <v>2023</v>
      </c>
      <c r="CX6974" s="81">
        <v>0</v>
      </c>
      <c r="CY6974" s="81">
        <v>0</v>
      </c>
      <c r="CZ6974" s="81">
        <v>0</v>
      </c>
      <c r="DA6974" s="81">
        <v>0</v>
      </c>
      <c r="DB6974" s="81">
        <v>8.0408269036977245E-2</v>
      </c>
      <c r="DC6974" s="81">
        <v>3.7590224611390763E-2</v>
      </c>
      <c r="DD6974" s="81">
        <v>1.631433411568729E-3</v>
      </c>
      <c r="DE6974" s="81">
        <v>4.1186611014017722E-2</v>
      </c>
      <c r="DF6974" s="81">
        <v>4.1908711030498596E-4</v>
      </c>
      <c r="DG6974" s="81">
        <v>4.1908711030498596E-4</v>
      </c>
      <c r="DH6974" s="81">
        <v>4.1908711030498596E-4</v>
      </c>
      <c r="DI6974" s="81">
        <v>4.1908711030498596E-4</v>
      </c>
      <c r="DJ6974" s="81">
        <v>2.246073299139016E-3</v>
      </c>
      <c r="DL6974" s="81">
        <v>0</v>
      </c>
      <c r="DM6974" s="81">
        <v>9.4130036846935658E-7</v>
      </c>
      <c r="DN6974" s="81">
        <v>9.4130036846935658E-7</v>
      </c>
      <c r="DO6974" s="81">
        <v>0</v>
      </c>
      <c r="DP6974" s="81">
        <v>9.4130036846935658E-7</v>
      </c>
      <c r="DQ6974" s="81">
        <v>9.4130036846935658E-7</v>
      </c>
      <c r="DR6974" s="81">
        <v>0</v>
      </c>
      <c r="DS6974" s="81">
        <v>9.4130036846935658E-7</v>
      </c>
      <c r="DT6974" s="81">
        <v>9.4130036846935658E-7</v>
      </c>
      <c r="DU6974" s="81">
        <v>0</v>
      </c>
      <c r="DV6974" s="81">
        <v>9.4130036846935658E-7</v>
      </c>
      <c r="DW6974" s="81">
        <v>9.4130036846935658E-7</v>
      </c>
      <c r="GE6974" s="81" t="s">
        <v>449</v>
      </c>
      <c r="GF6974" s="81" t="s">
        <v>155</v>
      </c>
      <c r="GG6974" s="81" t="s">
        <v>508</v>
      </c>
      <c r="GH6974" s="81" t="s">
        <v>453</v>
      </c>
      <c r="GI6974" s="81">
        <v>2031</v>
      </c>
      <c r="GJ6974" s="81" t="s">
        <v>201</v>
      </c>
      <c r="GK6974" s="81">
        <v>3.9055083184885882E-2</v>
      </c>
      <c r="GL6974" s="81">
        <v>376.43</v>
      </c>
      <c r="GM6974" s="81">
        <v>2031</v>
      </c>
      <c r="GN6974" s="81" t="s">
        <v>173</v>
      </c>
      <c r="GO6974" s="81">
        <v>1.1148832299820636E-2</v>
      </c>
      <c r="GP6974" s="81">
        <v>10</v>
      </c>
      <c r="GQ6974" s="81">
        <v>0</v>
      </c>
      <c r="GR6974" s="81" t="s">
        <v>448</v>
      </c>
      <c r="GS6974" s="81">
        <v>0</v>
      </c>
      <c r="GT6974" s="81">
        <v>0</v>
      </c>
      <c r="GU6974" s="81">
        <v>0</v>
      </c>
      <c r="GV6974" s="81">
        <v>0</v>
      </c>
      <c r="GW6974" s="81">
        <v>1.1148832299820638E-2</v>
      </c>
      <c r="GX6974" s="81">
        <v>4.3541857288383762E-4</v>
      </c>
      <c r="GY6974" s="81">
        <v>1.1148832299820638E-2</v>
      </c>
      <c r="GZ6974" s="81">
        <v>4.3541857288383762E-4</v>
      </c>
    </row>
    <row r="6975" spans="98:208" x14ac:dyDescent="0.25">
      <c r="CT6975" s="81" t="s">
        <v>155</v>
      </c>
      <c r="CU6975" s="81" t="s">
        <v>503</v>
      </c>
      <c r="CV6975" s="81" t="s">
        <v>460</v>
      </c>
      <c r="CW6975" s="81">
        <v>2024</v>
      </c>
      <c r="CX6975" s="81">
        <v>0</v>
      </c>
      <c r="CY6975" s="81">
        <v>0</v>
      </c>
      <c r="CZ6975" s="81">
        <v>0</v>
      </c>
      <c r="DA6975" s="81">
        <v>0</v>
      </c>
      <c r="DB6975" s="81">
        <v>8.0408269036977245E-2</v>
      </c>
      <c r="DC6975" s="81">
        <v>3.7590224611390763E-2</v>
      </c>
      <c r="DD6975" s="81">
        <v>1.631433411568729E-3</v>
      </c>
      <c r="DE6975" s="81">
        <v>4.1186611014017722E-2</v>
      </c>
      <c r="DF6975" s="81">
        <v>4.1908711030498596E-4</v>
      </c>
      <c r="DG6975" s="81">
        <v>4.1908711030498596E-4</v>
      </c>
      <c r="DH6975" s="81">
        <v>4.1908711030498596E-4</v>
      </c>
      <c r="DI6975" s="81">
        <v>4.1908711030498596E-4</v>
      </c>
      <c r="DJ6975" s="81">
        <v>2.246073299139016E-3</v>
      </c>
      <c r="DL6975" s="81">
        <v>0</v>
      </c>
      <c r="DM6975" s="81">
        <v>9.4130036846935658E-7</v>
      </c>
      <c r="DN6975" s="81">
        <v>9.4130036846935658E-7</v>
      </c>
      <c r="DO6975" s="81">
        <v>0</v>
      </c>
      <c r="DP6975" s="81">
        <v>9.4130036846935658E-7</v>
      </c>
      <c r="DQ6975" s="81">
        <v>9.4130036846935658E-7</v>
      </c>
      <c r="DR6975" s="81">
        <v>0</v>
      </c>
      <c r="DS6975" s="81">
        <v>9.4130036846935658E-7</v>
      </c>
      <c r="DT6975" s="81">
        <v>9.4130036846935658E-7</v>
      </c>
      <c r="DU6975" s="81">
        <v>0</v>
      </c>
      <c r="DV6975" s="81">
        <v>9.4130036846935658E-7</v>
      </c>
      <c r="DW6975" s="81">
        <v>9.4130036846935658E-7</v>
      </c>
      <c r="GE6975" s="81" t="s">
        <v>449</v>
      </c>
      <c r="GF6975" s="81" t="s">
        <v>155</v>
      </c>
      <c r="GG6975" s="81" t="s">
        <v>508</v>
      </c>
      <c r="GH6975" s="81" t="s">
        <v>453</v>
      </c>
      <c r="GI6975" s="81">
        <v>2032</v>
      </c>
      <c r="GJ6975" s="81" t="s">
        <v>201</v>
      </c>
      <c r="GK6975" s="81">
        <v>3.9055083184885882E-2</v>
      </c>
      <c r="GL6975" s="81">
        <v>376.43</v>
      </c>
      <c r="GM6975" s="81">
        <v>2032</v>
      </c>
      <c r="GN6975" s="81" t="s">
        <v>173</v>
      </c>
      <c r="GO6975" s="81">
        <v>1.1148832299820636E-2</v>
      </c>
      <c r="GP6975" s="81">
        <v>10</v>
      </c>
      <c r="GQ6975" s="81">
        <v>0</v>
      </c>
      <c r="GR6975" s="81" t="s">
        <v>448</v>
      </c>
      <c r="GS6975" s="81">
        <v>0</v>
      </c>
      <c r="GT6975" s="81">
        <v>0</v>
      </c>
      <c r="GU6975" s="81">
        <v>0</v>
      </c>
      <c r="GV6975" s="81">
        <v>0</v>
      </c>
      <c r="GW6975" s="81">
        <v>0</v>
      </c>
      <c r="GX6975" s="81">
        <v>0</v>
      </c>
      <c r="GY6975" s="81">
        <v>1.1148832299820638E-2</v>
      </c>
      <c r="GZ6975" s="81">
        <v>4.3541857288383762E-4</v>
      </c>
    </row>
    <row r="6976" spans="98:208" x14ac:dyDescent="0.25">
      <c r="CT6976" s="81" t="s">
        <v>155</v>
      </c>
      <c r="CU6976" s="81" t="s">
        <v>503</v>
      </c>
      <c r="CV6976" s="81" t="s">
        <v>460</v>
      </c>
      <c r="CW6976" s="81">
        <v>2025</v>
      </c>
      <c r="CX6976" s="81">
        <v>0</v>
      </c>
      <c r="CY6976" s="81">
        <v>0</v>
      </c>
      <c r="CZ6976" s="81">
        <v>0</v>
      </c>
      <c r="DA6976" s="81">
        <v>0</v>
      </c>
      <c r="DB6976" s="81">
        <v>8.0408269036977245E-2</v>
      </c>
      <c r="DC6976" s="81">
        <v>3.7590224611390763E-2</v>
      </c>
      <c r="DD6976" s="81">
        <v>1.631433411568729E-3</v>
      </c>
      <c r="DE6976" s="81">
        <v>4.1186611014017722E-2</v>
      </c>
      <c r="DF6976" s="81">
        <v>4.1908711030498596E-4</v>
      </c>
      <c r="DG6976" s="81">
        <v>4.1908711030498596E-4</v>
      </c>
      <c r="DH6976" s="81">
        <v>4.1908711030498596E-4</v>
      </c>
      <c r="DI6976" s="81">
        <v>4.1908711030498596E-4</v>
      </c>
      <c r="DJ6976" s="81">
        <v>2.246073299139016E-3</v>
      </c>
      <c r="DL6976" s="81">
        <v>0</v>
      </c>
      <c r="DM6976" s="81">
        <v>9.4130036846935658E-7</v>
      </c>
      <c r="DN6976" s="81">
        <v>9.4130036846935658E-7</v>
      </c>
      <c r="DO6976" s="81">
        <v>0</v>
      </c>
      <c r="DP6976" s="81">
        <v>9.4130036846935658E-7</v>
      </c>
      <c r="DQ6976" s="81">
        <v>9.4130036846935658E-7</v>
      </c>
      <c r="DR6976" s="81">
        <v>0</v>
      </c>
      <c r="DS6976" s="81">
        <v>9.4130036846935658E-7</v>
      </c>
      <c r="DT6976" s="81">
        <v>9.4130036846935658E-7</v>
      </c>
      <c r="DU6976" s="81">
        <v>0</v>
      </c>
      <c r="DV6976" s="81">
        <v>9.4130036846935658E-7</v>
      </c>
      <c r="DW6976" s="81">
        <v>9.4130036846935658E-7</v>
      </c>
      <c r="GE6976" s="81" t="s">
        <v>449</v>
      </c>
      <c r="GF6976" s="81" t="s">
        <v>155</v>
      </c>
      <c r="GG6976" s="81" t="s">
        <v>509</v>
      </c>
      <c r="GH6976" s="81" t="s">
        <v>457</v>
      </c>
      <c r="GI6976" s="81">
        <v>2021</v>
      </c>
      <c r="GJ6976" s="81" t="s">
        <v>201</v>
      </c>
      <c r="GK6976" s="81">
        <v>222.22942162781931</v>
      </c>
      <c r="GL6976" s="81">
        <v>1.27</v>
      </c>
      <c r="GM6976" s="81">
        <v>2021</v>
      </c>
      <c r="GN6976" s="81" t="s">
        <v>173</v>
      </c>
      <c r="GO6976" s="81">
        <v>1.1148832299820636E-2</v>
      </c>
      <c r="GP6976" s="81">
        <v>10</v>
      </c>
      <c r="GQ6976" s="81">
        <v>0</v>
      </c>
      <c r="GR6976" s="81" t="s">
        <v>448</v>
      </c>
      <c r="GS6976" s="81">
        <v>1.1148832299820636E-2</v>
      </c>
      <c r="GT6976" s="81">
        <v>2.4775985538146905</v>
      </c>
      <c r="GU6976" s="81">
        <v>1.1148832299820636E-2</v>
      </c>
      <c r="GV6976" s="81">
        <v>2.4775985538146905</v>
      </c>
      <c r="GW6976" s="81">
        <v>0</v>
      </c>
      <c r="GX6976" s="81">
        <v>0</v>
      </c>
      <c r="GY6976" s="81">
        <v>0</v>
      </c>
      <c r="GZ6976" s="81">
        <v>0</v>
      </c>
    </row>
    <row r="6977" spans="98:208" x14ac:dyDescent="0.25">
      <c r="CT6977" s="81" t="s">
        <v>155</v>
      </c>
      <c r="CU6977" s="81" t="s">
        <v>503</v>
      </c>
      <c r="CV6977" s="81" t="s">
        <v>460</v>
      </c>
      <c r="CW6977" s="81">
        <v>2026</v>
      </c>
      <c r="CX6977" s="81">
        <v>0</v>
      </c>
      <c r="CY6977" s="81">
        <v>0</v>
      </c>
      <c r="CZ6977" s="81">
        <v>0</v>
      </c>
      <c r="DA6977" s="81">
        <v>0</v>
      </c>
      <c r="DB6977" s="81">
        <v>8.0408269036977245E-2</v>
      </c>
      <c r="DC6977" s="81">
        <v>3.7590224611390763E-2</v>
      </c>
      <c r="DD6977" s="81">
        <v>1.631433411568729E-3</v>
      </c>
      <c r="DE6977" s="81">
        <v>4.1186611014017722E-2</v>
      </c>
      <c r="DF6977" s="81">
        <v>4.1908711030498596E-4</v>
      </c>
      <c r="DG6977" s="81">
        <v>4.1908711030498596E-4</v>
      </c>
      <c r="DH6977" s="81">
        <v>4.1908711030498596E-4</v>
      </c>
      <c r="DI6977" s="81">
        <v>4.1908711030498596E-4</v>
      </c>
      <c r="DJ6977" s="81">
        <v>2.246073299139016E-3</v>
      </c>
      <c r="DL6977" s="81">
        <v>0</v>
      </c>
      <c r="DM6977" s="81">
        <v>9.4130036846935658E-7</v>
      </c>
      <c r="DN6977" s="81">
        <v>9.4130036846935658E-7</v>
      </c>
      <c r="DO6977" s="81">
        <v>0</v>
      </c>
      <c r="DP6977" s="81">
        <v>9.4130036846935658E-7</v>
      </c>
      <c r="DQ6977" s="81">
        <v>9.4130036846935658E-7</v>
      </c>
      <c r="DR6977" s="81">
        <v>0</v>
      </c>
      <c r="DS6977" s="81">
        <v>9.4130036846935658E-7</v>
      </c>
      <c r="DT6977" s="81">
        <v>9.4130036846935658E-7</v>
      </c>
      <c r="DU6977" s="81">
        <v>0</v>
      </c>
      <c r="DV6977" s="81">
        <v>9.4130036846935658E-7</v>
      </c>
      <c r="DW6977" s="81">
        <v>9.4130036846935658E-7</v>
      </c>
      <c r="GE6977" s="81" t="s">
        <v>449</v>
      </c>
      <c r="GF6977" s="81" t="s">
        <v>155</v>
      </c>
      <c r="GG6977" s="81" t="s">
        <v>509</v>
      </c>
      <c r="GH6977" s="81" t="s">
        <v>457</v>
      </c>
      <c r="GI6977" s="81">
        <v>2022</v>
      </c>
      <c r="GJ6977" s="81" t="s">
        <v>201</v>
      </c>
      <c r="GK6977" s="81">
        <v>222.22942162781931</v>
      </c>
      <c r="GL6977" s="81">
        <v>1.27</v>
      </c>
      <c r="GM6977" s="81">
        <v>2022</v>
      </c>
      <c r="GN6977" s="81" t="s">
        <v>173</v>
      </c>
      <c r="GO6977" s="81">
        <v>1.1148832299820636E-2</v>
      </c>
      <c r="GP6977" s="81">
        <v>10</v>
      </c>
      <c r="GQ6977" s="81">
        <v>0</v>
      </c>
      <c r="GR6977" s="81" t="s">
        <v>448</v>
      </c>
      <c r="GS6977" s="81">
        <v>1.1148832299820636E-2</v>
      </c>
      <c r="GT6977" s="81">
        <v>2.4775985538146905</v>
      </c>
      <c r="GU6977" s="81">
        <v>1.1148832299820636E-2</v>
      </c>
      <c r="GV6977" s="81">
        <v>2.4775985538146905</v>
      </c>
      <c r="GW6977" s="81">
        <v>1.1148832299820636E-2</v>
      </c>
      <c r="GX6977" s="81">
        <v>2.4775985538146905</v>
      </c>
      <c r="GY6977" s="81">
        <v>0</v>
      </c>
      <c r="GZ6977" s="81">
        <v>0</v>
      </c>
    </row>
    <row r="6978" spans="98:208" x14ac:dyDescent="0.25">
      <c r="CT6978" s="81" t="s">
        <v>155</v>
      </c>
      <c r="CU6978" s="81" t="s">
        <v>503</v>
      </c>
      <c r="CV6978" s="81" t="s">
        <v>460</v>
      </c>
      <c r="CW6978" s="81">
        <v>2027</v>
      </c>
      <c r="CX6978" s="81">
        <v>0</v>
      </c>
      <c r="CY6978" s="81">
        <v>0</v>
      </c>
      <c r="CZ6978" s="81">
        <v>0</v>
      </c>
      <c r="DA6978" s="81">
        <v>0</v>
      </c>
      <c r="DB6978" s="81">
        <v>8.0408269036977245E-2</v>
      </c>
      <c r="DC6978" s="81">
        <v>3.7590224611390763E-2</v>
      </c>
      <c r="DD6978" s="81">
        <v>1.631433411568729E-3</v>
      </c>
      <c r="DE6978" s="81">
        <v>4.1186611014017722E-2</v>
      </c>
      <c r="DF6978" s="81">
        <v>4.1908711030498596E-4</v>
      </c>
      <c r="DG6978" s="81">
        <v>4.1908711030498596E-4</v>
      </c>
      <c r="DH6978" s="81">
        <v>4.1908711030498596E-4</v>
      </c>
      <c r="DI6978" s="81">
        <v>4.1908711030498596E-4</v>
      </c>
      <c r="DJ6978" s="81">
        <v>2.246073299139016E-3</v>
      </c>
      <c r="DL6978" s="81">
        <v>0</v>
      </c>
      <c r="DM6978" s="81">
        <v>9.4130036846935658E-7</v>
      </c>
      <c r="DN6978" s="81">
        <v>9.4130036846935658E-7</v>
      </c>
      <c r="DO6978" s="81">
        <v>0</v>
      </c>
      <c r="DP6978" s="81">
        <v>9.4130036846935658E-7</v>
      </c>
      <c r="DQ6978" s="81">
        <v>9.4130036846935658E-7</v>
      </c>
      <c r="DR6978" s="81">
        <v>0</v>
      </c>
      <c r="DS6978" s="81">
        <v>9.4130036846935658E-7</v>
      </c>
      <c r="DT6978" s="81">
        <v>9.4130036846935658E-7</v>
      </c>
      <c r="DU6978" s="81">
        <v>0</v>
      </c>
      <c r="DV6978" s="81">
        <v>9.4130036846935658E-7</v>
      </c>
      <c r="DW6978" s="81">
        <v>9.4130036846935658E-7</v>
      </c>
      <c r="GE6978" s="81" t="s">
        <v>449</v>
      </c>
      <c r="GF6978" s="81" t="s">
        <v>155</v>
      </c>
      <c r="GG6978" s="81" t="s">
        <v>509</v>
      </c>
      <c r="GH6978" s="81" t="s">
        <v>457</v>
      </c>
      <c r="GI6978" s="81">
        <v>2023</v>
      </c>
      <c r="GJ6978" s="81" t="s">
        <v>201</v>
      </c>
      <c r="GK6978" s="81">
        <v>233.23007680790909</v>
      </c>
      <c r="GL6978" s="81">
        <v>1.27</v>
      </c>
      <c r="GM6978" s="81">
        <v>2023</v>
      </c>
      <c r="GN6978" s="81" t="s">
        <v>173</v>
      </c>
      <c r="GO6978" s="81">
        <v>1.1148832299820636E-2</v>
      </c>
      <c r="GP6978" s="81">
        <v>10</v>
      </c>
      <c r="GQ6978" s="81">
        <v>0</v>
      </c>
      <c r="GR6978" s="81" t="s">
        <v>448</v>
      </c>
      <c r="GS6978" s="81">
        <v>1.1148832299820636E-2</v>
      </c>
      <c r="GT6978" s="81">
        <v>2.6002430136056649</v>
      </c>
      <c r="GU6978" s="81">
        <v>1.1148832299820636E-2</v>
      </c>
      <c r="GV6978" s="81">
        <v>2.6002430136056649</v>
      </c>
      <c r="GW6978" s="81">
        <v>1.1148832299820636E-2</v>
      </c>
      <c r="GX6978" s="81">
        <v>2.6002430136056649</v>
      </c>
      <c r="GY6978" s="81">
        <v>1.1148832299820636E-2</v>
      </c>
      <c r="GZ6978" s="81">
        <v>2.6002430136056649</v>
      </c>
    </row>
    <row r="6979" spans="98:208" x14ac:dyDescent="0.25">
      <c r="CT6979" s="81" t="s">
        <v>155</v>
      </c>
      <c r="CU6979" s="81" t="s">
        <v>503</v>
      </c>
      <c r="CV6979" s="81" t="s">
        <v>460</v>
      </c>
      <c r="CW6979" s="81">
        <v>2028</v>
      </c>
      <c r="CX6979" s="81">
        <v>0</v>
      </c>
      <c r="CY6979" s="81">
        <v>0</v>
      </c>
      <c r="CZ6979" s="81">
        <v>0</v>
      </c>
      <c r="DA6979" s="81">
        <v>0</v>
      </c>
      <c r="DB6979" s="81">
        <v>8.3606377745129648E-2</v>
      </c>
      <c r="DC6979" s="81">
        <v>3.905508318488627E-2</v>
      </c>
      <c r="DD6979" s="81">
        <v>1.694997174106435E-3</v>
      </c>
      <c r="DE6979" s="81">
        <v>4.2856297386136902E-2</v>
      </c>
      <c r="DF6979" s="81">
        <v>4.3541857288384184E-4</v>
      </c>
      <c r="DG6979" s="81">
        <v>4.3541857288384184E-4</v>
      </c>
      <c r="DH6979" s="81">
        <v>4.3541857288384184E-4</v>
      </c>
      <c r="DI6979" s="81">
        <v>4.3541857288384184E-4</v>
      </c>
      <c r="DJ6979" s="81">
        <v>2.246073299139016E-3</v>
      </c>
      <c r="DL6979" s="81">
        <v>0</v>
      </c>
      <c r="DM6979" s="81">
        <v>9.7798203050361279E-7</v>
      </c>
      <c r="DN6979" s="81">
        <v>9.7798203050361279E-7</v>
      </c>
      <c r="DO6979" s="81">
        <v>0</v>
      </c>
      <c r="DP6979" s="81">
        <v>9.7798203050361279E-7</v>
      </c>
      <c r="DQ6979" s="81">
        <v>9.7798203050361279E-7</v>
      </c>
      <c r="DR6979" s="81">
        <v>0</v>
      </c>
      <c r="DS6979" s="81">
        <v>9.7798203050361279E-7</v>
      </c>
      <c r="DT6979" s="81">
        <v>9.7798203050361279E-7</v>
      </c>
      <c r="DU6979" s="81">
        <v>0</v>
      </c>
      <c r="DV6979" s="81">
        <v>9.7798203050361279E-7</v>
      </c>
      <c r="DW6979" s="81">
        <v>9.7798203050361279E-7</v>
      </c>
      <c r="GE6979" s="81" t="s">
        <v>449</v>
      </c>
      <c r="GF6979" s="81" t="s">
        <v>155</v>
      </c>
      <c r="GG6979" s="81" t="s">
        <v>509</v>
      </c>
      <c r="GH6979" s="81" t="s">
        <v>457</v>
      </c>
      <c r="GI6979" s="81">
        <v>2024</v>
      </c>
      <c r="GJ6979" s="81" t="s">
        <v>201</v>
      </c>
      <c r="GK6979" s="81">
        <v>233.23007680790909</v>
      </c>
      <c r="GL6979" s="81">
        <v>1.27</v>
      </c>
      <c r="GM6979" s="81">
        <v>2024</v>
      </c>
      <c r="GN6979" s="81" t="s">
        <v>173</v>
      </c>
      <c r="GO6979" s="81">
        <v>1.1148832299820636E-2</v>
      </c>
      <c r="GP6979" s="81">
        <v>10</v>
      </c>
      <c r="GQ6979" s="81">
        <v>0</v>
      </c>
      <c r="GR6979" s="81" t="s">
        <v>448</v>
      </c>
      <c r="GS6979" s="81">
        <v>1.1148832299820636E-2</v>
      </c>
      <c r="GT6979" s="81">
        <v>2.6002430136056649</v>
      </c>
      <c r="GU6979" s="81">
        <v>1.1148832299820636E-2</v>
      </c>
      <c r="GV6979" s="81">
        <v>2.6002430136056649</v>
      </c>
      <c r="GW6979" s="81">
        <v>1.1148832299820636E-2</v>
      </c>
      <c r="GX6979" s="81">
        <v>2.6002430136056649</v>
      </c>
      <c r="GY6979" s="81">
        <v>1.1148832299820636E-2</v>
      </c>
      <c r="GZ6979" s="81">
        <v>2.6002430136056649</v>
      </c>
    </row>
    <row r="6980" spans="98:208" x14ac:dyDescent="0.25">
      <c r="CT6980" s="81" t="s">
        <v>155</v>
      </c>
      <c r="CU6980" s="81" t="s">
        <v>503</v>
      </c>
      <c r="CV6980" s="81" t="s">
        <v>460</v>
      </c>
      <c r="CW6980" s="81">
        <v>2029</v>
      </c>
      <c r="CX6980" s="81">
        <v>0</v>
      </c>
      <c r="CY6980" s="81">
        <v>0</v>
      </c>
      <c r="CZ6980" s="81">
        <v>0</v>
      </c>
      <c r="DA6980" s="81">
        <v>0</v>
      </c>
      <c r="DB6980" s="81">
        <v>8.3606377745129648E-2</v>
      </c>
      <c r="DC6980" s="81">
        <v>3.905508318488627E-2</v>
      </c>
      <c r="DD6980" s="81">
        <v>1.694997174106435E-3</v>
      </c>
      <c r="DE6980" s="81">
        <v>4.2856297386136902E-2</v>
      </c>
      <c r="DF6980" s="81">
        <v>4.3541857288384184E-4</v>
      </c>
      <c r="DG6980" s="81">
        <v>4.3541857288384184E-4</v>
      </c>
      <c r="DH6980" s="81">
        <v>4.3541857288384184E-4</v>
      </c>
      <c r="DI6980" s="81">
        <v>4.3541857288384184E-4</v>
      </c>
      <c r="DJ6980" s="81">
        <v>2.246073299139016E-3</v>
      </c>
      <c r="DL6980" s="81">
        <v>0</v>
      </c>
      <c r="DM6980" s="81">
        <v>9.7798203050361279E-7</v>
      </c>
      <c r="DN6980" s="81">
        <v>9.7798203050361279E-7</v>
      </c>
      <c r="DO6980" s="81">
        <v>0</v>
      </c>
      <c r="DP6980" s="81">
        <v>9.7798203050361279E-7</v>
      </c>
      <c r="DQ6980" s="81">
        <v>9.7798203050361279E-7</v>
      </c>
      <c r="DR6980" s="81">
        <v>0</v>
      </c>
      <c r="DS6980" s="81">
        <v>9.7798203050361279E-7</v>
      </c>
      <c r="DT6980" s="81">
        <v>9.7798203050361279E-7</v>
      </c>
      <c r="DU6980" s="81">
        <v>0</v>
      </c>
      <c r="DV6980" s="81">
        <v>9.7798203050361279E-7</v>
      </c>
      <c r="DW6980" s="81">
        <v>9.7798203050361279E-7</v>
      </c>
      <c r="GE6980" s="81" t="s">
        <v>449</v>
      </c>
      <c r="GF6980" s="81" t="s">
        <v>155</v>
      </c>
      <c r="GG6980" s="81" t="s">
        <v>509</v>
      </c>
      <c r="GH6980" s="81" t="s">
        <v>457</v>
      </c>
      <c r="GI6980" s="81">
        <v>2025</v>
      </c>
      <c r="GJ6980" s="81" t="s">
        <v>201</v>
      </c>
      <c r="GK6980" s="81">
        <v>233.23007680790909</v>
      </c>
      <c r="GL6980" s="81">
        <v>1.27</v>
      </c>
      <c r="GM6980" s="81">
        <v>2025</v>
      </c>
      <c r="GN6980" s="81" t="s">
        <v>173</v>
      </c>
      <c r="GO6980" s="81">
        <v>1.1148832299820636E-2</v>
      </c>
      <c r="GP6980" s="81">
        <v>10</v>
      </c>
      <c r="GQ6980" s="81">
        <v>0</v>
      </c>
      <c r="GR6980" s="81" t="s">
        <v>448</v>
      </c>
      <c r="GS6980" s="81">
        <v>1.1148832299820636E-2</v>
      </c>
      <c r="GT6980" s="81">
        <v>2.6002430136056649</v>
      </c>
      <c r="GU6980" s="81">
        <v>1.1148832299820636E-2</v>
      </c>
      <c r="GV6980" s="81">
        <v>2.6002430136056649</v>
      </c>
      <c r="GW6980" s="81">
        <v>1.1148832299820636E-2</v>
      </c>
      <c r="GX6980" s="81">
        <v>2.6002430136056649</v>
      </c>
      <c r="GY6980" s="81">
        <v>1.1148832299820636E-2</v>
      </c>
      <c r="GZ6980" s="81">
        <v>2.6002430136056649</v>
      </c>
    </row>
    <row r="6981" spans="98:208" x14ac:dyDescent="0.25">
      <c r="CT6981" s="81" t="s">
        <v>155</v>
      </c>
      <c r="CU6981" s="81" t="s">
        <v>503</v>
      </c>
      <c r="CV6981" s="81" t="s">
        <v>460</v>
      </c>
      <c r="CW6981" s="81">
        <v>2030</v>
      </c>
      <c r="CX6981" s="81">
        <v>0</v>
      </c>
      <c r="CY6981" s="81">
        <v>0</v>
      </c>
      <c r="CZ6981" s="81">
        <v>0</v>
      </c>
      <c r="DA6981" s="81">
        <v>0</v>
      </c>
      <c r="DB6981" s="81">
        <v>8.3606377745129648E-2</v>
      </c>
      <c r="DC6981" s="81">
        <v>3.905508318488627E-2</v>
      </c>
      <c r="DD6981" s="81">
        <v>1.694997174106435E-3</v>
      </c>
      <c r="DE6981" s="81">
        <v>4.2856297386136902E-2</v>
      </c>
      <c r="DF6981" s="81">
        <v>0</v>
      </c>
      <c r="DG6981" s="81">
        <v>4.3541857288384184E-4</v>
      </c>
      <c r="DH6981" s="81">
        <v>4.3541857288384184E-4</v>
      </c>
      <c r="DI6981" s="81">
        <v>4.3541857288384184E-4</v>
      </c>
      <c r="DJ6981" s="81">
        <v>2.246073299139016E-3</v>
      </c>
      <c r="DL6981" s="81">
        <v>0</v>
      </c>
      <c r="DM6981" s="81">
        <v>0</v>
      </c>
      <c r="DN6981" s="81">
        <v>0</v>
      </c>
      <c r="DO6981" s="81">
        <v>0</v>
      </c>
      <c r="DP6981" s="81">
        <v>9.7798203050361279E-7</v>
      </c>
      <c r="DQ6981" s="81">
        <v>9.7798203050361279E-7</v>
      </c>
      <c r="DR6981" s="81">
        <v>0</v>
      </c>
      <c r="DS6981" s="81">
        <v>9.7798203050361279E-7</v>
      </c>
      <c r="DT6981" s="81">
        <v>9.7798203050361279E-7</v>
      </c>
      <c r="DU6981" s="81">
        <v>0</v>
      </c>
      <c r="DV6981" s="81">
        <v>9.7798203050361279E-7</v>
      </c>
      <c r="DW6981" s="81">
        <v>9.7798203050361279E-7</v>
      </c>
      <c r="GE6981" s="81" t="s">
        <v>449</v>
      </c>
      <c r="GF6981" s="81" t="s">
        <v>155</v>
      </c>
      <c r="GG6981" s="81" t="s">
        <v>509</v>
      </c>
      <c r="GH6981" s="81" t="s">
        <v>457</v>
      </c>
      <c r="GI6981" s="81">
        <v>2026</v>
      </c>
      <c r="GJ6981" s="81" t="s">
        <v>201</v>
      </c>
      <c r="GK6981" s="81">
        <v>233.23007680790909</v>
      </c>
      <c r="GL6981" s="81">
        <v>1.27</v>
      </c>
      <c r="GM6981" s="81">
        <v>2026</v>
      </c>
      <c r="GN6981" s="81" t="s">
        <v>173</v>
      </c>
      <c r="GO6981" s="81">
        <v>1.1148832299820636E-2</v>
      </c>
      <c r="GP6981" s="81">
        <v>10</v>
      </c>
      <c r="GQ6981" s="81">
        <v>0</v>
      </c>
      <c r="GR6981" s="81" t="s">
        <v>448</v>
      </c>
      <c r="GS6981" s="81">
        <v>1.1148832299820636E-2</v>
      </c>
      <c r="GT6981" s="81">
        <v>2.6002430136056649</v>
      </c>
      <c r="GU6981" s="81">
        <v>1.1148832299820636E-2</v>
      </c>
      <c r="GV6981" s="81">
        <v>2.6002430136056649</v>
      </c>
      <c r="GW6981" s="81">
        <v>1.1148832299820636E-2</v>
      </c>
      <c r="GX6981" s="81">
        <v>2.6002430136056649</v>
      </c>
      <c r="GY6981" s="81">
        <v>1.1148832299820636E-2</v>
      </c>
      <c r="GZ6981" s="81">
        <v>2.6002430136056649</v>
      </c>
    </row>
    <row r="6982" spans="98:208" x14ac:dyDescent="0.25">
      <c r="CT6982" s="81" t="s">
        <v>155</v>
      </c>
      <c r="CU6982" s="81" t="s">
        <v>503</v>
      </c>
      <c r="CV6982" s="81" t="s">
        <v>460</v>
      </c>
      <c r="CW6982" s="81">
        <v>2031</v>
      </c>
      <c r="CX6982" s="81">
        <v>0</v>
      </c>
      <c r="CY6982" s="81">
        <v>0</v>
      </c>
      <c r="CZ6982" s="81">
        <v>0</v>
      </c>
      <c r="DA6982" s="81">
        <v>0</v>
      </c>
      <c r="DB6982" s="81">
        <v>8.3606377745129648E-2</v>
      </c>
      <c r="DC6982" s="81">
        <v>3.905508318488627E-2</v>
      </c>
      <c r="DD6982" s="81">
        <v>1.694997174106435E-3</v>
      </c>
      <c r="DE6982" s="81">
        <v>4.2856297386136902E-2</v>
      </c>
      <c r="DF6982" s="81">
        <v>0</v>
      </c>
      <c r="DG6982" s="81">
        <v>0</v>
      </c>
      <c r="DH6982" s="81">
        <v>4.3541857288384184E-4</v>
      </c>
      <c r="DI6982" s="81">
        <v>4.3541857288384184E-4</v>
      </c>
      <c r="DJ6982" s="81">
        <v>2.246073299139016E-3</v>
      </c>
      <c r="DL6982" s="81">
        <v>0</v>
      </c>
      <c r="DM6982" s="81">
        <v>0</v>
      </c>
      <c r="DN6982" s="81">
        <v>0</v>
      </c>
      <c r="DO6982" s="81">
        <v>0</v>
      </c>
      <c r="DP6982" s="81">
        <v>0</v>
      </c>
      <c r="DQ6982" s="81">
        <v>0</v>
      </c>
      <c r="DR6982" s="81">
        <v>0</v>
      </c>
      <c r="DS6982" s="81">
        <v>9.7798203050361279E-7</v>
      </c>
      <c r="DT6982" s="81">
        <v>9.7798203050361279E-7</v>
      </c>
      <c r="DU6982" s="81">
        <v>0</v>
      </c>
      <c r="DV6982" s="81">
        <v>9.7798203050361279E-7</v>
      </c>
      <c r="DW6982" s="81">
        <v>9.7798203050361279E-7</v>
      </c>
      <c r="GE6982" s="81" t="s">
        <v>449</v>
      </c>
      <c r="GF6982" s="81" t="s">
        <v>155</v>
      </c>
      <c r="GG6982" s="81" t="s">
        <v>509</v>
      </c>
      <c r="GH6982" s="81" t="s">
        <v>457</v>
      </c>
      <c r="GI6982" s="81">
        <v>2027</v>
      </c>
      <c r="GJ6982" s="81" t="s">
        <v>201</v>
      </c>
      <c r="GK6982" s="81">
        <v>233.23007680790909</v>
      </c>
      <c r="GL6982" s="81">
        <v>1.27</v>
      </c>
      <c r="GM6982" s="81">
        <v>2027</v>
      </c>
      <c r="GN6982" s="81" t="s">
        <v>173</v>
      </c>
      <c r="GO6982" s="81">
        <v>1.1148832299820636E-2</v>
      </c>
      <c r="GP6982" s="81">
        <v>10</v>
      </c>
      <c r="GQ6982" s="81">
        <v>0</v>
      </c>
      <c r="GR6982" s="81" t="s">
        <v>448</v>
      </c>
      <c r="GS6982" s="81">
        <v>1.1148832299820636E-2</v>
      </c>
      <c r="GT6982" s="81">
        <v>2.6002430136056649</v>
      </c>
      <c r="GU6982" s="81">
        <v>1.1148832299820636E-2</v>
      </c>
      <c r="GV6982" s="81">
        <v>2.6002430136056649</v>
      </c>
      <c r="GW6982" s="81">
        <v>1.1148832299820636E-2</v>
      </c>
      <c r="GX6982" s="81">
        <v>2.6002430136056649</v>
      </c>
      <c r="GY6982" s="81">
        <v>1.1148832299820636E-2</v>
      </c>
      <c r="GZ6982" s="81">
        <v>2.6002430136056649</v>
      </c>
    </row>
    <row r="6983" spans="98:208" x14ac:dyDescent="0.25">
      <c r="CT6983" s="81" t="s">
        <v>155</v>
      </c>
      <c r="CU6983" s="81" t="s">
        <v>503</v>
      </c>
      <c r="CV6983" s="81" t="s">
        <v>460</v>
      </c>
      <c r="CW6983" s="81">
        <v>2032</v>
      </c>
      <c r="CX6983" s="81">
        <v>0</v>
      </c>
      <c r="CY6983" s="81">
        <v>0</v>
      </c>
      <c r="CZ6983" s="81">
        <v>0</v>
      </c>
      <c r="DA6983" s="81">
        <v>0</v>
      </c>
      <c r="DB6983" s="81">
        <v>8.3606377745129648E-2</v>
      </c>
      <c r="DC6983" s="81">
        <v>3.905508318488627E-2</v>
      </c>
      <c r="DD6983" s="81">
        <v>1.694997174106435E-3</v>
      </c>
      <c r="DE6983" s="81">
        <v>4.2856297386136902E-2</v>
      </c>
      <c r="DF6983" s="81">
        <v>0</v>
      </c>
      <c r="DG6983" s="81">
        <v>0</v>
      </c>
      <c r="DH6983" s="81">
        <v>0</v>
      </c>
      <c r="DI6983" s="81">
        <v>4.3541857288384184E-4</v>
      </c>
      <c r="DJ6983" s="81">
        <v>2.246073299139016E-3</v>
      </c>
      <c r="DL6983" s="81">
        <v>0</v>
      </c>
      <c r="DM6983" s="81">
        <v>0</v>
      </c>
      <c r="DN6983" s="81">
        <v>0</v>
      </c>
      <c r="DO6983" s="81">
        <v>0</v>
      </c>
      <c r="DP6983" s="81">
        <v>0</v>
      </c>
      <c r="DQ6983" s="81">
        <v>0</v>
      </c>
      <c r="DR6983" s="81">
        <v>0</v>
      </c>
      <c r="DS6983" s="81">
        <v>0</v>
      </c>
      <c r="DT6983" s="81">
        <v>0</v>
      </c>
      <c r="DU6983" s="81">
        <v>0</v>
      </c>
      <c r="DV6983" s="81">
        <v>9.7798203050361279E-7</v>
      </c>
      <c r="DW6983" s="81">
        <v>9.7798203050361279E-7</v>
      </c>
      <c r="GE6983" s="81" t="s">
        <v>449</v>
      </c>
      <c r="GF6983" s="81" t="s">
        <v>155</v>
      </c>
      <c r="GG6983" s="81" t="s">
        <v>509</v>
      </c>
      <c r="GH6983" s="81" t="s">
        <v>457</v>
      </c>
      <c r="GI6983" s="81">
        <v>2028</v>
      </c>
      <c r="GJ6983" s="81" t="s">
        <v>201</v>
      </c>
      <c r="GK6983" s="81">
        <v>247.27299216494191</v>
      </c>
      <c r="GL6983" s="81">
        <v>1.27</v>
      </c>
      <c r="GM6983" s="81">
        <v>2028</v>
      </c>
      <c r="GN6983" s="81" t="s">
        <v>173</v>
      </c>
      <c r="GO6983" s="81">
        <v>1.1148832299820636E-2</v>
      </c>
      <c r="GP6983" s="81">
        <v>10</v>
      </c>
      <c r="GQ6983" s="81">
        <v>0</v>
      </c>
      <c r="GR6983" s="81" t="s">
        <v>448</v>
      </c>
      <c r="GS6983" s="81">
        <v>1.1148832299820636E-2</v>
      </c>
      <c r="GT6983" s="81">
        <v>2.7568051219217993</v>
      </c>
      <c r="GU6983" s="81">
        <v>1.1148832299820636E-2</v>
      </c>
      <c r="GV6983" s="81">
        <v>2.7568051219217993</v>
      </c>
      <c r="GW6983" s="81">
        <v>1.1148832299820636E-2</v>
      </c>
      <c r="GX6983" s="81">
        <v>2.7568051219217993</v>
      </c>
      <c r="GY6983" s="81">
        <v>1.1148832299820636E-2</v>
      </c>
      <c r="GZ6983" s="81">
        <v>2.7568051219217993</v>
      </c>
    </row>
    <row r="6984" spans="98:208" x14ac:dyDescent="0.25">
      <c r="CT6984" s="81" t="s">
        <v>155</v>
      </c>
      <c r="CU6984" s="81" t="s">
        <v>503</v>
      </c>
      <c r="CV6984" s="81" t="s">
        <v>461</v>
      </c>
      <c r="CW6984" s="81">
        <v>2020</v>
      </c>
      <c r="CX6984" s="81">
        <v>0</v>
      </c>
      <c r="CY6984" s="81">
        <v>0</v>
      </c>
      <c r="CZ6984" s="81">
        <v>0</v>
      </c>
      <c r="DA6984" s="81">
        <v>0</v>
      </c>
      <c r="DB6984" s="81">
        <v>14146.13064133254</v>
      </c>
      <c r="DC6984" s="81">
        <v>222.22942162783079</v>
      </c>
      <c r="DD6984" s="81">
        <v>8585.7228092479527</v>
      </c>
      <c r="DE6984" s="81">
        <v>5338.1784104567496</v>
      </c>
      <c r="DF6984" s="81">
        <v>2.4775985538148184</v>
      </c>
      <c r="DG6984" s="81">
        <v>0</v>
      </c>
      <c r="DH6984" s="81">
        <v>0</v>
      </c>
      <c r="DI6984" s="81">
        <v>0</v>
      </c>
      <c r="DJ6984" s="81">
        <v>9.9881176029469729E-6</v>
      </c>
      <c r="DL6984" s="81">
        <v>0</v>
      </c>
      <c r="DM6984" s="81">
        <v>2.4746545728393749E-5</v>
      </c>
      <c r="DN6984" s="81">
        <v>2.4746545728393749E-5</v>
      </c>
      <c r="DO6984" s="81">
        <v>0</v>
      </c>
      <c r="DP6984" s="81">
        <v>0</v>
      </c>
      <c r="DQ6984" s="81">
        <v>0</v>
      </c>
      <c r="DR6984" s="81">
        <v>0</v>
      </c>
      <c r="DS6984" s="81">
        <v>0</v>
      </c>
      <c r="DT6984" s="81">
        <v>0</v>
      </c>
      <c r="DU6984" s="81">
        <v>0</v>
      </c>
      <c r="DV6984" s="81">
        <v>0</v>
      </c>
      <c r="DW6984" s="81">
        <v>0</v>
      </c>
      <c r="GE6984" s="81" t="s">
        <v>449</v>
      </c>
      <c r="GF6984" s="81" t="s">
        <v>155</v>
      </c>
      <c r="GG6984" s="81" t="s">
        <v>509</v>
      </c>
      <c r="GH6984" s="81" t="s">
        <v>457</v>
      </c>
      <c r="GI6984" s="81">
        <v>2029</v>
      </c>
      <c r="GJ6984" s="81" t="s">
        <v>201</v>
      </c>
      <c r="GK6984" s="81">
        <v>247.27299216494191</v>
      </c>
      <c r="GL6984" s="81">
        <v>1.27</v>
      </c>
      <c r="GM6984" s="81">
        <v>2029</v>
      </c>
      <c r="GN6984" s="81" t="s">
        <v>173</v>
      </c>
      <c r="GO6984" s="81">
        <v>1.1148832299820636E-2</v>
      </c>
      <c r="GP6984" s="81">
        <v>10</v>
      </c>
      <c r="GQ6984" s="81">
        <v>0</v>
      </c>
      <c r="GR6984" s="81" t="s">
        <v>448</v>
      </c>
      <c r="GS6984" s="81">
        <v>1.1148832299820636E-2</v>
      </c>
      <c r="GT6984" s="81">
        <v>2.7568051219217993</v>
      </c>
      <c r="GU6984" s="81">
        <v>1.1148832299820636E-2</v>
      </c>
      <c r="GV6984" s="81">
        <v>2.7568051219217993</v>
      </c>
      <c r="GW6984" s="81">
        <v>1.1148832299820636E-2</v>
      </c>
      <c r="GX6984" s="81">
        <v>2.7568051219217993</v>
      </c>
      <c r="GY6984" s="81">
        <v>1.1148832299820636E-2</v>
      </c>
      <c r="GZ6984" s="81">
        <v>2.7568051219217993</v>
      </c>
    </row>
    <row r="6985" spans="98:208" x14ac:dyDescent="0.25">
      <c r="CT6985" s="81" t="s">
        <v>155</v>
      </c>
      <c r="CU6985" s="81" t="s">
        <v>503</v>
      </c>
      <c r="CV6985" s="81" t="s">
        <v>461</v>
      </c>
      <c r="CW6985" s="81">
        <v>2021</v>
      </c>
      <c r="CX6985" s="81">
        <v>0</v>
      </c>
      <c r="CY6985" s="81">
        <v>0</v>
      </c>
      <c r="CZ6985" s="81">
        <v>0</v>
      </c>
      <c r="DA6985" s="81">
        <v>0</v>
      </c>
      <c r="DB6985" s="81">
        <v>14146.13064133254</v>
      </c>
      <c r="DC6985" s="81">
        <v>222.22942162783079</v>
      </c>
      <c r="DD6985" s="81">
        <v>8585.7228092479527</v>
      </c>
      <c r="DE6985" s="81">
        <v>5338.1784104567496</v>
      </c>
      <c r="DF6985" s="81">
        <v>2.4775985538148184</v>
      </c>
      <c r="DG6985" s="81">
        <v>2.4775985538148184</v>
      </c>
      <c r="DH6985" s="81">
        <v>0</v>
      </c>
      <c r="DI6985" s="81">
        <v>0</v>
      </c>
      <c r="DJ6985" s="81">
        <v>9.9881176029469729E-6</v>
      </c>
      <c r="DL6985" s="81">
        <v>0</v>
      </c>
      <c r="DM6985" s="81">
        <v>2.4746545728393749E-5</v>
      </c>
      <c r="DN6985" s="81">
        <v>2.4746545728393749E-5</v>
      </c>
      <c r="DO6985" s="81">
        <v>0</v>
      </c>
      <c r="DP6985" s="81">
        <v>2.4746545728393749E-5</v>
      </c>
      <c r="DQ6985" s="81">
        <v>2.4746545728393749E-5</v>
      </c>
      <c r="DR6985" s="81">
        <v>0</v>
      </c>
      <c r="DS6985" s="81">
        <v>0</v>
      </c>
      <c r="DT6985" s="81">
        <v>0</v>
      </c>
      <c r="DU6985" s="81">
        <v>0</v>
      </c>
      <c r="DV6985" s="81">
        <v>0</v>
      </c>
      <c r="DW6985" s="81">
        <v>0</v>
      </c>
      <c r="GE6985" s="81" t="s">
        <v>449</v>
      </c>
      <c r="GF6985" s="81" t="s">
        <v>155</v>
      </c>
      <c r="GG6985" s="81" t="s">
        <v>509</v>
      </c>
      <c r="GH6985" s="81" t="s">
        <v>457</v>
      </c>
      <c r="GI6985" s="81">
        <v>2030</v>
      </c>
      <c r="GJ6985" s="81" t="s">
        <v>201</v>
      </c>
      <c r="GK6985" s="81">
        <v>247.27299216494191</v>
      </c>
      <c r="GL6985" s="81">
        <v>1.27</v>
      </c>
      <c r="GM6985" s="81">
        <v>2030</v>
      </c>
      <c r="GN6985" s="81" t="s">
        <v>173</v>
      </c>
      <c r="GO6985" s="81">
        <v>1.1148832299820636E-2</v>
      </c>
      <c r="GP6985" s="81">
        <v>10</v>
      </c>
      <c r="GQ6985" s="81">
        <v>0</v>
      </c>
      <c r="GR6985" s="81" t="s">
        <v>448</v>
      </c>
      <c r="GS6985" s="81">
        <v>0</v>
      </c>
      <c r="GT6985" s="81">
        <v>0</v>
      </c>
      <c r="GU6985" s="81">
        <v>1.1148832299820636E-2</v>
      </c>
      <c r="GV6985" s="81">
        <v>2.7568051219217993</v>
      </c>
      <c r="GW6985" s="81">
        <v>1.1148832299820636E-2</v>
      </c>
      <c r="GX6985" s="81">
        <v>2.7568051219217993</v>
      </c>
      <c r="GY6985" s="81">
        <v>1.1148832299820636E-2</v>
      </c>
      <c r="GZ6985" s="81">
        <v>2.7568051219217993</v>
      </c>
    </row>
    <row r="6986" spans="98:208" x14ac:dyDescent="0.25">
      <c r="CT6986" s="81" t="s">
        <v>155</v>
      </c>
      <c r="CU6986" s="81" t="s">
        <v>503</v>
      </c>
      <c r="CV6986" s="81" t="s">
        <v>461</v>
      </c>
      <c r="CW6986" s="81">
        <v>2022</v>
      </c>
      <c r="CX6986" s="81">
        <v>0</v>
      </c>
      <c r="CY6986" s="81">
        <v>0</v>
      </c>
      <c r="CZ6986" s="81">
        <v>0</v>
      </c>
      <c r="DA6986" s="81">
        <v>0</v>
      </c>
      <c r="DB6986" s="81">
        <v>14146.13064133254</v>
      </c>
      <c r="DC6986" s="81">
        <v>222.22942162783079</v>
      </c>
      <c r="DD6986" s="81">
        <v>8585.7228092479527</v>
      </c>
      <c r="DE6986" s="81">
        <v>5338.1784104567496</v>
      </c>
      <c r="DF6986" s="81">
        <v>2.4775985538148184</v>
      </c>
      <c r="DG6986" s="81">
        <v>2.4775985538148184</v>
      </c>
      <c r="DH6986" s="81">
        <v>2.4775985538148184</v>
      </c>
      <c r="DI6986" s="81">
        <v>0</v>
      </c>
      <c r="DJ6986" s="81">
        <v>9.9881176029469729E-6</v>
      </c>
      <c r="DL6986" s="81">
        <v>0</v>
      </c>
      <c r="DM6986" s="81">
        <v>2.4746545728393749E-5</v>
      </c>
      <c r="DN6986" s="81">
        <v>2.4746545728393749E-5</v>
      </c>
      <c r="DO6986" s="81">
        <v>0</v>
      </c>
      <c r="DP6986" s="81">
        <v>2.4746545728393749E-5</v>
      </c>
      <c r="DQ6986" s="81">
        <v>2.4746545728393749E-5</v>
      </c>
      <c r="DR6986" s="81">
        <v>0</v>
      </c>
      <c r="DS6986" s="81">
        <v>2.4746545728393749E-5</v>
      </c>
      <c r="DT6986" s="81">
        <v>2.4746545728393749E-5</v>
      </c>
      <c r="DU6986" s="81">
        <v>0</v>
      </c>
      <c r="DV6986" s="81">
        <v>0</v>
      </c>
      <c r="DW6986" s="81">
        <v>0</v>
      </c>
      <c r="GE6986" s="81" t="s">
        <v>449</v>
      </c>
      <c r="GF6986" s="81" t="s">
        <v>155</v>
      </c>
      <c r="GG6986" s="81" t="s">
        <v>509</v>
      </c>
      <c r="GH6986" s="81" t="s">
        <v>457</v>
      </c>
      <c r="GI6986" s="81">
        <v>2031</v>
      </c>
      <c r="GJ6986" s="81" t="s">
        <v>201</v>
      </c>
      <c r="GK6986" s="81">
        <v>247.27299216494191</v>
      </c>
      <c r="GL6986" s="81">
        <v>1.27</v>
      </c>
      <c r="GM6986" s="81">
        <v>2031</v>
      </c>
      <c r="GN6986" s="81" t="s">
        <v>173</v>
      </c>
      <c r="GO6986" s="81">
        <v>1.1148832299820636E-2</v>
      </c>
      <c r="GP6986" s="81">
        <v>10</v>
      </c>
      <c r="GQ6986" s="81">
        <v>0</v>
      </c>
      <c r="GR6986" s="81" t="s">
        <v>448</v>
      </c>
      <c r="GS6986" s="81">
        <v>0</v>
      </c>
      <c r="GT6986" s="81">
        <v>0</v>
      </c>
      <c r="GU6986" s="81">
        <v>0</v>
      </c>
      <c r="GV6986" s="81">
        <v>0</v>
      </c>
      <c r="GW6986" s="81">
        <v>1.1148832299820636E-2</v>
      </c>
      <c r="GX6986" s="81">
        <v>2.7568051219217993</v>
      </c>
      <c r="GY6986" s="81">
        <v>1.1148832299820636E-2</v>
      </c>
      <c r="GZ6986" s="81">
        <v>2.7568051219217993</v>
      </c>
    </row>
    <row r="6987" spans="98:208" x14ac:dyDescent="0.25">
      <c r="CT6987" s="81" t="s">
        <v>155</v>
      </c>
      <c r="CU6987" s="81" t="s">
        <v>503</v>
      </c>
      <c r="CV6987" s="81" t="s">
        <v>461</v>
      </c>
      <c r="CW6987" s="81">
        <v>2023</v>
      </c>
      <c r="CX6987" s="81">
        <v>0</v>
      </c>
      <c r="CY6987" s="81">
        <v>0</v>
      </c>
      <c r="CZ6987" s="81">
        <v>0</v>
      </c>
      <c r="DA6987" s="81">
        <v>0</v>
      </c>
      <c r="DB6987" s="81">
        <v>14664.637556436641</v>
      </c>
      <c r="DC6987" s="81">
        <v>233.23007680793941</v>
      </c>
      <c r="DD6987" s="81">
        <v>8896.5159934286039</v>
      </c>
      <c r="DE6987" s="81">
        <v>5534.8914862000984</v>
      </c>
      <c r="DF6987" s="81">
        <v>2.6002430136060029</v>
      </c>
      <c r="DG6987" s="81">
        <v>2.6002430136060029</v>
      </c>
      <c r="DH6987" s="81">
        <v>2.6002430136060029</v>
      </c>
      <c r="DI6987" s="81">
        <v>2.6002430136060029</v>
      </c>
      <c r="DJ6987" s="81">
        <v>9.9881176029469729E-6</v>
      </c>
      <c r="DL6987" s="81">
        <v>0</v>
      </c>
      <c r="DM6987" s="81">
        <v>2.5971533016138001E-5</v>
      </c>
      <c r="DN6987" s="81">
        <v>2.5971533016138001E-5</v>
      </c>
      <c r="DO6987" s="81">
        <v>0</v>
      </c>
      <c r="DP6987" s="81">
        <v>2.5971533016138001E-5</v>
      </c>
      <c r="DQ6987" s="81">
        <v>2.5971533016138001E-5</v>
      </c>
      <c r="DR6987" s="81">
        <v>0</v>
      </c>
      <c r="DS6987" s="81">
        <v>2.5971533016138001E-5</v>
      </c>
      <c r="DT6987" s="81">
        <v>2.5971533016138001E-5</v>
      </c>
      <c r="DU6987" s="81">
        <v>0</v>
      </c>
      <c r="DV6987" s="81">
        <v>2.5971533016138001E-5</v>
      </c>
      <c r="DW6987" s="81">
        <v>2.5971533016138001E-5</v>
      </c>
      <c r="GE6987" s="81" t="s">
        <v>449</v>
      </c>
      <c r="GF6987" s="81" t="s">
        <v>155</v>
      </c>
      <c r="GG6987" s="81" t="s">
        <v>509</v>
      </c>
      <c r="GH6987" s="81" t="s">
        <v>457</v>
      </c>
      <c r="GI6987" s="81">
        <v>2032</v>
      </c>
      <c r="GJ6987" s="81" t="s">
        <v>201</v>
      </c>
      <c r="GK6987" s="81">
        <v>247.27299216494191</v>
      </c>
      <c r="GL6987" s="81">
        <v>1.27</v>
      </c>
      <c r="GM6987" s="81">
        <v>2032</v>
      </c>
      <c r="GN6987" s="81" t="s">
        <v>173</v>
      </c>
      <c r="GO6987" s="81">
        <v>1.1148832299820636E-2</v>
      </c>
      <c r="GP6987" s="81">
        <v>10</v>
      </c>
      <c r="GQ6987" s="81">
        <v>0</v>
      </c>
      <c r="GR6987" s="81" t="s">
        <v>448</v>
      </c>
      <c r="GS6987" s="81">
        <v>0</v>
      </c>
      <c r="GT6987" s="81">
        <v>0</v>
      </c>
      <c r="GU6987" s="81">
        <v>0</v>
      </c>
      <c r="GV6987" s="81">
        <v>0</v>
      </c>
      <c r="GW6987" s="81">
        <v>0</v>
      </c>
      <c r="GX6987" s="81">
        <v>0</v>
      </c>
      <c r="GY6987" s="81">
        <v>1.1148832299820636E-2</v>
      </c>
      <c r="GZ6987" s="81">
        <v>2.7568051219217993</v>
      </c>
    </row>
    <row r="6988" spans="98:208" x14ac:dyDescent="0.25">
      <c r="CT6988" s="81" t="s">
        <v>155</v>
      </c>
      <c r="CU6988" s="81" t="s">
        <v>503</v>
      </c>
      <c r="CV6988" s="81" t="s">
        <v>461</v>
      </c>
      <c r="CW6988" s="81">
        <v>2024</v>
      </c>
      <c r="CX6988" s="81">
        <v>0</v>
      </c>
      <c r="CY6988" s="81">
        <v>0</v>
      </c>
      <c r="CZ6988" s="81">
        <v>0</v>
      </c>
      <c r="DA6988" s="81">
        <v>0</v>
      </c>
      <c r="DB6988" s="81">
        <v>14664.637556436641</v>
      </c>
      <c r="DC6988" s="81">
        <v>233.23007680793941</v>
      </c>
      <c r="DD6988" s="81">
        <v>8896.5159934286039</v>
      </c>
      <c r="DE6988" s="81">
        <v>5534.8914862000984</v>
      </c>
      <c r="DF6988" s="81">
        <v>2.6002430136060029</v>
      </c>
      <c r="DG6988" s="81">
        <v>2.6002430136060029</v>
      </c>
      <c r="DH6988" s="81">
        <v>2.6002430136060029</v>
      </c>
      <c r="DI6988" s="81">
        <v>2.6002430136060029</v>
      </c>
      <c r="DJ6988" s="81">
        <v>9.9881176029469729E-6</v>
      </c>
      <c r="DL6988" s="81">
        <v>0</v>
      </c>
      <c r="DM6988" s="81">
        <v>2.5971533016138001E-5</v>
      </c>
      <c r="DN6988" s="81">
        <v>2.5971533016138001E-5</v>
      </c>
      <c r="DO6988" s="81">
        <v>0</v>
      </c>
      <c r="DP6988" s="81">
        <v>2.5971533016138001E-5</v>
      </c>
      <c r="DQ6988" s="81">
        <v>2.5971533016138001E-5</v>
      </c>
      <c r="DR6988" s="81">
        <v>0</v>
      </c>
      <c r="DS6988" s="81">
        <v>2.5971533016138001E-5</v>
      </c>
      <c r="DT6988" s="81">
        <v>2.5971533016138001E-5</v>
      </c>
      <c r="DU6988" s="81">
        <v>0</v>
      </c>
      <c r="DV6988" s="81">
        <v>2.5971533016138001E-5</v>
      </c>
      <c r="DW6988" s="81">
        <v>2.5971533016138001E-5</v>
      </c>
      <c r="GE6988" s="81" t="s">
        <v>449</v>
      </c>
      <c r="GF6988" s="81" t="s">
        <v>155</v>
      </c>
      <c r="GG6988" s="81" t="s">
        <v>509</v>
      </c>
      <c r="GH6988" s="81" t="s">
        <v>458</v>
      </c>
      <c r="GI6988" s="81">
        <v>2021</v>
      </c>
      <c r="GJ6988" s="81" t="s">
        <v>201</v>
      </c>
      <c r="GK6988" s="81">
        <v>222.22942162781931</v>
      </c>
      <c r="GL6988" s="81">
        <v>1.27</v>
      </c>
      <c r="GM6988" s="81">
        <v>2021</v>
      </c>
      <c r="GN6988" s="81" t="s">
        <v>173</v>
      </c>
      <c r="GO6988" s="81">
        <v>1.1148832299820636E-2</v>
      </c>
      <c r="GP6988" s="81">
        <v>10</v>
      </c>
      <c r="GQ6988" s="81">
        <v>0</v>
      </c>
      <c r="GR6988" s="81" t="s">
        <v>448</v>
      </c>
      <c r="GS6988" s="81">
        <v>1.1148832299820636E-2</v>
      </c>
      <c r="GT6988" s="81">
        <v>2.4775985538146905</v>
      </c>
      <c r="GU6988" s="81">
        <v>1.1148832299820636E-2</v>
      </c>
      <c r="GV6988" s="81">
        <v>2.4775985538146905</v>
      </c>
      <c r="GW6988" s="81">
        <v>0</v>
      </c>
      <c r="GX6988" s="81">
        <v>0</v>
      </c>
      <c r="GY6988" s="81">
        <v>0</v>
      </c>
      <c r="GZ6988" s="81">
        <v>0</v>
      </c>
    </row>
    <row r="6989" spans="98:208" x14ac:dyDescent="0.25">
      <c r="CT6989" s="81" t="s">
        <v>155</v>
      </c>
      <c r="CU6989" s="81" t="s">
        <v>503</v>
      </c>
      <c r="CV6989" s="81" t="s">
        <v>461</v>
      </c>
      <c r="CW6989" s="81">
        <v>2025</v>
      </c>
      <c r="CX6989" s="81">
        <v>0</v>
      </c>
      <c r="CY6989" s="81">
        <v>0</v>
      </c>
      <c r="CZ6989" s="81">
        <v>0</v>
      </c>
      <c r="DA6989" s="81">
        <v>0</v>
      </c>
      <c r="DB6989" s="81">
        <v>14664.637556436641</v>
      </c>
      <c r="DC6989" s="81">
        <v>233.23007680793941</v>
      </c>
      <c r="DD6989" s="81">
        <v>8896.5159934286039</v>
      </c>
      <c r="DE6989" s="81">
        <v>5534.8914862000984</v>
      </c>
      <c r="DF6989" s="81">
        <v>2.6002430136060029</v>
      </c>
      <c r="DG6989" s="81">
        <v>2.6002430136060029</v>
      </c>
      <c r="DH6989" s="81">
        <v>2.6002430136060029</v>
      </c>
      <c r="DI6989" s="81">
        <v>2.6002430136060029</v>
      </c>
      <c r="DJ6989" s="81">
        <v>9.9881176029469729E-6</v>
      </c>
      <c r="DL6989" s="81">
        <v>0</v>
      </c>
      <c r="DM6989" s="81">
        <v>2.5971533016138001E-5</v>
      </c>
      <c r="DN6989" s="81">
        <v>2.5971533016138001E-5</v>
      </c>
      <c r="DO6989" s="81">
        <v>0</v>
      </c>
      <c r="DP6989" s="81">
        <v>2.5971533016138001E-5</v>
      </c>
      <c r="DQ6989" s="81">
        <v>2.5971533016138001E-5</v>
      </c>
      <c r="DR6989" s="81">
        <v>0</v>
      </c>
      <c r="DS6989" s="81">
        <v>2.5971533016138001E-5</v>
      </c>
      <c r="DT6989" s="81">
        <v>2.5971533016138001E-5</v>
      </c>
      <c r="DU6989" s="81">
        <v>0</v>
      </c>
      <c r="DV6989" s="81">
        <v>2.5971533016138001E-5</v>
      </c>
      <c r="DW6989" s="81">
        <v>2.5971533016138001E-5</v>
      </c>
      <c r="GE6989" s="81" t="s">
        <v>449</v>
      </c>
      <c r="GF6989" s="81" t="s">
        <v>155</v>
      </c>
      <c r="GG6989" s="81" t="s">
        <v>509</v>
      </c>
      <c r="GH6989" s="81" t="s">
        <v>458</v>
      </c>
      <c r="GI6989" s="81">
        <v>2022</v>
      </c>
      <c r="GJ6989" s="81" t="s">
        <v>201</v>
      </c>
      <c r="GK6989" s="81">
        <v>222.22942162781931</v>
      </c>
      <c r="GL6989" s="81">
        <v>1.27</v>
      </c>
      <c r="GM6989" s="81">
        <v>2022</v>
      </c>
      <c r="GN6989" s="81" t="s">
        <v>173</v>
      </c>
      <c r="GO6989" s="81">
        <v>1.1148832299820636E-2</v>
      </c>
      <c r="GP6989" s="81">
        <v>10</v>
      </c>
      <c r="GQ6989" s="81">
        <v>0</v>
      </c>
      <c r="GR6989" s="81" t="s">
        <v>448</v>
      </c>
      <c r="GS6989" s="81">
        <v>1.1148832299820636E-2</v>
      </c>
      <c r="GT6989" s="81">
        <v>2.4775985538146905</v>
      </c>
      <c r="GU6989" s="81">
        <v>1.1148832299820636E-2</v>
      </c>
      <c r="GV6989" s="81">
        <v>2.4775985538146905</v>
      </c>
      <c r="GW6989" s="81">
        <v>1.1148832299820636E-2</v>
      </c>
      <c r="GX6989" s="81">
        <v>2.4775985538146905</v>
      </c>
      <c r="GY6989" s="81">
        <v>0</v>
      </c>
      <c r="GZ6989" s="81">
        <v>0</v>
      </c>
    </row>
    <row r="6990" spans="98:208" x14ac:dyDescent="0.25">
      <c r="CT6990" s="81" t="s">
        <v>155</v>
      </c>
      <c r="CU6990" s="81" t="s">
        <v>503</v>
      </c>
      <c r="CV6990" s="81" t="s">
        <v>461</v>
      </c>
      <c r="CW6990" s="81">
        <v>2026</v>
      </c>
      <c r="CX6990" s="81">
        <v>0</v>
      </c>
      <c r="CY6990" s="81">
        <v>0</v>
      </c>
      <c r="CZ6990" s="81">
        <v>0</v>
      </c>
      <c r="DA6990" s="81">
        <v>0</v>
      </c>
      <c r="DB6990" s="81">
        <v>14664.637556436641</v>
      </c>
      <c r="DC6990" s="81">
        <v>233.23007680793941</v>
      </c>
      <c r="DD6990" s="81">
        <v>8896.5159934286039</v>
      </c>
      <c r="DE6990" s="81">
        <v>5534.8914862000984</v>
      </c>
      <c r="DF6990" s="81">
        <v>2.6002430136060029</v>
      </c>
      <c r="DG6990" s="81">
        <v>2.6002430136060029</v>
      </c>
      <c r="DH6990" s="81">
        <v>2.6002430136060029</v>
      </c>
      <c r="DI6990" s="81">
        <v>2.6002430136060029</v>
      </c>
      <c r="DJ6990" s="81">
        <v>9.9881176029469729E-6</v>
      </c>
      <c r="DL6990" s="81">
        <v>0</v>
      </c>
      <c r="DM6990" s="81">
        <v>2.5971533016138001E-5</v>
      </c>
      <c r="DN6990" s="81">
        <v>2.5971533016138001E-5</v>
      </c>
      <c r="DO6990" s="81">
        <v>0</v>
      </c>
      <c r="DP6990" s="81">
        <v>2.5971533016138001E-5</v>
      </c>
      <c r="DQ6990" s="81">
        <v>2.5971533016138001E-5</v>
      </c>
      <c r="DR6990" s="81">
        <v>0</v>
      </c>
      <c r="DS6990" s="81">
        <v>2.5971533016138001E-5</v>
      </c>
      <c r="DT6990" s="81">
        <v>2.5971533016138001E-5</v>
      </c>
      <c r="DU6990" s="81">
        <v>0</v>
      </c>
      <c r="DV6990" s="81">
        <v>2.5971533016138001E-5</v>
      </c>
      <c r="DW6990" s="81">
        <v>2.5971533016138001E-5</v>
      </c>
      <c r="GE6990" s="81" t="s">
        <v>449</v>
      </c>
      <c r="GF6990" s="81" t="s">
        <v>155</v>
      </c>
      <c r="GG6990" s="81" t="s">
        <v>509</v>
      </c>
      <c r="GH6990" s="81" t="s">
        <v>458</v>
      </c>
      <c r="GI6990" s="81">
        <v>2023</v>
      </c>
      <c r="GJ6990" s="81" t="s">
        <v>201</v>
      </c>
      <c r="GK6990" s="81">
        <v>233.23007680790909</v>
      </c>
      <c r="GL6990" s="81">
        <v>1.27</v>
      </c>
      <c r="GM6990" s="81">
        <v>2023</v>
      </c>
      <c r="GN6990" s="81" t="s">
        <v>173</v>
      </c>
      <c r="GO6990" s="81">
        <v>1.1148832299820636E-2</v>
      </c>
      <c r="GP6990" s="81">
        <v>10</v>
      </c>
      <c r="GQ6990" s="81">
        <v>0</v>
      </c>
      <c r="GR6990" s="81" t="s">
        <v>448</v>
      </c>
      <c r="GS6990" s="81">
        <v>1.1148832299820636E-2</v>
      </c>
      <c r="GT6990" s="81">
        <v>2.6002430136056649</v>
      </c>
      <c r="GU6990" s="81">
        <v>1.1148832299820636E-2</v>
      </c>
      <c r="GV6990" s="81">
        <v>2.6002430136056649</v>
      </c>
      <c r="GW6990" s="81">
        <v>1.1148832299820636E-2</v>
      </c>
      <c r="GX6990" s="81">
        <v>2.6002430136056649</v>
      </c>
      <c r="GY6990" s="81">
        <v>1.1148832299820636E-2</v>
      </c>
      <c r="GZ6990" s="81">
        <v>2.6002430136056649</v>
      </c>
    </row>
    <row r="6991" spans="98:208" x14ac:dyDescent="0.25">
      <c r="CT6991" s="81" t="s">
        <v>155</v>
      </c>
      <c r="CU6991" s="81" t="s">
        <v>503</v>
      </c>
      <c r="CV6991" s="81" t="s">
        <v>461</v>
      </c>
      <c r="CW6991" s="81">
        <v>2027</v>
      </c>
      <c r="CX6991" s="81">
        <v>0</v>
      </c>
      <c r="CY6991" s="81">
        <v>0</v>
      </c>
      <c r="CZ6991" s="81">
        <v>0</v>
      </c>
      <c r="DA6991" s="81">
        <v>0</v>
      </c>
      <c r="DB6991" s="81">
        <v>14664.637556436641</v>
      </c>
      <c r="DC6991" s="81">
        <v>233.23007680793941</v>
      </c>
      <c r="DD6991" s="81">
        <v>8896.5159934286039</v>
      </c>
      <c r="DE6991" s="81">
        <v>5534.8914862000984</v>
      </c>
      <c r="DF6991" s="81">
        <v>2.6002430136060029</v>
      </c>
      <c r="DG6991" s="81">
        <v>2.6002430136060029</v>
      </c>
      <c r="DH6991" s="81">
        <v>2.6002430136060029</v>
      </c>
      <c r="DI6991" s="81">
        <v>2.6002430136060029</v>
      </c>
      <c r="DJ6991" s="81">
        <v>9.9881176029469729E-6</v>
      </c>
      <c r="DL6991" s="81">
        <v>0</v>
      </c>
      <c r="DM6991" s="81">
        <v>2.5971533016138001E-5</v>
      </c>
      <c r="DN6991" s="81">
        <v>2.5971533016138001E-5</v>
      </c>
      <c r="DO6991" s="81">
        <v>0</v>
      </c>
      <c r="DP6991" s="81">
        <v>2.5971533016138001E-5</v>
      </c>
      <c r="DQ6991" s="81">
        <v>2.5971533016138001E-5</v>
      </c>
      <c r="DR6991" s="81">
        <v>0</v>
      </c>
      <c r="DS6991" s="81">
        <v>2.5971533016138001E-5</v>
      </c>
      <c r="DT6991" s="81">
        <v>2.5971533016138001E-5</v>
      </c>
      <c r="DU6991" s="81">
        <v>0</v>
      </c>
      <c r="DV6991" s="81">
        <v>2.5971533016138001E-5</v>
      </c>
      <c r="DW6991" s="81">
        <v>2.5971533016138001E-5</v>
      </c>
      <c r="GE6991" s="81" t="s">
        <v>449</v>
      </c>
      <c r="GF6991" s="81" t="s">
        <v>155</v>
      </c>
      <c r="GG6991" s="81" t="s">
        <v>509</v>
      </c>
      <c r="GH6991" s="81" t="s">
        <v>458</v>
      </c>
      <c r="GI6991" s="81">
        <v>2024</v>
      </c>
      <c r="GJ6991" s="81" t="s">
        <v>201</v>
      </c>
      <c r="GK6991" s="81">
        <v>233.23007680790909</v>
      </c>
      <c r="GL6991" s="81">
        <v>1.27</v>
      </c>
      <c r="GM6991" s="81">
        <v>2024</v>
      </c>
      <c r="GN6991" s="81" t="s">
        <v>173</v>
      </c>
      <c r="GO6991" s="81">
        <v>1.1148832299820636E-2</v>
      </c>
      <c r="GP6991" s="81">
        <v>10</v>
      </c>
      <c r="GQ6991" s="81">
        <v>0</v>
      </c>
      <c r="GR6991" s="81" t="s">
        <v>448</v>
      </c>
      <c r="GS6991" s="81">
        <v>1.1148832299820636E-2</v>
      </c>
      <c r="GT6991" s="81">
        <v>2.6002430136056649</v>
      </c>
      <c r="GU6991" s="81">
        <v>1.1148832299820636E-2</v>
      </c>
      <c r="GV6991" s="81">
        <v>2.6002430136056649</v>
      </c>
      <c r="GW6991" s="81">
        <v>1.1148832299820636E-2</v>
      </c>
      <c r="GX6991" s="81">
        <v>2.6002430136056649</v>
      </c>
      <c r="GY6991" s="81">
        <v>1.1148832299820636E-2</v>
      </c>
      <c r="GZ6991" s="81">
        <v>2.6002430136056649</v>
      </c>
    </row>
    <row r="6992" spans="98:208" x14ac:dyDescent="0.25">
      <c r="CT6992" s="81" t="s">
        <v>155</v>
      </c>
      <c r="CU6992" s="81" t="s">
        <v>503</v>
      </c>
      <c r="CV6992" s="81" t="s">
        <v>461</v>
      </c>
      <c r="CW6992" s="81">
        <v>2028</v>
      </c>
      <c r="CX6992" s="81">
        <v>0</v>
      </c>
      <c r="CY6992" s="81">
        <v>0</v>
      </c>
      <c r="CZ6992" s="81">
        <v>0</v>
      </c>
      <c r="DA6992" s="81">
        <v>0</v>
      </c>
      <c r="DB6992" s="81">
        <v>15317.990942815981</v>
      </c>
      <c r="DC6992" s="81">
        <v>247.27299216494731</v>
      </c>
      <c r="DD6992" s="81">
        <v>9287.6490955445042</v>
      </c>
      <c r="DE6992" s="81">
        <v>5783.0688551065314</v>
      </c>
      <c r="DF6992" s="81">
        <v>2.7568051219218597</v>
      </c>
      <c r="DG6992" s="81">
        <v>2.7568051219218597</v>
      </c>
      <c r="DH6992" s="81">
        <v>2.7568051219218597</v>
      </c>
      <c r="DI6992" s="81">
        <v>2.7568051219218597</v>
      </c>
      <c r="DJ6992" s="81">
        <v>9.9881176029469729E-6</v>
      </c>
      <c r="DL6992" s="81">
        <v>0</v>
      </c>
      <c r="DM6992" s="81">
        <v>2.7535293766162102E-5</v>
      </c>
      <c r="DN6992" s="81">
        <v>2.7535293766162102E-5</v>
      </c>
      <c r="DO6992" s="81">
        <v>0</v>
      </c>
      <c r="DP6992" s="81">
        <v>2.7535293766162102E-5</v>
      </c>
      <c r="DQ6992" s="81">
        <v>2.7535293766162102E-5</v>
      </c>
      <c r="DR6992" s="81">
        <v>0</v>
      </c>
      <c r="DS6992" s="81">
        <v>2.7535293766162102E-5</v>
      </c>
      <c r="DT6992" s="81">
        <v>2.7535293766162102E-5</v>
      </c>
      <c r="DU6992" s="81">
        <v>0</v>
      </c>
      <c r="DV6992" s="81">
        <v>2.7535293766162102E-5</v>
      </c>
      <c r="DW6992" s="81">
        <v>2.7535293766162102E-5</v>
      </c>
      <c r="GE6992" s="81" t="s">
        <v>449</v>
      </c>
      <c r="GF6992" s="81" t="s">
        <v>155</v>
      </c>
      <c r="GG6992" s="81" t="s">
        <v>509</v>
      </c>
      <c r="GH6992" s="81" t="s">
        <v>458</v>
      </c>
      <c r="GI6992" s="81">
        <v>2025</v>
      </c>
      <c r="GJ6992" s="81" t="s">
        <v>201</v>
      </c>
      <c r="GK6992" s="81">
        <v>233.23007680790909</v>
      </c>
      <c r="GL6992" s="81">
        <v>1.27</v>
      </c>
      <c r="GM6992" s="81">
        <v>2025</v>
      </c>
      <c r="GN6992" s="81" t="s">
        <v>173</v>
      </c>
      <c r="GO6992" s="81">
        <v>1.1148832299820636E-2</v>
      </c>
      <c r="GP6992" s="81">
        <v>10</v>
      </c>
      <c r="GQ6992" s="81">
        <v>0</v>
      </c>
      <c r="GR6992" s="81" t="s">
        <v>448</v>
      </c>
      <c r="GS6992" s="81">
        <v>1.1148832299820636E-2</v>
      </c>
      <c r="GT6992" s="81">
        <v>2.6002430136056649</v>
      </c>
      <c r="GU6992" s="81">
        <v>1.1148832299820636E-2</v>
      </c>
      <c r="GV6992" s="81">
        <v>2.6002430136056649</v>
      </c>
      <c r="GW6992" s="81">
        <v>1.1148832299820636E-2</v>
      </c>
      <c r="GX6992" s="81">
        <v>2.6002430136056649</v>
      </c>
      <c r="GY6992" s="81">
        <v>1.1148832299820636E-2</v>
      </c>
      <c r="GZ6992" s="81">
        <v>2.6002430136056649</v>
      </c>
    </row>
    <row r="6993" spans="98:208" x14ac:dyDescent="0.25">
      <c r="CT6993" s="81" t="s">
        <v>155</v>
      </c>
      <c r="CU6993" s="81" t="s">
        <v>503</v>
      </c>
      <c r="CV6993" s="81" t="s">
        <v>461</v>
      </c>
      <c r="CW6993" s="81">
        <v>2029</v>
      </c>
      <c r="CX6993" s="81">
        <v>0</v>
      </c>
      <c r="CY6993" s="81">
        <v>0</v>
      </c>
      <c r="CZ6993" s="81">
        <v>0</v>
      </c>
      <c r="DA6993" s="81">
        <v>0</v>
      </c>
      <c r="DB6993" s="81">
        <v>15317.990942815981</v>
      </c>
      <c r="DC6993" s="81">
        <v>247.27299216494731</v>
      </c>
      <c r="DD6993" s="81">
        <v>9287.6490955445042</v>
      </c>
      <c r="DE6993" s="81">
        <v>5783.0688551065314</v>
      </c>
      <c r="DF6993" s="81">
        <v>2.7568051219218597</v>
      </c>
      <c r="DG6993" s="81">
        <v>2.7568051219218597</v>
      </c>
      <c r="DH6993" s="81">
        <v>2.7568051219218597</v>
      </c>
      <c r="DI6993" s="81">
        <v>2.7568051219218597</v>
      </c>
      <c r="DJ6993" s="81">
        <v>9.9881176029469729E-6</v>
      </c>
      <c r="DL6993" s="81">
        <v>0</v>
      </c>
      <c r="DM6993" s="81">
        <v>2.7535293766162102E-5</v>
      </c>
      <c r="DN6993" s="81">
        <v>2.7535293766162102E-5</v>
      </c>
      <c r="DO6993" s="81">
        <v>0</v>
      </c>
      <c r="DP6993" s="81">
        <v>2.7535293766162102E-5</v>
      </c>
      <c r="DQ6993" s="81">
        <v>2.7535293766162102E-5</v>
      </c>
      <c r="DR6993" s="81">
        <v>0</v>
      </c>
      <c r="DS6993" s="81">
        <v>2.7535293766162102E-5</v>
      </c>
      <c r="DT6993" s="81">
        <v>2.7535293766162102E-5</v>
      </c>
      <c r="DU6993" s="81">
        <v>0</v>
      </c>
      <c r="DV6993" s="81">
        <v>2.7535293766162102E-5</v>
      </c>
      <c r="DW6993" s="81">
        <v>2.7535293766162102E-5</v>
      </c>
      <c r="GE6993" s="81" t="s">
        <v>449</v>
      </c>
      <c r="GF6993" s="81" t="s">
        <v>155</v>
      </c>
      <c r="GG6993" s="81" t="s">
        <v>509</v>
      </c>
      <c r="GH6993" s="81" t="s">
        <v>458</v>
      </c>
      <c r="GI6993" s="81">
        <v>2026</v>
      </c>
      <c r="GJ6993" s="81" t="s">
        <v>201</v>
      </c>
      <c r="GK6993" s="81">
        <v>233.23007680790909</v>
      </c>
      <c r="GL6993" s="81">
        <v>1.27</v>
      </c>
      <c r="GM6993" s="81">
        <v>2026</v>
      </c>
      <c r="GN6993" s="81" t="s">
        <v>173</v>
      </c>
      <c r="GO6993" s="81">
        <v>1.1148832299820636E-2</v>
      </c>
      <c r="GP6993" s="81">
        <v>10</v>
      </c>
      <c r="GQ6993" s="81">
        <v>0</v>
      </c>
      <c r="GR6993" s="81" t="s">
        <v>448</v>
      </c>
      <c r="GS6993" s="81">
        <v>1.1148832299820636E-2</v>
      </c>
      <c r="GT6993" s="81">
        <v>2.6002430136056649</v>
      </c>
      <c r="GU6993" s="81">
        <v>1.1148832299820636E-2</v>
      </c>
      <c r="GV6993" s="81">
        <v>2.6002430136056649</v>
      </c>
      <c r="GW6993" s="81">
        <v>1.1148832299820636E-2</v>
      </c>
      <c r="GX6993" s="81">
        <v>2.6002430136056649</v>
      </c>
      <c r="GY6993" s="81">
        <v>1.1148832299820636E-2</v>
      </c>
      <c r="GZ6993" s="81">
        <v>2.6002430136056649</v>
      </c>
    </row>
    <row r="6994" spans="98:208" x14ac:dyDescent="0.25">
      <c r="CT6994" s="81" t="s">
        <v>155</v>
      </c>
      <c r="CU6994" s="81" t="s">
        <v>503</v>
      </c>
      <c r="CV6994" s="81" t="s">
        <v>461</v>
      </c>
      <c r="CW6994" s="81">
        <v>2030</v>
      </c>
      <c r="CX6994" s="81">
        <v>0</v>
      </c>
      <c r="CY6994" s="81">
        <v>0</v>
      </c>
      <c r="CZ6994" s="81">
        <v>0</v>
      </c>
      <c r="DA6994" s="81">
        <v>0</v>
      </c>
      <c r="DB6994" s="81">
        <v>15317.990942815981</v>
      </c>
      <c r="DC6994" s="81">
        <v>247.27299216494731</v>
      </c>
      <c r="DD6994" s="81">
        <v>9287.6490955445042</v>
      </c>
      <c r="DE6994" s="81">
        <v>5783.0688551065314</v>
      </c>
      <c r="DF6994" s="81">
        <v>0</v>
      </c>
      <c r="DG6994" s="81">
        <v>2.7568051219218597</v>
      </c>
      <c r="DH6994" s="81">
        <v>2.7568051219218597</v>
      </c>
      <c r="DI6994" s="81">
        <v>2.7568051219218597</v>
      </c>
      <c r="DJ6994" s="81">
        <v>9.9881176029469729E-6</v>
      </c>
      <c r="DL6994" s="81">
        <v>0</v>
      </c>
      <c r="DM6994" s="81">
        <v>0</v>
      </c>
      <c r="DN6994" s="81">
        <v>0</v>
      </c>
      <c r="DO6994" s="81">
        <v>0</v>
      </c>
      <c r="DP6994" s="81">
        <v>2.7535293766162102E-5</v>
      </c>
      <c r="DQ6994" s="81">
        <v>2.7535293766162102E-5</v>
      </c>
      <c r="DR6994" s="81">
        <v>0</v>
      </c>
      <c r="DS6994" s="81">
        <v>2.7535293766162102E-5</v>
      </c>
      <c r="DT6994" s="81">
        <v>2.7535293766162102E-5</v>
      </c>
      <c r="DU6994" s="81">
        <v>0</v>
      </c>
      <c r="DV6994" s="81">
        <v>2.7535293766162102E-5</v>
      </c>
      <c r="DW6994" s="81">
        <v>2.7535293766162102E-5</v>
      </c>
      <c r="GE6994" s="81" t="s">
        <v>449</v>
      </c>
      <c r="GF6994" s="81" t="s">
        <v>155</v>
      </c>
      <c r="GG6994" s="81" t="s">
        <v>509</v>
      </c>
      <c r="GH6994" s="81" t="s">
        <v>458</v>
      </c>
      <c r="GI6994" s="81">
        <v>2027</v>
      </c>
      <c r="GJ6994" s="81" t="s">
        <v>201</v>
      </c>
      <c r="GK6994" s="81">
        <v>233.23007680790909</v>
      </c>
      <c r="GL6994" s="81">
        <v>1.27</v>
      </c>
      <c r="GM6994" s="81">
        <v>2027</v>
      </c>
      <c r="GN6994" s="81" t="s">
        <v>173</v>
      </c>
      <c r="GO6994" s="81">
        <v>1.1148832299820636E-2</v>
      </c>
      <c r="GP6994" s="81">
        <v>10</v>
      </c>
      <c r="GQ6994" s="81">
        <v>0</v>
      </c>
      <c r="GR6994" s="81" t="s">
        <v>448</v>
      </c>
      <c r="GS6994" s="81">
        <v>1.1148832299820636E-2</v>
      </c>
      <c r="GT6994" s="81">
        <v>2.6002430136056649</v>
      </c>
      <c r="GU6994" s="81">
        <v>1.1148832299820636E-2</v>
      </c>
      <c r="GV6994" s="81">
        <v>2.6002430136056649</v>
      </c>
      <c r="GW6994" s="81">
        <v>1.1148832299820636E-2</v>
      </c>
      <c r="GX6994" s="81">
        <v>2.6002430136056649</v>
      </c>
      <c r="GY6994" s="81">
        <v>1.1148832299820636E-2</v>
      </c>
      <c r="GZ6994" s="81">
        <v>2.6002430136056649</v>
      </c>
    </row>
    <row r="6995" spans="98:208" x14ac:dyDescent="0.25">
      <c r="CT6995" s="81" t="s">
        <v>155</v>
      </c>
      <c r="CU6995" s="81" t="s">
        <v>503</v>
      </c>
      <c r="CV6995" s="81" t="s">
        <v>461</v>
      </c>
      <c r="CW6995" s="81">
        <v>2031</v>
      </c>
      <c r="CX6995" s="81">
        <v>0</v>
      </c>
      <c r="CY6995" s="81">
        <v>0</v>
      </c>
      <c r="CZ6995" s="81">
        <v>0</v>
      </c>
      <c r="DA6995" s="81">
        <v>0</v>
      </c>
      <c r="DB6995" s="81">
        <v>15317.990942815981</v>
      </c>
      <c r="DC6995" s="81">
        <v>247.27299216494731</v>
      </c>
      <c r="DD6995" s="81">
        <v>9287.6490955445042</v>
      </c>
      <c r="DE6995" s="81">
        <v>5783.0688551065314</v>
      </c>
      <c r="DF6995" s="81">
        <v>0</v>
      </c>
      <c r="DG6995" s="81">
        <v>0</v>
      </c>
      <c r="DH6995" s="81">
        <v>2.7568051219218597</v>
      </c>
      <c r="DI6995" s="81">
        <v>2.7568051219218597</v>
      </c>
      <c r="DJ6995" s="81">
        <v>9.9881176029469729E-6</v>
      </c>
      <c r="DL6995" s="81">
        <v>0</v>
      </c>
      <c r="DM6995" s="81">
        <v>0</v>
      </c>
      <c r="DN6995" s="81">
        <v>0</v>
      </c>
      <c r="DO6995" s="81">
        <v>0</v>
      </c>
      <c r="DP6995" s="81">
        <v>0</v>
      </c>
      <c r="DQ6995" s="81">
        <v>0</v>
      </c>
      <c r="DR6995" s="81">
        <v>0</v>
      </c>
      <c r="DS6995" s="81">
        <v>2.7535293766162102E-5</v>
      </c>
      <c r="DT6995" s="81">
        <v>2.7535293766162102E-5</v>
      </c>
      <c r="DU6995" s="81">
        <v>0</v>
      </c>
      <c r="DV6995" s="81">
        <v>2.7535293766162102E-5</v>
      </c>
      <c r="DW6995" s="81">
        <v>2.7535293766162102E-5</v>
      </c>
      <c r="GE6995" s="81" t="s">
        <v>449</v>
      </c>
      <c r="GF6995" s="81" t="s">
        <v>155</v>
      </c>
      <c r="GG6995" s="81" t="s">
        <v>509</v>
      </c>
      <c r="GH6995" s="81" t="s">
        <v>458</v>
      </c>
      <c r="GI6995" s="81">
        <v>2028</v>
      </c>
      <c r="GJ6995" s="81" t="s">
        <v>201</v>
      </c>
      <c r="GK6995" s="81">
        <v>247.27299216494191</v>
      </c>
      <c r="GL6995" s="81">
        <v>1.27</v>
      </c>
      <c r="GM6995" s="81">
        <v>2028</v>
      </c>
      <c r="GN6995" s="81" t="s">
        <v>173</v>
      </c>
      <c r="GO6995" s="81">
        <v>1.1148832299820636E-2</v>
      </c>
      <c r="GP6995" s="81">
        <v>10</v>
      </c>
      <c r="GQ6995" s="81">
        <v>0</v>
      </c>
      <c r="GR6995" s="81" t="s">
        <v>448</v>
      </c>
      <c r="GS6995" s="81">
        <v>1.1148832299820636E-2</v>
      </c>
      <c r="GT6995" s="81">
        <v>2.7568051219217993</v>
      </c>
      <c r="GU6995" s="81">
        <v>1.1148832299820636E-2</v>
      </c>
      <c r="GV6995" s="81">
        <v>2.7568051219217993</v>
      </c>
      <c r="GW6995" s="81">
        <v>1.1148832299820636E-2</v>
      </c>
      <c r="GX6995" s="81">
        <v>2.7568051219217993</v>
      </c>
      <c r="GY6995" s="81">
        <v>1.1148832299820636E-2</v>
      </c>
      <c r="GZ6995" s="81">
        <v>2.7568051219217993</v>
      </c>
    </row>
    <row r="6996" spans="98:208" x14ac:dyDescent="0.25">
      <c r="CT6996" s="81" t="s">
        <v>155</v>
      </c>
      <c r="CU6996" s="81" t="s">
        <v>503</v>
      </c>
      <c r="CV6996" s="81" t="s">
        <v>461</v>
      </c>
      <c r="CW6996" s="81">
        <v>2032</v>
      </c>
      <c r="CX6996" s="81">
        <v>0</v>
      </c>
      <c r="CY6996" s="81">
        <v>0</v>
      </c>
      <c r="CZ6996" s="81">
        <v>0</v>
      </c>
      <c r="DA6996" s="81">
        <v>0</v>
      </c>
      <c r="DB6996" s="81">
        <v>15317.990942815981</v>
      </c>
      <c r="DC6996" s="81">
        <v>247.27299216494731</v>
      </c>
      <c r="DD6996" s="81">
        <v>9287.6490955445042</v>
      </c>
      <c r="DE6996" s="81">
        <v>5783.0688551065314</v>
      </c>
      <c r="DF6996" s="81">
        <v>0</v>
      </c>
      <c r="DG6996" s="81">
        <v>0</v>
      </c>
      <c r="DH6996" s="81">
        <v>0</v>
      </c>
      <c r="DI6996" s="81">
        <v>2.7568051219218597</v>
      </c>
      <c r="DJ6996" s="81">
        <v>9.9881176029469729E-6</v>
      </c>
      <c r="DL6996" s="81">
        <v>0</v>
      </c>
      <c r="DM6996" s="81">
        <v>0</v>
      </c>
      <c r="DN6996" s="81">
        <v>0</v>
      </c>
      <c r="DO6996" s="81">
        <v>0</v>
      </c>
      <c r="DP6996" s="81">
        <v>0</v>
      </c>
      <c r="DQ6996" s="81">
        <v>0</v>
      </c>
      <c r="DR6996" s="81">
        <v>0</v>
      </c>
      <c r="DS6996" s="81">
        <v>0</v>
      </c>
      <c r="DT6996" s="81">
        <v>0</v>
      </c>
      <c r="DU6996" s="81">
        <v>0</v>
      </c>
      <c r="DV6996" s="81">
        <v>2.7535293766162102E-5</v>
      </c>
      <c r="DW6996" s="81">
        <v>2.7535293766162102E-5</v>
      </c>
      <c r="GE6996" s="81" t="s">
        <v>449</v>
      </c>
      <c r="GF6996" s="81" t="s">
        <v>155</v>
      </c>
      <c r="GG6996" s="81" t="s">
        <v>509</v>
      </c>
      <c r="GH6996" s="81" t="s">
        <v>458</v>
      </c>
      <c r="GI6996" s="81">
        <v>2029</v>
      </c>
      <c r="GJ6996" s="81" t="s">
        <v>201</v>
      </c>
      <c r="GK6996" s="81">
        <v>247.27299216494191</v>
      </c>
      <c r="GL6996" s="81">
        <v>1.27</v>
      </c>
      <c r="GM6996" s="81">
        <v>2029</v>
      </c>
      <c r="GN6996" s="81" t="s">
        <v>173</v>
      </c>
      <c r="GO6996" s="81">
        <v>1.1148832299820636E-2</v>
      </c>
      <c r="GP6996" s="81">
        <v>10</v>
      </c>
      <c r="GQ6996" s="81">
        <v>0</v>
      </c>
      <c r="GR6996" s="81" t="s">
        <v>448</v>
      </c>
      <c r="GS6996" s="81">
        <v>1.1148832299820636E-2</v>
      </c>
      <c r="GT6996" s="81">
        <v>2.7568051219217993</v>
      </c>
      <c r="GU6996" s="81">
        <v>1.1148832299820636E-2</v>
      </c>
      <c r="GV6996" s="81">
        <v>2.7568051219217993</v>
      </c>
      <c r="GW6996" s="81">
        <v>1.1148832299820636E-2</v>
      </c>
      <c r="GX6996" s="81">
        <v>2.7568051219217993</v>
      </c>
      <c r="GY6996" s="81">
        <v>1.1148832299820636E-2</v>
      </c>
      <c r="GZ6996" s="81">
        <v>2.7568051219217993</v>
      </c>
    </row>
    <row r="6997" spans="98:208" x14ac:dyDescent="0.25">
      <c r="CT6997" s="81" t="s">
        <v>155</v>
      </c>
      <c r="CU6997" s="81" t="s">
        <v>503</v>
      </c>
      <c r="CV6997" s="81" t="s">
        <v>451</v>
      </c>
      <c r="CW6997" s="81">
        <v>2020</v>
      </c>
      <c r="CX6997" s="81">
        <v>0</v>
      </c>
      <c r="CY6997" s="81">
        <v>0</v>
      </c>
      <c r="CZ6997" s="81">
        <v>0</v>
      </c>
      <c r="DA6997" s="81">
        <v>0</v>
      </c>
      <c r="DB6997" s="81">
        <v>8807.9522308761825</v>
      </c>
      <c r="DC6997" s="81">
        <v>222.22942162784079</v>
      </c>
      <c r="DD6997" s="81">
        <v>8585.7228092483419</v>
      </c>
      <c r="DE6997" s="81">
        <v>0</v>
      </c>
      <c r="DF6997" s="81">
        <v>2.4775985538149299</v>
      </c>
      <c r="DG6997" s="81">
        <v>0</v>
      </c>
      <c r="DH6997" s="81">
        <v>0</v>
      </c>
      <c r="DI6997" s="81">
        <v>0</v>
      </c>
      <c r="DJ6997" s="81">
        <v>1.426873943278073E-6</v>
      </c>
      <c r="DL6997" s="81">
        <v>0</v>
      </c>
      <c r="DM6997" s="81">
        <v>3.5352208183419599E-6</v>
      </c>
      <c r="DN6997" s="81">
        <v>3.5352208183419599E-6</v>
      </c>
      <c r="DO6997" s="81">
        <v>0</v>
      </c>
      <c r="DP6997" s="81">
        <v>0</v>
      </c>
      <c r="DQ6997" s="81">
        <v>0</v>
      </c>
      <c r="DR6997" s="81">
        <v>0</v>
      </c>
      <c r="DS6997" s="81">
        <v>0</v>
      </c>
      <c r="DT6997" s="81">
        <v>0</v>
      </c>
      <c r="DU6997" s="81">
        <v>0</v>
      </c>
      <c r="DV6997" s="81">
        <v>0</v>
      </c>
      <c r="DW6997" s="81">
        <v>0</v>
      </c>
      <c r="GE6997" s="81" t="s">
        <v>449</v>
      </c>
      <c r="GF6997" s="81" t="s">
        <v>155</v>
      </c>
      <c r="GG6997" s="81" t="s">
        <v>509</v>
      </c>
      <c r="GH6997" s="81" t="s">
        <v>458</v>
      </c>
      <c r="GI6997" s="81">
        <v>2030</v>
      </c>
      <c r="GJ6997" s="81" t="s">
        <v>201</v>
      </c>
      <c r="GK6997" s="81">
        <v>247.27299216494191</v>
      </c>
      <c r="GL6997" s="81">
        <v>1.27</v>
      </c>
      <c r="GM6997" s="81">
        <v>2030</v>
      </c>
      <c r="GN6997" s="81" t="s">
        <v>173</v>
      </c>
      <c r="GO6997" s="81">
        <v>1.1148832299820636E-2</v>
      </c>
      <c r="GP6997" s="81">
        <v>10</v>
      </c>
      <c r="GQ6997" s="81">
        <v>0</v>
      </c>
      <c r="GR6997" s="81" t="s">
        <v>448</v>
      </c>
      <c r="GS6997" s="81">
        <v>0</v>
      </c>
      <c r="GT6997" s="81">
        <v>0</v>
      </c>
      <c r="GU6997" s="81">
        <v>1.1148832299820636E-2</v>
      </c>
      <c r="GV6997" s="81">
        <v>2.7568051219217993</v>
      </c>
      <c r="GW6997" s="81">
        <v>1.1148832299820636E-2</v>
      </c>
      <c r="GX6997" s="81">
        <v>2.7568051219217993</v>
      </c>
      <c r="GY6997" s="81">
        <v>1.1148832299820636E-2</v>
      </c>
      <c r="GZ6997" s="81">
        <v>2.7568051219217993</v>
      </c>
    </row>
    <row r="6998" spans="98:208" x14ac:dyDescent="0.25">
      <c r="CT6998" s="81" t="s">
        <v>155</v>
      </c>
      <c r="CU6998" s="81" t="s">
        <v>503</v>
      </c>
      <c r="CV6998" s="81" t="s">
        <v>451</v>
      </c>
      <c r="CW6998" s="81">
        <v>2021</v>
      </c>
      <c r="CX6998" s="81">
        <v>0</v>
      </c>
      <c r="CY6998" s="81">
        <v>0</v>
      </c>
      <c r="CZ6998" s="81">
        <v>0</v>
      </c>
      <c r="DA6998" s="81">
        <v>0</v>
      </c>
      <c r="DB6998" s="81">
        <v>8807.9522308761825</v>
      </c>
      <c r="DC6998" s="81">
        <v>222.22942162784079</v>
      </c>
      <c r="DD6998" s="81">
        <v>8585.7228092483419</v>
      </c>
      <c r="DE6998" s="81">
        <v>0</v>
      </c>
      <c r="DF6998" s="81">
        <v>2.4775985538149299</v>
      </c>
      <c r="DG6998" s="81">
        <v>2.4775985538149299</v>
      </c>
      <c r="DH6998" s="81">
        <v>0</v>
      </c>
      <c r="DI6998" s="81">
        <v>0</v>
      </c>
      <c r="DJ6998" s="81">
        <v>1.426873943278073E-6</v>
      </c>
      <c r="DL6998" s="81">
        <v>0</v>
      </c>
      <c r="DM6998" s="81">
        <v>3.5352208183419599E-6</v>
      </c>
      <c r="DN6998" s="81">
        <v>3.5352208183419599E-6</v>
      </c>
      <c r="DO6998" s="81">
        <v>0</v>
      </c>
      <c r="DP6998" s="81">
        <v>3.5352208183419599E-6</v>
      </c>
      <c r="DQ6998" s="81">
        <v>3.5352208183419599E-6</v>
      </c>
      <c r="DR6998" s="81">
        <v>0</v>
      </c>
      <c r="DS6998" s="81">
        <v>0</v>
      </c>
      <c r="DT6998" s="81">
        <v>0</v>
      </c>
      <c r="DU6998" s="81">
        <v>0</v>
      </c>
      <c r="DV6998" s="81">
        <v>0</v>
      </c>
      <c r="DW6998" s="81">
        <v>0</v>
      </c>
      <c r="GE6998" s="81" t="s">
        <v>449</v>
      </c>
      <c r="GF6998" s="81" t="s">
        <v>155</v>
      </c>
      <c r="GG6998" s="81" t="s">
        <v>509</v>
      </c>
      <c r="GH6998" s="81" t="s">
        <v>458</v>
      </c>
      <c r="GI6998" s="81">
        <v>2031</v>
      </c>
      <c r="GJ6998" s="81" t="s">
        <v>201</v>
      </c>
      <c r="GK6998" s="81">
        <v>247.27299216494191</v>
      </c>
      <c r="GL6998" s="81">
        <v>1.27</v>
      </c>
      <c r="GM6998" s="81">
        <v>2031</v>
      </c>
      <c r="GN6998" s="81" t="s">
        <v>173</v>
      </c>
      <c r="GO6998" s="81">
        <v>1.1148832299820636E-2</v>
      </c>
      <c r="GP6998" s="81">
        <v>10</v>
      </c>
      <c r="GQ6998" s="81">
        <v>0</v>
      </c>
      <c r="GR6998" s="81" t="s">
        <v>448</v>
      </c>
      <c r="GS6998" s="81">
        <v>0</v>
      </c>
      <c r="GT6998" s="81">
        <v>0</v>
      </c>
      <c r="GU6998" s="81">
        <v>0</v>
      </c>
      <c r="GV6998" s="81">
        <v>0</v>
      </c>
      <c r="GW6998" s="81">
        <v>1.1148832299820636E-2</v>
      </c>
      <c r="GX6998" s="81">
        <v>2.7568051219217993</v>
      </c>
      <c r="GY6998" s="81">
        <v>1.1148832299820636E-2</v>
      </c>
      <c r="GZ6998" s="81">
        <v>2.7568051219217993</v>
      </c>
    </row>
    <row r="6999" spans="98:208" x14ac:dyDescent="0.25">
      <c r="CT6999" s="81" t="s">
        <v>155</v>
      </c>
      <c r="CU6999" s="81" t="s">
        <v>503</v>
      </c>
      <c r="CV6999" s="81" t="s">
        <v>451</v>
      </c>
      <c r="CW6999" s="81">
        <v>2022</v>
      </c>
      <c r="CX6999" s="81">
        <v>0</v>
      </c>
      <c r="CY6999" s="81">
        <v>0</v>
      </c>
      <c r="CZ6999" s="81">
        <v>0</v>
      </c>
      <c r="DA6999" s="81">
        <v>0</v>
      </c>
      <c r="DB6999" s="81">
        <v>8807.9522308761825</v>
      </c>
      <c r="DC6999" s="81">
        <v>222.22942162784079</v>
      </c>
      <c r="DD6999" s="81">
        <v>8585.7228092483419</v>
      </c>
      <c r="DE6999" s="81">
        <v>0</v>
      </c>
      <c r="DF6999" s="81">
        <v>2.4775985538149299</v>
      </c>
      <c r="DG6999" s="81">
        <v>2.4775985538149299</v>
      </c>
      <c r="DH6999" s="81">
        <v>2.4775985538149299</v>
      </c>
      <c r="DI6999" s="81">
        <v>0</v>
      </c>
      <c r="DJ6999" s="81">
        <v>1.426873943278073E-6</v>
      </c>
      <c r="DL6999" s="81">
        <v>0</v>
      </c>
      <c r="DM6999" s="81">
        <v>3.5352208183419599E-6</v>
      </c>
      <c r="DN6999" s="81">
        <v>3.5352208183419599E-6</v>
      </c>
      <c r="DO6999" s="81">
        <v>0</v>
      </c>
      <c r="DP6999" s="81">
        <v>3.5352208183419599E-6</v>
      </c>
      <c r="DQ6999" s="81">
        <v>3.5352208183419599E-6</v>
      </c>
      <c r="DR6999" s="81">
        <v>0</v>
      </c>
      <c r="DS6999" s="81">
        <v>3.5352208183419599E-6</v>
      </c>
      <c r="DT6999" s="81">
        <v>3.5352208183419599E-6</v>
      </c>
      <c r="DU6999" s="81">
        <v>0</v>
      </c>
      <c r="DV6999" s="81">
        <v>0</v>
      </c>
      <c r="DW6999" s="81">
        <v>0</v>
      </c>
      <c r="GE6999" s="81" t="s">
        <v>449</v>
      </c>
      <c r="GF6999" s="81" t="s">
        <v>155</v>
      </c>
      <c r="GG6999" s="81" t="s">
        <v>509</v>
      </c>
      <c r="GH6999" s="81" t="s">
        <v>458</v>
      </c>
      <c r="GI6999" s="81">
        <v>2032</v>
      </c>
      <c r="GJ6999" s="81" t="s">
        <v>201</v>
      </c>
      <c r="GK6999" s="81">
        <v>247.27299216494191</v>
      </c>
      <c r="GL6999" s="81">
        <v>1.27</v>
      </c>
      <c r="GM6999" s="81">
        <v>2032</v>
      </c>
      <c r="GN6999" s="81" t="s">
        <v>173</v>
      </c>
      <c r="GO6999" s="81">
        <v>1.1148832299820636E-2</v>
      </c>
      <c r="GP6999" s="81">
        <v>10</v>
      </c>
      <c r="GQ6999" s="81">
        <v>0</v>
      </c>
      <c r="GR6999" s="81" t="s">
        <v>448</v>
      </c>
      <c r="GS6999" s="81">
        <v>0</v>
      </c>
      <c r="GT6999" s="81">
        <v>0</v>
      </c>
      <c r="GU6999" s="81">
        <v>0</v>
      </c>
      <c r="GV6999" s="81">
        <v>0</v>
      </c>
      <c r="GW6999" s="81">
        <v>0</v>
      </c>
      <c r="GX6999" s="81">
        <v>0</v>
      </c>
      <c r="GY6999" s="81">
        <v>1.1148832299820636E-2</v>
      </c>
      <c r="GZ6999" s="81">
        <v>2.7568051219217993</v>
      </c>
    </row>
    <row r="7000" spans="98:208" x14ac:dyDescent="0.25">
      <c r="CT7000" s="81" t="s">
        <v>155</v>
      </c>
      <c r="CU7000" s="81" t="s">
        <v>503</v>
      </c>
      <c r="CV7000" s="81" t="s">
        <v>451</v>
      </c>
      <c r="CW7000" s="81">
        <v>2023</v>
      </c>
      <c r="CX7000" s="81">
        <v>0</v>
      </c>
      <c r="CY7000" s="81">
        <v>0</v>
      </c>
      <c r="CZ7000" s="81">
        <v>0</v>
      </c>
      <c r="DA7000" s="81">
        <v>0</v>
      </c>
      <c r="DB7000" s="81">
        <v>9129.7460702369553</v>
      </c>
      <c r="DC7000" s="81">
        <v>233.2300768079499</v>
      </c>
      <c r="DD7000" s="81">
        <v>8896.5159934290041</v>
      </c>
      <c r="DE7000" s="81">
        <v>0</v>
      </c>
      <c r="DF7000" s="81">
        <v>2.6002430136061196</v>
      </c>
      <c r="DG7000" s="81">
        <v>2.6002430136061196</v>
      </c>
      <c r="DH7000" s="81">
        <v>2.6002430136061196</v>
      </c>
      <c r="DI7000" s="81">
        <v>2.6002430136061196</v>
      </c>
      <c r="DJ7000" s="81">
        <v>1.426873943278073E-6</v>
      </c>
      <c r="DL7000" s="81">
        <v>0</v>
      </c>
      <c r="DM7000" s="81">
        <v>3.7102190023054237E-6</v>
      </c>
      <c r="DN7000" s="81">
        <v>3.7102190023054237E-6</v>
      </c>
      <c r="DO7000" s="81">
        <v>0</v>
      </c>
      <c r="DP7000" s="81">
        <v>3.7102190023054237E-6</v>
      </c>
      <c r="DQ7000" s="81">
        <v>3.7102190023054237E-6</v>
      </c>
      <c r="DR7000" s="81">
        <v>0</v>
      </c>
      <c r="DS7000" s="81">
        <v>3.7102190023054237E-6</v>
      </c>
      <c r="DT7000" s="81">
        <v>3.7102190023054237E-6</v>
      </c>
      <c r="DU7000" s="81">
        <v>0</v>
      </c>
      <c r="DV7000" s="81">
        <v>3.7102190023054237E-6</v>
      </c>
      <c r="DW7000" s="81">
        <v>3.7102190023054237E-6</v>
      </c>
      <c r="GE7000" s="81" t="s">
        <v>449</v>
      </c>
      <c r="GF7000" s="81" t="s">
        <v>155</v>
      </c>
      <c r="GG7000" s="81" t="s">
        <v>509</v>
      </c>
      <c r="GH7000" s="81" t="s">
        <v>459</v>
      </c>
      <c r="GI7000" s="81">
        <v>2021</v>
      </c>
      <c r="GJ7000" s="81" t="s">
        <v>201</v>
      </c>
      <c r="GK7000" s="81">
        <v>0.69641821681223259</v>
      </c>
      <c r="GL7000" s="81">
        <v>1.27</v>
      </c>
      <c r="GM7000" s="81">
        <v>2021</v>
      </c>
      <c r="GN7000" s="81" t="s">
        <v>173</v>
      </c>
      <c r="GO7000" s="81">
        <v>1.1148832299820636E-2</v>
      </c>
      <c r="GP7000" s="81">
        <v>10</v>
      </c>
      <c r="GQ7000" s="81">
        <v>0</v>
      </c>
      <c r="GR7000" s="81" t="s">
        <v>448</v>
      </c>
      <c r="GS7000" s="81">
        <v>1.1148832299820636E-2</v>
      </c>
      <c r="GT7000" s="81">
        <v>7.7642499097797099E-3</v>
      </c>
      <c r="GU7000" s="81">
        <v>1.1148832299820636E-2</v>
      </c>
      <c r="GV7000" s="81">
        <v>7.7642499097797099E-3</v>
      </c>
      <c r="GW7000" s="81">
        <v>0</v>
      </c>
      <c r="GX7000" s="81">
        <v>0</v>
      </c>
      <c r="GY7000" s="81">
        <v>0</v>
      </c>
      <c r="GZ7000" s="81">
        <v>0</v>
      </c>
    </row>
    <row r="7001" spans="98:208" x14ac:dyDescent="0.25">
      <c r="CT7001" s="81" t="s">
        <v>155</v>
      </c>
      <c r="CU7001" s="81" t="s">
        <v>503</v>
      </c>
      <c r="CV7001" s="81" t="s">
        <v>451</v>
      </c>
      <c r="CW7001" s="81">
        <v>2024</v>
      </c>
      <c r="CX7001" s="81">
        <v>0</v>
      </c>
      <c r="CY7001" s="81">
        <v>0</v>
      </c>
      <c r="CZ7001" s="81">
        <v>0</v>
      </c>
      <c r="DA7001" s="81">
        <v>0</v>
      </c>
      <c r="DB7001" s="81">
        <v>9129.7460702369553</v>
      </c>
      <c r="DC7001" s="81">
        <v>233.2300768079499</v>
      </c>
      <c r="DD7001" s="81">
        <v>8896.5159934290041</v>
      </c>
      <c r="DE7001" s="81">
        <v>0</v>
      </c>
      <c r="DF7001" s="81">
        <v>2.6002430136061196</v>
      </c>
      <c r="DG7001" s="81">
        <v>2.6002430136061196</v>
      </c>
      <c r="DH7001" s="81">
        <v>2.6002430136061196</v>
      </c>
      <c r="DI7001" s="81">
        <v>2.6002430136061196</v>
      </c>
      <c r="DJ7001" s="81">
        <v>1.426873943278073E-6</v>
      </c>
      <c r="DL7001" s="81">
        <v>0</v>
      </c>
      <c r="DM7001" s="81">
        <v>3.7102190023054237E-6</v>
      </c>
      <c r="DN7001" s="81">
        <v>3.7102190023054237E-6</v>
      </c>
      <c r="DO7001" s="81">
        <v>0</v>
      </c>
      <c r="DP7001" s="81">
        <v>3.7102190023054237E-6</v>
      </c>
      <c r="DQ7001" s="81">
        <v>3.7102190023054237E-6</v>
      </c>
      <c r="DR7001" s="81">
        <v>0</v>
      </c>
      <c r="DS7001" s="81">
        <v>3.7102190023054237E-6</v>
      </c>
      <c r="DT7001" s="81">
        <v>3.7102190023054237E-6</v>
      </c>
      <c r="DU7001" s="81">
        <v>0</v>
      </c>
      <c r="DV7001" s="81">
        <v>3.7102190023054237E-6</v>
      </c>
      <c r="DW7001" s="81">
        <v>3.7102190023054237E-6</v>
      </c>
      <c r="GE7001" s="81" t="s">
        <v>449</v>
      </c>
      <c r="GF7001" s="81" t="s">
        <v>155</v>
      </c>
      <c r="GG7001" s="81" t="s">
        <v>509</v>
      </c>
      <c r="GH7001" s="81" t="s">
        <v>459</v>
      </c>
      <c r="GI7001" s="81">
        <v>2022</v>
      </c>
      <c r="GJ7001" s="81" t="s">
        <v>201</v>
      </c>
      <c r="GK7001" s="81">
        <v>0.69641821681223259</v>
      </c>
      <c r="GL7001" s="81">
        <v>1.27</v>
      </c>
      <c r="GM7001" s="81">
        <v>2022</v>
      </c>
      <c r="GN7001" s="81" t="s">
        <v>173</v>
      </c>
      <c r="GO7001" s="81">
        <v>1.1148832299820636E-2</v>
      </c>
      <c r="GP7001" s="81">
        <v>10</v>
      </c>
      <c r="GQ7001" s="81">
        <v>0</v>
      </c>
      <c r="GR7001" s="81" t="s">
        <v>448</v>
      </c>
      <c r="GS7001" s="81">
        <v>1.1148832299820636E-2</v>
      </c>
      <c r="GT7001" s="81">
        <v>7.7642499097797099E-3</v>
      </c>
      <c r="GU7001" s="81">
        <v>1.1148832299820636E-2</v>
      </c>
      <c r="GV7001" s="81">
        <v>7.7642499097797099E-3</v>
      </c>
      <c r="GW7001" s="81">
        <v>1.1148832299820636E-2</v>
      </c>
      <c r="GX7001" s="81">
        <v>7.7642499097797099E-3</v>
      </c>
      <c r="GY7001" s="81">
        <v>0</v>
      </c>
      <c r="GZ7001" s="81">
        <v>0</v>
      </c>
    </row>
    <row r="7002" spans="98:208" x14ac:dyDescent="0.25">
      <c r="CT7002" s="81" t="s">
        <v>155</v>
      </c>
      <c r="CU7002" s="81" t="s">
        <v>503</v>
      </c>
      <c r="CV7002" s="81" t="s">
        <v>451</v>
      </c>
      <c r="CW7002" s="81">
        <v>2025</v>
      </c>
      <c r="CX7002" s="81">
        <v>0</v>
      </c>
      <c r="CY7002" s="81">
        <v>0</v>
      </c>
      <c r="CZ7002" s="81">
        <v>0</v>
      </c>
      <c r="DA7002" s="81">
        <v>0</v>
      </c>
      <c r="DB7002" s="81">
        <v>9129.7460702369553</v>
      </c>
      <c r="DC7002" s="81">
        <v>233.2300768079499</v>
      </c>
      <c r="DD7002" s="81">
        <v>8896.5159934290041</v>
      </c>
      <c r="DE7002" s="81">
        <v>0</v>
      </c>
      <c r="DF7002" s="81">
        <v>2.6002430136061196</v>
      </c>
      <c r="DG7002" s="81">
        <v>2.6002430136061196</v>
      </c>
      <c r="DH7002" s="81">
        <v>2.6002430136061196</v>
      </c>
      <c r="DI7002" s="81">
        <v>2.6002430136061196</v>
      </c>
      <c r="DJ7002" s="81">
        <v>1.426873943278073E-6</v>
      </c>
      <c r="DL7002" s="81">
        <v>0</v>
      </c>
      <c r="DM7002" s="81">
        <v>3.7102190023054237E-6</v>
      </c>
      <c r="DN7002" s="81">
        <v>3.7102190023054237E-6</v>
      </c>
      <c r="DO7002" s="81">
        <v>0</v>
      </c>
      <c r="DP7002" s="81">
        <v>3.7102190023054237E-6</v>
      </c>
      <c r="DQ7002" s="81">
        <v>3.7102190023054237E-6</v>
      </c>
      <c r="DR7002" s="81">
        <v>0</v>
      </c>
      <c r="DS7002" s="81">
        <v>3.7102190023054237E-6</v>
      </c>
      <c r="DT7002" s="81">
        <v>3.7102190023054237E-6</v>
      </c>
      <c r="DU7002" s="81">
        <v>0</v>
      </c>
      <c r="DV7002" s="81">
        <v>3.7102190023054237E-6</v>
      </c>
      <c r="DW7002" s="81">
        <v>3.7102190023054237E-6</v>
      </c>
      <c r="GE7002" s="81" t="s">
        <v>449</v>
      </c>
      <c r="GF7002" s="81" t="s">
        <v>155</v>
      </c>
      <c r="GG7002" s="81" t="s">
        <v>509</v>
      </c>
      <c r="GH7002" s="81" t="s">
        <v>459</v>
      </c>
      <c r="GI7002" s="81">
        <v>2023</v>
      </c>
      <c r="GJ7002" s="81" t="s">
        <v>201</v>
      </c>
      <c r="GK7002" s="81">
        <v>0.71896016785821382</v>
      </c>
      <c r="GL7002" s="81">
        <v>1.27</v>
      </c>
      <c r="GM7002" s="81">
        <v>2023</v>
      </c>
      <c r="GN7002" s="81" t="s">
        <v>173</v>
      </c>
      <c r="GO7002" s="81">
        <v>1.1148832299820636E-2</v>
      </c>
      <c r="GP7002" s="81">
        <v>10</v>
      </c>
      <c r="GQ7002" s="81">
        <v>0</v>
      </c>
      <c r="GR7002" s="81" t="s">
        <v>448</v>
      </c>
      <c r="GS7002" s="81">
        <v>1.1148832299820636E-2</v>
      </c>
      <c r="GT7002" s="81">
        <v>8.0155663417021197E-3</v>
      </c>
      <c r="GU7002" s="81">
        <v>1.1148832299820636E-2</v>
      </c>
      <c r="GV7002" s="81">
        <v>8.0155663417021197E-3</v>
      </c>
      <c r="GW7002" s="81">
        <v>1.1148832299820636E-2</v>
      </c>
      <c r="GX7002" s="81">
        <v>8.0155663417021197E-3</v>
      </c>
      <c r="GY7002" s="81">
        <v>1.1148832299820636E-2</v>
      </c>
      <c r="GZ7002" s="81">
        <v>8.0155663417021197E-3</v>
      </c>
    </row>
    <row r="7003" spans="98:208" x14ac:dyDescent="0.25">
      <c r="CT7003" s="81" t="s">
        <v>155</v>
      </c>
      <c r="CU7003" s="81" t="s">
        <v>503</v>
      </c>
      <c r="CV7003" s="81" t="s">
        <v>451</v>
      </c>
      <c r="CW7003" s="81">
        <v>2026</v>
      </c>
      <c r="CX7003" s="81">
        <v>0</v>
      </c>
      <c r="CY7003" s="81">
        <v>0</v>
      </c>
      <c r="CZ7003" s="81">
        <v>0</v>
      </c>
      <c r="DA7003" s="81">
        <v>0</v>
      </c>
      <c r="DB7003" s="81">
        <v>9129.7460702369553</v>
      </c>
      <c r="DC7003" s="81">
        <v>233.2300768079499</v>
      </c>
      <c r="DD7003" s="81">
        <v>8896.5159934290041</v>
      </c>
      <c r="DE7003" s="81">
        <v>0</v>
      </c>
      <c r="DF7003" s="81">
        <v>2.6002430136061196</v>
      </c>
      <c r="DG7003" s="81">
        <v>2.6002430136061196</v>
      </c>
      <c r="DH7003" s="81">
        <v>2.6002430136061196</v>
      </c>
      <c r="DI7003" s="81">
        <v>2.6002430136061196</v>
      </c>
      <c r="DJ7003" s="81">
        <v>1.426873943278073E-6</v>
      </c>
      <c r="DL7003" s="81">
        <v>0</v>
      </c>
      <c r="DM7003" s="81">
        <v>3.7102190023054237E-6</v>
      </c>
      <c r="DN7003" s="81">
        <v>3.7102190023054237E-6</v>
      </c>
      <c r="DO7003" s="81">
        <v>0</v>
      </c>
      <c r="DP7003" s="81">
        <v>3.7102190023054237E-6</v>
      </c>
      <c r="DQ7003" s="81">
        <v>3.7102190023054237E-6</v>
      </c>
      <c r="DR7003" s="81">
        <v>0</v>
      </c>
      <c r="DS7003" s="81">
        <v>3.7102190023054237E-6</v>
      </c>
      <c r="DT7003" s="81">
        <v>3.7102190023054237E-6</v>
      </c>
      <c r="DU7003" s="81">
        <v>0</v>
      </c>
      <c r="DV7003" s="81">
        <v>3.7102190023054237E-6</v>
      </c>
      <c r="DW7003" s="81">
        <v>3.7102190023054237E-6</v>
      </c>
      <c r="GE7003" s="81" t="s">
        <v>449</v>
      </c>
      <c r="GF7003" s="81" t="s">
        <v>155</v>
      </c>
      <c r="GG7003" s="81" t="s">
        <v>509</v>
      </c>
      <c r="GH7003" s="81" t="s">
        <v>459</v>
      </c>
      <c r="GI7003" s="81">
        <v>2024</v>
      </c>
      <c r="GJ7003" s="81" t="s">
        <v>201</v>
      </c>
      <c r="GK7003" s="81">
        <v>0.71896016785821382</v>
      </c>
      <c r="GL7003" s="81">
        <v>1.27</v>
      </c>
      <c r="GM7003" s="81">
        <v>2024</v>
      </c>
      <c r="GN7003" s="81" t="s">
        <v>173</v>
      </c>
      <c r="GO7003" s="81">
        <v>1.1148832299820636E-2</v>
      </c>
      <c r="GP7003" s="81">
        <v>10</v>
      </c>
      <c r="GQ7003" s="81">
        <v>0</v>
      </c>
      <c r="GR7003" s="81" t="s">
        <v>448</v>
      </c>
      <c r="GS7003" s="81">
        <v>1.1148832299820636E-2</v>
      </c>
      <c r="GT7003" s="81">
        <v>8.0155663417021197E-3</v>
      </c>
      <c r="GU7003" s="81">
        <v>1.1148832299820636E-2</v>
      </c>
      <c r="GV7003" s="81">
        <v>8.0155663417021197E-3</v>
      </c>
      <c r="GW7003" s="81">
        <v>1.1148832299820636E-2</v>
      </c>
      <c r="GX7003" s="81">
        <v>8.0155663417021197E-3</v>
      </c>
      <c r="GY7003" s="81">
        <v>1.1148832299820636E-2</v>
      </c>
      <c r="GZ7003" s="81">
        <v>8.0155663417021197E-3</v>
      </c>
    </row>
    <row r="7004" spans="98:208" x14ac:dyDescent="0.25">
      <c r="CT7004" s="81" t="s">
        <v>155</v>
      </c>
      <c r="CU7004" s="81" t="s">
        <v>503</v>
      </c>
      <c r="CV7004" s="81" t="s">
        <v>451</v>
      </c>
      <c r="CW7004" s="81">
        <v>2027</v>
      </c>
      <c r="CX7004" s="81">
        <v>0</v>
      </c>
      <c r="CY7004" s="81">
        <v>0</v>
      </c>
      <c r="CZ7004" s="81">
        <v>0</v>
      </c>
      <c r="DA7004" s="81">
        <v>0</v>
      </c>
      <c r="DB7004" s="81">
        <v>9129.7460702369553</v>
      </c>
      <c r="DC7004" s="81">
        <v>233.2300768079499</v>
      </c>
      <c r="DD7004" s="81">
        <v>8896.5159934290041</v>
      </c>
      <c r="DE7004" s="81">
        <v>0</v>
      </c>
      <c r="DF7004" s="81">
        <v>2.6002430136061196</v>
      </c>
      <c r="DG7004" s="81">
        <v>2.6002430136061196</v>
      </c>
      <c r="DH7004" s="81">
        <v>2.6002430136061196</v>
      </c>
      <c r="DI7004" s="81">
        <v>2.6002430136061196</v>
      </c>
      <c r="DJ7004" s="81">
        <v>1.426873943278073E-6</v>
      </c>
      <c r="DL7004" s="81">
        <v>0</v>
      </c>
      <c r="DM7004" s="81">
        <v>3.7102190023054237E-6</v>
      </c>
      <c r="DN7004" s="81">
        <v>3.7102190023054237E-6</v>
      </c>
      <c r="DO7004" s="81">
        <v>0</v>
      </c>
      <c r="DP7004" s="81">
        <v>3.7102190023054237E-6</v>
      </c>
      <c r="DQ7004" s="81">
        <v>3.7102190023054237E-6</v>
      </c>
      <c r="DR7004" s="81">
        <v>0</v>
      </c>
      <c r="DS7004" s="81">
        <v>3.7102190023054237E-6</v>
      </c>
      <c r="DT7004" s="81">
        <v>3.7102190023054237E-6</v>
      </c>
      <c r="DU7004" s="81">
        <v>0</v>
      </c>
      <c r="DV7004" s="81">
        <v>3.7102190023054237E-6</v>
      </c>
      <c r="DW7004" s="81">
        <v>3.7102190023054237E-6</v>
      </c>
      <c r="GE7004" s="81" t="s">
        <v>449</v>
      </c>
      <c r="GF7004" s="81" t="s">
        <v>155</v>
      </c>
      <c r="GG7004" s="81" t="s">
        <v>509</v>
      </c>
      <c r="GH7004" s="81" t="s">
        <v>459</v>
      </c>
      <c r="GI7004" s="81">
        <v>2025</v>
      </c>
      <c r="GJ7004" s="81" t="s">
        <v>201</v>
      </c>
      <c r="GK7004" s="81">
        <v>0.71896016785821382</v>
      </c>
      <c r="GL7004" s="81">
        <v>1.27</v>
      </c>
      <c r="GM7004" s="81">
        <v>2025</v>
      </c>
      <c r="GN7004" s="81" t="s">
        <v>173</v>
      </c>
      <c r="GO7004" s="81">
        <v>1.1148832299820636E-2</v>
      </c>
      <c r="GP7004" s="81">
        <v>10</v>
      </c>
      <c r="GQ7004" s="81">
        <v>0</v>
      </c>
      <c r="GR7004" s="81" t="s">
        <v>448</v>
      </c>
      <c r="GS7004" s="81">
        <v>1.1148832299820636E-2</v>
      </c>
      <c r="GT7004" s="81">
        <v>8.0155663417021197E-3</v>
      </c>
      <c r="GU7004" s="81">
        <v>1.1148832299820636E-2</v>
      </c>
      <c r="GV7004" s="81">
        <v>8.0155663417021197E-3</v>
      </c>
      <c r="GW7004" s="81">
        <v>1.1148832299820636E-2</v>
      </c>
      <c r="GX7004" s="81">
        <v>8.0155663417021197E-3</v>
      </c>
      <c r="GY7004" s="81">
        <v>1.1148832299820636E-2</v>
      </c>
      <c r="GZ7004" s="81">
        <v>8.0155663417021197E-3</v>
      </c>
    </row>
    <row r="7005" spans="98:208" x14ac:dyDescent="0.25">
      <c r="CT7005" s="81" t="s">
        <v>155</v>
      </c>
      <c r="CU7005" s="81" t="s">
        <v>503</v>
      </c>
      <c r="CV7005" s="81" t="s">
        <v>451</v>
      </c>
      <c r="CW7005" s="81">
        <v>2028</v>
      </c>
      <c r="CX7005" s="81">
        <v>0</v>
      </c>
      <c r="CY7005" s="81">
        <v>0</v>
      </c>
      <c r="CZ7005" s="81">
        <v>0</v>
      </c>
      <c r="DA7005" s="81">
        <v>0</v>
      </c>
      <c r="DB7005" s="81">
        <v>9534.9220877098833</v>
      </c>
      <c r="DC7005" s="81">
        <v>247.2729921649584</v>
      </c>
      <c r="DD7005" s="81">
        <v>9287.6490955449244</v>
      </c>
      <c r="DE7005" s="81">
        <v>0</v>
      </c>
      <c r="DF7005" s="81">
        <v>2.7568051219219831</v>
      </c>
      <c r="DG7005" s="81">
        <v>2.7568051219219831</v>
      </c>
      <c r="DH7005" s="81">
        <v>2.7568051219219831</v>
      </c>
      <c r="DI7005" s="81">
        <v>2.7568051219219831</v>
      </c>
      <c r="DJ7005" s="81">
        <v>1.426873943278073E-6</v>
      </c>
      <c r="DL7005" s="81">
        <v>0</v>
      </c>
      <c r="DM7005" s="81">
        <v>3.9336133951660086E-6</v>
      </c>
      <c r="DN7005" s="81">
        <v>3.9336133951660086E-6</v>
      </c>
      <c r="DO7005" s="81">
        <v>0</v>
      </c>
      <c r="DP7005" s="81">
        <v>3.9336133951660086E-6</v>
      </c>
      <c r="DQ7005" s="81">
        <v>3.9336133951660086E-6</v>
      </c>
      <c r="DR7005" s="81">
        <v>0</v>
      </c>
      <c r="DS7005" s="81">
        <v>3.9336133951660086E-6</v>
      </c>
      <c r="DT7005" s="81">
        <v>3.9336133951660086E-6</v>
      </c>
      <c r="DU7005" s="81">
        <v>0</v>
      </c>
      <c r="DV7005" s="81">
        <v>3.9336133951660086E-6</v>
      </c>
      <c r="DW7005" s="81">
        <v>3.9336133951660086E-6</v>
      </c>
      <c r="GE7005" s="81" t="s">
        <v>449</v>
      </c>
      <c r="GF7005" s="81" t="s">
        <v>155</v>
      </c>
      <c r="GG7005" s="81" t="s">
        <v>509</v>
      </c>
      <c r="GH7005" s="81" t="s">
        <v>459</v>
      </c>
      <c r="GI7005" s="81">
        <v>2026</v>
      </c>
      <c r="GJ7005" s="81" t="s">
        <v>201</v>
      </c>
      <c r="GK7005" s="81">
        <v>0.71896016785821382</v>
      </c>
      <c r="GL7005" s="81">
        <v>1.27</v>
      </c>
      <c r="GM7005" s="81">
        <v>2026</v>
      </c>
      <c r="GN7005" s="81" t="s">
        <v>173</v>
      </c>
      <c r="GO7005" s="81">
        <v>1.1148832299820636E-2</v>
      </c>
      <c r="GP7005" s="81">
        <v>10</v>
      </c>
      <c r="GQ7005" s="81">
        <v>0</v>
      </c>
      <c r="GR7005" s="81" t="s">
        <v>448</v>
      </c>
      <c r="GS7005" s="81">
        <v>1.1148832299820636E-2</v>
      </c>
      <c r="GT7005" s="81">
        <v>8.0155663417021197E-3</v>
      </c>
      <c r="GU7005" s="81">
        <v>1.1148832299820636E-2</v>
      </c>
      <c r="GV7005" s="81">
        <v>8.0155663417021197E-3</v>
      </c>
      <c r="GW7005" s="81">
        <v>1.1148832299820636E-2</v>
      </c>
      <c r="GX7005" s="81">
        <v>8.0155663417021197E-3</v>
      </c>
      <c r="GY7005" s="81">
        <v>1.1148832299820636E-2</v>
      </c>
      <c r="GZ7005" s="81">
        <v>8.0155663417021197E-3</v>
      </c>
    </row>
    <row r="7006" spans="98:208" x14ac:dyDescent="0.25">
      <c r="CT7006" s="81" t="s">
        <v>155</v>
      </c>
      <c r="CU7006" s="81" t="s">
        <v>503</v>
      </c>
      <c r="CV7006" s="81" t="s">
        <v>451</v>
      </c>
      <c r="CW7006" s="81">
        <v>2029</v>
      </c>
      <c r="CX7006" s="81">
        <v>0</v>
      </c>
      <c r="CY7006" s="81">
        <v>0</v>
      </c>
      <c r="CZ7006" s="81">
        <v>0</v>
      </c>
      <c r="DA7006" s="81">
        <v>0</v>
      </c>
      <c r="DB7006" s="81">
        <v>9534.9220877098833</v>
      </c>
      <c r="DC7006" s="81">
        <v>247.2729921649584</v>
      </c>
      <c r="DD7006" s="81">
        <v>9287.6490955449244</v>
      </c>
      <c r="DE7006" s="81">
        <v>0</v>
      </c>
      <c r="DF7006" s="81">
        <v>2.7568051219219831</v>
      </c>
      <c r="DG7006" s="81">
        <v>2.7568051219219831</v>
      </c>
      <c r="DH7006" s="81">
        <v>2.7568051219219831</v>
      </c>
      <c r="DI7006" s="81">
        <v>2.7568051219219831</v>
      </c>
      <c r="DJ7006" s="81">
        <v>1.426873943278073E-6</v>
      </c>
      <c r="DL7006" s="81">
        <v>0</v>
      </c>
      <c r="DM7006" s="81">
        <v>3.9336133951660086E-6</v>
      </c>
      <c r="DN7006" s="81">
        <v>3.9336133951660086E-6</v>
      </c>
      <c r="DO7006" s="81">
        <v>0</v>
      </c>
      <c r="DP7006" s="81">
        <v>3.9336133951660086E-6</v>
      </c>
      <c r="DQ7006" s="81">
        <v>3.9336133951660086E-6</v>
      </c>
      <c r="DR7006" s="81">
        <v>0</v>
      </c>
      <c r="DS7006" s="81">
        <v>3.9336133951660086E-6</v>
      </c>
      <c r="DT7006" s="81">
        <v>3.9336133951660086E-6</v>
      </c>
      <c r="DU7006" s="81">
        <v>0</v>
      </c>
      <c r="DV7006" s="81">
        <v>3.9336133951660086E-6</v>
      </c>
      <c r="DW7006" s="81">
        <v>3.9336133951660086E-6</v>
      </c>
      <c r="GE7006" s="81" t="s">
        <v>449</v>
      </c>
      <c r="GF7006" s="81" t="s">
        <v>155</v>
      </c>
      <c r="GG7006" s="81" t="s">
        <v>509</v>
      </c>
      <c r="GH7006" s="81" t="s">
        <v>459</v>
      </c>
      <c r="GI7006" s="81">
        <v>2027</v>
      </c>
      <c r="GJ7006" s="81" t="s">
        <v>201</v>
      </c>
      <c r="GK7006" s="81">
        <v>0.71896016785821382</v>
      </c>
      <c r="GL7006" s="81">
        <v>1.27</v>
      </c>
      <c r="GM7006" s="81">
        <v>2027</v>
      </c>
      <c r="GN7006" s="81" t="s">
        <v>173</v>
      </c>
      <c r="GO7006" s="81">
        <v>1.1148832299820636E-2</v>
      </c>
      <c r="GP7006" s="81">
        <v>10</v>
      </c>
      <c r="GQ7006" s="81">
        <v>0</v>
      </c>
      <c r="GR7006" s="81" t="s">
        <v>448</v>
      </c>
      <c r="GS7006" s="81">
        <v>1.1148832299820636E-2</v>
      </c>
      <c r="GT7006" s="81">
        <v>8.0155663417021197E-3</v>
      </c>
      <c r="GU7006" s="81">
        <v>1.1148832299820636E-2</v>
      </c>
      <c r="GV7006" s="81">
        <v>8.0155663417021197E-3</v>
      </c>
      <c r="GW7006" s="81">
        <v>1.1148832299820636E-2</v>
      </c>
      <c r="GX7006" s="81">
        <v>8.0155663417021197E-3</v>
      </c>
      <c r="GY7006" s="81">
        <v>1.1148832299820636E-2</v>
      </c>
      <c r="GZ7006" s="81">
        <v>8.0155663417021197E-3</v>
      </c>
    </row>
    <row r="7007" spans="98:208" x14ac:dyDescent="0.25">
      <c r="CT7007" s="81" t="s">
        <v>155</v>
      </c>
      <c r="CU7007" s="81" t="s">
        <v>503</v>
      </c>
      <c r="CV7007" s="81" t="s">
        <v>451</v>
      </c>
      <c r="CW7007" s="81">
        <v>2030</v>
      </c>
      <c r="CX7007" s="81">
        <v>0</v>
      </c>
      <c r="CY7007" s="81">
        <v>0</v>
      </c>
      <c r="CZ7007" s="81">
        <v>0</v>
      </c>
      <c r="DA7007" s="81">
        <v>0</v>
      </c>
      <c r="DB7007" s="81">
        <v>9534.9220877098833</v>
      </c>
      <c r="DC7007" s="81">
        <v>247.2729921649584</v>
      </c>
      <c r="DD7007" s="81">
        <v>9287.6490955449244</v>
      </c>
      <c r="DE7007" s="81">
        <v>0</v>
      </c>
      <c r="DF7007" s="81">
        <v>0</v>
      </c>
      <c r="DG7007" s="81">
        <v>2.7568051219219831</v>
      </c>
      <c r="DH7007" s="81">
        <v>2.7568051219219831</v>
      </c>
      <c r="DI7007" s="81">
        <v>2.7568051219219831</v>
      </c>
      <c r="DJ7007" s="81">
        <v>1.426873943278073E-6</v>
      </c>
      <c r="DL7007" s="81">
        <v>0</v>
      </c>
      <c r="DM7007" s="81">
        <v>0</v>
      </c>
      <c r="DN7007" s="81">
        <v>0</v>
      </c>
      <c r="DO7007" s="81">
        <v>0</v>
      </c>
      <c r="DP7007" s="81">
        <v>3.9336133951660086E-6</v>
      </c>
      <c r="DQ7007" s="81">
        <v>3.9336133951660086E-6</v>
      </c>
      <c r="DR7007" s="81">
        <v>0</v>
      </c>
      <c r="DS7007" s="81">
        <v>3.9336133951660086E-6</v>
      </c>
      <c r="DT7007" s="81">
        <v>3.9336133951660086E-6</v>
      </c>
      <c r="DU7007" s="81">
        <v>0</v>
      </c>
      <c r="DV7007" s="81">
        <v>3.9336133951660086E-6</v>
      </c>
      <c r="DW7007" s="81">
        <v>3.9336133951660086E-6</v>
      </c>
      <c r="GE7007" s="81" t="s">
        <v>449</v>
      </c>
      <c r="GF7007" s="81" t="s">
        <v>155</v>
      </c>
      <c r="GG7007" s="81" t="s">
        <v>509</v>
      </c>
      <c r="GH7007" s="81" t="s">
        <v>459</v>
      </c>
      <c r="GI7007" s="81">
        <v>2028</v>
      </c>
      <c r="GJ7007" s="81" t="s">
        <v>201</v>
      </c>
      <c r="GK7007" s="81">
        <v>0.74733835430388973</v>
      </c>
      <c r="GL7007" s="81">
        <v>1.27</v>
      </c>
      <c r="GM7007" s="81">
        <v>2028</v>
      </c>
      <c r="GN7007" s="81" t="s">
        <v>173</v>
      </c>
      <c r="GO7007" s="81">
        <v>1.1148832299820636E-2</v>
      </c>
      <c r="GP7007" s="81">
        <v>10</v>
      </c>
      <c r="GQ7007" s="81">
        <v>0</v>
      </c>
      <c r="GR7007" s="81" t="s">
        <v>448</v>
      </c>
      <c r="GS7007" s="81">
        <v>1.1148832299820636E-2</v>
      </c>
      <c r="GT7007" s="81">
        <v>8.3319499833580044E-3</v>
      </c>
      <c r="GU7007" s="81">
        <v>1.1148832299820636E-2</v>
      </c>
      <c r="GV7007" s="81">
        <v>8.3319499833580044E-3</v>
      </c>
      <c r="GW7007" s="81">
        <v>1.1148832299820636E-2</v>
      </c>
      <c r="GX7007" s="81">
        <v>8.3319499833580044E-3</v>
      </c>
      <c r="GY7007" s="81">
        <v>1.1148832299820636E-2</v>
      </c>
      <c r="GZ7007" s="81">
        <v>8.3319499833580044E-3</v>
      </c>
    </row>
    <row r="7008" spans="98:208" x14ac:dyDescent="0.25">
      <c r="CT7008" s="81" t="s">
        <v>155</v>
      </c>
      <c r="CU7008" s="81" t="s">
        <v>503</v>
      </c>
      <c r="CV7008" s="81" t="s">
        <v>451</v>
      </c>
      <c r="CW7008" s="81">
        <v>2031</v>
      </c>
      <c r="CX7008" s="81">
        <v>0</v>
      </c>
      <c r="CY7008" s="81">
        <v>0</v>
      </c>
      <c r="CZ7008" s="81">
        <v>0</v>
      </c>
      <c r="DA7008" s="81">
        <v>0</v>
      </c>
      <c r="DB7008" s="81">
        <v>9534.9220877098833</v>
      </c>
      <c r="DC7008" s="81">
        <v>247.2729921649584</v>
      </c>
      <c r="DD7008" s="81">
        <v>9287.6490955449244</v>
      </c>
      <c r="DE7008" s="81">
        <v>0</v>
      </c>
      <c r="DF7008" s="81">
        <v>0</v>
      </c>
      <c r="DG7008" s="81">
        <v>0</v>
      </c>
      <c r="DH7008" s="81">
        <v>2.7568051219219831</v>
      </c>
      <c r="DI7008" s="81">
        <v>2.7568051219219831</v>
      </c>
      <c r="DJ7008" s="81">
        <v>1.426873943278073E-6</v>
      </c>
      <c r="DL7008" s="81">
        <v>0</v>
      </c>
      <c r="DM7008" s="81">
        <v>0</v>
      </c>
      <c r="DN7008" s="81">
        <v>0</v>
      </c>
      <c r="DO7008" s="81">
        <v>0</v>
      </c>
      <c r="DP7008" s="81">
        <v>0</v>
      </c>
      <c r="DQ7008" s="81">
        <v>0</v>
      </c>
      <c r="DR7008" s="81">
        <v>0</v>
      </c>
      <c r="DS7008" s="81">
        <v>3.9336133951660086E-6</v>
      </c>
      <c r="DT7008" s="81">
        <v>3.9336133951660086E-6</v>
      </c>
      <c r="DU7008" s="81">
        <v>0</v>
      </c>
      <c r="DV7008" s="81">
        <v>3.9336133951660086E-6</v>
      </c>
      <c r="DW7008" s="81">
        <v>3.9336133951660086E-6</v>
      </c>
      <c r="GE7008" s="81" t="s">
        <v>449</v>
      </c>
      <c r="GF7008" s="81" t="s">
        <v>155</v>
      </c>
      <c r="GG7008" s="81" t="s">
        <v>509</v>
      </c>
      <c r="GH7008" s="81" t="s">
        <v>459</v>
      </c>
      <c r="GI7008" s="81">
        <v>2029</v>
      </c>
      <c r="GJ7008" s="81" t="s">
        <v>201</v>
      </c>
      <c r="GK7008" s="81">
        <v>0.74733835430388973</v>
      </c>
      <c r="GL7008" s="81">
        <v>1.27</v>
      </c>
      <c r="GM7008" s="81">
        <v>2029</v>
      </c>
      <c r="GN7008" s="81" t="s">
        <v>173</v>
      </c>
      <c r="GO7008" s="81">
        <v>1.1148832299820636E-2</v>
      </c>
      <c r="GP7008" s="81">
        <v>10</v>
      </c>
      <c r="GQ7008" s="81">
        <v>0</v>
      </c>
      <c r="GR7008" s="81" t="s">
        <v>448</v>
      </c>
      <c r="GS7008" s="81">
        <v>1.1148832299820636E-2</v>
      </c>
      <c r="GT7008" s="81">
        <v>8.3319499833580044E-3</v>
      </c>
      <c r="GU7008" s="81">
        <v>1.1148832299820636E-2</v>
      </c>
      <c r="GV7008" s="81">
        <v>8.3319499833580044E-3</v>
      </c>
      <c r="GW7008" s="81">
        <v>1.1148832299820636E-2</v>
      </c>
      <c r="GX7008" s="81">
        <v>8.3319499833580044E-3</v>
      </c>
      <c r="GY7008" s="81">
        <v>1.1148832299820636E-2</v>
      </c>
      <c r="GZ7008" s="81">
        <v>8.3319499833580044E-3</v>
      </c>
    </row>
    <row r="7009" spans="98:208" x14ac:dyDescent="0.25">
      <c r="CT7009" s="81" t="s">
        <v>155</v>
      </c>
      <c r="CU7009" s="81" t="s">
        <v>503</v>
      </c>
      <c r="CV7009" s="81" t="s">
        <v>451</v>
      </c>
      <c r="CW7009" s="81">
        <v>2032</v>
      </c>
      <c r="CX7009" s="81">
        <v>0</v>
      </c>
      <c r="CY7009" s="81">
        <v>0</v>
      </c>
      <c r="CZ7009" s="81">
        <v>0</v>
      </c>
      <c r="DA7009" s="81">
        <v>0</v>
      </c>
      <c r="DB7009" s="81">
        <v>9534.9220877098833</v>
      </c>
      <c r="DC7009" s="81">
        <v>247.2729921649584</v>
      </c>
      <c r="DD7009" s="81">
        <v>9287.6490955449244</v>
      </c>
      <c r="DE7009" s="81">
        <v>0</v>
      </c>
      <c r="DF7009" s="81">
        <v>0</v>
      </c>
      <c r="DG7009" s="81">
        <v>0</v>
      </c>
      <c r="DH7009" s="81">
        <v>0</v>
      </c>
      <c r="DI7009" s="81">
        <v>2.7568051219219831</v>
      </c>
      <c r="DJ7009" s="81">
        <v>1.426873943278073E-6</v>
      </c>
      <c r="DL7009" s="81">
        <v>0</v>
      </c>
      <c r="DM7009" s="81">
        <v>0</v>
      </c>
      <c r="DN7009" s="81">
        <v>0</v>
      </c>
      <c r="DO7009" s="81">
        <v>0</v>
      </c>
      <c r="DP7009" s="81">
        <v>0</v>
      </c>
      <c r="DQ7009" s="81">
        <v>0</v>
      </c>
      <c r="DR7009" s="81">
        <v>0</v>
      </c>
      <c r="DS7009" s="81">
        <v>0</v>
      </c>
      <c r="DT7009" s="81">
        <v>0</v>
      </c>
      <c r="DU7009" s="81">
        <v>0</v>
      </c>
      <c r="DV7009" s="81">
        <v>3.9336133951660086E-6</v>
      </c>
      <c r="DW7009" s="81">
        <v>3.9336133951660086E-6</v>
      </c>
      <c r="GE7009" s="81" t="s">
        <v>449</v>
      </c>
      <c r="GF7009" s="81" t="s">
        <v>155</v>
      </c>
      <c r="GG7009" s="81" t="s">
        <v>509</v>
      </c>
      <c r="GH7009" s="81" t="s">
        <v>459</v>
      </c>
      <c r="GI7009" s="81">
        <v>2030</v>
      </c>
      <c r="GJ7009" s="81" t="s">
        <v>201</v>
      </c>
      <c r="GK7009" s="81">
        <v>0.74733835430388973</v>
      </c>
      <c r="GL7009" s="81">
        <v>1.27</v>
      </c>
      <c r="GM7009" s="81">
        <v>2030</v>
      </c>
      <c r="GN7009" s="81" t="s">
        <v>173</v>
      </c>
      <c r="GO7009" s="81">
        <v>1.1148832299820636E-2</v>
      </c>
      <c r="GP7009" s="81">
        <v>10</v>
      </c>
      <c r="GQ7009" s="81">
        <v>0</v>
      </c>
      <c r="GR7009" s="81" t="s">
        <v>448</v>
      </c>
      <c r="GS7009" s="81">
        <v>0</v>
      </c>
      <c r="GT7009" s="81">
        <v>0</v>
      </c>
      <c r="GU7009" s="81">
        <v>1.1148832299820636E-2</v>
      </c>
      <c r="GV7009" s="81">
        <v>8.3319499833580044E-3</v>
      </c>
      <c r="GW7009" s="81">
        <v>1.1148832299820636E-2</v>
      </c>
      <c r="GX7009" s="81">
        <v>8.3319499833580044E-3</v>
      </c>
      <c r="GY7009" s="81">
        <v>1.1148832299820636E-2</v>
      </c>
      <c r="GZ7009" s="81">
        <v>8.3319499833580044E-3</v>
      </c>
    </row>
    <row r="7010" spans="98:208" x14ac:dyDescent="0.25">
      <c r="CT7010" s="81" t="s">
        <v>155</v>
      </c>
      <c r="CU7010" s="81" t="s">
        <v>503</v>
      </c>
      <c r="CV7010" s="81" t="s">
        <v>452</v>
      </c>
      <c r="CW7010" s="81">
        <v>2020</v>
      </c>
      <c r="CX7010" s="81">
        <v>0</v>
      </c>
      <c r="CY7010" s="81">
        <v>0</v>
      </c>
      <c r="CZ7010" s="81">
        <v>0</v>
      </c>
      <c r="DA7010" s="81">
        <v>0</v>
      </c>
      <c r="DB7010" s="81">
        <v>5.2405583313015578</v>
      </c>
      <c r="DC7010" s="81">
        <v>0.69641821681222871</v>
      </c>
      <c r="DD7010" s="81">
        <v>2.9419641522810318</v>
      </c>
      <c r="DE7010" s="81">
        <v>1.6021759622082981</v>
      </c>
      <c r="DF7010" s="81">
        <v>7.7642499097796665E-3</v>
      </c>
      <c r="DG7010" s="81">
        <v>0</v>
      </c>
      <c r="DH7010" s="81">
        <v>0</v>
      </c>
      <c r="DI7010" s="81">
        <v>0</v>
      </c>
      <c r="DJ7010" s="81">
        <v>8.5612436746509661E-6</v>
      </c>
      <c r="DL7010" s="81">
        <v>0</v>
      </c>
      <c r="DM7010" s="81">
        <v>6.6471635428510501E-8</v>
      </c>
      <c r="DN7010" s="81">
        <v>6.6471635428510501E-8</v>
      </c>
      <c r="DO7010" s="81">
        <v>0</v>
      </c>
      <c r="DP7010" s="81">
        <v>0</v>
      </c>
      <c r="DQ7010" s="81">
        <v>0</v>
      </c>
      <c r="DR7010" s="81">
        <v>0</v>
      </c>
      <c r="DS7010" s="81">
        <v>0</v>
      </c>
      <c r="DT7010" s="81">
        <v>0</v>
      </c>
      <c r="DU7010" s="81">
        <v>0</v>
      </c>
      <c r="DV7010" s="81">
        <v>0</v>
      </c>
      <c r="DW7010" s="81">
        <v>0</v>
      </c>
      <c r="GE7010" s="81" t="s">
        <v>449</v>
      </c>
      <c r="GF7010" s="81" t="s">
        <v>155</v>
      </c>
      <c r="GG7010" s="81" t="s">
        <v>509</v>
      </c>
      <c r="GH7010" s="81" t="s">
        <v>459</v>
      </c>
      <c r="GI7010" s="81">
        <v>2031</v>
      </c>
      <c r="GJ7010" s="81" t="s">
        <v>201</v>
      </c>
      <c r="GK7010" s="81">
        <v>0.74733835430388973</v>
      </c>
      <c r="GL7010" s="81">
        <v>1.27</v>
      </c>
      <c r="GM7010" s="81">
        <v>2031</v>
      </c>
      <c r="GN7010" s="81" t="s">
        <v>173</v>
      </c>
      <c r="GO7010" s="81">
        <v>1.1148832299820636E-2</v>
      </c>
      <c r="GP7010" s="81">
        <v>10</v>
      </c>
      <c r="GQ7010" s="81">
        <v>0</v>
      </c>
      <c r="GR7010" s="81" t="s">
        <v>448</v>
      </c>
      <c r="GS7010" s="81">
        <v>0</v>
      </c>
      <c r="GT7010" s="81">
        <v>0</v>
      </c>
      <c r="GU7010" s="81">
        <v>0</v>
      </c>
      <c r="GV7010" s="81">
        <v>0</v>
      </c>
      <c r="GW7010" s="81">
        <v>1.1148832299820636E-2</v>
      </c>
      <c r="GX7010" s="81">
        <v>8.3319499833580044E-3</v>
      </c>
      <c r="GY7010" s="81">
        <v>1.1148832299820636E-2</v>
      </c>
      <c r="GZ7010" s="81">
        <v>8.3319499833580044E-3</v>
      </c>
    </row>
    <row r="7011" spans="98:208" x14ac:dyDescent="0.25">
      <c r="CT7011" s="81" t="s">
        <v>155</v>
      </c>
      <c r="CU7011" s="81" t="s">
        <v>503</v>
      </c>
      <c r="CV7011" s="81" t="s">
        <v>452</v>
      </c>
      <c r="CW7011" s="81">
        <v>2021</v>
      </c>
      <c r="CX7011" s="81">
        <v>0</v>
      </c>
      <c r="CY7011" s="81">
        <v>0</v>
      </c>
      <c r="CZ7011" s="81">
        <v>0</v>
      </c>
      <c r="DA7011" s="81">
        <v>0</v>
      </c>
      <c r="DB7011" s="81">
        <v>5.2405583313015578</v>
      </c>
      <c r="DC7011" s="81">
        <v>0.69641821681222871</v>
      </c>
      <c r="DD7011" s="81">
        <v>2.9419641522810318</v>
      </c>
      <c r="DE7011" s="81">
        <v>1.6021759622082981</v>
      </c>
      <c r="DF7011" s="81">
        <v>7.7642499097796665E-3</v>
      </c>
      <c r="DG7011" s="81">
        <v>7.7642499097796665E-3</v>
      </c>
      <c r="DH7011" s="81">
        <v>0</v>
      </c>
      <c r="DI7011" s="81">
        <v>0</v>
      </c>
      <c r="DJ7011" s="81">
        <v>8.5612436746509661E-6</v>
      </c>
      <c r="DL7011" s="81">
        <v>0</v>
      </c>
      <c r="DM7011" s="81">
        <v>6.6471635428510501E-8</v>
      </c>
      <c r="DN7011" s="81">
        <v>6.6471635428510501E-8</v>
      </c>
      <c r="DO7011" s="81">
        <v>0</v>
      </c>
      <c r="DP7011" s="81">
        <v>6.6471635428510501E-8</v>
      </c>
      <c r="DQ7011" s="81">
        <v>6.6471635428510501E-8</v>
      </c>
      <c r="DR7011" s="81">
        <v>0</v>
      </c>
      <c r="DS7011" s="81">
        <v>0</v>
      </c>
      <c r="DT7011" s="81">
        <v>0</v>
      </c>
      <c r="DU7011" s="81">
        <v>0</v>
      </c>
      <c r="DV7011" s="81">
        <v>0</v>
      </c>
      <c r="DW7011" s="81">
        <v>0</v>
      </c>
      <c r="GE7011" s="81" t="s">
        <v>449</v>
      </c>
      <c r="GF7011" s="81" t="s">
        <v>155</v>
      </c>
      <c r="GG7011" s="81" t="s">
        <v>509</v>
      </c>
      <c r="GH7011" s="81" t="s">
        <v>459</v>
      </c>
      <c r="GI7011" s="81">
        <v>2032</v>
      </c>
      <c r="GJ7011" s="81" t="s">
        <v>201</v>
      </c>
      <c r="GK7011" s="81">
        <v>0.74733835430388973</v>
      </c>
      <c r="GL7011" s="81">
        <v>1.27</v>
      </c>
      <c r="GM7011" s="81">
        <v>2032</v>
      </c>
      <c r="GN7011" s="81" t="s">
        <v>173</v>
      </c>
      <c r="GO7011" s="81">
        <v>1.1148832299820636E-2</v>
      </c>
      <c r="GP7011" s="81">
        <v>10</v>
      </c>
      <c r="GQ7011" s="81">
        <v>0</v>
      </c>
      <c r="GR7011" s="81" t="s">
        <v>448</v>
      </c>
      <c r="GS7011" s="81">
        <v>0</v>
      </c>
      <c r="GT7011" s="81">
        <v>0</v>
      </c>
      <c r="GU7011" s="81">
        <v>0</v>
      </c>
      <c r="GV7011" s="81">
        <v>0</v>
      </c>
      <c r="GW7011" s="81">
        <v>0</v>
      </c>
      <c r="GX7011" s="81">
        <v>0</v>
      </c>
      <c r="GY7011" s="81">
        <v>1.1148832299820636E-2</v>
      </c>
      <c r="GZ7011" s="81">
        <v>8.3319499833580044E-3</v>
      </c>
    </row>
    <row r="7012" spans="98:208" x14ac:dyDescent="0.25">
      <c r="CT7012" s="81" t="s">
        <v>155</v>
      </c>
      <c r="CU7012" s="81" t="s">
        <v>503</v>
      </c>
      <c r="CV7012" s="81" t="s">
        <v>452</v>
      </c>
      <c r="CW7012" s="81">
        <v>2022</v>
      </c>
      <c r="CX7012" s="81">
        <v>0</v>
      </c>
      <c r="CY7012" s="81">
        <v>0</v>
      </c>
      <c r="CZ7012" s="81">
        <v>0</v>
      </c>
      <c r="DA7012" s="81">
        <v>0</v>
      </c>
      <c r="DB7012" s="81">
        <v>5.2405583313015578</v>
      </c>
      <c r="DC7012" s="81">
        <v>0.69641821681222871</v>
      </c>
      <c r="DD7012" s="81">
        <v>2.9419641522810318</v>
      </c>
      <c r="DE7012" s="81">
        <v>1.6021759622082981</v>
      </c>
      <c r="DF7012" s="81">
        <v>7.7642499097796665E-3</v>
      </c>
      <c r="DG7012" s="81">
        <v>7.7642499097796665E-3</v>
      </c>
      <c r="DH7012" s="81">
        <v>7.7642499097796665E-3</v>
      </c>
      <c r="DI7012" s="81">
        <v>0</v>
      </c>
      <c r="DJ7012" s="81">
        <v>8.5612436746509661E-6</v>
      </c>
      <c r="DL7012" s="81">
        <v>0</v>
      </c>
      <c r="DM7012" s="81">
        <v>6.6471635428510501E-8</v>
      </c>
      <c r="DN7012" s="81">
        <v>6.6471635428510501E-8</v>
      </c>
      <c r="DO7012" s="81">
        <v>0</v>
      </c>
      <c r="DP7012" s="81">
        <v>6.6471635428510501E-8</v>
      </c>
      <c r="DQ7012" s="81">
        <v>6.6471635428510501E-8</v>
      </c>
      <c r="DR7012" s="81">
        <v>0</v>
      </c>
      <c r="DS7012" s="81">
        <v>6.6471635428510501E-8</v>
      </c>
      <c r="DT7012" s="81">
        <v>6.6471635428510501E-8</v>
      </c>
      <c r="DU7012" s="81">
        <v>0</v>
      </c>
      <c r="DV7012" s="81">
        <v>0</v>
      </c>
      <c r="DW7012" s="81">
        <v>0</v>
      </c>
      <c r="GE7012" s="81" t="s">
        <v>449</v>
      </c>
      <c r="GF7012" s="81" t="s">
        <v>155</v>
      </c>
      <c r="GG7012" s="81" t="s">
        <v>509</v>
      </c>
      <c r="GH7012" s="81" t="s">
        <v>460</v>
      </c>
      <c r="GI7012" s="81">
        <v>2021</v>
      </c>
      <c r="GJ7012" s="81" t="s">
        <v>201</v>
      </c>
      <c r="GK7012" s="81">
        <v>3.6425060683947907E-2</v>
      </c>
      <c r="GL7012" s="81">
        <v>1.27</v>
      </c>
      <c r="GM7012" s="81">
        <v>2021</v>
      </c>
      <c r="GN7012" s="81" t="s">
        <v>173</v>
      </c>
      <c r="GO7012" s="81">
        <v>1.1148832299820636E-2</v>
      </c>
      <c r="GP7012" s="81">
        <v>10</v>
      </c>
      <c r="GQ7012" s="81">
        <v>0</v>
      </c>
      <c r="GR7012" s="81" t="s">
        <v>448</v>
      </c>
      <c r="GS7012" s="81">
        <v>1.1148832299820636E-2</v>
      </c>
      <c r="GT7012" s="81">
        <v>4.060968930761252E-4</v>
      </c>
      <c r="GU7012" s="81">
        <v>1.1148832299820636E-2</v>
      </c>
      <c r="GV7012" s="81">
        <v>4.060968930761252E-4</v>
      </c>
      <c r="GW7012" s="81">
        <v>0</v>
      </c>
      <c r="GX7012" s="81">
        <v>0</v>
      </c>
      <c r="GY7012" s="81">
        <v>0</v>
      </c>
      <c r="GZ7012" s="81">
        <v>0</v>
      </c>
    </row>
    <row r="7013" spans="98:208" x14ac:dyDescent="0.25">
      <c r="CT7013" s="81" t="s">
        <v>155</v>
      </c>
      <c r="CU7013" s="81" t="s">
        <v>503</v>
      </c>
      <c r="CV7013" s="81" t="s">
        <v>452</v>
      </c>
      <c r="CW7013" s="81">
        <v>2023</v>
      </c>
      <c r="CX7013" s="81">
        <v>0</v>
      </c>
      <c r="CY7013" s="81">
        <v>0</v>
      </c>
      <c r="CZ7013" s="81">
        <v>0</v>
      </c>
      <c r="DA7013" s="81">
        <v>0</v>
      </c>
      <c r="DB7013" s="81">
        <v>5.4750346070077871</v>
      </c>
      <c r="DC7013" s="81">
        <v>0.71896016785821504</v>
      </c>
      <c r="DD7013" s="81">
        <v>3.0714971986151141</v>
      </c>
      <c r="DE7013" s="81">
        <v>1.684577240534449</v>
      </c>
      <c r="DF7013" s="81">
        <v>8.0155663417021336E-3</v>
      </c>
      <c r="DG7013" s="81">
        <v>8.0155663417021336E-3</v>
      </c>
      <c r="DH7013" s="81">
        <v>8.0155663417021336E-3</v>
      </c>
      <c r="DI7013" s="81">
        <v>8.0155663417021336E-3</v>
      </c>
      <c r="DJ7013" s="81">
        <v>8.5612436746509661E-6</v>
      </c>
      <c r="DL7013" s="81">
        <v>0</v>
      </c>
      <c r="DM7013" s="81">
        <v>6.862321664164258E-8</v>
      </c>
      <c r="DN7013" s="81">
        <v>6.862321664164258E-8</v>
      </c>
      <c r="DO7013" s="81">
        <v>0</v>
      </c>
      <c r="DP7013" s="81">
        <v>6.862321664164258E-8</v>
      </c>
      <c r="DQ7013" s="81">
        <v>6.862321664164258E-8</v>
      </c>
      <c r="DR7013" s="81">
        <v>0</v>
      </c>
      <c r="DS7013" s="81">
        <v>6.862321664164258E-8</v>
      </c>
      <c r="DT7013" s="81">
        <v>6.862321664164258E-8</v>
      </c>
      <c r="DU7013" s="81">
        <v>0</v>
      </c>
      <c r="DV7013" s="81">
        <v>6.862321664164258E-8</v>
      </c>
      <c r="DW7013" s="81">
        <v>6.862321664164258E-8</v>
      </c>
      <c r="GE7013" s="81" t="s">
        <v>449</v>
      </c>
      <c r="GF7013" s="81" t="s">
        <v>155</v>
      </c>
      <c r="GG7013" s="81" t="s">
        <v>509</v>
      </c>
      <c r="GH7013" s="81" t="s">
        <v>460</v>
      </c>
      <c r="GI7013" s="81">
        <v>2022</v>
      </c>
      <c r="GJ7013" s="81" t="s">
        <v>201</v>
      </c>
      <c r="GK7013" s="81">
        <v>3.6425060683947907E-2</v>
      </c>
      <c r="GL7013" s="81">
        <v>1.27</v>
      </c>
      <c r="GM7013" s="81">
        <v>2022</v>
      </c>
      <c r="GN7013" s="81" t="s">
        <v>173</v>
      </c>
      <c r="GO7013" s="81">
        <v>1.1148832299820636E-2</v>
      </c>
      <c r="GP7013" s="81">
        <v>10</v>
      </c>
      <c r="GQ7013" s="81">
        <v>0</v>
      </c>
      <c r="GR7013" s="81" t="s">
        <v>448</v>
      </c>
      <c r="GS7013" s="81">
        <v>1.1148832299820636E-2</v>
      </c>
      <c r="GT7013" s="81">
        <v>4.060968930761252E-4</v>
      </c>
      <c r="GU7013" s="81">
        <v>1.1148832299820636E-2</v>
      </c>
      <c r="GV7013" s="81">
        <v>4.060968930761252E-4</v>
      </c>
      <c r="GW7013" s="81">
        <v>1.1148832299820636E-2</v>
      </c>
      <c r="GX7013" s="81">
        <v>4.060968930761252E-4</v>
      </c>
      <c r="GY7013" s="81">
        <v>0</v>
      </c>
      <c r="GZ7013" s="81">
        <v>0</v>
      </c>
    </row>
    <row r="7014" spans="98:208" x14ac:dyDescent="0.25">
      <c r="CT7014" s="81" t="s">
        <v>155</v>
      </c>
      <c r="CU7014" s="81" t="s">
        <v>503</v>
      </c>
      <c r="CV7014" s="81" t="s">
        <v>452</v>
      </c>
      <c r="CW7014" s="81">
        <v>2024</v>
      </c>
      <c r="CX7014" s="81">
        <v>0</v>
      </c>
      <c r="CY7014" s="81">
        <v>0</v>
      </c>
      <c r="CZ7014" s="81">
        <v>0</v>
      </c>
      <c r="DA7014" s="81">
        <v>0</v>
      </c>
      <c r="DB7014" s="81">
        <v>5.4750346070077871</v>
      </c>
      <c r="DC7014" s="81">
        <v>0.71896016785821504</v>
      </c>
      <c r="DD7014" s="81">
        <v>3.0714971986151141</v>
      </c>
      <c r="DE7014" s="81">
        <v>1.684577240534449</v>
      </c>
      <c r="DF7014" s="81">
        <v>8.0155663417021336E-3</v>
      </c>
      <c r="DG7014" s="81">
        <v>8.0155663417021336E-3</v>
      </c>
      <c r="DH7014" s="81">
        <v>8.0155663417021336E-3</v>
      </c>
      <c r="DI7014" s="81">
        <v>8.0155663417021336E-3</v>
      </c>
      <c r="DJ7014" s="81">
        <v>8.5612436746509661E-6</v>
      </c>
      <c r="DL7014" s="81">
        <v>0</v>
      </c>
      <c r="DM7014" s="81">
        <v>6.862321664164258E-8</v>
      </c>
      <c r="DN7014" s="81">
        <v>6.862321664164258E-8</v>
      </c>
      <c r="DO7014" s="81">
        <v>0</v>
      </c>
      <c r="DP7014" s="81">
        <v>6.862321664164258E-8</v>
      </c>
      <c r="DQ7014" s="81">
        <v>6.862321664164258E-8</v>
      </c>
      <c r="DR7014" s="81">
        <v>0</v>
      </c>
      <c r="DS7014" s="81">
        <v>6.862321664164258E-8</v>
      </c>
      <c r="DT7014" s="81">
        <v>6.862321664164258E-8</v>
      </c>
      <c r="DU7014" s="81">
        <v>0</v>
      </c>
      <c r="DV7014" s="81">
        <v>6.862321664164258E-8</v>
      </c>
      <c r="DW7014" s="81">
        <v>6.862321664164258E-8</v>
      </c>
      <c r="GE7014" s="81" t="s">
        <v>449</v>
      </c>
      <c r="GF7014" s="81" t="s">
        <v>155</v>
      </c>
      <c r="GG7014" s="81" t="s">
        <v>509</v>
      </c>
      <c r="GH7014" s="81" t="s">
        <v>460</v>
      </c>
      <c r="GI7014" s="81">
        <v>2023</v>
      </c>
      <c r="GJ7014" s="81" t="s">
        <v>201</v>
      </c>
      <c r="GK7014" s="81">
        <v>3.7590224611384587E-2</v>
      </c>
      <c r="GL7014" s="81">
        <v>1.27</v>
      </c>
      <c r="GM7014" s="81">
        <v>2023</v>
      </c>
      <c r="GN7014" s="81" t="s">
        <v>173</v>
      </c>
      <c r="GO7014" s="81">
        <v>1.1148832299820636E-2</v>
      </c>
      <c r="GP7014" s="81">
        <v>10</v>
      </c>
      <c r="GQ7014" s="81">
        <v>0</v>
      </c>
      <c r="GR7014" s="81" t="s">
        <v>448</v>
      </c>
      <c r="GS7014" s="81">
        <v>1.1148832299820636E-2</v>
      </c>
      <c r="GT7014" s="81">
        <v>4.1908711030491712E-4</v>
      </c>
      <c r="GU7014" s="81">
        <v>1.1148832299820636E-2</v>
      </c>
      <c r="GV7014" s="81">
        <v>4.1908711030491712E-4</v>
      </c>
      <c r="GW7014" s="81">
        <v>1.1148832299820636E-2</v>
      </c>
      <c r="GX7014" s="81">
        <v>4.1908711030491712E-4</v>
      </c>
      <c r="GY7014" s="81">
        <v>1.1148832299820636E-2</v>
      </c>
      <c r="GZ7014" s="81">
        <v>4.1908711030491712E-4</v>
      </c>
    </row>
    <row r="7015" spans="98:208" x14ac:dyDescent="0.25">
      <c r="CT7015" s="81" t="s">
        <v>155</v>
      </c>
      <c r="CU7015" s="81" t="s">
        <v>503</v>
      </c>
      <c r="CV7015" s="81" t="s">
        <v>452</v>
      </c>
      <c r="CW7015" s="81">
        <v>2025</v>
      </c>
      <c r="CX7015" s="81">
        <v>0</v>
      </c>
      <c r="CY7015" s="81">
        <v>0</v>
      </c>
      <c r="CZ7015" s="81">
        <v>0</v>
      </c>
      <c r="DA7015" s="81">
        <v>0</v>
      </c>
      <c r="DB7015" s="81">
        <v>5.4750346070077871</v>
      </c>
      <c r="DC7015" s="81">
        <v>0.71896016785821504</v>
      </c>
      <c r="DD7015" s="81">
        <v>3.0714971986151141</v>
      </c>
      <c r="DE7015" s="81">
        <v>1.684577240534449</v>
      </c>
      <c r="DF7015" s="81">
        <v>8.0155663417021336E-3</v>
      </c>
      <c r="DG7015" s="81">
        <v>8.0155663417021336E-3</v>
      </c>
      <c r="DH7015" s="81">
        <v>8.0155663417021336E-3</v>
      </c>
      <c r="DI7015" s="81">
        <v>8.0155663417021336E-3</v>
      </c>
      <c r="DJ7015" s="81">
        <v>8.5612436746509661E-6</v>
      </c>
      <c r="DL7015" s="81">
        <v>0</v>
      </c>
      <c r="DM7015" s="81">
        <v>6.862321664164258E-8</v>
      </c>
      <c r="DN7015" s="81">
        <v>6.862321664164258E-8</v>
      </c>
      <c r="DO7015" s="81">
        <v>0</v>
      </c>
      <c r="DP7015" s="81">
        <v>6.862321664164258E-8</v>
      </c>
      <c r="DQ7015" s="81">
        <v>6.862321664164258E-8</v>
      </c>
      <c r="DR7015" s="81">
        <v>0</v>
      </c>
      <c r="DS7015" s="81">
        <v>6.862321664164258E-8</v>
      </c>
      <c r="DT7015" s="81">
        <v>6.862321664164258E-8</v>
      </c>
      <c r="DU7015" s="81">
        <v>0</v>
      </c>
      <c r="DV7015" s="81">
        <v>6.862321664164258E-8</v>
      </c>
      <c r="DW7015" s="81">
        <v>6.862321664164258E-8</v>
      </c>
      <c r="GE7015" s="81" t="s">
        <v>449</v>
      </c>
      <c r="GF7015" s="81" t="s">
        <v>155</v>
      </c>
      <c r="GG7015" s="81" t="s">
        <v>509</v>
      </c>
      <c r="GH7015" s="81" t="s">
        <v>460</v>
      </c>
      <c r="GI7015" s="81">
        <v>2024</v>
      </c>
      <c r="GJ7015" s="81" t="s">
        <v>201</v>
      </c>
      <c r="GK7015" s="81">
        <v>3.7590224611384587E-2</v>
      </c>
      <c r="GL7015" s="81">
        <v>1.27</v>
      </c>
      <c r="GM7015" s="81">
        <v>2024</v>
      </c>
      <c r="GN7015" s="81" t="s">
        <v>173</v>
      </c>
      <c r="GO7015" s="81">
        <v>1.1148832299820636E-2</v>
      </c>
      <c r="GP7015" s="81">
        <v>10</v>
      </c>
      <c r="GQ7015" s="81">
        <v>0</v>
      </c>
      <c r="GR7015" s="81" t="s">
        <v>448</v>
      </c>
      <c r="GS7015" s="81">
        <v>1.1148832299820636E-2</v>
      </c>
      <c r="GT7015" s="81">
        <v>4.1908711030491712E-4</v>
      </c>
      <c r="GU7015" s="81">
        <v>1.1148832299820636E-2</v>
      </c>
      <c r="GV7015" s="81">
        <v>4.1908711030491712E-4</v>
      </c>
      <c r="GW7015" s="81">
        <v>1.1148832299820636E-2</v>
      </c>
      <c r="GX7015" s="81">
        <v>4.1908711030491712E-4</v>
      </c>
      <c r="GY7015" s="81">
        <v>1.1148832299820636E-2</v>
      </c>
      <c r="GZ7015" s="81">
        <v>4.1908711030491712E-4</v>
      </c>
    </row>
    <row r="7016" spans="98:208" x14ac:dyDescent="0.25">
      <c r="CT7016" s="81" t="s">
        <v>155</v>
      </c>
      <c r="CU7016" s="81" t="s">
        <v>503</v>
      </c>
      <c r="CV7016" s="81" t="s">
        <v>452</v>
      </c>
      <c r="CW7016" s="81">
        <v>2026</v>
      </c>
      <c r="CX7016" s="81">
        <v>0</v>
      </c>
      <c r="CY7016" s="81">
        <v>0</v>
      </c>
      <c r="CZ7016" s="81">
        <v>0</v>
      </c>
      <c r="DA7016" s="81">
        <v>0</v>
      </c>
      <c r="DB7016" s="81">
        <v>5.4750346070077871</v>
      </c>
      <c r="DC7016" s="81">
        <v>0.71896016785821504</v>
      </c>
      <c r="DD7016" s="81">
        <v>3.0714971986151141</v>
      </c>
      <c r="DE7016" s="81">
        <v>1.684577240534449</v>
      </c>
      <c r="DF7016" s="81">
        <v>8.0155663417021336E-3</v>
      </c>
      <c r="DG7016" s="81">
        <v>8.0155663417021336E-3</v>
      </c>
      <c r="DH7016" s="81">
        <v>8.0155663417021336E-3</v>
      </c>
      <c r="DI7016" s="81">
        <v>8.0155663417021336E-3</v>
      </c>
      <c r="DJ7016" s="81">
        <v>8.5612436746509661E-6</v>
      </c>
      <c r="DL7016" s="81">
        <v>0</v>
      </c>
      <c r="DM7016" s="81">
        <v>6.862321664164258E-8</v>
      </c>
      <c r="DN7016" s="81">
        <v>6.862321664164258E-8</v>
      </c>
      <c r="DO7016" s="81">
        <v>0</v>
      </c>
      <c r="DP7016" s="81">
        <v>6.862321664164258E-8</v>
      </c>
      <c r="DQ7016" s="81">
        <v>6.862321664164258E-8</v>
      </c>
      <c r="DR7016" s="81">
        <v>0</v>
      </c>
      <c r="DS7016" s="81">
        <v>6.862321664164258E-8</v>
      </c>
      <c r="DT7016" s="81">
        <v>6.862321664164258E-8</v>
      </c>
      <c r="DU7016" s="81">
        <v>0</v>
      </c>
      <c r="DV7016" s="81">
        <v>6.862321664164258E-8</v>
      </c>
      <c r="DW7016" s="81">
        <v>6.862321664164258E-8</v>
      </c>
      <c r="GE7016" s="81" t="s">
        <v>449</v>
      </c>
      <c r="GF7016" s="81" t="s">
        <v>155</v>
      </c>
      <c r="GG7016" s="81" t="s">
        <v>509</v>
      </c>
      <c r="GH7016" s="81" t="s">
        <v>460</v>
      </c>
      <c r="GI7016" s="81">
        <v>2025</v>
      </c>
      <c r="GJ7016" s="81" t="s">
        <v>201</v>
      </c>
      <c r="GK7016" s="81">
        <v>3.7590224611384587E-2</v>
      </c>
      <c r="GL7016" s="81">
        <v>1.27</v>
      </c>
      <c r="GM7016" s="81">
        <v>2025</v>
      </c>
      <c r="GN7016" s="81" t="s">
        <v>173</v>
      </c>
      <c r="GO7016" s="81">
        <v>1.1148832299820636E-2</v>
      </c>
      <c r="GP7016" s="81">
        <v>10</v>
      </c>
      <c r="GQ7016" s="81">
        <v>0</v>
      </c>
      <c r="GR7016" s="81" t="s">
        <v>448</v>
      </c>
      <c r="GS7016" s="81">
        <v>1.1148832299820636E-2</v>
      </c>
      <c r="GT7016" s="81">
        <v>4.1908711030491712E-4</v>
      </c>
      <c r="GU7016" s="81">
        <v>1.1148832299820636E-2</v>
      </c>
      <c r="GV7016" s="81">
        <v>4.1908711030491712E-4</v>
      </c>
      <c r="GW7016" s="81">
        <v>1.1148832299820636E-2</v>
      </c>
      <c r="GX7016" s="81">
        <v>4.1908711030491712E-4</v>
      </c>
      <c r="GY7016" s="81">
        <v>1.1148832299820636E-2</v>
      </c>
      <c r="GZ7016" s="81">
        <v>4.1908711030491712E-4</v>
      </c>
    </row>
    <row r="7017" spans="98:208" x14ac:dyDescent="0.25">
      <c r="CT7017" s="81" t="s">
        <v>155</v>
      </c>
      <c r="CU7017" s="81" t="s">
        <v>503</v>
      </c>
      <c r="CV7017" s="81" t="s">
        <v>452</v>
      </c>
      <c r="CW7017" s="81">
        <v>2027</v>
      </c>
      <c r="CX7017" s="81">
        <v>0</v>
      </c>
      <c r="CY7017" s="81">
        <v>0</v>
      </c>
      <c r="CZ7017" s="81">
        <v>0</v>
      </c>
      <c r="DA7017" s="81">
        <v>0</v>
      </c>
      <c r="DB7017" s="81">
        <v>5.4750346070077871</v>
      </c>
      <c r="DC7017" s="81">
        <v>0.71896016785821504</v>
      </c>
      <c r="DD7017" s="81">
        <v>3.0714971986151141</v>
      </c>
      <c r="DE7017" s="81">
        <v>1.684577240534449</v>
      </c>
      <c r="DF7017" s="81">
        <v>8.0155663417021336E-3</v>
      </c>
      <c r="DG7017" s="81">
        <v>8.0155663417021336E-3</v>
      </c>
      <c r="DH7017" s="81">
        <v>8.0155663417021336E-3</v>
      </c>
      <c r="DI7017" s="81">
        <v>8.0155663417021336E-3</v>
      </c>
      <c r="DJ7017" s="81">
        <v>8.5612436746509661E-6</v>
      </c>
      <c r="DL7017" s="81">
        <v>0</v>
      </c>
      <c r="DM7017" s="81">
        <v>6.862321664164258E-8</v>
      </c>
      <c r="DN7017" s="81">
        <v>6.862321664164258E-8</v>
      </c>
      <c r="DO7017" s="81">
        <v>0</v>
      </c>
      <c r="DP7017" s="81">
        <v>6.862321664164258E-8</v>
      </c>
      <c r="DQ7017" s="81">
        <v>6.862321664164258E-8</v>
      </c>
      <c r="DR7017" s="81">
        <v>0</v>
      </c>
      <c r="DS7017" s="81">
        <v>6.862321664164258E-8</v>
      </c>
      <c r="DT7017" s="81">
        <v>6.862321664164258E-8</v>
      </c>
      <c r="DU7017" s="81">
        <v>0</v>
      </c>
      <c r="DV7017" s="81">
        <v>6.862321664164258E-8</v>
      </c>
      <c r="DW7017" s="81">
        <v>6.862321664164258E-8</v>
      </c>
      <c r="GE7017" s="81" t="s">
        <v>449</v>
      </c>
      <c r="GF7017" s="81" t="s">
        <v>155</v>
      </c>
      <c r="GG7017" s="81" t="s">
        <v>509</v>
      </c>
      <c r="GH7017" s="81" t="s">
        <v>460</v>
      </c>
      <c r="GI7017" s="81">
        <v>2026</v>
      </c>
      <c r="GJ7017" s="81" t="s">
        <v>201</v>
      </c>
      <c r="GK7017" s="81">
        <v>3.7590224611384587E-2</v>
      </c>
      <c r="GL7017" s="81">
        <v>1.27</v>
      </c>
      <c r="GM7017" s="81">
        <v>2026</v>
      </c>
      <c r="GN7017" s="81" t="s">
        <v>173</v>
      </c>
      <c r="GO7017" s="81">
        <v>1.1148832299820636E-2</v>
      </c>
      <c r="GP7017" s="81">
        <v>10</v>
      </c>
      <c r="GQ7017" s="81">
        <v>0</v>
      </c>
      <c r="GR7017" s="81" t="s">
        <v>448</v>
      </c>
      <c r="GS7017" s="81">
        <v>1.1148832299820636E-2</v>
      </c>
      <c r="GT7017" s="81">
        <v>4.1908711030491712E-4</v>
      </c>
      <c r="GU7017" s="81">
        <v>1.1148832299820636E-2</v>
      </c>
      <c r="GV7017" s="81">
        <v>4.1908711030491712E-4</v>
      </c>
      <c r="GW7017" s="81">
        <v>1.1148832299820636E-2</v>
      </c>
      <c r="GX7017" s="81">
        <v>4.1908711030491712E-4</v>
      </c>
      <c r="GY7017" s="81">
        <v>1.1148832299820636E-2</v>
      </c>
      <c r="GZ7017" s="81">
        <v>4.1908711030491712E-4</v>
      </c>
    </row>
    <row r="7018" spans="98:208" x14ac:dyDescent="0.25">
      <c r="CT7018" s="81" t="s">
        <v>155</v>
      </c>
      <c r="CU7018" s="81" t="s">
        <v>503</v>
      </c>
      <c r="CV7018" s="81" t="s">
        <v>452</v>
      </c>
      <c r="CW7018" s="81">
        <v>2028</v>
      </c>
      <c r="CX7018" s="81">
        <v>0</v>
      </c>
      <c r="CY7018" s="81">
        <v>0</v>
      </c>
      <c r="CZ7018" s="81">
        <v>0</v>
      </c>
      <c r="DA7018" s="81">
        <v>0</v>
      </c>
      <c r="DB7018" s="81">
        <v>5.7770153400784796</v>
      </c>
      <c r="DC7018" s="81">
        <v>0.74733835430389117</v>
      </c>
      <c r="DD7018" s="81">
        <v>3.2379513401017359</v>
      </c>
      <c r="DE7018" s="81">
        <v>1.7917256456728521</v>
      </c>
      <c r="DF7018" s="81">
        <v>8.33194998335802E-3</v>
      </c>
      <c r="DG7018" s="81">
        <v>8.33194998335802E-3</v>
      </c>
      <c r="DH7018" s="81">
        <v>8.33194998335802E-3</v>
      </c>
      <c r="DI7018" s="81">
        <v>8.33194998335802E-3</v>
      </c>
      <c r="DJ7018" s="81">
        <v>8.5612436746509661E-6</v>
      </c>
      <c r="DL7018" s="81">
        <v>0</v>
      </c>
      <c r="DM7018" s="81">
        <v>7.1331854092532069E-8</v>
      </c>
      <c r="DN7018" s="81">
        <v>7.1331854092532069E-8</v>
      </c>
      <c r="DO7018" s="81">
        <v>0</v>
      </c>
      <c r="DP7018" s="81">
        <v>7.1331854092532069E-8</v>
      </c>
      <c r="DQ7018" s="81">
        <v>7.1331854092532069E-8</v>
      </c>
      <c r="DR7018" s="81">
        <v>0</v>
      </c>
      <c r="DS7018" s="81">
        <v>7.1331854092532069E-8</v>
      </c>
      <c r="DT7018" s="81">
        <v>7.1331854092532069E-8</v>
      </c>
      <c r="DU7018" s="81">
        <v>0</v>
      </c>
      <c r="DV7018" s="81">
        <v>7.1331854092532069E-8</v>
      </c>
      <c r="DW7018" s="81">
        <v>7.1331854092532069E-8</v>
      </c>
      <c r="GE7018" s="81" t="s">
        <v>449</v>
      </c>
      <c r="GF7018" s="81" t="s">
        <v>155</v>
      </c>
      <c r="GG7018" s="81" t="s">
        <v>509</v>
      </c>
      <c r="GH7018" s="81" t="s">
        <v>460</v>
      </c>
      <c r="GI7018" s="81">
        <v>2027</v>
      </c>
      <c r="GJ7018" s="81" t="s">
        <v>201</v>
      </c>
      <c r="GK7018" s="81">
        <v>3.7590224611384587E-2</v>
      </c>
      <c r="GL7018" s="81">
        <v>1.27</v>
      </c>
      <c r="GM7018" s="81">
        <v>2027</v>
      </c>
      <c r="GN7018" s="81" t="s">
        <v>173</v>
      </c>
      <c r="GO7018" s="81">
        <v>1.1148832299820636E-2</v>
      </c>
      <c r="GP7018" s="81">
        <v>10</v>
      </c>
      <c r="GQ7018" s="81">
        <v>0</v>
      </c>
      <c r="GR7018" s="81" t="s">
        <v>448</v>
      </c>
      <c r="GS7018" s="81">
        <v>1.1148832299820636E-2</v>
      </c>
      <c r="GT7018" s="81">
        <v>4.1908711030491712E-4</v>
      </c>
      <c r="GU7018" s="81">
        <v>1.1148832299820636E-2</v>
      </c>
      <c r="GV7018" s="81">
        <v>4.1908711030491712E-4</v>
      </c>
      <c r="GW7018" s="81">
        <v>1.1148832299820636E-2</v>
      </c>
      <c r="GX7018" s="81">
        <v>4.1908711030491712E-4</v>
      </c>
      <c r="GY7018" s="81">
        <v>1.1148832299820636E-2</v>
      </c>
      <c r="GZ7018" s="81">
        <v>4.1908711030491712E-4</v>
      </c>
    </row>
    <row r="7019" spans="98:208" x14ac:dyDescent="0.25">
      <c r="CT7019" s="81" t="s">
        <v>155</v>
      </c>
      <c r="CU7019" s="81" t="s">
        <v>503</v>
      </c>
      <c r="CV7019" s="81" t="s">
        <v>452</v>
      </c>
      <c r="CW7019" s="81">
        <v>2029</v>
      </c>
      <c r="CX7019" s="81">
        <v>0</v>
      </c>
      <c r="CY7019" s="81">
        <v>0</v>
      </c>
      <c r="CZ7019" s="81">
        <v>0</v>
      </c>
      <c r="DA7019" s="81">
        <v>0</v>
      </c>
      <c r="DB7019" s="81">
        <v>5.7770153400784796</v>
      </c>
      <c r="DC7019" s="81">
        <v>0.74733835430389117</v>
      </c>
      <c r="DD7019" s="81">
        <v>3.2379513401017359</v>
      </c>
      <c r="DE7019" s="81">
        <v>1.7917256456728521</v>
      </c>
      <c r="DF7019" s="81">
        <v>8.33194998335802E-3</v>
      </c>
      <c r="DG7019" s="81">
        <v>8.33194998335802E-3</v>
      </c>
      <c r="DH7019" s="81">
        <v>8.33194998335802E-3</v>
      </c>
      <c r="DI7019" s="81">
        <v>8.33194998335802E-3</v>
      </c>
      <c r="DJ7019" s="81">
        <v>8.5612436746509661E-6</v>
      </c>
      <c r="DL7019" s="81">
        <v>0</v>
      </c>
      <c r="DM7019" s="81">
        <v>7.1331854092532069E-8</v>
      </c>
      <c r="DN7019" s="81">
        <v>7.1331854092532069E-8</v>
      </c>
      <c r="DO7019" s="81">
        <v>0</v>
      </c>
      <c r="DP7019" s="81">
        <v>7.1331854092532069E-8</v>
      </c>
      <c r="DQ7019" s="81">
        <v>7.1331854092532069E-8</v>
      </c>
      <c r="DR7019" s="81">
        <v>0</v>
      </c>
      <c r="DS7019" s="81">
        <v>7.1331854092532069E-8</v>
      </c>
      <c r="DT7019" s="81">
        <v>7.1331854092532069E-8</v>
      </c>
      <c r="DU7019" s="81">
        <v>0</v>
      </c>
      <c r="DV7019" s="81">
        <v>7.1331854092532069E-8</v>
      </c>
      <c r="DW7019" s="81">
        <v>7.1331854092532069E-8</v>
      </c>
      <c r="GE7019" s="81" t="s">
        <v>449</v>
      </c>
      <c r="GF7019" s="81" t="s">
        <v>155</v>
      </c>
      <c r="GG7019" s="81" t="s">
        <v>509</v>
      </c>
      <c r="GH7019" s="81" t="s">
        <v>460</v>
      </c>
      <c r="GI7019" s="81">
        <v>2028</v>
      </c>
      <c r="GJ7019" s="81" t="s">
        <v>201</v>
      </c>
      <c r="GK7019" s="81">
        <v>3.9055083184859868E-2</v>
      </c>
      <c r="GL7019" s="81">
        <v>1.27</v>
      </c>
      <c r="GM7019" s="81">
        <v>2028</v>
      </c>
      <c r="GN7019" s="81" t="s">
        <v>173</v>
      </c>
      <c r="GO7019" s="81">
        <v>1.1148832299820636E-2</v>
      </c>
      <c r="GP7019" s="81">
        <v>10</v>
      </c>
      <c r="GQ7019" s="81">
        <v>0</v>
      </c>
      <c r="GR7019" s="81" t="s">
        <v>448</v>
      </c>
      <c r="GS7019" s="81">
        <v>1.1148832299820636E-2</v>
      </c>
      <c r="GT7019" s="81">
        <v>4.3541857288354748E-4</v>
      </c>
      <c r="GU7019" s="81">
        <v>1.1148832299820636E-2</v>
      </c>
      <c r="GV7019" s="81">
        <v>4.3541857288354748E-4</v>
      </c>
      <c r="GW7019" s="81">
        <v>1.1148832299820636E-2</v>
      </c>
      <c r="GX7019" s="81">
        <v>4.3541857288354748E-4</v>
      </c>
      <c r="GY7019" s="81">
        <v>1.1148832299820636E-2</v>
      </c>
      <c r="GZ7019" s="81">
        <v>4.3541857288354748E-4</v>
      </c>
    </row>
    <row r="7020" spans="98:208" x14ac:dyDescent="0.25">
      <c r="CT7020" s="81" t="s">
        <v>155</v>
      </c>
      <c r="CU7020" s="81" t="s">
        <v>503</v>
      </c>
      <c r="CV7020" s="81" t="s">
        <v>452</v>
      </c>
      <c r="CW7020" s="81">
        <v>2030</v>
      </c>
      <c r="CX7020" s="81">
        <v>0</v>
      </c>
      <c r="CY7020" s="81">
        <v>0</v>
      </c>
      <c r="CZ7020" s="81">
        <v>0</v>
      </c>
      <c r="DA7020" s="81">
        <v>0</v>
      </c>
      <c r="DB7020" s="81">
        <v>5.7770153400784796</v>
      </c>
      <c r="DC7020" s="81">
        <v>0.74733835430389117</v>
      </c>
      <c r="DD7020" s="81">
        <v>3.2379513401017359</v>
      </c>
      <c r="DE7020" s="81">
        <v>1.7917256456728521</v>
      </c>
      <c r="DF7020" s="81">
        <v>0</v>
      </c>
      <c r="DG7020" s="81">
        <v>8.33194998335802E-3</v>
      </c>
      <c r="DH7020" s="81">
        <v>8.33194998335802E-3</v>
      </c>
      <c r="DI7020" s="81">
        <v>8.33194998335802E-3</v>
      </c>
      <c r="DJ7020" s="81">
        <v>8.5612436746509661E-6</v>
      </c>
      <c r="DL7020" s="81">
        <v>0</v>
      </c>
      <c r="DM7020" s="81">
        <v>0</v>
      </c>
      <c r="DN7020" s="81">
        <v>0</v>
      </c>
      <c r="DO7020" s="81">
        <v>0</v>
      </c>
      <c r="DP7020" s="81">
        <v>7.1331854092532069E-8</v>
      </c>
      <c r="DQ7020" s="81">
        <v>7.1331854092532069E-8</v>
      </c>
      <c r="DR7020" s="81">
        <v>0</v>
      </c>
      <c r="DS7020" s="81">
        <v>7.1331854092532069E-8</v>
      </c>
      <c r="DT7020" s="81">
        <v>7.1331854092532069E-8</v>
      </c>
      <c r="DU7020" s="81">
        <v>0</v>
      </c>
      <c r="DV7020" s="81">
        <v>7.1331854092532069E-8</v>
      </c>
      <c r="DW7020" s="81">
        <v>7.1331854092532069E-8</v>
      </c>
      <c r="GE7020" s="81" t="s">
        <v>449</v>
      </c>
      <c r="GF7020" s="81" t="s">
        <v>155</v>
      </c>
      <c r="GG7020" s="81" t="s">
        <v>509</v>
      </c>
      <c r="GH7020" s="81" t="s">
        <v>460</v>
      </c>
      <c r="GI7020" s="81">
        <v>2029</v>
      </c>
      <c r="GJ7020" s="81" t="s">
        <v>201</v>
      </c>
      <c r="GK7020" s="81">
        <v>3.9055083184859868E-2</v>
      </c>
      <c r="GL7020" s="81">
        <v>1.27</v>
      </c>
      <c r="GM7020" s="81">
        <v>2029</v>
      </c>
      <c r="GN7020" s="81" t="s">
        <v>173</v>
      </c>
      <c r="GO7020" s="81">
        <v>1.1148832299820636E-2</v>
      </c>
      <c r="GP7020" s="81">
        <v>10</v>
      </c>
      <c r="GQ7020" s="81">
        <v>0</v>
      </c>
      <c r="GR7020" s="81" t="s">
        <v>448</v>
      </c>
      <c r="GS7020" s="81">
        <v>1.1148832299820636E-2</v>
      </c>
      <c r="GT7020" s="81">
        <v>4.3541857288354748E-4</v>
      </c>
      <c r="GU7020" s="81">
        <v>1.1148832299820636E-2</v>
      </c>
      <c r="GV7020" s="81">
        <v>4.3541857288354748E-4</v>
      </c>
      <c r="GW7020" s="81">
        <v>1.1148832299820636E-2</v>
      </c>
      <c r="GX7020" s="81">
        <v>4.3541857288354748E-4</v>
      </c>
      <c r="GY7020" s="81">
        <v>1.1148832299820636E-2</v>
      </c>
      <c r="GZ7020" s="81">
        <v>4.3541857288354748E-4</v>
      </c>
    </row>
    <row r="7021" spans="98:208" x14ac:dyDescent="0.25">
      <c r="CT7021" s="81" t="s">
        <v>155</v>
      </c>
      <c r="CU7021" s="81" t="s">
        <v>503</v>
      </c>
      <c r="CV7021" s="81" t="s">
        <v>452</v>
      </c>
      <c r="CW7021" s="81">
        <v>2031</v>
      </c>
      <c r="CX7021" s="81">
        <v>0</v>
      </c>
      <c r="CY7021" s="81">
        <v>0</v>
      </c>
      <c r="CZ7021" s="81">
        <v>0</v>
      </c>
      <c r="DA7021" s="81">
        <v>0</v>
      </c>
      <c r="DB7021" s="81">
        <v>5.7770153400784796</v>
      </c>
      <c r="DC7021" s="81">
        <v>0.74733835430389117</v>
      </c>
      <c r="DD7021" s="81">
        <v>3.2379513401017359</v>
      </c>
      <c r="DE7021" s="81">
        <v>1.7917256456728521</v>
      </c>
      <c r="DF7021" s="81">
        <v>0</v>
      </c>
      <c r="DG7021" s="81">
        <v>0</v>
      </c>
      <c r="DH7021" s="81">
        <v>8.33194998335802E-3</v>
      </c>
      <c r="DI7021" s="81">
        <v>8.33194998335802E-3</v>
      </c>
      <c r="DJ7021" s="81">
        <v>8.5612436746509661E-6</v>
      </c>
      <c r="DL7021" s="81">
        <v>0</v>
      </c>
      <c r="DM7021" s="81">
        <v>0</v>
      </c>
      <c r="DN7021" s="81">
        <v>0</v>
      </c>
      <c r="DO7021" s="81">
        <v>0</v>
      </c>
      <c r="DP7021" s="81">
        <v>0</v>
      </c>
      <c r="DQ7021" s="81">
        <v>0</v>
      </c>
      <c r="DR7021" s="81">
        <v>0</v>
      </c>
      <c r="DS7021" s="81">
        <v>7.1331854092532069E-8</v>
      </c>
      <c r="DT7021" s="81">
        <v>7.1331854092532069E-8</v>
      </c>
      <c r="DU7021" s="81">
        <v>0</v>
      </c>
      <c r="DV7021" s="81">
        <v>7.1331854092532069E-8</v>
      </c>
      <c r="DW7021" s="81">
        <v>7.1331854092532069E-8</v>
      </c>
      <c r="GE7021" s="81" t="s">
        <v>449</v>
      </c>
      <c r="GF7021" s="81" t="s">
        <v>155</v>
      </c>
      <c r="GG7021" s="81" t="s">
        <v>509</v>
      </c>
      <c r="GH7021" s="81" t="s">
        <v>460</v>
      </c>
      <c r="GI7021" s="81">
        <v>2030</v>
      </c>
      <c r="GJ7021" s="81" t="s">
        <v>201</v>
      </c>
      <c r="GK7021" s="81">
        <v>3.9055083184859868E-2</v>
      </c>
      <c r="GL7021" s="81">
        <v>1.27</v>
      </c>
      <c r="GM7021" s="81">
        <v>2030</v>
      </c>
      <c r="GN7021" s="81" t="s">
        <v>173</v>
      </c>
      <c r="GO7021" s="81">
        <v>1.1148832299820636E-2</v>
      </c>
      <c r="GP7021" s="81">
        <v>10</v>
      </c>
      <c r="GQ7021" s="81">
        <v>0</v>
      </c>
      <c r="GR7021" s="81" t="s">
        <v>448</v>
      </c>
      <c r="GS7021" s="81">
        <v>0</v>
      </c>
      <c r="GT7021" s="81">
        <v>0</v>
      </c>
      <c r="GU7021" s="81">
        <v>1.1148832299820636E-2</v>
      </c>
      <c r="GV7021" s="81">
        <v>4.3541857288354748E-4</v>
      </c>
      <c r="GW7021" s="81">
        <v>1.1148832299820636E-2</v>
      </c>
      <c r="GX7021" s="81">
        <v>4.3541857288354748E-4</v>
      </c>
      <c r="GY7021" s="81">
        <v>1.1148832299820636E-2</v>
      </c>
      <c r="GZ7021" s="81">
        <v>4.3541857288354748E-4</v>
      </c>
    </row>
    <row r="7022" spans="98:208" x14ac:dyDescent="0.25">
      <c r="CT7022" s="81" t="s">
        <v>155</v>
      </c>
      <c r="CU7022" s="81" t="s">
        <v>503</v>
      </c>
      <c r="CV7022" s="81" t="s">
        <v>452</v>
      </c>
      <c r="CW7022" s="81">
        <v>2032</v>
      </c>
      <c r="CX7022" s="81">
        <v>0</v>
      </c>
      <c r="CY7022" s="81">
        <v>0</v>
      </c>
      <c r="CZ7022" s="81">
        <v>0</v>
      </c>
      <c r="DA7022" s="81">
        <v>0</v>
      </c>
      <c r="DB7022" s="81">
        <v>5.7770153400784796</v>
      </c>
      <c r="DC7022" s="81">
        <v>0.74733835430389117</v>
      </c>
      <c r="DD7022" s="81">
        <v>3.2379513401017359</v>
      </c>
      <c r="DE7022" s="81">
        <v>1.7917256456728521</v>
      </c>
      <c r="DF7022" s="81">
        <v>0</v>
      </c>
      <c r="DG7022" s="81">
        <v>0</v>
      </c>
      <c r="DH7022" s="81">
        <v>0</v>
      </c>
      <c r="DI7022" s="81">
        <v>8.33194998335802E-3</v>
      </c>
      <c r="DJ7022" s="81">
        <v>8.5612436746509661E-6</v>
      </c>
      <c r="DL7022" s="81">
        <v>0</v>
      </c>
      <c r="DM7022" s="81">
        <v>0</v>
      </c>
      <c r="DN7022" s="81">
        <v>0</v>
      </c>
      <c r="DO7022" s="81">
        <v>0</v>
      </c>
      <c r="DP7022" s="81">
        <v>0</v>
      </c>
      <c r="DQ7022" s="81">
        <v>0</v>
      </c>
      <c r="DR7022" s="81">
        <v>0</v>
      </c>
      <c r="DS7022" s="81">
        <v>0</v>
      </c>
      <c r="DT7022" s="81">
        <v>0</v>
      </c>
      <c r="DU7022" s="81">
        <v>0</v>
      </c>
      <c r="DV7022" s="81">
        <v>7.1331854092532069E-8</v>
      </c>
      <c r="DW7022" s="81">
        <v>7.1331854092532069E-8</v>
      </c>
      <c r="GE7022" s="81" t="s">
        <v>449</v>
      </c>
      <c r="GF7022" s="81" t="s">
        <v>155</v>
      </c>
      <c r="GG7022" s="81" t="s">
        <v>509</v>
      </c>
      <c r="GH7022" s="81" t="s">
        <v>460</v>
      </c>
      <c r="GI7022" s="81">
        <v>2031</v>
      </c>
      <c r="GJ7022" s="81" t="s">
        <v>201</v>
      </c>
      <c r="GK7022" s="81">
        <v>3.9055083184859868E-2</v>
      </c>
      <c r="GL7022" s="81">
        <v>1.27</v>
      </c>
      <c r="GM7022" s="81">
        <v>2031</v>
      </c>
      <c r="GN7022" s="81" t="s">
        <v>173</v>
      </c>
      <c r="GO7022" s="81">
        <v>1.1148832299820636E-2</v>
      </c>
      <c r="GP7022" s="81">
        <v>10</v>
      </c>
      <c r="GQ7022" s="81">
        <v>0</v>
      </c>
      <c r="GR7022" s="81" t="s">
        <v>448</v>
      </c>
      <c r="GS7022" s="81">
        <v>0</v>
      </c>
      <c r="GT7022" s="81">
        <v>0</v>
      </c>
      <c r="GU7022" s="81">
        <v>0</v>
      </c>
      <c r="GV7022" s="81">
        <v>0</v>
      </c>
      <c r="GW7022" s="81">
        <v>1.1148832299820636E-2</v>
      </c>
      <c r="GX7022" s="81">
        <v>4.3541857288354748E-4</v>
      </c>
      <c r="GY7022" s="81">
        <v>1.1148832299820636E-2</v>
      </c>
      <c r="GZ7022" s="81">
        <v>4.3541857288354748E-4</v>
      </c>
    </row>
    <row r="7023" spans="98:208" x14ac:dyDescent="0.25">
      <c r="CT7023" s="81" t="s">
        <v>155</v>
      </c>
      <c r="CU7023" s="81" t="s">
        <v>503</v>
      </c>
      <c r="CV7023" s="81" t="s">
        <v>453</v>
      </c>
      <c r="CW7023" s="81">
        <v>2020</v>
      </c>
      <c r="CX7023" s="81">
        <v>0</v>
      </c>
      <c r="CY7023" s="81">
        <v>0</v>
      </c>
      <c r="CZ7023" s="81">
        <v>0</v>
      </c>
      <c r="DA7023" s="81">
        <v>0</v>
      </c>
      <c r="DB7023" s="81">
        <v>7.7900575334947972E-2</v>
      </c>
      <c r="DC7023" s="81">
        <v>3.6425060683953951E-2</v>
      </c>
      <c r="DD7023" s="81">
        <v>1.580872452543222E-3</v>
      </c>
      <c r="DE7023" s="81">
        <v>3.9894642198450153E-2</v>
      </c>
      <c r="DF7023" s="81">
        <v>4.0609689307619258E-4</v>
      </c>
      <c r="DG7023" s="81">
        <v>0</v>
      </c>
      <c r="DH7023" s="81">
        <v>0</v>
      </c>
      <c r="DI7023" s="81">
        <v>0</v>
      </c>
      <c r="DJ7023" s="81">
        <v>1.176378296340484E-4</v>
      </c>
      <c r="DL7023" s="81">
        <v>0</v>
      </c>
      <c r="DM7023" s="81">
        <v>4.7772357122613515E-8</v>
      </c>
      <c r="DN7023" s="81">
        <v>4.7772357122613515E-8</v>
      </c>
      <c r="DO7023" s="81">
        <v>0</v>
      </c>
      <c r="DP7023" s="81">
        <v>0</v>
      </c>
      <c r="DQ7023" s="81">
        <v>0</v>
      </c>
      <c r="DR7023" s="81">
        <v>0</v>
      </c>
      <c r="DS7023" s="81">
        <v>0</v>
      </c>
      <c r="DT7023" s="81">
        <v>0</v>
      </c>
      <c r="DU7023" s="81">
        <v>0</v>
      </c>
      <c r="DV7023" s="81">
        <v>0</v>
      </c>
      <c r="DW7023" s="81">
        <v>0</v>
      </c>
      <c r="GE7023" s="81" t="s">
        <v>449</v>
      </c>
      <c r="GF7023" s="81" t="s">
        <v>155</v>
      </c>
      <c r="GG7023" s="81" t="s">
        <v>509</v>
      </c>
      <c r="GH7023" s="81" t="s">
        <v>460</v>
      </c>
      <c r="GI7023" s="81">
        <v>2032</v>
      </c>
      <c r="GJ7023" s="81" t="s">
        <v>201</v>
      </c>
      <c r="GK7023" s="81">
        <v>3.9055083184859868E-2</v>
      </c>
      <c r="GL7023" s="81">
        <v>1.27</v>
      </c>
      <c r="GM7023" s="81">
        <v>2032</v>
      </c>
      <c r="GN7023" s="81" t="s">
        <v>173</v>
      </c>
      <c r="GO7023" s="81">
        <v>1.1148832299820636E-2</v>
      </c>
      <c r="GP7023" s="81">
        <v>10</v>
      </c>
      <c r="GQ7023" s="81">
        <v>0</v>
      </c>
      <c r="GR7023" s="81" t="s">
        <v>448</v>
      </c>
      <c r="GS7023" s="81">
        <v>0</v>
      </c>
      <c r="GT7023" s="81">
        <v>0</v>
      </c>
      <c r="GU7023" s="81">
        <v>0</v>
      </c>
      <c r="GV7023" s="81">
        <v>0</v>
      </c>
      <c r="GW7023" s="81">
        <v>0</v>
      </c>
      <c r="GX7023" s="81">
        <v>0</v>
      </c>
      <c r="GY7023" s="81">
        <v>1.1148832299820636E-2</v>
      </c>
      <c r="GZ7023" s="81">
        <v>4.3541857288354748E-4</v>
      </c>
    </row>
    <row r="7024" spans="98:208" x14ac:dyDescent="0.25">
      <c r="CT7024" s="81" t="s">
        <v>155</v>
      </c>
      <c r="CU7024" s="81" t="s">
        <v>503</v>
      </c>
      <c r="CV7024" s="81" t="s">
        <v>453</v>
      </c>
      <c r="CW7024" s="81">
        <v>2021</v>
      </c>
      <c r="CX7024" s="81">
        <v>0</v>
      </c>
      <c r="CY7024" s="81">
        <v>0</v>
      </c>
      <c r="CZ7024" s="81">
        <v>0</v>
      </c>
      <c r="DA7024" s="81">
        <v>0</v>
      </c>
      <c r="DB7024" s="81">
        <v>7.7900575334947972E-2</v>
      </c>
      <c r="DC7024" s="81">
        <v>3.6425060683953951E-2</v>
      </c>
      <c r="DD7024" s="81">
        <v>1.580872452543222E-3</v>
      </c>
      <c r="DE7024" s="81">
        <v>3.9894642198450153E-2</v>
      </c>
      <c r="DF7024" s="81">
        <v>4.0609689307619258E-4</v>
      </c>
      <c r="DG7024" s="81">
        <v>4.0609689307619258E-4</v>
      </c>
      <c r="DH7024" s="81">
        <v>0</v>
      </c>
      <c r="DI7024" s="81">
        <v>0</v>
      </c>
      <c r="DJ7024" s="81">
        <v>1.176378296340484E-4</v>
      </c>
      <c r="DL7024" s="81">
        <v>0</v>
      </c>
      <c r="DM7024" s="81">
        <v>4.7772357122613515E-8</v>
      </c>
      <c r="DN7024" s="81">
        <v>4.7772357122613515E-8</v>
      </c>
      <c r="DO7024" s="81">
        <v>0</v>
      </c>
      <c r="DP7024" s="81">
        <v>4.7772357122613515E-8</v>
      </c>
      <c r="DQ7024" s="81">
        <v>4.7772357122613515E-8</v>
      </c>
      <c r="DR7024" s="81">
        <v>0</v>
      </c>
      <c r="DS7024" s="81">
        <v>0</v>
      </c>
      <c r="DT7024" s="81">
        <v>0</v>
      </c>
      <c r="DU7024" s="81">
        <v>0</v>
      </c>
      <c r="DV7024" s="81">
        <v>0</v>
      </c>
      <c r="DW7024" s="81">
        <v>0</v>
      </c>
      <c r="GE7024" s="81" t="s">
        <v>449</v>
      </c>
      <c r="GF7024" s="81" t="s">
        <v>155</v>
      </c>
      <c r="GG7024" s="81" t="s">
        <v>509</v>
      </c>
      <c r="GH7024" s="81" t="s">
        <v>461</v>
      </c>
      <c r="GI7024" s="81">
        <v>2021</v>
      </c>
      <c r="GJ7024" s="81" t="s">
        <v>201</v>
      </c>
      <c r="GK7024" s="81">
        <v>222.2294216278236</v>
      </c>
      <c r="GL7024" s="81">
        <v>1.27</v>
      </c>
      <c r="GM7024" s="81">
        <v>2021</v>
      </c>
      <c r="GN7024" s="81" t="s">
        <v>173</v>
      </c>
      <c r="GO7024" s="81">
        <v>1.1148832299820636E-2</v>
      </c>
      <c r="GP7024" s="81">
        <v>10</v>
      </c>
      <c r="GQ7024" s="81">
        <v>0</v>
      </c>
      <c r="GR7024" s="81" t="s">
        <v>448</v>
      </c>
      <c r="GS7024" s="81">
        <v>1.1148832299820636E-2</v>
      </c>
      <c r="GT7024" s="81">
        <v>2.4775985538147385</v>
      </c>
      <c r="GU7024" s="81">
        <v>1.1148832299820636E-2</v>
      </c>
      <c r="GV7024" s="81">
        <v>2.4775985538147385</v>
      </c>
      <c r="GW7024" s="81">
        <v>0</v>
      </c>
      <c r="GX7024" s="81">
        <v>0</v>
      </c>
      <c r="GY7024" s="81">
        <v>0</v>
      </c>
      <c r="GZ7024" s="81">
        <v>0</v>
      </c>
    </row>
    <row r="7025" spans="98:208" x14ac:dyDescent="0.25">
      <c r="CT7025" s="81" t="s">
        <v>155</v>
      </c>
      <c r="CU7025" s="81" t="s">
        <v>503</v>
      </c>
      <c r="CV7025" s="81" t="s">
        <v>453</v>
      </c>
      <c r="CW7025" s="81">
        <v>2022</v>
      </c>
      <c r="CX7025" s="81">
        <v>0</v>
      </c>
      <c r="CY7025" s="81">
        <v>0</v>
      </c>
      <c r="CZ7025" s="81">
        <v>0</v>
      </c>
      <c r="DA7025" s="81">
        <v>0</v>
      </c>
      <c r="DB7025" s="81">
        <v>7.7900575334947972E-2</v>
      </c>
      <c r="DC7025" s="81">
        <v>3.6425060683953951E-2</v>
      </c>
      <c r="DD7025" s="81">
        <v>1.580872452543222E-3</v>
      </c>
      <c r="DE7025" s="81">
        <v>3.9894642198450153E-2</v>
      </c>
      <c r="DF7025" s="81">
        <v>4.0609689307619258E-4</v>
      </c>
      <c r="DG7025" s="81">
        <v>4.0609689307619258E-4</v>
      </c>
      <c r="DH7025" s="81">
        <v>4.0609689307619258E-4</v>
      </c>
      <c r="DI7025" s="81">
        <v>0</v>
      </c>
      <c r="DJ7025" s="81">
        <v>1.176378296340484E-4</v>
      </c>
      <c r="DL7025" s="81">
        <v>0</v>
      </c>
      <c r="DM7025" s="81">
        <v>4.7772357122613515E-8</v>
      </c>
      <c r="DN7025" s="81">
        <v>4.7772357122613515E-8</v>
      </c>
      <c r="DO7025" s="81">
        <v>0</v>
      </c>
      <c r="DP7025" s="81">
        <v>4.7772357122613515E-8</v>
      </c>
      <c r="DQ7025" s="81">
        <v>4.7772357122613515E-8</v>
      </c>
      <c r="DR7025" s="81">
        <v>0</v>
      </c>
      <c r="DS7025" s="81">
        <v>4.7772357122613515E-8</v>
      </c>
      <c r="DT7025" s="81">
        <v>4.7772357122613515E-8</v>
      </c>
      <c r="DU7025" s="81">
        <v>0</v>
      </c>
      <c r="DV7025" s="81">
        <v>0</v>
      </c>
      <c r="DW7025" s="81">
        <v>0</v>
      </c>
      <c r="GE7025" s="81" t="s">
        <v>449</v>
      </c>
      <c r="GF7025" s="81" t="s">
        <v>155</v>
      </c>
      <c r="GG7025" s="81" t="s">
        <v>509</v>
      </c>
      <c r="GH7025" s="81" t="s">
        <v>461</v>
      </c>
      <c r="GI7025" s="81">
        <v>2022</v>
      </c>
      <c r="GJ7025" s="81" t="s">
        <v>201</v>
      </c>
      <c r="GK7025" s="81">
        <v>222.2294216278236</v>
      </c>
      <c r="GL7025" s="81">
        <v>1.27</v>
      </c>
      <c r="GM7025" s="81">
        <v>2022</v>
      </c>
      <c r="GN7025" s="81" t="s">
        <v>173</v>
      </c>
      <c r="GO7025" s="81">
        <v>1.1148832299820636E-2</v>
      </c>
      <c r="GP7025" s="81">
        <v>10</v>
      </c>
      <c r="GQ7025" s="81">
        <v>0</v>
      </c>
      <c r="GR7025" s="81" t="s">
        <v>448</v>
      </c>
      <c r="GS7025" s="81">
        <v>1.1148832299820636E-2</v>
      </c>
      <c r="GT7025" s="81">
        <v>2.4775985538147385</v>
      </c>
      <c r="GU7025" s="81">
        <v>1.1148832299820636E-2</v>
      </c>
      <c r="GV7025" s="81">
        <v>2.4775985538147385</v>
      </c>
      <c r="GW7025" s="81">
        <v>1.1148832299820636E-2</v>
      </c>
      <c r="GX7025" s="81">
        <v>2.4775985538147385</v>
      </c>
      <c r="GY7025" s="81">
        <v>0</v>
      </c>
      <c r="GZ7025" s="81">
        <v>0</v>
      </c>
    </row>
    <row r="7026" spans="98:208" x14ac:dyDescent="0.25">
      <c r="CT7026" s="81" t="s">
        <v>155</v>
      </c>
      <c r="CU7026" s="81" t="s">
        <v>503</v>
      </c>
      <c r="CV7026" s="81" t="s">
        <v>453</v>
      </c>
      <c r="CW7026" s="81">
        <v>2023</v>
      </c>
      <c r="CX7026" s="81">
        <v>0</v>
      </c>
      <c r="CY7026" s="81">
        <v>0</v>
      </c>
      <c r="CZ7026" s="81">
        <v>0</v>
      </c>
      <c r="DA7026" s="81">
        <v>0</v>
      </c>
      <c r="DB7026" s="81">
        <v>8.040826903697687E-2</v>
      </c>
      <c r="DC7026" s="81">
        <v>3.7590224611390097E-2</v>
      </c>
      <c r="DD7026" s="81">
        <v>1.6314334115685269E-3</v>
      </c>
      <c r="DE7026" s="81">
        <v>4.1186611014017591E-2</v>
      </c>
      <c r="DF7026" s="81">
        <v>4.1908711030497854E-4</v>
      </c>
      <c r="DG7026" s="81">
        <v>4.1908711030497854E-4</v>
      </c>
      <c r="DH7026" s="81">
        <v>4.1908711030497854E-4</v>
      </c>
      <c r="DI7026" s="81">
        <v>4.1908711030497854E-4</v>
      </c>
      <c r="DJ7026" s="81">
        <v>1.176378296340484E-4</v>
      </c>
      <c r="DL7026" s="81">
        <v>0</v>
      </c>
      <c r="DM7026" s="81">
        <v>4.9300498083882716E-8</v>
      </c>
      <c r="DN7026" s="81">
        <v>4.9300498083882716E-8</v>
      </c>
      <c r="DO7026" s="81">
        <v>0</v>
      </c>
      <c r="DP7026" s="81">
        <v>4.9300498083882716E-8</v>
      </c>
      <c r="DQ7026" s="81">
        <v>4.9300498083882716E-8</v>
      </c>
      <c r="DR7026" s="81">
        <v>0</v>
      </c>
      <c r="DS7026" s="81">
        <v>4.9300498083882716E-8</v>
      </c>
      <c r="DT7026" s="81">
        <v>4.9300498083882716E-8</v>
      </c>
      <c r="DU7026" s="81">
        <v>0</v>
      </c>
      <c r="DV7026" s="81">
        <v>4.9300498083882716E-8</v>
      </c>
      <c r="DW7026" s="81">
        <v>4.9300498083882716E-8</v>
      </c>
      <c r="GE7026" s="81" t="s">
        <v>449</v>
      </c>
      <c r="GF7026" s="81" t="s">
        <v>155</v>
      </c>
      <c r="GG7026" s="81" t="s">
        <v>509</v>
      </c>
      <c r="GH7026" s="81" t="s">
        <v>461</v>
      </c>
      <c r="GI7026" s="81">
        <v>2023</v>
      </c>
      <c r="GJ7026" s="81" t="s">
        <v>201</v>
      </c>
      <c r="GK7026" s="81">
        <v>233.230076807936</v>
      </c>
      <c r="GL7026" s="81">
        <v>1.27</v>
      </c>
      <c r="GM7026" s="81">
        <v>2023</v>
      </c>
      <c r="GN7026" s="81" t="s">
        <v>173</v>
      </c>
      <c r="GO7026" s="81">
        <v>1.1148832299820636E-2</v>
      </c>
      <c r="GP7026" s="81">
        <v>10</v>
      </c>
      <c r="GQ7026" s="81">
        <v>0</v>
      </c>
      <c r="GR7026" s="81" t="s">
        <v>448</v>
      </c>
      <c r="GS7026" s="81">
        <v>1.1148832299820636E-2</v>
      </c>
      <c r="GT7026" s="81">
        <v>2.6002430136059647</v>
      </c>
      <c r="GU7026" s="81">
        <v>1.1148832299820636E-2</v>
      </c>
      <c r="GV7026" s="81">
        <v>2.6002430136059647</v>
      </c>
      <c r="GW7026" s="81">
        <v>1.1148832299820636E-2</v>
      </c>
      <c r="GX7026" s="81">
        <v>2.6002430136059647</v>
      </c>
      <c r="GY7026" s="81">
        <v>1.1148832299820636E-2</v>
      </c>
      <c r="GZ7026" s="81">
        <v>2.6002430136059647</v>
      </c>
    </row>
    <row r="7027" spans="98:208" x14ac:dyDescent="0.25">
      <c r="CT7027" s="81" t="s">
        <v>155</v>
      </c>
      <c r="CU7027" s="81" t="s">
        <v>503</v>
      </c>
      <c r="CV7027" s="81" t="s">
        <v>453</v>
      </c>
      <c r="CW7027" s="81">
        <v>2024</v>
      </c>
      <c r="CX7027" s="81">
        <v>0</v>
      </c>
      <c r="CY7027" s="81">
        <v>0</v>
      </c>
      <c r="CZ7027" s="81">
        <v>0</v>
      </c>
      <c r="DA7027" s="81">
        <v>0</v>
      </c>
      <c r="DB7027" s="81">
        <v>8.040826903697687E-2</v>
      </c>
      <c r="DC7027" s="81">
        <v>3.7590224611390097E-2</v>
      </c>
      <c r="DD7027" s="81">
        <v>1.6314334115685269E-3</v>
      </c>
      <c r="DE7027" s="81">
        <v>4.1186611014017591E-2</v>
      </c>
      <c r="DF7027" s="81">
        <v>4.1908711030497854E-4</v>
      </c>
      <c r="DG7027" s="81">
        <v>4.1908711030497854E-4</v>
      </c>
      <c r="DH7027" s="81">
        <v>4.1908711030497854E-4</v>
      </c>
      <c r="DI7027" s="81">
        <v>4.1908711030497854E-4</v>
      </c>
      <c r="DJ7027" s="81">
        <v>1.176378296340484E-4</v>
      </c>
      <c r="DL7027" s="81">
        <v>0</v>
      </c>
      <c r="DM7027" s="81">
        <v>4.9300498083882716E-8</v>
      </c>
      <c r="DN7027" s="81">
        <v>4.9300498083882716E-8</v>
      </c>
      <c r="DO7027" s="81">
        <v>0</v>
      </c>
      <c r="DP7027" s="81">
        <v>4.9300498083882716E-8</v>
      </c>
      <c r="DQ7027" s="81">
        <v>4.9300498083882716E-8</v>
      </c>
      <c r="DR7027" s="81">
        <v>0</v>
      </c>
      <c r="DS7027" s="81">
        <v>4.9300498083882716E-8</v>
      </c>
      <c r="DT7027" s="81">
        <v>4.9300498083882716E-8</v>
      </c>
      <c r="DU7027" s="81">
        <v>0</v>
      </c>
      <c r="DV7027" s="81">
        <v>4.9300498083882716E-8</v>
      </c>
      <c r="DW7027" s="81">
        <v>4.9300498083882716E-8</v>
      </c>
      <c r="GE7027" s="81" t="s">
        <v>449</v>
      </c>
      <c r="GF7027" s="81" t="s">
        <v>155</v>
      </c>
      <c r="GG7027" s="81" t="s">
        <v>509</v>
      </c>
      <c r="GH7027" s="81" t="s">
        <v>461</v>
      </c>
      <c r="GI7027" s="81">
        <v>2024</v>
      </c>
      <c r="GJ7027" s="81" t="s">
        <v>201</v>
      </c>
      <c r="GK7027" s="81">
        <v>233.230076807936</v>
      </c>
      <c r="GL7027" s="81">
        <v>1.27</v>
      </c>
      <c r="GM7027" s="81">
        <v>2024</v>
      </c>
      <c r="GN7027" s="81" t="s">
        <v>173</v>
      </c>
      <c r="GO7027" s="81">
        <v>1.1148832299820636E-2</v>
      </c>
      <c r="GP7027" s="81">
        <v>10</v>
      </c>
      <c r="GQ7027" s="81">
        <v>0</v>
      </c>
      <c r="GR7027" s="81" t="s">
        <v>448</v>
      </c>
      <c r="GS7027" s="81">
        <v>1.1148832299820636E-2</v>
      </c>
      <c r="GT7027" s="81">
        <v>2.6002430136059647</v>
      </c>
      <c r="GU7027" s="81">
        <v>1.1148832299820636E-2</v>
      </c>
      <c r="GV7027" s="81">
        <v>2.6002430136059647</v>
      </c>
      <c r="GW7027" s="81">
        <v>1.1148832299820636E-2</v>
      </c>
      <c r="GX7027" s="81">
        <v>2.6002430136059647</v>
      </c>
      <c r="GY7027" s="81">
        <v>1.1148832299820636E-2</v>
      </c>
      <c r="GZ7027" s="81">
        <v>2.6002430136059647</v>
      </c>
    </row>
    <row r="7028" spans="98:208" x14ac:dyDescent="0.25">
      <c r="CT7028" s="81" t="s">
        <v>155</v>
      </c>
      <c r="CU7028" s="81" t="s">
        <v>503</v>
      </c>
      <c r="CV7028" s="81" t="s">
        <v>453</v>
      </c>
      <c r="CW7028" s="81">
        <v>2025</v>
      </c>
      <c r="CX7028" s="81">
        <v>0</v>
      </c>
      <c r="CY7028" s="81">
        <v>0</v>
      </c>
      <c r="CZ7028" s="81">
        <v>0</v>
      </c>
      <c r="DA7028" s="81">
        <v>0</v>
      </c>
      <c r="DB7028" s="81">
        <v>8.040826903697687E-2</v>
      </c>
      <c r="DC7028" s="81">
        <v>3.7590224611390097E-2</v>
      </c>
      <c r="DD7028" s="81">
        <v>1.6314334115685269E-3</v>
      </c>
      <c r="DE7028" s="81">
        <v>4.1186611014017591E-2</v>
      </c>
      <c r="DF7028" s="81">
        <v>4.1908711030497854E-4</v>
      </c>
      <c r="DG7028" s="81">
        <v>4.1908711030497854E-4</v>
      </c>
      <c r="DH7028" s="81">
        <v>4.1908711030497854E-4</v>
      </c>
      <c r="DI7028" s="81">
        <v>4.1908711030497854E-4</v>
      </c>
      <c r="DJ7028" s="81">
        <v>1.176378296340484E-4</v>
      </c>
      <c r="DL7028" s="81">
        <v>0</v>
      </c>
      <c r="DM7028" s="81">
        <v>4.9300498083882716E-8</v>
      </c>
      <c r="DN7028" s="81">
        <v>4.9300498083882716E-8</v>
      </c>
      <c r="DO7028" s="81">
        <v>0</v>
      </c>
      <c r="DP7028" s="81">
        <v>4.9300498083882716E-8</v>
      </c>
      <c r="DQ7028" s="81">
        <v>4.9300498083882716E-8</v>
      </c>
      <c r="DR7028" s="81">
        <v>0</v>
      </c>
      <c r="DS7028" s="81">
        <v>4.9300498083882716E-8</v>
      </c>
      <c r="DT7028" s="81">
        <v>4.9300498083882716E-8</v>
      </c>
      <c r="DU7028" s="81">
        <v>0</v>
      </c>
      <c r="DV7028" s="81">
        <v>4.9300498083882716E-8</v>
      </c>
      <c r="DW7028" s="81">
        <v>4.9300498083882716E-8</v>
      </c>
      <c r="GE7028" s="81" t="s">
        <v>449</v>
      </c>
      <c r="GF7028" s="81" t="s">
        <v>155</v>
      </c>
      <c r="GG7028" s="81" t="s">
        <v>509</v>
      </c>
      <c r="GH7028" s="81" t="s">
        <v>461</v>
      </c>
      <c r="GI7028" s="81">
        <v>2025</v>
      </c>
      <c r="GJ7028" s="81" t="s">
        <v>201</v>
      </c>
      <c r="GK7028" s="81">
        <v>233.230076807936</v>
      </c>
      <c r="GL7028" s="81">
        <v>1.27</v>
      </c>
      <c r="GM7028" s="81">
        <v>2025</v>
      </c>
      <c r="GN7028" s="81" t="s">
        <v>173</v>
      </c>
      <c r="GO7028" s="81">
        <v>1.1148832299820636E-2</v>
      </c>
      <c r="GP7028" s="81">
        <v>10</v>
      </c>
      <c r="GQ7028" s="81">
        <v>0</v>
      </c>
      <c r="GR7028" s="81" t="s">
        <v>448</v>
      </c>
      <c r="GS7028" s="81">
        <v>1.1148832299820636E-2</v>
      </c>
      <c r="GT7028" s="81">
        <v>2.6002430136059647</v>
      </c>
      <c r="GU7028" s="81">
        <v>1.1148832299820636E-2</v>
      </c>
      <c r="GV7028" s="81">
        <v>2.6002430136059647</v>
      </c>
      <c r="GW7028" s="81">
        <v>1.1148832299820636E-2</v>
      </c>
      <c r="GX7028" s="81">
        <v>2.6002430136059647</v>
      </c>
      <c r="GY7028" s="81">
        <v>1.1148832299820636E-2</v>
      </c>
      <c r="GZ7028" s="81">
        <v>2.6002430136059647</v>
      </c>
    </row>
    <row r="7029" spans="98:208" x14ac:dyDescent="0.25">
      <c r="CT7029" s="81" t="s">
        <v>155</v>
      </c>
      <c r="CU7029" s="81" t="s">
        <v>503</v>
      </c>
      <c r="CV7029" s="81" t="s">
        <v>453</v>
      </c>
      <c r="CW7029" s="81">
        <v>2026</v>
      </c>
      <c r="CX7029" s="81">
        <v>0</v>
      </c>
      <c r="CY7029" s="81">
        <v>0</v>
      </c>
      <c r="CZ7029" s="81">
        <v>0</v>
      </c>
      <c r="DA7029" s="81">
        <v>0</v>
      </c>
      <c r="DB7029" s="81">
        <v>8.040826903697687E-2</v>
      </c>
      <c r="DC7029" s="81">
        <v>3.7590224611390097E-2</v>
      </c>
      <c r="DD7029" s="81">
        <v>1.6314334115685269E-3</v>
      </c>
      <c r="DE7029" s="81">
        <v>4.1186611014017591E-2</v>
      </c>
      <c r="DF7029" s="81">
        <v>4.1908711030497854E-4</v>
      </c>
      <c r="DG7029" s="81">
        <v>4.1908711030497854E-4</v>
      </c>
      <c r="DH7029" s="81">
        <v>4.1908711030497854E-4</v>
      </c>
      <c r="DI7029" s="81">
        <v>4.1908711030497854E-4</v>
      </c>
      <c r="DJ7029" s="81">
        <v>1.176378296340484E-4</v>
      </c>
      <c r="DL7029" s="81">
        <v>0</v>
      </c>
      <c r="DM7029" s="81">
        <v>4.9300498083882716E-8</v>
      </c>
      <c r="DN7029" s="81">
        <v>4.9300498083882716E-8</v>
      </c>
      <c r="DO7029" s="81">
        <v>0</v>
      </c>
      <c r="DP7029" s="81">
        <v>4.9300498083882716E-8</v>
      </c>
      <c r="DQ7029" s="81">
        <v>4.9300498083882716E-8</v>
      </c>
      <c r="DR7029" s="81">
        <v>0</v>
      </c>
      <c r="DS7029" s="81">
        <v>4.9300498083882716E-8</v>
      </c>
      <c r="DT7029" s="81">
        <v>4.9300498083882716E-8</v>
      </c>
      <c r="DU7029" s="81">
        <v>0</v>
      </c>
      <c r="DV7029" s="81">
        <v>4.9300498083882716E-8</v>
      </c>
      <c r="DW7029" s="81">
        <v>4.9300498083882716E-8</v>
      </c>
      <c r="GE7029" s="81" t="s">
        <v>449</v>
      </c>
      <c r="GF7029" s="81" t="s">
        <v>155</v>
      </c>
      <c r="GG7029" s="81" t="s">
        <v>509</v>
      </c>
      <c r="GH7029" s="81" t="s">
        <v>461</v>
      </c>
      <c r="GI7029" s="81">
        <v>2026</v>
      </c>
      <c r="GJ7029" s="81" t="s">
        <v>201</v>
      </c>
      <c r="GK7029" s="81">
        <v>233.230076807936</v>
      </c>
      <c r="GL7029" s="81">
        <v>1.27</v>
      </c>
      <c r="GM7029" s="81">
        <v>2026</v>
      </c>
      <c r="GN7029" s="81" t="s">
        <v>173</v>
      </c>
      <c r="GO7029" s="81">
        <v>1.1148832299820636E-2</v>
      </c>
      <c r="GP7029" s="81">
        <v>10</v>
      </c>
      <c r="GQ7029" s="81">
        <v>0</v>
      </c>
      <c r="GR7029" s="81" t="s">
        <v>448</v>
      </c>
      <c r="GS7029" s="81">
        <v>1.1148832299820636E-2</v>
      </c>
      <c r="GT7029" s="81">
        <v>2.6002430136059647</v>
      </c>
      <c r="GU7029" s="81">
        <v>1.1148832299820636E-2</v>
      </c>
      <c r="GV7029" s="81">
        <v>2.6002430136059647</v>
      </c>
      <c r="GW7029" s="81">
        <v>1.1148832299820636E-2</v>
      </c>
      <c r="GX7029" s="81">
        <v>2.6002430136059647</v>
      </c>
      <c r="GY7029" s="81">
        <v>1.1148832299820636E-2</v>
      </c>
      <c r="GZ7029" s="81">
        <v>2.6002430136059647</v>
      </c>
    </row>
    <row r="7030" spans="98:208" x14ac:dyDescent="0.25">
      <c r="CT7030" s="81" t="s">
        <v>155</v>
      </c>
      <c r="CU7030" s="81" t="s">
        <v>503</v>
      </c>
      <c r="CV7030" s="81" t="s">
        <v>453</v>
      </c>
      <c r="CW7030" s="81">
        <v>2027</v>
      </c>
      <c r="CX7030" s="81">
        <v>0</v>
      </c>
      <c r="CY7030" s="81">
        <v>0</v>
      </c>
      <c r="CZ7030" s="81">
        <v>0</v>
      </c>
      <c r="DA7030" s="81">
        <v>0</v>
      </c>
      <c r="DB7030" s="81">
        <v>8.040826903697687E-2</v>
      </c>
      <c r="DC7030" s="81">
        <v>3.7590224611390097E-2</v>
      </c>
      <c r="DD7030" s="81">
        <v>1.6314334115685269E-3</v>
      </c>
      <c r="DE7030" s="81">
        <v>4.1186611014017591E-2</v>
      </c>
      <c r="DF7030" s="81">
        <v>4.1908711030497854E-4</v>
      </c>
      <c r="DG7030" s="81">
        <v>4.1908711030497854E-4</v>
      </c>
      <c r="DH7030" s="81">
        <v>4.1908711030497854E-4</v>
      </c>
      <c r="DI7030" s="81">
        <v>4.1908711030497854E-4</v>
      </c>
      <c r="DJ7030" s="81">
        <v>1.176378296340484E-4</v>
      </c>
      <c r="DL7030" s="81">
        <v>0</v>
      </c>
      <c r="DM7030" s="81">
        <v>4.9300498083882716E-8</v>
      </c>
      <c r="DN7030" s="81">
        <v>4.9300498083882716E-8</v>
      </c>
      <c r="DO7030" s="81">
        <v>0</v>
      </c>
      <c r="DP7030" s="81">
        <v>4.9300498083882716E-8</v>
      </c>
      <c r="DQ7030" s="81">
        <v>4.9300498083882716E-8</v>
      </c>
      <c r="DR7030" s="81">
        <v>0</v>
      </c>
      <c r="DS7030" s="81">
        <v>4.9300498083882716E-8</v>
      </c>
      <c r="DT7030" s="81">
        <v>4.9300498083882716E-8</v>
      </c>
      <c r="DU7030" s="81">
        <v>0</v>
      </c>
      <c r="DV7030" s="81">
        <v>4.9300498083882716E-8</v>
      </c>
      <c r="DW7030" s="81">
        <v>4.9300498083882716E-8</v>
      </c>
      <c r="GE7030" s="81" t="s">
        <v>449</v>
      </c>
      <c r="GF7030" s="81" t="s">
        <v>155</v>
      </c>
      <c r="GG7030" s="81" t="s">
        <v>509</v>
      </c>
      <c r="GH7030" s="81" t="s">
        <v>461</v>
      </c>
      <c r="GI7030" s="81">
        <v>2027</v>
      </c>
      <c r="GJ7030" s="81" t="s">
        <v>201</v>
      </c>
      <c r="GK7030" s="81">
        <v>233.230076807936</v>
      </c>
      <c r="GL7030" s="81">
        <v>1.27</v>
      </c>
      <c r="GM7030" s="81">
        <v>2027</v>
      </c>
      <c r="GN7030" s="81" t="s">
        <v>173</v>
      </c>
      <c r="GO7030" s="81">
        <v>1.1148832299820636E-2</v>
      </c>
      <c r="GP7030" s="81">
        <v>10</v>
      </c>
      <c r="GQ7030" s="81">
        <v>0</v>
      </c>
      <c r="GR7030" s="81" t="s">
        <v>448</v>
      </c>
      <c r="GS7030" s="81">
        <v>1.1148832299820636E-2</v>
      </c>
      <c r="GT7030" s="81">
        <v>2.6002430136059647</v>
      </c>
      <c r="GU7030" s="81">
        <v>1.1148832299820636E-2</v>
      </c>
      <c r="GV7030" s="81">
        <v>2.6002430136059647</v>
      </c>
      <c r="GW7030" s="81">
        <v>1.1148832299820636E-2</v>
      </c>
      <c r="GX7030" s="81">
        <v>2.6002430136059647</v>
      </c>
      <c r="GY7030" s="81">
        <v>1.1148832299820636E-2</v>
      </c>
      <c r="GZ7030" s="81">
        <v>2.6002430136059647</v>
      </c>
    </row>
    <row r="7031" spans="98:208" x14ac:dyDescent="0.25">
      <c r="CT7031" s="81" t="s">
        <v>155</v>
      </c>
      <c r="CU7031" s="81" t="s">
        <v>503</v>
      </c>
      <c r="CV7031" s="81" t="s">
        <v>453</v>
      </c>
      <c r="CW7031" s="81">
        <v>2028</v>
      </c>
      <c r="CX7031" s="81">
        <v>0</v>
      </c>
      <c r="CY7031" s="81">
        <v>0</v>
      </c>
      <c r="CZ7031" s="81">
        <v>0</v>
      </c>
      <c r="DA7031" s="81">
        <v>0</v>
      </c>
      <c r="DB7031" s="81">
        <v>8.3606377745129357E-2</v>
      </c>
      <c r="DC7031" s="81">
        <v>3.9055083184885757E-2</v>
      </c>
      <c r="DD7031" s="81">
        <v>1.694997174105874E-3</v>
      </c>
      <c r="DE7031" s="81">
        <v>4.2856297386136423E-2</v>
      </c>
      <c r="DF7031" s="81">
        <v>4.3541857288383615E-4</v>
      </c>
      <c r="DG7031" s="81">
        <v>4.3541857288383615E-4</v>
      </c>
      <c r="DH7031" s="81">
        <v>4.3541857288383615E-4</v>
      </c>
      <c r="DI7031" s="81">
        <v>4.3541857288383615E-4</v>
      </c>
      <c r="DJ7031" s="81">
        <v>1.176378296340484E-4</v>
      </c>
      <c r="DL7031" s="81">
        <v>0</v>
      </c>
      <c r="DM7031" s="81">
        <v>5.1221695896409203E-8</v>
      </c>
      <c r="DN7031" s="81">
        <v>5.1221695896409203E-8</v>
      </c>
      <c r="DO7031" s="81">
        <v>0</v>
      </c>
      <c r="DP7031" s="81">
        <v>5.1221695896409203E-8</v>
      </c>
      <c r="DQ7031" s="81">
        <v>5.1221695896409203E-8</v>
      </c>
      <c r="DR7031" s="81">
        <v>0</v>
      </c>
      <c r="DS7031" s="81">
        <v>5.1221695896409203E-8</v>
      </c>
      <c r="DT7031" s="81">
        <v>5.1221695896409203E-8</v>
      </c>
      <c r="DU7031" s="81">
        <v>0</v>
      </c>
      <c r="DV7031" s="81">
        <v>5.1221695896409203E-8</v>
      </c>
      <c r="DW7031" s="81">
        <v>5.1221695896409203E-8</v>
      </c>
      <c r="GE7031" s="81" t="s">
        <v>449</v>
      </c>
      <c r="GF7031" s="81" t="s">
        <v>155</v>
      </c>
      <c r="GG7031" s="81" t="s">
        <v>509</v>
      </c>
      <c r="GH7031" s="81" t="s">
        <v>461</v>
      </c>
      <c r="GI7031" s="81">
        <v>2028</v>
      </c>
      <c r="GJ7031" s="81" t="s">
        <v>201</v>
      </c>
      <c r="GK7031" s="81">
        <v>247.2729921649387</v>
      </c>
      <c r="GL7031" s="81">
        <v>1.27</v>
      </c>
      <c r="GM7031" s="81">
        <v>2028</v>
      </c>
      <c r="GN7031" s="81" t="s">
        <v>173</v>
      </c>
      <c r="GO7031" s="81">
        <v>1.1148832299820636E-2</v>
      </c>
      <c r="GP7031" s="81">
        <v>10</v>
      </c>
      <c r="GQ7031" s="81">
        <v>0</v>
      </c>
      <c r="GR7031" s="81" t="s">
        <v>448</v>
      </c>
      <c r="GS7031" s="81">
        <v>1.1148832299820636E-2</v>
      </c>
      <c r="GT7031" s="81">
        <v>2.7568051219217637</v>
      </c>
      <c r="GU7031" s="81">
        <v>1.1148832299820636E-2</v>
      </c>
      <c r="GV7031" s="81">
        <v>2.7568051219217637</v>
      </c>
      <c r="GW7031" s="81">
        <v>1.1148832299820636E-2</v>
      </c>
      <c r="GX7031" s="81">
        <v>2.7568051219217637</v>
      </c>
      <c r="GY7031" s="81">
        <v>1.1148832299820636E-2</v>
      </c>
      <c r="GZ7031" s="81">
        <v>2.7568051219217637</v>
      </c>
    </row>
    <row r="7032" spans="98:208" x14ac:dyDescent="0.25">
      <c r="CT7032" s="81" t="s">
        <v>155</v>
      </c>
      <c r="CU7032" s="81" t="s">
        <v>503</v>
      </c>
      <c r="CV7032" s="81" t="s">
        <v>453</v>
      </c>
      <c r="CW7032" s="81">
        <v>2029</v>
      </c>
      <c r="CX7032" s="81">
        <v>0</v>
      </c>
      <c r="CY7032" s="81">
        <v>0</v>
      </c>
      <c r="CZ7032" s="81">
        <v>0</v>
      </c>
      <c r="DA7032" s="81">
        <v>0</v>
      </c>
      <c r="DB7032" s="81">
        <v>8.3606377745129357E-2</v>
      </c>
      <c r="DC7032" s="81">
        <v>3.9055083184885757E-2</v>
      </c>
      <c r="DD7032" s="81">
        <v>1.694997174105874E-3</v>
      </c>
      <c r="DE7032" s="81">
        <v>4.2856297386136423E-2</v>
      </c>
      <c r="DF7032" s="81">
        <v>4.3541857288383615E-4</v>
      </c>
      <c r="DG7032" s="81">
        <v>4.3541857288383615E-4</v>
      </c>
      <c r="DH7032" s="81">
        <v>4.3541857288383615E-4</v>
      </c>
      <c r="DI7032" s="81">
        <v>4.3541857288383615E-4</v>
      </c>
      <c r="DJ7032" s="81">
        <v>1.176378296340484E-4</v>
      </c>
      <c r="DL7032" s="81">
        <v>0</v>
      </c>
      <c r="DM7032" s="81">
        <v>5.1221695896409203E-8</v>
      </c>
      <c r="DN7032" s="81">
        <v>5.1221695896409203E-8</v>
      </c>
      <c r="DO7032" s="81">
        <v>0</v>
      </c>
      <c r="DP7032" s="81">
        <v>5.1221695896409203E-8</v>
      </c>
      <c r="DQ7032" s="81">
        <v>5.1221695896409203E-8</v>
      </c>
      <c r="DR7032" s="81">
        <v>0</v>
      </c>
      <c r="DS7032" s="81">
        <v>5.1221695896409203E-8</v>
      </c>
      <c r="DT7032" s="81">
        <v>5.1221695896409203E-8</v>
      </c>
      <c r="DU7032" s="81">
        <v>0</v>
      </c>
      <c r="DV7032" s="81">
        <v>5.1221695896409203E-8</v>
      </c>
      <c r="DW7032" s="81">
        <v>5.1221695896409203E-8</v>
      </c>
      <c r="GE7032" s="81" t="s">
        <v>449</v>
      </c>
      <c r="GF7032" s="81" t="s">
        <v>155</v>
      </c>
      <c r="GG7032" s="81" t="s">
        <v>509</v>
      </c>
      <c r="GH7032" s="81" t="s">
        <v>461</v>
      </c>
      <c r="GI7032" s="81">
        <v>2029</v>
      </c>
      <c r="GJ7032" s="81" t="s">
        <v>201</v>
      </c>
      <c r="GK7032" s="81">
        <v>247.2729921649387</v>
      </c>
      <c r="GL7032" s="81">
        <v>1.27</v>
      </c>
      <c r="GM7032" s="81">
        <v>2029</v>
      </c>
      <c r="GN7032" s="81" t="s">
        <v>173</v>
      </c>
      <c r="GO7032" s="81">
        <v>1.1148832299820636E-2</v>
      </c>
      <c r="GP7032" s="81">
        <v>10</v>
      </c>
      <c r="GQ7032" s="81">
        <v>0</v>
      </c>
      <c r="GR7032" s="81" t="s">
        <v>448</v>
      </c>
      <c r="GS7032" s="81">
        <v>1.1148832299820636E-2</v>
      </c>
      <c r="GT7032" s="81">
        <v>2.7568051219217637</v>
      </c>
      <c r="GU7032" s="81">
        <v>1.1148832299820636E-2</v>
      </c>
      <c r="GV7032" s="81">
        <v>2.7568051219217637</v>
      </c>
      <c r="GW7032" s="81">
        <v>1.1148832299820636E-2</v>
      </c>
      <c r="GX7032" s="81">
        <v>2.7568051219217637</v>
      </c>
      <c r="GY7032" s="81">
        <v>1.1148832299820636E-2</v>
      </c>
      <c r="GZ7032" s="81">
        <v>2.7568051219217637</v>
      </c>
    </row>
    <row r="7033" spans="98:208" x14ac:dyDescent="0.25">
      <c r="CT7033" s="81" t="s">
        <v>155</v>
      </c>
      <c r="CU7033" s="81" t="s">
        <v>503</v>
      </c>
      <c r="CV7033" s="81" t="s">
        <v>453</v>
      </c>
      <c r="CW7033" s="81">
        <v>2030</v>
      </c>
      <c r="CX7033" s="81">
        <v>0</v>
      </c>
      <c r="CY7033" s="81">
        <v>0</v>
      </c>
      <c r="CZ7033" s="81">
        <v>0</v>
      </c>
      <c r="DA7033" s="81">
        <v>0</v>
      </c>
      <c r="DB7033" s="81">
        <v>8.3606377745129357E-2</v>
      </c>
      <c r="DC7033" s="81">
        <v>3.9055083184885757E-2</v>
      </c>
      <c r="DD7033" s="81">
        <v>1.694997174105874E-3</v>
      </c>
      <c r="DE7033" s="81">
        <v>4.2856297386136423E-2</v>
      </c>
      <c r="DF7033" s="81">
        <v>0</v>
      </c>
      <c r="DG7033" s="81">
        <v>4.3541857288383615E-4</v>
      </c>
      <c r="DH7033" s="81">
        <v>4.3541857288383615E-4</v>
      </c>
      <c r="DI7033" s="81">
        <v>4.3541857288383615E-4</v>
      </c>
      <c r="DJ7033" s="81">
        <v>1.176378296340484E-4</v>
      </c>
      <c r="DL7033" s="81">
        <v>0</v>
      </c>
      <c r="DM7033" s="81">
        <v>0</v>
      </c>
      <c r="DN7033" s="81">
        <v>0</v>
      </c>
      <c r="DO7033" s="81">
        <v>0</v>
      </c>
      <c r="DP7033" s="81">
        <v>5.1221695896409203E-8</v>
      </c>
      <c r="DQ7033" s="81">
        <v>5.1221695896409203E-8</v>
      </c>
      <c r="DR7033" s="81">
        <v>0</v>
      </c>
      <c r="DS7033" s="81">
        <v>5.1221695896409203E-8</v>
      </c>
      <c r="DT7033" s="81">
        <v>5.1221695896409203E-8</v>
      </c>
      <c r="DU7033" s="81">
        <v>0</v>
      </c>
      <c r="DV7033" s="81">
        <v>5.1221695896409203E-8</v>
      </c>
      <c r="DW7033" s="81">
        <v>5.1221695896409203E-8</v>
      </c>
      <c r="GE7033" s="81" t="s">
        <v>449</v>
      </c>
      <c r="GF7033" s="81" t="s">
        <v>155</v>
      </c>
      <c r="GG7033" s="81" t="s">
        <v>509</v>
      </c>
      <c r="GH7033" s="81" t="s">
        <v>461</v>
      </c>
      <c r="GI7033" s="81">
        <v>2030</v>
      </c>
      <c r="GJ7033" s="81" t="s">
        <v>201</v>
      </c>
      <c r="GK7033" s="81">
        <v>247.2729921649387</v>
      </c>
      <c r="GL7033" s="81">
        <v>1.27</v>
      </c>
      <c r="GM7033" s="81">
        <v>2030</v>
      </c>
      <c r="GN7033" s="81" t="s">
        <v>173</v>
      </c>
      <c r="GO7033" s="81">
        <v>1.1148832299820636E-2</v>
      </c>
      <c r="GP7033" s="81">
        <v>10</v>
      </c>
      <c r="GQ7033" s="81">
        <v>0</v>
      </c>
      <c r="GR7033" s="81" t="s">
        <v>448</v>
      </c>
      <c r="GS7033" s="81">
        <v>0</v>
      </c>
      <c r="GT7033" s="81">
        <v>0</v>
      </c>
      <c r="GU7033" s="81">
        <v>1.1148832299820636E-2</v>
      </c>
      <c r="GV7033" s="81">
        <v>2.7568051219217637</v>
      </c>
      <c r="GW7033" s="81">
        <v>1.1148832299820636E-2</v>
      </c>
      <c r="GX7033" s="81">
        <v>2.7568051219217637</v>
      </c>
      <c r="GY7033" s="81">
        <v>1.1148832299820636E-2</v>
      </c>
      <c r="GZ7033" s="81">
        <v>2.7568051219217637</v>
      </c>
    </row>
    <row r="7034" spans="98:208" x14ac:dyDescent="0.25">
      <c r="CT7034" s="81" t="s">
        <v>155</v>
      </c>
      <c r="CU7034" s="81" t="s">
        <v>503</v>
      </c>
      <c r="CV7034" s="81" t="s">
        <v>453</v>
      </c>
      <c r="CW7034" s="81">
        <v>2031</v>
      </c>
      <c r="CX7034" s="81">
        <v>0</v>
      </c>
      <c r="CY7034" s="81">
        <v>0</v>
      </c>
      <c r="CZ7034" s="81">
        <v>0</v>
      </c>
      <c r="DA7034" s="81">
        <v>0</v>
      </c>
      <c r="DB7034" s="81">
        <v>8.3606377745129357E-2</v>
      </c>
      <c r="DC7034" s="81">
        <v>3.9055083184885757E-2</v>
      </c>
      <c r="DD7034" s="81">
        <v>1.694997174105874E-3</v>
      </c>
      <c r="DE7034" s="81">
        <v>4.2856297386136423E-2</v>
      </c>
      <c r="DF7034" s="81">
        <v>0</v>
      </c>
      <c r="DG7034" s="81">
        <v>0</v>
      </c>
      <c r="DH7034" s="81">
        <v>4.3541857288383615E-4</v>
      </c>
      <c r="DI7034" s="81">
        <v>4.3541857288383615E-4</v>
      </c>
      <c r="DJ7034" s="81">
        <v>1.176378296340484E-4</v>
      </c>
      <c r="DL7034" s="81">
        <v>0</v>
      </c>
      <c r="DM7034" s="81">
        <v>0</v>
      </c>
      <c r="DN7034" s="81">
        <v>0</v>
      </c>
      <c r="DO7034" s="81">
        <v>0</v>
      </c>
      <c r="DP7034" s="81">
        <v>0</v>
      </c>
      <c r="DQ7034" s="81">
        <v>0</v>
      </c>
      <c r="DR7034" s="81">
        <v>0</v>
      </c>
      <c r="DS7034" s="81">
        <v>5.1221695896409203E-8</v>
      </c>
      <c r="DT7034" s="81">
        <v>5.1221695896409203E-8</v>
      </c>
      <c r="DU7034" s="81">
        <v>0</v>
      </c>
      <c r="DV7034" s="81">
        <v>5.1221695896409203E-8</v>
      </c>
      <c r="DW7034" s="81">
        <v>5.1221695896409203E-8</v>
      </c>
      <c r="GE7034" s="81" t="s">
        <v>449</v>
      </c>
      <c r="GF7034" s="81" t="s">
        <v>155</v>
      </c>
      <c r="GG7034" s="81" t="s">
        <v>509</v>
      </c>
      <c r="GH7034" s="81" t="s">
        <v>461</v>
      </c>
      <c r="GI7034" s="81">
        <v>2031</v>
      </c>
      <c r="GJ7034" s="81" t="s">
        <v>201</v>
      </c>
      <c r="GK7034" s="81">
        <v>247.2729921649387</v>
      </c>
      <c r="GL7034" s="81">
        <v>1.27</v>
      </c>
      <c r="GM7034" s="81">
        <v>2031</v>
      </c>
      <c r="GN7034" s="81" t="s">
        <v>173</v>
      </c>
      <c r="GO7034" s="81">
        <v>1.1148832299820636E-2</v>
      </c>
      <c r="GP7034" s="81">
        <v>10</v>
      </c>
      <c r="GQ7034" s="81">
        <v>0</v>
      </c>
      <c r="GR7034" s="81" t="s">
        <v>448</v>
      </c>
      <c r="GS7034" s="81">
        <v>0</v>
      </c>
      <c r="GT7034" s="81">
        <v>0</v>
      </c>
      <c r="GU7034" s="81">
        <v>0</v>
      </c>
      <c r="GV7034" s="81">
        <v>0</v>
      </c>
      <c r="GW7034" s="81">
        <v>1.1148832299820636E-2</v>
      </c>
      <c r="GX7034" s="81">
        <v>2.7568051219217637</v>
      </c>
      <c r="GY7034" s="81">
        <v>1.1148832299820636E-2</v>
      </c>
      <c r="GZ7034" s="81">
        <v>2.7568051219217637</v>
      </c>
    </row>
    <row r="7035" spans="98:208" x14ac:dyDescent="0.25">
      <c r="CT7035" s="81" t="s">
        <v>155</v>
      </c>
      <c r="CU7035" s="81" t="s">
        <v>503</v>
      </c>
      <c r="CV7035" s="81" t="s">
        <v>453</v>
      </c>
      <c r="CW7035" s="81">
        <v>2032</v>
      </c>
      <c r="CX7035" s="81">
        <v>0</v>
      </c>
      <c r="CY7035" s="81">
        <v>0</v>
      </c>
      <c r="CZ7035" s="81">
        <v>0</v>
      </c>
      <c r="DA7035" s="81">
        <v>0</v>
      </c>
      <c r="DB7035" s="81">
        <v>8.3606377745129357E-2</v>
      </c>
      <c r="DC7035" s="81">
        <v>3.9055083184885757E-2</v>
      </c>
      <c r="DD7035" s="81">
        <v>1.694997174105874E-3</v>
      </c>
      <c r="DE7035" s="81">
        <v>4.2856297386136423E-2</v>
      </c>
      <c r="DF7035" s="81">
        <v>0</v>
      </c>
      <c r="DG7035" s="81">
        <v>0</v>
      </c>
      <c r="DH7035" s="81">
        <v>0</v>
      </c>
      <c r="DI7035" s="81">
        <v>4.3541857288383615E-4</v>
      </c>
      <c r="DJ7035" s="81">
        <v>1.176378296340484E-4</v>
      </c>
      <c r="DL7035" s="81">
        <v>0</v>
      </c>
      <c r="DM7035" s="81">
        <v>0</v>
      </c>
      <c r="DN7035" s="81">
        <v>0</v>
      </c>
      <c r="DO7035" s="81">
        <v>0</v>
      </c>
      <c r="DP7035" s="81">
        <v>0</v>
      </c>
      <c r="DQ7035" s="81">
        <v>0</v>
      </c>
      <c r="DR7035" s="81">
        <v>0</v>
      </c>
      <c r="DS7035" s="81">
        <v>0</v>
      </c>
      <c r="DT7035" s="81">
        <v>0</v>
      </c>
      <c r="DU7035" s="81">
        <v>0</v>
      </c>
      <c r="DV7035" s="81">
        <v>5.1221695896409203E-8</v>
      </c>
      <c r="DW7035" s="81">
        <v>5.1221695896409203E-8</v>
      </c>
      <c r="GE7035" s="81" t="s">
        <v>449</v>
      </c>
      <c r="GF7035" s="81" t="s">
        <v>155</v>
      </c>
      <c r="GG7035" s="81" t="s">
        <v>509</v>
      </c>
      <c r="GH7035" s="81" t="s">
        <v>461</v>
      </c>
      <c r="GI7035" s="81">
        <v>2032</v>
      </c>
      <c r="GJ7035" s="81" t="s">
        <v>201</v>
      </c>
      <c r="GK7035" s="81">
        <v>247.2729921649387</v>
      </c>
      <c r="GL7035" s="81">
        <v>1.27</v>
      </c>
      <c r="GM7035" s="81">
        <v>2032</v>
      </c>
      <c r="GN7035" s="81" t="s">
        <v>173</v>
      </c>
      <c r="GO7035" s="81">
        <v>1.1148832299820636E-2</v>
      </c>
      <c r="GP7035" s="81">
        <v>10</v>
      </c>
      <c r="GQ7035" s="81">
        <v>0</v>
      </c>
      <c r="GR7035" s="81" t="s">
        <v>448</v>
      </c>
      <c r="GS7035" s="81">
        <v>0</v>
      </c>
      <c r="GT7035" s="81">
        <v>0</v>
      </c>
      <c r="GU7035" s="81">
        <v>0</v>
      </c>
      <c r="GV7035" s="81">
        <v>0</v>
      </c>
      <c r="GW7035" s="81">
        <v>0</v>
      </c>
      <c r="GX7035" s="81">
        <v>0</v>
      </c>
      <c r="GY7035" s="81">
        <v>1.1148832299820636E-2</v>
      </c>
      <c r="GZ7035" s="81">
        <v>2.7568051219217637</v>
      </c>
    </row>
    <row r="7036" spans="98:208" x14ac:dyDescent="0.25">
      <c r="CT7036" s="81" t="s">
        <v>155</v>
      </c>
      <c r="CU7036" s="81" t="s">
        <v>504</v>
      </c>
      <c r="CV7036" s="81" t="s">
        <v>457</v>
      </c>
      <c r="CW7036" s="81">
        <v>2020</v>
      </c>
      <c r="CX7036" s="81">
        <v>0</v>
      </c>
      <c r="CY7036" s="81">
        <v>0</v>
      </c>
      <c r="CZ7036" s="81">
        <v>0</v>
      </c>
      <c r="DA7036" s="81">
        <v>0</v>
      </c>
      <c r="DB7036" s="81">
        <v>14146.13064133349</v>
      </c>
      <c r="DC7036" s="81">
        <v>222.22942162784571</v>
      </c>
      <c r="DD7036" s="81">
        <v>8585.7228092485311</v>
      </c>
      <c r="DE7036" s="81">
        <v>5338.1784104571088</v>
      </c>
      <c r="DF7036" s="81">
        <v>2.4775985538149849</v>
      </c>
      <c r="DG7036" s="81">
        <v>0</v>
      </c>
      <c r="DH7036" s="81">
        <v>0</v>
      </c>
      <c r="DI7036" s="81">
        <v>0</v>
      </c>
      <c r="DJ7036" s="81">
        <v>3.0438210318283861E-7</v>
      </c>
      <c r="DL7036" s="81">
        <v>0</v>
      </c>
      <c r="DM7036" s="81">
        <v>7.5413665865296447E-7</v>
      </c>
      <c r="DN7036" s="81">
        <v>7.5413665865296447E-7</v>
      </c>
      <c r="DO7036" s="81">
        <v>0</v>
      </c>
      <c r="DP7036" s="81">
        <v>0</v>
      </c>
      <c r="DQ7036" s="81">
        <v>0</v>
      </c>
      <c r="DR7036" s="81">
        <v>0</v>
      </c>
      <c r="DS7036" s="81">
        <v>0</v>
      </c>
      <c r="DT7036" s="81">
        <v>0</v>
      </c>
      <c r="DU7036" s="81">
        <v>0</v>
      </c>
      <c r="DV7036" s="81">
        <v>0</v>
      </c>
      <c r="DW7036" s="81">
        <v>0</v>
      </c>
      <c r="GE7036" s="81" t="s">
        <v>449</v>
      </c>
      <c r="GF7036" s="81" t="s">
        <v>155</v>
      </c>
      <c r="GG7036" s="81" t="s">
        <v>509</v>
      </c>
      <c r="GH7036" s="81" t="s">
        <v>451</v>
      </c>
      <c r="GI7036" s="81">
        <v>2021</v>
      </c>
      <c r="GJ7036" s="81" t="s">
        <v>201</v>
      </c>
      <c r="GK7036" s="81">
        <v>222.22942162782351</v>
      </c>
      <c r="GL7036" s="81">
        <v>1.27</v>
      </c>
      <c r="GM7036" s="81">
        <v>2021</v>
      </c>
      <c r="GN7036" s="81" t="s">
        <v>173</v>
      </c>
      <c r="GO7036" s="81">
        <v>1.1148832299820636E-2</v>
      </c>
      <c r="GP7036" s="81">
        <v>10</v>
      </c>
      <c r="GQ7036" s="81">
        <v>0</v>
      </c>
      <c r="GR7036" s="81" t="s">
        <v>448</v>
      </c>
      <c r="GS7036" s="81">
        <v>1.1148832299820636E-2</v>
      </c>
      <c r="GT7036" s="81">
        <v>2.4775985538147376</v>
      </c>
      <c r="GU7036" s="81">
        <v>1.1148832299820636E-2</v>
      </c>
      <c r="GV7036" s="81">
        <v>2.4775985538147376</v>
      </c>
      <c r="GW7036" s="81">
        <v>0</v>
      </c>
      <c r="GX7036" s="81">
        <v>0</v>
      </c>
      <c r="GY7036" s="81">
        <v>0</v>
      </c>
      <c r="GZ7036" s="81">
        <v>0</v>
      </c>
    </row>
    <row r="7037" spans="98:208" x14ac:dyDescent="0.25">
      <c r="CT7037" s="81" t="s">
        <v>155</v>
      </c>
      <c r="CU7037" s="81" t="s">
        <v>504</v>
      </c>
      <c r="CV7037" s="81" t="s">
        <v>457</v>
      </c>
      <c r="CW7037" s="81">
        <v>2021</v>
      </c>
      <c r="CX7037" s="81">
        <v>0</v>
      </c>
      <c r="CY7037" s="81">
        <v>0</v>
      </c>
      <c r="CZ7037" s="81">
        <v>0</v>
      </c>
      <c r="DA7037" s="81">
        <v>0</v>
      </c>
      <c r="DB7037" s="81">
        <v>14146.13064133349</v>
      </c>
      <c r="DC7037" s="81">
        <v>222.22942162784571</v>
      </c>
      <c r="DD7037" s="81">
        <v>8585.7228092485311</v>
      </c>
      <c r="DE7037" s="81">
        <v>5338.1784104571088</v>
      </c>
      <c r="DF7037" s="81">
        <v>2.4775985538149849</v>
      </c>
      <c r="DG7037" s="81">
        <v>2.4775985538149849</v>
      </c>
      <c r="DH7037" s="81">
        <v>0</v>
      </c>
      <c r="DI7037" s="81">
        <v>0</v>
      </c>
      <c r="DJ7037" s="81">
        <v>3.0438210318283861E-7</v>
      </c>
      <c r="DL7037" s="81">
        <v>0</v>
      </c>
      <c r="DM7037" s="81">
        <v>7.5413665865296447E-7</v>
      </c>
      <c r="DN7037" s="81">
        <v>7.5413665865296447E-7</v>
      </c>
      <c r="DO7037" s="81">
        <v>0</v>
      </c>
      <c r="DP7037" s="81">
        <v>7.5413665865296447E-7</v>
      </c>
      <c r="DQ7037" s="81">
        <v>7.5413665865296447E-7</v>
      </c>
      <c r="DR7037" s="81">
        <v>0</v>
      </c>
      <c r="DS7037" s="81">
        <v>0</v>
      </c>
      <c r="DT7037" s="81">
        <v>0</v>
      </c>
      <c r="DU7037" s="81">
        <v>0</v>
      </c>
      <c r="DV7037" s="81">
        <v>0</v>
      </c>
      <c r="DW7037" s="81">
        <v>0</v>
      </c>
      <c r="GE7037" s="81" t="s">
        <v>449</v>
      </c>
      <c r="GF7037" s="81" t="s">
        <v>155</v>
      </c>
      <c r="GG7037" s="81" t="s">
        <v>509</v>
      </c>
      <c r="GH7037" s="81" t="s">
        <v>451</v>
      </c>
      <c r="GI7037" s="81">
        <v>2022</v>
      </c>
      <c r="GJ7037" s="81" t="s">
        <v>201</v>
      </c>
      <c r="GK7037" s="81">
        <v>222.22942162782351</v>
      </c>
      <c r="GL7037" s="81">
        <v>1.27</v>
      </c>
      <c r="GM7037" s="81">
        <v>2022</v>
      </c>
      <c r="GN7037" s="81" t="s">
        <v>173</v>
      </c>
      <c r="GO7037" s="81">
        <v>1.1148832299820636E-2</v>
      </c>
      <c r="GP7037" s="81">
        <v>10</v>
      </c>
      <c r="GQ7037" s="81">
        <v>0</v>
      </c>
      <c r="GR7037" s="81" t="s">
        <v>448</v>
      </c>
      <c r="GS7037" s="81">
        <v>1.1148832299820636E-2</v>
      </c>
      <c r="GT7037" s="81">
        <v>2.4775985538147376</v>
      </c>
      <c r="GU7037" s="81">
        <v>1.1148832299820636E-2</v>
      </c>
      <c r="GV7037" s="81">
        <v>2.4775985538147376</v>
      </c>
      <c r="GW7037" s="81">
        <v>1.1148832299820636E-2</v>
      </c>
      <c r="GX7037" s="81">
        <v>2.4775985538147376</v>
      </c>
      <c r="GY7037" s="81">
        <v>0</v>
      </c>
      <c r="GZ7037" s="81">
        <v>0</v>
      </c>
    </row>
    <row r="7038" spans="98:208" x14ac:dyDescent="0.25">
      <c r="CT7038" s="81" t="s">
        <v>155</v>
      </c>
      <c r="CU7038" s="81" t="s">
        <v>504</v>
      </c>
      <c r="CV7038" s="81" t="s">
        <v>457</v>
      </c>
      <c r="CW7038" s="81">
        <v>2022</v>
      </c>
      <c r="CX7038" s="81">
        <v>0</v>
      </c>
      <c r="CY7038" s="81">
        <v>0</v>
      </c>
      <c r="CZ7038" s="81">
        <v>0</v>
      </c>
      <c r="DA7038" s="81">
        <v>0</v>
      </c>
      <c r="DB7038" s="81">
        <v>14146.13064133349</v>
      </c>
      <c r="DC7038" s="81">
        <v>222.22942162784571</v>
      </c>
      <c r="DD7038" s="81">
        <v>8585.7228092485311</v>
      </c>
      <c r="DE7038" s="81">
        <v>5338.1784104571088</v>
      </c>
      <c r="DF7038" s="81">
        <v>2.4775985538149849</v>
      </c>
      <c r="DG7038" s="81">
        <v>2.4775985538149849</v>
      </c>
      <c r="DH7038" s="81">
        <v>2.4775985538149849</v>
      </c>
      <c r="DI7038" s="81">
        <v>0</v>
      </c>
      <c r="DJ7038" s="81">
        <v>3.0438210318283861E-7</v>
      </c>
      <c r="DL7038" s="81">
        <v>0</v>
      </c>
      <c r="DM7038" s="81">
        <v>7.5413665865296447E-7</v>
      </c>
      <c r="DN7038" s="81">
        <v>7.5413665865296447E-7</v>
      </c>
      <c r="DO7038" s="81">
        <v>0</v>
      </c>
      <c r="DP7038" s="81">
        <v>7.5413665865296447E-7</v>
      </c>
      <c r="DQ7038" s="81">
        <v>7.5413665865296447E-7</v>
      </c>
      <c r="DR7038" s="81">
        <v>0</v>
      </c>
      <c r="DS7038" s="81">
        <v>7.5413665865296447E-7</v>
      </c>
      <c r="DT7038" s="81">
        <v>7.5413665865296447E-7</v>
      </c>
      <c r="DU7038" s="81">
        <v>0</v>
      </c>
      <c r="DV7038" s="81">
        <v>0</v>
      </c>
      <c r="DW7038" s="81">
        <v>0</v>
      </c>
      <c r="GE7038" s="81" t="s">
        <v>449</v>
      </c>
      <c r="GF7038" s="81" t="s">
        <v>155</v>
      </c>
      <c r="GG7038" s="81" t="s">
        <v>509</v>
      </c>
      <c r="GH7038" s="81" t="s">
        <v>451</v>
      </c>
      <c r="GI7038" s="81">
        <v>2023</v>
      </c>
      <c r="GJ7038" s="81" t="s">
        <v>201</v>
      </c>
      <c r="GK7038" s="81">
        <v>233.23007680790039</v>
      </c>
      <c r="GL7038" s="81">
        <v>1.27</v>
      </c>
      <c r="GM7038" s="81">
        <v>2023</v>
      </c>
      <c r="GN7038" s="81" t="s">
        <v>173</v>
      </c>
      <c r="GO7038" s="81">
        <v>1.1148832299820636E-2</v>
      </c>
      <c r="GP7038" s="81">
        <v>10</v>
      </c>
      <c r="GQ7038" s="81">
        <v>0</v>
      </c>
      <c r="GR7038" s="81" t="s">
        <v>448</v>
      </c>
      <c r="GS7038" s="81">
        <v>1.1148832299820636E-2</v>
      </c>
      <c r="GT7038" s="81">
        <v>2.6002430136055676</v>
      </c>
      <c r="GU7038" s="81">
        <v>1.1148832299820636E-2</v>
      </c>
      <c r="GV7038" s="81">
        <v>2.6002430136055676</v>
      </c>
      <c r="GW7038" s="81">
        <v>1.1148832299820636E-2</v>
      </c>
      <c r="GX7038" s="81">
        <v>2.6002430136055676</v>
      </c>
      <c r="GY7038" s="81">
        <v>1.1148832299820636E-2</v>
      </c>
      <c r="GZ7038" s="81">
        <v>2.6002430136055676</v>
      </c>
    </row>
    <row r="7039" spans="98:208" x14ac:dyDescent="0.25">
      <c r="CT7039" s="81" t="s">
        <v>155</v>
      </c>
      <c r="CU7039" s="81" t="s">
        <v>504</v>
      </c>
      <c r="CV7039" s="81" t="s">
        <v>457</v>
      </c>
      <c r="CW7039" s="81">
        <v>2023</v>
      </c>
      <c r="CX7039" s="81">
        <v>0</v>
      </c>
      <c r="CY7039" s="81">
        <v>0</v>
      </c>
      <c r="CZ7039" s="81">
        <v>0</v>
      </c>
      <c r="DA7039" s="81">
        <v>0</v>
      </c>
      <c r="DB7039" s="81">
        <v>14664.63755643763</v>
      </c>
      <c r="DC7039" s="81">
        <v>233.23007680795499</v>
      </c>
      <c r="DD7039" s="81">
        <v>8896.5159934292005</v>
      </c>
      <c r="DE7039" s="81">
        <v>5534.8914862004722</v>
      </c>
      <c r="DF7039" s="81">
        <v>2.6002430136061765</v>
      </c>
      <c r="DG7039" s="81">
        <v>2.6002430136061765</v>
      </c>
      <c r="DH7039" s="81">
        <v>2.6002430136061765</v>
      </c>
      <c r="DI7039" s="81">
        <v>2.6002430136061765</v>
      </c>
      <c r="DJ7039" s="81">
        <v>3.0438210318283861E-7</v>
      </c>
      <c r="DL7039" s="81">
        <v>0</v>
      </c>
      <c r="DM7039" s="81">
        <v>7.9146743726793039E-7</v>
      </c>
      <c r="DN7039" s="81">
        <v>7.9146743726793039E-7</v>
      </c>
      <c r="DO7039" s="81">
        <v>0</v>
      </c>
      <c r="DP7039" s="81">
        <v>7.9146743726793039E-7</v>
      </c>
      <c r="DQ7039" s="81">
        <v>7.9146743726793039E-7</v>
      </c>
      <c r="DR7039" s="81">
        <v>0</v>
      </c>
      <c r="DS7039" s="81">
        <v>7.9146743726793039E-7</v>
      </c>
      <c r="DT7039" s="81">
        <v>7.9146743726793039E-7</v>
      </c>
      <c r="DU7039" s="81">
        <v>0</v>
      </c>
      <c r="DV7039" s="81">
        <v>7.9146743726793039E-7</v>
      </c>
      <c r="DW7039" s="81">
        <v>7.9146743726793039E-7</v>
      </c>
      <c r="GE7039" s="81" t="s">
        <v>449</v>
      </c>
      <c r="GF7039" s="81" t="s">
        <v>155</v>
      </c>
      <c r="GG7039" s="81" t="s">
        <v>509</v>
      </c>
      <c r="GH7039" s="81" t="s">
        <v>451</v>
      </c>
      <c r="GI7039" s="81">
        <v>2024</v>
      </c>
      <c r="GJ7039" s="81" t="s">
        <v>201</v>
      </c>
      <c r="GK7039" s="81">
        <v>233.23007680790039</v>
      </c>
      <c r="GL7039" s="81">
        <v>1.27</v>
      </c>
      <c r="GM7039" s="81">
        <v>2024</v>
      </c>
      <c r="GN7039" s="81" t="s">
        <v>173</v>
      </c>
      <c r="GO7039" s="81">
        <v>1.1148832299820636E-2</v>
      </c>
      <c r="GP7039" s="81">
        <v>10</v>
      </c>
      <c r="GQ7039" s="81">
        <v>0</v>
      </c>
      <c r="GR7039" s="81" t="s">
        <v>448</v>
      </c>
      <c r="GS7039" s="81">
        <v>1.1148832299820636E-2</v>
      </c>
      <c r="GT7039" s="81">
        <v>2.6002430136055676</v>
      </c>
      <c r="GU7039" s="81">
        <v>1.1148832299820636E-2</v>
      </c>
      <c r="GV7039" s="81">
        <v>2.6002430136055676</v>
      </c>
      <c r="GW7039" s="81">
        <v>1.1148832299820636E-2</v>
      </c>
      <c r="GX7039" s="81">
        <v>2.6002430136055676</v>
      </c>
      <c r="GY7039" s="81">
        <v>1.1148832299820636E-2</v>
      </c>
      <c r="GZ7039" s="81">
        <v>2.6002430136055676</v>
      </c>
    </row>
    <row r="7040" spans="98:208" x14ac:dyDescent="0.25">
      <c r="CT7040" s="81" t="s">
        <v>155</v>
      </c>
      <c r="CU7040" s="81" t="s">
        <v>504</v>
      </c>
      <c r="CV7040" s="81" t="s">
        <v>457</v>
      </c>
      <c r="CW7040" s="81">
        <v>2024</v>
      </c>
      <c r="CX7040" s="81">
        <v>0</v>
      </c>
      <c r="CY7040" s="81">
        <v>0</v>
      </c>
      <c r="CZ7040" s="81">
        <v>0</v>
      </c>
      <c r="DA7040" s="81">
        <v>0</v>
      </c>
      <c r="DB7040" s="81">
        <v>14664.63755643763</v>
      </c>
      <c r="DC7040" s="81">
        <v>233.23007680795499</v>
      </c>
      <c r="DD7040" s="81">
        <v>8896.5159934292005</v>
      </c>
      <c r="DE7040" s="81">
        <v>5534.8914862004722</v>
      </c>
      <c r="DF7040" s="81">
        <v>2.6002430136061765</v>
      </c>
      <c r="DG7040" s="81">
        <v>2.6002430136061765</v>
      </c>
      <c r="DH7040" s="81">
        <v>2.6002430136061765</v>
      </c>
      <c r="DI7040" s="81">
        <v>2.6002430136061765</v>
      </c>
      <c r="DJ7040" s="81">
        <v>3.0438210318283861E-7</v>
      </c>
      <c r="DL7040" s="81">
        <v>0</v>
      </c>
      <c r="DM7040" s="81">
        <v>7.9146743726793039E-7</v>
      </c>
      <c r="DN7040" s="81">
        <v>7.9146743726793039E-7</v>
      </c>
      <c r="DO7040" s="81">
        <v>0</v>
      </c>
      <c r="DP7040" s="81">
        <v>7.9146743726793039E-7</v>
      </c>
      <c r="DQ7040" s="81">
        <v>7.9146743726793039E-7</v>
      </c>
      <c r="DR7040" s="81">
        <v>0</v>
      </c>
      <c r="DS7040" s="81">
        <v>7.9146743726793039E-7</v>
      </c>
      <c r="DT7040" s="81">
        <v>7.9146743726793039E-7</v>
      </c>
      <c r="DU7040" s="81">
        <v>0</v>
      </c>
      <c r="DV7040" s="81">
        <v>7.9146743726793039E-7</v>
      </c>
      <c r="DW7040" s="81">
        <v>7.9146743726793039E-7</v>
      </c>
      <c r="GE7040" s="81" t="s">
        <v>449</v>
      </c>
      <c r="GF7040" s="81" t="s">
        <v>155</v>
      </c>
      <c r="GG7040" s="81" t="s">
        <v>509</v>
      </c>
      <c r="GH7040" s="81" t="s">
        <v>451</v>
      </c>
      <c r="GI7040" s="81">
        <v>2025</v>
      </c>
      <c r="GJ7040" s="81" t="s">
        <v>201</v>
      </c>
      <c r="GK7040" s="81">
        <v>233.23007680790039</v>
      </c>
      <c r="GL7040" s="81">
        <v>1.27</v>
      </c>
      <c r="GM7040" s="81">
        <v>2025</v>
      </c>
      <c r="GN7040" s="81" t="s">
        <v>173</v>
      </c>
      <c r="GO7040" s="81">
        <v>1.1148832299820636E-2</v>
      </c>
      <c r="GP7040" s="81">
        <v>10</v>
      </c>
      <c r="GQ7040" s="81">
        <v>0</v>
      </c>
      <c r="GR7040" s="81" t="s">
        <v>448</v>
      </c>
      <c r="GS7040" s="81">
        <v>1.1148832299820636E-2</v>
      </c>
      <c r="GT7040" s="81">
        <v>2.6002430136055676</v>
      </c>
      <c r="GU7040" s="81">
        <v>1.1148832299820636E-2</v>
      </c>
      <c r="GV7040" s="81">
        <v>2.6002430136055676</v>
      </c>
      <c r="GW7040" s="81">
        <v>1.1148832299820636E-2</v>
      </c>
      <c r="GX7040" s="81">
        <v>2.6002430136055676</v>
      </c>
      <c r="GY7040" s="81">
        <v>1.1148832299820636E-2</v>
      </c>
      <c r="GZ7040" s="81">
        <v>2.6002430136055676</v>
      </c>
    </row>
    <row r="7041" spans="98:208" x14ac:dyDescent="0.25">
      <c r="CT7041" s="81" t="s">
        <v>155</v>
      </c>
      <c r="CU7041" s="81" t="s">
        <v>504</v>
      </c>
      <c r="CV7041" s="81" t="s">
        <v>457</v>
      </c>
      <c r="CW7041" s="81">
        <v>2025</v>
      </c>
      <c r="CX7041" s="81">
        <v>0</v>
      </c>
      <c r="CY7041" s="81">
        <v>0</v>
      </c>
      <c r="CZ7041" s="81">
        <v>0</v>
      </c>
      <c r="DA7041" s="81">
        <v>0</v>
      </c>
      <c r="DB7041" s="81">
        <v>14664.63755643763</v>
      </c>
      <c r="DC7041" s="81">
        <v>233.23007680795499</v>
      </c>
      <c r="DD7041" s="81">
        <v>8896.5159934292005</v>
      </c>
      <c r="DE7041" s="81">
        <v>5534.8914862004722</v>
      </c>
      <c r="DF7041" s="81">
        <v>2.6002430136061765</v>
      </c>
      <c r="DG7041" s="81">
        <v>2.6002430136061765</v>
      </c>
      <c r="DH7041" s="81">
        <v>2.6002430136061765</v>
      </c>
      <c r="DI7041" s="81">
        <v>2.6002430136061765</v>
      </c>
      <c r="DJ7041" s="81">
        <v>3.0438210318283861E-7</v>
      </c>
      <c r="DL7041" s="81">
        <v>0</v>
      </c>
      <c r="DM7041" s="81">
        <v>7.9146743726793039E-7</v>
      </c>
      <c r="DN7041" s="81">
        <v>7.9146743726793039E-7</v>
      </c>
      <c r="DO7041" s="81">
        <v>0</v>
      </c>
      <c r="DP7041" s="81">
        <v>7.9146743726793039E-7</v>
      </c>
      <c r="DQ7041" s="81">
        <v>7.9146743726793039E-7</v>
      </c>
      <c r="DR7041" s="81">
        <v>0</v>
      </c>
      <c r="DS7041" s="81">
        <v>7.9146743726793039E-7</v>
      </c>
      <c r="DT7041" s="81">
        <v>7.9146743726793039E-7</v>
      </c>
      <c r="DU7041" s="81">
        <v>0</v>
      </c>
      <c r="DV7041" s="81">
        <v>7.9146743726793039E-7</v>
      </c>
      <c r="DW7041" s="81">
        <v>7.9146743726793039E-7</v>
      </c>
      <c r="GE7041" s="81" t="s">
        <v>449</v>
      </c>
      <c r="GF7041" s="81" t="s">
        <v>155</v>
      </c>
      <c r="GG7041" s="81" t="s">
        <v>509</v>
      </c>
      <c r="GH7041" s="81" t="s">
        <v>451</v>
      </c>
      <c r="GI7041" s="81">
        <v>2026</v>
      </c>
      <c r="GJ7041" s="81" t="s">
        <v>201</v>
      </c>
      <c r="GK7041" s="81">
        <v>233.23007680790039</v>
      </c>
      <c r="GL7041" s="81">
        <v>1.27</v>
      </c>
      <c r="GM7041" s="81">
        <v>2026</v>
      </c>
      <c r="GN7041" s="81" t="s">
        <v>173</v>
      </c>
      <c r="GO7041" s="81">
        <v>1.1148832299820636E-2</v>
      </c>
      <c r="GP7041" s="81">
        <v>10</v>
      </c>
      <c r="GQ7041" s="81">
        <v>0</v>
      </c>
      <c r="GR7041" s="81" t="s">
        <v>448</v>
      </c>
      <c r="GS7041" s="81">
        <v>1.1148832299820636E-2</v>
      </c>
      <c r="GT7041" s="81">
        <v>2.6002430136055676</v>
      </c>
      <c r="GU7041" s="81">
        <v>1.1148832299820636E-2</v>
      </c>
      <c r="GV7041" s="81">
        <v>2.6002430136055676</v>
      </c>
      <c r="GW7041" s="81">
        <v>1.1148832299820636E-2</v>
      </c>
      <c r="GX7041" s="81">
        <v>2.6002430136055676</v>
      </c>
      <c r="GY7041" s="81">
        <v>1.1148832299820636E-2</v>
      </c>
      <c r="GZ7041" s="81">
        <v>2.6002430136055676</v>
      </c>
    </row>
    <row r="7042" spans="98:208" x14ac:dyDescent="0.25">
      <c r="CT7042" s="81" t="s">
        <v>155</v>
      </c>
      <c r="CU7042" s="81" t="s">
        <v>504</v>
      </c>
      <c r="CV7042" s="81" t="s">
        <v>457</v>
      </c>
      <c r="CW7042" s="81">
        <v>2026</v>
      </c>
      <c r="CX7042" s="81">
        <v>0</v>
      </c>
      <c r="CY7042" s="81">
        <v>0</v>
      </c>
      <c r="CZ7042" s="81">
        <v>0</v>
      </c>
      <c r="DA7042" s="81">
        <v>0</v>
      </c>
      <c r="DB7042" s="81">
        <v>14664.63755643763</v>
      </c>
      <c r="DC7042" s="81">
        <v>233.23007680795499</v>
      </c>
      <c r="DD7042" s="81">
        <v>8896.5159934292005</v>
      </c>
      <c r="DE7042" s="81">
        <v>5534.8914862004722</v>
      </c>
      <c r="DF7042" s="81">
        <v>2.6002430136061765</v>
      </c>
      <c r="DG7042" s="81">
        <v>2.6002430136061765</v>
      </c>
      <c r="DH7042" s="81">
        <v>2.6002430136061765</v>
      </c>
      <c r="DI7042" s="81">
        <v>2.6002430136061765</v>
      </c>
      <c r="DJ7042" s="81">
        <v>3.0438210318283861E-7</v>
      </c>
      <c r="DL7042" s="81">
        <v>0</v>
      </c>
      <c r="DM7042" s="81">
        <v>7.9146743726793039E-7</v>
      </c>
      <c r="DN7042" s="81">
        <v>7.9146743726793039E-7</v>
      </c>
      <c r="DO7042" s="81">
        <v>0</v>
      </c>
      <c r="DP7042" s="81">
        <v>7.9146743726793039E-7</v>
      </c>
      <c r="DQ7042" s="81">
        <v>7.9146743726793039E-7</v>
      </c>
      <c r="DR7042" s="81">
        <v>0</v>
      </c>
      <c r="DS7042" s="81">
        <v>7.9146743726793039E-7</v>
      </c>
      <c r="DT7042" s="81">
        <v>7.9146743726793039E-7</v>
      </c>
      <c r="DU7042" s="81">
        <v>0</v>
      </c>
      <c r="DV7042" s="81">
        <v>7.9146743726793039E-7</v>
      </c>
      <c r="DW7042" s="81">
        <v>7.9146743726793039E-7</v>
      </c>
      <c r="GE7042" s="81" t="s">
        <v>449</v>
      </c>
      <c r="GF7042" s="81" t="s">
        <v>155</v>
      </c>
      <c r="GG7042" s="81" t="s">
        <v>509</v>
      </c>
      <c r="GH7042" s="81" t="s">
        <v>451</v>
      </c>
      <c r="GI7042" s="81">
        <v>2027</v>
      </c>
      <c r="GJ7042" s="81" t="s">
        <v>201</v>
      </c>
      <c r="GK7042" s="81">
        <v>233.23007680790039</v>
      </c>
      <c r="GL7042" s="81">
        <v>1.27</v>
      </c>
      <c r="GM7042" s="81">
        <v>2027</v>
      </c>
      <c r="GN7042" s="81" t="s">
        <v>173</v>
      </c>
      <c r="GO7042" s="81">
        <v>1.1148832299820636E-2</v>
      </c>
      <c r="GP7042" s="81">
        <v>10</v>
      </c>
      <c r="GQ7042" s="81">
        <v>0</v>
      </c>
      <c r="GR7042" s="81" t="s">
        <v>448</v>
      </c>
      <c r="GS7042" s="81">
        <v>1.1148832299820636E-2</v>
      </c>
      <c r="GT7042" s="81">
        <v>2.6002430136055676</v>
      </c>
      <c r="GU7042" s="81">
        <v>1.1148832299820636E-2</v>
      </c>
      <c r="GV7042" s="81">
        <v>2.6002430136055676</v>
      </c>
      <c r="GW7042" s="81">
        <v>1.1148832299820636E-2</v>
      </c>
      <c r="GX7042" s="81">
        <v>2.6002430136055676</v>
      </c>
      <c r="GY7042" s="81">
        <v>1.1148832299820636E-2</v>
      </c>
      <c r="GZ7042" s="81">
        <v>2.6002430136055676</v>
      </c>
    </row>
    <row r="7043" spans="98:208" x14ac:dyDescent="0.25">
      <c r="CT7043" s="81" t="s">
        <v>155</v>
      </c>
      <c r="CU7043" s="81" t="s">
        <v>504</v>
      </c>
      <c r="CV7043" s="81" t="s">
        <v>457</v>
      </c>
      <c r="CW7043" s="81">
        <v>2027</v>
      </c>
      <c r="CX7043" s="81">
        <v>0</v>
      </c>
      <c r="CY7043" s="81">
        <v>0</v>
      </c>
      <c r="CZ7043" s="81">
        <v>0</v>
      </c>
      <c r="DA7043" s="81">
        <v>0</v>
      </c>
      <c r="DB7043" s="81">
        <v>14664.63755643763</v>
      </c>
      <c r="DC7043" s="81">
        <v>233.23007680795499</v>
      </c>
      <c r="DD7043" s="81">
        <v>8896.5159934292005</v>
      </c>
      <c r="DE7043" s="81">
        <v>5534.8914862004722</v>
      </c>
      <c r="DF7043" s="81">
        <v>2.6002430136061765</v>
      </c>
      <c r="DG7043" s="81">
        <v>2.6002430136061765</v>
      </c>
      <c r="DH7043" s="81">
        <v>2.6002430136061765</v>
      </c>
      <c r="DI7043" s="81">
        <v>2.6002430136061765</v>
      </c>
      <c r="DJ7043" s="81">
        <v>3.0438210318283861E-7</v>
      </c>
      <c r="DL7043" s="81">
        <v>0</v>
      </c>
      <c r="DM7043" s="81">
        <v>7.9146743726793039E-7</v>
      </c>
      <c r="DN7043" s="81">
        <v>7.9146743726793039E-7</v>
      </c>
      <c r="DO7043" s="81">
        <v>0</v>
      </c>
      <c r="DP7043" s="81">
        <v>7.9146743726793039E-7</v>
      </c>
      <c r="DQ7043" s="81">
        <v>7.9146743726793039E-7</v>
      </c>
      <c r="DR7043" s="81">
        <v>0</v>
      </c>
      <c r="DS7043" s="81">
        <v>7.9146743726793039E-7</v>
      </c>
      <c r="DT7043" s="81">
        <v>7.9146743726793039E-7</v>
      </c>
      <c r="DU7043" s="81">
        <v>0</v>
      </c>
      <c r="DV7043" s="81">
        <v>7.9146743726793039E-7</v>
      </c>
      <c r="DW7043" s="81">
        <v>7.9146743726793039E-7</v>
      </c>
      <c r="GE7043" s="81" t="s">
        <v>449</v>
      </c>
      <c r="GF7043" s="81" t="s">
        <v>155</v>
      </c>
      <c r="GG7043" s="81" t="s">
        <v>509</v>
      </c>
      <c r="GH7043" s="81" t="s">
        <v>451</v>
      </c>
      <c r="GI7043" s="81">
        <v>2028</v>
      </c>
      <c r="GJ7043" s="81" t="s">
        <v>201</v>
      </c>
      <c r="GK7043" s="81">
        <v>247.27299216492091</v>
      </c>
      <c r="GL7043" s="81">
        <v>1.27</v>
      </c>
      <c r="GM7043" s="81">
        <v>2028</v>
      </c>
      <c r="GN7043" s="81" t="s">
        <v>173</v>
      </c>
      <c r="GO7043" s="81">
        <v>1.1148832299820636E-2</v>
      </c>
      <c r="GP7043" s="81">
        <v>10</v>
      </c>
      <c r="GQ7043" s="81">
        <v>0</v>
      </c>
      <c r="GR7043" s="81" t="s">
        <v>448</v>
      </c>
      <c r="GS7043" s="81">
        <v>1.1148832299820636E-2</v>
      </c>
      <c r="GT7043" s="81">
        <v>2.7568051219215652</v>
      </c>
      <c r="GU7043" s="81">
        <v>1.1148832299820636E-2</v>
      </c>
      <c r="GV7043" s="81">
        <v>2.7568051219215652</v>
      </c>
      <c r="GW7043" s="81">
        <v>1.1148832299820636E-2</v>
      </c>
      <c r="GX7043" s="81">
        <v>2.7568051219215652</v>
      </c>
      <c r="GY7043" s="81">
        <v>1.1148832299820636E-2</v>
      </c>
      <c r="GZ7043" s="81">
        <v>2.7568051219215652</v>
      </c>
    </row>
    <row r="7044" spans="98:208" x14ac:dyDescent="0.25">
      <c r="CT7044" s="81" t="s">
        <v>155</v>
      </c>
      <c r="CU7044" s="81" t="s">
        <v>504</v>
      </c>
      <c r="CV7044" s="81" t="s">
        <v>457</v>
      </c>
      <c r="CW7044" s="81">
        <v>2028</v>
      </c>
      <c r="CX7044" s="81">
        <v>0</v>
      </c>
      <c r="CY7044" s="81">
        <v>0</v>
      </c>
      <c r="CZ7044" s="81">
        <v>0</v>
      </c>
      <c r="DA7044" s="81">
        <v>0</v>
      </c>
      <c r="DB7044" s="81">
        <v>15317.99094281701</v>
      </c>
      <c r="DC7044" s="81">
        <v>247.27299216496391</v>
      </c>
      <c r="DD7044" s="81">
        <v>9287.64909554513</v>
      </c>
      <c r="DE7044" s="81">
        <v>5783.0688551069197</v>
      </c>
      <c r="DF7044" s="81">
        <v>2.7568051219220449</v>
      </c>
      <c r="DG7044" s="81">
        <v>2.7568051219220449</v>
      </c>
      <c r="DH7044" s="81">
        <v>2.7568051219220449</v>
      </c>
      <c r="DI7044" s="81">
        <v>2.7568051219220449</v>
      </c>
      <c r="DJ7044" s="81">
        <v>3.0438210318283861E-7</v>
      </c>
      <c r="DL7044" s="81">
        <v>0</v>
      </c>
      <c r="DM7044" s="81">
        <v>8.3912214107585381E-7</v>
      </c>
      <c r="DN7044" s="81">
        <v>8.3912214107585381E-7</v>
      </c>
      <c r="DO7044" s="81">
        <v>0</v>
      </c>
      <c r="DP7044" s="81">
        <v>8.3912214107585381E-7</v>
      </c>
      <c r="DQ7044" s="81">
        <v>8.3912214107585381E-7</v>
      </c>
      <c r="DR7044" s="81">
        <v>0</v>
      </c>
      <c r="DS7044" s="81">
        <v>8.3912214107585381E-7</v>
      </c>
      <c r="DT7044" s="81">
        <v>8.3912214107585381E-7</v>
      </c>
      <c r="DU7044" s="81">
        <v>0</v>
      </c>
      <c r="DV7044" s="81">
        <v>8.3912214107585381E-7</v>
      </c>
      <c r="DW7044" s="81">
        <v>8.3912214107585381E-7</v>
      </c>
      <c r="GE7044" s="81" t="s">
        <v>449</v>
      </c>
      <c r="GF7044" s="81" t="s">
        <v>155</v>
      </c>
      <c r="GG7044" s="81" t="s">
        <v>509</v>
      </c>
      <c r="GH7044" s="81" t="s">
        <v>451</v>
      </c>
      <c r="GI7044" s="81">
        <v>2029</v>
      </c>
      <c r="GJ7044" s="81" t="s">
        <v>201</v>
      </c>
      <c r="GK7044" s="81">
        <v>247.27299216492091</v>
      </c>
      <c r="GL7044" s="81">
        <v>1.27</v>
      </c>
      <c r="GM7044" s="81">
        <v>2029</v>
      </c>
      <c r="GN7044" s="81" t="s">
        <v>173</v>
      </c>
      <c r="GO7044" s="81">
        <v>1.1148832299820636E-2</v>
      </c>
      <c r="GP7044" s="81">
        <v>10</v>
      </c>
      <c r="GQ7044" s="81">
        <v>0</v>
      </c>
      <c r="GR7044" s="81" t="s">
        <v>448</v>
      </c>
      <c r="GS7044" s="81">
        <v>1.1148832299820636E-2</v>
      </c>
      <c r="GT7044" s="81">
        <v>2.7568051219215652</v>
      </c>
      <c r="GU7044" s="81">
        <v>1.1148832299820636E-2</v>
      </c>
      <c r="GV7044" s="81">
        <v>2.7568051219215652</v>
      </c>
      <c r="GW7044" s="81">
        <v>1.1148832299820636E-2</v>
      </c>
      <c r="GX7044" s="81">
        <v>2.7568051219215652</v>
      </c>
      <c r="GY7044" s="81">
        <v>1.1148832299820636E-2</v>
      </c>
      <c r="GZ7044" s="81">
        <v>2.7568051219215652</v>
      </c>
    </row>
    <row r="7045" spans="98:208" x14ac:dyDescent="0.25">
      <c r="CT7045" s="81" t="s">
        <v>155</v>
      </c>
      <c r="CU7045" s="81" t="s">
        <v>504</v>
      </c>
      <c r="CV7045" s="81" t="s">
        <v>457</v>
      </c>
      <c r="CW7045" s="81">
        <v>2029</v>
      </c>
      <c r="CX7045" s="81">
        <v>0</v>
      </c>
      <c r="CY7045" s="81">
        <v>0</v>
      </c>
      <c r="CZ7045" s="81">
        <v>0</v>
      </c>
      <c r="DA7045" s="81">
        <v>0</v>
      </c>
      <c r="DB7045" s="81">
        <v>15317.99094281701</v>
      </c>
      <c r="DC7045" s="81">
        <v>247.27299216496391</v>
      </c>
      <c r="DD7045" s="81">
        <v>9287.64909554513</v>
      </c>
      <c r="DE7045" s="81">
        <v>5783.0688551069197</v>
      </c>
      <c r="DF7045" s="81">
        <v>2.7568051219220449</v>
      </c>
      <c r="DG7045" s="81">
        <v>2.7568051219220449</v>
      </c>
      <c r="DH7045" s="81">
        <v>2.7568051219220449</v>
      </c>
      <c r="DI7045" s="81">
        <v>2.7568051219220449</v>
      </c>
      <c r="DJ7045" s="81">
        <v>3.0438210318283861E-7</v>
      </c>
      <c r="DL7045" s="81">
        <v>0</v>
      </c>
      <c r="DM7045" s="81">
        <v>8.3912214107585381E-7</v>
      </c>
      <c r="DN7045" s="81">
        <v>8.3912214107585381E-7</v>
      </c>
      <c r="DO7045" s="81">
        <v>0</v>
      </c>
      <c r="DP7045" s="81">
        <v>8.3912214107585381E-7</v>
      </c>
      <c r="DQ7045" s="81">
        <v>8.3912214107585381E-7</v>
      </c>
      <c r="DR7045" s="81">
        <v>0</v>
      </c>
      <c r="DS7045" s="81">
        <v>8.3912214107585381E-7</v>
      </c>
      <c r="DT7045" s="81">
        <v>8.3912214107585381E-7</v>
      </c>
      <c r="DU7045" s="81">
        <v>0</v>
      </c>
      <c r="DV7045" s="81">
        <v>8.3912214107585381E-7</v>
      </c>
      <c r="DW7045" s="81">
        <v>8.3912214107585381E-7</v>
      </c>
      <c r="GE7045" s="81" t="s">
        <v>449</v>
      </c>
      <c r="GF7045" s="81" t="s">
        <v>155</v>
      </c>
      <c r="GG7045" s="81" t="s">
        <v>509</v>
      </c>
      <c r="GH7045" s="81" t="s">
        <v>451</v>
      </c>
      <c r="GI7045" s="81">
        <v>2030</v>
      </c>
      <c r="GJ7045" s="81" t="s">
        <v>201</v>
      </c>
      <c r="GK7045" s="81">
        <v>247.27299216492091</v>
      </c>
      <c r="GL7045" s="81">
        <v>1.27</v>
      </c>
      <c r="GM7045" s="81">
        <v>2030</v>
      </c>
      <c r="GN7045" s="81" t="s">
        <v>173</v>
      </c>
      <c r="GO7045" s="81">
        <v>1.1148832299820636E-2</v>
      </c>
      <c r="GP7045" s="81">
        <v>10</v>
      </c>
      <c r="GQ7045" s="81">
        <v>0</v>
      </c>
      <c r="GR7045" s="81" t="s">
        <v>448</v>
      </c>
      <c r="GS7045" s="81">
        <v>0</v>
      </c>
      <c r="GT7045" s="81">
        <v>0</v>
      </c>
      <c r="GU7045" s="81">
        <v>1.1148832299820636E-2</v>
      </c>
      <c r="GV7045" s="81">
        <v>2.7568051219215652</v>
      </c>
      <c r="GW7045" s="81">
        <v>1.1148832299820636E-2</v>
      </c>
      <c r="GX7045" s="81">
        <v>2.7568051219215652</v>
      </c>
      <c r="GY7045" s="81">
        <v>1.1148832299820636E-2</v>
      </c>
      <c r="GZ7045" s="81">
        <v>2.7568051219215652</v>
      </c>
    </row>
    <row r="7046" spans="98:208" x14ac:dyDescent="0.25">
      <c r="CT7046" s="81" t="s">
        <v>155</v>
      </c>
      <c r="CU7046" s="81" t="s">
        <v>504</v>
      </c>
      <c r="CV7046" s="81" t="s">
        <v>457</v>
      </c>
      <c r="CW7046" s="81">
        <v>2030</v>
      </c>
      <c r="CX7046" s="81">
        <v>0</v>
      </c>
      <c r="CY7046" s="81">
        <v>0</v>
      </c>
      <c r="CZ7046" s="81">
        <v>0</v>
      </c>
      <c r="DA7046" s="81">
        <v>0</v>
      </c>
      <c r="DB7046" s="81">
        <v>15317.99094281701</v>
      </c>
      <c r="DC7046" s="81">
        <v>247.27299216496391</v>
      </c>
      <c r="DD7046" s="81">
        <v>9287.64909554513</v>
      </c>
      <c r="DE7046" s="81">
        <v>5783.0688551069197</v>
      </c>
      <c r="DF7046" s="81">
        <v>0</v>
      </c>
      <c r="DG7046" s="81">
        <v>2.7568051219220449</v>
      </c>
      <c r="DH7046" s="81">
        <v>2.7568051219220449</v>
      </c>
      <c r="DI7046" s="81">
        <v>2.7568051219220449</v>
      </c>
      <c r="DJ7046" s="81">
        <v>3.0438210318283861E-7</v>
      </c>
      <c r="DL7046" s="81">
        <v>0</v>
      </c>
      <c r="DM7046" s="81">
        <v>0</v>
      </c>
      <c r="DN7046" s="81">
        <v>0</v>
      </c>
      <c r="DO7046" s="81">
        <v>0</v>
      </c>
      <c r="DP7046" s="81">
        <v>8.3912214107585381E-7</v>
      </c>
      <c r="DQ7046" s="81">
        <v>8.3912214107585381E-7</v>
      </c>
      <c r="DR7046" s="81">
        <v>0</v>
      </c>
      <c r="DS7046" s="81">
        <v>8.3912214107585381E-7</v>
      </c>
      <c r="DT7046" s="81">
        <v>8.3912214107585381E-7</v>
      </c>
      <c r="DU7046" s="81">
        <v>0</v>
      </c>
      <c r="DV7046" s="81">
        <v>8.3912214107585381E-7</v>
      </c>
      <c r="DW7046" s="81">
        <v>8.3912214107585381E-7</v>
      </c>
      <c r="GE7046" s="81" t="s">
        <v>449</v>
      </c>
      <c r="GF7046" s="81" t="s">
        <v>155</v>
      </c>
      <c r="GG7046" s="81" t="s">
        <v>509</v>
      </c>
      <c r="GH7046" s="81" t="s">
        <v>451</v>
      </c>
      <c r="GI7046" s="81">
        <v>2031</v>
      </c>
      <c r="GJ7046" s="81" t="s">
        <v>201</v>
      </c>
      <c r="GK7046" s="81">
        <v>247.27299216492091</v>
      </c>
      <c r="GL7046" s="81">
        <v>1.27</v>
      </c>
      <c r="GM7046" s="81">
        <v>2031</v>
      </c>
      <c r="GN7046" s="81" t="s">
        <v>173</v>
      </c>
      <c r="GO7046" s="81">
        <v>1.1148832299820636E-2</v>
      </c>
      <c r="GP7046" s="81">
        <v>10</v>
      </c>
      <c r="GQ7046" s="81">
        <v>0</v>
      </c>
      <c r="GR7046" s="81" t="s">
        <v>448</v>
      </c>
      <c r="GS7046" s="81">
        <v>0</v>
      </c>
      <c r="GT7046" s="81">
        <v>0</v>
      </c>
      <c r="GU7046" s="81">
        <v>0</v>
      </c>
      <c r="GV7046" s="81">
        <v>0</v>
      </c>
      <c r="GW7046" s="81">
        <v>1.1148832299820636E-2</v>
      </c>
      <c r="GX7046" s="81">
        <v>2.7568051219215652</v>
      </c>
      <c r="GY7046" s="81">
        <v>1.1148832299820636E-2</v>
      </c>
      <c r="GZ7046" s="81">
        <v>2.7568051219215652</v>
      </c>
    </row>
    <row r="7047" spans="98:208" x14ac:dyDescent="0.25">
      <c r="CT7047" s="81" t="s">
        <v>155</v>
      </c>
      <c r="CU7047" s="81" t="s">
        <v>504</v>
      </c>
      <c r="CV7047" s="81" t="s">
        <v>457</v>
      </c>
      <c r="CW7047" s="81">
        <v>2031</v>
      </c>
      <c r="CX7047" s="81">
        <v>0</v>
      </c>
      <c r="CY7047" s="81">
        <v>0</v>
      </c>
      <c r="CZ7047" s="81">
        <v>0</v>
      </c>
      <c r="DA7047" s="81">
        <v>0</v>
      </c>
      <c r="DB7047" s="81">
        <v>15317.99094281701</v>
      </c>
      <c r="DC7047" s="81">
        <v>247.27299216496391</v>
      </c>
      <c r="DD7047" s="81">
        <v>9287.64909554513</v>
      </c>
      <c r="DE7047" s="81">
        <v>5783.0688551069197</v>
      </c>
      <c r="DF7047" s="81">
        <v>0</v>
      </c>
      <c r="DG7047" s="81">
        <v>0</v>
      </c>
      <c r="DH7047" s="81">
        <v>2.7568051219220449</v>
      </c>
      <c r="DI7047" s="81">
        <v>2.7568051219220449</v>
      </c>
      <c r="DJ7047" s="81">
        <v>3.0438210318283861E-7</v>
      </c>
      <c r="DL7047" s="81">
        <v>0</v>
      </c>
      <c r="DM7047" s="81">
        <v>0</v>
      </c>
      <c r="DN7047" s="81">
        <v>0</v>
      </c>
      <c r="DO7047" s="81">
        <v>0</v>
      </c>
      <c r="DP7047" s="81">
        <v>0</v>
      </c>
      <c r="DQ7047" s="81">
        <v>0</v>
      </c>
      <c r="DR7047" s="81">
        <v>0</v>
      </c>
      <c r="DS7047" s="81">
        <v>8.3912214107585381E-7</v>
      </c>
      <c r="DT7047" s="81">
        <v>8.3912214107585381E-7</v>
      </c>
      <c r="DU7047" s="81">
        <v>0</v>
      </c>
      <c r="DV7047" s="81">
        <v>8.3912214107585381E-7</v>
      </c>
      <c r="DW7047" s="81">
        <v>8.3912214107585381E-7</v>
      </c>
      <c r="GE7047" s="81" t="s">
        <v>449</v>
      </c>
      <c r="GF7047" s="81" t="s">
        <v>155</v>
      </c>
      <c r="GG7047" s="81" t="s">
        <v>509</v>
      </c>
      <c r="GH7047" s="81" t="s">
        <v>451</v>
      </c>
      <c r="GI7047" s="81">
        <v>2032</v>
      </c>
      <c r="GJ7047" s="81" t="s">
        <v>201</v>
      </c>
      <c r="GK7047" s="81">
        <v>247.27299216492091</v>
      </c>
      <c r="GL7047" s="81">
        <v>1.27</v>
      </c>
      <c r="GM7047" s="81">
        <v>2032</v>
      </c>
      <c r="GN7047" s="81" t="s">
        <v>173</v>
      </c>
      <c r="GO7047" s="81">
        <v>1.1148832299820636E-2</v>
      </c>
      <c r="GP7047" s="81">
        <v>10</v>
      </c>
      <c r="GQ7047" s="81">
        <v>0</v>
      </c>
      <c r="GR7047" s="81" t="s">
        <v>448</v>
      </c>
      <c r="GS7047" s="81">
        <v>0</v>
      </c>
      <c r="GT7047" s="81">
        <v>0</v>
      </c>
      <c r="GU7047" s="81">
        <v>0</v>
      </c>
      <c r="GV7047" s="81">
        <v>0</v>
      </c>
      <c r="GW7047" s="81">
        <v>0</v>
      </c>
      <c r="GX7047" s="81">
        <v>0</v>
      </c>
      <c r="GY7047" s="81">
        <v>1.1148832299820636E-2</v>
      </c>
      <c r="GZ7047" s="81">
        <v>2.7568051219215652</v>
      </c>
    </row>
    <row r="7048" spans="98:208" x14ac:dyDescent="0.25">
      <c r="CT7048" s="81" t="s">
        <v>155</v>
      </c>
      <c r="CU7048" s="81" t="s">
        <v>504</v>
      </c>
      <c r="CV7048" s="81" t="s">
        <v>457</v>
      </c>
      <c r="CW7048" s="81">
        <v>2032</v>
      </c>
      <c r="CX7048" s="81">
        <v>0</v>
      </c>
      <c r="CY7048" s="81">
        <v>0</v>
      </c>
      <c r="CZ7048" s="81">
        <v>0</v>
      </c>
      <c r="DA7048" s="81">
        <v>0</v>
      </c>
      <c r="DB7048" s="81">
        <v>15317.99094281701</v>
      </c>
      <c r="DC7048" s="81">
        <v>247.27299216496391</v>
      </c>
      <c r="DD7048" s="81">
        <v>9287.64909554513</v>
      </c>
      <c r="DE7048" s="81">
        <v>5783.0688551069197</v>
      </c>
      <c r="DF7048" s="81">
        <v>0</v>
      </c>
      <c r="DG7048" s="81">
        <v>0</v>
      </c>
      <c r="DH7048" s="81">
        <v>0</v>
      </c>
      <c r="DI7048" s="81">
        <v>2.7568051219220449</v>
      </c>
      <c r="DJ7048" s="81">
        <v>3.0438210318283861E-7</v>
      </c>
      <c r="DL7048" s="81">
        <v>0</v>
      </c>
      <c r="DM7048" s="81">
        <v>0</v>
      </c>
      <c r="DN7048" s="81">
        <v>0</v>
      </c>
      <c r="DO7048" s="81">
        <v>0</v>
      </c>
      <c r="DP7048" s="81">
        <v>0</v>
      </c>
      <c r="DQ7048" s="81">
        <v>0</v>
      </c>
      <c r="DR7048" s="81">
        <v>0</v>
      </c>
      <c r="DS7048" s="81">
        <v>0</v>
      </c>
      <c r="DT7048" s="81">
        <v>0</v>
      </c>
      <c r="DU7048" s="81">
        <v>0</v>
      </c>
      <c r="DV7048" s="81">
        <v>8.3912214107585381E-7</v>
      </c>
      <c r="DW7048" s="81">
        <v>8.3912214107585381E-7</v>
      </c>
      <c r="GE7048" s="81" t="s">
        <v>449</v>
      </c>
      <c r="GF7048" s="81" t="s">
        <v>155</v>
      </c>
      <c r="GG7048" s="81" t="s">
        <v>509</v>
      </c>
      <c r="GH7048" s="81" t="s">
        <v>452</v>
      </c>
      <c r="GI7048" s="81">
        <v>2021</v>
      </c>
      <c r="GJ7048" s="81" t="s">
        <v>201</v>
      </c>
      <c r="GK7048" s="81">
        <v>0.69641821681223259</v>
      </c>
      <c r="GL7048" s="81">
        <v>1.27</v>
      </c>
      <c r="GM7048" s="81">
        <v>2021</v>
      </c>
      <c r="GN7048" s="81" t="s">
        <v>173</v>
      </c>
      <c r="GO7048" s="81">
        <v>1.1148832299820636E-2</v>
      </c>
      <c r="GP7048" s="81">
        <v>10</v>
      </c>
      <c r="GQ7048" s="81">
        <v>0</v>
      </c>
      <c r="GR7048" s="81" t="s">
        <v>448</v>
      </c>
      <c r="GS7048" s="81">
        <v>1.1148832299820636E-2</v>
      </c>
      <c r="GT7048" s="81">
        <v>7.7642499097797099E-3</v>
      </c>
      <c r="GU7048" s="81">
        <v>1.1148832299820636E-2</v>
      </c>
      <c r="GV7048" s="81">
        <v>7.7642499097797099E-3</v>
      </c>
      <c r="GW7048" s="81">
        <v>0</v>
      </c>
      <c r="GX7048" s="81">
        <v>0</v>
      </c>
      <c r="GY7048" s="81">
        <v>0</v>
      </c>
      <c r="GZ7048" s="81">
        <v>0</v>
      </c>
    </row>
    <row r="7049" spans="98:208" x14ac:dyDescent="0.25">
      <c r="CT7049" s="81" t="s">
        <v>155</v>
      </c>
      <c r="CU7049" s="81" t="s">
        <v>504</v>
      </c>
      <c r="CV7049" s="81" t="s">
        <v>458</v>
      </c>
      <c r="CW7049" s="81">
        <v>2020</v>
      </c>
      <c r="CX7049" s="81">
        <v>0</v>
      </c>
      <c r="CY7049" s="81">
        <v>0</v>
      </c>
      <c r="CZ7049" s="81">
        <v>0</v>
      </c>
      <c r="DA7049" s="81">
        <v>0</v>
      </c>
      <c r="DB7049" s="81">
        <v>8807.9522308763771</v>
      </c>
      <c r="DC7049" s="81">
        <v>222.22942162784571</v>
      </c>
      <c r="DD7049" s="81">
        <v>8585.7228092485311</v>
      </c>
      <c r="DE7049" s="81">
        <v>0</v>
      </c>
      <c r="DF7049" s="81">
        <v>2.4775985538149849</v>
      </c>
      <c r="DG7049" s="81">
        <v>0</v>
      </c>
      <c r="DH7049" s="81">
        <v>0</v>
      </c>
      <c r="DI7049" s="81">
        <v>0</v>
      </c>
      <c r="DJ7049" s="81">
        <v>3.0438210318283861E-7</v>
      </c>
      <c r="DL7049" s="81">
        <v>0</v>
      </c>
      <c r="DM7049" s="81">
        <v>7.5413665865296447E-7</v>
      </c>
      <c r="DN7049" s="81">
        <v>7.5413665865296447E-7</v>
      </c>
      <c r="DO7049" s="81">
        <v>0</v>
      </c>
      <c r="DP7049" s="81">
        <v>0</v>
      </c>
      <c r="DQ7049" s="81">
        <v>0</v>
      </c>
      <c r="DR7049" s="81">
        <v>0</v>
      </c>
      <c r="DS7049" s="81">
        <v>0</v>
      </c>
      <c r="DT7049" s="81">
        <v>0</v>
      </c>
      <c r="DU7049" s="81">
        <v>0</v>
      </c>
      <c r="DV7049" s="81">
        <v>0</v>
      </c>
      <c r="DW7049" s="81">
        <v>0</v>
      </c>
      <c r="GE7049" s="81" t="s">
        <v>449</v>
      </c>
      <c r="GF7049" s="81" t="s">
        <v>155</v>
      </c>
      <c r="GG7049" s="81" t="s">
        <v>509</v>
      </c>
      <c r="GH7049" s="81" t="s">
        <v>452</v>
      </c>
      <c r="GI7049" s="81">
        <v>2022</v>
      </c>
      <c r="GJ7049" s="81" t="s">
        <v>201</v>
      </c>
      <c r="GK7049" s="81">
        <v>0.69641821681223259</v>
      </c>
      <c r="GL7049" s="81">
        <v>1.27</v>
      </c>
      <c r="GM7049" s="81">
        <v>2022</v>
      </c>
      <c r="GN7049" s="81" t="s">
        <v>173</v>
      </c>
      <c r="GO7049" s="81">
        <v>1.1148832299820636E-2</v>
      </c>
      <c r="GP7049" s="81">
        <v>10</v>
      </c>
      <c r="GQ7049" s="81">
        <v>0</v>
      </c>
      <c r="GR7049" s="81" t="s">
        <v>448</v>
      </c>
      <c r="GS7049" s="81">
        <v>1.1148832299820636E-2</v>
      </c>
      <c r="GT7049" s="81">
        <v>7.7642499097797099E-3</v>
      </c>
      <c r="GU7049" s="81">
        <v>1.1148832299820636E-2</v>
      </c>
      <c r="GV7049" s="81">
        <v>7.7642499097797099E-3</v>
      </c>
      <c r="GW7049" s="81">
        <v>1.1148832299820636E-2</v>
      </c>
      <c r="GX7049" s="81">
        <v>7.7642499097797099E-3</v>
      </c>
      <c r="GY7049" s="81">
        <v>0</v>
      </c>
      <c r="GZ7049" s="81">
        <v>0</v>
      </c>
    </row>
    <row r="7050" spans="98:208" x14ac:dyDescent="0.25">
      <c r="CT7050" s="81" t="s">
        <v>155</v>
      </c>
      <c r="CU7050" s="81" t="s">
        <v>504</v>
      </c>
      <c r="CV7050" s="81" t="s">
        <v>458</v>
      </c>
      <c r="CW7050" s="81">
        <v>2021</v>
      </c>
      <c r="CX7050" s="81">
        <v>0</v>
      </c>
      <c r="CY7050" s="81">
        <v>0</v>
      </c>
      <c r="CZ7050" s="81">
        <v>0</v>
      </c>
      <c r="DA7050" s="81">
        <v>0</v>
      </c>
      <c r="DB7050" s="81">
        <v>8807.9522308763771</v>
      </c>
      <c r="DC7050" s="81">
        <v>222.22942162784571</v>
      </c>
      <c r="DD7050" s="81">
        <v>8585.7228092485311</v>
      </c>
      <c r="DE7050" s="81">
        <v>0</v>
      </c>
      <c r="DF7050" s="81">
        <v>2.4775985538149849</v>
      </c>
      <c r="DG7050" s="81">
        <v>2.4775985538149849</v>
      </c>
      <c r="DH7050" s="81">
        <v>0</v>
      </c>
      <c r="DI7050" s="81">
        <v>0</v>
      </c>
      <c r="DJ7050" s="81">
        <v>3.0438210318283861E-7</v>
      </c>
      <c r="DL7050" s="81">
        <v>0</v>
      </c>
      <c r="DM7050" s="81">
        <v>7.5413665865296447E-7</v>
      </c>
      <c r="DN7050" s="81">
        <v>7.5413665865296447E-7</v>
      </c>
      <c r="DO7050" s="81">
        <v>0</v>
      </c>
      <c r="DP7050" s="81">
        <v>7.5413665865296447E-7</v>
      </c>
      <c r="DQ7050" s="81">
        <v>7.5413665865296447E-7</v>
      </c>
      <c r="DR7050" s="81">
        <v>0</v>
      </c>
      <c r="DS7050" s="81">
        <v>0</v>
      </c>
      <c r="DT7050" s="81">
        <v>0</v>
      </c>
      <c r="DU7050" s="81">
        <v>0</v>
      </c>
      <c r="DV7050" s="81">
        <v>0</v>
      </c>
      <c r="DW7050" s="81">
        <v>0</v>
      </c>
      <c r="GE7050" s="81" t="s">
        <v>449</v>
      </c>
      <c r="GF7050" s="81" t="s">
        <v>155</v>
      </c>
      <c r="GG7050" s="81" t="s">
        <v>509</v>
      </c>
      <c r="GH7050" s="81" t="s">
        <v>452</v>
      </c>
      <c r="GI7050" s="81">
        <v>2023</v>
      </c>
      <c r="GJ7050" s="81" t="s">
        <v>201</v>
      </c>
      <c r="GK7050" s="81">
        <v>0.71896016785821393</v>
      </c>
      <c r="GL7050" s="81">
        <v>1.27</v>
      </c>
      <c r="GM7050" s="81">
        <v>2023</v>
      </c>
      <c r="GN7050" s="81" t="s">
        <v>173</v>
      </c>
      <c r="GO7050" s="81">
        <v>1.1148832299820636E-2</v>
      </c>
      <c r="GP7050" s="81">
        <v>10</v>
      </c>
      <c r="GQ7050" s="81">
        <v>0</v>
      </c>
      <c r="GR7050" s="81" t="s">
        <v>448</v>
      </c>
      <c r="GS7050" s="81">
        <v>1.1148832299820636E-2</v>
      </c>
      <c r="GT7050" s="81">
        <v>8.0155663417021215E-3</v>
      </c>
      <c r="GU7050" s="81">
        <v>1.1148832299820636E-2</v>
      </c>
      <c r="GV7050" s="81">
        <v>8.0155663417021215E-3</v>
      </c>
      <c r="GW7050" s="81">
        <v>1.1148832299820636E-2</v>
      </c>
      <c r="GX7050" s="81">
        <v>8.0155663417021215E-3</v>
      </c>
      <c r="GY7050" s="81">
        <v>1.1148832299820636E-2</v>
      </c>
      <c r="GZ7050" s="81">
        <v>8.0155663417021215E-3</v>
      </c>
    </row>
    <row r="7051" spans="98:208" x14ac:dyDescent="0.25">
      <c r="CT7051" s="81" t="s">
        <v>155</v>
      </c>
      <c r="CU7051" s="81" t="s">
        <v>504</v>
      </c>
      <c r="CV7051" s="81" t="s">
        <v>458</v>
      </c>
      <c r="CW7051" s="81">
        <v>2022</v>
      </c>
      <c r="CX7051" s="81">
        <v>0</v>
      </c>
      <c r="CY7051" s="81">
        <v>0</v>
      </c>
      <c r="CZ7051" s="81">
        <v>0</v>
      </c>
      <c r="DA7051" s="81">
        <v>0</v>
      </c>
      <c r="DB7051" s="81">
        <v>8807.9522308763771</v>
      </c>
      <c r="DC7051" s="81">
        <v>222.22942162784571</v>
      </c>
      <c r="DD7051" s="81">
        <v>8585.7228092485311</v>
      </c>
      <c r="DE7051" s="81">
        <v>0</v>
      </c>
      <c r="DF7051" s="81">
        <v>2.4775985538149849</v>
      </c>
      <c r="DG7051" s="81">
        <v>2.4775985538149849</v>
      </c>
      <c r="DH7051" s="81">
        <v>2.4775985538149849</v>
      </c>
      <c r="DI7051" s="81">
        <v>0</v>
      </c>
      <c r="DJ7051" s="81">
        <v>3.0438210318283861E-7</v>
      </c>
      <c r="DL7051" s="81">
        <v>0</v>
      </c>
      <c r="DM7051" s="81">
        <v>7.5413665865296447E-7</v>
      </c>
      <c r="DN7051" s="81">
        <v>7.5413665865296447E-7</v>
      </c>
      <c r="DO7051" s="81">
        <v>0</v>
      </c>
      <c r="DP7051" s="81">
        <v>7.5413665865296447E-7</v>
      </c>
      <c r="DQ7051" s="81">
        <v>7.5413665865296447E-7</v>
      </c>
      <c r="DR7051" s="81">
        <v>0</v>
      </c>
      <c r="DS7051" s="81">
        <v>7.5413665865296447E-7</v>
      </c>
      <c r="DT7051" s="81">
        <v>7.5413665865296447E-7</v>
      </c>
      <c r="DU7051" s="81">
        <v>0</v>
      </c>
      <c r="DV7051" s="81">
        <v>0</v>
      </c>
      <c r="DW7051" s="81">
        <v>0</v>
      </c>
      <c r="GE7051" s="81" t="s">
        <v>449</v>
      </c>
      <c r="GF7051" s="81" t="s">
        <v>155</v>
      </c>
      <c r="GG7051" s="81" t="s">
        <v>509</v>
      </c>
      <c r="GH7051" s="81" t="s">
        <v>452</v>
      </c>
      <c r="GI7051" s="81">
        <v>2024</v>
      </c>
      <c r="GJ7051" s="81" t="s">
        <v>201</v>
      </c>
      <c r="GK7051" s="81">
        <v>0.71896016785821393</v>
      </c>
      <c r="GL7051" s="81">
        <v>1.27</v>
      </c>
      <c r="GM7051" s="81">
        <v>2024</v>
      </c>
      <c r="GN7051" s="81" t="s">
        <v>173</v>
      </c>
      <c r="GO7051" s="81">
        <v>1.1148832299820636E-2</v>
      </c>
      <c r="GP7051" s="81">
        <v>10</v>
      </c>
      <c r="GQ7051" s="81">
        <v>0</v>
      </c>
      <c r="GR7051" s="81" t="s">
        <v>448</v>
      </c>
      <c r="GS7051" s="81">
        <v>1.1148832299820636E-2</v>
      </c>
      <c r="GT7051" s="81">
        <v>8.0155663417021215E-3</v>
      </c>
      <c r="GU7051" s="81">
        <v>1.1148832299820636E-2</v>
      </c>
      <c r="GV7051" s="81">
        <v>8.0155663417021215E-3</v>
      </c>
      <c r="GW7051" s="81">
        <v>1.1148832299820636E-2</v>
      </c>
      <c r="GX7051" s="81">
        <v>8.0155663417021215E-3</v>
      </c>
      <c r="GY7051" s="81">
        <v>1.1148832299820636E-2</v>
      </c>
      <c r="GZ7051" s="81">
        <v>8.0155663417021215E-3</v>
      </c>
    </row>
    <row r="7052" spans="98:208" x14ac:dyDescent="0.25">
      <c r="CT7052" s="81" t="s">
        <v>155</v>
      </c>
      <c r="CU7052" s="81" t="s">
        <v>504</v>
      </c>
      <c r="CV7052" s="81" t="s">
        <v>458</v>
      </c>
      <c r="CW7052" s="81">
        <v>2023</v>
      </c>
      <c r="CX7052" s="81">
        <v>0</v>
      </c>
      <c r="CY7052" s="81">
        <v>0</v>
      </c>
      <c r="CZ7052" s="81">
        <v>0</v>
      </c>
      <c r="DA7052" s="81">
        <v>0</v>
      </c>
      <c r="DB7052" s="81">
        <v>9129.7460702371536</v>
      </c>
      <c r="DC7052" s="81">
        <v>233.23007680795499</v>
      </c>
      <c r="DD7052" s="81">
        <v>8896.5159934292005</v>
      </c>
      <c r="DE7052" s="81">
        <v>0</v>
      </c>
      <c r="DF7052" s="81">
        <v>2.6002430136061765</v>
      </c>
      <c r="DG7052" s="81">
        <v>2.6002430136061765</v>
      </c>
      <c r="DH7052" s="81">
        <v>2.6002430136061765</v>
      </c>
      <c r="DI7052" s="81">
        <v>2.6002430136061765</v>
      </c>
      <c r="DJ7052" s="81">
        <v>3.0438210318283861E-7</v>
      </c>
      <c r="DL7052" s="81">
        <v>0</v>
      </c>
      <c r="DM7052" s="81">
        <v>7.9146743726793039E-7</v>
      </c>
      <c r="DN7052" s="81">
        <v>7.9146743726793039E-7</v>
      </c>
      <c r="DO7052" s="81">
        <v>0</v>
      </c>
      <c r="DP7052" s="81">
        <v>7.9146743726793039E-7</v>
      </c>
      <c r="DQ7052" s="81">
        <v>7.9146743726793039E-7</v>
      </c>
      <c r="DR7052" s="81">
        <v>0</v>
      </c>
      <c r="DS7052" s="81">
        <v>7.9146743726793039E-7</v>
      </c>
      <c r="DT7052" s="81">
        <v>7.9146743726793039E-7</v>
      </c>
      <c r="DU7052" s="81">
        <v>0</v>
      </c>
      <c r="DV7052" s="81">
        <v>7.9146743726793039E-7</v>
      </c>
      <c r="DW7052" s="81">
        <v>7.9146743726793039E-7</v>
      </c>
      <c r="GE7052" s="81" t="s">
        <v>449</v>
      </c>
      <c r="GF7052" s="81" t="s">
        <v>155</v>
      </c>
      <c r="GG7052" s="81" t="s">
        <v>509</v>
      </c>
      <c r="GH7052" s="81" t="s">
        <v>452</v>
      </c>
      <c r="GI7052" s="81">
        <v>2025</v>
      </c>
      <c r="GJ7052" s="81" t="s">
        <v>201</v>
      </c>
      <c r="GK7052" s="81">
        <v>0.71896016785821393</v>
      </c>
      <c r="GL7052" s="81">
        <v>1.27</v>
      </c>
      <c r="GM7052" s="81">
        <v>2025</v>
      </c>
      <c r="GN7052" s="81" t="s">
        <v>173</v>
      </c>
      <c r="GO7052" s="81">
        <v>1.1148832299820636E-2</v>
      </c>
      <c r="GP7052" s="81">
        <v>10</v>
      </c>
      <c r="GQ7052" s="81">
        <v>0</v>
      </c>
      <c r="GR7052" s="81" t="s">
        <v>448</v>
      </c>
      <c r="GS7052" s="81">
        <v>1.1148832299820636E-2</v>
      </c>
      <c r="GT7052" s="81">
        <v>8.0155663417021215E-3</v>
      </c>
      <c r="GU7052" s="81">
        <v>1.1148832299820636E-2</v>
      </c>
      <c r="GV7052" s="81">
        <v>8.0155663417021215E-3</v>
      </c>
      <c r="GW7052" s="81">
        <v>1.1148832299820636E-2</v>
      </c>
      <c r="GX7052" s="81">
        <v>8.0155663417021215E-3</v>
      </c>
      <c r="GY7052" s="81">
        <v>1.1148832299820636E-2</v>
      </c>
      <c r="GZ7052" s="81">
        <v>8.0155663417021215E-3</v>
      </c>
    </row>
    <row r="7053" spans="98:208" x14ac:dyDescent="0.25">
      <c r="CT7053" s="81" t="s">
        <v>155</v>
      </c>
      <c r="CU7053" s="81" t="s">
        <v>504</v>
      </c>
      <c r="CV7053" s="81" t="s">
        <v>458</v>
      </c>
      <c r="CW7053" s="81">
        <v>2024</v>
      </c>
      <c r="CX7053" s="81">
        <v>0</v>
      </c>
      <c r="CY7053" s="81">
        <v>0</v>
      </c>
      <c r="CZ7053" s="81">
        <v>0</v>
      </c>
      <c r="DA7053" s="81">
        <v>0</v>
      </c>
      <c r="DB7053" s="81">
        <v>9129.7460702371536</v>
      </c>
      <c r="DC7053" s="81">
        <v>233.23007680795499</v>
      </c>
      <c r="DD7053" s="81">
        <v>8896.5159934292005</v>
      </c>
      <c r="DE7053" s="81">
        <v>0</v>
      </c>
      <c r="DF7053" s="81">
        <v>2.6002430136061765</v>
      </c>
      <c r="DG7053" s="81">
        <v>2.6002430136061765</v>
      </c>
      <c r="DH7053" s="81">
        <v>2.6002430136061765</v>
      </c>
      <c r="DI7053" s="81">
        <v>2.6002430136061765</v>
      </c>
      <c r="DJ7053" s="81">
        <v>3.0438210318283861E-7</v>
      </c>
      <c r="DL7053" s="81">
        <v>0</v>
      </c>
      <c r="DM7053" s="81">
        <v>7.9146743726793039E-7</v>
      </c>
      <c r="DN7053" s="81">
        <v>7.9146743726793039E-7</v>
      </c>
      <c r="DO7053" s="81">
        <v>0</v>
      </c>
      <c r="DP7053" s="81">
        <v>7.9146743726793039E-7</v>
      </c>
      <c r="DQ7053" s="81">
        <v>7.9146743726793039E-7</v>
      </c>
      <c r="DR7053" s="81">
        <v>0</v>
      </c>
      <c r="DS7053" s="81">
        <v>7.9146743726793039E-7</v>
      </c>
      <c r="DT7053" s="81">
        <v>7.9146743726793039E-7</v>
      </c>
      <c r="DU7053" s="81">
        <v>0</v>
      </c>
      <c r="DV7053" s="81">
        <v>7.9146743726793039E-7</v>
      </c>
      <c r="DW7053" s="81">
        <v>7.9146743726793039E-7</v>
      </c>
      <c r="GE7053" s="81" t="s">
        <v>449</v>
      </c>
      <c r="GF7053" s="81" t="s">
        <v>155</v>
      </c>
      <c r="GG7053" s="81" t="s">
        <v>509</v>
      </c>
      <c r="GH7053" s="81" t="s">
        <v>452</v>
      </c>
      <c r="GI7053" s="81">
        <v>2026</v>
      </c>
      <c r="GJ7053" s="81" t="s">
        <v>201</v>
      </c>
      <c r="GK7053" s="81">
        <v>0.71896016785821393</v>
      </c>
      <c r="GL7053" s="81">
        <v>1.27</v>
      </c>
      <c r="GM7053" s="81">
        <v>2026</v>
      </c>
      <c r="GN7053" s="81" t="s">
        <v>173</v>
      </c>
      <c r="GO7053" s="81">
        <v>1.1148832299820636E-2</v>
      </c>
      <c r="GP7053" s="81">
        <v>10</v>
      </c>
      <c r="GQ7053" s="81">
        <v>0</v>
      </c>
      <c r="GR7053" s="81" t="s">
        <v>448</v>
      </c>
      <c r="GS7053" s="81">
        <v>1.1148832299820636E-2</v>
      </c>
      <c r="GT7053" s="81">
        <v>8.0155663417021215E-3</v>
      </c>
      <c r="GU7053" s="81">
        <v>1.1148832299820636E-2</v>
      </c>
      <c r="GV7053" s="81">
        <v>8.0155663417021215E-3</v>
      </c>
      <c r="GW7053" s="81">
        <v>1.1148832299820636E-2</v>
      </c>
      <c r="GX7053" s="81">
        <v>8.0155663417021215E-3</v>
      </c>
      <c r="GY7053" s="81">
        <v>1.1148832299820636E-2</v>
      </c>
      <c r="GZ7053" s="81">
        <v>8.0155663417021215E-3</v>
      </c>
    </row>
    <row r="7054" spans="98:208" x14ac:dyDescent="0.25">
      <c r="CT7054" s="81" t="s">
        <v>155</v>
      </c>
      <c r="CU7054" s="81" t="s">
        <v>504</v>
      </c>
      <c r="CV7054" s="81" t="s">
        <v>458</v>
      </c>
      <c r="CW7054" s="81">
        <v>2025</v>
      </c>
      <c r="CX7054" s="81">
        <v>0</v>
      </c>
      <c r="CY7054" s="81">
        <v>0</v>
      </c>
      <c r="CZ7054" s="81">
        <v>0</v>
      </c>
      <c r="DA7054" s="81">
        <v>0</v>
      </c>
      <c r="DB7054" s="81">
        <v>9129.7460702371536</v>
      </c>
      <c r="DC7054" s="81">
        <v>233.23007680795499</v>
      </c>
      <c r="DD7054" s="81">
        <v>8896.5159934292005</v>
      </c>
      <c r="DE7054" s="81">
        <v>0</v>
      </c>
      <c r="DF7054" s="81">
        <v>2.6002430136061765</v>
      </c>
      <c r="DG7054" s="81">
        <v>2.6002430136061765</v>
      </c>
      <c r="DH7054" s="81">
        <v>2.6002430136061765</v>
      </c>
      <c r="DI7054" s="81">
        <v>2.6002430136061765</v>
      </c>
      <c r="DJ7054" s="81">
        <v>3.0438210318283861E-7</v>
      </c>
      <c r="DL7054" s="81">
        <v>0</v>
      </c>
      <c r="DM7054" s="81">
        <v>7.9146743726793039E-7</v>
      </c>
      <c r="DN7054" s="81">
        <v>7.9146743726793039E-7</v>
      </c>
      <c r="DO7054" s="81">
        <v>0</v>
      </c>
      <c r="DP7054" s="81">
        <v>7.9146743726793039E-7</v>
      </c>
      <c r="DQ7054" s="81">
        <v>7.9146743726793039E-7</v>
      </c>
      <c r="DR7054" s="81">
        <v>0</v>
      </c>
      <c r="DS7054" s="81">
        <v>7.9146743726793039E-7</v>
      </c>
      <c r="DT7054" s="81">
        <v>7.9146743726793039E-7</v>
      </c>
      <c r="DU7054" s="81">
        <v>0</v>
      </c>
      <c r="DV7054" s="81">
        <v>7.9146743726793039E-7</v>
      </c>
      <c r="DW7054" s="81">
        <v>7.9146743726793039E-7</v>
      </c>
      <c r="GE7054" s="81" t="s">
        <v>449</v>
      </c>
      <c r="GF7054" s="81" t="s">
        <v>155</v>
      </c>
      <c r="GG7054" s="81" t="s">
        <v>509</v>
      </c>
      <c r="GH7054" s="81" t="s">
        <v>452</v>
      </c>
      <c r="GI7054" s="81">
        <v>2027</v>
      </c>
      <c r="GJ7054" s="81" t="s">
        <v>201</v>
      </c>
      <c r="GK7054" s="81">
        <v>0.71896016785821393</v>
      </c>
      <c r="GL7054" s="81">
        <v>1.27</v>
      </c>
      <c r="GM7054" s="81">
        <v>2027</v>
      </c>
      <c r="GN7054" s="81" t="s">
        <v>173</v>
      </c>
      <c r="GO7054" s="81">
        <v>1.1148832299820636E-2</v>
      </c>
      <c r="GP7054" s="81">
        <v>10</v>
      </c>
      <c r="GQ7054" s="81">
        <v>0</v>
      </c>
      <c r="GR7054" s="81" t="s">
        <v>448</v>
      </c>
      <c r="GS7054" s="81">
        <v>1.1148832299820636E-2</v>
      </c>
      <c r="GT7054" s="81">
        <v>8.0155663417021215E-3</v>
      </c>
      <c r="GU7054" s="81">
        <v>1.1148832299820636E-2</v>
      </c>
      <c r="GV7054" s="81">
        <v>8.0155663417021215E-3</v>
      </c>
      <c r="GW7054" s="81">
        <v>1.1148832299820636E-2</v>
      </c>
      <c r="GX7054" s="81">
        <v>8.0155663417021215E-3</v>
      </c>
      <c r="GY7054" s="81">
        <v>1.1148832299820636E-2</v>
      </c>
      <c r="GZ7054" s="81">
        <v>8.0155663417021215E-3</v>
      </c>
    </row>
    <row r="7055" spans="98:208" x14ac:dyDescent="0.25">
      <c r="CT7055" s="81" t="s">
        <v>155</v>
      </c>
      <c r="CU7055" s="81" t="s">
        <v>504</v>
      </c>
      <c r="CV7055" s="81" t="s">
        <v>458</v>
      </c>
      <c r="CW7055" s="81">
        <v>2026</v>
      </c>
      <c r="CX7055" s="81">
        <v>0</v>
      </c>
      <c r="CY7055" s="81">
        <v>0</v>
      </c>
      <c r="CZ7055" s="81">
        <v>0</v>
      </c>
      <c r="DA7055" s="81">
        <v>0</v>
      </c>
      <c r="DB7055" s="81">
        <v>9129.7460702371536</v>
      </c>
      <c r="DC7055" s="81">
        <v>233.23007680795499</v>
      </c>
      <c r="DD7055" s="81">
        <v>8896.5159934292005</v>
      </c>
      <c r="DE7055" s="81">
        <v>0</v>
      </c>
      <c r="DF7055" s="81">
        <v>2.6002430136061765</v>
      </c>
      <c r="DG7055" s="81">
        <v>2.6002430136061765</v>
      </c>
      <c r="DH7055" s="81">
        <v>2.6002430136061765</v>
      </c>
      <c r="DI7055" s="81">
        <v>2.6002430136061765</v>
      </c>
      <c r="DJ7055" s="81">
        <v>3.0438210318283861E-7</v>
      </c>
      <c r="DL7055" s="81">
        <v>0</v>
      </c>
      <c r="DM7055" s="81">
        <v>7.9146743726793039E-7</v>
      </c>
      <c r="DN7055" s="81">
        <v>7.9146743726793039E-7</v>
      </c>
      <c r="DO7055" s="81">
        <v>0</v>
      </c>
      <c r="DP7055" s="81">
        <v>7.9146743726793039E-7</v>
      </c>
      <c r="DQ7055" s="81">
        <v>7.9146743726793039E-7</v>
      </c>
      <c r="DR7055" s="81">
        <v>0</v>
      </c>
      <c r="DS7055" s="81">
        <v>7.9146743726793039E-7</v>
      </c>
      <c r="DT7055" s="81">
        <v>7.9146743726793039E-7</v>
      </c>
      <c r="DU7055" s="81">
        <v>0</v>
      </c>
      <c r="DV7055" s="81">
        <v>7.9146743726793039E-7</v>
      </c>
      <c r="DW7055" s="81">
        <v>7.9146743726793039E-7</v>
      </c>
      <c r="GE7055" s="81" t="s">
        <v>449</v>
      </c>
      <c r="GF7055" s="81" t="s">
        <v>155</v>
      </c>
      <c r="GG7055" s="81" t="s">
        <v>509</v>
      </c>
      <c r="GH7055" s="81" t="s">
        <v>452</v>
      </c>
      <c r="GI7055" s="81">
        <v>2028</v>
      </c>
      <c r="GJ7055" s="81" t="s">
        <v>201</v>
      </c>
      <c r="GK7055" s="81">
        <v>0.74733835430388984</v>
      </c>
      <c r="GL7055" s="81">
        <v>1.27</v>
      </c>
      <c r="GM7055" s="81">
        <v>2028</v>
      </c>
      <c r="GN7055" s="81" t="s">
        <v>173</v>
      </c>
      <c r="GO7055" s="81">
        <v>1.1148832299820636E-2</v>
      </c>
      <c r="GP7055" s="81">
        <v>10</v>
      </c>
      <c r="GQ7055" s="81">
        <v>0</v>
      </c>
      <c r="GR7055" s="81" t="s">
        <v>448</v>
      </c>
      <c r="GS7055" s="81">
        <v>1.1148832299820636E-2</v>
      </c>
      <c r="GT7055" s="81">
        <v>8.3319499833580061E-3</v>
      </c>
      <c r="GU7055" s="81">
        <v>1.1148832299820636E-2</v>
      </c>
      <c r="GV7055" s="81">
        <v>8.3319499833580061E-3</v>
      </c>
      <c r="GW7055" s="81">
        <v>1.1148832299820636E-2</v>
      </c>
      <c r="GX7055" s="81">
        <v>8.3319499833580061E-3</v>
      </c>
      <c r="GY7055" s="81">
        <v>1.1148832299820636E-2</v>
      </c>
      <c r="GZ7055" s="81">
        <v>8.3319499833580061E-3</v>
      </c>
    </row>
    <row r="7056" spans="98:208" x14ac:dyDescent="0.25">
      <c r="CT7056" s="81" t="s">
        <v>155</v>
      </c>
      <c r="CU7056" s="81" t="s">
        <v>504</v>
      </c>
      <c r="CV7056" s="81" t="s">
        <v>458</v>
      </c>
      <c r="CW7056" s="81">
        <v>2027</v>
      </c>
      <c r="CX7056" s="81">
        <v>0</v>
      </c>
      <c r="CY7056" s="81">
        <v>0</v>
      </c>
      <c r="CZ7056" s="81">
        <v>0</v>
      </c>
      <c r="DA7056" s="81">
        <v>0</v>
      </c>
      <c r="DB7056" s="81">
        <v>9129.7460702371536</v>
      </c>
      <c r="DC7056" s="81">
        <v>233.23007680795499</v>
      </c>
      <c r="DD7056" s="81">
        <v>8896.5159934292005</v>
      </c>
      <c r="DE7056" s="81">
        <v>0</v>
      </c>
      <c r="DF7056" s="81">
        <v>2.6002430136061765</v>
      </c>
      <c r="DG7056" s="81">
        <v>2.6002430136061765</v>
      </c>
      <c r="DH7056" s="81">
        <v>2.6002430136061765</v>
      </c>
      <c r="DI7056" s="81">
        <v>2.6002430136061765</v>
      </c>
      <c r="DJ7056" s="81">
        <v>3.0438210318283861E-7</v>
      </c>
      <c r="DL7056" s="81">
        <v>0</v>
      </c>
      <c r="DM7056" s="81">
        <v>7.9146743726793039E-7</v>
      </c>
      <c r="DN7056" s="81">
        <v>7.9146743726793039E-7</v>
      </c>
      <c r="DO7056" s="81">
        <v>0</v>
      </c>
      <c r="DP7056" s="81">
        <v>7.9146743726793039E-7</v>
      </c>
      <c r="DQ7056" s="81">
        <v>7.9146743726793039E-7</v>
      </c>
      <c r="DR7056" s="81">
        <v>0</v>
      </c>
      <c r="DS7056" s="81">
        <v>7.9146743726793039E-7</v>
      </c>
      <c r="DT7056" s="81">
        <v>7.9146743726793039E-7</v>
      </c>
      <c r="DU7056" s="81">
        <v>0</v>
      </c>
      <c r="DV7056" s="81">
        <v>7.9146743726793039E-7</v>
      </c>
      <c r="DW7056" s="81">
        <v>7.9146743726793039E-7</v>
      </c>
      <c r="GE7056" s="81" t="s">
        <v>449</v>
      </c>
      <c r="GF7056" s="81" t="s">
        <v>155</v>
      </c>
      <c r="GG7056" s="81" t="s">
        <v>509</v>
      </c>
      <c r="GH7056" s="81" t="s">
        <v>452</v>
      </c>
      <c r="GI7056" s="81">
        <v>2029</v>
      </c>
      <c r="GJ7056" s="81" t="s">
        <v>201</v>
      </c>
      <c r="GK7056" s="81">
        <v>0.74733835430388984</v>
      </c>
      <c r="GL7056" s="81">
        <v>1.27</v>
      </c>
      <c r="GM7056" s="81">
        <v>2029</v>
      </c>
      <c r="GN7056" s="81" t="s">
        <v>173</v>
      </c>
      <c r="GO7056" s="81">
        <v>1.1148832299820636E-2</v>
      </c>
      <c r="GP7056" s="81">
        <v>10</v>
      </c>
      <c r="GQ7056" s="81">
        <v>0</v>
      </c>
      <c r="GR7056" s="81" t="s">
        <v>448</v>
      </c>
      <c r="GS7056" s="81">
        <v>1.1148832299820636E-2</v>
      </c>
      <c r="GT7056" s="81">
        <v>8.3319499833580061E-3</v>
      </c>
      <c r="GU7056" s="81">
        <v>1.1148832299820636E-2</v>
      </c>
      <c r="GV7056" s="81">
        <v>8.3319499833580061E-3</v>
      </c>
      <c r="GW7056" s="81">
        <v>1.1148832299820636E-2</v>
      </c>
      <c r="GX7056" s="81">
        <v>8.3319499833580061E-3</v>
      </c>
      <c r="GY7056" s="81">
        <v>1.1148832299820636E-2</v>
      </c>
      <c r="GZ7056" s="81">
        <v>8.3319499833580061E-3</v>
      </c>
    </row>
    <row r="7057" spans="98:208" x14ac:dyDescent="0.25">
      <c r="CT7057" s="81" t="s">
        <v>155</v>
      </c>
      <c r="CU7057" s="81" t="s">
        <v>504</v>
      </c>
      <c r="CV7057" s="81" t="s">
        <v>458</v>
      </c>
      <c r="CW7057" s="81">
        <v>2028</v>
      </c>
      <c r="CX7057" s="81">
        <v>0</v>
      </c>
      <c r="CY7057" s="81">
        <v>0</v>
      </c>
      <c r="CZ7057" s="81">
        <v>0</v>
      </c>
      <c r="DA7057" s="81">
        <v>0</v>
      </c>
      <c r="DB7057" s="81">
        <v>9534.9220877100925</v>
      </c>
      <c r="DC7057" s="81">
        <v>247.27299216496391</v>
      </c>
      <c r="DD7057" s="81">
        <v>9287.64909554513</v>
      </c>
      <c r="DE7057" s="81">
        <v>0</v>
      </c>
      <c r="DF7057" s="81">
        <v>2.7568051219220449</v>
      </c>
      <c r="DG7057" s="81">
        <v>2.7568051219220449</v>
      </c>
      <c r="DH7057" s="81">
        <v>2.7568051219220449</v>
      </c>
      <c r="DI7057" s="81">
        <v>2.7568051219220449</v>
      </c>
      <c r="DJ7057" s="81">
        <v>3.0438210318283861E-7</v>
      </c>
      <c r="DL7057" s="81">
        <v>0</v>
      </c>
      <c r="DM7057" s="81">
        <v>8.3912214107585381E-7</v>
      </c>
      <c r="DN7057" s="81">
        <v>8.3912214107585381E-7</v>
      </c>
      <c r="DO7057" s="81">
        <v>0</v>
      </c>
      <c r="DP7057" s="81">
        <v>8.3912214107585381E-7</v>
      </c>
      <c r="DQ7057" s="81">
        <v>8.3912214107585381E-7</v>
      </c>
      <c r="DR7057" s="81">
        <v>0</v>
      </c>
      <c r="DS7057" s="81">
        <v>8.3912214107585381E-7</v>
      </c>
      <c r="DT7057" s="81">
        <v>8.3912214107585381E-7</v>
      </c>
      <c r="DU7057" s="81">
        <v>0</v>
      </c>
      <c r="DV7057" s="81">
        <v>8.3912214107585381E-7</v>
      </c>
      <c r="DW7057" s="81">
        <v>8.3912214107585381E-7</v>
      </c>
      <c r="GE7057" s="81" t="s">
        <v>449</v>
      </c>
      <c r="GF7057" s="81" t="s">
        <v>155</v>
      </c>
      <c r="GG7057" s="81" t="s">
        <v>509</v>
      </c>
      <c r="GH7057" s="81" t="s">
        <v>452</v>
      </c>
      <c r="GI7057" s="81">
        <v>2030</v>
      </c>
      <c r="GJ7057" s="81" t="s">
        <v>201</v>
      </c>
      <c r="GK7057" s="81">
        <v>0.74733835430388984</v>
      </c>
      <c r="GL7057" s="81">
        <v>1.27</v>
      </c>
      <c r="GM7057" s="81">
        <v>2030</v>
      </c>
      <c r="GN7057" s="81" t="s">
        <v>173</v>
      </c>
      <c r="GO7057" s="81">
        <v>1.1148832299820636E-2</v>
      </c>
      <c r="GP7057" s="81">
        <v>10</v>
      </c>
      <c r="GQ7057" s="81">
        <v>0</v>
      </c>
      <c r="GR7057" s="81" t="s">
        <v>448</v>
      </c>
      <c r="GS7057" s="81">
        <v>0</v>
      </c>
      <c r="GT7057" s="81">
        <v>0</v>
      </c>
      <c r="GU7057" s="81">
        <v>1.1148832299820636E-2</v>
      </c>
      <c r="GV7057" s="81">
        <v>8.3319499833580061E-3</v>
      </c>
      <c r="GW7057" s="81">
        <v>1.1148832299820636E-2</v>
      </c>
      <c r="GX7057" s="81">
        <v>8.3319499833580061E-3</v>
      </c>
      <c r="GY7057" s="81">
        <v>1.1148832299820636E-2</v>
      </c>
      <c r="GZ7057" s="81">
        <v>8.3319499833580061E-3</v>
      </c>
    </row>
    <row r="7058" spans="98:208" x14ac:dyDescent="0.25">
      <c r="CT7058" s="81" t="s">
        <v>155</v>
      </c>
      <c r="CU7058" s="81" t="s">
        <v>504</v>
      </c>
      <c r="CV7058" s="81" t="s">
        <v>458</v>
      </c>
      <c r="CW7058" s="81">
        <v>2029</v>
      </c>
      <c r="CX7058" s="81">
        <v>0</v>
      </c>
      <c r="CY7058" s="81">
        <v>0</v>
      </c>
      <c r="CZ7058" s="81">
        <v>0</v>
      </c>
      <c r="DA7058" s="81">
        <v>0</v>
      </c>
      <c r="DB7058" s="81">
        <v>9534.9220877100925</v>
      </c>
      <c r="DC7058" s="81">
        <v>247.27299216496391</v>
      </c>
      <c r="DD7058" s="81">
        <v>9287.64909554513</v>
      </c>
      <c r="DE7058" s="81">
        <v>0</v>
      </c>
      <c r="DF7058" s="81">
        <v>2.7568051219220449</v>
      </c>
      <c r="DG7058" s="81">
        <v>2.7568051219220449</v>
      </c>
      <c r="DH7058" s="81">
        <v>2.7568051219220449</v>
      </c>
      <c r="DI7058" s="81">
        <v>2.7568051219220449</v>
      </c>
      <c r="DJ7058" s="81">
        <v>3.0438210318283861E-7</v>
      </c>
      <c r="DL7058" s="81">
        <v>0</v>
      </c>
      <c r="DM7058" s="81">
        <v>8.3912214107585381E-7</v>
      </c>
      <c r="DN7058" s="81">
        <v>8.3912214107585381E-7</v>
      </c>
      <c r="DO7058" s="81">
        <v>0</v>
      </c>
      <c r="DP7058" s="81">
        <v>8.3912214107585381E-7</v>
      </c>
      <c r="DQ7058" s="81">
        <v>8.3912214107585381E-7</v>
      </c>
      <c r="DR7058" s="81">
        <v>0</v>
      </c>
      <c r="DS7058" s="81">
        <v>8.3912214107585381E-7</v>
      </c>
      <c r="DT7058" s="81">
        <v>8.3912214107585381E-7</v>
      </c>
      <c r="DU7058" s="81">
        <v>0</v>
      </c>
      <c r="DV7058" s="81">
        <v>8.3912214107585381E-7</v>
      </c>
      <c r="DW7058" s="81">
        <v>8.3912214107585381E-7</v>
      </c>
      <c r="GE7058" s="81" t="s">
        <v>449</v>
      </c>
      <c r="GF7058" s="81" t="s">
        <v>155</v>
      </c>
      <c r="GG7058" s="81" t="s">
        <v>509</v>
      </c>
      <c r="GH7058" s="81" t="s">
        <v>452</v>
      </c>
      <c r="GI7058" s="81">
        <v>2031</v>
      </c>
      <c r="GJ7058" s="81" t="s">
        <v>201</v>
      </c>
      <c r="GK7058" s="81">
        <v>0.74733835430388984</v>
      </c>
      <c r="GL7058" s="81">
        <v>1.27</v>
      </c>
      <c r="GM7058" s="81">
        <v>2031</v>
      </c>
      <c r="GN7058" s="81" t="s">
        <v>173</v>
      </c>
      <c r="GO7058" s="81">
        <v>1.1148832299820636E-2</v>
      </c>
      <c r="GP7058" s="81">
        <v>10</v>
      </c>
      <c r="GQ7058" s="81">
        <v>0</v>
      </c>
      <c r="GR7058" s="81" t="s">
        <v>448</v>
      </c>
      <c r="GS7058" s="81">
        <v>0</v>
      </c>
      <c r="GT7058" s="81">
        <v>0</v>
      </c>
      <c r="GU7058" s="81">
        <v>0</v>
      </c>
      <c r="GV7058" s="81">
        <v>0</v>
      </c>
      <c r="GW7058" s="81">
        <v>1.1148832299820636E-2</v>
      </c>
      <c r="GX7058" s="81">
        <v>8.3319499833580061E-3</v>
      </c>
      <c r="GY7058" s="81">
        <v>1.1148832299820636E-2</v>
      </c>
      <c r="GZ7058" s="81">
        <v>8.3319499833580061E-3</v>
      </c>
    </row>
    <row r="7059" spans="98:208" x14ac:dyDescent="0.25">
      <c r="CT7059" s="81" t="s">
        <v>155</v>
      </c>
      <c r="CU7059" s="81" t="s">
        <v>504</v>
      </c>
      <c r="CV7059" s="81" t="s">
        <v>458</v>
      </c>
      <c r="CW7059" s="81">
        <v>2030</v>
      </c>
      <c r="CX7059" s="81">
        <v>0</v>
      </c>
      <c r="CY7059" s="81">
        <v>0</v>
      </c>
      <c r="CZ7059" s="81">
        <v>0</v>
      </c>
      <c r="DA7059" s="81">
        <v>0</v>
      </c>
      <c r="DB7059" s="81">
        <v>9534.9220877100925</v>
      </c>
      <c r="DC7059" s="81">
        <v>247.27299216496391</v>
      </c>
      <c r="DD7059" s="81">
        <v>9287.64909554513</v>
      </c>
      <c r="DE7059" s="81">
        <v>0</v>
      </c>
      <c r="DF7059" s="81">
        <v>0</v>
      </c>
      <c r="DG7059" s="81">
        <v>2.7568051219220449</v>
      </c>
      <c r="DH7059" s="81">
        <v>2.7568051219220449</v>
      </c>
      <c r="DI7059" s="81">
        <v>2.7568051219220449</v>
      </c>
      <c r="DJ7059" s="81">
        <v>3.0438210318283861E-7</v>
      </c>
      <c r="DL7059" s="81">
        <v>0</v>
      </c>
      <c r="DM7059" s="81">
        <v>0</v>
      </c>
      <c r="DN7059" s="81">
        <v>0</v>
      </c>
      <c r="DO7059" s="81">
        <v>0</v>
      </c>
      <c r="DP7059" s="81">
        <v>8.3912214107585381E-7</v>
      </c>
      <c r="DQ7059" s="81">
        <v>8.3912214107585381E-7</v>
      </c>
      <c r="DR7059" s="81">
        <v>0</v>
      </c>
      <c r="DS7059" s="81">
        <v>8.3912214107585381E-7</v>
      </c>
      <c r="DT7059" s="81">
        <v>8.3912214107585381E-7</v>
      </c>
      <c r="DU7059" s="81">
        <v>0</v>
      </c>
      <c r="DV7059" s="81">
        <v>8.3912214107585381E-7</v>
      </c>
      <c r="DW7059" s="81">
        <v>8.3912214107585381E-7</v>
      </c>
      <c r="GE7059" s="81" t="s">
        <v>449</v>
      </c>
      <c r="GF7059" s="81" t="s">
        <v>155</v>
      </c>
      <c r="GG7059" s="81" t="s">
        <v>509</v>
      </c>
      <c r="GH7059" s="81" t="s">
        <v>452</v>
      </c>
      <c r="GI7059" s="81">
        <v>2032</v>
      </c>
      <c r="GJ7059" s="81" t="s">
        <v>201</v>
      </c>
      <c r="GK7059" s="81">
        <v>0.74733835430388984</v>
      </c>
      <c r="GL7059" s="81">
        <v>1.27</v>
      </c>
      <c r="GM7059" s="81">
        <v>2032</v>
      </c>
      <c r="GN7059" s="81" t="s">
        <v>173</v>
      </c>
      <c r="GO7059" s="81">
        <v>1.1148832299820636E-2</v>
      </c>
      <c r="GP7059" s="81">
        <v>10</v>
      </c>
      <c r="GQ7059" s="81">
        <v>0</v>
      </c>
      <c r="GR7059" s="81" t="s">
        <v>448</v>
      </c>
      <c r="GS7059" s="81">
        <v>0</v>
      </c>
      <c r="GT7059" s="81">
        <v>0</v>
      </c>
      <c r="GU7059" s="81">
        <v>0</v>
      </c>
      <c r="GV7059" s="81">
        <v>0</v>
      </c>
      <c r="GW7059" s="81">
        <v>0</v>
      </c>
      <c r="GX7059" s="81">
        <v>0</v>
      </c>
      <c r="GY7059" s="81">
        <v>1.1148832299820636E-2</v>
      </c>
      <c r="GZ7059" s="81">
        <v>8.3319499833580061E-3</v>
      </c>
    </row>
    <row r="7060" spans="98:208" x14ac:dyDescent="0.25">
      <c r="CT7060" s="81" t="s">
        <v>155</v>
      </c>
      <c r="CU7060" s="81" t="s">
        <v>504</v>
      </c>
      <c r="CV7060" s="81" t="s">
        <v>458</v>
      </c>
      <c r="CW7060" s="81">
        <v>2031</v>
      </c>
      <c r="CX7060" s="81">
        <v>0</v>
      </c>
      <c r="CY7060" s="81">
        <v>0</v>
      </c>
      <c r="CZ7060" s="81">
        <v>0</v>
      </c>
      <c r="DA7060" s="81">
        <v>0</v>
      </c>
      <c r="DB7060" s="81">
        <v>9534.9220877100925</v>
      </c>
      <c r="DC7060" s="81">
        <v>247.27299216496391</v>
      </c>
      <c r="DD7060" s="81">
        <v>9287.64909554513</v>
      </c>
      <c r="DE7060" s="81">
        <v>0</v>
      </c>
      <c r="DF7060" s="81">
        <v>0</v>
      </c>
      <c r="DG7060" s="81">
        <v>0</v>
      </c>
      <c r="DH7060" s="81">
        <v>2.7568051219220449</v>
      </c>
      <c r="DI7060" s="81">
        <v>2.7568051219220449</v>
      </c>
      <c r="DJ7060" s="81">
        <v>3.0438210318283861E-7</v>
      </c>
      <c r="DL7060" s="81">
        <v>0</v>
      </c>
      <c r="DM7060" s="81">
        <v>0</v>
      </c>
      <c r="DN7060" s="81">
        <v>0</v>
      </c>
      <c r="DO7060" s="81">
        <v>0</v>
      </c>
      <c r="DP7060" s="81">
        <v>0</v>
      </c>
      <c r="DQ7060" s="81">
        <v>0</v>
      </c>
      <c r="DR7060" s="81">
        <v>0</v>
      </c>
      <c r="DS7060" s="81">
        <v>8.3912214107585381E-7</v>
      </c>
      <c r="DT7060" s="81">
        <v>8.3912214107585381E-7</v>
      </c>
      <c r="DU7060" s="81">
        <v>0</v>
      </c>
      <c r="DV7060" s="81">
        <v>8.3912214107585381E-7</v>
      </c>
      <c r="DW7060" s="81">
        <v>8.3912214107585381E-7</v>
      </c>
      <c r="GE7060" s="81" t="s">
        <v>449</v>
      </c>
      <c r="GF7060" s="81" t="s">
        <v>155</v>
      </c>
      <c r="GG7060" s="81" t="s">
        <v>509</v>
      </c>
      <c r="GH7060" s="81" t="s">
        <v>453</v>
      </c>
      <c r="GI7060" s="81">
        <v>2021</v>
      </c>
      <c r="GJ7060" s="81" t="s">
        <v>201</v>
      </c>
      <c r="GK7060" s="81">
        <v>3.6425060683975767E-2</v>
      </c>
      <c r="GL7060" s="81">
        <v>1.27</v>
      </c>
      <c r="GM7060" s="81">
        <v>2021</v>
      </c>
      <c r="GN7060" s="81" t="s">
        <v>173</v>
      </c>
      <c r="GO7060" s="81">
        <v>1.1148832299820636E-2</v>
      </c>
      <c r="GP7060" s="81">
        <v>10</v>
      </c>
      <c r="GQ7060" s="81">
        <v>0</v>
      </c>
      <c r="GR7060" s="81" t="s">
        <v>448</v>
      </c>
      <c r="GS7060" s="81">
        <v>1.1148832299820636E-2</v>
      </c>
      <c r="GT7060" s="81">
        <v>4.0609689307643577E-4</v>
      </c>
      <c r="GU7060" s="81">
        <v>1.1148832299820636E-2</v>
      </c>
      <c r="GV7060" s="81">
        <v>4.0609689307643577E-4</v>
      </c>
      <c r="GW7060" s="81">
        <v>0</v>
      </c>
      <c r="GX7060" s="81">
        <v>0</v>
      </c>
      <c r="GY7060" s="81">
        <v>0</v>
      </c>
      <c r="GZ7060" s="81">
        <v>0</v>
      </c>
    </row>
    <row r="7061" spans="98:208" x14ac:dyDescent="0.25">
      <c r="CT7061" s="81" t="s">
        <v>155</v>
      </c>
      <c r="CU7061" s="81" t="s">
        <v>504</v>
      </c>
      <c r="CV7061" s="81" t="s">
        <v>458</v>
      </c>
      <c r="CW7061" s="81">
        <v>2032</v>
      </c>
      <c r="CX7061" s="81">
        <v>0</v>
      </c>
      <c r="CY7061" s="81">
        <v>0</v>
      </c>
      <c r="CZ7061" s="81">
        <v>0</v>
      </c>
      <c r="DA7061" s="81">
        <v>0</v>
      </c>
      <c r="DB7061" s="81">
        <v>9534.9220877100925</v>
      </c>
      <c r="DC7061" s="81">
        <v>247.27299216496391</v>
      </c>
      <c r="DD7061" s="81">
        <v>9287.64909554513</v>
      </c>
      <c r="DE7061" s="81">
        <v>0</v>
      </c>
      <c r="DF7061" s="81">
        <v>0</v>
      </c>
      <c r="DG7061" s="81">
        <v>0</v>
      </c>
      <c r="DH7061" s="81">
        <v>0</v>
      </c>
      <c r="DI7061" s="81">
        <v>2.7568051219220449</v>
      </c>
      <c r="DJ7061" s="81">
        <v>3.0438210318283861E-7</v>
      </c>
      <c r="DL7061" s="81">
        <v>0</v>
      </c>
      <c r="DM7061" s="81">
        <v>0</v>
      </c>
      <c r="DN7061" s="81">
        <v>0</v>
      </c>
      <c r="DO7061" s="81">
        <v>0</v>
      </c>
      <c r="DP7061" s="81">
        <v>0</v>
      </c>
      <c r="DQ7061" s="81">
        <v>0</v>
      </c>
      <c r="DR7061" s="81">
        <v>0</v>
      </c>
      <c r="DS7061" s="81">
        <v>0</v>
      </c>
      <c r="DT7061" s="81">
        <v>0</v>
      </c>
      <c r="DU7061" s="81">
        <v>0</v>
      </c>
      <c r="DV7061" s="81">
        <v>8.3912214107585381E-7</v>
      </c>
      <c r="DW7061" s="81">
        <v>8.3912214107585381E-7</v>
      </c>
      <c r="GE7061" s="81" t="s">
        <v>449</v>
      </c>
      <c r="GF7061" s="81" t="s">
        <v>155</v>
      </c>
      <c r="GG7061" s="81" t="s">
        <v>509</v>
      </c>
      <c r="GH7061" s="81" t="s">
        <v>453</v>
      </c>
      <c r="GI7061" s="81">
        <v>2022</v>
      </c>
      <c r="GJ7061" s="81" t="s">
        <v>201</v>
      </c>
      <c r="GK7061" s="81">
        <v>3.6425060683975767E-2</v>
      </c>
      <c r="GL7061" s="81">
        <v>1.27</v>
      </c>
      <c r="GM7061" s="81">
        <v>2022</v>
      </c>
      <c r="GN7061" s="81" t="s">
        <v>173</v>
      </c>
      <c r="GO7061" s="81">
        <v>1.1148832299820636E-2</v>
      </c>
      <c r="GP7061" s="81">
        <v>10</v>
      </c>
      <c r="GQ7061" s="81">
        <v>0</v>
      </c>
      <c r="GR7061" s="81" t="s">
        <v>448</v>
      </c>
      <c r="GS7061" s="81">
        <v>1.1148832299820636E-2</v>
      </c>
      <c r="GT7061" s="81">
        <v>4.0609689307643577E-4</v>
      </c>
      <c r="GU7061" s="81">
        <v>1.1148832299820636E-2</v>
      </c>
      <c r="GV7061" s="81">
        <v>4.0609689307643577E-4</v>
      </c>
      <c r="GW7061" s="81">
        <v>1.1148832299820636E-2</v>
      </c>
      <c r="GX7061" s="81">
        <v>4.0609689307643577E-4</v>
      </c>
      <c r="GY7061" s="81">
        <v>0</v>
      </c>
      <c r="GZ7061" s="81">
        <v>0</v>
      </c>
    </row>
    <row r="7062" spans="98:208" x14ac:dyDescent="0.25">
      <c r="CT7062" s="81" t="s">
        <v>155</v>
      </c>
      <c r="CU7062" s="81" t="s">
        <v>504</v>
      </c>
      <c r="CV7062" s="81" t="s">
        <v>459</v>
      </c>
      <c r="CW7062" s="81">
        <v>2020</v>
      </c>
      <c r="CX7062" s="81">
        <v>0</v>
      </c>
      <c r="CY7062" s="81">
        <v>0</v>
      </c>
      <c r="CZ7062" s="81">
        <v>0</v>
      </c>
      <c r="DA7062" s="81">
        <v>0</v>
      </c>
      <c r="DB7062" s="81">
        <v>5.2405583313015986</v>
      </c>
      <c r="DC7062" s="81">
        <v>0.69641821681222771</v>
      </c>
      <c r="DD7062" s="81">
        <v>2.9419641522810451</v>
      </c>
      <c r="DE7062" s="81">
        <v>1.602175962208306</v>
      </c>
      <c r="DF7062" s="81">
        <v>7.7642499097796552E-3</v>
      </c>
      <c r="DG7062" s="81">
        <v>0</v>
      </c>
      <c r="DH7062" s="81">
        <v>0</v>
      </c>
      <c r="DI7062" s="81">
        <v>0</v>
      </c>
      <c r="DJ7062" s="81">
        <v>2.7394389252974941E-6</v>
      </c>
      <c r="DL7062" s="81">
        <v>0</v>
      </c>
      <c r="DM7062" s="81">
        <v>2.1269688428587945E-8</v>
      </c>
      <c r="DN7062" s="81">
        <v>2.1269688428587945E-8</v>
      </c>
      <c r="DO7062" s="81">
        <v>0</v>
      </c>
      <c r="DP7062" s="81">
        <v>0</v>
      </c>
      <c r="DQ7062" s="81">
        <v>0</v>
      </c>
      <c r="DR7062" s="81">
        <v>0</v>
      </c>
      <c r="DS7062" s="81">
        <v>0</v>
      </c>
      <c r="DT7062" s="81">
        <v>0</v>
      </c>
      <c r="DU7062" s="81">
        <v>0</v>
      </c>
      <c r="DV7062" s="81">
        <v>0</v>
      </c>
      <c r="DW7062" s="81">
        <v>0</v>
      </c>
      <c r="GE7062" s="81" t="s">
        <v>449</v>
      </c>
      <c r="GF7062" s="81" t="s">
        <v>155</v>
      </c>
      <c r="GG7062" s="81" t="s">
        <v>509</v>
      </c>
      <c r="GH7062" s="81" t="s">
        <v>453</v>
      </c>
      <c r="GI7062" s="81">
        <v>2023</v>
      </c>
      <c r="GJ7062" s="81" t="s">
        <v>201</v>
      </c>
      <c r="GK7062" s="81">
        <v>3.7590224611412718E-2</v>
      </c>
      <c r="GL7062" s="81">
        <v>1.27</v>
      </c>
      <c r="GM7062" s="81">
        <v>2023</v>
      </c>
      <c r="GN7062" s="81" t="s">
        <v>173</v>
      </c>
      <c r="GO7062" s="81">
        <v>1.1148832299820636E-2</v>
      </c>
      <c r="GP7062" s="81">
        <v>10</v>
      </c>
      <c r="GQ7062" s="81">
        <v>0</v>
      </c>
      <c r="GR7062" s="81" t="s">
        <v>448</v>
      </c>
      <c r="GS7062" s="81">
        <v>1.1148832299820636E-2</v>
      </c>
      <c r="GT7062" s="81">
        <v>4.1908711030523072E-4</v>
      </c>
      <c r="GU7062" s="81">
        <v>1.1148832299820636E-2</v>
      </c>
      <c r="GV7062" s="81">
        <v>4.1908711030523072E-4</v>
      </c>
      <c r="GW7062" s="81">
        <v>1.1148832299820636E-2</v>
      </c>
      <c r="GX7062" s="81">
        <v>4.1908711030523072E-4</v>
      </c>
      <c r="GY7062" s="81">
        <v>1.1148832299820636E-2</v>
      </c>
      <c r="GZ7062" s="81">
        <v>4.1908711030523072E-4</v>
      </c>
    </row>
    <row r="7063" spans="98:208" x14ac:dyDescent="0.25">
      <c r="CT7063" s="81" t="s">
        <v>155</v>
      </c>
      <c r="CU7063" s="81" t="s">
        <v>504</v>
      </c>
      <c r="CV7063" s="81" t="s">
        <v>459</v>
      </c>
      <c r="CW7063" s="81">
        <v>2021</v>
      </c>
      <c r="CX7063" s="81">
        <v>0</v>
      </c>
      <c r="CY7063" s="81">
        <v>0</v>
      </c>
      <c r="CZ7063" s="81">
        <v>0</v>
      </c>
      <c r="DA7063" s="81">
        <v>0</v>
      </c>
      <c r="DB7063" s="81">
        <v>5.2405583313015986</v>
      </c>
      <c r="DC7063" s="81">
        <v>0.69641821681222771</v>
      </c>
      <c r="DD7063" s="81">
        <v>2.9419641522810451</v>
      </c>
      <c r="DE7063" s="81">
        <v>1.602175962208306</v>
      </c>
      <c r="DF7063" s="81">
        <v>7.7642499097796552E-3</v>
      </c>
      <c r="DG7063" s="81">
        <v>7.7642499097796552E-3</v>
      </c>
      <c r="DH7063" s="81">
        <v>0</v>
      </c>
      <c r="DI7063" s="81">
        <v>0</v>
      </c>
      <c r="DJ7063" s="81">
        <v>2.7394389252974941E-6</v>
      </c>
      <c r="DL7063" s="81">
        <v>0</v>
      </c>
      <c r="DM7063" s="81">
        <v>2.1269688428587945E-8</v>
      </c>
      <c r="DN7063" s="81">
        <v>2.1269688428587945E-8</v>
      </c>
      <c r="DO7063" s="81">
        <v>0</v>
      </c>
      <c r="DP7063" s="81">
        <v>2.1269688428587945E-8</v>
      </c>
      <c r="DQ7063" s="81">
        <v>2.1269688428587945E-8</v>
      </c>
      <c r="DR7063" s="81">
        <v>0</v>
      </c>
      <c r="DS7063" s="81">
        <v>0</v>
      </c>
      <c r="DT7063" s="81">
        <v>0</v>
      </c>
      <c r="DU7063" s="81">
        <v>0</v>
      </c>
      <c r="DV7063" s="81">
        <v>0</v>
      </c>
      <c r="DW7063" s="81">
        <v>0</v>
      </c>
      <c r="GE7063" s="81" t="s">
        <v>449</v>
      </c>
      <c r="GF7063" s="81" t="s">
        <v>155</v>
      </c>
      <c r="GG7063" s="81" t="s">
        <v>509</v>
      </c>
      <c r="GH7063" s="81" t="s">
        <v>453</v>
      </c>
      <c r="GI7063" s="81">
        <v>2024</v>
      </c>
      <c r="GJ7063" s="81" t="s">
        <v>201</v>
      </c>
      <c r="GK7063" s="81">
        <v>3.7590224611412718E-2</v>
      </c>
      <c r="GL7063" s="81">
        <v>1.27</v>
      </c>
      <c r="GM7063" s="81">
        <v>2024</v>
      </c>
      <c r="GN7063" s="81" t="s">
        <v>173</v>
      </c>
      <c r="GO7063" s="81">
        <v>1.1148832299820636E-2</v>
      </c>
      <c r="GP7063" s="81">
        <v>10</v>
      </c>
      <c r="GQ7063" s="81">
        <v>0</v>
      </c>
      <c r="GR7063" s="81" t="s">
        <v>448</v>
      </c>
      <c r="GS7063" s="81">
        <v>1.1148832299820636E-2</v>
      </c>
      <c r="GT7063" s="81">
        <v>4.1908711030523072E-4</v>
      </c>
      <c r="GU7063" s="81">
        <v>1.1148832299820636E-2</v>
      </c>
      <c r="GV7063" s="81">
        <v>4.1908711030523072E-4</v>
      </c>
      <c r="GW7063" s="81">
        <v>1.1148832299820636E-2</v>
      </c>
      <c r="GX7063" s="81">
        <v>4.1908711030523072E-4</v>
      </c>
      <c r="GY7063" s="81">
        <v>1.1148832299820636E-2</v>
      </c>
      <c r="GZ7063" s="81">
        <v>4.1908711030523072E-4</v>
      </c>
    </row>
    <row r="7064" spans="98:208" x14ac:dyDescent="0.25">
      <c r="CT7064" s="81" t="s">
        <v>155</v>
      </c>
      <c r="CU7064" s="81" t="s">
        <v>504</v>
      </c>
      <c r="CV7064" s="81" t="s">
        <v>459</v>
      </c>
      <c r="CW7064" s="81">
        <v>2022</v>
      </c>
      <c r="CX7064" s="81">
        <v>0</v>
      </c>
      <c r="CY7064" s="81">
        <v>0</v>
      </c>
      <c r="CZ7064" s="81">
        <v>0</v>
      </c>
      <c r="DA7064" s="81">
        <v>0</v>
      </c>
      <c r="DB7064" s="81">
        <v>5.2405583313015986</v>
      </c>
      <c r="DC7064" s="81">
        <v>0.69641821681222771</v>
      </c>
      <c r="DD7064" s="81">
        <v>2.9419641522810451</v>
      </c>
      <c r="DE7064" s="81">
        <v>1.602175962208306</v>
      </c>
      <c r="DF7064" s="81">
        <v>7.7642499097796552E-3</v>
      </c>
      <c r="DG7064" s="81">
        <v>7.7642499097796552E-3</v>
      </c>
      <c r="DH7064" s="81">
        <v>7.7642499097796552E-3</v>
      </c>
      <c r="DI7064" s="81">
        <v>0</v>
      </c>
      <c r="DJ7064" s="81">
        <v>2.7394389252974941E-6</v>
      </c>
      <c r="DL7064" s="81">
        <v>0</v>
      </c>
      <c r="DM7064" s="81">
        <v>2.1269688428587945E-8</v>
      </c>
      <c r="DN7064" s="81">
        <v>2.1269688428587945E-8</v>
      </c>
      <c r="DO7064" s="81">
        <v>0</v>
      </c>
      <c r="DP7064" s="81">
        <v>2.1269688428587945E-8</v>
      </c>
      <c r="DQ7064" s="81">
        <v>2.1269688428587945E-8</v>
      </c>
      <c r="DR7064" s="81">
        <v>0</v>
      </c>
      <c r="DS7064" s="81">
        <v>2.1269688428587945E-8</v>
      </c>
      <c r="DT7064" s="81">
        <v>2.1269688428587945E-8</v>
      </c>
      <c r="DU7064" s="81">
        <v>0</v>
      </c>
      <c r="DV7064" s="81">
        <v>0</v>
      </c>
      <c r="DW7064" s="81">
        <v>0</v>
      </c>
      <c r="GE7064" s="81" t="s">
        <v>449</v>
      </c>
      <c r="GF7064" s="81" t="s">
        <v>155</v>
      </c>
      <c r="GG7064" s="81" t="s">
        <v>509</v>
      </c>
      <c r="GH7064" s="81" t="s">
        <v>453</v>
      </c>
      <c r="GI7064" s="81">
        <v>2025</v>
      </c>
      <c r="GJ7064" s="81" t="s">
        <v>201</v>
      </c>
      <c r="GK7064" s="81">
        <v>3.7590224611412718E-2</v>
      </c>
      <c r="GL7064" s="81">
        <v>1.27</v>
      </c>
      <c r="GM7064" s="81">
        <v>2025</v>
      </c>
      <c r="GN7064" s="81" t="s">
        <v>173</v>
      </c>
      <c r="GO7064" s="81">
        <v>1.1148832299820636E-2</v>
      </c>
      <c r="GP7064" s="81">
        <v>10</v>
      </c>
      <c r="GQ7064" s="81">
        <v>0</v>
      </c>
      <c r="GR7064" s="81" t="s">
        <v>448</v>
      </c>
      <c r="GS7064" s="81">
        <v>1.1148832299820636E-2</v>
      </c>
      <c r="GT7064" s="81">
        <v>4.1908711030523072E-4</v>
      </c>
      <c r="GU7064" s="81">
        <v>1.1148832299820636E-2</v>
      </c>
      <c r="GV7064" s="81">
        <v>4.1908711030523072E-4</v>
      </c>
      <c r="GW7064" s="81">
        <v>1.1148832299820636E-2</v>
      </c>
      <c r="GX7064" s="81">
        <v>4.1908711030523072E-4</v>
      </c>
      <c r="GY7064" s="81">
        <v>1.1148832299820636E-2</v>
      </c>
      <c r="GZ7064" s="81">
        <v>4.1908711030523072E-4</v>
      </c>
    </row>
    <row r="7065" spans="98:208" x14ac:dyDescent="0.25">
      <c r="CT7065" s="81" t="s">
        <v>155</v>
      </c>
      <c r="CU7065" s="81" t="s">
        <v>504</v>
      </c>
      <c r="CV7065" s="81" t="s">
        <v>459</v>
      </c>
      <c r="CW7065" s="81">
        <v>2023</v>
      </c>
      <c r="CX7065" s="81">
        <v>0</v>
      </c>
      <c r="CY7065" s="81">
        <v>0</v>
      </c>
      <c r="CZ7065" s="81">
        <v>0</v>
      </c>
      <c r="DA7065" s="81">
        <v>0</v>
      </c>
      <c r="DB7065" s="81">
        <v>5.4750346070078333</v>
      </c>
      <c r="DC7065" s="81">
        <v>0.71896016785821082</v>
      </c>
      <c r="DD7065" s="81">
        <v>3.071497198615134</v>
      </c>
      <c r="DE7065" s="81">
        <v>1.684577240534467</v>
      </c>
      <c r="DF7065" s="81">
        <v>8.0155663417020868E-3</v>
      </c>
      <c r="DG7065" s="81">
        <v>8.0155663417020868E-3</v>
      </c>
      <c r="DH7065" s="81">
        <v>8.0155663417020868E-3</v>
      </c>
      <c r="DI7065" s="81">
        <v>8.0155663417020868E-3</v>
      </c>
      <c r="DJ7065" s="81">
        <v>2.7394389252974941E-6</v>
      </c>
      <c r="DL7065" s="81">
        <v>0</v>
      </c>
      <c r="DM7065" s="81">
        <v>2.195815444476313E-8</v>
      </c>
      <c r="DN7065" s="81">
        <v>2.195815444476313E-8</v>
      </c>
      <c r="DO7065" s="81">
        <v>0</v>
      </c>
      <c r="DP7065" s="81">
        <v>2.195815444476313E-8</v>
      </c>
      <c r="DQ7065" s="81">
        <v>2.195815444476313E-8</v>
      </c>
      <c r="DR7065" s="81">
        <v>0</v>
      </c>
      <c r="DS7065" s="81">
        <v>2.195815444476313E-8</v>
      </c>
      <c r="DT7065" s="81">
        <v>2.195815444476313E-8</v>
      </c>
      <c r="DU7065" s="81">
        <v>0</v>
      </c>
      <c r="DV7065" s="81">
        <v>2.195815444476313E-8</v>
      </c>
      <c r="DW7065" s="81">
        <v>2.195815444476313E-8</v>
      </c>
      <c r="GE7065" s="81" t="s">
        <v>449</v>
      </c>
      <c r="GF7065" s="81" t="s">
        <v>155</v>
      </c>
      <c r="GG7065" s="81" t="s">
        <v>509</v>
      </c>
      <c r="GH7065" s="81" t="s">
        <v>453</v>
      </c>
      <c r="GI7065" s="81">
        <v>2026</v>
      </c>
      <c r="GJ7065" s="81" t="s">
        <v>201</v>
      </c>
      <c r="GK7065" s="81">
        <v>3.7590224611412718E-2</v>
      </c>
      <c r="GL7065" s="81">
        <v>1.27</v>
      </c>
      <c r="GM7065" s="81">
        <v>2026</v>
      </c>
      <c r="GN7065" s="81" t="s">
        <v>173</v>
      </c>
      <c r="GO7065" s="81">
        <v>1.1148832299820636E-2</v>
      </c>
      <c r="GP7065" s="81">
        <v>10</v>
      </c>
      <c r="GQ7065" s="81">
        <v>0</v>
      </c>
      <c r="GR7065" s="81" t="s">
        <v>448</v>
      </c>
      <c r="GS7065" s="81">
        <v>1.1148832299820636E-2</v>
      </c>
      <c r="GT7065" s="81">
        <v>4.1908711030523072E-4</v>
      </c>
      <c r="GU7065" s="81">
        <v>1.1148832299820636E-2</v>
      </c>
      <c r="GV7065" s="81">
        <v>4.1908711030523072E-4</v>
      </c>
      <c r="GW7065" s="81">
        <v>1.1148832299820636E-2</v>
      </c>
      <c r="GX7065" s="81">
        <v>4.1908711030523072E-4</v>
      </c>
      <c r="GY7065" s="81">
        <v>1.1148832299820636E-2</v>
      </c>
      <c r="GZ7065" s="81">
        <v>4.1908711030523072E-4</v>
      </c>
    </row>
    <row r="7066" spans="98:208" x14ac:dyDescent="0.25">
      <c r="CT7066" s="81" t="s">
        <v>155</v>
      </c>
      <c r="CU7066" s="81" t="s">
        <v>504</v>
      </c>
      <c r="CV7066" s="81" t="s">
        <v>459</v>
      </c>
      <c r="CW7066" s="81">
        <v>2024</v>
      </c>
      <c r="CX7066" s="81">
        <v>0</v>
      </c>
      <c r="CY7066" s="81">
        <v>0</v>
      </c>
      <c r="CZ7066" s="81">
        <v>0</v>
      </c>
      <c r="DA7066" s="81">
        <v>0</v>
      </c>
      <c r="DB7066" s="81">
        <v>5.4750346070078333</v>
      </c>
      <c r="DC7066" s="81">
        <v>0.71896016785821082</v>
      </c>
      <c r="DD7066" s="81">
        <v>3.071497198615134</v>
      </c>
      <c r="DE7066" s="81">
        <v>1.684577240534467</v>
      </c>
      <c r="DF7066" s="81">
        <v>8.0155663417020868E-3</v>
      </c>
      <c r="DG7066" s="81">
        <v>8.0155663417020868E-3</v>
      </c>
      <c r="DH7066" s="81">
        <v>8.0155663417020868E-3</v>
      </c>
      <c r="DI7066" s="81">
        <v>8.0155663417020868E-3</v>
      </c>
      <c r="DJ7066" s="81">
        <v>2.7394389252974941E-6</v>
      </c>
      <c r="DL7066" s="81">
        <v>0</v>
      </c>
      <c r="DM7066" s="81">
        <v>2.195815444476313E-8</v>
      </c>
      <c r="DN7066" s="81">
        <v>2.195815444476313E-8</v>
      </c>
      <c r="DO7066" s="81">
        <v>0</v>
      </c>
      <c r="DP7066" s="81">
        <v>2.195815444476313E-8</v>
      </c>
      <c r="DQ7066" s="81">
        <v>2.195815444476313E-8</v>
      </c>
      <c r="DR7066" s="81">
        <v>0</v>
      </c>
      <c r="DS7066" s="81">
        <v>2.195815444476313E-8</v>
      </c>
      <c r="DT7066" s="81">
        <v>2.195815444476313E-8</v>
      </c>
      <c r="DU7066" s="81">
        <v>0</v>
      </c>
      <c r="DV7066" s="81">
        <v>2.195815444476313E-8</v>
      </c>
      <c r="DW7066" s="81">
        <v>2.195815444476313E-8</v>
      </c>
      <c r="GE7066" s="81" t="s">
        <v>449</v>
      </c>
      <c r="GF7066" s="81" t="s">
        <v>155</v>
      </c>
      <c r="GG7066" s="81" t="s">
        <v>509</v>
      </c>
      <c r="GH7066" s="81" t="s">
        <v>453</v>
      </c>
      <c r="GI7066" s="81">
        <v>2027</v>
      </c>
      <c r="GJ7066" s="81" t="s">
        <v>201</v>
      </c>
      <c r="GK7066" s="81">
        <v>3.7590224611412718E-2</v>
      </c>
      <c r="GL7066" s="81">
        <v>1.27</v>
      </c>
      <c r="GM7066" s="81">
        <v>2027</v>
      </c>
      <c r="GN7066" s="81" t="s">
        <v>173</v>
      </c>
      <c r="GO7066" s="81">
        <v>1.1148832299820636E-2</v>
      </c>
      <c r="GP7066" s="81">
        <v>10</v>
      </c>
      <c r="GQ7066" s="81">
        <v>0</v>
      </c>
      <c r="GR7066" s="81" t="s">
        <v>448</v>
      </c>
      <c r="GS7066" s="81">
        <v>1.1148832299820636E-2</v>
      </c>
      <c r="GT7066" s="81">
        <v>4.1908711030523072E-4</v>
      </c>
      <c r="GU7066" s="81">
        <v>1.1148832299820636E-2</v>
      </c>
      <c r="GV7066" s="81">
        <v>4.1908711030523072E-4</v>
      </c>
      <c r="GW7066" s="81">
        <v>1.1148832299820636E-2</v>
      </c>
      <c r="GX7066" s="81">
        <v>4.1908711030523072E-4</v>
      </c>
      <c r="GY7066" s="81">
        <v>1.1148832299820636E-2</v>
      </c>
      <c r="GZ7066" s="81">
        <v>4.1908711030523072E-4</v>
      </c>
    </row>
    <row r="7067" spans="98:208" x14ac:dyDescent="0.25">
      <c r="CT7067" s="81" t="s">
        <v>155</v>
      </c>
      <c r="CU7067" s="81" t="s">
        <v>504</v>
      </c>
      <c r="CV7067" s="81" t="s">
        <v>459</v>
      </c>
      <c r="CW7067" s="81">
        <v>2025</v>
      </c>
      <c r="CX7067" s="81">
        <v>0</v>
      </c>
      <c r="CY7067" s="81">
        <v>0</v>
      </c>
      <c r="CZ7067" s="81">
        <v>0</v>
      </c>
      <c r="DA7067" s="81">
        <v>0</v>
      </c>
      <c r="DB7067" s="81">
        <v>5.4750346070078333</v>
      </c>
      <c r="DC7067" s="81">
        <v>0.71896016785821082</v>
      </c>
      <c r="DD7067" s="81">
        <v>3.071497198615134</v>
      </c>
      <c r="DE7067" s="81">
        <v>1.684577240534467</v>
      </c>
      <c r="DF7067" s="81">
        <v>8.0155663417020868E-3</v>
      </c>
      <c r="DG7067" s="81">
        <v>8.0155663417020868E-3</v>
      </c>
      <c r="DH7067" s="81">
        <v>8.0155663417020868E-3</v>
      </c>
      <c r="DI7067" s="81">
        <v>8.0155663417020868E-3</v>
      </c>
      <c r="DJ7067" s="81">
        <v>2.7394389252974941E-6</v>
      </c>
      <c r="DL7067" s="81">
        <v>0</v>
      </c>
      <c r="DM7067" s="81">
        <v>2.195815444476313E-8</v>
      </c>
      <c r="DN7067" s="81">
        <v>2.195815444476313E-8</v>
      </c>
      <c r="DO7067" s="81">
        <v>0</v>
      </c>
      <c r="DP7067" s="81">
        <v>2.195815444476313E-8</v>
      </c>
      <c r="DQ7067" s="81">
        <v>2.195815444476313E-8</v>
      </c>
      <c r="DR7067" s="81">
        <v>0</v>
      </c>
      <c r="DS7067" s="81">
        <v>2.195815444476313E-8</v>
      </c>
      <c r="DT7067" s="81">
        <v>2.195815444476313E-8</v>
      </c>
      <c r="DU7067" s="81">
        <v>0</v>
      </c>
      <c r="DV7067" s="81">
        <v>2.195815444476313E-8</v>
      </c>
      <c r="DW7067" s="81">
        <v>2.195815444476313E-8</v>
      </c>
      <c r="GE7067" s="81" t="s">
        <v>449</v>
      </c>
      <c r="GF7067" s="81" t="s">
        <v>155</v>
      </c>
      <c r="GG7067" s="81" t="s">
        <v>509</v>
      </c>
      <c r="GH7067" s="81" t="s">
        <v>453</v>
      </c>
      <c r="GI7067" s="81">
        <v>2028</v>
      </c>
      <c r="GJ7067" s="81" t="s">
        <v>201</v>
      </c>
      <c r="GK7067" s="81">
        <v>3.9055083184909092E-2</v>
      </c>
      <c r="GL7067" s="81">
        <v>1.27</v>
      </c>
      <c r="GM7067" s="81">
        <v>2028</v>
      </c>
      <c r="GN7067" s="81" t="s">
        <v>173</v>
      </c>
      <c r="GO7067" s="81">
        <v>1.1148832299820636E-2</v>
      </c>
      <c r="GP7067" s="81">
        <v>10</v>
      </c>
      <c r="GQ7067" s="81">
        <v>0</v>
      </c>
      <c r="GR7067" s="81" t="s">
        <v>448</v>
      </c>
      <c r="GS7067" s="81">
        <v>1.1148832299820636E-2</v>
      </c>
      <c r="GT7067" s="81">
        <v>4.3541857288409631E-4</v>
      </c>
      <c r="GU7067" s="81">
        <v>1.1148832299820636E-2</v>
      </c>
      <c r="GV7067" s="81">
        <v>4.3541857288409631E-4</v>
      </c>
      <c r="GW7067" s="81">
        <v>1.1148832299820636E-2</v>
      </c>
      <c r="GX7067" s="81">
        <v>4.3541857288409631E-4</v>
      </c>
      <c r="GY7067" s="81">
        <v>1.1148832299820636E-2</v>
      </c>
      <c r="GZ7067" s="81">
        <v>4.3541857288409631E-4</v>
      </c>
    </row>
    <row r="7068" spans="98:208" x14ac:dyDescent="0.25">
      <c r="CT7068" s="81" t="s">
        <v>155</v>
      </c>
      <c r="CU7068" s="81" t="s">
        <v>504</v>
      </c>
      <c r="CV7068" s="81" t="s">
        <v>459</v>
      </c>
      <c r="CW7068" s="81">
        <v>2026</v>
      </c>
      <c r="CX7068" s="81">
        <v>0</v>
      </c>
      <c r="CY7068" s="81">
        <v>0</v>
      </c>
      <c r="CZ7068" s="81">
        <v>0</v>
      </c>
      <c r="DA7068" s="81">
        <v>0</v>
      </c>
      <c r="DB7068" s="81">
        <v>5.4750346070078333</v>
      </c>
      <c r="DC7068" s="81">
        <v>0.71896016785821082</v>
      </c>
      <c r="DD7068" s="81">
        <v>3.071497198615134</v>
      </c>
      <c r="DE7068" s="81">
        <v>1.684577240534467</v>
      </c>
      <c r="DF7068" s="81">
        <v>8.0155663417020868E-3</v>
      </c>
      <c r="DG7068" s="81">
        <v>8.0155663417020868E-3</v>
      </c>
      <c r="DH7068" s="81">
        <v>8.0155663417020868E-3</v>
      </c>
      <c r="DI7068" s="81">
        <v>8.0155663417020868E-3</v>
      </c>
      <c r="DJ7068" s="81">
        <v>2.7394389252974941E-6</v>
      </c>
      <c r="DL7068" s="81">
        <v>0</v>
      </c>
      <c r="DM7068" s="81">
        <v>2.195815444476313E-8</v>
      </c>
      <c r="DN7068" s="81">
        <v>2.195815444476313E-8</v>
      </c>
      <c r="DO7068" s="81">
        <v>0</v>
      </c>
      <c r="DP7068" s="81">
        <v>2.195815444476313E-8</v>
      </c>
      <c r="DQ7068" s="81">
        <v>2.195815444476313E-8</v>
      </c>
      <c r="DR7068" s="81">
        <v>0</v>
      </c>
      <c r="DS7068" s="81">
        <v>2.195815444476313E-8</v>
      </c>
      <c r="DT7068" s="81">
        <v>2.195815444476313E-8</v>
      </c>
      <c r="DU7068" s="81">
        <v>0</v>
      </c>
      <c r="DV7068" s="81">
        <v>2.195815444476313E-8</v>
      </c>
      <c r="DW7068" s="81">
        <v>2.195815444476313E-8</v>
      </c>
      <c r="GE7068" s="81" t="s">
        <v>449</v>
      </c>
      <c r="GF7068" s="81" t="s">
        <v>155</v>
      </c>
      <c r="GG7068" s="81" t="s">
        <v>509</v>
      </c>
      <c r="GH7068" s="81" t="s">
        <v>453</v>
      </c>
      <c r="GI7068" s="81">
        <v>2029</v>
      </c>
      <c r="GJ7068" s="81" t="s">
        <v>201</v>
      </c>
      <c r="GK7068" s="81">
        <v>3.9055083184909092E-2</v>
      </c>
      <c r="GL7068" s="81">
        <v>1.27</v>
      </c>
      <c r="GM7068" s="81">
        <v>2029</v>
      </c>
      <c r="GN7068" s="81" t="s">
        <v>173</v>
      </c>
      <c r="GO7068" s="81">
        <v>1.1148832299820636E-2</v>
      </c>
      <c r="GP7068" s="81">
        <v>10</v>
      </c>
      <c r="GQ7068" s="81">
        <v>0</v>
      </c>
      <c r="GR7068" s="81" t="s">
        <v>448</v>
      </c>
      <c r="GS7068" s="81">
        <v>1.1148832299820636E-2</v>
      </c>
      <c r="GT7068" s="81">
        <v>4.3541857288409631E-4</v>
      </c>
      <c r="GU7068" s="81">
        <v>1.1148832299820636E-2</v>
      </c>
      <c r="GV7068" s="81">
        <v>4.3541857288409631E-4</v>
      </c>
      <c r="GW7068" s="81">
        <v>1.1148832299820636E-2</v>
      </c>
      <c r="GX7068" s="81">
        <v>4.3541857288409631E-4</v>
      </c>
      <c r="GY7068" s="81">
        <v>1.1148832299820636E-2</v>
      </c>
      <c r="GZ7068" s="81">
        <v>4.3541857288409631E-4</v>
      </c>
    </row>
    <row r="7069" spans="98:208" x14ac:dyDescent="0.25">
      <c r="CT7069" s="81" t="s">
        <v>155</v>
      </c>
      <c r="CU7069" s="81" t="s">
        <v>504</v>
      </c>
      <c r="CV7069" s="81" t="s">
        <v>459</v>
      </c>
      <c r="CW7069" s="81">
        <v>2027</v>
      </c>
      <c r="CX7069" s="81">
        <v>0</v>
      </c>
      <c r="CY7069" s="81">
        <v>0</v>
      </c>
      <c r="CZ7069" s="81">
        <v>0</v>
      </c>
      <c r="DA7069" s="81">
        <v>0</v>
      </c>
      <c r="DB7069" s="81">
        <v>5.4750346070078333</v>
      </c>
      <c r="DC7069" s="81">
        <v>0.71896016785821082</v>
      </c>
      <c r="DD7069" s="81">
        <v>3.071497198615134</v>
      </c>
      <c r="DE7069" s="81">
        <v>1.684577240534467</v>
      </c>
      <c r="DF7069" s="81">
        <v>8.0155663417020868E-3</v>
      </c>
      <c r="DG7069" s="81">
        <v>8.0155663417020868E-3</v>
      </c>
      <c r="DH7069" s="81">
        <v>8.0155663417020868E-3</v>
      </c>
      <c r="DI7069" s="81">
        <v>8.0155663417020868E-3</v>
      </c>
      <c r="DJ7069" s="81">
        <v>2.7394389252974941E-6</v>
      </c>
      <c r="DL7069" s="81">
        <v>0</v>
      </c>
      <c r="DM7069" s="81">
        <v>2.195815444476313E-8</v>
      </c>
      <c r="DN7069" s="81">
        <v>2.195815444476313E-8</v>
      </c>
      <c r="DO7069" s="81">
        <v>0</v>
      </c>
      <c r="DP7069" s="81">
        <v>2.195815444476313E-8</v>
      </c>
      <c r="DQ7069" s="81">
        <v>2.195815444476313E-8</v>
      </c>
      <c r="DR7069" s="81">
        <v>0</v>
      </c>
      <c r="DS7069" s="81">
        <v>2.195815444476313E-8</v>
      </c>
      <c r="DT7069" s="81">
        <v>2.195815444476313E-8</v>
      </c>
      <c r="DU7069" s="81">
        <v>0</v>
      </c>
      <c r="DV7069" s="81">
        <v>2.195815444476313E-8</v>
      </c>
      <c r="DW7069" s="81">
        <v>2.195815444476313E-8</v>
      </c>
      <c r="GE7069" s="81" t="s">
        <v>449</v>
      </c>
      <c r="GF7069" s="81" t="s">
        <v>155</v>
      </c>
      <c r="GG7069" s="81" t="s">
        <v>509</v>
      </c>
      <c r="GH7069" s="81" t="s">
        <v>453</v>
      </c>
      <c r="GI7069" s="81">
        <v>2030</v>
      </c>
      <c r="GJ7069" s="81" t="s">
        <v>201</v>
      </c>
      <c r="GK7069" s="81">
        <v>3.9055083184909092E-2</v>
      </c>
      <c r="GL7069" s="81">
        <v>1.27</v>
      </c>
      <c r="GM7069" s="81">
        <v>2030</v>
      </c>
      <c r="GN7069" s="81" t="s">
        <v>173</v>
      </c>
      <c r="GO7069" s="81">
        <v>1.1148832299820636E-2</v>
      </c>
      <c r="GP7069" s="81">
        <v>10</v>
      </c>
      <c r="GQ7069" s="81">
        <v>0</v>
      </c>
      <c r="GR7069" s="81" t="s">
        <v>448</v>
      </c>
      <c r="GS7069" s="81">
        <v>0</v>
      </c>
      <c r="GT7069" s="81">
        <v>0</v>
      </c>
      <c r="GU7069" s="81">
        <v>1.1148832299820636E-2</v>
      </c>
      <c r="GV7069" s="81">
        <v>4.3541857288409631E-4</v>
      </c>
      <c r="GW7069" s="81">
        <v>1.1148832299820636E-2</v>
      </c>
      <c r="GX7069" s="81">
        <v>4.3541857288409631E-4</v>
      </c>
      <c r="GY7069" s="81">
        <v>1.1148832299820636E-2</v>
      </c>
      <c r="GZ7069" s="81">
        <v>4.3541857288409631E-4</v>
      </c>
    </row>
    <row r="7070" spans="98:208" x14ac:dyDescent="0.25">
      <c r="CT7070" s="81" t="s">
        <v>155</v>
      </c>
      <c r="CU7070" s="81" t="s">
        <v>504</v>
      </c>
      <c r="CV7070" s="81" t="s">
        <v>459</v>
      </c>
      <c r="CW7070" s="81">
        <v>2028</v>
      </c>
      <c r="CX7070" s="81">
        <v>0</v>
      </c>
      <c r="CY7070" s="81">
        <v>0</v>
      </c>
      <c r="CZ7070" s="81">
        <v>0</v>
      </c>
      <c r="DA7070" s="81">
        <v>0</v>
      </c>
      <c r="DB7070" s="81">
        <v>5.7770153400785302</v>
      </c>
      <c r="DC7070" s="81">
        <v>0.74733835430389417</v>
      </c>
      <c r="DD7070" s="81">
        <v>3.2379513401017652</v>
      </c>
      <c r="DE7070" s="81">
        <v>1.791725645672851</v>
      </c>
      <c r="DF7070" s="81">
        <v>8.3319499833580547E-3</v>
      </c>
      <c r="DG7070" s="81">
        <v>8.3319499833580547E-3</v>
      </c>
      <c r="DH7070" s="81">
        <v>8.3319499833580547E-3</v>
      </c>
      <c r="DI7070" s="81">
        <v>8.3319499833580547E-3</v>
      </c>
      <c r="DJ7070" s="81">
        <v>2.7394389252974941E-6</v>
      </c>
      <c r="DL7070" s="81">
        <v>0</v>
      </c>
      <c r="DM7070" s="81">
        <v>2.2824868108042863E-8</v>
      </c>
      <c r="DN7070" s="81">
        <v>2.2824868108042863E-8</v>
      </c>
      <c r="DO7070" s="81">
        <v>0</v>
      </c>
      <c r="DP7070" s="81">
        <v>2.2824868108042863E-8</v>
      </c>
      <c r="DQ7070" s="81">
        <v>2.2824868108042863E-8</v>
      </c>
      <c r="DR7070" s="81">
        <v>0</v>
      </c>
      <c r="DS7070" s="81">
        <v>2.2824868108042863E-8</v>
      </c>
      <c r="DT7070" s="81">
        <v>2.2824868108042863E-8</v>
      </c>
      <c r="DU7070" s="81">
        <v>0</v>
      </c>
      <c r="DV7070" s="81">
        <v>2.2824868108042863E-8</v>
      </c>
      <c r="DW7070" s="81">
        <v>2.2824868108042863E-8</v>
      </c>
      <c r="GE7070" s="81" t="s">
        <v>449</v>
      </c>
      <c r="GF7070" s="81" t="s">
        <v>155</v>
      </c>
      <c r="GG7070" s="81" t="s">
        <v>509</v>
      </c>
      <c r="GH7070" s="81" t="s">
        <v>453</v>
      </c>
      <c r="GI7070" s="81">
        <v>2031</v>
      </c>
      <c r="GJ7070" s="81" t="s">
        <v>201</v>
      </c>
      <c r="GK7070" s="81">
        <v>3.9055083184909092E-2</v>
      </c>
      <c r="GL7070" s="81">
        <v>1.27</v>
      </c>
      <c r="GM7070" s="81">
        <v>2031</v>
      </c>
      <c r="GN7070" s="81" t="s">
        <v>173</v>
      </c>
      <c r="GO7070" s="81">
        <v>1.1148832299820636E-2</v>
      </c>
      <c r="GP7070" s="81">
        <v>10</v>
      </c>
      <c r="GQ7070" s="81">
        <v>0</v>
      </c>
      <c r="GR7070" s="81" t="s">
        <v>448</v>
      </c>
      <c r="GS7070" s="81">
        <v>0</v>
      </c>
      <c r="GT7070" s="81">
        <v>0</v>
      </c>
      <c r="GU7070" s="81">
        <v>0</v>
      </c>
      <c r="GV7070" s="81">
        <v>0</v>
      </c>
      <c r="GW7070" s="81">
        <v>1.1148832299820636E-2</v>
      </c>
      <c r="GX7070" s="81">
        <v>4.3541857288409631E-4</v>
      </c>
      <c r="GY7070" s="81">
        <v>1.1148832299820636E-2</v>
      </c>
      <c r="GZ7070" s="81">
        <v>4.3541857288409631E-4</v>
      </c>
    </row>
    <row r="7071" spans="98:208" x14ac:dyDescent="0.25">
      <c r="CT7071" s="81" t="s">
        <v>155</v>
      </c>
      <c r="CU7071" s="81" t="s">
        <v>504</v>
      </c>
      <c r="CV7071" s="81" t="s">
        <v>459</v>
      </c>
      <c r="CW7071" s="81">
        <v>2029</v>
      </c>
      <c r="CX7071" s="81">
        <v>0</v>
      </c>
      <c r="CY7071" s="81">
        <v>0</v>
      </c>
      <c r="CZ7071" s="81">
        <v>0</v>
      </c>
      <c r="DA7071" s="81">
        <v>0</v>
      </c>
      <c r="DB7071" s="81">
        <v>5.7770153400785302</v>
      </c>
      <c r="DC7071" s="81">
        <v>0.74733835430389417</v>
      </c>
      <c r="DD7071" s="81">
        <v>3.2379513401017652</v>
      </c>
      <c r="DE7071" s="81">
        <v>1.791725645672851</v>
      </c>
      <c r="DF7071" s="81">
        <v>8.3319499833580547E-3</v>
      </c>
      <c r="DG7071" s="81">
        <v>8.3319499833580547E-3</v>
      </c>
      <c r="DH7071" s="81">
        <v>8.3319499833580547E-3</v>
      </c>
      <c r="DI7071" s="81">
        <v>8.3319499833580547E-3</v>
      </c>
      <c r="DJ7071" s="81">
        <v>2.7394389252974941E-6</v>
      </c>
      <c r="DL7071" s="81">
        <v>0</v>
      </c>
      <c r="DM7071" s="81">
        <v>2.2824868108042863E-8</v>
      </c>
      <c r="DN7071" s="81">
        <v>2.2824868108042863E-8</v>
      </c>
      <c r="DO7071" s="81">
        <v>0</v>
      </c>
      <c r="DP7071" s="81">
        <v>2.2824868108042863E-8</v>
      </c>
      <c r="DQ7071" s="81">
        <v>2.2824868108042863E-8</v>
      </c>
      <c r="DR7071" s="81">
        <v>0</v>
      </c>
      <c r="DS7071" s="81">
        <v>2.2824868108042863E-8</v>
      </c>
      <c r="DT7071" s="81">
        <v>2.2824868108042863E-8</v>
      </c>
      <c r="DU7071" s="81">
        <v>0</v>
      </c>
      <c r="DV7071" s="81">
        <v>2.2824868108042863E-8</v>
      </c>
      <c r="DW7071" s="81">
        <v>2.2824868108042863E-8</v>
      </c>
      <c r="GE7071" s="81" t="s">
        <v>449</v>
      </c>
      <c r="GF7071" s="81" t="s">
        <v>155</v>
      </c>
      <c r="GG7071" s="81" t="s">
        <v>509</v>
      </c>
      <c r="GH7071" s="81" t="s">
        <v>453</v>
      </c>
      <c r="GI7071" s="81">
        <v>2032</v>
      </c>
      <c r="GJ7071" s="81" t="s">
        <v>201</v>
      </c>
      <c r="GK7071" s="81">
        <v>3.9055083184909092E-2</v>
      </c>
      <c r="GL7071" s="81">
        <v>1.27</v>
      </c>
      <c r="GM7071" s="81">
        <v>2032</v>
      </c>
      <c r="GN7071" s="81" t="s">
        <v>173</v>
      </c>
      <c r="GO7071" s="81">
        <v>1.1148832299820636E-2</v>
      </c>
      <c r="GP7071" s="81">
        <v>10</v>
      </c>
      <c r="GQ7071" s="81">
        <v>0</v>
      </c>
      <c r="GR7071" s="81" t="s">
        <v>448</v>
      </c>
      <c r="GS7071" s="81">
        <v>0</v>
      </c>
      <c r="GT7071" s="81">
        <v>0</v>
      </c>
      <c r="GU7071" s="81">
        <v>0</v>
      </c>
      <c r="GV7071" s="81">
        <v>0</v>
      </c>
      <c r="GW7071" s="81">
        <v>0</v>
      </c>
      <c r="GX7071" s="81">
        <v>0</v>
      </c>
      <c r="GY7071" s="81">
        <v>1.1148832299820636E-2</v>
      </c>
      <c r="GZ7071" s="81">
        <v>4.3541857288409631E-4</v>
      </c>
    </row>
    <row r="7072" spans="98:208" x14ac:dyDescent="0.25">
      <c r="CT7072" s="81" t="s">
        <v>155</v>
      </c>
      <c r="CU7072" s="81" t="s">
        <v>504</v>
      </c>
      <c r="CV7072" s="81" t="s">
        <v>459</v>
      </c>
      <c r="CW7072" s="81">
        <v>2030</v>
      </c>
      <c r="CX7072" s="81">
        <v>0</v>
      </c>
      <c r="CY7072" s="81">
        <v>0</v>
      </c>
      <c r="CZ7072" s="81">
        <v>0</v>
      </c>
      <c r="DA7072" s="81">
        <v>0</v>
      </c>
      <c r="DB7072" s="81">
        <v>5.7770153400785302</v>
      </c>
      <c r="DC7072" s="81">
        <v>0.74733835430389417</v>
      </c>
      <c r="DD7072" s="81">
        <v>3.2379513401017652</v>
      </c>
      <c r="DE7072" s="81">
        <v>1.791725645672851</v>
      </c>
      <c r="DF7072" s="81">
        <v>0</v>
      </c>
      <c r="DG7072" s="81">
        <v>8.3319499833580547E-3</v>
      </c>
      <c r="DH7072" s="81">
        <v>8.3319499833580547E-3</v>
      </c>
      <c r="DI7072" s="81">
        <v>8.3319499833580547E-3</v>
      </c>
      <c r="DJ7072" s="81">
        <v>2.7394389252974941E-6</v>
      </c>
      <c r="DL7072" s="81">
        <v>0</v>
      </c>
      <c r="DM7072" s="81">
        <v>0</v>
      </c>
      <c r="DN7072" s="81">
        <v>0</v>
      </c>
      <c r="DO7072" s="81">
        <v>0</v>
      </c>
      <c r="DP7072" s="81">
        <v>2.2824868108042863E-8</v>
      </c>
      <c r="DQ7072" s="81">
        <v>2.2824868108042863E-8</v>
      </c>
      <c r="DR7072" s="81">
        <v>0</v>
      </c>
      <c r="DS7072" s="81">
        <v>2.2824868108042863E-8</v>
      </c>
      <c r="DT7072" s="81">
        <v>2.2824868108042863E-8</v>
      </c>
      <c r="DU7072" s="81">
        <v>0</v>
      </c>
      <c r="DV7072" s="81">
        <v>2.2824868108042863E-8</v>
      </c>
      <c r="DW7072" s="81">
        <v>2.2824868108042863E-8</v>
      </c>
      <c r="GE7072" s="81" t="s">
        <v>449</v>
      </c>
      <c r="GF7072" s="81" t="s">
        <v>155</v>
      </c>
      <c r="GG7072" s="81" t="s">
        <v>510</v>
      </c>
      <c r="GH7072" s="81" t="s">
        <v>457</v>
      </c>
      <c r="GI7072" s="81">
        <v>2021</v>
      </c>
      <c r="GJ7072" s="81" t="s">
        <v>201</v>
      </c>
      <c r="GK7072" s="81">
        <v>222.22942162773791</v>
      </c>
      <c r="GL7072" s="81">
        <v>3.1</v>
      </c>
      <c r="GM7072" s="81">
        <v>2021</v>
      </c>
      <c r="GN7072" s="81" t="s">
        <v>173</v>
      </c>
      <c r="GO7072" s="81">
        <v>1.1148832299820636E-2</v>
      </c>
      <c r="GP7072" s="81">
        <v>10</v>
      </c>
      <c r="GQ7072" s="81">
        <v>0</v>
      </c>
      <c r="GR7072" s="81" t="s">
        <v>448</v>
      </c>
      <c r="GS7072" s="81">
        <v>1.1148832299820636E-2</v>
      </c>
      <c r="GT7072" s="81">
        <v>2.4775985538137832</v>
      </c>
      <c r="GU7072" s="81">
        <v>1.1148832299820636E-2</v>
      </c>
      <c r="GV7072" s="81">
        <v>2.4775985538137832</v>
      </c>
      <c r="GW7072" s="81">
        <v>0</v>
      </c>
      <c r="GX7072" s="81">
        <v>0</v>
      </c>
      <c r="GY7072" s="81">
        <v>0</v>
      </c>
      <c r="GZ7072" s="81">
        <v>0</v>
      </c>
    </row>
    <row r="7073" spans="98:208" x14ac:dyDescent="0.25">
      <c r="CT7073" s="81" t="s">
        <v>155</v>
      </c>
      <c r="CU7073" s="81" t="s">
        <v>504</v>
      </c>
      <c r="CV7073" s="81" t="s">
        <v>459</v>
      </c>
      <c r="CW7073" s="81">
        <v>2031</v>
      </c>
      <c r="CX7073" s="81">
        <v>0</v>
      </c>
      <c r="CY7073" s="81">
        <v>0</v>
      </c>
      <c r="CZ7073" s="81">
        <v>0</v>
      </c>
      <c r="DA7073" s="81">
        <v>0</v>
      </c>
      <c r="DB7073" s="81">
        <v>5.7770153400785302</v>
      </c>
      <c r="DC7073" s="81">
        <v>0.74733835430389417</v>
      </c>
      <c r="DD7073" s="81">
        <v>3.2379513401017652</v>
      </c>
      <c r="DE7073" s="81">
        <v>1.791725645672851</v>
      </c>
      <c r="DF7073" s="81">
        <v>0</v>
      </c>
      <c r="DG7073" s="81">
        <v>0</v>
      </c>
      <c r="DH7073" s="81">
        <v>8.3319499833580547E-3</v>
      </c>
      <c r="DI7073" s="81">
        <v>8.3319499833580547E-3</v>
      </c>
      <c r="DJ7073" s="81">
        <v>2.7394389252974941E-6</v>
      </c>
      <c r="DL7073" s="81">
        <v>0</v>
      </c>
      <c r="DM7073" s="81">
        <v>0</v>
      </c>
      <c r="DN7073" s="81">
        <v>0</v>
      </c>
      <c r="DO7073" s="81">
        <v>0</v>
      </c>
      <c r="DP7073" s="81">
        <v>0</v>
      </c>
      <c r="DQ7073" s="81">
        <v>0</v>
      </c>
      <c r="DR7073" s="81">
        <v>0</v>
      </c>
      <c r="DS7073" s="81">
        <v>2.2824868108042863E-8</v>
      </c>
      <c r="DT7073" s="81">
        <v>2.2824868108042863E-8</v>
      </c>
      <c r="DU7073" s="81">
        <v>0</v>
      </c>
      <c r="DV7073" s="81">
        <v>2.2824868108042863E-8</v>
      </c>
      <c r="DW7073" s="81">
        <v>2.2824868108042863E-8</v>
      </c>
      <c r="GE7073" s="81" t="s">
        <v>449</v>
      </c>
      <c r="GF7073" s="81" t="s">
        <v>155</v>
      </c>
      <c r="GG7073" s="81" t="s">
        <v>510</v>
      </c>
      <c r="GH7073" s="81" t="s">
        <v>457</v>
      </c>
      <c r="GI7073" s="81">
        <v>2022</v>
      </c>
      <c r="GJ7073" s="81" t="s">
        <v>201</v>
      </c>
      <c r="GK7073" s="81">
        <v>222.22942162773791</v>
      </c>
      <c r="GL7073" s="81">
        <v>3.1</v>
      </c>
      <c r="GM7073" s="81">
        <v>2022</v>
      </c>
      <c r="GN7073" s="81" t="s">
        <v>173</v>
      </c>
      <c r="GO7073" s="81">
        <v>1.1148832299820636E-2</v>
      </c>
      <c r="GP7073" s="81">
        <v>10</v>
      </c>
      <c r="GQ7073" s="81">
        <v>0</v>
      </c>
      <c r="GR7073" s="81" t="s">
        <v>448</v>
      </c>
      <c r="GS7073" s="81">
        <v>1.1148832299820636E-2</v>
      </c>
      <c r="GT7073" s="81">
        <v>2.4775985538137832</v>
      </c>
      <c r="GU7073" s="81">
        <v>1.1148832299820636E-2</v>
      </c>
      <c r="GV7073" s="81">
        <v>2.4775985538137832</v>
      </c>
      <c r="GW7073" s="81">
        <v>1.1148832299820636E-2</v>
      </c>
      <c r="GX7073" s="81">
        <v>2.4775985538137832</v>
      </c>
      <c r="GY7073" s="81">
        <v>0</v>
      </c>
      <c r="GZ7073" s="81">
        <v>0</v>
      </c>
    </row>
    <row r="7074" spans="98:208" x14ac:dyDescent="0.25">
      <c r="CT7074" s="81" t="s">
        <v>155</v>
      </c>
      <c r="CU7074" s="81" t="s">
        <v>504</v>
      </c>
      <c r="CV7074" s="81" t="s">
        <v>459</v>
      </c>
      <c r="CW7074" s="81">
        <v>2032</v>
      </c>
      <c r="CX7074" s="81">
        <v>0</v>
      </c>
      <c r="CY7074" s="81">
        <v>0</v>
      </c>
      <c r="CZ7074" s="81">
        <v>0</v>
      </c>
      <c r="DA7074" s="81">
        <v>0</v>
      </c>
      <c r="DB7074" s="81">
        <v>5.7770153400785302</v>
      </c>
      <c r="DC7074" s="81">
        <v>0.74733835430389417</v>
      </c>
      <c r="DD7074" s="81">
        <v>3.2379513401017652</v>
      </c>
      <c r="DE7074" s="81">
        <v>1.791725645672851</v>
      </c>
      <c r="DF7074" s="81">
        <v>0</v>
      </c>
      <c r="DG7074" s="81">
        <v>0</v>
      </c>
      <c r="DH7074" s="81">
        <v>0</v>
      </c>
      <c r="DI7074" s="81">
        <v>8.3319499833580547E-3</v>
      </c>
      <c r="DJ7074" s="81">
        <v>2.7394389252974941E-6</v>
      </c>
      <c r="DL7074" s="81">
        <v>0</v>
      </c>
      <c r="DM7074" s="81">
        <v>0</v>
      </c>
      <c r="DN7074" s="81">
        <v>0</v>
      </c>
      <c r="DO7074" s="81">
        <v>0</v>
      </c>
      <c r="DP7074" s="81">
        <v>0</v>
      </c>
      <c r="DQ7074" s="81">
        <v>0</v>
      </c>
      <c r="DR7074" s="81">
        <v>0</v>
      </c>
      <c r="DS7074" s="81">
        <v>0</v>
      </c>
      <c r="DT7074" s="81">
        <v>0</v>
      </c>
      <c r="DU7074" s="81">
        <v>0</v>
      </c>
      <c r="DV7074" s="81">
        <v>2.2824868108042863E-8</v>
      </c>
      <c r="DW7074" s="81">
        <v>2.2824868108042863E-8</v>
      </c>
      <c r="GE7074" s="81" t="s">
        <v>449</v>
      </c>
      <c r="GF7074" s="81" t="s">
        <v>155</v>
      </c>
      <c r="GG7074" s="81" t="s">
        <v>510</v>
      </c>
      <c r="GH7074" s="81" t="s">
        <v>457</v>
      </c>
      <c r="GI7074" s="81">
        <v>2023</v>
      </c>
      <c r="GJ7074" s="81" t="s">
        <v>201</v>
      </c>
      <c r="GK7074" s="81">
        <v>233.23007680790619</v>
      </c>
      <c r="GL7074" s="81">
        <v>3.1</v>
      </c>
      <c r="GM7074" s="81">
        <v>2023</v>
      </c>
      <c r="GN7074" s="81" t="s">
        <v>173</v>
      </c>
      <c r="GO7074" s="81">
        <v>1.1148832299820636E-2</v>
      </c>
      <c r="GP7074" s="81">
        <v>10</v>
      </c>
      <c r="GQ7074" s="81">
        <v>0</v>
      </c>
      <c r="GR7074" s="81" t="s">
        <v>448</v>
      </c>
      <c r="GS7074" s="81">
        <v>1.1148832299820636E-2</v>
      </c>
      <c r="GT7074" s="81">
        <v>2.6002430136056325</v>
      </c>
      <c r="GU7074" s="81">
        <v>1.1148832299820636E-2</v>
      </c>
      <c r="GV7074" s="81">
        <v>2.6002430136056325</v>
      </c>
      <c r="GW7074" s="81">
        <v>1.1148832299820636E-2</v>
      </c>
      <c r="GX7074" s="81">
        <v>2.6002430136056325</v>
      </c>
      <c r="GY7074" s="81">
        <v>1.1148832299820636E-2</v>
      </c>
      <c r="GZ7074" s="81">
        <v>2.6002430136056325</v>
      </c>
    </row>
    <row r="7075" spans="98:208" x14ac:dyDescent="0.25">
      <c r="CT7075" s="81" t="s">
        <v>155</v>
      </c>
      <c r="CU7075" s="81" t="s">
        <v>504</v>
      </c>
      <c r="CV7075" s="81" t="s">
        <v>460</v>
      </c>
      <c r="CW7075" s="81">
        <v>2020</v>
      </c>
      <c r="CX7075" s="81">
        <v>0</v>
      </c>
      <c r="CY7075" s="81">
        <v>0</v>
      </c>
      <c r="CZ7075" s="81">
        <v>0</v>
      </c>
      <c r="DA7075" s="81">
        <v>0</v>
      </c>
      <c r="DB7075" s="81">
        <v>7.7900575334948499E-2</v>
      </c>
      <c r="DC7075" s="81">
        <v>3.6425060683954492E-2</v>
      </c>
      <c r="DD7075" s="81">
        <v>1.5808724525432269E-3</v>
      </c>
      <c r="DE7075" s="81">
        <v>3.9894642198450667E-2</v>
      </c>
      <c r="DF7075" s="81">
        <v>4.060968930761986E-4</v>
      </c>
      <c r="DG7075" s="81">
        <v>0</v>
      </c>
      <c r="DH7075" s="81">
        <v>0</v>
      </c>
      <c r="DI7075" s="81">
        <v>0</v>
      </c>
      <c r="DJ7075" s="81">
        <v>4.7042253999868597E-4</v>
      </c>
      <c r="DL7075" s="81">
        <v>0</v>
      </c>
      <c r="DM7075" s="81">
        <v>1.9103713192648013E-7</v>
      </c>
      <c r="DN7075" s="81">
        <v>1.9103713192648013E-7</v>
      </c>
      <c r="DO7075" s="81">
        <v>0</v>
      </c>
      <c r="DP7075" s="81">
        <v>0</v>
      </c>
      <c r="DQ7075" s="81">
        <v>0</v>
      </c>
      <c r="DR7075" s="81">
        <v>0</v>
      </c>
      <c r="DS7075" s="81">
        <v>0</v>
      </c>
      <c r="DT7075" s="81">
        <v>0</v>
      </c>
      <c r="DU7075" s="81">
        <v>0</v>
      </c>
      <c r="DV7075" s="81">
        <v>0</v>
      </c>
      <c r="DW7075" s="81">
        <v>0</v>
      </c>
      <c r="GE7075" s="81" t="s">
        <v>449</v>
      </c>
      <c r="GF7075" s="81" t="s">
        <v>155</v>
      </c>
      <c r="GG7075" s="81" t="s">
        <v>510</v>
      </c>
      <c r="GH7075" s="81" t="s">
        <v>457</v>
      </c>
      <c r="GI7075" s="81">
        <v>2024</v>
      </c>
      <c r="GJ7075" s="81" t="s">
        <v>201</v>
      </c>
      <c r="GK7075" s="81">
        <v>233.23007680790619</v>
      </c>
      <c r="GL7075" s="81">
        <v>3.1</v>
      </c>
      <c r="GM7075" s="81">
        <v>2024</v>
      </c>
      <c r="GN7075" s="81" t="s">
        <v>173</v>
      </c>
      <c r="GO7075" s="81">
        <v>1.1148832299820636E-2</v>
      </c>
      <c r="GP7075" s="81">
        <v>10</v>
      </c>
      <c r="GQ7075" s="81">
        <v>0</v>
      </c>
      <c r="GR7075" s="81" t="s">
        <v>448</v>
      </c>
      <c r="GS7075" s="81">
        <v>1.1148832299820636E-2</v>
      </c>
      <c r="GT7075" s="81">
        <v>2.6002430136056325</v>
      </c>
      <c r="GU7075" s="81">
        <v>1.1148832299820636E-2</v>
      </c>
      <c r="GV7075" s="81">
        <v>2.6002430136056325</v>
      </c>
      <c r="GW7075" s="81">
        <v>1.1148832299820636E-2</v>
      </c>
      <c r="GX7075" s="81">
        <v>2.6002430136056325</v>
      </c>
      <c r="GY7075" s="81">
        <v>1.1148832299820636E-2</v>
      </c>
      <c r="GZ7075" s="81">
        <v>2.6002430136056325</v>
      </c>
    </row>
    <row r="7076" spans="98:208" x14ac:dyDescent="0.25">
      <c r="CT7076" s="81" t="s">
        <v>155</v>
      </c>
      <c r="CU7076" s="81" t="s">
        <v>504</v>
      </c>
      <c r="CV7076" s="81" t="s">
        <v>460</v>
      </c>
      <c r="CW7076" s="81">
        <v>2021</v>
      </c>
      <c r="CX7076" s="81">
        <v>0</v>
      </c>
      <c r="CY7076" s="81">
        <v>0</v>
      </c>
      <c r="CZ7076" s="81">
        <v>0</v>
      </c>
      <c r="DA7076" s="81">
        <v>0</v>
      </c>
      <c r="DB7076" s="81">
        <v>7.7900575334948499E-2</v>
      </c>
      <c r="DC7076" s="81">
        <v>3.6425060683954492E-2</v>
      </c>
      <c r="DD7076" s="81">
        <v>1.5808724525432269E-3</v>
      </c>
      <c r="DE7076" s="81">
        <v>3.9894642198450667E-2</v>
      </c>
      <c r="DF7076" s="81">
        <v>4.060968930761986E-4</v>
      </c>
      <c r="DG7076" s="81">
        <v>4.060968930761986E-4</v>
      </c>
      <c r="DH7076" s="81">
        <v>0</v>
      </c>
      <c r="DI7076" s="81">
        <v>0</v>
      </c>
      <c r="DJ7076" s="81">
        <v>4.7042253999868597E-4</v>
      </c>
      <c r="DL7076" s="81">
        <v>0</v>
      </c>
      <c r="DM7076" s="81">
        <v>1.9103713192648013E-7</v>
      </c>
      <c r="DN7076" s="81">
        <v>1.9103713192648013E-7</v>
      </c>
      <c r="DO7076" s="81">
        <v>0</v>
      </c>
      <c r="DP7076" s="81">
        <v>1.9103713192648013E-7</v>
      </c>
      <c r="DQ7076" s="81">
        <v>1.9103713192648013E-7</v>
      </c>
      <c r="DR7076" s="81">
        <v>0</v>
      </c>
      <c r="DS7076" s="81">
        <v>0</v>
      </c>
      <c r="DT7076" s="81">
        <v>0</v>
      </c>
      <c r="DU7076" s="81">
        <v>0</v>
      </c>
      <c r="DV7076" s="81">
        <v>0</v>
      </c>
      <c r="DW7076" s="81">
        <v>0</v>
      </c>
      <c r="GE7076" s="81" t="s">
        <v>449</v>
      </c>
      <c r="GF7076" s="81" t="s">
        <v>155</v>
      </c>
      <c r="GG7076" s="81" t="s">
        <v>510</v>
      </c>
      <c r="GH7076" s="81" t="s">
        <v>457</v>
      </c>
      <c r="GI7076" s="81">
        <v>2025</v>
      </c>
      <c r="GJ7076" s="81" t="s">
        <v>201</v>
      </c>
      <c r="GK7076" s="81">
        <v>233.23007680790619</v>
      </c>
      <c r="GL7076" s="81">
        <v>3.1</v>
      </c>
      <c r="GM7076" s="81">
        <v>2025</v>
      </c>
      <c r="GN7076" s="81" t="s">
        <v>173</v>
      </c>
      <c r="GO7076" s="81">
        <v>1.1148832299820636E-2</v>
      </c>
      <c r="GP7076" s="81">
        <v>10</v>
      </c>
      <c r="GQ7076" s="81">
        <v>0</v>
      </c>
      <c r="GR7076" s="81" t="s">
        <v>448</v>
      </c>
      <c r="GS7076" s="81">
        <v>1.1148832299820636E-2</v>
      </c>
      <c r="GT7076" s="81">
        <v>2.6002430136056325</v>
      </c>
      <c r="GU7076" s="81">
        <v>1.1148832299820636E-2</v>
      </c>
      <c r="GV7076" s="81">
        <v>2.6002430136056325</v>
      </c>
      <c r="GW7076" s="81">
        <v>1.1148832299820636E-2</v>
      </c>
      <c r="GX7076" s="81">
        <v>2.6002430136056325</v>
      </c>
      <c r="GY7076" s="81">
        <v>1.1148832299820636E-2</v>
      </c>
      <c r="GZ7076" s="81">
        <v>2.6002430136056325</v>
      </c>
    </row>
    <row r="7077" spans="98:208" x14ac:dyDescent="0.25">
      <c r="CT7077" s="81" t="s">
        <v>155</v>
      </c>
      <c r="CU7077" s="81" t="s">
        <v>504</v>
      </c>
      <c r="CV7077" s="81" t="s">
        <v>460</v>
      </c>
      <c r="CW7077" s="81">
        <v>2022</v>
      </c>
      <c r="CX7077" s="81">
        <v>0</v>
      </c>
      <c r="CY7077" s="81">
        <v>0</v>
      </c>
      <c r="CZ7077" s="81">
        <v>0</v>
      </c>
      <c r="DA7077" s="81">
        <v>0</v>
      </c>
      <c r="DB7077" s="81">
        <v>7.7900575334948499E-2</v>
      </c>
      <c r="DC7077" s="81">
        <v>3.6425060683954492E-2</v>
      </c>
      <c r="DD7077" s="81">
        <v>1.5808724525432269E-3</v>
      </c>
      <c r="DE7077" s="81">
        <v>3.9894642198450667E-2</v>
      </c>
      <c r="DF7077" s="81">
        <v>4.060968930761986E-4</v>
      </c>
      <c r="DG7077" s="81">
        <v>4.060968930761986E-4</v>
      </c>
      <c r="DH7077" s="81">
        <v>4.060968930761986E-4</v>
      </c>
      <c r="DI7077" s="81">
        <v>0</v>
      </c>
      <c r="DJ7077" s="81">
        <v>4.7042253999868597E-4</v>
      </c>
      <c r="DL7077" s="81">
        <v>0</v>
      </c>
      <c r="DM7077" s="81">
        <v>1.9103713192648013E-7</v>
      </c>
      <c r="DN7077" s="81">
        <v>1.9103713192648013E-7</v>
      </c>
      <c r="DO7077" s="81">
        <v>0</v>
      </c>
      <c r="DP7077" s="81">
        <v>1.9103713192648013E-7</v>
      </c>
      <c r="DQ7077" s="81">
        <v>1.9103713192648013E-7</v>
      </c>
      <c r="DR7077" s="81">
        <v>0</v>
      </c>
      <c r="DS7077" s="81">
        <v>1.9103713192648013E-7</v>
      </c>
      <c r="DT7077" s="81">
        <v>1.9103713192648013E-7</v>
      </c>
      <c r="DU7077" s="81">
        <v>0</v>
      </c>
      <c r="DV7077" s="81">
        <v>0</v>
      </c>
      <c r="DW7077" s="81">
        <v>0</v>
      </c>
      <c r="GE7077" s="81" t="s">
        <v>449</v>
      </c>
      <c r="GF7077" s="81" t="s">
        <v>155</v>
      </c>
      <c r="GG7077" s="81" t="s">
        <v>510</v>
      </c>
      <c r="GH7077" s="81" t="s">
        <v>457</v>
      </c>
      <c r="GI7077" s="81">
        <v>2026</v>
      </c>
      <c r="GJ7077" s="81" t="s">
        <v>201</v>
      </c>
      <c r="GK7077" s="81">
        <v>233.23007680790619</v>
      </c>
      <c r="GL7077" s="81">
        <v>3.1</v>
      </c>
      <c r="GM7077" s="81">
        <v>2026</v>
      </c>
      <c r="GN7077" s="81" t="s">
        <v>173</v>
      </c>
      <c r="GO7077" s="81">
        <v>1.1148832299820636E-2</v>
      </c>
      <c r="GP7077" s="81">
        <v>10</v>
      </c>
      <c r="GQ7077" s="81">
        <v>0</v>
      </c>
      <c r="GR7077" s="81" t="s">
        <v>448</v>
      </c>
      <c r="GS7077" s="81">
        <v>1.1148832299820636E-2</v>
      </c>
      <c r="GT7077" s="81">
        <v>2.6002430136056325</v>
      </c>
      <c r="GU7077" s="81">
        <v>1.1148832299820636E-2</v>
      </c>
      <c r="GV7077" s="81">
        <v>2.6002430136056325</v>
      </c>
      <c r="GW7077" s="81">
        <v>1.1148832299820636E-2</v>
      </c>
      <c r="GX7077" s="81">
        <v>2.6002430136056325</v>
      </c>
      <c r="GY7077" s="81">
        <v>1.1148832299820636E-2</v>
      </c>
      <c r="GZ7077" s="81">
        <v>2.6002430136056325</v>
      </c>
    </row>
    <row r="7078" spans="98:208" x14ac:dyDescent="0.25">
      <c r="CT7078" s="81" t="s">
        <v>155</v>
      </c>
      <c r="CU7078" s="81" t="s">
        <v>504</v>
      </c>
      <c r="CV7078" s="81" t="s">
        <v>460</v>
      </c>
      <c r="CW7078" s="81">
        <v>2023</v>
      </c>
      <c r="CX7078" s="81">
        <v>0</v>
      </c>
      <c r="CY7078" s="81">
        <v>0</v>
      </c>
      <c r="CZ7078" s="81">
        <v>0</v>
      </c>
      <c r="DA7078" s="81">
        <v>0</v>
      </c>
      <c r="DB7078" s="81">
        <v>8.040826903697719E-2</v>
      </c>
      <c r="DC7078" s="81">
        <v>3.759022461139068E-2</v>
      </c>
      <c r="DD7078" s="81">
        <v>1.631433411568657E-3</v>
      </c>
      <c r="DE7078" s="81">
        <v>4.1186611014017743E-2</v>
      </c>
      <c r="DF7078" s="81">
        <v>4.1908711030498504E-4</v>
      </c>
      <c r="DG7078" s="81">
        <v>4.1908711030498504E-4</v>
      </c>
      <c r="DH7078" s="81">
        <v>4.1908711030498504E-4</v>
      </c>
      <c r="DI7078" s="81">
        <v>4.1908711030498504E-4</v>
      </c>
      <c r="DJ7078" s="81">
        <v>4.7042253999868597E-4</v>
      </c>
      <c r="DL7078" s="81">
        <v>0</v>
      </c>
      <c r="DM7078" s="81">
        <v>1.9714802291038054E-7</v>
      </c>
      <c r="DN7078" s="81">
        <v>1.9714802291038054E-7</v>
      </c>
      <c r="DO7078" s="81">
        <v>0</v>
      </c>
      <c r="DP7078" s="81">
        <v>1.9714802291038054E-7</v>
      </c>
      <c r="DQ7078" s="81">
        <v>1.9714802291038054E-7</v>
      </c>
      <c r="DR7078" s="81">
        <v>0</v>
      </c>
      <c r="DS7078" s="81">
        <v>1.9714802291038054E-7</v>
      </c>
      <c r="DT7078" s="81">
        <v>1.9714802291038054E-7</v>
      </c>
      <c r="DU7078" s="81">
        <v>0</v>
      </c>
      <c r="DV7078" s="81">
        <v>1.9714802291038054E-7</v>
      </c>
      <c r="DW7078" s="81">
        <v>1.9714802291038054E-7</v>
      </c>
      <c r="GE7078" s="81" t="s">
        <v>449</v>
      </c>
      <c r="GF7078" s="81" t="s">
        <v>155</v>
      </c>
      <c r="GG7078" s="81" t="s">
        <v>510</v>
      </c>
      <c r="GH7078" s="81" t="s">
        <v>457</v>
      </c>
      <c r="GI7078" s="81">
        <v>2027</v>
      </c>
      <c r="GJ7078" s="81" t="s">
        <v>201</v>
      </c>
      <c r="GK7078" s="81">
        <v>233.23007680790619</v>
      </c>
      <c r="GL7078" s="81">
        <v>3.1</v>
      </c>
      <c r="GM7078" s="81">
        <v>2027</v>
      </c>
      <c r="GN7078" s="81" t="s">
        <v>173</v>
      </c>
      <c r="GO7078" s="81">
        <v>1.1148832299820636E-2</v>
      </c>
      <c r="GP7078" s="81">
        <v>10</v>
      </c>
      <c r="GQ7078" s="81">
        <v>0</v>
      </c>
      <c r="GR7078" s="81" t="s">
        <v>448</v>
      </c>
      <c r="GS7078" s="81">
        <v>1.1148832299820636E-2</v>
      </c>
      <c r="GT7078" s="81">
        <v>2.6002430136056325</v>
      </c>
      <c r="GU7078" s="81">
        <v>1.1148832299820636E-2</v>
      </c>
      <c r="GV7078" s="81">
        <v>2.6002430136056325</v>
      </c>
      <c r="GW7078" s="81">
        <v>1.1148832299820636E-2</v>
      </c>
      <c r="GX7078" s="81">
        <v>2.6002430136056325</v>
      </c>
      <c r="GY7078" s="81">
        <v>1.1148832299820636E-2</v>
      </c>
      <c r="GZ7078" s="81">
        <v>2.6002430136056325</v>
      </c>
    </row>
    <row r="7079" spans="98:208" x14ac:dyDescent="0.25">
      <c r="CT7079" s="81" t="s">
        <v>155</v>
      </c>
      <c r="CU7079" s="81" t="s">
        <v>504</v>
      </c>
      <c r="CV7079" s="81" t="s">
        <v>460</v>
      </c>
      <c r="CW7079" s="81">
        <v>2024</v>
      </c>
      <c r="CX7079" s="81">
        <v>0</v>
      </c>
      <c r="CY7079" s="81">
        <v>0</v>
      </c>
      <c r="CZ7079" s="81">
        <v>0</v>
      </c>
      <c r="DA7079" s="81">
        <v>0</v>
      </c>
      <c r="DB7079" s="81">
        <v>8.040826903697719E-2</v>
      </c>
      <c r="DC7079" s="81">
        <v>3.759022461139068E-2</v>
      </c>
      <c r="DD7079" s="81">
        <v>1.631433411568657E-3</v>
      </c>
      <c r="DE7079" s="81">
        <v>4.1186611014017743E-2</v>
      </c>
      <c r="DF7079" s="81">
        <v>4.1908711030498504E-4</v>
      </c>
      <c r="DG7079" s="81">
        <v>4.1908711030498504E-4</v>
      </c>
      <c r="DH7079" s="81">
        <v>4.1908711030498504E-4</v>
      </c>
      <c r="DI7079" s="81">
        <v>4.1908711030498504E-4</v>
      </c>
      <c r="DJ7079" s="81">
        <v>4.7042253999868597E-4</v>
      </c>
      <c r="DL7079" s="81">
        <v>0</v>
      </c>
      <c r="DM7079" s="81">
        <v>1.9714802291038054E-7</v>
      </c>
      <c r="DN7079" s="81">
        <v>1.9714802291038054E-7</v>
      </c>
      <c r="DO7079" s="81">
        <v>0</v>
      </c>
      <c r="DP7079" s="81">
        <v>1.9714802291038054E-7</v>
      </c>
      <c r="DQ7079" s="81">
        <v>1.9714802291038054E-7</v>
      </c>
      <c r="DR7079" s="81">
        <v>0</v>
      </c>
      <c r="DS7079" s="81">
        <v>1.9714802291038054E-7</v>
      </c>
      <c r="DT7079" s="81">
        <v>1.9714802291038054E-7</v>
      </c>
      <c r="DU7079" s="81">
        <v>0</v>
      </c>
      <c r="DV7079" s="81">
        <v>1.9714802291038054E-7</v>
      </c>
      <c r="DW7079" s="81">
        <v>1.9714802291038054E-7</v>
      </c>
      <c r="GE7079" s="81" t="s">
        <v>449</v>
      </c>
      <c r="GF7079" s="81" t="s">
        <v>155</v>
      </c>
      <c r="GG7079" s="81" t="s">
        <v>510</v>
      </c>
      <c r="GH7079" s="81" t="s">
        <v>457</v>
      </c>
      <c r="GI7079" s="81">
        <v>2028</v>
      </c>
      <c r="GJ7079" s="81" t="s">
        <v>201</v>
      </c>
      <c r="GK7079" s="81">
        <v>247.27299216494239</v>
      </c>
      <c r="GL7079" s="81">
        <v>3.1</v>
      </c>
      <c r="GM7079" s="81">
        <v>2028</v>
      </c>
      <c r="GN7079" s="81" t="s">
        <v>173</v>
      </c>
      <c r="GO7079" s="81">
        <v>1.1148832299820636E-2</v>
      </c>
      <c r="GP7079" s="81">
        <v>10</v>
      </c>
      <c r="GQ7079" s="81">
        <v>0</v>
      </c>
      <c r="GR7079" s="81" t="s">
        <v>448</v>
      </c>
      <c r="GS7079" s="81">
        <v>1.1148832299820636E-2</v>
      </c>
      <c r="GT7079" s="81">
        <v>2.756805121921805</v>
      </c>
      <c r="GU7079" s="81">
        <v>1.1148832299820636E-2</v>
      </c>
      <c r="GV7079" s="81">
        <v>2.756805121921805</v>
      </c>
      <c r="GW7079" s="81">
        <v>1.1148832299820636E-2</v>
      </c>
      <c r="GX7079" s="81">
        <v>2.756805121921805</v>
      </c>
      <c r="GY7079" s="81">
        <v>1.1148832299820636E-2</v>
      </c>
      <c r="GZ7079" s="81">
        <v>2.756805121921805</v>
      </c>
    </row>
    <row r="7080" spans="98:208" x14ac:dyDescent="0.25">
      <c r="CT7080" s="81" t="s">
        <v>155</v>
      </c>
      <c r="CU7080" s="81" t="s">
        <v>504</v>
      </c>
      <c r="CV7080" s="81" t="s">
        <v>460</v>
      </c>
      <c r="CW7080" s="81">
        <v>2025</v>
      </c>
      <c r="CX7080" s="81">
        <v>0</v>
      </c>
      <c r="CY7080" s="81">
        <v>0</v>
      </c>
      <c r="CZ7080" s="81">
        <v>0</v>
      </c>
      <c r="DA7080" s="81">
        <v>0</v>
      </c>
      <c r="DB7080" s="81">
        <v>8.040826903697719E-2</v>
      </c>
      <c r="DC7080" s="81">
        <v>3.759022461139068E-2</v>
      </c>
      <c r="DD7080" s="81">
        <v>1.631433411568657E-3</v>
      </c>
      <c r="DE7080" s="81">
        <v>4.1186611014017743E-2</v>
      </c>
      <c r="DF7080" s="81">
        <v>4.1908711030498504E-4</v>
      </c>
      <c r="DG7080" s="81">
        <v>4.1908711030498504E-4</v>
      </c>
      <c r="DH7080" s="81">
        <v>4.1908711030498504E-4</v>
      </c>
      <c r="DI7080" s="81">
        <v>4.1908711030498504E-4</v>
      </c>
      <c r="DJ7080" s="81">
        <v>4.7042253999868597E-4</v>
      </c>
      <c r="DL7080" s="81">
        <v>0</v>
      </c>
      <c r="DM7080" s="81">
        <v>1.9714802291038054E-7</v>
      </c>
      <c r="DN7080" s="81">
        <v>1.9714802291038054E-7</v>
      </c>
      <c r="DO7080" s="81">
        <v>0</v>
      </c>
      <c r="DP7080" s="81">
        <v>1.9714802291038054E-7</v>
      </c>
      <c r="DQ7080" s="81">
        <v>1.9714802291038054E-7</v>
      </c>
      <c r="DR7080" s="81">
        <v>0</v>
      </c>
      <c r="DS7080" s="81">
        <v>1.9714802291038054E-7</v>
      </c>
      <c r="DT7080" s="81">
        <v>1.9714802291038054E-7</v>
      </c>
      <c r="DU7080" s="81">
        <v>0</v>
      </c>
      <c r="DV7080" s="81">
        <v>1.9714802291038054E-7</v>
      </c>
      <c r="DW7080" s="81">
        <v>1.9714802291038054E-7</v>
      </c>
      <c r="GE7080" s="81" t="s">
        <v>449</v>
      </c>
      <c r="GF7080" s="81" t="s">
        <v>155</v>
      </c>
      <c r="GG7080" s="81" t="s">
        <v>510</v>
      </c>
      <c r="GH7080" s="81" t="s">
        <v>457</v>
      </c>
      <c r="GI7080" s="81">
        <v>2029</v>
      </c>
      <c r="GJ7080" s="81" t="s">
        <v>201</v>
      </c>
      <c r="GK7080" s="81">
        <v>247.27299216494239</v>
      </c>
      <c r="GL7080" s="81">
        <v>3.1</v>
      </c>
      <c r="GM7080" s="81">
        <v>2029</v>
      </c>
      <c r="GN7080" s="81" t="s">
        <v>173</v>
      </c>
      <c r="GO7080" s="81">
        <v>1.1148832299820636E-2</v>
      </c>
      <c r="GP7080" s="81">
        <v>10</v>
      </c>
      <c r="GQ7080" s="81">
        <v>0</v>
      </c>
      <c r="GR7080" s="81" t="s">
        <v>448</v>
      </c>
      <c r="GS7080" s="81">
        <v>1.1148832299820636E-2</v>
      </c>
      <c r="GT7080" s="81">
        <v>2.756805121921805</v>
      </c>
      <c r="GU7080" s="81">
        <v>1.1148832299820636E-2</v>
      </c>
      <c r="GV7080" s="81">
        <v>2.756805121921805</v>
      </c>
      <c r="GW7080" s="81">
        <v>1.1148832299820636E-2</v>
      </c>
      <c r="GX7080" s="81">
        <v>2.756805121921805</v>
      </c>
      <c r="GY7080" s="81">
        <v>1.1148832299820636E-2</v>
      </c>
      <c r="GZ7080" s="81">
        <v>2.756805121921805</v>
      </c>
    </row>
    <row r="7081" spans="98:208" x14ac:dyDescent="0.25">
      <c r="CT7081" s="81" t="s">
        <v>155</v>
      </c>
      <c r="CU7081" s="81" t="s">
        <v>504</v>
      </c>
      <c r="CV7081" s="81" t="s">
        <v>460</v>
      </c>
      <c r="CW7081" s="81">
        <v>2026</v>
      </c>
      <c r="CX7081" s="81">
        <v>0</v>
      </c>
      <c r="CY7081" s="81">
        <v>0</v>
      </c>
      <c r="CZ7081" s="81">
        <v>0</v>
      </c>
      <c r="DA7081" s="81">
        <v>0</v>
      </c>
      <c r="DB7081" s="81">
        <v>8.040826903697719E-2</v>
      </c>
      <c r="DC7081" s="81">
        <v>3.759022461139068E-2</v>
      </c>
      <c r="DD7081" s="81">
        <v>1.631433411568657E-3</v>
      </c>
      <c r="DE7081" s="81">
        <v>4.1186611014017743E-2</v>
      </c>
      <c r="DF7081" s="81">
        <v>4.1908711030498504E-4</v>
      </c>
      <c r="DG7081" s="81">
        <v>4.1908711030498504E-4</v>
      </c>
      <c r="DH7081" s="81">
        <v>4.1908711030498504E-4</v>
      </c>
      <c r="DI7081" s="81">
        <v>4.1908711030498504E-4</v>
      </c>
      <c r="DJ7081" s="81">
        <v>4.7042253999868597E-4</v>
      </c>
      <c r="DL7081" s="81">
        <v>0</v>
      </c>
      <c r="DM7081" s="81">
        <v>1.9714802291038054E-7</v>
      </c>
      <c r="DN7081" s="81">
        <v>1.9714802291038054E-7</v>
      </c>
      <c r="DO7081" s="81">
        <v>0</v>
      </c>
      <c r="DP7081" s="81">
        <v>1.9714802291038054E-7</v>
      </c>
      <c r="DQ7081" s="81">
        <v>1.9714802291038054E-7</v>
      </c>
      <c r="DR7081" s="81">
        <v>0</v>
      </c>
      <c r="DS7081" s="81">
        <v>1.9714802291038054E-7</v>
      </c>
      <c r="DT7081" s="81">
        <v>1.9714802291038054E-7</v>
      </c>
      <c r="DU7081" s="81">
        <v>0</v>
      </c>
      <c r="DV7081" s="81">
        <v>1.9714802291038054E-7</v>
      </c>
      <c r="DW7081" s="81">
        <v>1.9714802291038054E-7</v>
      </c>
      <c r="GE7081" s="81" t="s">
        <v>449</v>
      </c>
      <c r="GF7081" s="81" t="s">
        <v>155</v>
      </c>
      <c r="GG7081" s="81" t="s">
        <v>510</v>
      </c>
      <c r="GH7081" s="81" t="s">
        <v>457</v>
      </c>
      <c r="GI7081" s="81">
        <v>2030</v>
      </c>
      <c r="GJ7081" s="81" t="s">
        <v>201</v>
      </c>
      <c r="GK7081" s="81">
        <v>247.27299216494239</v>
      </c>
      <c r="GL7081" s="81">
        <v>3.1</v>
      </c>
      <c r="GM7081" s="81">
        <v>2030</v>
      </c>
      <c r="GN7081" s="81" t="s">
        <v>173</v>
      </c>
      <c r="GO7081" s="81">
        <v>1.1148832299820636E-2</v>
      </c>
      <c r="GP7081" s="81">
        <v>10</v>
      </c>
      <c r="GQ7081" s="81">
        <v>0</v>
      </c>
      <c r="GR7081" s="81" t="s">
        <v>448</v>
      </c>
      <c r="GS7081" s="81">
        <v>0</v>
      </c>
      <c r="GT7081" s="81">
        <v>0</v>
      </c>
      <c r="GU7081" s="81">
        <v>1.1148832299820636E-2</v>
      </c>
      <c r="GV7081" s="81">
        <v>2.756805121921805</v>
      </c>
      <c r="GW7081" s="81">
        <v>1.1148832299820636E-2</v>
      </c>
      <c r="GX7081" s="81">
        <v>2.756805121921805</v>
      </c>
      <c r="GY7081" s="81">
        <v>1.1148832299820636E-2</v>
      </c>
      <c r="GZ7081" s="81">
        <v>2.756805121921805</v>
      </c>
    </row>
    <row r="7082" spans="98:208" x14ac:dyDescent="0.25">
      <c r="CT7082" s="81" t="s">
        <v>155</v>
      </c>
      <c r="CU7082" s="81" t="s">
        <v>504</v>
      </c>
      <c r="CV7082" s="81" t="s">
        <v>460</v>
      </c>
      <c r="CW7082" s="81">
        <v>2027</v>
      </c>
      <c r="CX7082" s="81">
        <v>0</v>
      </c>
      <c r="CY7082" s="81">
        <v>0</v>
      </c>
      <c r="CZ7082" s="81">
        <v>0</v>
      </c>
      <c r="DA7082" s="81">
        <v>0</v>
      </c>
      <c r="DB7082" s="81">
        <v>8.040826903697719E-2</v>
      </c>
      <c r="DC7082" s="81">
        <v>3.759022461139068E-2</v>
      </c>
      <c r="DD7082" s="81">
        <v>1.631433411568657E-3</v>
      </c>
      <c r="DE7082" s="81">
        <v>4.1186611014017743E-2</v>
      </c>
      <c r="DF7082" s="81">
        <v>4.1908711030498504E-4</v>
      </c>
      <c r="DG7082" s="81">
        <v>4.1908711030498504E-4</v>
      </c>
      <c r="DH7082" s="81">
        <v>4.1908711030498504E-4</v>
      </c>
      <c r="DI7082" s="81">
        <v>4.1908711030498504E-4</v>
      </c>
      <c r="DJ7082" s="81">
        <v>4.7042253999868597E-4</v>
      </c>
      <c r="DL7082" s="81">
        <v>0</v>
      </c>
      <c r="DM7082" s="81">
        <v>1.9714802291038054E-7</v>
      </c>
      <c r="DN7082" s="81">
        <v>1.9714802291038054E-7</v>
      </c>
      <c r="DO7082" s="81">
        <v>0</v>
      </c>
      <c r="DP7082" s="81">
        <v>1.9714802291038054E-7</v>
      </c>
      <c r="DQ7082" s="81">
        <v>1.9714802291038054E-7</v>
      </c>
      <c r="DR7082" s="81">
        <v>0</v>
      </c>
      <c r="DS7082" s="81">
        <v>1.9714802291038054E-7</v>
      </c>
      <c r="DT7082" s="81">
        <v>1.9714802291038054E-7</v>
      </c>
      <c r="DU7082" s="81">
        <v>0</v>
      </c>
      <c r="DV7082" s="81">
        <v>1.9714802291038054E-7</v>
      </c>
      <c r="DW7082" s="81">
        <v>1.9714802291038054E-7</v>
      </c>
      <c r="GE7082" s="81" t="s">
        <v>449</v>
      </c>
      <c r="GF7082" s="81" t="s">
        <v>155</v>
      </c>
      <c r="GG7082" s="81" t="s">
        <v>510</v>
      </c>
      <c r="GH7082" s="81" t="s">
        <v>457</v>
      </c>
      <c r="GI7082" s="81">
        <v>2031</v>
      </c>
      <c r="GJ7082" s="81" t="s">
        <v>201</v>
      </c>
      <c r="GK7082" s="81">
        <v>247.27299216494239</v>
      </c>
      <c r="GL7082" s="81">
        <v>3.1</v>
      </c>
      <c r="GM7082" s="81">
        <v>2031</v>
      </c>
      <c r="GN7082" s="81" t="s">
        <v>173</v>
      </c>
      <c r="GO7082" s="81">
        <v>1.1148832299820636E-2</v>
      </c>
      <c r="GP7082" s="81">
        <v>10</v>
      </c>
      <c r="GQ7082" s="81">
        <v>0</v>
      </c>
      <c r="GR7082" s="81" t="s">
        <v>448</v>
      </c>
      <c r="GS7082" s="81">
        <v>0</v>
      </c>
      <c r="GT7082" s="81">
        <v>0</v>
      </c>
      <c r="GU7082" s="81">
        <v>0</v>
      </c>
      <c r="GV7082" s="81">
        <v>0</v>
      </c>
      <c r="GW7082" s="81">
        <v>1.1148832299820636E-2</v>
      </c>
      <c r="GX7082" s="81">
        <v>2.756805121921805</v>
      </c>
      <c r="GY7082" s="81">
        <v>1.1148832299820636E-2</v>
      </c>
      <c r="GZ7082" s="81">
        <v>2.756805121921805</v>
      </c>
    </row>
    <row r="7083" spans="98:208" x14ac:dyDescent="0.25">
      <c r="CT7083" s="81" t="s">
        <v>155</v>
      </c>
      <c r="CU7083" s="81" t="s">
        <v>504</v>
      </c>
      <c r="CV7083" s="81" t="s">
        <v>460</v>
      </c>
      <c r="CW7083" s="81">
        <v>2028</v>
      </c>
      <c r="CX7083" s="81">
        <v>0</v>
      </c>
      <c r="CY7083" s="81">
        <v>0</v>
      </c>
      <c r="CZ7083" s="81">
        <v>0</v>
      </c>
      <c r="DA7083" s="81">
        <v>0</v>
      </c>
      <c r="DB7083" s="81">
        <v>8.3606377745129593E-2</v>
      </c>
      <c r="DC7083" s="81">
        <v>3.9055083184886208E-2</v>
      </c>
      <c r="DD7083" s="81">
        <v>1.6949971741064341E-3</v>
      </c>
      <c r="DE7083" s="81">
        <v>4.2856297386136798E-2</v>
      </c>
      <c r="DF7083" s="81">
        <v>4.3541857288384114E-4</v>
      </c>
      <c r="DG7083" s="81">
        <v>4.3541857288384114E-4</v>
      </c>
      <c r="DH7083" s="81">
        <v>4.3541857288384114E-4</v>
      </c>
      <c r="DI7083" s="81">
        <v>4.3541857288384114E-4</v>
      </c>
      <c r="DJ7083" s="81">
        <v>4.7042253999868597E-4</v>
      </c>
      <c r="DL7083" s="81">
        <v>0</v>
      </c>
      <c r="DM7083" s="81">
        <v>2.0483071101861953E-7</v>
      </c>
      <c r="DN7083" s="81">
        <v>2.0483071101861953E-7</v>
      </c>
      <c r="DO7083" s="81">
        <v>0</v>
      </c>
      <c r="DP7083" s="81">
        <v>2.0483071101861953E-7</v>
      </c>
      <c r="DQ7083" s="81">
        <v>2.0483071101861953E-7</v>
      </c>
      <c r="DR7083" s="81">
        <v>0</v>
      </c>
      <c r="DS7083" s="81">
        <v>2.0483071101861953E-7</v>
      </c>
      <c r="DT7083" s="81">
        <v>2.0483071101861953E-7</v>
      </c>
      <c r="DU7083" s="81">
        <v>0</v>
      </c>
      <c r="DV7083" s="81">
        <v>2.0483071101861953E-7</v>
      </c>
      <c r="DW7083" s="81">
        <v>2.0483071101861953E-7</v>
      </c>
      <c r="GE7083" s="81" t="s">
        <v>449</v>
      </c>
      <c r="GF7083" s="81" t="s">
        <v>155</v>
      </c>
      <c r="GG7083" s="81" t="s">
        <v>510</v>
      </c>
      <c r="GH7083" s="81" t="s">
        <v>457</v>
      </c>
      <c r="GI7083" s="81">
        <v>2032</v>
      </c>
      <c r="GJ7083" s="81" t="s">
        <v>201</v>
      </c>
      <c r="GK7083" s="81">
        <v>247.27299216494239</v>
      </c>
      <c r="GL7083" s="81">
        <v>3.1</v>
      </c>
      <c r="GM7083" s="81">
        <v>2032</v>
      </c>
      <c r="GN7083" s="81" t="s">
        <v>173</v>
      </c>
      <c r="GO7083" s="81">
        <v>1.1148832299820636E-2</v>
      </c>
      <c r="GP7083" s="81">
        <v>10</v>
      </c>
      <c r="GQ7083" s="81">
        <v>0</v>
      </c>
      <c r="GR7083" s="81" t="s">
        <v>448</v>
      </c>
      <c r="GS7083" s="81">
        <v>0</v>
      </c>
      <c r="GT7083" s="81">
        <v>0</v>
      </c>
      <c r="GU7083" s="81">
        <v>0</v>
      </c>
      <c r="GV7083" s="81">
        <v>0</v>
      </c>
      <c r="GW7083" s="81">
        <v>0</v>
      </c>
      <c r="GX7083" s="81">
        <v>0</v>
      </c>
      <c r="GY7083" s="81">
        <v>1.1148832299820636E-2</v>
      </c>
      <c r="GZ7083" s="81">
        <v>2.756805121921805</v>
      </c>
    </row>
    <row r="7084" spans="98:208" x14ac:dyDescent="0.25">
      <c r="CT7084" s="81" t="s">
        <v>155</v>
      </c>
      <c r="CU7084" s="81" t="s">
        <v>504</v>
      </c>
      <c r="CV7084" s="81" t="s">
        <v>460</v>
      </c>
      <c r="CW7084" s="81">
        <v>2029</v>
      </c>
      <c r="CX7084" s="81">
        <v>0</v>
      </c>
      <c r="CY7084" s="81">
        <v>0</v>
      </c>
      <c r="CZ7084" s="81">
        <v>0</v>
      </c>
      <c r="DA7084" s="81">
        <v>0</v>
      </c>
      <c r="DB7084" s="81">
        <v>8.3606377745129593E-2</v>
      </c>
      <c r="DC7084" s="81">
        <v>3.9055083184886208E-2</v>
      </c>
      <c r="DD7084" s="81">
        <v>1.6949971741064341E-3</v>
      </c>
      <c r="DE7084" s="81">
        <v>4.2856297386136798E-2</v>
      </c>
      <c r="DF7084" s="81">
        <v>4.3541857288384114E-4</v>
      </c>
      <c r="DG7084" s="81">
        <v>4.3541857288384114E-4</v>
      </c>
      <c r="DH7084" s="81">
        <v>4.3541857288384114E-4</v>
      </c>
      <c r="DI7084" s="81">
        <v>4.3541857288384114E-4</v>
      </c>
      <c r="DJ7084" s="81">
        <v>4.7042253999868597E-4</v>
      </c>
      <c r="DL7084" s="81">
        <v>0</v>
      </c>
      <c r="DM7084" s="81">
        <v>2.0483071101861953E-7</v>
      </c>
      <c r="DN7084" s="81">
        <v>2.0483071101861953E-7</v>
      </c>
      <c r="DO7084" s="81">
        <v>0</v>
      </c>
      <c r="DP7084" s="81">
        <v>2.0483071101861953E-7</v>
      </c>
      <c r="DQ7084" s="81">
        <v>2.0483071101861953E-7</v>
      </c>
      <c r="DR7084" s="81">
        <v>0</v>
      </c>
      <c r="DS7084" s="81">
        <v>2.0483071101861953E-7</v>
      </c>
      <c r="DT7084" s="81">
        <v>2.0483071101861953E-7</v>
      </c>
      <c r="DU7084" s="81">
        <v>0</v>
      </c>
      <c r="DV7084" s="81">
        <v>2.0483071101861953E-7</v>
      </c>
      <c r="DW7084" s="81">
        <v>2.0483071101861953E-7</v>
      </c>
      <c r="GE7084" s="81" t="s">
        <v>449</v>
      </c>
      <c r="GF7084" s="81" t="s">
        <v>155</v>
      </c>
      <c r="GG7084" s="81" t="s">
        <v>510</v>
      </c>
      <c r="GH7084" s="81" t="s">
        <v>458</v>
      </c>
      <c r="GI7084" s="81">
        <v>2021</v>
      </c>
      <c r="GJ7084" s="81" t="s">
        <v>201</v>
      </c>
      <c r="GK7084" s="81">
        <v>222.22942162773791</v>
      </c>
      <c r="GL7084" s="81">
        <v>3.1</v>
      </c>
      <c r="GM7084" s="81">
        <v>2021</v>
      </c>
      <c r="GN7084" s="81" t="s">
        <v>173</v>
      </c>
      <c r="GO7084" s="81">
        <v>1.1148832299820636E-2</v>
      </c>
      <c r="GP7084" s="81">
        <v>10</v>
      </c>
      <c r="GQ7084" s="81">
        <v>0</v>
      </c>
      <c r="GR7084" s="81" t="s">
        <v>448</v>
      </c>
      <c r="GS7084" s="81">
        <v>1.1148832299820636E-2</v>
      </c>
      <c r="GT7084" s="81">
        <v>2.4775985538137832</v>
      </c>
      <c r="GU7084" s="81">
        <v>1.1148832299820636E-2</v>
      </c>
      <c r="GV7084" s="81">
        <v>2.4775985538137832</v>
      </c>
      <c r="GW7084" s="81">
        <v>0</v>
      </c>
      <c r="GX7084" s="81">
        <v>0</v>
      </c>
      <c r="GY7084" s="81">
        <v>0</v>
      </c>
      <c r="GZ7084" s="81">
        <v>0</v>
      </c>
    </row>
    <row r="7085" spans="98:208" x14ac:dyDescent="0.25">
      <c r="CT7085" s="81" t="s">
        <v>155</v>
      </c>
      <c r="CU7085" s="81" t="s">
        <v>504</v>
      </c>
      <c r="CV7085" s="81" t="s">
        <v>460</v>
      </c>
      <c r="CW7085" s="81">
        <v>2030</v>
      </c>
      <c r="CX7085" s="81">
        <v>0</v>
      </c>
      <c r="CY7085" s="81">
        <v>0</v>
      </c>
      <c r="CZ7085" s="81">
        <v>0</v>
      </c>
      <c r="DA7085" s="81">
        <v>0</v>
      </c>
      <c r="DB7085" s="81">
        <v>8.3606377745129593E-2</v>
      </c>
      <c r="DC7085" s="81">
        <v>3.9055083184886208E-2</v>
      </c>
      <c r="DD7085" s="81">
        <v>1.6949971741064341E-3</v>
      </c>
      <c r="DE7085" s="81">
        <v>4.2856297386136798E-2</v>
      </c>
      <c r="DF7085" s="81">
        <v>0</v>
      </c>
      <c r="DG7085" s="81">
        <v>4.3541857288384114E-4</v>
      </c>
      <c r="DH7085" s="81">
        <v>4.3541857288384114E-4</v>
      </c>
      <c r="DI7085" s="81">
        <v>4.3541857288384114E-4</v>
      </c>
      <c r="DJ7085" s="81">
        <v>4.7042253999868597E-4</v>
      </c>
      <c r="DL7085" s="81">
        <v>0</v>
      </c>
      <c r="DM7085" s="81">
        <v>0</v>
      </c>
      <c r="DN7085" s="81">
        <v>0</v>
      </c>
      <c r="DO7085" s="81">
        <v>0</v>
      </c>
      <c r="DP7085" s="81">
        <v>2.0483071101861953E-7</v>
      </c>
      <c r="DQ7085" s="81">
        <v>2.0483071101861953E-7</v>
      </c>
      <c r="DR7085" s="81">
        <v>0</v>
      </c>
      <c r="DS7085" s="81">
        <v>2.0483071101861953E-7</v>
      </c>
      <c r="DT7085" s="81">
        <v>2.0483071101861953E-7</v>
      </c>
      <c r="DU7085" s="81">
        <v>0</v>
      </c>
      <c r="DV7085" s="81">
        <v>2.0483071101861953E-7</v>
      </c>
      <c r="DW7085" s="81">
        <v>2.0483071101861953E-7</v>
      </c>
      <c r="GE7085" s="81" t="s">
        <v>449</v>
      </c>
      <c r="GF7085" s="81" t="s">
        <v>155</v>
      </c>
      <c r="GG7085" s="81" t="s">
        <v>510</v>
      </c>
      <c r="GH7085" s="81" t="s">
        <v>458</v>
      </c>
      <c r="GI7085" s="81">
        <v>2022</v>
      </c>
      <c r="GJ7085" s="81" t="s">
        <v>201</v>
      </c>
      <c r="GK7085" s="81">
        <v>222.22942162773791</v>
      </c>
      <c r="GL7085" s="81">
        <v>3.1</v>
      </c>
      <c r="GM7085" s="81">
        <v>2022</v>
      </c>
      <c r="GN7085" s="81" t="s">
        <v>173</v>
      </c>
      <c r="GO7085" s="81">
        <v>1.1148832299820636E-2</v>
      </c>
      <c r="GP7085" s="81">
        <v>10</v>
      </c>
      <c r="GQ7085" s="81">
        <v>0</v>
      </c>
      <c r="GR7085" s="81" t="s">
        <v>448</v>
      </c>
      <c r="GS7085" s="81">
        <v>1.1148832299820636E-2</v>
      </c>
      <c r="GT7085" s="81">
        <v>2.4775985538137832</v>
      </c>
      <c r="GU7085" s="81">
        <v>1.1148832299820636E-2</v>
      </c>
      <c r="GV7085" s="81">
        <v>2.4775985538137832</v>
      </c>
      <c r="GW7085" s="81">
        <v>1.1148832299820636E-2</v>
      </c>
      <c r="GX7085" s="81">
        <v>2.4775985538137832</v>
      </c>
      <c r="GY7085" s="81">
        <v>0</v>
      </c>
      <c r="GZ7085" s="81">
        <v>0</v>
      </c>
    </row>
    <row r="7086" spans="98:208" x14ac:dyDescent="0.25">
      <c r="CT7086" s="81" t="s">
        <v>155</v>
      </c>
      <c r="CU7086" s="81" t="s">
        <v>504</v>
      </c>
      <c r="CV7086" s="81" t="s">
        <v>460</v>
      </c>
      <c r="CW7086" s="81">
        <v>2031</v>
      </c>
      <c r="CX7086" s="81">
        <v>0</v>
      </c>
      <c r="CY7086" s="81">
        <v>0</v>
      </c>
      <c r="CZ7086" s="81">
        <v>0</v>
      </c>
      <c r="DA7086" s="81">
        <v>0</v>
      </c>
      <c r="DB7086" s="81">
        <v>8.3606377745129593E-2</v>
      </c>
      <c r="DC7086" s="81">
        <v>3.9055083184886208E-2</v>
      </c>
      <c r="DD7086" s="81">
        <v>1.6949971741064341E-3</v>
      </c>
      <c r="DE7086" s="81">
        <v>4.2856297386136798E-2</v>
      </c>
      <c r="DF7086" s="81">
        <v>0</v>
      </c>
      <c r="DG7086" s="81">
        <v>0</v>
      </c>
      <c r="DH7086" s="81">
        <v>4.3541857288384114E-4</v>
      </c>
      <c r="DI7086" s="81">
        <v>4.3541857288384114E-4</v>
      </c>
      <c r="DJ7086" s="81">
        <v>4.7042253999868597E-4</v>
      </c>
      <c r="DL7086" s="81">
        <v>0</v>
      </c>
      <c r="DM7086" s="81">
        <v>0</v>
      </c>
      <c r="DN7086" s="81">
        <v>0</v>
      </c>
      <c r="DO7086" s="81">
        <v>0</v>
      </c>
      <c r="DP7086" s="81">
        <v>0</v>
      </c>
      <c r="DQ7086" s="81">
        <v>0</v>
      </c>
      <c r="DR7086" s="81">
        <v>0</v>
      </c>
      <c r="DS7086" s="81">
        <v>2.0483071101861953E-7</v>
      </c>
      <c r="DT7086" s="81">
        <v>2.0483071101861953E-7</v>
      </c>
      <c r="DU7086" s="81">
        <v>0</v>
      </c>
      <c r="DV7086" s="81">
        <v>2.0483071101861953E-7</v>
      </c>
      <c r="DW7086" s="81">
        <v>2.0483071101861953E-7</v>
      </c>
      <c r="GE7086" s="81" t="s">
        <v>449</v>
      </c>
      <c r="GF7086" s="81" t="s">
        <v>155</v>
      </c>
      <c r="GG7086" s="81" t="s">
        <v>510</v>
      </c>
      <c r="GH7086" s="81" t="s">
        <v>458</v>
      </c>
      <c r="GI7086" s="81">
        <v>2023</v>
      </c>
      <c r="GJ7086" s="81" t="s">
        <v>201</v>
      </c>
      <c r="GK7086" s="81">
        <v>233.23007680790619</v>
      </c>
      <c r="GL7086" s="81">
        <v>3.1</v>
      </c>
      <c r="GM7086" s="81">
        <v>2023</v>
      </c>
      <c r="GN7086" s="81" t="s">
        <v>173</v>
      </c>
      <c r="GO7086" s="81">
        <v>1.1148832299820636E-2</v>
      </c>
      <c r="GP7086" s="81">
        <v>10</v>
      </c>
      <c r="GQ7086" s="81">
        <v>0</v>
      </c>
      <c r="GR7086" s="81" t="s">
        <v>448</v>
      </c>
      <c r="GS7086" s="81">
        <v>1.1148832299820636E-2</v>
      </c>
      <c r="GT7086" s="81">
        <v>2.6002430136056325</v>
      </c>
      <c r="GU7086" s="81">
        <v>1.1148832299820636E-2</v>
      </c>
      <c r="GV7086" s="81">
        <v>2.6002430136056325</v>
      </c>
      <c r="GW7086" s="81">
        <v>1.1148832299820636E-2</v>
      </c>
      <c r="GX7086" s="81">
        <v>2.6002430136056325</v>
      </c>
      <c r="GY7086" s="81">
        <v>1.1148832299820636E-2</v>
      </c>
      <c r="GZ7086" s="81">
        <v>2.6002430136056325</v>
      </c>
    </row>
    <row r="7087" spans="98:208" x14ac:dyDescent="0.25">
      <c r="CT7087" s="81" t="s">
        <v>155</v>
      </c>
      <c r="CU7087" s="81" t="s">
        <v>504</v>
      </c>
      <c r="CV7087" s="81" t="s">
        <v>460</v>
      </c>
      <c r="CW7087" s="81">
        <v>2032</v>
      </c>
      <c r="CX7087" s="81">
        <v>0</v>
      </c>
      <c r="CY7087" s="81">
        <v>0</v>
      </c>
      <c r="CZ7087" s="81">
        <v>0</v>
      </c>
      <c r="DA7087" s="81">
        <v>0</v>
      </c>
      <c r="DB7087" s="81">
        <v>8.3606377745129593E-2</v>
      </c>
      <c r="DC7087" s="81">
        <v>3.9055083184886208E-2</v>
      </c>
      <c r="DD7087" s="81">
        <v>1.6949971741064341E-3</v>
      </c>
      <c r="DE7087" s="81">
        <v>4.2856297386136798E-2</v>
      </c>
      <c r="DF7087" s="81">
        <v>0</v>
      </c>
      <c r="DG7087" s="81">
        <v>0</v>
      </c>
      <c r="DH7087" s="81">
        <v>0</v>
      </c>
      <c r="DI7087" s="81">
        <v>4.3541857288384114E-4</v>
      </c>
      <c r="DJ7087" s="81">
        <v>4.7042253999868597E-4</v>
      </c>
      <c r="DL7087" s="81">
        <v>0</v>
      </c>
      <c r="DM7087" s="81">
        <v>0</v>
      </c>
      <c r="DN7087" s="81">
        <v>0</v>
      </c>
      <c r="DO7087" s="81">
        <v>0</v>
      </c>
      <c r="DP7087" s="81">
        <v>0</v>
      </c>
      <c r="DQ7087" s="81">
        <v>0</v>
      </c>
      <c r="DR7087" s="81">
        <v>0</v>
      </c>
      <c r="DS7087" s="81">
        <v>0</v>
      </c>
      <c r="DT7087" s="81">
        <v>0</v>
      </c>
      <c r="DU7087" s="81">
        <v>0</v>
      </c>
      <c r="DV7087" s="81">
        <v>2.0483071101861953E-7</v>
      </c>
      <c r="DW7087" s="81">
        <v>2.0483071101861953E-7</v>
      </c>
      <c r="GE7087" s="81" t="s">
        <v>449</v>
      </c>
      <c r="GF7087" s="81" t="s">
        <v>155</v>
      </c>
      <c r="GG7087" s="81" t="s">
        <v>510</v>
      </c>
      <c r="GH7087" s="81" t="s">
        <v>458</v>
      </c>
      <c r="GI7087" s="81">
        <v>2024</v>
      </c>
      <c r="GJ7087" s="81" t="s">
        <v>201</v>
      </c>
      <c r="GK7087" s="81">
        <v>233.23007680790619</v>
      </c>
      <c r="GL7087" s="81">
        <v>3.1</v>
      </c>
      <c r="GM7087" s="81">
        <v>2024</v>
      </c>
      <c r="GN7087" s="81" t="s">
        <v>173</v>
      </c>
      <c r="GO7087" s="81">
        <v>1.1148832299820636E-2</v>
      </c>
      <c r="GP7087" s="81">
        <v>10</v>
      </c>
      <c r="GQ7087" s="81">
        <v>0</v>
      </c>
      <c r="GR7087" s="81" t="s">
        <v>448</v>
      </c>
      <c r="GS7087" s="81">
        <v>1.1148832299820636E-2</v>
      </c>
      <c r="GT7087" s="81">
        <v>2.6002430136056325</v>
      </c>
      <c r="GU7087" s="81">
        <v>1.1148832299820636E-2</v>
      </c>
      <c r="GV7087" s="81">
        <v>2.6002430136056325</v>
      </c>
      <c r="GW7087" s="81">
        <v>1.1148832299820636E-2</v>
      </c>
      <c r="GX7087" s="81">
        <v>2.6002430136056325</v>
      </c>
      <c r="GY7087" s="81">
        <v>1.1148832299820636E-2</v>
      </c>
      <c r="GZ7087" s="81">
        <v>2.6002430136056325</v>
      </c>
    </row>
    <row r="7088" spans="98:208" x14ac:dyDescent="0.25">
      <c r="CT7088" s="81" t="s">
        <v>155</v>
      </c>
      <c r="CU7088" s="81" t="s">
        <v>504</v>
      </c>
      <c r="CV7088" s="81" t="s">
        <v>461</v>
      </c>
      <c r="CW7088" s="81">
        <v>2020</v>
      </c>
      <c r="CX7088" s="81">
        <v>0</v>
      </c>
      <c r="CY7088" s="81">
        <v>0</v>
      </c>
      <c r="CZ7088" s="81">
        <v>0</v>
      </c>
      <c r="DA7088" s="81">
        <v>0</v>
      </c>
      <c r="DB7088" s="81">
        <v>14146.130641332769</v>
      </c>
      <c r="DC7088" s="81">
        <v>222.22942162783451</v>
      </c>
      <c r="DD7088" s="81">
        <v>8585.7228092480964</v>
      </c>
      <c r="DE7088" s="81">
        <v>5338.1784104568396</v>
      </c>
      <c r="DF7088" s="81">
        <v>2.4775985538148602</v>
      </c>
      <c r="DG7088" s="81">
        <v>0</v>
      </c>
      <c r="DH7088" s="81">
        <v>0</v>
      </c>
      <c r="DI7088" s="81">
        <v>0</v>
      </c>
      <c r="DJ7088" s="81">
        <v>2.3435175891377812E-6</v>
      </c>
      <c r="DL7088" s="81">
        <v>0</v>
      </c>
      <c r="DM7088" s="81">
        <v>5.8062957896874541E-6</v>
      </c>
      <c r="DN7088" s="81">
        <v>5.8062957896874541E-6</v>
      </c>
      <c r="DO7088" s="81">
        <v>0</v>
      </c>
      <c r="DP7088" s="81">
        <v>0</v>
      </c>
      <c r="DQ7088" s="81">
        <v>0</v>
      </c>
      <c r="DR7088" s="81">
        <v>0</v>
      </c>
      <c r="DS7088" s="81">
        <v>0</v>
      </c>
      <c r="DT7088" s="81">
        <v>0</v>
      </c>
      <c r="DU7088" s="81">
        <v>0</v>
      </c>
      <c r="DV7088" s="81">
        <v>0</v>
      </c>
      <c r="DW7088" s="81">
        <v>0</v>
      </c>
      <c r="GE7088" s="81" t="s">
        <v>449</v>
      </c>
      <c r="GF7088" s="81" t="s">
        <v>155</v>
      </c>
      <c r="GG7088" s="81" t="s">
        <v>510</v>
      </c>
      <c r="GH7088" s="81" t="s">
        <v>458</v>
      </c>
      <c r="GI7088" s="81">
        <v>2025</v>
      </c>
      <c r="GJ7088" s="81" t="s">
        <v>201</v>
      </c>
      <c r="GK7088" s="81">
        <v>233.23007680790619</v>
      </c>
      <c r="GL7088" s="81">
        <v>3.1</v>
      </c>
      <c r="GM7088" s="81">
        <v>2025</v>
      </c>
      <c r="GN7088" s="81" t="s">
        <v>173</v>
      </c>
      <c r="GO7088" s="81">
        <v>1.1148832299820636E-2</v>
      </c>
      <c r="GP7088" s="81">
        <v>10</v>
      </c>
      <c r="GQ7088" s="81">
        <v>0</v>
      </c>
      <c r="GR7088" s="81" t="s">
        <v>448</v>
      </c>
      <c r="GS7088" s="81">
        <v>1.1148832299820636E-2</v>
      </c>
      <c r="GT7088" s="81">
        <v>2.6002430136056325</v>
      </c>
      <c r="GU7088" s="81">
        <v>1.1148832299820636E-2</v>
      </c>
      <c r="GV7088" s="81">
        <v>2.6002430136056325</v>
      </c>
      <c r="GW7088" s="81">
        <v>1.1148832299820636E-2</v>
      </c>
      <c r="GX7088" s="81">
        <v>2.6002430136056325</v>
      </c>
      <c r="GY7088" s="81">
        <v>1.1148832299820636E-2</v>
      </c>
      <c r="GZ7088" s="81">
        <v>2.6002430136056325</v>
      </c>
    </row>
    <row r="7089" spans="98:208" x14ac:dyDescent="0.25">
      <c r="CT7089" s="81" t="s">
        <v>155</v>
      </c>
      <c r="CU7089" s="81" t="s">
        <v>504</v>
      </c>
      <c r="CV7089" s="81" t="s">
        <v>461</v>
      </c>
      <c r="CW7089" s="81">
        <v>2021</v>
      </c>
      <c r="CX7089" s="81">
        <v>0</v>
      </c>
      <c r="CY7089" s="81">
        <v>0</v>
      </c>
      <c r="CZ7089" s="81">
        <v>0</v>
      </c>
      <c r="DA7089" s="81">
        <v>0</v>
      </c>
      <c r="DB7089" s="81">
        <v>14146.130641332769</v>
      </c>
      <c r="DC7089" s="81">
        <v>222.22942162783451</v>
      </c>
      <c r="DD7089" s="81">
        <v>8585.7228092480964</v>
      </c>
      <c r="DE7089" s="81">
        <v>5338.1784104568396</v>
      </c>
      <c r="DF7089" s="81">
        <v>2.4775985538148602</v>
      </c>
      <c r="DG7089" s="81">
        <v>2.4775985538148602</v>
      </c>
      <c r="DH7089" s="81">
        <v>0</v>
      </c>
      <c r="DI7089" s="81">
        <v>0</v>
      </c>
      <c r="DJ7089" s="81">
        <v>2.3435175891377812E-6</v>
      </c>
      <c r="DL7089" s="81">
        <v>0</v>
      </c>
      <c r="DM7089" s="81">
        <v>5.8062957896874541E-6</v>
      </c>
      <c r="DN7089" s="81">
        <v>5.8062957896874541E-6</v>
      </c>
      <c r="DO7089" s="81">
        <v>0</v>
      </c>
      <c r="DP7089" s="81">
        <v>5.8062957896874541E-6</v>
      </c>
      <c r="DQ7089" s="81">
        <v>5.8062957896874541E-6</v>
      </c>
      <c r="DR7089" s="81">
        <v>0</v>
      </c>
      <c r="DS7089" s="81">
        <v>0</v>
      </c>
      <c r="DT7089" s="81">
        <v>0</v>
      </c>
      <c r="DU7089" s="81">
        <v>0</v>
      </c>
      <c r="DV7089" s="81">
        <v>0</v>
      </c>
      <c r="DW7089" s="81">
        <v>0</v>
      </c>
      <c r="GE7089" s="81" t="s">
        <v>449</v>
      </c>
      <c r="GF7089" s="81" t="s">
        <v>155</v>
      </c>
      <c r="GG7089" s="81" t="s">
        <v>510</v>
      </c>
      <c r="GH7089" s="81" t="s">
        <v>458</v>
      </c>
      <c r="GI7089" s="81">
        <v>2026</v>
      </c>
      <c r="GJ7089" s="81" t="s">
        <v>201</v>
      </c>
      <c r="GK7089" s="81">
        <v>233.23007680790619</v>
      </c>
      <c r="GL7089" s="81">
        <v>3.1</v>
      </c>
      <c r="GM7089" s="81">
        <v>2026</v>
      </c>
      <c r="GN7089" s="81" t="s">
        <v>173</v>
      </c>
      <c r="GO7089" s="81">
        <v>1.1148832299820636E-2</v>
      </c>
      <c r="GP7089" s="81">
        <v>10</v>
      </c>
      <c r="GQ7089" s="81">
        <v>0</v>
      </c>
      <c r="GR7089" s="81" t="s">
        <v>448</v>
      </c>
      <c r="GS7089" s="81">
        <v>1.1148832299820636E-2</v>
      </c>
      <c r="GT7089" s="81">
        <v>2.6002430136056325</v>
      </c>
      <c r="GU7089" s="81">
        <v>1.1148832299820636E-2</v>
      </c>
      <c r="GV7089" s="81">
        <v>2.6002430136056325</v>
      </c>
      <c r="GW7089" s="81">
        <v>1.1148832299820636E-2</v>
      </c>
      <c r="GX7089" s="81">
        <v>2.6002430136056325</v>
      </c>
      <c r="GY7089" s="81">
        <v>1.1148832299820636E-2</v>
      </c>
      <c r="GZ7089" s="81">
        <v>2.6002430136056325</v>
      </c>
    </row>
    <row r="7090" spans="98:208" x14ac:dyDescent="0.25">
      <c r="CT7090" s="81" t="s">
        <v>155</v>
      </c>
      <c r="CU7090" s="81" t="s">
        <v>504</v>
      </c>
      <c r="CV7090" s="81" t="s">
        <v>461</v>
      </c>
      <c r="CW7090" s="81">
        <v>2022</v>
      </c>
      <c r="CX7090" s="81">
        <v>0</v>
      </c>
      <c r="CY7090" s="81">
        <v>0</v>
      </c>
      <c r="CZ7090" s="81">
        <v>0</v>
      </c>
      <c r="DA7090" s="81">
        <v>0</v>
      </c>
      <c r="DB7090" s="81">
        <v>14146.130641332769</v>
      </c>
      <c r="DC7090" s="81">
        <v>222.22942162783451</v>
      </c>
      <c r="DD7090" s="81">
        <v>8585.7228092480964</v>
      </c>
      <c r="DE7090" s="81">
        <v>5338.1784104568396</v>
      </c>
      <c r="DF7090" s="81">
        <v>2.4775985538148602</v>
      </c>
      <c r="DG7090" s="81">
        <v>2.4775985538148602</v>
      </c>
      <c r="DH7090" s="81">
        <v>2.4775985538148602</v>
      </c>
      <c r="DI7090" s="81">
        <v>0</v>
      </c>
      <c r="DJ7090" s="81">
        <v>2.3435175891377812E-6</v>
      </c>
      <c r="DL7090" s="81">
        <v>0</v>
      </c>
      <c r="DM7090" s="81">
        <v>5.8062957896874541E-6</v>
      </c>
      <c r="DN7090" s="81">
        <v>5.8062957896874541E-6</v>
      </c>
      <c r="DO7090" s="81">
        <v>0</v>
      </c>
      <c r="DP7090" s="81">
        <v>5.8062957896874541E-6</v>
      </c>
      <c r="DQ7090" s="81">
        <v>5.8062957896874541E-6</v>
      </c>
      <c r="DR7090" s="81">
        <v>0</v>
      </c>
      <c r="DS7090" s="81">
        <v>5.8062957896874541E-6</v>
      </c>
      <c r="DT7090" s="81">
        <v>5.8062957896874541E-6</v>
      </c>
      <c r="DU7090" s="81">
        <v>0</v>
      </c>
      <c r="DV7090" s="81">
        <v>0</v>
      </c>
      <c r="DW7090" s="81">
        <v>0</v>
      </c>
      <c r="GE7090" s="81" t="s">
        <v>449</v>
      </c>
      <c r="GF7090" s="81" t="s">
        <v>155</v>
      </c>
      <c r="GG7090" s="81" t="s">
        <v>510</v>
      </c>
      <c r="GH7090" s="81" t="s">
        <v>458</v>
      </c>
      <c r="GI7090" s="81">
        <v>2027</v>
      </c>
      <c r="GJ7090" s="81" t="s">
        <v>201</v>
      </c>
      <c r="GK7090" s="81">
        <v>233.23007680790619</v>
      </c>
      <c r="GL7090" s="81">
        <v>3.1</v>
      </c>
      <c r="GM7090" s="81">
        <v>2027</v>
      </c>
      <c r="GN7090" s="81" t="s">
        <v>173</v>
      </c>
      <c r="GO7090" s="81">
        <v>1.1148832299820636E-2</v>
      </c>
      <c r="GP7090" s="81">
        <v>10</v>
      </c>
      <c r="GQ7090" s="81">
        <v>0</v>
      </c>
      <c r="GR7090" s="81" t="s">
        <v>448</v>
      </c>
      <c r="GS7090" s="81">
        <v>1.1148832299820636E-2</v>
      </c>
      <c r="GT7090" s="81">
        <v>2.6002430136056325</v>
      </c>
      <c r="GU7090" s="81">
        <v>1.1148832299820636E-2</v>
      </c>
      <c r="GV7090" s="81">
        <v>2.6002430136056325</v>
      </c>
      <c r="GW7090" s="81">
        <v>1.1148832299820636E-2</v>
      </c>
      <c r="GX7090" s="81">
        <v>2.6002430136056325</v>
      </c>
      <c r="GY7090" s="81">
        <v>1.1148832299820636E-2</v>
      </c>
      <c r="GZ7090" s="81">
        <v>2.6002430136056325</v>
      </c>
    </row>
    <row r="7091" spans="98:208" x14ac:dyDescent="0.25">
      <c r="CT7091" s="81" t="s">
        <v>155</v>
      </c>
      <c r="CU7091" s="81" t="s">
        <v>504</v>
      </c>
      <c r="CV7091" s="81" t="s">
        <v>461</v>
      </c>
      <c r="CW7091" s="81">
        <v>2023</v>
      </c>
      <c r="CX7091" s="81">
        <v>0</v>
      </c>
      <c r="CY7091" s="81">
        <v>0</v>
      </c>
      <c r="CZ7091" s="81">
        <v>0</v>
      </c>
      <c r="DA7091" s="81">
        <v>0</v>
      </c>
      <c r="DB7091" s="81">
        <v>14664.63755643689</v>
      </c>
      <c r="DC7091" s="81">
        <v>233.23007680794331</v>
      </c>
      <c r="DD7091" s="81">
        <v>8896.5159934287531</v>
      </c>
      <c r="DE7091" s="81">
        <v>5534.8914862001911</v>
      </c>
      <c r="DF7091" s="81">
        <v>2.6002430136060464</v>
      </c>
      <c r="DG7091" s="81">
        <v>2.6002430136060464</v>
      </c>
      <c r="DH7091" s="81">
        <v>2.6002430136060464</v>
      </c>
      <c r="DI7091" s="81">
        <v>2.6002430136060464</v>
      </c>
      <c r="DJ7091" s="81">
        <v>2.3435175891377812E-6</v>
      </c>
      <c r="DL7091" s="81">
        <v>0</v>
      </c>
      <c r="DM7091" s="81">
        <v>6.0937152384184006E-6</v>
      </c>
      <c r="DN7091" s="81">
        <v>6.0937152384184006E-6</v>
      </c>
      <c r="DO7091" s="81">
        <v>0</v>
      </c>
      <c r="DP7091" s="81">
        <v>6.0937152384184006E-6</v>
      </c>
      <c r="DQ7091" s="81">
        <v>6.0937152384184006E-6</v>
      </c>
      <c r="DR7091" s="81">
        <v>0</v>
      </c>
      <c r="DS7091" s="81">
        <v>6.0937152384184006E-6</v>
      </c>
      <c r="DT7091" s="81">
        <v>6.0937152384184006E-6</v>
      </c>
      <c r="DU7091" s="81">
        <v>0</v>
      </c>
      <c r="DV7091" s="81">
        <v>6.0937152384184006E-6</v>
      </c>
      <c r="DW7091" s="81">
        <v>6.0937152384184006E-6</v>
      </c>
      <c r="GE7091" s="81" t="s">
        <v>449</v>
      </c>
      <c r="GF7091" s="81" t="s">
        <v>155</v>
      </c>
      <c r="GG7091" s="81" t="s">
        <v>510</v>
      </c>
      <c r="GH7091" s="81" t="s">
        <v>458</v>
      </c>
      <c r="GI7091" s="81">
        <v>2028</v>
      </c>
      <c r="GJ7091" s="81" t="s">
        <v>201</v>
      </c>
      <c r="GK7091" s="81">
        <v>247.27299216494239</v>
      </c>
      <c r="GL7091" s="81">
        <v>3.1</v>
      </c>
      <c r="GM7091" s="81">
        <v>2028</v>
      </c>
      <c r="GN7091" s="81" t="s">
        <v>173</v>
      </c>
      <c r="GO7091" s="81">
        <v>1.1148832299820636E-2</v>
      </c>
      <c r="GP7091" s="81">
        <v>10</v>
      </c>
      <c r="GQ7091" s="81">
        <v>0</v>
      </c>
      <c r="GR7091" s="81" t="s">
        <v>448</v>
      </c>
      <c r="GS7091" s="81">
        <v>1.1148832299820636E-2</v>
      </c>
      <c r="GT7091" s="81">
        <v>2.756805121921805</v>
      </c>
      <c r="GU7091" s="81">
        <v>1.1148832299820636E-2</v>
      </c>
      <c r="GV7091" s="81">
        <v>2.756805121921805</v>
      </c>
      <c r="GW7091" s="81">
        <v>1.1148832299820636E-2</v>
      </c>
      <c r="GX7091" s="81">
        <v>2.756805121921805</v>
      </c>
      <c r="GY7091" s="81">
        <v>1.1148832299820636E-2</v>
      </c>
      <c r="GZ7091" s="81">
        <v>2.756805121921805</v>
      </c>
    </row>
    <row r="7092" spans="98:208" x14ac:dyDescent="0.25">
      <c r="CT7092" s="81" t="s">
        <v>155</v>
      </c>
      <c r="CU7092" s="81" t="s">
        <v>504</v>
      </c>
      <c r="CV7092" s="81" t="s">
        <v>461</v>
      </c>
      <c r="CW7092" s="81">
        <v>2024</v>
      </c>
      <c r="CX7092" s="81">
        <v>0</v>
      </c>
      <c r="CY7092" s="81">
        <v>0</v>
      </c>
      <c r="CZ7092" s="81">
        <v>0</v>
      </c>
      <c r="DA7092" s="81">
        <v>0</v>
      </c>
      <c r="DB7092" s="81">
        <v>14664.63755643689</v>
      </c>
      <c r="DC7092" s="81">
        <v>233.23007680794331</v>
      </c>
      <c r="DD7092" s="81">
        <v>8896.5159934287531</v>
      </c>
      <c r="DE7092" s="81">
        <v>5534.8914862001911</v>
      </c>
      <c r="DF7092" s="81">
        <v>2.6002430136060464</v>
      </c>
      <c r="DG7092" s="81">
        <v>2.6002430136060464</v>
      </c>
      <c r="DH7092" s="81">
        <v>2.6002430136060464</v>
      </c>
      <c r="DI7092" s="81">
        <v>2.6002430136060464</v>
      </c>
      <c r="DJ7092" s="81">
        <v>2.3435175891377812E-6</v>
      </c>
      <c r="DL7092" s="81">
        <v>0</v>
      </c>
      <c r="DM7092" s="81">
        <v>6.0937152384184006E-6</v>
      </c>
      <c r="DN7092" s="81">
        <v>6.0937152384184006E-6</v>
      </c>
      <c r="DO7092" s="81">
        <v>0</v>
      </c>
      <c r="DP7092" s="81">
        <v>6.0937152384184006E-6</v>
      </c>
      <c r="DQ7092" s="81">
        <v>6.0937152384184006E-6</v>
      </c>
      <c r="DR7092" s="81">
        <v>0</v>
      </c>
      <c r="DS7092" s="81">
        <v>6.0937152384184006E-6</v>
      </c>
      <c r="DT7092" s="81">
        <v>6.0937152384184006E-6</v>
      </c>
      <c r="DU7092" s="81">
        <v>0</v>
      </c>
      <c r="DV7092" s="81">
        <v>6.0937152384184006E-6</v>
      </c>
      <c r="DW7092" s="81">
        <v>6.0937152384184006E-6</v>
      </c>
      <c r="GE7092" s="81" t="s">
        <v>449</v>
      </c>
      <c r="GF7092" s="81" t="s">
        <v>155</v>
      </c>
      <c r="GG7092" s="81" t="s">
        <v>510</v>
      </c>
      <c r="GH7092" s="81" t="s">
        <v>458</v>
      </c>
      <c r="GI7092" s="81">
        <v>2029</v>
      </c>
      <c r="GJ7092" s="81" t="s">
        <v>201</v>
      </c>
      <c r="GK7092" s="81">
        <v>247.27299216494239</v>
      </c>
      <c r="GL7092" s="81">
        <v>3.1</v>
      </c>
      <c r="GM7092" s="81">
        <v>2029</v>
      </c>
      <c r="GN7092" s="81" t="s">
        <v>173</v>
      </c>
      <c r="GO7092" s="81">
        <v>1.1148832299820636E-2</v>
      </c>
      <c r="GP7092" s="81">
        <v>10</v>
      </c>
      <c r="GQ7092" s="81">
        <v>0</v>
      </c>
      <c r="GR7092" s="81" t="s">
        <v>448</v>
      </c>
      <c r="GS7092" s="81">
        <v>1.1148832299820636E-2</v>
      </c>
      <c r="GT7092" s="81">
        <v>2.756805121921805</v>
      </c>
      <c r="GU7092" s="81">
        <v>1.1148832299820636E-2</v>
      </c>
      <c r="GV7092" s="81">
        <v>2.756805121921805</v>
      </c>
      <c r="GW7092" s="81">
        <v>1.1148832299820636E-2</v>
      </c>
      <c r="GX7092" s="81">
        <v>2.756805121921805</v>
      </c>
      <c r="GY7092" s="81">
        <v>1.1148832299820636E-2</v>
      </c>
      <c r="GZ7092" s="81">
        <v>2.756805121921805</v>
      </c>
    </row>
    <row r="7093" spans="98:208" x14ac:dyDescent="0.25">
      <c r="CT7093" s="81" t="s">
        <v>155</v>
      </c>
      <c r="CU7093" s="81" t="s">
        <v>504</v>
      </c>
      <c r="CV7093" s="81" t="s">
        <v>461</v>
      </c>
      <c r="CW7093" s="81">
        <v>2025</v>
      </c>
      <c r="CX7093" s="81">
        <v>0</v>
      </c>
      <c r="CY7093" s="81">
        <v>0</v>
      </c>
      <c r="CZ7093" s="81">
        <v>0</v>
      </c>
      <c r="DA7093" s="81">
        <v>0</v>
      </c>
      <c r="DB7093" s="81">
        <v>14664.63755643689</v>
      </c>
      <c r="DC7093" s="81">
        <v>233.23007680794331</v>
      </c>
      <c r="DD7093" s="81">
        <v>8896.5159934287531</v>
      </c>
      <c r="DE7093" s="81">
        <v>5534.8914862001911</v>
      </c>
      <c r="DF7093" s="81">
        <v>2.6002430136060464</v>
      </c>
      <c r="DG7093" s="81">
        <v>2.6002430136060464</v>
      </c>
      <c r="DH7093" s="81">
        <v>2.6002430136060464</v>
      </c>
      <c r="DI7093" s="81">
        <v>2.6002430136060464</v>
      </c>
      <c r="DJ7093" s="81">
        <v>2.3435175891377812E-6</v>
      </c>
      <c r="DL7093" s="81">
        <v>0</v>
      </c>
      <c r="DM7093" s="81">
        <v>6.0937152384184006E-6</v>
      </c>
      <c r="DN7093" s="81">
        <v>6.0937152384184006E-6</v>
      </c>
      <c r="DO7093" s="81">
        <v>0</v>
      </c>
      <c r="DP7093" s="81">
        <v>6.0937152384184006E-6</v>
      </c>
      <c r="DQ7093" s="81">
        <v>6.0937152384184006E-6</v>
      </c>
      <c r="DR7093" s="81">
        <v>0</v>
      </c>
      <c r="DS7093" s="81">
        <v>6.0937152384184006E-6</v>
      </c>
      <c r="DT7093" s="81">
        <v>6.0937152384184006E-6</v>
      </c>
      <c r="DU7093" s="81">
        <v>0</v>
      </c>
      <c r="DV7093" s="81">
        <v>6.0937152384184006E-6</v>
      </c>
      <c r="DW7093" s="81">
        <v>6.0937152384184006E-6</v>
      </c>
      <c r="GE7093" s="81" t="s">
        <v>449</v>
      </c>
      <c r="GF7093" s="81" t="s">
        <v>155</v>
      </c>
      <c r="GG7093" s="81" t="s">
        <v>510</v>
      </c>
      <c r="GH7093" s="81" t="s">
        <v>458</v>
      </c>
      <c r="GI7093" s="81">
        <v>2030</v>
      </c>
      <c r="GJ7093" s="81" t="s">
        <v>201</v>
      </c>
      <c r="GK7093" s="81">
        <v>247.27299216494239</v>
      </c>
      <c r="GL7093" s="81">
        <v>3.1</v>
      </c>
      <c r="GM7093" s="81">
        <v>2030</v>
      </c>
      <c r="GN7093" s="81" t="s">
        <v>173</v>
      </c>
      <c r="GO7093" s="81">
        <v>1.1148832299820636E-2</v>
      </c>
      <c r="GP7093" s="81">
        <v>10</v>
      </c>
      <c r="GQ7093" s="81">
        <v>0</v>
      </c>
      <c r="GR7093" s="81" t="s">
        <v>448</v>
      </c>
      <c r="GS7093" s="81">
        <v>0</v>
      </c>
      <c r="GT7093" s="81">
        <v>0</v>
      </c>
      <c r="GU7093" s="81">
        <v>1.1148832299820636E-2</v>
      </c>
      <c r="GV7093" s="81">
        <v>2.756805121921805</v>
      </c>
      <c r="GW7093" s="81">
        <v>1.1148832299820636E-2</v>
      </c>
      <c r="GX7093" s="81">
        <v>2.756805121921805</v>
      </c>
      <c r="GY7093" s="81">
        <v>1.1148832299820636E-2</v>
      </c>
      <c r="GZ7093" s="81">
        <v>2.756805121921805</v>
      </c>
    </row>
    <row r="7094" spans="98:208" x14ac:dyDescent="0.25">
      <c r="CT7094" s="81" t="s">
        <v>155</v>
      </c>
      <c r="CU7094" s="81" t="s">
        <v>504</v>
      </c>
      <c r="CV7094" s="81" t="s">
        <v>461</v>
      </c>
      <c r="CW7094" s="81">
        <v>2026</v>
      </c>
      <c r="CX7094" s="81">
        <v>0</v>
      </c>
      <c r="CY7094" s="81">
        <v>0</v>
      </c>
      <c r="CZ7094" s="81">
        <v>0</v>
      </c>
      <c r="DA7094" s="81">
        <v>0</v>
      </c>
      <c r="DB7094" s="81">
        <v>14664.63755643689</v>
      </c>
      <c r="DC7094" s="81">
        <v>233.23007680794331</v>
      </c>
      <c r="DD7094" s="81">
        <v>8896.5159934287531</v>
      </c>
      <c r="DE7094" s="81">
        <v>5534.8914862001911</v>
      </c>
      <c r="DF7094" s="81">
        <v>2.6002430136060464</v>
      </c>
      <c r="DG7094" s="81">
        <v>2.6002430136060464</v>
      </c>
      <c r="DH7094" s="81">
        <v>2.6002430136060464</v>
      </c>
      <c r="DI7094" s="81">
        <v>2.6002430136060464</v>
      </c>
      <c r="DJ7094" s="81">
        <v>2.3435175891377812E-6</v>
      </c>
      <c r="DL7094" s="81">
        <v>0</v>
      </c>
      <c r="DM7094" s="81">
        <v>6.0937152384184006E-6</v>
      </c>
      <c r="DN7094" s="81">
        <v>6.0937152384184006E-6</v>
      </c>
      <c r="DO7094" s="81">
        <v>0</v>
      </c>
      <c r="DP7094" s="81">
        <v>6.0937152384184006E-6</v>
      </c>
      <c r="DQ7094" s="81">
        <v>6.0937152384184006E-6</v>
      </c>
      <c r="DR7094" s="81">
        <v>0</v>
      </c>
      <c r="DS7094" s="81">
        <v>6.0937152384184006E-6</v>
      </c>
      <c r="DT7094" s="81">
        <v>6.0937152384184006E-6</v>
      </c>
      <c r="DU7094" s="81">
        <v>0</v>
      </c>
      <c r="DV7094" s="81">
        <v>6.0937152384184006E-6</v>
      </c>
      <c r="DW7094" s="81">
        <v>6.0937152384184006E-6</v>
      </c>
      <c r="GE7094" s="81" t="s">
        <v>449</v>
      </c>
      <c r="GF7094" s="81" t="s">
        <v>155</v>
      </c>
      <c r="GG7094" s="81" t="s">
        <v>510</v>
      </c>
      <c r="GH7094" s="81" t="s">
        <v>458</v>
      </c>
      <c r="GI7094" s="81">
        <v>2031</v>
      </c>
      <c r="GJ7094" s="81" t="s">
        <v>201</v>
      </c>
      <c r="GK7094" s="81">
        <v>247.27299216494239</v>
      </c>
      <c r="GL7094" s="81">
        <v>3.1</v>
      </c>
      <c r="GM7094" s="81">
        <v>2031</v>
      </c>
      <c r="GN7094" s="81" t="s">
        <v>173</v>
      </c>
      <c r="GO7094" s="81">
        <v>1.1148832299820636E-2</v>
      </c>
      <c r="GP7094" s="81">
        <v>10</v>
      </c>
      <c r="GQ7094" s="81">
        <v>0</v>
      </c>
      <c r="GR7094" s="81" t="s">
        <v>448</v>
      </c>
      <c r="GS7094" s="81">
        <v>0</v>
      </c>
      <c r="GT7094" s="81">
        <v>0</v>
      </c>
      <c r="GU7094" s="81">
        <v>0</v>
      </c>
      <c r="GV7094" s="81">
        <v>0</v>
      </c>
      <c r="GW7094" s="81">
        <v>1.1148832299820636E-2</v>
      </c>
      <c r="GX7094" s="81">
        <v>2.756805121921805</v>
      </c>
      <c r="GY7094" s="81">
        <v>1.1148832299820636E-2</v>
      </c>
      <c r="GZ7094" s="81">
        <v>2.756805121921805</v>
      </c>
    </row>
    <row r="7095" spans="98:208" x14ac:dyDescent="0.25">
      <c r="CT7095" s="81" t="s">
        <v>155</v>
      </c>
      <c r="CU7095" s="81" t="s">
        <v>504</v>
      </c>
      <c r="CV7095" s="81" t="s">
        <v>461</v>
      </c>
      <c r="CW7095" s="81">
        <v>2027</v>
      </c>
      <c r="CX7095" s="81">
        <v>0</v>
      </c>
      <c r="CY7095" s="81">
        <v>0</v>
      </c>
      <c r="CZ7095" s="81">
        <v>0</v>
      </c>
      <c r="DA7095" s="81">
        <v>0</v>
      </c>
      <c r="DB7095" s="81">
        <v>14664.63755643689</v>
      </c>
      <c r="DC7095" s="81">
        <v>233.23007680794331</v>
      </c>
      <c r="DD7095" s="81">
        <v>8896.5159934287531</v>
      </c>
      <c r="DE7095" s="81">
        <v>5534.8914862001911</v>
      </c>
      <c r="DF7095" s="81">
        <v>2.6002430136060464</v>
      </c>
      <c r="DG7095" s="81">
        <v>2.6002430136060464</v>
      </c>
      <c r="DH7095" s="81">
        <v>2.6002430136060464</v>
      </c>
      <c r="DI7095" s="81">
        <v>2.6002430136060464</v>
      </c>
      <c r="DJ7095" s="81">
        <v>2.3435175891377812E-6</v>
      </c>
      <c r="DL7095" s="81">
        <v>0</v>
      </c>
      <c r="DM7095" s="81">
        <v>6.0937152384184006E-6</v>
      </c>
      <c r="DN7095" s="81">
        <v>6.0937152384184006E-6</v>
      </c>
      <c r="DO7095" s="81">
        <v>0</v>
      </c>
      <c r="DP7095" s="81">
        <v>6.0937152384184006E-6</v>
      </c>
      <c r="DQ7095" s="81">
        <v>6.0937152384184006E-6</v>
      </c>
      <c r="DR7095" s="81">
        <v>0</v>
      </c>
      <c r="DS7095" s="81">
        <v>6.0937152384184006E-6</v>
      </c>
      <c r="DT7095" s="81">
        <v>6.0937152384184006E-6</v>
      </c>
      <c r="DU7095" s="81">
        <v>0</v>
      </c>
      <c r="DV7095" s="81">
        <v>6.0937152384184006E-6</v>
      </c>
      <c r="DW7095" s="81">
        <v>6.0937152384184006E-6</v>
      </c>
      <c r="GE7095" s="81" t="s">
        <v>449</v>
      </c>
      <c r="GF7095" s="81" t="s">
        <v>155</v>
      </c>
      <c r="GG7095" s="81" t="s">
        <v>510</v>
      </c>
      <c r="GH7095" s="81" t="s">
        <v>458</v>
      </c>
      <c r="GI7095" s="81">
        <v>2032</v>
      </c>
      <c r="GJ7095" s="81" t="s">
        <v>201</v>
      </c>
      <c r="GK7095" s="81">
        <v>247.27299216494239</v>
      </c>
      <c r="GL7095" s="81">
        <v>3.1</v>
      </c>
      <c r="GM7095" s="81">
        <v>2032</v>
      </c>
      <c r="GN7095" s="81" t="s">
        <v>173</v>
      </c>
      <c r="GO7095" s="81">
        <v>1.1148832299820636E-2</v>
      </c>
      <c r="GP7095" s="81">
        <v>10</v>
      </c>
      <c r="GQ7095" s="81">
        <v>0</v>
      </c>
      <c r="GR7095" s="81" t="s">
        <v>448</v>
      </c>
      <c r="GS7095" s="81">
        <v>0</v>
      </c>
      <c r="GT7095" s="81">
        <v>0</v>
      </c>
      <c r="GU7095" s="81">
        <v>0</v>
      </c>
      <c r="GV7095" s="81">
        <v>0</v>
      </c>
      <c r="GW7095" s="81">
        <v>0</v>
      </c>
      <c r="GX7095" s="81">
        <v>0</v>
      </c>
      <c r="GY7095" s="81">
        <v>1.1148832299820636E-2</v>
      </c>
      <c r="GZ7095" s="81">
        <v>2.756805121921805</v>
      </c>
    </row>
    <row r="7096" spans="98:208" x14ac:dyDescent="0.25">
      <c r="CT7096" s="81" t="s">
        <v>155</v>
      </c>
      <c r="CU7096" s="81" t="s">
        <v>504</v>
      </c>
      <c r="CV7096" s="81" t="s">
        <v>461</v>
      </c>
      <c r="CW7096" s="81">
        <v>2028</v>
      </c>
      <c r="CX7096" s="81">
        <v>0</v>
      </c>
      <c r="CY7096" s="81">
        <v>0</v>
      </c>
      <c r="CZ7096" s="81">
        <v>0</v>
      </c>
      <c r="DA7096" s="81">
        <v>0</v>
      </c>
      <c r="DB7096" s="81">
        <v>15317.990942816239</v>
      </c>
      <c r="DC7096" s="81">
        <v>247.2729921649514</v>
      </c>
      <c r="DD7096" s="81">
        <v>9287.6490955446588</v>
      </c>
      <c r="DE7096" s="81">
        <v>5783.0688551066278</v>
      </c>
      <c r="DF7096" s="81">
        <v>2.7568051219219054</v>
      </c>
      <c r="DG7096" s="81">
        <v>2.7568051219219054</v>
      </c>
      <c r="DH7096" s="81">
        <v>2.7568051219219054</v>
      </c>
      <c r="DI7096" s="81">
        <v>2.7568051219219054</v>
      </c>
      <c r="DJ7096" s="81">
        <v>2.3435175891377812E-6</v>
      </c>
      <c r="DL7096" s="81">
        <v>0</v>
      </c>
      <c r="DM7096" s="81">
        <v>6.4606212930491106E-6</v>
      </c>
      <c r="DN7096" s="81">
        <v>6.4606212930491106E-6</v>
      </c>
      <c r="DO7096" s="81">
        <v>0</v>
      </c>
      <c r="DP7096" s="81">
        <v>6.4606212930491106E-6</v>
      </c>
      <c r="DQ7096" s="81">
        <v>6.4606212930491106E-6</v>
      </c>
      <c r="DR7096" s="81">
        <v>0</v>
      </c>
      <c r="DS7096" s="81">
        <v>6.4606212930491106E-6</v>
      </c>
      <c r="DT7096" s="81">
        <v>6.4606212930491106E-6</v>
      </c>
      <c r="DU7096" s="81">
        <v>0</v>
      </c>
      <c r="DV7096" s="81">
        <v>6.4606212930491106E-6</v>
      </c>
      <c r="DW7096" s="81">
        <v>6.4606212930491106E-6</v>
      </c>
      <c r="GE7096" s="81" t="s">
        <v>449</v>
      </c>
      <c r="GF7096" s="81" t="s">
        <v>155</v>
      </c>
      <c r="GG7096" s="81" t="s">
        <v>510</v>
      </c>
      <c r="GH7096" s="81" t="s">
        <v>459</v>
      </c>
      <c r="GI7096" s="81">
        <v>2021</v>
      </c>
      <c r="GJ7096" s="81" t="s">
        <v>201</v>
      </c>
      <c r="GK7096" s="81">
        <v>0.69641821681223248</v>
      </c>
      <c r="GL7096" s="81">
        <v>3.1</v>
      </c>
      <c r="GM7096" s="81">
        <v>2021</v>
      </c>
      <c r="GN7096" s="81" t="s">
        <v>173</v>
      </c>
      <c r="GO7096" s="81">
        <v>1.1148832299820636E-2</v>
      </c>
      <c r="GP7096" s="81">
        <v>10</v>
      </c>
      <c r="GQ7096" s="81">
        <v>0</v>
      </c>
      <c r="GR7096" s="81" t="s">
        <v>448</v>
      </c>
      <c r="GS7096" s="81">
        <v>1.1148832299820636E-2</v>
      </c>
      <c r="GT7096" s="81">
        <v>7.7642499097797081E-3</v>
      </c>
      <c r="GU7096" s="81">
        <v>1.1148832299820636E-2</v>
      </c>
      <c r="GV7096" s="81">
        <v>7.7642499097797081E-3</v>
      </c>
      <c r="GW7096" s="81">
        <v>0</v>
      </c>
      <c r="GX7096" s="81">
        <v>0</v>
      </c>
      <c r="GY7096" s="81">
        <v>0</v>
      </c>
      <c r="GZ7096" s="81">
        <v>0</v>
      </c>
    </row>
    <row r="7097" spans="98:208" x14ac:dyDescent="0.25">
      <c r="CT7097" s="81" t="s">
        <v>155</v>
      </c>
      <c r="CU7097" s="81" t="s">
        <v>504</v>
      </c>
      <c r="CV7097" s="81" t="s">
        <v>461</v>
      </c>
      <c r="CW7097" s="81">
        <v>2029</v>
      </c>
      <c r="CX7097" s="81">
        <v>0</v>
      </c>
      <c r="CY7097" s="81">
        <v>0</v>
      </c>
      <c r="CZ7097" s="81">
        <v>0</v>
      </c>
      <c r="DA7097" s="81">
        <v>0</v>
      </c>
      <c r="DB7097" s="81">
        <v>15317.990942816239</v>
      </c>
      <c r="DC7097" s="81">
        <v>247.2729921649514</v>
      </c>
      <c r="DD7097" s="81">
        <v>9287.6490955446588</v>
      </c>
      <c r="DE7097" s="81">
        <v>5783.0688551066278</v>
      </c>
      <c r="DF7097" s="81">
        <v>2.7568051219219054</v>
      </c>
      <c r="DG7097" s="81">
        <v>2.7568051219219054</v>
      </c>
      <c r="DH7097" s="81">
        <v>2.7568051219219054</v>
      </c>
      <c r="DI7097" s="81">
        <v>2.7568051219219054</v>
      </c>
      <c r="DJ7097" s="81">
        <v>2.3435175891377812E-6</v>
      </c>
      <c r="DL7097" s="81">
        <v>0</v>
      </c>
      <c r="DM7097" s="81">
        <v>6.4606212930491106E-6</v>
      </c>
      <c r="DN7097" s="81">
        <v>6.4606212930491106E-6</v>
      </c>
      <c r="DO7097" s="81">
        <v>0</v>
      </c>
      <c r="DP7097" s="81">
        <v>6.4606212930491106E-6</v>
      </c>
      <c r="DQ7097" s="81">
        <v>6.4606212930491106E-6</v>
      </c>
      <c r="DR7097" s="81">
        <v>0</v>
      </c>
      <c r="DS7097" s="81">
        <v>6.4606212930491106E-6</v>
      </c>
      <c r="DT7097" s="81">
        <v>6.4606212930491106E-6</v>
      </c>
      <c r="DU7097" s="81">
        <v>0</v>
      </c>
      <c r="DV7097" s="81">
        <v>6.4606212930491106E-6</v>
      </c>
      <c r="DW7097" s="81">
        <v>6.4606212930491106E-6</v>
      </c>
      <c r="GE7097" s="81" t="s">
        <v>449</v>
      </c>
      <c r="GF7097" s="81" t="s">
        <v>155</v>
      </c>
      <c r="GG7097" s="81" t="s">
        <v>510</v>
      </c>
      <c r="GH7097" s="81" t="s">
        <v>459</v>
      </c>
      <c r="GI7097" s="81">
        <v>2022</v>
      </c>
      <c r="GJ7097" s="81" t="s">
        <v>201</v>
      </c>
      <c r="GK7097" s="81">
        <v>0.69641821681223248</v>
      </c>
      <c r="GL7097" s="81">
        <v>3.1</v>
      </c>
      <c r="GM7097" s="81">
        <v>2022</v>
      </c>
      <c r="GN7097" s="81" t="s">
        <v>173</v>
      </c>
      <c r="GO7097" s="81">
        <v>1.1148832299820636E-2</v>
      </c>
      <c r="GP7097" s="81">
        <v>10</v>
      </c>
      <c r="GQ7097" s="81">
        <v>0</v>
      </c>
      <c r="GR7097" s="81" t="s">
        <v>448</v>
      </c>
      <c r="GS7097" s="81">
        <v>1.1148832299820636E-2</v>
      </c>
      <c r="GT7097" s="81">
        <v>7.7642499097797081E-3</v>
      </c>
      <c r="GU7097" s="81">
        <v>1.1148832299820636E-2</v>
      </c>
      <c r="GV7097" s="81">
        <v>7.7642499097797081E-3</v>
      </c>
      <c r="GW7097" s="81">
        <v>1.1148832299820636E-2</v>
      </c>
      <c r="GX7097" s="81">
        <v>7.7642499097797081E-3</v>
      </c>
      <c r="GY7097" s="81">
        <v>0</v>
      </c>
      <c r="GZ7097" s="81">
        <v>0</v>
      </c>
    </row>
    <row r="7098" spans="98:208" x14ac:dyDescent="0.25">
      <c r="CT7098" s="81" t="s">
        <v>155</v>
      </c>
      <c r="CU7098" s="81" t="s">
        <v>504</v>
      </c>
      <c r="CV7098" s="81" t="s">
        <v>461</v>
      </c>
      <c r="CW7098" s="81">
        <v>2030</v>
      </c>
      <c r="CX7098" s="81">
        <v>0</v>
      </c>
      <c r="CY7098" s="81">
        <v>0</v>
      </c>
      <c r="CZ7098" s="81">
        <v>0</v>
      </c>
      <c r="DA7098" s="81">
        <v>0</v>
      </c>
      <c r="DB7098" s="81">
        <v>15317.990942816239</v>
      </c>
      <c r="DC7098" s="81">
        <v>247.2729921649514</v>
      </c>
      <c r="DD7098" s="81">
        <v>9287.6490955446588</v>
      </c>
      <c r="DE7098" s="81">
        <v>5783.0688551066278</v>
      </c>
      <c r="DF7098" s="81">
        <v>0</v>
      </c>
      <c r="DG7098" s="81">
        <v>2.7568051219219054</v>
      </c>
      <c r="DH7098" s="81">
        <v>2.7568051219219054</v>
      </c>
      <c r="DI7098" s="81">
        <v>2.7568051219219054</v>
      </c>
      <c r="DJ7098" s="81">
        <v>2.3435175891377812E-6</v>
      </c>
      <c r="DL7098" s="81">
        <v>0</v>
      </c>
      <c r="DM7098" s="81">
        <v>0</v>
      </c>
      <c r="DN7098" s="81">
        <v>0</v>
      </c>
      <c r="DO7098" s="81">
        <v>0</v>
      </c>
      <c r="DP7098" s="81">
        <v>6.4606212930491106E-6</v>
      </c>
      <c r="DQ7098" s="81">
        <v>6.4606212930491106E-6</v>
      </c>
      <c r="DR7098" s="81">
        <v>0</v>
      </c>
      <c r="DS7098" s="81">
        <v>6.4606212930491106E-6</v>
      </c>
      <c r="DT7098" s="81">
        <v>6.4606212930491106E-6</v>
      </c>
      <c r="DU7098" s="81">
        <v>0</v>
      </c>
      <c r="DV7098" s="81">
        <v>6.4606212930491106E-6</v>
      </c>
      <c r="DW7098" s="81">
        <v>6.4606212930491106E-6</v>
      </c>
      <c r="GE7098" s="81" t="s">
        <v>449</v>
      </c>
      <c r="GF7098" s="81" t="s">
        <v>155</v>
      </c>
      <c r="GG7098" s="81" t="s">
        <v>510</v>
      </c>
      <c r="GH7098" s="81" t="s">
        <v>459</v>
      </c>
      <c r="GI7098" s="81">
        <v>2023</v>
      </c>
      <c r="GJ7098" s="81" t="s">
        <v>201</v>
      </c>
      <c r="GK7098" s="81">
        <v>0.71896016785821382</v>
      </c>
      <c r="GL7098" s="81">
        <v>3.1</v>
      </c>
      <c r="GM7098" s="81">
        <v>2023</v>
      </c>
      <c r="GN7098" s="81" t="s">
        <v>173</v>
      </c>
      <c r="GO7098" s="81">
        <v>1.1148832299820636E-2</v>
      </c>
      <c r="GP7098" s="81">
        <v>10</v>
      </c>
      <c r="GQ7098" s="81">
        <v>0</v>
      </c>
      <c r="GR7098" s="81" t="s">
        <v>448</v>
      </c>
      <c r="GS7098" s="81">
        <v>1.1148832299820636E-2</v>
      </c>
      <c r="GT7098" s="81">
        <v>8.0155663417021197E-3</v>
      </c>
      <c r="GU7098" s="81">
        <v>1.1148832299820636E-2</v>
      </c>
      <c r="GV7098" s="81">
        <v>8.0155663417021197E-3</v>
      </c>
      <c r="GW7098" s="81">
        <v>1.1148832299820636E-2</v>
      </c>
      <c r="GX7098" s="81">
        <v>8.0155663417021197E-3</v>
      </c>
      <c r="GY7098" s="81">
        <v>1.1148832299820636E-2</v>
      </c>
      <c r="GZ7098" s="81">
        <v>8.0155663417021197E-3</v>
      </c>
    </row>
    <row r="7099" spans="98:208" x14ac:dyDescent="0.25">
      <c r="CT7099" s="81" t="s">
        <v>155</v>
      </c>
      <c r="CU7099" s="81" t="s">
        <v>504</v>
      </c>
      <c r="CV7099" s="81" t="s">
        <v>461</v>
      </c>
      <c r="CW7099" s="81">
        <v>2031</v>
      </c>
      <c r="CX7099" s="81">
        <v>0</v>
      </c>
      <c r="CY7099" s="81">
        <v>0</v>
      </c>
      <c r="CZ7099" s="81">
        <v>0</v>
      </c>
      <c r="DA7099" s="81">
        <v>0</v>
      </c>
      <c r="DB7099" s="81">
        <v>15317.990942816239</v>
      </c>
      <c r="DC7099" s="81">
        <v>247.2729921649514</v>
      </c>
      <c r="DD7099" s="81">
        <v>9287.6490955446588</v>
      </c>
      <c r="DE7099" s="81">
        <v>5783.0688551066278</v>
      </c>
      <c r="DF7099" s="81">
        <v>0</v>
      </c>
      <c r="DG7099" s="81">
        <v>0</v>
      </c>
      <c r="DH7099" s="81">
        <v>2.7568051219219054</v>
      </c>
      <c r="DI7099" s="81">
        <v>2.7568051219219054</v>
      </c>
      <c r="DJ7099" s="81">
        <v>2.3435175891377812E-6</v>
      </c>
      <c r="DL7099" s="81">
        <v>0</v>
      </c>
      <c r="DM7099" s="81">
        <v>0</v>
      </c>
      <c r="DN7099" s="81">
        <v>0</v>
      </c>
      <c r="DO7099" s="81">
        <v>0</v>
      </c>
      <c r="DP7099" s="81">
        <v>0</v>
      </c>
      <c r="DQ7099" s="81">
        <v>0</v>
      </c>
      <c r="DR7099" s="81">
        <v>0</v>
      </c>
      <c r="DS7099" s="81">
        <v>6.4606212930491106E-6</v>
      </c>
      <c r="DT7099" s="81">
        <v>6.4606212930491106E-6</v>
      </c>
      <c r="DU7099" s="81">
        <v>0</v>
      </c>
      <c r="DV7099" s="81">
        <v>6.4606212930491106E-6</v>
      </c>
      <c r="DW7099" s="81">
        <v>6.4606212930491106E-6</v>
      </c>
      <c r="GE7099" s="81" t="s">
        <v>449</v>
      </c>
      <c r="GF7099" s="81" t="s">
        <v>155</v>
      </c>
      <c r="GG7099" s="81" t="s">
        <v>510</v>
      </c>
      <c r="GH7099" s="81" t="s">
        <v>459</v>
      </c>
      <c r="GI7099" s="81">
        <v>2024</v>
      </c>
      <c r="GJ7099" s="81" t="s">
        <v>201</v>
      </c>
      <c r="GK7099" s="81">
        <v>0.71896016785821382</v>
      </c>
      <c r="GL7099" s="81">
        <v>3.1</v>
      </c>
      <c r="GM7099" s="81">
        <v>2024</v>
      </c>
      <c r="GN7099" s="81" t="s">
        <v>173</v>
      </c>
      <c r="GO7099" s="81">
        <v>1.1148832299820636E-2</v>
      </c>
      <c r="GP7099" s="81">
        <v>10</v>
      </c>
      <c r="GQ7099" s="81">
        <v>0</v>
      </c>
      <c r="GR7099" s="81" t="s">
        <v>448</v>
      </c>
      <c r="GS7099" s="81">
        <v>1.1148832299820636E-2</v>
      </c>
      <c r="GT7099" s="81">
        <v>8.0155663417021197E-3</v>
      </c>
      <c r="GU7099" s="81">
        <v>1.1148832299820636E-2</v>
      </c>
      <c r="GV7099" s="81">
        <v>8.0155663417021197E-3</v>
      </c>
      <c r="GW7099" s="81">
        <v>1.1148832299820636E-2</v>
      </c>
      <c r="GX7099" s="81">
        <v>8.0155663417021197E-3</v>
      </c>
      <c r="GY7099" s="81">
        <v>1.1148832299820636E-2</v>
      </c>
      <c r="GZ7099" s="81">
        <v>8.0155663417021197E-3</v>
      </c>
    </row>
    <row r="7100" spans="98:208" x14ac:dyDescent="0.25">
      <c r="CT7100" s="81" t="s">
        <v>155</v>
      </c>
      <c r="CU7100" s="81" t="s">
        <v>504</v>
      </c>
      <c r="CV7100" s="81" t="s">
        <v>461</v>
      </c>
      <c r="CW7100" s="81">
        <v>2032</v>
      </c>
      <c r="CX7100" s="81">
        <v>0</v>
      </c>
      <c r="CY7100" s="81">
        <v>0</v>
      </c>
      <c r="CZ7100" s="81">
        <v>0</v>
      </c>
      <c r="DA7100" s="81">
        <v>0</v>
      </c>
      <c r="DB7100" s="81">
        <v>15317.990942816239</v>
      </c>
      <c r="DC7100" s="81">
        <v>247.2729921649514</v>
      </c>
      <c r="DD7100" s="81">
        <v>9287.6490955446588</v>
      </c>
      <c r="DE7100" s="81">
        <v>5783.0688551066278</v>
      </c>
      <c r="DF7100" s="81">
        <v>0</v>
      </c>
      <c r="DG7100" s="81">
        <v>0</v>
      </c>
      <c r="DH7100" s="81">
        <v>0</v>
      </c>
      <c r="DI7100" s="81">
        <v>2.7568051219219054</v>
      </c>
      <c r="DJ7100" s="81">
        <v>2.3435175891377812E-6</v>
      </c>
      <c r="DL7100" s="81">
        <v>0</v>
      </c>
      <c r="DM7100" s="81">
        <v>0</v>
      </c>
      <c r="DN7100" s="81">
        <v>0</v>
      </c>
      <c r="DO7100" s="81">
        <v>0</v>
      </c>
      <c r="DP7100" s="81">
        <v>0</v>
      </c>
      <c r="DQ7100" s="81">
        <v>0</v>
      </c>
      <c r="DR7100" s="81">
        <v>0</v>
      </c>
      <c r="DS7100" s="81">
        <v>0</v>
      </c>
      <c r="DT7100" s="81">
        <v>0</v>
      </c>
      <c r="DU7100" s="81">
        <v>0</v>
      </c>
      <c r="DV7100" s="81">
        <v>6.4606212930491106E-6</v>
      </c>
      <c r="DW7100" s="81">
        <v>6.4606212930491106E-6</v>
      </c>
      <c r="GE7100" s="81" t="s">
        <v>449</v>
      </c>
      <c r="GF7100" s="81" t="s">
        <v>155</v>
      </c>
      <c r="GG7100" s="81" t="s">
        <v>510</v>
      </c>
      <c r="GH7100" s="81" t="s">
        <v>459</v>
      </c>
      <c r="GI7100" s="81">
        <v>2025</v>
      </c>
      <c r="GJ7100" s="81" t="s">
        <v>201</v>
      </c>
      <c r="GK7100" s="81">
        <v>0.71896016785821382</v>
      </c>
      <c r="GL7100" s="81">
        <v>3.1</v>
      </c>
      <c r="GM7100" s="81">
        <v>2025</v>
      </c>
      <c r="GN7100" s="81" t="s">
        <v>173</v>
      </c>
      <c r="GO7100" s="81">
        <v>1.1148832299820636E-2</v>
      </c>
      <c r="GP7100" s="81">
        <v>10</v>
      </c>
      <c r="GQ7100" s="81">
        <v>0</v>
      </c>
      <c r="GR7100" s="81" t="s">
        <v>448</v>
      </c>
      <c r="GS7100" s="81">
        <v>1.1148832299820636E-2</v>
      </c>
      <c r="GT7100" s="81">
        <v>8.0155663417021197E-3</v>
      </c>
      <c r="GU7100" s="81">
        <v>1.1148832299820636E-2</v>
      </c>
      <c r="GV7100" s="81">
        <v>8.0155663417021197E-3</v>
      </c>
      <c r="GW7100" s="81">
        <v>1.1148832299820636E-2</v>
      </c>
      <c r="GX7100" s="81">
        <v>8.0155663417021197E-3</v>
      </c>
      <c r="GY7100" s="81">
        <v>1.1148832299820636E-2</v>
      </c>
      <c r="GZ7100" s="81">
        <v>8.0155663417021197E-3</v>
      </c>
    </row>
    <row r="7101" spans="98:208" x14ac:dyDescent="0.25">
      <c r="CT7101" s="81" t="s">
        <v>155</v>
      </c>
      <c r="CU7101" s="81" t="s">
        <v>504</v>
      </c>
      <c r="CV7101" s="81" t="s">
        <v>451</v>
      </c>
      <c r="CW7101" s="81">
        <v>2020</v>
      </c>
      <c r="CX7101" s="81">
        <v>0</v>
      </c>
      <c r="CY7101" s="81">
        <v>0</v>
      </c>
      <c r="CZ7101" s="81">
        <v>0</v>
      </c>
      <c r="DA7101" s="81">
        <v>0</v>
      </c>
      <c r="DB7101" s="81">
        <v>8807.9522308765863</v>
      </c>
      <c r="DC7101" s="81">
        <v>222.229421627851</v>
      </c>
      <c r="DD7101" s="81">
        <v>8585.7228092487367</v>
      </c>
      <c r="DE7101" s="81">
        <v>0</v>
      </c>
      <c r="DF7101" s="81">
        <v>2.477598553815044</v>
      </c>
      <c r="DG7101" s="81">
        <v>0</v>
      </c>
      <c r="DH7101" s="81">
        <v>0</v>
      </c>
      <c r="DI7101" s="81">
        <v>0</v>
      </c>
      <c r="DJ7101" s="81">
        <v>3.347882270196587E-7</v>
      </c>
      <c r="DL7101" s="81">
        <v>0</v>
      </c>
      <c r="DM7101" s="81">
        <v>8.2947082709820903E-7</v>
      </c>
      <c r="DN7101" s="81">
        <v>8.2947082709820903E-7</v>
      </c>
      <c r="DO7101" s="81">
        <v>0</v>
      </c>
      <c r="DP7101" s="81">
        <v>0</v>
      </c>
      <c r="DQ7101" s="81">
        <v>0</v>
      </c>
      <c r="DR7101" s="81">
        <v>0</v>
      </c>
      <c r="DS7101" s="81">
        <v>0</v>
      </c>
      <c r="DT7101" s="81">
        <v>0</v>
      </c>
      <c r="DU7101" s="81">
        <v>0</v>
      </c>
      <c r="DV7101" s="81">
        <v>0</v>
      </c>
      <c r="DW7101" s="81">
        <v>0</v>
      </c>
      <c r="GE7101" s="81" t="s">
        <v>449</v>
      </c>
      <c r="GF7101" s="81" t="s">
        <v>155</v>
      </c>
      <c r="GG7101" s="81" t="s">
        <v>510</v>
      </c>
      <c r="GH7101" s="81" t="s">
        <v>459</v>
      </c>
      <c r="GI7101" s="81">
        <v>2026</v>
      </c>
      <c r="GJ7101" s="81" t="s">
        <v>201</v>
      </c>
      <c r="GK7101" s="81">
        <v>0.71896016785821382</v>
      </c>
      <c r="GL7101" s="81">
        <v>3.1</v>
      </c>
      <c r="GM7101" s="81">
        <v>2026</v>
      </c>
      <c r="GN7101" s="81" t="s">
        <v>173</v>
      </c>
      <c r="GO7101" s="81">
        <v>1.1148832299820636E-2</v>
      </c>
      <c r="GP7101" s="81">
        <v>10</v>
      </c>
      <c r="GQ7101" s="81">
        <v>0</v>
      </c>
      <c r="GR7101" s="81" t="s">
        <v>448</v>
      </c>
      <c r="GS7101" s="81">
        <v>1.1148832299820636E-2</v>
      </c>
      <c r="GT7101" s="81">
        <v>8.0155663417021197E-3</v>
      </c>
      <c r="GU7101" s="81">
        <v>1.1148832299820636E-2</v>
      </c>
      <c r="GV7101" s="81">
        <v>8.0155663417021197E-3</v>
      </c>
      <c r="GW7101" s="81">
        <v>1.1148832299820636E-2</v>
      </c>
      <c r="GX7101" s="81">
        <v>8.0155663417021197E-3</v>
      </c>
      <c r="GY7101" s="81">
        <v>1.1148832299820636E-2</v>
      </c>
      <c r="GZ7101" s="81">
        <v>8.0155663417021197E-3</v>
      </c>
    </row>
    <row r="7102" spans="98:208" x14ac:dyDescent="0.25">
      <c r="CT7102" s="81" t="s">
        <v>155</v>
      </c>
      <c r="CU7102" s="81" t="s">
        <v>504</v>
      </c>
      <c r="CV7102" s="81" t="s">
        <v>451</v>
      </c>
      <c r="CW7102" s="81">
        <v>2021</v>
      </c>
      <c r="CX7102" s="81">
        <v>0</v>
      </c>
      <c r="CY7102" s="81">
        <v>0</v>
      </c>
      <c r="CZ7102" s="81">
        <v>0</v>
      </c>
      <c r="DA7102" s="81">
        <v>0</v>
      </c>
      <c r="DB7102" s="81">
        <v>8807.9522308765863</v>
      </c>
      <c r="DC7102" s="81">
        <v>222.229421627851</v>
      </c>
      <c r="DD7102" s="81">
        <v>8585.7228092487367</v>
      </c>
      <c r="DE7102" s="81">
        <v>0</v>
      </c>
      <c r="DF7102" s="81">
        <v>2.477598553815044</v>
      </c>
      <c r="DG7102" s="81">
        <v>2.477598553815044</v>
      </c>
      <c r="DH7102" s="81">
        <v>0</v>
      </c>
      <c r="DI7102" s="81">
        <v>0</v>
      </c>
      <c r="DJ7102" s="81">
        <v>3.347882270196587E-7</v>
      </c>
      <c r="DL7102" s="81">
        <v>0</v>
      </c>
      <c r="DM7102" s="81">
        <v>8.2947082709820903E-7</v>
      </c>
      <c r="DN7102" s="81">
        <v>8.2947082709820903E-7</v>
      </c>
      <c r="DO7102" s="81">
        <v>0</v>
      </c>
      <c r="DP7102" s="81">
        <v>8.2947082709820903E-7</v>
      </c>
      <c r="DQ7102" s="81">
        <v>8.2947082709820903E-7</v>
      </c>
      <c r="DR7102" s="81">
        <v>0</v>
      </c>
      <c r="DS7102" s="81">
        <v>0</v>
      </c>
      <c r="DT7102" s="81">
        <v>0</v>
      </c>
      <c r="DU7102" s="81">
        <v>0</v>
      </c>
      <c r="DV7102" s="81">
        <v>0</v>
      </c>
      <c r="DW7102" s="81">
        <v>0</v>
      </c>
      <c r="GE7102" s="81" t="s">
        <v>449</v>
      </c>
      <c r="GF7102" s="81" t="s">
        <v>155</v>
      </c>
      <c r="GG7102" s="81" t="s">
        <v>510</v>
      </c>
      <c r="GH7102" s="81" t="s">
        <v>459</v>
      </c>
      <c r="GI7102" s="81">
        <v>2027</v>
      </c>
      <c r="GJ7102" s="81" t="s">
        <v>201</v>
      </c>
      <c r="GK7102" s="81">
        <v>0.71896016785821382</v>
      </c>
      <c r="GL7102" s="81">
        <v>3.1</v>
      </c>
      <c r="GM7102" s="81">
        <v>2027</v>
      </c>
      <c r="GN7102" s="81" t="s">
        <v>173</v>
      </c>
      <c r="GO7102" s="81">
        <v>1.1148832299820636E-2</v>
      </c>
      <c r="GP7102" s="81">
        <v>10</v>
      </c>
      <c r="GQ7102" s="81">
        <v>0</v>
      </c>
      <c r="GR7102" s="81" t="s">
        <v>448</v>
      </c>
      <c r="GS7102" s="81">
        <v>1.1148832299820636E-2</v>
      </c>
      <c r="GT7102" s="81">
        <v>8.0155663417021197E-3</v>
      </c>
      <c r="GU7102" s="81">
        <v>1.1148832299820636E-2</v>
      </c>
      <c r="GV7102" s="81">
        <v>8.0155663417021197E-3</v>
      </c>
      <c r="GW7102" s="81">
        <v>1.1148832299820636E-2</v>
      </c>
      <c r="GX7102" s="81">
        <v>8.0155663417021197E-3</v>
      </c>
      <c r="GY7102" s="81">
        <v>1.1148832299820636E-2</v>
      </c>
      <c r="GZ7102" s="81">
        <v>8.0155663417021197E-3</v>
      </c>
    </row>
    <row r="7103" spans="98:208" x14ac:dyDescent="0.25">
      <c r="CT7103" s="81" t="s">
        <v>155</v>
      </c>
      <c r="CU7103" s="81" t="s">
        <v>504</v>
      </c>
      <c r="CV7103" s="81" t="s">
        <v>451</v>
      </c>
      <c r="CW7103" s="81">
        <v>2022</v>
      </c>
      <c r="CX7103" s="81">
        <v>0</v>
      </c>
      <c r="CY7103" s="81">
        <v>0</v>
      </c>
      <c r="CZ7103" s="81">
        <v>0</v>
      </c>
      <c r="DA7103" s="81">
        <v>0</v>
      </c>
      <c r="DB7103" s="81">
        <v>8807.9522308765863</v>
      </c>
      <c r="DC7103" s="81">
        <v>222.229421627851</v>
      </c>
      <c r="DD7103" s="81">
        <v>8585.7228092487367</v>
      </c>
      <c r="DE7103" s="81">
        <v>0</v>
      </c>
      <c r="DF7103" s="81">
        <v>2.477598553815044</v>
      </c>
      <c r="DG7103" s="81">
        <v>2.477598553815044</v>
      </c>
      <c r="DH7103" s="81">
        <v>2.477598553815044</v>
      </c>
      <c r="DI7103" s="81">
        <v>0</v>
      </c>
      <c r="DJ7103" s="81">
        <v>3.347882270196587E-7</v>
      </c>
      <c r="DL7103" s="81">
        <v>0</v>
      </c>
      <c r="DM7103" s="81">
        <v>8.2947082709820903E-7</v>
      </c>
      <c r="DN7103" s="81">
        <v>8.2947082709820903E-7</v>
      </c>
      <c r="DO7103" s="81">
        <v>0</v>
      </c>
      <c r="DP7103" s="81">
        <v>8.2947082709820903E-7</v>
      </c>
      <c r="DQ7103" s="81">
        <v>8.2947082709820903E-7</v>
      </c>
      <c r="DR7103" s="81">
        <v>0</v>
      </c>
      <c r="DS7103" s="81">
        <v>8.2947082709820903E-7</v>
      </c>
      <c r="DT7103" s="81">
        <v>8.2947082709820903E-7</v>
      </c>
      <c r="DU7103" s="81">
        <v>0</v>
      </c>
      <c r="DV7103" s="81">
        <v>0</v>
      </c>
      <c r="DW7103" s="81">
        <v>0</v>
      </c>
      <c r="GE7103" s="81" t="s">
        <v>449</v>
      </c>
      <c r="GF7103" s="81" t="s">
        <v>155</v>
      </c>
      <c r="GG7103" s="81" t="s">
        <v>510</v>
      </c>
      <c r="GH7103" s="81" t="s">
        <v>459</v>
      </c>
      <c r="GI7103" s="81">
        <v>2028</v>
      </c>
      <c r="GJ7103" s="81" t="s">
        <v>201</v>
      </c>
      <c r="GK7103" s="81">
        <v>0.74733835430388973</v>
      </c>
      <c r="GL7103" s="81">
        <v>3.1</v>
      </c>
      <c r="GM7103" s="81">
        <v>2028</v>
      </c>
      <c r="GN7103" s="81" t="s">
        <v>173</v>
      </c>
      <c r="GO7103" s="81">
        <v>1.1148832299820636E-2</v>
      </c>
      <c r="GP7103" s="81">
        <v>10</v>
      </c>
      <c r="GQ7103" s="81">
        <v>0</v>
      </c>
      <c r="GR7103" s="81" t="s">
        <v>448</v>
      </c>
      <c r="GS7103" s="81">
        <v>1.1148832299820636E-2</v>
      </c>
      <c r="GT7103" s="81">
        <v>8.3319499833580044E-3</v>
      </c>
      <c r="GU7103" s="81">
        <v>1.1148832299820636E-2</v>
      </c>
      <c r="GV7103" s="81">
        <v>8.3319499833580044E-3</v>
      </c>
      <c r="GW7103" s="81">
        <v>1.1148832299820636E-2</v>
      </c>
      <c r="GX7103" s="81">
        <v>8.3319499833580044E-3</v>
      </c>
      <c r="GY7103" s="81">
        <v>1.1148832299820636E-2</v>
      </c>
      <c r="GZ7103" s="81">
        <v>8.3319499833580044E-3</v>
      </c>
    </row>
    <row r="7104" spans="98:208" x14ac:dyDescent="0.25">
      <c r="CT7104" s="81" t="s">
        <v>155</v>
      </c>
      <c r="CU7104" s="81" t="s">
        <v>504</v>
      </c>
      <c r="CV7104" s="81" t="s">
        <v>451</v>
      </c>
      <c r="CW7104" s="81">
        <v>2023</v>
      </c>
      <c r="CX7104" s="81">
        <v>0</v>
      </c>
      <c r="CY7104" s="81">
        <v>0</v>
      </c>
      <c r="CZ7104" s="81">
        <v>0</v>
      </c>
      <c r="DA7104" s="81">
        <v>0</v>
      </c>
      <c r="DB7104" s="81">
        <v>9129.7460702373755</v>
      </c>
      <c r="DC7104" s="81">
        <v>233.2300768079607</v>
      </c>
      <c r="DD7104" s="81">
        <v>8896.5159934294152</v>
      </c>
      <c r="DE7104" s="81">
        <v>0</v>
      </c>
      <c r="DF7104" s="81">
        <v>2.60024301360624</v>
      </c>
      <c r="DG7104" s="81">
        <v>2.60024301360624</v>
      </c>
      <c r="DH7104" s="81">
        <v>2.60024301360624</v>
      </c>
      <c r="DI7104" s="81">
        <v>2.60024301360624</v>
      </c>
      <c r="DJ7104" s="81">
        <v>3.347882270196587E-7</v>
      </c>
      <c r="DL7104" s="81">
        <v>0</v>
      </c>
      <c r="DM7104" s="81">
        <v>8.7053074834548739E-7</v>
      </c>
      <c r="DN7104" s="81">
        <v>8.7053074834548739E-7</v>
      </c>
      <c r="DO7104" s="81">
        <v>0</v>
      </c>
      <c r="DP7104" s="81">
        <v>8.7053074834548739E-7</v>
      </c>
      <c r="DQ7104" s="81">
        <v>8.7053074834548739E-7</v>
      </c>
      <c r="DR7104" s="81">
        <v>0</v>
      </c>
      <c r="DS7104" s="81">
        <v>8.7053074834548739E-7</v>
      </c>
      <c r="DT7104" s="81">
        <v>8.7053074834548739E-7</v>
      </c>
      <c r="DU7104" s="81">
        <v>0</v>
      </c>
      <c r="DV7104" s="81">
        <v>8.7053074834548739E-7</v>
      </c>
      <c r="DW7104" s="81">
        <v>8.7053074834548739E-7</v>
      </c>
      <c r="GE7104" s="81" t="s">
        <v>449</v>
      </c>
      <c r="GF7104" s="81" t="s">
        <v>155</v>
      </c>
      <c r="GG7104" s="81" t="s">
        <v>510</v>
      </c>
      <c r="GH7104" s="81" t="s">
        <v>459</v>
      </c>
      <c r="GI7104" s="81">
        <v>2029</v>
      </c>
      <c r="GJ7104" s="81" t="s">
        <v>201</v>
      </c>
      <c r="GK7104" s="81">
        <v>0.74733835430388973</v>
      </c>
      <c r="GL7104" s="81">
        <v>3.1</v>
      </c>
      <c r="GM7104" s="81">
        <v>2029</v>
      </c>
      <c r="GN7104" s="81" t="s">
        <v>173</v>
      </c>
      <c r="GO7104" s="81">
        <v>1.1148832299820636E-2</v>
      </c>
      <c r="GP7104" s="81">
        <v>10</v>
      </c>
      <c r="GQ7104" s="81">
        <v>0</v>
      </c>
      <c r="GR7104" s="81" t="s">
        <v>448</v>
      </c>
      <c r="GS7104" s="81">
        <v>1.1148832299820636E-2</v>
      </c>
      <c r="GT7104" s="81">
        <v>8.3319499833580044E-3</v>
      </c>
      <c r="GU7104" s="81">
        <v>1.1148832299820636E-2</v>
      </c>
      <c r="GV7104" s="81">
        <v>8.3319499833580044E-3</v>
      </c>
      <c r="GW7104" s="81">
        <v>1.1148832299820636E-2</v>
      </c>
      <c r="GX7104" s="81">
        <v>8.3319499833580044E-3</v>
      </c>
      <c r="GY7104" s="81">
        <v>1.1148832299820636E-2</v>
      </c>
      <c r="GZ7104" s="81">
        <v>8.3319499833580044E-3</v>
      </c>
    </row>
    <row r="7105" spans="98:208" x14ac:dyDescent="0.25">
      <c r="CT7105" s="81" t="s">
        <v>155</v>
      </c>
      <c r="CU7105" s="81" t="s">
        <v>504</v>
      </c>
      <c r="CV7105" s="81" t="s">
        <v>451</v>
      </c>
      <c r="CW7105" s="81">
        <v>2024</v>
      </c>
      <c r="CX7105" s="81">
        <v>0</v>
      </c>
      <c r="CY7105" s="81">
        <v>0</v>
      </c>
      <c r="CZ7105" s="81">
        <v>0</v>
      </c>
      <c r="DA7105" s="81">
        <v>0</v>
      </c>
      <c r="DB7105" s="81">
        <v>9129.7460702373755</v>
      </c>
      <c r="DC7105" s="81">
        <v>233.2300768079607</v>
      </c>
      <c r="DD7105" s="81">
        <v>8896.5159934294152</v>
      </c>
      <c r="DE7105" s="81">
        <v>0</v>
      </c>
      <c r="DF7105" s="81">
        <v>2.60024301360624</v>
      </c>
      <c r="DG7105" s="81">
        <v>2.60024301360624</v>
      </c>
      <c r="DH7105" s="81">
        <v>2.60024301360624</v>
      </c>
      <c r="DI7105" s="81">
        <v>2.60024301360624</v>
      </c>
      <c r="DJ7105" s="81">
        <v>3.347882270196587E-7</v>
      </c>
      <c r="DL7105" s="81">
        <v>0</v>
      </c>
      <c r="DM7105" s="81">
        <v>8.7053074834548739E-7</v>
      </c>
      <c r="DN7105" s="81">
        <v>8.7053074834548739E-7</v>
      </c>
      <c r="DO7105" s="81">
        <v>0</v>
      </c>
      <c r="DP7105" s="81">
        <v>8.7053074834548739E-7</v>
      </c>
      <c r="DQ7105" s="81">
        <v>8.7053074834548739E-7</v>
      </c>
      <c r="DR7105" s="81">
        <v>0</v>
      </c>
      <c r="DS7105" s="81">
        <v>8.7053074834548739E-7</v>
      </c>
      <c r="DT7105" s="81">
        <v>8.7053074834548739E-7</v>
      </c>
      <c r="DU7105" s="81">
        <v>0</v>
      </c>
      <c r="DV7105" s="81">
        <v>8.7053074834548739E-7</v>
      </c>
      <c r="DW7105" s="81">
        <v>8.7053074834548739E-7</v>
      </c>
      <c r="GE7105" s="81" t="s">
        <v>449</v>
      </c>
      <c r="GF7105" s="81" t="s">
        <v>155</v>
      </c>
      <c r="GG7105" s="81" t="s">
        <v>510</v>
      </c>
      <c r="GH7105" s="81" t="s">
        <v>459</v>
      </c>
      <c r="GI7105" s="81">
        <v>2030</v>
      </c>
      <c r="GJ7105" s="81" t="s">
        <v>201</v>
      </c>
      <c r="GK7105" s="81">
        <v>0.74733835430388973</v>
      </c>
      <c r="GL7105" s="81">
        <v>3.1</v>
      </c>
      <c r="GM7105" s="81">
        <v>2030</v>
      </c>
      <c r="GN7105" s="81" t="s">
        <v>173</v>
      </c>
      <c r="GO7105" s="81">
        <v>1.1148832299820636E-2</v>
      </c>
      <c r="GP7105" s="81">
        <v>10</v>
      </c>
      <c r="GQ7105" s="81">
        <v>0</v>
      </c>
      <c r="GR7105" s="81" t="s">
        <v>448</v>
      </c>
      <c r="GS7105" s="81">
        <v>0</v>
      </c>
      <c r="GT7105" s="81">
        <v>0</v>
      </c>
      <c r="GU7105" s="81">
        <v>1.1148832299820636E-2</v>
      </c>
      <c r="GV7105" s="81">
        <v>8.3319499833580044E-3</v>
      </c>
      <c r="GW7105" s="81">
        <v>1.1148832299820636E-2</v>
      </c>
      <c r="GX7105" s="81">
        <v>8.3319499833580044E-3</v>
      </c>
      <c r="GY7105" s="81">
        <v>1.1148832299820636E-2</v>
      </c>
      <c r="GZ7105" s="81">
        <v>8.3319499833580044E-3</v>
      </c>
    </row>
    <row r="7106" spans="98:208" x14ac:dyDescent="0.25">
      <c r="CT7106" s="81" t="s">
        <v>155</v>
      </c>
      <c r="CU7106" s="81" t="s">
        <v>504</v>
      </c>
      <c r="CV7106" s="81" t="s">
        <v>451</v>
      </c>
      <c r="CW7106" s="81">
        <v>2025</v>
      </c>
      <c r="CX7106" s="81">
        <v>0</v>
      </c>
      <c r="CY7106" s="81">
        <v>0</v>
      </c>
      <c r="CZ7106" s="81">
        <v>0</v>
      </c>
      <c r="DA7106" s="81">
        <v>0</v>
      </c>
      <c r="DB7106" s="81">
        <v>9129.7460702373755</v>
      </c>
      <c r="DC7106" s="81">
        <v>233.2300768079607</v>
      </c>
      <c r="DD7106" s="81">
        <v>8896.5159934294152</v>
      </c>
      <c r="DE7106" s="81">
        <v>0</v>
      </c>
      <c r="DF7106" s="81">
        <v>2.60024301360624</v>
      </c>
      <c r="DG7106" s="81">
        <v>2.60024301360624</v>
      </c>
      <c r="DH7106" s="81">
        <v>2.60024301360624</v>
      </c>
      <c r="DI7106" s="81">
        <v>2.60024301360624</v>
      </c>
      <c r="DJ7106" s="81">
        <v>3.347882270196587E-7</v>
      </c>
      <c r="DL7106" s="81">
        <v>0</v>
      </c>
      <c r="DM7106" s="81">
        <v>8.7053074834548739E-7</v>
      </c>
      <c r="DN7106" s="81">
        <v>8.7053074834548739E-7</v>
      </c>
      <c r="DO7106" s="81">
        <v>0</v>
      </c>
      <c r="DP7106" s="81">
        <v>8.7053074834548739E-7</v>
      </c>
      <c r="DQ7106" s="81">
        <v>8.7053074834548739E-7</v>
      </c>
      <c r="DR7106" s="81">
        <v>0</v>
      </c>
      <c r="DS7106" s="81">
        <v>8.7053074834548739E-7</v>
      </c>
      <c r="DT7106" s="81">
        <v>8.7053074834548739E-7</v>
      </c>
      <c r="DU7106" s="81">
        <v>0</v>
      </c>
      <c r="DV7106" s="81">
        <v>8.7053074834548739E-7</v>
      </c>
      <c r="DW7106" s="81">
        <v>8.7053074834548739E-7</v>
      </c>
      <c r="GE7106" s="81" t="s">
        <v>449</v>
      </c>
      <c r="GF7106" s="81" t="s">
        <v>155</v>
      </c>
      <c r="GG7106" s="81" t="s">
        <v>510</v>
      </c>
      <c r="GH7106" s="81" t="s">
        <v>459</v>
      </c>
      <c r="GI7106" s="81">
        <v>2031</v>
      </c>
      <c r="GJ7106" s="81" t="s">
        <v>201</v>
      </c>
      <c r="GK7106" s="81">
        <v>0.74733835430388973</v>
      </c>
      <c r="GL7106" s="81">
        <v>3.1</v>
      </c>
      <c r="GM7106" s="81">
        <v>2031</v>
      </c>
      <c r="GN7106" s="81" t="s">
        <v>173</v>
      </c>
      <c r="GO7106" s="81">
        <v>1.1148832299820636E-2</v>
      </c>
      <c r="GP7106" s="81">
        <v>10</v>
      </c>
      <c r="GQ7106" s="81">
        <v>0</v>
      </c>
      <c r="GR7106" s="81" t="s">
        <v>448</v>
      </c>
      <c r="GS7106" s="81">
        <v>0</v>
      </c>
      <c r="GT7106" s="81">
        <v>0</v>
      </c>
      <c r="GU7106" s="81">
        <v>0</v>
      </c>
      <c r="GV7106" s="81">
        <v>0</v>
      </c>
      <c r="GW7106" s="81">
        <v>1.1148832299820636E-2</v>
      </c>
      <c r="GX7106" s="81">
        <v>8.3319499833580044E-3</v>
      </c>
      <c r="GY7106" s="81">
        <v>1.1148832299820636E-2</v>
      </c>
      <c r="GZ7106" s="81">
        <v>8.3319499833580044E-3</v>
      </c>
    </row>
    <row r="7107" spans="98:208" x14ac:dyDescent="0.25">
      <c r="CT7107" s="81" t="s">
        <v>155</v>
      </c>
      <c r="CU7107" s="81" t="s">
        <v>504</v>
      </c>
      <c r="CV7107" s="81" t="s">
        <v>451</v>
      </c>
      <c r="CW7107" s="81">
        <v>2026</v>
      </c>
      <c r="CX7107" s="81">
        <v>0</v>
      </c>
      <c r="CY7107" s="81">
        <v>0</v>
      </c>
      <c r="CZ7107" s="81">
        <v>0</v>
      </c>
      <c r="DA7107" s="81">
        <v>0</v>
      </c>
      <c r="DB7107" s="81">
        <v>9129.7460702373755</v>
      </c>
      <c r="DC7107" s="81">
        <v>233.2300768079607</v>
      </c>
      <c r="DD7107" s="81">
        <v>8896.5159934294152</v>
      </c>
      <c r="DE7107" s="81">
        <v>0</v>
      </c>
      <c r="DF7107" s="81">
        <v>2.60024301360624</v>
      </c>
      <c r="DG7107" s="81">
        <v>2.60024301360624</v>
      </c>
      <c r="DH7107" s="81">
        <v>2.60024301360624</v>
      </c>
      <c r="DI7107" s="81">
        <v>2.60024301360624</v>
      </c>
      <c r="DJ7107" s="81">
        <v>3.347882270196587E-7</v>
      </c>
      <c r="DL7107" s="81">
        <v>0</v>
      </c>
      <c r="DM7107" s="81">
        <v>8.7053074834548739E-7</v>
      </c>
      <c r="DN7107" s="81">
        <v>8.7053074834548739E-7</v>
      </c>
      <c r="DO7107" s="81">
        <v>0</v>
      </c>
      <c r="DP7107" s="81">
        <v>8.7053074834548739E-7</v>
      </c>
      <c r="DQ7107" s="81">
        <v>8.7053074834548739E-7</v>
      </c>
      <c r="DR7107" s="81">
        <v>0</v>
      </c>
      <c r="DS7107" s="81">
        <v>8.7053074834548739E-7</v>
      </c>
      <c r="DT7107" s="81">
        <v>8.7053074834548739E-7</v>
      </c>
      <c r="DU7107" s="81">
        <v>0</v>
      </c>
      <c r="DV7107" s="81">
        <v>8.7053074834548739E-7</v>
      </c>
      <c r="DW7107" s="81">
        <v>8.7053074834548739E-7</v>
      </c>
      <c r="GE7107" s="81" t="s">
        <v>449</v>
      </c>
      <c r="GF7107" s="81" t="s">
        <v>155</v>
      </c>
      <c r="GG7107" s="81" t="s">
        <v>510</v>
      </c>
      <c r="GH7107" s="81" t="s">
        <v>459</v>
      </c>
      <c r="GI7107" s="81">
        <v>2032</v>
      </c>
      <c r="GJ7107" s="81" t="s">
        <v>201</v>
      </c>
      <c r="GK7107" s="81">
        <v>0.74733835430388973</v>
      </c>
      <c r="GL7107" s="81">
        <v>3.1</v>
      </c>
      <c r="GM7107" s="81">
        <v>2032</v>
      </c>
      <c r="GN7107" s="81" t="s">
        <v>173</v>
      </c>
      <c r="GO7107" s="81">
        <v>1.1148832299820636E-2</v>
      </c>
      <c r="GP7107" s="81">
        <v>10</v>
      </c>
      <c r="GQ7107" s="81">
        <v>0</v>
      </c>
      <c r="GR7107" s="81" t="s">
        <v>448</v>
      </c>
      <c r="GS7107" s="81">
        <v>0</v>
      </c>
      <c r="GT7107" s="81">
        <v>0</v>
      </c>
      <c r="GU7107" s="81">
        <v>0</v>
      </c>
      <c r="GV7107" s="81">
        <v>0</v>
      </c>
      <c r="GW7107" s="81">
        <v>0</v>
      </c>
      <c r="GX7107" s="81">
        <v>0</v>
      </c>
      <c r="GY7107" s="81">
        <v>1.1148832299820636E-2</v>
      </c>
      <c r="GZ7107" s="81">
        <v>8.3319499833580044E-3</v>
      </c>
    </row>
    <row r="7108" spans="98:208" x14ac:dyDescent="0.25">
      <c r="CT7108" s="81" t="s">
        <v>155</v>
      </c>
      <c r="CU7108" s="81" t="s">
        <v>504</v>
      </c>
      <c r="CV7108" s="81" t="s">
        <v>451</v>
      </c>
      <c r="CW7108" s="81">
        <v>2027</v>
      </c>
      <c r="CX7108" s="81">
        <v>0</v>
      </c>
      <c r="CY7108" s="81">
        <v>0</v>
      </c>
      <c r="CZ7108" s="81">
        <v>0</v>
      </c>
      <c r="DA7108" s="81">
        <v>0</v>
      </c>
      <c r="DB7108" s="81">
        <v>9129.7460702373755</v>
      </c>
      <c r="DC7108" s="81">
        <v>233.2300768079607</v>
      </c>
      <c r="DD7108" s="81">
        <v>8896.5159934294152</v>
      </c>
      <c r="DE7108" s="81">
        <v>0</v>
      </c>
      <c r="DF7108" s="81">
        <v>2.60024301360624</v>
      </c>
      <c r="DG7108" s="81">
        <v>2.60024301360624</v>
      </c>
      <c r="DH7108" s="81">
        <v>2.60024301360624</v>
      </c>
      <c r="DI7108" s="81">
        <v>2.60024301360624</v>
      </c>
      <c r="DJ7108" s="81">
        <v>3.347882270196587E-7</v>
      </c>
      <c r="DL7108" s="81">
        <v>0</v>
      </c>
      <c r="DM7108" s="81">
        <v>8.7053074834548739E-7</v>
      </c>
      <c r="DN7108" s="81">
        <v>8.7053074834548739E-7</v>
      </c>
      <c r="DO7108" s="81">
        <v>0</v>
      </c>
      <c r="DP7108" s="81">
        <v>8.7053074834548739E-7</v>
      </c>
      <c r="DQ7108" s="81">
        <v>8.7053074834548739E-7</v>
      </c>
      <c r="DR7108" s="81">
        <v>0</v>
      </c>
      <c r="DS7108" s="81">
        <v>8.7053074834548739E-7</v>
      </c>
      <c r="DT7108" s="81">
        <v>8.7053074834548739E-7</v>
      </c>
      <c r="DU7108" s="81">
        <v>0</v>
      </c>
      <c r="DV7108" s="81">
        <v>8.7053074834548739E-7</v>
      </c>
      <c r="DW7108" s="81">
        <v>8.7053074834548739E-7</v>
      </c>
      <c r="GE7108" s="81" t="s">
        <v>449</v>
      </c>
      <c r="GF7108" s="81" t="s">
        <v>155</v>
      </c>
      <c r="GG7108" s="81" t="s">
        <v>510</v>
      </c>
      <c r="GH7108" s="81" t="s">
        <v>460</v>
      </c>
      <c r="GI7108" s="81">
        <v>2021</v>
      </c>
      <c r="GJ7108" s="81" t="s">
        <v>201</v>
      </c>
      <c r="GK7108" s="81">
        <v>3.6425060683955179E-2</v>
      </c>
      <c r="GL7108" s="81">
        <v>3.1</v>
      </c>
      <c r="GM7108" s="81">
        <v>2021</v>
      </c>
      <c r="GN7108" s="81" t="s">
        <v>173</v>
      </c>
      <c r="GO7108" s="81">
        <v>1.1148832299820636E-2</v>
      </c>
      <c r="GP7108" s="81">
        <v>10</v>
      </c>
      <c r="GQ7108" s="81">
        <v>0</v>
      </c>
      <c r="GR7108" s="81" t="s">
        <v>448</v>
      </c>
      <c r="GS7108" s="81">
        <v>1.1148832299820636E-2</v>
      </c>
      <c r="GT7108" s="81">
        <v>4.0609689307620625E-4</v>
      </c>
      <c r="GU7108" s="81">
        <v>1.1148832299820636E-2</v>
      </c>
      <c r="GV7108" s="81">
        <v>4.0609689307620625E-4</v>
      </c>
      <c r="GW7108" s="81">
        <v>0</v>
      </c>
      <c r="GX7108" s="81">
        <v>0</v>
      </c>
      <c r="GY7108" s="81">
        <v>0</v>
      </c>
      <c r="GZ7108" s="81">
        <v>0</v>
      </c>
    </row>
    <row r="7109" spans="98:208" x14ac:dyDescent="0.25">
      <c r="CT7109" s="81" t="s">
        <v>155</v>
      </c>
      <c r="CU7109" s="81" t="s">
        <v>504</v>
      </c>
      <c r="CV7109" s="81" t="s">
        <v>451</v>
      </c>
      <c r="CW7109" s="81">
        <v>2028</v>
      </c>
      <c r="CX7109" s="81">
        <v>0</v>
      </c>
      <c r="CY7109" s="81">
        <v>0</v>
      </c>
      <c r="CZ7109" s="81">
        <v>0</v>
      </c>
      <c r="DA7109" s="81">
        <v>0</v>
      </c>
      <c r="DB7109" s="81">
        <v>9534.9220877103216</v>
      </c>
      <c r="DC7109" s="81">
        <v>247.27299216496979</v>
      </c>
      <c r="DD7109" s="81">
        <v>9287.6490955453519</v>
      </c>
      <c r="DE7109" s="81">
        <v>0</v>
      </c>
      <c r="DF7109" s="81">
        <v>2.7568051219221101</v>
      </c>
      <c r="DG7109" s="81">
        <v>2.7568051219221101</v>
      </c>
      <c r="DH7109" s="81">
        <v>2.7568051219221101</v>
      </c>
      <c r="DI7109" s="81">
        <v>2.7568051219221101</v>
      </c>
      <c r="DJ7109" s="81">
        <v>3.347882270196587E-7</v>
      </c>
      <c r="DL7109" s="81">
        <v>0</v>
      </c>
      <c r="DM7109" s="81">
        <v>9.2294589900701729E-7</v>
      </c>
      <c r="DN7109" s="81">
        <v>9.2294589900701729E-7</v>
      </c>
      <c r="DO7109" s="81">
        <v>0</v>
      </c>
      <c r="DP7109" s="81">
        <v>9.2294589900701729E-7</v>
      </c>
      <c r="DQ7109" s="81">
        <v>9.2294589900701729E-7</v>
      </c>
      <c r="DR7109" s="81">
        <v>0</v>
      </c>
      <c r="DS7109" s="81">
        <v>9.2294589900701729E-7</v>
      </c>
      <c r="DT7109" s="81">
        <v>9.2294589900701729E-7</v>
      </c>
      <c r="DU7109" s="81">
        <v>0</v>
      </c>
      <c r="DV7109" s="81">
        <v>9.2294589900701729E-7</v>
      </c>
      <c r="DW7109" s="81">
        <v>9.2294589900701729E-7</v>
      </c>
      <c r="GE7109" s="81" t="s">
        <v>449</v>
      </c>
      <c r="GF7109" s="81" t="s">
        <v>155</v>
      </c>
      <c r="GG7109" s="81" t="s">
        <v>510</v>
      </c>
      <c r="GH7109" s="81" t="s">
        <v>460</v>
      </c>
      <c r="GI7109" s="81">
        <v>2022</v>
      </c>
      <c r="GJ7109" s="81" t="s">
        <v>201</v>
      </c>
      <c r="GK7109" s="81">
        <v>3.6425060683955179E-2</v>
      </c>
      <c r="GL7109" s="81">
        <v>3.1</v>
      </c>
      <c r="GM7109" s="81">
        <v>2022</v>
      </c>
      <c r="GN7109" s="81" t="s">
        <v>173</v>
      </c>
      <c r="GO7109" s="81">
        <v>1.1148832299820636E-2</v>
      </c>
      <c r="GP7109" s="81">
        <v>10</v>
      </c>
      <c r="GQ7109" s="81">
        <v>0</v>
      </c>
      <c r="GR7109" s="81" t="s">
        <v>448</v>
      </c>
      <c r="GS7109" s="81">
        <v>1.1148832299820636E-2</v>
      </c>
      <c r="GT7109" s="81">
        <v>4.0609689307620625E-4</v>
      </c>
      <c r="GU7109" s="81">
        <v>1.1148832299820636E-2</v>
      </c>
      <c r="GV7109" s="81">
        <v>4.0609689307620625E-4</v>
      </c>
      <c r="GW7109" s="81">
        <v>1.1148832299820636E-2</v>
      </c>
      <c r="GX7109" s="81">
        <v>4.0609689307620625E-4</v>
      </c>
      <c r="GY7109" s="81">
        <v>0</v>
      </c>
      <c r="GZ7109" s="81">
        <v>0</v>
      </c>
    </row>
    <row r="7110" spans="98:208" x14ac:dyDescent="0.25">
      <c r="CT7110" s="81" t="s">
        <v>155</v>
      </c>
      <c r="CU7110" s="81" t="s">
        <v>504</v>
      </c>
      <c r="CV7110" s="81" t="s">
        <v>451</v>
      </c>
      <c r="CW7110" s="81">
        <v>2029</v>
      </c>
      <c r="CX7110" s="81">
        <v>0</v>
      </c>
      <c r="CY7110" s="81">
        <v>0</v>
      </c>
      <c r="CZ7110" s="81">
        <v>0</v>
      </c>
      <c r="DA7110" s="81">
        <v>0</v>
      </c>
      <c r="DB7110" s="81">
        <v>9534.9220877103216</v>
      </c>
      <c r="DC7110" s="81">
        <v>247.27299216496979</v>
      </c>
      <c r="DD7110" s="81">
        <v>9287.6490955453519</v>
      </c>
      <c r="DE7110" s="81">
        <v>0</v>
      </c>
      <c r="DF7110" s="81">
        <v>2.7568051219221101</v>
      </c>
      <c r="DG7110" s="81">
        <v>2.7568051219221101</v>
      </c>
      <c r="DH7110" s="81">
        <v>2.7568051219221101</v>
      </c>
      <c r="DI7110" s="81">
        <v>2.7568051219221101</v>
      </c>
      <c r="DJ7110" s="81">
        <v>3.347882270196587E-7</v>
      </c>
      <c r="DL7110" s="81">
        <v>0</v>
      </c>
      <c r="DM7110" s="81">
        <v>9.2294589900701729E-7</v>
      </c>
      <c r="DN7110" s="81">
        <v>9.2294589900701729E-7</v>
      </c>
      <c r="DO7110" s="81">
        <v>0</v>
      </c>
      <c r="DP7110" s="81">
        <v>9.2294589900701729E-7</v>
      </c>
      <c r="DQ7110" s="81">
        <v>9.2294589900701729E-7</v>
      </c>
      <c r="DR7110" s="81">
        <v>0</v>
      </c>
      <c r="DS7110" s="81">
        <v>9.2294589900701729E-7</v>
      </c>
      <c r="DT7110" s="81">
        <v>9.2294589900701729E-7</v>
      </c>
      <c r="DU7110" s="81">
        <v>0</v>
      </c>
      <c r="DV7110" s="81">
        <v>9.2294589900701729E-7</v>
      </c>
      <c r="DW7110" s="81">
        <v>9.2294589900701729E-7</v>
      </c>
      <c r="GE7110" s="81" t="s">
        <v>449</v>
      </c>
      <c r="GF7110" s="81" t="s">
        <v>155</v>
      </c>
      <c r="GG7110" s="81" t="s">
        <v>510</v>
      </c>
      <c r="GH7110" s="81" t="s">
        <v>460</v>
      </c>
      <c r="GI7110" s="81">
        <v>2023</v>
      </c>
      <c r="GJ7110" s="81" t="s">
        <v>201</v>
      </c>
      <c r="GK7110" s="81">
        <v>3.7590224611391457E-2</v>
      </c>
      <c r="GL7110" s="81">
        <v>3.1</v>
      </c>
      <c r="GM7110" s="81">
        <v>2023</v>
      </c>
      <c r="GN7110" s="81" t="s">
        <v>173</v>
      </c>
      <c r="GO7110" s="81">
        <v>1.1148832299820636E-2</v>
      </c>
      <c r="GP7110" s="81">
        <v>10</v>
      </c>
      <c r="GQ7110" s="81">
        <v>0</v>
      </c>
      <c r="GR7110" s="81" t="s">
        <v>448</v>
      </c>
      <c r="GS7110" s="81">
        <v>1.1148832299820636E-2</v>
      </c>
      <c r="GT7110" s="81">
        <v>4.1908711030499372E-4</v>
      </c>
      <c r="GU7110" s="81">
        <v>1.1148832299820636E-2</v>
      </c>
      <c r="GV7110" s="81">
        <v>4.1908711030499372E-4</v>
      </c>
      <c r="GW7110" s="81">
        <v>1.1148832299820636E-2</v>
      </c>
      <c r="GX7110" s="81">
        <v>4.1908711030499372E-4</v>
      </c>
      <c r="GY7110" s="81">
        <v>1.1148832299820636E-2</v>
      </c>
      <c r="GZ7110" s="81">
        <v>4.1908711030499372E-4</v>
      </c>
    </row>
    <row r="7111" spans="98:208" x14ac:dyDescent="0.25">
      <c r="CT7111" s="81" t="s">
        <v>155</v>
      </c>
      <c r="CU7111" s="81" t="s">
        <v>504</v>
      </c>
      <c r="CV7111" s="81" t="s">
        <v>451</v>
      </c>
      <c r="CW7111" s="81">
        <v>2030</v>
      </c>
      <c r="CX7111" s="81">
        <v>0</v>
      </c>
      <c r="CY7111" s="81">
        <v>0</v>
      </c>
      <c r="CZ7111" s="81">
        <v>0</v>
      </c>
      <c r="DA7111" s="81">
        <v>0</v>
      </c>
      <c r="DB7111" s="81">
        <v>9534.9220877103216</v>
      </c>
      <c r="DC7111" s="81">
        <v>247.27299216496979</v>
      </c>
      <c r="DD7111" s="81">
        <v>9287.6490955453519</v>
      </c>
      <c r="DE7111" s="81">
        <v>0</v>
      </c>
      <c r="DF7111" s="81">
        <v>0</v>
      </c>
      <c r="DG7111" s="81">
        <v>2.7568051219221101</v>
      </c>
      <c r="DH7111" s="81">
        <v>2.7568051219221101</v>
      </c>
      <c r="DI7111" s="81">
        <v>2.7568051219221101</v>
      </c>
      <c r="DJ7111" s="81">
        <v>3.347882270196587E-7</v>
      </c>
      <c r="DL7111" s="81">
        <v>0</v>
      </c>
      <c r="DM7111" s="81">
        <v>0</v>
      </c>
      <c r="DN7111" s="81">
        <v>0</v>
      </c>
      <c r="DO7111" s="81">
        <v>0</v>
      </c>
      <c r="DP7111" s="81">
        <v>9.2294589900701729E-7</v>
      </c>
      <c r="DQ7111" s="81">
        <v>9.2294589900701729E-7</v>
      </c>
      <c r="DR7111" s="81">
        <v>0</v>
      </c>
      <c r="DS7111" s="81">
        <v>9.2294589900701729E-7</v>
      </c>
      <c r="DT7111" s="81">
        <v>9.2294589900701729E-7</v>
      </c>
      <c r="DU7111" s="81">
        <v>0</v>
      </c>
      <c r="DV7111" s="81">
        <v>9.2294589900701729E-7</v>
      </c>
      <c r="DW7111" s="81">
        <v>9.2294589900701729E-7</v>
      </c>
      <c r="GE7111" s="81" t="s">
        <v>449</v>
      </c>
      <c r="GF7111" s="81" t="s">
        <v>155</v>
      </c>
      <c r="GG7111" s="81" t="s">
        <v>510</v>
      </c>
      <c r="GH7111" s="81" t="s">
        <v>460</v>
      </c>
      <c r="GI7111" s="81">
        <v>2024</v>
      </c>
      <c r="GJ7111" s="81" t="s">
        <v>201</v>
      </c>
      <c r="GK7111" s="81">
        <v>3.7590224611391457E-2</v>
      </c>
      <c r="GL7111" s="81">
        <v>3.1</v>
      </c>
      <c r="GM7111" s="81">
        <v>2024</v>
      </c>
      <c r="GN7111" s="81" t="s">
        <v>173</v>
      </c>
      <c r="GO7111" s="81">
        <v>1.1148832299820636E-2</v>
      </c>
      <c r="GP7111" s="81">
        <v>10</v>
      </c>
      <c r="GQ7111" s="81">
        <v>0</v>
      </c>
      <c r="GR7111" s="81" t="s">
        <v>448</v>
      </c>
      <c r="GS7111" s="81">
        <v>1.1148832299820636E-2</v>
      </c>
      <c r="GT7111" s="81">
        <v>4.1908711030499372E-4</v>
      </c>
      <c r="GU7111" s="81">
        <v>1.1148832299820636E-2</v>
      </c>
      <c r="GV7111" s="81">
        <v>4.1908711030499372E-4</v>
      </c>
      <c r="GW7111" s="81">
        <v>1.1148832299820636E-2</v>
      </c>
      <c r="GX7111" s="81">
        <v>4.1908711030499372E-4</v>
      </c>
      <c r="GY7111" s="81">
        <v>1.1148832299820636E-2</v>
      </c>
      <c r="GZ7111" s="81">
        <v>4.1908711030499372E-4</v>
      </c>
    </row>
    <row r="7112" spans="98:208" x14ac:dyDescent="0.25">
      <c r="CT7112" s="81" t="s">
        <v>155</v>
      </c>
      <c r="CU7112" s="81" t="s">
        <v>504</v>
      </c>
      <c r="CV7112" s="81" t="s">
        <v>451</v>
      </c>
      <c r="CW7112" s="81">
        <v>2031</v>
      </c>
      <c r="CX7112" s="81">
        <v>0</v>
      </c>
      <c r="CY7112" s="81">
        <v>0</v>
      </c>
      <c r="CZ7112" s="81">
        <v>0</v>
      </c>
      <c r="DA7112" s="81">
        <v>0</v>
      </c>
      <c r="DB7112" s="81">
        <v>9534.9220877103216</v>
      </c>
      <c r="DC7112" s="81">
        <v>247.27299216496979</v>
      </c>
      <c r="DD7112" s="81">
        <v>9287.6490955453519</v>
      </c>
      <c r="DE7112" s="81">
        <v>0</v>
      </c>
      <c r="DF7112" s="81">
        <v>0</v>
      </c>
      <c r="DG7112" s="81">
        <v>0</v>
      </c>
      <c r="DH7112" s="81">
        <v>2.7568051219221101</v>
      </c>
      <c r="DI7112" s="81">
        <v>2.7568051219221101</v>
      </c>
      <c r="DJ7112" s="81">
        <v>3.347882270196587E-7</v>
      </c>
      <c r="DL7112" s="81">
        <v>0</v>
      </c>
      <c r="DM7112" s="81">
        <v>0</v>
      </c>
      <c r="DN7112" s="81">
        <v>0</v>
      </c>
      <c r="DO7112" s="81">
        <v>0</v>
      </c>
      <c r="DP7112" s="81">
        <v>0</v>
      </c>
      <c r="DQ7112" s="81">
        <v>0</v>
      </c>
      <c r="DR7112" s="81">
        <v>0</v>
      </c>
      <c r="DS7112" s="81">
        <v>9.2294589900701729E-7</v>
      </c>
      <c r="DT7112" s="81">
        <v>9.2294589900701729E-7</v>
      </c>
      <c r="DU7112" s="81">
        <v>0</v>
      </c>
      <c r="DV7112" s="81">
        <v>9.2294589900701729E-7</v>
      </c>
      <c r="DW7112" s="81">
        <v>9.2294589900701729E-7</v>
      </c>
      <c r="GE7112" s="81" t="s">
        <v>449</v>
      </c>
      <c r="GF7112" s="81" t="s">
        <v>155</v>
      </c>
      <c r="GG7112" s="81" t="s">
        <v>510</v>
      </c>
      <c r="GH7112" s="81" t="s">
        <v>460</v>
      </c>
      <c r="GI7112" s="81">
        <v>2025</v>
      </c>
      <c r="GJ7112" s="81" t="s">
        <v>201</v>
      </c>
      <c r="GK7112" s="81">
        <v>3.7590224611391457E-2</v>
      </c>
      <c r="GL7112" s="81">
        <v>3.1</v>
      </c>
      <c r="GM7112" s="81">
        <v>2025</v>
      </c>
      <c r="GN7112" s="81" t="s">
        <v>173</v>
      </c>
      <c r="GO7112" s="81">
        <v>1.1148832299820636E-2</v>
      </c>
      <c r="GP7112" s="81">
        <v>10</v>
      </c>
      <c r="GQ7112" s="81">
        <v>0</v>
      </c>
      <c r="GR7112" s="81" t="s">
        <v>448</v>
      </c>
      <c r="GS7112" s="81">
        <v>1.1148832299820636E-2</v>
      </c>
      <c r="GT7112" s="81">
        <v>4.1908711030499372E-4</v>
      </c>
      <c r="GU7112" s="81">
        <v>1.1148832299820636E-2</v>
      </c>
      <c r="GV7112" s="81">
        <v>4.1908711030499372E-4</v>
      </c>
      <c r="GW7112" s="81">
        <v>1.1148832299820636E-2</v>
      </c>
      <c r="GX7112" s="81">
        <v>4.1908711030499372E-4</v>
      </c>
      <c r="GY7112" s="81">
        <v>1.1148832299820636E-2</v>
      </c>
      <c r="GZ7112" s="81">
        <v>4.1908711030499372E-4</v>
      </c>
    </row>
    <row r="7113" spans="98:208" x14ac:dyDescent="0.25">
      <c r="CT7113" s="81" t="s">
        <v>155</v>
      </c>
      <c r="CU7113" s="81" t="s">
        <v>504</v>
      </c>
      <c r="CV7113" s="81" t="s">
        <v>451</v>
      </c>
      <c r="CW7113" s="81">
        <v>2032</v>
      </c>
      <c r="CX7113" s="81">
        <v>0</v>
      </c>
      <c r="CY7113" s="81">
        <v>0</v>
      </c>
      <c r="CZ7113" s="81">
        <v>0</v>
      </c>
      <c r="DA7113" s="81">
        <v>0</v>
      </c>
      <c r="DB7113" s="81">
        <v>9534.9220877103216</v>
      </c>
      <c r="DC7113" s="81">
        <v>247.27299216496979</v>
      </c>
      <c r="DD7113" s="81">
        <v>9287.6490955453519</v>
      </c>
      <c r="DE7113" s="81">
        <v>0</v>
      </c>
      <c r="DF7113" s="81">
        <v>0</v>
      </c>
      <c r="DG7113" s="81">
        <v>0</v>
      </c>
      <c r="DH7113" s="81">
        <v>0</v>
      </c>
      <c r="DI7113" s="81">
        <v>2.7568051219221101</v>
      </c>
      <c r="DJ7113" s="81">
        <v>3.347882270196587E-7</v>
      </c>
      <c r="DL7113" s="81">
        <v>0</v>
      </c>
      <c r="DM7113" s="81">
        <v>0</v>
      </c>
      <c r="DN7113" s="81">
        <v>0</v>
      </c>
      <c r="DO7113" s="81">
        <v>0</v>
      </c>
      <c r="DP7113" s="81">
        <v>0</v>
      </c>
      <c r="DQ7113" s="81">
        <v>0</v>
      </c>
      <c r="DR7113" s="81">
        <v>0</v>
      </c>
      <c r="DS7113" s="81">
        <v>0</v>
      </c>
      <c r="DT7113" s="81">
        <v>0</v>
      </c>
      <c r="DU7113" s="81">
        <v>0</v>
      </c>
      <c r="DV7113" s="81">
        <v>9.2294589900701729E-7</v>
      </c>
      <c r="DW7113" s="81">
        <v>9.2294589900701729E-7</v>
      </c>
      <c r="GE7113" s="81" t="s">
        <v>449</v>
      </c>
      <c r="GF7113" s="81" t="s">
        <v>155</v>
      </c>
      <c r="GG7113" s="81" t="s">
        <v>510</v>
      </c>
      <c r="GH7113" s="81" t="s">
        <v>460</v>
      </c>
      <c r="GI7113" s="81">
        <v>2026</v>
      </c>
      <c r="GJ7113" s="81" t="s">
        <v>201</v>
      </c>
      <c r="GK7113" s="81">
        <v>3.7590224611391457E-2</v>
      </c>
      <c r="GL7113" s="81">
        <v>3.1</v>
      </c>
      <c r="GM7113" s="81">
        <v>2026</v>
      </c>
      <c r="GN7113" s="81" t="s">
        <v>173</v>
      </c>
      <c r="GO7113" s="81">
        <v>1.1148832299820636E-2</v>
      </c>
      <c r="GP7113" s="81">
        <v>10</v>
      </c>
      <c r="GQ7113" s="81">
        <v>0</v>
      </c>
      <c r="GR7113" s="81" t="s">
        <v>448</v>
      </c>
      <c r="GS7113" s="81">
        <v>1.1148832299820636E-2</v>
      </c>
      <c r="GT7113" s="81">
        <v>4.1908711030499372E-4</v>
      </c>
      <c r="GU7113" s="81">
        <v>1.1148832299820636E-2</v>
      </c>
      <c r="GV7113" s="81">
        <v>4.1908711030499372E-4</v>
      </c>
      <c r="GW7113" s="81">
        <v>1.1148832299820636E-2</v>
      </c>
      <c r="GX7113" s="81">
        <v>4.1908711030499372E-4</v>
      </c>
      <c r="GY7113" s="81">
        <v>1.1148832299820636E-2</v>
      </c>
      <c r="GZ7113" s="81">
        <v>4.1908711030499372E-4</v>
      </c>
    </row>
    <row r="7114" spans="98:208" x14ac:dyDescent="0.25">
      <c r="CT7114" s="81" t="s">
        <v>155</v>
      </c>
      <c r="CU7114" s="81" t="s">
        <v>504</v>
      </c>
      <c r="CV7114" s="81" t="s">
        <v>452</v>
      </c>
      <c r="CW7114" s="81">
        <v>2020</v>
      </c>
      <c r="CX7114" s="81">
        <v>0</v>
      </c>
      <c r="CY7114" s="81">
        <v>0</v>
      </c>
      <c r="CZ7114" s="81">
        <v>0</v>
      </c>
      <c r="DA7114" s="81">
        <v>0</v>
      </c>
      <c r="DB7114" s="81">
        <v>5.2405583313016288</v>
      </c>
      <c r="DC7114" s="81">
        <v>0.69641821681222782</v>
      </c>
      <c r="DD7114" s="81">
        <v>2.941964152281058</v>
      </c>
      <c r="DE7114" s="81">
        <v>1.6021759622083149</v>
      </c>
      <c r="DF7114" s="81">
        <v>7.7642499097796561E-3</v>
      </c>
      <c r="DG7114" s="81">
        <v>0</v>
      </c>
      <c r="DH7114" s="81">
        <v>0</v>
      </c>
      <c r="DI7114" s="81">
        <v>0</v>
      </c>
      <c r="DJ7114" s="81">
        <v>2.0087293656333799E-6</v>
      </c>
      <c r="DL7114" s="81">
        <v>0</v>
      </c>
      <c r="DM7114" s="81">
        <v>1.5596276795890717E-8</v>
      </c>
      <c r="DN7114" s="81">
        <v>1.5596276795890717E-8</v>
      </c>
      <c r="DO7114" s="81">
        <v>0</v>
      </c>
      <c r="DP7114" s="81">
        <v>0</v>
      </c>
      <c r="DQ7114" s="81">
        <v>0</v>
      </c>
      <c r="DR7114" s="81">
        <v>0</v>
      </c>
      <c r="DS7114" s="81">
        <v>0</v>
      </c>
      <c r="DT7114" s="81">
        <v>0</v>
      </c>
      <c r="DU7114" s="81">
        <v>0</v>
      </c>
      <c r="DV7114" s="81">
        <v>0</v>
      </c>
      <c r="DW7114" s="81">
        <v>0</v>
      </c>
      <c r="GE7114" s="81" t="s">
        <v>449</v>
      </c>
      <c r="GF7114" s="81" t="s">
        <v>155</v>
      </c>
      <c r="GG7114" s="81" t="s">
        <v>510</v>
      </c>
      <c r="GH7114" s="81" t="s">
        <v>460</v>
      </c>
      <c r="GI7114" s="81">
        <v>2027</v>
      </c>
      <c r="GJ7114" s="81" t="s">
        <v>201</v>
      </c>
      <c r="GK7114" s="81">
        <v>3.7590224611391457E-2</v>
      </c>
      <c r="GL7114" s="81">
        <v>3.1</v>
      </c>
      <c r="GM7114" s="81">
        <v>2027</v>
      </c>
      <c r="GN7114" s="81" t="s">
        <v>173</v>
      </c>
      <c r="GO7114" s="81">
        <v>1.1148832299820636E-2</v>
      </c>
      <c r="GP7114" s="81">
        <v>10</v>
      </c>
      <c r="GQ7114" s="81">
        <v>0</v>
      </c>
      <c r="GR7114" s="81" t="s">
        <v>448</v>
      </c>
      <c r="GS7114" s="81">
        <v>1.1148832299820636E-2</v>
      </c>
      <c r="GT7114" s="81">
        <v>4.1908711030499372E-4</v>
      </c>
      <c r="GU7114" s="81">
        <v>1.1148832299820636E-2</v>
      </c>
      <c r="GV7114" s="81">
        <v>4.1908711030499372E-4</v>
      </c>
      <c r="GW7114" s="81">
        <v>1.1148832299820636E-2</v>
      </c>
      <c r="GX7114" s="81">
        <v>4.1908711030499372E-4</v>
      </c>
      <c r="GY7114" s="81">
        <v>1.1148832299820636E-2</v>
      </c>
      <c r="GZ7114" s="81">
        <v>4.1908711030499372E-4</v>
      </c>
    </row>
    <row r="7115" spans="98:208" x14ac:dyDescent="0.25">
      <c r="CT7115" s="81" t="s">
        <v>155</v>
      </c>
      <c r="CU7115" s="81" t="s">
        <v>504</v>
      </c>
      <c r="CV7115" s="81" t="s">
        <v>452</v>
      </c>
      <c r="CW7115" s="81">
        <v>2021</v>
      </c>
      <c r="CX7115" s="81">
        <v>0</v>
      </c>
      <c r="CY7115" s="81">
        <v>0</v>
      </c>
      <c r="CZ7115" s="81">
        <v>0</v>
      </c>
      <c r="DA7115" s="81">
        <v>0</v>
      </c>
      <c r="DB7115" s="81">
        <v>5.2405583313016288</v>
      </c>
      <c r="DC7115" s="81">
        <v>0.69641821681222782</v>
      </c>
      <c r="DD7115" s="81">
        <v>2.941964152281058</v>
      </c>
      <c r="DE7115" s="81">
        <v>1.6021759622083149</v>
      </c>
      <c r="DF7115" s="81">
        <v>7.7642499097796561E-3</v>
      </c>
      <c r="DG7115" s="81">
        <v>7.7642499097796561E-3</v>
      </c>
      <c r="DH7115" s="81">
        <v>0</v>
      </c>
      <c r="DI7115" s="81">
        <v>0</v>
      </c>
      <c r="DJ7115" s="81">
        <v>2.0087293656333799E-6</v>
      </c>
      <c r="DL7115" s="81">
        <v>0</v>
      </c>
      <c r="DM7115" s="81">
        <v>1.5596276795890717E-8</v>
      </c>
      <c r="DN7115" s="81">
        <v>1.5596276795890717E-8</v>
      </c>
      <c r="DO7115" s="81">
        <v>0</v>
      </c>
      <c r="DP7115" s="81">
        <v>1.5596276795890717E-8</v>
      </c>
      <c r="DQ7115" s="81">
        <v>1.5596276795890717E-8</v>
      </c>
      <c r="DR7115" s="81">
        <v>0</v>
      </c>
      <c r="DS7115" s="81">
        <v>0</v>
      </c>
      <c r="DT7115" s="81">
        <v>0</v>
      </c>
      <c r="DU7115" s="81">
        <v>0</v>
      </c>
      <c r="DV7115" s="81">
        <v>0</v>
      </c>
      <c r="DW7115" s="81">
        <v>0</v>
      </c>
      <c r="GE7115" s="81" t="s">
        <v>449</v>
      </c>
      <c r="GF7115" s="81" t="s">
        <v>155</v>
      </c>
      <c r="GG7115" s="81" t="s">
        <v>510</v>
      </c>
      <c r="GH7115" s="81" t="s">
        <v>460</v>
      </c>
      <c r="GI7115" s="81">
        <v>2028</v>
      </c>
      <c r="GJ7115" s="81" t="s">
        <v>201</v>
      </c>
      <c r="GK7115" s="81">
        <v>3.9055083184887013E-2</v>
      </c>
      <c r="GL7115" s="81">
        <v>3.1</v>
      </c>
      <c r="GM7115" s="81">
        <v>2028</v>
      </c>
      <c r="GN7115" s="81" t="s">
        <v>173</v>
      </c>
      <c r="GO7115" s="81">
        <v>1.1148832299820636E-2</v>
      </c>
      <c r="GP7115" s="81">
        <v>10</v>
      </c>
      <c r="GQ7115" s="81">
        <v>0</v>
      </c>
      <c r="GR7115" s="81" t="s">
        <v>448</v>
      </c>
      <c r="GS7115" s="81">
        <v>1.1148832299820636E-2</v>
      </c>
      <c r="GT7115" s="81">
        <v>4.3541857288385014E-4</v>
      </c>
      <c r="GU7115" s="81">
        <v>1.1148832299820636E-2</v>
      </c>
      <c r="GV7115" s="81">
        <v>4.3541857288385014E-4</v>
      </c>
      <c r="GW7115" s="81">
        <v>1.1148832299820636E-2</v>
      </c>
      <c r="GX7115" s="81">
        <v>4.3541857288385014E-4</v>
      </c>
      <c r="GY7115" s="81">
        <v>1.1148832299820636E-2</v>
      </c>
      <c r="GZ7115" s="81">
        <v>4.3541857288385014E-4</v>
      </c>
    </row>
    <row r="7116" spans="98:208" x14ac:dyDescent="0.25">
      <c r="CT7116" s="81" t="s">
        <v>155</v>
      </c>
      <c r="CU7116" s="81" t="s">
        <v>504</v>
      </c>
      <c r="CV7116" s="81" t="s">
        <v>452</v>
      </c>
      <c r="CW7116" s="81">
        <v>2022</v>
      </c>
      <c r="CX7116" s="81">
        <v>0</v>
      </c>
      <c r="CY7116" s="81">
        <v>0</v>
      </c>
      <c r="CZ7116" s="81">
        <v>0</v>
      </c>
      <c r="DA7116" s="81">
        <v>0</v>
      </c>
      <c r="DB7116" s="81">
        <v>5.2405583313016288</v>
      </c>
      <c r="DC7116" s="81">
        <v>0.69641821681222782</v>
      </c>
      <c r="DD7116" s="81">
        <v>2.941964152281058</v>
      </c>
      <c r="DE7116" s="81">
        <v>1.6021759622083149</v>
      </c>
      <c r="DF7116" s="81">
        <v>7.7642499097796561E-3</v>
      </c>
      <c r="DG7116" s="81">
        <v>7.7642499097796561E-3</v>
      </c>
      <c r="DH7116" s="81">
        <v>7.7642499097796561E-3</v>
      </c>
      <c r="DI7116" s="81">
        <v>0</v>
      </c>
      <c r="DJ7116" s="81">
        <v>2.0087293656333799E-6</v>
      </c>
      <c r="DL7116" s="81">
        <v>0</v>
      </c>
      <c r="DM7116" s="81">
        <v>1.5596276795890717E-8</v>
      </c>
      <c r="DN7116" s="81">
        <v>1.5596276795890717E-8</v>
      </c>
      <c r="DO7116" s="81">
        <v>0</v>
      </c>
      <c r="DP7116" s="81">
        <v>1.5596276795890717E-8</v>
      </c>
      <c r="DQ7116" s="81">
        <v>1.5596276795890717E-8</v>
      </c>
      <c r="DR7116" s="81">
        <v>0</v>
      </c>
      <c r="DS7116" s="81">
        <v>1.5596276795890717E-8</v>
      </c>
      <c r="DT7116" s="81">
        <v>1.5596276795890717E-8</v>
      </c>
      <c r="DU7116" s="81">
        <v>0</v>
      </c>
      <c r="DV7116" s="81">
        <v>0</v>
      </c>
      <c r="DW7116" s="81">
        <v>0</v>
      </c>
      <c r="GE7116" s="81" t="s">
        <v>449</v>
      </c>
      <c r="GF7116" s="81" t="s">
        <v>155</v>
      </c>
      <c r="GG7116" s="81" t="s">
        <v>510</v>
      </c>
      <c r="GH7116" s="81" t="s">
        <v>460</v>
      </c>
      <c r="GI7116" s="81">
        <v>2029</v>
      </c>
      <c r="GJ7116" s="81" t="s">
        <v>201</v>
      </c>
      <c r="GK7116" s="81">
        <v>3.9055083184887013E-2</v>
      </c>
      <c r="GL7116" s="81">
        <v>3.1</v>
      </c>
      <c r="GM7116" s="81">
        <v>2029</v>
      </c>
      <c r="GN7116" s="81" t="s">
        <v>173</v>
      </c>
      <c r="GO7116" s="81">
        <v>1.1148832299820636E-2</v>
      </c>
      <c r="GP7116" s="81">
        <v>10</v>
      </c>
      <c r="GQ7116" s="81">
        <v>0</v>
      </c>
      <c r="GR7116" s="81" t="s">
        <v>448</v>
      </c>
      <c r="GS7116" s="81">
        <v>1.1148832299820636E-2</v>
      </c>
      <c r="GT7116" s="81">
        <v>4.3541857288385014E-4</v>
      </c>
      <c r="GU7116" s="81">
        <v>1.1148832299820636E-2</v>
      </c>
      <c r="GV7116" s="81">
        <v>4.3541857288385014E-4</v>
      </c>
      <c r="GW7116" s="81">
        <v>1.1148832299820636E-2</v>
      </c>
      <c r="GX7116" s="81">
        <v>4.3541857288385014E-4</v>
      </c>
      <c r="GY7116" s="81">
        <v>1.1148832299820636E-2</v>
      </c>
      <c r="GZ7116" s="81">
        <v>4.3541857288385014E-4</v>
      </c>
    </row>
    <row r="7117" spans="98:208" x14ac:dyDescent="0.25">
      <c r="CT7117" s="81" t="s">
        <v>155</v>
      </c>
      <c r="CU7117" s="81" t="s">
        <v>504</v>
      </c>
      <c r="CV7117" s="81" t="s">
        <v>452</v>
      </c>
      <c r="CW7117" s="81">
        <v>2023</v>
      </c>
      <c r="CX7117" s="81">
        <v>0</v>
      </c>
      <c r="CY7117" s="81">
        <v>0</v>
      </c>
      <c r="CZ7117" s="81">
        <v>0</v>
      </c>
      <c r="DA7117" s="81">
        <v>0</v>
      </c>
      <c r="DB7117" s="81">
        <v>5.4750346070078493</v>
      </c>
      <c r="DC7117" s="81">
        <v>0.7189601678582126</v>
      </c>
      <c r="DD7117" s="81">
        <v>3.0714971986151478</v>
      </c>
      <c r="DE7117" s="81">
        <v>1.6845772405344599</v>
      </c>
      <c r="DF7117" s="81">
        <v>8.0155663417021076E-3</v>
      </c>
      <c r="DG7117" s="81">
        <v>8.0155663417021076E-3</v>
      </c>
      <c r="DH7117" s="81">
        <v>8.0155663417021076E-3</v>
      </c>
      <c r="DI7117" s="81">
        <v>8.0155663417021076E-3</v>
      </c>
      <c r="DJ7117" s="81">
        <v>2.0087293656333799E-6</v>
      </c>
      <c r="DL7117" s="81">
        <v>0</v>
      </c>
      <c r="DM7117" s="81">
        <v>1.6101103492759547E-8</v>
      </c>
      <c r="DN7117" s="81">
        <v>1.6101103492759547E-8</v>
      </c>
      <c r="DO7117" s="81">
        <v>0</v>
      </c>
      <c r="DP7117" s="81">
        <v>1.6101103492759547E-8</v>
      </c>
      <c r="DQ7117" s="81">
        <v>1.6101103492759547E-8</v>
      </c>
      <c r="DR7117" s="81">
        <v>0</v>
      </c>
      <c r="DS7117" s="81">
        <v>1.6101103492759547E-8</v>
      </c>
      <c r="DT7117" s="81">
        <v>1.6101103492759547E-8</v>
      </c>
      <c r="DU7117" s="81">
        <v>0</v>
      </c>
      <c r="DV7117" s="81">
        <v>1.6101103492759547E-8</v>
      </c>
      <c r="DW7117" s="81">
        <v>1.6101103492759547E-8</v>
      </c>
      <c r="GE7117" s="81" t="s">
        <v>449</v>
      </c>
      <c r="GF7117" s="81" t="s">
        <v>155</v>
      </c>
      <c r="GG7117" s="81" t="s">
        <v>510</v>
      </c>
      <c r="GH7117" s="81" t="s">
        <v>460</v>
      </c>
      <c r="GI7117" s="81">
        <v>2030</v>
      </c>
      <c r="GJ7117" s="81" t="s">
        <v>201</v>
      </c>
      <c r="GK7117" s="81">
        <v>3.9055083184887013E-2</v>
      </c>
      <c r="GL7117" s="81">
        <v>3.1</v>
      </c>
      <c r="GM7117" s="81">
        <v>2030</v>
      </c>
      <c r="GN7117" s="81" t="s">
        <v>173</v>
      </c>
      <c r="GO7117" s="81">
        <v>1.1148832299820636E-2</v>
      </c>
      <c r="GP7117" s="81">
        <v>10</v>
      </c>
      <c r="GQ7117" s="81">
        <v>0</v>
      </c>
      <c r="GR7117" s="81" t="s">
        <v>448</v>
      </c>
      <c r="GS7117" s="81">
        <v>0</v>
      </c>
      <c r="GT7117" s="81">
        <v>0</v>
      </c>
      <c r="GU7117" s="81">
        <v>1.1148832299820636E-2</v>
      </c>
      <c r="GV7117" s="81">
        <v>4.3541857288385014E-4</v>
      </c>
      <c r="GW7117" s="81">
        <v>1.1148832299820636E-2</v>
      </c>
      <c r="GX7117" s="81">
        <v>4.3541857288385014E-4</v>
      </c>
      <c r="GY7117" s="81">
        <v>1.1148832299820636E-2</v>
      </c>
      <c r="GZ7117" s="81">
        <v>4.3541857288385014E-4</v>
      </c>
    </row>
    <row r="7118" spans="98:208" x14ac:dyDescent="0.25">
      <c r="CT7118" s="81" t="s">
        <v>155</v>
      </c>
      <c r="CU7118" s="81" t="s">
        <v>504</v>
      </c>
      <c r="CV7118" s="81" t="s">
        <v>452</v>
      </c>
      <c r="CW7118" s="81">
        <v>2024</v>
      </c>
      <c r="CX7118" s="81">
        <v>0</v>
      </c>
      <c r="CY7118" s="81">
        <v>0</v>
      </c>
      <c r="CZ7118" s="81">
        <v>0</v>
      </c>
      <c r="DA7118" s="81">
        <v>0</v>
      </c>
      <c r="DB7118" s="81">
        <v>5.4750346070078493</v>
      </c>
      <c r="DC7118" s="81">
        <v>0.7189601678582126</v>
      </c>
      <c r="DD7118" s="81">
        <v>3.0714971986151478</v>
      </c>
      <c r="DE7118" s="81">
        <v>1.6845772405344599</v>
      </c>
      <c r="DF7118" s="81">
        <v>8.0155663417021076E-3</v>
      </c>
      <c r="DG7118" s="81">
        <v>8.0155663417021076E-3</v>
      </c>
      <c r="DH7118" s="81">
        <v>8.0155663417021076E-3</v>
      </c>
      <c r="DI7118" s="81">
        <v>8.0155663417021076E-3</v>
      </c>
      <c r="DJ7118" s="81">
        <v>2.0087293656333799E-6</v>
      </c>
      <c r="DL7118" s="81">
        <v>0</v>
      </c>
      <c r="DM7118" s="81">
        <v>1.6101103492759547E-8</v>
      </c>
      <c r="DN7118" s="81">
        <v>1.6101103492759547E-8</v>
      </c>
      <c r="DO7118" s="81">
        <v>0</v>
      </c>
      <c r="DP7118" s="81">
        <v>1.6101103492759547E-8</v>
      </c>
      <c r="DQ7118" s="81">
        <v>1.6101103492759547E-8</v>
      </c>
      <c r="DR7118" s="81">
        <v>0</v>
      </c>
      <c r="DS7118" s="81">
        <v>1.6101103492759547E-8</v>
      </c>
      <c r="DT7118" s="81">
        <v>1.6101103492759547E-8</v>
      </c>
      <c r="DU7118" s="81">
        <v>0</v>
      </c>
      <c r="DV7118" s="81">
        <v>1.6101103492759547E-8</v>
      </c>
      <c r="DW7118" s="81">
        <v>1.6101103492759547E-8</v>
      </c>
      <c r="GE7118" s="81" t="s">
        <v>449</v>
      </c>
      <c r="GF7118" s="81" t="s">
        <v>155</v>
      </c>
      <c r="GG7118" s="81" t="s">
        <v>510</v>
      </c>
      <c r="GH7118" s="81" t="s">
        <v>460</v>
      </c>
      <c r="GI7118" s="81">
        <v>2031</v>
      </c>
      <c r="GJ7118" s="81" t="s">
        <v>201</v>
      </c>
      <c r="GK7118" s="81">
        <v>3.9055083184887013E-2</v>
      </c>
      <c r="GL7118" s="81">
        <v>3.1</v>
      </c>
      <c r="GM7118" s="81">
        <v>2031</v>
      </c>
      <c r="GN7118" s="81" t="s">
        <v>173</v>
      </c>
      <c r="GO7118" s="81">
        <v>1.1148832299820636E-2</v>
      </c>
      <c r="GP7118" s="81">
        <v>10</v>
      </c>
      <c r="GQ7118" s="81">
        <v>0</v>
      </c>
      <c r="GR7118" s="81" t="s">
        <v>448</v>
      </c>
      <c r="GS7118" s="81">
        <v>0</v>
      </c>
      <c r="GT7118" s="81">
        <v>0</v>
      </c>
      <c r="GU7118" s="81">
        <v>0</v>
      </c>
      <c r="GV7118" s="81">
        <v>0</v>
      </c>
      <c r="GW7118" s="81">
        <v>1.1148832299820636E-2</v>
      </c>
      <c r="GX7118" s="81">
        <v>4.3541857288385014E-4</v>
      </c>
      <c r="GY7118" s="81">
        <v>1.1148832299820636E-2</v>
      </c>
      <c r="GZ7118" s="81">
        <v>4.3541857288385014E-4</v>
      </c>
    </row>
    <row r="7119" spans="98:208" x14ac:dyDescent="0.25">
      <c r="CT7119" s="81" t="s">
        <v>155</v>
      </c>
      <c r="CU7119" s="81" t="s">
        <v>504</v>
      </c>
      <c r="CV7119" s="81" t="s">
        <v>452</v>
      </c>
      <c r="CW7119" s="81">
        <v>2025</v>
      </c>
      <c r="CX7119" s="81">
        <v>0</v>
      </c>
      <c r="CY7119" s="81">
        <v>0</v>
      </c>
      <c r="CZ7119" s="81">
        <v>0</v>
      </c>
      <c r="DA7119" s="81">
        <v>0</v>
      </c>
      <c r="DB7119" s="81">
        <v>5.4750346070078493</v>
      </c>
      <c r="DC7119" s="81">
        <v>0.7189601678582126</v>
      </c>
      <c r="DD7119" s="81">
        <v>3.0714971986151478</v>
      </c>
      <c r="DE7119" s="81">
        <v>1.6845772405344599</v>
      </c>
      <c r="DF7119" s="81">
        <v>8.0155663417021076E-3</v>
      </c>
      <c r="DG7119" s="81">
        <v>8.0155663417021076E-3</v>
      </c>
      <c r="DH7119" s="81">
        <v>8.0155663417021076E-3</v>
      </c>
      <c r="DI7119" s="81">
        <v>8.0155663417021076E-3</v>
      </c>
      <c r="DJ7119" s="81">
        <v>2.0087293656333799E-6</v>
      </c>
      <c r="DL7119" s="81">
        <v>0</v>
      </c>
      <c r="DM7119" s="81">
        <v>1.6101103492759547E-8</v>
      </c>
      <c r="DN7119" s="81">
        <v>1.6101103492759547E-8</v>
      </c>
      <c r="DO7119" s="81">
        <v>0</v>
      </c>
      <c r="DP7119" s="81">
        <v>1.6101103492759547E-8</v>
      </c>
      <c r="DQ7119" s="81">
        <v>1.6101103492759547E-8</v>
      </c>
      <c r="DR7119" s="81">
        <v>0</v>
      </c>
      <c r="DS7119" s="81">
        <v>1.6101103492759547E-8</v>
      </c>
      <c r="DT7119" s="81">
        <v>1.6101103492759547E-8</v>
      </c>
      <c r="DU7119" s="81">
        <v>0</v>
      </c>
      <c r="DV7119" s="81">
        <v>1.6101103492759547E-8</v>
      </c>
      <c r="DW7119" s="81">
        <v>1.6101103492759547E-8</v>
      </c>
      <c r="GE7119" s="81" t="s">
        <v>449</v>
      </c>
      <c r="GF7119" s="81" t="s">
        <v>155</v>
      </c>
      <c r="GG7119" s="81" t="s">
        <v>510</v>
      </c>
      <c r="GH7119" s="81" t="s">
        <v>460</v>
      </c>
      <c r="GI7119" s="81">
        <v>2032</v>
      </c>
      <c r="GJ7119" s="81" t="s">
        <v>201</v>
      </c>
      <c r="GK7119" s="81">
        <v>3.9055083184887013E-2</v>
      </c>
      <c r="GL7119" s="81">
        <v>3.1</v>
      </c>
      <c r="GM7119" s="81">
        <v>2032</v>
      </c>
      <c r="GN7119" s="81" t="s">
        <v>173</v>
      </c>
      <c r="GO7119" s="81">
        <v>1.1148832299820636E-2</v>
      </c>
      <c r="GP7119" s="81">
        <v>10</v>
      </c>
      <c r="GQ7119" s="81">
        <v>0</v>
      </c>
      <c r="GR7119" s="81" t="s">
        <v>448</v>
      </c>
      <c r="GS7119" s="81">
        <v>0</v>
      </c>
      <c r="GT7119" s="81">
        <v>0</v>
      </c>
      <c r="GU7119" s="81">
        <v>0</v>
      </c>
      <c r="GV7119" s="81">
        <v>0</v>
      </c>
      <c r="GW7119" s="81">
        <v>0</v>
      </c>
      <c r="GX7119" s="81">
        <v>0</v>
      </c>
      <c r="GY7119" s="81">
        <v>1.1148832299820636E-2</v>
      </c>
      <c r="GZ7119" s="81">
        <v>4.3541857288385014E-4</v>
      </c>
    </row>
    <row r="7120" spans="98:208" x14ac:dyDescent="0.25">
      <c r="CT7120" s="81" t="s">
        <v>155</v>
      </c>
      <c r="CU7120" s="81" t="s">
        <v>504</v>
      </c>
      <c r="CV7120" s="81" t="s">
        <v>452</v>
      </c>
      <c r="CW7120" s="81">
        <v>2026</v>
      </c>
      <c r="CX7120" s="81">
        <v>0</v>
      </c>
      <c r="CY7120" s="81">
        <v>0</v>
      </c>
      <c r="CZ7120" s="81">
        <v>0</v>
      </c>
      <c r="DA7120" s="81">
        <v>0</v>
      </c>
      <c r="DB7120" s="81">
        <v>5.4750346070078493</v>
      </c>
      <c r="DC7120" s="81">
        <v>0.7189601678582126</v>
      </c>
      <c r="DD7120" s="81">
        <v>3.0714971986151478</v>
      </c>
      <c r="DE7120" s="81">
        <v>1.6845772405344599</v>
      </c>
      <c r="DF7120" s="81">
        <v>8.0155663417021076E-3</v>
      </c>
      <c r="DG7120" s="81">
        <v>8.0155663417021076E-3</v>
      </c>
      <c r="DH7120" s="81">
        <v>8.0155663417021076E-3</v>
      </c>
      <c r="DI7120" s="81">
        <v>8.0155663417021076E-3</v>
      </c>
      <c r="DJ7120" s="81">
        <v>2.0087293656333799E-6</v>
      </c>
      <c r="DL7120" s="81">
        <v>0</v>
      </c>
      <c r="DM7120" s="81">
        <v>1.6101103492759547E-8</v>
      </c>
      <c r="DN7120" s="81">
        <v>1.6101103492759547E-8</v>
      </c>
      <c r="DO7120" s="81">
        <v>0</v>
      </c>
      <c r="DP7120" s="81">
        <v>1.6101103492759547E-8</v>
      </c>
      <c r="DQ7120" s="81">
        <v>1.6101103492759547E-8</v>
      </c>
      <c r="DR7120" s="81">
        <v>0</v>
      </c>
      <c r="DS7120" s="81">
        <v>1.6101103492759547E-8</v>
      </c>
      <c r="DT7120" s="81">
        <v>1.6101103492759547E-8</v>
      </c>
      <c r="DU7120" s="81">
        <v>0</v>
      </c>
      <c r="DV7120" s="81">
        <v>1.6101103492759547E-8</v>
      </c>
      <c r="DW7120" s="81">
        <v>1.6101103492759547E-8</v>
      </c>
      <c r="GE7120" s="81" t="s">
        <v>449</v>
      </c>
      <c r="GF7120" s="81" t="s">
        <v>155</v>
      </c>
      <c r="GG7120" s="81" t="s">
        <v>510</v>
      </c>
      <c r="GH7120" s="81" t="s">
        <v>461</v>
      </c>
      <c r="GI7120" s="81">
        <v>2021</v>
      </c>
      <c r="GJ7120" s="81" t="s">
        <v>201</v>
      </c>
      <c r="GK7120" s="81">
        <v>222.2294216278153</v>
      </c>
      <c r="GL7120" s="81">
        <v>3.1</v>
      </c>
      <c r="GM7120" s="81">
        <v>2021</v>
      </c>
      <c r="GN7120" s="81" t="s">
        <v>173</v>
      </c>
      <c r="GO7120" s="81">
        <v>1.1148832299820636E-2</v>
      </c>
      <c r="GP7120" s="81">
        <v>10</v>
      </c>
      <c r="GQ7120" s="81">
        <v>0</v>
      </c>
      <c r="GR7120" s="81" t="s">
        <v>448</v>
      </c>
      <c r="GS7120" s="81">
        <v>1.1148832299820636E-2</v>
      </c>
      <c r="GT7120" s="81">
        <v>2.4775985538146457</v>
      </c>
      <c r="GU7120" s="81">
        <v>1.1148832299820636E-2</v>
      </c>
      <c r="GV7120" s="81">
        <v>2.4775985538146457</v>
      </c>
      <c r="GW7120" s="81">
        <v>0</v>
      </c>
      <c r="GX7120" s="81">
        <v>0</v>
      </c>
      <c r="GY7120" s="81">
        <v>0</v>
      </c>
      <c r="GZ7120" s="81">
        <v>0</v>
      </c>
    </row>
    <row r="7121" spans="98:208" x14ac:dyDescent="0.25">
      <c r="CT7121" s="81" t="s">
        <v>155</v>
      </c>
      <c r="CU7121" s="81" t="s">
        <v>504</v>
      </c>
      <c r="CV7121" s="81" t="s">
        <v>452</v>
      </c>
      <c r="CW7121" s="81">
        <v>2027</v>
      </c>
      <c r="CX7121" s="81">
        <v>0</v>
      </c>
      <c r="CY7121" s="81">
        <v>0</v>
      </c>
      <c r="CZ7121" s="81">
        <v>0</v>
      </c>
      <c r="DA7121" s="81">
        <v>0</v>
      </c>
      <c r="DB7121" s="81">
        <v>5.4750346070078493</v>
      </c>
      <c r="DC7121" s="81">
        <v>0.7189601678582126</v>
      </c>
      <c r="DD7121" s="81">
        <v>3.0714971986151478</v>
      </c>
      <c r="DE7121" s="81">
        <v>1.6845772405344599</v>
      </c>
      <c r="DF7121" s="81">
        <v>8.0155663417021076E-3</v>
      </c>
      <c r="DG7121" s="81">
        <v>8.0155663417021076E-3</v>
      </c>
      <c r="DH7121" s="81">
        <v>8.0155663417021076E-3</v>
      </c>
      <c r="DI7121" s="81">
        <v>8.0155663417021076E-3</v>
      </c>
      <c r="DJ7121" s="81">
        <v>2.0087293656333799E-6</v>
      </c>
      <c r="DL7121" s="81">
        <v>0</v>
      </c>
      <c r="DM7121" s="81">
        <v>1.6101103492759547E-8</v>
      </c>
      <c r="DN7121" s="81">
        <v>1.6101103492759547E-8</v>
      </c>
      <c r="DO7121" s="81">
        <v>0</v>
      </c>
      <c r="DP7121" s="81">
        <v>1.6101103492759547E-8</v>
      </c>
      <c r="DQ7121" s="81">
        <v>1.6101103492759547E-8</v>
      </c>
      <c r="DR7121" s="81">
        <v>0</v>
      </c>
      <c r="DS7121" s="81">
        <v>1.6101103492759547E-8</v>
      </c>
      <c r="DT7121" s="81">
        <v>1.6101103492759547E-8</v>
      </c>
      <c r="DU7121" s="81">
        <v>0</v>
      </c>
      <c r="DV7121" s="81">
        <v>1.6101103492759547E-8</v>
      </c>
      <c r="DW7121" s="81">
        <v>1.6101103492759547E-8</v>
      </c>
      <c r="GE7121" s="81" t="s">
        <v>449</v>
      </c>
      <c r="GF7121" s="81" t="s">
        <v>155</v>
      </c>
      <c r="GG7121" s="81" t="s">
        <v>510</v>
      </c>
      <c r="GH7121" s="81" t="s">
        <v>461</v>
      </c>
      <c r="GI7121" s="81">
        <v>2022</v>
      </c>
      <c r="GJ7121" s="81" t="s">
        <v>201</v>
      </c>
      <c r="GK7121" s="81">
        <v>222.2294216278153</v>
      </c>
      <c r="GL7121" s="81">
        <v>3.1</v>
      </c>
      <c r="GM7121" s="81">
        <v>2022</v>
      </c>
      <c r="GN7121" s="81" t="s">
        <v>173</v>
      </c>
      <c r="GO7121" s="81">
        <v>1.1148832299820636E-2</v>
      </c>
      <c r="GP7121" s="81">
        <v>10</v>
      </c>
      <c r="GQ7121" s="81">
        <v>0</v>
      </c>
      <c r="GR7121" s="81" t="s">
        <v>448</v>
      </c>
      <c r="GS7121" s="81">
        <v>1.1148832299820636E-2</v>
      </c>
      <c r="GT7121" s="81">
        <v>2.4775985538146457</v>
      </c>
      <c r="GU7121" s="81">
        <v>1.1148832299820636E-2</v>
      </c>
      <c r="GV7121" s="81">
        <v>2.4775985538146457</v>
      </c>
      <c r="GW7121" s="81">
        <v>1.1148832299820636E-2</v>
      </c>
      <c r="GX7121" s="81">
        <v>2.4775985538146457</v>
      </c>
      <c r="GY7121" s="81">
        <v>0</v>
      </c>
      <c r="GZ7121" s="81">
        <v>0</v>
      </c>
    </row>
    <row r="7122" spans="98:208" x14ac:dyDescent="0.25">
      <c r="CT7122" s="81" t="s">
        <v>155</v>
      </c>
      <c r="CU7122" s="81" t="s">
        <v>504</v>
      </c>
      <c r="CV7122" s="81" t="s">
        <v>452</v>
      </c>
      <c r="CW7122" s="81">
        <v>2028</v>
      </c>
      <c r="CX7122" s="81">
        <v>0</v>
      </c>
      <c r="CY7122" s="81">
        <v>0</v>
      </c>
      <c r="CZ7122" s="81">
        <v>0</v>
      </c>
      <c r="DA7122" s="81">
        <v>0</v>
      </c>
      <c r="DB7122" s="81">
        <v>5.7770153400785436</v>
      </c>
      <c r="DC7122" s="81">
        <v>0.74733835430388329</v>
      </c>
      <c r="DD7122" s="81">
        <v>3.2379513401017781</v>
      </c>
      <c r="DE7122" s="81">
        <v>1.7917256456728541</v>
      </c>
      <c r="DF7122" s="81">
        <v>8.3319499833579332E-3</v>
      </c>
      <c r="DG7122" s="81">
        <v>8.3319499833579332E-3</v>
      </c>
      <c r="DH7122" s="81">
        <v>8.3319499833579332E-3</v>
      </c>
      <c r="DI7122" s="81">
        <v>8.3319499833579332E-3</v>
      </c>
      <c r="DJ7122" s="81">
        <v>2.0087293656333799E-6</v>
      </c>
      <c r="DL7122" s="81">
        <v>0</v>
      </c>
      <c r="DM7122" s="81">
        <v>1.6736632604559633E-8</v>
      </c>
      <c r="DN7122" s="81">
        <v>1.6736632604559633E-8</v>
      </c>
      <c r="DO7122" s="81">
        <v>0</v>
      </c>
      <c r="DP7122" s="81">
        <v>1.6736632604559633E-8</v>
      </c>
      <c r="DQ7122" s="81">
        <v>1.6736632604559633E-8</v>
      </c>
      <c r="DR7122" s="81">
        <v>0</v>
      </c>
      <c r="DS7122" s="81">
        <v>1.6736632604559633E-8</v>
      </c>
      <c r="DT7122" s="81">
        <v>1.6736632604559633E-8</v>
      </c>
      <c r="DU7122" s="81">
        <v>0</v>
      </c>
      <c r="DV7122" s="81">
        <v>1.6736632604559633E-8</v>
      </c>
      <c r="DW7122" s="81">
        <v>1.6736632604559633E-8</v>
      </c>
      <c r="GE7122" s="81" t="s">
        <v>449</v>
      </c>
      <c r="GF7122" s="81" t="s">
        <v>155</v>
      </c>
      <c r="GG7122" s="81" t="s">
        <v>510</v>
      </c>
      <c r="GH7122" s="81" t="s">
        <v>461</v>
      </c>
      <c r="GI7122" s="81">
        <v>2023</v>
      </c>
      <c r="GJ7122" s="81" t="s">
        <v>201</v>
      </c>
      <c r="GK7122" s="81">
        <v>233.2300768079335</v>
      </c>
      <c r="GL7122" s="81">
        <v>3.1</v>
      </c>
      <c r="GM7122" s="81">
        <v>2023</v>
      </c>
      <c r="GN7122" s="81" t="s">
        <v>173</v>
      </c>
      <c r="GO7122" s="81">
        <v>1.1148832299820636E-2</v>
      </c>
      <c r="GP7122" s="81">
        <v>10</v>
      </c>
      <c r="GQ7122" s="81">
        <v>0</v>
      </c>
      <c r="GR7122" s="81" t="s">
        <v>448</v>
      </c>
      <c r="GS7122" s="81">
        <v>1.1148832299820636E-2</v>
      </c>
      <c r="GT7122" s="81">
        <v>2.6002430136059367</v>
      </c>
      <c r="GU7122" s="81">
        <v>1.1148832299820636E-2</v>
      </c>
      <c r="GV7122" s="81">
        <v>2.6002430136059367</v>
      </c>
      <c r="GW7122" s="81">
        <v>1.1148832299820636E-2</v>
      </c>
      <c r="GX7122" s="81">
        <v>2.6002430136059367</v>
      </c>
      <c r="GY7122" s="81">
        <v>1.1148832299820636E-2</v>
      </c>
      <c r="GZ7122" s="81">
        <v>2.6002430136059367</v>
      </c>
    </row>
    <row r="7123" spans="98:208" x14ac:dyDescent="0.25">
      <c r="CT7123" s="81" t="s">
        <v>155</v>
      </c>
      <c r="CU7123" s="81" t="s">
        <v>504</v>
      </c>
      <c r="CV7123" s="81" t="s">
        <v>452</v>
      </c>
      <c r="CW7123" s="81">
        <v>2029</v>
      </c>
      <c r="CX7123" s="81">
        <v>0</v>
      </c>
      <c r="CY7123" s="81">
        <v>0</v>
      </c>
      <c r="CZ7123" s="81">
        <v>0</v>
      </c>
      <c r="DA7123" s="81">
        <v>0</v>
      </c>
      <c r="DB7123" s="81">
        <v>5.7770153400785436</v>
      </c>
      <c r="DC7123" s="81">
        <v>0.74733835430388329</v>
      </c>
      <c r="DD7123" s="81">
        <v>3.2379513401017781</v>
      </c>
      <c r="DE7123" s="81">
        <v>1.7917256456728541</v>
      </c>
      <c r="DF7123" s="81">
        <v>8.3319499833579332E-3</v>
      </c>
      <c r="DG7123" s="81">
        <v>8.3319499833579332E-3</v>
      </c>
      <c r="DH7123" s="81">
        <v>8.3319499833579332E-3</v>
      </c>
      <c r="DI7123" s="81">
        <v>8.3319499833579332E-3</v>
      </c>
      <c r="DJ7123" s="81">
        <v>2.0087293656333799E-6</v>
      </c>
      <c r="DL7123" s="81">
        <v>0</v>
      </c>
      <c r="DM7123" s="81">
        <v>1.6736632604559633E-8</v>
      </c>
      <c r="DN7123" s="81">
        <v>1.6736632604559633E-8</v>
      </c>
      <c r="DO7123" s="81">
        <v>0</v>
      </c>
      <c r="DP7123" s="81">
        <v>1.6736632604559633E-8</v>
      </c>
      <c r="DQ7123" s="81">
        <v>1.6736632604559633E-8</v>
      </c>
      <c r="DR7123" s="81">
        <v>0</v>
      </c>
      <c r="DS7123" s="81">
        <v>1.6736632604559633E-8</v>
      </c>
      <c r="DT7123" s="81">
        <v>1.6736632604559633E-8</v>
      </c>
      <c r="DU7123" s="81">
        <v>0</v>
      </c>
      <c r="DV7123" s="81">
        <v>1.6736632604559633E-8</v>
      </c>
      <c r="DW7123" s="81">
        <v>1.6736632604559633E-8</v>
      </c>
      <c r="GE7123" s="81" t="s">
        <v>449</v>
      </c>
      <c r="GF7123" s="81" t="s">
        <v>155</v>
      </c>
      <c r="GG7123" s="81" t="s">
        <v>510</v>
      </c>
      <c r="GH7123" s="81" t="s">
        <v>461</v>
      </c>
      <c r="GI7123" s="81">
        <v>2024</v>
      </c>
      <c r="GJ7123" s="81" t="s">
        <v>201</v>
      </c>
      <c r="GK7123" s="81">
        <v>233.2300768079335</v>
      </c>
      <c r="GL7123" s="81">
        <v>3.1</v>
      </c>
      <c r="GM7123" s="81">
        <v>2024</v>
      </c>
      <c r="GN7123" s="81" t="s">
        <v>173</v>
      </c>
      <c r="GO7123" s="81">
        <v>1.1148832299820636E-2</v>
      </c>
      <c r="GP7123" s="81">
        <v>10</v>
      </c>
      <c r="GQ7123" s="81">
        <v>0</v>
      </c>
      <c r="GR7123" s="81" t="s">
        <v>448</v>
      </c>
      <c r="GS7123" s="81">
        <v>1.1148832299820636E-2</v>
      </c>
      <c r="GT7123" s="81">
        <v>2.6002430136059367</v>
      </c>
      <c r="GU7123" s="81">
        <v>1.1148832299820636E-2</v>
      </c>
      <c r="GV7123" s="81">
        <v>2.6002430136059367</v>
      </c>
      <c r="GW7123" s="81">
        <v>1.1148832299820636E-2</v>
      </c>
      <c r="GX7123" s="81">
        <v>2.6002430136059367</v>
      </c>
      <c r="GY7123" s="81">
        <v>1.1148832299820636E-2</v>
      </c>
      <c r="GZ7123" s="81">
        <v>2.6002430136059367</v>
      </c>
    </row>
    <row r="7124" spans="98:208" x14ac:dyDescent="0.25">
      <c r="CT7124" s="81" t="s">
        <v>155</v>
      </c>
      <c r="CU7124" s="81" t="s">
        <v>504</v>
      </c>
      <c r="CV7124" s="81" t="s">
        <v>452</v>
      </c>
      <c r="CW7124" s="81">
        <v>2030</v>
      </c>
      <c r="CX7124" s="81">
        <v>0</v>
      </c>
      <c r="CY7124" s="81">
        <v>0</v>
      </c>
      <c r="CZ7124" s="81">
        <v>0</v>
      </c>
      <c r="DA7124" s="81">
        <v>0</v>
      </c>
      <c r="DB7124" s="81">
        <v>5.7770153400785436</v>
      </c>
      <c r="DC7124" s="81">
        <v>0.74733835430388329</v>
      </c>
      <c r="DD7124" s="81">
        <v>3.2379513401017781</v>
      </c>
      <c r="DE7124" s="81">
        <v>1.7917256456728541</v>
      </c>
      <c r="DF7124" s="81">
        <v>0</v>
      </c>
      <c r="DG7124" s="81">
        <v>8.3319499833579332E-3</v>
      </c>
      <c r="DH7124" s="81">
        <v>8.3319499833579332E-3</v>
      </c>
      <c r="DI7124" s="81">
        <v>8.3319499833579332E-3</v>
      </c>
      <c r="DJ7124" s="81">
        <v>2.0087293656333799E-6</v>
      </c>
      <c r="DL7124" s="81">
        <v>0</v>
      </c>
      <c r="DM7124" s="81">
        <v>0</v>
      </c>
      <c r="DN7124" s="81">
        <v>0</v>
      </c>
      <c r="DO7124" s="81">
        <v>0</v>
      </c>
      <c r="DP7124" s="81">
        <v>1.6736632604559633E-8</v>
      </c>
      <c r="DQ7124" s="81">
        <v>1.6736632604559633E-8</v>
      </c>
      <c r="DR7124" s="81">
        <v>0</v>
      </c>
      <c r="DS7124" s="81">
        <v>1.6736632604559633E-8</v>
      </c>
      <c r="DT7124" s="81">
        <v>1.6736632604559633E-8</v>
      </c>
      <c r="DU7124" s="81">
        <v>0</v>
      </c>
      <c r="DV7124" s="81">
        <v>1.6736632604559633E-8</v>
      </c>
      <c r="DW7124" s="81">
        <v>1.6736632604559633E-8</v>
      </c>
      <c r="GE7124" s="81" t="s">
        <v>449</v>
      </c>
      <c r="GF7124" s="81" t="s">
        <v>155</v>
      </c>
      <c r="GG7124" s="81" t="s">
        <v>510</v>
      </c>
      <c r="GH7124" s="81" t="s">
        <v>461</v>
      </c>
      <c r="GI7124" s="81">
        <v>2025</v>
      </c>
      <c r="GJ7124" s="81" t="s">
        <v>201</v>
      </c>
      <c r="GK7124" s="81">
        <v>233.2300768079335</v>
      </c>
      <c r="GL7124" s="81">
        <v>3.1</v>
      </c>
      <c r="GM7124" s="81">
        <v>2025</v>
      </c>
      <c r="GN7124" s="81" t="s">
        <v>173</v>
      </c>
      <c r="GO7124" s="81">
        <v>1.1148832299820636E-2</v>
      </c>
      <c r="GP7124" s="81">
        <v>10</v>
      </c>
      <c r="GQ7124" s="81">
        <v>0</v>
      </c>
      <c r="GR7124" s="81" t="s">
        <v>448</v>
      </c>
      <c r="GS7124" s="81">
        <v>1.1148832299820636E-2</v>
      </c>
      <c r="GT7124" s="81">
        <v>2.6002430136059367</v>
      </c>
      <c r="GU7124" s="81">
        <v>1.1148832299820636E-2</v>
      </c>
      <c r="GV7124" s="81">
        <v>2.6002430136059367</v>
      </c>
      <c r="GW7124" s="81">
        <v>1.1148832299820636E-2</v>
      </c>
      <c r="GX7124" s="81">
        <v>2.6002430136059367</v>
      </c>
      <c r="GY7124" s="81">
        <v>1.1148832299820636E-2</v>
      </c>
      <c r="GZ7124" s="81">
        <v>2.6002430136059367</v>
      </c>
    </row>
    <row r="7125" spans="98:208" x14ac:dyDescent="0.25">
      <c r="CT7125" s="81" t="s">
        <v>155</v>
      </c>
      <c r="CU7125" s="81" t="s">
        <v>504</v>
      </c>
      <c r="CV7125" s="81" t="s">
        <v>452</v>
      </c>
      <c r="CW7125" s="81">
        <v>2031</v>
      </c>
      <c r="CX7125" s="81">
        <v>0</v>
      </c>
      <c r="CY7125" s="81">
        <v>0</v>
      </c>
      <c r="CZ7125" s="81">
        <v>0</v>
      </c>
      <c r="DA7125" s="81">
        <v>0</v>
      </c>
      <c r="DB7125" s="81">
        <v>5.7770153400785436</v>
      </c>
      <c r="DC7125" s="81">
        <v>0.74733835430388329</v>
      </c>
      <c r="DD7125" s="81">
        <v>3.2379513401017781</v>
      </c>
      <c r="DE7125" s="81">
        <v>1.7917256456728541</v>
      </c>
      <c r="DF7125" s="81">
        <v>0</v>
      </c>
      <c r="DG7125" s="81">
        <v>0</v>
      </c>
      <c r="DH7125" s="81">
        <v>8.3319499833579332E-3</v>
      </c>
      <c r="DI7125" s="81">
        <v>8.3319499833579332E-3</v>
      </c>
      <c r="DJ7125" s="81">
        <v>2.0087293656333799E-6</v>
      </c>
      <c r="DL7125" s="81">
        <v>0</v>
      </c>
      <c r="DM7125" s="81">
        <v>0</v>
      </c>
      <c r="DN7125" s="81">
        <v>0</v>
      </c>
      <c r="DO7125" s="81">
        <v>0</v>
      </c>
      <c r="DP7125" s="81">
        <v>0</v>
      </c>
      <c r="DQ7125" s="81">
        <v>0</v>
      </c>
      <c r="DR7125" s="81">
        <v>0</v>
      </c>
      <c r="DS7125" s="81">
        <v>1.6736632604559633E-8</v>
      </c>
      <c r="DT7125" s="81">
        <v>1.6736632604559633E-8</v>
      </c>
      <c r="DU7125" s="81">
        <v>0</v>
      </c>
      <c r="DV7125" s="81">
        <v>1.6736632604559633E-8</v>
      </c>
      <c r="DW7125" s="81">
        <v>1.6736632604559633E-8</v>
      </c>
      <c r="GE7125" s="81" t="s">
        <v>449</v>
      </c>
      <c r="GF7125" s="81" t="s">
        <v>155</v>
      </c>
      <c r="GG7125" s="81" t="s">
        <v>510</v>
      </c>
      <c r="GH7125" s="81" t="s">
        <v>461</v>
      </c>
      <c r="GI7125" s="81">
        <v>2026</v>
      </c>
      <c r="GJ7125" s="81" t="s">
        <v>201</v>
      </c>
      <c r="GK7125" s="81">
        <v>233.2300768079335</v>
      </c>
      <c r="GL7125" s="81">
        <v>3.1</v>
      </c>
      <c r="GM7125" s="81">
        <v>2026</v>
      </c>
      <c r="GN7125" s="81" t="s">
        <v>173</v>
      </c>
      <c r="GO7125" s="81">
        <v>1.1148832299820636E-2</v>
      </c>
      <c r="GP7125" s="81">
        <v>10</v>
      </c>
      <c r="GQ7125" s="81">
        <v>0</v>
      </c>
      <c r="GR7125" s="81" t="s">
        <v>448</v>
      </c>
      <c r="GS7125" s="81">
        <v>1.1148832299820636E-2</v>
      </c>
      <c r="GT7125" s="81">
        <v>2.6002430136059367</v>
      </c>
      <c r="GU7125" s="81">
        <v>1.1148832299820636E-2</v>
      </c>
      <c r="GV7125" s="81">
        <v>2.6002430136059367</v>
      </c>
      <c r="GW7125" s="81">
        <v>1.1148832299820636E-2</v>
      </c>
      <c r="GX7125" s="81">
        <v>2.6002430136059367</v>
      </c>
      <c r="GY7125" s="81">
        <v>1.1148832299820636E-2</v>
      </c>
      <c r="GZ7125" s="81">
        <v>2.6002430136059367</v>
      </c>
    </row>
    <row r="7126" spans="98:208" x14ac:dyDescent="0.25">
      <c r="CT7126" s="81" t="s">
        <v>155</v>
      </c>
      <c r="CU7126" s="81" t="s">
        <v>504</v>
      </c>
      <c r="CV7126" s="81" t="s">
        <v>452</v>
      </c>
      <c r="CW7126" s="81">
        <v>2032</v>
      </c>
      <c r="CX7126" s="81">
        <v>0</v>
      </c>
      <c r="CY7126" s="81">
        <v>0</v>
      </c>
      <c r="CZ7126" s="81">
        <v>0</v>
      </c>
      <c r="DA7126" s="81">
        <v>0</v>
      </c>
      <c r="DB7126" s="81">
        <v>5.7770153400785436</v>
      </c>
      <c r="DC7126" s="81">
        <v>0.74733835430388329</v>
      </c>
      <c r="DD7126" s="81">
        <v>3.2379513401017781</v>
      </c>
      <c r="DE7126" s="81">
        <v>1.7917256456728541</v>
      </c>
      <c r="DF7126" s="81">
        <v>0</v>
      </c>
      <c r="DG7126" s="81">
        <v>0</v>
      </c>
      <c r="DH7126" s="81">
        <v>0</v>
      </c>
      <c r="DI7126" s="81">
        <v>8.3319499833579332E-3</v>
      </c>
      <c r="DJ7126" s="81">
        <v>2.0087293656333799E-6</v>
      </c>
      <c r="DL7126" s="81">
        <v>0</v>
      </c>
      <c r="DM7126" s="81">
        <v>0</v>
      </c>
      <c r="DN7126" s="81">
        <v>0</v>
      </c>
      <c r="DO7126" s="81">
        <v>0</v>
      </c>
      <c r="DP7126" s="81">
        <v>0</v>
      </c>
      <c r="DQ7126" s="81">
        <v>0</v>
      </c>
      <c r="DR7126" s="81">
        <v>0</v>
      </c>
      <c r="DS7126" s="81">
        <v>0</v>
      </c>
      <c r="DT7126" s="81">
        <v>0</v>
      </c>
      <c r="DU7126" s="81">
        <v>0</v>
      </c>
      <c r="DV7126" s="81">
        <v>1.6736632604559633E-8</v>
      </c>
      <c r="DW7126" s="81">
        <v>1.6736632604559633E-8</v>
      </c>
      <c r="GE7126" s="81" t="s">
        <v>449</v>
      </c>
      <c r="GF7126" s="81" t="s">
        <v>155</v>
      </c>
      <c r="GG7126" s="81" t="s">
        <v>510</v>
      </c>
      <c r="GH7126" s="81" t="s">
        <v>461</v>
      </c>
      <c r="GI7126" s="81">
        <v>2027</v>
      </c>
      <c r="GJ7126" s="81" t="s">
        <v>201</v>
      </c>
      <c r="GK7126" s="81">
        <v>233.2300768079335</v>
      </c>
      <c r="GL7126" s="81">
        <v>3.1</v>
      </c>
      <c r="GM7126" s="81">
        <v>2027</v>
      </c>
      <c r="GN7126" s="81" t="s">
        <v>173</v>
      </c>
      <c r="GO7126" s="81">
        <v>1.1148832299820636E-2</v>
      </c>
      <c r="GP7126" s="81">
        <v>10</v>
      </c>
      <c r="GQ7126" s="81">
        <v>0</v>
      </c>
      <c r="GR7126" s="81" t="s">
        <v>448</v>
      </c>
      <c r="GS7126" s="81">
        <v>1.1148832299820636E-2</v>
      </c>
      <c r="GT7126" s="81">
        <v>2.6002430136059367</v>
      </c>
      <c r="GU7126" s="81">
        <v>1.1148832299820636E-2</v>
      </c>
      <c r="GV7126" s="81">
        <v>2.6002430136059367</v>
      </c>
      <c r="GW7126" s="81">
        <v>1.1148832299820636E-2</v>
      </c>
      <c r="GX7126" s="81">
        <v>2.6002430136059367</v>
      </c>
      <c r="GY7126" s="81">
        <v>1.1148832299820636E-2</v>
      </c>
      <c r="GZ7126" s="81">
        <v>2.6002430136059367</v>
      </c>
    </row>
    <row r="7127" spans="98:208" x14ac:dyDescent="0.25">
      <c r="CT7127" s="81" t="s">
        <v>155</v>
      </c>
      <c r="CU7127" s="81" t="s">
        <v>504</v>
      </c>
      <c r="CV7127" s="81" t="s">
        <v>453</v>
      </c>
      <c r="CW7127" s="81">
        <v>2020</v>
      </c>
      <c r="CX7127" s="81">
        <v>0</v>
      </c>
      <c r="CY7127" s="81">
        <v>0</v>
      </c>
      <c r="CZ7127" s="81">
        <v>0</v>
      </c>
      <c r="DA7127" s="81">
        <v>0</v>
      </c>
      <c r="DB7127" s="81">
        <v>7.7900575334948249E-2</v>
      </c>
      <c r="DC7127" s="81">
        <v>3.6425060683954458E-2</v>
      </c>
      <c r="DD7127" s="81">
        <v>1.580872452543271E-3</v>
      </c>
      <c r="DE7127" s="81">
        <v>3.9894642198450701E-2</v>
      </c>
      <c r="DF7127" s="81">
        <v>4.0609689307619822E-4</v>
      </c>
      <c r="DG7127" s="81">
        <v>0</v>
      </c>
      <c r="DH7127" s="81">
        <v>0</v>
      </c>
      <c r="DI7127" s="81">
        <v>0</v>
      </c>
      <c r="DJ7127" s="81">
        <v>2.7601429403879901E-5</v>
      </c>
      <c r="DL7127" s="81">
        <v>0</v>
      </c>
      <c r="DM7127" s="81">
        <v>1.1208854725377649E-8</v>
      </c>
      <c r="DN7127" s="81">
        <v>1.1208854725377649E-8</v>
      </c>
      <c r="DO7127" s="81">
        <v>0</v>
      </c>
      <c r="DP7127" s="81">
        <v>0</v>
      </c>
      <c r="DQ7127" s="81">
        <v>0</v>
      </c>
      <c r="DR7127" s="81">
        <v>0</v>
      </c>
      <c r="DS7127" s="81">
        <v>0</v>
      </c>
      <c r="DT7127" s="81">
        <v>0</v>
      </c>
      <c r="DU7127" s="81">
        <v>0</v>
      </c>
      <c r="DV7127" s="81">
        <v>0</v>
      </c>
      <c r="DW7127" s="81">
        <v>0</v>
      </c>
      <c r="GE7127" s="81" t="s">
        <v>449</v>
      </c>
      <c r="GF7127" s="81" t="s">
        <v>155</v>
      </c>
      <c r="GG7127" s="81" t="s">
        <v>510</v>
      </c>
      <c r="GH7127" s="81" t="s">
        <v>461</v>
      </c>
      <c r="GI7127" s="81">
        <v>2028</v>
      </c>
      <c r="GJ7127" s="81" t="s">
        <v>201</v>
      </c>
      <c r="GK7127" s="81">
        <v>247.27299216493981</v>
      </c>
      <c r="GL7127" s="81">
        <v>3.1</v>
      </c>
      <c r="GM7127" s="81">
        <v>2028</v>
      </c>
      <c r="GN7127" s="81" t="s">
        <v>173</v>
      </c>
      <c r="GO7127" s="81">
        <v>1.1148832299820636E-2</v>
      </c>
      <c r="GP7127" s="81">
        <v>10</v>
      </c>
      <c r="GQ7127" s="81">
        <v>0</v>
      </c>
      <c r="GR7127" s="81" t="s">
        <v>448</v>
      </c>
      <c r="GS7127" s="81">
        <v>1.1148832299820636E-2</v>
      </c>
      <c r="GT7127" s="81">
        <v>2.7568051219217762</v>
      </c>
      <c r="GU7127" s="81">
        <v>1.1148832299820636E-2</v>
      </c>
      <c r="GV7127" s="81">
        <v>2.7568051219217762</v>
      </c>
      <c r="GW7127" s="81">
        <v>1.1148832299820636E-2</v>
      </c>
      <c r="GX7127" s="81">
        <v>2.7568051219217762</v>
      </c>
      <c r="GY7127" s="81">
        <v>1.1148832299820636E-2</v>
      </c>
      <c r="GZ7127" s="81">
        <v>2.7568051219217762</v>
      </c>
    </row>
    <row r="7128" spans="98:208" x14ac:dyDescent="0.25">
      <c r="CT7128" s="81" t="s">
        <v>155</v>
      </c>
      <c r="CU7128" s="81" t="s">
        <v>504</v>
      </c>
      <c r="CV7128" s="81" t="s">
        <v>453</v>
      </c>
      <c r="CW7128" s="81">
        <v>2021</v>
      </c>
      <c r="CX7128" s="81">
        <v>0</v>
      </c>
      <c r="CY7128" s="81">
        <v>0</v>
      </c>
      <c r="CZ7128" s="81">
        <v>0</v>
      </c>
      <c r="DA7128" s="81">
        <v>0</v>
      </c>
      <c r="DB7128" s="81">
        <v>7.7900575334948249E-2</v>
      </c>
      <c r="DC7128" s="81">
        <v>3.6425060683954458E-2</v>
      </c>
      <c r="DD7128" s="81">
        <v>1.580872452543271E-3</v>
      </c>
      <c r="DE7128" s="81">
        <v>3.9894642198450701E-2</v>
      </c>
      <c r="DF7128" s="81">
        <v>4.0609689307619822E-4</v>
      </c>
      <c r="DG7128" s="81">
        <v>4.0609689307619822E-4</v>
      </c>
      <c r="DH7128" s="81">
        <v>0</v>
      </c>
      <c r="DI7128" s="81">
        <v>0</v>
      </c>
      <c r="DJ7128" s="81">
        <v>2.7601429403879901E-5</v>
      </c>
      <c r="DL7128" s="81">
        <v>0</v>
      </c>
      <c r="DM7128" s="81">
        <v>1.1208854725377649E-8</v>
      </c>
      <c r="DN7128" s="81">
        <v>1.1208854725377649E-8</v>
      </c>
      <c r="DO7128" s="81">
        <v>0</v>
      </c>
      <c r="DP7128" s="81">
        <v>1.1208854725377649E-8</v>
      </c>
      <c r="DQ7128" s="81">
        <v>1.1208854725377649E-8</v>
      </c>
      <c r="DR7128" s="81">
        <v>0</v>
      </c>
      <c r="DS7128" s="81">
        <v>0</v>
      </c>
      <c r="DT7128" s="81">
        <v>0</v>
      </c>
      <c r="DU7128" s="81">
        <v>0</v>
      </c>
      <c r="DV7128" s="81">
        <v>0</v>
      </c>
      <c r="DW7128" s="81">
        <v>0</v>
      </c>
      <c r="GE7128" s="81" t="s">
        <v>449</v>
      </c>
      <c r="GF7128" s="81" t="s">
        <v>155</v>
      </c>
      <c r="GG7128" s="81" t="s">
        <v>510</v>
      </c>
      <c r="GH7128" s="81" t="s">
        <v>461</v>
      </c>
      <c r="GI7128" s="81">
        <v>2029</v>
      </c>
      <c r="GJ7128" s="81" t="s">
        <v>201</v>
      </c>
      <c r="GK7128" s="81">
        <v>247.27299216493981</v>
      </c>
      <c r="GL7128" s="81">
        <v>3.1</v>
      </c>
      <c r="GM7128" s="81">
        <v>2029</v>
      </c>
      <c r="GN7128" s="81" t="s">
        <v>173</v>
      </c>
      <c r="GO7128" s="81">
        <v>1.1148832299820636E-2</v>
      </c>
      <c r="GP7128" s="81">
        <v>10</v>
      </c>
      <c r="GQ7128" s="81">
        <v>0</v>
      </c>
      <c r="GR7128" s="81" t="s">
        <v>448</v>
      </c>
      <c r="GS7128" s="81">
        <v>1.1148832299820636E-2</v>
      </c>
      <c r="GT7128" s="81">
        <v>2.7568051219217762</v>
      </c>
      <c r="GU7128" s="81">
        <v>1.1148832299820636E-2</v>
      </c>
      <c r="GV7128" s="81">
        <v>2.7568051219217762</v>
      </c>
      <c r="GW7128" s="81">
        <v>1.1148832299820636E-2</v>
      </c>
      <c r="GX7128" s="81">
        <v>2.7568051219217762</v>
      </c>
      <c r="GY7128" s="81">
        <v>1.1148832299820636E-2</v>
      </c>
      <c r="GZ7128" s="81">
        <v>2.7568051219217762</v>
      </c>
    </row>
    <row r="7129" spans="98:208" x14ac:dyDescent="0.25">
      <c r="CT7129" s="81" t="s">
        <v>155</v>
      </c>
      <c r="CU7129" s="81" t="s">
        <v>504</v>
      </c>
      <c r="CV7129" s="81" t="s">
        <v>453</v>
      </c>
      <c r="CW7129" s="81">
        <v>2022</v>
      </c>
      <c r="CX7129" s="81">
        <v>0</v>
      </c>
      <c r="CY7129" s="81">
        <v>0</v>
      </c>
      <c r="CZ7129" s="81">
        <v>0</v>
      </c>
      <c r="DA7129" s="81">
        <v>0</v>
      </c>
      <c r="DB7129" s="81">
        <v>7.7900575334948249E-2</v>
      </c>
      <c r="DC7129" s="81">
        <v>3.6425060683954458E-2</v>
      </c>
      <c r="DD7129" s="81">
        <v>1.580872452543271E-3</v>
      </c>
      <c r="DE7129" s="81">
        <v>3.9894642198450701E-2</v>
      </c>
      <c r="DF7129" s="81">
        <v>4.0609689307619822E-4</v>
      </c>
      <c r="DG7129" s="81">
        <v>4.0609689307619822E-4</v>
      </c>
      <c r="DH7129" s="81">
        <v>4.0609689307619822E-4</v>
      </c>
      <c r="DI7129" s="81">
        <v>0</v>
      </c>
      <c r="DJ7129" s="81">
        <v>2.7601429403879901E-5</v>
      </c>
      <c r="DL7129" s="81">
        <v>0</v>
      </c>
      <c r="DM7129" s="81">
        <v>1.1208854725377649E-8</v>
      </c>
      <c r="DN7129" s="81">
        <v>1.1208854725377649E-8</v>
      </c>
      <c r="DO7129" s="81">
        <v>0</v>
      </c>
      <c r="DP7129" s="81">
        <v>1.1208854725377649E-8</v>
      </c>
      <c r="DQ7129" s="81">
        <v>1.1208854725377649E-8</v>
      </c>
      <c r="DR7129" s="81">
        <v>0</v>
      </c>
      <c r="DS7129" s="81">
        <v>1.1208854725377649E-8</v>
      </c>
      <c r="DT7129" s="81">
        <v>1.1208854725377649E-8</v>
      </c>
      <c r="DU7129" s="81">
        <v>0</v>
      </c>
      <c r="DV7129" s="81">
        <v>0</v>
      </c>
      <c r="DW7129" s="81">
        <v>0</v>
      </c>
      <c r="GE7129" s="81" t="s">
        <v>449</v>
      </c>
      <c r="GF7129" s="81" t="s">
        <v>155</v>
      </c>
      <c r="GG7129" s="81" t="s">
        <v>510</v>
      </c>
      <c r="GH7129" s="81" t="s">
        <v>461</v>
      </c>
      <c r="GI7129" s="81">
        <v>2030</v>
      </c>
      <c r="GJ7129" s="81" t="s">
        <v>201</v>
      </c>
      <c r="GK7129" s="81">
        <v>247.27299216493981</v>
      </c>
      <c r="GL7129" s="81">
        <v>3.1</v>
      </c>
      <c r="GM7129" s="81">
        <v>2030</v>
      </c>
      <c r="GN7129" s="81" t="s">
        <v>173</v>
      </c>
      <c r="GO7129" s="81">
        <v>1.1148832299820636E-2</v>
      </c>
      <c r="GP7129" s="81">
        <v>10</v>
      </c>
      <c r="GQ7129" s="81">
        <v>0</v>
      </c>
      <c r="GR7129" s="81" t="s">
        <v>448</v>
      </c>
      <c r="GS7129" s="81">
        <v>0</v>
      </c>
      <c r="GT7129" s="81">
        <v>0</v>
      </c>
      <c r="GU7129" s="81">
        <v>1.1148832299820636E-2</v>
      </c>
      <c r="GV7129" s="81">
        <v>2.7568051219217762</v>
      </c>
      <c r="GW7129" s="81">
        <v>1.1148832299820636E-2</v>
      </c>
      <c r="GX7129" s="81">
        <v>2.7568051219217762</v>
      </c>
      <c r="GY7129" s="81">
        <v>1.1148832299820636E-2</v>
      </c>
      <c r="GZ7129" s="81">
        <v>2.7568051219217762</v>
      </c>
    </row>
    <row r="7130" spans="98:208" x14ac:dyDescent="0.25">
      <c r="CT7130" s="81" t="s">
        <v>155</v>
      </c>
      <c r="CU7130" s="81" t="s">
        <v>504</v>
      </c>
      <c r="CV7130" s="81" t="s">
        <v>453</v>
      </c>
      <c r="CW7130" s="81">
        <v>2023</v>
      </c>
      <c r="CX7130" s="81">
        <v>0</v>
      </c>
      <c r="CY7130" s="81">
        <v>0</v>
      </c>
      <c r="CZ7130" s="81">
        <v>0</v>
      </c>
      <c r="DA7130" s="81">
        <v>0</v>
      </c>
      <c r="DB7130" s="81">
        <v>8.040826903697626E-2</v>
      </c>
      <c r="DC7130" s="81">
        <v>3.7590224611390451E-2</v>
      </c>
      <c r="DD7130" s="81">
        <v>1.631433411568747E-3</v>
      </c>
      <c r="DE7130" s="81">
        <v>4.1186611014016571E-2</v>
      </c>
      <c r="DF7130" s="81">
        <v>4.190871103049825E-4</v>
      </c>
      <c r="DG7130" s="81">
        <v>4.190871103049825E-4</v>
      </c>
      <c r="DH7130" s="81">
        <v>4.190871103049825E-4</v>
      </c>
      <c r="DI7130" s="81">
        <v>4.190871103049825E-4</v>
      </c>
      <c r="DJ7130" s="81">
        <v>2.7601429403879901E-5</v>
      </c>
      <c r="DL7130" s="81">
        <v>0</v>
      </c>
      <c r="DM7130" s="81">
        <v>1.1567403289159004E-8</v>
      </c>
      <c r="DN7130" s="81">
        <v>1.1567403289159004E-8</v>
      </c>
      <c r="DO7130" s="81">
        <v>0</v>
      </c>
      <c r="DP7130" s="81">
        <v>1.1567403289159004E-8</v>
      </c>
      <c r="DQ7130" s="81">
        <v>1.1567403289159004E-8</v>
      </c>
      <c r="DR7130" s="81">
        <v>0</v>
      </c>
      <c r="DS7130" s="81">
        <v>1.1567403289159004E-8</v>
      </c>
      <c r="DT7130" s="81">
        <v>1.1567403289159004E-8</v>
      </c>
      <c r="DU7130" s="81">
        <v>0</v>
      </c>
      <c r="DV7130" s="81">
        <v>1.1567403289159004E-8</v>
      </c>
      <c r="DW7130" s="81">
        <v>1.1567403289159004E-8</v>
      </c>
      <c r="GE7130" s="81" t="s">
        <v>449</v>
      </c>
      <c r="GF7130" s="81" t="s">
        <v>155</v>
      </c>
      <c r="GG7130" s="81" t="s">
        <v>510</v>
      </c>
      <c r="GH7130" s="81" t="s">
        <v>461</v>
      </c>
      <c r="GI7130" s="81">
        <v>2031</v>
      </c>
      <c r="GJ7130" s="81" t="s">
        <v>201</v>
      </c>
      <c r="GK7130" s="81">
        <v>247.27299216493981</v>
      </c>
      <c r="GL7130" s="81">
        <v>3.1</v>
      </c>
      <c r="GM7130" s="81">
        <v>2031</v>
      </c>
      <c r="GN7130" s="81" t="s">
        <v>173</v>
      </c>
      <c r="GO7130" s="81">
        <v>1.1148832299820636E-2</v>
      </c>
      <c r="GP7130" s="81">
        <v>10</v>
      </c>
      <c r="GQ7130" s="81">
        <v>0</v>
      </c>
      <c r="GR7130" s="81" t="s">
        <v>448</v>
      </c>
      <c r="GS7130" s="81">
        <v>0</v>
      </c>
      <c r="GT7130" s="81">
        <v>0</v>
      </c>
      <c r="GU7130" s="81">
        <v>0</v>
      </c>
      <c r="GV7130" s="81">
        <v>0</v>
      </c>
      <c r="GW7130" s="81">
        <v>1.1148832299820636E-2</v>
      </c>
      <c r="GX7130" s="81">
        <v>2.7568051219217762</v>
      </c>
      <c r="GY7130" s="81">
        <v>1.1148832299820636E-2</v>
      </c>
      <c r="GZ7130" s="81">
        <v>2.7568051219217762</v>
      </c>
    </row>
    <row r="7131" spans="98:208" x14ac:dyDescent="0.25">
      <c r="CT7131" s="81" t="s">
        <v>155</v>
      </c>
      <c r="CU7131" s="81" t="s">
        <v>504</v>
      </c>
      <c r="CV7131" s="81" t="s">
        <v>453</v>
      </c>
      <c r="CW7131" s="81">
        <v>2024</v>
      </c>
      <c r="CX7131" s="81">
        <v>0</v>
      </c>
      <c r="CY7131" s="81">
        <v>0</v>
      </c>
      <c r="CZ7131" s="81">
        <v>0</v>
      </c>
      <c r="DA7131" s="81">
        <v>0</v>
      </c>
      <c r="DB7131" s="81">
        <v>8.040826903697626E-2</v>
      </c>
      <c r="DC7131" s="81">
        <v>3.7590224611390451E-2</v>
      </c>
      <c r="DD7131" s="81">
        <v>1.631433411568747E-3</v>
      </c>
      <c r="DE7131" s="81">
        <v>4.1186611014016571E-2</v>
      </c>
      <c r="DF7131" s="81">
        <v>4.190871103049825E-4</v>
      </c>
      <c r="DG7131" s="81">
        <v>4.190871103049825E-4</v>
      </c>
      <c r="DH7131" s="81">
        <v>4.190871103049825E-4</v>
      </c>
      <c r="DI7131" s="81">
        <v>4.190871103049825E-4</v>
      </c>
      <c r="DJ7131" s="81">
        <v>2.7601429403879901E-5</v>
      </c>
      <c r="DL7131" s="81">
        <v>0</v>
      </c>
      <c r="DM7131" s="81">
        <v>1.1567403289159004E-8</v>
      </c>
      <c r="DN7131" s="81">
        <v>1.1567403289159004E-8</v>
      </c>
      <c r="DO7131" s="81">
        <v>0</v>
      </c>
      <c r="DP7131" s="81">
        <v>1.1567403289159004E-8</v>
      </c>
      <c r="DQ7131" s="81">
        <v>1.1567403289159004E-8</v>
      </c>
      <c r="DR7131" s="81">
        <v>0</v>
      </c>
      <c r="DS7131" s="81">
        <v>1.1567403289159004E-8</v>
      </c>
      <c r="DT7131" s="81">
        <v>1.1567403289159004E-8</v>
      </c>
      <c r="DU7131" s="81">
        <v>0</v>
      </c>
      <c r="DV7131" s="81">
        <v>1.1567403289159004E-8</v>
      </c>
      <c r="DW7131" s="81">
        <v>1.1567403289159004E-8</v>
      </c>
      <c r="GE7131" s="81" t="s">
        <v>449</v>
      </c>
      <c r="GF7131" s="81" t="s">
        <v>155</v>
      </c>
      <c r="GG7131" s="81" t="s">
        <v>510</v>
      </c>
      <c r="GH7131" s="81" t="s">
        <v>461</v>
      </c>
      <c r="GI7131" s="81">
        <v>2032</v>
      </c>
      <c r="GJ7131" s="81" t="s">
        <v>201</v>
      </c>
      <c r="GK7131" s="81">
        <v>247.27299216493981</v>
      </c>
      <c r="GL7131" s="81">
        <v>3.1</v>
      </c>
      <c r="GM7131" s="81">
        <v>2032</v>
      </c>
      <c r="GN7131" s="81" t="s">
        <v>173</v>
      </c>
      <c r="GO7131" s="81">
        <v>1.1148832299820636E-2</v>
      </c>
      <c r="GP7131" s="81">
        <v>10</v>
      </c>
      <c r="GQ7131" s="81">
        <v>0</v>
      </c>
      <c r="GR7131" s="81" t="s">
        <v>448</v>
      </c>
      <c r="GS7131" s="81">
        <v>0</v>
      </c>
      <c r="GT7131" s="81">
        <v>0</v>
      </c>
      <c r="GU7131" s="81">
        <v>0</v>
      </c>
      <c r="GV7131" s="81">
        <v>0</v>
      </c>
      <c r="GW7131" s="81">
        <v>0</v>
      </c>
      <c r="GX7131" s="81">
        <v>0</v>
      </c>
      <c r="GY7131" s="81">
        <v>1.1148832299820636E-2</v>
      </c>
      <c r="GZ7131" s="81">
        <v>2.7568051219217762</v>
      </c>
    </row>
    <row r="7132" spans="98:208" x14ac:dyDescent="0.25">
      <c r="CT7132" s="81" t="s">
        <v>155</v>
      </c>
      <c r="CU7132" s="81" t="s">
        <v>504</v>
      </c>
      <c r="CV7132" s="81" t="s">
        <v>453</v>
      </c>
      <c r="CW7132" s="81">
        <v>2025</v>
      </c>
      <c r="CX7132" s="81">
        <v>0</v>
      </c>
      <c r="CY7132" s="81">
        <v>0</v>
      </c>
      <c r="CZ7132" s="81">
        <v>0</v>
      </c>
      <c r="DA7132" s="81">
        <v>0</v>
      </c>
      <c r="DB7132" s="81">
        <v>8.040826903697626E-2</v>
      </c>
      <c r="DC7132" s="81">
        <v>3.7590224611390451E-2</v>
      </c>
      <c r="DD7132" s="81">
        <v>1.631433411568747E-3</v>
      </c>
      <c r="DE7132" s="81">
        <v>4.1186611014016571E-2</v>
      </c>
      <c r="DF7132" s="81">
        <v>4.190871103049825E-4</v>
      </c>
      <c r="DG7132" s="81">
        <v>4.190871103049825E-4</v>
      </c>
      <c r="DH7132" s="81">
        <v>4.190871103049825E-4</v>
      </c>
      <c r="DI7132" s="81">
        <v>4.190871103049825E-4</v>
      </c>
      <c r="DJ7132" s="81">
        <v>2.7601429403879901E-5</v>
      </c>
      <c r="DL7132" s="81">
        <v>0</v>
      </c>
      <c r="DM7132" s="81">
        <v>1.1567403289159004E-8</v>
      </c>
      <c r="DN7132" s="81">
        <v>1.1567403289159004E-8</v>
      </c>
      <c r="DO7132" s="81">
        <v>0</v>
      </c>
      <c r="DP7132" s="81">
        <v>1.1567403289159004E-8</v>
      </c>
      <c r="DQ7132" s="81">
        <v>1.1567403289159004E-8</v>
      </c>
      <c r="DR7132" s="81">
        <v>0</v>
      </c>
      <c r="DS7132" s="81">
        <v>1.1567403289159004E-8</v>
      </c>
      <c r="DT7132" s="81">
        <v>1.1567403289159004E-8</v>
      </c>
      <c r="DU7132" s="81">
        <v>0</v>
      </c>
      <c r="DV7132" s="81">
        <v>1.1567403289159004E-8</v>
      </c>
      <c r="DW7132" s="81">
        <v>1.1567403289159004E-8</v>
      </c>
      <c r="GE7132" s="81" t="s">
        <v>449</v>
      </c>
      <c r="GF7132" s="81" t="s">
        <v>155</v>
      </c>
      <c r="GG7132" s="81" t="s">
        <v>510</v>
      </c>
      <c r="GH7132" s="81" t="s">
        <v>451</v>
      </c>
      <c r="GI7132" s="81">
        <v>2021</v>
      </c>
      <c r="GJ7132" s="81" t="s">
        <v>201</v>
      </c>
      <c r="GK7132" s="81">
        <v>222.2294216277846</v>
      </c>
      <c r="GL7132" s="81">
        <v>3.1</v>
      </c>
      <c r="GM7132" s="81">
        <v>2021</v>
      </c>
      <c r="GN7132" s="81" t="s">
        <v>173</v>
      </c>
      <c r="GO7132" s="81">
        <v>1.1148832299820636E-2</v>
      </c>
      <c r="GP7132" s="81">
        <v>10</v>
      </c>
      <c r="GQ7132" s="81">
        <v>0</v>
      </c>
      <c r="GR7132" s="81" t="s">
        <v>448</v>
      </c>
      <c r="GS7132" s="81">
        <v>1.1148832299820636E-2</v>
      </c>
      <c r="GT7132" s="81">
        <v>2.4775985538143037</v>
      </c>
      <c r="GU7132" s="81">
        <v>1.1148832299820636E-2</v>
      </c>
      <c r="GV7132" s="81">
        <v>2.4775985538143037</v>
      </c>
      <c r="GW7132" s="81">
        <v>0</v>
      </c>
      <c r="GX7132" s="81">
        <v>0</v>
      </c>
      <c r="GY7132" s="81">
        <v>0</v>
      </c>
      <c r="GZ7132" s="81">
        <v>0</v>
      </c>
    </row>
    <row r="7133" spans="98:208" x14ac:dyDescent="0.25">
      <c r="CT7133" s="81" t="s">
        <v>155</v>
      </c>
      <c r="CU7133" s="81" t="s">
        <v>504</v>
      </c>
      <c r="CV7133" s="81" t="s">
        <v>453</v>
      </c>
      <c r="CW7133" s="81">
        <v>2026</v>
      </c>
      <c r="CX7133" s="81">
        <v>0</v>
      </c>
      <c r="CY7133" s="81">
        <v>0</v>
      </c>
      <c r="CZ7133" s="81">
        <v>0</v>
      </c>
      <c r="DA7133" s="81">
        <v>0</v>
      </c>
      <c r="DB7133" s="81">
        <v>8.040826903697626E-2</v>
      </c>
      <c r="DC7133" s="81">
        <v>3.7590224611390451E-2</v>
      </c>
      <c r="DD7133" s="81">
        <v>1.631433411568747E-3</v>
      </c>
      <c r="DE7133" s="81">
        <v>4.1186611014016571E-2</v>
      </c>
      <c r="DF7133" s="81">
        <v>4.190871103049825E-4</v>
      </c>
      <c r="DG7133" s="81">
        <v>4.190871103049825E-4</v>
      </c>
      <c r="DH7133" s="81">
        <v>4.190871103049825E-4</v>
      </c>
      <c r="DI7133" s="81">
        <v>4.190871103049825E-4</v>
      </c>
      <c r="DJ7133" s="81">
        <v>2.7601429403879901E-5</v>
      </c>
      <c r="DL7133" s="81">
        <v>0</v>
      </c>
      <c r="DM7133" s="81">
        <v>1.1567403289159004E-8</v>
      </c>
      <c r="DN7133" s="81">
        <v>1.1567403289159004E-8</v>
      </c>
      <c r="DO7133" s="81">
        <v>0</v>
      </c>
      <c r="DP7133" s="81">
        <v>1.1567403289159004E-8</v>
      </c>
      <c r="DQ7133" s="81">
        <v>1.1567403289159004E-8</v>
      </c>
      <c r="DR7133" s="81">
        <v>0</v>
      </c>
      <c r="DS7133" s="81">
        <v>1.1567403289159004E-8</v>
      </c>
      <c r="DT7133" s="81">
        <v>1.1567403289159004E-8</v>
      </c>
      <c r="DU7133" s="81">
        <v>0</v>
      </c>
      <c r="DV7133" s="81">
        <v>1.1567403289159004E-8</v>
      </c>
      <c r="DW7133" s="81">
        <v>1.1567403289159004E-8</v>
      </c>
      <c r="GE7133" s="81" t="s">
        <v>449</v>
      </c>
      <c r="GF7133" s="81" t="s">
        <v>155</v>
      </c>
      <c r="GG7133" s="81" t="s">
        <v>510</v>
      </c>
      <c r="GH7133" s="81" t="s">
        <v>451</v>
      </c>
      <c r="GI7133" s="81">
        <v>2022</v>
      </c>
      <c r="GJ7133" s="81" t="s">
        <v>201</v>
      </c>
      <c r="GK7133" s="81">
        <v>222.2294216277846</v>
      </c>
      <c r="GL7133" s="81">
        <v>3.1</v>
      </c>
      <c r="GM7133" s="81">
        <v>2022</v>
      </c>
      <c r="GN7133" s="81" t="s">
        <v>173</v>
      </c>
      <c r="GO7133" s="81">
        <v>1.1148832299820636E-2</v>
      </c>
      <c r="GP7133" s="81">
        <v>10</v>
      </c>
      <c r="GQ7133" s="81">
        <v>0</v>
      </c>
      <c r="GR7133" s="81" t="s">
        <v>448</v>
      </c>
      <c r="GS7133" s="81">
        <v>1.1148832299820636E-2</v>
      </c>
      <c r="GT7133" s="81">
        <v>2.4775985538143037</v>
      </c>
      <c r="GU7133" s="81">
        <v>1.1148832299820636E-2</v>
      </c>
      <c r="GV7133" s="81">
        <v>2.4775985538143037</v>
      </c>
      <c r="GW7133" s="81">
        <v>1.1148832299820636E-2</v>
      </c>
      <c r="GX7133" s="81">
        <v>2.4775985538143037</v>
      </c>
      <c r="GY7133" s="81">
        <v>0</v>
      </c>
      <c r="GZ7133" s="81">
        <v>0</v>
      </c>
    </row>
    <row r="7134" spans="98:208" x14ac:dyDescent="0.25">
      <c r="CT7134" s="81" t="s">
        <v>155</v>
      </c>
      <c r="CU7134" s="81" t="s">
        <v>504</v>
      </c>
      <c r="CV7134" s="81" t="s">
        <v>453</v>
      </c>
      <c r="CW7134" s="81">
        <v>2027</v>
      </c>
      <c r="CX7134" s="81">
        <v>0</v>
      </c>
      <c r="CY7134" s="81">
        <v>0</v>
      </c>
      <c r="CZ7134" s="81">
        <v>0</v>
      </c>
      <c r="DA7134" s="81">
        <v>0</v>
      </c>
      <c r="DB7134" s="81">
        <v>8.040826903697626E-2</v>
      </c>
      <c r="DC7134" s="81">
        <v>3.7590224611390451E-2</v>
      </c>
      <c r="DD7134" s="81">
        <v>1.631433411568747E-3</v>
      </c>
      <c r="DE7134" s="81">
        <v>4.1186611014016571E-2</v>
      </c>
      <c r="DF7134" s="81">
        <v>4.190871103049825E-4</v>
      </c>
      <c r="DG7134" s="81">
        <v>4.190871103049825E-4</v>
      </c>
      <c r="DH7134" s="81">
        <v>4.190871103049825E-4</v>
      </c>
      <c r="DI7134" s="81">
        <v>4.190871103049825E-4</v>
      </c>
      <c r="DJ7134" s="81">
        <v>2.7601429403879901E-5</v>
      </c>
      <c r="DL7134" s="81">
        <v>0</v>
      </c>
      <c r="DM7134" s="81">
        <v>1.1567403289159004E-8</v>
      </c>
      <c r="DN7134" s="81">
        <v>1.1567403289159004E-8</v>
      </c>
      <c r="DO7134" s="81">
        <v>0</v>
      </c>
      <c r="DP7134" s="81">
        <v>1.1567403289159004E-8</v>
      </c>
      <c r="DQ7134" s="81">
        <v>1.1567403289159004E-8</v>
      </c>
      <c r="DR7134" s="81">
        <v>0</v>
      </c>
      <c r="DS7134" s="81">
        <v>1.1567403289159004E-8</v>
      </c>
      <c r="DT7134" s="81">
        <v>1.1567403289159004E-8</v>
      </c>
      <c r="DU7134" s="81">
        <v>0</v>
      </c>
      <c r="DV7134" s="81">
        <v>1.1567403289159004E-8</v>
      </c>
      <c r="DW7134" s="81">
        <v>1.1567403289159004E-8</v>
      </c>
      <c r="GE7134" s="81" t="s">
        <v>449</v>
      </c>
      <c r="GF7134" s="81" t="s">
        <v>155</v>
      </c>
      <c r="GG7134" s="81" t="s">
        <v>510</v>
      </c>
      <c r="GH7134" s="81" t="s">
        <v>451</v>
      </c>
      <c r="GI7134" s="81">
        <v>2023</v>
      </c>
      <c r="GJ7134" s="81" t="s">
        <v>201</v>
      </c>
      <c r="GK7134" s="81">
        <v>233.2300768078569</v>
      </c>
      <c r="GL7134" s="81">
        <v>3.1</v>
      </c>
      <c r="GM7134" s="81">
        <v>2023</v>
      </c>
      <c r="GN7134" s="81" t="s">
        <v>173</v>
      </c>
      <c r="GO7134" s="81">
        <v>1.1148832299820636E-2</v>
      </c>
      <c r="GP7134" s="81">
        <v>10</v>
      </c>
      <c r="GQ7134" s="81">
        <v>0</v>
      </c>
      <c r="GR7134" s="81" t="s">
        <v>448</v>
      </c>
      <c r="GS7134" s="81">
        <v>1.1148832299820636E-2</v>
      </c>
      <c r="GT7134" s="81">
        <v>2.6002430136050827</v>
      </c>
      <c r="GU7134" s="81">
        <v>1.1148832299820636E-2</v>
      </c>
      <c r="GV7134" s="81">
        <v>2.6002430136050827</v>
      </c>
      <c r="GW7134" s="81">
        <v>1.1148832299820636E-2</v>
      </c>
      <c r="GX7134" s="81">
        <v>2.6002430136050827</v>
      </c>
      <c r="GY7134" s="81">
        <v>1.1148832299820636E-2</v>
      </c>
      <c r="GZ7134" s="81">
        <v>2.6002430136050827</v>
      </c>
    </row>
    <row r="7135" spans="98:208" x14ac:dyDescent="0.25">
      <c r="CT7135" s="81" t="s">
        <v>155</v>
      </c>
      <c r="CU7135" s="81" t="s">
        <v>504</v>
      </c>
      <c r="CV7135" s="81" t="s">
        <v>453</v>
      </c>
      <c r="CW7135" s="81">
        <v>2028</v>
      </c>
      <c r="CX7135" s="81">
        <v>0</v>
      </c>
      <c r="CY7135" s="81">
        <v>0</v>
      </c>
      <c r="CZ7135" s="81">
        <v>0</v>
      </c>
      <c r="DA7135" s="81">
        <v>0</v>
      </c>
      <c r="DB7135" s="81">
        <v>8.3606377745128066E-2</v>
      </c>
      <c r="DC7135" s="81">
        <v>3.9055083184884903E-2</v>
      </c>
      <c r="DD7135" s="81">
        <v>1.694997174106459E-3</v>
      </c>
      <c r="DE7135" s="81">
        <v>4.2856297386136E-2</v>
      </c>
      <c r="DF7135" s="81">
        <v>4.3541857288382661E-4</v>
      </c>
      <c r="DG7135" s="81">
        <v>4.3541857288382661E-4</v>
      </c>
      <c r="DH7135" s="81">
        <v>4.3541857288382661E-4</v>
      </c>
      <c r="DI7135" s="81">
        <v>4.3541857288382661E-4</v>
      </c>
      <c r="DJ7135" s="81">
        <v>2.7601429403879901E-5</v>
      </c>
      <c r="DL7135" s="81">
        <v>0</v>
      </c>
      <c r="DM7135" s="81">
        <v>1.2018175000591075E-8</v>
      </c>
      <c r="DN7135" s="81">
        <v>1.2018175000591075E-8</v>
      </c>
      <c r="DO7135" s="81">
        <v>0</v>
      </c>
      <c r="DP7135" s="81">
        <v>1.2018175000591075E-8</v>
      </c>
      <c r="DQ7135" s="81">
        <v>1.2018175000591075E-8</v>
      </c>
      <c r="DR7135" s="81">
        <v>0</v>
      </c>
      <c r="DS7135" s="81">
        <v>1.2018175000591075E-8</v>
      </c>
      <c r="DT7135" s="81">
        <v>1.2018175000591075E-8</v>
      </c>
      <c r="DU7135" s="81">
        <v>0</v>
      </c>
      <c r="DV7135" s="81">
        <v>1.2018175000591075E-8</v>
      </c>
      <c r="DW7135" s="81">
        <v>1.2018175000591075E-8</v>
      </c>
      <c r="GE7135" s="81" t="s">
        <v>449</v>
      </c>
      <c r="GF7135" s="81" t="s">
        <v>155</v>
      </c>
      <c r="GG7135" s="81" t="s">
        <v>510</v>
      </c>
      <c r="GH7135" s="81" t="s">
        <v>451</v>
      </c>
      <c r="GI7135" s="81">
        <v>2024</v>
      </c>
      <c r="GJ7135" s="81" t="s">
        <v>201</v>
      </c>
      <c r="GK7135" s="81">
        <v>233.2300768078569</v>
      </c>
      <c r="GL7135" s="81">
        <v>3.1</v>
      </c>
      <c r="GM7135" s="81">
        <v>2024</v>
      </c>
      <c r="GN7135" s="81" t="s">
        <v>173</v>
      </c>
      <c r="GO7135" s="81">
        <v>1.1148832299820636E-2</v>
      </c>
      <c r="GP7135" s="81">
        <v>10</v>
      </c>
      <c r="GQ7135" s="81">
        <v>0</v>
      </c>
      <c r="GR7135" s="81" t="s">
        <v>448</v>
      </c>
      <c r="GS7135" s="81">
        <v>1.1148832299820636E-2</v>
      </c>
      <c r="GT7135" s="81">
        <v>2.6002430136050827</v>
      </c>
      <c r="GU7135" s="81">
        <v>1.1148832299820636E-2</v>
      </c>
      <c r="GV7135" s="81">
        <v>2.6002430136050827</v>
      </c>
      <c r="GW7135" s="81">
        <v>1.1148832299820636E-2</v>
      </c>
      <c r="GX7135" s="81">
        <v>2.6002430136050827</v>
      </c>
      <c r="GY7135" s="81">
        <v>1.1148832299820636E-2</v>
      </c>
      <c r="GZ7135" s="81">
        <v>2.6002430136050827</v>
      </c>
    </row>
    <row r="7136" spans="98:208" x14ac:dyDescent="0.25">
      <c r="CT7136" s="81" t="s">
        <v>155</v>
      </c>
      <c r="CU7136" s="81" t="s">
        <v>504</v>
      </c>
      <c r="CV7136" s="81" t="s">
        <v>453</v>
      </c>
      <c r="CW7136" s="81">
        <v>2029</v>
      </c>
      <c r="CX7136" s="81">
        <v>0</v>
      </c>
      <c r="CY7136" s="81">
        <v>0</v>
      </c>
      <c r="CZ7136" s="81">
        <v>0</v>
      </c>
      <c r="DA7136" s="81">
        <v>0</v>
      </c>
      <c r="DB7136" s="81">
        <v>8.3606377745128066E-2</v>
      </c>
      <c r="DC7136" s="81">
        <v>3.9055083184884903E-2</v>
      </c>
      <c r="DD7136" s="81">
        <v>1.694997174106459E-3</v>
      </c>
      <c r="DE7136" s="81">
        <v>4.2856297386136E-2</v>
      </c>
      <c r="DF7136" s="81">
        <v>4.3541857288382661E-4</v>
      </c>
      <c r="DG7136" s="81">
        <v>4.3541857288382661E-4</v>
      </c>
      <c r="DH7136" s="81">
        <v>4.3541857288382661E-4</v>
      </c>
      <c r="DI7136" s="81">
        <v>4.3541857288382661E-4</v>
      </c>
      <c r="DJ7136" s="81">
        <v>2.7601429403879901E-5</v>
      </c>
      <c r="DL7136" s="81">
        <v>0</v>
      </c>
      <c r="DM7136" s="81">
        <v>1.2018175000591075E-8</v>
      </c>
      <c r="DN7136" s="81">
        <v>1.2018175000591075E-8</v>
      </c>
      <c r="DO7136" s="81">
        <v>0</v>
      </c>
      <c r="DP7136" s="81">
        <v>1.2018175000591075E-8</v>
      </c>
      <c r="DQ7136" s="81">
        <v>1.2018175000591075E-8</v>
      </c>
      <c r="DR7136" s="81">
        <v>0</v>
      </c>
      <c r="DS7136" s="81">
        <v>1.2018175000591075E-8</v>
      </c>
      <c r="DT7136" s="81">
        <v>1.2018175000591075E-8</v>
      </c>
      <c r="DU7136" s="81">
        <v>0</v>
      </c>
      <c r="DV7136" s="81">
        <v>1.2018175000591075E-8</v>
      </c>
      <c r="DW7136" s="81">
        <v>1.2018175000591075E-8</v>
      </c>
      <c r="GE7136" s="81" t="s">
        <v>449</v>
      </c>
      <c r="GF7136" s="81" t="s">
        <v>155</v>
      </c>
      <c r="GG7136" s="81" t="s">
        <v>510</v>
      </c>
      <c r="GH7136" s="81" t="s">
        <v>451</v>
      </c>
      <c r="GI7136" s="81">
        <v>2025</v>
      </c>
      <c r="GJ7136" s="81" t="s">
        <v>201</v>
      </c>
      <c r="GK7136" s="81">
        <v>233.2300768078569</v>
      </c>
      <c r="GL7136" s="81">
        <v>3.1</v>
      </c>
      <c r="GM7136" s="81">
        <v>2025</v>
      </c>
      <c r="GN7136" s="81" t="s">
        <v>173</v>
      </c>
      <c r="GO7136" s="81">
        <v>1.1148832299820636E-2</v>
      </c>
      <c r="GP7136" s="81">
        <v>10</v>
      </c>
      <c r="GQ7136" s="81">
        <v>0</v>
      </c>
      <c r="GR7136" s="81" t="s">
        <v>448</v>
      </c>
      <c r="GS7136" s="81">
        <v>1.1148832299820636E-2</v>
      </c>
      <c r="GT7136" s="81">
        <v>2.6002430136050827</v>
      </c>
      <c r="GU7136" s="81">
        <v>1.1148832299820636E-2</v>
      </c>
      <c r="GV7136" s="81">
        <v>2.6002430136050827</v>
      </c>
      <c r="GW7136" s="81">
        <v>1.1148832299820636E-2</v>
      </c>
      <c r="GX7136" s="81">
        <v>2.6002430136050827</v>
      </c>
      <c r="GY7136" s="81">
        <v>1.1148832299820636E-2</v>
      </c>
      <c r="GZ7136" s="81">
        <v>2.6002430136050827</v>
      </c>
    </row>
    <row r="7137" spans="98:208" x14ac:dyDescent="0.25">
      <c r="CT7137" s="81" t="s">
        <v>155</v>
      </c>
      <c r="CU7137" s="81" t="s">
        <v>504</v>
      </c>
      <c r="CV7137" s="81" t="s">
        <v>453</v>
      </c>
      <c r="CW7137" s="81">
        <v>2030</v>
      </c>
      <c r="CX7137" s="81">
        <v>0</v>
      </c>
      <c r="CY7137" s="81">
        <v>0</v>
      </c>
      <c r="CZ7137" s="81">
        <v>0</v>
      </c>
      <c r="DA7137" s="81">
        <v>0</v>
      </c>
      <c r="DB7137" s="81">
        <v>8.3606377745128066E-2</v>
      </c>
      <c r="DC7137" s="81">
        <v>3.9055083184884903E-2</v>
      </c>
      <c r="DD7137" s="81">
        <v>1.694997174106459E-3</v>
      </c>
      <c r="DE7137" s="81">
        <v>4.2856297386136E-2</v>
      </c>
      <c r="DF7137" s="81">
        <v>0</v>
      </c>
      <c r="DG7137" s="81">
        <v>4.3541857288382661E-4</v>
      </c>
      <c r="DH7137" s="81">
        <v>4.3541857288382661E-4</v>
      </c>
      <c r="DI7137" s="81">
        <v>4.3541857288382661E-4</v>
      </c>
      <c r="DJ7137" s="81">
        <v>2.7601429403879901E-5</v>
      </c>
      <c r="DL7137" s="81">
        <v>0</v>
      </c>
      <c r="DM7137" s="81">
        <v>0</v>
      </c>
      <c r="DN7137" s="81">
        <v>0</v>
      </c>
      <c r="DO7137" s="81">
        <v>0</v>
      </c>
      <c r="DP7137" s="81">
        <v>1.2018175000591075E-8</v>
      </c>
      <c r="DQ7137" s="81">
        <v>1.2018175000591075E-8</v>
      </c>
      <c r="DR7137" s="81">
        <v>0</v>
      </c>
      <c r="DS7137" s="81">
        <v>1.2018175000591075E-8</v>
      </c>
      <c r="DT7137" s="81">
        <v>1.2018175000591075E-8</v>
      </c>
      <c r="DU7137" s="81">
        <v>0</v>
      </c>
      <c r="DV7137" s="81">
        <v>1.2018175000591075E-8</v>
      </c>
      <c r="DW7137" s="81">
        <v>1.2018175000591075E-8</v>
      </c>
      <c r="GE7137" s="81" t="s">
        <v>449</v>
      </c>
      <c r="GF7137" s="81" t="s">
        <v>155</v>
      </c>
      <c r="GG7137" s="81" t="s">
        <v>510</v>
      </c>
      <c r="GH7137" s="81" t="s">
        <v>451</v>
      </c>
      <c r="GI7137" s="81">
        <v>2026</v>
      </c>
      <c r="GJ7137" s="81" t="s">
        <v>201</v>
      </c>
      <c r="GK7137" s="81">
        <v>233.2300768078569</v>
      </c>
      <c r="GL7137" s="81">
        <v>3.1</v>
      </c>
      <c r="GM7137" s="81">
        <v>2026</v>
      </c>
      <c r="GN7137" s="81" t="s">
        <v>173</v>
      </c>
      <c r="GO7137" s="81">
        <v>1.1148832299820636E-2</v>
      </c>
      <c r="GP7137" s="81">
        <v>10</v>
      </c>
      <c r="GQ7137" s="81">
        <v>0</v>
      </c>
      <c r="GR7137" s="81" t="s">
        <v>448</v>
      </c>
      <c r="GS7137" s="81">
        <v>1.1148832299820636E-2</v>
      </c>
      <c r="GT7137" s="81">
        <v>2.6002430136050827</v>
      </c>
      <c r="GU7137" s="81">
        <v>1.1148832299820636E-2</v>
      </c>
      <c r="GV7137" s="81">
        <v>2.6002430136050827</v>
      </c>
      <c r="GW7137" s="81">
        <v>1.1148832299820636E-2</v>
      </c>
      <c r="GX7137" s="81">
        <v>2.6002430136050827</v>
      </c>
      <c r="GY7137" s="81">
        <v>1.1148832299820636E-2</v>
      </c>
      <c r="GZ7137" s="81">
        <v>2.6002430136050827</v>
      </c>
    </row>
    <row r="7138" spans="98:208" x14ac:dyDescent="0.25">
      <c r="CT7138" s="81" t="s">
        <v>155</v>
      </c>
      <c r="CU7138" s="81" t="s">
        <v>504</v>
      </c>
      <c r="CV7138" s="81" t="s">
        <v>453</v>
      </c>
      <c r="CW7138" s="81">
        <v>2031</v>
      </c>
      <c r="CX7138" s="81">
        <v>0</v>
      </c>
      <c r="CY7138" s="81">
        <v>0</v>
      </c>
      <c r="CZ7138" s="81">
        <v>0</v>
      </c>
      <c r="DA7138" s="81">
        <v>0</v>
      </c>
      <c r="DB7138" s="81">
        <v>8.3606377745128066E-2</v>
      </c>
      <c r="DC7138" s="81">
        <v>3.9055083184884903E-2</v>
      </c>
      <c r="DD7138" s="81">
        <v>1.694997174106459E-3</v>
      </c>
      <c r="DE7138" s="81">
        <v>4.2856297386136E-2</v>
      </c>
      <c r="DF7138" s="81">
        <v>0</v>
      </c>
      <c r="DG7138" s="81">
        <v>0</v>
      </c>
      <c r="DH7138" s="81">
        <v>4.3541857288382661E-4</v>
      </c>
      <c r="DI7138" s="81">
        <v>4.3541857288382661E-4</v>
      </c>
      <c r="DJ7138" s="81">
        <v>2.7601429403879901E-5</v>
      </c>
      <c r="DL7138" s="81">
        <v>0</v>
      </c>
      <c r="DM7138" s="81">
        <v>0</v>
      </c>
      <c r="DN7138" s="81">
        <v>0</v>
      </c>
      <c r="DO7138" s="81">
        <v>0</v>
      </c>
      <c r="DP7138" s="81">
        <v>0</v>
      </c>
      <c r="DQ7138" s="81">
        <v>0</v>
      </c>
      <c r="DR7138" s="81">
        <v>0</v>
      </c>
      <c r="DS7138" s="81">
        <v>1.2018175000591075E-8</v>
      </c>
      <c r="DT7138" s="81">
        <v>1.2018175000591075E-8</v>
      </c>
      <c r="DU7138" s="81">
        <v>0</v>
      </c>
      <c r="DV7138" s="81">
        <v>1.2018175000591075E-8</v>
      </c>
      <c r="DW7138" s="81">
        <v>1.2018175000591075E-8</v>
      </c>
      <c r="GE7138" s="81" t="s">
        <v>449</v>
      </c>
      <c r="GF7138" s="81" t="s">
        <v>155</v>
      </c>
      <c r="GG7138" s="81" t="s">
        <v>510</v>
      </c>
      <c r="GH7138" s="81" t="s">
        <v>451</v>
      </c>
      <c r="GI7138" s="81">
        <v>2027</v>
      </c>
      <c r="GJ7138" s="81" t="s">
        <v>201</v>
      </c>
      <c r="GK7138" s="81">
        <v>233.2300768078569</v>
      </c>
      <c r="GL7138" s="81">
        <v>3.1</v>
      </c>
      <c r="GM7138" s="81">
        <v>2027</v>
      </c>
      <c r="GN7138" s="81" t="s">
        <v>173</v>
      </c>
      <c r="GO7138" s="81">
        <v>1.1148832299820636E-2</v>
      </c>
      <c r="GP7138" s="81">
        <v>10</v>
      </c>
      <c r="GQ7138" s="81">
        <v>0</v>
      </c>
      <c r="GR7138" s="81" t="s">
        <v>448</v>
      </c>
      <c r="GS7138" s="81">
        <v>1.1148832299820636E-2</v>
      </c>
      <c r="GT7138" s="81">
        <v>2.6002430136050827</v>
      </c>
      <c r="GU7138" s="81">
        <v>1.1148832299820636E-2</v>
      </c>
      <c r="GV7138" s="81">
        <v>2.6002430136050827</v>
      </c>
      <c r="GW7138" s="81">
        <v>1.1148832299820636E-2</v>
      </c>
      <c r="GX7138" s="81">
        <v>2.6002430136050827</v>
      </c>
      <c r="GY7138" s="81">
        <v>1.1148832299820636E-2</v>
      </c>
      <c r="GZ7138" s="81">
        <v>2.6002430136050827</v>
      </c>
    </row>
    <row r="7139" spans="98:208" x14ac:dyDescent="0.25">
      <c r="CT7139" s="81" t="s">
        <v>155</v>
      </c>
      <c r="CU7139" s="81" t="s">
        <v>504</v>
      </c>
      <c r="CV7139" s="81" t="s">
        <v>453</v>
      </c>
      <c r="CW7139" s="81">
        <v>2032</v>
      </c>
      <c r="CX7139" s="81">
        <v>0</v>
      </c>
      <c r="CY7139" s="81">
        <v>0</v>
      </c>
      <c r="CZ7139" s="81">
        <v>0</v>
      </c>
      <c r="DA7139" s="81">
        <v>0</v>
      </c>
      <c r="DB7139" s="81">
        <v>8.3606377745128066E-2</v>
      </c>
      <c r="DC7139" s="81">
        <v>3.9055083184884903E-2</v>
      </c>
      <c r="DD7139" s="81">
        <v>1.694997174106459E-3</v>
      </c>
      <c r="DE7139" s="81">
        <v>4.2856297386136E-2</v>
      </c>
      <c r="DF7139" s="81">
        <v>0</v>
      </c>
      <c r="DG7139" s="81">
        <v>0</v>
      </c>
      <c r="DH7139" s="81">
        <v>0</v>
      </c>
      <c r="DI7139" s="81">
        <v>4.3541857288382661E-4</v>
      </c>
      <c r="DJ7139" s="81">
        <v>2.7601429403879901E-5</v>
      </c>
      <c r="DL7139" s="81">
        <v>0</v>
      </c>
      <c r="DM7139" s="81">
        <v>0</v>
      </c>
      <c r="DN7139" s="81">
        <v>0</v>
      </c>
      <c r="DO7139" s="81">
        <v>0</v>
      </c>
      <c r="DP7139" s="81">
        <v>0</v>
      </c>
      <c r="DQ7139" s="81">
        <v>0</v>
      </c>
      <c r="DR7139" s="81">
        <v>0</v>
      </c>
      <c r="DS7139" s="81">
        <v>0</v>
      </c>
      <c r="DT7139" s="81">
        <v>0</v>
      </c>
      <c r="DU7139" s="81">
        <v>0</v>
      </c>
      <c r="DV7139" s="81">
        <v>1.2018175000591075E-8</v>
      </c>
      <c r="DW7139" s="81">
        <v>1.2018175000591075E-8</v>
      </c>
      <c r="GE7139" s="81" t="s">
        <v>449</v>
      </c>
      <c r="GF7139" s="81" t="s">
        <v>155</v>
      </c>
      <c r="GG7139" s="81" t="s">
        <v>510</v>
      </c>
      <c r="GH7139" s="81" t="s">
        <v>451</v>
      </c>
      <c r="GI7139" s="81">
        <v>2028</v>
      </c>
      <c r="GJ7139" s="81" t="s">
        <v>201</v>
      </c>
      <c r="GK7139" s="81">
        <v>247.2729921648785</v>
      </c>
      <c r="GL7139" s="81">
        <v>3.1</v>
      </c>
      <c r="GM7139" s="81">
        <v>2028</v>
      </c>
      <c r="GN7139" s="81" t="s">
        <v>173</v>
      </c>
      <c r="GO7139" s="81">
        <v>1.1148832299820636E-2</v>
      </c>
      <c r="GP7139" s="81">
        <v>10</v>
      </c>
      <c r="GQ7139" s="81">
        <v>0</v>
      </c>
      <c r="GR7139" s="81" t="s">
        <v>448</v>
      </c>
      <c r="GS7139" s="81">
        <v>1.1148832299820636E-2</v>
      </c>
      <c r="GT7139" s="81">
        <v>2.7568051219210927</v>
      </c>
      <c r="GU7139" s="81">
        <v>1.1148832299820636E-2</v>
      </c>
      <c r="GV7139" s="81">
        <v>2.7568051219210927</v>
      </c>
      <c r="GW7139" s="81">
        <v>1.1148832299820636E-2</v>
      </c>
      <c r="GX7139" s="81">
        <v>2.7568051219210927</v>
      </c>
      <c r="GY7139" s="81">
        <v>1.1148832299820636E-2</v>
      </c>
      <c r="GZ7139" s="81">
        <v>2.7568051219210927</v>
      </c>
    </row>
    <row r="7140" spans="98:208" x14ac:dyDescent="0.25">
      <c r="CT7140" s="81" t="s">
        <v>155</v>
      </c>
      <c r="CU7140" s="81" t="s">
        <v>505</v>
      </c>
      <c r="CV7140" s="81" t="s">
        <v>457</v>
      </c>
      <c r="CW7140" s="81">
        <v>2020</v>
      </c>
      <c r="CX7140" s="81">
        <v>0</v>
      </c>
      <c r="CY7140" s="81">
        <v>0</v>
      </c>
      <c r="CZ7140" s="81">
        <v>0</v>
      </c>
      <c r="DA7140" s="81">
        <v>0</v>
      </c>
      <c r="DB7140" s="81">
        <v>14146.130641332769</v>
      </c>
      <c r="DC7140" s="81">
        <v>222.22942162783451</v>
      </c>
      <c r="DD7140" s="81">
        <v>8585.7228092480964</v>
      </c>
      <c r="DE7140" s="81">
        <v>5338.1784104568387</v>
      </c>
      <c r="DF7140" s="81">
        <v>2.4775985538148602</v>
      </c>
      <c r="DG7140" s="81">
        <v>0</v>
      </c>
      <c r="DH7140" s="81">
        <v>0</v>
      </c>
      <c r="DI7140" s="81">
        <v>0</v>
      </c>
      <c r="DJ7140" s="81">
        <v>1.686685024722193E-6</v>
      </c>
      <c r="DL7140" s="81">
        <v>0</v>
      </c>
      <c r="DM7140" s="81">
        <v>4.1789283779928868E-6</v>
      </c>
      <c r="DN7140" s="81">
        <v>4.1789283779928868E-6</v>
      </c>
      <c r="DO7140" s="81">
        <v>0</v>
      </c>
      <c r="DP7140" s="81">
        <v>0</v>
      </c>
      <c r="DQ7140" s="81">
        <v>0</v>
      </c>
      <c r="DR7140" s="81">
        <v>0</v>
      </c>
      <c r="DS7140" s="81">
        <v>0</v>
      </c>
      <c r="DT7140" s="81">
        <v>0</v>
      </c>
      <c r="DU7140" s="81">
        <v>0</v>
      </c>
      <c r="DV7140" s="81">
        <v>0</v>
      </c>
      <c r="DW7140" s="81">
        <v>0</v>
      </c>
      <c r="GE7140" s="81" t="s">
        <v>449</v>
      </c>
      <c r="GF7140" s="81" t="s">
        <v>155</v>
      </c>
      <c r="GG7140" s="81" t="s">
        <v>510</v>
      </c>
      <c r="GH7140" s="81" t="s">
        <v>451</v>
      </c>
      <c r="GI7140" s="81">
        <v>2029</v>
      </c>
      <c r="GJ7140" s="81" t="s">
        <v>201</v>
      </c>
      <c r="GK7140" s="81">
        <v>247.2729921648785</v>
      </c>
      <c r="GL7140" s="81">
        <v>3.1</v>
      </c>
      <c r="GM7140" s="81">
        <v>2029</v>
      </c>
      <c r="GN7140" s="81" t="s">
        <v>173</v>
      </c>
      <c r="GO7140" s="81">
        <v>1.1148832299820636E-2</v>
      </c>
      <c r="GP7140" s="81">
        <v>10</v>
      </c>
      <c r="GQ7140" s="81">
        <v>0</v>
      </c>
      <c r="GR7140" s="81" t="s">
        <v>448</v>
      </c>
      <c r="GS7140" s="81">
        <v>1.1148832299820636E-2</v>
      </c>
      <c r="GT7140" s="81">
        <v>2.7568051219210927</v>
      </c>
      <c r="GU7140" s="81">
        <v>1.1148832299820636E-2</v>
      </c>
      <c r="GV7140" s="81">
        <v>2.7568051219210927</v>
      </c>
      <c r="GW7140" s="81">
        <v>1.1148832299820636E-2</v>
      </c>
      <c r="GX7140" s="81">
        <v>2.7568051219210927</v>
      </c>
      <c r="GY7140" s="81">
        <v>1.1148832299820636E-2</v>
      </c>
      <c r="GZ7140" s="81">
        <v>2.7568051219210927</v>
      </c>
    </row>
    <row r="7141" spans="98:208" x14ac:dyDescent="0.25">
      <c r="CT7141" s="81" t="s">
        <v>155</v>
      </c>
      <c r="CU7141" s="81" t="s">
        <v>505</v>
      </c>
      <c r="CV7141" s="81" t="s">
        <v>457</v>
      </c>
      <c r="CW7141" s="81">
        <v>2021</v>
      </c>
      <c r="CX7141" s="81">
        <v>0</v>
      </c>
      <c r="CY7141" s="81">
        <v>0</v>
      </c>
      <c r="CZ7141" s="81">
        <v>0</v>
      </c>
      <c r="DA7141" s="81">
        <v>0</v>
      </c>
      <c r="DB7141" s="81">
        <v>14146.130641332769</v>
      </c>
      <c r="DC7141" s="81">
        <v>222.22942162783451</v>
      </c>
      <c r="DD7141" s="81">
        <v>8585.7228092480964</v>
      </c>
      <c r="DE7141" s="81">
        <v>5338.1784104568387</v>
      </c>
      <c r="DF7141" s="81">
        <v>2.4775985538148602</v>
      </c>
      <c r="DG7141" s="81">
        <v>2.4775985538148602</v>
      </c>
      <c r="DH7141" s="81">
        <v>0</v>
      </c>
      <c r="DI7141" s="81">
        <v>0</v>
      </c>
      <c r="DJ7141" s="81">
        <v>1.686685024722193E-6</v>
      </c>
      <c r="DL7141" s="81">
        <v>0</v>
      </c>
      <c r="DM7141" s="81">
        <v>4.1789283779928868E-6</v>
      </c>
      <c r="DN7141" s="81">
        <v>4.1789283779928868E-6</v>
      </c>
      <c r="DO7141" s="81">
        <v>0</v>
      </c>
      <c r="DP7141" s="81">
        <v>4.1789283779928868E-6</v>
      </c>
      <c r="DQ7141" s="81">
        <v>4.1789283779928868E-6</v>
      </c>
      <c r="DR7141" s="81">
        <v>0</v>
      </c>
      <c r="DS7141" s="81">
        <v>0</v>
      </c>
      <c r="DT7141" s="81">
        <v>0</v>
      </c>
      <c r="DU7141" s="81">
        <v>0</v>
      </c>
      <c r="DV7141" s="81">
        <v>0</v>
      </c>
      <c r="DW7141" s="81">
        <v>0</v>
      </c>
      <c r="GE7141" s="81" t="s">
        <v>449</v>
      </c>
      <c r="GF7141" s="81" t="s">
        <v>155</v>
      </c>
      <c r="GG7141" s="81" t="s">
        <v>510</v>
      </c>
      <c r="GH7141" s="81" t="s">
        <v>451</v>
      </c>
      <c r="GI7141" s="81">
        <v>2030</v>
      </c>
      <c r="GJ7141" s="81" t="s">
        <v>201</v>
      </c>
      <c r="GK7141" s="81">
        <v>247.2729921648785</v>
      </c>
      <c r="GL7141" s="81">
        <v>3.1</v>
      </c>
      <c r="GM7141" s="81">
        <v>2030</v>
      </c>
      <c r="GN7141" s="81" t="s">
        <v>173</v>
      </c>
      <c r="GO7141" s="81">
        <v>1.1148832299820636E-2</v>
      </c>
      <c r="GP7141" s="81">
        <v>10</v>
      </c>
      <c r="GQ7141" s="81">
        <v>0</v>
      </c>
      <c r="GR7141" s="81" t="s">
        <v>448</v>
      </c>
      <c r="GS7141" s="81">
        <v>0</v>
      </c>
      <c r="GT7141" s="81">
        <v>0</v>
      </c>
      <c r="GU7141" s="81">
        <v>1.1148832299820636E-2</v>
      </c>
      <c r="GV7141" s="81">
        <v>2.7568051219210927</v>
      </c>
      <c r="GW7141" s="81">
        <v>1.1148832299820636E-2</v>
      </c>
      <c r="GX7141" s="81">
        <v>2.7568051219210927</v>
      </c>
      <c r="GY7141" s="81">
        <v>1.1148832299820636E-2</v>
      </c>
      <c r="GZ7141" s="81">
        <v>2.7568051219210927</v>
      </c>
    </row>
    <row r="7142" spans="98:208" x14ac:dyDescent="0.25">
      <c r="CT7142" s="81" t="s">
        <v>155</v>
      </c>
      <c r="CU7142" s="81" t="s">
        <v>505</v>
      </c>
      <c r="CV7142" s="81" t="s">
        <v>457</v>
      </c>
      <c r="CW7142" s="81">
        <v>2022</v>
      </c>
      <c r="CX7142" s="81">
        <v>0</v>
      </c>
      <c r="CY7142" s="81">
        <v>0</v>
      </c>
      <c r="CZ7142" s="81">
        <v>0</v>
      </c>
      <c r="DA7142" s="81">
        <v>0</v>
      </c>
      <c r="DB7142" s="81">
        <v>14146.130641332769</v>
      </c>
      <c r="DC7142" s="81">
        <v>222.22942162783451</v>
      </c>
      <c r="DD7142" s="81">
        <v>8585.7228092480964</v>
      </c>
      <c r="DE7142" s="81">
        <v>5338.1784104568387</v>
      </c>
      <c r="DF7142" s="81">
        <v>2.4775985538148602</v>
      </c>
      <c r="DG7142" s="81">
        <v>2.4775985538148602</v>
      </c>
      <c r="DH7142" s="81">
        <v>2.4775985538148602</v>
      </c>
      <c r="DI7142" s="81">
        <v>0</v>
      </c>
      <c r="DJ7142" s="81">
        <v>1.686685024722193E-6</v>
      </c>
      <c r="DL7142" s="81">
        <v>0</v>
      </c>
      <c r="DM7142" s="81">
        <v>4.1789283779928868E-6</v>
      </c>
      <c r="DN7142" s="81">
        <v>4.1789283779928868E-6</v>
      </c>
      <c r="DO7142" s="81">
        <v>0</v>
      </c>
      <c r="DP7142" s="81">
        <v>4.1789283779928868E-6</v>
      </c>
      <c r="DQ7142" s="81">
        <v>4.1789283779928868E-6</v>
      </c>
      <c r="DR7142" s="81">
        <v>0</v>
      </c>
      <c r="DS7142" s="81">
        <v>4.1789283779928868E-6</v>
      </c>
      <c r="DT7142" s="81">
        <v>4.1789283779928868E-6</v>
      </c>
      <c r="DU7142" s="81">
        <v>0</v>
      </c>
      <c r="DV7142" s="81">
        <v>0</v>
      </c>
      <c r="DW7142" s="81">
        <v>0</v>
      </c>
      <c r="GE7142" s="81" t="s">
        <v>449</v>
      </c>
      <c r="GF7142" s="81" t="s">
        <v>155</v>
      </c>
      <c r="GG7142" s="81" t="s">
        <v>510</v>
      </c>
      <c r="GH7142" s="81" t="s">
        <v>451</v>
      </c>
      <c r="GI7142" s="81">
        <v>2031</v>
      </c>
      <c r="GJ7142" s="81" t="s">
        <v>201</v>
      </c>
      <c r="GK7142" s="81">
        <v>247.2729921648785</v>
      </c>
      <c r="GL7142" s="81">
        <v>3.1</v>
      </c>
      <c r="GM7142" s="81">
        <v>2031</v>
      </c>
      <c r="GN7142" s="81" t="s">
        <v>173</v>
      </c>
      <c r="GO7142" s="81">
        <v>1.1148832299820636E-2</v>
      </c>
      <c r="GP7142" s="81">
        <v>10</v>
      </c>
      <c r="GQ7142" s="81">
        <v>0</v>
      </c>
      <c r="GR7142" s="81" t="s">
        <v>448</v>
      </c>
      <c r="GS7142" s="81">
        <v>0</v>
      </c>
      <c r="GT7142" s="81">
        <v>0</v>
      </c>
      <c r="GU7142" s="81">
        <v>0</v>
      </c>
      <c r="GV7142" s="81">
        <v>0</v>
      </c>
      <c r="GW7142" s="81">
        <v>1.1148832299820636E-2</v>
      </c>
      <c r="GX7142" s="81">
        <v>2.7568051219210927</v>
      </c>
      <c r="GY7142" s="81">
        <v>1.1148832299820636E-2</v>
      </c>
      <c r="GZ7142" s="81">
        <v>2.7568051219210927</v>
      </c>
    </row>
    <row r="7143" spans="98:208" x14ac:dyDescent="0.25">
      <c r="CT7143" s="81" t="s">
        <v>155</v>
      </c>
      <c r="CU7143" s="81" t="s">
        <v>505</v>
      </c>
      <c r="CV7143" s="81" t="s">
        <v>457</v>
      </c>
      <c r="CW7143" s="81">
        <v>2023</v>
      </c>
      <c r="CX7143" s="81">
        <v>0</v>
      </c>
      <c r="CY7143" s="81">
        <v>0</v>
      </c>
      <c r="CZ7143" s="81">
        <v>0</v>
      </c>
      <c r="DA7143" s="81">
        <v>0</v>
      </c>
      <c r="DB7143" s="81">
        <v>14664.637556436879</v>
      </c>
      <c r="DC7143" s="81">
        <v>233.23007680794331</v>
      </c>
      <c r="DD7143" s="81">
        <v>8896.5159934287531</v>
      </c>
      <c r="DE7143" s="81">
        <v>5534.8914862001902</v>
      </c>
      <c r="DF7143" s="81">
        <v>2.6002430136060464</v>
      </c>
      <c r="DG7143" s="81">
        <v>2.6002430136060464</v>
      </c>
      <c r="DH7143" s="81">
        <v>2.6002430136060464</v>
      </c>
      <c r="DI7143" s="81">
        <v>2.6002430136060464</v>
      </c>
      <c r="DJ7143" s="81">
        <v>1.686685024722193E-6</v>
      </c>
      <c r="DL7143" s="81">
        <v>0</v>
      </c>
      <c r="DM7143" s="81">
        <v>4.3857909516878241E-6</v>
      </c>
      <c r="DN7143" s="81">
        <v>4.3857909516878241E-6</v>
      </c>
      <c r="DO7143" s="81">
        <v>0</v>
      </c>
      <c r="DP7143" s="81">
        <v>4.3857909516878241E-6</v>
      </c>
      <c r="DQ7143" s="81">
        <v>4.3857909516878241E-6</v>
      </c>
      <c r="DR7143" s="81">
        <v>0</v>
      </c>
      <c r="DS7143" s="81">
        <v>4.3857909516878241E-6</v>
      </c>
      <c r="DT7143" s="81">
        <v>4.3857909516878241E-6</v>
      </c>
      <c r="DU7143" s="81">
        <v>0</v>
      </c>
      <c r="DV7143" s="81">
        <v>4.3857909516878241E-6</v>
      </c>
      <c r="DW7143" s="81">
        <v>4.3857909516878241E-6</v>
      </c>
      <c r="GE7143" s="81" t="s">
        <v>449</v>
      </c>
      <c r="GF7143" s="81" t="s">
        <v>155</v>
      </c>
      <c r="GG7143" s="81" t="s">
        <v>510</v>
      </c>
      <c r="GH7143" s="81" t="s">
        <v>451</v>
      </c>
      <c r="GI7143" s="81">
        <v>2032</v>
      </c>
      <c r="GJ7143" s="81" t="s">
        <v>201</v>
      </c>
      <c r="GK7143" s="81">
        <v>247.2729921648785</v>
      </c>
      <c r="GL7143" s="81">
        <v>3.1</v>
      </c>
      <c r="GM7143" s="81">
        <v>2032</v>
      </c>
      <c r="GN7143" s="81" t="s">
        <v>173</v>
      </c>
      <c r="GO7143" s="81">
        <v>1.1148832299820636E-2</v>
      </c>
      <c r="GP7143" s="81">
        <v>10</v>
      </c>
      <c r="GQ7143" s="81">
        <v>0</v>
      </c>
      <c r="GR7143" s="81" t="s">
        <v>448</v>
      </c>
      <c r="GS7143" s="81">
        <v>0</v>
      </c>
      <c r="GT7143" s="81">
        <v>0</v>
      </c>
      <c r="GU7143" s="81">
        <v>0</v>
      </c>
      <c r="GV7143" s="81">
        <v>0</v>
      </c>
      <c r="GW7143" s="81">
        <v>0</v>
      </c>
      <c r="GX7143" s="81">
        <v>0</v>
      </c>
      <c r="GY7143" s="81">
        <v>1.1148832299820636E-2</v>
      </c>
      <c r="GZ7143" s="81">
        <v>2.7568051219210927</v>
      </c>
    </row>
    <row r="7144" spans="98:208" x14ac:dyDescent="0.25">
      <c r="CT7144" s="81" t="s">
        <v>155</v>
      </c>
      <c r="CU7144" s="81" t="s">
        <v>505</v>
      </c>
      <c r="CV7144" s="81" t="s">
        <v>457</v>
      </c>
      <c r="CW7144" s="81">
        <v>2024</v>
      </c>
      <c r="CX7144" s="81">
        <v>0</v>
      </c>
      <c r="CY7144" s="81">
        <v>0</v>
      </c>
      <c r="CZ7144" s="81">
        <v>0</v>
      </c>
      <c r="DA7144" s="81">
        <v>0</v>
      </c>
      <c r="DB7144" s="81">
        <v>14664.637556436879</v>
      </c>
      <c r="DC7144" s="81">
        <v>233.23007680794331</v>
      </c>
      <c r="DD7144" s="81">
        <v>8896.5159934287531</v>
      </c>
      <c r="DE7144" s="81">
        <v>5534.8914862001902</v>
      </c>
      <c r="DF7144" s="81">
        <v>2.6002430136060464</v>
      </c>
      <c r="DG7144" s="81">
        <v>2.6002430136060464</v>
      </c>
      <c r="DH7144" s="81">
        <v>2.6002430136060464</v>
      </c>
      <c r="DI7144" s="81">
        <v>2.6002430136060464</v>
      </c>
      <c r="DJ7144" s="81">
        <v>1.686685024722193E-6</v>
      </c>
      <c r="DL7144" s="81">
        <v>0</v>
      </c>
      <c r="DM7144" s="81">
        <v>4.3857909516878241E-6</v>
      </c>
      <c r="DN7144" s="81">
        <v>4.3857909516878241E-6</v>
      </c>
      <c r="DO7144" s="81">
        <v>0</v>
      </c>
      <c r="DP7144" s="81">
        <v>4.3857909516878241E-6</v>
      </c>
      <c r="DQ7144" s="81">
        <v>4.3857909516878241E-6</v>
      </c>
      <c r="DR7144" s="81">
        <v>0</v>
      </c>
      <c r="DS7144" s="81">
        <v>4.3857909516878241E-6</v>
      </c>
      <c r="DT7144" s="81">
        <v>4.3857909516878241E-6</v>
      </c>
      <c r="DU7144" s="81">
        <v>0</v>
      </c>
      <c r="DV7144" s="81">
        <v>4.3857909516878241E-6</v>
      </c>
      <c r="DW7144" s="81">
        <v>4.3857909516878241E-6</v>
      </c>
      <c r="GE7144" s="81" t="s">
        <v>449</v>
      </c>
      <c r="GF7144" s="81" t="s">
        <v>155</v>
      </c>
      <c r="GG7144" s="81" t="s">
        <v>510</v>
      </c>
      <c r="GH7144" s="81" t="s">
        <v>452</v>
      </c>
      <c r="GI7144" s="81">
        <v>2021</v>
      </c>
      <c r="GJ7144" s="81" t="s">
        <v>201</v>
      </c>
      <c r="GK7144" s="81">
        <v>0.69641821681223237</v>
      </c>
      <c r="GL7144" s="81">
        <v>3.1</v>
      </c>
      <c r="GM7144" s="81">
        <v>2021</v>
      </c>
      <c r="GN7144" s="81" t="s">
        <v>173</v>
      </c>
      <c r="GO7144" s="81">
        <v>1.1148832299820636E-2</v>
      </c>
      <c r="GP7144" s="81">
        <v>10</v>
      </c>
      <c r="GQ7144" s="81">
        <v>0</v>
      </c>
      <c r="GR7144" s="81" t="s">
        <v>448</v>
      </c>
      <c r="GS7144" s="81">
        <v>1.1148832299820636E-2</v>
      </c>
      <c r="GT7144" s="81">
        <v>7.7642499097797073E-3</v>
      </c>
      <c r="GU7144" s="81">
        <v>1.1148832299820636E-2</v>
      </c>
      <c r="GV7144" s="81">
        <v>7.7642499097797073E-3</v>
      </c>
      <c r="GW7144" s="81">
        <v>0</v>
      </c>
      <c r="GX7144" s="81">
        <v>0</v>
      </c>
      <c r="GY7144" s="81">
        <v>0</v>
      </c>
      <c r="GZ7144" s="81">
        <v>0</v>
      </c>
    </row>
    <row r="7145" spans="98:208" x14ac:dyDescent="0.25">
      <c r="CT7145" s="81" t="s">
        <v>155</v>
      </c>
      <c r="CU7145" s="81" t="s">
        <v>505</v>
      </c>
      <c r="CV7145" s="81" t="s">
        <v>457</v>
      </c>
      <c r="CW7145" s="81">
        <v>2025</v>
      </c>
      <c r="CX7145" s="81">
        <v>0</v>
      </c>
      <c r="CY7145" s="81">
        <v>0</v>
      </c>
      <c r="CZ7145" s="81">
        <v>0</v>
      </c>
      <c r="DA7145" s="81">
        <v>0</v>
      </c>
      <c r="DB7145" s="81">
        <v>14664.637556436879</v>
      </c>
      <c r="DC7145" s="81">
        <v>233.23007680794331</v>
      </c>
      <c r="DD7145" s="81">
        <v>8896.5159934287531</v>
      </c>
      <c r="DE7145" s="81">
        <v>5534.8914862001902</v>
      </c>
      <c r="DF7145" s="81">
        <v>2.6002430136060464</v>
      </c>
      <c r="DG7145" s="81">
        <v>2.6002430136060464</v>
      </c>
      <c r="DH7145" s="81">
        <v>2.6002430136060464</v>
      </c>
      <c r="DI7145" s="81">
        <v>2.6002430136060464</v>
      </c>
      <c r="DJ7145" s="81">
        <v>1.686685024722193E-6</v>
      </c>
      <c r="DL7145" s="81">
        <v>0</v>
      </c>
      <c r="DM7145" s="81">
        <v>4.3857909516878241E-6</v>
      </c>
      <c r="DN7145" s="81">
        <v>4.3857909516878241E-6</v>
      </c>
      <c r="DO7145" s="81">
        <v>0</v>
      </c>
      <c r="DP7145" s="81">
        <v>4.3857909516878241E-6</v>
      </c>
      <c r="DQ7145" s="81">
        <v>4.3857909516878241E-6</v>
      </c>
      <c r="DR7145" s="81">
        <v>0</v>
      </c>
      <c r="DS7145" s="81">
        <v>4.3857909516878241E-6</v>
      </c>
      <c r="DT7145" s="81">
        <v>4.3857909516878241E-6</v>
      </c>
      <c r="DU7145" s="81">
        <v>0</v>
      </c>
      <c r="DV7145" s="81">
        <v>4.3857909516878241E-6</v>
      </c>
      <c r="DW7145" s="81">
        <v>4.3857909516878241E-6</v>
      </c>
      <c r="GE7145" s="81" t="s">
        <v>449</v>
      </c>
      <c r="GF7145" s="81" t="s">
        <v>155</v>
      </c>
      <c r="GG7145" s="81" t="s">
        <v>510</v>
      </c>
      <c r="GH7145" s="81" t="s">
        <v>452</v>
      </c>
      <c r="GI7145" s="81">
        <v>2022</v>
      </c>
      <c r="GJ7145" s="81" t="s">
        <v>201</v>
      </c>
      <c r="GK7145" s="81">
        <v>0.69641821681223237</v>
      </c>
      <c r="GL7145" s="81">
        <v>3.1</v>
      </c>
      <c r="GM7145" s="81">
        <v>2022</v>
      </c>
      <c r="GN7145" s="81" t="s">
        <v>173</v>
      </c>
      <c r="GO7145" s="81">
        <v>1.1148832299820636E-2</v>
      </c>
      <c r="GP7145" s="81">
        <v>10</v>
      </c>
      <c r="GQ7145" s="81">
        <v>0</v>
      </c>
      <c r="GR7145" s="81" t="s">
        <v>448</v>
      </c>
      <c r="GS7145" s="81">
        <v>1.1148832299820636E-2</v>
      </c>
      <c r="GT7145" s="81">
        <v>7.7642499097797073E-3</v>
      </c>
      <c r="GU7145" s="81">
        <v>1.1148832299820636E-2</v>
      </c>
      <c r="GV7145" s="81">
        <v>7.7642499097797073E-3</v>
      </c>
      <c r="GW7145" s="81">
        <v>1.1148832299820636E-2</v>
      </c>
      <c r="GX7145" s="81">
        <v>7.7642499097797073E-3</v>
      </c>
      <c r="GY7145" s="81">
        <v>0</v>
      </c>
      <c r="GZ7145" s="81">
        <v>0</v>
      </c>
    </row>
    <row r="7146" spans="98:208" x14ac:dyDescent="0.25">
      <c r="CT7146" s="81" t="s">
        <v>155</v>
      </c>
      <c r="CU7146" s="81" t="s">
        <v>505</v>
      </c>
      <c r="CV7146" s="81" t="s">
        <v>457</v>
      </c>
      <c r="CW7146" s="81">
        <v>2026</v>
      </c>
      <c r="CX7146" s="81">
        <v>0</v>
      </c>
      <c r="CY7146" s="81">
        <v>0</v>
      </c>
      <c r="CZ7146" s="81">
        <v>0</v>
      </c>
      <c r="DA7146" s="81">
        <v>0</v>
      </c>
      <c r="DB7146" s="81">
        <v>14664.637556436879</v>
      </c>
      <c r="DC7146" s="81">
        <v>233.23007680794331</v>
      </c>
      <c r="DD7146" s="81">
        <v>8896.5159934287531</v>
      </c>
      <c r="DE7146" s="81">
        <v>5534.8914862001902</v>
      </c>
      <c r="DF7146" s="81">
        <v>2.6002430136060464</v>
      </c>
      <c r="DG7146" s="81">
        <v>2.6002430136060464</v>
      </c>
      <c r="DH7146" s="81">
        <v>2.6002430136060464</v>
      </c>
      <c r="DI7146" s="81">
        <v>2.6002430136060464</v>
      </c>
      <c r="DJ7146" s="81">
        <v>1.686685024722193E-6</v>
      </c>
      <c r="DL7146" s="81">
        <v>0</v>
      </c>
      <c r="DM7146" s="81">
        <v>4.3857909516878241E-6</v>
      </c>
      <c r="DN7146" s="81">
        <v>4.3857909516878241E-6</v>
      </c>
      <c r="DO7146" s="81">
        <v>0</v>
      </c>
      <c r="DP7146" s="81">
        <v>4.3857909516878241E-6</v>
      </c>
      <c r="DQ7146" s="81">
        <v>4.3857909516878241E-6</v>
      </c>
      <c r="DR7146" s="81">
        <v>0</v>
      </c>
      <c r="DS7146" s="81">
        <v>4.3857909516878241E-6</v>
      </c>
      <c r="DT7146" s="81">
        <v>4.3857909516878241E-6</v>
      </c>
      <c r="DU7146" s="81">
        <v>0</v>
      </c>
      <c r="DV7146" s="81">
        <v>4.3857909516878241E-6</v>
      </c>
      <c r="DW7146" s="81">
        <v>4.3857909516878241E-6</v>
      </c>
      <c r="GE7146" s="81" t="s">
        <v>449</v>
      </c>
      <c r="GF7146" s="81" t="s">
        <v>155</v>
      </c>
      <c r="GG7146" s="81" t="s">
        <v>510</v>
      </c>
      <c r="GH7146" s="81" t="s">
        <v>452</v>
      </c>
      <c r="GI7146" s="81">
        <v>2023</v>
      </c>
      <c r="GJ7146" s="81" t="s">
        <v>201</v>
      </c>
      <c r="GK7146" s="81">
        <v>0.71896016785821359</v>
      </c>
      <c r="GL7146" s="81">
        <v>3.1</v>
      </c>
      <c r="GM7146" s="81">
        <v>2023</v>
      </c>
      <c r="GN7146" s="81" t="s">
        <v>173</v>
      </c>
      <c r="GO7146" s="81">
        <v>1.1148832299820636E-2</v>
      </c>
      <c r="GP7146" s="81">
        <v>10</v>
      </c>
      <c r="GQ7146" s="81">
        <v>0</v>
      </c>
      <c r="GR7146" s="81" t="s">
        <v>448</v>
      </c>
      <c r="GS7146" s="81">
        <v>1.1148832299820636E-2</v>
      </c>
      <c r="GT7146" s="81">
        <v>8.015566341702118E-3</v>
      </c>
      <c r="GU7146" s="81">
        <v>1.1148832299820636E-2</v>
      </c>
      <c r="GV7146" s="81">
        <v>8.015566341702118E-3</v>
      </c>
      <c r="GW7146" s="81">
        <v>1.1148832299820636E-2</v>
      </c>
      <c r="GX7146" s="81">
        <v>8.015566341702118E-3</v>
      </c>
      <c r="GY7146" s="81">
        <v>1.1148832299820636E-2</v>
      </c>
      <c r="GZ7146" s="81">
        <v>8.015566341702118E-3</v>
      </c>
    </row>
    <row r="7147" spans="98:208" x14ac:dyDescent="0.25">
      <c r="CT7147" s="81" t="s">
        <v>155</v>
      </c>
      <c r="CU7147" s="81" t="s">
        <v>505</v>
      </c>
      <c r="CV7147" s="81" t="s">
        <v>457</v>
      </c>
      <c r="CW7147" s="81">
        <v>2027</v>
      </c>
      <c r="CX7147" s="81">
        <v>0</v>
      </c>
      <c r="CY7147" s="81">
        <v>0</v>
      </c>
      <c r="CZ7147" s="81">
        <v>0</v>
      </c>
      <c r="DA7147" s="81">
        <v>0</v>
      </c>
      <c r="DB7147" s="81">
        <v>14664.637556436879</v>
      </c>
      <c r="DC7147" s="81">
        <v>233.23007680794331</v>
      </c>
      <c r="DD7147" s="81">
        <v>8896.5159934287531</v>
      </c>
      <c r="DE7147" s="81">
        <v>5534.8914862001902</v>
      </c>
      <c r="DF7147" s="81">
        <v>2.6002430136060464</v>
      </c>
      <c r="DG7147" s="81">
        <v>2.6002430136060464</v>
      </c>
      <c r="DH7147" s="81">
        <v>2.6002430136060464</v>
      </c>
      <c r="DI7147" s="81">
        <v>2.6002430136060464</v>
      </c>
      <c r="DJ7147" s="81">
        <v>1.686685024722193E-6</v>
      </c>
      <c r="DL7147" s="81">
        <v>0</v>
      </c>
      <c r="DM7147" s="81">
        <v>4.3857909516878241E-6</v>
      </c>
      <c r="DN7147" s="81">
        <v>4.3857909516878241E-6</v>
      </c>
      <c r="DO7147" s="81">
        <v>0</v>
      </c>
      <c r="DP7147" s="81">
        <v>4.3857909516878241E-6</v>
      </c>
      <c r="DQ7147" s="81">
        <v>4.3857909516878241E-6</v>
      </c>
      <c r="DR7147" s="81">
        <v>0</v>
      </c>
      <c r="DS7147" s="81">
        <v>4.3857909516878241E-6</v>
      </c>
      <c r="DT7147" s="81">
        <v>4.3857909516878241E-6</v>
      </c>
      <c r="DU7147" s="81">
        <v>0</v>
      </c>
      <c r="DV7147" s="81">
        <v>4.3857909516878241E-6</v>
      </c>
      <c r="DW7147" s="81">
        <v>4.3857909516878241E-6</v>
      </c>
      <c r="GE7147" s="81" t="s">
        <v>449</v>
      </c>
      <c r="GF7147" s="81" t="s">
        <v>155</v>
      </c>
      <c r="GG7147" s="81" t="s">
        <v>510</v>
      </c>
      <c r="GH7147" s="81" t="s">
        <v>452</v>
      </c>
      <c r="GI7147" s="81">
        <v>2024</v>
      </c>
      <c r="GJ7147" s="81" t="s">
        <v>201</v>
      </c>
      <c r="GK7147" s="81">
        <v>0.71896016785821359</v>
      </c>
      <c r="GL7147" s="81">
        <v>3.1</v>
      </c>
      <c r="GM7147" s="81">
        <v>2024</v>
      </c>
      <c r="GN7147" s="81" t="s">
        <v>173</v>
      </c>
      <c r="GO7147" s="81">
        <v>1.1148832299820636E-2</v>
      </c>
      <c r="GP7147" s="81">
        <v>10</v>
      </c>
      <c r="GQ7147" s="81">
        <v>0</v>
      </c>
      <c r="GR7147" s="81" t="s">
        <v>448</v>
      </c>
      <c r="GS7147" s="81">
        <v>1.1148832299820636E-2</v>
      </c>
      <c r="GT7147" s="81">
        <v>8.015566341702118E-3</v>
      </c>
      <c r="GU7147" s="81">
        <v>1.1148832299820636E-2</v>
      </c>
      <c r="GV7147" s="81">
        <v>8.015566341702118E-3</v>
      </c>
      <c r="GW7147" s="81">
        <v>1.1148832299820636E-2</v>
      </c>
      <c r="GX7147" s="81">
        <v>8.015566341702118E-3</v>
      </c>
      <c r="GY7147" s="81">
        <v>1.1148832299820636E-2</v>
      </c>
      <c r="GZ7147" s="81">
        <v>8.015566341702118E-3</v>
      </c>
    </row>
    <row r="7148" spans="98:208" x14ac:dyDescent="0.25">
      <c r="CT7148" s="81" t="s">
        <v>155</v>
      </c>
      <c r="CU7148" s="81" t="s">
        <v>505</v>
      </c>
      <c r="CV7148" s="81" t="s">
        <v>457</v>
      </c>
      <c r="CW7148" s="81">
        <v>2028</v>
      </c>
      <c r="CX7148" s="81">
        <v>0</v>
      </c>
      <c r="CY7148" s="81">
        <v>0</v>
      </c>
      <c r="CZ7148" s="81">
        <v>0</v>
      </c>
      <c r="DA7148" s="81">
        <v>0</v>
      </c>
      <c r="DB7148" s="81">
        <v>15317.990942816239</v>
      </c>
      <c r="DC7148" s="81">
        <v>247.27299216495129</v>
      </c>
      <c r="DD7148" s="81">
        <v>9287.649095544657</v>
      </c>
      <c r="DE7148" s="81">
        <v>5783.0688551066269</v>
      </c>
      <c r="DF7148" s="81">
        <v>2.7568051219219041</v>
      </c>
      <c r="DG7148" s="81">
        <v>2.7568051219219041</v>
      </c>
      <c r="DH7148" s="81">
        <v>2.7568051219219041</v>
      </c>
      <c r="DI7148" s="81">
        <v>2.7568051219219041</v>
      </c>
      <c r="DJ7148" s="81">
        <v>1.686685024722193E-6</v>
      </c>
      <c r="DL7148" s="81">
        <v>0</v>
      </c>
      <c r="DM7148" s="81">
        <v>4.6498619152231146E-6</v>
      </c>
      <c r="DN7148" s="81">
        <v>4.6498619152231146E-6</v>
      </c>
      <c r="DO7148" s="81">
        <v>0</v>
      </c>
      <c r="DP7148" s="81">
        <v>4.6498619152231146E-6</v>
      </c>
      <c r="DQ7148" s="81">
        <v>4.6498619152231146E-6</v>
      </c>
      <c r="DR7148" s="81">
        <v>0</v>
      </c>
      <c r="DS7148" s="81">
        <v>4.6498619152231146E-6</v>
      </c>
      <c r="DT7148" s="81">
        <v>4.6498619152231146E-6</v>
      </c>
      <c r="DU7148" s="81">
        <v>0</v>
      </c>
      <c r="DV7148" s="81">
        <v>4.6498619152231146E-6</v>
      </c>
      <c r="DW7148" s="81">
        <v>4.6498619152231146E-6</v>
      </c>
      <c r="GE7148" s="81" t="s">
        <v>449</v>
      </c>
      <c r="GF7148" s="81" t="s">
        <v>155</v>
      </c>
      <c r="GG7148" s="81" t="s">
        <v>510</v>
      </c>
      <c r="GH7148" s="81" t="s">
        <v>452</v>
      </c>
      <c r="GI7148" s="81">
        <v>2025</v>
      </c>
      <c r="GJ7148" s="81" t="s">
        <v>201</v>
      </c>
      <c r="GK7148" s="81">
        <v>0.71896016785821359</v>
      </c>
      <c r="GL7148" s="81">
        <v>3.1</v>
      </c>
      <c r="GM7148" s="81">
        <v>2025</v>
      </c>
      <c r="GN7148" s="81" t="s">
        <v>173</v>
      </c>
      <c r="GO7148" s="81">
        <v>1.1148832299820636E-2</v>
      </c>
      <c r="GP7148" s="81">
        <v>10</v>
      </c>
      <c r="GQ7148" s="81">
        <v>0</v>
      </c>
      <c r="GR7148" s="81" t="s">
        <v>448</v>
      </c>
      <c r="GS7148" s="81">
        <v>1.1148832299820636E-2</v>
      </c>
      <c r="GT7148" s="81">
        <v>8.015566341702118E-3</v>
      </c>
      <c r="GU7148" s="81">
        <v>1.1148832299820636E-2</v>
      </c>
      <c r="GV7148" s="81">
        <v>8.015566341702118E-3</v>
      </c>
      <c r="GW7148" s="81">
        <v>1.1148832299820636E-2</v>
      </c>
      <c r="GX7148" s="81">
        <v>8.015566341702118E-3</v>
      </c>
      <c r="GY7148" s="81">
        <v>1.1148832299820636E-2</v>
      </c>
      <c r="GZ7148" s="81">
        <v>8.015566341702118E-3</v>
      </c>
    </row>
    <row r="7149" spans="98:208" x14ac:dyDescent="0.25">
      <c r="CT7149" s="81" t="s">
        <v>155</v>
      </c>
      <c r="CU7149" s="81" t="s">
        <v>505</v>
      </c>
      <c r="CV7149" s="81" t="s">
        <v>457</v>
      </c>
      <c r="CW7149" s="81">
        <v>2029</v>
      </c>
      <c r="CX7149" s="81">
        <v>0</v>
      </c>
      <c r="CY7149" s="81">
        <v>0</v>
      </c>
      <c r="CZ7149" s="81">
        <v>0</v>
      </c>
      <c r="DA7149" s="81">
        <v>0</v>
      </c>
      <c r="DB7149" s="81">
        <v>15317.990942816239</v>
      </c>
      <c r="DC7149" s="81">
        <v>247.27299216495129</v>
      </c>
      <c r="DD7149" s="81">
        <v>9287.649095544657</v>
      </c>
      <c r="DE7149" s="81">
        <v>5783.0688551066269</v>
      </c>
      <c r="DF7149" s="81">
        <v>2.7568051219219041</v>
      </c>
      <c r="DG7149" s="81">
        <v>2.7568051219219041</v>
      </c>
      <c r="DH7149" s="81">
        <v>2.7568051219219041</v>
      </c>
      <c r="DI7149" s="81">
        <v>2.7568051219219041</v>
      </c>
      <c r="DJ7149" s="81">
        <v>1.686685024722193E-6</v>
      </c>
      <c r="DL7149" s="81">
        <v>0</v>
      </c>
      <c r="DM7149" s="81">
        <v>4.6498619152231146E-6</v>
      </c>
      <c r="DN7149" s="81">
        <v>4.6498619152231146E-6</v>
      </c>
      <c r="DO7149" s="81">
        <v>0</v>
      </c>
      <c r="DP7149" s="81">
        <v>4.6498619152231146E-6</v>
      </c>
      <c r="DQ7149" s="81">
        <v>4.6498619152231146E-6</v>
      </c>
      <c r="DR7149" s="81">
        <v>0</v>
      </c>
      <c r="DS7149" s="81">
        <v>4.6498619152231146E-6</v>
      </c>
      <c r="DT7149" s="81">
        <v>4.6498619152231146E-6</v>
      </c>
      <c r="DU7149" s="81">
        <v>0</v>
      </c>
      <c r="DV7149" s="81">
        <v>4.6498619152231146E-6</v>
      </c>
      <c r="DW7149" s="81">
        <v>4.6498619152231146E-6</v>
      </c>
      <c r="GE7149" s="81" t="s">
        <v>449</v>
      </c>
      <c r="GF7149" s="81" t="s">
        <v>155</v>
      </c>
      <c r="GG7149" s="81" t="s">
        <v>510</v>
      </c>
      <c r="GH7149" s="81" t="s">
        <v>452</v>
      </c>
      <c r="GI7149" s="81">
        <v>2026</v>
      </c>
      <c r="GJ7149" s="81" t="s">
        <v>201</v>
      </c>
      <c r="GK7149" s="81">
        <v>0.71896016785821359</v>
      </c>
      <c r="GL7149" s="81">
        <v>3.1</v>
      </c>
      <c r="GM7149" s="81">
        <v>2026</v>
      </c>
      <c r="GN7149" s="81" t="s">
        <v>173</v>
      </c>
      <c r="GO7149" s="81">
        <v>1.1148832299820636E-2</v>
      </c>
      <c r="GP7149" s="81">
        <v>10</v>
      </c>
      <c r="GQ7149" s="81">
        <v>0</v>
      </c>
      <c r="GR7149" s="81" t="s">
        <v>448</v>
      </c>
      <c r="GS7149" s="81">
        <v>1.1148832299820636E-2</v>
      </c>
      <c r="GT7149" s="81">
        <v>8.015566341702118E-3</v>
      </c>
      <c r="GU7149" s="81">
        <v>1.1148832299820636E-2</v>
      </c>
      <c r="GV7149" s="81">
        <v>8.015566341702118E-3</v>
      </c>
      <c r="GW7149" s="81">
        <v>1.1148832299820636E-2</v>
      </c>
      <c r="GX7149" s="81">
        <v>8.015566341702118E-3</v>
      </c>
      <c r="GY7149" s="81">
        <v>1.1148832299820636E-2</v>
      </c>
      <c r="GZ7149" s="81">
        <v>8.015566341702118E-3</v>
      </c>
    </row>
    <row r="7150" spans="98:208" x14ac:dyDescent="0.25">
      <c r="CT7150" s="81" t="s">
        <v>155</v>
      </c>
      <c r="CU7150" s="81" t="s">
        <v>505</v>
      </c>
      <c r="CV7150" s="81" t="s">
        <v>457</v>
      </c>
      <c r="CW7150" s="81">
        <v>2030</v>
      </c>
      <c r="CX7150" s="81">
        <v>0</v>
      </c>
      <c r="CY7150" s="81">
        <v>0</v>
      </c>
      <c r="CZ7150" s="81">
        <v>0</v>
      </c>
      <c r="DA7150" s="81">
        <v>0</v>
      </c>
      <c r="DB7150" s="81">
        <v>15317.990942816239</v>
      </c>
      <c r="DC7150" s="81">
        <v>247.27299216495129</v>
      </c>
      <c r="DD7150" s="81">
        <v>9287.649095544657</v>
      </c>
      <c r="DE7150" s="81">
        <v>5783.0688551066269</v>
      </c>
      <c r="DF7150" s="81">
        <v>0</v>
      </c>
      <c r="DG7150" s="81">
        <v>2.7568051219219041</v>
      </c>
      <c r="DH7150" s="81">
        <v>2.7568051219219041</v>
      </c>
      <c r="DI7150" s="81">
        <v>2.7568051219219041</v>
      </c>
      <c r="DJ7150" s="81">
        <v>1.686685024722193E-6</v>
      </c>
      <c r="DL7150" s="81">
        <v>0</v>
      </c>
      <c r="DM7150" s="81">
        <v>0</v>
      </c>
      <c r="DN7150" s="81">
        <v>0</v>
      </c>
      <c r="DO7150" s="81">
        <v>0</v>
      </c>
      <c r="DP7150" s="81">
        <v>4.6498619152231146E-6</v>
      </c>
      <c r="DQ7150" s="81">
        <v>4.6498619152231146E-6</v>
      </c>
      <c r="DR7150" s="81">
        <v>0</v>
      </c>
      <c r="DS7150" s="81">
        <v>4.6498619152231146E-6</v>
      </c>
      <c r="DT7150" s="81">
        <v>4.6498619152231146E-6</v>
      </c>
      <c r="DU7150" s="81">
        <v>0</v>
      </c>
      <c r="DV7150" s="81">
        <v>4.6498619152231146E-6</v>
      </c>
      <c r="DW7150" s="81">
        <v>4.6498619152231146E-6</v>
      </c>
      <c r="GE7150" s="81" t="s">
        <v>449</v>
      </c>
      <c r="GF7150" s="81" t="s">
        <v>155</v>
      </c>
      <c r="GG7150" s="81" t="s">
        <v>510</v>
      </c>
      <c r="GH7150" s="81" t="s">
        <v>452</v>
      </c>
      <c r="GI7150" s="81">
        <v>2027</v>
      </c>
      <c r="GJ7150" s="81" t="s">
        <v>201</v>
      </c>
      <c r="GK7150" s="81">
        <v>0.71896016785821359</v>
      </c>
      <c r="GL7150" s="81">
        <v>3.1</v>
      </c>
      <c r="GM7150" s="81">
        <v>2027</v>
      </c>
      <c r="GN7150" s="81" t="s">
        <v>173</v>
      </c>
      <c r="GO7150" s="81">
        <v>1.1148832299820636E-2</v>
      </c>
      <c r="GP7150" s="81">
        <v>10</v>
      </c>
      <c r="GQ7150" s="81">
        <v>0</v>
      </c>
      <c r="GR7150" s="81" t="s">
        <v>448</v>
      </c>
      <c r="GS7150" s="81">
        <v>1.1148832299820636E-2</v>
      </c>
      <c r="GT7150" s="81">
        <v>8.015566341702118E-3</v>
      </c>
      <c r="GU7150" s="81">
        <v>1.1148832299820636E-2</v>
      </c>
      <c r="GV7150" s="81">
        <v>8.015566341702118E-3</v>
      </c>
      <c r="GW7150" s="81">
        <v>1.1148832299820636E-2</v>
      </c>
      <c r="GX7150" s="81">
        <v>8.015566341702118E-3</v>
      </c>
      <c r="GY7150" s="81">
        <v>1.1148832299820636E-2</v>
      </c>
      <c r="GZ7150" s="81">
        <v>8.015566341702118E-3</v>
      </c>
    </row>
    <row r="7151" spans="98:208" x14ac:dyDescent="0.25">
      <c r="CT7151" s="81" t="s">
        <v>155</v>
      </c>
      <c r="CU7151" s="81" t="s">
        <v>505</v>
      </c>
      <c r="CV7151" s="81" t="s">
        <v>457</v>
      </c>
      <c r="CW7151" s="81">
        <v>2031</v>
      </c>
      <c r="CX7151" s="81">
        <v>0</v>
      </c>
      <c r="CY7151" s="81">
        <v>0</v>
      </c>
      <c r="CZ7151" s="81">
        <v>0</v>
      </c>
      <c r="DA7151" s="81">
        <v>0</v>
      </c>
      <c r="DB7151" s="81">
        <v>15317.990942816239</v>
      </c>
      <c r="DC7151" s="81">
        <v>247.27299216495129</v>
      </c>
      <c r="DD7151" s="81">
        <v>9287.649095544657</v>
      </c>
      <c r="DE7151" s="81">
        <v>5783.0688551066269</v>
      </c>
      <c r="DF7151" s="81">
        <v>0</v>
      </c>
      <c r="DG7151" s="81">
        <v>0</v>
      </c>
      <c r="DH7151" s="81">
        <v>2.7568051219219041</v>
      </c>
      <c r="DI7151" s="81">
        <v>2.7568051219219041</v>
      </c>
      <c r="DJ7151" s="81">
        <v>1.686685024722193E-6</v>
      </c>
      <c r="DL7151" s="81">
        <v>0</v>
      </c>
      <c r="DM7151" s="81">
        <v>0</v>
      </c>
      <c r="DN7151" s="81">
        <v>0</v>
      </c>
      <c r="DO7151" s="81">
        <v>0</v>
      </c>
      <c r="DP7151" s="81">
        <v>0</v>
      </c>
      <c r="DQ7151" s="81">
        <v>0</v>
      </c>
      <c r="DR7151" s="81">
        <v>0</v>
      </c>
      <c r="DS7151" s="81">
        <v>4.6498619152231146E-6</v>
      </c>
      <c r="DT7151" s="81">
        <v>4.6498619152231146E-6</v>
      </c>
      <c r="DU7151" s="81">
        <v>0</v>
      </c>
      <c r="DV7151" s="81">
        <v>4.6498619152231146E-6</v>
      </c>
      <c r="DW7151" s="81">
        <v>4.6498619152231146E-6</v>
      </c>
      <c r="GE7151" s="81" t="s">
        <v>449</v>
      </c>
      <c r="GF7151" s="81" t="s">
        <v>155</v>
      </c>
      <c r="GG7151" s="81" t="s">
        <v>510</v>
      </c>
      <c r="GH7151" s="81" t="s">
        <v>452</v>
      </c>
      <c r="GI7151" s="81">
        <v>2028</v>
      </c>
      <c r="GJ7151" s="81" t="s">
        <v>201</v>
      </c>
      <c r="GK7151" s="81">
        <v>0.7473383543038894</v>
      </c>
      <c r="GL7151" s="81">
        <v>3.1</v>
      </c>
      <c r="GM7151" s="81">
        <v>2028</v>
      </c>
      <c r="GN7151" s="81" t="s">
        <v>173</v>
      </c>
      <c r="GO7151" s="81">
        <v>1.1148832299820636E-2</v>
      </c>
      <c r="GP7151" s="81">
        <v>10</v>
      </c>
      <c r="GQ7151" s="81">
        <v>0</v>
      </c>
      <c r="GR7151" s="81" t="s">
        <v>448</v>
      </c>
      <c r="GS7151" s="81">
        <v>1.1148832299820636E-2</v>
      </c>
      <c r="GT7151" s="81">
        <v>8.3319499833580009E-3</v>
      </c>
      <c r="GU7151" s="81">
        <v>1.1148832299820636E-2</v>
      </c>
      <c r="GV7151" s="81">
        <v>8.3319499833580009E-3</v>
      </c>
      <c r="GW7151" s="81">
        <v>1.1148832299820636E-2</v>
      </c>
      <c r="GX7151" s="81">
        <v>8.3319499833580009E-3</v>
      </c>
      <c r="GY7151" s="81">
        <v>1.1148832299820636E-2</v>
      </c>
      <c r="GZ7151" s="81">
        <v>8.3319499833580009E-3</v>
      </c>
    </row>
    <row r="7152" spans="98:208" x14ac:dyDescent="0.25">
      <c r="CT7152" s="81" t="s">
        <v>155</v>
      </c>
      <c r="CU7152" s="81" t="s">
        <v>505</v>
      </c>
      <c r="CV7152" s="81" t="s">
        <v>457</v>
      </c>
      <c r="CW7152" s="81">
        <v>2032</v>
      </c>
      <c r="CX7152" s="81">
        <v>0</v>
      </c>
      <c r="CY7152" s="81">
        <v>0</v>
      </c>
      <c r="CZ7152" s="81">
        <v>0</v>
      </c>
      <c r="DA7152" s="81">
        <v>0</v>
      </c>
      <c r="DB7152" s="81">
        <v>15317.990942816239</v>
      </c>
      <c r="DC7152" s="81">
        <v>247.27299216495129</v>
      </c>
      <c r="DD7152" s="81">
        <v>9287.649095544657</v>
      </c>
      <c r="DE7152" s="81">
        <v>5783.0688551066269</v>
      </c>
      <c r="DF7152" s="81">
        <v>0</v>
      </c>
      <c r="DG7152" s="81">
        <v>0</v>
      </c>
      <c r="DH7152" s="81">
        <v>0</v>
      </c>
      <c r="DI7152" s="81">
        <v>2.7568051219219041</v>
      </c>
      <c r="DJ7152" s="81">
        <v>1.686685024722193E-6</v>
      </c>
      <c r="DL7152" s="81">
        <v>0</v>
      </c>
      <c r="DM7152" s="81">
        <v>0</v>
      </c>
      <c r="DN7152" s="81">
        <v>0</v>
      </c>
      <c r="DO7152" s="81">
        <v>0</v>
      </c>
      <c r="DP7152" s="81">
        <v>0</v>
      </c>
      <c r="DQ7152" s="81">
        <v>0</v>
      </c>
      <c r="DR7152" s="81">
        <v>0</v>
      </c>
      <c r="DS7152" s="81">
        <v>0</v>
      </c>
      <c r="DT7152" s="81">
        <v>0</v>
      </c>
      <c r="DU7152" s="81">
        <v>0</v>
      </c>
      <c r="DV7152" s="81">
        <v>4.6498619152231146E-6</v>
      </c>
      <c r="DW7152" s="81">
        <v>4.6498619152231146E-6</v>
      </c>
      <c r="GE7152" s="81" t="s">
        <v>449</v>
      </c>
      <c r="GF7152" s="81" t="s">
        <v>155</v>
      </c>
      <c r="GG7152" s="81" t="s">
        <v>510</v>
      </c>
      <c r="GH7152" s="81" t="s">
        <v>452</v>
      </c>
      <c r="GI7152" s="81">
        <v>2029</v>
      </c>
      <c r="GJ7152" s="81" t="s">
        <v>201</v>
      </c>
      <c r="GK7152" s="81">
        <v>0.7473383543038894</v>
      </c>
      <c r="GL7152" s="81">
        <v>3.1</v>
      </c>
      <c r="GM7152" s="81">
        <v>2029</v>
      </c>
      <c r="GN7152" s="81" t="s">
        <v>173</v>
      </c>
      <c r="GO7152" s="81">
        <v>1.1148832299820636E-2</v>
      </c>
      <c r="GP7152" s="81">
        <v>10</v>
      </c>
      <c r="GQ7152" s="81">
        <v>0</v>
      </c>
      <c r="GR7152" s="81" t="s">
        <v>448</v>
      </c>
      <c r="GS7152" s="81">
        <v>1.1148832299820636E-2</v>
      </c>
      <c r="GT7152" s="81">
        <v>8.3319499833580009E-3</v>
      </c>
      <c r="GU7152" s="81">
        <v>1.1148832299820636E-2</v>
      </c>
      <c r="GV7152" s="81">
        <v>8.3319499833580009E-3</v>
      </c>
      <c r="GW7152" s="81">
        <v>1.1148832299820636E-2</v>
      </c>
      <c r="GX7152" s="81">
        <v>8.3319499833580009E-3</v>
      </c>
      <c r="GY7152" s="81">
        <v>1.1148832299820636E-2</v>
      </c>
      <c r="GZ7152" s="81">
        <v>8.3319499833580009E-3</v>
      </c>
    </row>
    <row r="7153" spans="98:208" x14ac:dyDescent="0.25">
      <c r="CT7153" s="81" t="s">
        <v>155</v>
      </c>
      <c r="CU7153" s="81" t="s">
        <v>505</v>
      </c>
      <c r="CV7153" s="81" t="s">
        <v>458</v>
      </c>
      <c r="CW7153" s="81">
        <v>2020</v>
      </c>
      <c r="CX7153" s="81">
        <v>0</v>
      </c>
      <c r="CY7153" s="81">
        <v>0</v>
      </c>
      <c r="CZ7153" s="81">
        <v>0</v>
      </c>
      <c r="DA7153" s="81">
        <v>0</v>
      </c>
      <c r="DB7153" s="81">
        <v>8807.9522308759297</v>
      </c>
      <c r="DC7153" s="81">
        <v>222.22942162783451</v>
      </c>
      <c r="DD7153" s="81">
        <v>8585.7228092480964</v>
      </c>
      <c r="DE7153" s="81">
        <v>0</v>
      </c>
      <c r="DF7153" s="81">
        <v>2.4775985538148602</v>
      </c>
      <c r="DG7153" s="81">
        <v>0</v>
      </c>
      <c r="DH7153" s="81">
        <v>0</v>
      </c>
      <c r="DI7153" s="81">
        <v>0</v>
      </c>
      <c r="DJ7153" s="81">
        <v>1.686685024722193E-6</v>
      </c>
      <c r="DL7153" s="81">
        <v>0</v>
      </c>
      <c r="DM7153" s="81">
        <v>4.1789283779928868E-6</v>
      </c>
      <c r="DN7153" s="81">
        <v>4.1789283779928868E-6</v>
      </c>
      <c r="DO7153" s="81">
        <v>0</v>
      </c>
      <c r="DP7153" s="81">
        <v>0</v>
      </c>
      <c r="DQ7153" s="81">
        <v>0</v>
      </c>
      <c r="DR7153" s="81">
        <v>0</v>
      </c>
      <c r="DS7153" s="81">
        <v>0</v>
      </c>
      <c r="DT7153" s="81">
        <v>0</v>
      </c>
      <c r="DU7153" s="81">
        <v>0</v>
      </c>
      <c r="DV7153" s="81">
        <v>0</v>
      </c>
      <c r="DW7153" s="81">
        <v>0</v>
      </c>
      <c r="GE7153" s="81" t="s">
        <v>449</v>
      </c>
      <c r="GF7153" s="81" t="s">
        <v>155</v>
      </c>
      <c r="GG7153" s="81" t="s">
        <v>510</v>
      </c>
      <c r="GH7153" s="81" t="s">
        <v>452</v>
      </c>
      <c r="GI7153" s="81">
        <v>2030</v>
      </c>
      <c r="GJ7153" s="81" t="s">
        <v>201</v>
      </c>
      <c r="GK7153" s="81">
        <v>0.7473383543038894</v>
      </c>
      <c r="GL7153" s="81">
        <v>3.1</v>
      </c>
      <c r="GM7153" s="81">
        <v>2030</v>
      </c>
      <c r="GN7153" s="81" t="s">
        <v>173</v>
      </c>
      <c r="GO7153" s="81">
        <v>1.1148832299820636E-2</v>
      </c>
      <c r="GP7153" s="81">
        <v>10</v>
      </c>
      <c r="GQ7153" s="81">
        <v>0</v>
      </c>
      <c r="GR7153" s="81" t="s">
        <v>448</v>
      </c>
      <c r="GS7153" s="81">
        <v>0</v>
      </c>
      <c r="GT7153" s="81">
        <v>0</v>
      </c>
      <c r="GU7153" s="81">
        <v>1.1148832299820636E-2</v>
      </c>
      <c r="GV7153" s="81">
        <v>8.3319499833580009E-3</v>
      </c>
      <c r="GW7153" s="81">
        <v>1.1148832299820636E-2</v>
      </c>
      <c r="GX7153" s="81">
        <v>8.3319499833580009E-3</v>
      </c>
      <c r="GY7153" s="81">
        <v>1.1148832299820636E-2</v>
      </c>
      <c r="GZ7153" s="81">
        <v>8.3319499833580009E-3</v>
      </c>
    </row>
    <row r="7154" spans="98:208" x14ac:dyDescent="0.25">
      <c r="CT7154" s="81" t="s">
        <v>155</v>
      </c>
      <c r="CU7154" s="81" t="s">
        <v>505</v>
      </c>
      <c r="CV7154" s="81" t="s">
        <v>458</v>
      </c>
      <c r="CW7154" s="81">
        <v>2021</v>
      </c>
      <c r="CX7154" s="81">
        <v>0</v>
      </c>
      <c r="CY7154" s="81">
        <v>0</v>
      </c>
      <c r="CZ7154" s="81">
        <v>0</v>
      </c>
      <c r="DA7154" s="81">
        <v>0</v>
      </c>
      <c r="DB7154" s="81">
        <v>8807.9522308759297</v>
      </c>
      <c r="DC7154" s="81">
        <v>222.22942162783451</v>
      </c>
      <c r="DD7154" s="81">
        <v>8585.7228092480964</v>
      </c>
      <c r="DE7154" s="81">
        <v>0</v>
      </c>
      <c r="DF7154" s="81">
        <v>2.4775985538148602</v>
      </c>
      <c r="DG7154" s="81">
        <v>2.4775985538148602</v>
      </c>
      <c r="DH7154" s="81">
        <v>0</v>
      </c>
      <c r="DI7154" s="81">
        <v>0</v>
      </c>
      <c r="DJ7154" s="81">
        <v>1.686685024722193E-6</v>
      </c>
      <c r="DL7154" s="81">
        <v>0</v>
      </c>
      <c r="DM7154" s="81">
        <v>4.1789283779928868E-6</v>
      </c>
      <c r="DN7154" s="81">
        <v>4.1789283779928868E-6</v>
      </c>
      <c r="DO7154" s="81">
        <v>0</v>
      </c>
      <c r="DP7154" s="81">
        <v>4.1789283779928868E-6</v>
      </c>
      <c r="DQ7154" s="81">
        <v>4.1789283779928868E-6</v>
      </c>
      <c r="DR7154" s="81">
        <v>0</v>
      </c>
      <c r="DS7154" s="81">
        <v>0</v>
      </c>
      <c r="DT7154" s="81">
        <v>0</v>
      </c>
      <c r="DU7154" s="81">
        <v>0</v>
      </c>
      <c r="DV7154" s="81">
        <v>0</v>
      </c>
      <c r="DW7154" s="81">
        <v>0</v>
      </c>
      <c r="GE7154" s="81" t="s">
        <v>449</v>
      </c>
      <c r="GF7154" s="81" t="s">
        <v>155</v>
      </c>
      <c r="GG7154" s="81" t="s">
        <v>510</v>
      </c>
      <c r="GH7154" s="81" t="s">
        <v>452</v>
      </c>
      <c r="GI7154" s="81">
        <v>2031</v>
      </c>
      <c r="GJ7154" s="81" t="s">
        <v>201</v>
      </c>
      <c r="GK7154" s="81">
        <v>0.7473383543038894</v>
      </c>
      <c r="GL7154" s="81">
        <v>3.1</v>
      </c>
      <c r="GM7154" s="81">
        <v>2031</v>
      </c>
      <c r="GN7154" s="81" t="s">
        <v>173</v>
      </c>
      <c r="GO7154" s="81">
        <v>1.1148832299820636E-2</v>
      </c>
      <c r="GP7154" s="81">
        <v>10</v>
      </c>
      <c r="GQ7154" s="81">
        <v>0</v>
      </c>
      <c r="GR7154" s="81" t="s">
        <v>448</v>
      </c>
      <c r="GS7154" s="81">
        <v>0</v>
      </c>
      <c r="GT7154" s="81">
        <v>0</v>
      </c>
      <c r="GU7154" s="81">
        <v>0</v>
      </c>
      <c r="GV7154" s="81">
        <v>0</v>
      </c>
      <c r="GW7154" s="81">
        <v>1.1148832299820636E-2</v>
      </c>
      <c r="GX7154" s="81">
        <v>8.3319499833580009E-3</v>
      </c>
      <c r="GY7154" s="81">
        <v>1.1148832299820636E-2</v>
      </c>
      <c r="GZ7154" s="81">
        <v>8.3319499833580009E-3</v>
      </c>
    </row>
    <row r="7155" spans="98:208" x14ac:dyDescent="0.25">
      <c r="CT7155" s="81" t="s">
        <v>155</v>
      </c>
      <c r="CU7155" s="81" t="s">
        <v>505</v>
      </c>
      <c r="CV7155" s="81" t="s">
        <v>458</v>
      </c>
      <c r="CW7155" s="81">
        <v>2022</v>
      </c>
      <c r="CX7155" s="81">
        <v>0</v>
      </c>
      <c r="CY7155" s="81">
        <v>0</v>
      </c>
      <c r="CZ7155" s="81">
        <v>0</v>
      </c>
      <c r="DA7155" s="81">
        <v>0</v>
      </c>
      <c r="DB7155" s="81">
        <v>8807.9522308759297</v>
      </c>
      <c r="DC7155" s="81">
        <v>222.22942162783451</v>
      </c>
      <c r="DD7155" s="81">
        <v>8585.7228092480964</v>
      </c>
      <c r="DE7155" s="81">
        <v>0</v>
      </c>
      <c r="DF7155" s="81">
        <v>2.4775985538148602</v>
      </c>
      <c r="DG7155" s="81">
        <v>2.4775985538148602</v>
      </c>
      <c r="DH7155" s="81">
        <v>2.4775985538148602</v>
      </c>
      <c r="DI7155" s="81">
        <v>0</v>
      </c>
      <c r="DJ7155" s="81">
        <v>1.686685024722193E-6</v>
      </c>
      <c r="DL7155" s="81">
        <v>0</v>
      </c>
      <c r="DM7155" s="81">
        <v>4.1789283779928868E-6</v>
      </c>
      <c r="DN7155" s="81">
        <v>4.1789283779928868E-6</v>
      </c>
      <c r="DO7155" s="81">
        <v>0</v>
      </c>
      <c r="DP7155" s="81">
        <v>4.1789283779928868E-6</v>
      </c>
      <c r="DQ7155" s="81">
        <v>4.1789283779928868E-6</v>
      </c>
      <c r="DR7155" s="81">
        <v>0</v>
      </c>
      <c r="DS7155" s="81">
        <v>4.1789283779928868E-6</v>
      </c>
      <c r="DT7155" s="81">
        <v>4.1789283779928868E-6</v>
      </c>
      <c r="DU7155" s="81">
        <v>0</v>
      </c>
      <c r="DV7155" s="81">
        <v>0</v>
      </c>
      <c r="DW7155" s="81">
        <v>0</v>
      </c>
      <c r="GE7155" s="81" t="s">
        <v>449</v>
      </c>
      <c r="GF7155" s="81" t="s">
        <v>155</v>
      </c>
      <c r="GG7155" s="81" t="s">
        <v>510</v>
      </c>
      <c r="GH7155" s="81" t="s">
        <v>452</v>
      </c>
      <c r="GI7155" s="81">
        <v>2032</v>
      </c>
      <c r="GJ7155" s="81" t="s">
        <v>201</v>
      </c>
      <c r="GK7155" s="81">
        <v>0.7473383543038894</v>
      </c>
      <c r="GL7155" s="81">
        <v>3.1</v>
      </c>
      <c r="GM7155" s="81">
        <v>2032</v>
      </c>
      <c r="GN7155" s="81" t="s">
        <v>173</v>
      </c>
      <c r="GO7155" s="81">
        <v>1.1148832299820636E-2</v>
      </c>
      <c r="GP7155" s="81">
        <v>10</v>
      </c>
      <c r="GQ7155" s="81">
        <v>0</v>
      </c>
      <c r="GR7155" s="81" t="s">
        <v>448</v>
      </c>
      <c r="GS7155" s="81">
        <v>0</v>
      </c>
      <c r="GT7155" s="81">
        <v>0</v>
      </c>
      <c r="GU7155" s="81">
        <v>0</v>
      </c>
      <c r="GV7155" s="81">
        <v>0</v>
      </c>
      <c r="GW7155" s="81">
        <v>0</v>
      </c>
      <c r="GX7155" s="81">
        <v>0</v>
      </c>
      <c r="GY7155" s="81">
        <v>1.1148832299820636E-2</v>
      </c>
      <c r="GZ7155" s="81">
        <v>8.3319499833580009E-3</v>
      </c>
    </row>
    <row r="7156" spans="98:208" x14ac:dyDescent="0.25">
      <c r="CT7156" s="81" t="s">
        <v>155</v>
      </c>
      <c r="CU7156" s="81" t="s">
        <v>505</v>
      </c>
      <c r="CV7156" s="81" t="s">
        <v>458</v>
      </c>
      <c r="CW7156" s="81">
        <v>2023</v>
      </c>
      <c r="CX7156" s="81">
        <v>0</v>
      </c>
      <c r="CY7156" s="81">
        <v>0</v>
      </c>
      <c r="CZ7156" s="81">
        <v>0</v>
      </c>
      <c r="DA7156" s="81">
        <v>0</v>
      </c>
      <c r="DB7156" s="81">
        <v>9129.7460702366952</v>
      </c>
      <c r="DC7156" s="81">
        <v>233.23007680794331</v>
      </c>
      <c r="DD7156" s="81">
        <v>8896.5159934287531</v>
      </c>
      <c r="DE7156" s="81">
        <v>0</v>
      </c>
      <c r="DF7156" s="81">
        <v>2.6002430136060464</v>
      </c>
      <c r="DG7156" s="81">
        <v>2.6002430136060464</v>
      </c>
      <c r="DH7156" s="81">
        <v>2.6002430136060464</v>
      </c>
      <c r="DI7156" s="81">
        <v>2.6002430136060464</v>
      </c>
      <c r="DJ7156" s="81">
        <v>1.686685024722193E-6</v>
      </c>
      <c r="DL7156" s="81">
        <v>0</v>
      </c>
      <c r="DM7156" s="81">
        <v>4.3857909516878241E-6</v>
      </c>
      <c r="DN7156" s="81">
        <v>4.3857909516878241E-6</v>
      </c>
      <c r="DO7156" s="81">
        <v>0</v>
      </c>
      <c r="DP7156" s="81">
        <v>4.3857909516878241E-6</v>
      </c>
      <c r="DQ7156" s="81">
        <v>4.3857909516878241E-6</v>
      </c>
      <c r="DR7156" s="81">
        <v>0</v>
      </c>
      <c r="DS7156" s="81">
        <v>4.3857909516878241E-6</v>
      </c>
      <c r="DT7156" s="81">
        <v>4.3857909516878241E-6</v>
      </c>
      <c r="DU7156" s="81">
        <v>0</v>
      </c>
      <c r="DV7156" s="81">
        <v>4.3857909516878241E-6</v>
      </c>
      <c r="DW7156" s="81">
        <v>4.3857909516878241E-6</v>
      </c>
      <c r="GE7156" s="81" t="s">
        <v>449</v>
      </c>
      <c r="GF7156" s="81" t="s">
        <v>155</v>
      </c>
      <c r="GG7156" s="81" t="s">
        <v>510</v>
      </c>
      <c r="GH7156" s="81" t="s">
        <v>453</v>
      </c>
      <c r="GI7156" s="81">
        <v>2021</v>
      </c>
      <c r="GJ7156" s="81" t="s">
        <v>201</v>
      </c>
      <c r="GK7156" s="81">
        <v>3.6425060683954513E-2</v>
      </c>
      <c r="GL7156" s="81">
        <v>3.1</v>
      </c>
      <c r="GM7156" s="81">
        <v>2021</v>
      </c>
      <c r="GN7156" s="81" t="s">
        <v>173</v>
      </c>
      <c r="GO7156" s="81">
        <v>1.1148832299820636E-2</v>
      </c>
      <c r="GP7156" s="81">
        <v>10</v>
      </c>
      <c r="GQ7156" s="81">
        <v>0</v>
      </c>
      <c r="GR7156" s="81" t="s">
        <v>448</v>
      </c>
      <c r="GS7156" s="81">
        <v>1.1148832299820636E-2</v>
      </c>
      <c r="GT7156" s="81">
        <v>4.0609689307619882E-4</v>
      </c>
      <c r="GU7156" s="81">
        <v>1.1148832299820636E-2</v>
      </c>
      <c r="GV7156" s="81">
        <v>4.0609689307619882E-4</v>
      </c>
      <c r="GW7156" s="81">
        <v>0</v>
      </c>
      <c r="GX7156" s="81">
        <v>0</v>
      </c>
      <c r="GY7156" s="81">
        <v>0</v>
      </c>
      <c r="GZ7156" s="81">
        <v>0</v>
      </c>
    </row>
    <row r="7157" spans="98:208" x14ac:dyDescent="0.25">
      <c r="CT7157" s="81" t="s">
        <v>155</v>
      </c>
      <c r="CU7157" s="81" t="s">
        <v>505</v>
      </c>
      <c r="CV7157" s="81" t="s">
        <v>458</v>
      </c>
      <c r="CW7157" s="81">
        <v>2024</v>
      </c>
      <c r="CX7157" s="81">
        <v>0</v>
      </c>
      <c r="CY7157" s="81">
        <v>0</v>
      </c>
      <c r="CZ7157" s="81">
        <v>0</v>
      </c>
      <c r="DA7157" s="81">
        <v>0</v>
      </c>
      <c r="DB7157" s="81">
        <v>9129.7460702366952</v>
      </c>
      <c r="DC7157" s="81">
        <v>233.23007680794331</v>
      </c>
      <c r="DD7157" s="81">
        <v>8896.5159934287531</v>
      </c>
      <c r="DE7157" s="81">
        <v>0</v>
      </c>
      <c r="DF7157" s="81">
        <v>2.6002430136060464</v>
      </c>
      <c r="DG7157" s="81">
        <v>2.6002430136060464</v>
      </c>
      <c r="DH7157" s="81">
        <v>2.6002430136060464</v>
      </c>
      <c r="DI7157" s="81">
        <v>2.6002430136060464</v>
      </c>
      <c r="DJ7157" s="81">
        <v>1.686685024722193E-6</v>
      </c>
      <c r="DL7157" s="81">
        <v>0</v>
      </c>
      <c r="DM7157" s="81">
        <v>4.3857909516878241E-6</v>
      </c>
      <c r="DN7157" s="81">
        <v>4.3857909516878241E-6</v>
      </c>
      <c r="DO7157" s="81">
        <v>0</v>
      </c>
      <c r="DP7157" s="81">
        <v>4.3857909516878241E-6</v>
      </c>
      <c r="DQ7157" s="81">
        <v>4.3857909516878241E-6</v>
      </c>
      <c r="DR7157" s="81">
        <v>0</v>
      </c>
      <c r="DS7157" s="81">
        <v>4.3857909516878241E-6</v>
      </c>
      <c r="DT7157" s="81">
        <v>4.3857909516878241E-6</v>
      </c>
      <c r="DU7157" s="81">
        <v>0</v>
      </c>
      <c r="DV7157" s="81">
        <v>4.3857909516878241E-6</v>
      </c>
      <c r="DW7157" s="81">
        <v>4.3857909516878241E-6</v>
      </c>
      <c r="GE7157" s="81" t="s">
        <v>449</v>
      </c>
      <c r="GF7157" s="81" t="s">
        <v>155</v>
      </c>
      <c r="GG7157" s="81" t="s">
        <v>510</v>
      </c>
      <c r="GH7157" s="81" t="s">
        <v>453</v>
      </c>
      <c r="GI7157" s="81">
        <v>2022</v>
      </c>
      <c r="GJ7157" s="81" t="s">
        <v>201</v>
      </c>
      <c r="GK7157" s="81">
        <v>3.6425060683954513E-2</v>
      </c>
      <c r="GL7157" s="81">
        <v>3.1</v>
      </c>
      <c r="GM7157" s="81">
        <v>2022</v>
      </c>
      <c r="GN7157" s="81" t="s">
        <v>173</v>
      </c>
      <c r="GO7157" s="81">
        <v>1.1148832299820636E-2</v>
      </c>
      <c r="GP7157" s="81">
        <v>10</v>
      </c>
      <c r="GQ7157" s="81">
        <v>0</v>
      </c>
      <c r="GR7157" s="81" t="s">
        <v>448</v>
      </c>
      <c r="GS7157" s="81">
        <v>1.1148832299820636E-2</v>
      </c>
      <c r="GT7157" s="81">
        <v>4.0609689307619882E-4</v>
      </c>
      <c r="GU7157" s="81">
        <v>1.1148832299820636E-2</v>
      </c>
      <c r="GV7157" s="81">
        <v>4.0609689307619882E-4</v>
      </c>
      <c r="GW7157" s="81">
        <v>1.1148832299820636E-2</v>
      </c>
      <c r="GX7157" s="81">
        <v>4.0609689307619882E-4</v>
      </c>
      <c r="GY7157" s="81">
        <v>0</v>
      </c>
      <c r="GZ7157" s="81">
        <v>0</v>
      </c>
    </row>
    <row r="7158" spans="98:208" x14ac:dyDescent="0.25">
      <c r="CT7158" s="81" t="s">
        <v>155</v>
      </c>
      <c r="CU7158" s="81" t="s">
        <v>505</v>
      </c>
      <c r="CV7158" s="81" t="s">
        <v>458</v>
      </c>
      <c r="CW7158" s="81">
        <v>2025</v>
      </c>
      <c r="CX7158" s="81">
        <v>0</v>
      </c>
      <c r="CY7158" s="81">
        <v>0</v>
      </c>
      <c r="CZ7158" s="81">
        <v>0</v>
      </c>
      <c r="DA7158" s="81">
        <v>0</v>
      </c>
      <c r="DB7158" s="81">
        <v>9129.7460702366952</v>
      </c>
      <c r="DC7158" s="81">
        <v>233.23007680794331</v>
      </c>
      <c r="DD7158" s="81">
        <v>8896.5159934287531</v>
      </c>
      <c r="DE7158" s="81">
        <v>0</v>
      </c>
      <c r="DF7158" s="81">
        <v>2.6002430136060464</v>
      </c>
      <c r="DG7158" s="81">
        <v>2.6002430136060464</v>
      </c>
      <c r="DH7158" s="81">
        <v>2.6002430136060464</v>
      </c>
      <c r="DI7158" s="81">
        <v>2.6002430136060464</v>
      </c>
      <c r="DJ7158" s="81">
        <v>1.686685024722193E-6</v>
      </c>
      <c r="DL7158" s="81">
        <v>0</v>
      </c>
      <c r="DM7158" s="81">
        <v>4.3857909516878241E-6</v>
      </c>
      <c r="DN7158" s="81">
        <v>4.3857909516878241E-6</v>
      </c>
      <c r="DO7158" s="81">
        <v>0</v>
      </c>
      <c r="DP7158" s="81">
        <v>4.3857909516878241E-6</v>
      </c>
      <c r="DQ7158" s="81">
        <v>4.3857909516878241E-6</v>
      </c>
      <c r="DR7158" s="81">
        <v>0</v>
      </c>
      <c r="DS7158" s="81">
        <v>4.3857909516878241E-6</v>
      </c>
      <c r="DT7158" s="81">
        <v>4.3857909516878241E-6</v>
      </c>
      <c r="DU7158" s="81">
        <v>0</v>
      </c>
      <c r="DV7158" s="81">
        <v>4.3857909516878241E-6</v>
      </c>
      <c r="DW7158" s="81">
        <v>4.3857909516878241E-6</v>
      </c>
      <c r="GE7158" s="81" t="s">
        <v>449</v>
      </c>
      <c r="GF7158" s="81" t="s">
        <v>155</v>
      </c>
      <c r="GG7158" s="81" t="s">
        <v>510</v>
      </c>
      <c r="GH7158" s="81" t="s">
        <v>453</v>
      </c>
      <c r="GI7158" s="81">
        <v>2023</v>
      </c>
      <c r="GJ7158" s="81" t="s">
        <v>201</v>
      </c>
      <c r="GK7158" s="81">
        <v>3.7590224611390763E-2</v>
      </c>
      <c r="GL7158" s="81">
        <v>3.1</v>
      </c>
      <c r="GM7158" s="81">
        <v>2023</v>
      </c>
      <c r="GN7158" s="81" t="s">
        <v>173</v>
      </c>
      <c r="GO7158" s="81">
        <v>1.1148832299820636E-2</v>
      </c>
      <c r="GP7158" s="81">
        <v>10</v>
      </c>
      <c r="GQ7158" s="81">
        <v>0</v>
      </c>
      <c r="GR7158" s="81" t="s">
        <v>448</v>
      </c>
      <c r="GS7158" s="81">
        <v>1.1148832299820636E-2</v>
      </c>
      <c r="GT7158" s="81">
        <v>4.1908711030498596E-4</v>
      </c>
      <c r="GU7158" s="81">
        <v>1.1148832299820636E-2</v>
      </c>
      <c r="GV7158" s="81">
        <v>4.1908711030498596E-4</v>
      </c>
      <c r="GW7158" s="81">
        <v>1.1148832299820636E-2</v>
      </c>
      <c r="GX7158" s="81">
        <v>4.1908711030498596E-4</v>
      </c>
      <c r="GY7158" s="81">
        <v>1.1148832299820636E-2</v>
      </c>
      <c r="GZ7158" s="81">
        <v>4.1908711030498596E-4</v>
      </c>
    </row>
    <row r="7159" spans="98:208" x14ac:dyDescent="0.25">
      <c r="CT7159" s="81" t="s">
        <v>155</v>
      </c>
      <c r="CU7159" s="81" t="s">
        <v>505</v>
      </c>
      <c r="CV7159" s="81" t="s">
        <v>458</v>
      </c>
      <c r="CW7159" s="81">
        <v>2026</v>
      </c>
      <c r="CX7159" s="81">
        <v>0</v>
      </c>
      <c r="CY7159" s="81">
        <v>0</v>
      </c>
      <c r="CZ7159" s="81">
        <v>0</v>
      </c>
      <c r="DA7159" s="81">
        <v>0</v>
      </c>
      <c r="DB7159" s="81">
        <v>9129.7460702366952</v>
      </c>
      <c r="DC7159" s="81">
        <v>233.23007680794331</v>
      </c>
      <c r="DD7159" s="81">
        <v>8896.5159934287531</v>
      </c>
      <c r="DE7159" s="81">
        <v>0</v>
      </c>
      <c r="DF7159" s="81">
        <v>2.6002430136060464</v>
      </c>
      <c r="DG7159" s="81">
        <v>2.6002430136060464</v>
      </c>
      <c r="DH7159" s="81">
        <v>2.6002430136060464</v>
      </c>
      <c r="DI7159" s="81">
        <v>2.6002430136060464</v>
      </c>
      <c r="DJ7159" s="81">
        <v>1.686685024722193E-6</v>
      </c>
      <c r="DL7159" s="81">
        <v>0</v>
      </c>
      <c r="DM7159" s="81">
        <v>4.3857909516878241E-6</v>
      </c>
      <c r="DN7159" s="81">
        <v>4.3857909516878241E-6</v>
      </c>
      <c r="DO7159" s="81">
        <v>0</v>
      </c>
      <c r="DP7159" s="81">
        <v>4.3857909516878241E-6</v>
      </c>
      <c r="DQ7159" s="81">
        <v>4.3857909516878241E-6</v>
      </c>
      <c r="DR7159" s="81">
        <v>0</v>
      </c>
      <c r="DS7159" s="81">
        <v>4.3857909516878241E-6</v>
      </c>
      <c r="DT7159" s="81">
        <v>4.3857909516878241E-6</v>
      </c>
      <c r="DU7159" s="81">
        <v>0</v>
      </c>
      <c r="DV7159" s="81">
        <v>4.3857909516878241E-6</v>
      </c>
      <c r="DW7159" s="81">
        <v>4.3857909516878241E-6</v>
      </c>
      <c r="GE7159" s="81" t="s">
        <v>449</v>
      </c>
      <c r="GF7159" s="81" t="s">
        <v>155</v>
      </c>
      <c r="GG7159" s="81" t="s">
        <v>510</v>
      </c>
      <c r="GH7159" s="81" t="s">
        <v>453</v>
      </c>
      <c r="GI7159" s="81">
        <v>2024</v>
      </c>
      <c r="GJ7159" s="81" t="s">
        <v>201</v>
      </c>
      <c r="GK7159" s="81">
        <v>3.7590224611390763E-2</v>
      </c>
      <c r="GL7159" s="81">
        <v>3.1</v>
      </c>
      <c r="GM7159" s="81">
        <v>2024</v>
      </c>
      <c r="GN7159" s="81" t="s">
        <v>173</v>
      </c>
      <c r="GO7159" s="81">
        <v>1.1148832299820636E-2</v>
      </c>
      <c r="GP7159" s="81">
        <v>10</v>
      </c>
      <c r="GQ7159" s="81">
        <v>0</v>
      </c>
      <c r="GR7159" s="81" t="s">
        <v>448</v>
      </c>
      <c r="GS7159" s="81">
        <v>1.1148832299820636E-2</v>
      </c>
      <c r="GT7159" s="81">
        <v>4.1908711030498596E-4</v>
      </c>
      <c r="GU7159" s="81">
        <v>1.1148832299820636E-2</v>
      </c>
      <c r="GV7159" s="81">
        <v>4.1908711030498596E-4</v>
      </c>
      <c r="GW7159" s="81">
        <v>1.1148832299820636E-2</v>
      </c>
      <c r="GX7159" s="81">
        <v>4.1908711030498596E-4</v>
      </c>
      <c r="GY7159" s="81">
        <v>1.1148832299820636E-2</v>
      </c>
      <c r="GZ7159" s="81">
        <v>4.1908711030498596E-4</v>
      </c>
    </row>
    <row r="7160" spans="98:208" x14ac:dyDescent="0.25">
      <c r="CT7160" s="81" t="s">
        <v>155</v>
      </c>
      <c r="CU7160" s="81" t="s">
        <v>505</v>
      </c>
      <c r="CV7160" s="81" t="s">
        <v>458</v>
      </c>
      <c r="CW7160" s="81">
        <v>2027</v>
      </c>
      <c r="CX7160" s="81">
        <v>0</v>
      </c>
      <c r="CY7160" s="81">
        <v>0</v>
      </c>
      <c r="CZ7160" s="81">
        <v>0</v>
      </c>
      <c r="DA7160" s="81">
        <v>0</v>
      </c>
      <c r="DB7160" s="81">
        <v>9129.7460702366952</v>
      </c>
      <c r="DC7160" s="81">
        <v>233.23007680794331</v>
      </c>
      <c r="DD7160" s="81">
        <v>8896.5159934287531</v>
      </c>
      <c r="DE7160" s="81">
        <v>0</v>
      </c>
      <c r="DF7160" s="81">
        <v>2.6002430136060464</v>
      </c>
      <c r="DG7160" s="81">
        <v>2.6002430136060464</v>
      </c>
      <c r="DH7160" s="81">
        <v>2.6002430136060464</v>
      </c>
      <c r="DI7160" s="81">
        <v>2.6002430136060464</v>
      </c>
      <c r="DJ7160" s="81">
        <v>1.686685024722193E-6</v>
      </c>
      <c r="DL7160" s="81">
        <v>0</v>
      </c>
      <c r="DM7160" s="81">
        <v>4.3857909516878241E-6</v>
      </c>
      <c r="DN7160" s="81">
        <v>4.3857909516878241E-6</v>
      </c>
      <c r="DO7160" s="81">
        <v>0</v>
      </c>
      <c r="DP7160" s="81">
        <v>4.3857909516878241E-6</v>
      </c>
      <c r="DQ7160" s="81">
        <v>4.3857909516878241E-6</v>
      </c>
      <c r="DR7160" s="81">
        <v>0</v>
      </c>
      <c r="DS7160" s="81">
        <v>4.3857909516878241E-6</v>
      </c>
      <c r="DT7160" s="81">
        <v>4.3857909516878241E-6</v>
      </c>
      <c r="DU7160" s="81">
        <v>0</v>
      </c>
      <c r="DV7160" s="81">
        <v>4.3857909516878241E-6</v>
      </c>
      <c r="DW7160" s="81">
        <v>4.3857909516878241E-6</v>
      </c>
      <c r="GE7160" s="81" t="s">
        <v>449</v>
      </c>
      <c r="GF7160" s="81" t="s">
        <v>155</v>
      </c>
      <c r="GG7160" s="81" t="s">
        <v>510</v>
      </c>
      <c r="GH7160" s="81" t="s">
        <v>453</v>
      </c>
      <c r="GI7160" s="81">
        <v>2025</v>
      </c>
      <c r="GJ7160" s="81" t="s">
        <v>201</v>
      </c>
      <c r="GK7160" s="81">
        <v>3.7590224611390763E-2</v>
      </c>
      <c r="GL7160" s="81">
        <v>3.1</v>
      </c>
      <c r="GM7160" s="81">
        <v>2025</v>
      </c>
      <c r="GN7160" s="81" t="s">
        <v>173</v>
      </c>
      <c r="GO7160" s="81">
        <v>1.1148832299820636E-2</v>
      </c>
      <c r="GP7160" s="81">
        <v>10</v>
      </c>
      <c r="GQ7160" s="81">
        <v>0</v>
      </c>
      <c r="GR7160" s="81" t="s">
        <v>448</v>
      </c>
      <c r="GS7160" s="81">
        <v>1.1148832299820636E-2</v>
      </c>
      <c r="GT7160" s="81">
        <v>4.1908711030498596E-4</v>
      </c>
      <c r="GU7160" s="81">
        <v>1.1148832299820636E-2</v>
      </c>
      <c r="GV7160" s="81">
        <v>4.1908711030498596E-4</v>
      </c>
      <c r="GW7160" s="81">
        <v>1.1148832299820636E-2</v>
      </c>
      <c r="GX7160" s="81">
        <v>4.1908711030498596E-4</v>
      </c>
      <c r="GY7160" s="81">
        <v>1.1148832299820636E-2</v>
      </c>
      <c r="GZ7160" s="81">
        <v>4.1908711030498596E-4</v>
      </c>
    </row>
    <row r="7161" spans="98:208" x14ac:dyDescent="0.25">
      <c r="CT7161" s="81" t="s">
        <v>155</v>
      </c>
      <c r="CU7161" s="81" t="s">
        <v>505</v>
      </c>
      <c r="CV7161" s="81" t="s">
        <v>458</v>
      </c>
      <c r="CW7161" s="81">
        <v>2028</v>
      </c>
      <c r="CX7161" s="81">
        <v>0</v>
      </c>
      <c r="CY7161" s="81">
        <v>0</v>
      </c>
      <c r="CZ7161" s="81">
        <v>0</v>
      </c>
      <c r="DA7161" s="81">
        <v>0</v>
      </c>
      <c r="DB7161" s="81">
        <v>9534.9220877096104</v>
      </c>
      <c r="DC7161" s="81">
        <v>247.27299216495129</v>
      </c>
      <c r="DD7161" s="81">
        <v>9287.649095544657</v>
      </c>
      <c r="DE7161" s="81">
        <v>0</v>
      </c>
      <c r="DF7161" s="81">
        <v>2.7568051219219041</v>
      </c>
      <c r="DG7161" s="81">
        <v>2.7568051219219041</v>
      </c>
      <c r="DH7161" s="81">
        <v>2.7568051219219041</v>
      </c>
      <c r="DI7161" s="81">
        <v>2.7568051219219041</v>
      </c>
      <c r="DJ7161" s="81">
        <v>1.686685024722193E-6</v>
      </c>
      <c r="DL7161" s="81">
        <v>0</v>
      </c>
      <c r="DM7161" s="81">
        <v>4.6498619152231146E-6</v>
      </c>
      <c r="DN7161" s="81">
        <v>4.6498619152231146E-6</v>
      </c>
      <c r="DO7161" s="81">
        <v>0</v>
      </c>
      <c r="DP7161" s="81">
        <v>4.6498619152231146E-6</v>
      </c>
      <c r="DQ7161" s="81">
        <v>4.6498619152231146E-6</v>
      </c>
      <c r="DR7161" s="81">
        <v>0</v>
      </c>
      <c r="DS7161" s="81">
        <v>4.6498619152231146E-6</v>
      </c>
      <c r="DT7161" s="81">
        <v>4.6498619152231146E-6</v>
      </c>
      <c r="DU7161" s="81">
        <v>0</v>
      </c>
      <c r="DV7161" s="81">
        <v>4.6498619152231146E-6</v>
      </c>
      <c r="DW7161" s="81">
        <v>4.6498619152231146E-6</v>
      </c>
      <c r="GE7161" s="81" t="s">
        <v>449</v>
      </c>
      <c r="GF7161" s="81" t="s">
        <v>155</v>
      </c>
      <c r="GG7161" s="81" t="s">
        <v>510</v>
      </c>
      <c r="GH7161" s="81" t="s">
        <v>453</v>
      </c>
      <c r="GI7161" s="81">
        <v>2026</v>
      </c>
      <c r="GJ7161" s="81" t="s">
        <v>201</v>
      </c>
      <c r="GK7161" s="81">
        <v>3.7590224611390763E-2</v>
      </c>
      <c r="GL7161" s="81">
        <v>3.1</v>
      </c>
      <c r="GM7161" s="81">
        <v>2026</v>
      </c>
      <c r="GN7161" s="81" t="s">
        <v>173</v>
      </c>
      <c r="GO7161" s="81">
        <v>1.1148832299820636E-2</v>
      </c>
      <c r="GP7161" s="81">
        <v>10</v>
      </c>
      <c r="GQ7161" s="81">
        <v>0</v>
      </c>
      <c r="GR7161" s="81" t="s">
        <v>448</v>
      </c>
      <c r="GS7161" s="81">
        <v>1.1148832299820636E-2</v>
      </c>
      <c r="GT7161" s="81">
        <v>4.1908711030498596E-4</v>
      </c>
      <c r="GU7161" s="81">
        <v>1.1148832299820636E-2</v>
      </c>
      <c r="GV7161" s="81">
        <v>4.1908711030498596E-4</v>
      </c>
      <c r="GW7161" s="81">
        <v>1.1148832299820636E-2</v>
      </c>
      <c r="GX7161" s="81">
        <v>4.1908711030498596E-4</v>
      </c>
      <c r="GY7161" s="81">
        <v>1.1148832299820636E-2</v>
      </c>
      <c r="GZ7161" s="81">
        <v>4.1908711030498596E-4</v>
      </c>
    </row>
    <row r="7162" spans="98:208" x14ac:dyDescent="0.25">
      <c r="CT7162" s="81" t="s">
        <v>155</v>
      </c>
      <c r="CU7162" s="81" t="s">
        <v>505</v>
      </c>
      <c r="CV7162" s="81" t="s">
        <v>458</v>
      </c>
      <c r="CW7162" s="81">
        <v>2029</v>
      </c>
      <c r="CX7162" s="81">
        <v>0</v>
      </c>
      <c r="CY7162" s="81">
        <v>0</v>
      </c>
      <c r="CZ7162" s="81">
        <v>0</v>
      </c>
      <c r="DA7162" s="81">
        <v>0</v>
      </c>
      <c r="DB7162" s="81">
        <v>9534.9220877096104</v>
      </c>
      <c r="DC7162" s="81">
        <v>247.27299216495129</v>
      </c>
      <c r="DD7162" s="81">
        <v>9287.649095544657</v>
      </c>
      <c r="DE7162" s="81">
        <v>0</v>
      </c>
      <c r="DF7162" s="81">
        <v>2.7568051219219041</v>
      </c>
      <c r="DG7162" s="81">
        <v>2.7568051219219041</v>
      </c>
      <c r="DH7162" s="81">
        <v>2.7568051219219041</v>
      </c>
      <c r="DI7162" s="81">
        <v>2.7568051219219041</v>
      </c>
      <c r="DJ7162" s="81">
        <v>1.686685024722193E-6</v>
      </c>
      <c r="DL7162" s="81">
        <v>0</v>
      </c>
      <c r="DM7162" s="81">
        <v>4.6498619152231146E-6</v>
      </c>
      <c r="DN7162" s="81">
        <v>4.6498619152231146E-6</v>
      </c>
      <c r="DO7162" s="81">
        <v>0</v>
      </c>
      <c r="DP7162" s="81">
        <v>4.6498619152231146E-6</v>
      </c>
      <c r="DQ7162" s="81">
        <v>4.6498619152231146E-6</v>
      </c>
      <c r="DR7162" s="81">
        <v>0</v>
      </c>
      <c r="DS7162" s="81">
        <v>4.6498619152231146E-6</v>
      </c>
      <c r="DT7162" s="81">
        <v>4.6498619152231146E-6</v>
      </c>
      <c r="DU7162" s="81">
        <v>0</v>
      </c>
      <c r="DV7162" s="81">
        <v>4.6498619152231146E-6</v>
      </c>
      <c r="DW7162" s="81">
        <v>4.6498619152231146E-6</v>
      </c>
      <c r="GE7162" s="81" t="s">
        <v>449</v>
      </c>
      <c r="GF7162" s="81" t="s">
        <v>155</v>
      </c>
      <c r="GG7162" s="81" t="s">
        <v>510</v>
      </c>
      <c r="GH7162" s="81" t="s">
        <v>453</v>
      </c>
      <c r="GI7162" s="81">
        <v>2027</v>
      </c>
      <c r="GJ7162" s="81" t="s">
        <v>201</v>
      </c>
      <c r="GK7162" s="81">
        <v>3.7590224611390763E-2</v>
      </c>
      <c r="GL7162" s="81">
        <v>3.1</v>
      </c>
      <c r="GM7162" s="81">
        <v>2027</v>
      </c>
      <c r="GN7162" s="81" t="s">
        <v>173</v>
      </c>
      <c r="GO7162" s="81">
        <v>1.1148832299820636E-2</v>
      </c>
      <c r="GP7162" s="81">
        <v>10</v>
      </c>
      <c r="GQ7162" s="81">
        <v>0</v>
      </c>
      <c r="GR7162" s="81" t="s">
        <v>448</v>
      </c>
      <c r="GS7162" s="81">
        <v>1.1148832299820636E-2</v>
      </c>
      <c r="GT7162" s="81">
        <v>4.1908711030498596E-4</v>
      </c>
      <c r="GU7162" s="81">
        <v>1.1148832299820636E-2</v>
      </c>
      <c r="GV7162" s="81">
        <v>4.1908711030498596E-4</v>
      </c>
      <c r="GW7162" s="81">
        <v>1.1148832299820636E-2</v>
      </c>
      <c r="GX7162" s="81">
        <v>4.1908711030498596E-4</v>
      </c>
      <c r="GY7162" s="81">
        <v>1.1148832299820636E-2</v>
      </c>
      <c r="GZ7162" s="81">
        <v>4.1908711030498596E-4</v>
      </c>
    </row>
    <row r="7163" spans="98:208" x14ac:dyDescent="0.25">
      <c r="CT7163" s="81" t="s">
        <v>155</v>
      </c>
      <c r="CU7163" s="81" t="s">
        <v>505</v>
      </c>
      <c r="CV7163" s="81" t="s">
        <v>458</v>
      </c>
      <c r="CW7163" s="81">
        <v>2030</v>
      </c>
      <c r="CX7163" s="81">
        <v>0</v>
      </c>
      <c r="CY7163" s="81">
        <v>0</v>
      </c>
      <c r="CZ7163" s="81">
        <v>0</v>
      </c>
      <c r="DA7163" s="81">
        <v>0</v>
      </c>
      <c r="DB7163" s="81">
        <v>9534.9220877096104</v>
      </c>
      <c r="DC7163" s="81">
        <v>247.27299216495129</v>
      </c>
      <c r="DD7163" s="81">
        <v>9287.649095544657</v>
      </c>
      <c r="DE7163" s="81">
        <v>0</v>
      </c>
      <c r="DF7163" s="81">
        <v>0</v>
      </c>
      <c r="DG7163" s="81">
        <v>2.7568051219219041</v>
      </c>
      <c r="DH7163" s="81">
        <v>2.7568051219219041</v>
      </c>
      <c r="DI7163" s="81">
        <v>2.7568051219219041</v>
      </c>
      <c r="DJ7163" s="81">
        <v>1.686685024722193E-6</v>
      </c>
      <c r="DL7163" s="81">
        <v>0</v>
      </c>
      <c r="DM7163" s="81">
        <v>0</v>
      </c>
      <c r="DN7163" s="81">
        <v>0</v>
      </c>
      <c r="DO7163" s="81">
        <v>0</v>
      </c>
      <c r="DP7163" s="81">
        <v>4.6498619152231146E-6</v>
      </c>
      <c r="DQ7163" s="81">
        <v>4.6498619152231146E-6</v>
      </c>
      <c r="DR7163" s="81">
        <v>0</v>
      </c>
      <c r="DS7163" s="81">
        <v>4.6498619152231146E-6</v>
      </c>
      <c r="DT7163" s="81">
        <v>4.6498619152231146E-6</v>
      </c>
      <c r="DU7163" s="81">
        <v>0</v>
      </c>
      <c r="DV7163" s="81">
        <v>4.6498619152231146E-6</v>
      </c>
      <c r="DW7163" s="81">
        <v>4.6498619152231146E-6</v>
      </c>
      <c r="GE7163" s="81" t="s">
        <v>449</v>
      </c>
      <c r="GF7163" s="81" t="s">
        <v>155</v>
      </c>
      <c r="GG7163" s="81" t="s">
        <v>510</v>
      </c>
      <c r="GH7163" s="81" t="s">
        <v>453</v>
      </c>
      <c r="GI7163" s="81">
        <v>2028</v>
      </c>
      <c r="GJ7163" s="81" t="s">
        <v>201</v>
      </c>
      <c r="GK7163" s="81">
        <v>3.9055083184886277E-2</v>
      </c>
      <c r="GL7163" s="81">
        <v>3.1</v>
      </c>
      <c r="GM7163" s="81">
        <v>2028</v>
      </c>
      <c r="GN7163" s="81" t="s">
        <v>173</v>
      </c>
      <c r="GO7163" s="81">
        <v>1.1148832299820636E-2</v>
      </c>
      <c r="GP7163" s="81">
        <v>10</v>
      </c>
      <c r="GQ7163" s="81">
        <v>0</v>
      </c>
      <c r="GR7163" s="81" t="s">
        <v>448</v>
      </c>
      <c r="GS7163" s="81">
        <v>1.1148832299820636E-2</v>
      </c>
      <c r="GT7163" s="81">
        <v>4.3541857288384195E-4</v>
      </c>
      <c r="GU7163" s="81">
        <v>1.1148832299820636E-2</v>
      </c>
      <c r="GV7163" s="81">
        <v>4.3541857288384195E-4</v>
      </c>
      <c r="GW7163" s="81">
        <v>1.1148832299820636E-2</v>
      </c>
      <c r="GX7163" s="81">
        <v>4.3541857288384195E-4</v>
      </c>
      <c r="GY7163" s="81">
        <v>1.1148832299820636E-2</v>
      </c>
      <c r="GZ7163" s="81">
        <v>4.3541857288384195E-4</v>
      </c>
    </row>
    <row r="7164" spans="98:208" x14ac:dyDescent="0.25">
      <c r="CT7164" s="81" t="s">
        <v>155</v>
      </c>
      <c r="CU7164" s="81" t="s">
        <v>505</v>
      </c>
      <c r="CV7164" s="81" t="s">
        <v>458</v>
      </c>
      <c r="CW7164" s="81">
        <v>2031</v>
      </c>
      <c r="CX7164" s="81">
        <v>0</v>
      </c>
      <c r="CY7164" s="81">
        <v>0</v>
      </c>
      <c r="CZ7164" s="81">
        <v>0</v>
      </c>
      <c r="DA7164" s="81">
        <v>0</v>
      </c>
      <c r="DB7164" s="81">
        <v>9534.9220877096104</v>
      </c>
      <c r="DC7164" s="81">
        <v>247.27299216495129</v>
      </c>
      <c r="DD7164" s="81">
        <v>9287.649095544657</v>
      </c>
      <c r="DE7164" s="81">
        <v>0</v>
      </c>
      <c r="DF7164" s="81">
        <v>0</v>
      </c>
      <c r="DG7164" s="81">
        <v>0</v>
      </c>
      <c r="DH7164" s="81">
        <v>2.7568051219219041</v>
      </c>
      <c r="DI7164" s="81">
        <v>2.7568051219219041</v>
      </c>
      <c r="DJ7164" s="81">
        <v>1.686685024722193E-6</v>
      </c>
      <c r="DL7164" s="81">
        <v>0</v>
      </c>
      <c r="DM7164" s="81">
        <v>0</v>
      </c>
      <c r="DN7164" s="81">
        <v>0</v>
      </c>
      <c r="DO7164" s="81">
        <v>0</v>
      </c>
      <c r="DP7164" s="81">
        <v>0</v>
      </c>
      <c r="DQ7164" s="81">
        <v>0</v>
      </c>
      <c r="DR7164" s="81">
        <v>0</v>
      </c>
      <c r="DS7164" s="81">
        <v>4.6498619152231146E-6</v>
      </c>
      <c r="DT7164" s="81">
        <v>4.6498619152231146E-6</v>
      </c>
      <c r="DU7164" s="81">
        <v>0</v>
      </c>
      <c r="DV7164" s="81">
        <v>4.6498619152231146E-6</v>
      </c>
      <c r="DW7164" s="81">
        <v>4.6498619152231146E-6</v>
      </c>
      <c r="GE7164" s="81" t="s">
        <v>449</v>
      </c>
      <c r="GF7164" s="81" t="s">
        <v>155</v>
      </c>
      <c r="GG7164" s="81" t="s">
        <v>510</v>
      </c>
      <c r="GH7164" s="81" t="s">
        <v>453</v>
      </c>
      <c r="GI7164" s="81">
        <v>2029</v>
      </c>
      <c r="GJ7164" s="81" t="s">
        <v>201</v>
      </c>
      <c r="GK7164" s="81">
        <v>3.9055083184886277E-2</v>
      </c>
      <c r="GL7164" s="81">
        <v>3.1</v>
      </c>
      <c r="GM7164" s="81">
        <v>2029</v>
      </c>
      <c r="GN7164" s="81" t="s">
        <v>173</v>
      </c>
      <c r="GO7164" s="81">
        <v>1.1148832299820636E-2</v>
      </c>
      <c r="GP7164" s="81">
        <v>10</v>
      </c>
      <c r="GQ7164" s="81">
        <v>0</v>
      </c>
      <c r="GR7164" s="81" t="s">
        <v>448</v>
      </c>
      <c r="GS7164" s="81">
        <v>1.1148832299820636E-2</v>
      </c>
      <c r="GT7164" s="81">
        <v>4.3541857288384195E-4</v>
      </c>
      <c r="GU7164" s="81">
        <v>1.1148832299820636E-2</v>
      </c>
      <c r="GV7164" s="81">
        <v>4.3541857288384195E-4</v>
      </c>
      <c r="GW7164" s="81">
        <v>1.1148832299820636E-2</v>
      </c>
      <c r="GX7164" s="81">
        <v>4.3541857288384195E-4</v>
      </c>
      <c r="GY7164" s="81">
        <v>1.1148832299820636E-2</v>
      </c>
      <c r="GZ7164" s="81">
        <v>4.3541857288384195E-4</v>
      </c>
    </row>
    <row r="7165" spans="98:208" x14ac:dyDescent="0.25">
      <c r="CT7165" s="81" t="s">
        <v>155</v>
      </c>
      <c r="CU7165" s="81" t="s">
        <v>505</v>
      </c>
      <c r="CV7165" s="81" t="s">
        <v>458</v>
      </c>
      <c r="CW7165" s="81">
        <v>2032</v>
      </c>
      <c r="CX7165" s="81">
        <v>0</v>
      </c>
      <c r="CY7165" s="81">
        <v>0</v>
      </c>
      <c r="CZ7165" s="81">
        <v>0</v>
      </c>
      <c r="DA7165" s="81">
        <v>0</v>
      </c>
      <c r="DB7165" s="81">
        <v>9534.9220877096104</v>
      </c>
      <c r="DC7165" s="81">
        <v>247.27299216495129</v>
      </c>
      <c r="DD7165" s="81">
        <v>9287.649095544657</v>
      </c>
      <c r="DE7165" s="81">
        <v>0</v>
      </c>
      <c r="DF7165" s="81">
        <v>0</v>
      </c>
      <c r="DG7165" s="81">
        <v>0</v>
      </c>
      <c r="DH7165" s="81">
        <v>0</v>
      </c>
      <c r="DI7165" s="81">
        <v>2.7568051219219041</v>
      </c>
      <c r="DJ7165" s="81">
        <v>1.686685024722193E-6</v>
      </c>
      <c r="DL7165" s="81">
        <v>0</v>
      </c>
      <c r="DM7165" s="81">
        <v>0</v>
      </c>
      <c r="DN7165" s="81">
        <v>0</v>
      </c>
      <c r="DO7165" s="81">
        <v>0</v>
      </c>
      <c r="DP7165" s="81">
        <v>0</v>
      </c>
      <c r="DQ7165" s="81">
        <v>0</v>
      </c>
      <c r="DR7165" s="81">
        <v>0</v>
      </c>
      <c r="DS7165" s="81">
        <v>0</v>
      </c>
      <c r="DT7165" s="81">
        <v>0</v>
      </c>
      <c r="DU7165" s="81">
        <v>0</v>
      </c>
      <c r="DV7165" s="81">
        <v>4.6498619152231146E-6</v>
      </c>
      <c r="DW7165" s="81">
        <v>4.6498619152231146E-6</v>
      </c>
      <c r="GE7165" s="81" t="s">
        <v>449</v>
      </c>
      <c r="GF7165" s="81" t="s">
        <v>155</v>
      </c>
      <c r="GG7165" s="81" t="s">
        <v>510</v>
      </c>
      <c r="GH7165" s="81" t="s">
        <v>453</v>
      </c>
      <c r="GI7165" s="81">
        <v>2030</v>
      </c>
      <c r="GJ7165" s="81" t="s">
        <v>201</v>
      </c>
      <c r="GK7165" s="81">
        <v>3.9055083184886277E-2</v>
      </c>
      <c r="GL7165" s="81">
        <v>3.1</v>
      </c>
      <c r="GM7165" s="81">
        <v>2030</v>
      </c>
      <c r="GN7165" s="81" t="s">
        <v>173</v>
      </c>
      <c r="GO7165" s="81">
        <v>1.1148832299820636E-2</v>
      </c>
      <c r="GP7165" s="81">
        <v>10</v>
      </c>
      <c r="GQ7165" s="81">
        <v>0</v>
      </c>
      <c r="GR7165" s="81" t="s">
        <v>448</v>
      </c>
      <c r="GS7165" s="81">
        <v>0</v>
      </c>
      <c r="GT7165" s="81">
        <v>0</v>
      </c>
      <c r="GU7165" s="81">
        <v>1.1148832299820636E-2</v>
      </c>
      <c r="GV7165" s="81">
        <v>4.3541857288384195E-4</v>
      </c>
      <c r="GW7165" s="81">
        <v>1.1148832299820636E-2</v>
      </c>
      <c r="GX7165" s="81">
        <v>4.3541857288384195E-4</v>
      </c>
      <c r="GY7165" s="81">
        <v>1.1148832299820636E-2</v>
      </c>
      <c r="GZ7165" s="81">
        <v>4.3541857288384195E-4</v>
      </c>
    </row>
    <row r="7166" spans="98:208" x14ac:dyDescent="0.25">
      <c r="CT7166" s="81" t="s">
        <v>155</v>
      </c>
      <c r="CU7166" s="81" t="s">
        <v>505</v>
      </c>
      <c r="CV7166" s="81" t="s">
        <v>459</v>
      </c>
      <c r="CW7166" s="81">
        <v>2020</v>
      </c>
      <c r="CX7166" s="81">
        <v>0</v>
      </c>
      <c r="CY7166" s="81">
        <v>0</v>
      </c>
      <c r="CZ7166" s="81">
        <v>0</v>
      </c>
      <c r="DA7166" s="81">
        <v>0</v>
      </c>
      <c r="DB7166" s="81">
        <v>5.2405583313015596</v>
      </c>
      <c r="DC7166" s="81">
        <v>0.69641821681223193</v>
      </c>
      <c r="DD7166" s="81">
        <v>2.9419641522810278</v>
      </c>
      <c r="DE7166" s="81">
        <v>1.6021759622082949</v>
      </c>
      <c r="DF7166" s="81">
        <v>7.7642499097797021E-3</v>
      </c>
      <c r="DG7166" s="81">
        <v>0</v>
      </c>
      <c r="DH7166" s="81">
        <v>0</v>
      </c>
      <c r="DI7166" s="81">
        <v>0</v>
      </c>
      <c r="DJ7166" s="81">
        <v>1.518016520394643E-5</v>
      </c>
      <c r="DL7166" s="81">
        <v>0</v>
      </c>
      <c r="DM7166" s="81">
        <v>1.1786259631518204E-7</v>
      </c>
      <c r="DN7166" s="81">
        <v>1.1786259631518204E-7</v>
      </c>
      <c r="DO7166" s="81">
        <v>0</v>
      </c>
      <c r="DP7166" s="81">
        <v>0</v>
      </c>
      <c r="DQ7166" s="81">
        <v>0</v>
      </c>
      <c r="DR7166" s="81">
        <v>0</v>
      </c>
      <c r="DS7166" s="81">
        <v>0</v>
      </c>
      <c r="DT7166" s="81">
        <v>0</v>
      </c>
      <c r="DU7166" s="81">
        <v>0</v>
      </c>
      <c r="DV7166" s="81">
        <v>0</v>
      </c>
      <c r="DW7166" s="81">
        <v>0</v>
      </c>
      <c r="GE7166" s="81" t="s">
        <v>449</v>
      </c>
      <c r="GF7166" s="81" t="s">
        <v>155</v>
      </c>
      <c r="GG7166" s="81" t="s">
        <v>510</v>
      </c>
      <c r="GH7166" s="81" t="s">
        <v>453</v>
      </c>
      <c r="GI7166" s="81">
        <v>2031</v>
      </c>
      <c r="GJ7166" s="81" t="s">
        <v>201</v>
      </c>
      <c r="GK7166" s="81">
        <v>3.9055083184886277E-2</v>
      </c>
      <c r="GL7166" s="81">
        <v>3.1</v>
      </c>
      <c r="GM7166" s="81">
        <v>2031</v>
      </c>
      <c r="GN7166" s="81" t="s">
        <v>173</v>
      </c>
      <c r="GO7166" s="81">
        <v>1.1148832299820636E-2</v>
      </c>
      <c r="GP7166" s="81">
        <v>10</v>
      </c>
      <c r="GQ7166" s="81">
        <v>0</v>
      </c>
      <c r="GR7166" s="81" t="s">
        <v>448</v>
      </c>
      <c r="GS7166" s="81">
        <v>0</v>
      </c>
      <c r="GT7166" s="81">
        <v>0</v>
      </c>
      <c r="GU7166" s="81">
        <v>0</v>
      </c>
      <c r="GV7166" s="81">
        <v>0</v>
      </c>
      <c r="GW7166" s="81">
        <v>1.1148832299820636E-2</v>
      </c>
      <c r="GX7166" s="81">
        <v>4.3541857288384195E-4</v>
      </c>
      <c r="GY7166" s="81">
        <v>1.1148832299820636E-2</v>
      </c>
      <c r="GZ7166" s="81">
        <v>4.3541857288384195E-4</v>
      </c>
    </row>
    <row r="7167" spans="98:208" x14ac:dyDescent="0.25">
      <c r="CT7167" s="81" t="s">
        <v>155</v>
      </c>
      <c r="CU7167" s="81" t="s">
        <v>505</v>
      </c>
      <c r="CV7167" s="81" t="s">
        <v>459</v>
      </c>
      <c r="CW7167" s="81">
        <v>2021</v>
      </c>
      <c r="CX7167" s="81">
        <v>0</v>
      </c>
      <c r="CY7167" s="81">
        <v>0</v>
      </c>
      <c r="CZ7167" s="81">
        <v>0</v>
      </c>
      <c r="DA7167" s="81">
        <v>0</v>
      </c>
      <c r="DB7167" s="81">
        <v>5.2405583313015596</v>
      </c>
      <c r="DC7167" s="81">
        <v>0.69641821681223193</v>
      </c>
      <c r="DD7167" s="81">
        <v>2.9419641522810278</v>
      </c>
      <c r="DE7167" s="81">
        <v>1.6021759622082949</v>
      </c>
      <c r="DF7167" s="81">
        <v>7.7642499097797021E-3</v>
      </c>
      <c r="DG7167" s="81">
        <v>7.7642499097797021E-3</v>
      </c>
      <c r="DH7167" s="81">
        <v>0</v>
      </c>
      <c r="DI7167" s="81">
        <v>0</v>
      </c>
      <c r="DJ7167" s="81">
        <v>1.518016520394643E-5</v>
      </c>
      <c r="DL7167" s="81">
        <v>0</v>
      </c>
      <c r="DM7167" s="81">
        <v>1.1786259631518204E-7</v>
      </c>
      <c r="DN7167" s="81">
        <v>1.1786259631518204E-7</v>
      </c>
      <c r="DO7167" s="81">
        <v>0</v>
      </c>
      <c r="DP7167" s="81">
        <v>1.1786259631518204E-7</v>
      </c>
      <c r="DQ7167" s="81">
        <v>1.1786259631518204E-7</v>
      </c>
      <c r="DR7167" s="81">
        <v>0</v>
      </c>
      <c r="DS7167" s="81">
        <v>0</v>
      </c>
      <c r="DT7167" s="81">
        <v>0</v>
      </c>
      <c r="DU7167" s="81">
        <v>0</v>
      </c>
      <c r="DV7167" s="81">
        <v>0</v>
      </c>
      <c r="DW7167" s="81">
        <v>0</v>
      </c>
      <c r="GE7167" s="81" t="s">
        <v>449</v>
      </c>
      <c r="GF7167" s="81" t="s">
        <v>155</v>
      </c>
      <c r="GG7167" s="81" t="s">
        <v>510</v>
      </c>
      <c r="GH7167" s="81" t="s">
        <v>453</v>
      </c>
      <c r="GI7167" s="81">
        <v>2032</v>
      </c>
      <c r="GJ7167" s="81" t="s">
        <v>201</v>
      </c>
      <c r="GK7167" s="81">
        <v>3.9055083184886277E-2</v>
      </c>
      <c r="GL7167" s="81">
        <v>3.1</v>
      </c>
      <c r="GM7167" s="81">
        <v>2032</v>
      </c>
      <c r="GN7167" s="81" t="s">
        <v>173</v>
      </c>
      <c r="GO7167" s="81">
        <v>1.1148832299820636E-2</v>
      </c>
      <c r="GP7167" s="81">
        <v>10</v>
      </c>
      <c r="GQ7167" s="81">
        <v>0</v>
      </c>
      <c r="GR7167" s="81" t="s">
        <v>448</v>
      </c>
      <c r="GS7167" s="81">
        <v>0</v>
      </c>
      <c r="GT7167" s="81">
        <v>0</v>
      </c>
      <c r="GU7167" s="81">
        <v>0</v>
      </c>
      <c r="GV7167" s="81">
        <v>0</v>
      </c>
      <c r="GW7167" s="81">
        <v>0</v>
      </c>
      <c r="GX7167" s="81">
        <v>0</v>
      </c>
      <c r="GY7167" s="81">
        <v>1.1148832299820636E-2</v>
      </c>
      <c r="GZ7167" s="81">
        <v>4.3541857288384195E-4</v>
      </c>
    </row>
    <row r="7168" spans="98:208" x14ac:dyDescent="0.25">
      <c r="CT7168" s="81" t="s">
        <v>155</v>
      </c>
      <c r="CU7168" s="81" t="s">
        <v>505</v>
      </c>
      <c r="CV7168" s="81" t="s">
        <v>459</v>
      </c>
      <c r="CW7168" s="81">
        <v>2022</v>
      </c>
      <c r="CX7168" s="81">
        <v>0</v>
      </c>
      <c r="CY7168" s="81">
        <v>0</v>
      </c>
      <c r="CZ7168" s="81">
        <v>0</v>
      </c>
      <c r="DA7168" s="81">
        <v>0</v>
      </c>
      <c r="DB7168" s="81">
        <v>5.2405583313015596</v>
      </c>
      <c r="DC7168" s="81">
        <v>0.69641821681223193</v>
      </c>
      <c r="DD7168" s="81">
        <v>2.9419641522810278</v>
      </c>
      <c r="DE7168" s="81">
        <v>1.6021759622082949</v>
      </c>
      <c r="DF7168" s="81">
        <v>7.7642499097797021E-3</v>
      </c>
      <c r="DG7168" s="81">
        <v>7.7642499097797021E-3</v>
      </c>
      <c r="DH7168" s="81">
        <v>7.7642499097797021E-3</v>
      </c>
      <c r="DI7168" s="81">
        <v>0</v>
      </c>
      <c r="DJ7168" s="81">
        <v>1.518016520394643E-5</v>
      </c>
      <c r="DL7168" s="81">
        <v>0</v>
      </c>
      <c r="DM7168" s="81">
        <v>1.1786259631518204E-7</v>
      </c>
      <c r="DN7168" s="81">
        <v>1.1786259631518204E-7</v>
      </c>
      <c r="DO7168" s="81">
        <v>0</v>
      </c>
      <c r="DP7168" s="81">
        <v>1.1786259631518204E-7</v>
      </c>
      <c r="DQ7168" s="81">
        <v>1.1786259631518204E-7</v>
      </c>
      <c r="DR7168" s="81">
        <v>0</v>
      </c>
      <c r="DS7168" s="81">
        <v>1.1786259631518204E-7</v>
      </c>
      <c r="DT7168" s="81">
        <v>1.1786259631518204E-7</v>
      </c>
      <c r="DU7168" s="81">
        <v>0</v>
      </c>
      <c r="DV7168" s="81">
        <v>0</v>
      </c>
      <c r="DW7168" s="81">
        <v>0</v>
      </c>
      <c r="GE7168" s="81" t="s">
        <v>449</v>
      </c>
      <c r="GF7168" s="81" t="s">
        <v>155</v>
      </c>
      <c r="GG7168" s="81" t="s">
        <v>511</v>
      </c>
      <c r="GH7168" s="81" t="s">
        <v>457</v>
      </c>
      <c r="GI7168" s="81">
        <v>2021</v>
      </c>
      <c r="GJ7168" s="81" t="s">
        <v>201</v>
      </c>
      <c r="GK7168" s="81">
        <v>222.22942162782479</v>
      </c>
      <c r="GL7168" s="81">
        <v>1.8</v>
      </c>
      <c r="GM7168" s="81">
        <v>2021</v>
      </c>
      <c r="GN7168" s="81" t="s">
        <v>173</v>
      </c>
      <c r="GO7168" s="81">
        <v>1.1148832299820636E-2</v>
      </c>
      <c r="GP7168" s="81">
        <v>10</v>
      </c>
      <c r="GQ7168" s="81">
        <v>0</v>
      </c>
      <c r="GR7168" s="81" t="s">
        <v>448</v>
      </c>
      <c r="GS7168" s="81">
        <v>1.1148832299820636E-2</v>
      </c>
      <c r="GT7168" s="81">
        <v>2.4775985538147518</v>
      </c>
      <c r="GU7168" s="81">
        <v>1.1148832299820636E-2</v>
      </c>
      <c r="GV7168" s="81">
        <v>2.4775985538147518</v>
      </c>
      <c r="GW7168" s="81">
        <v>0</v>
      </c>
      <c r="GX7168" s="81">
        <v>0</v>
      </c>
      <c r="GY7168" s="81">
        <v>0</v>
      </c>
      <c r="GZ7168" s="81">
        <v>0</v>
      </c>
    </row>
    <row r="7169" spans="98:208" x14ac:dyDescent="0.25">
      <c r="CT7169" s="81" t="s">
        <v>155</v>
      </c>
      <c r="CU7169" s="81" t="s">
        <v>505</v>
      </c>
      <c r="CV7169" s="81" t="s">
        <v>459</v>
      </c>
      <c r="CW7169" s="81">
        <v>2023</v>
      </c>
      <c r="CX7169" s="81">
        <v>0</v>
      </c>
      <c r="CY7169" s="81">
        <v>0</v>
      </c>
      <c r="CZ7169" s="81">
        <v>0</v>
      </c>
      <c r="DA7169" s="81">
        <v>0</v>
      </c>
      <c r="DB7169" s="81">
        <v>5.4750346070077871</v>
      </c>
      <c r="DC7169" s="81">
        <v>0.71896016785821404</v>
      </c>
      <c r="DD7169" s="81">
        <v>3.0714971986151132</v>
      </c>
      <c r="DE7169" s="81">
        <v>1.684577240534455</v>
      </c>
      <c r="DF7169" s="81">
        <v>8.0155663417021232E-3</v>
      </c>
      <c r="DG7169" s="81">
        <v>8.0155663417021232E-3</v>
      </c>
      <c r="DH7169" s="81">
        <v>8.0155663417021232E-3</v>
      </c>
      <c r="DI7169" s="81">
        <v>8.0155663417021232E-3</v>
      </c>
      <c r="DJ7169" s="81">
        <v>1.518016520394643E-5</v>
      </c>
      <c r="DL7169" s="81">
        <v>0</v>
      </c>
      <c r="DM7169" s="81">
        <v>1.2167762127023076E-7</v>
      </c>
      <c r="DN7169" s="81">
        <v>1.2167762127023076E-7</v>
      </c>
      <c r="DO7169" s="81">
        <v>0</v>
      </c>
      <c r="DP7169" s="81">
        <v>1.2167762127023076E-7</v>
      </c>
      <c r="DQ7169" s="81">
        <v>1.2167762127023076E-7</v>
      </c>
      <c r="DR7169" s="81">
        <v>0</v>
      </c>
      <c r="DS7169" s="81">
        <v>1.2167762127023076E-7</v>
      </c>
      <c r="DT7169" s="81">
        <v>1.2167762127023076E-7</v>
      </c>
      <c r="DU7169" s="81">
        <v>0</v>
      </c>
      <c r="DV7169" s="81">
        <v>1.2167762127023076E-7</v>
      </c>
      <c r="DW7169" s="81">
        <v>1.2167762127023076E-7</v>
      </c>
      <c r="GE7169" s="81" t="s">
        <v>449</v>
      </c>
      <c r="GF7169" s="81" t="s">
        <v>155</v>
      </c>
      <c r="GG7169" s="81" t="s">
        <v>511</v>
      </c>
      <c r="GH7169" s="81" t="s">
        <v>457</v>
      </c>
      <c r="GI7169" s="81">
        <v>2022</v>
      </c>
      <c r="GJ7169" s="81" t="s">
        <v>201</v>
      </c>
      <c r="GK7169" s="81">
        <v>222.22942162782479</v>
      </c>
      <c r="GL7169" s="81">
        <v>1.8</v>
      </c>
      <c r="GM7169" s="81">
        <v>2022</v>
      </c>
      <c r="GN7169" s="81" t="s">
        <v>173</v>
      </c>
      <c r="GO7169" s="81">
        <v>1.1148832299820636E-2</v>
      </c>
      <c r="GP7169" s="81">
        <v>10</v>
      </c>
      <c r="GQ7169" s="81">
        <v>0</v>
      </c>
      <c r="GR7169" s="81" t="s">
        <v>448</v>
      </c>
      <c r="GS7169" s="81">
        <v>1.1148832299820636E-2</v>
      </c>
      <c r="GT7169" s="81">
        <v>2.4775985538147518</v>
      </c>
      <c r="GU7169" s="81">
        <v>1.1148832299820636E-2</v>
      </c>
      <c r="GV7169" s="81">
        <v>2.4775985538147518</v>
      </c>
      <c r="GW7169" s="81">
        <v>1.1148832299820636E-2</v>
      </c>
      <c r="GX7169" s="81">
        <v>2.4775985538147518</v>
      </c>
      <c r="GY7169" s="81">
        <v>0</v>
      </c>
      <c r="GZ7169" s="81">
        <v>0</v>
      </c>
    </row>
    <row r="7170" spans="98:208" x14ac:dyDescent="0.25">
      <c r="CT7170" s="81" t="s">
        <v>155</v>
      </c>
      <c r="CU7170" s="81" t="s">
        <v>505</v>
      </c>
      <c r="CV7170" s="81" t="s">
        <v>459</v>
      </c>
      <c r="CW7170" s="81">
        <v>2024</v>
      </c>
      <c r="CX7170" s="81">
        <v>0</v>
      </c>
      <c r="CY7170" s="81">
        <v>0</v>
      </c>
      <c r="CZ7170" s="81">
        <v>0</v>
      </c>
      <c r="DA7170" s="81">
        <v>0</v>
      </c>
      <c r="DB7170" s="81">
        <v>5.4750346070077871</v>
      </c>
      <c r="DC7170" s="81">
        <v>0.71896016785821404</v>
      </c>
      <c r="DD7170" s="81">
        <v>3.0714971986151132</v>
      </c>
      <c r="DE7170" s="81">
        <v>1.684577240534455</v>
      </c>
      <c r="DF7170" s="81">
        <v>8.0155663417021232E-3</v>
      </c>
      <c r="DG7170" s="81">
        <v>8.0155663417021232E-3</v>
      </c>
      <c r="DH7170" s="81">
        <v>8.0155663417021232E-3</v>
      </c>
      <c r="DI7170" s="81">
        <v>8.0155663417021232E-3</v>
      </c>
      <c r="DJ7170" s="81">
        <v>1.518016520394643E-5</v>
      </c>
      <c r="DL7170" s="81">
        <v>0</v>
      </c>
      <c r="DM7170" s="81">
        <v>1.2167762127023076E-7</v>
      </c>
      <c r="DN7170" s="81">
        <v>1.2167762127023076E-7</v>
      </c>
      <c r="DO7170" s="81">
        <v>0</v>
      </c>
      <c r="DP7170" s="81">
        <v>1.2167762127023076E-7</v>
      </c>
      <c r="DQ7170" s="81">
        <v>1.2167762127023076E-7</v>
      </c>
      <c r="DR7170" s="81">
        <v>0</v>
      </c>
      <c r="DS7170" s="81">
        <v>1.2167762127023076E-7</v>
      </c>
      <c r="DT7170" s="81">
        <v>1.2167762127023076E-7</v>
      </c>
      <c r="DU7170" s="81">
        <v>0</v>
      </c>
      <c r="DV7170" s="81">
        <v>1.2167762127023076E-7</v>
      </c>
      <c r="DW7170" s="81">
        <v>1.2167762127023076E-7</v>
      </c>
      <c r="GE7170" s="81" t="s">
        <v>449</v>
      </c>
      <c r="GF7170" s="81" t="s">
        <v>155</v>
      </c>
      <c r="GG7170" s="81" t="s">
        <v>511</v>
      </c>
      <c r="GH7170" s="81" t="s">
        <v>457</v>
      </c>
      <c r="GI7170" s="81">
        <v>2023</v>
      </c>
      <c r="GJ7170" s="81" t="s">
        <v>201</v>
      </c>
      <c r="GK7170" s="81">
        <v>233.23007680791369</v>
      </c>
      <c r="GL7170" s="81">
        <v>1.8</v>
      </c>
      <c r="GM7170" s="81">
        <v>2023</v>
      </c>
      <c r="GN7170" s="81" t="s">
        <v>173</v>
      </c>
      <c r="GO7170" s="81">
        <v>1.1148832299820636E-2</v>
      </c>
      <c r="GP7170" s="81">
        <v>10</v>
      </c>
      <c r="GQ7170" s="81">
        <v>0</v>
      </c>
      <c r="GR7170" s="81" t="s">
        <v>448</v>
      </c>
      <c r="GS7170" s="81">
        <v>1.1148832299820636E-2</v>
      </c>
      <c r="GT7170" s="81">
        <v>2.600243013605716</v>
      </c>
      <c r="GU7170" s="81">
        <v>1.1148832299820636E-2</v>
      </c>
      <c r="GV7170" s="81">
        <v>2.600243013605716</v>
      </c>
      <c r="GW7170" s="81">
        <v>1.1148832299820636E-2</v>
      </c>
      <c r="GX7170" s="81">
        <v>2.600243013605716</v>
      </c>
      <c r="GY7170" s="81">
        <v>1.1148832299820636E-2</v>
      </c>
      <c r="GZ7170" s="81">
        <v>2.600243013605716</v>
      </c>
    </row>
    <row r="7171" spans="98:208" x14ac:dyDescent="0.25">
      <c r="CT7171" s="81" t="s">
        <v>155</v>
      </c>
      <c r="CU7171" s="81" t="s">
        <v>505</v>
      </c>
      <c r="CV7171" s="81" t="s">
        <v>459</v>
      </c>
      <c r="CW7171" s="81">
        <v>2025</v>
      </c>
      <c r="CX7171" s="81">
        <v>0</v>
      </c>
      <c r="CY7171" s="81">
        <v>0</v>
      </c>
      <c r="CZ7171" s="81">
        <v>0</v>
      </c>
      <c r="DA7171" s="81">
        <v>0</v>
      </c>
      <c r="DB7171" s="81">
        <v>5.4750346070077871</v>
      </c>
      <c r="DC7171" s="81">
        <v>0.71896016785821404</v>
      </c>
      <c r="DD7171" s="81">
        <v>3.0714971986151132</v>
      </c>
      <c r="DE7171" s="81">
        <v>1.684577240534455</v>
      </c>
      <c r="DF7171" s="81">
        <v>8.0155663417021232E-3</v>
      </c>
      <c r="DG7171" s="81">
        <v>8.0155663417021232E-3</v>
      </c>
      <c r="DH7171" s="81">
        <v>8.0155663417021232E-3</v>
      </c>
      <c r="DI7171" s="81">
        <v>8.0155663417021232E-3</v>
      </c>
      <c r="DJ7171" s="81">
        <v>1.518016520394643E-5</v>
      </c>
      <c r="DL7171" s="81">
        <v>0</v>
      </c>
      <c r="DM7171" s="81">
        <v>1.2167762127023076E-7</v>
      </c>
      <c r="DN7171" s="81">
        <v>1.2167762127023076E-7</v>
      </c>
      <c r="DO7171" s="81">
        <v>0</v>
      </c>
      <c r="DP7171" s="81">
        <v>1.2167762127023076E-7</v>
      </c>
      <c r="DQ7171" s="81">
        <v>1.2167762127023076E-7</v>
      </c>
      <c r="DR7171" s="81">
        <v>0</v>
      </c>
      <c r="DS7171" s="81">
        <v>1.2167762127023076E-7</v>
      </c>
      <c r="DT7171" s="81">
        <v>1.2167762127023076E-7</v>
      </c>
      <c r="DU7171" s="81">
        <v>0</v>
      </c>
      <c r="DV7171" s="81">
        <v>1.2167762127023076E-7</v>
      </c>
      <c r="DW7171" s="81">
        <v>1.2167762127023076E-7</v>
      </c>
      <c r="GE7171" s="81" t="s">
        <v>449</v>
      </c>
      <c r="GF7171" s="81" t="s">
        <v>155</v>
      </c>
      <c r="GG7171" s="81" t="s">
        <v>511</v>
      </c>
      <c r="GH7171" s="81" t="s">
        <v>457</v>
      </c>
      <c r="GI7171" s="81">
        <v>2024</v>
      </c>
      <c r="GJ7171" s="81" t="s">
        <v>201</v>
      </c>
      <c r="GK7171" s="81">
        <v>233.23007680791369</v>
      </c>
      <c r="GL7171" s="81">
        <v>1.8</v>
      </c>
      <c r="GM7171" s="81">
        <v>2024</v>
      </c>
      <c r="GN7171" s="81" t="s">
        <v>173</v>
      </c>
      <c r="GO7171" s="81">
        <v>1.1148832299820636E-2</v>
      </c>
      <c r="GP7171" s="81">
        <v>10</v>
      </c>
      <c r="GQ7171" s="81">
        <v>0</v>
      </c>
      <c r="GR7171" s="81" t="s">
        <v>448</v>
      </c>
      <c r="GS7171" s="81">
        <v>1.1148832299820636E-2</v>
      </c>
      <c r="GT7171" s="81">
        <v>2.600243013605716</v>
      </c>
      <c r="GU7171" s="81">
        <v>1.1148832299820636E-2</v>
      </c>
      <c r="GV7171" s="81">
        <v>2.600243013605716</v>
      </c>
      <c r="GW7171" s="81">
        <v>1.1148832299820636E-2</v>
      </c>
      <c r="GX7171" s="81">
        <v>2.600243013605716</v>
      </c>
      <c r="GY7171" s="81">
        <v>1.1148832299820636E-2</v>
      </c>
      <c r="GZ7171" s="81">
        <v>2.600243013605716</v>
      </c>
    </row>
    <row r="7172" spans="98:208" x14ac:dyDescent="0.25">
      <c r="CT7172" s="81" t="s">
        <v>155</v>
      </c>
      <c r="CU7172" s="81" t="s">
        <v>505</v>
      </c>
      <c r="CV7172" s="81" t="s">
        <v>459</v>
      </c>
      <c r="CW7172" s="81">
        <v>2026</v>
      </c>
      <c r="CX7172" s="81">
        <v>0</v>
      </c>
      <c r="CY7172" s="81">
        <v>0</v>
      </c>
      <c r="CZ7172" s="81">
        <v>0</v>
      </c>
      <c r="DA7172" s="81">
        <v>0</v>
      </c>
      <c r="DB7172" s="81">
        <v>5.4750346070077871</v>
      </c>
      <c r="DC7172" s="81">
        <v>0.71896016785821404</v>
      </c>
      <c r="DD7172" s="81">
        <v>3.0714971986151132</v>
      </c>
      <c r="DE7172" s="81">
        <v>1.684577240534455</v>
      </c>
      <c r="DF7172" s="81">
        <v>8.0155663417021232E-3</v>
      </c>
      <c r="DG7172" s="81">
        <v>8.0155663417021232E-3</v>
      </c>
      <c r="DH7172" s="81">
        <v>8.0155663417021232E-3</v>
      </c>
      <c r="DI7172" s="81">
        <v>8.0155663417021232E-3</v>
      </c>
      <c r="DJ7172" s="81">
        <v>1.518016520394643E-5</v>
      </c>
      <c r="DL7172" s="81">
        <v>0</v>
      </c>
      <c r="DM7172" s="81">
        <v>1.2167762127023076E-7</v>
      </c>
      <c r="DN7172" s="81">
        <v>1.2167762127023076E-7</v>
      </c>
      <c r="DO7172" s="81">
        <v>0</v>
      </c>
      <c r="DP7172" s="81">
        <v>1.2167762127023076E-7</v>
      </c>
      <c r="DQ7172" s="81">
        <v>1.2167762127023076E-7</v>
      </c>
      <c r="DR7172" s="81">
        <v>0</v>
      </c>
      <c r="DS7172" s="81">
        <v>1.2167762127023076E-7</v>
      </c>
      <c r="DT7172" s="81">
        <v>1.2167762127023076E-7</v>
      </c>
      <c r="DU7172" s="81">
        <v>0</v>
      </c>
      <c r="DV7172" s="81">
        <v>1.2167762127023076E-7</v>
      </c>
      <c r="DW7172" s="81">
        <v>1.2167762127023076E-7</v>
      </c>
      <c r="GE7172" s="81" t="s">
        <v>449</v>
      </c>
      <c r="GF7172" s="81" t="s">
        <v>155</v>
      </c>
      <c r="GG7172" s="81" t="s">
        <v>511</v>
      </c>
      <c r="GH7172" s="81" t="s">
        <v>457</v>
      </c>
      <c r="GI7172" s="81">
        <v>2025</v>
      </c>
      <c r="GJ7172" s="81" t="s">
        <v>201</v>
      </c>
      <c r="GK7172" s="81">
        <v>233.23007680791369</v>
      </c>
      <c r="GL7172" s="81">
        <v>1.8</v>
      </c>
      <c r="GM7172" s="81">
        <v>2025</v>
      </c>
      <c r="GN7172" s="81" t="s">
        <v>173</v>
      </c>
      <c r="GO7172" s="81">
        <v>1.1148832299820636E-2</v>
      </c>
      <c r="GP7172" s="81">
        <v>10</v>
      </c>
      <c r="GQ7172" s="81">
        <v>0</v>
      </c>
      <c r="GR7172" s="81" t="s">
        <v>448</v>
      </c>
      <c r="GS7172" s="81">
        <v>1.1148832299820636E-2</v>
      </c>
      <c r="GT7172" s="81">
        <v>2.600243013605716</v>
      </c>
      <c r="GU7172" s="81">
        <v>1.1148832299820636E-2</v>
      </c>
      <c r="GV7172" s="81">
        <v>2.600243013605716</v>
      </c>
      <c r="GW7172" s="81">
        <v>1.1148832299820636E-2</v>
      </c>
      <c r="GX7172" s="81">
        <v>2.600243013605716</v>
      </c>
      <c r="GY7172" s="81">
        <v>1.1148832299820636E-2</v>
      </c>
      <c r="GZ7172" s="81">
        <v>2.600243013605716</v>
      </c>
    </row>
    <row r="7173" spans="98:208" x14ac:dyDescent="0.25">
      <c r="CT7173" s="81" t="s">
        <v>155</v>
      </c>
      <c r="CU7173" s="81" t="s">
        <v>505</v>
      </c>
      <c r="CV7173" s="81" t="s">
        <v>459</v>
      </c>
      <c r="CW7173" s="81">
        <v>2027</v>
      </c>
      <c r="CX7173" s="81">
        <v>0</v>
      </c>
      <c r="CY7173" s="81">
        <v>0</v>
      </c>
      <c r="CZ7173" s="81">
        <v>0</v>
      </c>
      <c r="DA7173" s="81">
        <v>0</v>
      </c>
      <c r="DB7173" s="81">
        <v>5.4750346070077871</v>
      </c>
      <c r="DC7173" s="81">
        <v>0.71896016785821404</v>
      </c>
      <c r="DD7173" s="81">
        <v>3.0714971986151132</v>
      </c>
      <c r="DE7173" s="81">
        <v>1.684577240534455</v>
      </c>
      <c r="DF7173" s="81">
        <v>8.0155663417021232E-3</v>
      </c>
      <c r="DG7173" s="81">
        <v>8.0155663417021232E-3</v>
      </c>
      <c r="DH7173" s="81">
        <v>8.0155663417021232E-3</v>
      </c>
      <c r="DI7173" s="81">
        <v>8.0155663417021232E-3</v>
      </c>
      <c r="DJ7173" s="81">
        <v>1.518016520394643E-5</v>
      </c>
      <c r="DL7173" s="81">
        <v>0</v>
      </c>
      <c r="DM7173" s="81">
        <v>1.2167762127023076E-7</v>
      </c>
      <c r="DN7173" s="81">
        <v>1.2167762127023076E-7</v>
      </c>
      <c r="DO7173" s="81">
        <v>0</v>
      </c>
      <c r="DP7173" s="81">
        <v>1.2167762127023076E-7</v>
      </c>
      <c r="DQ7173" s="81">
        <v>1.2167762127023076E-7</v>
      </c>
      <c r="DR7173" s="81">
        <v>0</v>
      </c>
      <c r="DS7173" s="81">
        <v>1.2167762127023076E-7</v>
      </c>
      <c r="DT7173" s="81">
        <v>1.2167762127023076E-7</v>
      </c>
      <c r="DU7173" s="81">
        <v>0</v>
      </c>
      <c r="DV7173" s="81">
        <v>1.2167762127023076E-7</v>
      </c>
      <c r="DW7173" s="81">
        <v>1.2167762127023076E-7</v>
      </c>
      <c r="GE7173" s="81" t="s">
        <v>449</v>
      </c>
      <c r="GF7173" s="81" t="s">
        <v>155</v>
      </c>
      <c r="GG7173" s="81" t="s">
        <v>511</v>
      </c>
      <c r="GH7173" s="81" t="s">
        <v>457</v>
      </c>
      <c r="GI7173" s="81">
        <v>2026</v>
      </c>
      <c r="GJ7173" s="81" t="s">
        <v>201</v>
      </c>
      <c r="GK7173" s="81">
        <v>233.23007680791369</v>
      </c>
      <c r="GL7173" s="81">
        <v>1.8</v>
      </c>
      <c r="GM7173" s="81">
        <v>2026</v>
      </c>
      <c r="GN7173" s="81" t="s">
        <v>173</v>
      </c>
      <c r="GO7173" s="81">
        <v>1.1148832299820636E-2</v>
      </c>
      <c r="GP7173" s="81">
        <v>10</v>
      </c>
      <c r="GQ7173" s="81">
        <v>0</v>
      </c>
      <c r="GR7173" s="81" t="s">
        <v>448</v>
      </c>
      <c r="GS7173" s="81">
        <v>1.1148832299820636E-2</v>
      </c>
      <c r="GT7173" s="81">
        <v>2.600243013605716</v>
      </c>
      <c r="GU7173" s="81">
        <v>1.1148832299820636E-2</v>
      </c>
      <c r="GV7173" s="81">
        <v>2.600243013605716</v>
      </c>
      <c r="GW7173" s="81">
        <v>1.1148832299820636E-2</v>
      </c>
      <c r="GX7173" s="81">
        <v>2.600243013605716</v>
      </c>
      <c r="GY7173" s="81">
        <v>1.1148832299820636E-2</v>
      </c>
      <c r="GZ7173" s="81">
        <v>2.600243013605716</v>
      </c>
    </row>
    <row r="7174" spans="98:208" x14ac:dyDescent="0.25">
      <c r="CT7174" s="81" t="s">
        <v>155</v>
      </c>
      <c r="CU7174" s="81" t="s">
        <v>505</v>
      </c>
      <c r="CV7174" s="81" t="s">
        <v>459</v>
      </c>
      <c r="CW7174" s="81">
        <v>2028</v>
      </c>
      <c r="CX7174" s="81">
        <v>0</v>
      </c>
      <c r="CY7174" s="81">
        <v>0</v>
      </c>
      <c r="CZ7174" s="81">
        <v>0</v>
      </c>
      <c r="DA7174" s="81">
        <v>0</v>
      </c>
      <c r="DB7174" s="81">
        <v>5.7770153400784778</v>
      </c>
      <c r="DC7174" s="81">
        <v>0.74733835430389006</v>
      </c>
      <c r="DD7174" s="81">
        <v>3.237951340101735</v>
      </c>
      <c r="DE7174" s="81">
        <v>1.791725645672853</v>
      </c>
      <c r="DF7174" s="81">
        <v>8.3319499833580078E-3</v>
      </c>
      <c r="DG7174" s="81">
        <v>8.3319499833580078E-3</v>
      </c>
      <c r="DH7174" s="81">
        <v>8.3319499833580078E-3</v>
      </c>
      <c r="DI7174" s="81">
        <v>8.3319499833580078E-3</v>
      </c>
      <c r="DJ7174" s="81">
        <v>1.518016520394643E-5</v>
      </c>
      <c r="DL7174" s="81">
        <v>0</v>
      </c>
      <c r="DM7174" s="81">
        <v>1.2648037721839325E-7</v>
      </c>
      <c r="DN7174" s="81">
        <v>1.2648037721839325E-7</v>
      </c>
      <c r="DO7174" s="81">
        <v>0</v>
      </c>
      <c r="DP7174" s="81">
        <v>1.2648037721839325E-7</v>
      </c>
      <c r="DQ7174" s="81">
        <v>1.2648037721839325E-7</v>
      </c>
      <c r="DR7174" s="81">
        <v>0</v>
      </c>
      <c r="DS7174" s="81">
        <v>1.2648037721839325E-7</v>
      </c>
      <c r="DT7174" s="81">
        <v>1.2648037721839325E-7</v>
      </c>
      <c r="DU7174" s="81">
        <v>0</v>
      </c>
      <c r="DV7174" s="81">
        <v>1.2648037721839325E-7</v>
      </c>
      <c r="DW7174" s="81">
        <v>1.2648037721839325E-7</v>
      </c>
      <c r="GE7174" s="81" t="s">
        <v>449</v>
      </c>
      <c r="GF7174" s="81" t="s">
        <v>155</v>
      </c>
      <c r="GG7174" s="81" t="s">
        <v>511</v>
      </c>
      <c r="GH7174" s="81" t="s">
        <v>457</v>
      </c>
      <c r="GI7174" s="81">
        <v>2027</v>
      </c>
      <c r="GJ7174" s="81" t="s">
        <v>201</v>
      </c>
      <c r="GK7174" s="81">
        <v>233.23007680791369</v>
      </c>
      <c r="GL7174" s="81">
        <v>1.8</v>
      </c>
      <c r="GM7174" s="81">
        <v>2027</v>
      </c>
      <c r="GN7174" s="81" t="s">
        <v>173</v>
      </c>
      <c r="GO7174" s="81">
        <v>1.1148832299820636E-2</v>
      </c>
      <c r="GP7174" s="81">
        <v>10</v>
      </c>
      <c r="GQ7174" s="81">
        <v>0</v>
      </c>
      <c r="GR7174" s="81" t="s">
        <v>448</v>
      </c>
      <c r="GS7174" s="81">
        <v>1.1148832299820636E-2</v>
      </c>
      <c r="GT7174" s="81">
        <v>2.600243013605716</v>
      </c>
      <c r="GU7174" s="81">
        <v>1.1148832299820636E-2</v>
      </c>
      <c r="GV7174" s="81">
        <v>2.600243013605716</v>
      </c>
      <c r="GW7174" s="81">
        <v>1.1148832299820636E-2</v>
      </c>
      <c r="GX7174" s="81">
        <v>2.600243013605716</v>
      </c>
      <c r="GY7174" s="81">
        <v>1.1148832299820636E-2</v>
      </c>
      <c r="GZ7174" s="81">
        <v>2.600243013605716</v>
      </c>
    </row>
    <row r="7175" spans="98:208" x14ac:dyDescent="0.25">
      <c r="CT7175" s="81" t="s">
        <v>155</v>
      </c>
      <c r="CU7175" s="81" t="s">
        <v>505</v>
      </c>
      <c r="CV7175" s="81" t="s">
        <v>459</v>
      </c>
      <c r="CW7175" s="81">
        <v>2029</v>
      </c>
      <c r="CX7175" s="81">
        <v>0</v>
      </c>
      <c r="CY7175" s="81">
        <v>0</v>
      </c>
      <c r="CZ7175" s="81">
        <v>0</v>
      </c>
      <c r="DA7175" s="81">
        <v>0</v>
      </c>
      <c r="DB7175" s="81">
        <v>5.7770153400784778</v>
      </c>
      <c r="DC7175" s="81">
        <v>0.74733835430389006</v>
      </c>
      <c r="DD7175" s="81">
        <v>3.237951340101735</v>
      </c>
      <c r="DE7175" s="81">
        <v>1.791725645672853</v>
      </c>
      <c r="DF7175" s="81">
        <v>8.3319499833580078E-3</v>
      </c>
      <c r="DG7175" s="81">
        <v>8.3319499833580078E-3</v>
      </c>
      <c r="DH7175" s="81">
        <v>8.3319499833580078E-3</v>
      </c>
      <c r="DI7175" s="81">
        <v>8.3319499833580078E-3</v>
      </c>
      <c r="DJ7175" s="81">
        <v>1.518016520394643E-5</v>
      </c>
      <c r="DL7175" s="81">
        <v>0</v>
      </c>
      <c r="DM7175" s="81">
        <v>1.2648037721839325E-7</v>
      </c>
      <c r="DN7175" s="81">
        <v>1.2648037721839325E-7</v>
      </c>
      <c r="DO7175" s="81">
        <v>0</v>
      </c>
      <c r="DP7175" s="81">
        <v>1.2648037721839325E-7</v>
      </c>
      <c r="DQ7175" s="81">
        <v>1.2648037721839325E-7</v>
      </c>
      <c r="DR7175" s="81">
        <v>0</v>
      </c>
      <c r="DS7175" s="81">
        <v>1.2648037721839325E-7</v>
      </c>
      <c r="DT7175" s="81">
        <v>1.2648037721839325E-7</v>
      </c>
      <c r="DU7175" s="81">
        <v>0</v>
      </c>
      <c r="DV7175" s="81">
        <v>1.2648037721839325E-7</v>
      </c>
      <c r="DW7175" s="81">
        <v>1.2648037721839325E-7</v>
      </c>
      <c r="GE7175" s="81" t="s">
        <v>449</v>
      </c>
      <c r="GF7175" s="81" t="s">
        <v>155</v>
      </c>
      <c r="GG7175" s="81" t="s">
        <v>511</v>
      </c>
      <c r="GH7175" s="81" t="s">
        <v>457</v>
      </c>
      <c r="GI7175" s="81">
        <v>2028</v>
      </c>
      <c r="GJ7175" s="81" t="s">
        <v>201</v>
      </c>
      <c r="GK7175" s="81">
        <v>247.27299216492409</v>
      </c>
      <c r="GL7175" s="81">
        <v>1.8</v>
      </c>
      <c r="GM7175" s="81">
        <v>2028</v>
      </c>
      <c r="GN7175" s="81" t="s">
        <v>173</v>
      </c>
      <c r="GO7175" s="81">
        <v>1.1148832299820636E-2</v>
      </c>
      <c r="GP7175" s="81">
        <v>10</v>
      </c>
      <c r="GQ7175" s="81">
        <v>0</v>
      </c>
      <c r="GR7175" s="81" t="s">
        <v>448</v>
      </c>
      <c r="GS7175" s="81">
        <v>1.1148832299820636E-2</v>
      </c>
      <c r="GT7175" s="81">
        <v>2.7568051219216008</v>
      </c>
      <c r="GU7175" s="81">
        <v>1.1148832299820636E-2</v>
      </c>
      <c r="GV7175" s="81">
        <v>2.7568051219216008</v>
      </c>
      <c r="GW7175" s="81">
        <v>1.1148832299820636E-2</v>
      </c>
      <c r="GX7175" s="81">
        <v>2.7568051219216008</v>
      </c>
      <c r="GY7175" s="81">
        <v>1.1148832299820636E-2</v>
      </c>
      <c r="GZ7175" s="81">
        <v>2.7568051219216008</v>
      </c>
    </row>
    <row r="7176" spans="98:208" x14ac:dyDescent="0.25">
      <c r="CT7176" s="81" t="s">
        <v>155</v>
      </c>
      <c r="CU7176" s="81" t="s">
        <v>505</v>
      </c>
      <c r="CV7176" s="81" t="s">
        <v>459</v>
      </c>
      <c r="CW7176" s="81">
        <v>2030</v>
      </c>
      <c r="CX7176" s="81">
        <v>0</v>
      </c>
      <c r="CY7176" s="81">
        <v>0</v>
      </c>
      <c r="CZ7176" s="81">
        <v>0</v>
      </c>
      <c r="DA7176" s="81">
        <v>0</v>
      </c>
      <c r="DB7176" s="81">
        <v>5.7770153400784778</v>
      </c>
      <c r="DC7176" s="81">
        <v>0.74733835430389006</v>
      </c>
      <c r="DD7176" s="81">
        <v>3.237951340101735</v>
      </c>
      <c r="DE7176" s="81">
        <v>1.791725645672853</v>
      </c>
      <c r="DF7176" s="81">
        <v>0</v>
      </c>
      <c r="DG7176" s="81">
        <v>8.3319499833580078E-3</v>
      </c>
      <c r="DH7176" s="81">
        <v>8.3319499833580078E-3</v>
      </c>
      <c r="DI7176" s="81">
        <v>8.3319499833580078E-3</v>
      </c>
      <c r="DJ7176" s="81">
        <v>1.518016520394643E-5</v>
      </c>
      <c r="DL7176" s="81">
        <v>0</v>
      </c>
      <c r="DM7176" s="81">
        <v>0</v>
      </c>
      <c r="DN7176" s="81">
        <v>0</v>
      </c>
      <c r="DO7176" s="81">
        <v>0</v>
      </c>
      <c r="DP7176" s="81">
        <v>1.2648037721839325E-7</v>
      </c>
      <c r="DQ7176" s="81">
        <v>1.2648037721839325E-7</v>
      </c>
      <c r="DR7176" s="81">
        <v>0</v>
      </c>
      <c r="DS7176" s="81">
        <v>1.2648037721839325E-7</v>
      </c>
      <c r="DT7176" s="81">
        <v>1.2648037721839325E-7</v>
      </c>
      <c r="DU7176" s="81">
        <v>0</v>
      </c>
      <c r="DV7176" s="81">
        <v>1.2648037721839325E-7</v>
      </c>
      <c r="DW7176" s="81">
        <v>1.2648037721839325E-7</v>
      </c>
      <c r="GE7176" s="81" t="s">
        <v>449</v>
      </c>
      <c r="GF7176" s="81" t="s">
        <v>155</v>
      </c>
      <c r="GG7176" s="81" t="s">
        <v>511</v>
      </c>
      <c r="GH7176" s="81" t="s">
        <v>457</v>
      </c>
      <c r="GI7176" s="81">
        <v>2029</v>
      </c>
      <c r="GJ7176" s="81" t="s">
        <v>201</v>
      </c>
      <c r="GK7176" s="81">
        <v>247.27299216492409</v>
      </c>
      <c r="GL7176" s="81">
        <v>1.8</v>
      </c>
      <c r="GM7176" s="81">
        <v>2029</v>
      </c>
      <c r="GN7176" s="81" t="s">
        <v>173</v>
      </c>
      <c r="GO7176" s="81">
        <v>1.1148832299820636E-2</v>
      </c>
      <c r="GP7176" s="81">
        <v>10</v>
      </c>
      <c r="GQ7176" s="81">
        <v>0</v>
      </c>
      <c r="GR7176" s="81" t="s">
        <v>448</v>
      </c>
      <c r="GS7176" s="81">
        <v>1.1148832299820636E-2</v>
      </c>
      <c r="GT7176" s="81">
        <v>2.7568051219216008</v>
      </c>
      <c r="GU7176" s="81">
        <v>1.1148832299820636E-2</v>
      </c>
      <c r="GV7176" s="81">
        <v>2.7568051219216008</v>
      </c>
      <c r="GW7176" s="81">
        <v>1.1148832299820636E-2</v>
      </c>
      <c r="GX7176" s="81">
        <v>2.7568051219216008</v>
      </c>
      <c r="GY7176" s="81">
        <v>1.1148832299820636E-2</v>
      </c>
      <c r="GZ7176" s="81">
        <v>2.7568051219216008</v>
      </c>
    </row>
    <row r="7177" spans="98:208" x14ac:dyDescent="0.25">
      <c r="CT7177" s="81" t="s">
        <v>155</v>
      </c>
      <c r="CU7177" s="81" t="s">
        <v>505</v>
      </c>
      <c r="CV7177" s="81" t="s">
        <v>459</v>
      </c>
      <c r="CW7177" s="81">
        <v>2031</v>
      </c>
      <c r="CX7177" s="81">
        <v>0</v>
      </c>
      <c r="CY7177" s="81">
        <v>0</v>
      </c>
      <c r="CZ7177" s="81">
        <v>0</v>
      </c>
      <c r="DA7177" s="81">
        <v>0</v>
      </c>
      <c r="DB7177" s="81">
        <v>5.7770153400784778</v>
      </c>
      <c r="DC7177" s="81">
        <v>0.74733835430389006</v>
      </c>
      <c r="DD7177" s="81">
        <v>3.237951340101735</v>
      </c>
      <c r="DE7177" s="81">
        <v>1.791725645672853</v>
      </c>
      <c r="DF7177" s="81">
        <v>0</v>
      </c>
      <c r="DG7177" s="81">
        <v>0</v>
      </c>
      <c r="DH7177" s="81">
        <v>8.3319499833580078E-3</v>
      </c>
      <c r="DI7177" s="81">
        <v>8.3319499833580078E-3</v>
      </c>
      <c r="DJ7177" s="81">
        <v>1.518016520394643E-5</v>
      </c>
      <c r="DL7177" s="81">
        <v>0</v>
      </c>
      <c r="DM7177" s="81">
        <v>0</v>
      </c>
      <c r="DN7177" s="81">
        <v>0</v>
      </c>
      <c r="DO7177" s="81">
        <v>0</v>
      </c>
      <c r="DP7177" s="81">
        <v>0</v>
      </c>
      <c r="DQ7177" s="81">
        <v>0</v>
      </c>
      <c r="DR7177" s="81">
        <v>0</v>
      </c>
      <c r="DS7177" s="81">
        <v>1.2648037721839325E-7</v>
      </c>
      <c r="DT7177" s="81">
        <v>1.2648037721839325E-7</v>
      </c>
      <c r="DU7177" s="81">
        <v>0</v>
      </c>
      <c r="DV7177" s="81">
        <v>1.2648037721839325E-7</v>
      </c>
      <c r="DW7177" s="81">
        <v>1.2648037721839325E-7</v>
      </c>
      <c r="GE7177" s="81" t="s">
        <v>449</v>
      </c>
      <c r="GF7177" s="81" t="s">
        <v>155</v>
      </c>
      <c r="GG7177" s="81" t="s">
        <v>511</v>
      </c>
      <c r="GH7177" s="81" t="s">
        <v>457</v>
      </c>
      <c r="GI7177" s="81">
        <v>2030</v>
      </c>
      <c r="GJ7177" s="81" t="s">
        <v>201</v>
      </c>
      <c r="GK7177" s="81">
        <v>247.27299216492409</v>
      </c>
      <c r="GL7177" s="81">
        <v>1.8</v>
      </c>
      <c r="GM7177" s="81">
        <v>2030</v>
      </c>
      <c r="GN7177" s="81" t="s">
        <v>173</v>
      </c>
      <c r="GO7177" s="81">
        <v>1.1148832299820636E-2</v>
      </c>
      <c r="GP7177" s="81">
        <v>10</v>
      </c>
      <c r="GQ7177" s="81">
        <v>0</v>
      </c>
      <c r="GR7177" s="81" t="s">
        <v>448</v>
      </c>
      <c r="GS7177" s="81">
        <v>0</v>
      </c>
      <c r="GT7177" s="81">
        <v>0</v>
      </c>
      <c r="GU7177" s="81">
        <v>1.1148832299820636E-2</v>
      </c>
      <c r="GV7177" s="81">
        <v>2.7568051219216008</v>
      </c>
      <c r="GW7177" s="81">
        <v>1.1148832299820636E-2</v>
      </c>
      <c r="GX7177" s="81">
        <v>2.7568051219216008</v>
      </c>
      <c r="GY7177" s="81">
        <v>1.1148832299820636E-2</v>
      </c>
      <c r="GZ7177" s="81">
        <v>2.7568051219216008</v>
      </c>
    </row>
    <row r="7178" spans="98:208" x14ac:dyDescent="0.25">
      <c r="CT7178" s="81" t="s">
        <v>155</v>
      </c>
      <c r="CU7178" s="81" t="s">
        <v>505</v>
      </c>
      <c r="CV7178" s="81" t="s">
        <v>459</v>
      </c>
      <c r="CW7178" s="81">
        <v>2032</v>
      </c>
      <c r="CX7178" s="81">
        <v>0</v>
      </c>
      <c r="CY7178" s="81">
        <v>0</v>
      </c>
      <c r="CZ7178" s="81">
        <v>0</v>
      </c>
      <c r="DA7178" s="81">
        <v>0</v>
      </c>
      <c r="DB7178" s="81">
        <v>5.7770153400784778</v>
      </c>
      <c r="DC7178" s="81">
        <v>0.74733835430389006</v>
      </c>
      <c r="DD7178" s="81">
        <v>3.237951340101735</v>
      </c>
      <c r="DE7178" s="81">
        <v>1.791725645672853</v>
      </c>
      <c r="DF7178" s="81">
        <v>0</v>
      </c>
      <c r="DG7178" s="81">
        <v>0</v>
      </c>
      <c r="DH7178" s="81">
        <v>0</v>
      </c>
      <c r="DI7178" s="81">
        <v>8.3319499833580078E-3</v>
      </c>
      <c r="DJ7178" s="81">
        <v>1.518016520394643E-5</v>
      </c>
      <c r="DL7178" s="81">
        <v>0</v>
      </c>
      <c r="DM7178" s="81">
        <v>0</v>
      </c>
      <c r="DN7178" s="81">
        <v>0</v>
      </c>
      <c r="DO7178" s="81">
        <v>0</v>
      </c>
      <c r="DP7178" s="81">
        <v>0</v>
      </c>
      <c r="DQ7178" s="81">
        <v>0</v>
      </c>
      <c r="DR7178" s="81">
        <v>0</v>
      </c>
      <c r="DS7178" s="81">
        <v>0</v>
      </c>
      <c r="DT7178" s="81">
        <v>0</v>
      </c>
      <c r="DU7178" s="81">
        <v>0</v>
      </c>
      <c r="DV7178" s="81">
        <v>1.2648037721839325E-7</v>
      </c>
      <c r="DW7178" s="81">
        <v>1.2648037721839325E-7</v>
      </c>
      <c r="GE7178" s="81" t="s">
        <v>449</v>
      </c>
      <c r="GF7178" s="81" t="s">
        <v>155</v>
      </c>
      <c r="GG7178" s="81" t="s">
        <v>511</v>
      </c>
      <c r="GH7178" s="81" t="s">
        <v>457</v>
      </c>
      <c r="GI7178" s="81">
        <v>2031</v>
      </c>
      <c r="GJ7178" s="81" t="s">
        <v>201</v>
      </c>
      <c r="GK7178" s="81">
        <v>247.27299216492409</v>
      </c>
      <c r="GL7178" s="81">
        <v>1.8</v>
      </c>
      <c r="GM7178" s="81">
        <v>2031</v>
      </c>
      <c r="GN7178" s="81" t="s">
        <v>173</v>
      </c>
      <c r="GO7178" s="81">
        <v>1.1148832299820636E-2</v>
      </c>
      <c r="GP7178" s="81">
        <v>10</v>
      </c>
      <c r="GQ7178" s="81">
        <v>0</v>
      </c>
      <c r="GR7178" s="81" t="s">
        <v>448</v>
      </c>
      <c r="GS7178" s="81">
        <v>0</v>
      </c>
      <c r="GT7178" s="81">
        <v>0</v>
      </c>
      <c r="GU7178" s="81">
        <v>0</v>
      </c>
      <c r="GV7178" s="81">
        <v>0</v>
      </c>
      <c r="GW7178" s="81">
        <v>1.1148832299820636E-2</v>
      </c>
      <c r="GX7178" s="81">
        <v>2.7568051219216008</v>
      </c>
      <c r="GY7178" s="81">
        <v>1.1148832299820636E-2</v>
      </c>
      <c r="GZ7178" s="81">
        <v>2.7568051219216008</v>
      </c>
    </row>
    <row r="7179" spans="98:208" x14ac:dyDescent="0.25">
      <c r="CT7179" s="81" t="s">
        <v>155</v>
      </c>
      <c r="CU7179" s="81" t="s">
        <v>505</v>
      </c>
      <c r="CV7179" s="81" t="s">
        <v>460</v>
      </c>
      <c r="CW7179" s="81">
        <v>2020</v>
      </c>
      <c r="CX7179" s="81">
        <v>0</v>
      </c>
      <c r="CY7179" s="81">
        <v>0</v>
      </c>
      <c r="CZ7179" s="81">
        <v>0</v>
      </c>
      <c r="DA7179" s="81">
        <v>0</v>
      </c>
      <c r="DB7179" s="81">
        <v>7.7900575334948499E-2</v>
      </c>
      <c r="DC7179" s="81">
        <v>3.6425060683954492E-2</v>
      </c>
      <c r="DD7179" s="81">
        <v>1.580872452543261E-3</v>
      </c>
      <c r="DE7179" s="81">
        <v>3.9894642198450729E-2</v>
      </c>
      <c r="DF7179" s="81">
        <v>4.060968930761986E-4</v>
      </c>
      <c r="DG7179" s="81">
        <v>0</v>
      </c>
      <c r="DH7179" s="81">
        <v>0</v>
      </c>
      <c r="DI7179" s="81">
        <v>0</v>
      </c>
      <c r="DJ7179" s="81">
        <v>2.6067717031014251E-3</v>
      </c>
      <c r="DL7179" s="81">
        <v>0</v>
      </c>
      <c r="DM7179" s="81">
        <v>1.0586018895884396E-6</v>
      </c>
      <c r="DN7179" s="81">
        <v>1.0586018895884396E-6</v>
      </c>
      <c r="DO7179" s="81">
        <v>0</v>
      </c>
      <c r="DP7179" s="81">
        <v>0</v>
      </c>
      <c r="DQ7179" s="81">
        <v>0</v>
      </c>
      <c r="DR7179" s="81">
        <v>0</v>
      </c>
      <c r="DS7179" s="81">
        <v>0</v>
      </c>
      <c r="DT7179" s="81">
        <v>0</v>
      </c>
      <c r="DU7179" s="81">
        <v>0</v>
      </c>
      <c r="DV7179" s="81">
        <v>0</v>
      </c>
      <c r="DW7179" s="81">
        <v>0</v>
      </c>
      <c r="GE7179" s="81" t="s">
        <v>449</v>
      </c>
      <c r="GF7179" s="81" t="s">
        <v>155</v>
      </c>
      <c r="GG7179" s="81" t="s">
        <v>511</v>
      </c>
      <c r="GH7179" s="81" t="s">
        <v>457</v>
      </c>
      <c r="GI7179" s="81">
        <v>2032</v>
      </c>
      <c r="GJ7179" s="81" t="s">
        <v>201</v>
      </c>
      <c r="GK7179" s="81">
        <v>247.27299216492409</v>
      </c>
      <c r="GL7179" s="81">
        <v>1.8</v>
      </c>
      <c r="GM7179" s="81">
        <v>2032</v>
      </c>
      <c r="GN7179" s="81" t="s">
        <v>173</v>
      </c>
      <c r="GO7179" s="81">
        <v>1.1148832299820636E-2</v>
      </c>
      <c r="GP7179" s="81">
        <v>10</v>
      </c>
      <c r="GQ7179" s="81">
        <v>0</v>
      </c>
      <c r="GR7179" s="81" t="s">
        <v>448</v>
      </c>
      <c r="GS7179" s="81">
        <v>0</v>
      </c>
      <c r="GT7179" s="81">
        <v>0</v>
      </c>
      <c r="GU7179" s="81">
        <v>0</v>
      </c>
      <c r="GV7179" s="81">
        <v>0</v>
      </c>
      <c r="GW7179" s="81">
        <v>0</v>
      </c>
      <c r="GX7179" s="81">
        <v>0</v>
      </c>
      <c r="GY7179" s="81">
        <v>1.1148832299820636E-2</v>
      </c>
      <c r="GZ7179" s="81">
        <v>2.7568051219216008</v>
      </c>
    </row>
    <row r="7180" spans="98:208" x14ac:dyDescent="0.25">
      <c r="CT7180" s="81" t="s">
        <v>155</v>
      </c>
      <c r="CU7180" s="81" t="s">
        <v>505</v>
      </c>
      <c r="CV7180" s="81" t="s">
        <v>460</v>
      </c>
      <c r="CW7180" s="81">
        <v>2021</v>
      </c>
      <c r="CX7180" s="81">
        <v>0</v>
      </c>
      <c r="CY7180" s="81">
        <v>0</v>
      </c>
      <c r="CZ7180" s="81">
        <v>0</v>
      </c>
      <c r="DA7180" s="81">
        <v>0</v>
      </c>
      <c r="DB7180" s="81">
        <v>7.7900575334948499E-2</v>
      </c>
      <c r="DC7180" s="81">
        <v>3.6425060683954492E-2</v>
      </c>
      <c r="DD7180" s="81">
        <v>1.580872452543261E-3</v>
      </c>
      <c r="DE7180" s="81">
        <v>3.9894642198450729E-2</v>
      </c>
      <c r="DF7180" s="81">
        <v>4.060968930761986E-4</v>
      </c>
      <c r="DG7180" s="81">
        <v>4.060968930761986E-4</v>
      </c>
      <c r="DH7180" s="81">
        <v>0</v>
      </c>
      <c r="DI7180" s="81">
        <v>0</v>
      </c>
      <c r="DJ7180" s="81">
        <v>2.6067717031014251E-3</v>
      </c>
      <c r="DL7180" s="81">
        <v>0</v>
      </c>
      <c r="DM7180" s="81">
        <v>1.0586018895884396E-6</v>
      </c>
      <c r="DN7180" s="81">
        <v>1.0586018895884396E-6</v>
      </c>
      <c r="DO7180" s="81">
        <v>0</v>
      </c>
      <c r="DP7180" s="81">
        <v>1.0586018895884396E-6</v>
      </c>
      <c r="DQ7180" s="81">
        <v>1.0586018895884396E-6</v>
      </c>
      <c r="DR7180" s="81">
        <v>0</v>
      </c>
      <c r="DS7180" s="81">
        <v>0</v>
      </c>
      <c r="DT7180" s="81">
        <v>0</v>
      </c>
      <c r="DU7180" s="81">
        <v>0</v>
      </c>
      <c r="DV7180" s="81">
        <v>0</v>
      </c>
      <c r="DW7180" s="81">
        <v>0</v>
      </c>
      <c r="GE7180" s="81" t="s">
        <v>449</v>
      </c>
      <c r="GF7180" s="81" t="s">
        <v>155</v>
      </c>
      <c r="GG7180" s="81" t="s">
        <v>511</v>
      </c>
      <c r="GH7180" s="81" t="s">
        <v>458</v>
      </c>
      <c r="GI7180" s="81">
        <v>2021</v>
      </c>
      <c r="GJ7180" s="81" t="s">
        <v>201</v>
      </c>
      <c r="GK7180" s="81">
        <v>222.22942162782479</v>
      </c>
      <c r="GL7180" s="81">
        <v>1.8</v>
      </c>
      <c r="GM7180" s="81">
        <v>2021</v>
      </c>
      <c r="GN7180" s="81" t="s">
        <v>173</v>
      </c>
      <c r="GO7180" s="81">
        <v>1.1148832299820636E-2</v>
      </c>
      <c r="GP7180" s="81">
        <v>10</v>
      </c>
      <c r="GQ7180" s="81">
        <v>0</v>
      </c>
      <c r="GR7180" s="81" t="s">
        <v>448</v>
      </c>
      <c r="GS7180" s="81">
        <v>1.1148832299820636E-2</v>
      </c>
      <c r="GT7180" s="81">
        <v>2.4775985538147518</v>
      </c>
      <c r="GU7180" s="81">
        <v>1.1148832299820636E-2</v>
      </c>
      <c r="GV7180" s="81">
        <v>2.4775985538147518</v>
      </c>
      <c r="GW7180" s="81">
        <v>0</v>
      </c>
      <c r="GX7180" s="81">
        <v>0</v>
      </c>
      <c r="GY7180" s="81">
        <v>0</v>
      </c>
      <c r="GZ7180" s="81">
        <v>0</v>
      </c>
    </row>
    <row r="7181" spans="98:208" x14ac:dyDescent="0.25">
      <c r="CT7181" s="81" t="s">
        <v>155</v>
      </c>
      <c r="CU7181" s="81" t="s">
        <v>505</v>
      </c>
      <c r="CV7181" s="81" t="s">
        <v>460</v>
      </c>
      <c r="CW7181" s="81">
        <v>2022</v>
      </c>
      <c r="CX7181" s="81">
        <v>0</v>
      </c>
      <c r="CY7181" s="81">
        <v>0</v>
      </c>
      <c r="CZ7181" s="81">
        <v>0</v>
      </c>
      <c r="DA7181" s="81">
        <v>0</v>
      </c>
      <c r="DB7181" s="81">
        <v>7.7900575334948499E-2</v>
      </c>
      <c r="DC7181" s="81">
        <v>3.6425060683954492E-2</v>
      </c>
      <c r="DD7181" s="81">
        <v>1.580872452543261E-3</v>
      </c>
      <c r="DE7181" s="81">
        <v>3.9894642198450729E-2</v>
      </c>
      <c r="DF7181" s="81">
        <v>4.060968930761986E-4</v>
      </c>
      <c r="DG7181" s="81">
        <v>4.060968930761986E-4</v>
      </c>
      <c r="DH7181" s="81">
        <v>4.060968930761986E-4</v>
      </c>
      <c r="DI7181" s="81">
        <v>0</v>
      </c>
      <c r="DJ7181" s="81">
        <v>2.6067717031014251E-3</v>
      </c>
      <c r="DL7181" s="81">
        <v>0</v>
      </c>
      <c r="DM7181" s="81">
        <v>1.0586018895884396E-6</v>
      </c>
      <c r="DN7181" s="81">
        <v>1.0586018895884396E-6</v>
      </c>
      <c r="DO7181" s="81">
        <v>0</v>
      </c>
      <c r="DP7181" s="81">
        <v>1.0586018895884396E-6</v>
      </c>
      <c r="DQ7181" s="81">
        <v>1.0586018895884396E-6</v>
      </c>
      <c r="DR7181" s="81">
        <v>0</v>
      </c>
      <c r="DS7181" s="81">
        <v>1.0586018895884396E-6</v>
      </c>
      <c r="DT7181" s="81">
        <v>1.0586018895884396E-6</v>
      </c>
      <c r="DU7181" s="81">
        <v>0</v>
      </c>
      <c r="DV7181" s="81">
        <v>0</v>
      </c>
      <c r="DW7181" s="81">
        <v>0</v>
      </c>
      <c r="GE7181" s="81" t="s">
        <v>449</v>
      </c>
      <c r="GF7181" s="81" t="s">
        <v>155</v>
      </c>
      <c r="GG7181" s="81" t="s">
        <v>511</v>
      </c>
      <c r="GH7181" s="81" t="s">
        <v>458</v>
      </c>
      <c r="GI7181" s="81">
        <v>2022</v>
      </c>
      <c r="GJ7181" s="81" t="s">
        <v>201</v>
      </c>
      <c r="GK7181" s="81">
        <v>222.22942162782479</v>
      </c>
      <c r="GL7181" s="81">
        <v>1.8</v>
      </c>
      <c r="GM7181" s="81">
        <v>2022</v>
      </c>
      <c r="GN7181" s="81" t="s">
        <v>173</v>
      </c>
      <c r="GO7181" s="81">
        <v>1.1148832299820636E-2</v>
      </c>
      <c r="GP7181" s="81">
        <v>10</v>
      </c>
      <c r="GQ7181" s="81">
        <v>0</v>
      </c>
      <c r="GR7181" s="81" t="s">
        <v>448</v>
      </c>
      <c r="GS7181" s="81">
        <v>1.1148832299820636E-2</v>
      </c>
      <c r="GT7181" s="81">
        <v>2.4775985538147518</v>
      </c>
      <c r="GU7181" s="81">
        <v>1.1148832299820636E-2</v>
      </c>
      <c r="GV7181" s="81">
        <v>2.4775985538147518</v>
      </c>
      <c r="GW7181" s="81">
        <v>1.1148832299820636E-2</v>
      </c>
      <c r="GX7181" s="81">
        <v>2.4775985538147518</v>
      </c>
      <c r="GY7181" s="81">
        <v>0</v>
      </c>
      <c r="GZ7181" s="81">
        <v>0</v>
      </c>
    </row>
    <row r="7182" spans="98:208" x14ac:dyDescent="0.25">
      <c r="CT7182" s="81" t="s">
        <v>155</v>
      </c>
      <c r="CU7182" s="81" t="s">
        <v>505</v>
      </c>
      <c r="CV7182" s="81" t="s">
        <v>460</v>
      </c>
      <c r="CW7182" s="81">
        <v>2023</v>
      </c>
      <c r="CX7182" s="81">
        <v>0</v>
      </c>
      <c r="CY7182" s="81">
        <v>0</v>
      </c>
      <c r="CZ7182" s="81">
        <v>0</v>
      </c>
      <c r="DA7182" s="81">
        <v>0</v>
      </c>
      <c r="DB7182" s="81">
        <v>8.040826903697719E-2</v>
      </c>
      <c r="DC7182" s="81">
        <v>3.7590224611390742E-2</v>
      </c>
      <c r="DD7182" s="81">
        <v>1.6314334115687321E-3</v>
      </c>
      <c r="DE7182" s="81">
        <v>4.1186611014017722E-2</v>
      </c>
      <c r="DF7182" s="81">
        <v>4.1908711030498575E-4</v>
      </c>
      <c r="DG7182" s="81">
        <v>4.1908711030498575E-4</v>
      </c>
      <c r="DH7182" s="81">
        <v>4.1908711030498575E-4</v>
      </c>
      <c r="DI7182" s="81">
        <v>4.1908711030498575E-4</v>
      </c>
      <c r="DJ7182" s="81">
        <v>2.6067717031014251E-3</v>
      </c>
      <c r="DL7182" s="81">
        <v>0</v>
      </c>
      <c r="DM7182" s="81">
        <v>1.0924644202775825E-6</v>
      </c>
      <c r="DN7182" s="81">
        <v>1.0924644202775825E-6</v>
      </c>
      <c r="DO7182" s="81">
        <v>0</v>
      </c>
      <c r="DP7182" s="81">
        <v>1.0924644202775825E-6</v>
      </c>
      <c r="DQ7182" s="81">
        <v>1.0924644202775825E-6</v>
      </c>
      <c r="DR7182" s="81">
        <v>0</v>
      </c>
      <c r="DS7182" s="81">
        <v>1.0924644202775825E-6</v>
      </c>
      <c r="DT7182" s="81">
        <v>1.0924644202775825E-6</v>
      </c>
      <c r="DU7182" s="81">
        <v>0</v>
      </c>
      <c r="DV7182" s="81">
        <v>1.0924644202775825E-6</v>
      </c>
      <c r="DW7182" s="81">
        <v>1.0924644202775825E-6</v>
      </c>
      <c r="GE7182" s="81" t="s">
        <v>449</v>
      </c>
      <c r="GF7182" s="81" t="s">
        <v>155</v>
      </c>
      <c r="GG7182" s="81" t="s">
        <v>511</v>
      </c>
      <c r="GH7182" s="81" t="s">
        <v>458</v>
      </c>
      <c r="GI7182" s="81">
        <v>2023</v>
      </c>
      <c r="GJ7182" s="81" t="s">
        <v>201</v>
      </c>
      <c r="GK7182" s="81">
        <v>233.23007680791369</v>
      </c>
      <c r="GL7182" s="81">
        <v>1.8</v>
      </c>
      <c r="GM7182" s="81">
        <v>2023</v>
      </c>
      <c r="GN7182" s="81" t="s">
        <v>173</v>
      </c>
      <c r="GO7182" s="81">
        <v>1.1148832299820636E-2</v>
      </c>
      <c r="GP7182" s="81">
        <v>10</v>
      </c>
      <c r="GQ7182" s="81">
        <v>0</v>
      </c>
      <c r="GR7182" s="81" t="s">
        <v>448</v>
      </c>
      <c r="GS7182" s="81">
        <v>1.1148832299820636E-2</v>
      </c>
      <c r="GT7182" s="81">
        <v>2.600243013605716</v>
      </c>
      <c r="GU7182" s="81">
        <v>1.1148832299820636E-2</v>
      </c>
      <c r="GV7182" s="81">
        <v>2.600243013605716</v>
      </c>
      <c r="GW7182" s="81">
        <v>1.1148832299820636E-2</v>
      </c>
      <c r="GX7182" s="81">
        <v>2.600243013605716</v>
      </c>
      <c r="GY7182" s="81">
        <v>1.1148832299820636E-2</v>
      </c>
      <c r="GZ7182" s="81">
        <v>2.600243013605716</v>
      </c>
    </row>
    <row r="7183" spans="98:208" x14ac:dyDescent="0.25">
      <c r="CT7183" s="81" t="s">
        <v>155</v>
      </c>
      <c r="CU7183" s="81" t="s">
        <v>505</v>
      </c>
      <c r="CV7183" s="81" t="s">
        <v>460</v>
      </c>
      <c r="CW7183" s="81">
        <v>2024</v>
      </c>
      <c r="CX7183" s="81">
        <v>0</v>
      </c>
      <c r="CY7183" s="81">
        <v>0</v>
      </c>
      <c r="CZ7183" s="81">
        <v>0</v>
      </c>
      <c r="DA7183" s="81">
        <v>0</v>
      </c>
      <c r="DB7183" s="81">
        <v>8.040826903697719E-2</v>
      </c>
      <c r="DC7183" s="81">
        <v>3.7590224611390742E-2</v>
      </c>
      <c r="DD7183" s="81">
        <v>1.6314334115687321E-3</v>
      </c>
      <c r="DE7183" s="81">
        <v>4.1186611014017722E-2</v>
      </c>
      <c r="DF7183" s="81">
        <v>4.1908711030498575E-4</v>
      </c>
      <c r="DG7183" s="81">
        <v>4.1908711030498575E-4</v>
      </c>
      <c r="DH7183" s="81">
        <v>4.1908711030498575E-4</v>
      </c>
      <c r="DI7183" s="81">
        <v>4.1908711030498575E-4</v>
      </c>
      <c r="DJ7183" s="81">
        <v>2.6067717031014251E-3</v>
      </c>
      <c r="DL7183" s="81">
        <v>0</v>
      </c>
      <c r="DM7183" s="81">
        <v>1.0924644202775825E-6</v>
      </c>
      <c r="DN7183" s="81">
        <v>1.0924644202775825E-6</v>
      </c>
      <c r="DO7183" s="81">
        <v>0</v>
      </c>
      <c r="DP7183" s="81">
        <v>1.0924644202775825E-6</v>
      </c>
      <c r="DQ7183" s="81">
        <v>1.0924644202775825E-6</v>
      </c>
      <c r="DR7183" s="81">
        <v>0</v>
      </c>
      <c r="DS7183" s="81">
        <v>1.0924644202775825E-6</v>
      </c>
      <c r="DT7183" s="81">
        <v>1.0924644202775825E-6</v>
      </c>
      <c r="DU7183" s="81">
        <v>0</v>
      </c>
      <c r="DV7183" s="81">
        <v>1.0924644202775825E-6</v>
      </c>
      <c r="DW7183" s="81">
        <v>1.0924644202775825E-6</v>
      </c>
      <c r="GE7183" s="81" t="s">
        <v>449</v>
      </c>
      <c r="GF7183" s="81" t="s">
        <v>155</v>
      </c>
      <c r="GG7183" s="81" t="s">
        <v>511</v>
      </c>
      <c r="GH7183" s="81" t="s">
        <v>458</v>
      </c>
      <c r="GI7183" s="81">
        <v>2024</v>
      </c>
      <c r="GJ7183" s="81" t="s">
        <v>201</v>
      </c>
      <c r="GK7183" s="81">
        <v>233.23007680791369</v>
      </c>
      <c r="GL7183" s="81">
        <v>1.8</v>
      </c>
      <c r="GM7183" s="81">
        <v>2024</v>
      </c>
      <c r="GN7183" s="81" t="s">
        <v>173</v>
      </c>
      <c r="GO7183" s="81">
        <v>1.1148832299820636E-2</v>
      </c>
      <c r="GP7183" s="81">
        <v>10</v>
      </c>
      <c r="GQ7183" s="81">
        <v>0</v>
      </c>
      <c r="GR7183" s="81" t="s">
        <v>448</v>
      </c>
      <c r="GS7183" s="81">
        <v>1.1148832299820636E-2</v>
      </c>
      <c r="GT7183" s="81">
        <v>2.600243013605716</v>
      </c>
      <c r="GU7183" s="81">
        <v>1.1148832299820636E-2</v>
      </c>
      <c r="GV7183" s="81">
        <v>2.600243013605716</v>
      </c>
      <c r="GW7183" s="81">
        <v>1.1148832299820636E-2</v>
      </c>
      <c r="GX7183" s="81">
        <v>2.600243013605716</v>
      </c>
      <c r="GY7183" s="81">
        <v>1.1148832299820636E-2</v>
      </c>
      <c r="GZ7183" s="81">
        <v>2.600243013605716</v>
      </c>
    </row>
    <row r="7184" spans="98:208" x14ac:dyDescent="0.25">
      <c r="CT7184" s="81" t="s">
        <v>155</v>
      </c>
      <c r="CU7184" s="81" t="s">
        <v>505</v>
      </c>
      <c r="CV7184" s="81" t="s">
        <v>460</v>
      </c>
      <c r="CW7184" s="81">
        <v>2025</v>
      </c>
      <c r="CX7184" s="81">
        <v>0</v>
      </c>
      <c r="CY7184" s="81">
        <v>0</v>
      </c>
      <c r="CZ7184" s="81">
        <v>0</v>
      </c>
      <c r="DA7184" s="81">
        <v>0</v>
      </c>
      <c r="DB7184" s="81">
        <v>8.040826903697719E-2</v>
      </c>
      <c r="DC7184" s="81">
        <v>3.7590224611390742E-2</v>
      </c>
      <c r="DD7184" s="81">
        <v>1.6314334115687321E-3</v>
      </c>
      <c r="DE7184" s="81">
        <v>4.1186611014017722E-2</v>
      </c>
      <c r="DF7184" s="81">
        <v>4.1908711030498575E-4</v>
      </c>
      <c r="DG7184" s="81">
        <v>4.1908711030498575E-4</v>
      </c>
      <c r="DH7184" s="81">
        <v>4.1908711030498575E-4</v>
      </c>
      <c r="DI7184" s="81">
        <v>4.1908711030498575E-4</v>
      </c>
      <c r="DJ7184" s="81">
        <v>2.6067717031014251E-3</v>
      </c>
      <c r="DL7184" s="81">
        <v>0</v>
      </c>
      <c r="DM7184" s="81">
        <v>1.0924644202775825E-6</v>
      </c>
      <c r="DN7184" s="81">
        <v>1.0924644202775825E-6</v>
      </c>
      <c r="DO7184" s="81">
        <v>0</v>
      </c>
      <c r="DP7184" s="81">
        <v>1.0924644202775825E-6</v>
      </c>
      <c r="DQ7184" s="81">
        <v>1.0924644202775825E-6</v>
      </c>
      <c r="DR7184" s="81">
        <v>0</v>
      </c>
      <c r="DS7184" s="81">
        <v>1.0924644202775825E-6</v>
      </c>
      <c r="DT7184" s="81">
        <v>1.0924644202775825E-6</v>
      </c>
      <c r="DU7184" s="81">
        <v>0</v>
      </c>
      <c r="DV7184" s="81">
        <v>1.0924644202775825E-6</v>
      </c>
      <c r="DW7184" s="81">
        <v>1.0924644202775825E-6</v>
      </c>
      <c r="GE7184" s="81" t="s">
        <v>449</v>
      </c>
      <c r="GF7184" s="81" t="s">
        <v>155</v>
      </c>
      <c r="GG7184" s="81" t="s">
        <v>511</v>
      </c>
      <c r="GH7184" s="81" t="s">
        <v>458</v>
      </c>
      <c r="GI7184" s="81">
        <v>2025</v>
      </c>
      <c r="GJ7184" s="81" t="s">
        <v>201</v>
      </c>
      <c r="GK7184" s="81">
        <v>233.23007680791369</v>
      </c>
      <c r="GL7184" s="81">
        <v>1.8</v>
      </c>
      <c r="GM7184" s="81">
        <v>2025</v>
      </c>
      <c r="GN7184" s="81" t="s">
        <v>173</v>
      </c>
      <c r="GO7184" s="81">
        <v>1.1148832299820636E-2</v>
      </c>
      <c r="GP7184" s="81">
        <v>10</v>
      </c>
      <c r="GQ7184" s="81">
        <v>0</v>
      </c>
      <c r="GR7184" s="81" t="s">
        <v>448</v>
      </c>
      <c r="GS7184" s="81">
        <v>1.1148832299820636E-2</v>
      </c>
      <c r="GT7184" s="81">
        <v>2.600243013605716</v>
      </c>
      <c r="GU7184" s="81">
        <v>1.1148832299820636E-2</v>
      </c>
      <c r="GV7184" s="81">
        <v>2.600243013605716</v>
      </c>
      <c r="GW7184" s="81">
        <v>1.1148832299820636E-2</v>
      </c>
      <c r="GX7184" s="81">
        <v>2.600243013605716</v>
      </c>
      <c r="GY7184" s="81">
        <v>1.1148832299820636E-2</v>
      </c>
      <c r="GZ7184" s="81">
        <v>2.600243013605716</v>
      </c>
    </row>
    <row r="7185" spans="98:208" x14ac:dyDescent="0.25">
      <c r="CT7185" s="81" t="s">
        <v>155</v>
      </c>
      <c r="CU7185" s="81" t="s">
        <v>505</v>
      </c>
      <c r="CV7185" s="81" t="s">
        <v>460</v>
      </c>
      <c r="CW7185" s="81">
        <v>2026</v>
      </c>
      <c r="CX7185" s="81">
        <v>0</v>
      </c>
      <c r="CY7185" s="81">
        <v>0</v>
      </c>
      <c r="CZ7185" s="81">
        <v>0</v>
      </c>
      <c r="DA7185" s="81">
        <v>0</v>
      </c>
      <c r="DB7185" s="81">
        <v>8.040826903697719E-2</v>
      </c>
      <c r="DC7185" s="81">
        <v>3.7590224611390742E-2</v>
      </c>
      <c r="DD7185" s="81">
        <v>1.6314334115687321E-3</v>
      </c>
      <c r="DE7185" s="81">
        <v>4.1186611014017722E-2</v>
      </c>
      <c r="DF7185" s="81">
        <v>4.1908711030498575E-4</v>
      </c>
      <c r="DG7185" s="81">
        <v>4.1908711030498575E-4</v>
      </c>
      <c r="DH7185" s="81">
        <v>4.1908711030498575E-4</v>
      </c>
      <c r="DI7185" s="81">
        <v>4.1908711030498575E-4</v>
      </c>
      <c r="DJ7185" s="81">
        <v>2.6067717031014251E-3</v>
      </c>
      <c r="DL7185" s="81">
        <v>0</v>
      </c>
      <c r="DM7185" s="81">
        <v>1.0924644202775825E-6</v>
      </c>
      <c r="DN7185" s="81">
        <v>1.0924644202775825E-6</v>
      </c>
      <c r="DO7185" s="81">
        <v>0</v>
      </c>
      <c r="DP7185" s="81">
        <v>1.0924644202775825E-6</v>
      </c>
      <c r="DQ7185" s="81">
        <v>1.0924644202775825E-6</v>
      </c>
      <c r="DR7185" s="81">
        <v>0</v>
      </c>
      <c r="DS7185" s="81">
        <v>1.0924644202775825E-6</v>
      </c>
      <c r="DT7185" s="81">
        <v>1.0924644202775825E-6</v>
      </c>
      <c r="DU7185" s="81">
        <v>0</v>
      </c>
      <c r="DV7185" s="81">
        <v>1.0924644202775825E-6</v>
      </c>
      <c r="DW7185" s="81">
        <v>1.0924644202775825E-6</v>
      </c>
      <c r="GE7185" s="81" t="s">
        <v>449</v>
      </c>
      <c r="GF7185" s="81" t="s">
        <v>155</v>
      </c>
      <c r="GG7185" s="81" t="s">
        <v>511</v>
      </c>
      <c r="GH7185" s="81" t="s">
        <v>458</v>
      </c>
      <c r="GI7185" s="81">
        <v>2026</v>
      </c>
      <c r="GJ7185" s="81" t="s">
        <v>201</v>
      </c>
      <c r="GK7185" s="81">
        <v>233.23007680791369</v>
      </c>
      <c r="GL7185" s="81">
        <v>1.8</v>
      </c>
      <c r="GM7185" s="81">
        <v>2026</v>
      </c>
      <c r="GN7185" s="81" t="s">
        <v>173</v>
      </c>
      <c r="GO7185" s="81">
        <v>1.1148832299820636E-2</v>
      </c>
      <c r="GP7185" s="81">
        <v>10</v>
      </c>
      <c r="GQ7185" s="81">
        <v>0</v>
      </c>
      <c r="GR7185" s="81" t="s">
        <v>448</v>
      </c>
      <c r="GS7185" s="81">
        <v>1.1148832299820636E-2</v>
      </c>
      <c r="GT7185" s="81">
        <v>2.600243013605716</v>
      </c>
      <c r="GU7185" s="81">
        <v>1.1148832299820636E-2</v>
      </c>
      <c r="GV7185" s="81">
        <v>2.600243013605716</v>
      </c>
      <c r="GW7185" s="81">
        <v>1.1148832299820636E-2</v>
      </c>
      <c r="GX7185" s="81">
        <v>2.600243013605716</v>
      </c>
      <c r="GY7185" s="81">
        <v>1.1148832299820636E-2</v>
      </c>
      <c r="GZ7185" s="81">
        <v>2.600243013605716</v>
      </c>
    </row>
    <row r="7186" spans="98:208" x14ac:dyDescent="0.25">
      <c r="CT7186" s="81" t="s">
        <v>155</v>
      </c>
      <c r="CU7186" s="81" t="s">
        <v>505</v>
      </c>
      <c r="CV7186" s="81" t="s">
        <v>460</v>
      </c>
      <c r="CW7186" s="81">
        <v>2027</v>
      </c>
      <c r="CX7186" s="81">
        <v>0</v>
      </c>
      <c r="CY7186" s="81">
        <v>0</v>
      </c>
      <c r="CZ7186" s="81">
        <v>0</v>
      </c>
      <c r="DA7186" s="81">
        <v>0</v>
      </c>
      <c r="DB7186" s="81">
        <v>8.040826903697719E-2</v>
      </c>
      <c r="DC7186" s="81">
        <v>3.7590224611390742E-2</v>
      </c>
      <c r="DD7186" s="81">
        <v>1.6314334115687321E-3</v>
      </c>
      <c r="DE7186" s="81">
        <v>4.1186611014017722E-2</v>
      </c>
      <c r="DF7186" s="81">
        <v>4.1908711030498575E-4</v>
      </c>
      <c r="DG7186" s="81">
        <v>4.1908711030498575E-4</v>
      </c>
      <c r="DH7186" s="81">
        <v>4.1908711030498575E-4</v>
      </c>
      <c r="DI7186" s="81">
        <v>4.1908711030498575E-4</v>
      </c>
      <c r="DJ7186" s="81">
        <v>2.6067717031014251E-3</v>
      </c>
      <c r="DL7186" s="81">
        <v>0</v>
      </c>
      <c r="DM7186" s="81">
        <v>1.0924644202775825E-6</v>
      </c>
      <c r="DN7186" s="81">
        <v>1.0924644202775825E-6</v>
      </c>
      <c r="DO7186" s="81">
        <v>0</v>
      </c>
      <c r="DP7186" s="81">
        <v>1.0924644202775825E-6</v>
      </c>
      <c r="DQ7186" s="81">
        <v>1.0924644202775825E-6</v>
      </c>
      <c r="DR7186" s="81">
        <v>0</v>
      </c>
      <c r="DS7186" s="81">
        <v>1.0924644202775825E-6</v>
      </c>
      <c r="DT7186" s="81">
        <v>1.0924644202775825E-6</v>
      </c>
      <c r="DU7186" s="81">
        <v>0</v>
      </c>
      <c r="DV7186" s="81">
        <v>1.0924644202775825E-6</v>
      </c>
      <c r="DW7186" s="81">
        <v>1.0924644202775825E-6</v>
      </c>
      <c r="GE7186" s="81" t="s">
        <v>449</v>
      </c>
      <c r="GF7186" s="81" t="s">
        <v>155</v>
      </c>
      <c r="GG7186" s="81" t="s">
        <v>511</v>
      </c>
      <c r="GH7186" s="81" t="s">
        <v>458</v>
      </c>
      <c r="GI7186" s="81">
        <v>2027</v>
      </c>
      <c r="GJ7186" s="81" t="s">
        <v>201</v>
      </c>
      <c r="GK7186" s="81">
        <v>233.23007680791369</v>
      </c>
      <c r="GL7186" s="81">
        <v>1.8</v>
      </c>
      <c r="GM7186" s="81">
        <v>2027</v>
      </c>
      <c r="GN7186" s="81" t="s">
        <v>173</v>
      </c>
      <c r="GO7186" s="81">
        <v>1.1148832299820636E-2</v>
      </c>
      <c r="GP7186" s="81">
        <v>10</v>
      </c>
      <c r="GQ7186" s="81">
        <v>0</v>
      </c>
      <c r="GR7186" s="81" t="s">
        <v>448</v>
      </c>
      <c r="GS7186" s="81">
        <v>1.1148832299820636E-2</v>
      </c>
      <c r="GT7186" s="81">
        <v>2.600243013605716</v>
      </c>
      <c r="GU7186" s="81">
        <v>1.1148832299820636E-2</v>
      </c>
      <c r="GV7186" s="81">
        <v>2.600243013605716</v>
      </c>
      <c r="GW7186" s="81">
        <v>1.1148832299820636E-2</v>
      </c>
      <c r="GX7186" s="81">
        <v>2.600243013605716</v>
      </c>
      <c r="GY7186" s="81">
        <v>1.1148832299820636E-2</v>
      </c>
      <c r="GZ7186" s="81">
        <v>2.600243013605716</v>
      </c>
    </row>
    <row r="7187" spans="98:208" x14ac:dyDescent="0.25">
      <c r="CT7187" s="81" t="s">
        <v>155</v>
      </c>
      <c r="CU7187" s="81" t="s">
        <v>505</v>
      </c>
      <c r="CV7187" s="81" t="s">
        <v>460</v>
      </c>
      <c r="CW7187" s="81">
        <v>2028</v>
      </c>
      <c r="CX7187" s="81">
        <v>0</v>
      </c>
      <c r="CY7187" s="81">
        <v>0</v>
      </c>
      <c r="CZ7187" s="81">
        <v>0</v>
      </c>
      <c r="DA7187" s="81">
        <v>0</v>
      </c>
      <c r="DB7187" s="81">
        <v>8.360637774512962E-2</v>
      </c>
      <c r="DC7187" s="81">
        <v>3.9055083184886263E-2</v>
      </c>
      <c r="DD7187" s="81">
        <v>1.694997174106448E-3</v>
      </c>
      <c r="DE7187" s="81">
        <v>4.2856297386136888E-2</v>
      </c>
      <c r="DF7187" s="81">
        <v>4.3541857288384179E-4</v>
      </c>
      <c r="DG7187" s="81">
        <v>4.3541857288384179E-4</v>
      </c>
      <c r="DH7187" s="81">
        <v>4.3541857288384179E-4</v>
      </c>
      <c r="DI7187" s="81">
        <v>4.3541857288384179E-4</v>
      </c>
      <c r="DJ7187" s="81">
        <v>2.6067717031014251E-3</v>
      </c>
      <c r="DL7187" s="81">
        <v>0</v>
      </c>
      <c r="DM7187" s="81">
        <v>1.1350368147984042E-6</v>
      </c>
      <c r="DN7187" s="81">
        <v>1.1350368147984042E-6</v>
      </c>
      <c r="DO7187" s="81">
        <v>0</v>
      </c>
      <c r="DP7187" s="81">
        <v>1.1350368147984042E-6</v>
      </c>
      <c r="DQ7187" s="81">
        <v>1.1350368147984042E-6</v>
      </c>
      <c r="DR7187" s="81">
        <v>0</v>
      </c>
      <c r="DS7187" s="81">
        <v>1.1350368147984042E-6</v>
      </c>
      <c r="DT7187" s="81">
        <v>1.1350368147984042E-6</v>
      </c>
      <c r="DU7187" s="81">
        <v>0</v>
      </c>
      <c r="DV7187" s="81">
        <v>1.1350368147984042E-6</v>
      </c>
      <c r="DW7187" s="81">
        <v>1.1350368147984042E-6</v>
      </c>
      <c r="GE7187" s="81" t="s">
        <v>449</v>
      </c>
      <c r="GF7187" s="81" t="s">
        <v>155</v>
      </c>
      <c r="GG7187" s="81" t="s">
        <v>511</v>
      </c>
      <c r="GH7187" s="81" t="s">
        <v>458</v>
      </c>
      <c r="GI7187" s="81">
        <v>2028</v>
      </c>
      <c r="GJ7187" s="81" t="s">
        <v>201</v>
      </c>
      <c r="GK7187" s="81">
        <v>247.27299216492409</v>
      </c>
      <c r="GL7187" s="81">
        <v>1.8</v>
      </c>
      <c r="GM7187" s="81">
        <v>2028</v>
      </c>
      <c r="GN7187" s="81" t="s">
        <v>173</v>
      </c>
      <c r="GO7187" s="81">
        <v>1.1148832299820636E-2</v>
      </c>
      <c r="GP7187" s="81">
        <v>10</v>
      </c>
      <c r="GQ7187" s="81">
        <v>0</v>
      </c>
      <c r="GR7187" s="81" t="s">
        <v>448</v>
      </c>
      <c r="GS7187" s="81">
        <v>1.1148832299820636E-2</v>
      </c>
      <c r="GT7187" s="81">
        <v>2.7568051219216008</v>
      </c>
      <c r="GU7187" s="81">
        <v>1.1148832299820636E-2</v>
      </c>
      <c r="GV7187" s="81">
        <v>2.7568051219216008</v>
      </c>
      <c r="GW7187" s="81">
        <v>1.1148832299820636E-2</v>
      </c>
      <c r="GX7187" s="81">
        <v>2.7568051219216008</v>
      </c>
      <c r="GY7187" s="81">
        <v>1.1148832299820636E-2</v>
      </c>
      <c r="GZ7187" s="81">
        <v>2.7568051219216008</v>
      </c>
    </row>
    <row r="7188" spans="98:208" x14ac:dyDescent="0.25">
      <c r="CT7188" s="81" t="s">
        <v>155</v>
      </c>
      <c r="CU7188" s="81" t="s">
        <v>505</v>
      </c>
      <c r="CV7188" s="81" t="s">
        <v>460</v>
      </c>
      <c r="CW7188" s="81">
        <v>2029</v>
      </c>
      <c r="CX7188" s="81">
        <v>0</v>
      </c>
      <c r="CY7188" s="81">
        <v>0</v>
      </c>
      <c r="CZ7188" s="81">
        <v>0</v>
      </c>
      <c r="DA7188" s="81">
        <v>0</v>
      </c>
      <c r="DB7188" s="81">
        <v>8.360637774512962E-2</v>
      </c>
      <c r="DC7188" s="81">
        <v>3.9055083184886263E-2</v>
      </c>
      <c r="DD7188" s="81">
        <v>1.694997174106448E-3</v>
      </c>
      <c r="DE7188" s="81">
        <v>4.2856297386136888E-2</v>
      </c>
      <c r="DF7188" s="81">
        <v>4.3541857288384179E-4</v>
      </c>
      <c r="DG7188" s="81">
        <v>4.3541857288384179E-4</v>
      </c>
      <c r="DH7188" s="81">
        <v>4.3541857288384179E-4</v>
      </c>
      <c r="DI7188" s="81">
        <v>4.3541857288384179E-4</v>
      </c>
      <c r="DJ7188" s="81">
        <v>2.6067717031014251E-3</v>
      </c>
      <c r="DL7188" s="81">
        <v>0</v>
      </c>
      <c r="DM7188" s="81">
        <v>1.1350368147984042E-6</v>
      </c>
      <c r="DN7188" s="81">
        <v>1.1350368147984042E-6</v>
      </c>
      <c r="DO7188" s="81">
        <v>0</v>
      </c>
      <c r="DP7188" s="81">
        <v>1.1350368147984042E-6</v>
      </c>
      <c r="DQ7188" s="81">
        <v>1.1350368147984042E-6</v>
      </c>
      <c r="DR7188" s="81">
        <v>0</v>
      </c>
      <c r="DS7188" s="81">
        <v>1.1350368147984042E-6</v>
      </c>
      <c r="DT7188" s="81">
        <v>1.1350368147984042E-6</v>
      </c>
      <c r="DU7188" s="81">
        <v>0</v>
      </c>
      <c r="DV7188" s="81">
        <v>1.1350368147984042E-6</v>
      </c>
      <c r="DW7188" s="81">
        <v>1.1350368147984042E-6</v>
      </c>
      <c r="GE7188" s="81" t="s">
        <v>449</v>
      </c>
      <c r="GF7188" s="81" t="s">
        <v>155</v>
      </c>
      <c r="GG7188" s="81" t="s">
        <v>511</v>
      </c>
      <c r="GH7188" s="81" t="s">
        <v>458</v>
      </c>
      <c r="GI7188" s="81">
        <v>2029</v>
      </c>
      <c r="GJ7188" s="81" t="s">
        <v>201</v>
      </c>
      <c r="GK7188" s="81">
        <v>247.27299216492409</v>
      </c>
      <c r="GL7188" s="81">
        <v>1.8</v>
      </c>
      <c r="GM7188" s="81">
        <v>2029</v>
      </c>
      <c r="GN7188" s="81" t="s">
        <v>173</v>
      </c>
      <c r="GO7188" s="81">
        <v>1.1148832299820636E-2</v>
      </c>
      <c r="GP7188" s="81">
        <v>10</v>
      </c>
      <c r="GQ7188" s="81">
        <v>0</v>
      </c>
      <c r="GR7188" s="81" t="s">
        <v>448</v>
      </c>
      <c r="GS7188" s="81">
        <v>1.1148832299820636E-2</v>
      </c>
      <c r="GT7188" s="81">
        <v>2.7568051219216008</v>
      </c>
      <c r="GU7188" s="81">
        <v>1.1148832299820636E-2</v>
      </c>
      <c r="GV7188" s="81">
        <v>2.7568051219216008</v>
      </c>
      <c r="GW7188" s="81">
        <v>1.1148832299820636E-2</v>
      </c>
      <c r="GX7188" s="81">
        <v>2.7568051219216008</v>
      </c>
      <c r="GY7188" s="81">
        <v>1.1148832299820636E-2</v>
      </c>
      <c r="GZ7188" s="81">
        <v>2.7568051219216008</v>
      </c>
    </row>
    <row r="7189" spans="98:208" x14ac:dyDescent="0.25">
      <c r="CT7189" s="81" t="s">
        <v>155</v>
      </c>
      <c r="CU7189" s="81" t="s">
        <v>505</v>
      </c>
      <c r="CV7189" s="81" t="s">
        <v>460</v>
      </c>
      <c r="CW7189" s="81">
        <v>2030</v>
      </c>
      <c r="CX7189" s="81">
        <v>0</v>
      </c>
      <c r="CY7189" s="81">
        <v>0</v>
      </c>
      <c r="CZ7189" s="81">
        <v>0</v>
      </c>
      <c r="DA7189" s="81">
        <v>0</v>
      </c>
      <c r="DB7189" s="81">
        <v>8.360637774512962E-2</v>
      </c>
      <c r="DC7189" s="81">
        <v>3.9055083184886263E-2</v>
      </c>
      <c r="DD7189" s="81">
        <v>1.694997174106448E-3</v>
      </c>
      <c r="DE7189" s="81">
        <v>4.2856297386136888E-2</v>
      </c>
      <c r="DF7189" s="81">
        <v>0</v>
      </c>
      <c r="DG7189" s="81">
        <v>4.3541857288384179E-4</v>
      </c>
      <c r="DH7189" s="81">
        <v>4.3541857288384179E-4</v>
      </c>
      <c r="DI7189" s="81">
        <v>4.3541857288384179E-4</v>
      </c>
      <c r="DJ7189" s="81">
        <v>2.6067717031014251E-3</v>
      </c>
      <c r="DL7189" s="81">
        <v>0</v>
      </c>
      <c r="DM7189" s="81">
        <v>0</v>
      </c>
      <c r="DN7189" s="81">
        <v>0</v>
      </c>
      <c r="DO7189" s="81">
        <v>0</v>
      </c>
      <c r="DP7189" s="81">
        <v>1.1350368147984042E-6</v>
      </c>
      <c r="DQ7189" s="81">
        <v>1.1350368147984042E-6</v>
      </c>
      <c r="DR7189" s="81">
        <v>0</v>
      </c>
      <c r="DS7189" s="81">
        <v>1.1350368147984042E-6</v>
      </c>
      <c r="DT7189" s="81">
        <v>1.1350368147984042E-6</v>
      </c>
      <c r="DU7189" s="81">
        <v>0</v>
      </c>
      <c r="DV7189" s="81">
        <v>1.1350368147984042E-6</v>
      </c>
      <c r="DW7189" s="81">
        <v>1.1350368147984042E-6</v>
      </c>
      <c r="GE7189" s="81" t="s">
        <v>449</v>
      </c>
      <c r="GF7189" s="81" t="s">
        <v>155</v>
      </c>
      <c r="GG7189" s="81" t="s">
        <v>511</v>
      </c>
      <c r="GH7189" s="81" t="s">
        <v>458</v>
      </c>
      <c r="GI7189" s="81">
        <v>2030</v>
      </c>
      <c r="GJ7189" s="81" t="s">
        <v>201</v>
      </c>
      <c r="GK7189" s="81">
        <v>247.27299216492409</v>
      </c>
      <c r="GL7189" s="81">
        <v>1.8</v>
      </c>
      <c r="GM7189" s="81">
        <v>2030</v>
      </c>
      <c r="GN7189" s="81" t="s">
        <v>173</v>
      </c>
      <c r="GO7189" s="81">
        <v>1.1148832299820636E-2</v>
      </c>
      <c r="GP7189" s="81">
        <v>10</v>
      </c>
      <c r="GQ7189" s="81">
        <v>0</v>
      </c>
      <c r="GR7189" s="81" t="s">
        <v>448</v>
      </c>
      <c r="GS7189" s="81">
        <v>0</v>
      </c>
      <c r="GT7189" s="81">
        <v>0</v>
      </c>
      <c r="GU7189" s="81">
        <v>1.1148832299820636E-2</v>
      </c>
      <c r="GV7189" s="81">
        <v>2.7568051219216008</v>
      </c>
      <c r="GW7189" s="81">
        <v>1.1148832299820636E-2</v>
      </c>
      <c r="GX7189" s="81">
        <v>2.7568051219216008</v>
      </c>
      <c r="GY7189" s="81">
        <v>1.1148832299820636E-2</v>
      </c>
      <c r="GZ7189" s="81">
        <v>2.7568051219216008</v>
      </c>
    </row>
    <row r="7190" spans="98:208" x14ac:dyDescent="0.25">
      <c r="CT7190" s="81" t="s">
        <v>155</v>
      </c>
      <c r="CU7190" s="81" t="s">
        <v>505</v>
      </c>
      <c r="CV7190" s="81" t="s">
        <v>460</v>
      </c>
      <c r="CW7190" s="81">
        <v>2031</v>
      </c>
      <c r="CX7190" s="81">
        <v>0</v>
      </c>
      <c r="CY7190" s="81">
        <v>0</v>
      </c>
      <c r="CZ7190" s="81">
        <v>0</v>
      </c>
      <c r="DA7190" s="81">
        <v>0</v>
      </c>
      <c r="DB7190" s="81">
        <v>8.360637774512962E-2</v>
      </c>
      <c r="DC7190" s="81">
        <v>3.9055083184886263E-2</v>
      </c>
      <c r="DD7190" s="81">
        <v>1.694997174106448E-3</v>
      </c>
      <c r="DE7190" s="81">
        <v>4.2856297386136888E-2</v>
      </c>
      <c r="DF7190" s="81">
        <v>0</v>
      </c>
      <c r="DG7190" s="81">
        <v>0</v>
      </c>
      <c r="DH7190" s="81">
        <v>4.3541857288384179E-4</v>
      </c>
      <c r="DI7190" s="81">
        <v>4.3541857288384179E-4</v>
      </c>
      <c r="DJ7190" s="81">
        <v>2.6067717031014251E-3</v>
      </c>
      <c r="DL7190" s="81">
        <v>0</v>
      </c>
      <c r="DM7190" s="81">
        <v>0</v>
      </c>
      <c r="DN7190" s="81">
        <v>0</v>
      </c>
      <c r="DO7190" s="81">
        <v>0</v>
      </c>
      <c r="DP7190" s="81">
        <v>0</v>
      </c>
      <c r="DQ7190" s="81">
        <v>0</v>
      </c>
      <c r="DR7190" s="81">
        <v>0</v>
      </c>
      <c r="DS7190" s="81">
        <v>1.1350368147984042E-6</v>
      </c>
      <c r="DT7190" s="81">
        <v>1.1350368147984042E-6</v>
      </c>
      <c r="DU7190" s="81">
        <v>0</v>
      </c>
      <c r="DV7190" s="81">
        <v>1.1350368147984042E-6</v>
      </c>
      <c r="DW7190" s="81">
        <v>1.1350368147984042E-6</v>
      </c>
      <c r="GE7190" s="81" t="s">
        <v>449</v>
      </c>
      <c r="GF7190" s="81" t="s">
        <v>155</v>
      </c>
      <c r="GG7190" s="81" t="s">
        <v>511</v>
      </c>
      <c r="GH7190" s="81" t="s">
        <v>458</v>
      </c>
      <c r="GI7190" s="81">
        <v>2031</v>
      </c>
      <c r="GJ7190" s="81" t="s">
        <v>201</v>
      </c>
      <c r="GK7190" s="81">
        <v>247.27299216492409</v>
      </c>
      <c r="GL7190" s="81">
        <v>1.8</v>
      </c>
      <c r="GM7190" s="81">
        <v>2031</v>
      </c>
      <c r="GN7190" s="81" t="s">
        <v>173</v>
      </c>
      <c r="GO7190" s="81">
        <v>1.1148832299820636E-2</v>
      </c>
      <c r="GP7190" s="81">
        <v>10</v>
      </c>
      <c r="GQ7190" s="81">
        <v>0</v>
      </c>
      <c r="GR7190" s="81" t="s">
        <v>448</v>
      </c>
      <c r="GS7190" s="81">
        <v>0</v>
      </c>
      <c r="GT7190" s="81">
        <v>0</v>
      </c>
      <c r="GU7190" s="81">
        <v>0</v>
      </c>
      <c r="GV7190" s="81">
        <v>0</v>
      </c>
      <c r="GW7190" s="81">
        <v>1.1148832299820636E-2</v>
      </c>
      <c r="GX7190" s="81">
        <v>2.7568051219216008</v>
      </c>
      <c r="GY7190" s="81">
        <v>1.1148832299820636E-2</v>
      </c>
      <c r="GZ7190" s="81">
        <v>2.7568051219216008</v>
      </c>
    </row>
    <row r="7191" spans="98:208" x14ac:dyDescent="0.25">
      <c r="CT7191" s="81" t="s">
        <v>155</v>
      </c>
      <c r="CU7191" s="81" t="s">
        <v>505</v>
      </c>
      <c r="CV7191" s="81" t="s">
        <v>460</v>
      </c>
      <c r="CW7191" s="81">
        <v>2032</v>
      </c>
      <c r="CX7191" s="81">
        <v>0</v>
      </c>
      <c r="CY7191" s="81">
        <v>0</v>
      </c>
      <c r="CZ7191" s="81">
        <v>0</v>
      </c>
      <c r="DA7191" s="81">
        <v>0</v>
      </c>
      <c r="DB7191" s="81">
        <v>8.360637774512962E-2</v>
      </c>
      <c r="DC7191" s="81">
        <v>3.9055083184886263E-2</v>
      </c>
      <c r="DD7191" s="81">
        <v>1.694997174106448E-3</v>
      </c>
      <c r="DE7191" s="81">
        <v>4.2856297386136888E-2</v>
      </c>
      <c r="DF7191" s="81">
        <v>0</v>
      </c>
      <c r="DG7191" s="81">
        <v>0</v>
      </c>
      <c r="DH7191" s="81">
        <v>0</v>
      </c>
      <c r="DI7191" s="81">
        <v>4.3541857288384179E-4</v>
      </c>
      <c r="DJ7191" s="81">
        <v>2.6067717031014251E-3</v>
      </c>
      <c r="DL7191" s="81">
        <v>0</v>
      </c>
      <c r="DM7191" s="81">
        <v>0</v>
      </c>
      <c r="DN7191" s="81">
        <v>0</v>
      </c>
      <c r="DO7191" s="81">
        <v>0</v>
      </c>
      <c r="DP7191" s="81">
        <v>0</v>
      </c>
      <c r="DQ7191" s="81">
        <v>0</v>
      </c>
      <c r="DR7191" s="81">
        <v>0</v>
      </c>
      <c r="DS7191" s="81">
        <v>0</v>
      </c>
      <c r="DT7191" s="81">
        <v>0</v>
      </c>
      <c r="DU7191" s="81">
        <v>0</v>
      </c>
      <c r="DV7191" s="81">
        <v>1.1350368147984042E-6</v>
      </c>
      <c r="DW7191" s="81">
        <v>1.1350368147984042E-6</v>
      </c>
      <c r="GE7191" s="81" t="s">
        <v>449</v>
      </c>
      <c r="GF7191" s="81" t="s">
        <v>155</v>
      </c>
      <c r="GG7191" s="81" t="s">
        <v>511</v>
      </c>
      <c r="GH7191" s="81" t="s">
        <v>458</v>
      </c>
      <c r="GI7191" s="81">
        <v>2032</v>
      </c>
      <c r="GJ7191" s="81" t="s">
        <v>201</v>
      </c>
      <c r="GK7191" s="81">
        <v>247.27299216492409</v>
      </c>
      <c r="GL7191" s="81">
        <v>1.8</v>
      </c>
      <c r="GM7191" s="81">
        <v>2032</v>
      </c>
      <c r="GN7191" s="81" t="s">
        <v>173</v>
      </c>
      <c r="GO7191" s="81">
        <v>1.1148832299820636E-2</v>
      </c>
      <c r="GP7191" s="81">
        <v>10</v>
      </c>
      <c r="GQ7191" s="81">
        <v>0</v>
      </c>
      <c r="GR7191" s="81" t="s">
        <v>448</v>
      </c>
      <c r="GS7191" s="81">
        <v>0</v>
      </c>
      <c r="GT7191" s="81">
        <v>0</v>
      </c>
      <c r="GU7191" s="81">
        <v>0</v>
      </c>
      <c r="GV7191" s="81">
        <v>0</v>
      </c>
      <c r="GW7191" s="81">
        <v>0</v>
      </c>
      <c r="GX7191" s="81">
        <v>0</v>
      </c>
      <c r="GY7191" s="81">
        <v>1.1148832299820636E-2</v>
      </c>
      <c r="GZ7191" s="81">
        <v>2.7568051219216008</v>
      </c>
    </row>
    <row r="7192" spans="98:208" x14ac:dyDescent="0.25">
      <c r="CT7192" s="81" t="s">
        <v>155</v>
      </c>
      <c r="CU7192" s="81" t="s">
        <v>505</v>
      </c>
      <c r="CV7192" s="81" t="s">
        <v>461</v>
      </c>
      <c r="CW7192" s="81">
        <v>2020</v>
      </c>
      <c r="CX7192" s="81">
        <v>0</v>
      </c>
      <c r="CY7192" s="81">
        <v>0</v>
      </c>
      <c r="CZ7192" s="81">
        <v>0</v>
      </c>
      <c r="DA7192" s="81">
        <v>0</v>
      </c>
      <c r="DB7192" s="81">
        <v>14146.130641332529</v>
      </c>
      <c r="DC7192" s="81">
        <v>222.22942162783079</v>
      </c>
      <c r="DD7192" s="81">
        <v>8585.7228092479509</v>
      </c>
      <c r="DE7192" s="81">
        <v>5338.1784104567496</v>
      </c>
      <c r="DF7192" s="81">
        <v>2.4775985538148184</v>
      </c>
      <c r="DG7192" s="81">
        <v>0</v>
      </c>
      <c r="DH7192" s="81">
        <v>0</v>
      </c>
      <c r="DI7192" s="81">
        <v>0</v>
      </c>
      <c r="DJ7192" s="81">
        <v>1.261749695459433E-5</v>
      </c>
      <c r="DL7192" s="81">
        <v>0</v>
      </c>
      <c r="DM7192" s="81">
        <v>3.1261092207465788E-5</v>
      </c>
      <c r="DN7192" s="81">
        <v>3.1261092207465788E-5</v>
      </c>
      <c r="DO7192" s="81">
        <v>0</v>
      </c>
      <c r="DP7192" s="81">
        <v>0</v>
      </c>
      <c r="DQ7192" s="81">
        <v>0</v>
      </c>
      <c r="DR7192" s="81">
        <v>0</v>
      </c>
      <c r="DS7192" s="81">
        <v>0</v>
      </c>
      <c r="DT7192" s="81">
        <v>0</v>
      </c>
      <c r="DU7192" s="81">
        <v>0</v>
      </c>
      <c r="DV7192" s="81">
        <v>0</v>
      </c>
      <c r="DW7192" s="81">
        <v>0</v>
      </c>
      <c r="GE7192" s="81" t="s">
        <v>449</v>
      </c>
      <c r="GF7192" s="81" t="s">
        <v>155</v>
      </c>
      <c r="GG7192" s="81" t="s">
        <v>511</v>
      </c>
      <c r="GH7192" s="81" t="s">
        <v>459</v>
      </c>
      <c r="GI7192" s="81">
        <v>2021</v>
      </c>
      <c r="GJ7192" s="81" t="s">
        <v>201</v>
      </c>
      <c r="GK7192" s="81">
        <v>0.6964182168122327</v>
      </c>
      <c r="GL7192" s="81">
        <v>1.8</v>
      </c>
      <c r="GM7192" s="81">
        <v>2021</v>
      </c>
      <c r="GN7192" s="81" t="s">
        <v>173</v>
      </c>
      <c r="GO7192" s="81">
        <v>1.1148832299820636E-2</v>
      </c>
      <c r="GP7192" s="81">
        <v>10</v>
      </c>
      <c r="GQ7192" s="81">
        <v>0</v>
      </c>
      <c r="GR7192" s="81" t="s">
        <v>448</v>
      </c>
      <c r="GS7192" s="81">
        <v>1.1148832299820636E-2</v>
      </c>
      <c r="GT7192" s="81">
        <v>7.7642499097797107E-3</v>
      </c>
      <c r="GU7192" s="81">
        <v>1.1148832299820636E-2</v>
      </c>
      <c r="GV7192" s="81">
        <v>7.7642499097797107E-3</v>
      </c>
      <c r="GW7192" s="81">
        <v>0</v>
      </c>
      <c r="GX7192" s="81">
        <v>0</v>
      </c>
      <c r="GY7192" s="81">
        <v>0</v>
      </c>
      <c r="GZ7192" s="81">
        <v>0</v>
      </c>
    </row>
    <row r="7193" spans="98:208" x14ac:dyDescent="0.25">
      <c r="CT7193" s="81" t="s">
        <v>155</v>
      </c>
      <c r="CU7193" s="81" t="s">
        <v>505</v>
      </c>
      <c r="CV7193" s="81" t="s">
        <v>461</v>
      </c>
      <c r="CW7193" s="81">
        <v>2021</v>
      </c>
      <c r="CX7193" s="81">
        <v>0</v>
      </c>
      <c r="CY7193" s="81">
        <v>0</v>
      </c>
      <c r="CZ7193" s="81">
        <v>0</v>
      </c>
      <c r="DA7193" s="81">
        <v>0</v>
      </c>
      <c r="DB7193" s="81">
        <v>14146.130641332529</v>
      </c>
      <c r="DC7193" s="81">
        <v>222.22942162783079</v>
      </c>
      <c r="DD7193" s="81">
        <v>8585.7228092479509</v>
      </c>
      <c r="DE7193" s="81">
        <v>5338.1784104567496</v>
      </c>
      <c r="DF7193" s="81">
        <v>2.4775985538148184</v>
      </c>
      <c r="DG7193" s="81">
        <v>2.4775985538148184</v>
      </c>
      <c r="DH7193" s="81">
        <v>0</v>
      </c>
      <c r="DI7193" s="81">
        <v>0</v>
      </c>
      <c r="DJ7193" s="81">
        <v>1.261749695459433E-5</v>
      </c>
      <c r="DL7193" s="81">
        <v>0</v>
      </c>
      <c r="DM7193" s="81">
        <v>3.1261092207465788E-5</v>
      </c>
      <c r="DN7193" s="81">
        <v>3.1261092207465788E-5</v>
      </c>
      <c r="DO7193" s="81">
        <v>0</v>
      </c>
      <c r="DP7193" s="81">
        <v>3.1261092207465788E-5</v>
      </c>
      <c r="DQ7193" s="81">
        <v>3.1261092207465788E-5</v>
      </c>
      <c r="DR7193" s="81">
        <v>0</v>
      </c>
      <c r="DS7193" s="81">
        <v>0</v>
      </c>
      <c r="DT7193" s="81">
        <v>0</v>
      </c>
      <c r="DU7193" s="81">
        <v>0</v>
      </c>
      <c r="DV7193" s="81">
        <v>0</v>
      </c>
      <c r="DW7193" s="81">
        <v>0</v>
      </c>
      <c r="GE7193" s="81" t="s">
        <v>449</v>
      </c>
      <c r="GF7193" s="81" t="s">
        <v>155</v>
      </c>
      <c r="GG7193" s="81" t="s">
        <v>511</v>
      </c>
      <c r="GH7193" s="81" t="s">
        <v>459</v>
      </c>
      <c r="GI7193" s="81">
        <v>2022</v>
      </c>
      <c r="GJ7193" s="81" t="s">
        <v>201</v>
      </c>
      <c r="GK7193" s="81">
        <v>0.6964182168122327</v>
      </c>
      <c r="GL7193" s="81">
        <v>1.8</v>
      </c>
      <c r="GM7193" s="81">
        <v>2022</v>
      </c>
      <c r="GN7193" s="81" t="s">
        <v>173</v>
      </c>
      <c r="GO7193" s="81">
        <v>1.1148832299820636E-2</v>
      </c>
      <c r="GP7193" s="81">
        <v>10</v>
      </c>
      <c r="GQ7193" s="81">
        <v>0</v>
      </c>
      <c r="GR7193" s="81" t="s">
        <v>448</v>
      </c>
      <c r="GS7193" s="81">
        <v>1.1148832299820636E-2</v>
      </c>
      <c r="GT7193" s="81">
        <v>7.7642499097797107E-3</v>
      </c>
      <c r="GU7193" s="81">
        <v>1.1148832299820636E-2</v>
      </c>
      <c r="GV7193" s="81">
        <v>7.7642499097797107E-3</v>
      </c>
      <c r="GW7193" s="81">
        <v>1.1148832299820636E-2</v>
      </c>
      <c r="GX7193" s="81">
        <v>7.7642499097797107E-3</v>
      </c>
      <c r="GY7193" s="81">
        <v>0</v>
      </c>
      <c r="GZ7193" s="81">
        <v>0</v>
      </c>
    </row>
    <row r="7194" spans="98:208" x14ac:dyDescent="0.25">
      <c r="CT7194" s="81" t="s">
        <v>155</v>
      </c>
      <c r="CU7194" s="81" t="s">
        <v>505</v>
      </c>
      <c r="CV7194" s="81" t="s">
        <v>461</v>
      </c>
      <c r="CW7194" s="81">
        <v>2022</v>
      </c>
      <c r="CX7194" s="81">
        <v>0</v>
      </c>
      <c r="CY7194" s="81">
        <v>0</v>
      </c>
      <c r="CZ7194" s="81">
        <v>0</v>
      </c>
      <c r="DA7194" s="81">
        <v>0</v>
      </c>
      <c r="DB7194" s="81">
        <v>14146.130641332529</v>
      </c>
      <c r="DC7194" s="81">
        <v>222.22942162783079</v>
      </c>
      <c r="DD7194" s="81">
        <v>8585.7228092479509</v>
      </c>
      <c r="DE7194" s="81">
        <v>5338.1784104567496</v>
      </c>
      <c r="DF7194" s="81">
        <v>2.4775985538148184</v>
      </c>
      <c r="DG7194" s="81">
        <v>2.4775985538148184</v>
      </c>
      <c r="DH7194" s="81">
        <v>2.4775985538148184</v>
      </c>
      <c r="DI7194" s="81">
        <v>0</v>
      </c>
      <c r="DJ7194" s="81">
        <v>1.261749695459433E-5</v>
      </c>
      <c r="DL7194" s="81">
        <v>0</v>
      </c>
      <c r="DM7194" s="81">
        <v>3.1261092207465788E-5</v>
      </c>
      <c r="DN7194" s="81">
        <v>3.1261092207465788E-5</v>
      </c>
      <c r="DO7194" s="81">
        <v>0</v>
      </c>
      <c r="DP7194" s="81">
        <v>3.1261092207465788E-5</v>
      </c>
      <c r="DQ7194" s="81">
        <v>3.1261092207465788E-5</v>
      </c>
      <c r="DR7194" s="81">
        <v>0</v>
      </c>
      <c r="DS7194" s="81">
        <v>3.1261092207465788E-5</v>
      </c>
      <c r="DT7194" s="81">
        <v>3.1261092207465788E-5</v>
      </c>
      <c r="DU7194" s="81">
        <v>0</v>
      </c>
      <c r="DV7194" s="81">
        <v>0</v>
      </c>
      <c r="DW7194" s="81">
        <v>0</v>
      </c>
      <c r="GE7194" s="81" t="s">
        <v>449</v>
      </c>
      <c r="GF7194" s="81" t="s">
        <v>155</v>
      </c>
      <c r="GG7194" s="81" t="s">
        <v>511</v>
      </c>
      <c r="GH7194" s="81" t="s">
        <v>459</v>
      </c>
      <c r="GI7194" s="81">
        <v>2023</v>
      </c>
      <c r="GJ7194" s="81" t="s">
        <v>201</v>
      </c>
      <c r="GK7194" s="81">
        <v>0.71896016785821393</v>
      </c>
      <c r="GL7194" s="81">
        <v>1.8</v>
      </c>
      <c r="GM7194" s="81">
        <v>2023</v>
      </c>
      <c r="GN7194" s="81" t="s">
        <v>173</v>
      </c>
      <c r="GO7194" s="81">
        <v>1.1148832299820636E-2</v>
      </c>
      <c r="GP7194" s="81">
        <v>10</v>
      </c>
      <c r="GQ7194" s="81">
        <v>0</v>
      </c>
      <c r="GR7194" s="81" t="s">
        <v>448</v>
      </c>
      <c r="GS7194" s="81">
        <v>1.1148832299820636E-2</v>
      </c>
      <c r="GT7194" s="81">
        <v>8.0155663417021215E-3</v>
      </c>
      <c r="GU7194" s="81">
        <v>1.1148832299820636E-2</v>
      </c>
      <c r="GV7194" s="81">
        <v>8.0155663417021215E-3</v>
      </c>
      <c r="GW7194" s="81">
        <v>1.1148832299820636E-2</v>
      </c>
      <c r="GX7194" s="81">
        <v>8.0155663417021215E-3</v>
      </c>
      <c r="GY7194" s="81">
        <v>1.1148832299820636E-2</v>
      </c>
      <c r="GZ7194" s="81">
        <v>8.0155663417021215E-3</v>
      </c>
    </row>
    <row r="7195" spans="98:208" x14ac:dyDescent="0.25">
      <c r="CT7195" s="81" t="s">
        <v>155</v>
      </c>
      <c r="CU7195" s="81" t="s">
        <v>505</v>
      </c>
      <c r="CV7195" s="81" t="s">
        <v>461</v>
      </c>
      <c r="CW7195" s="81">
        <v>2023</v>
      </c>
      <c r="CX7195" s="81">
        <v>0</v>
      </c>
      <c r="CY7195" s="81">
        <v>0</v>
      </c>
      <c r="CZ7195" s="81">
        <v>0</v>
      </c>
      <c r="DA7195" s="81">
        <v>0</v>
      </c>
      <c r="DB7195" s="81">
        <v>14664.637556436641</v>
      </c>
      <c r="DC7195" s="81">
        <v>233.23007680793941</v>
      </c>
      <c r="DD7195" s="81">
        <v>8896.5159934286003</v>
      </c>
      <c r="DE7195" s="81">
        <v>5534.8914862000966</v>
      </c>
      <c r="DF7195" s="81">
        <v>2.6002430136060029</v>
      </c>
      <c r="DG7195" s="81">
        <v>2.6002430136060029</v>
      </c>
      <c r="DH7195" s="81">
        <v>2.6002430136060029</v>
      </c>
      <c r="DI7195" s="81">
        <v>2.6002430136060029</v>
      </c>
      <c r="DJ7195" s="81">
        <v>1.261749695459433E-5</v>
      </c>
      <c r="DL7195" s="81">
        <v>0</v>
      </c>
      <c r="DM7195" s="81">
        <v>3.2808558305378926E-5</v>
      </c>
      <c r="DN7195" s="81">
        <v>3.2808558305378926E-5</v>
      </c>
      <c r="DO7195" s="81">
        <v>0</v>
      </c>
      <c r="DP7195" s="81">
        <v>3.2808558305378926E-5</v>
      </c>
      <c r="DQ7195" s="81">
        <v>3.2808558305378926E-5</v>
      </c>
      <c r="DR7195" s="81">
        <v>0</v>
      </c>
      <c r="DS7195" s="81">
        <v>3.2808558305378926E-5</v>
      </c>
      <c r="DT7195" s="81">
        <v>3.2808558305378926E-5</v>
      </c>
      <c r="DU7195" s="81">
        <v>0</v>
      </c>
      <c r="DV7195" s="81">
        <v>3.2808558305378926E-5</v>
      </c>
      <c r="DW7195" s="81">
        <v>3.2808558305378926E-5</v>
      </c>
      <c r="GE7195" s="81" t="s">
        <v>449</v>
      </c>
      <c r="GF7195" s="81" t="s">
        <v>155</v>
      </c>
      <c r="GG7195" s="81" t="s">
        <v>511</v>
      </c>
      <c r="GH7195" s="81" t="s">
        <v>459</v>
      </c>
      <c r="GI7195" s="81">
        <v>2024</v>
      </c>
      <c r="GJ7195" s="81" t="s">
        <v>201</v>
      </c>
      <c r="GK7195" s="81">
        <v>0.71896016785821393</v>
      </c>
      <c r="GL7195" s="81">
        <v>1.8</v>
      </c>
      <c r="GM7195" s="81">
        <v>2024</v>
      </c>
      <c r="GN7195" s="81" t="s">
        <v>173</v>
      </c>
      <c r="GO7195" s="81">
        <v>1.1148832299820636E-2</v>
      </c>
      <c r="GP7195" s="81">
        <v>10</v>
      </c>
      <c r="GQ7195" s="81">
        <v>0</v>
      </c>
      <c r="GR7195" s="81" t="s">
        <v>448</v>
      </c>
      <c r="GS7195" s="81">
        <v>1.1148832299820636E-2</v>
      </c>
      <c r="GT7195" s="81">
        <v>8.0155663417021215E-3</v>
      </c>
      <c r="GU7195" s="81">
        <v>1.1148832299820636E-2</v>
      </c>
      <c r="GV7195" s="81">
        <v>8.0155663417021215E-3</v>
      </c>
      <c r="GW7195" s="81">
        <v>1.1148832299820636E-2</v>
      </c>
      <c r="GX7195" s="81">
        <v>8.0155663417021215E-3</v>
      </c>
      <c r="GY7195" s="81">
        <v>1.1148832299820636E-2</v>
      </c>
      <c r="GZ7195" s="81">
        <v>8.0155663417021215E-3</v>
      </c>
    </row>
    <row r="7196" spans="98:208" x14ac:dyDescent="0.25">
      <c r="CT7196" s="81" t="s">
        <v>155</v>
      </c>
      <c r="CU7196" s="81" t="s">
        <v>505</v>
      </c>
      <c r="CV7196" s="81" t="s">
        <v>461</v>
      </c>
      <c r="CW7196" s="81">
        <v>2024</v>
      </c>
      <c r="CX7196" s="81">
        <v>0</v>
      </c>
      <c r="CY7196" s="81">
        <v>0</v>
      </c>
      <c r="CZ7196" s="81">
        <v>0</v>
      </c>
      <c r="DA7196" s="81">
        <v>0</v>
      </c>
      <c r="DB7196" s="81">
        <v>14664.637556436641</v>
      </c>
      <c r="DC7196" s="81">
        <v>233.23007680793941</v>
      </c>
      <c r="DD7196" s="81">
        <v>8896.5159934286003</v>
      </c>
      <c r="DE7196" s="81">
        <v>5534.8914862000966</v>
      </c>
      <c r="DF7196" s="81">
        <v>2.6002430136060029</v>
      </c>
      <c r="DG7196" s="81">
        <v>2.6002430136060029</v>
      </c>
      <c r="DH7196" s="81">
        <v>2.6002430136060029</v>
      </c>
      <c r="DI7196" s="81">
        <v>2.6002430136060029</v>
      </c>
      <c r="DJ7196" s="81">
        <v>1.261749695459433E-5</v>
      </c>
      <c r="DL7196" s="81">
        <v>0</v>
      </c>
      <c r="DM7196" s="81">
        <v>3.2808558305378926E-5</v>
      </c>
      <c r="DN7196" s="81">
        <v>3.2808558305378926E-5</v>
      </c>
      <c r="DO7196" s="81">
        <v>0</v>
      </c>
      <c r="DP7196" s="81">
        <v>3.2808558305378926E-5</v>
      </c>
      <c r="DQ7196" s="81">
        <v>3.2808558305378926E-5</v>
      </c>
      <c r="DR7196" s="81">
        <v>0</v>
      </c>
      <c r="DS7196" s="81">
        <v>3.2808558305378926E-5</v>
      </c>
      <c r="DT7196" s="81">
        <v>3.2808558305378926E-5</v>
      </c>
      <c r="DU7196" s="81">
        <v>0</v>
      </c>
      <c r="DV7196" s="81">
        <v>3.2808558305378926E-5</v>
      </c>
      <c r="DW7196" s="81">
        <v>3.2808558305378926E-5</v>
      </c>
      <c r="GE7196" s="81" t="s">
        <v>449</v>
      </c>
      <c r="GF7196" s="81" t="s">
        <v>155</v>
      </c>
      <c r="GG7196" s="81" t="s">
        <v>511</v>
      </c>
      <c r="GH7196" s="81" t="s">
        <v>459</v>
      </c>
      <c r="GI7196" s="81">
        <v>2025</v>
      </c>
      <c r="GJ7196" s="81" t="s">
        <v>201</v>
      </c>
      <c r="GK7196" s="81">
        <v>0.71896016785821393</v>
      </c>
      <c r="GL7196" s="81">
        <v>1.8</v>
      </c>
      <c r="GM7196" s="81">
        <v>2025</v>
      </c>
      <c r="GN7196" s="81" t="s">
        <v>173</v>
      </c>
      <c r="GO7196" s="81">
        <v>1.1148832299820636E-2</v>
      </c>
      <c r="GP7196" s="81">
        <v>10</v>
      </c>
      <c r="GQ7196" s="81">
        <v>0</v>
      </c>
      <c r="GR7196" s="81" t="s">
        <v>448</v>
      </c>
      <c r="GS7196" s="81">
        <v>1.1148832299820636E-2</v>
      </c>
      <c r="GT7196" s="81">
        <v>8.0155663417021215E-3</v>
      </c>
      <c r="GU7196" s="81">
        <v>1.1148832299820636E-2</v>
      </c>
      <c r="GV7196" s="81">
        <v>8.0155663417021215E-3</v>
      </c>
      <c r="GW7196" s="81">
        <v>1.1148832299820636E-2</v>
      </c>
      <c r="GX7196" s="81">
        <v>8.0155663417021215E-3</v>
      </c>
      <c r="GY7196" s="81">
        <v>1.1148832299820636E-2</v>
      </c>
      <c r="GZ7196" s="81">
        <v>8.0155663417021215E-3</v>
      </c>
    </row>
    <row r="7197" spans="98:208" x14ac:dyDescent="0.25">
      <c r="CT7197" s="81" t="s">
        <v>155</v>
      </c>
      <c r="CU7197" s="81" t="s">
        <v>505</v>
      </c>
      <c r="CV7197" s="81" t="s">
        <v>461</v>
      </c>
      <c r="CW7197" s="81">
        <v>2025</v>
      </c>
      <c r="CX7197" s="81">
        <v>0</v>
      </c>
      <c r="CY7197" s="81">
        <v>0</v>
      </c>
      <c r="CZ7197" s="81">
        <v>0</v>
      </c>
      <c r="DA7197" s="81">
        <v>0</v>
      </c>
      <c r="DB7197" s="81">
        <v>14664.637556436641</v>
      </c>
      <c r="DC7197" s="81">
        <v>233.23007680793941</v>
      </c>
      <c r="DD7197" s="81">
        <v>8896.5159934286003</v>
      </c>
      <c r="DE7197" s="81">
        <v>5534.8914862000966</v>
      </c>
      <c r="DF7197" s="81">
        <v>2.6002430136060029</v>
      </c>
      <c r="DG7197" s="81">
        <v>2.6002430136060029</v>
      </c>
      <c r="DH7197" s="81">
        <v>2.6002430136060029</v>
      </c>
      <c r="DI7197" s="81">
        <v>2.6002430136060029</v>
      </c>
      <c r="DJ7197" s="81">
        <v>1.261749695459433E-5</v>
      </c>
      <c r="DL7197" s="81">
        <v>0</v>
      </c>
      <c r="DM7197" s="81">
        <v>3.2808558305378926E-5</v>
      </c>
      <c r="DN7197" s="81">
        <v>3.2808558305378926E-5</v>
      </c>
      <c r="DO7197" s="81">
        <v>0</v>
      </c>
      <c r="DP7197" s="81">
        <v>3.2808558305378926E-5</v>
      </c>
      <c r="DQ7197" s="81">
        <v>3.2808558305378926E-5</v>
      </c>
      <c r="DR7197" s="81">
        <v>0</v>
      </c>
      <c r="DS7197" s="81">
        <v>3.2808558305378926E-5</v>
      </c>
      <c r="DT7197" s="81">
        <v>3.2808558305378926E-5</v>
      </c>
      <c r="DU7197" s="81">
        <v>0</v>
      </c>
      <c r="DV7197" s="81">
        <v>3.2808558305378926E-5</v>
      </c>
      <c r="DW7197" s="81">
        <v>3.2808558305378926E-5</v>
      </c>
      <c r="GE7197" s="81" t="s">
        <v>449</v>
      </c>
      <c r="GF7197" s="81" t="s">
        <v>155</v>
      </c>
      <c r="GG7197" s="81" t="s">
        <v>511</v>
      </c>
      <c r="GH7197" s="81" t="s">
        <v>459</v>
      </c>
      <c r="GI7197" s="81">
        <v>2026</v>
      </c>
      <c r="GJ7197" s="81" t="s">
        <v>201</v>
      </c>
      <c r="GK7197" s="81">
        <v>0.71896016785821393</v>
      </c>
      <c r="GL7197" s="81">
        <v>1.8</v>
      </c>
      <c r="GM7197" s="81">
        <v>2026</v>
      </c>
      <c r="GN7197" s="81" t="s">
        <v>173</v>
      </c>
      <c r="GO7197" s="81">
        <v>1.1148832299820636E-2</v>
      </c>
      <c r="GP7197" s="81">
        <v>10</v>
      </c>
      <c r="GQ7197" s="81">
        <v>0</v>
      </c>
      <c r="GR7197" s="81" t="s">
        <v>448</v>
      </c>
      <c r="GS7197" s="81">
        <v>1.1148832299820636E-2</v>
      </c>
      <c r="GT7197" s="81">
        <v>8.0155663417021215E-3</v>
      </c>
      <c r="GU7197" s="81">
        <v>1.1148832299820636E-2</v>
      </c>
      <c r="GV7197" s="81">
        <v>8.0155663417021215E-3</v>
      </c>
      <c r="GW7197" s="81">
        <v>1.1148832299820636E-2</v>
      </c>
      <c r="GX7197" s="81">
        <v>8.0155663417021215E-3</v>
      </c>
      <c r="GY7197" s="81">
        <v>1.1148832299820636E-2</v>
      </c>
      <c r="GZ7197" s="81">
        <v>8.0155663417021215E-3</v>
      </c>
    </row>
    <row r="7198" spans="98:208" x14ac:dyDescent="0.25">
      <c r="CT7198" s="81" t="s">
        <v>155</v>
      </c>
      <c r="CU7198" s="81" t="s">
        <v>505</v>
      </c>
      <c r="CV7198" s="81" t="s">
        <v>461</v>
      </c>
      <c r="CW7198" s="81">
        <v>2026</v>
      </c>
      <c r="CX7198" s="81">
        <v>0</v>
      </c>
      <c r="CY7198" s="81">
        <v>0</v>
      </c>
      <c r="CZ7198" s="81">
        <v>0</v>
      </c>
      <c r="DA7198" s="81">
        <v>0</v>
      </c>
      <c r="DB7198" s="81">
        <v>14664.637556436641</v>
      </c>
      <c r="DC7198" s="81">
        <v>233.23007680793941</v>
      </c>
      <c r="DD7198" s="81">
        <v>8896.5159934286003</v>
      </c>
      <c r="DE7198" s="81">
        <v>5534.8914862000966</v>
      </c>
      <c r="DF7198" s="81">
        <v>2.6002430136060029</v>
      </c>
      <c r="DG7198" s="81">
        <v>2.6002430136060029</v>
      </c>
      <c r="DH7198" s="81">
        <v>2.6002430136060029</v>
      </c>
      <c r="DI7198" s="81">
        <v>2.6002430136060029</v>
      </c>
      <c r="DJ7198" s="81">
        <v>1.261749695459433E-5</v>
      </c>
      <c r="DL7198" s="81">
        <v>0</v>
      </c>
      <c r="DM7198" s="81">
        <v>3.2808558305378926E-5</v>
      </c>
      <c r="DN7198" s="81">
        <v>3.2808558305378926E-5</v>
      </c>
      <c r="DO7198" s="81">
        <v>0</v>
      </c>
      <c r="DP7198" s="81">
        <v>3.2808558305378926E-5</v>
      </c>
      <c r="DQ7198" s="81">
        <v>3.2808558305378926E-5</v>
      </c>
      <c r="DR7198" s="81">
        <v>0</v>
      </c>
      <c r="DS7198" s="81">
        <v>3.2808558305378926E-5</v>
      </c>
      <c r="DT7198" s="81">
        <v>3.2808558305378926E-5</v>
      </c>
      <c r="DU7198" s="81">
        <v>0</v>
      </c>
      <c r="DV7198" s="81">
        <v>3.2808558305378926E-5</v>
      </c>
      <c r="DW7198" s="81">
        <v>3.2808558305378926E-5</v>
      </c>
      <c r="GE7198" s="81" t="s">
        <v>449</v>
      </c>
      <c r="GF7198" s="81" t="s">
        <v>155</v>
      </c>
      <c r="GG7198" s="81" t="s">
        <v>511</v>
      </c>
      <c r="GH7198" s="81" t="s">
        <v>459</v>
      </c>
      <c r="GI7198" s="81">
        <v>2027</v>
      </c>
      <c r="GJ7198" s="81" t="s">
        <v>201</v>
      </c>
      <c r="GK7198" s="81">
        <v>0.71896016785821393</v>
      </c>
      <c r="GL7198" s="81">
        <v>1.8</v>
      </c>
      <c r="GM7198" s="81">
        <v>2027</v>
      </c>
      <c r="GN7198" s="81" t="s">
        <v>173</v>
      </c>
      <c r="GO7198" s="81">
        <v>1.1148832299820636E-2</v>
      </c>
      <c r="GP7198" s="81">
        <v>10</v>
      </c>
      <c r="GQ7198" s="81">
        <v>0</v>
      </c>
      <c r="GR7198" s="81" t="s">
        <v>448</v>
      </c>
      <c r="GS7198" s="81">
        <v>1.1148832299820636E-2</v>
      </c>
      <c r="GT7198" s="81">
        <v>8.0155663417021215E-3</v>
      </c>
      <c r="GU7198" s="81">
        <v>1.1148832299820636E-2</v>
      </c>
      <c r="GV7198" s="81">
        <v>8.0155663417021215E-3</v>
      </c>
      <c r="GW7198" s="81">
        <v>1.1148832299820636E-2</v>
      </c>
      <c r="GX7198" s="81">
        <v>8.0155663417021215E-3</v>
      </c>
      <c r="GY7198" s="81">
        <v>1.1148832299820636E-2</v>
      </c>
      <c r="GZ7198" s="81">
        <v>8.0155663417021215E-3</v>
      </c>
    </row>
    <row r="7199" spans="98:208" x14ac:dyDescent="0.25">
      <c r="CT7199" s="81" t="s">
        <v>155</v>
      </c>
      <c r="CU7199" s="81" t="s">
        <v>505</v>
      </c>
      <c r="CV7199" s="81" t="s">
        <v>461</v>
      </c>
      <c r="CW7199" s="81">
        <v>2027</v>
      </c>
      <c r="CX7199" s="81">
        <v>0</v>
      </c>
      <c r="CY7199" s="81">
        <v>0</v>
      </c>
      <c r="CZ7199" s="81">
        <v>0</v>
      </c>
      <c r="DA7199" s="81">
        <v>0</v>
      </c>
      <c r="DB7199" s="81">
        <v>14664.637556436641</v>
      </c>
      <c r="DC7199" s="81">
        <v>233.23007680793941</v>
      </c>
      <c r="DD7199" s="81">
        <v>8896.5159934286003</v>
      </c>
      <c r="DE7199" s="81">
        <v>5534.8914862000966</v>
      </c>
      <c r="DF7199" s="81">
        <v>2.6002430136060029</v>
      </c>
      <c r="DG7199" s="81">
        <v>2.6002430136060029</v>
      </c>
      <c r="DH7199" s="81">
        <v>2.6002430136060029</v>
      </c>
      <c r="DI7199" s="81">
        <v>2.6002430136060029</v>
      </c>
      <c r="DJ7199" s="81">
        <v>1.261749695459433E-5</v>
      </c>
      <c r="DL7199" s="81">
        <v>0</v>
      </c>
      <c r="DM7199" s="81">
        <v>3.2808558305378926E-5</v>
      </c>
      <c r="DN7199" s="81">
        <v>3.2808558305378926E-5</v>
      </c>
      <c r="DO7199" s="81">
        <v>0</v>
      </c>
      <c r="DP7199" s="81">
        <v>3.2808558305378926E-5</v>
      </c>
      <c r="DQ7199" s="81">
        <v>3.2808558305378926E-5</v>
      </c>
      <c r="DR7199" s="81">
        <v>0</v>
      </c>
      <c r="DS7199" s="81">
        <v>3.2808558305378926E-5</v>
      </c>
      <c r="DT7199" s="81">
        <v>3.2808558305378926E-5</v>
      </c>
      <c r="DU7199" s="81">
        <v>0</v>
      </c>
      <c r="DV7199" s="81">
        <v>3.2808558305378926E-5</v>
      </c>
      <c r="DW7199" s="81">
        <v>3.2808558305378926E-5</v>
      </c>
      <c r="GE7199" s="81" t="s">
        <v>449</v>
      </c>
      <c r="GF7199" s="81" t="s">
        <v>155</v>
      </c>
      <c r="GG7199" s="81" t="s">
        <v>511</v>
      </c>
      <c r="GH7199" s="81" t="s">
        <v>459</v>
      </c>
      <c r="GI7199" s="81">
        <v>2028</v>
      </c>
      <c r="GJ7199" s="81" t="s">
        <v>201</v>
      </c>
      <c r="GK7199" s="81">
        <v>0.74733835430388984</v>
      </c>
      <c r="GL7199" s="81">
        <v>1.8</v>
      </c>
      <c r="GM7199" s="81">
        <v>2028</v>
      </c>
      <c r="GN7199" s="81" t="s">
        <v>173</v>
      </c>
      <c r="GO7199" s="81">
        <v>1.1148832299820636E-2</v>
      </c>
      <c r="GP7199" s="81">
        <v>10</v>
      </c>
      <c r="GQ7199" s="81">
        <v>0</v>
      </c>
      <c r="GR7199" s="81" t="s">
        <v>448</v>
      </c>
      <c r="GS7199" s="81">
        <v>1.1148832299820636E-2</v>
      </c>
      <c r="GT7199" s="81">
        <v>8.3319499833580061E-3</v>
      </c>
      <c r="GU7199" s="81">
        <v>1.1148832299820636E-2</v>
      </c>
      <c r="GV7199" s="81">
        <v>8.3319499833580061E-3</v>
      </c>
      <c r="GW7199" s="81">
        <v>1.1148832299820636E-2</v>
      </c>
      <c r="GX7199" s="81">
        <v>8.3319499833580061E-3</v>
      </c>
      <c r="GY7199" s="81">
        <v>1.1148832299820636E-2</v>
      </c>
      <c r="GZ7199" s="81">
        <v>8.3319499833580061E-3</v>
      </c>
    </row>
    <row r="7200" spans="98:208" x14ac:dyDescent="0.25">
      <c r="CT7200" s="81" t="s">
        <v>155</v>
      </c>
      <c r="CU7200" s="81" t="s">
        <v>505</v>
      </c>
      <c r="CV7200" s="81" t="s">
        <v>461</v>
      </c>
      <c r="CW7200" s="81">
        <v>2028</v>
      </c>
      <c r="CX7200" s="81">
        <v>0</v>
      </c>
      <c r="CY7200" s="81">
        <v>0</v>
      </c>
      <c r="CZ7200" s="81">
        <v>0</v>
      </c>
      <c r="DA7200" s="81">
        <v>0</v>
      </c>
      <c r="DB7200" s="81">
        <v>15317.990942815981</v>
      </c>
      <c r="DC7200" s="81">
        <v>247.2729921649472</v>
      </c>
      <c r="DD7200" s="81">
        <v>9287.6490955445024</v>
      </c>
      <c r="DE7200" s="81">
        <v>5783.0688551065296</v>
      </c>
      <c r="DF7200" s="81">
        <v>2.7568051219218583</v>
      </c>
      <c r="DG7200" s="81">
        <v>2.7568051219218583</v>
      </c>
      <c r="DH7200" s="81">
        <v>2.7568051219218583</v>
      </c>
      <c r="DI7200" s="81">
        <v>2.7568051219218583</v>
      </c>
      <c r="DJ7200" s="81">
        <v>1.261749695459433E-5</v>
      </c>
      <c r="DL7200" s="81">
        <v>0</v>
      </c>
      <c r="DM7200" s="81">
        <v>3.47839802302591E-5</v>
      </c>
      <c r="DN7200" s="81">
        <v>3.47839802302591E-5</v>
      </c>
      <c r="DO7200" s="81">
        <v>0</v>
      </c>
      <c r="DP7200" s="81">
        <v>3.47839802302591E-5</v>
      </c>
      <c r="DQ7200" s="81">
        <v>3.47839802302591E-5</v>
      </c>
      <c r="DR7200" s="81">
        <v>0</v>
      </c>
      <c r="DS7200" s="81">
        <v>3.47839802302591E-5</v>
      </c>
      <c r="DT7200" s="81">
        <v>3.47839802302591E-5</v>
      </c>
      <c r="DU7200" s="81">
        <v>0</v>
      </c>
      <c r="DV7200" s="81">
        <v>3.47839802302591E-5</v>
      </c>
      <c r="DW7200" s="81">
        <v>3.47839802302591E-5</v>
      </c>
      <c r="GE7200" s="81" t="s">
        <v>449</v>
      </c>
      <c r="GF7200" s="81" t="s">
        <v>155</v>
      </c>
      <c r="GG7200" s="81" t="s">
        <v>511</v>
      </c>
      <c r="GH7200" s="81" t="s">
        <v>459</v>
      </c>
      <c r="GI7200" s="81">
        <v>2029</v>
      </c>
      <c r="GJ7200" s="81" t="s">
        <v>201</v>
      </c>
      <c r="GK7200" s="81">
        <v>0.74733835430388984</v>
      </c>
      <c r="GL7200" s="81">
        <v>1.8</v>
      </c>
      <c r="GM7200" s="81">
        <v>2029</v>
      </c>
      <c r="GN7200" s="81" t="s">
        <v>173</v>
      </c>
      <c r="GO7200" s="81">
        <v>1.1148832299820636E-2</v>
      </c>
      <c r="GP7200" s="81">
        <v>10</v>
      </c>
      <c r="GQ7200" s="81">
        <v>0</v>
      </c>
      <c r="GR7200" s="81" t="s">
        <v>448</v>
      </c>
      <c r="GS7200" s="81">
        <v>1.1148832299820636E-2</v>
      </c>
      <c r="GT7200" s="81">
        <v>8.3319499833580061E-3</v>
      </c>
      <c r="GU7200" s="81">
        <v>1.1148832299820636E-2</v>
      </c>
      <c r="GV7200" s="81">
        <v>8.3319499833580061E-3</v>
      </c>
      <c r="GW7200" s="81">
        <v>1.1148832299820636E-2</v>
      </c>
      <c r="GX7200" s="81">
        <v>8.3319499833580061E-3</v>
      </c>
      <c r="GY7200" s="81">
        <v>1.1148832299820636E-2</v>
      </c>
      <c r="GZ7200" s="81">
        <v>8.3319499833580061E-3</v>
      </c>
    </row>
    <row r="7201" spans="98:208" x14ac:dyDescent="0.25">
      <c r="CT7201" s="81" t="s">
        <v>155</v>
      </c>
      <c r="CU7201" s="81" t="s">
        <v>505</v>
      </c>
      <c r="CV7201" s="81" t="s">
        <v>461</v>
      </c>
      <c r="CW7201" s="81">
        <v>2029</v>
      </c>
      <c r="CX7201" s="81">
        <v>0</v>
      </c>
      <c r="CY7201" s="81">
        <v>0</v>
      </c>
      <c r="CZ7201" s="81">
        <v>0</v>
      </c>
      <c r="DA7201" s="81">
        <v>0</v>
      </c>
      <c r="DB7201" s="81">
        <v>15317.990942815981</v>
      </c>
      <c r="DC7201" s="81">
        <v>247.2729921649472</v>
      </c>
      <c r="DD7201" s="81">
        <v>9287.6490955445024</v>
      </c>
      <c r="DE7201" s="81">
        <v>5783.0688551065296</v>
      </c>
      <c r="DF7201" s="81">
        <v>2.7568051219218583</v>
      </c>
      <c r="DG7201" s="81">
        <v>2.7568051219218583</v>
      </c>
      <c r="DH7201" s="81">
        <v>2.7568051219218583</v>
      </c>
      <c r="DI7201" s="81">
        <v>2.7568051219218583</v>
      </c>
      <c r="DJ7201" s="81">
        <v>1.261749695459433E-5</v>
      </c>
      <c r="DL7201" s="81">
        <v>0</v>
      </c>
      <c r="DM7201" s="81">
        <v>3.47839802302591E-5</v>
      </c>
      <c r="DN7201" s="81">
        <v>3.47839802302591E-5</v>
      </c>
      <c r="DO7201" s="81">
        <v>0</v>
      </c>
      <c r="DP7201" s="81">
        <v>3.47839802302591E-5</v>
      </c>
      <c r="DQ7201" s="81">
        <v>3.47839802302591E-5</v>
      </c>
      <c r="DR7201" s="81">
        <v>0</v>
      </c>
      <c r="DS7201" s="81">
        <v>3.47839802302591E-5</v>
      </c>
      <c r="DT7201" s="81">
        <v>3.47839802302591E-5</v>
      </c>
      <c r="DU7201" s="81">
        <v>0</v>
      </c>
      <c r="DV7201" s="81">
        <v>3.47839802302591E-5</v>
      </c>
      <c r="DW7201" s="81">
        <v>3.47839802302591E-5</v>
      </c>
      <c r="GE7201" s="81" t="s">
        <v>449</v>
      </c>
      <c r="GF7201" s="81" t="s">
        <v>155</v>
      </c>
      <c r="GG7201" s="81" t="s">
        <v>511</v>
      </c>
      <c r="GH7201" s="81" t="s">
        <v>459</v>
      </c>
      <c r="GI7201" s="81">
        <v>2030</v>
      </c>
      <c r="GJ7201" s="81" t="s">
        <v>201</v>
      </c>
      <c r="GK7201" s="81">
        <v>0.74733835430388984</v>
      </c>
      <c r="GL7201" s="81">
        <v>1.8</v>
      </c>
      <c r="GM7201" s="81">
        <v>2030</v>
      </c>
      <c r="GN7201" s="81" t="s">
        <v>173</v>
      </c>
      <c r="GO7201" s="81">
        <v>1.1148832299820636E-2</v>
      </c>
      <c r="GP7201" s="81">
        <v>10</v>
      </c>
      <c r="GQ7201" s="81">
        <v>0</v>
      </c>
      <c r="GR7201" s="81" t="s">
        <v>448</v>
      </c>
      <c r="GS7201" s="81">
        <v>0</v>
      </c>
      <c r="GT7201" s="81">
        <v>0</v>
      </c>
      <c r="GU7201" s="81">
        <v>1.1148832299820636E-2</v>
      </c>
      <c r="GV7201" s="81">
        <v>8.3319499833580061E-3</v>
      </c>
      <c r="GW7201" s="81">
        <v>1.1148832299820636E-2</v>
      </c>
      <c r="GX7201" s="81">
        <v>8.3319499833580061E-3</v>
      </c>
      <c r="GY7201" s="81">
        <v>1.1148832299820636E-2</v>
      </c>
      <c r="GZ7201" s="81">
        <v>8.3319499833580061E-3</v>
      </c>
    </row>
    <row r="7202" spans="98:208" x14ac:dyDescent="0.25">
      <c r="CT7202" s="81" t="s">
        <v>155</v>
      </c>
      <c r="CU7202" s="81" t="s">
        <v>505</v>
      </c>
      <c r="CV7202" s="81" t="s">
        <v>461</v>
      </c>
      <c r="CW7202" s="81">
        <v>2030</v>
      </c>
      <c r="CX7202" s="81">
        <v>0</v>
      </c>
      <c r="CY7202" s="81">
        <v>0</v>
      </c>
      <c r="CZ7202" s="81">
        <v>0</v>
      </c>
      <c r="DA7202" s="81">
        <v>0</v>
      </c>
      <c r="DB7202" s="81">
        <v>15317.990942815981</v>
      </c>
      <c r="DC7202" s="81">
        <v>247.2729921649472</v>
      </c>
      <c r="DD7202" s="81">
        <v>9287.6490955445024</v>
      </c>
      <c r="DE7202" s="81">
        <v>5783.0688551065296</v>
      </c>
      <c r="DF7202" s="81">
        <v>0</v>
      </c>
      <c r="DG7202" s="81">
        <v>2.7568051219218583</v>
      </c>
      <c r="DH7202" s="81">
        <v>2.7568051219218583</v>
      </c>
      <c r="DI7202" s="81">
        <v>2.7568051219218583</v>
      </c>
      <c r="DJ7202" s="81">
        <v>1.261749695459433E-5</v>
      </c>
      <c r="DL7202" s="81">
        <v>0</v>
      </c>
      <c r="DM7202" s="81">
        <v>0</v>
      </c>
      <c r="DN7202" s="81">
        <v>0</v>
      </c>
      <c r="DO7202" s="81">
        <v>0</v>
      </c>
      <c r="DP7202" s="81">
        <v>3.47839802302591E-5</v>
      </c>
      <c r="DQ7202" s="81">
        <v>3.47839802302591E-5</v>
      </c>
      <c r="DR7202" s="81">
        <v>0</v>
      </c>
      <c r="DS7202" s="81">
        <v>3.47839802302591E-5</v>
      </c>
      <c r="DT7202" s="81">
        <v>3.47839802302591E-5</v>
      </c>
      <c r="DU7202" s="81">
        <v>0</v>
      </c>
      <c r="DV7202" s="81">
        <v>3.47839802302591E-5</v>
      </c>
      <c r="DW7202" s="81">
        <v>3.47839802302591E-5</v>
      </c>
      <c r="GE7202" s="81" t="s">
        <v>449</v>
      </c>
      <c r="GF7202" s="81" t="s">
        <v>155</v>
      </c>
      <c r="GG7202" s="81" t="s">
        <v>511</v>
      </c>
      <c r="GH7202" s="81" t="s">
        <v>459</v>
      </c>
      <c r="GI7202" s="81">
        <v>2031</v>
      </c>
      <c r="GJ7202" s="81" t="s">
        <v>201</v>
      </c>
      <c r="GK7202" s="81">
        <v>0.74733835430388984</v>
      </c>
      <c r="GL7202" s="81">
        <v>1.8</v>
      </c>
      <c r="GM7202" s="81">
        <v>2031</v>
      </c>
      <c r="GN7202" s="81" t="s">
        <v>173</v>
      </c>
      <c r="GO7202" s="81">
        <v>1.1148832299820636E-2</v>
      </c>
      <c r="GP7202" s="81">
        <v>10</v>
      </c>
      <c r="GQ7202" s="81">
        <v>0</v>
      </c>
      <c r="GR7202" s="81" t="s">
        <v>448</v>
      </c>
      <c r="GS7202" s="81">
        <v>0</v>
      </c>
      <c r="GT7202" s="81">
        <v>0</v>
      </c>
      <c r="GU7202" s="81">
        <v>0</v>
      </c>
      <c r="GV7202" s="81">
        <v>0</v>
      </c>
      <c r="GW7202" s="81">
        <v>1.1148832299820636E-2</v>
      </c>
      <c r="GX7202" s="81">
        <v>8.3319499833580061E-3</v>
      </c>
      <c r="GY7202" s="81">
        <v>1.1148832299820636E-2</v>
      </c>
      <c r="GZ7202" s="81">
        <v>8.3319499833580061E-3</v>
      </c>
    </row>
    <row r="7203" spans="98:208" x14ac:dyDescent="0.25">
      <c r="CT7203" s="81" t="s">
        <v>155</v>
      </c>
      <c r="CU7203" s="81" t="s">
        <v>505</v>
      </c>
      <c r="CV7203" s="81" t="s">
        <v>461</v>
      </c>
      <c r="CW7203" s="81">
        <v>2031</v>
      </c>
      <c r="CX7203" s="81">
        <v>0</v>
      </c>
      <c r="CY7203" s="81">
        <v>0</v>
      </c>
      <c r="CZ7203" s="81">
        <v>0</v>
      </c>
      <c r="DA7203" s="81">
        <v>0</v>
      </c>
      <c r="DB7203" s="81">
        <v>15317.990942815981</v>
      </c>
      <c r="DC7203" s="81">
        <v>247.2729921649472</v>
      </c>
      <c r="DD7203" s="81">
        <v>9287.6490955445024</v>
      </c>
      <c r="DE7203" s="81">
        <v>5783.0688551065296</v>
      </c>
      <c r="DF7203" s="81">
        <v>0</v>
      </c>
      <c r="DG7203" s="81">
        <v>0</v>
      </c>
      <c r="DH7203" s="81">
        <v>2.7568051219218583</v>
      </c>
      <c r="DI7203" s="81">
        <v>2.7568051219218583</v>
      </c>
      <c r="DJ7203" s="81">
        <v>1.261749695459433E-5</v>
      </c>
      <c r="DL7203" s="81">
        <v>0</v>
      </c>
      <c r="DM7203" s="81">
        <v>0</v>
      </c>
      <c r="DN7203" s="81">
        <v>0</v>
      </c>
      <c r="DO7203" s="81">
        <v>0</v>
      </c>
      <c r="DP7203" s="81">
        <v>0</v>
      </c>
      <c r="DQ7203" s="81">
        <v>0</v>
      </c>
      <c r="DR7203" s="81">
        <v>0</v>
      </c>
      <c r="DS7203" s="81">
        <v>3.47839802302591E-5</v>
      </c>
      <c r="DT7203" s="81">
        <v>3.47839802302591E-5</v>
      </c>
      <c r="DU7203" s="81">
        <v>0</v>
      </c>
      <c r="DV7203" s="81">
        <v>3.47839802302591E-5</v>
      </c>
      <c r="DW7203" s="81">
        <v>3.47839802302591E-5</v>
      </c>
      <c r="GE7203" s="81" t="s">
        <v>449</v>
      </c>
      <c r="GF7203" s="81" t="s">
        <v>155</v>
      </c>
      <c r="GG7203" s="81" t="s">
        <v>511</v>
      </c>
      <c r="GH7203" s="81" t="s">
        <v>459</v>
      </c>
      <c r="GI7203" s="81">
        <v>2032</v>
      </c>
      <c r="GJ7203" s="81" t="s">
        <v>201</v>
      </c>
      <c r="GK7203" s="81">
        <v>0.74733835430388984</v>
      </c>
      <c r="GL7203" s="81">
        <v>1.8</v>
      </c>
      <c r="GM7203" s="81">
        <v>2032</v>
      </c>
      <c r="GN7203" s="81" t="s">
        <v>173</v>
      </c>
      <c r="GO7203" s="81">
        <v>1.1148832299820636E-2</v>
      </c>
      <c r="GP7203" s="81">
        <v>10</v>
      </c>
      <c r="GQ7203" s="81">
        <v>0</v>
      </c>
      <c r="GR7203" s="81" t="s">
        <v>448</v>
      </c>
      <c r="GS7203" s="81">
        <v>0</v>
      </c>
      <c r="GT7203" s="81">
        <v>0</v>
      </c>
      <c r="GU7203" s="81">
        <v>0</v>
      </c>
      <c r="GV7203" s="81">
        <v>0</v>
      </c>
      <c r="GW7203" s="81">
        <v>0</v>
      </c>
      <c r="GX7203" s="81">
        <v>0</v>
      </c>
      <c r="GY7203" s="81">
        <v>1.1148832299820636E-2</v>
      </c>
      <c r="GZ7203" s="81">
        <v>8.3319499833580061E-3</v>
      </c>
    </row>
    <row r="7204" spans="98:208" x14ac:dyDescent="0.25">
      <c r="CT7204" s="81" t="s">
        <v>155</v>
      </c>
      <c r="CU7204" s="81" t="s">
        <v>505</v>
      </c>
      <c r="CV7204" s="81" t="s">
        <v>461</v>
      </c>
      <c r="CW7204" s="81">
        <v>2032</v>
      </c>
      <c r="CX7204" s="81">
        <v>0</v>
      </c>
      <c r="CY7204" s="81">
        <v>0</v>
      </c>
      <c r="CZ7204" s="81">
        <v>0</v>
      </c>
      <c r="DA7204" s="81">
        <v>0</v>
      </c>
      <c r="DB7204" s="81">
        <v>15317.990942815981</v>
      </c>
      <c r="DC7204" s="81">
        <v>247.2729921649472</v>
      </c>
      <c r="DD7204" s="81">
        <v>9287.6490955445024</v>
      </c>
      <c r="DE7204" s="81">
        <v>5783.0688551065296</v>
      </c>
      <c r="DF7204" s="81">
        <v>0</v>
      </c>
      <c r="DG7204" s="81">
        <v>0</v>
      </c>
      <c r="DH7204" s="81">
        <v>0</v>
      </c>
      <c r="DI7204" s="81">
        <v>2.7568051219218583</v>
      </c>
      <c r="DJ7204" s="81">
        <v>1.261749695459433E-5</v>
      </c>
      <c r="DL7204" s="81">
        <v>0</v>
      </c>
      <c r="DM7204" s="81">
        <v>0</v>
      </c>
      <c r="DN7204" s="81">
        <v>0</v>
      </c>
      <c r="DO7204" s="81">
        <v>0</v>
      </c>
      <c r="DP7204" s="81">
        <v>0</v>
      </c>
      <c r="DQ7204" s="81">
        <v>0</v>
      </c>
      <c r="DR7204" s="81">
        <v>0</v>
      </c>
      <c r="DS7204" s="81">
        <v>0</v>
      </c>
      <c r="DT7204" s="81">
        <v>0</v>
      </c>
      <c r="DU7204" s="81">
        <v>0</v>
      </c>
      <c r="DV7204" s="81">
        <v>3.47839802302591E-5</v>
      </c>
      <c r="DW7204" s="81">
        <v>3.47839802302591E-5</v>
      </c>
      <c r="GE7204" s="81" t="s">
        <v>449</v>
      </c>
      <c r="GF7204" s="81" t="s">
        <v>155</v>
      </c>
      <c r="GG7204" s="81" t="s">
        <v>511</v>
      </c>
      <c r="GH7204" s="81" t="s">
        <v>460</v>
      </c>
      <c r="GI7204" s="81">
        <v>2021</v>
      </c>
      <c r="GJ7204" s="81" t="s">
        <v>201</v>
      </c>
      <c r="GK7204" s="81">
        <v>3.6425060683948039E-2</v>
      </c>
      <c r="GL7204" s="81">
        <v>1.8</v>
      </c>
      <c r="GM7204" s="81">
        <v>2021</v>
      </c>
      <c r="GN7204" s="81" t="s">
        <v>173</v>
      </c>
      <c r="GO7204" s="81">
        <v>1.1148832299820636E-2</v>
      </c>
      <c r="GP7204" s="81">
        <v>10</v>
      </c>
      <c r="GQ7204" s="81">
        <v>0</v>
      </c>
      <c r="GR7204" s="81" t="s">
        <v>448</v>
      </c>
      <c r="GS7204" s="81">
        <v>1.1148832299820636E-2</v>
      </c>
      <c r="GT7204" s="81">
        <v>4.0609689307612666E-4</v>
      </c>
      <c r="GU7204" s="81">
        <v>1.1148832299820636E-2</v>
      </c>
      <c r="GV7204" s="81">
        <v>4.0609689307612666E-4</v>
      </c>
      <c r="GW7204" s="81">
        <v>0</v>
      </c>
      <c r="GX7204" s="81">
        <v>0</v>
      </c>
      <c r="GY7204" s="81">
        <v>0</v>
      </c>
      <c r="GZ7204" s="81">
        <v>0</v>
      </c>
    </row>
    <row r="7205" spans="98:208" x14ac:dyDescent="0.25">
      <c r="CT7205" s="81" t="s">
        <v>155</v>
      </c>
      <c r="CU7205" s="81" t="s">
        <v>505</v>
      </c>
      <c r="CV7205" s="81" t="s">
        <v>451</v>
      </c>
      <c r="CW7205" s="81">
        <v>2020</v>
      </c>
      <c r="CX7205" s="81">
        <v>0</v>
      </c>
      <c r="CY7205" s="81">
        <v>0</v>
      </c>
      <c r="CZ7205" s="81">
        <v>0</v>
      </c>
      <c r="DA7205" s="81">
        <v>0</v>
      </c>
      <c r="DB7205" s="81">
        <v>8807.9522308760734</v>
      </c>
      <c r="DC7205" s="81">
        <v>222.22942162783809</v>
      </c>
      <c r="DD7205" s="81">
        <v>8585.7228092482346</v>
      </c>
      <c r="DE7205" s="81">
        <v>0</v>
      </c>
      <c r="DF7205" s="81">
        <v>2.4775985538149001</v>
      </c>
      <c r="DG7205" s="81">
        <v>0</v>
      </c>
      <c r="DH7205" s="81">
        <v>0</v>
      </c>
      <c r="DI7205" s="81">
        <v>0</v>
      </c>
      <c r="DJ7205" s="81">
        <v>1.802499564941987E-6</v>
      </c>
      <c r="DL7205" s="81">
        <v>0</v>
      </c>
      <c r="DM7205" s="81">
        <v>4.4658703153522538E-6</v>
      </c>
      <c r="DN7205" s="81">
        <v>4.4658703153522538E-6</v>
      </c>
      <c r="DO7205" s="81">
        <v>0</v>
      </c>
      <c r="DP7205" s="81">
        <v>0</v>
      </c>
      <c r="DQ7205" s="81">
        <v>0</v>
      </c>
      <c r="DR7205" s="81">
        <v>0</v>
      </c>
      <c r="DS7205" s="81">
        <v>0</v>
      </c>
      <c r="DT7205" s="81">
        <v>0</v>
      </c>
      <c r="DU7205" s="81">
        <v>0</v>
      </c>
      <c r="DV7205" s="81">
        <v>0</v>
      </c>
      <c r="DW7205" s="81">
        <v>0</v>
      </c>
      <c r="GE7205" s="81" t="s">
        <v>449</v>
      </c>
      <c r="GF7205" s="81" t="s">
        <v>155</v>
      </c>
      <c r="GG7205" s="81" t="s">
        <v>511</v>
      </c>
      <c r="GH7205" s="81" t="s">
        <v>460</v>
      </c>
      <c r="GI7205" s="81">
        <v>2022</v>
      </c>
      <c r="GJ7205" s="81" t="s">
        <v>201</v>
      </c>
      <c r="GK7205" s="81">
        <v>3.6425060683948039E-2</v>
      </c>
      <c r="GL7205" s="81">
        <v>1.8</v>
      </c>
      <c r="GM7205" s="81">
        <v>2022</v>
      </c>
      <c r="GN7205" s="81" t="s">
        <v>173</v>
      </c>
      <c r="GO7205" s="81">
        <v>1.1148832299820636E-2</v>
      </c>
      <c r="GP7205" s="81">
        <v>10</v>
      </c>
      <c r="GQ7205" s="81">
        <v>0</v>
      </c>
      <c r="GR7205" s="81" t="s">
        <v>448</v>
      </c>
      <c r="GS7205" s="81">
        <v>1.1148832299820636E-2</v>
      </c>
      <c r="GT7205" s="81">
        <v>4.0609689307612666E-4</v>
      </c>
      <c r="GU7205" s="81">
        <v>1.1148832299820636E-2</v>
      </c>
      <c r="GV7205" s="81">
        <v>4.0609689307612666E-4</v>
      </c>
      <c r="GW7205" s="81">
        <v>1.1148832299820636E-2</v>
      </c>
      <c r="GX7205" s="81">
        <v>4.0609689307612666E-4</v>
      </c>
      <c r="GY7205" s="81">
        <v>0</v>
      </c>
      <c r="GZ7205" s="81">
        <v>0</v>
      </c>
    </row>
    <row r="7206" spans="98:208" x14ac:dyDescent="0.25">
      <c r="CT7206" s="81" t="s">
        <v>155</v>
      </c>
      <c r="CU7206" s="81" t="s">
        <v>505</v>
      </c>
      <c r="CV7206" s="81" t="s">
        <v>451</v>
      </c>
      <c r="CW7206" s="81">
        <v>2021</v>
      </c>
      <c r="CX7206" s="81">
        <v>0</v>
      </c>
      <c r="CY7206" s="81">
        <v>0</v>
      </c>
      <c r="CZ7206" s="81">
        <v>0</v>
      </c>
      <c r="DA7206" s="81">
        <v>0</v>
      </c>
      <c r="DB7206" s="81">
        <v>8807.9522308760734</v>
      </c>
      <c r="DC7206" s="81">
        <v>222.22942162783809</v>
      </c>
      <c r="DD7206" s="81">
        <v>8585.7228092482346</v>
      </c>
      <c r="DE7206" s="81">
        <v>0</v>
      </c>
      <c r="DF7206" s="81">
        <v>2.4775985538149001</v>
      </c>
      <c r="DG7206" s="81">
        <v>2.4775985538149001</v>
      </c>
      <c r="DH7206" s="81">
        <v>0</v>
      </c>
      <c r="DI7206" s="81">
        <v>0</v>
      </c>
      <c r="DJ7206" s="81">
        <v>1.802499564941987E-6</v>
      </c>
      <c r="DL7206" s="81">
        <v>0</v>
      </c>
      <c r="DM7206" s="81">
        <v>4.4658703153522538E-6</v>
      </c>
      <c r="DN7206" s="81">
        <v>4.4658703153522538E-6</v>
      </c>
      <c r="DO7206" s="81">
        <v>0</v>
      </c>
      <c r="DP7206" s="81">
        <v>4.4658703153522538E-6</v>
      </c>
      <c r="DQ7206" s="81">
        <v>4.4658703153522538E-6</v>
      </c>
      <c r="DR7206" s="81">
        <v>0</v>
      </c>
      <c r="DS7206" s="81">
        <v>0</v>
      </c>
      <c r="DT7206" s="81">
        <v>0</v>
      </c>
      <c r="DU7206" s="81">
        <v>0</v>
      </c>
      <c r="DV7206" s="81">
        <v>0</v>
      </c>
      <c r="DW7206" s="81">
        <v>0</v>
      </c>
      <c r="GE7206" s="81" t="s">
        <v>449</v>
      </c>
      <c r="GF7206" s="81" t="s">
        <v>155</v>
      </c>
      <c r="GG7206" s="81" t="s">
        <v>511</v>
      </c>
      <c r="GH7206" s="81" t="s">
        <v>460</v>
      </c>
      <c r="GI7206" s="81">
        <v>2023</v>
      </c>
      <c r="GJ7206" s="81" t="s">
        <v>201</v>
      </c>
      <c r="GK7206" s="81">
        <v>3.7590224611378432E-2</v>
      </c>
      <c r="GL7206" s="81">
        <v>1.8</v>
      </c>
      <c r="GM7206" s="81">
        <v>2023</v>
      </c>
      <c r="GN7206" s="81" t="s">
        <v>173</v>
      </c>
      <c r="GO7206" s="81">
        <v>1.1148832299820636E-2</v>
      </c>
      <c r="GP7206" s="81">
        <v>10</v>
      </c>
      <c r="GQ7206" s="81">
        <v>0</v>
      </c>
      <c r="GR7206" s="81" t="s">
        <v>448</v>
      </c>
      <c r="GS7206" s="81">
        <v>1.1148832299820636E-2</v>
      </c>
      <c r="GT7206" s="81">
        <v>4.1908711030484849E-4</v>
      </c>
      <c r="GU7206" s="81">
        <v>1.1148832299820636E-2</v>
      </c>
      <c r="GV7206" s="81">
        <v>4.1908711030484849E-4</v>
      </c>
      <c r="GW7206" s="81">
        <v>1.1148832299820636E-2</v>
      </c>
      <c r="GX7206" s="81">
        <v>4.1908711030484849E-4</v>
      </c>
      <c r="GY7206" s="81">
        <v>1.1148832299820636E-2</v>
      </c>
      <c r="GZ7206" s="81">
        <v>4.1908711030484849E-4</v>
      </c>
    </row>
    <row r="7207" spans="98:208" x14ac:dyDescent="0.25">
      <c r="CT7207" s="81" t="s">
        <v>155</v>
      </c>
      <c r="CU7207" s="81" t="s">
        <v>505</v>
      </c>
      <c r="CV7207" s="81" t="s">
        <v>451</v>
      </c>
      <c r="CW7207" s="81">
        <v>2022</v>
      </c>
      <c r="CX7207" s="81">
        <v>0</v>
      </c>
      <c r="CY7207" s="81">
        <v>0</v>
      </c>
      <c r="CZ7207" s="81">
        <v>0</v>
      </c>
      <c r="DA7207" s="81">
        <v>0</v>
      </c>
      <c r="DB7207" s="81">
        <v>8807.9522308760734</v>
      </c>
      <c r="DC7207" s="81">
        <v>222.22942162783809</v>
      </c>
      <c r="DD7207" s="81">
        <v>8585.7228092482346</v>
      </c>
      <c r="DE7207" s="81">
        <v>0</v>
      </c>
      <c r="DF7207" s="81">
        <v>2.4775985538149001</v>
      </c>
      <c r="DG7207" s="81">
        <v>2.4775985538149001</v>
      </c>
      <c r="DH7207" s="81">
        <v>2.4775985538149001</v>
      </c>
      <c r="DI7207" s="81">
        <v>0</v>
      </c>
      <c r="DJ7207" s="81">
        <v>1.802499564941987E-6</v>
      </c>
      <c r="DL7207" s="81">
        <v>0</v>
      </c>
      <c r="DM7207" s="81">
        <v>4.4658703153522538E-6</v>
      </c>
      <c r="DN7207" s="81">
        <v>4.4658703153522538E-6</v>
      </c>
      <c r="DO7207" s="81">
        <v>0</v>
      </c>
      <c r="DP7207" s="81">
        <v>4.4658703153522538E-6</v>
      </c>
      <c r="DQ7207" s="81">
        <v>4.4658703153522538E-6</v>
      </c>
      <c r="DR7207" s="81">
        <v>0</v>
      </c>
      <c r="DS7207" s="81">
        <v>4.4658703153522538E-6</v>
      </c>
      <c r="DT7207" s="81">
        <v>4.4658703153522538E-6</v>
      </c>
      <c r="DU7207" s="81">
        <v>0</v>
      </c>
      <c r="DV7207" s="81">
        <v>0</v>
      </c>
      <c r="DW7207" s="81">
        <v>0</v>
      </c>
      <c r="GE7207" s="81" t="s">
        <v>449</v>
      </c>
      <c r="GF7207" s="81" t="s">
        <v>155</v>
      </c>
      <c r="GG7207" s="81" t="s">
        <v>511</v>
      </c>
      <c r="GH7207" s="81" t="s">
        <v>460</v>
      </c>
      <c r="GI7207" s="81">
        <v>2024</v>
      </c>
      <c r="GJ7207" s="81" t="s">
        <v>201</v>
      </c>
      <c r="GK7207" s="81">
        <v>3.7590224611378432E-2</v>
      </c>
      <c r="GL7207" s="81">
        <v>1.8</v>
      </c>
      <c r="GM7207" s="81">
        <v>2024</v>
      </c>
      <c r="GN7207" s="81" t="s">
        <v>173</v>
      </c>
      <c r="GO7207" s="81">
        <v>1.1148832299820636E-2</v>
      </c>
      <c r="GP7207" s="81">
        <v>10</v>
      </c>
      <c r="GQ7207" s="81">
        <v>0</v>
      </c>
      <c r="GR7207" s="81" t="s">
        <v>448</v>
      </c>
      <c r="GS7207" s="81">
        <v>1.1148832299820636E-2</v>
      </c>
      <c r="GT7207" s="81">
        <v>4.1908711030484849E-4</v>
      </c>
      <c r="GU7207" s="81">
        <v>1.1148832299820636E-2</v>
      </c>
      <c r="GV7207" s="81">
        <v>4.1908711030484849E-4</v>
      </c>
      <c r="GW7207" s="81">
        <v>1.1148832299820636E-2</v>
      </c>
      <c r="GX7207" s="81">
        <v>4.1908711030484849E-4</v>
      </c>
      <c r="GY7207" s="81">
        <v>1.1148832299820636E-2</v>
      </c>
      <c r="GZ7207" s="81">
        <v>4.1908711030484849E-4</v>
      </c>
    </row>
    <row r="7208" spans="98:208" x14ac:dyDescent="0.25">
      <c r="CT7208" s="81" t="s">
        <v>155</v>
      </c>
      <c r="CU7208" s="81" t="s">
        <v>505</v>
      </c>
      <c r="CV7208" s="81" t="s">
        <v>451</v>
      </c>
      <c r="CW7208" s="81">
        <v>2023</v>
      </c>
      <c r="CX7208" s="81">
        <v>0</v>
      </c>
      <c r="CY7208" s="81">
        <v>0</v>
      </c>
      <c r="CZ7208" s="81">
        <v>0</v>
      </c>
      <c r="DA7208" s="81">
        <v>0</v>
      </c>
      <c r="DB7208" s="81">
        <v>9129.7460702368426</v>
      </c>
      <c r="DC7208" s="81">
        <v>233.23007680794711</v>
      </c>
      <c r="DD7208" s="81">
        <v>8896.5159934288949</v>
      </c>
      <c r="DE7208" s="81">
        <v>0</v>
      </c>
      <c r="DF7208" s="81">
        <v>2.6002430136060886</v>
      </c>
      <c r="DG7208" s="81">
        <v>2.6002430136060886</v>
      </c>
      <c r="DH7208" s="81">
        <v>2.6002430136060886</v>
      </c>
      <c r="DI7208" s="81">
        <v>2.6002430136060886</v>
      </c>
      <c r="DJ7208" s="81">
        <v>1.802499564941987E-6</v>
      </c>
      <c r="DL7208" s="81">
        <v>0</v>
      </c>
      <c r="DM7208" s="81">
        <v>4.686936900768416E-6</v>
      </c>
      <c r="DN7208" s="81">
        <v>4.686936900768416E-6</v>
      </c>
      <c r="DO7208" s="81">
        <v>0</v>
      </c>
      <c r="DP7208" s="81">
        <v>4.686936900768416E-6</v>
      </c>
      <c r="DQ7208" s="81">
        <v>4.686936900768416E-6</v>
      </c>
      <c r="DR7208" s="81">
        <v>0</v>
      </c>
      <c r="DS7208" s="81">
        <v>4.686936900768416E-6</v>
      </c>
      <c r="DT7208" s="81">
        <v>4.686936900768416E-6</v>
      </c>
      <c r="DU7208" s="81">
        <v>0</v>
      </c>
      <c r="DV7208" s="81">
        <v>4.686936900768416E-6</v>
      </c>
      <c r="DW7208" s="81">
        <v>4.686936900768416E-6</v>
      </c>
      <c r="GE7208" s="81" t="s">
        <v>449</v>
      </c>
      <c r="GF7208" s="81" t="s">
        <v>155</v>
      </c>
      <c r="GG7208" s="81" t="s">
        <v>511</v>
      </c>
      <c r="GH7208" s="81" t="s">
        <v>460</v>
      </c>
      <c r="GI7208" s="81">
        <v>2025</v>
      </c>
      <c r="GJ7208" s="81" t="s">
        <v>201</v>
      </c>
      <c r="GK7208" s="81">
        <v>3.7590224611378432E-2</v>
      </c>
      <c r="GL7208" s="81">
        <v>1.8</v>
      </c>
      <c r="GM7208" s="81">
        <v>2025</v>
      </c>
      <c r="GN7208" s="81" t="s">
        <v>173</v>
      </c>
      <c r="GO7208" s="81">
        <v>1.1148832299820636E-2</v>
      </c>
      <c r="GP7208" s="81">
        <v>10</v>
      </c>
      <c r="GQ7208" s="81">
        <v>0</v>
      </c>
      <c r="GR7208" s="81" t="s">
        <v>448</v>
      </c>
      <c r="GS7208" s="81">
        <v>1.1148832299820636E-2</v>
      </c>
      <c r="GT7208" s="81">
        <v>4.1908711030484849E-4</v>
      </c>
      <c r="GU7208" s="81">
        <v>1.1148832299820636E-2</v>
      </c>
      <c r="GV7208" s="81">
        <v>4.1908711030484849E-4</v>
      </c>
      <c r="GW7208" s="81">
        <v>1.1148832299820636E-2</v>
      </c>
      <c r="GX7208" s="81">
        <v>4.1908711030484849E-4</v>
      </c>
      <c r="GY7208" s="81">
        <v>1.1148832299820636E-2</v>
      </c>
      <c r="GZ7208" s="81">
        <v>4.1908711030484849E-4</v>
      </c>
    </row>
    <row r="7209" spans="98:208" x14ac:dyDescent="0.25">
      <c r="CT7209" s="81" t="s">
        <v>155</v>
      </c>
      <c r="CU7209" s="81" t="s">
        <v>505</v>
      </c>
      <c r="CV7209" s="81" t="s">
        <v>451</v>
      </c>
      <c r="CW7209" s="81">
        <v>2024</v>
      </c>
      <c r="CX7209" s="81">
        <v>0</v>
      </c>
      <c r="CY7209" s="81">
        <v>0</v>
      </c>
      <c r="CZ7209" s="81">
        <v>0</v>
      </c>
      <c r="DA7209" s="81">
        <v>0</v>
      </c>
      <c r="DB7209" s="81">
        <v>9129.7460702368426</v>
      </c>
      <c r="DC7209" s="81">
        <v>233.23007680794711</v>
      </c>
      <c r="DD7209" s="81">
        <v>8896.5159934288949</v>
      </c>
      <c r="DE7209" s="81">
        <v>0</v>
      </c>
      <c r="DF7209" s="81">
        <v>2.6002430136060886</v>
      </c>
      <c r="DG7209" s="81">
        <v>2.6002430136060886</v>
      </c>
      <c r="DH7209" s="81">
        <v>2.6002430136060886</v>
      </c>
      <c r="DI7209" s="81">
        <v>2.6002430136060886</v>
      </c>
      <c r="DJ7209" s="81">
        <v>1.802499564941987E-6</v>
      </c>
      <c r="DL7209" s="81">
        <v>0</v>
      </c>
      <c r="DM7209" s="81">
        <v>4.686936900768416E-6</v>
      </c>
      <c r="DN7209" s="81">
        <v>4.686936900768416E-6</v>
      </c>
      <c r="DO7209" s="81">
        <v>0</v>
      </c>
      <c r="DP7209" s="81">
        <v>4.686936900768416E-6</v>
      </c>
      <c r="DQ7209" s="81">
        <v>4.686936900768416E-6</v>
      </c>
      <c r="DR7209" s="81">
        <v>0</v>
      </c>
      <c r="DS7209" s="81">
        <v>4.686936900768416E-6</v>
      </c>
      <c r="DT7209" s="81">
        <v>4.686936900768416E-6</v>
      </c>
      <c r="DU7209" s="81">
        <v>0</v>
      </c>
      <c r="DV7209" s="81">
        <v>4.686936900768416E-6</v>
      </c>
      <c r="DW7209" s="81">
        <v>4.686936900768416E-6</v>
      </c>
      <c r="GE7209" s="81" t="s">
        <v>449</v>
      </c>
      <c r="GF7209" s="81" t="s">
        <v>155</v>
      </c>
      <c r="GG7209" s="81" t="s">
        <v>511</v>
      </c>
      <c r="GH7209" s="81" t="s">
        <v>460</v>
      </c>
      <c r="GI7209" s="81">
        <v>2026</v>
      </c>
      <c r="GJ7209" s="81" t="s">
        <v>201</v>
      </c>
      <c r="GK7209" s="81">
        <v>3.7590224611378432E-2</v>
      </c>
      <c r="GL7209" s="81">
        <v>1.8</v>
      </c>
      <c r="GM7209" s="81">
        <v>2026</v>
      </c>
      <c r="GN7209" s="81" t="s">
        <v>173</v>
      </c>
      <c r="GO7209" s="81">
        <v>1.1148832299820636E-2</v>
      </c>
      <c r="GP7209" s="81">
        <v>10</v>
      </c>
      <c r="GQ7209" s="81">
        <v>0</v>
      </c>
      <c r="GR7209" s="81" t="s">
        <v>448</v>
      </c>
      <c r="GS7209" s="81">
        <v>1.1148832299820636E-2</v>
      </c>
      <c r="GT7209" s="81">
        <v>4.1908711030484849E-4</v>
      </c>
      <c r="GU7209" s="81">
        <v>1.1148832299820636E-2</v>
      </c>
      <c r="GV7209" s="81">
        <v>4.1908711030484849E-4</v>
      </c>
      <c r="GW7209" s="81">
        <v>1.1148832299820636E-2</v>
      </c>
      <c r="GX7209" s="81">
        <v>4.1908711030484849E-4</v>
      </c>
      <c r="GY7209" s="81">
        <v>1.1148832299820636E-2</v>
      </c>
      <c r="GZ7209" s="81">
        <v>4.1908711030484849E-4</v>
      </c>
    </row>
    <row r="7210" spans="98:208" x14ac:dyDescent="0.25">
      <c r="CT7210" s="81" t="s">
        <v>155</v>
      </c>
      <c r="CU7210" s="81" t="s">
        <v>505</v>
      </c>
      <c r="CV7210" s="81" t="s">
        <v>451</v>
      </c>
      <c r="CW7210" s="81">
        <v>2025</v>
      </c>
      <c r="CX7210" s="81">
        <v>0</v>
      </c>
      <c r="CY7210" s="81">
        <v>0</v>
      </c>
      <c r="CZ7210" s="81">
        <v>0</v>
      </c>
      <c r="DA7210" s="81">
        <v>0</v>
      </c>
      <c r="DB7210" s="81">
        <v>9129.7460702368426</v>
      </c>
      <c r="DC7210" s="81">
        <v>233.23007680794711</v>
      </c>
      <c r="DD7210" s="81">
        <v>8896.5159934288949</v>
      </c>
      <c r="DE7210" s="81">
        <v>0</v>
      </c>
      <c r="DF7210" s="81">
        <v>2.6002430136060886</v>
      </c>
      <c r="DG7210" s="81">
        <v>2.6002430136060886</v>
      </c>
      <c r="DH7210" s="81">
        <v>2.6002430136060886</v>
      </c>
      <c r="DI7210" s="81">
        <v>2.6002430136060886</v>
      </c>
      <c r="DJ7210" s="81">
        <v>1.802499564941987E-6</v>
      </c>
      <c r="DL7210" s="81">
        <v>0</v>
      </c>
      <c r="DM7210" s="81">
        <v>4.686936900768416E-6</v>
      </c>
      <c r="DN7210" s="81">
        <v>4.686936900768416E-6</v>
      </c>
      <c r="DO7210" s="81">
        <v>0</v>
      </c>
      <c r="DP7210" s="81">
        <v>4.686936900768416E-6</v>
      </c>
      <c r="DQ7210" s="81">
        <v>4.686936900768416E-6</v>
      </c>
      <c r="DR7210" s="81">
        <v>0</v>
      </c>
      <c r="DS7210" s="81">
        <v>4.686936900768416E-6</v>
      </c>
      <c r="DT7210" s="81">
        <v>4.686936900768416E-6</v>
      </c>
      <c r="DU7210" s="81">
        <v>0</v>
      </c>
      <c r="DV7210" s="81">
        <v>4.686936900768416E-6</v>
      </c>
      <c r="DW7210" s="81">
        <v>4.686936900768416E-6</v>
      </c>
      <c r="GE7210" s="81" t="s">
        <v>449</v>
      </c>
      <c r="GF7210" s="81" t="s">
        <v>155</v>
      </c>
      <c r="GG7210" s="81" t="s">
        <v>511</v>
      </c>
      <c r="GH7210" s="81" t="s">
        <v>460</v>
      </c>
      <c r="GI7210" s="81">
        <v>2027</v>
      </c>
      <c r="GJ7210" s="81" t="s">
        <v>201</v>
      </c>
      <c r="GK7210" s="81">
        <v>3.7590224611378432E-2</v>
      </c>
      <c r="GL7210" s="81">
        <v>1.8</v>
      </c>
      <c r="GM7210" s="81">
        <v>2027</v>
      </c>
      <c r="GN7210" s="81" t="s">
        <v>173</v>
      </c>
      <c r="GO7210" s="81">
        <v>1.1148832299820636E-2</v>
      </c>
      <c r="GP7210" s="81">
        <v>10</v>
      </c>
      <c r="GQ7210" s="81">
        <v>0</v>
      </c>
      <c r="GR7210" s="81" t="s">
        <v>448</v>
      </c>
      <c r="GS7210" s="81">
        <v>1.1148832299820636E-2</v>
      </c>
      <c r="GT7210" s="81">
        <v>4.1908711030484849E-4</v>
      </c>
      <c r="GU7210" s="81">
        <v>1.1148832299820636E-2</v>
      </c>
      <c r="GV7210" s="81">
        <v>4.1908711030484849E-4</v>
      </c>
      <c r="GW7210" s="81">
        <v>1.1148832299820636E-2</v>
      </c>
      <c r="GX7210" s="81">
        <v>4.1908711030484849E-4</v>
      </c>
      <c r="GY7210" s="81">
        <v>1.1148832299820636E-2</v>
      </c>
      <c r="GZ7210" s="81">
        <v>4.1908711030484849E-4</v>
      </c>
    </row>
    <row r="7211" spans="98:208" x14ac:dyDescent="0.25">
      <c r="CT7211" s="81" t="s">
        <v>155</v>
      </c>
      <c r="CU7211" s="81" t="s">
        <v>505</v>
      </c>
      <c r="CV7211" s="81" t="s">
        <v>451</v>
      </c>
      <c r="CW7211" s="81">
        <v>2026</v>
      </c>
      <c r="CX7211" s="81">
        <v>0</v>
      </c>
      <c r="CY7211" s="81">
        <v>0</v>
      </c>
      <c r="CZ7211" s="81">
        <v>0</v>
      </c>
      <c r="DA7211" s="81">
        <v>0</v>
      </c>
      <c r="DB7211" s="81">
        <v>9129.7460702368426</v>
      </c>
      <c r="DC7211" s="81">
        <v>233.23007680794711</v>
      </c>
      <c r="DD7211" s="81">
        <v>8896.5159934288949</v>
      </c>
      <c r="DE7211" s="81">
        <v>0</v>
      </c>
      <c r="DF7211" s="81">
        <v>2.6002430136060886</v>
      </c>
      <c r="DG7211" s="81">
        <v>2.6002430136060886</v>
      </c>
      <c r="DH7211" s="81">
        <v>2.6002430136060886</v>
      </c>
      <c r="DI7211" s="81">
        <v>2.6002430136060886</v>
      </c>
      <c r="DJ7211" s="81">
        <v>1.802499564941987E-6</v>
      </c>
      <c r="DL7211" s="81">
        <v>0</v>
      </c>
      <c r="DM7211" s="81">
        <v>4.686936900768416E-6</v>
      </c>
      <c r="DN7211" s="81">
        <v>4.686936900768416E-6</v>
      </c>
      <c r="DO7211" s="81">
        <v>0</v>
      </c>
      <c r="DP7211" s="81">
        <v>4.686936900768416E-6</v>
      </c>
      <c r="DQ7211" s="81">
        <v>4.686936900768416E-6</v>
      </c>
      <c r="DR7211" s="81">
        <v>0</v>
      </c>
      <c r="DS7211" s="81">
        <v>4.686936900768416E-6</v>
      </c>
      <c r="DT7211" s="81">
        <v>4.686936900768416E-6</v>
      </c>
      <c r="DU7211" s="81">
        <v>0</v>
      </c>
      <c r="DV7211" s="81">
        <v>4.686936900768416E-6</v>
      </c>
      <c r="DW7211" s="81">
        <v>4.686936900768416E-6</v>
      </c>
      <c r="GE7211" s="81" t="s">
        <v>449</v>
      </c>
      <c r="GF7211" s="81" t="s">
        <v>155</v>
      </c>
      <c r="GG7211" s="81" t="s">
        <v>511</v>
      </c>
      <c r="GH7211" s="81" t="s">
        <v>460</v>
      </c>
      <c r="GI7211" s="81">
        <v>2028</v>
      </c>
      <c r="GJ7211" s="81" t="s">
        <v>201</v>
      </c>
      <c r="GK7211" s="81">
        <v>3.905508318487811E-2</v>
      </c>
      <c r="GL7211" s="81">
        <v>1.8</v>
      </c>
      <c r="GM7211" s="81">
        <v>2028</v>
      </c>
      <c r="GN7211" s="81" t="s">
        <v>173</v>
      </c>
      <c r="GO7211" s="81">
        <v>1.1148832299820636E-2</v>
      </c>
      <c r="GP7211" s="81">
        <v>10</v>
      </c>
      <c r="GQ7211" s="81">
        <v>0</v>
      </c>
      <c r="GR7211" s="81" t="s">
        <v>448</v>
      </c>
      <c r="GS7211" s="81">
        <v>1.1148832299820636E-2</v>
      </c>
      <c r="GT7211" s="81">
        <v>4.3541857288375088E-4</v>
      </c>
      <c r="GU7211" s="81">
        <v>1.1148832299820636E-2</v>
      </c>
      <c r="GV7211" s="81">
        <v>4.3541857288375088E-4</v>
      </c>
      <c r="GW7211" s="81">
        <v>1.1148832299820636E-2</v>
      </c>
      <c r="GX7211" s="81">
        <v>4.3541857288375088E-4</v>
      </c>
      <c r="GY7211" s="81">
        <v>1.1148832299820636E-2</v>
      </c>
      <c r="GZ7211" s="81">
        <v>4.3541857288375088E-4</v>
      </c>
    </row>
    <row r="7212" spans="98:208" x14ac:dyDescent="0.25">
      <c r="CT7212" s="81" t="s">
        <v>155</v>
      </c>
      <c r="CU7212" s="81" t="s">
        <v>505</v>
      </c>
      <c r="CV7212" s="81" t="s">
        <v>451</v>
      </c>
      <c r="CW7212" s="81">
        <v>2027</v>
      </c>
      <c r="CX7212" s="81">
        <v>0</v>
      </c>
      <c r="CY7212" s="81">
        <v>0</v>
      </c>
      <c r="CZ7212" s="81">
        <v>0</v>
      </c>
      <c r="DA7212" s="81">
        <v>0</v>
      </c>
      <c r="DB7212" s="81">
        <v>9129.7460702368426</v>
      </c>
      <c r="DC7212" s="81">
        <v>233.23007680794711</v>
      </c>
      <c r="DD7212" s="81">
        <v>8896.5159934288949</v>
      </c>
      <c r="DE7212" s="81">
        <v>0</v>
      </c>
      <c r="DF7212" s="81">
        <v>2.6002430136060886</v>
      </c>
      <c r="DG7212" s="81">
        <v>2.6002430136060886</v>
      </c>
      <c r="DH7212" s="81">
        <v>2.6002430136060886</v>
      </c>
      <c r="DI7212" s="81">
        <v>2.6002430136060886</v>
      </c>
      <c r="DJ7212" s="81">
        <v>1.802499564941987E-6</v>
      </c>
      <c r="DL7212" s="81">
        <v>0</v>
      </c>
      <c r="DM7212" s="81">
        <v>4.686936900768416E-6</v>
      </c>
      <c r="DN7212" s="81">
        <v>4.686936900768416E-6</v>
      </c>
      <c r="DO7212" s="81">
        <v>0</v>
      </c>
      <c r="DP7212" s="81">
        <v>4.686936900768416E-6</v>
      </c>
      <c r="DQ7212" s="81">
        <v>4.686936900768416E-6</v>
      </c>
      <c r="DR7212" s="81">
        <v>0</v>
      </c>
      <c r="DS7212" s="81">
        <v>4.686936900768416E-6</v>
      </c>
      <c r="DT7212" s="81">
        <v>4.686936900768416E-6</v>
      </c>
      <c r="DU7212" s="81">
        <v>0</v>
      </c>
      <c r="DV7212" s="81">
        <v>4.686936900768416E-6</v>
      </c>
      <c r="DW7212" s="81">
        <v>4.686936900768416E-6</v>
      </c>
      <c r="GE7212" s="81" t="s">
        <v>449</v>
      </c>
      <c r="GF7212" s="81" t="s">
        <v>155</v>
      </c>
      <c r="GG7212" s="81" t="s">
        <v>511</v>
      </c>
      <c r="GH7212" s="81" t="s">
        <v>460</v>
      </c>
      <c r="GI7212" s="81">
        <v>2029</v>
      </c>
      <c r="GJ7212" s="81" t="s">
        <v>201</v>
      </c>
      <c r="GK7212" s="81">
        <v>3.905508318487811E-2</v>
      </c>
      <c r="GL7212" s="81">
        <v>1.8</v>
      </c>
      <c r="GM7212" s="81">
        <v>2029</v>
      </c>
      <c r="GN7212" s="81" t="s">
        <v>173</v>
      </c>
      <c r="GO7212" s="81">
        <v>1.1148832299820636E-2</v>
      </c>
      <c r="GP7212" s="81">
        <v>10</v>
      </c>
      <c r="GQ7212" s="81">
        <v>0</v>
      </c>
      <c r="GR7212" s="81" t="s">
        <v>448</v>
      </c>
      <c r="GS7212" s="81">
        <v>1.1148832299820636E-2</v>
      </c>
      <c r="GT7212" s="81">
        <v>4.3541857288375088E-4</v>
      </c>
      <c r="GU7212" s="81">
        <v>1.1148832299820636E-2</v>
      </c>
      <c r="GV7212" s="81">
        <v>4.3541857288375088E-4</v>
      </c>
      <c r="GW7212" s="81">
        <v>1.1148832299820636E-2</v>
      </c>
      <c r="GX7212" s="81">
        <v>4.3541857288375088E-4</v>
      </c>
      <c r="GY7212" s="81">
        <v>1.1148832299820636E-2</v>
      </c>
      <c r="GZ7212" s="81">
        <v>4.3541857288375088E-4</v>
      </c>
    </row>
    <row r="7213" spans="98:208" x14ac:dyDescent="0.25">
      <c r="CT7213" s="81" t="s">
        <v>155</v>
      </c>
      <c r="CU7213" s="81" t="s">
        <v>505</v>
      </c>
      <c r="CV7213" s="81" t="s">
        <v>451</v>
      </c>
      <c r="CW7213" s="81">
        <v>2028</v>
      </c>
      <c r="CX7213" s="81">
        <v>0</v>
      </c>
      <c r="CY7213" s="81">
        <v>0</v>
      </c>
      <c r="CZ7213" s="81">
        <v>0</v>
      </c>
      <c r="DA7213" s="81">
        <v>0</v>
      </c>
      <c r="DB7213" s="81">
        <v>9534.9220877097632</v>
      </c>
      <c r="DC7213" s="81">
        <v>247.2729921649553</v>
      </c>
      <c r="DD7213" s="81">
        <v>9287.649095544808</v>
      </c>
      <c r="DE7213" s="81">
        <v>0</v>
      </c>
      <c r="DF7213" s="81">
        <v>2.7568051219219489</v>
      </c>
      <c r="DG7213" s="81">
        <v>2.7568051219219489</v>
      </c>
      <c r="DH7213" s="81">
        <v>2.7568051219219489</v>
      </c>
      <c r="DI7213" s="81">
        <v>2.7568051219219489</v>
      </c>
      <c r="DJ7213" s="81">
        <v>1.802499564941987E-6</v>
      </c>
      <c r="DL7213" s="81">
        <v>0</v>
      </c>
      <c r="DM7213" s="81">
        <v>4.9691400328941542E-6</v>
      </c>
      <c r="DN7213" s="81">
        <v>4.9691400328941542E-6</v>
      </c>
      <c r="DO7213" s="81">
        <v>0</v>
      </c>
      <c r="DP7213" s="81">
        <v>4.9691400328941542E-6</v>
      </c>
      <c r="DQ7213" s="81">
        <v>4.9691400328941542E-6</v>
      </c>
      <c r="DR7213" s="81">
        <v>0</v>
      </c>
      <c r="DS7213" s="81">
        <v>4.9691400328941542E-6</v>
      </c>
      <c r="DT7213" s="81">
        <v>4.9691400328941542E-6</v>
      </c>
      <c r="DU7213" s="81">
        <v>0</v>
      </c>
      <c r="DV7213" s="81">
        <v>4.9691400328941542E-6</v>
      </c>
      <c r="DW7213" s="81">
        <v>4.9691400328941542E-6</v>
      </c>
      <c r="GE7213" s="81" t="s">
        <v>449</v>
      </c>
      <c r="GF7213" s="81" t="s">
        <v>155</v>
      </c>
      <c r="GG7213" s="81" t="s">
        <v>511</v>
      </c>
      <c r="GH7213" s="81" t="s">
        <v>460</v>
      </c>
      <c r="GI7213" s="81">
        <v>2030</v>
      </c>
      <c r="GJ7213" s="81" t="s">
        <v>201</v>
      </c>
      <c r="GK7213" s="81">
        <v>3.905508318487811E-2</v>
      </c>
      <c r="GL7213" s="81">
        <v>1.8</v>
      </c>
      <c r="GM7213" s="81">
        <v>2030</v>
      </c>
      <c r="GN7213" s="81" t="s">
        <v>173</v>
      </c>
      <c r="GO7213" s="81">
        <v>1.1148832299820636E-2</v>
      </c>
      <c r="GP7213" s="81">
        <v>10</v>
      </c>
      <c r="GQ7213" s="81">
        <v>0</v>
      </c>
      <c r="GR7213" s="81" t="s">
        <v>448</v>
      </c>
      <c r="GS7213" s="81">
        <v>0</v>
      </c>
      <c r="GT7213" s="81">
        <v>0</v>
      </c>
      <c r="GU7213" s="81">
        <v>1.1148832299820636E-2</v>
      </c>
      <c r="GV7213" s="81">
        <v>4.3541857288375088E-4</v>
      </c>
      <c r="GW7213" s="81">
        <v>1.1148832299820636E-2</v>
      </c>
      <c r="GX7213" s="81">
        <v>4.3541857288375088E-4</v>
      </c>
      <c r="GY7213" s="81">
        <v>1.1148832299820636E-2</v>
      </c>
      <c r="GZ7213" s="81">
        <v>4.3541857288375088E-4</v>
      </c>
    </row>
    <row r="7214" spans="98:208" x14ac:dyDescent="0.25">
      <c r="CT7214" s="81" t="s">
        <v>155</v>
      </c>
      <c r="CU7214" s="81" t="s">
        <v>505</v>
      </c>
      <c r="CV7214" s="81" t="s">
        <v>451</v>
      </c>
      <c r="CW7214" s="81">
        <v>2029</v>
      </c>
      <c r="CX7214" s="81">
        <v>0</v>
      </c>
      <c r="CY7214" s="81">
        <v>0</v>
      </c>
      <c r="CZ7214" s="81">
        <v>0</v>
      </c>
      <c r="DA7214" s="81">
        <v>0</v>
      </c>
      <c r="DB7214" s="81">
        <v>9534.9220877097632</v>
      </c>
      <c r="DC7214" s="81">
        <v>247.2729921649553</v>
      </c>
      <c r="DD7214" s="81">
        <v>9287.649095544808</v>
      </c>
      <c r="DE7214" s="81">
        <v>0</v>
      </c>
      <c r="DF7214" s="81">
        <v>2.7568051219219489</v>
      </c>
      <c r="DG7214" s="81">
        <v>2.7568051219219489</v>
      </c>
      <c r="DH7214" s="81">
        <v>2.7568051219219489</v>
      </c>
      <c r="DI7214" s="81">
        <v>2.7568051219219489</v>
      </c>
      <c r="DJ7214" s="81">
        <v>1.802499564941987E-6</v>
      </c>
      <c r="DL7214" s="81">
        <v>0</v>
      </c>
      <c r="DM7214" s="81">
        <v>4.9691400328941542E-6</v>
      </c>
      <c r="DN7214" s="81">
        <v>4.9691400328941542E-6</v>
      </c>
      <c r="DO7214" s="81">
        <v>0</v>
      </c>
      <c r="DP7214" s="81">
        <v>4.9691400328941542E-6</v>
      </c>
      <c r="DQ7214" s="81">
        <v>4.9691400328941542E-6</v>
      </c>
      <c r="DR7214" s="81">
        <v>0</v>
      </c>
      <c r="DS7214" s="81">
        <v>4.9691400328941542E-6</v>
      </c>
      <c r="DT7214" s="81">
        <v>4.9691400328941542E-6</v>
      </c>
      <c r="DU7214" s="81">
        <v>0</v>
      </c>
      <c r="DV7214" s="81">
        <v>4.9691400328941542E-6</v>
      </c>
      <c r="DW7214" s="81">
        <v>4.9691400328941542E-6</v>
      </c>
      <c r="GE7214" s="81" t="s">
        <v>449</v>
      </c>
      <c r="GF7214" s="81" t="s">
        <v>155</v>
      </c>
      <c r="GG7214" s="81" t="s">
        <v>511</v>
      </c>
      <c r="GH7214" s="81" t="s">
        <v>460</v>
      </c>
      <c r="GI7214" s="81">
        <v>2031</v>
      </c>
      <c r="GJ7214" s="81" t="s">
        <v>201</v>
      </c>
      <c r="GK7214" s="81">
        <v>3.905508318487811E-2</v>
      </c>
      <c r="GL7214" s="81">
        <v>1.8</v>
      </c>
      <c r="GM7214" s="81">
        <v>2031</v>
      </c>
      <c r="GN7214" s="81" t="s">
        <v>173</v>
      </c>
      <c r="GO7214" s="81">
        <v>1.1148832299820636E-2</v>
      </c>
      <c r="GP7214" s="81">
        <v>10</v>
      </c>
      <c r="GQ7214" s="81">
        <v>0</v>
      </c>
      <c r="GR7214" s="81" t="s">
        <v>448</v>
      </c>
      <c r="GS7214" s="81">
        <v>0</v>
      </c>
      <c r="GT7214" s="81">
        <v>0</v>
      </c>
      <c r="GU7214" s="81">
        <v>0</v>
      </c>
      <c r="GV7214" s="81">
        <v>0</v>
      </c>
      <c r="GW7214" s="81">
        <v>1.1148832299820636E-2</v>
      </c>
      <c r="GX7214" s="81">
        <v>4.3541857288375088E-4</v>
      </c>
      <c r="GY7214" s="81">
        <v>1.1148832299820636E-2</v>
      </c>
      <c r="GZ7214" s="81">
        <v>4.3541857288375088E-4</v>
      </c>
    </row>
    <row r="7215" spans="98:208" x14ac:dyDescent="0.25">
      <c r="CT7215" s="81" t="s">
        <v>155</v>
      </c>
      <c r="CU7215" s="81" t="s">
        <v>505</v>
      </c>
      <c r="CV7215" s="81" t="s">
        <v>451</v>
      </c>
      <c r="CW7215" s="81">
        <v>2030</v>
      </c>
      <c r="CX7215" s="81">
        <v>0</v>
      </c>
      <c r="CY7215" s="81">
        <v>0</v>
      </c>
      <c r="CZ7215" s="81">
        <v>0</v>
      </c>
      <c r="DA7215" s="81">
        <v>0</v>
      </c>
      <c r="DB7215" s="81">
        <v>9534.9220877097632</v>
      </c>
      <c r="DC7215" s="81">
        <v>247.2729921649553</v>
      </c>
      <c r="DD7215" s="81">
        <v>9287.649095544808</v>
      </c>
      <c r="DE7215" s="81">
        <v>0</v>
      </c>
      <c r="DF7215" s="81">
        <v>0</v>
      </c>
      <c r="DG7215" s="81">
        <v>2.7568051219219489</v>
      </c>
      <c r="DH7215" s="81">
        <v>2.7568051219219489</v>
      </c>
      <c r="DI7215" s="81">
        <v>2.7568051219219489</v>
      </c>
      <c r="DJ7215" s="81">
        <v>1.802499564941987E-6</v>
      </c>
      <c r="DL7215" s="81">
        <v>0</v>
      </c>
      <c r="DM7215" s="81">
        <v>0</v>
      </c>
      <c r="DN7215" s="81">
        <v>0</v>
      </c>
      <c r="DO7215" s="81">
        <v>0</v>
      </c>
      <c r="DP7215" s="81">
        <v>4.9691400328941542E-6</v>
      </c>
      <c r="DQ7215" s="81">
        <v>4.9691400328941542E-6</v>
      </c>
      <c r="DR7215" s="81">
        <v>0</v>
      </c>
      <c r="DS7215" s="81">
        <v>4.9691400328941542E-6</v>
      </c>
      <c r="DT7215" s="81">
        <v>4.9691400328941542E-6</v>
      </c>
      <c r="DU7215" s="81">
        <v>0</v>
      </c>
      <c r="DV7215" s="81">
        <v>4.9691400328941542E-6</v>
      </c>
      <c r="DW7215" s="81">
        <v>4.9691400328941542E-6</v>
      </c>
      <c r="GE7215" s="81" t="s">
        <v>449</v>
      </c>
      <c r="GF7215" s="81" t="s">
        <v>155</v>
      </c>
      <c r="GG7215" s="81" t="s">
        <v>511</v>
      </c>
      <c r="GH7215" s="81" t="s">
        <v>460</v>
      </c>
      <c r="GI7215" s="81">
        <v>2032</v>
      </c>
      <c r="GJ7215" s="81" t="s">
        <v>201</v>
      </c>
      <c r="GK7215" s="81">
        <v>3.905508318487811E-2</v>
      </c>
      <c r="GL7215" s="81">
        <v>1.8</v>
      </c>
      <c r="GM7215" s="81">
        <v>2032</v>
      </c>
      <c r="GN7215" s="81" t="s">
        <v>173</v>
      </c>
      <c r="GO7215" s="81">
        <v>1.1148832299820636E-2</v>
      </c>
      <c r="GP7215" s="81">
        <v>10</v>
      </c>
      <c r="GQ7215" s="81">
        <v>0</v>
      </c>
      <c r="GR7215" s="81" t="s">
        <v>448</v>
      </c>
      <c r="GS7215" s="81">
        <v>0</v>
      </c>
      <c r="GT7215" s="81">
        <v>0</v>
      </c>
      <c r="GU7215" s="81">
        <v>0</v>
      </c>
      <c r="GV7215" s="81">
        <v>0</v>
      </c>
      <c r="GW7215" s="81">
        <v>0</v>
      </c>
      <c r="GX7215" s="81">
        <v>0</v>
      </c>
      <c r="GY7215" s="81">
        <v>1.1148832299820636E-2</v>
      </c>
      <c r="GZ7215" s="81">
        <v>4.3541857288375088E-4</v>
      </c>
    </row>
    <row r="7216" spans="98:208" x14ac:dyDescent="0.25">
      <c r="CT7216" s="81" t="s">
        <v>155</v>
      </c>
      <c r="CU7216" s="81" t="s">
        <v>505</v>
      </c>
      <c r="CV7216" s="81" t="s">
        <v>451</v>
      </c>
      <c r="CW7216" s="81">
        <v>2031</v>
      </c>
      <c r="CX7216" s="81">
        <v>0</v>
      </c>
      <c r="CY7216" s="81">
        <v>0</v>
      </c>
      <c r="CZ7216" s="81">
        <v>0</v>
      </c>
      <c r="DA7216" s="81">
        <v>0</v>
      </c>
      <c r="DB7216" s="81">
        <v>9534.9220877097632</v>
      </c>
      <c r="DC7216" s="81">
        <v>247.2729921649553</v>
      </c>
      <c r="DD7216" s="81">
        <v>9287.649095544808</v>
      </c>
      <c r="DE7216" s="81">
        <v>0</v>
      </c>
      <c r="DF7216" s="81">
        <v>0</v>
      </c>
      <c r="DG7216" s="81">
        <v>0</v>
      </c>
      <c r="DH7216" s="81">
        <v>2.7568051219219489</v>
      </c>
      <c r="DI7216" s="81">
        <v>2.7568051219219489</v>
      </c>
      <c r="DJ7216" s="81">
        <v>1.802499564941987E-6</v>
      </c>
      <c r="DL7216" s="81">
        <v>0</v>
      </c>
      <c r="DM7216" s="81">
        <v>0</v>
      </c>
      <c r="DN7216" s="81">
        <v>0</v>
      </c>
      <c r="DO7216" s="81">
        <v>0</v>
      </c>
      <c r="DP7216" s="81">
        <v>0</v>
      </c>
      <c r="DQ7216" s="81">
        <v>0</v>
      </c>
      <c r="DR7216" s="81">
        <v>0</v>
      </c>
      <c r="DS7216" s="81">
        <v>4.9691400328941542E-6</v>
      </c>
      <c r="DT7216" s="81">
        <v>4.9691400328941542E-6</v>
      </c>
      <c r="DU7216" s="81">
        <v>0</v>
      </c>
      <c r="DV7216" s="81">
        <v>4.9691400328941542E-6</v>
      </c>
      <c r="DW7216" s="81">
        <v>4.9691400328941542E-6</v>
      </c>
      <c r="GE7216" s="81" t="s">
        <v>449</v>
      </c>
      <c r="GF7216" s="81" t="s">
        <v>155</v>
      </c>
      <c r="GG7216" s="81" t="s">
        <v>511</v>
      </c>
      <c r="GH7216" s="81" t="s">
        <v>461</v>
      </c>
      <c r="GI7216" s="81">
        <v>2021</v>
      </c>
      <c r="GJ7216" s="81" t="s">
        <v>201</v>
      </c>
      <c r="GK7216" s="81">
        <v>222.22942162782849</v>
      </c>
      <c r="GL7216" s="81">
        <v>1.8</v>
      </c>
      <c r="GM7216" s="81">
        <v>2021</v>
      </c>
      <c r="GN7216" s="81" t="s">
        <v>173</v>
      </c>
      <c r="GO7216" s="81">
        <v>1.1148832299820636E-2</v>
      </c>
      <c r="GP7216" s="81">
        <v>10</v>
      </c>
      <c r="GQ7216" s="81">
        <v>0</v>
      </c>
      <c r="GR7216" s="81" t="s">
        <v>448</v>
      </c>
      <c r="GS7216" s="81">
        <v>1.1148832299820636E-2</v>
      </c>
      <c r="GT7216" s="81">
        <v>2.4775985538147931</v>
      </c>
      <c r="GU7216" s="81">
        <v>1.1148832299820636E-2</v>
      </c>
      <c r="GV7216" s="81">
        <v>2.4775985538147931</v>
      </c>
      <c r="GW7216" s="81">
        <v>0</v>
      </c>
      <c r="GX7216" s="81">
        <v>0</v>
      </c>
      <c r="GY7216" s="81">
        <v>0</v>
      </c>
      <c r="GZ7216" s="81">
        <v>0</v>
      </c>
    </row>
    <row r="7217" spans="98:208" x14ac:dyDescent="0.25">
      <c r="CT7217" s="81" t="s">
        <v>155</v>
      </c>
      <c r="CU7217" s="81" t="s">
        <v>505</v>
      </c>
      <c r="CV7217" s="81" t="s">
        <v>451</v>
      </c>
      <c r="CW7217" s="81">
        <v>2032</v>
      </c>
      <c r="CX7217" s="81">
        <v>0</v>
      </c>
      <c r="CY7217" s="81">
        <v>0</v>
      </c>
      <c r="CZ7217" s="81">
        <v>0</v>
      </c>
      <c r="DA7217" s="81">
        <v>0</v>
      </c>
      <c r="DB7217" s="81">
        <v>9534.9220877097632</v>
      </c>
      <c r="DC7217" s="81">
        <v>247.2729921649553</v>
      </c>
      <c r="DD7217" s="81">
        <v>9287.649095544808</v>
      </c>
      <c r="DE7217" s="81">
        <v>0</v>
      </c>
      <c r="DF7217" s="81">
        <v>0</v>
      </c>
      <c r="DG7217" s="81">
        <v>0</v>
      </c>
      <c r="DH7217" s="81">
        <v>0</v>
      </c>
      <c r="DI7217" s="81">
        <v>2.7568051219219489</v>
      </c>
      <c r="DJ7217" s="81">
        <v>1.802499564941987E-6</v>
      </c>
      <c r="DL7217" s="81">
        <v>0</v>
      </c>
      <c r="DM7217" s="81">
        <v>0</v>
      </c>
      <c r="DN7217" s="81">
        <v>0</v>
      </c>
      <c r="DO7217" s="81">
        <v>0</v>
      </c>
      <c r="DP7217" s="81">
        <v>0</v>
      </c>
      <c r="DQ7217" s="81">
        <v>0</v>
      </c>
      <c r="DR7217" s="81">
        <v>0</v>
      </c>
      <c r="DS7217" s="81">
        <v>0</v>
      </c>
      <c r="DT7217" s="81">
        <v>0</v>
      </c>
      <c r="DU7217" s="81">
        <v>0</v>
      </c>
      <c r="DV7217" s="81">
        <v>4.9691400328941542E-6</v>
      </c>
      <c r="DW7217" s="81">
        <v>4.9691400328941542E-6</v>
      </c>
      <c r="GE7217" s="81" t="s">
        <v>449</v>
      </c>
      <c r="GF7217" s="81" t="s">
        <v>155</v>
      </c>
      <c r="GG7217" s="81" t="s">
        <v>511</v>
      </c>
      <c r="GH7217" s="81" t="s">
        <v>461</v>
      </c>
      <c r="GI7217" s="81">
        <v>2022</v>
      </c>
      <c r="GJ7217" s="81" t="s">
        <v>201</v>
      </c>
      <c r="GK7217" s="81">
        <v>222.22942162782849</v>
      </c>
      <c r="GL7217" s="81">
        <v>1.8</v>
      </c>
      <c r="GM7217" s="81">
        <v>2022</v>
      </c>
      <c r="GN7217" s="81" t="s">
        <v>173</v>
      </c>
      <c r="GO7217" s="81">
        <v>1.1148832299820636E-2</v>
      </c>
      <c r="GP7217" s="81">
        <v>10</v>
      </c>
      <c r="GQ7217" s="81">
        <v>0</v>
      </c>
      <c r="GR7217" s="81" t="s">
        <v>448</v>
      </c>
      <c r="GS7217" s="81">
        <v>1.1148832299820636E-2</v>
      </c>
      <c r="GT7217" s="81">
        <v>2.4775985538147931</v>
      </c>
      <c r="GU7217" s="81">
        <v>1.1148832299820636E-2</v>
      </c>
      <c r="GV7217" s="81">
        <v>2.4775985538147931</v>
      </c>
      <c r="GW7217" s="81">
        <v>1.1148832299820636E-2</v>
      </c>
      <c r="GX7217" s="81">
        <v>2.4775985538147931</v>
      </c>
      <c r="GY7217" s="81">
        <v>0</v>
      </c>
      <c r="GZ7217" s="81">
        <v>0</v>
      </c>
    </row>
    <row r="7218" spans="98:208" x14ac:dyDescent="0.25">
      <c r="CT7218" s="81" t="s">
        <v>155</v>
      </c>
      <c r="CU7218" s="81" t="s">
        <v>505</v>
      </c>
      <c r="CV7218" s="81" t="s">
        <v>452</v>
      </c>
      <c r="CW7218" s="81">
        <v>2020</v>
      </c>
      <c r="CX7218" s="81">
        <v>0</v>
      </c>
      <c r="CY7218" s="81">
        <v>0</v>
      </c>
      <c r="CZ7218" s="81">
        <v>0</v>
      </c>
      <c r="DA7218" s="81">
        <v>0</v>
      </c>
      <c r="DB7218" s="81">
        <v>5.2405583313015454</v>
      </c>
      <c r="DC7218" s="81">
        <v>0.69641821681223204</v>
      </c>
      <c r="DD7218" s="81">
        <v>2.9419641522810189</v>
      </c>
      <c r="DE7218" s="81">
        <v>1.602175962208287</v>
      </c>
      <c r="DF7218" s="81">
        <v>7.7642499097797038E-3</v>
      </c>
      <c r="DG7218" s="81">
        <v>0</v>
      </c>
      <c r="DH7218" s="81">
        <v>0</v>
      </c>
      <c r="DI7218" s="81">
        <v>0</v>
      </c>
      <c r="DJ7218" s="81">
        <v>1.081499740857852E-5</v>
      </c>
      <c r="DL7218" s="81">
        <v>0</v>
      </c>
      <c r="DM7218" s="81">
        <v>8.3970342653823501E-8</v>
      </c>
      <c r="DN7218" s="81">
        <v>8.3970342653823501E-8</v>
      </c>
      <c r="DO7218" s="81">
        <v>0</v>
      </c>
      <c r="DP7218" s="81">
        <v>0</v>
      </c>
      <c r="DQ7218" s="81">
        <v>0</v>
      </c>
      <c r="DR7218" s="81">
        <v>0</v>
      </c>
      <c r="DS7218" s="81">
        <v>0</v>
      </c>
      <c r="DT7218" s="81">
        <v>0</v>
      </c>
      <c r="DU7218" s="81">
        <v>0</v>
      </c>
      <c r="DV7218" s="81">
        <v>0</v>
      </c>
      <c r="DW7218" s="81">
        <v>0</v>
      </c>
      <c r="GE7218" s="81" t="s">
        <v>449</v>
      </c>
      <c r="GF7218" s="81" t="s">
        <v>155</v>
      </c>
      <c r="GG7218" s="81" t="s">
        <v>511</v>
      </c>
      <c r="GH7218" s="81" t="s">
        <v>461</v>
      </c>
      <c r="GI7218" s="81">
        <v>2023</v>
      </c>
      <c r="GJ7218" s="81" t="s">
        <v>201</v>
      </c>
      <c r="GK7218" s="81">
        <v>233.23007680793469</v>
      </c>
      <c r="GL7218" s="81">
        <v>1.8</v>
      </c>
      <c r="GM7218" s="81">
        <v>2023</v>
      </c>
      <c r="GN7218" s="81" t="s">
        <v>173</v>
      </c>
      <c r="GO7218" s="81">
        <v>1.1148832299820636E-2</v>
      </c>
      <c r="GP7218" s="81">
        <v>10</v>
      </c>
      <c r="GQ7218" s="81">
        <v>0</v>
      </c>
      <c r="GR7218" s="81" t="s">
        <v>448</v>
      </c>
      <c r="GS7218" s="81">
        <v>1.1148832299820636E-2</v>
      </c>
      <c r="GT7218" s="81">
        <v>2.60024301360595</v>
      </c>
      <c r="GU7218" s="81">
        <v>1.1148832299820636E-2</v>
      </c>
      <c r="GV7218" s="81">
        <v>2.60024301360595</v>
      </c>
      <c r="GW7218" s="81">
        <v>1.1148832299820636E-2</v>
      </c>
      <c r="GX7218" s="81">
        <v>2.60024301360595</v>
      </c>
      <c r="GY7218" s="81">
        <v>1.1148832299820636E-2</v>
      </c>
      <c r="GZ7218" s="81">
        <v>2.60024301360595</v>
      </c>
    </row>
    <row r="7219" spans="98:208" x14ac:dyDescent="0.25">
      <c r="CT7219" s="81" t="s">
        <v>155</v>
      </c>
      <c r="CU7219" s="81" t="s">
        <v>505</v>
      </c>
      <c r="CV7219" s="81" t="s">
        <v>452</v>
      </c>
      <c r="CW7219" s="81">
        <v>2021</v>
      </c>
      <c r="CX7219" s="81">
        <v>0</v>
      </c>
      <c r="CY7219" s="81">
        <v>0</v>
      </c>
      <c r="CZ7219" s="81">
        <v>0</v>
      </c>
      <c r="DA7219" s="81">
        <v>0</v>
      </c>
      <c r="DB7219" s="81">
        <v>5.2405583313015454</v>
      </c>
      <c r="DC7219" s="81">
        <v>0.69641821681223204</v>
      </c>
      <c r="DD7219" s="81">
        <v>2.9419641522810189</v>
      </c>
      <c r="DE7219" s="81">
        <v>1.602175962208287</v>
      </c>
      <c r="DF7219" s="81">
        <v>7.7642499097797038E-3</v>
      </c>
      <c r="DG7219" s="81">
        <v>7.7642499097797038E-3</v>
      </c>
      <c r="DH7219" s="81">
        <v>0</v>
      </c>
      <c r="DI7219" s="81">
        <v>0</v>
      </c>
      <c r="DJ7219" s="81">
        <v>1.081499740857852E-5</v>
      </c>
      <c r="DL7219" s="81">
        <v>0</v>
      </c>
      <c r="DM7219" s="81">
        <v>8.3970342653823501E-8</v>
      </c>
      <c r="DN7219" s="81">
        <v>8.3970342653823501E-8</v>
      </c>
      <c r="DO7219" s="81">
        <v>0</v>
      </c>
      <c r="DP7219" s="81">
        <v>8.3970342653823501E-8</v>
      </c>
      <c r="DQ7219" s="81">
        <v>8.3970342653823501E-8</v>
      </c>
      <c r="DR7219" s="81">
        <v>0</v>
      </c>
      <c r="DS7219" s="81">
        <v>0</v>
      </c>
      <c r="DT7219" s="81">
        <v>0</v>
      </c>
      <c r="DU7219" s="81">
        <v>0</v>
      </c>
      <c r="DV7219" s="81">
        <v>0</v>
      </c>
      <c r="DW7219" s="81">
        <v>0</v>
      </c>
      <c r="GE7219" s="81" t="s">
        <v>449</v>
      </c>
      <c r="GF7219" s="81" t="s">
        <v>155</v>
      </c>
      <c r="GG7219" s="81" t="s">
        <v>511</v>
      </c>
      <c r="GH7219" s="81" t="s">
        <v>461</v>
      </c>
      <c r="GI7219" s="81">
        <v>2024</v>
      </c>
      <c r="GJ7219" s="81" t="s">
        <v>201</v>
      </c>
      <c r="GK7219" s="81">
        <v>233.23007680793469</v>
      </c>
      <c r="GL7219" s="81">
        <v>1.8</v>
      </c>
      <c r="GM7219" s="81">
        <v>2024</v>
      </c>
      <c r="GN7219" s="81" t="s">
        <v>173</v>
      </c>
      <c r="GO7219" s="81">
        <v>1.1148832299820636E-2</v>
      </c>
      <c r="GP7219" s="81">
        <v>10</v>
      </c>
      <c r="GQ7219" s="81">
        <v>0</v>
      </c>
      <c r="GR7219" s="81" t="s">
        <v>448</v>
      </c>
      <c r="GS7219" s="81">
        <v>1.1148832299820636E-2</v>
      </c>
      <c r="GT7219" s="81">
        <v>2.60024301360595</v>
      </c>
      <c r="GU7219" s="81">
        <v>1.1148832299820636E-2</v>
      </c>
      <c r="GV7219" s="81">
        <v>2.60024301360595</v>
      </c>
      <c r="GW7219" s="81">
        <v>1.1148832299820636E-2</v>
      </c>
      <c r="GX7219" s="81">
        <v>2.60024301360595</v>
      </c>
      <c r="GY7219" s="81">
        <v>1.1148832299820636E-2</v>
      </c>
      <c r="GZ7219" s="81">
        <v>2.60024301360595</v>
      </c>
    </row>
    <row r="7220" spans="98:208" x14ac:dyDescent="0.25">
      <c r="CT7220" s="81" t="s">
        <v>155</v>
      </c>
      <c r="CU7220" s="81" t="s">
        <v>505</v>
      </c>
      <c r="CV7220" s="81" t="s">
        <v>452</v>
      </c>
      <c r="CW7220" s="81">
        <v>2022</v>
      </c>
      <c r="CX7220" s="81">
        <v>0</v>
      </c>
      <c r="CY7220" s="81">
        <v>0</v>
      </c>
      <c r="CZ7220" s="81">
        <v>0</v>
      </c>
      <c r="DA7220" s="81">
        <v>0</v>
      </c>
      <c r="DB7220" s="81">
        <v>5.2405583313015454</v>
      </c>
      <c r="DC7220" s="81">
        <v>0.69641821681223204</v>
      </c>
      <c r="DD7220" s="81">
        <v>2.9419641522810189</v>
      </c>
      <c r="DE7220" s="81">
        <v>1.602175962208287</v>
      </c>
      <c r="DF7220" s="81">
        <v>7.7642499097797038E-3</v>
      </c>
      <c r="DG7220" s="81">
        <v>7.7642499097797038E-3</v>
      </c>
      <c r="DH7220" s="81">
        <v>7.7642499097797038E-3</v>
      </c>
      <c r="DI7220" s="81">
        <v>0</v>
      </c>
      <c r="DJ7220" s="81">
        <v>1.081499740857852E-5</v>
      </c>
      <c r="DL7220" s="81">
        <v>0</v>
      </c>
      <c r="DM7220" s="81">
        <v>8.3970342653823501E-8</v>
      </c>
      <c r="DN7220" s="81">
        <v>8.3970342653823501E-8</v>
      </c>
      <c r="DO7220" s="81">
        <v>0</v>
      </c>
      <c r="DP7220" s="81">
        <v>8.3970342653823501E-8</v>
      </c>
      <c r="DQ7220" s="81">
        <v>8.3970342653823501E-8</v>
      </c>
      <c r="DR7220" s="81">
        <v>0</v>
      </c>
      <c r="DS7220" s="81">
        <v>8.3970342653823501E-8</v>
      </c>
      <c r="DT7220" s="81">
        <v>8.3970342653823501E-8</v>
      </c>
      <c r="DU7220" s="81">
        <v>0</v>
      </c>
      <c r="DV7220" s="81">
        <v>0</v>
      </c>
      <c r="DW7220" s="81">
        <v>0</v>
      </c>
      <c r="GE7220" s="81" t="s">
        <v>449</v>
      </c>
      <c r="GF7220" s="81" t="s">
        <v>155</v>
      </c>
      <c r="GG7220" s="81" t="s">
        <v>511</v>
      </c>
      <c r="GH7220" s="81" t="s">
        <v>461</v>
      </c>
      <c r="GI7220" s="81">
        <v>2025</v>
      </c>
      <c r="GJ7220" s="81" t="s">
        <v>201</v>
      </c>
      <c r="GK7220" s="81">
        <v>233.23007680793469</v>
      </c>
      <c r="GL7220" s="81">
        <v>1.8</v>
      </c>
      <c r="GM7220" s="81">
        <v>2025</v>
      </c>
      <c r="GN7220" s="81" t="s">
        <v>173</v>
      </c>
      <c r="GO7220" s="81">
        <v>1.1148832299820636E-2</v>
      </c>
      <c r="GP7220" s="81">
        <v>10</v>
      </c>
      <c r="GQ7220" s="81">
        <v>0</v>
      </c>
      <c r="GR7220" s="81" t="s">
        <v>448</v>
      </c>
      <c r="GS7220" s="81">
        <v>1.1148832299820636E-2</v>
      </c>
      <c r="GT7220" s="81">
        <v>2.60024301360595</v>
      </c>
      <c r="GU7220" s="81">
        <v>1.1148832299820636E-2</v>
      </c>
      <c r="GV7220" s="81">
        <v>2.60024301360595</v>
      </c>
      <c r="GW7220" s="81">
        <v>1.1148832299820636E-2</v>
      </c>
      <c r="GX7220" s="81">
        <v>2.60024301360595</v>
      </c>
      <c r="GY7220" s="81">
        <v>1.1148832299820636E-2</v>
      </c>
      <c r="GZ7220" s="81">
        <v>2.60024301360595</v>
      </c>
    </row>
    <row r="7221" spans="98:208" x14ac:dyDescent="0.25">
      <c r="CT7221" s="81" t="s">
        <v>155</v>
      </c>
      <c r="CU7221" s="81" t="s">
        <v>505</v>
      </c>
      <c r="CV7221" s="81" t="s">
        <v>452</v>
      </c>
      <c r="CW7221" s="81">
        <v>2023</v>
      </c>
      <c r="CX7221" s="81">
        <v>0</v>
      </c>
      <c r="CY7221" s="81">
        <v>0</v>
      </c>
      <c r="CZ7221" s="81">
        <v>0</v>
      </c>
      <c r="DA7221" s="81">
        <v>0</v>
      </c>
      <c r="DB7221" s="81">
        <v>5.4750346070077738</v>
      </c>
      <c r="DC7221" s="81">
        <v>0.71896016785821271</v>
      </c>
      <c r="DD7221" s="81">
        <v>3.0714971986151092</v>
      </c>
      <c r="DE7221" s="81">
        <v>1.6845772405344459</v>
      </c>
      <c r="DF7221" s="81">
        <v>8.0155663417021076E-3</v>
      </c>
      <c r="DG7221" s="81">
        <v>8.0155663417021076E-3</v>
      </c>
      <c r="DH7221" s="81">
        <v>8.0155663417021076E-3</v>
      </c>
      <c r="DI7221" s="81">
        <v>8.0155663417021076E-3</v>
      </c>
      <c r="DJ7221" s="81">
        <v>1.081499740857852E-5</v>
      </c>
      <c r="DL7221" s="81">
        <v>0</v>
      </c>
      <c r="DM7221" s="81">
        <v>8.6688329213797499E-8</v>
      </c>
      <c r="DN7221" s="81">
        <v>8.6688329213797499E-8</v>
      </c>
      <c r="DO7221" s="81">
        <v>0</v>
      </c>
      <c r="DP7221" s="81">
        <v>8.6688329213797499E-8</v>
      </c>
      <c r="DQ7221" s="81">
        <v>8.6688329213797499E-8</v>
      </c>
      <c r="DR7221" s="81">
        <v>0</v>
      </c>
      <c r="DS7221" s="81">
        <v>8.6688329213797499E-8</v>
      </c>
      <c r="DT7221" s="81">
        <v>8.6688329213797499E-8</v>
      </c>
      <c r="DU7221" s="81">
        <v>0</v>
      </c>
      <c r="DV7221" s="81">
        <v>8.6688329213797499E-8</v>
      </c>
      <c r="DW7221" s="81">
        <v>8.6688329213797499E-8</v>
      </c>
      <c r="GE7221" s="81" t="s">
        <v>449</v>
      </c>
      <c r="GF7221" s="81" t="s">
        <v>155</v>
      </c>
      <c r="GG7221" s="81" t="s">
        <v>511</v>
      </c>
      <c r="GH7221" s="81" t="s">
        <v>461</v>
      </c>
      <c r="GI7221" s="81">
        <v>2026</v>
      </c>
      <c r="GJ7221" s="81" t="s">
        <v>201</v>
      </c>
      <c r="GK7221" s="81">
        <v>233.23007680793469</v>
      </c>
      <c r="GL7221" s="81">
        <v>1.8</v>
      </c>
      <c r="GM7221" s="81">
        <v>2026</v>
      </c>
      <c r="GN7221" s="81" t="s">
        <v>173</v>
      </c>
      <c r="GO7221" s="81">
        <v>1.1148832299820636E-2</v>
      </c>
      <c r="GP7221" s="81">
        <v>10</v>
      </c>
      <c r="GQ7221" s="81">
        <v>0</v>
      </c>
      <c r="GR7221" s="81" t="s">
        <v>448</v>
      </c>
      <c r="GS7221" s="81">
        <v>1.1148832299820636E-2</v>
      </c>
      <c r="GT7221" s="81">
        <v>2.60024301360595</v>
      </c>
      <c r="GU7221" s="81">
        <v>1.1148832299820636E-2</v>
      </c>
      <c r="GV7221" s="81">
        <v>2.60024301360595</v>
      </c>
      <c r="GW7221" s="81">
        <v>1.1148832299820636E-2</v>
      </c>
      <c r="GX7221" s="81">
        <v>2.60024301360595</v>
      </c>
      <c r="GY7221" s="81">
        <v>1.1148832299820636E-2</v>
      </c>
      <c r="GZ7221" s="81">
        <v>2.60024301360595</v>
      </c>
    </row>
    <row r="7222" spans="98:208" x14ac:dyDescent="0.25">
      <c r="CT7222" s="81" t="s">
        <v>155</v>
      </c>
      <c r="CU7222" s="81" t="s">
        <v>505</v>
      </c>
      <c r="CV7222" s="81" t="s">
        <v>452</v>
      </c>
      <c r="CW7222" s="81">
        <v>2024</v>
      </c>
      <c r="CX7222" s="81">
        <v>0</v>
      </c>
      <c r="CY7222" s="81">
        <v>0</v>
      </c>
      <c r="CZ7222" s="81">
        <v>0</v>
      </c>
      <c r="DA7222" s="81">
        <v>0</v>
      </c>
      <c r="DB7222" s="81">
        <v>5.4750346070077738</v>
      </c>
      <c r="DC7222" s="81">
        <v>0.71896016785821271</v>
      </c>
      <c r="DD7222" s="81">
        <v>3.0714971986151092</v>
      </c>
      <c r="DE7222" s="81">
        <v>1.6845772405344459</v>
      </c>
      <c r="DF7222" s="81">
        <v>8.0155663417021076E-3</v>
      </c>
      <c r="DG7222" s="81">
        <v>8.0155663417021076E-3</v>
      </c>
      <c r="DH7222" s="81">
        <v>8.0155663417021076E-3</v>
      </c>
      <c r="DI7222" s="81">
        <v>8.0155663417021076E-3</v>
      </c>
      <c r="DJ7222" s="81">
        <v>1.081499740857852E-5</v>
      </c>
      <c r="DL7222" s="81">
        <v>0</v>
      </c>
      <c r="DM7222" s="81">
        <v>8.6688329213797499E-8</v>
      </c>
      <c r="DN7222" s="81">
        <v>8.6688329213797499E-8</v>
      </c>
      <c r="DO7222" s="81">
        <v>0</v>
      </c>
      <c r="DP7222" s="81">
        <v>8.6688329213797499E-8</v>
      </c>
      <c r="DQ7222" s="81">
        <v>8.6688329213797499E-8</v>
      </c>
      <c r="DR7222" s="81">
        <v>0</v>
      </c>
      <c r="DS7222" s="81">
        <v>8.6688329213797499E-8</v>
      </c>
      <c r="DT7222" s="81">
        <v>8.6688329213797499E-8</v>
      </c>
      <c r="DU7222" s="81">
        <v>0</v>
      </c>
      <c r="DV7222" s="81">
        <v>8.6688329213797499E-8</v>
      </c>
      <c r="DW7222" s="81">
        <v>8.6688329213797499E-8</v>
      </c>
      <c r="GE7222" s="81" t="s">
        <v>449</v>
      </c>
      <c r="GF7222" s="81" t="s">
        <v>155</v>
      </c>
      <c r="GG7222" s="81" t="s">
        <v>511</v>
      </c>
      <c r="GH7222" s="81" t="s">
        <v>461</v>
      </c>
      <c r="GI7222" s="81">
        <v>2027</v>
      </c>
      <c r="GJ7222" s="81" t="s">
        <v>201</v>
      </c>
      <c r="GK7222" s="81">
        <v>233.23007680793469</v>
      </c>
      <c r="GL7222" s="81">
        <v>1.8</v>
      </c>
      <c r="GM7222" s="81">
        <v>2027</v>
      </c>
      <c r="GN7222" s="81" t="s">
        <v>173</v>
      </c>
      <c r="GO7222" s="81">
        <v>1.1148832299820636E-2</v>
      </c>
      <c r="GP7222" s="81">
        <v>10</v>
      </c>
      <c r="GQ7222" s="81">
        <v>0</v>
      </c>
      <c r="GR7222" s="81" t="s">
        <v>448</v>
      </c>
      <c r="GS7222" s="81">
        <v>1.1148832299820636E-2</v>
      </c>
      <c r="GT7222" s="81">
        <v>2.60024301360595</v>
      </c>
      <c r="GU7222" s="81">
        <v>1.1148832299820636E-2</v>
      </c>
      <c r="GV7222" s="81">
        <v>2.60024301360595</v>
      </c>
      <c r="GW7222" s="81">
        <v>1.1148832299820636E-2</v>
      </c>
      <c r="GX7222" s="81">
        <v>2.60024301360595</v>
      </c>
      <c r="GY7222" s="81">
        <v>1.1148832299820636E-2</v>
      </c>
      <c r="GZ7222" s="81">
        <v>2.60024301360595</v>
      </c>
    </row>
    <row r="7223" spans="98:208" x14ac:dyDescent="0.25">
      <c r="CT7223" s="81" t="s">
        <v>155</v>
      </c>
      <c r="CU7223" s="81" t="s">
        <v>505</v>
      </c>
      <c r="CV7223" s="81" t="s">
        <v>452</v>
      </c>
      <c r="CW7223" s="81">
        <v>2025</v>
      </c>
      <c r="CX7223" s="81">
        <v>0</v>
      </c>
      <c r="CY7223" s="81">
        <v>0</v>
      </c>
      <c r="CZ7223" s="81">
        <v>0</v>
      </c>
      <c r="DA7223" s="81">
        <v>0</v>
      </c>
      <c r="DB7223" s="81">
        <v>5.4750346070077738</v>
      </c>
      <c r="DC7223" s="81">
        <v>0.71896016785821271</v>
      </c>
      <c r="DD7223" s="81">
        <v>3.0714971986151092</v>
      </c>
      <c r="DE7223" s="81">
        <v>1.6845772405344459</v>
      </c>
      <c r="DF7223" s="81">
        <v>8.0155663417021076E-3</v>
      </c>
      <c r="DG7223" s="81">
        <v>8.0155663417021076E-3</v>
      </c>
      <c r="DH7223" s="81">
        <v>8.0155663417021076E-3</v>
      </c>
      <c r="DI7223" s="81">
        <v>8.0155663417021076E-3</v>
      </c>
      <c r="DJ7223" s="81">
        <v>1.081499740857852E-5</v>
      </c>
      <c r="DL7223" s="81">
        <v>0</v>
      </c>
      <c r="DM7223" s="81">
        <v>8.6688329213797499E-8</v>
      </c>
      <c r="DN7223" s="81">
        <v>8.6688329213797499E-8</v>
      </c>
      <c r="DO7223" s="81">
        <v>0</v>
      </c>
      <c r="DP7223" s="81">
        <v>8.6688329213797499E-8</v>
      </c>
      <c r="DQ7223" s="81">
        <v>8.6688329213797499E-8</v>
      </c>
      <c r="DR7223" s="81">
        <v>0</v>
      </c>
      <c r="DS7223" s="81">
        <v>8.6688329213797499E-8</v>
      </c>
      <c r="DT7223" s="81">
        <v>8.6688329213797499E-8</v>
      </c>
      <c r="DU7223" s="81">
        <v>0</v>
      </c>
      <c r="DV7223" s="81">
        <v>8.6688329213797499E-8</v>
      </c>
      <c r="DW7223" s="81">
        <v>8.6688329213797499E-8</v>
      </c>
      <c r="GE7223" s="81" t="s">
        <v>449</v>
      </c>
      <c r="GF7223" s="81" t="s">
        <v>155</v>
      </c>
      <c r="GG7223" s="81" t="s">
        <v>511</v>
      </c>
      <c r="GH7223" s="81" t="s">
        <v>461</v>
      </c>
      <c r="GI7223" s="81">
        <v>2028</v>
      </c>
      <c r="GJ7223" s="81" t="s">
        <v>201</v>
      </c>
      <c r="GK7223" s="81">
        <v>247.27299216494481</v>
      </c>
      <c r="GL7223" s="81">
        <v>1.8</v>
      </c>
      <c r="GM7223" s="81">
        <v>2028</v>
      </c>
      <c r="GN7223" s="81" t="s">
        <v>173</v>
      </c>
      <c r="GO7223" s="81">
        <v>1.1148832299820636E-2</v>
      </c>
      <c r="GP7223" s="81">
        <v>10</v>
      </c>
      <c r="GQ7223" s="81">
        <v>0</v>
      </c>
      <c r="GR7223" s="81" t="s">
        <v>448</v>
      </c>
      <c r="GS7223" s="81">
        <v>1.1148832299820636E-2</v>
      </c>
      <c r="GT7223" s="81">
        <v>2.7568051219218317</v>
      </c>
      <c r="GU7223" s="81">
        <v>1.1148832299820636E-2</v>
      </c>
      <c r="GV7223" s="81">
        <v>2.7568051219218317</v>
      </c>
      <c r="GW7223" s="81">
        <v>1.1148832299820636E-2</v>
      </c>
      <c r="GX7223" s="81">
        <v>2.7568051219218317</v>
      </c>
      <c r="GY7223" s="81">
        <v>1.1148832299820636E-2</v>
      </c>
      <c r="GZ7223" s="81">
        <v>2.7568051219218317</v>
      </c>
    </row>
    <row r="7224" spans="98:208" x14ac:dyDescent="0.25">
      <c r="CT7224" s="81" t="s">
        <v>155</v>
      </c>
      <c r="CU7224" s="81" t="s">
        <v>505</v>
      </c>
      <c r="CV7224" s="81" t="s">
        <v>452</v>
      </c>
      <c r="CW7224" s="81">
        <v>2026</v>
      </c>
      <c r="CX7224" s="81">
        <v>0</v>
      </c>
      <c r="CY7224" s="81">
        <v>0</v>
      </c>
      <c r="CZ7224" s="81">
        <v>0</v>
      </c>
      <c r="DA7224" s="81">
        <v>0</v>
      </c>
      <c r="DB7224" s="81">
        <v>5.4750346070077738</v>
      </c>
      <c r="DC7224" s="81">
        <v>0.71896016785821271</v>
      </c>
      <c r="DD7224" s="81">
        <v>3.0714971986151092</v>
      </c>
      <c r="DE7224" s="81">
        <v>1.6845772405344459</v>
      </c>
      <c r="DF7224" s="81">
        <v>8.0155663417021076E-3</v>
      </c>
      <c r="DG7224" s="81">
        <v>8.0155663417021076E-3</v>
      </c>
      <c r="DH7224" s="81">
        <v>8.0155663417021076E-3</v>
      </c>
      <c r="DI7224" s="81">
        <v>8.0155663417021076E-3</v>
      </c>
      <c r="DJ7224" s="81">
        <v>1.081499740857852E-5</v>
      </c>
      <c r="DL7224" s="81">
        <v>0</v>
      </c>
      <c r="DM7224" s="81">
        <v>8.6688329213797499E-8</v>
      </c>
      <c r="DN7224" s="81">
        <v>8.6688329213797499E-8</v>
      </c>
      <c r="DO7224" s="81">
        <v>0</v>
      </c>
      <c r="DP7224" s="81">
        <v>8.6688329213797499E-8</v>
      </c>
      <c r="DQ7224" s="81">
        <v>8.6688329213797499E-8</v>
      </c>
      <c r="DR7224" s="81">
        <v>0</v>
      </c>
      <c r="DS7224" s="81">
        <v>8.6688329213797499E-8</v>
      </c>
      <c r="DT7224" s="81">
        <v>8.6688329213797499E-8</v>
      </c>
      <c r="DU7224" s="81">
        <v>0</v>
      </c>
      <c r="DV7224" s="81">
        <v>8.6688329213797499E-8</v>
      </c>
      <c r="DW7224" s="81">
        <v>8.6688329213797499E-8</v>
      </c>
      <c r="GE7224" s="81" t="s">
        <v>449</v>
      </c>
      <c r="GF7224" s="81" t="s">
        <v>155</v>
      </c>
      <c r="GG7224" s="81" t="s">
        <v>511</v>
      </c>
      <c r="GH7224" s="81" t="s">
        <v>461</v>
      </c>
      <c r="GI7224" s="81">
        <v>2029</v>
      </c>
      <c r="GJ7224" s="81" t="s">
        <v>201</v>
      </c>
      <c r="GK7224" s="81">
        <v>247.27299216494481</v>
      </c>
      <c r="GL7224" s="81">
        <v>1.8</v>
      </c>
      <c r="GM7224" s="81">
        <v>2029</v>
      </c>
      <c r="GN7224" s="81" t="s">
        <v>173</v>
      </c>
      <c r="GO7224" s="81">
        <v>1.1148832299820636E-2</v>
      </c>
      <c r="GP7224" s="81">
        <v>10</v>
      </c>
      <c r="GQ7224" s="81">
        <v>0</v>
      </c>
      <c r="GR7224" s="81" t="s">
        <v>448</v>
      </c>
      <c r="GS7224" s="81">
        <v>1.1148832299820636E-2</v>
      </c>
      <c r="GT7224" s="81">
        <v>2.7568051219218317</v>
      </c>
      <c r="GU7224" s="81">
        <v>1.1148832299820636E-2</v>
      </c>
      <c r="GV7224" s="81">
        <v>2.7568051219218317</v>
      </c>
      <c r="GW7224" s="81">
        <v>1.1148832299820636E-2</v>
      </c>
      <c r="GX7224" s="81">
        <v>2.7568051219218317</v>
      </c>
      <c r="GY7224" s="81">
        <v>1.1148832299820636E-2</v>
      </c>
      <c r="GZ7224" s="81">
        <v>2.7568051219218317</v>
      </c>
    </row>
    <row r="7225" spans="98:208" x14ac:dyDescent="0.25">
      <c r="CT7225" s="81" t="s">
        <v>155</v>
      </c>
      <c r="CU7225" s="81" t="s">
        <v>505</v>
      </c>
      <c r="CV7225" s="81" t="s">
        <v>452</v>
      </c>
      <c r="CW7225" s="81">
        <v>2027</v>
      </c>
      <c r="CX7225" s="81">
        <v>0</v>
      </c>
      <c r="CY7225" s="81">
        <v>0</v>
      </c>
      <c r="CZ7225" s="81">
        <v>0</v>
      </c>
      <c r="DA7225" s="81">
        <v>0</v>
      </c>
      <c r="DB7225" s="81">
        <v>5.4750346070077738</v>
      </c>
      <c r="DC7225" s="81">
        <v>0.71896016785821271</v>
      </c>
      <c r="DD7225" s="81">
        <v>3.0714971986151092</v>
      </c>
      <c r="DE7225" s="81">
        <v>1.6845772405344459</v>
      </c>
      <c r="DF7225" s="81">
        <v>8.0155663417021076E-3</v>
      </c>
      <c r="DG7225" s="81">
        <v>8.0155663417021076E-3</v>
      </c>
      <c r="DH7225" s="81">
        <v>8.0155663417021076E-3</v>
      </c>
      <c r="DI7225" s="81">
        <v>8.0155663417021076E-3</v>
      </c>
      <c r="DJ7225" s="81">
        <v>1.081499740857852E-5</v>
      </c>
      <c r="DL7225" s="81">
        <v>0</v>
      </c>
      <c r="DM7225" s="81">
        <v>8.6688329213797499E-8</v>
      </c>
      <c r="DN7225" s="81">
        <v>8.6688329213797499E-8</v>
      </c>
      <c r="DO7225" s="81">
        <v>0</v>
      </c>
      <c r="DP7225" s="81">
        <v>8.6688329213797499E-8</v>
      </c>
      <c r="DQ7225" s="81">
        <v>8.6688329213797499E-8</v>
      </c>
      <c r="DR7225" s="81">
        <v>0</v>
      </c>
      <c r="DS7225" s="81">
        <v>8.6688329213797499E-8</v>
      </c>
      <c r="DT7225" s="81">
        <v>8.6688329213797499E-8</v>
      </c>
      <c r="DU7225" s="81">
        <v>0</v>
      </c>
      <c r="DV7225" s="81">
        <v>8.6688329213797499E-8</v>
      </c>
      <c r="DW7225" s="81">
        <v>8.6688329213797499E-8</v>
      </c>
      <c r="GE7225" s="81" t="s">
        <v>449</v>
      </c>
      <c r="GF7225" s="81" t="s">
        <v>155</v>
      </c>
      <c r="GG7225" s="81" t="s">
        <v>511</v>
      </c>
      <c r="GH7225" s="81" t="s">
        <v>461</v>
      </c>
      <c r="GI7225" s="81">
        <v>2030</v>
      </c>
      <c r="GJ7225" s="81" t="s">
        <v>201</v>
      </c>
      <c r="GK7225" s="81">
        <v>247.27299216494481</v>
      </c>
      <c r="GL7225" s="81">
        <v>1.8</v>
      </c>
      <c r="GM7225" s="81">
        <v>2030</v>
      </c>
      <c r="GN7225" s="81" t="s">
        <v>173</v>
      </c>
      <c r="GO7225" s="81">
        <v>1.1148832299820636E-2</v>
      </c>
      <c r="GP7225" s="81">
        <v>10</v>
      </c>
      <c r="GQ7225" s="81">
        <v>0</v>
      </c>
      <c r="GR7225" s="81" t="s">
        <v>448</v>
      </c>
      <c r="GS7225" s="81">
        <v>0</v>
      </c>
      <c r="GT7225" s="81">
        <v>0</v>
      </c>
      <c r="GU7225" s="81">
        <v>1.1148832299820636E-2</v>
      </c>
      <c r="GV7225" s="81">
        <v>2.7568051219218317</v>
      </c>
      <c r="GW7225" s="81">
        <v>1.1148832299820636E-2</v>
      </c>
      <c r="GX7225" s="81">
        <v>2.7568051219218317</v>
      </c>
      <c r="GY7225" s="81">
        <v>1.1148832299820636E-2</v>
      </c>
      <c r="GZ7225" s="81">
        <v>2.7568051219218317</v>
      </c>
    </row>
    <row r="7226" spans="98:208" x14ac:dyDescent="0.25">
      <c r="CT7226" s="81" t="s">
        <v>155</v>
      </c>
      <c r="CU7226" s="81" t="s">
        <v>505</v>
      </c>
      <c r="CV7226" s="81" t="s">
        <v>452</v>
      </c>
      <c r="CW7226" s="81">
        <v>2028</v>
      </c>
      <c r="CX7226" s="81">
        <v>0</v>
      </c>
      <c r="CY7226" s="81">
        <v>0</v>
      </c>
      <c r="CZ7226" s="81">
        <v>0</v>
      </c>
      <c r="DA7226" s="81">
        <v>0</v>
      </c>
      <c r="DB7226" s="81">
        <v>5.7770153400784654</v>
      </c>
      <c r="DC7226" s="81">
        <v>0.74733835430388884</v>
      </c>
      <c r="DD7226" s="81">
        <v>3.2379513401017279</v>
      </c>
      <c r="DE7226" s="81">
        <v>1.7917256456728421</v>
      </c>
      <c r="DF7226" s="81">
        <v>8.3319499833579939E-3</v>
      </c>
      <c r="DG7226" s="81">
        <v>8.3319499833579939E-3</v>
      </c>
      <c r="DH7226" s="81">
        <v>8.3319499833579939E-3</v>
      </c>
      <c r="DI7226" s="81">
        <v>8.3319499833579939E-3</v>
      </c>
      <c r="DJ7226" s="81">
        <v>1.081499740857852E-5</v>
      </c>
      <c r="DL7226" s="81">
        <v>0</v>
      </c>
      <c r="DM7226" s="81">
        <v>9.0110017478422552E-8</v>
      </c>
      <c r="DN7226" s="81">
        <v>9.0110017478422552E-8</v>
      </c>
      <c r="DO7226" s="81">
        <v>0</v>
      </c>
      <c r="DP7226" s="81">
        <v>9.0110017478422552E-8</v>
      </c>
      <c r="DQ7226" s="81">
        <v>9.0110017478422552E-8</v>
      </c>
      <c r="DR7226" s="81">
        <v>0</v>
      </c>
      <c r="DS7226" s="81">
        <v>9.0110017478422552E-8</v>
      </c>
      <c r="DT7226" s="81">
        <v>9.0110017478422552E-8</v>
      </c>
      <c r="DU7226" s="81">
        <v>0</v>
      </c>
      <c r="DV7226" s="81">
        <v>9.0110017478422552E-8</v>
      </c>
      <c r="DW7226" s="81">
        <v>9.0110017478422552E-8</v>
      </c>
      <c r="GE7226" s="81" t="s">
        <v>449</v>
      </c>
      <c r="GF7226" s="81" t="s">
        <v>155</v>
      </c>
      <c r="GG7226" s="81" t="s">
        <v>511</v>
      </c>
      <c r="GH7226" s="81" t="s">
        <v>461</v>
      </c>
      <c r="GI7226" s="81">
        <v>2031</v>
      </c>
      <c r="GJ7226" s="81" t="s">
        <v>201</v>
      </c>
      <c r="GK7226" s="81">
        <v>247.27299216494481</v>
      </c>
      <c r="GL7226" s="81">
        <v>1.8</v>
      </c>
      <c r="GM7226" s="81">
        <v>2031</v>
      </c>
      <c r="GN7226" s="81" t="s">
        <v>173</v>
      </c>
      <c r="GO7226" s="81">
        <v>1.1148832299820636E-2</v>
      </c>
      <c r="GP7226" s="81">
        <v>10</v>
      </c>
      <c r="GQ7226" s="81">
        <v>0</v>
      </c>
      <c r="GR7226" s="81" t="s">
        <v>448</v>
      </c>
      <c r="GS7226" s="81">
        <v>0</v>
      </c>
      <c r="GT7226" s="81">
        <v>0</v>
      </c>
      <c r="GU7226" s="81">
        <v>0</v>
      </c>
      <c r="GV7226" s="81">
        <v>0</v>
      </c>
      <c r="GW7226" s="81">
        <v>1.1148832299820636E-2</v>
      </c>
      <c r="GX7226" s="81">
        <v>2.7568051219218317</v>
      </c>
      <c r="GY7226" s="81">
        <v>1.1148832299820636E-2</v>
      </c>
      <c r="GZ7226" s="81">
        <v>2.7568051219218317</v>
      </c>
    </row>
    <row r="7227" spans="98:208" x14ac:dyDescent="0.25">
      <c r="CT7227" s="81" t="s">
        <v>155</v>
      </c>
      <c r="CU7227" s="81" t="s">
        <v>505</v>
      </c>
      <c r="CV7227" s="81" t="s">
        <v>452</v>
      </c>
      <c r="CW7227" s="81">
        <v>2029</v>
      </c>
      <c r="CX7227" s="81">
        <v>0</v>
      </c>
      <c r="CY7227" s="81">
        <v>0</v>
      </c>
      <c r="CZ7227" s="81">
        <v>0</v>
      </c>
      <c r="DA7227" s="81">
        <v>0</v>
      </c>
      <c r="DB7227" s="81">
        <v>5.7770153400784654</v>
      </c>
      <c r="DC7227" s="81">
        <v>0.74733835430388884</v>
      </c>
      <c r="DD7227" s="81">
        <v>3.2379513401017279</v>
      </c>
      <c r="DE7227" s="81">
        <v>1.7917256456728421</v>
      </c>
      <c r="DF7227" s="81">
        <v>8.3319499833579939E-3</v>
      </c>
      <c r="DG7227" s="81">
        <v>8.3319499833579939E-3</v>
      </c>
      <c r="DH7227" s="81">
        <v>8.3319499833579939E-3</v>
      </c>
      <c r="DI7227" s="81">
        <v>8.3319499833579939E-3</v>
      </c>
      <c r="DJ7227" s="81">
        <v>1.081499740857852E-5</v>
      </c>
      <c r="DL7227" s="81">
        <v>0</v>
      </c>
      <c r="DM7227" s="81">
        <v>9.0110017478422552E-8</v>
      </c>
      <c r="DN7227" s="81">
        <v>9.0110017478422552E-8</v>
      </c>
      <c r="DO7227" s="81">
        <v>0</v>
      </c>
      <c r="DP7227" s="81">
        <v>9.0110017478422552E-8</v>
      </c>
      <c r="DQ7227" s="81">
        <v>9.0110017478422552E-8</v>
      </c>
      <c r="DR7227" s="81">
        <v>0</v>
      </c>
      <c r="DS7227" s="81">
        <v>9.0110017478422552E-8</v>
      </c>
      <c r="DT7227" s="81">
        <v>9.0110017478422552E-8</v>
      </c>
      <c r="DU7227" s="81">
        <v>0</v>
      </c>
      <c r="DV7227" s="81">
        <v>9.0110017478422552E-8</v>
      </c>
      <c r="DW7227" s="81">
        <v>9.0110017478422552E-8</v>
      </c>
      <c r="GE7227" s="81" t="s">
        <v>449</v>
      </c>
      <c r="GF7227" s="81" t="s">
        <v>155</v>
      </c>
      <c r="GG7227" s="81" t="s">
        <v>511</v>
      </c>
      <c r="GH7227" s="81" t="s">
        <v>461</v>
      </c>
      <c r="GI7227" s="81">
        <v>2032</v>
      </c>
      <c r="GJ7227" s="81" t="s">
        <v>201</v>
      </c>
      <c r="GK7227" s="81">
        <v>247.27299216494481</v>
      </c>
      <c r="GL7227" s="81">
        <v>1.8</v>
      </c>
      <c r="GM7227" s="81">
        <v>2032</v>
      </c>
      <c r="GN7227" s="81" t="s">
        <v>173</v>
      </c>
      <c r="GO7227" s="81">
        <v>1.1148832299820636E-2</v>
      </c>
      <c r="GP7227" s="81">
        <v>10</v>
      </c>
      <c r="GQ7227" s="81">
        <v>0</v>
      </c>
      <c r="GR7227" s="81" t="s">
        <v>448</v>
      </c>
      <c r="GS7227" s="81">
        <v>0</v>
      </c>
      <c r="GT7227" s="81">
        <v>0</v>
      </c>
      <c r="GU7227" s="81">
        <v>0</v>
      </c>
      <c r="GV7227" s="81">
        <v>0</v>
      </c>
      <c r="GW7227" s="81">
        <v>0</v>
      </c>
      <c r="GX7227" s="81">
        <v>0</v>
      </c>
      <c r="GY7227" s="81">
        <v>1.1148832299820636E-2</v>
      </c>
      <c r="GZ7227" s="81">
        <v>2.7568051219218317</v>
      </c>
    </row>
    <row r="7228" spans="98:208" x14ac:dyDescent="0.25">
      <c r="CT7228" s="81" t="s">
        <v>155</v>
      </c>
      <c r="CU7228" s="81" t="s">
        <v>505</v>
      </c>
      <c r="CV7228" s="81" t="s">
        <v>452</v>
      </c>
      <c r="CW7228" s="81">
        <v>2030</v>
      </c>
      <c r="CX7228" s="81">
        <v>0</v>
      </c>
      <c r="CY7228" s="81">
        <v>0</v>
      </c>
      <c r="CZ7228" s="81">
        <v>0</v>
      </c>
      <c r="DA7228" s="81">
        <v>0</v>
      </c>
      <c r="DB7228" s="81">
        <v>5.7770153400784654</v>
      </c>
      <c r="DC7228" s="81">
        <v>0.74733835430388884</v>
      </c>
      <c r="DD7228" s="81">
        <v>3.2379513401017279</v>
      </c>
      <c r="DE7228" s="81">
        <v>1.7917256456728421</v>
      </c>
      <c r="DF7228" s="81">
        <v>0</v>
      </c>
      <c r="DG7228" s="81">
        <v>8.3319499833579939E-3</v>
      </c>
      <c r="DH7228" s="81">
        <v>8.3319499833579939E-3</v>
      </c>
      <c r="DI7228" s="81">
        <v>8.3319499833579939E-3</v>
      </c>
      <c r="DJ7228" s="81">
        <v>1.081499740857852E-5</v>
      </c>
      <c r="DL7228" s="81">
        <v>0</v>
      </c>
      <c r="DM7228" s="81">
        <v>0</v>
      </c>
      <c r="DN7228" s="81">
        <v>0</v>
      </c>
      <c r="DO7228" s="81">
        <v>0</v>
      </c>
      <c r="DP7228" s="81">
        <v>9.0110017478422552E-8</v>
      </c>
      <c r="DQ7228" s="81">
        <v>9.0110017478422552E-8</v>
      </c>
      <c r="DR7228" s="81">
        <v>0</v>
      </c>
      <c r="DS7228" s="81">
        <v>9.0110017478422552E-8</v>
      </c>
      <c r="DT7228" s="81">
        <v>9.0110017478422552E-8</v>
      </c>
      <c r="DU7228" s="81">
        <v>0</v>
      </c>
      <c r="DV7228" s="81">
        <v>9.0110017478422552E-8</v>
      </c>
      <c r="DW7228" s="81">
        <v>9.0110017478422552E-8</v>
      </c>
      <c r="GE7228" s="81" t="s">
        <v>449</v>
      </c>
      <c r="GF7228" s="81" t="s">
        <v>155</v>
      </c>
      <c r="GG7228" s="81" t="s">
        <v>511</v>
      </c>
      <c r="GH7228" s="81" t="s">
        <v>451</v>
      </c>
      <c r="GI7228" s="81">
        <v>2021</v>
      </c>
      <c r="GJ7228" s="81" t="s">
        <v>201</v>
      </c>
      <c r="GK7228" s="81">
        <v>222.22942162779881</v>
      </c>
      <c r="GL7228" s="81">
        <v>1.8</v>
      </c>
      <c r="GM7228" s="81">
        <v>2021</v>
      </c>
      <c r="GN7228" s="81" t="s">
        <v>173</v>
      </c>
      <c r="GO7228" s="81">
        <v>1.1148832299820636E-2</v>
      </c>
      <c r="GP7228" s="81">
        <v>10</v>
      </c>
      <c r="GQ7228" s="81">
        <v>0</v>
      </c>
      <c r="GR7228" s="81" t="s">
        <v>448</v>
      </c>
      <c r="GS7228" s="81">
        <v>1.1148832299820636E-2</v>
      </c>
      <c r="GT7228" s="81">
        <v>2.4775985538144623</v>
      </c>
      <c r="GU7228" s="81">
        <v>1.1148832299820636E-2</v>
      </c>
      <c r="GV7228" s="81">
        <v>2.4775985538144623</v>
      </c>
      <c r="GW7228" s="81">
        <v>0</v>
      </c>
      <c r="GX7228" s="81">
        <v>0</v>
      </c>
      <c r="GY7228" s="81">
        <v>0</v>
      </c>
      <c r="GZ7228" s="81">
        <v>0</v>
      </c>
    </row>
    <row r="7229" spans="98:208" x14ac:dyDescent="0.25">
      <c r="CT7229" s="81" t="s">
        <v>155</v>
      </c>
      <c r="CU7229" s="81" t="s">
        <v>505</v>
      </c>
      <c r="CV7229" s="81" t="s">
        <v>452</v>
      </c>
      <c r="CW7229" s="81">
        <v>2031</v>
      </c>
      <c r="CX7229" s="81">
        <v>0</v>
      </c>
      <c r="CY7229" s="81">
        <v>0</v>
      </c>
      <c r="CZ7229" s="81">
        <v>0</v>
      </c>
      <c r="DA7229" s="81">
        <v>0</v>
      </c>
      <c r="DB7229" s="81">
        <v>5.7770153400784654</v>
      </c>
      <c r="DC7229" s="81">
        <v>0.74733835430388884</v>
      </c>
      <c r="DD7229" s="81">
        <v>3.2379513401017279</v>
      </c>
      <c r="DE7229" s="81">
        <v>1.7917256456728421</v>
      </c>
      <c r="DF7229" s="81">
        <v>0</v>
      </c>
      <c r="DG7229" s="81">
        <v>0</v>
      </c>
      <c r="DH7229" s="81">
        <v>8.3319499833579939E-3</v>
      </c>
      <c r="DI7229" s="81">
        <v>8.3319499833579939E-3</v>
      </c>
      <c r="DJ7229" s="81">
        <v>1.081499740857852E-5</v>
      </c>
      <c r="DL7229" s="81">
        <v>0</v>
      </c>
      <c r="DM7229" s="81">
        <v>0</v>
      </c>
      <c r="DN7229" s="81">
        <v>0</v>
      </c>
      <c r="DO7229" s="81">
        <v>0</v>
      </c>
      <c r="DP7229" s="81">
        <v>0</v>
      </c>
      <c r="DQ7229" s="81">
        <v>0</v>
      </c>
      <c r="DR7229" s="81">
        <v>0</v>
      </c>
      <c r="DS7229" s="81">
        <v>9.0110017478422552E-8</v>
      </c>
      <c r="DT7229" s="81">
        <v>9.0110017478422552E-8</v>
      </c>
      <c r="DU7229" s="81">
        <v>0</v>
      </c>
      <c r="DV7229" s="81">
        <v>9.0110017478422552E-8</v>
      </c>
      <c r="DW7229" s="81">
        <v>9.0110017478422552E-8</v>
      </c>
      <c r="GE7229" s="81" t="s">
        <v>449</v>
      </c>
      <c r="GF7229" s="81" t="s">
        <v>155</v>
      </c>
      <c r="GG7229" s="81" t="s">
        <v>511</v>
      </c>
      <c r="GH7229" s="81" t="s">
        <v>451</v>
      </c>
      <c r="GI7229" s="81">
        <v>2022</v>
      </c>
      <c r="GJ7229" s="81" t="s">
        <v>201</v>
      </c>
      <c r="GK7229" s="81">
        <v>222.22942162779881</v>
      </c>
      <c r="GL7229" s="81">
        <v>1.8</v>
      </c>
      <c r="GM7229" s="81">
        <v>2022</v>
      </c>
      <c r="GN7229" s="81" t="s">
        <v>173</v>
      </c>
      <c r="GO7229" s="81">
        <v>1.1148832299820636E-2</v>
      </c>
      <c r="GP7229" s="81">
        <v>10</v>
      </c>
      <c r="GQ7229" s="81">
        <v>0</v>
      </c>
      <c r="GR7229" s="81" t="s">
        <v>448</v>
      </c>
      <c r="GS7229" s="81">
        <v>1.1148832299820636E-2</v>
      </c>
      <c r="GT7229" s="81">
        <v>2.4775985538144623</v>
      </c>
      <c r="GU7229" s="81">
        <v>1.1148832299820636E-2</v>
      </c>
      <c r="GV7229" s="81">
        <v>2.4775985538144623</v>
      </c>
      <c r="GW7229" s="81">
        <v>1.1148832299820636E-2</v>
      </c>
      <c r="GX7229" s="81">
        <v>2.4775985538144623</v>
      </c>
      <c r="GY7229" s="81">
        <v>0</v>
      </c>
      <c r="GZ7229" s="81">
        <v>0</v>
      </c>
    </row>
    <row r="7230" spans="98:208" x14ac:dyDescent="0.25">
      <c r="CT7230" s="81" t="s">
        <v>155</v>
      </c>
      <c r="CU7230" s="81" t="s">
        <v>505</v>
      </c>
      <c r="CV7230" s="81" t="s">
        <v>452</v>
      </c>
      <c r="CW7230" s="81">
        <v>2032</v>
      </c>
      <c r="CX7230" s="81">
        <v>0</v>
      </c>
      <c r="CY7230" s="81">
        <v>0</v>
      </c>
      <c r="CZ7230" s="81">
        <v>0</v>
      </c>
      <c r="DA7230" s="81">
        <v>0</v>
      </c>
      <c r="DB7230" s="81">
        <v>5.7770153400784654</v>
      </c>
      <c r="DC7230" s="81">
        <v>0.74733835430388884</v>
      </c>
      <c r="DD7230" s="81">
        <v>3.2379513401017279</v>
      </c>
      <c r="DE7230" s="81">
        <v>1.7917256456728421</v>
      </c>
      <c r="DF7230" s="81">
        <v>0</v>
      </c>
      <c r="DG7230" s="81">
        <v>0</v>
      </c>
      <c r="DH7230" s="81">
        <v>0</v>
      </c>
      <c r="DI7230" s="81">
        <v>8.3319499833579939E-3</v>
      </c>
      <c r="DJ7230" s="81">
        <v>1.081499740857852E-5</v>
      </c>
      <c r="DL7230" s="81">
        <v>0</v>
      </c>
      <c r="DM7230" s="81">
        <v>0</v>
      </c>
      <c r="DN7230" s="81">
        <v>0</v>
      </c>
      <c r="DO7230" s="81">
        <v>0</v>
      </c>
      <c r="DP7230" s="81">
        <v>0</v>
      </c>
      <c r="DQ7230" s="81">
        <v>0</v>
      </c>
      <c r="DR7230" s="81">
        <v>0</v>
      </c>
      <c r="DS7230" s="81">
        <v>0</v>
      </c>
      <c r="DT7230" s="81">
        <v>0</v>
      </c>
      <c r="DU7230" s="81">
        <v>0</v>
      </c>
      <c r="DV7230" s="81">
        <v>9.0110017478422552E-8</v>
      </c>
      <c r="DW7230" s="81">
        <v>9.0110017478422552E-8</v>
      </c>
      <c r="GE7230" s="81" t="s">
        <v>449</v>
      </c>
      <c r="GF7230" s="81" t="s">
        <v>155</v>
      </c>
      <c r="GG7230" s="81" t="s">
        <v>511</v>
      </c>
      <c r="GH7230" s="81" t="s">
        <v>451</v>
      </c>
      <c r="GI7230" s="81">
        <v>2023</v>
      </c>
      <c r="GJ7230" s="81" t="s">
        <v>201</v>
      </c>
      <c r="GK7230" s="81">
        <v>233.23007680790991</v>
      </c>
      <c r="GL7230" s="81">
        <v>1.8</v>
      </c>
      <c r="GM7230" s="81">
        <v>2023</v>
      </c>
      <c r="GN7230" s="81" t="s">
        <v>173</v>
      </c>
      <c r="GO7230" s="81">
        <v>1.1148832299820636E-2</v>
      </c>
      <c r="GP7230" s="81">
        <v>10</v>
      </c>
      <c r="GQ7230" s="81">
        <v>0</v>
      </c>
      <c r="GR7230" s="81" t="s">
        <v>448</v>
      </c>
      <c r="GS7230" s="81">
        <v>1.1148832299820636E-2</v>
      </c>
      <c r="GT7230" s="81">
        <v>2.6002430136056738</v>
      </c>
      <c r="GU7230" s="81">
        <v>1.1148832299820636E-2</v>
      </c>
      <c r="GV7230" s="81">
        <v>2.6002430136056738</v>
      </c>
      <c r="GW7230" s="81">
        <v>1.1148832299820636E-2</v>
      </c>
      <c r="GX7230" s="81">
        <v>2.6002430136056738</v>
      </c>
      <c r="GY7230" s="81">
        <v>1.1148832299820636E-2</v>
      </c>
      <c r="GZ7230" s="81">
        <v>2.6002430136056738</v>
      </c>
    </row>
    <row r="7231" spans="98:208" x14ac:dyDescent="0.25">
      <c r="CT7231" s="81" t="s">
        <v>155</v>
      </c>
      <c r="CU7231" s="81" t="s">
        <v>505</v>
      </c>
      <c r="CV7231" s="81" t="s">
        <v>453</v>
      </c>
      <c r="CW7231" s="81">
        <v>2020</v>
      </c>
      <c r="CX7231" s="81">
        <v>0</v>
      </c>
      <c r="CY7231" s="81">
        <v>0</v>
      </c>
      <c r="CZ7231" s="81">
        <v>0</v>
      </c>
      <c r="DA7231" s="81">
        <v>0</v>
      </c>
      <c r="DB7231" s="81">
        <v>7.7900575334948402E-2</v>
      </c>
      <c r="DC7231" s="81">
        <v>3.6425060683954069E-2</v>
      </c>
      <c r="DD7231" s="81">
        <v>1.5808724525429401E-3</v>
      </c>
      <c r="DE7231" s="81">
        <v>3.9894642198450458E-2</v>
      </c>
      <c r="DF7231" s="81">
        <v>4.0609689307619389E-4</v>
      </c>
      <c r="DG7231" s="81">
        <v>0</v>
      </c>
      <c r="DH7231" s="81">
        <v>0</v>
      </c>
      <c r="DI7231" s="81">
        <v>0</v>
      </c>
      <c r="DJ7231" s="81">
        <v>1.486060753544546E-4</v>
      </c>
      <c r="DL7231" s="81">
        <v>0</v>
      </c>
      <c r="DM7231" s="81">
        <v>6.0348465493690756E-8</v>
      </c>
      <c r="DN7231" s="81">
        <v>6.0348465493690756E-8</v>
      </c>
      <c r="DO7231" s="81">
        <v>0</v>
      </c>
      <c r="DP7231" s="81">
        <v>0</v>
      </c>
      <c r="DQ7231" s="81">
        <v>0</v>
      </c>
      <c r="DR7231" s="81">
        <v>0</v>
      </c>
      <c r="DS7231" s="81">
        <v>0</v>
      </c>
      <c r="DT7231" s="81">
        <v>0</v>
      </c>
      <c r="DU7231" s="81">
        <v>0</v>
      </c>
      <c r="DV7231" s="81">
        <v>0</v>
      </c>
      <c r="DW7231" s="81">
        <v>0</v>
      </c>
      <c r="GE7231" s="81" t="s">
        <v>449</v>
      </c>
      <c r="GF7231" s="81" t="s">
        <v>155</v>
      </c>
      <c r="GG7231" s="81" t="s">
        <v>511</v>
      </c>
      <c r="GH7231" s="81" t="s">
        <v>451</v>
      </c>
      <c r="GI7231" s="81">
        <v>2024</v>
      </c>
      <c r="GJ7231" s="81" t="s">
        <v>201</v>
      </c>
      <c r="GK7231" s="81">
        <v>233.23007680790991</v>
      </c>
      <c r="GL7231" s="81">
        <v>1.8</v>
      </c>
      <c r="GM7231" s="81">
        <v>2024</v>
      </c>
      <c r="GN7231" s="81" t="s">
        <v>173</v>
      </c>
      <c r="GO7231" s="81">
        <v>1.1148832299820636E-2</v>
      </c>
      <c r="GP7231" s="81">
        <v>10</v>
      </c>
      <c r="GQ7231" s="81">
        <v>0</v>
      </c>
      <c r="GR7231" s="81" t="s">
        <v>448</v>
      </c>
      <c r="GS7231" s="81">
        <v>1.1148832299820636E-2</v>
      </c>
      <c r="GT7231" s="81">
        <v>2.6002430136056738</v>
      </c>
      <c r="GU7231" s="81">
        <v>1.1148832299820636E-2</v>
      </c>
      <c r="GV7231" s="81">
        <v>2.6002430136056738</v>
      </c>
      <c r="GW7231" s="81">
        <v>1.1148832299820636E-2</v>
      </c>
      <c r="GX7231" s="81">
        <v>2.6002430136056738</v>
      </c>
      <c r="GY7231" s="81">
        <v>1.1148832299820636E-2</v>
      </c>
      <c r="GZ7231" s="81">
        <v>2.6002430136056738</v>
      </c>
    </row>
    <row r="7232" spans="98:208" x14ac:dyDescent="0.25">
      <c r="CT7232" s="81" t="s">
        <v>155</v>
      </c>
      <c r="CU7232" s="81" t="s">
        <v>505</v>
      </c>
      <c r="CV7232" s="81" t="s">
        <v>453</v>
      </c>
      <c r="CW7232" s="81">
        <v>2021</v>
      </c>
      <c r="CX7232" s="81">
        <v>0</v>
      </c>
      <c r="CY7232" s="81">
        <v>0</v>
      </c>
      <c r="CZ7232" s="81">
        <v>0</v>
      </c>
      <c r="DA7232" s="81">
        <v>0</v>
      </c>
      <c r="DB7232" s="81">
        <v>7.7900575334948402E-2</v>
      </c>
      <c r="DC7232" s="81">
        <v>3.6425060683954069E-2</v>
      </c>
      <c r="DD7232" s="81">
        <v>1.5808724525429401E-3</v>
      </c>
      <c r="DE7232" s="81">
        <v>3.9894642198450458E-2</v>
      </c>
      <c r="DF7232" s="81">
        <v>4.0609689307619389E-4</v>
      </c>
      <c r="DG7232" s="81">
        <v>4.0609689307619389E-4</v>
      </c>
      <c r="DH7232" s="81">
        <v>0</v>
      </c>
      <c r="DI7232" s="81">
        <v>0</v>
      </c>
      <c r="DJ7232" s="81">
        <v>1.486060753544546E-4</v>
      </c>
      <c r="DL7232" s="81">
        <v>0</v>
      </c>
      <c r="DM7232" s="81">
        <v>6.0348465493690756E-8</v>
      </c>
      <c r="DN7232" s="81">
        <v>6.0348465493690756E-8</v>
      </c>
      <c r="DO7232" s="81">
        <v>0</v>
      </c>
      <c r="DP7232" s="81">
        <v>6.0348465493690756E-8</v>
      </c>
      <c r="DQ7232" s="81">
        <v>6.0348465493690756E-8</v>
      </c>
      <c r="DR7232" s="81">
        <v>0</v>
      </c>
      <c r="DS7232" s="81">
        <v>0</v>
      </c>
      <c r="DT7232" s="81">
        <v>0</v>
      </c>
      <c r="DU7232" s="81">
        <v>0</v>
      </c>
      <c r="DV7232" s="81">
        <v>0</v>
      </c>
      <c r="DW7232" s="81">
        <v>0</v>
      </c>
      <c r="GE7232" s="81" t="s">
        <v>449</v>
      </c>
      <c r="GF7232" s="81" t="s">
        <v>155</v>
      </c>
      <c r="GG7232" s="81" t="s">
        <v>511</v>
      </c>
      <c r="GH7232" s="81" t="s">
        <v>451</v>
      </c>
      <c r="GI7232" s="81">
        <v>2025</v>
      </c>
      <c r="GJ7232" s="81" t="s">
        <v>201</v>
      </c>
      <c r="GK7232" s="81">
        <v>233.23007680790991</v>
      </c>
      <c r="GL7232" s="81">
        <v>1.8</v>
      </c>
      <c r="GM7232" s="81">
        <v>2025</v>
      </c>
      <c r="GN7232" s="81" t="s">
        <v>173</v>
      </c>
      <c r="GO7232" s="81">
        <v>1.1148832299820636E-2</v>
      </c>
      <c r="GP7232" s="81">
        <v>10</v>
      </c>
      <c r="GQ7232" s="81">
        <v>0</v>
      </c>
      <c r="GR7232" s="81" t="s">
        <v>448</v>
      </c>
      <c r="GS7232" s="81">
        <v>1.1148832299820636E-2</v>
      </c>
      <c r="GT7232" s="81">
        <v>2.6002430136056738</v>
      </c>
      <c r="GU7232" s="81">
        <v>1.1148832299820636E-2</v>
      </c>
      <c r="GV7232" s="81">
        <v>2.6002430136056738</v>
      </c>
      <c r="GW7232" s="81">
        <v>1.1148832299820636E-2</v>
      </c>
      <c r="GX7232" s="81">
        <v>2.6002430136056738</v>
      </c>
      <c r="GY7232" s="81">
        <v>1.1148832299820636E-2</v>
      </c>
      <c r="GZ7232" s="81">
        <v>2.6002430136056738</v>
      </c>
    </row>
    <row r="7233" spans="98:208" x14ac:dyDescent="0.25">
      <c r="CT7233" s="81" t="s">
        <v>155</v>
      </c>
      <c r="CU7233" s="81" t="s">
        <v>505</v>
      </c>
      <c r="CV7233" s="81" t="s">
        <v>453</v>
      </c>
      <c r="CW7233" s="81">
        <v>2022</v>
      </c>
      <c r="CX7233" s="81">
        <v>0</v>
      </c>
      <c r="CY7233" s="81">
        <v>0</v>
      </c>
      <c r="CZ7233" s="81">
        <v>0</v>
      </c>
      <c r="DA7233" s="81">
        <v>0</v>
      </c>
      <c r="DB7233" s="81">
        <v>7.7900575334948402E-2</v>
      </c>
      <c r="DC7233" s="81">
        <v>3.6425060683954069E-2</v>
      </c>
      <c r="DD7233" s="81">
        <v>1.5808724525429401E-3</v>
      </c>
      <c r="DE7233" s="81">
        <v>3.9894642198450458E-2</v>
      </c>
      <c r="DF7233" s="81">
        <v>4.0609689307619389E-4</v>
      </c>
      <c r="DG7233" s="81">
        <v>4.0609689307619389E-4</v>
      </c>
      <c r="DH7233" s="81">
        <v>4.0609689307619389E-4</v>
      </c>
      <c r="DI7233" s="81">
        <v>0</v>
      </c>
      <c r="DJ7233" s="81">
        <v>1.486060753544546E-4</v>
      </c>
      <c r="DL7233" s="81">
        <v>0</v>
      </c>
      <c r="DM7233" s="81">
        <v>6.0348465493690756E-8</v>
      </c>
      <c r="DN7233" s="81">
        <v>6.0348465493690756E-8</v>
      </c>
      <c r="DO7233" s="81">
        <v>0</v>
      </c>
      <c r="DP7233" s="81">
        <v>6.0348465493690756E-8</v>
      </c>
      <c r="DQ7233" s="81">
        <v>6.0348465493690756E-8</v>
      </c>
      <c r="DR7233" s="81">
        <v>0</v>
      </c>
      <c r="DS7233" s="81">
        <v>6.0348465493690756E-8</v>
      </c>
      <c r="DT7233" s="81">
        <v>6.0348465493690756E-8</v>
      </c>
      <c r="DU7233" s="81">
        <v>0</v>
      </c>
      <c r="DV7233" s="81">
        <v>0</v>
      </c>
      <c r="DW7233" s="81">
        <v>0</v>
      </c>
      <c r="GE7233" s="81" t="s">
        <v>449</v>
      </c>
      <c r="GF7233" s="81" t="s">
        <v>155</v>
      </c>
      <c r="GG7233" s="81" t="s">
        <v>511</v>
      </c>
      <c r="GH7233" s="81" t="s">
        <v>451</v>
      </c>
      <c r="GI7233" s="81">
        <v>2026</v>
      </c>
      <c r="GJ7233" s="81" t="s">
        <v>201</v>
      </c>
      <c r="GK7233" s="81">
        <v>233.23007680790991</v>
      </c>
      <c r="GL7233" s="81">
        <v>1.8</v>
      </c>
      <c r="GM7233" s="81">
        <v>2026</v>
      </c>
      <c r="GN7233" s="81" t="s">
        <v>173</v>
      </c>
      <c r="GO7233" s="81">
        <v>1.1148832299820636E-2</v>
      </c>
      <c r="GP7233" s="81">
        <v>10</v>
      </c>
      <c r="GQ7233" s="81">
        <v>0</v>
      </c>
      <c r="GR7233" s="81" t="s">
        <v>448</v>
      </c>
      <c r="GS7233" s="81">
        <v>1.1148832299820636E-2</v>
      </c>
      <c r="GT7233" s="81">
        <v>2.6002430136056738</v>
      </c>
      <c r="GU7233" s="81">
        <v>1.1148832299820636E-2</v>
      </c>
      <c r="GV7233" s="81">
        <v>2.6002430136056738</v>
      </c>
      <c r="GW7233" s="81">
        <v>1.1148832299820636E-2</v>
      </c>
      <c r="GX7233" s="81">
        <v>2.6002430136056738</v>
      </c>
      <c r="GY7233" s="81">
        <v>1.1148832299820636E-2</v>
      </c>
      <c r="GZ7233" s="81">
        <v>2.6002430136056738</v>
      </c>
    </row>
    <row r="7234" spans="98:208" x14ac:dyDescent="0.25">
      <c r="CT7234" s="81" t="s">
        <v>155</v>
      </c>
      <c r="CU7234" s="81" t="s">
        <v>505</v>
      </c>
      <c r="CV7234" s="81" t="s">
        <v>453</v>
      </c>
      <c r="CW7234" s="81">
        <v>2023</v>
      </c>
      <c r="CX7234" s="81">
        <v>0</v>
      </c>
      <c r="CY7234" s="81">
        <v>0</v>
      </c>
      <c r="CZ7234" s="81">
        <v>0</v>
      </c>
      <c r="DA7234" s="81">
        <v>0</v>
      </c>
      <c r="DB7234" s="81">
        <v>8.0408269036976857E-2</v>
      </c>
      <c r="DC7234" s="81">
        <v>3.759022461139061E-2</v>
      </c>
      <c r="DD7234" s="81">
        <v>1.6314334115686111E-3</v>
      </c>
      <c r="DE7234" s="81">
        <v>4.1186611014017639E-2</v>
      </c>
      <c r="DF7234" s="81">
        <v>4.1908711030498428E-4</v>
      </c>
      <c r="DG7234" s="81">
        <v>4.1908711030498428E-4</v>
      </c>
      <c r="DH7234" s="81">
        <v>4.1908711030498428E-4</v>
      </c>
      <c r="DI7234" s="81">
        <v>4.1908711030498428E-4</v>
      </c>
      <c r="DJ7234" s="81">
        <v>1.486060753544546E-4</v>
      </c>
      <c r="DL7234" s="81">
        <v>0</v>
      </c>
      <c r="DM7234" s="81">
        <v>6.2278890694063121E-8</v>
      </c>
      <c r="DN7234" s="81">
        <v>6.2278890694063121E-8</v>
      </c>
      <c r="DO7234" s="81">
        <v>0</v>
      </c>
      <c r="DP7234" s="81">
        <v>6.2278890694063121E-8</v>
      </c>
      <c r="DQ7234" s="81">
        <v>6.2278890694063121E-8</v>
      </c>
      <c r="DR7234" s="81">
        <v>0</v>
      </c>
      <c r="DS7234" s="81">
        <v>6.2278890694063121E-8</v>
      </c>
      <c r="DT7234" s="81">
        <v>6.2278890694063121E-8</v>
      </c>
      <c r="DU7234" s="81">
        <v>0</v>
      </c>
      <c r="DV7234" s="81">
        <v>6.2278890694063121E-8</v>
      </c>
      <c r="DW7234" s="81">
        <v>6.2278890694063121E-8</v>
      </c>
      <c r="GE7234" s="81" t="s">
        <v>449</v>
      </c>
      <c r="GF7234" s="81" t="s">
        <v>155</v>
      </c>
      <c r="GG7234" s="81" t="s">
        <v>511</v>
      </c>
      <c r="GH7234" s="81" t="s">
        <v>451</v>
      </c>
      <c r="GI7234" s="81">
        <v>2027</v>
      </c>
      <c r="GJ7234" s="81" t="s">
        <v>201</v>
      </c>
      <c r="GK7234" s="81">
        <v>233.23007680790991</v>
      </c>
      <c r="GL7234" s="81">
        <v>1.8</v>
      </c>
      <c r="GM7234" s="81">
        <v>2027</v>
      </c>
      <c r="GN7234" s="81" t="s">
        <v>173</v>
      </c>
      <c r="GO7234" s="81">
        <v>1.1148832299820636E-2</v>
      </c>
      <c r="GP7234" s="81">
        <v>10</v>
      </c>
      <c r="GQ7234" s="81">
        <v>0</v>
      </c>
      <c r="GR7234" s="81" t="s">
        <v>448</v>
      </c>
      <c r="GS7234" s="81">
        <v>1.1148832299820636E-2</v>
      </c>
      <c r="GT7234" s="81">
        <v>2.6002430136056738</v>
      </c>
      <c r="GU7234" s="81">
        <v>1.1148832299820636E-2</v>
      </c>
      <c r="GV7234" s="81">
        <v>2.6002430136056738</v>
      </c>
      <c r="GW7234" s="81">
        <v>1.1148832299820636E-2</v>
      </c>
      <c r="GX7234" s="81">
        <v>2.6002430136056738</v>
      </c>
      <c r="GY7234" s="81">
        <v>1.1148832299820636E-2</v>
      </c>
      <c r="GZ7234" s="81">
        <v>2.6002430136056738</v>
      </c>
    </row>
    <row r="7235" spans="98:208" x14ac:dyDescent="0.25">
      <c r="CT7235" s="81" t="s">
        <v>155</v>
      </c>
      <c r="CU7235" s="81" t="s">
        <v>505</v>
      </c>
      <c r="CV7235" s="81" t="s">
        <v>453</v>
      </c>
      <c r="CW7235" s="81">
        <v>2024</v>
      </c>
      <c r="CX7235" s="81">
        <v>0</v>
      </c>
      <c r="CY7235" s="81">
        <v>0</v>
      </c>
      <c r="CZ7235" s="81">
        <v>0</v>
      </c>
      <c r="DA7235" s="81">
        <v>0</v>
      </c>
      <c r="DB7235" s="81">
        <v>8.0408269036976857E-2</v>
      </c>
      <c r="DC7235" s="81">
        <v>3.759022461139061E-2</v>
      </c>
      <c r="DD7235" s="81">
        <v>1.6314334115686111E-3</v>
      </c>
      <c r="DE7235" s="81">
        <v>4.1186611014017639E-2</v>
      </c>
      <c r="DF7235" s="81">
        <v>4.1908711030498428E-4</v>
      </c>
      <c r="DG7235" s="81">
        <v>4.1908711030498428E-4</v>
      </c>
      <c r="DH7235" s="81">
        <v>4.1908711030498428E-4</v>
      </c>
      <c r="DI7235" s="81">
        <v>4.1908711030498428E-4</v>
      </c>
      <c r="DJ7235" s="81">
        <v>1.486060753544546E-4</v>
      </c>
      <c r="DL7235" s="81">
        <v>0</v>
      </c>
      <c r="DM7235" s="81">
        <v>6.2278890694063121E-8</v>
      </c>
      <c r="DN7235" s="81">
        <v>6.2278890694063121E-8</v>
      </c>
      <c r="DO7235" s="81">
        <v>0</v>
      </c>
      <c r="DP7235" s="81">
        <v>6.2278890694063121E-8</v>
      </c>
      <c r="DQ7235" s="81">
        <v>6.2278890694063121E-8</v>
      </c>
      <c r="DR7235" s="81">
        <v>0</v>
      </c>
      <c r="DS7235" s="81">
        <v>6.2278890694063121E-8</v>
      </c>
      <c r="DT7235" s="81">
        <v>6.2278890694063121E-8</v>
      </c>
      <c r="DU7235" s="81">
        <v>0</v>
      </c>
      <c r="DV7235" s="81">
        <v>6.2278890694063121E-8</v>
      </c>
      <c r="DW7235" s="81">
        <v>6.2278890694063121E-8</v>
      </c>
      <c r="GE7235" s="81" t="s">
        <v>449</v>
      </c>
      <c r="GF7235" s="81" t="s">
        <v>155</v>
      </c>
      <c r="GG7235" s="81" t="s">
        <v>511</v>
      </c>
      <c r="GH7235" s="81" t="s">
        <v>451</v>
      </c>
      <c r="GI7235" s="81">
        <v>2028</v>
      </c>
      <c r="GJ7235" s="81" t="s">
        <v>201</v>
      </c>
      <c r="GK7235" s="81">
        <v>247.27299216491511</v>
      </c>
      <c r="GL7235" s="81">
        <v>1.8</v>
      </c>
      <c r="GM7235" s="81">
        <v>2028</v>
      </c>
      <c r="GN7235" s="81" t="s">
        <v>173</v>
      </c>
      <c r="GO7235" s="81">
        <v>1.1148832299820636E-2</v>
      </c>
      <c r="GP7235" s="81">
        <v>10</v>
      </c>
      <c r="GQ7235" s="81">
        <v>0</v>
      </c>
      <c r="GR7235" s="81" t="s">
        <v>448</v>
      </c>
      <c r="GS7235" s="81">
        <v>1.1148832299820636E-2</v>
      </c>
      <c r="GT7235" s="81">
        <v>2.7568051219215008</v>
      </c>
      <c r="GU7235" s="81">
        <v>1.1148832299820636E-2</v>
      </c>
      <c r="GV7235" s="81">
        <v>2.7568051219215008</v>
      </c>
      <c r="GW7235" s="81">
        <v>1.1148832299820636E-2</v>
      </c>
      <c r="GX7235" s="81">
        <v>2.7568051219215008</v>
      </c>
      <c r="GY7235" s="81">
        <v>1.1148832299820636E-2</v>
      </c>
      <c r="GZ7235" s="81">
        <v>2.7568051219215008</v>
      </c>
    </row>
    <row r="7236" spans="98:208" x14ac:dyDescent="0.25">
      <c r="CT7236" s="81" t="s">
        <v>155</v>
      </c>
      <c r="CU7236" s="81" t="s">
        <v>505</v>
      </c>
      <c r="CV7236" s="81" t="s">
        <v>453</v>
      </c>
      <c r="CW7236" s="81">
        <v>2025</v>
      </c>
      <c r="CX7236" s="81">
        <v>0</v>
      </c>
      <c r="CY7236" s="81">
        <v>0</v>
      </c>
      <c r="CZ7236" s="81">
        <v>0</v>
      </c>
      <c r="DA7236" s="81">
        <v>0</v>
      </c>
      <c r="DB7236" s="81">
        <v>8.0408269036976857E-2</v>
      </c>
      <c r="DC7236" s="81">
        <v>3.759022461139061E-2</v>
      </c>
      <c r="DD7236" s="81">
        <v>1.6314334115686111E-3</v>
      </c>
      <c r="DE7236" s="81">
        <v>4.1186611014017639E-2</v>
      </c>
      <c r="DF7236" s="81">
        <v>4.1908711030498428E-4</v>
      </c>
      <c r="DG7236" s="81">
        <v>4.1908711030498428E-4</v>
      </c>
      <c r="DH7236" s="81">
        <v>4.1908711030498428E-4</v>
      </c>
      <c r="DI7236" s="81">
        <v>4.1908711030498428E-4</v>
      </c>
      <c r="DJ7236" s="81">
        <v>1.486060753544546E-4</v>
      </c>
      <c r="DL7236" s="81">
        <v>0</v>
      </c>
      <c r="DM7236" s="81">
        <v>6.2278890694063121E-8</v>
      </c>
      <c r="DN7236" s="81">
        <v>6.2278890694063121E-8</v>
      </c>
      <c r="DO7236" s="81">
        <v>0</v>
      </c>
      <c r="DP7236" s="81">
        <v>6.2278890694063121E-8</v>
      </c>
      <c r="DQ7236" s="81">
        <v>6.2278890694063121E-8</v>
      </c>
      <c r="DR7236" s="81">
        <v>0</v>
      </c>
      <c r="DS7236" s="81">
        <v>6.2278890694063121E-8</v>
      </c>
      <c r="DT7236" s="81">
        <v>6.2278890694063121E-8</v>
      </c>
      <c r="DU7236" s="81">
        <v>0</v>
      </c>
      <c r="DV7236" s="81">
        <v>6.2278890694063121E-8</v>
      </c>
      <c r="DW7236" s="81">
        <v>6.2278890694063121E-8</v>
      </c>
      <c r="GE7236" s="81" t="s">
        <v>449</v>
      </c>
      <c r="GF7236" s="81" t="s">
        <v>155</v>
      </c>
      <c r="GG7236" s="81" t="s">
        <v>511</v>
      </c>
      <c r="GH7236" s="81" t="s">
        <v>451</v>
      </c>
      <c r="GI7236" s="81">
        <v>2029</v>
      </c>
      <c r="GJ7236" s="81" t="s">
        <v>201</v>
      </c>
      <c r="GK7236" s="81">
        <v>247.27299216491511</v>
      </c>
      <c r="GL7236" s="81">
        <v>1.8</v>
      </c>
      <c r="GM7236" s="81">
        <v>2029</v>
      </c>
      <c r="GN7236" s="81" t="s">
        <v>173</v>
      </c>
      <c r="GO7236" s="81">
        <v>1.1148832299820636E-2</v>
      </c>
      <c r="GP7236" s="81">
        <v>10</v>
      </c>
      <c r="GQ7236" s="81">
        <v>0</v>
      </c>
      <c r="GR7236" s="81" t="s">
        <v>448</v>
      </c>
      <c r="GS7236" s="81">
        <v>1.1148832299820636E-2</v>
      </c>
      <c r="GT7236" s="81">
        <v>2.7568051219215008</v>
      </c>
      <c r="GU7236" s="81">
        <v>1.1148832299820636E-2</v>
      </c>
      <c r="GV7236" s="81">
        <v>2.7568051219215008</v>
      </c>
      <c r="GW7236" s="81">
        <v>1.1148832299820636E-2</v>
      </c>
      <c r="GX7236" s="81">
        <v>2.7568051219215008</v>
      </c>
      <c r="GY7236" s="81">
        <v>1.1148832299820636E-2</v>
      </c>
      <c r="GZ7236" s="81">
        <v>2.7568051219215008</v>
      </c>
    </row>
    <row r="7237" spans="98:208" x14ac:dyDescent="0.25">
      <c r="CT7237" s="81" t="s">
        <v>155</v>
      </c>
      <c r="CU7237" s="81" t="s">
        <v>505</v>
      </c>
      <c r="CV7237" s="81" t="s">
        <v>453</v>
      </c>
      <c r="CW7237" s="81">
        <v>2026</v>
      </c>
      <c r="CX7237" s="81">
        <v>0</v>
      </c>
      <c r="CY7237" s="81">
        <v>0</v>
      </c>
      <c r="CZ7237" s="81">
        <v>0</v>
      </c>
      <c r="DA7237" s="81">
        <v>0</v>
      </c>
      <c r="DB7237" s="81">
        <v>8.0408269036976857E-2</v>
      </c>
      <c r="DC7237" s="81">
        <v>3.759022461139061E-2</v>
      </c>
      <c r="DD7237" s="81">
        <v>1.6314334115686111E-3</v>
      </c>
      <c r="DE7237" s="81">
        <v>4.1186611014017639E-2</v>
      </c>
      <c r="DF7237" s="81">
        <v>4.1908711030498428E-4</v>
      </c>
      <c r="DG7237" s="81">
        <v>4.1908711030498428E-4</v>
      </c>
      <c r="DH7237" s="81">
        <v>4.1908711030498428E-4</v>
      </c>
      <c r="DI7237" s="81">
        <v>4.1908711030498428E-4</v>
      </c>
      <c r="DJ7237" s="81">
        <v>1.486060753544546E-4</v>
      </c>
      <c r="DL7237" s="81">
        <v>0</v>
      </c>
      <c r="DM7237" s="81">
        <v>6.2278890694063121E-8</v>
      </c>
      <c r="DN7237" s="81">
        <v>6.2278890694063121E-8</v>
      </c>
      <c r="DO7237" s="81">
        <v>0</v>
      </c>
      <c r="DP7237" s="81">
        <v>6.2278890694063121E-8</v>
      </c>
      <c r="DQ7237" s="81">
        <v>6.2278890694063121E-8</v>
      </c>
      <c r="DR7237" s="81">
        <v>0</v>
      </c>
      <c r="DS7237" s="81">
        <v>6.2278890694063121E-8</v>
      </c>
      <c r="DT7237" s="81">
        <v>6.2278890694063121E-8</v>
      </c>
      <c r="DU7237" s="81">
        <v>0</v>
      </c>
      <c r="DV7237" s="81">
        <v>6.2278890694063121E-8</v>
      </c>
      <c r="DW7237" s="81">
        <v>6.2278890694063121E-8</v>
      </c>
      <c r="GE7237" s="81" t="s">
        <v>449</v>
      </c>
      <c r="GF7237" s="81" t="s">
        <v>155</v>
      </c>
      <c r="GG7237" s="81" t="s">
        <v>511</v>
      </c>
      <c r="GH7237" s="81" t="s">
        <v>451</v>
      </c>
      <c r="GI7237" s="81">
        <v>2030</v>
      </c>
      <c r="GJ7237" s="81" t="s">
        <v>201</v>
      </c>
      <c r="GK7237" s="81">
        <v>247.27299216491511</v>
      </c>
      <c r="GL7237" s="81">
        <v>1.8</v>
      </c>
      <c r="GM7237" s="81">
        <v>2030</v>
      </c>
      <c r="GN7237" s="81" t="s">
        <v>173</v>
      </c>
      <c r="GO7237" s="81">
        <v>1.1148832299820636E-2</v>
      </c>
      <c r="GP7237" s="81">
        <v>10</v>
      </c>
      <c r="GQ7237" s="81">
        <v>0</v>
      </c>
      <c r="GR7237" s="81" t="s">
        <v>448</v>
      </c>
      <c r="GS7237" s="81">
        <v>0</v>
      </c>
      <c r="GT7237" s="81">
        <v>0</v>
      </c>
      <c r="GU7237" s="81">
        <v>1.1148832299820636E-2</v>
      </c>
      <c r="GV7237" s="81">
        <v>2.7568051219215008</v>
      </c>
      <c r="GW7237" s="81">
        <v>1.1148832299820636E-2</v>
      </c>
      <c r="GX7237" s="81">
        <v>2.7568051219215008</v>
      </c>
      <c r="GY7237" s="81">
        <v>1.1148832299820636E-2</v>
      </c>
      <c r="GZ7237" s="81">
        <v>2.7568051219215008</v>
      </c>
    </row>
    <row r="7238" spans="98:208" x14ac:dyDescent="0.25">
      <c r="CT7238" s="81" t="s">
        <v>155</v>
      </c>
      <c r="CU7238" s="81" t="s">
        <v>505</v>
      </c>
      <c r="CV7238" s="81" t="s">
        <v>453</v>
      </c>
      <c r="CW7238" s="81">
        <v>2027</v>
      </c>
      <c r="CX7238" s="81">
        <v>0</v>
      </c>
      <c r="CY7238" s="81">
        <v>0</v>
      </c>
      <c r="CZ7238" s="81">
        <v>0</v>
      </c>
      <c r="DA7238" s="81">
        <v>0</v>
      </c>
      <c r="DB7238" s="81">
        <v>8.0408269036976857E-2</v>
      </c>
      <c r="DC7238" s="81">
        <v>3.759022461139061E-2</v>
      </c>
      <c r="DD7238" s="81">
        <v>1.6314334115686111E-3</v>
      </c>
      <c r="DE7238" s="81">
        <v>4.1186611014017639E-2</v>
      </c>
      <c r="DF7238" s="81">
        <v>4.1908711030498428E-4</v>
      </c>
      <c r="DG7238" s="81">
        <v>4.1908711030498428E-4</v>
      </c>
      <c r="DH7238" s="81">
        <v>4.1908711030498428E-4</v>
      </c>
      <c r="DI7238" s="81">
        <v>4.1908711030498428E-4</v>
      </c>
      <c r="DJ7238" s="81">
        <v>1.486060753544546E-4</v>
      </c>
      <c r="DL7238" s="81">
        <v>0</v>
      </c>
      <c r="DM7238" s="81">
        <v>6.2278890694063121E-8</v>
      </c>
      <c r="DN7238" s="81">
        <v>6.2278890694063121E-8</v>
      </c>
      <c r="DO7238" s="81">
        <v>0</v>
      </c>
      <c r="DP7238" s="81">
        <v>6.2278890694063121E-8</v>
      </c>
      <c r="DQ7238" s="81">
        <v>6.2278890694063121E-8</v>
      </c>
      <c r="DR7238" s="81">
        <v>0</v>
      </c>
      <c r="DS7238" s="81">
        <v>6.2278890694063121E-8</v>
      </c>
      <c r="DT7238" s="81">
        <v>6.2278890694063121E-8</v>
      </c>
      <c r="DU7238" s="81">
        <v>0</v>
      </c>
      <c r="DV7238" s="81">
        <v>6.2278890694063121E-8</v>
      </c>
      <c r="DW7238" s="81">
        <v>6.2278890694063121E-8</v>
      </c>
      <c r="GE7238" s="81" t="s">
        <v>449</v>
      </c>
      <c r="GF7238" s="81" t="s">
        <v>155</v>
      </c>
      <c r="GG7238" s="81" t="s">
        <v>511</v>
      </c>
      <c r="GH7238" s="81" t="s">
        <v>451</v>
      </c>
      <c r="GI7238" s="81">
        <v>2031</v>
      </c>
      <c r="GJ7238" s="81" t="s">
        <v>201</v>
      </c>
      <c r="GK7238" s="81">
        <v>247.27299216491511</v>
      </c>
      <c r="GL7238" s="81">
        <v>1.8</v>
      </c>
      <c r="GM7238" s="81">
        <v>2031</v>
      </c>
      <c r="GN7238" s="81" t="s">
        <v>173</v>
      </c>
      <c r="GO7238" s="81">
        <v>1.1148832299820636E-2</v>
      </c>
      <c r="GP7238" s="81">
        <v>10</v>
      </c>
      <c r="GQ7238" s="81">
        <v>0</v>
      </c>
      <c r="GR7238" s="81" t="s">
        <v>448</v>
      </c>
      <c r="GS7238" s="81">
        <v>0</v>
      </c>
      <c r="GT7238" s="81">
        <v>0</v>
      </c>
      <c r="GU7238" s="81">
        <v>0</v>
      </c>
      <c r="GV7238" s="81">
        <v>0</v>
      </c>
      <c r="GW7238" s="81">
        <v>1.1148832299820636E-2</v>
      </c>
      <c r="GX7238" s="81">
        <v>2.7568051219215008</v>
      </c>
      <c r="GY7238" s="81">
        <v>1.1148832299820636E-2</v>
      </c>
      <c r="GZ7238" s="81">
        <v>2.7568051219215008</v>
      </c>
    </row>
    <row r="7239" spans="98:208" x14ac:dyDescent="0.25">
      <c r="CT7239" s="81" t="s">
        <v>155</v>
      </c>
      <c r="CU7239" s="81" t="s">
        <v>505</v>
      </c>
      <c r="CV7239" s="81" t="s">
        <v>453</v>
      </c>
      <c r="CW7239" s="81">
        <v>2028</v>
      </c>
      <c r="CX7239" s="81">
        <v>0</v>
      </c>
      <c r="CY7239" s="81">
        <v>0</v>
      </c>
      <c r="CZ7239" s="81">
        <v>0</v>
      </c>
      <c r="DA7239" s="81">
        <v>0</v>
      </c>
      <c r="DB7239" s="81">
        <v>8.3606377745129648E-2</v>
      </c>
      <c r="DC7239" s="81">
        <v>3.9055083184886229E-2</v>
      </c>
      <c r="DD7239" s="81">
        <v>1.694997174105998E-3</v>
      </c>
      <c r="DE7239" s="81">
        <v>4.2856297386136492E-2</v>
      </c>
      <c r="DF7239" s="81">
        <v>4.3541857288384141E-4</v>
      </c>
      <c r="DG7239" s="81">
        <v>4.3541857288384141E-4</v>
      </c>
      <c r="DH7239" s="81">
        <v>4.3541857288384141E-4</v>
      </c>
      <c r="DI7239" s="81">
        <v>4.3541857288384141E-4</v>
      </c>
      <c r="DJ7239" s="81">
        <v>1.486060753544546E-4</v>
      </c>
      <c r="DL7239" s="81">
        <v>0</v>
      </c>
      <c r="DM7239" s="81">
        <v>6.4705845252705216E-8</v>
      </c>
      <c r="DN7239" s="81">
        <v>6.4705845252705216E-8</v>
      </c>
      <c r="DO7239" s="81">
        <v>0</v>
      </c>
      <c r="DP7239" s="81">
        <v>6.4705845252705216E-8</v>
      </c>
      <c r="DQ7239" s="81">
        <v>6.4705845252705216E-8</v>
      </c>
      <c r="DR7239" s="81">
        <v>0</v>
      </c>
      <c r="DS7239" s="81">
        <v>6.4705845252705216E-8</v>
      </c>
      <c r="DT7239" s="81">
        <v>6.4705845252705216E-8</v>
      </c>
      <c r="DU7239" s="81">
        <v>0</v>
      </c>
      <c r="DV7239" s="81">
        <v>6.4705845252705216E-8</v>
      </c>
      <c r="DW7239" s="81">
        <v>6.4705845252705216E-8</v>
      </c>
      <c r="GE7239" s="81" t="s">
        <v>449</v>
      </c>
      <c r="GF7239" s="81" t="s">
        <v>155</v>
      </c>
      <c r="GG7239" s="81" t="s">
        <v>511</v>
      </c>
      <c r="GH7239" s="81" t="s">
        <v>451</v>
      </c>
      <c r="GI7239" s="81">
        <v>2032</v>
      </c>
      <c r="GJ7239" s="81" t="s">
        <v>201</v>
      </c>
      <c r="GK7239" s="81">
        <v>247.27299216491511</v>
      </c>
      <c r="GL7239" s="81">
        <v>1.8</v>
      </c>
      <c r="GM7239" s="81">
        <v>2032</v>
      </c>
      <c r="GN7239" s="81" t="s">
        <v>173</v>
      </c>
      <c r="GO7239" s="81">
        <v>1.1148832299820636E-2</v>
      </c>
      <c r="GP7239" s="81">
        <v>10</v>
      </c>
      <c r="GQ7239" s="81">
        <v>0</v>
      </c>
      <c r="GR7239" s="81" t="s">
        <v>448</v>
      </c>
      <c r="GS7239" s="81">
        <v>0</v>
      </c>
      <c r="GT7239" s="81">
        <v>0</v>
      </c>
      <c r="GU7239" s="81">
        <v>0</v>
      </c>
      <c r="GV7239" s="81">
        <v>0</v>
      </c>
      <c r="GW7239" s="81">
        <v>0</v>
      </c>
      <c r="GX7239" s="81">
        <v>0</v>
      </c>
      <c r="GY7239" s="81">
        <v>1.1148832299820636E-2</v>
      </c>
      <c r="GZ7239" s="81">
        <v>2.7568051219215008</v>
      </c>
    </row>
    <row r="7240" spans="98:208" x14ac:dyDescent="0.25">
      <c r="CT7240" s="81" t="s">
        <v>155</v>
      </c>
      <c r="CU7240" s="81" t="s">
        <v>505</v>
      </c>
      <c r="CV7240" s="81" t="s">
        <v>453</v>
      </c>
      <c r="CW7240" s="81">
        <v>2029</v>
      </c>
      <c r="CX7240" s="81">
        <v>0</v>
      </c>
      <c r="CY7240" s="81">
        <v>0</v>
      </c>
      <c r="CZ7240" s="81">
        <v>0</v>
      </c>
      <c r="DA7240" s="81">
        <v>0</v>
      </c>
      <c r="DB7240" s="81">
        <v>8.3606377745129648E-2</v>
      </c>
      <c r="DC7240" s="81">
        <v>3.9055083184886229E-2</v>
      </c>
      <c r="DD7240" s="81">
        <v>1.694997174105998E-3</v>
      </c>
      <c r="DE7240" s="81">
        <v>4.2856297386136492E-2</v>
      </c>
      <c r="DF7240" s="81">
        <v>4.3541857288384141E-4</v>
      </c>
      <c r="DG7240" s="81">
        <v>4.3541857288384141E-4</v>
      </c>
      <c r="DH7240" s="81">
        <v>4.3541857288384141E-4</v>
      </c>
      <c r="DI7240" s="81">
        <v>4.3541857288384141E-4</v>
      </c>
      <c r="DJ7240" s="81">
        <v>1.486060753544546E-4</v>
      </c>
      <c r="DL7240" s="81">
        <v>0</v>
      </c>
      <c r="DM7240" s="81">
        <v>6.4705845252705216E-8</v>
      </c>
      <c r="DN7240" s="81">
        <v>6.4705845252705216E-8</v>
      </c>
      <c r="DO7240" s="81">
        <v>0</v>
      </c>
      <c r="DP7240" s="81">
        <v>6.4705845252705216E-8</v>
      </c>
      <c r="DQ7240" s="81">
        <v>6.4705845252705216E-8</v>
      </c>
      <c r="DR7240" s="81">
        <v>0</v>
      </c>
      <c r="DS7240" s="81">
        <v>6.4705845252705216E-8</v>
      </c>
      <c r="DT7240" s="81">
        <v>6.4705845252705216E-8</v>
      </c>
      <c r="DU7240" s="81">
        <v>0</v>
      </c>
      <c r="DV7240" s="81">
        <v>6.4705845252705216E-8</v>
      </c>
      <c r="DW7240" s="81">
        <v>6.4705845252705216E-8</v>
      </c>
      <c r="GE7240" s="81" t="s">
        <v>449</v>
      </c>
      <c r="GF7240" s="81" t="s">
        <v>155</v>
      </c>
      <c r="GG7240" s="81" t="s">
        <v>511</v>
      </c>
      <c r="GH7240" s="81" t="s">
        <v>452</v>
      </c>
      <c r="GI7240" s="81">
        <v>2021</v>
      </c>
      <c r="GJ7240" s="81" t="s">
        <v>201</v>
      </c>
      <c r="GK7240" s="81">
        <v>0.69641821681223248</v>
      </c>
      <c r="GL7240" s="81">
        <v>1.8</v>
      </c>
      <c r="GM7240" s="81">
        <v>2021</v>
      </c>
      <c r="GN7240" s="81" t="s">
        <v>173</v>
      </c>
      <c r="GO7240" s="81">
        <v>1.1148832299820636E-2</v>
      </c>
      <c r="GP7240" s="81">
        <v>10</v>
      </c>
      <c r="GQ7240" s="81">
        <v>0</v>
      </c>
      <c r="GR7240" s="81" t="s">
        <v>448</v>
      </c>
      <c r="GS7240" s="81">
        <v>1.1148832299820636E-2</v>
      </c>
      <c r="GT7240" s="81">
        <v>7.7642499097797081E-3</v>
      </c>
      <c r="GU7240" s="81">
        <v>1.1148832299820636E-2</v>
      </c>
      <c r="GV7240" s="81">
        <v>7.7642499097797081E-3</v>
      </c>
      <c r="GW7240" s="81">
        <v>0</v>
      </c>
      <c r="GX7240" s="81">
        <v>0</v>
      </c>
      <c r="GY7240" s="81">
        <v>0</v>
      </c>
      <c r="GZ7240" s="81">
        <v>0</v>
      </c>
    </row>
    <row r="7241" spans="98:208" x14ac:dyDescent="0.25">
      <c r="CT7241" s="81" t="s">
        <v>155</v>
      </c>
      <c r="CU7241" s="81" t="s">
        <v>505</v>
      </c>
      <c r="CV7241" s="81" t="s">
        <v>453</v>
      </c>
      <c r="CW7241" s="81">
        <v>2030</v>
      </c>
      <c r="CX7241" s="81">
        <v>0</v>
      </c>
      <c r="CY7241" s="81">
        <v>0</v>
      </c>
      <c r="CZ7241" s="81">
        <v>0</v>
      </c>
      <c r="DA7241" s="81">
        <v>0</v>
      </c>
      <c r="DB7241" s="81">
        <v>8.3606377745129648E-2</v>
      </c>
      <c r="DC7241" s="81">
        <v>3.9055083184886229E-2</v>
      </c>
      <c r="DD7241" s="81">
        <v>1.694997174105998E-3</v>
      </c>
      <c r="DE7241" s="81">
        <v>4.2856297386136492E-2</v>
      </c>
      <c r="DF7241" s="81">
        <v>0</v>
      </c>
      <c r="DG7241" s="81">
        <v>4.3541857288384141E-4</v>
      </c>
      <c r="DH7241" s="81">
        <v>4.3541857288384141E-4</v>
      </c>
      <c r="DI7241" s="81">
        <v>4.3541857288384141E-4</v>
      </c>
      <c r="DJ7241" s="81">
        <v>1.486060753544546E-4</v>
      </c>
      <c r="DL7241" s="81">
        <v>0</v>
      </c>
      <c r="DM7241" s="81">
        <v>0</v>
      </c>
      <c r="DN7241" s="81">
        <v>0</v>
      </c>
      <c r="DO7241" s="81">
        <v>0</v>
      </c>
      <c r="DP7241" s="81">
        <v>6.4705845252705216E-8</v>
      </c>
      <c r="DQ7241" s="81">
        <v>6.4705845252705216E-8</v>
      </c>
      <c r="DR7241" s="81">
        <v>0</v>
      </c>
      <c r="DS7241" s="81">
        <v>6.4705845252705216E-8</v>
      </c>
      <c r="DT7241" s="81">
        <v>6.4705845252705216E-8</v>
      </c>
      <c r="DU7241" s="81">
        <v>0</v>
      </c>
      <c r="DV7241" s="81">
        <v>6.4705845252705216E-8</v>
      </c>
      <c r="DW7241" s="81">
        <v>6.4705845252705216E-8</v>
      </c>
      <c r="GE7241" s="81" t="s">
        <v>449</v>
      </c>
      <c r="GF7241" s="81" t="s">
        <v>155</v>
      </c>
      <c r="GG7241" s="81" t="s">
        <v>511</v>
      </c>
      <c r="GH7241" s="81" t="s">
        <v>452</v>
      </c>
      <c r="GI7241" s="81">
        <v>2022</v>
      </c>
      <c r="GJ7241" s="81" t="s">
        <v>201</v>
      </c>
      <c r="GK7241" s="81">
        <v>0.69641821681223248</v>
      </c>
      <c r="GL7241" s="81">
        <v>1.8</v>
      </c>
      <c r="GM7241" s="81">
        <v>2022</v>
      </c>
      <c r="GN7241" s="81" t="s">
        <v>173</v>
      </c>
      <c r="GO7241" s="81">
        <v>1.1148832299820636E-2</v>
      </c>
      <c r="GP7241" s="81">
        <v>10</v>
      </c>
      <c r="GQ7241" s="81">
        <v>0</v>
      </c>
      <c r="GR7241" s="81" t="s">
        <v>448</v>
      </c>
      <c r="GS7241" s="81">
        <v>1.1148832299820636E-2</v>
      </c>
      <c r="GT7241" s="81">
        <v>7.7642499097797081E-3</v>
      </c>
      <c r="GU7241" s="81">
        <v>1.1148832299820636E-2</v>
      </c>
      <c r="GV7241" s="81">
        <v>7.7642499097797081E-3</v>
      </c>
      <c r="GW7241" s="81">
        <v>1.1148832299820636E-2</v>
      </c>
      <c r="GX7241" s="81">
        <v>7.7642499097797081E-3</v>
      </c>
      <c r="GY7241" s="81">
        <v>0</v>
      </c>
      <c r="GZ7241" s="81">
        <v>0</v>
      </c>
    </row>
    <row r="7242" spans="98:208" x14ac:dyDescent="0.25">
      <c r="CT7242" s="81" t="s">
        <v>155</v>
      </c>
      <c r="CU7242" s="81" t="s">
        <v>505</v>
      </c>
      <c r="CV7242" s="81" t="s">
        <v>453</v>
      </c>
      <c r="CW7242" s="81">
        <v>2031</v>
      </c>
      <c r="CX7242" s="81">
        <v>0</v>
      </c>
      <c r="CY7242" s="81">
        <v>0</v>
      </c>
      <c r="CZ7242" s="81">
        <v>0</v>
      </c>
      <c r="DA7242" s="81">
        <v>0</v>
      </c>
      <c r="DB7242" s="81">
        <v>8.3606377745129648E-2</v>
      </c>
      <c r="DC7242" s="81">
        <v>3.9055083184886229E-2</v>
      </c>
      <c r="DD7242" s="81">
        <v>1.694997174105998E-3</v>
      </c>
      <c r="DE7242" s="81">
        <v>4.2856297386136492E-2</v>
      </c>
      <c r="DF7242" s="81">
        <v>0</v>
      </c>
      <c r="DG7242" s="81">
        <v>0</v>
      </c>
      <c r="DH7242" s="81">
        <v>4.3541857288384141E-4</v>
      </c>
      <c r="DI7242" s="81">
        <v>4.3541857288384141E-4</v>
      </c>
      <c r="DJ7242" s="81">
        <v>1.486060753544546E-4</v>
      </c>
      <c r="DL7242" s="81">
        <v>0</v>
      </c>
      <c r="DM7242" s="81">
        <v>0</v>
      </c>
      <c r="DN7242" s="81">
        <v>0</v>
      </c>
      <c r="DO7242" s="81">
        <v>0</v>
      </c>
      <c r="DP7242" s="81">
        <v>0</v>
      </c>
      <c r="DQ7242" s="81">
        <v>0</v>
      </c>
      <c r="DR7242" s="81">
        <v>0</v>
      </c>
      <c r="DS7242" s="81">
        <v>6.4705845252705216E-8</v>
      </c>
      <c r="DT7242" s="81">
        <v>6.4705845252705216E-8</v>
      </c>
      <c r="DU7242" s="81">
        <v>0</v>
      </c>
      <c r="DV7242" s="81">
        <v>6.4705845252705216E-8</v>
      </c>
      <c r="DW7242" s="81">
        <v>6.4705845252705216E-8</v>
      </c>
      <c r="GE7242" s="81" t="s">
        <v>449</v>
      </c>
      <c r="GF7242" s="81" t="s">
        <v>155</v>
      </c>
      <c r="GG7242" s="81" t="s">
        <v>511</v>
      </c>
      <c r="GH7242" s="81" t="s">
        <v>452</v>
      </c>
      <c r="GI7242" s="81">
        <v>2023</v>
      </c>
      <c r="GJ7242" s="81" t="s">
        <v>201</v>
      </c>
      <c r="GK7242" s="81">
        <v>0.71896016785821382</v>
      </c>
      <c r="GL7242" s="81">
        <v>1.8</v>
      </c>
      <c r="GM7242" s="81">
        <v>2023</v>
      </c>
      <c r="GN7242" s="81" t="s">
        <v>173</v>
      </c>
      <c r="GO7242" s="81">
        <v>1.1148832299820636E-2</v>
      </c>
      <c r="GP7242" s="81">
        <v>10</v>
      </c>
      <c r="GQ7242" s="81">
        <v>0</v>
      </c>
      <c r="GR7242" s="81" t="s">
        <v>448</v>
      </c>
      <c r="GS7242" s="81">
        <v>1.1148832299820636E-2</v>
      </c>
      <c r="GT7242" s="81">
        <v>8.0155663417021197E-3</v>
      </c>
      <c r="GU7242" s="81">
        <v>1.1148832299820636E-2</v>
      </c>
      <c r="GV7242" s="81">
        <v>8.0155663417021197E-3</v>
      </c>
      <c r="GW7242" s="81">
        <v>1.1148832299820636E-2</v>
      </c>
      <c r="GX7242" s="81">
        <v>8.0155663417021197E-3</v>
      </c>
      <c r="GY7242" s="81">
        <v>1.1148832299820636E-2</v>
      </c>
      <c r="GZ7242" s="81">
        <v>8.0155663417021197E-3</v>
      </c>
    </row>
    <row r="7243" spans="98:208" x14ac:dyDescent="0.25">
      <c r="CT7243" s="81" t="s">
        <v>155</v>
      </c>
      <c r="CU7243" s="81" t="s">
        <v>505</v>
      </c>
      <c r="CV7243" s="81" t="s">
        <v>453</v>
      </c>
      <c r="CW7243" s="81">
        <v>2032</v>
      </c>
      <c r="CX7243" s="81">
        <v>0</v>
      </c>
      <c r="CY7243" s="81">
        <v>0</v>
      </c>
      <c r="CZ7243" s="81">
        <v>0</v>
      </c>
      <c r="DA7243" s="81">
        <v>0</v>
      </c>
      <c r="DB7243" s="81">
        <v>8.3606377745129648E-2</v>
      </c>
      <c r="DC7243" s="81">
        <v>3.9055083184886229E-2</v>
      </c>
      <c r="DD7243" s="81">
        <v>1.694997174105998E-3</v>
      </c>
      <c r="DE7243" s="81">
        <v>4.2856297386136492E-2</v>
      </c>
      <c r="DF7243" s="81">
        <v>0</v>
      </c>
      <c r="DG7243" s="81">
        <v>0</v>
      </c>
      <c r="DH7243" s="81">
        <v>0</v>
      </c>
      <c r="DI7243" s="81">
        <v>4.3541857288384141E-4</v>
      </c>
      <c r="DJ7243" s="81">
        <v>1.486060753544546E-4</v>
      </c>
      <c r="DL7243" s="81">
        <v>0</v>
      </c>
      <c r="DM7243" s="81">
        <v>0</v>
      </c>
      <c r="DN7243" s="81">
        <v>0</v>
      </c>
      <c r="DO7243" s="81">
        <v>0</v>
      </c>
      <c r="DP7243" s="81">
        <v>0</v>
      </c>
      <c r="DQ7243" s="81">
        <v>0</v>
      </c>
      <c r="DR7243" s="81">
        <v>0</v>
      </c>
      <c r="DS7243" s="81">
        <v>0</v>
      </c>
      <c r="DT7243" s="81">
        <v>0</v>
      </c>
      <c r="DU7243" s="81">
        <v>0</v>
      </c>
      <c r="DV7243" s="81">
        <v>6.4705845252705216E-8</v>
      </c>
      <c r="DW7243" s="81">
        <v>6.4705845252705216E-8</v>
      </c>
      <c r="GE7243" s="81" t="s">
        <v>449</v>
      </c>
      <c r="GF7243" s="81" t="s">
        <v>155</v>
      </c>
      <c r="GG7243" s="81" t="s">
        <v>511</v>
      </c>
      <c r="GH7243" s="81" t="s">
        <v>452</v>
      </c>
      <c r="GI7243" s="81">
        <v>2024</v>
      </c>
      <c r="GJ7243" s="81" t="s">
        <v>201</v>
      </c>
      <c r="GK7243" s="81">
        <v>0.71896016785821382</v>
      </c>
      <c r="GL7243" s="81">
        <v>1.8</v>
      </c>
      <c r="GM7243" s="81">
        <v>2024</v>
      </c>
      <c r="GN7243" s="81" t="s">
        <v>173</v>
      </c>
      <c r="GO7243" s="81">
        <v>1.1148832299820636E-2</v>
      </c>
      <c r="GP7243" s="81">
        <v>10</v>
      </c>
      <c r="GQ7243" s="81">
        <v>0</v>
      </c>
      <c r="GR7243" s="81" t="s">
        <v>448</v>
      </c>
      <c r="GS7243" s="81">
        <v>1.1148832299820636E-2</v>
      </c>
      <c r="GT7243" s="81">
        <v>8.0155663417021197E-3</v>
      </c>
      <c r="GU7243" s="81">
        <v>1.1148832299820636E-2</v>
      </c>
      <c r="GV7243" s="81">
        <v>8.0155663417021197E-3</v>
      </c>
      <c r="GW7243" s="81">
        <v>1.1148832299820636E-2</v>
      </c>
      <c r="GX7243" s="81">
        <v>8.0155663417021197E-3</v>
      </c>
      <c r="GY7243" s="81">
        <v>1.1148832299820636E-2</v>
      </c>
      <c r="GZ7243" s="81">
        <v>8.0155663417021197E-3</v>
      </c>
    </row>
    <row r="7244" spans="98:208" x14ac:dyDescent="0.25">
      <c r="CT7244" s="81" t="s">
        <v>155</v>
      </c>
      <c r="CU7244" s="81" t="s">
        <v>506</v>
      </c>
      <c r="CV7244" s="81" t="s">
        <v>457</v>
      </c>
      <c r="CW7244" s="81">
        <v>2020</v>
      </c>
      <c r="CX7244" s="81">
        <v>0</v>
      </c>
      <c r="CY7244" s="81">
        <v>0</v>
      </c>
      <c r="CZ7244" s="81">
        <v>0</v>
      </c>
      <c r="DA7244" s="81">
        <v>0</v>
      </c>
      <c r="DB7244" s="81">
        <v>14146.130641333741</v>
      </c>
      <c r="DC7244" s="81">
        <v>222.22942162784969</v>
      </c>
      <c r="DD7244" s="81">
        <v>8585.7228092486857</v>
      </c>
      <c r="DE7244" s="81">
        <v>5338.1784104572043</v>
      </c>
      <c r="DF7244" s="81">
        <v>2.4775985538150294</v>
      </c>
      <c r="DG7244" s="81">
        <v>0</v>
      </c>
      <c r="DH7244" s="81">
        <v>0</v>
      </c>
      <c r="DI7244" s="81">
        <v>0</v>
      </c>
      <c r="DJ7244" s="81">
        <v>1.4532988038724691E-6</v>
      </c>
      <c r="DL7244" s="81">
        <v>0</v>
      </c>
      <c r="DM7244" s="81">
        <v>3.6006910147355413E-6</v>
      </c>
      <c r="DN7244" s="81">
        <v>3.6006910147355413E-6</v>
      </c>
      <c r="DO7244" s="81">
        <v>0</v>
      </c>
      <c r="DP7244" s="81">
        <v>0</v>
      </c>
      <c r="DQ7244" s="81">
        <v>0</v>
      </c>
      <c r="DR7244" s="81">
        <v>0</v>
      </c>
      <c r="DS7244" s="81">
        <v>0</v>
      </c>
      <c r="DT7244" s="81">
        <v>0</v>
      </c>
      <c r="DU7244" s="81">
        <v>0</v>
      </c>
      <c r="DV7244" s="81">
        <v>0</v>
      </c>
      <c r="DW7244" s="81">
        <v>0</v>
      </c>
      <c r="GE7244" s="81" t="s">
        <v>449</v>
      </c>
      <c r="GF7244" s="81" t="s">
        <v>155</v>
      </c>
      <c r="GG7244" s="81" t="s">
        <v>511</v>
      </c>
      <c r="GH7244" s="81" t="s">
        <v>452</v>
      </c>
      <c r="GI7244" s="81">
        <v>2025</v>
      </c>
      <c r="GJ7244" s="81" t="s">
        <v>201</v>
      </c>
      <c r="GK7244" s="81">
        <v>0.71896016785821382</v>
      </c>
      <c r="GL7244" s="81">
        <v>1.8</v>
      </c>
      <c r="GM7244" s="81">
        <v>2025</v>
      </c>
      <c r="GN7244" s="81" t="s">
        <v>173</v>
      </c>
      <c r="GO7244" s="81">
        <v>1.1148832299820636E-2</v>
      </c>
      <c r="GP7244" s="81">
        <v>10</v>
      </c>
      <c r="GQ7244" s="81">
        <v>0</v>
      </c>
      <c r="GR7244" s="81" t="s">
        <v>448</v>
      </c>
      <c r="GS7244" s="81">
        <v>1.1148832299820636E-2</v>
      </c>
      <c r="GT7244" s="81">
        <v>8.0155663417021197E-3</v>
      </c>
      <c r="GU7244" s="81">
        <v>1.1148832299820636E-2</v>
      </c>
      <c r="GV7244" s="81">
        <v>8.0155663417021197E-3</v>
      </c>
      <c r="GW7244" s="81">
        <v>1.1148832299820636E-2</v>
      </c>
      <c r="GX7244" s="81">
        <v>8.0155663417021197E-3</v>
      </c>
      <c r="GY7244" s="81">
        <v>1.1148832299820636E-2</v>
      </c>
      <c r="GZ7244" s="81">
        <v>8.0155663417021197E-3</v>
      </c>
    </row>
    <row r="7245" spans="98:208" x14ac:dyDescent="0.25">
      <c r="CT7245" s="81" t="s">
        <v>155</v>
      </c>
      <c r="CU7245" s="81" t="s">
        <v>506</v>
      </c>
      <c r="CV7245" s="81" t="s">
        <v>457</v>
      </c>
      <c r="CW7245" s="81">
        <v>2021</v>
      </c>
      <c r="CX7245" s="81">
        <v>0</v>
      </c>
      <c r="CY7245" s="81">
        <v>0</v>
      </c>
      <c r="CZ7245" s="81">
        <v>0</v>
      </c>
      <c r="DA7245" s="81">
        <v>0</v>
      </c>
      <c r="DB7245" s="81">
        <v>14146.130641333741</v>
      </c>
      <c r="DC7245" s="81">
        <v>222.22942162784969</v>
      </c>
      <c r="DD7245" s="81">
        <v>8585.7228092486857</v>
      </c>
      <c r="DE7245" s="81">
        <v>5338.1784104572043</v>
      </c>
      <c r="DF7245" s="81">
        <v>2.4775985538150294</v>
      </c>
      <c r="DG7245" s="81">
        <v>2.4775985538150294</v>
      </c>
      <c r="DH7245" s="81">
        <v>0</v>
      </c>
      <c r="DI7245" s="81">
        <v>0</v>
      </c>
      <c r="DJ7245" s="81">
        <v>1.4532988038724691E-6</v>
      </c>
      <c r="DL7245" s="81">
        <v>0</v>
      </c>
      <c r="DM7245" s="81">
        <v>3.6006910147355413E-6</v>
      </c>
      <c r="DN7245" s="81">
        <v>3.6006910147355413E-6</v>
      </c>
      <c r="DO7245" s="81">
        <v>0</v>
      </c>
      <c r="DP7245" s="81">
        <v>3.6006910147355413E-6</v>
      </c>
      <c r="DQ7245" s="81">
        <v>3.6006910147355413E-6</v>
      </c>
      <c r="DR7245" s="81">
        <v>0</v>
      </c>
      <c r="DS7245" s="81">
        <v>0</v>
      </c>
      <c r="DT7245" s="81">
        <v>0</v>
      </c>
      <c r="DU7245" s="81">
        <v>0</v>
      </c>
      <c r="DV7245" s="81">
        <v>0</v>
      </c>
      <c r="DW7245" s="81">
        <v>0</v>
      </c>
      <c r="GE7245" s="81" t="s">
        <v>449</v>
      </c>
      <c r="GF7245" s="81" t="s">
        <v>155</v>
      </c>
      <c r="GG7245" s="81" t="s">
        <v>511</v>
      </c>
      <c r="GH7245" s="81" t="s">
        <v>452</v>
      </c>
      <c r="GI7245" s="81">
        <v>2026</v>
      </c>
      <c r="GJ7245" s="81" t="s">
        <v>201</v>
      </c>
      <c r="GK7245" s="81">
        <v>0.71896016785821382</v>
      </c>
      <c r="GL7245" s="81">
        <v>1.8</v>
      </c>
      <c r="GM7245" s="81">
        <v>2026</v>
      </c>
      <c r="GN7245" s="81" t="s">
        <v>173</v>
      </c>
      <c r="GO7245" s="81">
        <v>1.1148832299820636E-2</v>
      </c>
      <c r="GP7245" s="81">
        <v>10</v>
      </c>
      <c r="GQ7245" s="81">
        <v>0</v>
      </c>
      <c r="GR7245" s="81" t="s">
        <v>448</v>
      </c>
      <c r="GS7245" s="81">
        <v>1.1148832299820636E-2</v>
      </c>
      <c r="GT7245" s="81">
        <v>8.0155663417021197E-3</v>
      </c>
      <c r="GU7245" s="81">
        <v>1.1148832299820636E-2</v>
      </c>
      <c r="GV7245" s="81">
        <v>8.0155663417021197E-3</v>
      </c>
      <c r="GW7245" s="81">
        <v>1.1148832299820636E-2</v>
      </c>
      <c r="GX7245" s="81">
        <v>8.0155663417021197E-3</v>
      </c>
      <c r="GY7245" s="81">
        <v>1.1148832299820636E-2</v>
      </c>
      <c r="GZ7245" s="81">
        <v>8.0155663417021197E-3</v>
      </c>
    </row>
    <row r="7246" spans="98:208" x14ac:dyDescent="0.25">
      <c r="CT7246" s="81" t="s">
        <v>155</v>
      </c>
      <c r="CU7246" s="81" t="s">
        <v>506</v>
      </c>
      <c r="CV7246" s="81" t="s">
        <v>457</v>
      </c>
      <c r="CW7246" s="81">
        <v>2022</v>
      </c>
      <c r="CX7246" s="81">
        <v>0</v>
      </c>
      <c r="CY7246" s="81">
        <v>0</v>
      </c>
      <c r="CZ7246" s="81">
        <v>0</v>
      </c>
      <c r="DA7246" s="81">
        <v>0</v>
      </c>
      <c r="DB7246" s="81">
        <v>14146.130641333741</v>
      </c>
      <c r="DC7246" s="81">
        <v>222.22942162784969</v>
      </c>
      <c r="DD7246" s="81">
        <v>8585.7228092486857</v>
      </c>
      <c r="DE7246" s="81">
        <v>5338.1784104572043</v>
      </c>
      <c r="DF7246" s="81">
        <v>2.4775985538150294</v>
      </c>
      <c r="DG7246" s="81">
        <v>2.4775985538150294</v>
      </c>
      <c r="DH7246" s="81">
        <v>2.4775985538150294</v>
      </c>
      <c r="DI7246" s="81">
        <v>0</v>
      </c>
      <c r="DJ7246" s="81">
        <v>1.4532988038724691E-6</v>
      </c>
      <c r="DL7246" s="81">
        <v>0</v>
      </c>
      <c r="DM7246" s="81">
        <v>3.6006910147355413E-6</v>
      </c>
      <c r="DN7246" s="81">
        <v>3.6006910147355413E-6</v>
      </c>
      <c r="DO7246" s="81">
        <v>0</v>
      </c>
      <c r="DP7246" s="81">
        <v>3.6006910147355413E-6</v>
      </c>
      <c r="DQ7246" s="81">
        <v>3.6006910147355413E-6</v>
      </c>
      <c r="DR7246" s="81">
        <v>0</v>
      </c>
      <c r="DS7246" s="81">
        <v>3.6006910147355413E-6</v>
      </c>
      <c r="DT7246" s="81">
        <v>3.6006910147355413E-6</v>
      </c>
      <c r="DU7246" s="81">
        <v>0</v>
      </c>
      <c r="DV7246" s="81">
        <v>0</v>
      </c>
      <c r="DW7246" s="81">
        <v>0</v>
      </c>
      <c r="GE7246" s="81" t="s">
        <v>449</v>
      </c>
      <c r="GF7246" s="81" t="s">
        <v>155</v>
      </c>
      <c r="GG7246" s="81" t="s">
        <v>511</v>
      </c>
      <c r="GH7246" s="81" t="s">
        <v>452</v>
      </c>
      <c r="GI7246" s="81">
        <v>2027</v>
      </c>
      <c r="GJ7246" s="81" t="s">
        <v>201</v>
      </c>
      <c r="GK7246" s="81">
        <v>0.71896016785821382</v>
      </c>
      <c r="GL7246" s="81">
        <v>1.8</v>
      </c>
      <c r="GM7246" s="81">
        <v>2027</v>
      </c>
      <c r="GN7246" s="81" t="s">
        <v>173</v>
      </c>
      <c r="GO7246" s="81">
        <v>1.1148832299820636E-2</v>
      </c>
      <c r="GP7246" s="81">
        <v>10</v>
      </c>
      <c r="GQ7246" s="81">
        <v>0</v>
      </c>
      <c r="GR7246" s="81" t="s">
        <v>448</v>
      </c>
      <c r="GS7246" s="81">
        <v>1.1148832299820636E-2</v>
      </c>
      <c r="GT7246" s="81">
        <v>8.0155663417021197E-3</v>
      </c>
      <c r="GU7246" s="81">
        <v>1.1148832299820636E-2</v>
      </c>
      <c r="GV7246" s="81">
        <v>8.0155663417021197E-3</v>
      </c>
      <c r="GW7246" s="81">
        <v>1.1148832299820636E-2</v>
      </c>
      <c r="GX7246" s="81">
        <v>8.0155663417021197E-3</v>
      </c>
      <c r="GY7246" s="81">
        <v>1.1148832299820636E-2</v>
      </c>
      <c r="GZ7246" s="81">
        <v>8.0155663417021197E-3</v>
      </c>
    </row>
    <row r="7247" spans="98:208" x14ac:dyDescent="0.25">
      <c r="CT7247" s="81" t="s">
        <v>155</v>
      </c>
      <c r="CU7247" s="81" t="s">
        <v>506</v>
      </c>
      <c r="CV7247" s="81" t="s">
        <v>457</v>
      </c>
      <c r="CW7247" s="81">
        <v>2023</v>
      </c>
      <c r="CX7247" s="81">
        <v>0</v>
      </c>
      <c r="CY7247" s="81">
        <v>0</v>
      </c>
      <c r="CZ7247" s="81">
        <v>0</v>
      </c>
      <c r="DA7247" s="81">
        <v>0</v>
      </c>
      <c r="DB7247" s="81">
        <v>14664.63755643789</v>
      </c>
      <c r="DC7247" s="81">
        <v>233.23007680795911</v>
      </c>
      <c r="DD7247" s="81">
        <v>8896.5159934293606</v>
      </c>
      <c r="DE7247" s="81">
        <v>5534.8914862005686</v>
      </c>
      <c r="DF7247" s="81">
        <v>2.6002430136062222</v>
      </c>
      <c r="DG7247" s="81">
        <v>2.6002430136062222</v>
      </c>
      <c r="DH7247" s="81">
        <v>2.6002430136062222</v>
      </c>
      <c r="DI7247" s="81">
        <v>2.6002430136062222</v>
      </c>
      <c r="DJ7247" s="81">
        <v>1.4532988038724691E-6</v>
      </c>
      <c r="DL7247" s="81">
        <v>0</v>
      </c>
      <c r="DM7247" s="81">
        <v>3.7789300614516672E-6</v>
      </c>
      <c r="DN7247" s="81">
        <v>3.7789300614516672E-6</v>
      </c>
      <c r="DO7247" s="81">
        <v>0</v>
      </c>
      <c r="DP7247" s="81">
        <v>3.7789300614516672E-6</v>
      </c>
      <c r="DQ7247" s="81">
        <v>3.7789300614516672E-6</v>
      </c>
      <c r="DR7247" s="81">
        <v>0</v>
      </c>
      <c r="DS7247" s="81">
        <v>3.7789300614516672E-6</v>
      </c>
      <c r="DT7247" s="81">
        <v>3.7789300614516672E-6</v>
      </c>
      <c r="DU7247" s="81">
        <v>0</v>
      </c>
      <c r="DV7247" s="81">
        <v>3.7789300614516672E-6</v>
      </c>
      <c r="DW7247" s="81">
        <v>3.7789300614516672E-6</v>
      </c>
      <c r="GE7247" s="81" t="s">
        <v>449</v>
      </c>
      <c r="GF7247" s="81" t="s">
        <v>155</v>
      </c>
      <c r="GG7247" s="81" t="s">
        <v>511</v>
      </c>
      <c r="GH7247" s="81" t="s">
        <v>452</v>
      </c>
      <c r="GI7247" s="81">
        <v>2028</v>
      </c>
      <c r="GJ7247" s="81" t="s">
        <v>201</v>
      </c>
      <c r="GK7247" s="81">
        <v>0.74733835430388973</v>
      </c>
      <c r="GL7247" s="81">
        <v>1.8</v>
      </c>
      <c r="GM7247" s="81">
        <v>2028</v>
      </c>
      <c r="GN7247" s="81" t="s">
        <v>173</v>
      </c>
      <c r="GO7247" s="81">
        <v>1.1148832299820636E-2</v>
      </c>
      <c r="GP7247" s="81">
        <v>10</v>
      </c>
      <c r="GQ7247" s="81">
        <v>0</v>
      </c>
      <c r="GR7247" s="81" t="s">
        <v>448</v>
      </c>
      <c r="GS7247" s="81">
        <v>1.1148832299820636E-2</v>
      </c>
      <c r="GT7247" s="81">
        <v>8.3319499833580044E-3</v>
      </c>
      <c r="GU7247" s="81">
        <v>1.1148832299820636E-2</v>
      </c>
      <c r="GV7247" s="81">
        <v>8.3319499833580044E-3</v>
      </c>
      <c r="GW7247" s="81">
        <v>1.1148832299820636E-2</v>
      </c>
      <c r="GX7247" s="81">
        <v>8.3319499833580044E-3</v>
      </c>
      <c r="GY7247" s="81">
        <v>1.1148832299820636E-2</v>
      </c>
      <c r="GZ7247" s="81">
        <v>8.3319499833580044E-3</v>
      </c>
    </row>
    <row r="7248" spans="98:208" x14ac:dyDescent="0.25">
      <c r="CT7248" s="81" t="s">
        <v>155</v>
      </c>
      <c r="CU7248" s="81" t="s">
        <v>506</v>
      </c>
      <c r="CV7248" s="81" t="s">
        <v>457</v>
      </c>
      <c r="CW7248" s="81">
        <v>2024</v>
      </c>
      <c r="CX7248" s="81">
        <v>0</v>
      </c>
      <c r="CY7248" s="81">
        <v>0</v>
      </c>
      <c r="CZ7248" s="81">
        <v>0</v>
      </c>
      <c r="DA7248" s="81">
        <v>0</v>
      </c>
      <c r="DB7248" s="81">
        <v>14664.63755643789</v>
      </c>
      <c r="DC7248" s="81">
        <v>233.23007680795911</v>
      </c>
      <c r="DD7248" s="81">
        <v>8896.5159934293606</v>
      </c>
      <c r="DE7248" s="81">
        <v>5534.8914862005686</v>
      </c>
      <c r="DF7248" s="81">
        <v>2.6002430136062222</v>
      </c>
      <c r="DG7248" s="81">
        <v>2.6002430136062222</v>
      </c>
      <c r="DH7248" s="81">
        <v>2.6002430136062222</v>
      </c>
      <c r="DI7248" s="81">
        <v>2.6002430136062222</v>
      </c>
      <c r="DJ7248" s="81">
        <v>1.4532988038724691E-6</v>
      </c>
      <c r="DL7248" s="81">
        <v>0</v>
      </c>
      <c r="DM7248" s="81">
        <v>3.7789300614516672E-6</v>
      </c>
      <c r="DN7248" s="81">
        <v>3.7789300614516672E-6</v>
      </c>
      <c r="DO7248" s="81">
        <v>0</v>
      </c>
      <c r="DP7248" s="81">
        <v>3.7789300614516672E-6</v>
      </c>
      <c r="DQ7248" s="81">
        <v>3.7789300614516672E-6</v>
      </c>
      <c r="DR7248" s="81">
        <v>0</v>
      </c>
      <c r="DS7248" s="81">
        <v>3.7789300614516672E-6</v>
      </c>
      <c r="DT7248" s="81">
        <v>3.7789300614516672E-6</v>
      </c>
      <c r="DU7248" s="81">
        <v>0</v>
      </c>
      <c r="DV7248" s="81">
        <v>3.7789300614516672E-6</v>
      </c>
      <c r="DW7248" s="81">
        <v>3.7789300614516672E-6</v>
      </c>
      <c r="GE7248" s="81" t="s">
        <v>449</v>
      </c>
      <c r="GF7248" s="81" t="s">
        <v>155</v>
      </c>
      <c r="GG7248" s="81" t="s">
        <v>511</v>
      </c>
      <c r="GH7248" s="81" t="s">
        <v>452</v>
      </c>
      <c r="GI7248" s="81">
        <v>2029</v>
      </c>
      <c r="GJ7248" s="81" t="s">
        <v>201</v>
      </c>
      <c r="GK7248" s="81">
        <v>0.74733835430388973</v>
      </c>
      <c r="GL7248" s="81">
        <v>1.8</v>
      </c>
      <c r="GM7248" s="81">
        <v>2029</v>
      </c>
      <c r="GN7248" s="81" t="s">
        <v>173</v>
      </c>
      <c r="GO7248" s="81">
        <v>1.1148832299820636E-2</v>
      </c>
      <c r="GP7248" s="81">
        <v>10</v>
      </c>
      <c r="GQ7248" s="81">
        <v>0</v>
      </c>
      <c r="GR7248" s="81" t="s">
        <v>448</v>
      </c>
      <c r="GS7248" s="81">
        <v>1.1148832299820636E-2</v>
      </c>
      <c r="GT7248" s="81">
        <v>8.3319499833580044E-3</v>
      </c>
      <c r="GU7248" s="81">
        <v>1.1148832299820636E-2</v>
      </c>
      <c r="GV7248" s="81">
        <v>8.3319499833580044E-3</v>
      </c>
      <c r="GW7248" s="81">
        <v>1.1148832299820636E-2</v>
      </c>
      <c r="GX7248" s="81">
        <v>8.3319499833580044E-3</v>
      </c>
      <c r="GY7248" s="81">
        <v>1.1148832299820636E-2</v>
      </c>
      <c r="GZ7248" s="81">
        <v>8.3319499833580044E-3</v>
      </c>
    </row>
    <row r="7249" spans="98:208" x14ac:dyDescent="0.25">
      <c r="CT7249" s="81" t="s">
        <v>155</v>
      </c>
      <c r="CU7249" s="81" t="s">
        <v>506</v>
      </c>
      <c r="CV7249" s="81" t="s">
        <v>457</v>
      </c>
      <c r="CW7249" s="81">
        <v>2025</v>
      </c>
      <c r="CX7249" s="81">
        <v>0</v>
      </c>
      <c r="CY7249" s="81">
        <v>0</v>
      </c>
      <c r="CZ7249" s="81">
        <v>0</v>
      </c>
      <c r="DA7249" s="81">
        <v>0</v>
      </c>
      <c r="DB7249" s="81">
        <v>14664.63755643789</v>
      </c>
      <c r="DC7249" s="81">
        <v>233.23007680795911</v>
      </c>
      <c r="DD7249" s="81">
        <v>8896.5159934293606</v>
      </c>
      <c r="DE7249" s="81">
        <v>5534.8914862005686</v>
      </c>
      <c r="DF7249" s="81">
        <v>2.6002430136062222</v>
      </c>
      <c r="DG7249" s="81">
        <v>2.6002430136062222</v>
      </c>
      <c r="DH7249" s="81">
        <v>2.6002430136062222</v>
      </c>
      <c r="DI7249" s="81">
        <v>2.6002430136062222</v>
      </c>
      <c r="DJ7249" s="81">
        <v>1.4532988038724691E-6</v>
      </c>
      <c r="DL7249" s="81">
        <v>0</v>
      </c>
      <c r="DM7249" s="81">
        <v>3.7789300614516672E-6</v>
      </c>
      <c r="DN7249" s="81">
        <v>3.7789300614516672E-6</v>
      </c>
      <c r="DO7249" s="81">
        <v>0</v>
      </c>
      <c r="DP7249" s="81">
        <v>3.7789300614516672E-6</v>
      </c>
      <c r="DQ7249" s="81">
        <v>3.7789300614516672E-6</v>
      </c>
      <c r="DR7249" s="81">
        <v>0</v>
      </c>
      <c r="DS7249" s="81">
        <v>3.7789300614516672E-6</v>
      </c>
      <c r="DT7249" s="81">
        <v>3.7789300614516672E-6</v>
      </c>
      <c r="DU7249" s="81">
        <v>0</v>
      </c>
      <c r="DV7249" s="81">
        <v>3.7789300614516672E-6</v>
      </c>
      <c r="DW7249" s="81">
        <v>3.7789300614516672E-6</v>
      </c>
      <c r="GE7249" s="81" t="s">
        <v>449</v>
      </c>
      <c r="GF7249" s="81" t="s">
        <v>155</v>
      </c>
      <c r="GG7249" s="81" t="s">
        <v>511</v>
      </c>
      <c r="GH7249" s="81" t="s">
        <v>452</v>
      </c>
      <c r="GI7249" s="81">
        <v>2030</v>
      </c>
      <c r="GJ7249" s="81" t="s">
        <v>201</v>
      </c>
      <c r="GK7249" s="81">
        <v>0.74733835430388973</v>
      </c>
      <c r="GL7249" s="81">
        <v>1.8</v>
      </c>
      <c r="GM7249" s="81">
        <v>2030</v>
      </c>
      <c r="GN7249" s="81" t="s">
        <v>173</v>
      </c>
      <c r="GO7249" s="81">
        <v>1.1148832299820636E-2</v>
      </c>
      <c r="GP7249" s="81">
        <v>10</v>
      </c>
      <c r="GQ7249" s="81">
        <v>0</v>
      </c>
      <c r="GR7249" s="81" t="s">
        <v>448</v>
      </c>
      <c r="GS7249" s="81">
        <v>0</v>
      </c>
      <c r="GT7249" s="81">
        <v>0</v>
      </c>
      <c r="GU7249" s="81">
        <v>1.1148832299820636E-2</v>
      </c>
      <c r="GV7249" s="81">
        <v>8.3319499833580044E-3</v>
      </c>
      <c r="GW7249" s="81">
        <v>1.1148832299820636E-2</v>
      </c>
      <c r="GX7249" s="81">
        <v>8.3319499833580044E-3</v>
      </c>
      <c r="GY7249" s="81">
        <v>1.1148832299820636E-2</v>
      </c>
      <c r="GZ7249" s="81">
        <v>8.3319499833580044E-3</v>
      </c>
    </row>
    <row r="7250" spans="98:208" x14ac:dyDescent="0.25">
      <c r="CT7250" s="81" t="s">
        <v>155</v>
      </c>
      <c r="CU7250" s="81" t="s">
        <v>506</v>
      </c>
      <c r="CV7250" s="81" t="s">
        <v>457</v>
      </c>
      <c r="CW7250" s="81">
        <v>2026</v>
      </c>
      <c r="CX7250" s="81">
        <v>0</v>
      </c>
      <c r="CY7250" s="81">
        <v>0</v>
      </c>
      <c r="CZ7250" s="81">
        <v>0</v>
      </c>
      <c r="DA7250" s="81">
        <v>0</v>
      </c>
      <c r="DB7250" s="81">
        <v>14664.63755643789</v>
      </c>
      <c r="DC7250" s="81">
        <v>233.23007680795911</v>
      </c>
      <c r="DD7250" s="81">
        <v>8896.5159934293606</v>
      </c>
      <c r="DE7250" s="81">
        <v>5534.8914862005686</v>
      </c>
      <c r="DF7250" s="81">
        <v>2.6002430136062222</v>
      </c>
      <c r="DG7250" s="81">
        <v>2.6002430136062222</v>
      </c>
      <c r="DH7250" s="81">
        <v>2.6002430136062222</v>
      </c>
      <c r="DI7250" s="81">
        <v>2.6002430136062222</v>
      </c>
      <c r="DJ7250" s="81">
        <v>1.4532988038724691E-6</v>
      </c>
      <c r="DL7250" s="81">
        <v>0</v>
      </c>
      <c r="DM7250" s="81">
        <v>3.7789300614516672E-6</v>
      </c>
      <c r="DN7250" s="81">
        <v>3.7789300614516672E-6</v>
      </c>
      <c r="DO7250" s="81">
        <v>0</v>
      </c>
      <c r="DP7250" s="81">
        <v>3.7789300614516672E-6</v>
      </c>
      <c r="DQ7250" s="81">
        <v>3.7789300614516672E-6</v>
      </c>
      <c r="DR7250" s="81">
        <v>0</v>
      </c>
      <c r="DS7250" s="81">
        <v>3.7789300614516672E-6</v>
      </c>
      <c r="DT7250" s="81">
        <v>3.7789300614516672E-6</v>
      </c>
      <c r="DU7250" s="81">
        <v>0</v>
      </c>
      <c r="DV7250" s="81">
        <v>3.7789300614516672E-6</v>
      </c>
      <c r="DW7250" s="81">
        <v>3.7789300614516672E-6</v>
      </c>
      <c r="GE7250" s="81" t="s">
        <v>449</v>
      </c>
      <c r="GF7250" s="81" t="s">
        <v>155</v>
      </c>
      <c r="GG7250" s="81" t="s">
        <v>511</v>
      </c>
      <c r="GH7250" s="81" t="s">
        <v>452</v>
      </c>
      <c r="GI7250" s="81">
        <v>2031</v>
      </c>
      <c r="GJ7250" s="81" t="s">
        <v>201</v>
      </c>
      <c r="GK7250" s="81">
        <v>0.74733835430388973</v>
      </c>
      <c r="GL7250" s="81">
        <v>1.8</v>
      </c>
      <c r="GM7250" s="81">
        <v>2031</v>
      </c>
      <c r="GN7250" s="81" t="s">
        <v>173</v>
      </c>
      <c r="GO7250" s="81">
        <v>1.1148832299820636E-2</v>
      </c>
      <c r="GP7250" s="81">
        <v>10</v>
      </c>
      <c r="GQ7250" s="81">
        <v>0</v>
      </c>
      <c r="GR7250" s="81" t="s">
        <v>448</v>
      </c>
      <c r="GS7250" s="81">
        <v>0</v>
      </c>
      <c r="GT7250" s="81">
        <v>0</v>
      </c>
      <c r="GU7250" s="81">
        <v>0</v>
      </c>
      <c r="GV7250" s="81">
        <v>0</v>
      </c>
      <c r="GW7250" s="81">
        <v>1.1148832299820636E-2</v>
      </c>
      <c r="GX7250" s="81">
        <v>8.3319499833580044E-3</v>
      </c>
      <c r="GY7250" s="81">
        <v>1.1148832299820636E-2</v>
      </c>
      <c r="GZ7250" s="81">
        <v>8.3319499833580044E-3</v>
      </c>
    </row>
    <row r="7251" spans="98:208" x14ac:dyDescent="0.25">
      <c r="CT7251" s="81" t="s">
        <v>155</v>
      </c>
      <c r="CU7251" s="81" t="s">
        <v>506</v>
      </c>
      <c r="CV7251" s="81" t="s">
        <v>457</v>
      </c>
      <c r="CW7251" s="81">
        <v>2027</v>
      </c>
      <c r="CX7251" s="81">
        <v>0</v>
      </c>
      <c r="CY7251" s="81">
        <v>0</v>
      </c>
      <c r="CZ7251" s="81">
        <v>0</v>
      </c>
      <c r="DA7251" s="81">
        <v>0</v>
      </c>
      <c r="DB7251" s="81">
        <v>14664.63755643789</v>
      </c>
      <c r="DC7251" s="81">
        <v>233.23007680795911</v>
      </c>
      <c r="DD7251" s="81">
        <v>8896.5159934293606</v>
      </c>
      <c r="DE7251" s="81">
        <v>5534.8914862005686</v>
      </c>
      <c r="DF7251" s="81">
        <v>2.6002430136062222</v>
      </c>
      <c r="DG7251" s="81">
        <v>2.6002430136062222</v>
      </c>
      <c r="DH7251" s="81">
        <v>2.6002430136062222</v>
      </c>
      <c r="DI7251" s="81">
        <v>2.6002430136062222</v>
      </c>
      <c r="DJ7251" s="81">
        <v>1.4532988038724691E-6</v>
      </c>
      <c r="DL7251" s="81">
        <v>0</v>
      </c>
      <c r="DM7251" s="81">
        <v>3.7789300614516672E-6</v>
      </c>
      <c r="DN7251" s="81">
        <v>3.7789300614516672E-6</v>
      </c>
      <c r="DO7251" s="81">
        <v>0</v>
      </c>
      <c r="DP7251" s="81">
        <v>3.7789300614516672E-6</v>
      </c>
      <c r="DQ7251" s="81">
        <v>3.7789300614516672E-6</v>
      </c>
      <c r="DR7251" s="81">
        <v>0</v>
      </c>
      <c r="DS7251" s="81">
        <v>3.7789300614516672E-6</v>
      </c>
      <c r="DT7251" s="81">
        <v>3.7789300614516672E-6</v>
      </c>
      <c r="DU7251" s="81">
        <v>0</v>
      </c>
      <c r="DV7251" s="81">
        <v>3.7789300614516672E-6</v>
      </c>
      <c r="DW7251" s="81">
        <v>3.7789300614516672E-6</v>
      </c>
      <c r="GE7251" s="81" t="s">
        <v>449</v>
      </c>
      <c r="GF7251" s="81" t="s">
        <v>155</v>
      </c>
      <c r="GG7251" s="81" t="s">
        <v>511</v>
      </c>
      <c r="GH7251" s="81" t="s">
        <v>452</v>
      </c>
      <c r="GI7251" s="81">
        <v>2032</v>
      </c>
      <c r="GJ7251" s="81" t="s">
        <v>201</v>
      </c>
      <c r="GK7251" s="81">
        <v>0.74733835430388973</v>
      </c>
      <c r="GL7251" s="81">
        <v>1.8</v>
      </c>
      <c r="GM7251" s="81">
        <v>2032</v>
      </c>
      <c r="GN7251" s="81" t="s">
        <v>173</v>
      </c>
      <c r="GO7251" s="81">
        <v>1.1148832299820636E-2</v>
      </c>
      <c r="GP7251" s="81">
        <v>10</v>
      </c>
      <c r="GQ7251" s="81">
        <v>0</v>
      </c>
      <c r="GR7251" s="81" t="s">
        <v>448</v>
      </c>
      <c r="GS7251" s="81">
        <v>0</v>
      </c>
      <c r="GT7251" s="81">
        <v>0</v>
      </c>
      <c r="GU7251" s="81">
        <v>0</v>
      </c>
      <c r="GV7251" s="81">
        <v>0</v>
      </c>
      <c r="GW7251" s="81">
        <v>0</v>
      </c>
      <c r="GX7251" s="81">
        <v>0</v>
      </c>
      <c r="GY7251" s="81">
        <v>1.1148832299820636E-2</v>
      </c>
      <c r="GZ7251" s="81">
        <v>8.3319499833580044E-3</v>
      </c>
    </row>
    <row r="7252" spans="98:208" x14ac:dyDescent="0.25">
      <c r="CT7252" s="81" t="s">
        <v>155</v>
      </c>
      <c r="CU7252" s="81" t="s">
        <v>506</v>
      </c>
      <c r="CV7252" s="81" t="s">
        <v>457</v>
      </c>
      <c r="CW7252" s="81">
        <v>2028</v>
      </c>
      <c r="CX7252" s="81">
        <v>0</v>
      </c>
      <c r="CY7252" s="81">
        <v>0</v>
      </c>
      <c r="CZ7252" s="81">
        <v>0</v>
      </c>
      <c r="DA7252" s="81">
        <v>0</v>
      </c>
      <c r="DB7252" s="81">
        <v>15317.99094281729</v>
      </c>
      <c r="DC7252" s="81">
        <v>247.2729921649682</v>
      </c>
      <c r="DD7252" s="81">
        <v>9287.6490955452937</v>
      </c>
      <c r="DE7252" s="81">
        <v>5783.0688551070243</v>
      </c>
      <c r="DF7252" s="81">
        <v>2.7568051219220924</v>
      </c>
      <c r="DG7252" s="81">
        <v>2.7568051219220924</v>
      </c>
      <c r="DH7252" s="81">
        <v>2.7568051219220924</v>
      </c>
      <c r="DI7252" s="81">
        <v>2.7568051219220924</v>
      </c>
      <c r="DJ7252" s="81">
        <v>1.4532988038724691E-6</v>
      </c>
      <c r="DL7252" s="81">
        <v>0</v>
      </c>
      <c r="DM7252" s="81">
        <v>4.006461586198873E-6</v>
      </c>
      <c r="DN7252" s="81">
        <v>4.006461586198873E-6</v>
      </c>
      <c r="DO7252" s="81">
        <v>0</v>
      </c>
      <c r="DP7252" s="81">
        <v>4.006461586198873E-6</v>
      </c>
      <c r="DQ7252" s="81">
        <v>4.006461586198873E-6</v>
      </c>
      <c r="DR7252" s="81">
        <v>0</v>
      </c>
      <c r="DS7252" s="81">
        <v>4.006461586198873E-6</v>
      </c>
      <c r="DT7252" s="81">
        <v>4.006461586198873E-6</v>
      </c>
      <c r="DU7252" s="81">
        <v>0</v>
      </c>
      <c r="DV7252" s="81">
        <v>4.006461586198873E-6</v>
      </c>
      <c r="DW7252" s="81">
        <v>4.006461586198873E-6</v>
      </c>
      <c r="GE7252" s="81" t="s">
        <v>449</v>
      </c>
      <c r="GF7252" s="81" t="s">
        <v>155</v>
      </c>
      <c r="GG7252" s="81" t="s">
        <v>511</v>
      </c>
      <c r="GH7252" s="81" t="s">
        <v>453</v>
      </c>
      <c r="GI7252" s="81">
        <v>2021</v>
      </c>
      <c r="GJ7252" s="81" t="s">
        <v>201</v>
      </c>
      <c r="GK7252" s="81">
        <v>3.6425060683969453E-2</v>
      </c>
      <c r="GL7252" s="81">
        <v>1.8</v>
      </c>
      <c r="GM7252" s="81">
        <v>2021</v>
      </c>
      <c r="GN7252" s="81" t="s">
        <v>173</v>
      </c>
      <c r="GO7252" s="81">
        <v>1.1148832299820636E-2</v>
      </c>
      <c r="GP7252" s="81">
        <v>10</v>
      </c>
      <c r="GQ7252" s="81">
        <v>0</v>
      </c>
      <c r="GR7252" s="81" t="s">
        <v>448</v>
      </c>
      <c r="GS7252" s="81">
        <v>1.1148832299820636E-2</v>
      </c>
      <c r="GT7252" s="81">
        <v>4.0609689307636541E-4</v>
      </c>
      <c r="GU7252" s="81">
        <v>1.1148832299820636E-2</v>
      </c>
      <c r="GV7252" s="81">
        <v>4.0609689307636541E-4</v>
      </c>
      <c r="GW7252" s="81">
        <v>0</v>
      </c>
      <c r="GX7252" s="81">
        <v>0</v>
      </c>
      <c r="GY7252" s="81">
        <v>0</v>
      </c>
      <c r="GZ7252" s="81">
        <v>0</v>
      </c>
    </row>
    <row r="7253" spans="98:208" x14ac:dyDescent="0.25">
      <c r="CT7253" s="81" t="s">
        <v>155</v>
      </c>
      <c r="CU7253" s="81" t="s">
        <v>506</v>
      </c>
      <c r="CV7253" s="81" t="s">
        <v>457</v>
      </c>
      <c r="CW7253" s="81">
        <v>2029</v>
      </c>
      <c r="CX7253" s="81">
        <v>0</v>
      </c>
      <c r="CY7253" s="81">
        <v>0</v>
      </c>
      <c r="CZ7253" s="81">
        <v>0</v>
      </c>
      <c r="DA7253" s="81">
        <v>0</v>
      </c>
      <c r="DB7253" s="81">
        <v>15317.99094281729</v>
      </c>
      <c r="DC7253" s="81">
        <v>247.2729921649682</v>
      </c>
      <c r="DD7253" s="81">
        <v>9287.6490955452937</v>
      </c>
      <c r="DE7253" s="81">
        <v>5783.0688551070243</v>
      </c>
      <c r="DF7253" s="81">
        <v>2.7568051219220924</v>
      </c>
      <c r="DG7253" s="81">
        <v>2.7568051219220924</v>
      </c>
      <c r="DH7253" s="81">
        <v>2.7568051219220924</v>
      </c>
      <c r="DI7253" s="81">
        <v>2.7568051219220924</v>
      </c>
      <c r="DJ7253" s="81">
        <v>1.4532988038724691E-6</v>
      </c>
      <c r="DL7253" s="81">
        <v>0</v>
      </c>
      <c r="DM7253" s="81">
        <v>4.006461586198873E-6</v>
      </c>
      <c r="DN7253" s="81">
        <v>4.006461586198873E-6</v>
      </c>
      <c r="DO7253" s="81">
        <v>0</v>
      </c>
      <c r="DP7253" s="81">
        <v>4.006461586198873E-6</v>
      </c>
      <c r="DQ7253" s="81">
        <v>4.006461586198873E-6</v>
      </c>
      <c r="DR7253" s="81">
        <v>0</v>
      </c>
      <c r="DS7253" s="81">
        <v>4.006461586198873E-6</v>
      </c>
      <c r="DT7253" s="81">
        <v>4.006461586198873E-6</v>
      </c>
      <c r="DU7253" s="81">
        <v>0</v>
      </c>
      <c r="DV7253" s="81">
        <v>4.006461586198873E-6</v>
      </c>
      <c r="DW7253" s="81">
        <v>4.006461586198873E-6</v>
      </c>
      <c r="GE7253" s="81" t="s">
        <v>449</v>
      </c>
      <c r="GF7253" s="81" t="s">
        <v>155</v>
      </c>
      <c r="GG7253" s="81" t="s">
        <v>511</v>
      </c>
      <c r="GH7253" s="81" t="s">
        <v>453</v>
      </c>
      <c r="GI7253" s="81">
        <v>2022</v>
      </c>
      <c r="GJ7253" s="81" t="s">
        <v>201</v>
      </c>
      <c r="GK7253" s="81">
        <v>3.6425060683969453E-2</v>
      </c>
      <c r="GL7253" s="81">
        <v>1.8</v>
      </c>
      <c r="GM7253" s="81">
        <v>2022</v>
      </c>
      <c r="GN7253" s="81" t="s">
        <v>173</v>
      </c>
      <c r="GO7253" s="81">
        <v>1.1148832299820636E-2</v>
      </c>
      <c r="GP7253" s="81">
        <v>10</v>
      </c>
      <c r="GQ7253" s="81">
        <v>0</v>
      </c>
      <c r="GR7253" s="81" t="s">
        <v>448</v>
      </c>
      <c r="GS7253" s="81">
        <v>1.1148832299820636E-2</v>
      </c>
      <c r="GT7253" s="81">
        <v>4.0609689307636541E-4</v>
      </c>
      <c r="GU7253" s="81">
        <v>1.1148832299820636E-2</v>
      </c>
      <c r="GV7253" s="81">
        <v>4.0609689307636541E-4</v>
      </c>
      <c r="GW7253" s="81">
        <v>1.1148832299820636E-2</v>
      </c>
      <c r="GX7253" s="81">
        <v>4.0609689307636541E-4</v>
      </c>
      <c r="GY7253" s="81">
        <v>0</v>
      </c>
      <c r="GZ7253" s="81">
        <v>0</v>
      </c>
    </row>
    <row r="7254" spans="98:208" x14ac:dyDescent="0.25">
      <c r="CT7254" s="81" t="s">
        <v>155</v>
      </c>
      <c r="CU7254" s="81" t="s">
        <v>506</v>
      </c>
      <c r="CV7254" s="81" t="s">
        <v>457</v>
      </c>
      <c r="CW7254" s="81">
        <v>2030</v>
      </c>
      <c r="CX7254" s="81">
        <v>0</v>
      </c>
      <c r="CY7254" s="81">
        <v>0</v>
      </c>
      <c r="CZ7254" s="81">
        <v>0</v>
      </c>
      <c r="DA7254" s="81">
        <v>0</v>
      </c>
      <c r="DB7254" s="81">
        <v>15317.99094281729</v>
      </c>
      <c r="DC7254" s="81">
        <v>247.2729921649682</v>
      </c>
      <c r="DD7254" s="81">
        <v>9287.6490955452937</v>
      </c>
      <c r="DE7254" s="81">
        <v>5783.0688551070243</v>
      </c>
      <c r="DF7254" s="81">
        <v>0</v>
      </c>
      <c r="DG7254" s="81">
        <v>2.7568051219220924</v>
      </c>
      <c r="DH7254" s="81">
        <v>2.7568051219220924</v>
      </c>
      <c r="DI7254" s="81">
        <v>2.7568051219220924</v>
      </c>
      <c r="DJ7254" s="81">
        <v>1.4532988038724691E-6</v>
      </c>
      <c r="DL7254" s="81">
        <v>0</v>
      </c>
      <c r="DM7254" s="81">
        <v>0</v>
      </c>
      <c r="DN7254" s="81">
        <v>0</v>
      </c>
      <c r="DO7254" s="81">
        <v>0</v>
      </c>
      <c r="DP7254" s="81">
        <v>4.006461586198873E-6</v>
      </c>
      <c r="DQ7254" s="81">
        <v>4.006461586198873E-6</v>
      </c>
      <c r="DR7254" s="81">
        <v>0</v>
      </c>
      <c r="DS7254" s="81">
        <v>4.006461586198873E-6</v>
      </c>
      <c r="DT7254" s="81">
        <v>4.006461586198873E-6</v>
      </c>
      <c r="DU7254" s="81">
        <v>0</v>
      </c>
      <c r="DV7254" s="81">
        <v>4.006461586198873E-6</v>
      </c>
      <c r="DW7254" s="81">
        <v>4.006461586198873E-6</v>
      </c>
      <c r="GE7254" s="81" t="s">
        <v>449</v>
      </c>
      <c r="GF7254" s="81" t="s">
        <v>155</v>
      </c>
      <c r="GG7254" s="81" t="s">
        <v>511</v>
      </c>
      <c r="GH7254" s="81" t="s">
        <v>453</v>
      </c>
      <c r="GI7254" s="81">
        <v>2023</v>
      </c>
      <c r="GJ7254" s="81" t="s">
        <v>201</v>
      </c>
      <c r="GK7254" s="81">
        <v>3.7590224611406181E-2</v>
      </c>
      <c r="GL7254" s="81">
        <v>1.8</v>
      </c>
      <c r="GM7254" s="81">
        <v>2023</v>
      </c>
      <c r="GN7254" s="81" t="s">
        <v>173</v>
      </c>
      <c r="GO7254" s="81">
        <v>1.1148832299820636E-2</v>
      </c>
      <c r="GP7254" s="81">
        <v>10</v>
      </c>
      <c r="GQ7254" s="81">
        <v>0</v>
      </c>
      <c r="GR7254" s="81" t="s">
        <v>448</v>
      </c>
      <c r="GS7254" s="81">
        <v>1.1148832299820636E-2</v>
      </c>
      <c r="GT7254" s="81">
        <v>4.1908711030515786E-4</v>
      </c>
      <c r="GU7254" s="81">
        <v>1.1148832299820636E-2</v>
      </c>
      <c r="GV7254" s="81">
        <v>4.1908711030515786E-4</v>
      </c>
      <c r="GW7254" s="81">
        <v>1.1148832299820636E-2</v>
      </c>
      <c r="GX7254" s="81">
        <v>4.1908711030515786E-4</v>
      </c>
      <c r="GY7254" s="81">
        <v>1.1148832299820636E-2</v>
      </c>
      <c r="GZ7254" s="81">
        <v>4.1908711030515786E-4</v>
      </c>
    </row>
    <row r="7255" spans="98:208" x14ac:dyDescent="0.25">
      <c r="CT7255" s="81" t="s">
        <v>155</v>
      </c>
      <c r="CU7255" s="81" t="s">
        <v>506</v>
      </c>
      <c r="CV7255" s="81" t="s">
        <v>457</v>
      </c>
      <c r="CW7255" s="81">
        <v>2031</v>
      </c>
      <c r="CX7255" s="81">
        <v>0</v>
      </c>
      <c r="CY7255" s="81">
        <v>0</v>
      </c>
      <c r="CZ7255" s="81">
        <v>0</v>
      </c>
      <c r="DA7255" s="81">
        <v>0</v>
      </c>
      <c r="DB7255" s="81">
        <v>15317.99094281729</v>
      </c>
      <c r="DC7255" s="81">
        <v>247.2729921649682</v>
      </c>
      <c r="DD7255" s="81">
        <v>9287.6490955452937</v>
      </c>
      <c r="DE7255" s="81">
        <v>5783.0688551070243</v>
      </c>
      <c r="DF7255" s="81">
        <v>0</v>
      </c>
      <c r="DG7255" s="81">
        <v>0</v>
      </c>
      <c r="DH7255" s="81">
        <v>2.7568051219220924</v>
      </c>
      <c r="DI7255" s="81">
        <v>2.7568051219220924</v>
      </c>
      <c r="DJ7255" s="81">
        <v>1.4532988038724691E-6</v>
      </c>
      <c r="DL7255" s="81">
        <v>0</v>
      </c>
      <c r="DM7255" s="81">
        <v>0</v>
      </c>
      <c r="DN7255" s="81">
        <v>0</v>
      </c>
      <c r="DO7255" s="81">
        <v>0</v>
      </c>
      <c r="DP7255" s="81">
        <v>0</v>
      </c>
      <c r="DQ7255" s="81">
        <v>0</v>
      </c>
      <c r="DR7255" s="81">
        <v>0</v>
      </c>
      <c r="DS7255" s="81">
        <v>4.006461586198873E-6</v>
      </c>
      <c r="DT7255" s="81">
        <v>4.006461586198873E-6</v>
      </c>
      <c r="DU7255" s="81">
        <v>0</v>
      </c>
      <c r="DV7255" s="81">
        <v>4.006461586198873E-6</v>
      </c>
      <c r="DW7255" s="81">
        <v>4.006461586198873E-6</v>
      </c>
      <c r="GE7255" s="81" t="s">
        <v>449</v>
      </c>
      <c r="GF7255" s="81" t="s">
        <v>155</v>
      </c>
      <c r="GG7255" s="81" t="s">
        <v>511</v>
      </c>
      <c r="GH7255" s="81" t="s">
        <v>453</v>
      </c>
      <c r="GI7255" s="81">
        <v>2024</v>
      </c>
      <c r="GJ7255" s="81" t="s">
        <v>201</v>
      </c>
      <c r="GK7255" s="81">
        <v>3.7590224611406181E-2</v>
      </c>
      <c r="GL7255" s="81">
        <v>1.8</v>
      </c>
      <c r="GM7255" s="81">
        <v>2024</v>
      </c>
      <c r="GN7255" s="81" t="s">
        <v>173</v>
      </c>
      <c r="GO7255" s="81">
        <v>1.1148832299820636E-2</v>
      </c>
      <c r="GP7255" s="81">
        <v>10</v>
      </c>
      <c r="GQ7255" s="81">
        <v>0</v>
      </c>
      <c r="GR7255" s="81" t="s">
        <v>448</v>
      </c>
      <c r="GS7255" s="81">
        <v>1.1148832299820636E-2</v>
      </c>
      <c r="GT7255" s="81">
        <v>4.1908711030515786E-4</v>
      </c>
      <c r="GU7255" s="81">
        <v>1.1148832299820636E-2</v>
      </c>
      <c r="GV7255" s="81">
        <v>4.1908711030515786E-4</v>
      </c>
      <c r="GW7255" s="81">
        <v>1.1148832299820636E-2</v>
      </c>
      <c r="GX7255" s="81">
        <v>4.1908711030515786E-4</v>
      </c>
      <c r="GY7255" s="81">
        <v>1.1148832299820636E-2</v>
      </c>
      <c r="GZ7255" s="81">
        <v>4.1908711030515786E-4</v>
      </c>
    </row>
    <row r="7256" spans="98:208" x14ac:dyDescent="0.25">
      <c r="CT7256" s="81" t="s">
        <v>155</v>
      </c>
      <c r="CU7256" s="81" t="s">
        <v>506</v>
      </c>
      <c r="CV7256" s="81" t="s">
        <v>457</v>
      </c>
      <c r="CW7256" s="81">
        <v>2032</v>
      </c>
      <c r="CX7256" s="81">
        <v>0</v>
      </c>
      <c r="CY7256" s="81">
        <v>0</v>
      </c>
      <c r="CZ7256" s="81">
        <v>0</v>
      </c>
      <c r="DA7256" s="81">
        <v>0</v>
      </c>
      <c r="DB7256" s="81">
        <v>15317.99094281729</v>
      </c>
      <c r="DC7256" s="81">
        <v>247.2729921649682</v>
      </c>
      <c r="DD7256" s="81">
        <v>9287.6490955452937</v>
      </c>
      <c r="DE7256" s="81">
        <v>5783.0688551070243</v>
      </c>
      <c r="DF7256" s="81">
        <v>0</v>
      </c>
      <c r="DG7256" s="81">
        <v>0</v>
      </c>
      <c r="DH7256" s="81">
        <v>0</v>
      </c>
      <c r="DI7256" s="81">
        <v>2.7568051219220924</v>
      </c>
      <c r="DJ7256" s="81">
        <v>1.4532988038724691E-6</v>
      </c>
      <c r="DL7256" s="81">
        <v>0</v>
      </c>
      <c r="DM7256" s="81">
        <v>0</v>
      </c>
      <c r="DN7256" s="81">
        <v>0</v>
      </c>
      <c r="DO7256" s="81">
        <v>0</v>
      </c>
      <c r="DP7256" s="81">
        <v>0</v>
      </c>
      <c r="DQ7256" s="81">
        <v>0</v>
      </c>
      <c r="DR7256" s="81">
        <v>0</v>
      </c>
      <c r="DS7256" s="81">
        <v>0</v>
      </c>
      <c r="DT7256" s="81">
        <v>0</v>
      </c>
      <c r="DU7256" s="81">
        <v>0</v>
      </c>
      <c r="DV7256" s="81">
        <v>4.006461586198873E-6</v>
      </c>
      <c r="DW7256" s="81">
        <v>4.006461586198873E-6</v>
      </c>
      <c r="GE7256" s="81" t="s">
        <v>449</v>
      </c>
      <c r="GF7256" s="81" t="s">
        <v>155</v>
      </c>
      <c r="GG7256" s="81" t="s">
        <v>511</v>
      </c>
      <c r="GH7256" s="81" t="s">
        <v>453</v>
      </c>
      <c r="GI7256" s="81">
        <v>2025</v>
      </c>
      <c r="GJ7256" s="81" t="s">
        <v>201</v>
      </c>
      <c r="GK7256" s="81">
        <v>3.7590224611406181E-2</v>
      </c>
      <c r="GL7256" s="81">
        <v>1.8</v>
      </c>
      <c r="GM7256" s="81">
        <v>2025</v>
      </c>
      <c r="GN7256" s="81" t="s">
        <v>173</v>
      </c>
      <c r="GO7256" s="81">
        <v>1.1148832299820636E-2</v>
      </c>
      <c r="GP7256" s="81">
        <v>10</v>
      </c>
      <c r="GQ7256" s="81">
        <v>0</v>
      </c>
      <c r="GR7256" s="81" t="s">
        <v>448</v>
      </c>
      <c r="GS7256" s="81">
        <v>1.1148832299820636E-2</v>
      </c>
      <c r="GT7256" s="81">
        <v>4.1908711030515786E-4</v>
      </c>
      <c r="GU7256" s="81">
        <v>1.1148832299820636E-2</v>
      </c>
      <c r="GV7256" s="81">
        <v>4.1908711030515786E-4</v>
      </c>
      <c r="GW7256" s="81">
        <v>1.1148832299820636E-2</v>
      </c>
      <c r="GX7256" s="81">
        <v>4.1908711030515786E-4</v>
      </c>
      <c r="GY7256" s="81">
        <v>1.1148832299820636E-2</v>
      </c>
      <c r="GZ7256" s="81">
        <v>4.1908711030515786E-4</v>
      </c>
    </row>
    <row r="7257" spans="98:208" x14ac:dyDescent="0.25">
      <c r="CT7257" s="81" t="s">
        <v>155</v>
      </c>
      <c r="CU7257" s="81" t="s">
        <v>506</v>
      </c>
      <c r="CV7257" s="81" t="s">
        <v>458</v>
      </c>
      <c r="CW7257" s="81">
        <v>2020</v>
      </c>
      <c r="CX7257" s="81">
        <v>0</v>
      </c>
      <c r="CY7257" s="81">
        <v>0</v>
      </c>
      <c r="CZ7257" s="81">
        <v>0</v>
      </c>
      <c r="DA7257" s="81">
        <v>0</v>
      </c>
      <c r="DB7257" s="81">
        <v>8807.9522308765336</v>
      </c>
      <c r="DC7257" s="81">
        <v>222.22942162784969</v>
      </c>
      <c r="DD7257" s="81">
        <v>8585.7228092486857</v>
      </c>
      <c r="DE7257" s="81">
        <v>0</v>
      </c>
      <c r="DF7257" s="81">
        <v>2.4775985538150294</v>
      </c>
      <c r="DG7257" s="81">
        <v>0</v>
      </c>
      <c r="DH7257" s="81">
        <v>0</v>
      </c>
      <c r="DI7257" s="81">
        <v>0</v>
      </c>
      <c r="DJ7257" s="81">
        <v>1.4532988038724691E-6</v>
      </c>
      <c r="DL7257" s="81">
        <v>0</v>
      </c>
      <c r="DM7257" s="81">
        <v>3.6006910147355413E-6</v>
      </c>
      <c r="DN7257" s="81">
        <v>3.6006910147355413E-6</v>
      </c>
      <c r="DO7257" s="81">
        <v>0</v>
      </c>
      <c r="DP7257" s="81">
        <v>0</v>
      </c>
      <c r="DQ7257" s="81">
        <v>0</v>
      </c>
      <c r="DR7257" s="81">
        <v>0</v>
      </c>
      <c r="DS7257" s="81">
        <v>0</v>
      </c>
      <c r="DT7257" s="81">
        <v>0</v>
      </c>
      <c r="DU7257" s="81">
        <v>0</v>
      </c>
      <c r="DV7257" s="81">
        <v>0</v>
      </c>
      <c r="DW7257" s="81">
        <v>0</v>
      </c>
      <c r="GE7257" s="81" t="s">
        <v>449</v>
      </c>
      <c r="GF7257" s="81" t="s">
        <v>155</v>
      </c>
      <c r="GG7257" s="81" t="s">
        <v>511</v>
      </c>
      <c r="GH7257" s="81" t="s">
        <v>453</v>
      </c>
      <c r="GI7257" s="81">
        <v>2026</v>
      </c>
      <c r="GJ7257" s="81" t="s">
        <v>201</v>
      </c>
      <c r="GK7257" s="81">
        <v>3.7590224611406181E-2</v>
      </c>
      <c r="GL7257" s="81">
        <v>1.8</v>
      </c>
      <c r="GM7257" s="81">
        <v>2026</v>
      </c>
      <c r="GN7257" s="81" t="s">
        <v>173</v>
      </c>
      <c r="GO7257" s="81">
        <v>1.1148832299820636E-2</v>
      </c>
      <c r="GP7257" s="81">
        <v>10</v>
      </c>
      <c r="GQ7257" s="81">
        <v>0</v>
      </c>
      <c r="GR7257" s="81" t="s">
        <v>448</v>
      </c>
      <c r="GS7257" s="81">
        <v>1.1148832299820636E-2</v>
      </c>
      <c r="GT7257" s="81">
        <v>4.1908711030515786E-4</v>
      </c>
      <c r="GU7257" s="81">
        <v>1.1148832299820636E-2</v>
      </c>
      <c r="GV7257" s="81">
        <v>4.1908711030515786E-4</v>
      </c>
      <c r="GW7257" s="81">
        <v>1.1148832299820636E-2</v>
      </c>
      <c r="GX7257" s="81">
        <v>4.1908711030515786E-4</v>
      </c>
      <c r="GY7257" s="81">
        <v>1.1148832299820636E-2</v>
      </c>
      <c r="GZ7257" s="81">
        <v>4.1908711030515786E-4</v>
      </c>
    </row>
    <row r="7258" spans="98:208" x14ac:dyDescent="0.25">
      <c r="CT7258" s="81" t="s">
        <v>155</v>
      </c>
      <c r="CU7258" s="81" t="s">
        <v>506</v>
      </c>
      <c r="CV7258" s="81" t="s">
        <v>458</v>
      </c>
      <c r="CW7258" s="81">
        <v>2021</v>
      </c>
      <c r="CX7258" s="81">
        <v>0</v>
      </c>
      <c r="CY7258" s="81">
        <v>0</v>
      </c>
      <c r="CZ7258" s="81">
        <v>0</v>
      </c>
      <c r="DA7258" s="81">
        <v>0</v>
      </c>
      <c r="DB7258" s="81">
        <v>8807.9522308765336</v>
      </c>
      <c r="DC7258" s="81">
        <v>222.22942162784969</v>
      </c>
      <c r="DD7258" s="81">
        <v>8585.7228092486857</v>
      </c>
      <c r="DE7258" s="81">
        <v>0</v>
      </c>
      <c r="DF7258" s="81">
        <v>2.4775985538150294</v>
      </c>
      <c r="DG7258" s="81">
        <v>2.4775985538150294</v>
      </c>
      <c r="DH7258" s="81">
        <v>0</v>
      </c>
      <c r="DI7258" s="81">
        <v>0</v>
      </c>
      <c r="DJ7258" s="81">
        <v>1.4532988038724691E-6</v>
      </c>
      <c r="DL7258" s="81">
        <v>0</v>
      </c>
      <c r="DM7258" s="81">
        <v>3.6006910147355413E-6</v>
      </c>
      <c r="DN7258" s="81">
        <v>3.6006910147355413E-6</v>
      </c>
      <c r="DO7258" s="81">
        <v>0</v>
      </c>
      <c r="DP7258" s="81">
        <v>3.6006910147355413E-6</v>
      </c>
      <c r="DQ7258" s="81">
        <v>3.6006910147355413E-6</v>
      </c>
      <c r="DR7258" s="81">
        <v>0</v>
      </c>
      <c r="DS7258" s="81">
        <v>0</v>
      </c>
      <c r="DT7258" s="81">
        <v>0</v>
      </c>
      <c r="DU7258" s="81">
        <v>0</v>
      </c>
      <c r="DV7258" s="81">
        <v>0</v>
      </c>
      <c r="DW7258" s="81">
        <v>0</v>
      </c>
      <c r="GE7258" s="81" t="s">
        <v>449</v>
      </c>
      <c r="GF7258" s="81" t="s">
        <v>155</v>
      </c>
      <c r="GG7258" s="81" t="s">
        <v>511</v>
      </c>
      <c r="GH7258" s="81" t="s">
        <v>453</v>
      </c>
      <c r="GI7258" s="81">
        <v>2027</v>
      </c>
      <c r="GJ7258" s="81" t="s">
        <v>201</v>
      </c>
      <c r="GK7258" s="81">
        <v>3.7590224611406181E-2</v>
      </c>
      <c r="GL7258" s="81">
        <v>1.8</v>
      </c>
      <c r="GM7258" s="81">
        <v>2027</v>
      </c>
      <c r="GN7258" s="81" t="s">
        <v>173</v>
      </c>
      <c r="GO7258" s="81">
        <v>1.1148832299820636E-2</v>
      </c>
      <c r="GP7258" s="81">
        <v>10</v>
      </c>
      <c r="GQ7258" s="81">
        <v>0</v>
      </c>
      <c r="GR7258" s="81" t="s">
        <v>448</v>
      </c>
      <c r="GS7258" s="81">
        <v>1.1148832299820636E-2</v>
      </c>
      <c r="GT7258" s="81">
        <v>4.1908711030515786E-4</v>
      </c>
      <c r="GU7258" s="81">
        <v>1.1148832299820636E-2</v>
      </c>
      <c r="GV7258" s="81">
        <v>4.1908711030515786E-4</v>
      </c>
      <c r="GW7258" s="81">
        <v>1.1148832299820636E-2</v>
      </c>
      <c r="GX7258" s="81">
        <v>4.1908711030515786E-4</v>
      </c>
      <c r="GY7258" s="81">
        <v>1.1148832299820636E-2</v>
      </c>
      <c r="GZ7258" s="81">
        <v>4.1908711030515786E-4</v>
      </c>
    </row>
    <row r="7259" spans="98:208" x14ac:dyDescent="0.25">
      <c r="CT7259" s="81" t="s">
        <v>155</v>
      </c>
      <c r="CU7259" s="81" t="s">
        <v>506</v>
      </c>
      <c r="CV7259" s="81" t="s">
        <v>458</v>
      </c>
      <c r="CW7259" s="81">
        <v>2022</v>
      </c>
      <c r="CX7259" s="81">
        <v>0</v>
      </c>
      <c r="CY7259" s="81">
        <v>0</v>
      </c>
      <c r="CZ7259" s="81">
        <v>0</v>
      </c>
      <c r="DA7259" s="81">
        <v>0</v>
      </c>
      <c r="DB7259" s="81">
        <v>8807.9522308765336</v>
      </c>
      <c r="DC7259" s="81">
        <v>222.22942162784969</v>
      </c>
      <c r="DD7259" s="81">
        <v>8585.7228092486857</v>
      </c>
      <c r="DE7259" s="81">
        <v>0</v>
      </c>
      <c r="DF7259" s="81">
        <v>2.4775985538150294</v>
      </c>
      <c r="DG7259" s="81">
        <v>2.4775985538150294</v>
      </c>
      <c r="DH7259" s="81">
        <v>2.4775985538150294</v>
      </c>
      <c r="DI7259" s="81">
        <v>0</v>
      </c>
      <c r="DJ7259" s="81">
        <v>1.4532988038724691E-6</v>
      </c>
      <c r="DL7259" s="81">
        <v>0</v>
      </c>
      <c r="DM7259" s="81">
        <v>3.6006910147355413E-6</v>
      </c>
      <c r="DN7259" s="81">
        <v>3.6006910147355413E-6</v>
      </c>
      <c r="DO7259" s="81">
        <v>0</v>
      </c>
      <c r="DP7259" s="81">
        <v>3.6006910147355413E-6</v>
      </c>
      <c r="DQ7259" s="81">
        <v>3.6006910147355413E-6</v>
      </c>
      <c r="DR7259" s="81">
        <v>0</v>
      </c>
      <c r="DS7259" s="81">
        <v>3.6006910147355413E-6</v>
      </c>
      <c r="DT7259" s="81">
        <v>3.6006910147355413E-6</v>
      </c>
      <c r="DU7259" s="81">
        <v>0</v>
      </c>
      <c r="DV7259" s="81">
        <v>0</v>
      </c>
      <c r="DW7259" s="81">
        <v>0</v>
      </c>
      <c r="GE7259" s="81" t="s">
        <v>449</v>
      </c>
      <c r="GF7259" s="81" t="s">
        <v>155</v>
      </c>
      <c r="GG7259" s="81" t="s">
        <v>511</v>
      </c>
      <c r="GH7259" s="81" t="s">
        <v>453</v>
      </c>
      <c r="GI7259" s="81">
        <v>2028</v>
      </c>
      <c r="GJ7259" s="81" t="s">
        <v>201</v>
      </c>
      <c r="GK7259" s="81">
        <v>3.9055083184902299E-2</v>
      </c>
      <c r="GL7259" s="81">
        <v>1.8</v>
      </c>
      <c r="GM7259" s="81">
        <v>2028</v>
      </c>
      <c r="GN7259" s="81" t="s">
        <v>173</v>
      </c>
      <c r="GO7259" s="81">
        <v>1.1148832299820636E-2</v>
      </c>
      <c r="GP7259" s="81">
        <v>10</v>
      </c>
      <c r="GQ7259" s="81">
        <v>0</v>
      </c>
      <c r="GR7259" s="81" t="s">
        <v>448</v>
      </c>
      <c r="GS7259" s="81">
        <v>1.1148832299820636E-2</v>
      </c>
      <c r="GT7259" s="81">
        <v>4.3541857288402057E-4</v>
      </c>
      <c r="GU7259" s="81">
        <v>1.1148832299820636E-2</v>
      </c>
      <c r="GV7259" s="81">
        <v>4.3541857288402057E-4</v>
      </c>
      <c r="GW7259" s="81">
        <v>1.1148832299820636E-2</v>
      </c>
      <c r="GX7259" s="81">
        <v>4.3541857288402057E-4</v>
      </c>
      <c r="GY7259" s="81">
        <v>1.1148832299820636E-2</v>
      </c>
      <c r="GZ7259" s="81">
        <v>4.3541857288402057E-4</v>
      </c>
    </row>
    <row r="7260" spans="98:208" x14ac:dyDescent="0.25">
      <c r="CT7260" s="81" t="s">
        <v>155</v>
      </c>
      <c r="CU7260" s="81" t="s">
        <v>506</v>
      </c>
      <c r="CV7260" s="81" t="s">
        <v>458</v>
      </c>
      <c r="CW7260" s="81">
        <v>2023</v>
      </c>
      <c r="CX7260" s="81">
        <v>0</v>
      </c>
      <c r="CY7260" s="81">
        <v>0</v>
      </c>
      <c r="CZ7260" s="81">
        <v>0</v>
      </c>
      <c r="DA7260" s="81">
        <v>0</v>
      </c>
      <c r="DB7260" s="81">
        <v>9129.746070237321</v>
      </c>
      <c r="DC7260" s="81">
        <v>233.23007680795911</v>
      </c>
      <c r="DD7260" s="81">
        <v>8896.5159934293606</v>
      </c>
      <c r="DE7260" s="81">
        <v>0</v>
      </c>
      <c r="DF7260" s="81">
        <v>2.6002430136062222</v>
      </c>
      <c r="DG7260" s="81">
        <v>2.6002430136062222</v>
      </c>
      <c r="DH7260" s="81">
        <v>2.6002430136062222</v>
      </c>
      <c r="DI7260" s="81">
        <v>2.6002430136062222</v>
      </c>
      <c r="DJ7260" s="81">
        <v>1.4532988038724691E-6</v>
      </c>
      <c r="DL7260" s="81">
        <v>0</v>
      </c>
      <c r="DM7260" s="81">
        <v>3.7789300614516672E-6</v>
      </c>
      <c r="DN7260" s="81">
        <v>3.7789300614516672E-6</v>
      </c>
      <c r="DO7260" s="81">
        <v>0</v>
      </c>
      <c r="DP7260" s="81">
        <v>3.7789300614516672E-6</v>
      </c>
      <c r="DQ7260" s="81">
        <v>3.7789300614516672E-6</v>
      </c>
      <c r="DR7260" s="81">
        <v>0</v>
      </c>
      <c r="DS7260" s="81">
        <v>3.7789300614516672E-6</v>
      </c>
      <c r="DT7260" s="81">
        <v>3.7789300614516672E-6</v>
      </c>
      <c r="DU7260" s="81">
        <v>0</v>
      </c>
      <c r="DV7260" s="81">
        <v>3.7789300614516672E-6</v>
      </c>
      <c r="DW7260" s="81">
        <v>3.7789300614516672E-6</v>
      </c>
      <c r="GE7260" s="81" t="s">
        <v>449</v>
      </c>
      <c r="GF7260" s="81" t="s">
        <v>155</v>
      </c>
      <c r="GG7260" s="81" t="s">
        <v>511</v>
      </c>
      <c r="GH7260" s="81" t="s">
        <v>453</v>
      </c>
      <c r="GI7260" s="81">
        <v>2029</v>
      </c>
      <c r="GJ7260" s="81" t="s">
        <v>201</v>
      </c>
      <c r="GK7260" s="81">
        <v>3.9055083184902299E-2</v>
      </c>
      <c r="GL7260" s="81">
        <v>1.8</v>
      </c>
      <c r="GM7260" s="81">
        <v>2029</v>
      </c>
      <c r="GN7260" s="81" t="s">
        <v>173</v>
      </c>
      <c r="GO7260" s="81">
        <v>1.1148832299820636E-2</v>
      </c>
      <c r="GP7260" s="81">
        <v>10</v>
      </c>
      <c r="GQ7260" s="81">
        <v>0</v>
      </c>
      <c r="GR7260" s="81" t="s">
        <v>448</v>
      </c>
      <c r="GS7260" s="81">
        <v>1.1148832299820636E-2</v>
      </c>
      <c r="GT7260" s="81">
        <v>4.3541857288402057E-4</v>
      </c>
      <c r="GU7260" s="81">
        <v>1.1148832299820636E-2</v>
      </c>
      <c r="GV7260" s="81">
        <v>4.3541857288402057E-4</v>
      </c>
      <c r="GW7260" s="81">
        <v>1.1148832299820636E-2</v>
      </c>
      <c r="GX7260" s="81">
        <v>4.3541857288402057E-4</v>
      </c>
      <c r="GY7260" s="81">
        <v>1.1148832299820636E-2</v>
      </c>
      <c r="GZ7260" s="81">
        <v>4.3541857288402057E-4</v>
      </c>
    </row>
    <row r="7261" spans="98:208" x14ac:dyDescent="0.25">
      <c r="CT7261" s="81" t="s">
        <v>155</v>
      </c>
      <c r="CU7261" s="81" t="s">
        <v>506</v>
      </c>
      <c r="CV7261" s="81" t="s">
        <v>458</v>
      </c>
      <c r="CW7261" s="81">
        <v>2024</v>
      </c>
      <c r="CX7261" s="81">
        <v>0</v>
      </c>
      <c r="CY7261" s="81">
        <v>0</v>
      </c>
      <c r="CZ7261" s="81">
        <v>0</v>
      </c>
      <c r="DA7261" s="81">
        <v>0</v>
      </c>
      <c r="DB7261" s="81">
        <v>9129.746070237321</v>
      </c>
      <c r="DC7261" s="81">
        <v>233.23007680795911</v>
      </c>
      <c r="DD7261" s="81">
        <v>8896.5159934293606</v>
      </c>
      <c r="DE7261" s="81">
        <v>0</v>
      </c>
      <c r="DF7261" s="81">
        <v>2.6002430136062222</v>
      </c>
      <c r="DG7261" s="81">
        <v>2.6002430136062222</v>
      </c>
      <c r="DH7261" s="81">
        <v>2.6002430136062222</v>
      </c>
      <c r="DI7261" s="81">
        <v>2.6002430136062222</v>
      </c>
      <c r="DJ7261" s="81">
        <v>1.4532988038724691E-6</v>
      </c>
      <c r="DL7261" s="81">
        <v>0</v>
      </c>
      <c r="DM7261" s="81">
        <v>3.7789300614516672E-6</v>
      </c>
      <c r="DN7261" s="81">
        <v>3.7789300614516672E-6</v>
      </c>
      <c r="DO7261" s="81">
        <v>0</v>
      </c>
      <c r="DP7261" s="81">
        <v>3.7789300614516672E-6</v>
      </c>
      <c r="DQ7261" s="81">
        <v>3.7789300614516672E-6</v>
      </c>
      <c r="DR7261" s="81">
        <v>0</v>
      </c>
      <c r="DS7261" s="81">
        <v>3.7789300614516672E-6</v>
      </c>
      <c r="DT7261" s="81">
        <v>3.7789300614516672E-6</v>
      </c>
      <c r="DU7261" s="81">
        <v>0</v>
      </c>
      <c r="DV7261" s="81">
        <v>3.7789300614516672E-6</v>
      </c>
      <c r="DW7261" s="81">
        <v>3.7789300614516672E-6</v>
      </c>
      <c r="GE7261" s="81" t="s">
        <v>449</v>
      </c>
      <c r="GF7261" s="81" t="s">
        <v>155</v>
      </c>
      <c r="GG7261" s="81" t="s">
        <v>511</v>
      </c>
      <c r="GH7261" s="81" t="s">
        <v>453</v>
      </c>
      <c r="GI7261" s="81">
        <v>2030</v>
      </c>
      <c r="GJ7261" s="81" t="s">
        <v>201</v>
      </c>
      <c r="GK7261" s="81">
        <v>3.9055083184902299E-2</v>
      </c>
      <c r="GL7261" s="81">
        <v>1.8</v>
      </c>
      <c r="GM7261" s="81">
        <v>2030</v>
      </c>
      <c r="GN7261" s="81" t="s">
        <v>173</v>
      </c>
      <c r="GO7261" s="81">
        <v>1.1148832299820636E-2</v>
      </c>
      <c r="GP7261" s="81">
        <v>10</v>
      </c>
      <c r="GQ7261" s="81">
        <v>0</v>
      </c>
      <c r="GR7261" s="81" t="s">
        <v>448</v>
      </c>
      <c r="GS7261" s="81">
        <v>0</v>
      </c>
      <c r="GT7261" s="81">
        <v>0</v>
      </c>
      <c r="GU7261" s="81">
        <v>1.1148832299820636E-2</v>
      </c>
      <c r="GV7261" s="81">
        <v>4.3541857288402057E-4</v>
      </c>
      <c r="GW7261" s="81">
        <v>1.1148832299820636E-2</v>
      </c>
      <c r="GX7261" s="81">
        <v>4.3541857288402057E-4</v>
      </c>
      <c r="GY7261" s="81">
        <v>1.1148832299820636E-2</v>
      </c>
      <c r="GZ7261" s="81">
        <v>4.3541857288402057E-4</v>
      </c>
    </row>
    <row r="7262" spans="98:208" x14ac:dyDescent="0.25">
      <c r="CT7262" s="81" t="s">
        <v>155</v>
      </c>
      <c r="CU7262" s="81" t="s">
        <v>506</v>
      </c>
      <c r="CV7262" s="81" t="s">
        <v>458</v>
      </c>
      <c r="CW7262" s="81">
        <v>2025</v>
      </c>
      <c r="CX7262" s="81">
        <v>0</v>
      </c>
      <c r="CY7262" s="81">
        <v>0</v>
      </c>
      <c r="CZ7262" s="81">
        <v>0</v>
      </c>
      <c r="DA7262" s="81">
        <v>0</v>
      </c>
      <c r="DB7262" s="81">
        <v>9129.746070237321</v>
      </c>
      <c r="DC7262" s="81">
        <v>233.23007680795911</v>
      </c>
      <c r="DD7262" s="81">
        <v>8896.5159934293606</v>
      </c>
      <c r="DE7262" s="81">
        <v>0</v>
      </c>
      <c r="DF7262" s="81">
        <v>2.6002430136062222</v>
      </c>
      <c r="DG7262" s="81">
        <v>2.6002430136062222</v>
      </c>
      <c r="DH7262" s="81">
        <v>2.6002430136062222</v>
      </c>
      <c r="DI7262" s="81">
        <v>2.6002430136062222</v>
      </c>
      <c r="DJ7262" s="81">
        <v>1.4532988038724691E-6</v>
      </c>
      <c r="DL7262" s="81">
        <v>0</v>
      </c>
      <c r="DM7262" s="81">
        <v>3.7789300614516672E-6</v>
      </c>
      <c r="DN7262" s="81">
        <v>3.7789300614516672E-6</v>
      </c>
      <c r="DO7262" s="81">
        <v>0</v>
      </c>
      <c r="DP7262" s="81">
        <v>3.7789300614516672E-6</v>
      </c>
      <c r="DQ7262" s="81">
        <v>3.7789300614516672E-6</v>
      </c>
      <c r="DR7262" s="81">
        <v>0</v>
      </c>
      <c r="DS7262" s="81">
        <v>3.7789300614516672E-6</v>
      </c>
      <c r="DT7262" s="81">
        <v>3.7789300614516672E-6</v>
      </c>
      <c r="DU7262" s="81">
        <v>0</v>
      </c>
      <c r="DV7262" s="81">
        <v>3.7789300614516672E-6</v>
      </c>
      <c r="DW7262" s="81">
        <v>3.7789300614516672E-6</v>
      </c>
      <c r="GE7262" s="81" t="s">
        <v>449</v>
      </c>
      <c r="GF7262" s="81" t="s">
        <v>155</v>
      </c>
      <c r="GG7262" s="81" t="s">
        <v>511</v>
      </c>
      <c r="GH7262" s="81" t="s">
        <v>453</v>
      </c>
      <c r="GI7262" s="81">
        <v>2031</v>
      </c>
      <c r="GJ7262" s="81" t="s">
        <v>201</v>
      </c>
      <c r="GK7262" s="81">
        <v>3.9055083184902299E-2</v>
      </c>
      <c r="GL7262" s="81">
        <v>1.8</v>
      </c>
      <c r="GM7262" s="81">
        <v>2031</v>
      </c>
      <c r="GN7262" s="81" t="s">
        <v>173</v>
      </c>
      <c r="GO7262" s="81">
        <v>1.1148832299820636E-2</v>
      </c>
      <c r="GP7262" s="81">
        <v>10</v>
      </c>
      <c r="GQ7262" s="81">
        <v>0</v>
      </c>
      <c r="GR7262" s="81" t="s">
        <v>448</v>
      </c>
      <c r="GS7262" s="81">
        <v>0</v>
      </c>
      <c r="GT7262" s="81">
        <v>0</v>
      </c>
      <c r="GU7262" s="81">
        <v>0</v>
      </c>
      <c r="GV7262" s="81">
        <v>0</v>
      </c>
      <c r="GW7262" s="81">
        <v>1.1148832299820636E-2</v>
      </c>
      <c r="GX7262" s="81">
        <v>4.3541857288402057E-4</v>
      </c>
      <c r="GY7262" s="81">
        <v>1.1148832299820636E-2</v>
      </c>
      <c r="GZ7262" s="81">
        <v>4.3541857288402057E-4</v>
      </c>
    </row>
    <row r="7263" spans="98:208" x14ac:dyDescent="0.25">
      <c r="CT7263" s="81" t="s">
        <v>155</v>
      </c>
      <c r="CU7263" s="81" t="s">
        <v>506</v>
      </c>
      <c r="CV7263" s="81" t="s">
        <v>458</v>
      </c>
      <c r="CW7263" s="81">
        <v>2026</v>
      </c>
      <c r="CX7263" s="81">
        <v>0</v>
      </c>
      <c r="CY7263" s="81">
        <v>0</v>
      </c>
      <c r="CZ7263" s="81">
        <v>0</v>
      </c>
      <c r="DA7263" s="81">
        <v>0</v>
      </c>
      <c r="DB7263" s="81">
        <v>9129.746070237321</v>
      </c>
      <c r="DC7263" s="81">
        <v>233.23007680795911</v>
      </c>
      <c r="DD7263" s="81">
        <v>8896.5159934293606</v>
      </c>
      <c r="DE7263" s="81">
        <v>0</v>
      </c>
      <c r="DF7263" s="81">
        <v>2.6002430136062222</v>
      </c>
      <c r="DG7263" s="81">
        <v>2.6002430136062222</v>
      </c>
      <c r="DH7263" s="81">
        <v>2.6002430136062222</v>
      </c>
      <c r="DI7263" s="81">
        <v>2.6002430136062222</v>
      </c>
      <c r="DJ7263" s="81">
        <v>1.4532988038724691E-6</v>
      </c>
      <c r="DL7263" s="81">
        <v>0</v>
      </c>
      <c r="DM7263" s="81">
        <v>3.7789300614516672E-6</v>
      </c>
      <c r="DN7263" s="81">
        <v>3.7789300614516672E-6</v>
      </c>
      <c r="DO7263" s="81">
        <v>0</v>
      </c>
      <c r="DP7263" s="81">
        <v>3.7789300614516672E-6</v>
      </c>
      <c r="DQ7263" s="81">
        <v>3.7789300614516672E-6</v>
      </c>
      <c r="DR7263" s="81">
        <v>0</v>
      </c>
      <c r="DS7263" s="81">
        <v>3.7789300614516672E-6</v>
      </c>
      <c r="DT7263" s="81">
        <v>3.7789300614516672E-6</v>
      </c>
      <c r="DU7263" s="81">
        <v>0</v>
      </c>
      <c r="DV7263" s="81">
        <v>3.7789300614516672E-6</v>
      </c>
      <c r="DW7263" s="81">
        <v>3.7789300614516672E-6</v>
      </c>
      <c r="GE7263" s="81" t="s">
        <v>449</v>
      </c>
      <c r="GF7263" s="81" t="s">
        <v>155</v>
      </c>
      <c r="GG7263" s="81" t="s">
        <v>511</v>
      </c>
      <c r="GH7263" s="81" t="s">
        <v>453</v>
      </c>
      <c r="GI7263" s="81">
        <v>2032</v>
      </c>
      <c r="GJ7263" s="81" t="s">
        <v>201</v>
      </c>
      <c r="GK7263" s="81">
        <v>3.9055083184902299E-2</v>
      </c>
      <c r="GL7263" s="81">
        <v>1.8</v>
      </c>
      <c r="GM7263" s="81">
        <v>2032</v>
      </c>
      <c r="GN7263" s="81" t="s">
        <v>173</v>
      </c>
      <c r="GO7263" s="81">
        <v>1.1148832299820636E-2</v>
      </c>
      <c r="GP7263" s="81">
        <v>10</v>
      </c>
      <c r="GQ7263" s="81">
        <v>0</v>
      </c>
      <c r="GR7263" s="81" t="s">
        <v>448</v>
      </c>
      <c r="GS7263" s="81">
        <v>0</v>
      </c>
      <c r="GT7263" s="81">
        <v>0</v>
      </c>
      <c r="GU7263" s="81">
        <v>0</v>
      </c>
      <c r="GV7263" s="81">
        <v>0</v>
      </c>
      <c r="GW7263" s="81">
        <v>0</v>
      </c>
      <c r="GX7263" s="81">
        <v>0</v>
      </c>
      <c r="GY7263" s="81">
        <v>1.1148832299820636E-2</v>
      </c>
      <c r="GZ7263" s="81">
        <v>4.3541857288402057E-4</v>
      </c>
    </row>
    <row r="7264" spans="98:208" x14ac:dyDescent="0.25">
      <c r="CT7264" s="81" t="s">
        <v>155</v>
      </c>
      <c r="CU7264" s="81" t="s">
        <v>506</v>
      </c>
      <c r="CV7264" s="81" t="s">
        <v>458</v>
      </c>
      <c r="CW7264" s="81">
        <v>2027</v>
      </c>
      <c r="CX7264" s="81">
        <v>0</v>
      </c>
      <c r="CY7264" s="81">
        <v>0</v>
      </c>
      <c r="CZ7264" s="81">
        <v>0</v>
      </c>
      <c r="DA7264" s="81">
        <v>0</v>
      </c>
      <c r="DB7264" s="81">
        <v>9129.746070237321</v>
      </c>
      <c r="DC7264" s="81">
        <v>233.23007680795911</v>
      </c>
      <c r="DD7264" s="81">
        <v>8896.5159934293606</v>
      </c>
      <c r="DE7264" s="81">
        <v>0</v>
      </c>
      <c r="DF7264" s="81">
        <v>2.6002430136062222</v>
      </c>
      <c r="DG7264" s="81">
        <v>2.6002430136062222</v>
      </c>
      <c r="DH7264" s="81">
        <v>2.6002430136062222</v>
      </c>
      <c r="DI7264" s="81">
        <v>2.6002430136062222</v>
      </c>
      <c r="DJ7264" s="81">
        <v>1.4532988038724691E-6</v>
      </c>
      <c r="DL7264" s="81">
        <v>0</v>
      </c>
      <c r="DM7264" s="81">
        <v>3.7789300614516672E-6</v>
      </c>
      <c r="DN7264" s="81">
        <v>3.7789300614516672E-6</v>
      </c>
      <c r="DO7264" s="81">
        <v>0</v>
      </c>
      <c r="DP7264" s="81">
        <v>3.7789300614516672E-6</v>
      </c>
      <c r="DQ7264" s="81">
        <v>3.7789300614516672E-6</v>
      </c>
      <c r="DR7264" s="81">
        <v>0</v>
      </c>
      <c r="DS7264" s="81">
        <v>3.7789300614516672E-6</v>
      </c>
      <c r="DT7264" s="81">
        <v>3.7789300614516672E-6</v>
      </c>
      <c r="DU7264" s="81">
        <v>0</v>
      </c>
      <c r="DV7264" s="81">
        <v>3.7789300614516672E-6</v>
      </c>
      <c r="DW7264" s="81">
        <v>3.7789300614516672E-6</v>
      </c>
      <c r="GE7264" s="81" t="s">
        <v>449</v>
      </c>
      <c r="GF7264" s="81" t="s">
        <v>155</v>
      </c>
      <c r="GG7264" s="81" t="s">
        <v>512</v>
      </c>
      <c r="GH7264" s="81" t="s">
        <v>457</v>
      </c>
      <c r="GI7264" s="81">
        <v>2020</v>
      </c>
      <c r="GJ7264" s="81" t="s">
        <v>201</v>
      </c>
      <c r="GK7264" s="81">
        <v>222.2294216278319</v>
      </c>
      <c r="GL7264" s="81">
        <v>170.752815</v>
      </c>
      <c r="GM7264" s="81">
        <v>2020</v>
      </c>
      <c r="GN7264" s="81" t="s">
        <v>173</v>
      </c>
      <c r="GO7264" s="81">
        <v>1.1148832299820636E-2</v>
      </c>
      <c r="GP7264" s="81">
        <v>10</v>
      </c>
      <c r="GQ7264" s="81">
        <v>0</v>
      </c>
      <c r="GR7264" s="81" t="s">
        <v>448</v>
      </c>
      <c r="GS7264" s="81">
        <v>1.1148832299820636E-2</v>
      </c>
      <c r="GT7264" s="81">
        <v>2.4775985538148309</v>
      </c>
      <c r="GU7264" s="81">
        <v>0</v>
      </c>
      <c r="GV7264" s="81">
        <v>0</v>
      </c>
      <c r="GW7264" s="81">
        <v>0</v>
      </c>
      <c r="GX7264" s="81">
        <v>0</v>
      </c>
      <c r="GY7264" s="81">
        <v>0</v>
      </c>
      <c r="GZ7264" s="81">
        <v>0</v>
      </c>
    </row>
    <row r="7265" spans="98:208" x14ac:dyDescent="0.25">
      <c r="CT7265" s="81" t="s">
        <v>155</v>
      </c>
      <c r="CU7265" s="81" t="s">
        <v>506</v>
      </c>
      <c r="CV7265" s="81" t="s">
        <v>458</v>
      </c>
      <c r="CW7265" s="81">
        <v>2028</v>
      </c>
      <c r="CX7265" s="81">
        <v>0</v>
      </c>
      <c r="CY7265" s="81">
        <v>0</v>
      </c>
      <c r="CZ7265" s="81">
        <v>0</v>
      </c>
      <c r="DA7265" s="81">
        <v>0</v>
      </c>
      <c r="DB7265" s="81">
        <v>9534.9220877102616</v>
      </c>
      <c r="DC7265" s="81">
        <v>247.2729921649682</v>
      </c>
      <c r="DD7265" s="81">
        <v>9287.6490955452937</v>
      </c>
      <c r="DE7265" s="81">
        <v>0</v>
      </c>
      <c r="DF7265" s="81">
        <v>2.7568051219220924</v>
      </c>
      <c r="DG7265" s="81">
        <v>2.7568051219220924</v>
      </c>
      <c r="DH7265" s="81">
        <v>2.7568051219220924</v>
      </c>
      <c r="DI7265" s="81">
        <v>2.7568051219220924</v>
      </c>
      <c r="DJ7265" s="81">
        <v>1.4532988038724691E-6</v>
      </c>
      <c r="DL7265" s="81">
        <v>0</v>
      </c>
      <c r="DM7265" s="81">
        <v>4.006461586198873E-6</v>
      </c>
      <c r="DN7265" s="81">
        <v>4.006461586198873E-6</v>
      </c>
      <c r="DO7265" s="81">
        <v>0</v>
      </c>
      <c r="DP7265" s="81">
        <v>4.006461586198873E-6</v>
      </c>
      <c r="DQ7265" s="81">
        <v>4.006461586198873E-6</v>
      </c>
      <c r="DR7265" s="81">
        <v>0</v>
      </c>
      <c r="DS7265" s="81">
        <v>4.006461586198873E-6</v>
      </c>
      <c r="DT7265" s="81">
        <v>4.006461586198873E-6</v>
      </c>
      <c r="DU7265" s="81">
        <v>0</v>
      </c>
      <c r="DV7265" s="81">
        <v>4.006461586198873E-6</v>
      </c>
      <c r="DW7265" s="81">
        <v>4.006461586198873E-6</v>
      </c>
      <c r="GE7265" s="81" t="s">
        <v>449</v>
      </c>
      <c r="GF7265" s="81" t="s">
        <v>155</v>
      </c>
      <c r="GG7265" s="81" t="s">
        <v>512</v>
      </c>
      <c r="GH7265" s="81" t="s">
        <v>458</v>
      </c>
      <c r="GI7265" s="81">
        <v>2020</v>
      </c>
      <c r="GJ7265" s="81" t="s">
        <v>201</v>
      </c>
      <c r="GK7265" s="81">
        <v>222.2294216278321</v>
      </c>
      <c r="GL7265" s="81">
        <v>170.752815</v>
      </c>
      <c r="GM7265" s="81">
        <v>2020</v>
      </c>
      <c r="GN7265" s="81" t="s">
        <v>173</v>
      </c>
      <c r="GO7265" s="81">
        <v>1.1148832299820636E-2</v>
      </c>
      <c r="GP7265" s="81">
        <v>10</v>
      </c>
      <c r="GQ7265" s="81">
        <v>0</v>
      </c>
      <c r="GR7265" s="81" t="s">
        <v>448</v>
      </c>
      <c r="GS7265" s="81">
        <v>1.1148832299820636E-2</v>
      </c>
      <c r="GT7265" s="81">
        <v>2.4775985538148331</v>
      </c>
      <c r="GU7265" s="81">
        <v>0</v>
      </c>
      <c r="GV7265" s="81">
        <v>0</v>
      </c>
      <c r="GW7265" s="81">
        <v>0</v>
      </c>
      <c r="GX7265" s="81">
        <v>0</v>
      </c>
      <c r="GY7265" s="81">
        <v>0</v>
      </c>
      <c r="GZ7265" s="81">
        <v>0</v>
      </c>
    </row>
    <row r="7266" spans="98:208" x14ac:dyDescent="0.25">
      <c r="CT7266" s="81" t="s">
        <v>155</v>
      </c>
      <c r="CU7266" s="81" t="s">
        <v>506</v>
      </c>
      <c r="CV7266" s="81" t="s">
        <v>458</v>
      </c>
      <c r="CW7266" s="81">
        <v>2029</v>
      </c>
      <c r="CX7266" s="81">
        <v>0</v>
      </c>
      <c r="CY7266" s="81">
        <v>0</v>
      </c>
      <c r="CZ7266" s="81">
        <v>0</v>
      </c>
      <c r="DA7266" s="81">
        <v>0</v>
      </c>
      <c r="DB7266" s="81">
        <v>9534.9220877102616</v>
      </c>
      <c r="DC7266" s="81">
        <v>247.2729921649682</v>
      </c>
      <c r="DD7266" s="81">
        <v>9287.6490955452937</v>
      </c>
      <c r="DE7266" s="81">
        <v>0</v>
      </c>
      <c r="DF7266" s="81">
        <v>2.7568051219220924</v>
      </c>
      <c r="DG7266" s="81">
        <v>2.7568051219220924</v>
      </c>
      <c r="DH7266" s="81">
        <v>2.7568051219220924</v>
      </c>
      <c r="DI7266" s="81">
        <v>2.7568051219220924</v>
      </c>
      <c r="DJ7266" s="81">
        <v>1.4532988038724691E-6</v>
      </c>
      <c r="DL7266" s="81">
        <v>0</v>
      </c>
      <c r="DM7266" s="81">
        <v>4.006461586198873E-6</v>
      </c>
      <c r="DN7266" s="81">
        <v>4.006461586198873E-6</v>
      </c>
      <c r="DO7266" s="81">
        <v>0</v>
      </c>
      <c r="DP7266" s="81">
        <v>4.006461586198873E-6</v>
      </c>
      <c r="DQ7266" s="81">
        <v>4.006461586198873E-6</v>
      </c>
      <c r="DR7266" s="81">
        <v>0</v>
      </c>
      <c r="DS7266" s="81">
        <v>4.006461586198873E-6</v>
      </c>
      <c r="DT7266" s="81">
        <v>4.006461586198873E-6</v>
      </c>
      <c r="DU7266" s="81">
        <v>0</v>
      </c>
      <c r="DV7266" s="81">
        <v>4.006461586198873E-6</v>
      </c>
      <c r="DW7266" s="81">
        <v>4.006461586198873E-6</v>
      </c>
      <c r="GE7266" s="81" t="s">
        <v>449</v>
      </c>
      <c r="GF7266" s="81" t="s">
        <v>155</v>
      </c>
      <c r="GG7266" s="81" t="s">
        <v>512</v>
      </c>
      <c r="GH7266" s="81" t="s">
        <v>459</v>
      </c>
      <c r="GI7266" s="81">
        <v>2020</v>
      </c>
      <c r="GJ7266" s="81" t="s">
        <v>201</v>
      </c>
      <c r="GK7266" s="81">
        <v>0.69641821681223159</v>
      </c>
      <c r="GL7266" s="81">
        <v>170.752815</v>
      </c>
      <c r="GM7266" s="81">
        <v>2020</v>
      </c>
      <c r="GN7266" s="81" t="s">
        <v>173</v>
      </c>
      <c r="GO7266" s="81">
        <v>1.1148832299820636E-2</v>
      </c>
      <c r="GP7266" s="81">
        <v>10</v>
      </c>
      <c r="GQ7266" s="81">
        <v>0</v>
      </c>
      <c r="GR7266" s="81" t="s">
        <v>448</v>
      </c>
      <c r="GS7266" s="81">
        <v>1.1148832299820636E-2</v>
      </c>
      <c r="GT7266" s="81">
        <v>7.7642499097796986E-3</v>
      </c>
      <c r="GU7266" s="81">
        <v>0</v>
      </c>
      <c r="GV7266" s="81">
        <v>0</v>
      </c>
      <c r="GW7266" s="81">
        <v>0</v>
      </c>
      <c r="GX7266" s="81">
        <v>0</v>
      </c>
      <c r="GY7266" s="81">
        <v>0</v>
      </c>
      <c r="GZ7266" s="81">
        <v>0</v>
      </c>
    </row>
    <row r="7267" spans="98:208" x14ac:dyDescent="0.25">
      <c r="CT7267" s="81" t="s">
        <v>155</v>
      </c>
      <c r="CU7267" s="81" t="s">
        <v>506</v>
      </c>
      <c r="CV7267" s="81" t="s">
        <v>458</v>
      </c>
      <c r="CW7267" s="81">
        <v>2030</v>
      </c>
      <c r="CX7267" s="81">
        <v>0</v>
      </c>
      <c r="CY7267" s="81">
        <v>0</v>
      </c>
      <c r="CZ7267" s="81">
        <v>0</v>
      </c>
      <c r="DA7267" s="81">
        <v>0</v>
      </c>
      <c r="DB7267" s="81">
        <v>9534.9220877102616</v>
      </c>
      <c r="DC7267" s="81">
        <v>247.2729921649682</v>
      </c>
      <c r="DD7267" s="81">
        <v>9287.6490955452937</v>
      </c>
      <c r="DE7267" s="81">
        <v>0</v>
      </c>
      <c r="DF7267" s="81">
        <v>0</v>
      </c>
      <c r="DG7267" s="81">
        <v>2.7568051219220924</v>
      </c>
      <c r="DH7267" s="81">
        <v>2.7568051219220924</v>
      </c>
      <c r="DI7267" s="81">
        <v>2.7568051219220924</v>
      </c>
      <c r="DJ7267" s="81">
        <v>1.4532988038724691E-6</v>
      </c>
      <c r="DL7267" s="81">
        <v>0</v>
      </c>
      <c r="DM7267" s="81">
        <v>0</v>
      </c>
      <c r="DN7267" s="81">
        <v>0</v>
      </c>
      <c r="DO7267" s="81">
        <v>0</v>
      </c>
      <c r="DP7267" s="81">
        <v>4.006461586198873E-6</v>
      </c>
      <c r="DQ7267" s="81">
        <v>4.006461586198873E-6</v>
      </c>
      <c r="DR7267" s="81">
        <v>0</v>
      </c>
      <c r="DS7267" s="81">
        <v>4.006461586198873E-6</v>
      </c>
      <c r="DT7267" s="81">
        <v>4.006461586198873E-6</v>
      </c>
      <c r="DU7267" s="81">
        <v>0</v>
      </c>
      <c r="DV7267" s="81">
        <v>4.006461586198873E-6</v>
      </c>
      <c r="DW7267" s="81">
        <v>4.006461586198873E-6</v>
      </c>
      <c r="GE7267" s="81" t="s">
        <v>449</v>
      </c>
      <c r="GF7267" s="81" t="s">
        <v>155</v>
      </c>
      <c r="GG7267" s="81" t="s">
        <v>512</v>
      </c>
      <c r="GH7267" s="81" t="s">
        <v>460</v>
      </c>
      <c r="GI7267" s="81">
        <v>2020</v>
      </c>
      <c r="GJ7267" s="81" t="s">
        <v>201</v>
      </c>
      <c r="GK7267" s="81">
        <v>3.6425060683954472E-2</v>
      </c>
      <c r="GL7267" s="81">
        <v>170.752815</v>
      </c>
      <c r="GM7267" s="81">
        <v>2020</v>
      </c>
      <c r="GN7267" s="81" t="s">
        <v>173</v>
      </c>
      <c r="GO7267" s="81">
        <v>1.1148832299820636E-2</v>
      </c>
      <c r="GP7267" s="81">
        <v>10</v>
      </c>
      <c r="GQ7267" s="81">
        <v>0</v>
      </c>
      <c r="GR7267" s="81" t="s">
        <v>448</v>
      </c>
      <c r="GS7267" s="81">
        <v>1.1148832299820636E-2</v>
      </c>
      <c r="GT7267" s="81">
        <v>4.0609689307619838E-4</v>
      </c>
      <c r="GU7267" s="81">
        <v>0</v>
      </c>
      <c r="GV7267" s="81">
        <v>0</v>
      </c>
      <c r="GW7267" s="81">
        <v>0</v>
      </c>
      <c r="GX7267" s="81">
        <v>0</v>
      </c>
      <c r="GY7267" s="81">
        <v>0</v>
      </c>
      <c r="GZ7267" s="81">
        <v>0</v>
      </c>
    </row>
    <row r="7268" spans="98:208" x14ac:dyDescent="0.25">
      <c r="CT7268" s="81" t="s">
        <v>155</v>
      </c>
      <c r="CU7268" s="81" t="s">
        <v>506</v>
      </c>
      <c r="CV7268" s="81" t="s">
        <v>458</v>
      </c>
      <c r="CW7268" s="81">
        <v>2031</v>
      </c>
      <c r="CX7268" s="81">
        <v>0</v>
      </c>
      <c r="CY7268" s="81">
        <v>0</v>
      </c>
      <c r="CZ7268" s="81">
        <v>0</v>
      </c>
      <c r="DA7268" s="81">
        <v>0</v>
      </c>
      <c r="DB7268" s="81">
        <v>9534.9220877102616</v>
      </c>
      <c r="DC7268" s="81">
        <v>247.2729921649682</v>
      </c>
      <c r="DD7268" s="81">
        <v>9287.6490955452937</v>
      </c>
      <c r="DE7268" s="81">
        <v>0</v>
      </c>
      <c r="DF7268" s="81">
        <v>0</v>
      </c>
      <c r="DG7268" s="81">
        <v>0</v>
      </c>
      <c r="DH7268" s="81">
        <v>2.7568051219220924</v>
      </c>
      <c r="DI7268" s="81">
        <v>2.7568051219220924</v>
      </c>
      <c r="DJ7268" s="81">
        <v>1.4532988038724691E-6</v>
      </c>
      <c r="DL7268" s="81">
        <v>0</v>
      </c>
      <c r="DM7268" s="81">
        <v>0</v>
      </c>
      <c r="DN7268" s="81">
        <v>0</v>
      </c>
      <c r="DO7268" s="81">
        <v>0</v>
      </c>
      <c r="DP7268" s="81">
        <v>0</v>
      </c>
      <c r="DQ7268" s="81">
        <v>0</v>
      </c>
      <c r="DR7268" s="81">
        <v>0</v>
      </c>
      <c r="DS7268" s="81">
        <v>4.006461586198873E-6</v>
      </c>
      <c r="DT7268" s="81">
        <v>4.006461586198873E-6</v>
      </c>
      <c r="DU7268" s="81">
        <v>0</v>
      </c>
      <c r="DV7268" s="81">
        <v>4.006461586198873E-6</v>
      </c>
      <c r="DW7268" s="81">
        <v>4.006461586198873E-6</v>
      </c>
      <c r="GE7268" s="81" t="s">
        <v>449</v>
      </c>
      <c r="GF7268" s="81" t="s">
        <v>155</v>
      </c>
      <c r="GG7268" s="81" t="s">
        <v>512</v>
      </c>
      <c r="GH7268" s="81" t="s">
        <v>461</v>
      </c>
      <c r="GI7268" s="81">
        <v>2020</v>
      </c>
      <c r="GJ7268" s="81" t="s">
        <v>201</v>
      </c>
      <c r="GK7268" s="81">
        <v>222.2294216278307</v>
      </c>
      <c r="GL7268" s="81">
        <v>170.752815</v>
      </c>
      <c r="GM7268" s="81">
        <v>2020</v>
      </c>
      <c r="GN7268" s="81" t="s">
        <v>173</v>
      </c>
      <c r="GO7268" s="81">
        <v>1.1148832299820636E-2</v>
      </c>
      <c r="GP7268" s="81">
        <v>10</v>
      </c>
      <c r="GQ7268" s="81">
        <v>0</v>
      </c>
      <c r="GR7268" s="81" t="s">
        <v>448</v>
      </c>
      <c r="GS7268" s="81">
        <v>1.1148832299820636E-2</v>
      </c>
      <c r="GT7268" s="81">
        <v>2.4775985538148175</v>
      </c>
      <c r="GU7268" s="81">
        <v>0</v>
      </c>
      <c r="GV7268" s="81">
        <v>0</v>
      </c>
      <c r="GW7268" s="81">
        <v>0</v>
      </c>
      <c r="GX7268" s="81">
        <v>0</v>
      </c>
      <c r="GY7268" s="81">
        <v>0</v>
      </c>
      <c r="GZ7268" s="81">
        <v>0</v>
      </c>
    </row>
    <row r="7269" spans="98:208" x14ac:dyDescent="0.25">
      <c r="CT7269" s="81" t="s">
        <v>155</v>
      </c>
      <c r="CU7269" s="81" t="s">
        <v>506</v>
      </c>
      <c r="CV7269" s="81" t="s">
        <v>458</v>
      </c>
      <c r="CW7269" s="81">
        <v>2032</v>
      </c>
      <c r="CX7269" s="81">
        <v>0</v>
      </c>
      <c r="CY7269" s="81">
        <v>0</v>
      </c>
      <c r="CZ7269" s="81">
        <v>0</v>
      </c>
      <c r="DA7269" s="81">
        <v>0</v>
      </c>
      <c r="DB7269" s="81">
        <v>9534.9220877102616</v>
      </c>
      <c r="DC7269" s="81">
        <v>247.2729921649682</v>
      </c>
      <c r="DD7269" s="81">
        <v>9287.6490955452937</v>
      </c>
      <c r="DE7269" s="81">
        <v>0</v>
      </c>
      <c r="DF7269" s="81">
        <v>0</v>
      </c>
      <c r="DG7269" s="81">
        <v>0</v>
      </c>
      <c r="DH7269" s="81">
        <v>0</v>
      </c>
      <c r="DI7269" s="81">
        <v>2.7568051219220924</v>
      </c>
      <c r="DJ7269" s="81">
        <v>1.4532988038724691E-6</v>
      </c>
      <c r="DL7269" s="81">
        <v>0</v>
      </c>
      <c r="DM7269" s="81">
        <v>0</v>
      </c>
      <c r="DN7269" s="81">
        <v>0</v>
      </c>
      <c r="DO7269" s="81">
        <v>0</v>
      </c>
      <c r="DP7269" s="81">
        <v>0</v>
      </c>
      <c r="DQ7269" s="81">
        <v>0</v>
      </c>
      <c r="DR7269" s="81">
        <v>0</v>
      </c>
      <c r="DS7269" s="81">
        <v>0</v>
      </c>
      <c r="DT7269" s="81">
        <v>0</v>
      </c>
      <c r="DU7269" s="81">
        <v>0</v>
      </c>
      <c r="DV7269" s="81">
        <v>4.006461586198873E-6</v>
      </c>
      <c r="DW7269" s="81">
        <v>4.006461586198873E-6</v>
      </c>
      <c r="GE7269" s="81" t="s">
        <v>449</v>
      </c>
      <c r="GF7269" s="81" t="s">
        <v>155</v>
      </c>
      <c r="GG7269" s="81" t="s">
        <v>512</v>
      </c>
      <c r="GH7269" s="81" t="s">
        <v>451</v>
      </c>
      <c r="GI7269" s="81">
        <v>2020</v>
      </c>
      <c r="GJ7269" s="81" t="s">
        <v>201</v>
      </c>
      <c r="GK7269" s="81">
        <v>222.22942162783119</v>
      </c>
      <c r="GL7269" s="81">
        <v>170.752815</v>
      </c>
      <c r="GM7269" s="81">
        <v>2020</v>
      </c>
      <c r="GN7269" s="81" t="s">
        <v>173</v>
      </c>
      <c r="GO7269" s="81">
        <v>1.1148832299820636E-2</v>
      </c>
      <c r="GP7269" s="81">
        <v>10</v>
      </c>
      <c r="GQ7269" s="81">
        <v>0</v>
      </c>
      <c r="GR7269" s="81" t="s">
        <v>448</v>
      </c>
      <c r="GS7269" s="81">
        <v>1.1148832299820636E-2</v>
      </c>
      <c r="GT7269" s="81">
        <v>2.4775985538148229</v>
      </c>
      <c r="GU7269" s="81">
        <v>0</v>
      </c>
      <c r="GV7269" s="81">
        <v>0</v>
      </c>
      <c r="GW7269" s="81">
        <v>0</v>
      </c>
      <c r="GX7269" s="81">
        <v>0</v>
      </c>
      <c r="GY7269" s="81">
        <v>0</v>
      </c>
      <c r="GZ7269" s="81">
        <v>0</v>
      </c>
    </row>
    <row r="7270" spans="98:208" x14ac:dyDescent="0.25">
      <c r="CT7270" s="81" t="s">
        <v>155</v>
      </c>
      <c r="CU7270" s="81" t="s">
        <v>506</v>
      </c>
      <c r="CV7270" s="81" t="s">
        <v>459</v>
      </c>
      <c r="CW7270" s="81">
        <v>2020</v>
      </c>
      <c r="CX7270" s="81">
        <v>0</v>
      </c>
      <c r="CY7270" s="81">
        <v>0</v>
      </c>
      <c r="CZ7270" s="81">
        <v>0</v>
      </c>
      <c r="DA7270" s="81">
        <v>0</v>
      </c>
      <c r="DB7270" s="81">
        <v>5.2405583313015569</v>
      </c>
      <c r="DC7270" s="81">
        <v>0.69641821681223415</v>
      </c>
      <c r="DD7270" s="81">
        <v>2.9419641522810278</v>
      </c>
      <c r="DE7270" s="81">
        <v>1.6021759622082949</v>
      </c>
      <c r="DF7270" s="81">
        <v>7.7642499097797272E-3</v>
      </c>
      <c r="DG7270" s="81">
        <v>0</v>
      </c>
      <c r="DH7270" s="81">
        <v>0</v>
      </c>
      <c r="DI7270" s="81">
        <v>0</v>
      </c>
      <c r="DJ7270" s="81">
        <v>1.3079689218866991E-5</v>
      </c>
      <c r="DL7270" s="81">
        <v>0</v>
      </c>
      <c r="DM7270" s="81">
        <v>1.015539758375349E-7</v>
      </c>
      <c r="DN7270" s="81">
        <v>1.015539758375349E-7</v>
      </c>
      <c r="DO7270" s="81">
        <v>0</v>
      </c>
      <c r="DP7270" s="81">
        <v>0</v>
      </c>
      <c r="DQ7270" s="81">
        <v>0</v>
      </c>
      <c r="DR7270" s="81">
        <v>0</v>
      </c>
      <c r="DS7270" s="81">
        <v>0</v>
      </c>
      <c r="DT7270" s="81">
        <v>0</v>
      </c>
      <c r="DU7270" s="81">
        <v>0</v>
      </c>
      <c r="DV7270" s="81">
        <v>0</v>
      </c>
      <c r="DW7270" s="81">
        <v>0</v>
      </c>
      <c r="GE7270" s="81" t="s">
        <v>449</v>
      </c>
      <c r="GF7270" s="81" t="s">
        <v>155</v>
      </c>
      <c r="GG7270" s="81" t="s">
        <v>512</v>
      </c>
      <c r="GH7270" s="81" t="s">
        <v>452</v>
      </c>
      <c r="GI7270" s="81">
        <v>2020</v>
      </c>
      <c r="GJ7270" s="81" t="s">
        <v>201</v>
      </c>
      <c r="GK7270" s="81">
        <v>0.69641821681223082</v>
      </c>
      <c r="GL7270" s="81">
        <v>170.752815</v>
      </c>
      <c r="GM7270" s="81">
        <v>2020</v>
      </c>
      <c r="GN7270" s="81" t="s">
        <v>173</v>
      </c>
      <c r="GO7270" s="81">
        <v>1.1148832299820636E-2</v>
      </c>
      <c r="GP7270" s="81">
        <v>10</v>
      </c>
      <c r="GQ7270" s="81">
        <v>0</v>
      </c>
      <c r="GR7270" s="81" t="s">
        <v>448</v>
      </c>
      <c r="GS7270" s="81">
        <v>1.1148832299820636E-2</v>
      </c>
      <c r="GT7270" s="81">
        <v>7.7642499097796899E-3</v>
      </c>
      <c r="GU7270" s="81">
        <v>0</v>
      </c>
      <c r="GV7270" s="81">
        <v>0</v>
      </c>
      <c r="GW7270" s="81">
        <v>0</v>
      </c>
      <c r="GX7270" s="81">
        <v>0</v>
      </c>
      <c r="GY7270" s="81">
        <v>0</v>
      </c>
      <c r="GZ7270" s="81">
        <v>0</v>
      </c>
    </row>
    <row r="7271" spans="98:208" x14ac:dyDescent="0.25">
      <c r="CT7271" s="81" t="s">
        <v>155</v>
      </c>
      <c r="CU7271" s="81" t="s">
        <v>506</v>
      </c>
      <c r="CV7271" s="81" t="s">
        <v>459</v>
      </c>
      <c r="CW7271" s="81">
        <v>2021</v>
      </c>
      <c r="CX7271" s="81">
        <v>0</v>
      </c>
      <c r="CY7271" s="81">
        <v>0</v>
      </c>
      <c r="CZ7271" s="81">
        <v>0</v>
      </c>
      <c r="DA7271" s="81">
        <v>0</v>
      </c>
      <c r="DB7271" s="81">
        <v>5.2405583313015569</v>
      </c>
      <c r="DC7271" s="81">
        <v>0.69641821681223415</v>
      </c>
      <c r="DD7271" s="81">
        <v>2.9419641522810278</v>
      </c>
      <c r="DE7271" s="81">
        <v>1.6021759622082949</v>
      </c>
      <c r="DF7271" s="81">
        <v>7.7642499097797272E-3</v>
      </c>
      <c r="DG7271" s="81">
        <v>7.7642499097797272E-3</v>
      </c>
      <c r="DH7271" s="81">
        <v>0</v>
      </c>
      <c r="DI7271" s="81">
        <v>0</v>
      </c>
      <c r="DJ7271" s="81">
        <v>1.3079689218866991E-5</v>
      </c>
      <c r="DL7271" s="81">
        <v>0</v>
      </c>
      <c r="DM7271" s="81">
        <v>1.015539758375349E-7</v>
      </c>
      <c r="DN7271" s="81">
        <v>1.015539758375349E-7</v>
      </c>
      <c r="DO7271" s="81">
        <v>0</v>
      </c>
      <c r="DP7271" s="81">
        <v>1.015539758375349E-7</v>
      </c>
      <c r="DQ7271" s="81">
        <v>1.015539758375349E-7</v>
      </c>
      <c r="DR7271" s="81">
        <v>0</v>
      </c>
      <c r="DS7271" s="81">
        <v>0</v>
      </c>
      <c r="DT7271" s="81">
        <v>0</v>
      </c>
      <c r="DU7271" s="81">
        <v>0</v>
      </c>
      <c r="DV7271" s="81">
        <v>0</v>
      </c>
      <c r="DW7271" s="81">
        <v>0</v>
      </c>
      <c r="GE7271" s="81" t="s">
        <v>449</v>
      </c>
      <c r="GF7271" s="81" t="s">
        <v>155</v>
      </c>
      <c r="GG7271" s="81" t="s">
        <v>512</v>
      </c>
      <c r="GH7271" s="81" t="s">
        <v>453</v>
      </c>
      <c r="GI7271" s="81">
        <v>2020</v>
      </c>
      <c r="GJ7271" s="81" t="s">
        <v>201</v>
      </c>
      <c r="GK7271" s="81">
        <v>3.6425060683954187E-2</v>
      </c>
      <c r="GL7271" s="81">
        <v>170.752815</v>
      </c>
      <c r="GM7271" s="81">
        <v>2020</v>
      </c>
      <c r="GN7271" s="81" t="s">
        <v>173</v>
      </c>
      <c r="GO7271" s="81">
        <v>1.1148832299820636E-2</v>
      </c>
      <c r="GP7271" s="81">
        <v>10</v>
      </c>
      <c r="GQ7271" s="81">
        <v>0</v>
      </c>
      <c r="GR7271" s="81" t="s">
        <v>448</v>
      </c>
      <c r="GS7271" s="81">
        <v>1.1148832299820636E-2</v>
      </c>
      <c r="GT7271" s="81">
        <v>4.0609689307619519E-4</v>
      </c>
      <c r="GU7271" s="81">
        <v>0</v>
      </c>
      <c r="GV7271" s="81">
        <v>0</v>
      </c>
      <c r="GW7271" s="81">
        <v>0</v>
      </c>
      <c r="GX7271" s="81">
        <v>0</v>
      </c>
      <c r="GY7271" s="81">
        <v>0</v>
      </c>
      <c r="GZ7271" s="81">
        <v>0</v>
      </c>
    </row>
    <row r="7272" spans="98:208" x14ac:dyDescent="0.25">
      <c r="CT7272" s="81" t="s">
        <v>155</v>
      </c>
      <c r="CU7272" s="81" t="s">
        <v>506</v>
      </c>
      <c r="CV7272" s="81" t="s">
        <v>459</v>
      </c>
      <c r="CW7272" s="81">
        <v>2022</v>
      </c>
      <c r="CX7272" s="81">
        <v>0</v>
      </c>
      <c r="CY7272" s="81">
        <v>0</v>
      </c>
      <c r="CZ7272" s="81">
        <v>0</v>
      </c>
      <c r="DA7272" s="81">
        <v>0</v>
      </c>
      <c r="DB7272" s="81">
        <v>5.2405583313015569</v>
      </c>
      <c r="DC7272" s="81">
        <v>0.69641821681223415</v>
      </c>
      <c r="DD7272" s="81">
        <v>2.9419641522810278</v>
      </c>
      <c r="DE7272" s="81">
        <v>1.6021759622082949</v>
      </c>
      <c r="DF7272" s="81">
        <v>7.7642499097797272E-3</v>
      </c>
      <c r="DG7272" s="81">
        <v>7.7642499097797272E-3</v>
      </c>
      <c r="DH7272" s="81">
        <v>7.7642499097797272E-3</v>
      </c>
      <c r="DI7272" s="81">
        <v>0</v>
      </c>
      <c r="DJ7272" s="81">
        <v>1.3079689218866991E-5</v>
      </c>
      <c r="DL7272" s="81">
        <v>0</v>
      </c>
      <c r="DM7272" s="81">
        <v>1.015539758375349E-7</v>
      </c>
      <c r="DN7272" s="81">
        <v>1.015539758375349E-7</v>
      </c>
      <c r="DO7272" s="81">
        <v>0</v>
      </c>
      <c r="DP7272" s="81">
        <v>1.015539758375349E-7</v>
      </c>
      <c r="DQ7272" s="81">
        <v>1.015539758375349E-7</v>
      </c>
      <c r="DR7272" s="81">
        <v>0</v>
      </c>
      <c r="DS7272" s="81">
        <v>1.015539758375349E-7</v>
      </c>
      <c r="DT7272" s="81">
        <v>1.015539758375349E-7</v>
      </c>
      <c r="DU7272" s="81">
        <v>0</v>
      </c>
      <c r="DV7272" s="81">
        <v>0</v>
      </c>
      <c r="DW7272" s="81">
        <v>0</v>
      </c>
      <c r="GE7272" s="81" t="s">
        <v>449</v>
      </c>
      <c r="GF7272" s="81" t="s">
        <v>155</v>
      </c>
      <c r="GG7272" s="81" t="s">
        <v>512</v>
      </c>
      <c r="GH7272" s="81" t="s">
        <v>454</v>
      </c>
      <c r="GI7272" s="81">
        <v>2020</v>
      </c>
      <c r="GJ7272" s="81" t="s">
        <v>201</v>
      </c>
      <c r="GK7272" s="81">
        <v>409.22373582044048</v>
      </c>
      <c r="GL7272" s="81">
        <v>170.752815</v>
      </c>
      <c r="GM7272" s="81">
        <v>2020</v>
      </c>
      <c r="GN7272" s="81" t="s">
        <v>173</v>
      </c>
      <c r="GO7272" s="81">
        <v>1.1148832299820636E-2</v>
      </c>
      <c r="GP7272" s="81">
        <v>10</v>
      </c>
      <c r="GQ7272" s="81">
        <v>0</v>
      </c>
      <c r="GR7272" s="81" t="s">
        <v>448</v>
      </c>
      <c r="GS7272" s="81">
        <v>1.1148832299820636E-2</v>
      </c>
      <c r="GT7272" s="81">
        <v>4.5623668037681941</v>
      </c>
      <c r="GU7272" s="81">
        <v>0</v>
      </c>
      <c r="GV7272" s="81">
        <v>0</v>
      </c>
      <c r="GW7272" s="81">
        <v>0</v>
      </c>
      <c r="GX7272" s="81">
        <v>0</v>
      </c>
      <c r="GY7272" s="81">
        <v>0</v>
      </c>
      <c r="GZ7272" s="81">
        <v>0</v>
      </c>
    </row>
    <row r="7273" spans="98:208" x14ac:dyDescent="0.25">
      <c r="CT7273" s="81" t="s">
        <v>155</v>
      </c>
      <c r="CU7273" s="81" t="s">
        <v>506</v>
      </c>
      <c r="CV7273" s="81" t="s">
        <v>459</v>
      </c>
      <c r="CW7273" s="81">
        <v>2023</v>
      </c>
      <c r="CX7273" s="81">
        <v>0</v>
      </c>
      <c r="CY7273" s="81">
        <v>0</v>
      </c>
      <c r="CZ7273" s="81">
        <v>0</v>
      </c>
      <c r="DA7273" s="81">
        <v>0</v>
      </c>
      <c r="DB7273" s="81">
        <v>5.4750346070077853</v>
      </c>
      <c r="DC7273" s="81">
        <v>0.71896016785820704</v>
      </c>
      <c r="DD7273" s="81">
        <v>3.0714971986151189</v>
      </c>
      <c r="DE7273" s="81">
        <v>1.6845772405344419</v>
      </c>
      <c r="DF7273" s="81">
        <v>8.0155663417020451E-3</v>
      </c>
      <c r="DG7273" s="81">
        <v>8.0155663417020451E-3</v>
      </c>
      <c r="DH7273" s="81">
        <v>8.0155663417020451E-3</v>
      </c>
      <c r="DI7273" s="81">
        <v>8.0155663417020451E-3</v>
      </c>
      <c r="DJ7273" s="81">
        <v>1.3079689218866991E-5</v>
      </c>
      <c r="DL7273" s="81">
        <v>0</v>
      </c>
      <c r="DM7273" s="81">
        <v>1.0484111666267337E-7</v>
      </c>
      <c r="DN7273" s="81">
        <v>1.0484111666267337E-7</v>
      </c>
      <c r="DO7273" s="81">
        <v>0</v>
      </c>
      <c r="DP7273" s="81">
        <v>1.0484111666267337E-7</v>
      </c>
      <c r="DQ7273" s="81">
        <v>1.0484111666267337E-7</v>
      </c>
      <c r="DR7273" s="81">
        <v>0</v>
      </c>
      <c r="DS7273" s="81">
        <v>1.0484111666267337E-7</v>
      </c>
      <c r="DT7273" s="81">
        <v>1.0484111666267337E-7</v>
      </c>
      <c r="DU7273" s="81">
        <v>0</v>
      </c>
      <c r="DV7273" s="81">
        <v>1.0484111666267337E-7</v>
      </c>
      <c r="DW7273" s="81">
        <v>1.0484111666267337E-7</v>
      </c>
      <c r="GE7273" s="81" t="s">
        <v>449</v>
      </c>
      <c r="GF7273" s="81" t="s">
        <v>155</v>
      </c>
      <c r="GG7273" s="81" t="s">
        <v>512</v>
      </c>
      <c r="GH7273" s="81" t="s">
        <v>455</v>
      </c>
      <c r="GI7273" s="81">
        <v>2020</v>
      </c>
      <c r="GJ7273" s="81" t="s">
        <v>201</v>
      </c>
      <c r="GK7273" s="81">
        <v>409.22373582043127</v>
      </c>
      <c r="GL7273" s="81">
        <v>170.752815</v>
      </c>
      <c r="GM7273" s="81">
        <v>2020</v>
      </c>
      <c r="GN7273" s="81" t="s">
        <v>173</v>
      </c>
      <c r="GO7273" s="81">
        <v>1.1148832299820636E-2</v>
      </c>
      <c r="GP7273" s="81">
        <v>10</v>
      </c>
      <c r="GQ7273" s="81">
        <v>0</v>
      </c>
      <c r="GR7273" s="81" t="s">
        <v>448</v>
      </c>
      <c r="GS7273" s="81">
        <v>1.1148832299820636E-2</v>
      </c>
      <c r="GT7273" s="81">
        <v>4.5623668037680911</v>
      </c>
      <c r="GU7273" s="81">
        <v>0</v>
      </c>
      <c r="GV7273" s="81">
        <v>0</v>
      </c>
      <c r="GW7273" s="81">
        <v>0</v>
      </c>
      <c r="GX7273" s="81">
        <v>0</v>
      </c>
      <c r="GY7273" s="81">
        <v>0</v>
      </c>
      <c r="GZ7273" s="81">
        <v>0</v>
      </c>
    </row>
    <row r="7274" spans="98:208" x14ac:dyDescent="0.25">
      <c r="CT7274" s="81" t="s">
        <v>155</v>
      </c>
      <c r="CU7274" s="81" t="s">
        <v>506</v>
      </c>
      <c r="CV7274" s="81" t="s">
        <v>459</v>
      </c>
      <c r="CW7274" s="81">
        <v>2024</v>
      </c>
      <c r="CX7274" s="81">
        <v>0</v>
      </c>
      <c r="CY7274" s="81">
        <v>0</v>
      </c>
      <c r="CZ7274" s="81">
        <v>0</v>
      </c>
      <c r="DA7274" s="81">
        <v>0</v>
      </c>
      <c r="DB7274" s="81">
        <v>5.4750346070077853</v>
      </c>
      <c r="DC7274" s="81">
        <v>0.71896016785820704</v>
      </c>
      <c r="DD7274" s="81">
        <v>3.0714971986151189</v>
      </c>
      <c r="DE7274" s="81">
        <v>1.6845772405344419</v>
      </c>
      <c r="DF7274" s="81">
        <v>8.0155663417020451E-3</v>
      </c>
      <c r="DG7274" s="81">
        <v>8.0155663417020451E-3</v>
      </c>
      <c r="DH7274" s="81">
        <v>8.0155663417020451E-3</v>
      </c>
      <c r="DI7274" s="81">
        <v>8.0155663417020451E-3</v>
      </c>
      <c r="DJ7274" s="81">
        <v>1.3079689218866991E-5</v>
      </c>
      <c r="DL7274" s="81">
        <v>0</v>
      </c>
      <c r="DM7274" s="81">
        <v>1.0484111666267337E-7</v>
      </c>
      <c r="DN7274" s="81">
        <v>1.0484111666267337E-7</v>
      </c>
      <c r="DO7274" s="81">
        <v>0</v>
      </c>
      <c r="DP7274" s="81">
        <v>1.0484111666267337E-7</v>
      </c>
      <c r="DQ7274" s="81">
        <v>1.0484111666267337E-7</v>
      </c>
      <c r="DR7274" s="81">
        <v>0</v>
      </c>
      <c r="DS7274" s="81">
        <v>1.0484111666267337E-7</v>
      </c>
      <c r="DT7274" s="81">
        <v>1.0484111666267337E-7</v>
      </c>
      <c r="DU7274" s="81">
        <v>0</v>
      </c>
      <c r="DV7274" s="81">
        <v>1.0484111666267337E-7</v>
      </c>
      <c r="DW7274" s="81">
        <v>1.0484111666267337E-7</v>
      </c>
      <c r="GE7274" s="81" t="s">
        <v>449</v>
      </c>
      <c r="GF7274" s="81" t="s">
        <v>155</v>
      </c>
      <c r="GG7274" s="81" t="s">
        <v>513</v>
      </c>
      <c r="GH7274" s="81" t="s">
        <v>457</v>
      </c>
      <c r="GI7274" s="81">
        <v>2020</v>
      </c>
      <c r="GJ7274" s="81" t="s">
        <v>201</v>
      </c>
      <c r="GK7274" s="81">
        <v>222.22942162783369</v>
      </c>
      <c r="GL7274" s="81">
        <v>306.60199899999998</v>
      </c>
      <c r="GM7274" s="81">
        <v>2020</v>
      </c>
      <c r="GN7274" s="81" t="s">
        <v>173</v>
      </c>
      <c r="GO7274" s="81">
        <v>1.1148832299820636E-2</v>
      </c>
      <c r="GP7274" s="81">
        <v>10</v>
      </c>
      <c r="GQ7274" s="81">
        <v>0</v>
      </c>
      <c r="GR7274" s="81" t="s">
        <v>448</v>
      </c>
      <c r="GS7274" s="81">
        <v>1.1148832299820636E-2</v>
      </c>
      <c r="GT7274" s="81">
        <v>2.4775985538148508</v>
      </c>
      <c r="GU7274" s="81">
        <v>0</v>
      </c>
      <c r="GV7274" s="81">
        <v>0</v>
      </c>
      <c r="GW7274" s="81">
        <v>0</v>
      </c>
      <c r="GX7274" s="81">
        <v>0</v>
      </c>
      <c r="GY7274" s="81">
        <v>0</v>
      </c>
      <c r="GZ7274" s="81">
        <v>0</v>
      </c>
    </row>
    <row r="7275" spans="98:208" x14ac:dyDescent="0.25">
      <c r="CT7275" s="81" t="s">
        <v>155</v>
      </c>
      <c r="CU7275" s="81" t="s">
        <v>506</v>
      </c>
      <c r="CV7275" s="81" t="s">
        <v>459</v>
      </c>
      <c r="CW7275" s="81">
        <v>2025</v>
      </c>
      <c r="CX7275" s="81">
        <v>0</v>
      </c>
      <c r="CY7275" s="81">
        <v>0</v>
      </c>
      <c r="CZ7275" s="81">
        <v>0</v>
      </c>
      <c r="DA7275" s="81">
        <v>0</v>
      </c>
      <c r="DB7275" s="81">
        <v>5.4750346070077853</v>
      </c>
      <c r="DC7275" s="81">
        <v>0.71896016785820704</v>
      </c>
      <c r="DD7275" s="81">
        <v>3.0714971986151189</v>
      </c>
      <c r="DE7275" s="81">
        <v>1.6845772405344419</v>
      </c>
      <c r="DF7275" s="81">
        <v>8.0155663417020451E-3</v>
      </c>
      <c r="DG7275" s="81">
        <v>8.0155663417020451E-3</v>
      </c>
      <c r="DH7275" s="81">
        <v>8.0155663417020451E-3</v>
      </c>
      <c r="DI7275" s="81">
        <v>8.0155663417020451E-3</v>
      </c>
      <c r="DJ7275" s="81">
        <v>1.3079689218866991E-5</v>
      </c>
      <c r="DL7275" s="81">
        <v>0</v>
      </c>
      <c r="DM7275" s="81">
        <v>1.0484111666267337E-7</v>
      </c>
      <c r="DN7275" s="81">
        <v>1.0484111666267337E-7</v>
      </c>
      <c r="DO7275" s="81">
        <v>0</v>
      </c>
      <c r="DP7275" s="81">
        <v>1.0484111666267337E-7</v>
      </c>
      <c r="DQ7275" s="81">
        <v>1.0484111666267337E-7</v>
      </c>
      <c r="DR7275" s="81">
        <v>0</v>
      </c>
      <c r="DS7275" s="81">
        <v>1.0484111666267337E-7</v>
      </c>
      <c r="DT7275" s="81">
        <v>1.0484111666267337E-7</v>
      </c>
      <c r="DU7275" s="81">
        <v>0</v>
      </c>
      <c r="DV7275" s="81">
        <v>1.0484111666267337E-7</v>
      </c>
      <c r="DW7275" s="81">
        <v>1.0484111666267337E-7</v>
      </c>
      <c r="GE7275" s="81" t="s">
        <v>449</v>
      </c>
      <c r="GF7275" s="81" t="s">
        <v>155</v>
      </c>
      <c r="GG7275" s="81" t="s">
        <v>513</v>
      </c>
      <c r="GH7275" s="81" t="s">
        <v>458</v>
      </c>
      <c r="GI7275" s="81">
        <v>2020</v>
      </c>
      <c r="GJ7275" s="81" t="s">
        <v>201</v>
      </c>
      <c r="GK7275" s="81">
        <v>222.22942162783201</v>
      </c>
      <c r="GL7275" s="81">
        <v>306.60199899999998</v>
      </c>
      <c r="GM7275" s="81">
        <v>2020</v>
      </c>
      <c r="GN7275" s="81" t="s">
        <v>173</v>
      </c>
      <c r="GO7275" s="81">
        <v>1.1148832299820636E-2</v>
      </c>
      <c r="GP7275" s="81">
        <v>10</v>
      </c>
      <c r="GQ7275" s="81">
        <v>0</v>
      </c>
      <c r="GR7275" s="81" t="s">
        <v>448</v>
      </c>
      <c r="GS7275" s="81">
        <v>1.1148832299820636E-2</v>
      </c>
      <c r="GT7275" s="81">
        <v>2.4775985538148322</v>
      </c>
      <c r="GU7275" s="81">
        <v>0</v>
      </c>
      <c r="GV7275" s="81">
        <v>0</v>
      </c>
      <c r="GW7275" s="81">
        <v>0</v>
      </c>
      <c r="GX7275" s="81">
        <v>0</v>
      </c>
      <c r="GY7275" s="81">
        <v>0</v>
      </c>
      <c r="GZ7275" s="81">
        <v>0</v>
      </c>
    </row>
    <row r="7276" spans="98:208" x14ac:dyDescent="0.25">
      <c r="CT7276" s="81" t="s">
        <v>155</v>
      </c>
      <c r="CU7276" s="81" t="s">
        <v>506</v>
      </c>
      <c r="CV7276" s="81" t="s">
        <v>459</v>
      </c>
      <c r="CW7276" s="81">
        <v>2026</v>
      </c>
      <c r="CX7276" s="81">
        <v>0</v>
      </c>
      <c r="CY7276" s="81">
        <v>0</v>
      </c>
      <c r="CZ7276" s="81">
        <v>0</v>
      </c>
      <c r="DA7276" s="81">
        <v>0</v>
      </c>
      <c r="DB7276" s="81">
        <v>5.4750346070077853</v>
      </c>
      <c r="DC7276" s="81">
        <v>0.71896016785820704</v>
      </c>
      <c r="DD7276" s="81">
        <v>3.0714971986151189</v>
      </c>
      <c r="DE7276" s="81">
        <v>1.6845772405344419</v>
      </c>
      <c r="DF7276" s="81">
        <v>8.0155663417020451E-3</v>
      </c>
      <c r="DG7276" s="81">
        <v>8.0155663417020451E-3</v>
      </c>
      <c r="DH7276" s="81">
        <v>8.0155663417020451E-3</v>
      </c>
      <c r="DI7276" s="81">
        <v>8.0155663417020451E-3</v>
      </c>
      <c r="DJ7276" s="81">
        <v>1.3079689218866991E-5</v>
      </c>
      <c r="DL7276" s="81">
        <v>0</v>
      </c>
      <c r="DM7276" s="81">
        <v>1.0484111666267337E-7</v>
      </c>
      <c r="DN7276" s="81">
        <v>1.0484111666267337E-7</v>
      </c>
      <c r="DO7276" s="81">
        <v>0</v>
      </c>
      <c r="DP7276" s="81">
        <v>1.0484111666267337E-7</v>
      </c>
      <c r="DQ7276" s="81">
        <v>1.0484111666267337E-7</v>
      </c>
      <c r="DR7276" s="81">
        <v>0</v>
      </c>
      <c r="DS7276" s="81">
        <v>1.0484111666267337E-7</v>
      </c>
      <c r="DT7276" s="81">
        <v>1.0484111666267337E-7</v>
      </c>
      <c r="DU7276" s="81">
        <v>0</v>
      </c>
      <c r="DV7276" s="81">
        <v>1.0484111666267337E-7</v>
      </c>
      <c r="DW7276" s="81">
        <v>1.0484111666267337E-7</v>
      </c>
      <c r="GE7276" s="81" t="s">
        <v>449</v>
      </c>
      <c r="GF7276" s="81" t="s">
        <v>155</v>
      </c>
      <c r="GG7276" s="81" t="s">
        <v>513</v>
      </c>
      <c r="GH7276" s="81" t="s">
        <v>459</v>
      </c>
      <c r="GI7276" s="81">
        <v>2020</v>
      </c>
      <c r="GJ7276" s="81" t="s">
        <v>201</v>
      </c>
      <c r="GK7276" s="81">
        <v>0.69641821681223071</v>
      </c>
      <c r="GL7276" s="81">
        <v>306.60199899999998</v>
      </c>
      <c r="GM7276" s="81">
        <v>2020</v>
      </c>
      <c r="GN7276" s="81" t="s">
        <v>173</v>
      </c>
      <c r="GO7276" s="81">
        <v>1.1148832299820636E-2</v>
      </c>
      <c r="GP7276" s="81">
        <v>10</v>
      </c>
      <c r="GQ7276" s="81">
        <v>0</v>
      </c>
      <c r="GR7276" s="81" t="s">
        <v>448</v>
      </c>
      <c r="GS7276" s="81">
        <v>1.1148832299820636E-2</v>
      </c>
      <c r="GT7276" s="81">
        <v>7.7642499097796882E-3</v>
      </c>
      <c r="GU7276" s="81">
        <v>0</v>
      </c>
      <c r="GV7276" s="81">
        <v>0</v>
      </c>
      <c r="GW7276" s="81">
        <v>0</v>
      </c>
      <c r="GX7276" s="81">
        <v>0</v>
      </c>
      <c r="GY7276" s="81">
        <v>0</v>
      </c>
      <c r="GZ7276" s="81">
        <v>0</v>
      </c>
    </row>
    <row r="7277" spans="98:208" x14ac:dyDescent="0.25">
      <c r="CT7277" s="81" t="s">
        <v>155</v>
      </c>
      <c r="CU7277" s="81" t="s">
        <v>506</v>
      </c>
      <c r="CV7277" s="81" t="s">
        <v>459</v>
      </c>
      <c r="CW7277" s="81">
        <v>2027</v>
      </c>
      <c r="CX7277" s="81">
        <v>0</v>
      </c>
      <c r="CY7277" s="81">
        <v>0</v>
      </c>
      <c r="CZ7277" s="81">
        <v>0</v>
      </c>
      <c r="DA7277" s="81">
        <v>0</v>
      </c>
      <c r="DB7277" s="81">
        <v>5.4750346070077853</v>
      </c>
      <c r="DC7277" s="81">
        <v>0.71896016785820704</v>
      </c>
      <c r="DD7277" s="81">
        <v>3.0714971986151189</v>
      </c>
      <c r="DE7277" s="81">
        <v>1.6845772405344419</v>
      </c>
      <c r="DF7277" s="81">
        <v>8.0155663417020451E-3</v>
      </c>
      <c r="DG7277" s="81">
        <v>8.0155663417020451E-3</v>
      </c>
      <c r="DH7277" s="81">
        <v>8.0155663417020451E-3</v>
      </c>
      <c r="DI7277" s="81">
        <v>8.0155663417020451E-3</v>
      </c>
      <c r="DJ7277" s="81">
        <v>1.3079689218866991E-5</v>
      </c>
      <c r="DL7277" s="81">
        <v>0</v>
      </c>
      <c r="DM7277" s="81">
        <v>1.0484111666267337E-7</v>
      </c>
      <c r="DN7277" s="81">
        <v>1.0484111666267337E-7</v>
      </c>
      <c r="DO7277" s="81">
        <v>0</v>
      </c>
      <c r="DP7277" s="81">
        <v>1.0484111666267337E-7</v>
      </c>
      <c r="DQ7277" s="81">
        <v>1.0484111666267337E-7</v>
      </c>
      <c r="DR7277" s="81">
        <v>0</v>
      </c>
      <c r="DS7277" s="81">
        <v>1.0484111666267337E-7</v>
      </c>
      <c r="DT7277" s="81">
        <v>1.0484111666267337E-7</v>
      </c>
      <c r="DU7277" s="81">
        <v>0</v>
      </c>
      <c r="DV7277" s="81">
        <v>1.0484111666267337E-7</v>
      </c>
      <c r="DW7277" s="81">
        <v>1.0484111666267337E-7</v>
      </c>
      <c r="GE7277" s="81" t="s">
        <v>449</v>
      </c>
      <c r="GF7277" s="81" t="s">
        <v>155</v>
      </c>
      <c r="GG7277" s="81" t="s">
        <v>513</v>
      </c>
      <c r="GH7277" s="81" t="s">
        <v>460</v>
      </c>
      <c r="GI7277" s="81">
        <v>2020</v>
      </c>
      <c r="GJ7277" s="81" t="s">
        <v>201</v>
      </c>
      <c r="GK7277" s="81">
        <v>3.6425060683954499E-2</v>
      </c>
      <c r="GL7277" s="81">
        <v>306.60199899999998</v>
      </c>
      <c r="GM7277" s="81">
        <v>2020</v>
      </c>
      <c r="GN7277" s="81" t="s">
        <v>173</v>
      </c>
      <c r="GO7277" s="81">
        <v>1.1148832299820636E-2</v>
      </c>
      <c r="GP7277" s="81">
        <v>10</v>
      </c>
      <c r="GQ7277" s="81">
        <v>0</v>
      </c>
      <c r="GR7277" s="81" t="s">
        <v>448</v>
      </c>
      <c r="GS7277" s="81">
        <v>1.1148832299820636E-2</v>
      </c>
      <c r="GT7277" s="81">
        <v>4.0609689307619866E-4</v>
      </c>
      <c r="GU7277" s="81">
        <v>0</v>
      </c>
      <c r="GV7277" s="81">
        <v>0</v>
      </c>
      <c r="GW7277" s="81">
        <v>0</v>
      </c>
      <c r="GX7277" s="81">
        <v>0</v>
      </c>
      <c r="GY7277" s="81">
        <v>0</v>
      </c>
      <c r="GZ7277" s="81">
        <v>0</v>
      </c>
    </row>
    <row r="7278" spans="98:208" x14ac:dyDescent="0.25">
      <c r="CT7278" s="81" t="s">
        <v>155</v>
      </c>
      <c r="CU7278" s="81" t="s">
        <v>506</v>
      </c>
      <c r="CV7278" s="81" t="s">
        <v>459</v>
      </c>
      <c r="CW7278" s="81">
        <v>2028</v>
      </c>
      <c r="CX7278" s="81">
        <v>0</v>
      </c>
      <c r="CY7278" s="81">
        <v>0</v>
      </c>
      <c r="CZ7278" s="81">
        <v>0</v>
      </c>
      <c r="DA7278" s="81">
        <v>0</v>
      </c>
      <c r="DB7278" s="81">
        <v>5.7770153400784698</v>
      </c>
      <c r="DC7278" s="81">
        <v>0.74733835430389184</v>
      </c>
      <c r="DD7278" s="81">
        <v>3.2379513401017341</v>
      </c>
      <c r="DE7278" s="81">
        <v>1.791725645672845</v>
      </c>
      <c r="DF7278" s="81">
        <v>8.3319499833580286E-3</v>
      </c>
      <c r="DG7278" s="81">
        <v>8.3319499833580286E-3</v>
      </c>
      <c r="DH7278" s="81">
        <v>8.3319499833580286E-3</v>
      </c>
      <c r="DI7278" s="81">
        <v>8.3319499833580286E-3</v>
      </c>
      <c r="DJ7278" s="81">
        <v>1.3079689218866991E-5</v>
      </c>
      <c r="DL7278" s="81">
        <v>0</v>
      </c>
      <c r="DM7278" s="81">
        <v>1.08979316369467E-7</v>
      </c>
      <c r="DN7278" s="81">
        <v>1.08979316369467E-7</v>
      </c>
      <c r="DO7278" s="81">
        <v>0</v>
      </c>
      <c r="DP7278" s="81">
        <v>1.08979316369467E-7</v>
      </c>
      <c r="DQ7278" s="81">
        <v>1.08979316369467E-7</v>
      </c>
      <c r="DR7278" s="81">
        <v>0</v>
      </c>
      <c r="DS7278" s="81">
        <v>1.08979316369467E-7</v>
      </c>
      <c r="DT7278" s="81">
        <v>1.08979316369467E-7</v>
      </c>
      <c r="DU7278" s="81">
        <v>0</v>
      </c>
      <c r="DV7278" s="81">
        <v>1.08979316369467E-7</v>
      </c>
      <c r="DW7278" s="81">
        <v>1.08979316369467E-7</v>
      </c>
      <c r="GE7278" s="81" t="s">
        <v>449</v>
      </c>
      <c r="GF7278" s="81" t="s">
        <v>155</v>
      </c>
      <c r="GG7278" s="81" t="s">
        <v>513</v>
      </c>
      <c r="GH7278" s="81" t="s">
        <v>461</v>
      </c>
      <c r="GI7278" s="81">
        <v>2020</v>
      </c>
      <c r="GJ7278" s="81" t="s">
        <v>201</v>
      </c>
      <c r="GK7278" s="81">
        <v>222.22942162783059</v>
      </c>
      <c r="GL7278" s="81">
        <v>306.60199899999998</v>
      </c>
      <c r="GM7278" s="81">
        <v>2020</v>
      </c>
      <c r="GN7278" s="81" t="s">
        <v>173</v>
      </c>
      <c r="GO7278" s="81">
        <v>1.1148832299820636E-2</v>
      </c>
      <c r="GP7278" s="81">
        <v>10</v>
      </c>
      <c r="GQ7278" s="81">
        <v>0</v>
      </c>
      <c r="GR7278" s="81" t="s">
        <v>448</v>
      </c>
      <c r="GS7278" s="81">
        <v>1.1148832299820636E-2</v>
      </c>
      <c r="GT7278" s="81">
        <v>2.4775985538148162</v>
      </c>
      <c r="GU7278" s="81">
        <v>0</v>
      </c>
      <c r="GV7278" s="81">
        <v>0</v>
      </c>
      <c r="GW7278" s="81">
        <v>0</v>
      </c>
      <c r="GX7278" s="81">
        <v>0</v>
      </c>
      <c r="GY7278" s="81">
        <v>0</v>
      </c>
      <c r="GZ7278" s="81">
        <v>0</v>
      </c>
    </row>
    <row r="7279" spans="98:208" x14ac:dyDescent="0.25">
      <c r="CT7279" s="81" t="s">
        <v>155</v>
      </c>
      <c r="CU7279" s="81" t="s">
        <v>506</v>
      </c>
      <c r="CV7279" s="81" t="s">
        <v>459</v>
      </c>
      <c r="CW7279" s="81">
        <v>2029</v>
      </c>
      <c r="CX7279" s="81">
        <v>0</v>
      </c>
      <c r="CY7279" s="81">
        <v>0</v>
      </c>
      <c r="CZ7279" s="81">
        <v>0</v>
      </c>
      <c r="DA7279" s="81">
        <v>0</v>
      </c>
      <c r="DB7279" s="81">
        <v>5.7770153400784698</v>
      </c>
      <c r="DC7279" s="81">
        <v>0.74733835430389184</v>
      </c>
      <c r="DD7279" s="81">
        <v>3.2379513401017341</v>
      </c>
      <c r="DE7279" s="81">
        <v>1.791725645672845</v>
      </c>
      <c r="DF7279" s="81">
        <v>8.3319499833580286E-3</v>
      </c>
      <c r="DG7279" s="81">
        <v>8.3319499833580286E-3</v>
      </c>
      <c r="DH7279" s="81">
        <v>8.3319499833580286E-3</v>
      </c>
      <c r="DI7279" s="81">
        <v>8.3319499833580286E-3</v>
      </c>
      <c r="DJ7279" s="81">
        <v>1.3079689218866991E-5</v>
      </c>
      <c r="DL7279" s="81">
        <v>0</v>
      </c>
      <c r="DM7279" s="81">
        <v>1.08979316369467E-7</v>
      </c>
      <c r="DN7279" s="81">
        <v>1.08979316369467E-7</v>
      </c>
      <c r="DO7279" s="81">
        <v>0</v>
      </c>
      <c r="DP7279" s="81">
        <v>1.08979316369467E-7</v>
      </c>
      <c r="DQ7279" s="81">
        <v>1.08979316369467E-7</v>
      </c>
      <c r="DR7279" s="81">
        <v>0</v>
      </c>
      <c r="DS7279" s="81">
        <v>1.08979316369467E-7</v>
      </c>
      <c r="DT7279" s="81">
        <v>1.08979316369467E-7</v>
      </c>
      <c r="DU7279" s="81">
        <v>0</v>
      </c>
      <c r="DV7279" s="81">
        <v>1.08979316369467E-7</v>
      </c>
      <c r="DW7279" s="81">
        <v>1.08979316369467E-7</v>
      </c>
      <c r="GE7279" s="81" t="s">
        <v>449</v>
      </c>
      <c r="GF7279" s="81" t="s">
        <v>155</v>
      </c>
      <c r="GG7279" s="81" t="s">
        <v>513</v>
      </c>
      <c r="GH7279" s="81" t="s">
        <v>451</v>
      </c>
      <c r="GI7279" s="81">
        <v>2020</v>
      </c>
      <c r="GJ7279" s="81" t="s">
        <v>201</v>
      </c>
      <c r="GK7279" s="81">
        <v>222.2294216278311</v>
      </c>
      <c r="GL7279" s="81">
        <v>306.60199899999998</v>
      </c>
      <c r="GM7279" s="81">
        <v>2020</v>
      </c>
      <c r="GN7279" s="81" t="s">
        <v>173</v>
      </c>
      <c r="GO7279" s="81">
        <v>1.1148832299820636E-2</v>
      </c>
      <c r="GP7279" s="81">
        <v>10</v>
      </c>
      <c r="GQ7279" s="81">
        <v>0</v>
      </c>
      <c r="GR7279" s="81" t="s">
        <v>448</v>
      </c>
      <c r="GS7279" s="81">
        <v>1.1148832299820636E-2</v>
      </c>
      <c r="GT7279" s="81">
        <v>2.477598553814822</v>
      </c>
      <c r="GU7279" s="81">
        <v>0</v>
      </c>
      <c r="GV7279" s="81">
        <v>0</v>
      </c>
      <c r="GW7279" s="81">
        <v>0</v>
      </c>
      <c r="GX7279" s="81">
        <v>0</v>
      </c>
      <c r="GY7279" s="81">
        <v>0</v>
      </c>
      <c r="GZ7279" s="81">
        <v>0</v>
      </c>
    </row>
    <row r="7280" spans="98:208" x14ac:dyDescent="0.25">
      <c r="CT7280" s="81" t="s">
        <v>155</v>
      </c>
      <c r="CU7280" s="81" t="s">
        <v>506</v>
      </c>
      <c r="CV7280" s="81" t="s">
        <v>459</v>
      </c>
      <c r="CW7280" s="81">
        <v>2030</v>
      </c>
      <c r="CX7280" s="81">
        <v>0</v>
      </c>
      <c r="CY7280" s="81">
        <v>0</v>
      </c>
      <c r="CZ7280" s="81">
        <v>0</v>
      </c>
      <c r="DA7280" s="81">
        <v>0</v>
      </c>
      <c r="DB7280" s="81">
        <v>5.7770153400784698</v>
      </c>
      <c r="DC7280" s="81">
        <v>0.74733835430389184</v>
      </c>
      <c r="DD7280" s="81">
        <v>3.2379513401017341</v>
      </c>
      <c r="DE7280" s="81">
        <v>1.791725645672845</v>
      </c>
      <c r="DF7280" s="81">
        <v>0</v>
      </c>
      <c r="DG7280" s="81">
        <v>8.3319499833580286E-3</v>
      </c>
      <c r="DH7280" s="81">
        <v>8.3319499833580286E-3</v>
      </c>
      <c r="DI7280" s="81">
        <v>8.3319499833580286E-3</v>
      </c>
      <c r="DJ7280" s="81">
        <v>1.3079689218866991E-5</v>
      </c>
      <c r="DL7280" s="81">
        <v>0</v>
      </c>
      <c r="DM7280" s="81">
        <v>0</v>
      </c>
      <c r="DN7280" s="81">
        <v>0</v>
      </c>
      <c r="DO7280" s="81">
        <v>0</v>
      </c>
      <c r="DP7280" s="81">
        <v>1.08979316369467E-7</v>
      </c>
      <c r="DQ7280" s="81">
        <v>1.08979316369467E-7</v>
      </c>
      <c r="DR7280" s="81">
        <v>0</v>
      </c>
      <c r="DS7280" s="81">
        <v>1.08979316369467E-7</v>
      </c>
      <c r="DT7280" s="81">
        <v>1.08979316369467E-7</v>
      </c>
      <c r="DU7280" s="81">
        <v>0</v>
      </c>
      <c r="DV7280" s="81">
        <v>1.08979316369467E-7</v>
      </c>
      <c r="DW7280" s="81">
        <v>1.08979316369467E-7</v>
      </c>
      <c r="GE7280" s="81" t="s">
        <v>449</v>
      </c>
      <c r="GF7280" s="81" t="s">
        <v>155</v>
      </c>
      <c r="GG7280" s="81" t="s">
        <v>513</v>
      </c>
      <c r="GH7280" s="81" t="s">
        <v>452</v>
      </c>
      <c r="GI7280" s="81">
        <v>2020</v>
      </c>
      <c r="GJ7280" s="81" t="s">
        <v>201</v>
      </c>
      <c r="GK7280" s="81">
        <v>0.69641821681223315</v>
      </c>
      <c r="GL7280" s="81">
        <v>306.60199899999998</v>
      </c>
      <c r="GM7280" s="81">
        <v>2020</v>
      </c>
      <c r="GN7280" s="81" t="s">
        <v>173</v>
      </c>
      <c r="GO7280" s="81">
        <v>1.1148832299820636E-2</v>
      </c>
      <c r="GP7280" s="81">
        <v>10</v>
      </c>
      <c r="GQ7280" s="81">
        <v>0</v>
      </c>
      <c r="GR7280" s="81" t="s">
        <v>448</v>
      </c>
      <c r="GS7280" s="81">
        <v>1.1148832299820636E-2</v>
      </c>
      <c r="GT7280" s="81">
        <v>7.7642499097797159E-3</v>
      </c>
      <c r="GU7280" s="81">
        <v>0</v>
      </c>
      <c r="GV7280" s="81">
        <v>0</v>
      </c>
      <c r="GW7280" s="81">
        <v>0</v>
      </c>
      <c r="GX7280" s="81">
        <v>0</v>
      </c>
      <c r="GY7280" s="81">
        <v>0</v>
      </c>
      <c r="GZ7280" s="81">
        <v>0</v>
      </c>
    </row>
    <row r="7281" spans="98:208" x14ac:dyDescent="0.25">
      <c r="CT7281" s="81" t="s">
        <v>155</v>
      </c>
      <c r="CU7281" s="81" t="s">
        <v>506</v>
      </c>
      <c r="CV7281" s="81" t="s">
        <v>459</v>
      </c>
      <c r="CW7281" s="81">
        <v>2031</v>
      </c>
      <c r="CX7281" s="81">
        <v>0</v>
      </c>
      <c r="CY7281" s="81">
        <v>0</v>
      </c>
      <c r="CZ7281" s="81">
        <v>0</v>
      </c>
      <c r="DA7281" s="81">
        <v>0</v>
      </c>
      <c r="DB7281" s="81">
        <v>5.7770153400784698</v>
      </c>
      <c r="DC7281" s="81">
        <v>0.74733835430389184</v>
      </c>
      <c r="DD7281" s="81">
        <v>3.2379513401017341</v>
      </c>
      <c r="DE7281" s="81">
        <v>1.791725645672845</v>
      </c>
      <c r="DF7281" s="81">
        <v>0</v>
      </c>
      <c r="DG7281" s="81">
        <v>0</v>
      </c>
      <c r="DH7281" s="81">
        <v>8.3319499833580286E-3</v>
      </c>
      <c r="DI7281" s="81">
        <v>8.3319499833580286E-3</v>
      </c>
      <c r="DJ7281" s="81">
        <v>1.3079689218866991E-5</v>
      </c>
      <c r="DL7281" s="81">
        <v>0</v>
      </c>
      <c r="DM7281" s="81">
        <v>0</v>
      </c>
      <c r="DN7281" s="81">
        <v>0</v>
      </c>
      <c r="DO7281" s="81">
        <v>0</v>
      </c>
      <c r="DP7281" s="81">
        <v>0</v>
      </c>
      <c r="DQ7281" s="81">
        <v>0</v>
      </c>
      <c r="DR7281" s="81">
        <v>0</v>
      </c>
      <c r="DS7281" s="81">
        <v>1.08979316369467E-7</v>
      </c>
      <c r="DT7281" s="81">
        <v>1.08979316369467E-7</v>
      </c>
      <c r="DU7281" s="81">
        <v>0</v>
      </c>
      <c r="DV7281" s="81">
        <v>1.08979316369467E-7</v>
      </c>
      <c r="DW7281" s="81">
        <v>1.08979316369467E-7</v>
      </c>
      <c r="GE7281" s="81" t="s">
        <v>449</v>
      </c>
      <c r="GF7281" s="81" t="s">
        <v>155</v>
      </c>
      <c r="GG7281" s="81" t="s">
        <v>513</v>
      </c>
      <c r="GH7281" s="81" t="s">
        <v>453</v>
      </c>
      <c r="GI7281" s="81">
        <v>2020</v>
      </c>
      <c r="GJ7281" s="81" t="s">
        <v>201</v>
      </c>
      <c r="GK7281" s="81">
        <v>3.6425060683954041E-2</v>
      </c>
      <c r="GL7281" s="81">
        <v>306.60199899999998</v>
      </c>
      <c r="GM7281" s="81">
        <v>2020</v>
      </c>
      <c r="GN7281" s="81" t="s">
        <v>173</v>
      </c>
      <c r="GO7281" s="81">
        <v>1.1148832299820636E-2</v>
      </c>
      <c r="GP7281" s="81">
        <v>10</v>
      </c>
      <c r="GQ7281" s="81">
        <v>0</v>
      </c>
      <c r="GR7281" s="81" t="s">
        <v>448</v>
      </c>
      <c r="GS7281" s="81">
        <v>1.1148832299820636E-2</v>
      </c>
      <c r="GT7281" s="81">
        <v>4.0609689307619356E-4</v>
      </c>
      <c r="GU7281" s="81">
        <v>0</v>
      </c>
      <c r="GV7281" s="81">
        <v>0</v>
      </c>
      <c r="GW7281" s="81">
        <v>0</v>
      </c>
      <c r="GX7281" s="81">
        <v>0</v>
      </c>
      <c r="GY7281" s="81">
        <v>0</v>
      </c>
      <c r="GZ7281" s="81">
        <v>0</v>
      </c>
    </row>
    <row r="7282" spans="98:208" x14ac:dyDescent="0.25">
      <c r="CT7282" s="81" t="s">
        <v>155</v>
      </c>
      <c r="CU7282" s="81" t="s">
        <v>506</v>
      </c>
      <c r="CV7282" s="81" t="s">
        <v>459</v>
      </c>
      <c r="CW7282" s="81">
        <v>2032</v>
      </c>
      <c r="CX7282" s="81">
        <v>0</v>
      </c>
      <c r="CY7282" s="81">
        <v>0</v>
      </c>
      <c r="CZ7282" s="81">
        <v>0</v>
      </c>
      <c r="DA7282" s="81">
        <v>0</v>
      </c>
      <c r="DB7282" s="81">
        <v>5.7770153400784698</v>
      </c>
      <c r="DC7282" s="81">
        <v>0.74733835430389184</v>
      </c>
      <c r="DD7282" s="81">
        <v>3.2379513401017341</v>
      </c>
      <c r="DE7282" s="81">
        <v>1.791725645672845</v>
      </c>
      <c r="DF7282" s="81">
        <v>0</v>
      </c>
      <c r="DG7282" s="81">
        <v>0</v>
      </c>
      <c r="DH7282" s="81">
        <v>0</v>
      </c>
      <c r="DI7282" s="81">
        <v>8.3319499833580286E-3</v>
      </c>
      <c r="DJ7282" s="81">
        <v>1.3079689218866991E-5</v>
      </c>
      <c r="DL7282" s="81">
        <v>0</v>
      </c>
      <c r="DM7282" s="81">
        <v>0</v>
      </c>
      <c r="DN7282" s="81">
        <v>0</v>
      </c>
      <c r="DO7282" s="81">
        <v>0</v>
      </c>
      <c r="DP7282" s="81">
        <v>0</v>
      </c>
      <c r="DQ7282" s="81">
        <v>0</v>
      </c>
      <c r="DR7282" s="81">
        <v>0</v>
      </c>
      <c r="DS7282" s="81">
        <v>0</v>
      </c>
      <c r="DT7282" s="81">
        <v>0</v>
      </c>
      <c r="DU7282" s="81">
        <v>0</v>
      </c>
      <c r="DV7282" s="81">
        <v>1.08979316369467E-7</v>
      </c>
      <c r="DW7282" s="81">
        <v>1.08979316369467E-7</v>
      </c>
      <c r="GE7282" s="81" t="s">
        <v>449</v>
      </c>
      <c r="GF7282" s="81" t="s">
        <v>155</v>
      </c>
      <c r="GG7282" s="81" t="s">
        <v>513</v>
      </c>
      <c r="GH7282" s="81" t="s">
        <v>454</v>
      </c>
      <c r="GI7282" s="81">
        <v>2020</v>
      </c>
      <c r="GJ7282" s="81" t="s">
        <v>201</v>
      </c>
      <c r="GK7282" s="81">
        <v>409.22373582044048</v>
      </c>
      <c r="GL7282" s="81">
        <v>306.60199899999998</v>
      </c>
      <c r="GM7282" s="81">
        <v>2020</v>
      </c>
      <c r="GN7282" s="81" t="s">
        <v>173</v>
      </c>
      <c r="GO7282" s="81">
        <v>1.1148832299820636E-2</v>
      </c>
      <c r="GP7282" s="81">
        <v>10</v>
      </c>
      <c r="GQ7282" s="81">
        <v>0</v>
      </c>
      <c r="GR7282" s="81" t="s">
        <v>448</v>
      </c>
      <c r="GS7282" s="81">
        <v>1.1148832299820636E-2</v>
      </c>
      <c r="GT7282" s="81">
        <v>4.5623668037681941</v>
      </c>
      <c r="GU7282" s="81">
        <v>0</v>
      </c>
      <c r="GV7282" s="81">
        <v>0</v>
      </c>
      <c r="GW7282" s="81">
        <v>0</v>
      </c>
      <c r="GX7282" s="81">
        <v>0</v>
      </c>
      <c r="GY7282" s="81">
        <v>0</v>
      </c>
      <c r="GZ7282" s="81">
        <v>0</v>
      </c>
    </row>
    <row r="7283" spans="98:208" x14ac:dyDescent="0.25">
      <c r="CT7283" s="81" t="s">
        <v>155</v>
      </c>
      <c r="CU7283" s="81" t="s">
        <v>506</v>
      </c>
      <c r="CV7283" s="81" t="s">
        <v>460</v>
      </c>
      <c r="CW7283" s="81">
        <v>2020</v>
      </c>
      <c r="CX7283" s="81">
        <v>0</v>
      </c>
      <c r="CY7283" s="81">
        <v>0</v>
      </c>
      <c r="CZ7283" s="81">
        <v>0</v>
      </c>
      <c r="DA7283" s="81">
        <v>0</v>
      </c>
      <c r="DB7283" s="81">
        <v>7.7900575334948555E-2</v>
      </c>
      <c r="DC7283" s="81">
        <v>3.642506068395452E-2</v>
      </c>
      <c r="DD7283" s="81">
        <v>1.5808724525431909E-3</v>
      </c>
      <c r="DE7283" s="81">
        <v>3.9894642198450743E-2</v>
      </c>
      <c r="DF7283" s="81">
        <v>4.0609689307619893E-4</v>
      </c>
      <c r="DG7283" s="81">
        <v>0</v>
      </c>
      <c r="DH7283" s="81">
        <v>0</v>
      </c>
      <c r="DI7283" s="81">
        <v>0</v>
      </c>
      <c r="DJ7283" s="81">
        <v>2.2460732991390199E-3</v>
      </c>
      <c r="DL7283" s="81">
        <v>0</v>
      </c>
      <c r="DM7283" s="81">
        <v>9.1212338840176398E-7</v>
      </c>
      <c r="DN7283" s="81">
        <v>9.1212338840176398E-7</v>
      </c>
      <c r="DO7283" s="81">
        <v>0</v>
      </c>
      <c r="DP7283" s="81">
        <v>0</v>
      </c>
      <c r="DQ7283" s="81">
        <v>0</v>
      </c>
      <c r="DR7283" s="81">
        <v>0</v>
      </c>
      <c r="DS7283" s="81">
        <v>0</v>
      </c>
      <c r="DT7283" s="81">
        <v>0</v>
      </c>
      <c r="DU7283" s="81">
        <v>0</v>
      </c>
      <c r="DV7283" s="81">
        <v>0</v>
      </c>
      <c r="DW7283" s="81">
        <v>0</v>
      </c>
      <c r="GE7283" s="81" t="s">
        <v>449</v>
      </c>
      <c r="GF7283" s="81" t="s">
        <v>155</v>
      </c>
      <c r="GG7283" s="81" t="s">
        <v>513</v>
      </c>
      <c r="GH7283" s="81" t="s">
        <v>455</v>
      </c>
      <c r="GI7283" s="81">
        <v>2020</v>
      </c>
      <c r="GJ7283" s="81" t="s">
        <v>201</v>
      </c>
      <c r="GK7283" s="81">
        <v>409.22373582043952</v>
      </c>
      <c r="GL7283" s="81">
        <v>306.60199899999998</v>
      </c>
      <c r="GM7283" s="81">
        <v>2020</v>
      </c>
      <c r="GN7283" s="81" t="s">
        <v>173</v>
      </c>
      <c r="GO7283" s="81">
        <v>1.1148832299820636E-2</v>
      </c>
      <c r="GP7283" s="81">
        <v>10</v>
      </c>
      <c r="GQ7283" s="81">
        <v>0</v>
      </c>
      <c r="GR7283" s="81" t="s">
        <v>448</v>
      </c>
      <c r="GS7283" s="81">
        <v>1.1148832299820636E-2</v>
      </c>
      <c r="GT7283" s="81">
        <v>4.5623668037681835</v>
      </c>
      <c r="GU7283" s="81">
        <v>0</v>
      </c>
      <c r="GV7283" s="81">
        <v>0</v>
      </c>
      <c r="GW7283" s="81">
        <v>0</v>
      </c>
      <c r="GX7283" s="81">
        <v>0</v>
      </c>
      <c r="GY7283" s="81">
        <v>0</v>
      </c>
      <c r="GZ7283" s="81">
        <v>0</v>
      </c>
    </row>
    <row r="7284" spans="98:208" x14ac:dyDescent="0.25">
      <c r="CT7284" s="81" t="s">
        <v>155</v>
      </c>
      <c r="CU7284" s="81" t="s">
        <v>506</v>
      </c>
      <c r="CV7284" s="81" t="s">
        <v>460</v>
      </c>
      <c r="CW7284" s="81">
        <v>2021</v>
      </c>
      <c r="CX7284" s="81">
        <v>0</v>
      </c>
      <c r="CY7284" s="81">
        <v>0</v>
      </c>
      <c r="CZ7284" s="81">
        <v>0</v>
      </c>
      <c r="DA7284" s="81">
        <v>0</v>
      </c>
      <c r="DB7284" s="81">
        <v>7.7900575334948555E-2</v>
      </c>
      <c r="DC7284" s="81">
        <v>3.642506068395452E-2</v>
      </c>
      <c r="DD7284" s="81">
        <v>1.5808724525431909E-3</v>
      </c>
      <c r="DE7284" s="81">
        <v>3.9894642198450743E-2</v>
      </c>
      <c r="DF7284" s="81">
        <v>4.0609689307619893E-4</v>
      </c>
      <c r="DG7284" s="81">
        <v>4.0609689307619893E-4</v>
      </c>
      <c r="DH7284" s="81">
        <v>0</v>
      </c>
      <c r="DI7284" s="81">
        <v>0</v>
      </c>
      <c r="DJ7284" s="81">
        <v>2.2460732991390199E-3</v>
      </c>
      <c r="DL7284" s="81">
        <v>0</v>
      </c>
      <c r="DM7284" s="81">
        <v>9.1212338840176398E-7</v>
      </c>
      <c r="DN7284" s="81">
        <v>9.1212338840176398E-7</v>
      </c>
      <c r="DO7284" s="81">
        <v>0</v>
      </c>
      <c r="DP7284" s="81">
        <v>9.1212338840176398E-7</v>
      </c>
      <c r="DQ7284" s="81">
        <v>9.1212338840176398E-7</v>
      </c>
      <c r="DR7284" s="81">
        <v>0</v>
      </c>
      <c r="DS7284" s="81">
        <v>0</v>
      </c>
      <c r="DT7284" s="81">
        <v>0</v>
      </c>
      <c r="DU7284" s="81">
        <v>0</v>
      </c>
      <c r="DV7284" s="81">
        <v>0</v>
      </c>
      <c r="DW7284" s="81">
        <v>0</v>
      </c>
      <c r="GE7284" s="81" t="s">
        <v>449</v>
      </c>
      <c r="GF7284" s="81" t="s">
        <v>155</v>
      </c>
      <c r="GG7284" s="81" t="s">
        <v>514</v>
      </c>
      <c r="GH7284" s="81" t="s">
        <v>457</v>
      </c>
      <c r="GI7284" s="81">
        <v>2020</v>
      </c>
      <c r="GJ7284" s="81" t="s">
        <v>201</v>
      </c>
      <c r="GK7284" s="81">
        <v>222.22942162783161</v>
      </c>
      <c r="GL7284" s="81">
        <v>1086.8999220000001</v>
      </c>
      <c r="GM7284" s="81">
        <v>2020</v>
      </c>
      <c r="GN7284" s="81" t="s">
        <v>173</v>
      </c>
      <c r="GO7284" s="81">
        <v>1.1148832299820636E-2</v>
      </c>
      <c r="GP7284" s="81">
        <v>10</v>
      </c>
      <c r="GQ7284" s="81">
        <v>0</v>
      </c>
      <c r="GR7284" s="81" t="s">
        <v>448</v>
      </c>
      <c r="GS7284" s="81">
        <v>1.1148832299820636E-2</v>
      </c>
      <c r="GT7284" s="81">
        <v>2.4775985538148277</v>
      </c>
      <c r="GU7284" s="81">
        <v>0</v>
      </c>
      <c r="GV7284" s="81">
        <v>0</v>
      </c>
      <c r="GW7284" s="81">
        <v>0</v>
      </c>
      <c r="GX7284" s="81">
        <v>0</v>
      </c>
      <c r="GY7284" s="81">
        <v>0</v>
      </c>
      <c r="GZ7284" s="81">
        <v>0</v>
      </c>
    </row>
    <row r="7285" spans="98:208" x14ac:dyDescent="0.25">
      <c r="CT7285" s="81" t="s">
        <v>155</v>
      </c>
      <c r="CU7285" s="81" t="s">
        <v>506</v>
      </c>
      <c r="CV7285" s="81" t="s">
        <v>460</v>
      </c>
      <c r="CW7285" s="81">
        <v>2022</v>
      </c>
      <c r="CX7285" s="81">
        <v>0</v>
      </c>
      <c r="CY7285" s="81">
        <v>0</v>
      </c>
      <c r="CZ7285" s="81">
        <v>0</v>
      </c>
      <c r="DA7285" s="81">
        <v>0</v>
      </c>
      <c r="DB7285" s="81">
        <v>7.7900575334948555E-2</v>
      </c>
      <c r="DC7285" s="81">
        <v>3.642506068395452E-2</v>
      </c>
      <c r="DD7285" s="81">
        <v>1.5808724525431909E-3</v>
      </c>
      <c r="DE7285" s="81">
        <v>3.9894642198450743E-2</v>
      </c>
      <c r="DF7285" s="81">
        <v>4.0609689307619893E-4</v>
      </c>
      <c r="DG7285" s="81">
        <v>4.0609689307619893E-4</v>
      </c>
      <c r="DH7285" s="81">
        <v>4.0609689307619893E-4</v>
      </c>
      <c r="DI7285" s="81">
        <v>0</v>
      </c>
      <c r="DJ7285" s="81">
        <v>2.2460732991390199E-3</v>
      </c>
      <c r="DL7285" s="81">
        <v>0</v>
      </c>
      <c r="DM7285" s="81">
        <v>9.1212338840176398E-7</v>
      </c>
      <c r="DN7285" s="81">
        <v>9.1212338840176398E-7</v>
      </c>
      <c r="DO7285" s="81">
        <v>0</v>
      </c>
      <c r="DP7285" s="81">
        <v>9.1212338840176398E-7</v>
      </c>
      <c r="DQ7285" s="81">
        <v>9.1212338840176398E-7</v>
      </c>
      <c r="DR7285" s="81">
        <v>0</v>
      </c>
      <c r="DS7285" s="81">
        <v>9.1212338840176398E-7</v>
      </c>
      <c r="DT7285" s="81">
        <v>9.1212338840176398E-7</v>
      </c>
      <c r="DU7285" s="81">
        <v>0</v>
      </c>
      <c r="DV7285" s="81">
        <v>0</v>
      </c>
      <c r="DW7285" s="81">
        <v>0</v>
      </c>
      <c r="GE7285" s="81" t="s">
        <v>449</v>
      </c>
      <c r="GF7285" s="81" t="s">
        <v>155</v>
      </c>
      <c r="GG7285" s="81" t="s">
        <v>514</v>
      </c>
      <c r="GH7285" s="81" t="s">
        <v>458</v>
      </c>
      <c r="GI7285" s="81">
        <v>2020</v>
      </c>
      <c r="GJ7285" s="81" t="s">
        <v>201</v>
      </c>
      <c r="GK7285" s="81">
        <v>222.2294216278307</v>
      </c>
      <c r="GL7285" s="81">
        <v>1086.8999220000001</v>
      </c>
      <c r="GM7285" s="81">
        <v>2020</v>
      </c>
      <c r="GN7285" s="81" t="s">
        <v>173</v>
      </c>
      <c r="GO7285" s="81">
        <v>1.1148832299820636E-2</v>
      </c>
      <c r="GP7285" s="81">
        <v>10</v>
      </c>
      <c r="GQ7285" s="81">
        <v>0</v>
      </c>
      <c r="GR7285" s="81" t="s">
        <v>448</v>
      </c>
      <c r="GS7285" s="81">
        <v>1.1148832299820636E-2</v>
      </c>
      <c r="GT7285" s="81">
        <v>2.4775985538148175</v>
      </c>
      <c r="GU7285" s="81">
        <v>0</v>
      </c>
      <c r="GV7285" s="81">
        <v>0</v>
      </c>
      <c r="GW7285" s="81">
        <v>0</v>
      </c>
      <c r="GX7285" s="81">
        <v>0</v>
      </c>
      <c r="GY7285" s="81">
        <v>0</v>
      </c>
      <c r="GZ7285" s="81">
        <v>0</v>
      </c>
    </row>
    <row r="7286" spans="98:208" x14ac:dyDescent="0.25">
      <c r="CT7286" s="81" t="s">
        <v>155</v>
      </c>
      <c r="CU7286" s="81" t="s">
        <v>506</v>
      </c>
      <c r="CV7286" s="81" t="s">
        <v>460</v>
      </c>
      <c r="CW7286" s="81">
        <v>2023</v>
      </c>
      <c r="CX7286" s="81">
        <v>0</v>
      </c>
      <c r="CY7286" s="81">
        <v>0</v>
      </c>
      <c r="CZ7286" s="81">
        <v>0</v>
      </c>
      <c r="DA7286" s="81">
        <v>0</v>
      </c>
      <c r="DB7286" s="81">
        <v>8.0408269036977231E-2</v>
      </c>
      <c r="DC7286" s="81">
        <v>3.7590224611390763E-2</v>
      </c>
      <c r="DD7286" s="81">
        <v>1.6314334115687141E-3</v>
      </c>
      <c r="DE7286" s="81">
        <v>4.118661101401775E-2</v>
      </c>
      <c r="DF7286" s="81">
        <v>4.1908711030498596E-4</v>
      </c>
      <c r="DG7286" s="81">
        <v>4.1908711030498596E-4</v>
      </c>
      <c r="DH7286" s="81">
        <v>4.1908711030498596E-4</v>
      </c>
      <c r="DI7286" s="81">
        <v>4.1908711030498596E-4</v>
      </c>
      <c r="DJ7286" s="81">
        <v>2.2460732991390199E-3</v>
      </c>
      <c r="DL7286" s="81">
        <v>0</v>
      </c>
      <c r="DM7286" s="81">
        <v>9.4130036846935816E-7</v>
      </c>
      <c r="DN7286" s="81">
        <v>9.4130036846935816E-7</v>
      </c>
      <c r="DO7286" s="81">
        <v>0</v>
      </c>
      <c r="DP7286" s="81">
        <v>9.4130036846935816E-7</v>
      </c>
      <c r="DQ7286" s="81">
        <v>9.4130036846935816E-7</v>
      </c>
      <c r="DR7286" s="81">
        <v>0</v>
      </c>
      <c r="DS7286" s="81">
        <v>9.4130036846935816E-7</v>
      </c>
      <c r="DT7286" s="81">
        <v>9.4130036846935816E-7</v>
      </c>
      <c r="DU7286" s="81">
        <v>0</v>
      </c>
      <c r="DV7286" s="81">
        <v>9.4130036846935816E-7</v>
      </c>
      <c r="DW7286" s="81">
        <v>9.4130036846935816E-7</v>
      </c>
      <c r="GE7286" s="81" t="s">
        <v>449</v>
      </c>
      <c r="GF7286" s="81" t="s">
        <v>155</v>
      </c>
      <c r="GG7286" s="81" t="s">
        <v>514</v>
      </c>
      <c r="GH7286" s="81" t="s">
        <v>459</v>
      </c>
      <c r="GI7286" s="81">
        <v>2020</v>
      </c>
      <c r="GJ7286" s="81" t="s">
        <v>201</v>
      </c>
      <c r="GK7286" s="81">
        <v>0.69641821681223226</v>
      </c>
      <c r="GL7286" s="81">
        <v>1086.8999220000001</v>
      </c>
      <c r="GM7286" s="81">
        <v>2020</v>
      </c>
      <c r="GN7286" s="81" t="s">
        <v>173</v>
      </c>
      <c r="GO7286" s="81">
        <v>1.1148832299820636E-2</v>
      </c>
      <c r="GP7286" s="81">
        <v>10</v>
      </c>
      <c r="GQ7286" s="81">
        <v>0</v>
      </c>
      <c r="GR7286" s="81" t="s">
        <v>448</v>
      </c>
      <c r="GS7286" s="81">
        <v>1.1148832299820636E-2</v>
      </c>
      <c r="GT7286" s="81">
        <v>7.7642499097797055E-3</v>
      </c>
      <c r="GU7286" s="81">
        <v>0</v>
      </c>
      <c r="GV7286" s="81">
        <v>0</v>
      </c>
      <c r="GW7286" s="81">
        <v>0</v>
      </c>
      <c r="GX7286" s="81">
        <v>0</v>
      </c>
      <c r="GY7286" s="81">
        <v>0</v>
      </c>
      <c r="GZ7286" s="81">
        <v>0</v>
      </c>
    </row>
    <row r="7287" spans="98:208" x14ac:dyDescent="0.25">
      <c r="CT7287" s="81" t="s">
        <v>155</v>
      </c>
      <c r="CU7287" s="81" t="s">
        <v>506</v>
      </c>
      <c r="CV7287" s="81" t="s">
        <v>460</v>
      </c>
      <c r="CW7287" s="81">
        <v>2024</v>
      </c>
      <c r="CX7287" s="81">
        <v>0</v>
      </c>
      <c r="CY7287" s="81">
        <v>0</v>
      </c>
      <c r="CZ7287" s="81">
        <v>0</v>
      </c>
      <c r="DA7287" s="81">
        <v>0</v>
      </c>
      <c r="DB7287" s="81">
        <v>8.0408269036977231E-2</v>
      </c>
      <c r="DC7287" s="81">
        <v>3.7590224611390763E-2</v>
      </c>
      <c r="DD7287" s="81">
        <v>1.6314334115687141E-3</v>
      </c>
      <c r="DE7287" s="81">
        <v>4.118661101401775E-2</v>
      </c>
      <c r="DF7287" s="81">
        <v>4.1908711030498596E-4</v>
      </c>
      <c r="DG7287" s="81">
        <v>4.1908711030498596E-4</v>
      </c>
      <c r="DH7287" s="81">
        <v>4.1908711030498596E-4</v>
      </c>
      <c r="DI7287" s="81">
        <v>4.1908711030498596E-4</v>
      </c>
      <c r="DJ7287" s="81">
        <v>2.2460732991390199E-3</v>
      </c>
      <c r="DL7287" s="81">
        <v>0</v>
      </c>
      <c r="DM7287" s="81">
        <v>9.4130036846935816E-7</v>
      </c>
      <c r="DN7287" s="81">
        <v>9.4130036846935816E-7</v>
      </c>
      <c r="DO7287" s="81">
        <v>0</v>
      </c>
      <c r="DP7287" s="81">
        <v>9.4130036846935816E-7</v>
      </c>
      <c r="DQ7287" s="81">
        <v>9.4130036846935816E-7</v>
      </c>
      <c r="DR7287" s="81">
        <v>0</v>
      </c>
      <c r="DS7287" s="81">
        <v>9.4130036846935816E-7</v>
      </c>
      <c r="DT7287" s="81">
        <v>9.4130036846935816E-7</v>
      </c>
      <c r="DU7287" s="81">
        <v>0</v>
      </c>
      <c r="DV7287" s="81">
        <v>9.4130036846935816E-7</v>
      </c>
      <c r="DW7287" s="81">
        <v>9.4130036846935816E-7</v>
      </c>
      <c r="GE7287" s="81" t="s">
        <v>449</v>
      </c>
      <c r="GF7287" s="81" t="s">
        <v>155</v>
      </c>
      <c r="GG7287" s="81" t="s">
        <v>514</v>
      </c>
      <c r="GH7287" s="81" t="s">
        <v>460</v>
      </c>
      <c r="GI7287" s="81">
        <v>2020</v>
      </c>
      <c r="GJ7287" s="81" t="s">
        <v>201</v>
      </c>
      <c r="GK7287" s="81">
        <v>3.6425060683954499E-2</v>
      </c>
      <c r="GL7287" s="81">
        <v>1086.8999220000001</v>
      </c>
      <c r="GM7287" s="81">
        <v>2020</v>
      </c>
      <c r="GN7287" s="81" t="s">
        <v>173</v>
      </c>
      <c r="GO7287" s="81">
        <v>1.1148832299820636E-2</v>
      </c>
      <c r="GP7287" s="81">
        <v>10</v>
      </c>
      <c r="GQ7287" s="81">
        <v>0</v>
      </c>
      <c r="GR7287" s="81" t="s">
        <v>448</v>
      </c>
      <c r="GS7287" s="81">
        <v>1.1148832299820636E-2</v>
      </c>
      <c r="GT7287" s="81">
        <v>4.0609689307619866E-4</v>
      </c>
      <c r="GU7287" s="81">
        <v>0</v>
      </c>
      <c r="GV7287" s="81">
        <v>0</v>
      </c>
      <c r="GW7287" s="81">
        <v>0</v>
      </c>
      <c r="GX7287" s="81">
        <v>0</v>
      </c>
      <c r="GY7287" s="81">
        <v>0</v>
      </c>
      <c r="GZ7287" s="81">
        <v>0</v>
      </c>
    </row>
    <row r="7288" spans="98:208" x14ac:dyDescent="0.25">
      <c r="CT7288" s="81" t="s">
        <v>155</v>
      </c>
      <c r="CU7288" s="81" t="s">
        <v>506</v>
      </c>
      <c r="CV7288" s="81" t="s">
        <v>460</v>
      </c>
      <c r="CW7288" s="81">
        <v>2025</v>
      </c>
      <c r="CX7288" s="81">
        <v>0</v>
      </c>
      <c r="CY7288" s="81">
        <v>0</v>
      </c>
      <c r="CZ7288" s="81">
        <v>0</v>
      </c>
      <c r="DA7288" s="81">
        <v>0</v>
      </c>
      <c r="DB7288" s="81">
        <v>8.0408269036977231E-2</v>
      </c>
      <c r="DC7288" s="81">
        <v>3.7590224611390763E-2</v>
      </c>
      <c r="DD7288" s="81">
        <v>1.6314334115687141E-3</v>
      </c>
      <c r="DE7288" s="81">
        <v>4.118661101401775E-2</v>
      </c>
      <c r="DF7288" s="81">
        <v>4.1908711030498596E-4</v>
      </c>
      <c r="DG7288" s="81">
        <v>4.1908711030498596E-4</v>
      </c>
      <c r="DH7288" s="81">
        <v>4.1908711030498596E-4</v>
      </c>
      <c r="DI7288" s="81">
        <v>4.1908711030498596E-4</v>
      </c>
      <c r="DJ7288" s="81">
        <v>2.2460732991390199E-3</v>
      </c>
      <c r="DL7288" s="81">
        <v>0</v>
      </c>
      <c r="DM7288" s="81">
        <v>9.4130036846935816E-7</v>
      </c>
      <c r="DN7288" s="81">
        <v>9.4130036846935816E-7</v>
      </c>
      <c r="DO7288" s="81">
        <v>0</v>
      </c>
      <c r="DP7288" s="81">
        <v>9.4130036846935816E-7</v>
      </c>
      <c r="DQ7288" s="81">
        <v>9.4130036846935816E-7</v>
      </c>
      <c r="DR7288" s="81">
        <v>0</v>
      </c>
      <c r="DS7288" s="81">
        <v>9.4130036846935816E-7</v>
      </c>
      <c r="DT7288" s="81">
        <v>9.4130036846935816E-7</v>
      </c>
      <c r="DU7288" s="81">
        <v>0</v>
      </c>
      <c r="DV7288" s="81">
        <v>9.4130036846935816E-7</v>
      </c>
      <c r="DW7288" s="81">
        <v>9.4130036846935816E-7</v>
      </c>
      <c r="GE7288" s="81" t="s">
        <v>449</v>
      </c>
      <c r="GF7288" s="81" t="s">
        <v>155</v>
      </c>
      <c r="GG7288" s="81" t="s">
        <v>514</v>
      </c>
      <c r="GH7288" s="81" t="s">
        <v>461</v>
      </c>
      <c r="GI7288" s="81">
        <v>2020</v>
      </c>
      <c r="GJ7288" s="81" t="s">
        <v>201</v>
      </c>
      <c r="GK7288" s="81">
        <v>222.22942162783059</v>
      </c>
      <c r="GL7288" s="81">
        <v>1086.8999220000001</v>
      </c>
      <c r="GM7288" s="81">
        <v>2020</v>
      </c>
      <c r="GN7288" s="81" t="s">
        <v>173</v>
      </c>
      <c r="GO7288" s="81">
        <v>1.1148832299820636E-2</v>
      </c>
      <c r="GP7288" s="81">
        <v>10</v>
      </c>
      <c r="GQ7288" s="81">
        <v>0</v>
      </c>
      <c r="GR7288" s="81" t="s">
        <v>448</v>
      </c>
      <c r="GS7288" s="81">
        <v>1.1148832299820636E-2</v>
      </c>
      <c r="GT7288" s="81">
        <v>2.4775985538148162</v>
      </c>
      <c r="GU7288" s="81">
        <v>0</v>
      </c>
      <c r="GV7288" s="81">
        <v>0</v>
      </c>
      <c r="GW7288" s="81">
        <v>0</v>
      </c>
      <c r="GX7288" s="81">
        <v>0</v>
      </c>
      <c r="GY7288" s="81">
        <v>0</v>
      </c>
      <c r="GZ7288" s="81">
        <v>0</v>
      </c>
    </row>
    <row r="7289" spans="98:208" x14ac:dyDescent="0.25">
      <c r="CT7289" s="81" t="s">
        <v>155</v>
      </c>
      <c r="CU7289" s="81" t="s">
        <v>506</v>
      </c>
      <c r="CV7289" s="81" t="s">
        <v>460</v>
      </c>
      <c r="CW7289" s="81">
        <v>2026</v>
      </c>
      <c r="CX7289" s="81">
        <v>0</v>
      </c>
      <c r="CY7289" s="81">
        <v>0</v>
      </c>
      <c r="CZ7289" s="81">
        <v>0</v>
      </c>
      <c r="DA7289" s="81">
        <v>0</v>
      </c>
      <c r="DB7289" s="81">
        <v>8.0408269036977231E-2</v>
      </c>
      <c r="DC7289" s="81">
        <v>3.7590224611390763E-2</v>
      </c>
      <c r="DD7289" s="81">
        <v>1.6314334115687141E-3</v>
      </c>
      <c r="DE7289" s="81">
        <v>4.118661101401775E-2</v>
      </c>
      <c r="DF7289" s="81">
        <v>4.1908711030498596E-4</v>
      </c>
      <c r="DG7289" s="81">
        <v>4.1908711030498596E-4</v>
      </c>
      <c r="DH7289" s="81">
        <v>4.1908711030498596E-4</v>
      </c>
      <c r="DI7289" s="81">
        <v>4.1908711030498596E-4</v>
      </c>
      <c r="DJ7289" s="81">
        <v>2.2460732991390199E-3</v>
      </c>
      <c r="DL7289" s="81">
        <v>0</v>
      </c>
      <c r="DM7289" s="81">
        <v>9.4130036846935816E-7</v>
      </c>
      <c r="DN7289" s="81">
        <v>9.4130036846935816E-7</v>
      </c>
      <c r="DO7289" s="81">
        <v>0</v>
      </c>
      <c r="DP7289" s="81">
        <v>9.4130036846935816E-7</v>
      </c>
      <c r="DQ7289" s="81">
        <v>9.4130036846935816E-7</v>
      </c>
      <c r="DR7289" s="81">
        <v>0</v>
      </c>
      <c r="DS7289" s="81">
        <v>9.4130036846935816E-7</v>
      </c>
      <c r="DT7289" s="81">
        <v>9.4130036846935816E-7</v>
      </c>
      <c r="DU7289" s="81">
        <v>0</v>
      </c>
      <c r="DV7289" s="81">
        <v>9.4130036846935816E-7</v>
      </c>
      <c r="DW7289" s="81">
        <v>9.4130036846935816E-7</v>
      </c>
      <c r="GE7289" s="81" t="s">
        <v>449</v>
      </c>
      <c r="GF7289" s="81" t="s">
        <v>155</v>
      </c>
      <c r="GG7289" s="81" t="s">
        <v>514</v>
      </c>
      <c r="GH7289" s="81" t="s">
        <v>451</v>
      </c>
      <c r="GI7289" s="81">
        <v>2020</v>
      </c>
      <c r="GJ7289" s="81" t="s">
        <v>201</v>
      </c>
      <c r="GK7289" s="81">
        <v>222.22942162783059</v>
      </c>
      <c r="GL7289" s="81">
        <v>1086.8999220000001</v>
      </c>
      <c r="GM7289" s="81">
        <v>2020</v>
      </c>
      <c r="GN7289" s="81" t="s">
        <v>173</v>
      </c>
      <c r="GO7289" s="81">
        <v>1.1148832299820636E-2</v>
      </c>
      <c r="GP7289" s="81">
        <v>10</v>
      </c>
      <c r="GQ7289" s="81">
        <v>0</v>
      </c>
      <c r="GR7289" s="81" t="s">
        <v>448</v>
      </c>
      <c r="GS7289" s="81">
        <v>1.1148832299820636E-2</v>
      </c>
      <c r="GT7289" s="81">
        <v>2.4775985538148162</v>
      </c>
      <c r="GU7289" s="81">
        <v>0</v>
      </c>
      <c r="GV7289" s="81">
        <v>0</v>
      </c>
      <c r="GW7289" s="81">
        <v>0</v>
      </c>
      <c r="GX7289" s="81">
        <v>0</v>
      </c>
      <c r="GY7289" s="81">
        <v>0</v>
      </c>
      <c r="GZ7289" s="81">
        <v>0</v>
      </c>
    </row>
    <row r="7290" spans="98:208" x14ac:dyDescent="0.25">
      <c r="CT7290" s="81" t="s">
        <v>155</v>
      </c>
      <c r="CU7290" s="81" t="s">
        <v>506</v>
      </c>
      <c r="CV7290" s="81" t="s">
        <v>460</v>
      </c>
      <c r="CW7290" s="81">
        <v>2027</v>
      </c>
      <c r="CX7290" s="81">
        <v>0</v>
      </c>
      <c r="CY7290" s="81">
        <v>0</v>
      </c>
      <c r="CZ7290" s="81">
        <v>0</v>
      </c>
      <c r="DA7290" s="81">
        <v>0</v>
      </c>
      <c r="DB7290" s="81">
        <v>8.0408269036977231E-2</v>
      </c>
      <c r="DC7290" s="81">
        <v>3.7590224611390763E-2</v>
      </c>
      <c r="DD7290" s="81">
        <v>1.6314334115687141E-3</v>
      </c>
      <c r="DE7290" s="81">
        <v>4.118661101401775E-2</v>
      </c>
      <c r="DF7290" s="81">
        <v>4.1908711030498596E-4</v>
      </c>
      <c r="DG7290" s="81">
        <v>4.1908711030498596E-4</v>
      </c>
      <c r="DH7290" s="81">
        <v>4.1908711030498596E-4</v>
      </c>
      <c r="DI7290" s="81">
        <v>4.1908711030498596E-4</v>
      </c>
      <c r="DJ7290" s="81">
        <v>2.2460732991390199E-3</v>
      </c>
      <c r="DL7290" s="81">
        <v>0</v>
      </c>
      <c r="DM7290" s="81">
        <v>9.4130036846935816E-7</v>
      </c>
      <c r="DN7290" s="81">
        <v>9.4130036846935816E-7</v>
      </c>
      <c r="DO7290" s="81">
        <v>0</v>
      </c>
      <c r="DP7290" s="81">
        <v>9.4130036846935816E-7</v>
      </c>
      <c r="DQ7290" s="81">
        <v>9.4130036846935816E-7</v>
      </c>
      <c r="DR7290" s="81">
        <v>0</v>
      </c>
      <c r="DS7290" s="81">
        <v>9.4130036846935816E-7</v>
      </c>
      <c r="DT7290" s="81">
        <v>9.4130036846935816E-7</v>
      </c>
      <c r="DU7290" s="81">
        <v>0</v>
      </c>
      <c r="DV7290" s="81">
        <v>9.4130036846935816E-7</v>
      </c>
      <c r="DW7290" s="81">
        <v>9.4130036846935816E-7</v>
      </c>
      <c r="GE7290" s="81" t="s">
        <v>449</v>
      </c>
      <c r="GF7290" s="81" t="s">
        <v>155</v>
      </c>
      <c r="GG7290" s="81" t="s">
        <v>514</v>
      </c>
      <c r="GH7290" s="81" t="s">
        <v>452</v>
      </c>
      <c r="GI7290" s="81">
        <v>2020</v>
      </c>
      <c r="GJ7290" s="81" t="s">
        <v>201</v>
      </c>
      <c r="GK7290" s="81">
        <v>0.69641821681223237</v>
      </c>
      <c r="GL7290" s="81">
        <v>1086.8999220000001</v>
      </c>
      <c r="GM7290" s="81">
        <v>2020</v>
      </c>
      <c r="GN7290" s="81" t="s">
        <v>173</v>
      </c>
      <c r="GO7290" s="81">
        <v>1.1148832299820636E-2</v>
      </c>
      <c r="GP7290" s="81">
        <v>10</v>
      </c>
      <c r="GQ7290" s="81">
        <v>0</v>
      </c>
      <c r="GR7290" s="81" t="s">
        <v>448</v>
      </c>
      <c r="GS7290" s="81">
        <v>1.1148832299820636E-2</v>
      </c>
      <c r="GT7290" s="81">
        <v>7.7642499097797073E-3</v>
      </c>
      <c r="GU7290" s="81">
        <v>0</v>
      </c>
      <c r="GV7290" s="81">
        <v>0</v>
      </c>
      <c r="GW7290" s="81">
        <v>0</v>
      </c>
      <c r="GX7290" s="81">
        <v>0</v>
      </c>
      <c r="GY7290" s="81">
        <v>0</v>
      </c>
      <c r="GZ7290" s="81">
        <v>0</v>
      </c>
    </row>
    <row r="7291" spans="98:208" x14ac:dyDescent="0.25">
      <c r="CT7291" s="81" t="s">
        <v>155</v>
      </c>
      <c r="CU7291" s="81" t="s">
        <v>506</v>
      </c>
      <c r="CV7291" s="81" t="s">
        <v>460</v>
      </c>
      <c r="CW7291" s="81">
        <v>2028</v>
      </c>
      <c r="CX7291" s="81">
        <v>0</v>
      </c>
      <c r="CY7291" s="81">
        <v>0</v>
      </c>
      <c r="CZ7291" s="81">
        <v>0</v>
      </c>
      <c r="DA7291" s="81">
        <v>0</v>
      </c>
      <c r="DB7291" s="81">
        <v>8.3606377745129676E-2</v>
      </c>
      <c r="DC7291" s="81">
        <v>3.9055083184886243E-2</v>
      </c>
      <c r="DD7291" s="81">
        <v>1.694997174106358E-3</v>
      </c>
      <c r="DE7291" s="81">
        <v>4.2856297386136867E-2</v>
      </c>
      <c r="DF7291" s="81">
        <v>4.3541857288384152E-4</v>
      </c>
      <c r="DG7291" s="81">
        <v>4.3541857288384152E-4</v>
      </c>
      <c r="DH7291" s="81">
        <v>4.3541857288384152E-4</v>
      </c>
      <c r="DI7291" s="81">
        <v>4.3541857288384152E-4</v>
      </c>
      <c r="DJ7291" s="81">
        <v>2.2460732991390199E-3</v>
      </c>
      <c r="DL7291" s="81">
        <v>0</v>
      </c>
      <c r="DM7291" s="81">
        <v>9.7798203050361363E-7</v>
      </c>
      <c r="DN7291" s="81">
        <v>9.7798203050361363E-7</v>
      </c>
      <c r="DO7291" s="81">
        <v>0</v>
      </c>
      <c r="DP7291" s="81">
        <v>9.7798203050361363E-7</v>
      </c>
      <c r="DQ7291" s="81">
        <v>9.7798203050361363E-7</v>
      </c>
      <c r="DR7291" s="81">
        <v>0</v>
      </c>
      <c r="DS7291" s="81">
        <v>9.7798203050361363E-7</v>
      </c>
      <c r="DT7291" s="81">
        <v>9.7798203050361363E-7</v>
      </c>
      <c r="DU7291" s="81">
        <v>0</v>
      </c>
      <c r="DV7291" s="81">
        <v>9.7798203050361363E-7</v>
      </c>
      <c r="DW7291" s="81">
        <v>9.7798203050361363E-7</v>
      </c>
      <c r="GE7291" s="81" t="s">
        <v>449</v>
      </c>
      <c r="GF7291" s="81" t="s">
        <v>155</v>
      </c>
      <c r="GG7291" s="81" t="s">
        <v>514</v>
      </c>
      <c r="GH7291" s="81" t="s">
        <v>453</v>
      </c>
      <c r="GI7291" s="81">
        <v>2020</v>
      </c>
      <c r="GJ7291" s="81" t="s">
        <v>201</v>
      </c>
      <c r="GK7291" s="81">
        <v>3.6425060683954451E-2</v>
      </c>
      <c r="GL7291" s="81">
        <v>1086.8999220000001</v>
      </c>
      <c r="GM7291" s="81">
        <v>2020</v>
      </c>
      <c r="GN7291" s="81" t="s">
        <v>173</v>
      </c>
      <c r="GO7291" s="81">
        <v>1.1148832299820636E-2</v>
      </c>
      <c r="GP7291" s="81">
        <v>10</v>
      </c>
      <c r="GQ7291" s="81">
        <v>0</v>
      </c>
      <c r="GR7291" s="81" t="s">
        <v>448</v>
      </c>
      <c r="GS7291" s="81">
        <v>1.1148832299820636E-2</v>
      </c>
      <c r="GT7291" s="81">
        <v>4.0609689307619811E-4</v>
      </c>
      <c r="GU7291" s="81">
        <v>0</v>
      </c>
      <c r="GV7291" s="81">
        <v>0</v>
      </c>
      <c r="GW7291" s="81">
        <v>0</v>
      </c>
      <c r="GX7291" s="81">
        <v>0</v>
      </c>
      <c r="GY7291" s="81">
        <v>0</v>
      </c>
      <c r="GZ7291" s="81">
        <v>0</v>
      </c>
    </row>
    <row r="7292" spans="98:208" x14ac:dyDescent="0.25">
      <c r="CT7292" s="81" t="s">
        <v>155</v>
      </c>
      <c r="CU7292" s="81" t="s">
        <v>506</v>
      </c>
      <c r="CV7292" s="81" t="s">
        <v>460</v>
      </c>
      <c r="CW7292" s="81">
        <v>2029</v>
      </c>
      <c r="CX7292" s="81">
        <v>0</v>
      </c>
      <c r="CY7292" s="81">
        <v>0</v>
      </c>
      <c r="CZ7292" s="81">
        <v>0</v>
      </c>
      <c r="DA7292" s="81">
        <v>0</v>
      </c>
      <c r="DB7292" s="81">
        <v>8.3606377745129676E-2</v>
      </c>
      <c r="DC7292" s="81">
        <v>3.9055083184886243E-2</v>
      </c>
      <c r="DD7292" s="81">
        <v>1.694997174106358E-3</v>
      </c>
      <c r="DE7292" s="81">
        <v>4.2856297386136867E-2</v>
      </c>
      <c r="DF7292" s="81">
        <v>4.3541857288384152E-4</v>
      </c>
      <c r="DG7292" s="81">
        <v>4.3541857288384152E-4</v>
      </c>
      <c r="DH7292" s="81">
        <v>4.3541857288384152E-4</v>
      </c>
      <c r="DI7292" s="81">
        <v>4.3541857288384152E-4</v>
      </c>
      <c r="DJ7292" s="81">
        <v>2.2460732991390199E-3</v>
      </c>
      <c r="DL7292" s="81">
        <v>0</v>
      </c>
      <c r="DM7292" s="81">
        <v>9.7798203050361363E-7</v>
      </c>
      <c r="DN7292" s="81">
        <v>9.7798203050361363E-7</v>
      </c>
      <c r="DO7292" s="81">
        <v>0</v>
      </c>
      <c r="DP7292" s="81">
        <v>9.7798203050361363E-7</v>
      </c>
      <c r="DQ7292" s="81">
        <v>9.7798203050361363E-7</v>
      </c>
      <c r="DR7292" s="81">
        <v>0</v>
      </c>
      <c r="DS7292" s="81">
        <v>9.7798203050361363E-7</v>
      </c>
      <c r="DT7292" s="81">
        <v>9.7798203050361363E-7</v>
      </c>
      <c r="DU7292" s="81">
        <v>0</v>
      </c>
      <c r="DV7292" s="81">
        <v>9.7798203050361363E-7</v>
      </c>
      <c r="DW7292" s="81">
        <v>9.7798203050361363E-7</v>
      </c>
      <c r="GE7292" s="81" t="s">
        <v>449</v>
      </c>
      <c r="GF7292" s="81" t="s">
        <v>155</v>
      </c>
      <c r="GG7292" s="81" t="s">
        <v>514</v>
      </c>
      <c r="GH7292" s="81" t="s">
        <v>454</v>
      </c>
      <c r="GI7292" s="81">
        <v>2020</v>
      </c>
      <c r="GJ7292" s="81" t="s">
        <v>201</v>
      </c>
      <c r="GK7292" s="81">
        <v>409.22373582044048</v>
      </c>
      <c r="GL7292" s="81">
        <v>1086.8999220000001</v>
      </c>
      <c r="GM7292" s="81">
        <v>2020</v>
      </c>
      <c r="GN7292" s="81" t="s">
        <v>173</v>
      </c>
      <c r="GO7292" s="81">
        <v>1.1148832299820636E-2</v>
      </c>
      <c r="GP7292" s="81">
        <v>10</v>
      </c>
      <c r="GQ7292" s="81">
        <v>0</v>
      </c>
      <c r="GR7292" s="81" t="s">
        <v>448</v>
      </c>
      <c r="GS7292" s="81">
        <v>1.1148832299820636E-2</v>
      </c>
      <c r="GT7292" s="81">
        <v>4.5623668037681941</v>
      </c>
      <c r="GU7292" s="81">
        <v>0</v>
      </c>
      <c r="GV7292" s="81">
        <v>0</v>
      </c>
      <c r="GW7292" s="81">
        <v>0</v>
      </c>
      <c r="GX7292" s="81">
        <v>0</v>
      </c>
      <c r="GY7292" s="81">
        <v>0</v>
      </c>
      <c r="GZ7292" s="81">
        <v>0</v>
      </c>
    </row>
    <row r="7293" spans="98:208" x14ac:dyDescent="0.25">
      <c r="CT7293" s="81" t="s">
        <v>155</v>
      </c>
      <c r="CU7293" s="81" t="s">
        <v>506</v>
      </c>
      <c r="CV7293" s="81" t="s">
        <v>460</v>
      </c>
      <c r="CW7293" s="81">
        <v>2030</v>
      </c>
      <c r="CX7293" s="81">
        <v>0</v>
      </c>
      <c r="CY7293" s="81">
        <v>0</v>
      </c>
      <c r="CZ7293" s="81">
        <v>0</v>
      </c>
      <c r="DA7293" s="81">
        <v>0</v>
      </c>
      <c r="DB7293" s="81">
        <v>8.3606377745129676E-2</v>
      </c>
      <c r="DC7293" s="81">
        <v>3.9055083184886243E-2</v>
      </c>
      <c r="DD7293" s="81">
        <v>1.694997174106358E-3</v>
      </c>
      <c r="DE7293" s="81">
        <v>4.2856297386136867E-2</v>
      </c>
      <c r="DF7293" s="81">
        <v>0</v>
      </c>
      <c r="DG7293" s="81">
        <v>4.3541857288384152E-4</v>
      </c>
      <c r="DH7293" s="81">
        <v>4.3541857288384152E-4</v>
      </c>
      <c r="DI7293" s="81">
        <v>4.3541857288384152E-4</v>
      </c>
      <c r="DJ7293" s="81">
        <v>2.2460732991390199E-3</v>
      </c>
      <c r="DL7293" s="81">
        <v>0</v>
      </c>
      <c r="DM7293" s="81">
        <v>0</v>
      </c>
      <c r="DN7293" s="81">
        <v>0</v>
      </c>
      <c r="DO7293" s="81">
        <v>0</v>
      </c>
      <c r="DP7293" s="81">
        <v>9.7798203050361363E-7</v>
      </c>
      <c r="DQ7293" s="81">
        <v>9.7798203050361363E-7</v>
      </c>
      <c r="DR7293" s="81">
        <v>0</v>
      </c>
      <c r="DS7293" s="81">
        <v>9.7798203050361363E-7</v>
      </c>
      <c r="DT7293" s="81">
        <v>9.7798203050361363E-7</v>
      </c>
      <c r="DU7293" s="81">
        <v>0</v>
      </c>
      <c r="DV7293" s="81">
        <v>9.7798203050361363E-7</v>
      </c>
      <c r="DW7293" s="81">
        <v>9.7798203050361363E-7</v>
      </c>
      <c r="GE7293" s="81" t="s">
        <v>449</v>
      </c>
      <c r="GF7293" s="81" t="s">
        <v>155</v>
      </c>
      <c r="GG7293" s="81" t="s">
        <v>514</v>
      </c>
      <c r="GH7293" s="81" t="s">
        <v>455</v>
      </c>
      <c r="GI7293" s="81">
        <v>2020</v>
      </c>
      <c r="GJ7293" s="81" t="s">
        <v>201</v>
      </c>
      <c r="GK7293" s="81">
        <v>409.22373582043008</v>
      </c>
      <c r="GL7293" s="81">
        <v>1086.8999220000001</v>
      </c>
      <c r="GM7293" s="81">
        <v>2020</v>
      </c>
      <c r="GN7293" s="81" t="s">
        <v>173</v>
      </c>
      <c r="GO7293" s="81">
        <v>1.1148832299820636E-2</v>
      </c>
      <c r="GP7293" s="81">
        <v>10</v>
      </c>
      <c r="GQ7293" s="81">
        <v>0</v>
      </c>
      <c r="GR7293" s="81" t="s">
        <v>448</v>
      </c>
      <c r="GS7293" s="81">
        <v>1.1148832299820636E-2</v>
      </c>
      <c r="GT7293" s="81">
        <v>4.5623668037680778</v>
      </c>
      <c r="GU7293" s="81">
        <v>0</v>
      </c>
      <c r="GV7293" s="81">
        <v>0</v>
      </c>
      <c r="GW7293" s="81">
        <v>0</v>
      </c>
      <c r="GX7293" s="81">
        <v>0</v>
      </c>
      <c r="GY7293" s="81">
        <v>0</v>
      </c>
      <c r="GZ7293" s="81">
        <v>0</v>
      </c>
    </row>
    <row r="7294" spans="98:208" x14ac:dyDescent="0.25">
      <c r="CT7294" s="81" t="s">
        <v>155</v>
      </c>
      <c r="CU7294" s="81" t="s">
        <v>506</v>
      </c>
      <c r="CV7294" s="81" t="s">
        <v>460</v>
      </c>
      <c r="CW7294" s="81">
        <v>2031</v>
      </c>
      <c r="CX7294" s="81">
        <v>0</v>
      </c>
      <c r="CY7294" s="81">
        <v>0</v>
      </c>
      <c r="CZ7294" s="81">
        <v>0</v>
      </c>
      <c r="DA7294" s="81">
        <v>0</v>
      </c>
      <c r="DB7294" s="81">
        <v>8.3606377745129676E-2</v>
      </c>
      <c r="DC7294" s="81">
        <v>3.9055083184886243E-2</v>
      </c>
      <c r="DD7294" s="81">
        <v>1.694997174106358E-3</v>
      </c>
      <c r="DE7294" s="81">
        <v>4.2856297386136867E-2</v>
      </c>
      <c r="DF7294" s="81">
        <v>0</v>
      </c>
      <c r="DG7294" s="81">
        <v>0</v>
      </c>
      <c r="DH7294" s="81">
        <v>4.3541857288384152E-4</v>
      </c>
      <c r="DI7294" s="81">
        <v>4.3541857288384152E-4</v>
      </c>
      <c r="DJ7294" s="81">
        <v>2.2460732991390199E-3</v>
      </c>
      <c r="DL7294" s="81">
        <v>0</v>
      </c>
      <c r="DM7294" s="81">
        <v>0</v>
      </c>
      <c r="DN7294" s="81">
        <v>0</v>
      </c>
      <c r="DO7294" s="81">
        <v>0</v>
      </c>
      <c r="DP7294" s="81">
        <v>0</v>
      </c>
      <c r="DQ7294" s="81">
        <v>0</v>
      </c>
      <c r="DR7294" s="81">
        <v>0</v>
      </c>
      <c r="DS7294" s="81">
        <v>9.7798203050361363E-7</v>
      </c>
      <c r="DT7294" s="81">
        <v>9.7798203050361363E-7</v>
      </c>
      <c r="DU7294" s="81">
        <v>0</v>
      </c>
      <c r="DV7294" s="81">
        <v>9.7798203050361363E-7</v>
      </c>
      <c r="DW7294" s="81">
        <v>9.7798203050361363E-7</v>
      </c>
      <c r="GE7294" s="81" t="s">
        <v>449</v>
      </c>
      <c r="GF7294" s="81" t="s">
        <v>155</v>
      </c>
      <c r="GG7294" s="81" t="s">
        <v>515</v>
      </c>
      <c r="GH7294" s="81" t="s">
        <v>457</v>
      </c>
      <c r="GI7294" s="81">
        <v>2020</v>
      </c>
      <c r="GJ7294" s="81" t="s">
        <v>201</v>
      </c>
      <c r="GK7294" s="81">
        <v>222.2294216278319</v>
      </c>
      <c r="GL7294" s="81">
        <v>1434.2133550000001</v>
      </c>
      <c r="GM7294" s="81">
        <v>2020</v>
      </c>
      <c r="GN7294" s="81" t="s">
        <v>173</v>
      </c>
      <c r="GO7294" s="81">
        <v>1.1148832299820636E-2</v>
      </c>
      <c r="GP7294" s="81">
        <v>10</v>
      </c>
      <c r="GQ7294" s="81">
        <v>0</v>
      </c>
      <c r="GR7294" s="81" t="s">
        <v>448</v>
      </c>
      <c r="GS7294" s="81">
        <v>1.1148832299820636E-2</v>
      </c>
      <c r="GT7294" s="81">
        <v>2.4775985538148309</v>
      </c>
      <c r="GU7294" s="81">
        <v>0</v>
      </c>
      <c r="GV7294" s="81">
        <v>0</v>
      </c>
      <c r="GW7294" s="81">
        <v>0</v>
      </c>
      <c r="GX7294" s="81">
        <v>0</v>
      </c>
      <c r="GY7294" s="81">
        <v>0</v>
      </c>
      <c r="GZ7294" s="81">
        <v>0</v>
      </c>
    </row>
    <row r="7295" spans="98:208" x14ac:dyDescent="0.25">
      <c r="CT7295" s="81" t="s">
        <v>155</v>
      </c>
      <c r="CU7295" s="81" t="s">
        <v>506</v>
      </c>
      <c r="CV7295" s="81" t="s">
        <v>460</v>
      </c>
      <c r="CW7295" s="81">
        <v>2032</v>
      </c>
      <c r="CX7295" s="81">
        <v>0</v>
      </c>
      <c r="CY7295" s="81">
        <v>0</v>
      </c>
      <c r="CZ7295" s="81">
        <v>0</v>
      </c>
      <c r="DA7295" s="81">
        <v>0</v>
      </c>
      <c r="DB7295" s="81">
        <v>8.3606377745129676E-2</v>
      </c>
      <c r="DC7295" s="81">
        <v>3.9055083184886243E-2</v>
      </c>
      <c r="DD7295" s="81">
        <v>1.694997174106358E-3</v>
      </c>
      <c r="DE7295" s="81">
        <v>4.2856297386136867E-2</v>
      </c>
      <c r="DF7295" s="81">
        <v>0</v>
      </c>
      <c r="DG7295" s="81">
        <v>0</v>
      </c>
      <c r="DH7295" s="81">
        <v>0</v>
      </c>
      <c r="DI7295" s="81">
        <v>4.3541857288384152E-4</v>
      </c>
      <c r="DJ7295" s="81">
        <v>2.2460732991390199E-3</v>
      </c>
      <c r="DL7295" s="81">
        <v>0</v>
      </c>
      <c r="DM7295" s="81">
        <v>0</v>
      </c>
      <c r="DN7295" s="81">
        <v>0</v>
      </c>
      <c r="DO7295" s="81">
        <v>0</v>
      </c>
      <c r="DP7295" s="81">
        <v>0</v>
      </c>
      <c r="DQ7295" s="81">
        <v>0</v>
      </c>
      <c r="DR7295" s="81">
        <v>0</v>
      </c>
      <c r="DS7295" s="81">
        <v>0</v>
      </c>
      <c r="DT7295" s="81">
        <v>0</v>
      </c>
      <c r="DU7295" s="81">
        <v>0</v>
      </c>
      <c r="DV7295" s="81">
        <v>9.7798203050361363E-7</v>
      </c>
      <c r="DW7295" s="81">
        <v>9.7798203050361363E-7</v>
      </c>
      <c r="GE7295" s="81" t="s">
        <v>449</v>
      </c>
      <c r="GF7295" s="81" t="s">
        <v>155</v>
      </c>
      <c r="GG7295" s="81" t="s">
        <v>515</v>
      </c>
      <c r="GH7295" s="81" t="s">
        <v>458</v>
      </c>
      <c r="GI7295" s="81">
        <v>2020</v>
      </c>
      <c r="GJ7295" s="81" t="s">
        <v>201</v>
      </c>
      <c r="GK7295" s="81">
        <v>222.2294216278315</v>
      </c>
      <c r="GL7295" s="81">
        <v>1434.2133550000001</v>
      </c>
      <c r="GM7295" s="81">
        <v>2020</v>
      </c>
      <c r="GN7295" s="81" t="s">
        <v>173</v>
      </c>
      <c r="GO7295" s="81">
        <v>1.1148832299820636E-2</v>
      </c>
      <c r="GP7295" s="81">
        <v>10</v>
      </c>
      <c r="GQ7295" s="81">
        <v>0</v>
      </c>
      <c r="GR7295" s="81" t="s">
        <v>448</v>
      </c>
      <c r="GS7295" s="81">
        <v>1.1148832299820636E-2</v>
      </c>
      <c r="GT7295" s="81">
        <v>2.4775985538148264</v>
      </c>
      <c r="GU7295" s="81">
        <v>0</v>
      </c>
      <c r="GV7295" s="81">
        <v>0</v>
      </c>
      <c r="GW7295" s="81">
        <v>0</v>
      </c>
      <c r="GX7295" s="81">
        <v>0</v>
      </c>
      <c r="GY7295" s="81">
        <v>0</v>
      </c>
      <c r="GZ7295" s="81">
        <v>0</v>
      </c>
    </row>
    <row r="7296" spans="98:208" x14ac:dyDescent="0.25">
      <c r="CT7296" s="81" t="s">
        <v>155</v>
      </c>
      <c r="CU7296" s="81" t="s">
        <v>506</v>
      </c>
      <c r="CV7296" s="81" t="s">
        <v>461</v>
      </c>
      <c r="CW7296" s="81">
        <v>2020</v>
      </c>
      <c r="CX7296" s="81">
        <v>0</v>
      </c>
      <c r="CY7296" s="81">
        <v>0</v>
      </c>
      <c r="CZ7296" s="81">
        <v>0</v>
      </c>
      <c r="DA7296" s="81">
        <v>0</v>
      </c>
      <c r="DB7296" s="81">
        <v>14146.13064133264</v>
      </c>
      <c r="DC7296" s="81">
        <v>222.22942162783249</v>
      </c>
      <c r="DD7296" s="81">
        <v>8585.72280924802</v>
      </c>
      <c r="DE7296" s="81">
        <v>5338.1784104567914</v>
      </c>
      <c r="DF7296" s="81">
        <v>2.4775985538148375</v>
      </c>
      <c r="DG7296" s="81">
        <v>0</v>
      </c>
      <c r="DH7296" s="81">
        <v>0</v>
      </c>
      <c r="DI7296" s="81">
        <v>0</v>
      </c>
      <c r="DJ7296" s="81">
        <v>1.1642416371400381E-5</v>
      </c>
      <c r="DL7296" s="81">
        <v>0</v>
      </c>
      <c r="DM7296" s="81">
        <v>2.884523396469177E-5</v>
      </c>
      <c r="DN7296" s="81">
        <v>2.884523396469177E-5</v>
      </c>
      <c r="DO7296" s="81">
        <v>0</v>
      </c>
      <c r="DP7296" s="81">
        <v>0</v>
      </c>
      <c r="DQ7296" s="81">
        <v>0</v>
      </c>
      <c r="DR7296" s="81">
        <v>0</v>
      </c>
      <c r="DS7296" s="81">
        <v>0</v>
      </c>
      <c r="DT7296" s="81">
        <v>0</v>
      </c>
      <c r="DU7296" s="81">
        <v>0</v>
      </c>
      <c r="DV7296" s="81">
        <v>0</v>
      </c>
      <c r="DW7296" s="81">
        <v>0</v>
      </c>
      <c r="GE7296" s="81" t="s">
        <v>449</v>
      </c>
      <c r="GF7296" s="81" t="s">
        <v>155</v>
      </c>
      <c r="GG7296" s="81" t="s">
        <v>515</v>
      </c>
      <c r="GH7296" s="81" t="s">
        <v>459</v>
      </c>
      <c r="GI7296" s="81">
        <v>2020</v>
      </c>
      <c r="GJ7296" s="81" t="s">
        <v>201</v>
      </c>
      <c r="GK7296" s="81">
        <v>0.69641821681223171</v>
      </c>
      <c r="GL7296" s="81">
        <v>1434.2133550000001</v>
      </c>
      <c r="GM7296" s="81">
        <v>2020</v>
      </c>
      <c r="GN7296" s="81" t="s">
        <v>173</v>
      </c>
      <c r="GO7296" s="81">
        <v>1.1148832299820636E-2</v>
      </c>
      <c r="GP7296" s="81">
        <v>10</v>
      </c>
      <c r="GQ7296" s="81">
        <v>0</v>
      </c>
      <c r="GR7296" s="81" t="s">
        <v>448</v>
      </c>
      <c r="GS7296" s="81">
        <v>1.1148832299820636E-2</v>
      </c>
      <c r="GT7296" s="81">
        <v>7.7642499097796995E-3</v>
      </c>
      <c r="GU7296" s="81">
        <v>0</v>
      </c>
      <c r="GV7296" s="81">
        <v>0</v>
      </c>
      <c r="GW7296" s="81">
        <v>0</v>
      </c>
      <c r="GX7296" s="81">
        <v>0</v>
      </c>
      <c r="GY7296" s="81">
        <v>0</v>
      </c>
      <c r="GZ7296" s="81">
        <v>0</v>
      </c>
    </row>
    <row r="7297" spans="98:208" x14ac:dyDescent="0.25">
      <c r="CT7297" s="81" t="s">
        <v>155</v>
      </c>
      <c r="CU7297" s="81" t="s">
        <v>506</v>
      </c>
      <c r="CV7297" s="81" t="s">
        <v>461</v>
      </c>
      <c r="CW7297" s="81">
        <v>2021</v>
      </c>
      <c r="CX7297" s="81">
        <v>0</v>
      </c>
      <c r="CY7297" s="81">
        <v>0</v>
      </c>
      <c r="CZ7297" s="81">
        <v>0</v>
      </c>
      <c r="DA7297" s="81">
        <v>0</v>
      </c>
      <c r="DB7297" s="81">
        <v>14146.13064133264</v>
      </c>
      <c r="DC7297" s="81">
        <v>222.22942162783249</v>
      </c>
      <c r="DD7297" s="81">
        <v>8585.72280924802</v>
      </c>
      <c r="DE7297" s="81">
        <v>5338.1784104567914</v>
      </c>
      <c r="DF7297" s="81">
        <v>2.4775985538148375</v>
      </c>
      <c r="DG7297" s="81">
        <v>2.4775985538148375</v>
      </c>
      <c r="DH7297" s="81">
        <v>0</v>
      </c>
      <c r="DI7297" s="81">
        <v>0</v>
      </c>
      <c r="DJ7297" s="81">
        <v>1.1642416371400381E-5</v>
      </c>
      <c r="DL7297" s="81">
        <v>0</v>
      </c>
      <c r="DM7297" s="81">
        <v>2.884523396469177E-5</v>
      </c>
      <c r="DN7297" s="81">
        <v>2.884523396469177E-5</v>
      </c>
      <c r="DO7297" s="81">
        <v>0</v>
      </c>
      <c r="DP7297" s="81">
        <v>2.884523396469177E-5</v>
      </c>
      <c r="DQ7297" s="81">
        <v>2.884523396469177E-5</v>
      </c>
      <c r="DR7297" s="81">
        <v>0</v>
      </c>
      <c r="DS7297" s="81">
        <v>0</v>
      </c>
      <c r="DT7297" s="81">
        <v>0</v>
      </c>
      <c r="DU7297" s="81">
        <v>0</v>
      </c>
      <c r="DV7297" s="81">
        <v>0</v>
      </c>
      <c r="DW7297" s="81">
        <v>0</v>
      </c>
      <c r="GE7297" s="81" t="s">
        <v>449</v>
      </c>
      <c r="GF7297" s="81" t="s">
        <v>155</v>
      </c>
      <c r="GG7297" s="81" t="s">
        <v>515</v>
      </c>
      <c r="GH7297" s="81" t="s">
        <v>460</v>
      </c>
      <c r="GI7297" s="81">
        <v>2020</v>
      </c>
      <c r="GJ7297" s="81" t="s">
        <v>201</v>
      </c>
      <c r="GK7297" s="81">
        <v>3.6425060683954492E-2</v>
      </c>
      <c r="GL7297" s="81">
        <v>1434.2133550000001</v>
      </c>
      <c r="GM7297" s="81">
        <v>2020</v>
      </c>
      <c r="GN7297" s="81" t="s">
        <v>173</v>
      </c>
      <c r="GO7297" s="81">
        <v>1.1148832299820636E-2</v>
      </c>
      <c r="GP7297" s="81">
        <v>10</v>
      </c>
      <c r="GQ7297" s="81">
        <v>0</v>
      </c>
      <c r="GR7297" s="81" t="s">
        <v>448</v>
      </c>
      <c r="GS7297" s="81">
        <v>1.1148832299820636E-2</v>
      </c>
      <c r="GT7297" s="81">
        <v>4.060968930761986E-4</v>
      </c>
      <c r="GU7297" s="81">
        <v>0</v>
      </c>
      <c r="GV7297" s="81">
        <v>0</v>
      </c>
      <c r="GW7297" s="81">
        <v>0</v>
      </c>
      <c r="GX7297" s="81">
        <v>0</v>
      </c>
      <c r="GY7297" s="81">
        <v>0</v>
      </c>
      <c r="GZ7297" s="81">
        <v>0</v>
      </c>
    </row>
    <row r="7298" spans="98:208" x14ac:dyDescent="0.25">
      <c r="CT7298" s="81" t="s">
        <v>155</v>
      </c>
      <c r="CU7298" s="81" t="s">
        <v>506</v>
      </c>
      <c r="CV7298" s="81" t="s">
        <v>461</v>
      </c>
      <c r="CW7298" s="81">
        <v>2022</v>
      </c>
      <c r="CX7298" s="81">
        <v>0</v>
      </c>
      <c r="CY7298" s="81">
        <v>0</v>
      </c>
      <c r="CZ7298" s="81">
        <v>0</v>
      </c>
      <c r="DA7298" s="81">
        <v>0</v>
      </c>
      <c r="DB7298" s="81">
        <v>14146.13064133264</v>
      </c>
      <c r="DC7298" s="81">
        <v>222.22942162783249</v>
      </c>
      <c r="DD7298" s="81">
        <v>8585.72280924802</v>
      </c>
      <c r="DE7298" s="81">
        <v>5338.1784104567914</v>
      </c>
      <c r="DF7298" s="81">
        <v>2.4775985538148375</v>
      </c>
      <c r="DG7298" s="81">
        <v>2.4775985538148375</v>
      </c>
      <c r="DH7298" s="81">
        <v>2.4775985538148375</v>
      </c>
      <c r="DI7298" s="81">
        <v>0</v>
      </c>
      <c r="DJ7298" s="81">
        <v>1.1642416371400381E-5</v>
      </c>
      <c r="DL7298" s="81">
        <v>0</v>
      </c>
      <c r="DM7298" s="81">
        <v>2.884523396469177E-5</v>
      </c>
      <c r="DN7298" s="81">
        <v>2.884523396469177E-5</v>
      </c>
      <c r="DO7298" s="81">
        <v>0</v>
      </c>
      <c r="DP7298" s="81">
        <v>2.884523396469177E-5</v>
      </c>
      <c r="DQ7298" s="81">
        <v>2.884523396469177E-5</v>
      </c>
      <c r="DR7298" s="81">
        <v>0</v>
      </c>
      <c r="DS7298" s="81">
        <v>2.884523396469177E-5</v>
      </c>
      <c r="DT7298" s="81">
        <v>2.884523396469177E-5</v>
      </c>
      <c r="DU7298" s="81">
        <v>0</v>
      </c>
      <c r="DV7298" s="81">
        <v>0</v>
      </c>
      <c r="DW7298" s="81">
        <v>0</v>
      </c>
      <c r="GE7298" s="81" t="s">
        <v>449</v>
      </c>
      <c r="GF7298" s="81" t="s">
        <v>155</v>
      </c>
      <c r="GG7298" s="81" t="s">
        <v>515</v>
      </c>
      <c r="GH7298" s="81" t="s">
        <v>461</v>
      </c>
      <c r="GI7298" s="81">
        <v>2020</v>
      </c>
      <c r="GJ7298" s="81" t="s">
        <v>201</v>
      </c>
      <c r="GK7298" s="81">
        <v>222.22942162783059</v>
      </c>
      <c r="GL7298" s="81">
        <v>1434.2133550000001</v>
      </c>
      <c r="GM7298" s="81">
        <v>2020</v>
      </c>
      <c r="GN7298" s="81" t="s">
        <v>173</v>
      </c>
      <c r="GO7298" s="81">
        <v>1.1148832299820636E-2</v>
      </c>
      <c r="GP7298" s="81">
        <v>10</v>
      </c>
      <c r="GQ7298" s="81">
        <v>0</v>
      </c>
      <c r="GR7298" s="81" t="s">
        <v>448</v>
      </c>
      <c r="GS7298" s="81">
        <v>1.1148832299820636E-2</v>
      </c>
      <c r="GT7298" s="81">
        <v>2.4775985538148162</v>
      </c>
      <c r="GU7298" s="81">
        <v>0</v>
      </c>
      <c r="GV7298" s="81">
        <v>0</v>
      </c>
      <c r="GW7298" s="81">
        <v>0</v>
      </c>
      <c r="GX7298" s="81">
        <v>0</v>
      </c>
      <c r="GY7298" s="81">
        <v>0</v>
      </c>
      <c r="GZ7298" s="81">
        <v>0</v>
      </c>
    </row>
    <row r="7299" spans="98:208" x14ac:dyDescent="0.25">
      <c r="CT7299" s="81" t="s">
        <v>155</v>
      </c>
      <c r="CU7299" s="81" t="s">
        <v>506</v>
      </c>
      <c r="CV7299" s="81" t="s">
        <v>461</v>
      </c>
      <c r="CW7299" s="81">
        <v>2023</v>
      </c>
      <c r="CX7299" s="81">
        <v>0</v>
      </c>
      <c r="CY7299" s="81">
        <v>0</v>
      </c>
      <c r="CZ7299" s="81">
        <v>0</v>
      </c>
      <c r="DA7299" s="81">
        <v>0</v>
      </c>
      <c r="DB7299" s="81">
        <v>14664.63755643675</v>
      </c>
      <c r="DC7299" s="81">
        <v>233.23007680794129</v>
      </c>
      <c r="DD7299" s="81">
        <v>8896.5159934286712</v>
      </c>
      <c r="DE7299" s="81">
        <v>5534.8914862001411</v>
      </c>
      <c r="DF7299" s="81">
        <v>2.6002430136060237</v>
      </c>
      <c r="DG7299" s="81">
        <v>2.6002430136060237</v>
      </c>
      <c r="DH7299" s="81">
        <v>2.6002430136060237</v>
      </c>
      <c r="DI7299" s="81">
        <v>2.6002430136060237</v>
      </c>
      <c r="DJ7299" s="81">
        <v>1.1642416371400381E-5</v>
      </c>
      <c r="DL7299" s="81">
        <v>0</v>
      </c>
      <c r="DM7299" s="81">
        <v>3.0273111831226232E-5</v>
      </c>
      <c r="DN7299" s="81">
        <v>3.0273111831226232E-5</v>
      </c>
      <c r="DO7299" s="81">
        <v>0</v>
      </c>
      <c r="DP7299" s="81">
        <v>3.0273111831226232E-5</v>
      </c>
      <c r="DQ7299" s="81">
        <v>3.0273111831226232E-5</v>
      </c>
      <c r="DR7299" s="81">
        <v>0</v>
      </c>
      <c r="DS7299" s="81">
        <v>3.0273111831226232E-5</v>
      </c>
      <c r="DT7299" s="81">
        <v>3.0273111831226232E-5</v>
      </c>
      <c r="DU7299" s="81">
        <v>0</v>
      </c>
      <c r="DV7299" s="81">
        <v>3.0273111831226232E-5</v>
      </c>
      <c r="DW7299" s="81">
        <v>3.0273111831226232E-5</v>
      </c>
      <c r="GE7299" s="81" t="s">
        <v>449</v>
      </c>
      <c r="GF7299" s="81" t="s">
        <v>155</v>
      </c>
      <c r="GG7299" s="81" t="s">
        <v>515</v>
      </c>
      <c r="GH7299" s="81" t="s">
        <v>451</v>
      </c>
      <c r="GI7299" s="81">
        <v>2020</v>
      </c>
      <c r="GJ7299" s="81" t="s">
        <v>201</v>
      </c>
      <c r="GK7299" s="81">
        <v>222.2294216278311</v>
      </c>
      <c r="GL7299" s="81">
        <v>1434.2133550000001</v>
      </c>
      <c r="GM7299" s="81">
        <v>2020</v>
      </c>
      <c r="GN7299" s="81" t="s">
        <v>173</v>
      </c>
      <c r="GO7299" s="81">
        <v>1.1148832299820636E-2</v>
      </c>
      <c r="GP7299" s="81">
        <v>10</v>
      </c>
      <c r="GQ7299" s="81">
        <v>0</v>
      </c>
      <c r="GR7299" s="81" t="s">
        <v>448</v>
      </c>
      <c r="GS7299" s="81">
        <v>1.1148832299820636E-2</v>
      </c>
      <c r="GT7299" s="81">
        <v>2.477598553814822</v>
      </c>
      <c r="GU7299" s="81">
        <v>0</v>
      </c>
      <c r="GV7299" s="81">
        <v>0</v>
      </c>
      <c r="GW7299" s="81">
        <v>0</v>
      </c>
      <c r="GX7299" s="81">
        <v>0</v>
      </c>
      <c r="GY7299" s="81">
        <v>0</v>
      </c>
      <c r="GZ7299" s="81">
        <v>0</v>
      </c>
    </row>
    <row r="7300" spans="98:208" x14ac:dyDescent="0.25">
      <c r="CT7300" s="81" t="s">
        <v>155</v>
      </c>
      <c r="CU7300" s="81" t="s">
        <v>506</v>
      </c>
      <c r="CV7300" s="81" t="s">
        <v>461</v>
      </c>
      <c r="CW7300" s="81">
        <v>2024</v>
      </c>
      <c r="CX7300" s="81">
        <v>0</v>
      </c>
      <c r="CY7300" s="81">
        <v>0</v>
      </c>
      <c r="CZ7300" s="81">
        <v>0</v>
      </c>
      <c r="DA7300" s="81">
        <v>0</v>
      </c>
      <c r="DB7300" s="81">
        <v>14664.63755643675</v>
      </c>
      <c r="DC7300" s="81">
        <v>233.23007680794129</v>
      </c>
      <c r="DD7300" s="81">
        <v>8896.5159934286712</v>
      </c>
      <c r="DE7300" s="81">
        <v>5534.8914862001411</v>
      </c>
      <c r="DF7300" s="81">
        <v>2.6002430136060237</v>
      </c>
      <c r="DG7300" s="81">
        <v>2.6002430136060237</v>
      </c>
      <c r="DH7300" s="81">
        <v>2.6002430136060237</v>
      </c>
      <c r="DI7300" s="81">
        <v>2.6002430136060237</v>
      </c>
      <c r="DJ7300" s="81">
        <v>1.1642416371400381E-5</v>
      </c>
      <c r="DL7300" s="81">
        <v>0</v>
      </c>
      <c r="DM7300" s="81">
        <v>3.0273111831226232E-5</v>
      </c>
      <c r="DN7300" s="81">
        <v>3.0273111831226232E-5</v>
      </c>
      <c r="DO7300" s="81">
        <v>0</v>
      </c>
      <c r="DP7300" s="81">
        <v>3.0273111831226232E-5</v>
      </c>
      <c r="DQ7300" s="81">
        <v>3.0273111831226232E-5</v>
      </c>
      <c r="DR7300" s="81">
        <v>0</v>
      </c>
      <c r="DS7300" s="81">
        <v>3.0273111831226232E-5</v>
      </c>
      <c r="DT7300" s="81">
        <v>3.0273111831226232E-5</v>
      </c>
      <c r="DU7300" s="81">
        <v>0</v>
      </c>
      <c r="DV7300" s="81">
        <v>3.0273111831226232E-5</v>
      </c>
      <c r="DW7300" s="81">
        <v>3.0273111831226232E-5</v>
      </c>
      <c r="GE7300" s="81" t="s">
        <v>449</v>
      </c>
      <c r="GF7300" s="81" t="s">
        <v>155</v>
      </c>
      <c r="GG7300" s="81" t="s">
        <v>515</v>
      </c>
      <c r="GH7300" s="81" t="s">
        <v>452</v>
      </c>
      <c r="GI7300" s="81">
        <v>2020</v>
      </c>
      <c r="GJ7300" s="81" t="s">
        <v>201</v>
      </c>
      <c r="GK7300" s="81">
        <v>0.69641821681223248</v>
      </c>
      <c r="GL7300" s="81">
        <v>1434.2133550000001</v>
      </c>
      <c r="GM7300" s="81">
        <v>2020</v>
      </c>
      <c r="GN7300" s="81" t="s">
        <v>173</v>
      </c>
      <c r="GO7300" s="81">
        <v>1.1148832299820636E-2</v>
      </c>
      <c r="GP7300" s="81">
        <v>10</v>
      </c>
      <c r="GQ7300" s="81">
        <v>0</v>
      </c>
      <c r="GR7300" s="81" t="s">
        <v>448</v>
      </c>
      <c r="GS7300" s="81">
        <v>1.1148832299820636E-2</v>
      </c>
      <c r="GT7300" s="81">
        <v>7.7642499097797081E-3</v>
      </c>
      <c r="GU7300" s="81">
        <v>0</v>
      </c>
      <c r="GV7300" s="81">
        <v>0</v>
      </c>
      <c r="GW7300" s="81">
        <v>0</v>
      </c>
      <c r="GX7300" s="81">
        <v>0</v>
      </c>
      <c r="GY7300" s="81">
        <v>0</v>
      </c>
      <c r="GZ7300" s="81">
        <v>0</v>
      </c>
    </row>
    <row r="7301" spans="98:208" x14ac:dyDescent="0.25">
      <c r="CT7301" s="81" t="s">
        <v>155</v>
      </c>
      <c r="CU7301" s="81" t="s">
        <v>506</v>
      </c>
      <c r="CV7301" s="81" t="s">
        <v>461</v>
      </c>
      <c r="CW7301" s="81">
        <v>2025</v>
      </c>
      <c r="CX7301" s="81">
        <v>0</v>
      </c>
      <c r="CY7301" s="81">
        <v>0</v>
      </c>
      <c r="CZ7301" s="81">
        <v>0</v>
      </c>
      <c r="DA7301" s="81">
        <v>0</v>
      </c>
      <c r="DB7301" s="81">
        <v>14664.63755643675</v>
      </c>
      <c r="DC7301" s="81">
        <v>233.23007680794129</v>
      </c>
      <c r="DD7301" s="81">
        <v>8896.5159934286712</v>
      </c>
      <c r="DE7301" s="81">
        <v>5534.8914862001411</v>
      </c>
      <c r="DF7301" s="81">
        <v>2.6002430136060237</v>
      </c>
      <c r="DG7301" s="81">
        <v>2.6002430136060237</v>
      </c>
      <c r="DH7301" s="81">
        <v>2.6002430136060237</v>
      </c>
      <c r="DI7301" s="81">
        <v>2.6002430136060237</v>
      </c>
      <c r="DJ7301" s="81">
        <v>1.1642416371400381E-5</v>
      </c>
      <c r="DL7301" s="81">
        <v>0</v>
      </c>
      <c r="DM7301" s="81">
        <v>3.0273111831226232E-5</v>
      </c>
      <c r="DN7301" s="81">
        <v>3.0273111831226232E-5</v>
      </c>
      <c r="DO7301" s="81">
        <v>0</v>
      </c>
      <c r="DP7301" s="81">
        <v>3.0273111831226232E-5</v>
      </c>
      <c r="DQ7301" s="81">
        <v>3.0273111831226232E-5</v>
      </c>
      <c r="DR7301" s="81">
        <v>0</v>
      </c>
      <c r="DS7301" s="81">
        <v>3.0273111831226232E-5</v>
      </c>
      <c r="DT7301" s="81">
        <v>3.0273111831226232E-5</v>
      </c>
      <c r="DU7301" s="81">
        <v>0</v>
      </c>
      <c r="DV7301" s="81">
        <v>3.0273111831226232E-5</v>
      </c>
      <c r="DW7301" s="81">
        <v>3.0273111831226232E-5</v>
      </c>
      <c r="GE7301" s="81" t="s">
        <v>449</v>
      </c>
      <c r="GF7301" s="81" t="s">
        <v>155</v>
      </c>
      <c r="GG7301" s="81" t="s">
        <v>515</v>
      </c>
      <c r="GH7301" s="81" t="s">
        <v>453</v>
      </c>
      <c r="GI7301" s="81">
        <v>2020</v>
      </c>
      <c r="GJ7301" s="81" t="s">
        <v>201</v>
      </c>
      <c r="GK7301" s="81">
        <v>3.6425060683954347E-2</v>
      </c>
      <c r="GL7301" s="81">
        <v>1434.2133550000001</v>
      </c>
      <c r="GM7301" s="81">
        <v>2020</v>
      </c>
      <c r="GN7301" s="81" t="s">
        <v>173</v>
      </c>
      <c r="GO7301" s="81">
        <v>1.1148832299820636E-2</v>
      </c>
      <c r="GP7301" s="81">
        <v>10</v>
      </c>
      <c r="GQ7301" s="81">
        <v>0</v>
      </c>
      <c r="GR7301" s="81" t="s">
        <v>448</v>
      </c>
      <c r="GS7301" s="81">
        <v>1.1148832299820636E-2</v>
      </c>
      <c r="GT7301" s="81">
        <v>4.0609689307619698E-4</v>
      </c>
      <c r="GU7301" s="81">
        <v>0</v>
      </c>
      <c r="GV7301" s="81">
        <v>0</v>
      </c>
      <c r="GW7301" s="81">
        <v>0</v>
      </c>
      <c r="GX7301" s="81">
        <v>0</v>
      </c>
      <c r="GY7301" s="81">
        <v>0</v>
      </c>
      <c r="GZ7301" s="81">
        <v>0</v>
      </c>
    </row>
    <row r="7302" spans="98:208" x14ac:dyDescent="0.25">
      <c r="CT7302" s="81" t="s">
        <v>155</v>
      </c>
      <c r="CU7302" s="81" t="s">
        <v>506</v>
      </c>
      <c r="CV7302" s="81" t="s">
        <v>461</v>
      </c>
      <c r="CW7302" s="81">
        <v>2026</v>
      </c>
      <c r="CX7302" s="81">
        <v>0</v>
      </c>
      <c r="CY7302" s="81">
        <v>0</v>
      </c>
      <c r="CZ7302" s="81">
        <v>0</v>
      </c>
      <c r="DA7302" s="81">
        <v>0</v>
      </c>
      <c r="DB7302" s="81">
        <v>14664.63755643675</v>
      </c>
      <c r="DC7302" s="81">
        <v>233.23007680794129</v>
      </c>
      <c r="DD7302" s="81">
        <v>8896.5159934286712</v>
      </c>
      <c r="DE7302" s="81">
        <v>5534.8914862001411</v>
      </c>
      <c r="DF7302" s="81">
        <v>2.6002430136060237</v>
      </c>
      <c r="DG7302" s="81">
        <v>2.6002430136060237</v>
      </c>
      <c r="DH7302" s="81">
        <v>2.6002430136060237</v>
      </c>
      <c r="DI7302" s="81">
        <v>2.6002430136060237</v>
      </c>
      <c r="DJ7302" s="81">
        <v>1.1642416371400381E-5</v>
      </c>
      <c r="DL7302" s="81">
        <v>0</v>
      </c>
      <c r="DM7302" s="81">
        <v>3.0273111831226232E-5</v>
      </c>
      <c r="DN7302" s="81">
        <v>3.0273111831226232E-5</v>
      </c>
      <c r="DO7302" s="81">
        <v>0</v>
      </c>
      <c r="DP7302" s="81">
        <v>3.0273111831226232E-5</v>
      </c>
      <c r="DQ7302" s="81">
        <v>3.0273111831226232E-5</v>
      </c>
      <c r="DR7302" s="81">
        <v>0</v>
      </c>
      <c r="DS7302" s="81">
        <v>3.0273111831226232E-5</v>
      </c>
      <c r="DT7302" s="81">
        <v>3.0273111831226232E-5</v>
      </c>
      <c r="DU7302" s="81">
        <v>0</v>
      </c>
      <c r="DV7302" s="81">
        <v>3.0273111831226232E-5</v>
      </c>
      <c r="DW7302" s="81">
        <v>3.0273111831226232E-5</v>
      </c>
      <c r="GE7302" s="81" t="s">
        <v>449</v>
      </c>
      <c r="GF7302" s="81" t="s">
        <v>155</v>
      </c>
      <c r="GG7302" s="81" t="s">
        <v>515</v>
      </c>
      <c r="GH7302" s="81" t="s">
        <v>454</v>
      </c>
      <c r="GI7302" s="81">
        <v>2020</v>
      </c>
      <c r="GJ7302" s="81" t="s">
        <v>201</v>
      </c>
      <c r="GK7302" s="81">
        <v>409.22373582043082</v>
      </c>
      <c r="GL7302" s="81">
        <v>1434.2133550000001</v>
      </c>
      <c r="GM7302" s="81">
        <v>2020</v>
      </c>
      <c r="GN7302" s="81" t="s">
        <v>173</v>
      </c>
      <c r="GO7302" s="81">
        <v>1.1148832299820636E-2</v>
      </c>
      <c r="GP7302" s="81">
        <v>10</v>
      </c>
      <c r="GQ7302" s="81">
        <v>0</v>
      </c>
      <c r="GR7302" s="81" t="s">
        <v>448</v>
      </c>
      <c r="GS7302" s="81">
        <v>1.1148832299820636E-2</v>
      </c>
      <c r="GT7302" s="81">
        <v>4.5623668037680858</v>
      </c>
      <c r="GU7302" s="81">
        <v>0</v>
      </c>
      <c r="GV7302" s="81">
        <v>0</v>
      </c>
      <c r="GW7302" s="81">
        <v>0</v>
      </c>
      <c r="GX7302" s="81">
        <v>0</v>
      </c>
      <c r="GY7302" s="81">
        <v>0</v>
      </c>
      <c r="GZ7302" s="81">
        <v>0</v>
      </c>
    </row>
    <row r="7303" spans="98:208" x14ac:dyDescent="0.25">
      <c r="CT7303" s="81" t="s">
        <v>155</v>
      </c>
      <c r="CU7303" s="81" t="s">
        <v>506</v>
      </c>
      <c r="CV7303" s="81" t="s">
        <v>461</v>
      </c>
      <c r="CW7303" s="81">
        <v>2027</v>
      </c>
      <c r="CX7303" s="81">
        <v>0</v>
      </c>
      <c r="CY7303" s="81">
        <v>0</v>
      </c>
      <c r="CZ7303" s="81">
        <v>0</v>
      </c>
      <c r="DA7303" s="81">
        <v>0</v>
      </c>
      <c r="DB7303" s="81">
        <v>14664.63755643675</v>
      </c>
      <c r="DC7303" s="81">
        <v>233.23007680794129</v>
      </c>
      <c r="DD7303" s="81">
        <v>8896.5159934286712</v>
      </c>
      <c r="DE7303" s="81">
        <v>5534.8914862001411</v>
      </c>
      <c r="DF7303" s="81">
        <v>2.6002430136060237</v>
      </c>
      <c r="DG7303" s="81">
        <v>2.6002430136060237</v>
      </c>
      <c r="DH7303" s="81">
        <v>2.6002430136060237</v>
      </c>
      <c r="DI7303" s="81">
        <v>2.6002430136060237</v>
      </c>
      <c r="DJ7303" s="81">
        <v>1.1642416371400381E-5</v>
      </c>
      <c r="DL7303" s="81">
        <v>0</v>
      </c>
      <c r="DM7303" s="81">
        <v>3.0273111831226232E-5</v>
      </c>
      <c r="DN7303" s="81">
        <v>3.0273111831226232E-5</v>
      </c>
      <c r="DO7303" s="81">
        <v>0</v>
      </c>
      <c r="DP7303" s="81">
        <v>3.0273111831226232E-5</v>
      </c>
      <c r="DQ7303" s="81">
        <v>3.0273111831226232E-5</v>
      </c>
      <c r="DR7303" s="81">
        <v>0</v>
      </c>
      <c r="DS7303" s="81">
        <v>3.0273111831226232E-5</v>
      </c>
      <c r="DT7303" s="81">
        <v>3.0273111831226232E-5</v>
      </c>
      <c r="DU7303" s="81">
        <v>0</v>
      </c>
      <c r="DV7303" s="81">
        <v>3.0273111831226232E-5</v>
      </c>
      <c r="DW7303" s="81">
        <v>3.0273111831226232E-5</v>
      </c>
      <c r="GE7303" s="81" t="s">
        <v>449</v>
      </c>
      <c r="GF7303" s="81" t="s">
        <v>155</v>
      </c>
      <c r="GG7303" s="81" t="s">
        <v>515</v>
      </c>
      <c r="GH7303" s="81" t="s">
        <v>455</v>
      </c>
      <c r="GI7303" s="81">
        <v>2020</v>
      </c>
      <c r="GJ7303" s="81" t="s">
        <v>201</v>
      </c>
      <c r="GK7303" s="81">
        <v>409.22373582043969</v>
      </c>
      <c r="GL7303" s="81">
        <v>1434.2133550000001</v>
      </c>
      <c r="GM7303" s="81">
        <v>2020</v>
      </c>
      <c r="GN7303" s="81" t="s">
        <v>173</v>
      </c>
      <c r="GO7303" s="81">
        <v>1.1148832299820636E-2</v>
      </c>
      <c r="GP7303" s="81">
        <v>10</v>
      </c>
      <c r="GQ7303" s="81">
        <v>0</v>
      </c>
      <c r="GR7303" s="81" t="s">
        <v>448</v>
      </c>
      <c r="GS7303" s="81">
        <v>1.1148832299820636E-2</v>
      </c>
      <c r="GT7303" s="81">
        <v>4.5623668037681853</v>
      </c>
      <c r="GU7303" s="81">
        <v>0</v>
      </c>
      <c r="GV7303" s="81">
        <v>0</v>
      </c>
      <c r="GW7303" s="81">
        <v>0</v>
      </c>
      <c r="GX7303" s="81">
        <v>0</v>
      </c>
      <c r="GY7303" s="81">
        <v>0</v>
      </c>
      <c r="GZ7303" s="81">
        <v>0</v>
      </c>
    </row>
    <row r="7304" spans="98:208" x14ac:dyDescent="0.25">
      <c r="CT7304" s="81" t="s">
        <v>155</v>
      </c>
      <c r="CU7304" s="81" t="s">
        <v>506</v>
      </c>
      <c r="CV7304" s="81" t="s">
        <v>461</v>
      </c>
      <c r="CW7304" s="81">
        <v>2028</v>
      </c>
      <c r="CX7304" s="81">
        <v>0</v>
      </c>
      <c r="CY7304" s="81">
        <v>0</v>
      </c>
      <c r="CZ7304" s="81">
        <v>0</v>
      </c>
      <c r="DA7304" s="81">
        <v>0</v>
      </c>
      <c r="DB7304" s="81">
        <v>15317.990942816101</v>
      </c>
      <c r="DC7304" s="81">
        <v>247.2729921649491</v>
      </c>
      <c r="DD7304" s="81">
        <v>9287.6490955445734</v>
      </c>
      <c r="DE7304" s="81">
        <v>5783.0688551065741</v>
      </c>
      <c r="DF7304" s="81">
        <v>2.7568051219218797</v>
      </c>
      <c r="DG7304" s="81">
        <v>2.7568051219218797</v>
      </c>
      <c r="DH7304" s="81">
        <v>2.7568051219218797</v>
      </c>
      <c r="DI7304" s="81">
        <v>2.7568051219218797</v>
      </c>
      <c r="DJ7304" s="81">
        <v>1.1642416371400381E-5</v>
      </c>
      <c r="DL7304" s="81">
        <v>0</v>
      </c>
      <c r="DM7304" s="81">
        <v>3.2095873084223716E-5</v>
      </c>
      <c r="DN7304" s="81">
        <v>3.2095873084223716E-5</v>
      </c>
      <c r="DO7304" s="81">
        <v>0</v>
      </c>
      <c r="DP7304" s="81">
        <v>3.2095873084223716E-5</v>
      </c>
      <c r="DQ7304" s="81">
        <v>3.2095873084223716E-5</v>
      </c>
      <c r="DR7304" s="81">
        <v>0</v>
      </c>
      <c r="DS7304" s="81">
        <v>3.2095873084223716E-5</v>
      </c>
      <c r="DT7304" s="81">
        <v>3.2095873084223716E-5</v>
      </c>
      <c r="DU7304" s="81">
        <v>0</v>
      </c>
      <c r="DV7304" s="81">
        <v>3.2095873084223716E-5</v>
      </c>
      <c r="DW7304" s="81">
        <v>3.2095873084223716E-5</v>
      </c>
      <c r="GE7304" s="81" t="s">
        <v>449</v>
      </c>
      <c r="GF7304" s="81" t="s">
        <v>155</v>
      </c>
      <c r="GG7304" s="81" t="s">
        <v>516</v>
      </c>
      <c r="GH7304" s="81" t="s">
        <v>457</v>
      </c>
      <c r="GI7304" s="81">
        <v>2020</v>
      </c>
      <c r="GJ7304" s="81" t="s">
        <v>201</v>
      </c>
      <c r="GK7304" s="81">
        <v>222.22942162783181</v>
      </c>
      <c r="GL7304" s="81">
        <v>1628.5067409999999</v>
      </c>
      <c r="GM7304" s="81">
        <v>2020</v>
      </c>
      <c r="GN7304" s="81" t="s">
        <v>173</v>
      </c>
      <c r="GO7304" s="81">
        <v>1.1148832299820636E-2</v>
      </c>
      <c r="GP7304" s="81">
        <v>10</v>
      </c>
      <c r="GQ7304" s="81">
        <v>0</v>
      </c>
      <c r="GR7304" s="81" t="s">
        <v>448</v>
      </c>
      <c r="GS7304" s="81">
        <v>1.1148832299820634E-2</v>
      </c>
      <c r="GT7304" s="81">
        <v>2.4775985538148295</v>
      </c>
      <c r="GU7304" s="81">
        <v>0</v>
      </c>
      <c r="GV7304" s="81">
        <v>0</v>
      </c>
      <c r="GW7304" s="81">
        <v>0</v>
      </c>
      <c r="GX7304" s="81">
        <v>0</v>
      </c>
      <c r="GY7304" s="81">
        <v>0</v>
      </c>
      <c r="GZ7304" s="81">
        <v>0</v>
      </c>
    </row>
    <row r="7305" spans="98:208" x14ac:dyDescent="0.25">
      <c r="CT7305" s="81" t="s">
        <v>155</v>
      </c>
      <c r="CU7305" s="81" t="s">
        <v>506</v>
      </c>
      <c r="CV7305" s="81" t="s">
        <v>461</v>
      </c>
      <c r="CW7305" s="81">
        <v>2029</v>
      </c>
      <c r="CX7305" s="81">
        <v>0</v>
      </c>
      <c r="CY7305" s="81">
        <v>0</v>
      </c>
      <c r="CZ7305" s="81">
        <v>0</v>
      </c>
      <c r="DA7305" s="81">
        <v>0</v>
      </c>
      <c r="DB7305" s="81">
        <v>15317.990942816101</v>
      </c>
      <c r="DC7305" s="81">
        <v>247.2729921649491</v>
      </c>
      <c r="DD7305" s="81">
        <v>9287.6490955445734</v>
      </c>
      <c r="DE7305" s="81">
        <v>5783.0688551065741</v>
      </c>
      <c r="DF7305" s="81">
        <v>2.7568051219218797</v>
      </c>
      <c r="DG7305" s="81">
        <v>2.7568051219218797</v>
      </c>
      <c r="DH7305" s="81">
        <v>2.7568051219218797</v>
      </c>
      <c r="DI7305" s="81">
        <v>2.7568051219218797</v>
      </c>
      <c r="DJ7305" s="81">
        <v>1.1642416371400381E-5</v>
      </c>
      <c r="DL7305" s="81">
        <v>0</v>
      </c>
      <c r="DM7305" s="81">
        <v>3.2095873084223716E-5</v>
      </c>
      <c r="DN7305" s="81">
        <v>3.2095873084223716E-5</v>
      </c>
      <c r="DO7305" s="81">
        <v>0</v>
      </c>
      <c r="DP7305" s="81">
        <v>3.2095873084223716E-5</v>
      </c>
      <c r="DQ7305" s="81">
        <v>3.2095873084223716E-5</v>
      </c>
      <c r="DR7305" s="81">
        <v>0</v>
      </c>
      <c r="DS7305" s="81">
        <v>3.2095873084223716E-5</v>
      </c>
      <c r="DT7305" s="81">
        <v>3.2095873084223716E-5</v>
      </c>
      <c r="DU7305" s="81">
        <v>0</v>
      </c>
      <c r="DV7305" s="81">
        <v>3.2095873084223716E-5</v>
      </c>
      <c r="DW7305" s="81">
        <v>3.2095873084223716E-5</v>
      </c>
      <c r="GE7305" s="81" t="s">
        <v>449</v>
      </c>
      <c r="GF7305" s="81" t="s">
        <v>155</v>
      </c>
      <c r="GG7305" s="81" t="s">
        <v>516</v>
      </c>
      <c r="GH7305" s="81" t="s">
        <v>458</v>
      </c>
      <c r="GI7305" s="81">
        <v>2020</v>
      </c>
      <c r="GJ7305" s="81" t="s">
        <v>201</v>
      </c>
      <c r="GK7305" s="81">
        <v>222.2294216278321</v>
      </c>
      <c r="GL7305" s="81">
        <v>1628.5067409999999</v>
      </c>
      <c r="GM7305" s="81">
        <v>2020</v>
      </c>
      <c r="GN7305" s="81" t="s">
        <v>173</v>
      </c>
      <c r="GO7305" s="81">
        <v>1.1148832299820636E-2</v>
      </c>
      <c r="GP7305" s="81">
        <v>10</v>
      </c>
      <c r="GQ7305" s="81">
        <v>0</v>
      </c>
      <c r="GR7305" s="81" t="s">
        <v>448</v>
      </c>
      <c r="GS7305" s="81">
        <v>1.1148832299820634E-2</v>
      </c>
      <c r="GT7305" s="81">
        <v>2.4775985538148326</v>
      </c>
      <c r="GU7305" s="81">
        <v>0</v>
      </c>
      <c r="GV7305" s="81">
        <v>0</v>
      </c>
      <c r="GW7305" s="81">
        <v>0</v>
      </c>
      <c r="GX7305" s="81">
        <v>0</v>
      </c>
      <c r="GY7305" s="81">
        <v>0</v>
      </c>
      <c r="GZ7305" s="81">
        <v>0</v>
      </c>
    </row>
    <row r="7306" spans="98:208" x14ac:dyDescent="0.25">
      <c r="CT7306" s="81" t="s">
        <v>155</v>
      </c>
      <c r="CU7306" s="81" t="s">
        <v>506</v>
      </c>
      <c r="CV7306" s="81" t="s">
        <v>461</v>
      </c>
      <c r="CW7306" s="81">
        <v>2030</v>
      </c>
      <c r="CX7306" s="81">
        <v>0</v>
      </c>
      <c r="CY7306" s="81">
        <v>0</v>
      </c>
      <c r="CZ7306" s="81">
        <v>0</v>
      </c>
      <c r="DA7306" s="81">
        <v>0</v>
      </c>
      <c r="DB7306" s="81">
        <v>15317.990942816101</v>
      </c>
      <c r="DC7306" s="81">
        <v>247.2729921649491</v>
      </c>
      <c r="DD7306" s="81">
        <v>9287.6490955445734</v>
      </c>
      <c r="DE7306" s="81">
        <v>5783.0688551065741</v>
      </c>
      <c r="DF7306" s="81">
        <v>0</v>
      </c>
      <c r="DG7306" s="81">
        <v>2.7568051219218797</v>
      </c>
      <c r="DH7306" s="81">
        <v>2.7568051219218797</v>
      </c>
      <c r="DI7306" s="81">
        <v>2.7568051219218797</v>
      </c>
      <c r="DJ7306" s="81">
        <v>1.1642416371400381E-5</v>
      </c>
      <c r="DL7306" s="81">
        <v>0</v>
      </c>
      <c r="DM7306" s="81">
        <v>0</v>
      </c>
      <c r="DN7306" s="81">
        <v>0</v>
      </c>
      <c r="DO7306" s="81">
        <v>0</v>
      </c>
      <c r="DP7306" s="81">
        <v>3.2095873084223716E-5</v>
      </c>
      <c r="DQ7306" s="81">
        <v>3.2095873084223716E-5</v>
      </c>
      <c r="DR7306" s="81">
        <v>0</v>
      </c>
      <c r="DS7306" s="81">
        <v>3.2095873084223716E-5</v>
      </c>
      <c r="DT7306" s="81">
        <v>3.2095873084223716E-5</v>
      </c>
      <c r="DU7306" s="81">
        <v>0</v>
      </c>
      <c r="DV7306" s="81">
        <v>3.2095873084223716E-5</v>
      </c>
      <c r="DW7306" s="81">
        <v>3.2095873084223716E-5</v>
      </c>
      <c r="GE7306" s="81" t="s">
        <v>449</v>
      </c>
      <c r="GF7306" s="81" t="s">
        <v>155</v>
      </c>
      <c r="GG7306" s="81" t="s">
        <v>516</v>
      </c>
      <c r="GH7306" s="81" t="s">
        <v>459</v>
      </c>
      <c r="GI7306" s="81">
        <v>2020</v>
      </c>
      <c r="GJ7306" s="81" t="s">
        <v>201</v>
      </c>
      <c r="GK7306" s="81">
        <v>0.69641821681223259</v>
      </c>
      <c r="GL7306" s="81">
        <v>1628.5067409999999</v>
      </c>
      <c r="GM7306" s="81">
        <v>2020</v>
      </c>
      <c r="GN7306" s="81" t="s">
        <v>173</v>
      </c>
      <c r="GO7306" s="81">
        <v>1.1148832299820636E-2</v>
      </c>
      <c r="GP7306" s="81">
        <v>10</v>
      </c>
      <c r="GQ7306" s="81">
        <v>0</v>
      </c>
      <c r="GR7306" s="81" t="s">
        <v>448</v>
      </c>
      <c r="GS7306" s="81">
        <v>1.1148832299820634E-2</v>
      </c>
      <c r="GT7306" s="81">
        <v>7.7642499097797081E-3</v>
      </c>
      <c r="GU7306" s="81">
        <v>0</v>
      </c>
      <c r="GV7306" s="81">
        <v>0</v>
      </c>
      <c r="GW7306" s="81">
        <v>0</v>
      </c>
      <c r="GX7306" s="81">
        <v>0</v>
      </c>
      <c r="GY7306" s="81">
        <v>0</v>
      </c>
      <c r="GZ7306" s="81">
        <v>0</v>
      </c>
    </row>
    <row r="7307" spans="98:208" x14ac:dyDescent="0.25">
      <c r="CT7307" s="81" t="s">
        <v>155</v>
      </c>
      <c r="CU7307" s="81" t="s">
        <v>506</v>
      </c>
      <c r="CV7307" s="81" t="s">
        <v>461</v>
      </c>
      <c r="CW7307" s="81">
        <v>2031</v>
      </c>
      <c r="CX7307" s="81">
        <v>0</v>
      </c>
      <c r="CY7307" s="81">
        <v>0</v>
      </c>
      <c r="CZ7307" s="81">
        <v>0</v>
      </c>
      <c r="DA7307" s="81">
        <v>0</v>
      </c>
      <c r="DB7307" s="81">
        <v>15317.990942816101</v>
      </c>
      <c r="DC7307" s="81">
        <v>247.2729921649491</v>
      </c>
      <c r="DD7307" s="81">
        <v>9287.6490955445734</v>
      </c>
      <c r="DE7307" s="81">
        <v>5783.0688551065741</v>
      </c>
      <c r="DF7307" s="81">
        <v>0</v>
      </c>
      <c r="DG7307" s="81">
        <v>0</v>
      </c>
      <c r="DH7307" s="81">
        <v>2.7568051219218797</v>
      </c>
      <c r="DI7307" s="81">
        <v>2.7568051219218797</v>
      </c>
      <c r="DJ7307" s="81">
        <v>1.1642416371400381E-5</v>
      </c>
      <c r="DL7307" s="81">
        <v>0</v>
      </c>
      <c r="DM7307" s="81">
        <v>0</v>
      </c>
      <c r="DN7307" s="81">
        <v>0</v>
      </c>
      <c r="DO7307" s="81">
        <v>0</v>
      </c>
      <c r="DP7307" s="81">
        <v>0</v>
      </c>
      <c r="DQ7307" s="81">
        <v>0</v>
      </c>
      <c r="DR7307" s="81">
        <v>0</v>
      </c>
      <c r="DS7307" s="81">
        <v>3.2095873084223716E-5</v>
      </c>
      <c r="DT7307" s="81">
        <v>3.2095873084223716E-5</v>
      </c>
      <c r="DU7307" s="81">
        <v>0</v>
      </c>
      <c r="DV7307" s="81">
        <v>3.2095873084223716E-5</v>
      </c>
      <c r="DW7307" s="81">
        <v>3.2095873084223716E-5</v>
      </c>
      <c r="GE7307" s="81" t="s">
        <v>449</v>
      </c>
      <c r="GF7307" s="81" t="s">
        <v>155</v>
      </c>
      <c r="GG7307" s="81" t="s">
        <v>516</v>
      </c>
      <c r="GH7307" s="81" t="s">
        <v>460</v>
      </c>
      <c r="GI7307" s="81">
        <v>2020</v>
      </c>
      <c r="GJ7307" s="81" t="s">
        <v>201</v>
      </c>
      <c r="GK7307" s="81">
        <v>3.6425060683954492E-2</v>
      </c>
      <c r="GL7307" s="81">
        <v>1628.5067409999999</v>
      </c>
      <c r="GM7307" s="81">
        <v>2020</v>
      </c>
      <c r="GN7307" s="81" t="s">
        <v>173</v>
      </c>
      <c r="GO7307" s="81">
        <v>1.1148832299820636E-2</v>
      </c>
      <c r="GP7307" s="81">
        <v>10</v>
      </c>
      <c r="GQ7307" s="81">
        <v>0</v>
      </c>
      <c r="GR7307" s="81" t="s">
        <v>448</v>
      </c>
      <c r="GS7307" s="81">
        <v>1.1148832299820634E-2</v>
      </c>
      <c r="GT7307" s="81">
        <v>4.0609689307619855E-4</v>
      </c>
      <c r="GU7307" s="81">
        <v>0</v>
      </c>
      <c r="GV7307" s="81">
        <v>0</v>
      </c>
      <c r="GW7307" s="81">
        <v>0</v>
      </c>
      <c r="GX7307" s="81">
        <v>0</v>
      </c>
      <c r="GY7307" s="81">
        <v>0</v>
      </c>
      <c r="GZ7307" s="81">
        <v>0</v>
      </c>
    </row>
    <row r="7308" spans="98:208" x14ac:dyDescent="0.25">
      <c r="CT7308" s="81" t="s">
        <v>155</v>
      </c>
      <c r="CU7308" s="81" t="s">
        <v>506</v>
      </c>
      <c r="CV7308" s="81" t="s">
        <v>461</v>
      </c>
      <c r="CW7308" s="81">
        <v>2032</v>
      </c>
      <c r="CX7308" s="81">
        <v>0</v>
      </c>
      <c r="CY7308" s="81">
        <v>0</v>
      </c>
      <c r="CZ7308" s="81">
        <v>0</v>
      </c>
      <c r="DA7308" s="81">
        <v>0</v>
      </c>
      <c r="DB7308" s="81">
        <v>15317.990942816101</v>
      </c>
      <c r="DC7308" s="81">
        <v>247.2729921649491</v>
      </c>
      <c r="DD7308" s="81">
        <v>9287.6490955445734</v>
      </c>
      <c r="DE7308" s="81">
        <v>5783.0688551065741</v>
      </c>
      <c r="DF7308" s="81">
        <v>0</v>
      </c>
      <c r="DG7308" s="81">
        <v>0</v>
      </c>
      <c r="DH7308" s="81">
        <v>0</v>
      </c>
      <c r="DI7308" s="81">
        <v>2.7568051219218797</v>
      </c>
      <c r="DJ7308" s="81">
        <v>1.1642416371400381E-5</v>
      </c>
      <c r="DL7308" s="81">
        <v>0</v>
      </c>
      <c r="DM7308" s="81">
        <v>0</v>
      </c>
      <c r="DN7308" s="81">
        <v>0</v>
      </c>
      <c r="DO7308" s="81">
        <v>0</v>
      </c>
      <c r="DP7308" s="81">
        <v>0</v>
      </c>
      <c r="DQ7308" s="81">
        <v>0</v>
      </c>
      <c r="DR7308" s="81">
        <v>0</v>
      </c>
      <c r="DS7308" s="81">
        <v>0</v>
      </c>
      <c r="DT7308" s="81">
        <v>0</v>
      </c>
      <c r="DU7308" s="81">
        <v>0</v>
      </c>
      <c r="DV7308" s="81">
        <v>3.2095873084223716E-5</v>
      </c>
      <c r="DW7308" s="81">
        <v>3.2095873084223716E-5</v>
      </c>
      <c r="GE7308" s="81" t="s">
        <v>449</v>
      </c>
      <c r="GF7308" s="81" t="s">
        <v>155</v>
      </c>
      <c r="GG7308" s="81" t="s">
        <v>516</v>
      </c>
      <c r="GH7308" s="81" t="s">
        <v>461</v>
      </c>
      <c r="GI7308" s="81">
        <v>2020</v>
      </c>
      <c r="GJ7308" s="81" t="s">
        <v>201</v>
      </c>
      <c r="GK7308" s="81">
        <v>222.2294216278305</v>
      </c>
      <c r="GL7308" s="81">
        <v>1628.5067409999999</v>
      </c>
      <c r="GM7308" s="81">
        <v>2020</v>
      </c>
      <c r="GN7308" s="81" t="s">
        <v>173</v>
      </c>
      <c r="GO7308" s="81">
        <v>1.1148832299820636E-2</v>
      </c>
      <c r="GP7308" s="81">
        <v>10</v>
      </c>
      <c r="GQ7308" s="81">
        <v>0</v>
      </c>
      <c r="GR7308" s="81" t="s">
        <v>448</v>
      </c>
      <c r="GS7308" s="81">
        <v>1.1148832299820634E-2</v>
      </c>
      <c r="GT7308" s="81">
        <v>2.4775985538148149</v>
      </c>
      <c r="GU7308" s="81">
        <v>0</v>
      </c>
      <c r="GV7308" s="81">
        <v>0</v>
      </c>
      <c r="GW7308" s="81">
        <v>0</v>
      </c>
      <c r="GX7308" s="81">
        <v>0</v>
      </c>
      <c r="GY7308" s="81">
        <v>0</v>
      </c>
      <c r="GZ7308" s="81">
        <v>0</v>
      </c>
    </row>
    <row r="7309" spans="98:208" x14ac:dyDescent="0.25">
      <c r="CT7309" s="81" t="s">
        <v>155</v>
      </c>
      <c r="CU7309" s="81" t="s">
        <v>506</v>
      </c>
      <c r="CV7309" s="81" t="s">
        <v>451</v>
      </c>
      <c r="CW7309" s="81">
        <v>2020</v>
      </c>
      <c r="CX7309" s="81">
        <v>0</v>
      </c>
      <c r="CY7309" s="81">
        <v>0</v>
      </c>
      <c r="CZ7309" s="81">
        <v>0</v>
      </c>
      <c r="DA7309" s="81">
        <v>0</v>
      </c>
      <c r="DB7309" s="81">
        <v>8807.952230875997</v>
      </c>
      <c r="DC7309" s="81">
        <v>222.22942162783619</v>
      </c>
      <c r="DD7309" s="81">
        <v>8585.7228092481619</v>
      </c>
      <c r="DE7309" s="81">
        <v>0</v>
      </c>
      <c r="DF7309" s="81">
        <v>2.4775985538148788</v>
      </c>
      <c r="DG7309" s="81">
        <v>0</v>
      </c>
      <c r="DH7309" s="81">
        <v>0</v>
      </c>
      <c r="DI7309" s="81">
        <v>0</v>
      </c>
      <c r="DJ7309" s="81">
        <v>1.663202338771451E-6</v>
      </c>
      <c r="DL7309" s="81">
        <v>0</v>
      </c>
      <c r="DM7309" s="81">
        <v>4.1207477092416707E-6</v>
      </c>
      <c r="DN7309" s="81">
        <v>4.1207477092416707E-6</v>
      </c>
      <c r="DO7309" s="81">
        <v>0</v>
      </c>
      <c r="DP7309" s="81">
        <v>0</v>
      </c>
      <c r="DQ7309" s="81">
        <v>0</v>
      </c>
      <c r="DR7309" s="81">
        <v>0</v>
      </c>
      <c r="DS7309" s="81">
        <v>0</v>
      </c>
      <c r="DT7309" s="81">
        <v>0</v>
      </c>
      <c r="DU7309" s="81">
        <v>0</v>
      </c>
      <c r="DV7309" s="81">
        <v>0</v>
      </c>
      <c r="DW7309" s="81">
        <v>0</v>
      </c>
      <c r="GE7309" s="81" t="s">
        <v>449</v>
      </c>
      <c r="GF7309" s="81" t="s">
        <v>155</v>
      </c>
      <c r="GG7309" s="81" t="s">
        <v>516</v>
      </c>
      <c r="GH7309" s="81" t="s">
        <v>451</v>
      </c>
      <c r="GI7309" s="81">
        <v>2020</v>
      </c>
      <c r="GJ7309" s="81" t="s">
        <v>201</v>
      </c>
      <c r="GK7309" s="81">
        <v>222.2294216278307</v>
      </c>
      <c r="GL7309" s="81">
        <v>1628.5067409999999</v>
      </c>
      <c r="GM7309" s="81">
        <v>2020</v>
      </c>
      <c r="GN7309" s="81" t="s">
        <v>173</v>
      </c>
      <c r="GO7309" s="81">
        <v>1.1148832299820636E-2</v>
      </c>
      <c r="GP7309" s="81">
        <v>10</v>
      </c>
      <c r="GQ7309" s="81">
        <v>0</v>
      </c>
      <c r="GR7309" s="81" t="s">
        <v>448</v>
      </c>
      <c r="GS7309" s="81">
        <v>1.1148832299820634E-2</v>
      </c>
      <c r="GT7309" s="81">
        <v>2.4775985538148171</v>
      </c>
      <c r="GU7309" s="81">
        <v>0</v>
      </c>
      <c r="GV7309" s="81">
        <v>0</v>
      </c>
      <c r="GW7309" s="81">
        <v>0</v>
      </c>
      <c r="GX7309" s="81">
        <v>0</v>
      </c>
      <c r="GY7309" s="81">
        <v>0</v>
      </c>
      <c r="GZ7309" s="81">
        <v>0</v>
      </c>
    </row>
    <row r="7310" spans="98:208" x14ac:dyDescent="0.25">
      <c r="CT7310" s="81" t="s">
        <v>155</v>
      </c>
      <c r="CU7310" s="81" t="s">
        <v>506</v>
      </c>
      <c r="CV7310" s="81" t="s">
        <v>451</v>
      </c>
      <c r="CW7310" s="81">
        <v>2021</v>
      </c>
      <c r="CX7310" s="81">
        <v>0</v>
      </c>
      <c r="CY7310" s="81">
        <v>0</v>
      </c>
      <c r="CZ7310" s="81">
        <v>0</v>
      </c>
      <c r="DA7310" s="81">
        <v>0</v>
      </c>
      <c r="DB7310" s="81">
        <v>8807.952230875997</v>
      </c>
      <c r="DC7310" s="81">
        <v>222.22942162783619</v>
      </c>
      <c r="DD7310" s="81">
        <v>8585.7228092481619</v>
      </c>
      <c r="DE7310" s="81">
        <v>0</v>
      </c>
      <c r="DF7310" s="81">
        <v>2.4775985538148788</v>
      </c>
      <c r="DG7310" s="81">
        <v>2.4775985538148788</v>
      </c>
      <c r="DH7310" s="81">
        <v>0</v>
      </c>
      <c r="DI7310" s="81">
        <v>0</v>
      </c>
      <c r="DJ7310" s="81">
        <v>1.663202338771451E-6</v>
      </c>
      <c r="DL7310" s="81">
        <v>0</v>
      </c>
      <c r="DM7310" s="81">
        <v>4.1207477092416707E-6</v>
      </c>
      <c r="DN7310" s="81">
        <v>4.1207477092416707E-6</v>
      </c>
      <c r="DO7310" s="81">
        <v>0</v>
      </c>
      <c r="DP7310" s="81">
        <v>4.1207477092416707E-6</v>
      </c>
      <c r="DQ7310" s="81">
        <v>4.1207477092416707E-6</v>
      </c>
      <c r="DR7310" s="81">
        <v>0</v>
      </c>
      <c r="DS7310" s="81">
        <v>0</v>
      </c>
      <c r="DT7310" s="81">
        <v>0</v>
      </c>
      <c r="DU7310" s="81">
        <v>0</v>
      </c>
      <c r="DV7310" s="81">
        <v>0</v>
      </c>
      <c r="DW7310" s="81">
        <v>0</v>
      </c>
      <c r="GE7310" s="81" t="s">
        <v>449</v>
      </c>
      <c r="GF7310" s="81" t="s">
        <v>155</v>
      </c>
      <c r="GG7310" s="81" t="s">
        <v>516</v>
      </c>
      <c r="GH7310" s="81" t="s">
        <v>452</v>
      </c>
      <c r="GI7310" s="81">
        <v>2020</v>
      </c>
      <c r="GJ7310" s="81" t="s">
        <v>201</v>
      </c>
      <c r="GK7310" s="81">
        <v>0.69641821681223248</v>
      </c>
      <c r="GL7310" s="81">
        <v>1628.5067409999999</v>
      </c>
      <c r="GM7310" s="81">
        <v>2020</v>
      </c>
      <c r="GN7310" s="81" t="s">
        <v>173</v>
      </c>
      <c r="GO7310" s="81">
        <v>1.1148832299820636E-2</v>
      </c>
      <c r="GP7310" s="81">
        <v>10</v>
      </c>
      <c r="GQ7310" s="81">
        <v>0</v>
      </c>
      <c r="GR7310" s="81" t="s">
        <v>448</v>
      </c>
      <c r="GS7310" s="81">
        <v>1.1148832299820634E-2</v>
      </c>
      <c r="GT7310" s="81">
        <v>7.7642499097797073E-3</v>
      </c>
      <c r="GU7310" s="81">
        <v>0</v>
      </c>
      <c r="GV7310" s="81">
        <v>0</v>
      </c>
      <c r="GW7310" s="81">
        <v>0</v>
      </c>
      <c r="GX7310" s="81">
        <v>0</v>
      </c>
      <c r="GY7310" s="81">
        <v>0</v>
      </c>
      <c r="GZ7310" s="81">
        <v>0</v>
      </c>
    </row>
    <row r="7311" spans="98:208" x14ac:dyDescent="0.25">
      <c r="CT7311" s="81" t="s">
        <v>155</v>
      </c>
      <c r="CU7311" s="81" t="s">
        <v>506</v>
      </c>
      <c r="CV7311" s="81" t="s">
        <v>451</v>
      </c>
      <c r="CW7311" s="81">
        <v>2022</v>
      </c>
      <c r="CX7311" s="81">
        <v>0</v>
      </c>
      <c r="CY7311" s="81">
        <v>0</v>
      </c>
      <c r="CZ7311" s="81">
        <v>0</v>
      </c>
      <c r="DA7311" s="81">
        <v>0</v>
      </c>
      <c r="DB7311" s="81">
        <v>8807.952230875997</v>
      </c>
      <c r="DC7311" s="81">
        <v>222.22942162783619</v>
      </c>
      <c r="DD7311" s="81">
        <v>8585.7228092481619</v>
      </c>
      <c r="DE7311" s="81">
        <v>0</v>
      </c>
      <c r="DF7311" s="81">
        <v>2.4775985538148788</v>
      </c>
      <c r="DG7311" s="81">
        <v>2.4775985538148788</v>
      </c>
      <c r="DH7311" s="81">
        <v>2.4775985538148788</v>
      </c>
      <c r="DI7311" s="81">
        <v>0</v>
      </c>
      <c r="DJ7311" s="81">
        <v>1.663202338771451E-6</v>
      </c>
      <c r="DL7311" s="81">
        <v>0</v>
      </c>
      <c r="DM7311" s="81">
        <v>4.1207477092416707E-6</v>
      </c>
      <c r="DN7311" s="81">
        <v>4.1207477092416707E-6</v>
      </c>
      <c r="DO7311" s="81">
        <v>0</v>
      </c>
      <c r="DP7311" s="81">
        <v>4.1207477092416707E-6</v>
      </c>
      <c r="DQ7311" s="81">
        <v>4.1207477092416707E-6</v>
      </c>
      <c r="DR7311" s="81">
        <v>0</v>
      </c>
      <c r="DS7311" s="81">
        <v>4.1207477092416707E-6</v>
      </c>
      <c r="DT7311" s="81">
        <v>4.1207477092416707E-6</v>
      </c>
      <c r="DU7311" s="81">
        <v>0</v>
      </c>
      <c r="DV7311" s="81">
        <v>0</v>
      </c>
      <c r="DW7311" s="81">
        <v>0</v>
      </c>
      <c r="GE7311" s="81" t="s">
        <v>449</v>
      </c>
      <c r="GF7311" s="81" t="s">
        <v>155</v>
      </c>
      <c r="GG7311" s="81" t="s">
        <v>516</v>
      </c>
      <c r="GH7311" s="81" t="s">
        <v>453</v>
      </c>
      <c r="GI7311" s="81">
        <v>2020</v>
      </c>
      <c r="GJ7311" s="81" t="s">
        <v>201</v>
      </c>
      <c r="GK7311" s="81">
        <v>3.6425060683954333E-2</v>
      </c>
      <c r="GL7311" s="81">
        <v>1628.5067409999999</v>
      </c>
      <c r="GM7311" s="81">
        <v>2020</v>
      </c>
      <c r="GN7311" s="81" t="s">
        <v>173</v>
      </c>
      <c r="GO7311" s="81">
        <v>1.1148832299820636E-2</v>
      </c>
      <c r="GP7311" s="81">
        <v>10</v>
      </c>
      <c r="GQ7311" s="81">
        <v>0</v>
      </c>
      <c r="GR7311" s="81" t="s">
        <v>448</v>
      </c>
      <c r="GS7311" s="81">
        <v>1.1148832299820634E-2</v>
      </c>
      <c r="GT7311" s="81">
        <v>4.0609689307619676E-4</v>
      </c>
      <c r="GU7311" s="81">
        <v>0</v>
      </c>
      <c r="GV7311" s="81">
        <v>0</v>
      </c>
      <c r="GW7311" s="81">
        <v>0</v>
      </c>
      <c r="GX7311" s="81">
        <v>0</v>
      </c>
      <c r="GY7311" s="81">
        <v>0</v>
      </c>
      <c r="GZ7311" s="81">
        <v>0</v>
      </c>
    </row>
    <row r="7312" spans="98:208" x14ac:dyDescent="0.25">
      <c r="CT7312" s="81" t="s">
        <v>155</v>
      </c>
      <c r="CU7312" s="81" t="s">
        <v>506</v>
      </c>
      <c r="CV7312" s="81" t="s">
        <v>451</v>
      </c>
      <c r="CW7312" s="81">
        <v>2023</v>
      </c>
      <c r="CX7312" s="81">
        <v>0</v>
      </c>
      <c r="CY7312" s="81">
        <v>0</v>
      </c>
      <c r="CZ7312" s="81">
        <v>0</v>
      </c>
      <c r="DA7312" s="81">
        <v>0</v>
      </c>
      <c r="DB7312" s="81">
        <v>9129.7460702367644</v>
      </c>
      <c r="DC7312" s="81">
        <v>233.23007680794501</v>
      </c>
      <c r="DD7312" s="81">
        <v>8896.5159934288185</v>
      </c>
      <c r="DE7312" s="81">
        <v>0</v>
      </c>
      <c r="DF7312" s="81">
        <v>2.600243013606065</v>
      </c>
      <c r="DG7312" s="81">
        <v>2.600243013606065</v>
      </c>
      <c r="DH7312" s="81">
        <v>2.600243013606065</v>
      </c>
      <c r="DI7312" s="81">
        <v>2.600243013606065</v>
      </c>
      <c r="DJ7312" s="81">
        <v>1.663202338771451E-6</v>
      </c>
      <c r="DL7312" s="81">
        <v>0</v>
      </c>
      <c r="DM7312" s="81">
        <v>4.3247302616037327E-6</v>
      </c>
      <c r="DN7312" s="81">
        <v>4.3247302616037327E-6</v>
      </c>
      <c r="DO7312" s="81">
        <v>0</v>
      </c>
      <c r="DP7312" s="81">
        <v>4.3247302616037327E-6</v>
      </c>
      <c r="DQ7312" s="81">
        <v>4.3247302616037327E-6</v>
      </c>
      <c r="DR7312" s="81">
        <v>0</v>
      </c>
      <c r="DS7312" s="81">
        <v>4.3247302616037327E-6</v>
      </c>
      <c r="DT7312" s="81">
        <v>4.3247302616037327E-6</v>
      </c>
      <c r="DU7312" s="81">
        <v>0</v>
      </c>
      <c r="DV7312" s="81">
        <v>4.3247302616037327E-6</v>
      </c>
      <c r="DW7312" s="81">
        <v>4.3247302616037327E-6</v>
      </c>
      <c r="GE7312" s="81" t="s">
        <v>449</v>
      </c>
      <c r="GF7312" s="81" t="s">
        <v>155</v>
      </c>
      <c r="GG7312" s="81" t="s">
        <v>516</v>
      </c>
      <c r="GH7312" s="81" t="s">
        <v>454</v>
      </c>
      <c r="GI7312" s="81">
        <v>2020</v>
      </c>
      <c r="GJ7312" s="81" t="s">
        <v>201</v>
      </c>
      <c r="GK7312" s="81">
        <v>409.22373582027632</v>
      </c>
      <c r="GL7312" s="81">
        <v>1628.5067409999999</v>
      </c>
      <c r="GM7312" s="81">
        <v>2020</v>
      </c>
      <c r="GN7312" s="81" t="s">
        <v>173</v>
      </c>
      <c r="GO7312" s="81">
        <v>1.1148832299820636E-2</v>
      </c>
      <c r="GP7312" s="81">
        <v>10</v>
      </c>
      <c r="GQ7312" s="81">
        <v>0</v>
      </c>
      <c r="GR7312" s="81" t="s">
        <v>448</v>
      </c>
      <c r="GS7312" s="81">
        <v>1.1148832299820634E-2</v>
      </c>
      <c r="GT7312" s="81">
        <v>4.5623668037663627</v>
      </c>
      <c r="GU7312" s="81">
        <v>0</v>
      </c>
      <c r="GV7312" s="81">
        <v>0</v>
      </c>
      <c r="GW7312" s="81">
        <v>0</v>
      </c>
      <c r="GX7312" s="81">
        <v>0</v>
      </c>
      <c r="GY7312" s="81">
        <v>0</v>
      </c>
      <c r="GZ7312" s="81">
        <v>0</v>
      </c>
    </row>
    <row r="7313" spans="98:208" x14ac:dyDescent="0.25">
      <c r="CT7313" s="81" t="s">
        <v>155</v>
      </c>
      <c r="CU7313" s="81" t="s">
        <v>506</v>
      </c>
      <c r="CV7313" s="81" t="s">
        <v>451</v>
      </c>
      <c r="CW7313" s="81">
        <v>2024</v>
      </c>
      <c r="CX7313" s="81">
        <v>0</v>
      </c>
      <c r="CY7313" s="81">
        <v>0</v>
      </c>
      <c r="CZ7313" s="81">
        <v>0</v>
      </c>
      <c r="DA7313" s="81">
        <v>0</v>
      </c>
      <c r="DB7313" s="81">
        <v>9129.7460702367644</v>
      </c>
      <c r="DC7313" s="81">
        <v>233.23007680794501</v>
      </c>
      <c r="DD7313" s="81">
        <v>8896.5159934288185</v>
      </c>
      <c r="DE7313" s="81">
        <v>0</v>
      </c>
      <c r="DF7313" s="81">
        <v>2.600243013606065</v>
      </c>
      <c r="DG7313" s="81">
        <v>2.600243013606065</v>
      </c>
      <c r="DH7313" s="81">
        <v>2.600243013606065</v>
      </c>
      <c r="DI7313" s="81">
        <v>2.600243013606065</v>
      </c>
      <c r="DJ7313" s="81">
        <v>1.663202338771451E-6</v>
      </c>
      <c r="DL7313" s="81">
        <v>0</v>
      </c>
      <c r="DM7313" s="81">
        <v>4.3247302616037327E-6</v>
      </c>
      <c r="DN7313" s="81">
        <v>4.3247302616037327E-6</v>
      </c>
      <c r="DO7313" s="81">
        <v>0</v>
      </c>
      <c r="DP7313" s="81">
        <v>4.3247302616037327E-6</v>
      </c>
      <c r="DQ7313" s="81">
        <v>4.3247302616037327E-6</v>
      </c>
      <c r="DR7313" s="81">
        <v>0</v>
      </c>
      <c r="DS7313" s="81">
        <v>4.3247302616037327E-6</v>
      </c>
      <c r="DT7313" s="81">
        <v>4.3247302616037327E-6</v>
      </c>
      <c r="DU7313" s="81">
        <v>0</v>
      </c>
      <c r="DV7313" s="81">
        <v>4.3247302616037327E-6</v>
      </c>
      <c r="DW7313" s="81">
        <v>4.3247302616037327E-6</v>
      </c>
      <c r="GE7313" s="81" t="s">
        <v>449</v>
      </c>
      <c r="GF7313" s="81" t="s">
        <v>155</v>
      </c>
      <c r="GG7313" s="81" t="s">
        <v>516</v>
      </c>
      <c r="GH7313" s="81" t="s">
        <v>455</v>
      </c>
      <c r="GI7313" s="81">
        <v>2020</v>
      </c>
      <c r="GJ7313" s="81" t="s">
        <v>201</v>
      </c>
      <c r="GK7313" s="81">
        <v>409.22373582043792</v>
      </c>
      <c r="GL7313" s="81">
        <v>1628.5067409999999</v>
      </c>
      <c r="GM7313" s="81">
        <v>2020</v>
      </c>
      <c r="GN7313" s="81" t="s">
        <v>173</v>
      </c>
      <c r="GO7313" s="81">
        <v>1.1148832299820636E-2</v>
      </c>
      <c r="GP7313" s="81">
        <v>10</v>
      </c>
      <c r="GQ7313" s="81">
        <v>0</v>
      </c>
      <c r="GR7313" s="81" t="s">
        <v>448</v>
      </c>
      <c r="GS7313" s="81">
        <v>1.1148832299820634E-2</v>
      </c>
      <c r="GT7313" s="81">
        <v>4.5623668037681648</v>
      </c>
      <c r="GU7313" s="81">
        <v>0</v>
      </c>
      <c r="GV7313" s="81">
        <v>0</v>
      </c>
      <c r="GW7313" s="81">
        <v>0</v>
      </c>
      <c r="GX7313" s="81">
        <v>0</v>
      </c>
      <c r="GY7313" s="81">
        <v>0</v>
      </c>
      <c r="GZ7313" s="81">
        <v>0</v>
      </c>
    </row>
    <row r="7314" spans="98:208" x14ac:dyDescent="0.25">
      <c r="CT7314" s="81" t="s">
        <v>155</v>
      </c>
      <c r="CU7314" s="81" t="s">
        <v>506</v>
      </c>
      <c r="CV7314" s="81" t="s">
        <v>451</v>
      </c>
      <c r="CW7314" s="81">
        <v>2025</v>
      </c>
      <c r="CX7314" s="81">
        <v>0</v>
      </c>
      <c r="CY7314" s="81">
        <v>0</v>
      </c>
      <c r="CZ7314" s="81">
        <v>0</v>
      </c>
      <c r="DA7314" s="81">
        <v>0</v>
      </c>
      <c r="DB7314" s="81">
        <v>9129.7460702367644</v>
      </c>
      <c r="DC7314" s="81">
        <v>233.23007680794501</v>
      </c>
      <c r="DD7314" s="81">
        <v>8896.5159934288185</v>
      </c>
      <c r="DE7314" s="81">
        <v>0</v>
      </c>
      <c r="DF7314" s="81">
        <v>2.600243013606065</v>
      </c>
      <c r="DG7314" s="81">
        <v>2.600243013606065</v>
      </c>
      <c r="DH7314" s="81">
        <v>2.600243013606065</v>
      </c>
      <c r="DI7314" s="81">
        <v>2.600243013606065</v>
      </c>
      <c r="DJ7314" s="81">
        <v>1.663202338771451E-6</v>
      </c>
      <c r="DL7314" s="81">
        <v>0</v>
      </c>
      <c r="DM7314" s="81">
        <v>4.3247302616037327E-6</v>
      </c>
      <c r="DN7314" s="81">
        <v>4.3247302616037327E-6</v>
      </c>
      <c r="DO7314" s="81">
        <v>0</v>
      </c>
      <c r="DP7314" s="81">
        <v>4.3247302616037327E-6</v>
      </c>
      <c r="DQ7314" s="81">
        <v>4.3247302616037327E-6</v>
      </c>
      <c r="DR7314" s="81">
        <v>0</v>
      </c>
      <c r="DS7314" s="81">
        <v>4.3247302616037327E-6</v>
      </c>
      <c r="DT7314" s="81">
        <v>4.3247302616037327E-6</v>
      </c>
      <c r="DU7314" s="81">
        <v>0</v>
      </c>
      <c r="DV7314" s="81">
        <v>4.3247302616037327E-6</v>
      </c>
      <c r="DW7314" s="81">
        <v>4.3247302616037327E-6</v>
      </c>
      <c r="GE7314" s="81" t="s">
        <v>449</v>
      </c>
      <c r="GF7314" s="81" t="s">
        <v>155</v>
      </c>
      <c r="GG7314" s="81" t="s">
        <v>517</v>
      </c>
      <c r="GH7314" s="81" t="s">
        <v>457</v>
      </c>
      <c r="GI7314" s="81">
        <v>2020</v>
      </c>
      <c r="GJ7314" s="81" t="s">
        <v>201</v>
      </c>
      <c r="GK7314" s="81">
        <v>222.22942162783539</v>
      </c>
      <c r="GL7314" s="81">
        <v>186.396424</v>
      </c>
      <c r="GM7314" s="81">
        <v>2020</v>
      </c>
      <c r="GN7314" s="81" t="s">
        <v>173</v>
      </c>
      <c r="GO7314" s="81">
        <v>1.1148832299820636E-2</v>
      </c>
      <c r="GP7314" s="81">
        <v>10</v>
      </c>
      <c r="GQ7314" s="81">
        <v>0</v>
      </c>
      <c r="GR7314" s="81" t="s">
        <v>448</v>
      </c>
      <c r="GS7314" s="81">
        <v>1.1148832299820636E-2</v>
      </c>
      <c r="GT7314" s="81">
        <v>2.4775985538148699</v>
      </c>
      <c r="GU7314" s="81">
        <v>0</v>
      </c>
      <c r="GV7314" s="81">
        <v>0</v>
      </c>
      <c r="GW7314" s="81">
        <v>0</v>
      </c>
      <c r="GX7314" s="81">
        <v>0</v>
      </c>
      <c r="GY7314" s="81">
        <v>0</v>
      </c>
      <c r="GZ7314" s="81">
        <v>0</v>
      </c>
    </row>
    <row r="7315" spans="98:208" x14ac:dyDescent="0.25">
      <c r="CT7315" s="81" t="s">
        <v>155</v>
      </c>
      <c r="CU7315" s="81" t="s">
        <v>506</v>
      </c>
      <c r="CV7315" s="81" t="s">
        <v>451</v>
      </c>
      <c r="CW7315" s="81">
        <v>2026</v>
      </c>
      <c r="CX7315" s="81">
        <v>0</v>
      </c>
      <c r="CY7315" s="81">
        <v>0</v>
      </c>
      <c r="CZ7315" s="81">
        <v>0</v>
      </c>
      <c r="DA7315" s="81">
        <v>0</v>
      </c>
      <c r="DB7315" s="81">
        <v>9129.7460702367644</v>
      </c>
      <c r="DC7315" s="81">
        <v>233.23007680794501</v>
      </c>
      <c r="DD7315" s="81">
        <v>8896.5159934288185</v>
      </c>
      <c r="DE7315" s="81">
        <v>0</v>
      </c>
      <c r="DF7315" s="81">
        <v>2.600243013606065</v>
      </c>
      <c r="DG7315" s="81">
        <v>2.600243013606065</v>
      </c>
      <c r="DH7315" s="81">
        <v>2.600243013606065</v>
      </c>
      <c r="DI7315" s="81">
        <v>2.600243013606065</v>
      </c>
      <c r="DJ7315" s="81">
        <v>1.663202338771451E-6</v>
      </c>
      <c r="DL7315" s="81">
        <v>0</v>
      </c>
      <c r="DM7315" s="81">
        <v>4.3247302616037327E-6</v>
      </c>
      <c r="DN7315" s="81">
        <v>4.3247302616037327E-6</v>
      </c>
      <c r="DO7315" s="81">
        <v>0</v>
      </c>
      <c r="DP7315" s="81">
        <v>4.3247302616037327E-6</v>
      </c>
      <c r="DQ7315" s="81">
        <v>4.3247302616037327E-6</v>
      </c>
      <c r="DR7315" s="81">
        <v>0</v>
      </c>
      <c r="DS7315" s="81">
        <v>4.3247302616037327E-6</v>
      </c>
      <c r="DT7315" s="81">
        <v>4.3247302616037327E-6</v>
      </c>
      <c r="DU7315" s="81">
        <v>0</v>
      </c>
      <c r="DV7315" s="81">
        <v>4.3247302616037327E-6</v>
      </c>
      <c r="DW7315" s="81">
        <v>4.3247302616037327E-6</v>
      </c>
      <c r="GE7315" s="81" t="s">
        <v>449</v>
      </c>
      <c r="GF7315" s="81" t="s">
        <v>155</v>
      </c>
      <c r="GG7315" s="81" t="s">
        <v>517</v>
      </c>
      <c r="GH7315" s="81" t="s">
        <v>458</v>
      </c>
      <c r="GI7315" s="81">
        <v>2020</v>
      </c>
      <c r="GJ7315" s="81" t="s">
        <v>201</v>
      </c>
      <c r="GK7315" s="81">
        <v>222.2294216278334</v>
      </c>
      <c r="GL7315" s="81">
        <v>186.396424</v>
      </c>
      <c r="GM7315" s="81">
        <v>2020</v>
      </c>
      <c r="GN7315" s="81" t="s">
        <v>173</v>
      </c>
      <c r="GO7315" s="81">
        <v>1.1148832299820636E-2</v>
      </c>
      <c r="GP7315" s="81">
        <v>10</v>
      </c>
      <c r="GQ7315" s="81">
        <v>0</v>
      </c>
      <c r="GR7315" s="81" t="s">
        <v>448</v>
      </c>
      <c r="GS7315" s="81">
        <v>1.1148832299820636E-2</v>
      </c>
      <c r="GT7315" s="81">
        <v>2.4775985538148477</v>
      </c>
      <c r="GU7315" s="81">
        <v>0</v>
      </c>
      <c r="GV7315" s="81">
        <v>0</v>
      </c>
      <c r="GW7315" s="81">
        <v>0</v>
      </c>
      <c r="GX7315" s="81">
        <v>0</v>
      </c>
      <c r="GY7315" s="81">
        <v>0</v>
      </c>
      <c r="GZ7315" s="81">
        <v>0</v>
      </c>
    </row>
    <row r="7316" spans="98:208" x14ac:dyDescent="0.25">
      <c r="CT7316" s="81" t="s">
        <v>155</v>
      </c>
      <c r="CU7316" s="81" t="s">
        <v>506</v>
      </c>
      <c r="CV7316" s="81" t="s">
        <v>451</v>
      </c>
      <c r="CW7316" s="81">
        <v>2027</v>
      </c>
      <c r="CX7316" s="81">
        <v>0</v>
      </c>
      <c r="CY7316" s="81">
        <v>0</v>
      </c>
      <c r="CZ7316" s="81">
        <v>0</v>
      </c>
      <c r="DA7316" s="81">
        <v>0</v>
      </c>
      <c r="DB7316" s="81">
        <v>9129.7460702367644</v>
      </c>
      <c r="DC7316" s="81">
        <v>233.23007680794501</v>
      </c>
      <c r="DD7316" s="81">
        <v>8896.5159934288185</v>
      </c>
      <c r="DE7316" s="81">
        <v>0</v>
      </c>
      <c r="DF7316" s="81">
        <v>2.600243013606065</v>
      </c>
      <c r="DG7316" s="81">
        <v>2.600243013606065</v>
      </c>
      <c r="DH7316" s="81">
        <v>2.600243013606065</v>
      </c>
      <c r="DI7316" s="81">
        <v>2.600243013606065</v>
      </c>
      <c r="DJ7316" s="81">
        <v>1.663202338771451E-6</v>
      </c>
      <c r="DL7316" s="81">
        <v>0</v>
      </c>
      <c r="DM7316" s="81">
        <v>4.3247302616037327E-6</v>
      </c>
      <c r="DN7316" s="81">
        <v>4.3247302616037327E-6</v>
      </c>
      <c r="DO7316" s="81">
        <v>0</v>
      </c>
      <c r="DP7316" s="81">
        <v>4.3247302616037327E-6</v>
      </c>
      <c r="DQ7316" s="81">
        <v>4.3247302616037327E-6</v>
      </c>
      <c r="DR7316" s="81">
        <v>0</v>
      </c>
      <c r="DS7316" s="81">
        <v>4.3247302616037327E-6</v>
      </c>
      <c r="DT7316" s="81">
        <v>4.3247302616037327E-6</v>
      </c>
      <c r="DU7316" s="81">
        <v>0</v>
      </c>
      <c r="DV7316" s="81">
        <v>4.3247302616037327E-6</v>
      </c>
      <c r="DW7316" s="81">
        <v>4.3247302616037327E-6</v>
      </c>
      <c r="GE7316" s="81" t="s">
        <v>449</v>
      </c>
      <c r="GF7316" s="81" t="s">
        <v>155</v>
      </c>
      <c r="GG7316" s="81" t="s">
        <v>517</v>
      </c>
      <c r="GH7316" s="81" t="s">
        <v>459</v>
      </c>
      <c r="GI7316" s="81">
        <v>2020</v>
      </c>
      <c r="GJ7316" s="81" t="s">
        <v>201</v>
      </c>
      <c r="GK7316" s="81">
        <v>0.69641821681222893</v>
      </c>
      <c r="GL7316" s="81">
        <v>186.396424</v>
      </c>
      <c r="GM7316" s="81">
        <v>2020</v>
      </c>
      <c r="GN7316" s="81" t="s">
        <v>173</v>
      </c>
      <c r="GO7316" s="81">
        <v>1.1148832299820636E-2</v>
      </c>
      <c r="GP7316" s="81">
        <v>10</v>
      </c>
      <c r="GQ7316" s="81">
        <v>0</v>
      </c>
      <c r="GR7316" s="81" t="s">
        <v>448</v>
      </c>
      <c r="GS7316" s="81">
        <v>1.1148832299820636E-2</v>
      </c>
      <c r="GT7316" s="81">
        <v>7.7642499097796691E-3</v>
      </c>
      <c r="GU7316" s="81">
        <v>0</v>
      </c>
      <c r="GV7316" s="81">
        <v>0</v>
      </c>
      <c r="GW7316" s="81">
        <v>0</v>
      </c>
      <c r="GX7316" s="81">
        <v>0</v>
      </c>
      <c r="GY7316" s="81">
        <v>0</v>
      </c>
      <c r="GZ7316" s="81">
        <v>0</v>
      </c>
    </row>
    <row r="7317" spans="98:208" x14ac:dyDescent="0.25">
      <c r="CT7317" s="81" t="s">
        <v>155</v>
      </c>
      <c r="CU7317" s="81" t="s">
        <v>506</v>
      </c>
      <c r="CV7317" s="81" t="s">
        <v>451</v>
      </c>
      <c r="CW7317" s="81">
        <v>2028</v>
      </c>
      <c r="CX7317" s="81">
        <v>0</v>
      </c>
      <c r="CY7317" s="81">
        <v>0</v>
      </c>
      <c r="CZ7317" s="81">
        <v>0</v>
      </c>
      <c r="DA7317" s="81">
        <v>0</v>
      </c>
      <c r="DB7317" s="81">
        <v>9534.9220877096814</v>
      </c>
      <c r="DC7317" s="81">
        <v>247.27299216495319</v>
      </c>
      <c r="DD7317" s="81">
        <v>9287.6490955447298</v>
      </c>
      <c r="DE7317" s="81">
        <v>0</v>
      </c>
      <c r="DF7317" s="81">
        <v>2.7568051219219254</v>
      </c>
      <c r="DG7317" s="81">
        <v>2.7568051219219254</v>
      </c>
      <c r="DH7317" s="81">
        <v>2.7568051219219254</v>
      </c>
      <c r="DI7317" s="81">
        <v>2.7568051219219254</v>
      </c>
      <c r="DJ7317" s="81">
        <v>1.663202338771451E-6</v>
      </c>
      <c r="DL7317" s="81">
        <v>0</v>
      </c>
      <c r="DM7317" s="81">
        <v>4.5851247263176616E-6</v>
      </c>
      <c r="DN7317" s="81">
        <v>4.5851247263176616E-6</v>
      </c>
      <c r="DO7317" s="81">
        <v>0</v>
      </c>
      <c r="DP7317" s="81">
        <v>4.5851247263176616E-6</v>
      </c>
      <c r="DQ7317" s="81">
        <v>4.5851247263176616E-6</v>
      </c>
      <c r="DR7317" s="81">
        <v>0</v>
      </c>
      <c r="DS7317" s="81">
        <v>4.5851247263176616E-6</v>
      </c>
      <c r="DT7317" s="81">
        <v>4.5851247263176616E-6</v>
      </c>
      <c r="DU7317" s="81">
        <v>0</v>
      </c>
      <c r="DV7317" s="81">
        <v>4.5851247263176616E-6</v>
      </c>
      <c r="DW7317" s="81">
        <v>4.5851247263176616E-6</v>
      </c>
      <c r="GE7317" s="81" t="s">
        <v>449</v>
      </c>
      <c r="GF7317" s="81" t="s">
        <v>155</v>
      </c>
      <c r="GG7317" s="81" t="s">
        <v>517</v>
      </c>
      <c r="GH7317" s="81" t="s">
        <v>460</v>
      </c>
      <c r="GI7317" s="81">
        <v>2020</v>
      </c>
      <c r="GJ7317" s="81" t="s">
        <v>201</v>
      </c>
      <c r="GK7317" s="81">
        <v>3.6425060683954458E-2</v>
      </c>
      <c r="GL7317" s="81">
        <v>186.396424</v>
      </c>
      <c r="GM7317" s="81">
        <v>2020</v>
      </c>
      <c r="GN7317" s="81" t="s">
        <v>173</v>
      </c>
      <c r="GO7317" s="81">
        <v>1.1148832299820636E-2</v>
      </c>
      <c r="GP7317" s="81">
        <v>10</v>
      </c>
      <c r="GQ7317" s="81">
        <v>0</v>
      </c>
      <c r="GR7317" s="81" t="s">
        <v>448</v>
      </c>
      <c r="GS7317" s="81">
        <v>1.1148832299820636E-2</v>
      </c>
      <c r="GT7317" s="81">
        <v>4.0609689307619822E-4</v>
      </c>
      <c r="GU7317" s="81">
        <v>0</v>
      </c>
      <c r="GV7317" s="81">
        <v>0</v>
      </c>
      <c r="GW7317" s="81">
        <v>0</v>
      </c>
      <c r="GX7317" s="81">
        <v>0</v>
      </c>
      <c r="GY7317" s="81">
        <v>0</v>
      </c>
      <c r="GZ7317" s="81">
        <v>0</v>
      </c>
    </row>
    <row r="7318" spans="98:208" x14ac:dyDescent="0.25">
      <c r="CT7318" s="81" t="s">
        <v>155</v>
      </c>
      <c r="CU7318" s="81" t="s">
        <v>506</v>
      </c>
      <c r="CV7318" s="81" t="s">
        <v>451</v>
      </c>
      <c r="CW7318" s="81">
        <v>2029</v>
      </c>
      <c r="CX7318" s="81">
        <v>0</v>
      </c>
      <c r="CY7318" s="81">
        <v>0</v>
      </c>
      <c r="CZ7318" s="81">
        <v>0</v>
      </c>
      <c r="DA7318" s="81">
        <v>0</v>
      </c>
      <c r="DB7318" s="81">
        <v>9534.9220877096814</v>
      </c>
      <c r="DC7318" s="81">
        <v>247.27299216495319</v>
      </c>
      <c r="DD7318" s="81">
        <v>9287.6490955447298</v>
      </c>
      <c r="DE7318" s="81">
        <v>0</v>
      </c>
      <c r="DF7318" s="81">
        <v>2.7568051219219254</v>
      </c>
      <c r="DG7318" s="81">
        <v>2.7568051219219254</v>
      </c>
      <c r="DH7318" s="81">
        <v>2.7568051219219254</v>
      </c>
      <c r="DI7318" s="81">
        <v>2.7568051219219254</v>
      </c>
      <c r="DJ7318" s="81">
        <v>1.663202338771451E-6</v>
      </c>
      <c r="DL7318" s="81">
        <v>0</v>
      </c>
      <c r="DM7318" s="81">
        <v>4.5851247263176616E-6</v>
      </c>
      <c r="DN7318" s="81">
        <v>4.5851247263176616E-6</v>
      </c>
      <c r="DO7318" s="81">
        <v>0</v>
      </c>
      <c r="DP7318" s="81">
        <v>4.5851247263176616E-6</v>
      </c>
      <c r="DQ7318" s="81">
        <v>4.5851247263176616E-6</v>
      </c>
      <c r="DR7318" s="81">
        <v>0</v>
      </c>
      <c r="DS7318" s="81">
        <v>4.5851247263176616E-6</v>
      </c>
      <c r="DT7318" s="81">
        <v>4.5851247263176616E-6</v>
      </c>
      <c r="DU7318" s="81">
        <v>0</v>
      </c>
      <c r="DV7318" s="81">
        <v>4.5851247263176616E-6</v>
      </c>
      <c r="DW7318" s="81">
        <v>4.5851247263176616E-6</v>
      </c>
      <c r="GE7318" s="81" t="s">
        <v>449</v>
      </c>
      <c r="GF7318" s="81" t="s">
        <v>155</v>
      </c>
      <c r="GG7318" s="81" t="s">
        <v>517</v>
      </c>
      <c r="GH7318" s="81" t="s">
        <v>461</v>
      </c>
      <c r="GI7318" s="81">
        <v>2020</v>
      </c>
      <c r="GJ7318" s="81" t="s">
        <v>201</v>
      </c>
      <c r="GK7318" s="81">
        <v>222.2294216278305</v>
      </c>
      <c r="GL7318" s="81">
        <v>186.396424</v>
      </c>
      <c r="GM7318" s="81">
        <v>2020</v>
      </c>
      <c r="GN7318" s="81" t="s">
        <v>173</v>
      </c>
      <c r="GO7318" s="81">
        <v>1.1148832299820636E-2</v>
      </c>
      <c r="GP7318" s="81">
        <v>10</v>
      </c>
      <c r="GQ7318" s="81">
        <v>0</v>
      </c>
      <c r="GR7318" s="81" t="s">
        <v>448</v>
      </c>
      <c r="GS7318" s="81">
        <v>1.1148832299820636E-2</v>
      </c>
      <c r="GT7318" s="81">
        <v>2.4775985538148153</v>
      </c>
      <c r="GU7318" s="81">
        <v>0</v>
      </c>
      <c r="GV7318" s="81">
        <v>0</v>
      </c>
      <c r="GW7318" s="81">
        <v>0</v>
      </c>
      <c r="GX7318" s="81">
        <v>0</v>
      </c>
      <c r="GY7318" s="81">
        <v>0</v>
      </c>
      <c r="GZ7318" s="81">
        <v>0</v>
      </c>
    </row>
    <row r="7319" spans="98:208" x14ac:dyDescent="0.25">
      <c r="CT7319" s="81" t="s">
        <v>155</v>
      </c>
      <c r="CU7319" s="81" t="s">
        <v>506</v>
      </c>
      <c r="CV7319" s="81" t="s">
        <v>451</v>
      </c>
      <c r="CW7319" s="81">
        <v>2030</v>
      </c>
      <c r="CX7319" s="81">
        <v>0</v>
      </c>
      <c r="CY7319" s="81">
        <v>0</v>
      </c>
      <c r="CZ7319" s="81">
        <v>0</v>
      </c>
      <c r="DA7319" s="81">
        <v>0</v>
      </c>
      <c r="DB7319" s="81">
        <v>9534.9220877096814</v>
      </c>
      <c r="DC7319" s="81">
        <v>247.27299216495319</v>
      </c>
      <c r="DD7319" s="81">
        <v>9287.6490955447298</v>
      </c>
      <c r="DE7319" s="81">
        <v>0</v>
      </c>
      <c r="DF7319" s="81">
        <v>0</v>
      </c>
      <c r="DG7319" s="81">
        <v>2.7568051219219254</v>
      </c>
      <c r="DH7319" s="81">
        <v>2.7568051219219254</v>
      </c>
      <c r="DI7319" s="81">
        <v>2.7568051219219254</v>
      </c>
      <c r="DJ7319" s="81">
        <v>1.663202338771451E-6</v>
      </c>
      <c r="DL7319" s="81">
        <v>0</v>
      </c>
      <c r="DM7319" s="81">
        <v>0</v>
      </c>
      <c r="DN7319" s="81">
        <v>0</v>
      </c>
      <c r="DO7319" s="81">
        <v>0</v>
      </c>
      <c r="DP7319" s="81">
        <v>4.5851247263176616E-6</v>
      </c>
      <c r="DQ7319" s="81">
        <v>4.5851247263176616E-6</v>
      </c>
      <c r="DR7319" s="81">
        <v>0</v>
      </c>
      <c r="DS7319" s="81">
        <v>4.5851247263176616E-6</v>
      </c>
      <c r="DT7319" s="81">
        <v>4.5851247263176616E-6</v>
      </c>
      <c r="DU7319" s="81">
        <v>0</v>
      </c>
      <c r="DV7319" s="81">
        <v>4.5851247263176616E-6</v>
      </c>
      <c r="DW7319" s="81">
        <v>4.5851247263176616E-6</v>
      </c>
      <c r="GE7319" s="81" t="s">
        <v>449</v>
      </c>
      <c r="GF7319" s="81" t="s">
        <v>155</v>
      </c>
      <c r="GG7319" s="81" t="s">
        <v>517</v>
      </c>
      <c r="GH7319" s="81" t="s">
        <v>451</v>
      </c>
      <c r="GI7319" s="81">
        <v>2020</v>
      </c>
      <c r="GJ7319" s="81" t="s">
        <v>201</v>
      </c>
      <c r="GK7319" s="81">
        <v>222.22942162783289</v>
      </c>
      <c r="GL7319" s="81">
        <v>186.396424</v>
      </c>
      <c r="GM7319" s="81">
        <v>2020</v>
      </c>
      <c r="GN7319" s="81" t="s">
        <v>173</v>
      </c>
      <c r="GO7319" s="81">
        <v>1.1148832299820636E-2</v>
      </c>
      <c r="GP7319" s="81">
        <v>10</v>
      </c>
      <c r="GQ7319" s="81">
        <v>0</v>
      </c>
      <c r="GR7319" s="81" t="s">
        <v>448</v>
      </c>
      <c r="GS7319" s="81">
        <v>1.1148832299820636E-2</v>
      </c>
      <c r="GT7319" s="81">
        <v>2.477598553814842</v>
      </c>
      <c r="GU7319" s="81">
        <v>0</v>
      </c>
      <c r="GV7319" s="81">
        <v>0</v>
      </c>
      <c r="GW7319" s="81">
        <v>0</v>
      </c>
      <c r="GX7319" s="81">
        <v>0</v>
      </c>
      <c r="GY7319" s="81">
        <v>0</v>
      </c>
      <c r="GZ7319" s="81">
        <v>0</v>
      </c>
    </row>
    <row r="7320" spans="98:208" x14ac:dyDescent="0.25">
      <c r="CT7320" s="81" t="s">
        <v>155</v>
      </c>
      <c r="CU7320" s="81" t="s">
        <v>506</v>
      </c>
      <c r="CV7320" s="81" t="s">
        <v>451</v>
      </c>
      <c r="CW7320" s="81">
        <v>2031</v>
      </c>
      <c r="CX7320" s="81">
        <v>0</v>
      </c>
      <c r="CY7320" s="81">
        <v>0</v>
      </c>
      <c r="CZ7320" s="81">
        <v>0</v>
      </c>
      <c r="DA7320" s="81">
        <v>0</v>
      </c>
      <c r="DB7320" s="81">
        <v>9534.9220877096814</v>
      </c>
      <c r="DC7320" s="81">
        <v>247.27299216495319</v>
      </c>
      <c r="DD7320" s="81">
        <v>9287.6490955447298</v>
      </c>
      <c r="DE7320" s="81">
        <v>0</v>
      </c>
      <c r="DF7320" s="81">
        <v>0</v>
      </c>
      <c r="DG7320" s="81">
        <v>0</v>
      </c>
      <c r="DH7320" s="81">
        <v>2.7568051219219254</v>
      </c>
      <c r="DI7320" s="81">
        <v>2.7568051219219254</v>
      </c>
      <c r="DJ7320" s="81">
        <v>1.663202338771451E-6</v>
      </c>
      <c r="DL7320" s="81">
        <v>0</v>
      </c>
      <c r="DM7320" s="81">
        <v>0</v>
      </c>
      <c r="DN7320" s="81">
        <v>0</v>
      </c>
      <c r="DO7320" s="81">
        <v>0</v>
      </c>
      <c r="DP7320" s="81">
        <v>0</v>
      </c>
      <c r="DQ7320" s="81">
        <v>0</v>
      </c>
      <c r="DR7320" s="81">
        <v>0</v>
      </c>
      <c r="DS7320" s="81">
        <v>4.5851247263176616E-6</v>
      </c>
      <c r="DT7320" s="81">
        <v>4.5851247263176616E-6</v>
      </c>
      <c r="DU7320" s="81">
        <v>0</v>
      </c>
      <c r="DV7320" s="81">
        <v>4.5851247263176616E-6</v>
      </c>
      <c r="DW7320" s="81">
        <v>4.5851247263176616E-6</v>
      </c>
      <c r="GE7320" s="81" t="s">
        <v>449</v>
      </c>
      <c r="GF7320" s="81" t="s">
        <v>155</v>
      </c>
      <c r="GG7320" s="81" t="s">
        <v>517</v>
      </c>
      <c r="GH7320" s="81" t="s">
        <v>452</v>
      </c>
      <c r="GI7320" s="81">
        <v>2020</v>
      </c>
      <c r="GJ7320" s="81" t="s">
        <v>201</v>
      </c>
      <c r="GK7320" s="81">
        <v>0.69641821681223148</v>
      </c>
      <c r="GL7320" s="81">
        <v>186.396424</v>
      </c>
      <c r="GM7320" s="81">
        <v>2020</v>
      </c>
      <c r="GN7320" s="81" t="s">
        <v>173</v>
      </c>
      <c r="GO7320" s="81">
        <v>1.1148832299820636E-2</v>
      </c>
      <c r="GP7320" s="81">
        <v>10</v>
      </c>
      <c r="GQ7320" s="81">
        <v>0</v>
      </c>
      <c r="GR7320" s="81" t="s">
        <v>448</v>
      </c>
      <c r="GS7320" s="81">
        <v>1.1148832299820636E-2</v>
      </c>
      <c r="GT7320" s="81">
        <v>7.7642499097796969E-3</v>
      </c>
      <c r="GU7320" s="81">
        <v>0</v>
      </c>
      <c r="GV7320" s="81">
        <v>0</v>
      </c>
      <c r="GW7320" s="81">
        <v>0</v>
      </c>
      <c r="GX7320" s="81">
        <v>0</v>
      </c>
      <c r="GY7320" s="81">
        <v>0</v>
      </c>
      <c r="GZ7320" s="81">
        <v>0</v>
      </c>
    </row>
    <row r="7321" spans="98:208" x14ac:dyDescent="0.25">
      <c r="CT7321" s="81" t="s">
        <v>155</v>
      </c>
      <c r="CU7321" s="81" t="s">
        <v>506</v>
      </c>
      <c r="CV7321" s="81" t="s">
        <v>451</v>
      </c>
      <c r="CW7321" s="81">
        <v>2032</v>
      </c>
      <c r="CX7321" s="81">
        <v>0</v>
      </c>
      <c r="CY7321" s="81">
        <v>0</v>
      </c>
      <c r="CZ7321" s="81">
        <v>0</v>
      </c>
      <c r="DA7321" s="81">
        <v>0</v>
      </c>
      <c r="DB7321" s="81">
        <v>9534.9220877096814</v>
      </c>
      <c r="DC7321" s="81">
        <v>247.27299216495319</v>
      </c>
      <c r="DD7321" s="81">
        <v>9287.6490955447298</v>
      </c>
      <c r="DE7321" s="81">
        <v>0</v>
      </c>
      <c r="DF7321" s="81">
        <v>0</v>
      </c>
      <c r="DG7321" s="81">
        <v>0</v>
      </c>
      <c r="DH7321" s="81">
        <v>0</v>
      </c>
      <c r="DI7321" s="81">
        <v>2.7568051219219254</v>
      </c>
      <c r="DJ7321" s="81">
        <v>1.663202338771451E-6</v>
      </c>
      <c r="DL7321" s="81">
        <v>0</v>
      </c>
      <c r="DM7321" s="81">
        <v>0</v>
      </c>
      <c r="DN7321" s="81">
        <v>0</v>
      </c>
      <c r="DO7321" s="81">
        <v>0</v>
      </c>
      <c r="DP7321" s="81">
        <v>0</v>
      </c>
      <c r="DQ7321" s="81">
        <v>0</v>
      </c>
      <c r="DR7321" s="81">
        <v>0</v>
      </c>
      <c r="DS7321" s="81">
        <v>0</v>
      </c>
      <c r="DT7321" s="81">
        <v>0</v>
      </c>
      <c r="DU7321" s="81">
        <v>0</v>
      </c>
      <c r="DV7321" s="81">
        <v>4.5851247263176616E-6</v>
      </c>
      <c r="DW7321" s="81">
        <v>4.5851247263176616E-6</v>
      </c>
      <c r="GE7321" s="81" t="s">
        <v>449</v>
      </c>
      <c r="GF7321" s="81" t="s">
        <v>155</v>
      </c>
      <c r="GG7321" s="81" t="s">
        <v>517</v>
      </c>
      <c r="GH7321" s="81" t="s">
        <v>453</v>
      </c>
      <c r="GI7321" s="81">
        <v>2020</v>
      </c>
      <c r="GJ7321" s="81" t="s">
        <v>201</v>
      </c>
      <c r="GK7321" s="81">
        <v>3.6425060683954243E-2</v>
      </c>
      <c r="GL7321" s="81">
        <v>186.396424</v>
      </c>
      <c r="GM7321" s="81">
        <v>2020</v>
      </c>
      <c r="GN7321" s="81" t="s">
        <v>173</v>
      </c>
      <c r="GO7321" s="81">
        <v>1.1148832299820636E-2</v>
      </c>
      <c r="GP7321" s="81">
        <v>10</v>
      </c>
      <c r="GQ7321" s="81">
        <v>0</v>
      </c>
      <c r="GR7321" s="81" t="s">
        <v>448</v>
      </c>
      <c r="GS7321" s="81">
        <v>1.1148832299820636E-2</v>
      </c>
      <c r="GT7321" s="81">
        <v>4.0609689307619584E-4</v>
      </c>
      <c r="GU7321" s="81">
        <v>0</v>
      </c>
      <c r="GV7321" s="81">
        <v>0</v>
      </c>
      <c r="GW7321" s="81">
        <v>0</v>
      </c>
      <c r="GX7321" s="81">
        <v>0</v>
      </c>
      <c r="GY7321" s="81">
        <v>0</v>
      </c>
      <c r="GZ7321" s="81">
        <v>0</v>
      </c>
    </row>
    <row r="7322" spans="98:208" x14ac:dyDescent="0.25">
      <c r="CT7322" s="81" t="s">
        <v>155</v>
      </c>
      <c r="CU7322" s="81" t="s">
        <v>506</v>
      </c>
      <c r="CV7322" s="81" t="s">
        <v>452</v>
      </c>
      <c r="CW7322" s="81">
        <v>2020</v>
      </c>
      <c r="CX7322" s="81">
        <v>0</v>
      </c>
      <c r="CY7322" s="81">
        <v>0</v>
      </c>
      <c r="CZ7322" s="81">
        <v>0</v>
      </c>
      <c r="DA7322" s="81">
        <v>0</v>
      </c>
      <c r="DB7322" s="81">
        <v>5.2405583313016191</v>
      </c>
      <c r="DC7322" s="81">
        <v>0.69641821681224114</v>
      </c>
      <c r="DD7322" s="81">
        <v>2.9419641522810589</v>
      </c>
      <c r="DE7322" s="81">
        <v>1.6021759622083189</v>
      </c>
      <c r="DF7322" s="81">
        <v>7.7642499097798053E-3</v>
      </c>
      <c r="DG7322" s="81">
        <v>0</v>
      </c>
      <c r="DH7322" s="81">
        <v>0</v>
      </c>
      <c r="DI7322" s="81">
        <v>0</v>
      </c>
      <c r="DJ7322" s="81">
        <v>9.9792140500924029E-6</v>
      </c>
      <c r="DL7322" s="81">
        <v>0</v>
      </c>
      <c r="DM7322" s="81">
        <v>7.74811117881033E-8</v>
      </c>
      <c r="DN7322" s="81">
        <v>7.74811117881033E-8</v>
      </c>
      <c r="DO7322" s="81">
        <v>0</v>
      </c>
      <c r="DP7322" s="81">
        <v>0</v>
      </c>
      <c r="DQ7322" s="81">
        <v>0</v>
      </c>
      <c r="DR7322" s="81">
        <v>0</v>
      </c>
      <c r="DS7322" s="81">
        <v>0</v>
      </c>
      <c r="DT7322" s="81">
        <v>0</v>
      </c>
      <c r="DU7322" s="81">
        <v>0</v>
      </c>
      <c r="DV7322" s="81">
        <v>0</v>
      </c>
      <c r="DW7322" s="81">
        <v>0</v>
      </c>
      <c r="GE7322" s="81" t="s">
        <v>449</v>
      </c>
      <c r="GF7322" s="81" t="s">
        <v>155</v>
      </c>
      <c r="GG7322" s="81" t="s">
        <v>517</v>
      </c>
      <c r="GH7322" s="81" t="s">
        <v>454</v>
      </c>
      <c r="GI7322" s="81">
        <v>2020</v>
      </c>
      <c r="GJ7322" s="81" t="s">
        <v>201</v>
      </c>
      <c r="GK7322" s="81">
        <v>409.22373582044048</v>
      </c>
      <c r="GL7322" s="81">
        <v>186.396424</v>
      </c>
      <c r="GM7322" s="81">
        <v>2020</v>
      </c>
      <c r="GN7322" s="81" t="s">
        <v>173</v>
      </c>
      <c r="GO7322" s="81">
        <v>1.1148832299820636E-2</v>
      </c>
      <c r="GP7322" s="81">
        <v>10</v>
      </c>
      <c r="GQ7322" s="81">
        <v>0</v>
      </c>
      <c r="GR7322" s="81" t="s">
        <v>448</v>
      </c>
      <c r="GS7322" s="81">
        <v>1.1148832299820636E-2</v>
      </c>
      <c r="GT7322" s="81">
        <v>4.5623668037681941</v>
      </c>
      <c r="GU7322" s="81">
        <v>0</v>
      </c>
      <c r="GV7322" s="81">
        <v>0</v>
      </c>
      <c r="GW7322" s="81">
        <v>0</v>
      </c>
      <c r="GX7322" s="81">
        <v>0</v>
      </c>
      <c r="GY7322" s="81">
        <v>0</v>
      </c>
      <c r="GZ7322" s="81">
        <v>0</v>
      </c>
    </row>
    <row r="7323" spans="98:208" x14ac:dyDescent="0.25">
      <c r="CT7323" s="81" t="s">
        <v>155</v>
      </c>
      <c r="CU7323" s="81" t="s">
        <v>506</v>
      </c>
      <c r="CV7323" s="81" t="s">
        <v>452</v>
      </c>
      <c r="CW7323" s="81">
        <v>2021</v>
      </c>
      <c r="CX7323" s="81">
        <v>0</v>
      </c>
      <c r="CY7323" s="81">
        <v>0</v>
      </c>
      <c r="CZ7323" s="81">
        <v>0</v>
      </c>
      <c r="DA7323" s="81">
        <v>0</v>
      </c>
      <c r="DB7323" s="81">
        <v>5.2405583313016191</v>
      </c>
      <c r="DC7323" s="81">
        <v>0.69641821681224114</v>
      </c>
      <c r="DD7323" s="81">
        <v>2.9419641522810589</v>
      </c>
      <c r="DE7323" s="81">
        <v>1.6021759622083189</v>
      </c>
      <c r="DF7323" s="81">
        <v>7.7642499097798053E-3</v>
      </c>
      <c r="DG7323" s="81">
        <v>7.7642499097798053E-3</v>
      </c>
      <c r="DH7323" s="81">
        <v>0</v>
      </c>
      <c r="DI7323" s="81">
        <v>0</v>
      </c>
      <c r="DJ7323" s="81">
        <v>9.9792140500924029E-6</v>
      </c>
      <c r="DL7323" s="81">
        <v>0</v>
      </c>
      <c r="DM7323" s="81">
        <v>7.74811117881033E-8</v>
      </c>
      <c r="DN7323" s="81">
        <v>7.74811117881033E-8</v>
      </c>
      <c r="DO7323" s="81">
        <v>0</v>
      </c>
      <c r="DP7323" s="81">
        <v>7.74811117881033E-8</v>
      </c>
      <c r="DQ7323" s="81">
        <v>7.74811117881033E-8</v>
      </c>
      <c r="DR7323" s="81">
        <v>0</v>
      </c>
      <c r="DS7323" s="81">
        <v>0</v>
      </c>
      <c r="DT7323" s="81">
        <v>0</v>
      </c>
      <c r="DU7323" s="81">
        <v>0</v>
      </c>
      <c r="DV7323" s="81">
        <v>0</v>
      </c>
      <c r="DW7323" s="81">
        <v>0</v>
      </c>
      <c r="GE7323" s="81" t="s">
        <v>449</v>
      </c>
      <c r="GF7323" s="81" t="s">
        <v>155</v>
      </c>
      <c r="GG7323" s="81" t="s">
        <v>517</v>
      </c>
      <c r="GH7323" s="81" t="s">
        <v>455</v>
      </c>
      <c r="GI7323" s="81">
        <v>2020</v>
      </c>
      <c r="GJ7323" s="81" t="s">
        <v>201</v>
      </c>
      <c r="GK7323" s="81">
        <v>409.22373582044048</v>
      </c>
      <c r="GL7323" s="81">
        <v>186.396424</v>
      </c>
      <c r="GM7323" s="81">
        <v>2020</v>
      </c>
      <c r="GN7323" s="81" t="s">
        <v>173</v>
      </c>
      <c r="GO7323" s="81">
        <v>1.1148832299820636E-2</v>
      </c>
      <c r="GP7323" s="81">
        <v>10</v>
      </c>
      <c r="GQ7323" s="81">
        <v>0</v>
      </c>
      <c r="GR7323" s="81" t="s">
        <v>448</v>
      </c>
      <c r="GS7323" s="81">
        <v>1.1148832299820636E-2</v>
      </c>
      <c r="GT7323" s="81">
        <v>4.5623668037681941</v>
      </c>
      <c r="GU7323" s="81">
        <v>0</v>
      </c>
      <c r="GV7323" s="81">
        <v>0</v>
      </c>
      <c r="GW7323" s="81">
        <v>0</v>
      </c>
      <c r="GX7323" s="81">
        <v>0</v>
      </c>
      <c r="GY7323" s="81">
        <v>0</v>
      </c>
      <c r="GZ7323" s="81">
        <v>0</v>
      </c>
    </row>
    <row r="7324" spans="98:208" x14ac:dyDescent="0.25">
      <c r="CT7324" s="81" t="s">
        <v>155</v>
      </c>
      <c r="CU7324" s="81" t="s">
        <v>506</v>
      </c>
      <c r="CV7324" s="81" t="s">
        <v>452</v>
      </c>
      <c r="CW7324" s="81">
        <v>2022</v>
      </c>
      <c r="CX7324" s="81">
        <v>0</v>
      </c>
      <c r="CY7324" s="81">
        <v>0</v>
      </c>
      <c r="CZ7324" s="81">
        <v>0</v>
      </c>
      <c r="DA7324" s="81">
        <v>0</v>
      </c>
      <c r="DB7324" s="81">
        <v>5.2405583313016191</v>
      </c>
      <c r="DC7324" s="81">
        <v>0.69641821681224114</v>
      </c>
      <c r="DD7324" s="81">
        <v>2.9419641522810589</v>
      </c>
      <c r="DE7324" s="81">
        <v>1.6021759622083189</v>
      </c>
      <c r="DF7324" s="81">
        <v>7.7642499097798053E-3</v>
      </c>
      <c r="DG7324" s="81">
        <v>7.7642499097798053E-3</v>
      </c>
      <c r="DH7324" s="81">
        <v>7.7642499097798053E-3</v>
      </c>
      <c r="DI7324" s="81">
        <v>0</v>
      </c>
      <c r="DJ7324" s="81">
        <v>9.9792140500924029E-6</v>
      </c>
      <c r="DL7324" s="81">
        <v>0</v>
      </c>
      <c r="DM7324" s="81">
        <v>7.74811117881033E-8</v>
      </c>
      <c r="DN7324" s="81">
        <v>7.74811117881033E-8</v>
      </c>
      <c r="DO7324" s="81">
        <v>0</v>
      </c>
      <c r="DP7324" s="81">
        <v>7.74811117881033E-8</v>
      </c>
      <c r="DQ7324" s="81">
        <v>7.74811117881033E-8</v>
      </c>
      <c r="DR7324" s="81">
        <v>0</v>
      </c>
      <c r="DS7324" s="81">
        <v>7.74811117881033E-8</v>
      </c>
      <c r="DT7324" s="81">
        <v>7.74811117881033E-8</v>
      </c>
      <c r="DU7324" s="81">
        <v>0</v>
      </c>
      <c r="DV7324" s="81">
        <v>0</v>
      </c>
      <c r="DW7324" s="81">
        <v>0</v>
      </c>
      <c r="GE7324" s="81" t="s">
        <v>449</v>
      </c>
      <c r="GF7324" s="81" t="s">
        <v>155</v>
      </c>
      <c r="GG7324" s="81" t="s">
        <v>518</v>
      </c>
      <c r="GH7324" s="81" t="s">
        <v>457</v>
      </c>
      <c r="GI7324" s="81">
        <v>2020</v>
      </c>
      <c r="GJ7324" s="81" t="s">
        <v>201</v>
      </c>
      <c r="GK7324" s="81">
        <v>222.22942162783551</v>
      </c>
      <c r="GL7324" s="81">
        <v>501.74527499999999</v>
      </c>
      <c r="GM7324" s="81">
        <v>2020</v>
      </c>
      <c r="GN7324" s="81" t="s">
        <v>173</v>
      </c>
      <c r="GO7324" s="81">
        <v>1.1148832299820636E-2</v>
      </c>
      <c r="GP7324" s="81">
        <v>10</v>
      </c>
      <c r="GQ7324" s="81">
        <v>0</v>
      </c>
      <c r="GR7324" s="81" t="s">
        <v>448</v>
      </c>
      <c r="GS7324" s="81">
        <v>1.1148832299820636E-2</v>
      </c>
      <c r="GT7324" s="81">
        <v>2.4775985538148713</v>
      </c>
      <c r="GU7324" s="81">
        <v>0</v>
      </c>
      <c r="GV7324" s="81">
        <v>0</v>
      </c>
      <c r="GW7324" s="81">
        <v>0</v>
      </c>
      <c r="GX7324" s="81">
        <v>0</v>
      </c>
      <c r="GY7324" s="81">
        <v>0</v>
      </c>
      <c r="GZ7324" s="81">
        <v>0</v>
      </c>
    </row>
    <row r="7325" spans="98:208" x14ac:dyDescent="0.25">
      <c r="CT7325" s="81" t="s">
        <v>155</v>
      </c>
      <c r="CU7325" s="81" t="s">
        <v>506</v>
      </c>
      <c r="CV7325" s="81" t="s">
        <v>452</v>
      </c>
      <c r="CW7325" s="81">
        <v>2023</v>
      </c>
      <c r="CX7325" s="81">
        <v>0</v>
      </c>
      <c r="CY7325" s="81">
        <v>0</v>
      </c>
      <c r="CZ7325" s="81">
        <v>0</v>
      </c>
      <c r="DA7325" s="81">
        <v>0</v>
      </c>
      <c r="DB7325" s="81">
        <v>5.475034607007859</v>
      </c>
      <c r="DC7325" s="81">
        <v>0.71896016785821459</v>
      </c>
      <c r="DD7325" s="81">
        <v>3.0714971986151469</v>
      </c>
      <c r="DE7325" s="81">
        <v>1.684577240534475</v>
      </c>
      <c r="DF7325" s="81">
        <v>8.0155663417021284E-3</v>
      </c>
      <c r="DG7325" s="81">
        <v>8.0155663417021284E-3</v>
      </c>
      <c r="DH7325" s="81">
        <v>8.0155663417021284E-3</v>
      </c>
      <c r="DI7325" s="81">
        <v>8.0155663417021284E-3</v>
      </c>
      <c r="DJ7325" s="81">
        <v>9.9792140500924029E-6</v>
      </c>
      <c r="DL7325" s="81">
        <v>0</v>
      </c>
      <c r="DM7325" s="81">
        <v>7.998905225656164E-8</v>
      </c>
      <c r="DN7325" s="81">
        <v>7.998905225656164E-8</v>
      </c>
      <c r="DO7325" s="81">
        <v>0</v>
      </c>
      <c r="DP7325" s="81">
        <v>7.998905225656164E-8</v>
      </c>
      <c r="DQ7325" s="81">
        <v>7.998905225656164E-8</v>
      </c>
      <c r="DR7325" s="81">
        <v>0</v>
      </c>
      <c r="DS7325" s="81">
        <v>7.998905225656164E-8</v>
      </c>
      <c r="DT7325" s="81">
        <v>7.998905225656164E-8</v>
      </c>
      <c r="DU7325" s="81">
        <v>0</v>
      </c>
      <c r="DV7325" s="81">
        <v>7.998905225656164E-8</v>
      </c>
      <c r="DW7325" s="81">
        <v>7.998905225656164E-8</v>
      </c>
      <c r="GE7325" s="81" t="s">
        <v>449</v>
      </c>
      <c r="GF7325" s="81" t="s">
        <v>155</v>
      </c>
      <c r="GG7325" s="81" t="s">
        <v>518</v>
      </c>
      <c r="GH7325" s="81" t="s">
        <v>458</v>
      </c>
      <c r="GI7325" s="81">
        <v>2020</v>
      </c>
      <c r="GJ7325" s="81" t="s">
        <v>201</v>
      </c>
      <c r="GK7325" s="81">
        <v>222.2294216278365</v>
      </c>
      <c r="GL7325" s="81">
        <v>501.74527499999999</v>
      </c>
      <c r="GM7325" s="81">
        <v>2020</v>
      </c>
      <c r="GN7325" s="81" t="s">
        <v>173</v>
      </c>
      <c r="GO7325" s="81">
        <v>1.1148832299820636E-2</v>
      </c>
      <c r="GP7325" s="81">
        <v>10</v>
      </c>
      <c r="GQ7325" s="81">
        <v>0</v>
      </c>
      <c r="GR7325" s="81" t="s">
        <v>448</v>
      </c>
      <c r="GS7325" s="81">
        <v>1.1148832299820636E-2</v>
      </c>
      <c r="GT7325" s="81">
        <v>2.4775985538148824</v>
      </c>
      <c r="GU7325" s="81">
        <v>0</v>
      </c>
      <c r="GV7325" s="81">
        <v>0</v>
      </c>
      <c r="GW7325" s="81">
        <v>0</v>
      </c>
      <c r="GX7325" s="81">
        <v>0</v>
      </c>
      <c r="GY7325" s="81">
        <v>0</v>
      </c>
      <c r="GZ7325" s="81">
        <v>0</v>
      </c>
    </row>
    <row r="7326" spans="98:208" x14ac:dyDescent="0.25">
      <c r="CT7326" s="81" t="s">
        <v>155</v>
      </c>
      <c r="CU7326" s="81" t="s">
        <v>506</v>
      </c>
      <c r="CV7326" s="81" t="s">
        <v>452</v>
      </c>
      <c r="CW7326" s="81">
        <v>2024</v>
      </c>
      <c r="CX7326" s="81">
        <v>0</v>
      </c>
      <c r="CY7326" s="81">
        <v>0</v>
      </c>
      <c r="CZ7326" s="81">
        <v>0</v>
      </c>
      <c r="DA7326" s="81">
        <v>0</v>
      </c>
      <c r="DB7326" s="81">
        <v>5.475034607007859</v>
      </c>
      <c r="DC7326" s="81">
        <v>0.71896016785821459</v>
      </c>
      <c r="DD7326" s="81">
        <v>3.0714971986151469</v>
      </c>
      <c r="DE7326" s="81">
        <v>1.684577240534475</v>
      </c>
      <c r="DF7326" s="81">
        <v>8.0155663417021284E-3</v>
      </c>
      <c r="DG7326" s="81">
        <v>8.0155663417021284E-3</v>
      </c>
      <c r="DH7326" s="81">
        <v>8.0155663417021284E-3</v>
      </c>
      <c r="DI7326" s="81">
        <v>8.0155663417021284E-3</v>
      </c>
      <c r="DJ7326" s="81">
        <v>9.9792140500924029E-6</v>
      </c>
      <c r="DL7326" s="81">
        <v>0</v>
      </c>
      <c r="DM7326" s="81">
        <v>7.998905225656164E-8</v>
      </c>
      <c r="DN7326" s="81">
        <v>7.998905225656164E-8</v>
      </c>
      <c r="DO7326" s="81">
        <v>0</v>
      </c>
      <c r="DP7326" s="81">
        <v>7.998905225656164E-8</v>
      </c>
      <c r="DQ7326" s="81">
        <v>7.998905225656164E-8</v>
      </c>
      <c r="DR7326" s="81">
        <v>0</v>
      </c>
      <c r="DS7326" s="81">
        <v>7.998905225656164E-8</v>
      </c>
      <c r="DT7326" s="81">
        <v>7.998905225656164E-8</v>
      </c>
      <c r="DU7326" s="81">
        <v>0</v>
      </c>
      <c r="DV7326" s="81">
        <v>7.998905225656164E-8</v>
      </c>
      <c r="DW7326" s="81">
        <v>7.998905225656164E-8</v>
      </c>
      <c r="GE7326" s="81" t="s">
        <v>449</v>
      </c>
      <c r="GF7326" s="81" t="s">
        <v>155</v>
      </c>
      <c r="GG7326" s="81" t="s">
        <v>518</v>
      </c>
      <c r="GH7326" s="81" t="s">
        <v>459</v>
      </c>
      <c r="GI7326" s="81">
        <v>2020</v>
      </c>
      <c r="GJ7326" s="81" t="s">
        <v>201</v>
      </c>
      <c r="GK7326" s="81">
        <v>0.6964182168122337</v>
      </c>
      <c r="GL7326" s="81">
        <v>501.74527499999999</v>
      </c>
      <c r="GM7326" s="81">
        <v>2020</v>
      </c>
      <c r="GN7326" s="81" t="s">
        <v>173</v>
      </c>
      <c r="GO7326" s="81">
        <v>1.1148832299820636E-2</v>
      </c>
      <c r="GP7326" s="81">
        <v>10</v>
      </c>
      <c r="GQ7326" s="81">
        <v>0</v>
      </c>
      <c r="GR7326" s="81" t="s">
        <v>448</v>
      </c>
      <c r="GS7326" s="81">
        <v>1.1148832299820636E-2</v>
      </c>
      <c r="GT7326" s="81">
        <v>7.764249909779722E-3</v>
      </c>
      <c r="GU7326" s="81">
        <v>0</v>
      </c>
      <c r="GV7326" s="81">
        <v>0</v>
      </c>
      <c r="GW7326" s="81">
        <v>0</v>
      </c>
      <c r="GX7326" s="81">
        <v>0</v>
      </c>
      <c r="GY7326" s="81">
        <v>0</v>
      </c>
      <c r="GZ7326" s="81">
        <v>0</v>
      </c>
    </row>
    <row r="7327" spans="98:208" x14ac:dyDescent="0.25">
      <c r="CT7327" s="81" t="s">
        <v>155</v>
      </c>
      <c r="CU7327" s="81" t="s">
        <v>506</v>
      </c>
      <c r="CV7327" s="81" t="s">
        <v>452</v>
      </c>
      <c r="CW7327" s="81">
        <v>2025</v>
      </c>
      <c r="CX7327" s="81">
        <v>0</v>
      </c>
      <c r="CY7327" s="81">
        <v>0</v>
      </c>
      <c r="CZ7327" s="81">
        <v>0</v>
      </c>
      <c r="DA7327" s="81">
        <v>0</v>
      </c>
      <c r="DB7327" s="81">
        <v>5.475034607007859</v>
      </c>
      <c r="DC7327" s="81">
        <v>0.71896016785821459</v>
      </c>
      <c r="DD7327" s="81">
        <v>3.0714971986151469</v>
      </c>
      <c r="DE7327" s="81">
        <v>1.684577240534475</v>
      </c>
      <c r="DF7327" s="81">
        <v>8.0155663417021284E-3</v>
      </c>
      <c r="DG7327" s="81">
        <v>8.0155663417021284E-3</v>
      </c>
      <c r="DH7327" s="81">
        <v>8.0155663417021284E-3</v>
      </c>
      <c r="DI7327" s="81">
        <v>8.0155663417021284E-3</v>
      </c>
      <c r="DJ7327" s="81">
        <v>9.9792140500924029E-6</v>
      </c>
      <c r="DL7327" s="81">
        <v>0</v>
      </c>
      <c r="DM7327" s="81">
        <v>7.998905225656164E-8</v>
      </c>
      <c r="DN7327" s="81">
        <v>7.998905225656164E-8</v>
      </c>
      <c r="DO7327" s="81">
        <v>0</v>
      </c>
      <c r="DP7327" s="81">
        <v>7.998905225656164E-8</v>
      </c>
      <c r="DQ7327" s="81">
        <v>7.998905225656164E-8</v>
      </c>
      <c r="DR7327" s="81">
        <v>0</v>
      </c>
      <c r="DS7327" s="81">
        <v>7.998905225656164E-8</v>
      </c>
      <c r="DT7327" s="81">
        <v>7.998905225656164E-8</v>
      </c>
      <c r="DU7327" s="81">
        <v>0</v>
      </c>
      <c r="DV7327" s="81">
        <v>7.998905225656164E-8</v>
      </c>
      <c r="DW7327" s="81">
        <v>7.998905225656164E-8</v>
      </c>
      <c r="GE7327" s="81" t="s">
        <v>449</v>
      </c>
      <c r="GF7327" s="81" t="s">
        <v>155</v>
      </c>
      <c r="GG7327" s="81" t="s">
        <v>518</v>
      </c>
      <c r="GH7327" s="81" t="s">
        <v>460</v>
      </c>
      <c r="GI7327" s="81">
        <v>2020</v>
      </c>
      <c r="GJ7327" s="81" t="s">
        <v>201</v>
      </c>
      <c r="GK7327" s="81">
        <v>3.6425060683954513E-2</v>
      </c>
      <c r="GL7327" s="81">
        <v>501.74527499999999</v>
      </c>
      <c r="GM7327" s="81">
        <v>2020</v>
      </c>
      <c r="GN7327" s="81" t="s">
        <v>173</v>
      </c>
      <c r="GO7327" s="81">
        <v>1.1148832299820636E-2</v>
      </c>
      <c r="GP7327" s="81">
        <v>10</v>
      </c>
      <c r="GQ7327" s="81">
        <v>0</v>
      </c>
      <c r="GR7327" s="81" t="s">
        <v>448</v>
      </c>
      <c r="GS7327" s="81">
        <v>1.1148832299820636E-2</v>
      </c>
      <c r="GT7327" s="81">
        <v>4.0609689307619882E-4</v>
      </c>
      <c r="GU7327" s="81">
        <v>0</v>
      </c>
      <c r="GV7327" s="81">
        <v>0</v>
      </c>
      <c r="GW7327" s="81">
        <v>0</v>
      </c>
      <c r="GX7327" s="81">
        <v>0</v>
      </c>
      <c r="GY7327" s="81">
        <v>0</v>
      </c>
      <c r="GZ7327" s="81">
        <v>0</v>
      </c>
    </row>
    <row r="7328" spans="98:208" x14ac:dyDescent="0.25">
      <c r="CT7328" s="81" t="s">
        <v>155</v>
      </c>
      <c r="CU7328" s="81" t="s">
        <v>506</v>
      </c>
      <c r="CV7328" s="81" t="s">
        <v>452</v>
      </c>
      <c r="CW7328" s="81">
        <v>2026</v>
      </c>
      <c r="CX7328" s="81">
        <v>0</v>
      </c>
      <c r="CY7328" s="81">
        <v>0</v>
      </c>
      <c r="CZ7328" s="81">
        <v>0</v>
      </c>
      <c r="DA7328" s="81">
        <v>0</v>
      </c>
      <c r="DB7328" s="81">
        <v>5.475034607007859</v>
      </c>
      <c r="DC7328" s="81">
        <v>0.71896016785821459</v>
      </c>
      <c r="DD7328" s="81">
        <v>3.0714971986151469</v>
      </c>
      <c r="DE7328" s="81">
        <v>1.684577240534475</v>
      </c>
      <c r="DF7328" s="81">
        <v>8.0155663417021284E-3</v>
      </c>
      <c r="DG7328" s="81">
        <v>8.0155663417021284E-3</v>
      </c>
      <c r="DH7328" s="81">
        <v>8.0155663417021284E-3</v>
      </c>
      <c r="DI7328" s="81">
        <v>8.0155663417021284E-3</v>
      </c>
      <c r="DJ7328" s="81">
        <v>9.9792140500924029E-6</v>
      </c>
      <c r="DL7328" s="81">
        <v>0</v>
      </c>
      <c r="DM7328" s="81">
        <v>7.998905225656164E-8</v>
      </c>
      <c r="DN7328" s="81">
        <v>7.998905225656164E-8</v>
      </c>
      <c r="DO7328" s="81">
        <v>0</v>
      </c>
      <c r="DP7328" s="81">
        <v>7.998905225656164E-8</v>
      </c>
      <c r="DQ7328" s="81">
        <v>7.998905225656164E-8</v>
      </c>
      <c r="DR7328" s="81">
        <v>0</v>
      </c>
      <c r="DS7328" s="81">
        <v>7.998905225656164E-8</v>
      </c>
      <c r="DT7328" s="81">
        <v>7.998905225656164E-8</v>
      </c>
      <c r="DU7328" s="81">
        <v>0</v>
      </c>
      <c r="DV7328" s="81">
        <v>7.998905225656164E-8</v>
      </c>
      <c r="DW7328" s="81">
        <v>7.998905225656164E-8</v>
      </c>
      <c r="GE7328" s="81" t="s">
        <v>449</v>
      </c>
      <c r="GF7328" s="81" t="s">
        <v>155</v>
      </c>
      <c r="GG7328" s="81" t="s">
        <v>518</v>
      </c>
      <c r="GH7328" s="81" t="s">
        <v>461</v>
      </c>
      <c r="GI7328" s="81">
        <v>2020</v>
      </c>
      <c r="GJ7328" s="81" t="s">
        <v>201</v>
      </c>
      <c r="GK7328" s="81">
        <v>222.22942162783079</v>
      </c>
      <c r="GL7328" s="81">
        <v>501.74527499999999</v>
      </c>
      <c r="GM7328" s="81">
        <v>2020</v>
      </c>
      <c r="GN7328" s="81" t="s">
        <v>173</v>
      </c>
      <c r="GO7328" s="81">
        <v>1.1148832299820636E-2</v>
      </c>
      <c r="GP7328" s="81">
        <v>10</v>
      </c>
      <c r="GQ7328" s="81">
        <v>0</v>
      </c>
      <c r="GR7328" s="81" t="s">
        <v>448</v>
      </c>
      <c r="GS7328" s="81">
        <v>1.1148832299820636E-2</v>
      </c>
      <c r="GT7328" s="81">
        <v>2.4775985538148184</v>
      </c>
      <c r="GU7328" s="81">
        <v>0</v>
      </c>
      <c r="GV7328" s="81">
        <v>0</v>
      </c>
      <c r="GW7328" s="81">
        <v>0</v>
      </c>
      <c r="GX7328" s="81">
        <v>0</v>
      </c>
      <c r="GY7328" s="81">
        <v>0</v>
      </c>
      <c r="GZ7328" s="81">
        <v>0</v>
      </c>
    </row>
    <row r="7329" spans="98:208" x14ac:dyDescent="0.25">
      <c r="CT7329" s="81" t="s">
        <v>155</v>
      </c>
      <c r="CU7329" s="81" t="s">
        <v>506</v>
      </c>
      <c r="CV7329" s="81" t="s">
        <v>452</v>
      </c>
      <c r="CW7329" s="81">
        <v>2027</v>
      </c>
      <c r="CX7329" s="81">
        <v>0</v>
      </c>
      <c r="CY7329" s="81">
        <v>0</v>
      </c>
      <c r="CZ7329" s="81">
        <v>0</v>
      </c>
      <c r="DA7329" s="81">
        <v>0</v>
      </c>
      <c r="DB7329" s="81">
        <v>5.475034607007859</v>
      </c>
      <c r="DC7329" s="81">
        <v>0.71896016785821459</v>
      </c>
      <c r="DD7329" s="81">
        <v>3.0714971986151469</v>
      </c>
      <c r="DE7329" s="81">
        <v>1.684577240534475</v>
      </c>
      <c r="DF7329" s="81">
        <v>8.0155663417021284E-3</v>
      </c>
      <c r="DG7329" s="81">
        <v>8.0155663417021284E-3</v>
      </c>
      <c r="DH7329" s="81">
        <v>8.0155663417021284E-3</v>
      </c>
      <c r="DI7329" s="81">
        <v>8.0155663417021284E-3</v>
      </c>
      <c r="DJ7329" s="81">
        <v>9.9792140500924029E-6</v>
      </c>
      <c r="DL7329" s="81">
        <v>0</v>
      </c>
      <c r="DM7329" s="81">
        <v>7.998905225656164E-8</v>
      </c>
      <c r="DN7329" s="81">
        <v>7.998905225656164E-8</v>
      </c>
      <c r="DO7329" s="81">
        <v>0</v>
      </c>
      <c r="DP7329" s="81">
        <v>7.998905225656164E-8</v>
      </c>
      <c r="DQ7329" s="81">
        <v>7.998905225656164E-8</v>
      </c>
      <c r="DR7329" s="81">
        <v>0</v>
      </c>
      <c r="DS7329" s="81">
        <v>7.998905225656164E-8</v>
      </c>
      <c r="DT7329" s="81">
        <v>7.998905225656164E-8</v>
      </c>
      <c r="DU7329" s="81">
        <v>0</v>
      </c>
      <c r="DV7329" s="81">
        <v>7.998905225656164E-8</v>
      </c>
      <c r="DW7329" s="81">
        <v>7.998905225656164E-8</v>
      </c>
      <c r="GE7329" s="81" t="s">
        <v>449</v>
      </c>
      <c r="GF7329" s="81" t="s">
        <v>155</v>
      </c>
      <c r="GG7329" s="81" t="s">
        <v>518</v>
      </c>
      <c r="GH7329" s="81" t="s">
        <v>451</v>
      </c>
      <c r="GI7329" s="81">
        <v>2020</v>
      </c>
      <c r="GJ7329" s="81" t="s">
        <v>201</v>
      </c>
      <c r="GK7329" s="81">
        <v>222.2294216278317</v>
      </c>
      <c r="GL7329" s="81">
        <v>501.74527499999999</v>
      </c>
      <c r="GM7329" s="81">
        <v>2020</v>
      </c>
      <c r="GN7329" s="81" t="s">
        <v>173</v>
      </c>
      <c r="GO7329" s="81">
        <v>1.1148832299820636E-2</v>
      </c>
      <c r="GP7329" s="81">
        <v>10</v>
      </c>
      <c r="GQ7329" s="81">
        <v>0</v>
      </c>
      <c r="GR7329" s="81" t="s">
        <v>448</v>
      </c>
      <c r="GS7329" s="81">
        <v>1.1148832299820636E-2</v>
      </c>
      <c r="GT7329" s="81">
        <v>2.4775985538148286</v>
      </c>
      <c r="GU7329" s="81">
        <v>0</v>
      </c>
      <c r="GV7329" s="81">
        <v>0</v>
      </c>
      <c r="GW7329" s="81">
        <v>0</v>
      </c>
      <c r="GX7329" s="81">
        <v>0</v>
      </c>
      <c r="GY7329" s="81">
        <v>0</v>
      </c>
      <c r="GZ7329" s="81">
        <v>0</v>
      </c>
    </row>
    <row r="7330" spans="98:208" x14ac:dyDescent="0.25">
      <c r="CT7330" s="81" t="s">
        <v>155</v>
      </c>
      <c r="CU7330" s="81" t="s">
        <v>506</v>
      </c>
      <c r="CV7330" s="81" t="s">
        <v>452</v>
      </c>
      <c r="CW7330" s="81">
        <v>2028</v>
      </c>
      <c r="CX7330" s="81">
        <v>0</v>
      </c>
      <c r="CY7330" s="81">
        <v>0</v>
      </c>
      <c r="CZ7330" s="81">
        <v>0</v>
      </c>
      <c r="DA7330" s="81">
        <v>0</v>
      </c>
      <c r="DB7330" s="81">
        <v>5.7770153400785622</v>
      </c>
      <c r="DC7330" s="81">
        <v>0.74733835430390294</v>
      </c>
      <c r="DD7330" s="81">
        <v>3.2379513401017719</v>
      </c>
      <c r="DE7330" s="81">
        <v>1.7917256456728641</v>
      </c>
      <c r="DF7330" s="81">
        <v>8.3319499833581518E-3</v>
      </c>
      <c r="DG7330" s="81">
        <v>8.3319499833581518E-3</v>
      </c>
      <c r="DH7330" s="81">
        <v>8.3319499833581518E-3</v>
      </c>
      <c r="DI7330" s="81">
        <v>8.3319499833581518E-3</v>
      </c>
      <c r="DJ7330" s="81">
        <v>9.9792140500924029E-6</v>
      </c>
      <c r="DL7330" s="81">
        <v>0</v>
      </c>
      <c r="DM7330" s="81">
        <v>8.3146312338594832E-8</v>
      </c>
      <c r="DN7330" s="81">
        <v>8.3146312338594832E-8</v>
      </c>
      <c r="DO7330" s="81">
        <v>0</v>
      </c>
      <c r="DP7330" s="81">
        <v>8.3146312338594832E-8</v>
      </c>
      <c r="DQ7330" s="81">
        <v>8.3146312338594832E-8</v>
      </c>
      <c r="DR7330" s="81">
        <v>0</v>
      </c>
      <c r="DS7330" s="81">
        <v>8.3146312338594832E-8</v>
      </c>
      <c r="DT7330" s="81">
        <v>8.3146312338594832E-8</v>
      </c>
      <c r="DU7330" s="81">
        <v>0</v>
      </c>
      <c r="DV7330" s="81">
        <v>8.3146312338594832E-8</v>
      </c>
      <c r="DW7330" s="81">
        <v>8.3146312338594832E-8</v>
      </c>
      <c r="GE7330" s="81" t="s">
        <v>449</v>
      </c>
      <c r="GF7330" s="81" t="s">
        <v>155</v>
      </c>
      <c r="GG7330" s="81" t="s">
        <v>518</v>
      </c>
      <c r="GH7330" s="81" t="s">
        <v>452</v>
      </c>
      <c r="GI7330" s="81">
        <v>2020</v>
      </c>
      <c r="GJ7330" s="81" t="s">
        <v>201</v>
      </c>
      <c r="GK7330" s="81">
        <v>0.69641821681223026</v>
      </c>
      <c r="GL7330" s="81">
        <v>501.74527499999999</v>
      </c>
      <c r="GM7330" s="81">
        <v>2020</v>
      </c>
      <c r="GN7330" s="81" t="s">
        <v>173</v>
      </c>
      <c r="GO7330" s="81">
        <v>1.1148832299820636E-2</v>
      </c>
      <c r="GP7330" s="81">
        <v>10</v>
      </c>
      <c r="GQ7330" s="81">
        <v>0</v>
      </c>
      <c r="GR7330" s="81" t="s">
        <v>448</v>
      </c>
      <c r="GS7330" s="81">
        <v>1.1148832299820636E-2</v>
      </c>
      <c r="GT7330" s="81">
        <v>7.7642499097796839E-3</v>
      </c>
      <c r="GU7330" s="81">
        <v>0</v>
      </c>
      <c r="GV7330" s="81">
        <v>0</v>
      </c>
      <c r="GW7330" s="81">
        <v>0</v>
      </c>
      <c r="GX7330" s="81">
        <v>0</v>
      </c>
      <c r="GY7330" s="81">
        <v>0</v>
      </c>
      <c r="GZ7330" s="81">
        <v>0</v>
      </c>
    </row>
    <row r="7331" spans="98:208" x14ac:dyDescent="0.25">
      <c r="CT7331" s="81" t="s">
        <v>155</v>
      </c>
      <c r="CU7331" s="81" t="s">
        <v>506</v>
      </c>
      <c r="CV7331" s="81" t="s">
        <v>452</v>
      </c>
      <c r="CW7331" s="81">
        <v>2029</v>
      </c>
      <c r="CX7331" s="81">
        <v>0</v>
      </c>
      <c r="CY7331" s="81">
        <v>0</v>
      </c>
      <c r="CZ7331" s="81">
        <v>0</v>
      </c>
      <c r="DA7331" s="81">
        <v>0</v>
      </c>
      <c r="DB7331" s="81">
        <v>5.7770153400785622</v>
      </c>
      <c r="DC7331" s="81">
        <v>0.74733835430390294</v>
      </c>
      <c r="DD7331" s="81">
        <v>3.2379513401017719</v>
      </c>
      <c r="DE7331" s="81">
        <v>1.7917256456728641</v>
      </c>
      <c r="DF7331" s="81">
        <v>8.3319499833581518E-3</v>
      </c>
      <c r="DG7331" s="81">
        <v>8.3319499833581518E-3</v>
      </c>
      <c r="DH7331" s="81">
        <v>8.3319499833581518E-3</v>
      </c>
      <c r="DI7331" s="81">
        <v>8.3319499833581518E-3</v>
      </c>
      <c r="DJ7331" s="81">
        <v>9.9792140500924029E-6</v>
      </c>
      <c r="DL7331" s="81">
        <v>0</v>
      </c>
      <c r="DM7331" s="81">
        <v>8.3146312338594832E-8</v>
      </c>
      <c r="DN7331" s="81">
        <v>8.3146312338594832E-8</v>
      </c>
      <c r="DO7331" s="81">
        <v>0</v>
      </c>
      <c r="DP7331" s="81">
        <v>8.3146312338594832E-8</v>
      </c>
      <c r="DQ7331" s="81">
        <v>8.3146312338594832E-8</v>
      </c>
      <c r="DR7331" s="81">
        <v>0</v>
      </c>
      <c r="DS7331" s="81">
        <v>8.3146312338594832E-8</v>
      </c>
      <c r="DT7331" s="81">
        <v>8.3146312338594832E-8</v>
      </c>
      <c r="DU7331" s="81">
        <v>0</v>
      </c>
      <c r="DV7331" s="81">
        <v>8.3146312338594832E-8</v>
      </c>
      <c r="DW7331" s="81">
        <v>8.3146312338594832E-8</v>
      </c>
      <c r="GE7331" s="81" t="s">
        <v>449</v>
      </c>
      <c r="GF7331" s="81" t="s">
        <v>155</v>
      </c>
      <c r="GG7331" s="81" t="s">
        <v>518</v>
      </c>
      <c r="GH7331" s="81" t="s">
        <v>453</v>
      </c>
      <c r="GI7331" s="81">
        <v>2020</v>
      </c>
      <c r="GJ7331" s="81" t="s">
        <v>201</v>
      </c>
      <c r="GK7331" s="81">
        <v>3.6425060683954437E-2</v>
      </c>
      <c r="GL7331" s="81">
        <v>501.74527499999999</v>
      </c>
      <c r="GM7331" s="81">
        <v>2020</v>
      </c>
      <c r="GN7331" s="81" t="s">
        <v>173</v>
      </c>
      <c r="GO7331" s="81">
        <v>1.1148832299820636E-2</v>
      </c>
      <c r="GP7331" s="81">
        <v>10</v>
      </c>
      <c r="GQ7331" s="81">
        <v>0</v>
      </c>
      <c r="GR7331" s="81" t="s">
        <v>448</v>
      </c>
      <c r="GS7331" s="81">
        <v>1.1148832299820636E-2</v>
      </c>
      <c r="GT7331" s="81">
        <v>4.0609689307619801E-4</v>
      </c>
      <c r="GU7331" s="81">
        <v>0</v>
      </c>
      <c r="GV7331" s="81">
        <v>0</v>
      </c>
      <c r="GW7331" s="81">
        <v>0</v>
      </c>
      <c r="GX7331" s="81">
        <v>0</v>
      </c>
      <c r="GY7331" s="81">
        <v>0</v>
      </c>
      <c r="GZ7331" s="81">
        <v>0</v>
      </c>
    </row>
    <row r="7332" spans="98:208" x14ac:dyDescent="0.25">
      <c r="CT7332" s="81" t="s">
        <v>155</v>
      </c>
      <c r="CU7332" s="81" t="s">
        <v>506</v>
      </c>
      <c r="CV7332" s="81" t="s">
        <v>452</v>
      </c>
      <c r="CW7332" s="81">
        <v>2030</v>
      </c>
      <c r="CX7332" s="81">
        <v>0</v>
      </c>
      <c r="CY7332" s="81">
        <v>0</v>
      </c>
      <c r="CZ7332" s="81">
        <v>0</v>
      </c>
      <c r="DA7332" s="81">
        <v>0</v>
      </c>
      <c r="DB7332" s="81">
        <v>5.7770153400785622</v>
      </c>
      <c r="DC7332" s="81">
        <v>0.74733835430390294</v>
      </c>
      <c r="DD7332" s="81">
        <v>3.2379513401017719</v>
      </c>
      <c r="DE7332" s="81">
        <v>1.7917256456728641</v>
      </c>
      <c r="DF7332" s="81">
        <v>0</v>
      </c>
      <c r="DG7332" s="81">
        <v>8.3319499833581518E-3</v>
      </c>
      <c r="DH7332" s="81">
        <v>8.3319499833581518E-3</v>
      </c>
      <c r="DI7332" s="81">
        <v>8.3319499833581518E-3</v>
      </c>
      <c r="DJ7332" s="81">
        <v>9.9792140500924029E-6</v>
      </c>
      <c r="DL7332" s="81">
        <v>0</v>
      </c>
      <c r="DM7332" s="81">
        <v>0</v>
      </c>
      <c r="DN7332" s="81">
        <v>0</v>
      </c>
      <c r="DO7332" s="81">
        <v>0</v>
      </c>
      <c r="DP7332" s="81">
        <v>8.3146312338594832E-8</v>
      </c>
      <c r="DQ7332" s="81">
        <v>8.3146312338594832E-8</v>
      </c>
      <c r="DR7332" s="81">
        <v>0</v>
      </c>
      <c r="DS7332" s="81">
        <v>8.3146312338594832E-8</v>
      </c>
      <c r="DT7332" s="81">
        <v>8.3146312338594832E-8</v>
      </c>
      <c r="DU7332" s="81">
        <v>0</v>
      </c>
      <c r="DV7332" s="81">
        <v>8.3146312338594832E-8</v>
      </c>
      <c r="DW7332" s="81">
        <v>8.3146312338594832E-8</v>
      </c>
      <c r="GE7332" s="81" t="s">
        <v>449</v>
      </c>
      <c r="GF7332" s="81" t="s">
        <v>155</v>
      </c>
      <c r="GG7332" s="81" t="s">
        <v>518</v>
      </c>
      <c r="GH7332" s="81" t="s">
        <v>454</v>
      </c>
      <c r="GI7332" s="81">
        <v>2020</v>
      </c>
      <c r="GJ7332" s="81" t="s">
        <v>201</v>
      </c>
      <c r="GK7332" s="81">
        <v>409.22373582044048</v>
      </c>
      <c r="GL7332" s="81">
        <v>501.74527499999999</v>
      </c>
      <c r="GM7332" s="81">
        <v>2020</v>
      </c>
      <c r="GN7332" s="81" t="s">
        <v>173</v>
      </c>
      <c r="GO7332" s="81">
        <v>1.1148832299820636E-2</v>
      </c>
      <c r="GP7332" s="81">
        <v>10</v>
      </c>
      <c r="GQ7332" s="81">
        <v>0</v>
      </c>
      <c r="GR7332" s="81" t="s">
        <v>448</v>
      </c>
      <c r="GS7332" s="81">
        <v>1.1148832299820636E-2</v>
      </c>
      <c r="GT7332" s="81">
        <v>4.5623668037681941</v>
      </c>
      <c r="GU7332" s="81">
        <v>0</v>
      </c>
      <c r="GV7332" s="81">
        <v>0</v>
      </c>
      <c r="GW7332" s="81">
        <v>0</v>
      </c>
      <c r="GX7332" s="81">
        <v>0</v>
      </c>
      <c r="GY7332" s="81">
        <v>0</v>
      </c>
      <c r="GZ7332" s="81">
        <v>0</v>
      </c>
    </row>
    <row r="7333" spans="98:208" x14ac:dyDescent="0.25">
      <c r="CT7333" s="81" t="s">
        <v>155</v>
      </c>
      <c r="CU7333" s="81" t="s">
        <v>506</v>
      </c>
      <c r="CV7333" s="81" t="s">
        <v>452</v>
      </c>
      <c r="CW7333" s="81">
        <v>2031</v>
      </c>
      <c r="CX7333" s="81">
        <v>0</v>
      </c>
      <c r="CY7333" s="81">
        <v>0</v>
      </c>
      <c r="CZ7333" s="81">
        <v>0</v>
      </c>
      <c r="DA7333" s="81">
        <v>0</v>
      </c>
      <c r="DB7333" s="81">
        <v>5.7770153400785622</v>
      </c>
      <c r="DC7333" s="81">
        <v>0.74733835430390294</v>
      </c>
      <c r="DD7333" s="81">
        <v>3.2379513401017719</v>
      </c>
      <c r="DE7333" s="81">
        <v>1.7917256456728641</v>
      </c>
      <c r="DF7333" s="81">
        <v>0</v>
      </c>
      <c r="DG7333" s="81">
        <v>0</v>
      </c>
      <c r="DH7333" s="81">
        <v>8.3319499833581518E-3</v>
      </c>
      <c r="DI7333" s="81">
        <v>8.3319499833581518E-3</v>
      </c>
      <c r="DJ7333" s="81">
        <v>9.9792140500924029E-6</v>
      </c>
      <c r="DL7333" s="81">
        <v>0</v>
      </c>
      <c r="DM7333" s="81">
        <v>0</v>
      </c>
      <c r="DN7333" s="81">
        <v>0</v>
      </c>
      <c r="DO7333" s="81">
        <v>0</v>
      </c>
      <c r="DP7333" s="81">
        <v>0</v>
      </c>
      <c r="DQ7333" s="81">
        <v>0</v>
      </c>
      <c r="DR7333" s="81">
        <v>0</v>
      </c>
      <c r="DS7333" s="81">
        <v>8.3146312338594832E-8</v>
      </c>
      <c r="DT7333" s="81">
        <v>8.3146312338594832E-8</v>
      </c>
      <c r="DU7333" s="81">
        <v>0</v>
      </c>
      <c r="DV7333" s="81">
        <v>8.3146312338594832E-8</v>
      </c>
      <c r="DW7333" s="81">
        <v>8.3146312338594832E-8</v>
      </c>
      <c r="GE7333" s="81" t="s">
        <v>449</v>
      </c>
      <c r="GF7333" s="81" t="s">
        <v>155</v>
      </c>
      <c r="GG7333" s="81" t="s">
        <v>518</v>
      </c>
      <c r="GH7333" s="81" t="s">
        <v>455</v>
      </c>
      <c r="GI7333" s="81">
        <v>2020</v>
      </c>
      <c r="GJ7333" s="81" t="s">
        <v>201</v>
      </c>
      <c r="GK7333" s="81">
        <v>409.22373582043338</v>
      </c>
      <c r="GL7333" s="81">
        <v>501.74527499999999</v>
      </c>
      <c r="GM7333" s="81">
        <v>2020</v>
      </c>
      <c r="GN7333" s="81" t="s">
        <v>173</v>
      </c>
      <c r="GO7333" s="81">
        <v>1.1148832299820636E-2</v>
      </c>
      <c r="GP7333" s="81">
        <v>10</v>
      </c>
      <c r="GQ7333" s="81">
        <v>0</v>
      </c>
      <c r="GR7333" s="81" t="s">
        <v>448</v>
      </c>
      <c r="GS7333" s="81">
        <v>1.1148832299820636E-2</v>
      </c>
      <c r="GT7333" s="81">
        <v>4.5623668037681151</v>
      </c>
      <c r="GU7333" s="81">
        <v>0</v>
      </c>
      <c r="GV7333" s="81">
        <v>0</v>
      </c>
      <c r="GW7333" s="81">
        <v>0</v>
      </c>
      <c r="GX7333" s="81">
        <v>0</v>
      </c>
      <c r="GY7333" s="81">
        <v>0</v>
      </c>
      <c r="GZ7333" s="81">
        <v>0</v>
      </c>
    </row>
    <row r="7334" spans="98:208" x14ac:dyDescent="0.25">
      <c r="CT7334" s="81" t="s">
        <v>155</v>
      </c>
      <c r="CU7334" s="81" t="s">
        <v>506</v>
      </c>
      <c r="CV7334" s="81" t="s">
        <v>452</v>
      </c>
      <c r="CW7334" s="81">
        <v>2032</v>
      </c>
      <c r="CX7334" s="81">
        <v>0</v>
      </c>
      <c r="CY7334" s="81">
        <v>0</v>
      </c>
      <c r="CZ7334" s="81">
        <v>0</v>
      </c>
      <c r="DA7334" s="81">
        <v>0</v>
      </c>
      <c r="DB7334" s="81">
        <v>5.7770153400785622</v>
      </c>
      <c r="DC7334" s="81">
        <v>0.74733835430390294</v>
      </c>
      <c r="DD7334" s="81">
        <v>3.2379513401017719</v>
      </c>
      <c r="DE7334" s="81">
        <v>1.7917256456728641</v>
      </c>
      <c r="DF7334" s="81">
        <v>0</v>
      </c>
      <c r="DG7334" s="81">
        <v>0</v>
      </c>
      <c r="DH7334" s="81">
        <v>0</v>
      </c>
      <c r="DI7334" s="81">
        <v>8.3319499833581518E-3</v>
      </c>
      <c r="DJ7334" s="81">
        <v>9.9792140500924029E-6</v>
      </c>
      <c r="DL7334" s="81">
        <v>0</v>
      </c>
      <c r="DM7334" s="81">
        <v>0</v>
      </c>
      <c r="DN7334" s="81">
        <v>0</v>
      </c>
      <c r="DO7334" s="81">
        <v>0</v>
      </c>
      <c r="DP7334" s="81">
        <v>0</v>
      </c>
      <c r="DQ7334" s="81">
        <v>0</v>
      </c>
      <c r="DR7334" s="81">
        <v>0</v>
      </c>
      <c r="DS7334" s="81">
        <v>0</v>
      </c>
      <c r="DT7334" s="81">
        <v>0</v>
      </c>
      <c r="DU7334" s="81">
        <v>0</v>
      </c>
      <c r="DV7334" s="81">
        <v>8.3146312338594832E-8</v>
      </c>
      <c r="DW7334" s="81">
        <v>8.3146312338594832E-8</v>
      </c>
      <c r="GE7334" s="81" t="s">
        <v>449</v>
      </c>
      <c r="GF7334" s="81" t="s">
        <v>155</v>
      </c>
      <c r="GG7334" s="81" t="s">
        <v>519</v>
      </c>
      <c r="GH7334" s="81" t="s">
        <v>457</v>
      </c>
      <c r="GI7334" s="81">
        <v>2020</v>
      </c>
      <c r="GJ7334" s="81" t="s">
        <v>201</v>
      </c>
      <c r="GK7334" s="81">
        <v>222.22942162783349</v>
      </c>
      <c r="GL7334" s="81">
        <v>948.54559600000005</v>
      </c>
      <c r="GM7334" s="81">
        <v>2020</v>
      </c>
      <c r="GN7334" s="81" t="s">
        <v>173</v>
      </c>
      <c r="GO7334" s="81">
        <v>1.1148832299820636E-2</v>
      </c>
      <c r="GP7334" s="81">
        <v>10</v>
      </c>
      <c r="GQ7334" s="81">
        <v>0</v>
      </c>
      <c r="GR7334" s="81" t="s">
        <v>448</v>
      </c>
      <c r="GS7334" s="81">
        <v>1.1148832299820638E-2</v>
      </c>
      <c r="GT7334" s="81">
        <v>2.4775985538148491</v>
      </c>
      <c r="GU7334" s="81">
        <v>0</v>
      </c>
      <c r="GV7334" s="81">
        <v>0</v>
      </c>
      <c r="GW7334" s="81">
        <v>0</v>
      </c>
      <c r="GX7334" s="81">
        <v>0</v>
      </c>
      <c r="GY7334" s="81">
        <v>0</v>
      </c>
      <c r="GZ7334" s="81">
        <v>0</v>
      </c>
    </row>
    <row r="7335" spans="98:208" x14ac:dyDescent="0.25">
      <c r="CT7335" s="81" t="s">
        <v>155</v>
      </c>
      <c r="CU7335" s="81" t="s">
        <v>506</v>
      </c>
      <c r="CV7335" s="81" t="s">
        <v>453</v>
      </c>
      <c r="CW7335" s="81">
        <v>2020</v>
      </c>
      <c r="CX7335" s="81">
        <v>0</v>
      </c>
      <c r="CY7335" s="81">
        <v>0</v>
      </c>
      <c r="CZ7335" s="81">
        <v>0</v>
      </c>
      <c r="DA7335" s="81">
        <v>0</v>
      </c>
      <c r="DB7335" s="81">
        <v>7.7900575334948E-2</v>
      </c>
      <c r="DC7335" s="81">
        <v>3.6425060683953243E-2</v>
      </c>
      <c r="DD7335" s="81">
        <v>1.580872452543269E-3</v>
      </c>
      <c r="DE7335" s="81">
        <v>3.989464219844973E-2</v>
      </c>
      <c r="DF7335" s="81">
        <v>4.0609689307618467E-4</v>
      </c>
      <c r="DG7335" s="81">
        <v>0</v>
      </c>
      <c r="DH7335" s="81">
        <v>0</v>
      </c>
      <c r="DI7335" s="81">
        <v>0</v>
      </c>
      <c r="DJ7335" s="81">
        <v>1.3712179292155771E-4</v>
      </c>
      <c r="DL7335" s="81">
        <v>0</v>
      </c>
      <c r="DM7335" s="81">
        <v>5.5684734078480554E-8</v>
      </c>
      <c r="DN7335" s="81">
        <v>5.5684734078480554E-8</v>
      </c>
      <c r="DO7335" s="81">
        <v>0</v>
      </c>
      <c r="DP7335" s="81">
        <v>0</v>
      </c>
      <c r="DQ7335" s="81">
        <v>0</v>
      </c>
      <c r="DR7335" s="81">
        <v>0</v>
      </c>
      <c r="DS7335" s="81">
        <v>0</v>
      </c>
      <c r="DT7335" s="81">
        <v>0</v>
      </c>
      <c r="DU7335" s="81">
        <v>0</v>
      </c>
      <c r="DV7335" s="81">
        <v>0</v>
      </c>
      <c r="DW7335" s="81">
        <v>0</v>
      </c>
      <c r="GE7335" s="81" t="s">
        <v>449</v>
      </c>
      <c r="GF7335" s="81" t="s">
        <v>155</v>
      </c>
      <c r="GG7335" s="81" t="s">
        <v>519</v>
      </c>
      <c r="GH7335" s="81" t="s">
        <v>458</v>
      </c>
      <c r="GI7335" s="81">
        <v>2020</v>
      </c>
      <c r="GJ7335" s="81" t="s">
        <v>201</v>
      </c>
      <c r="GK7335" s="81">
        <v>222.22942162783551</v>
      </c>
      <c r="GL7335" s="81">
        <v>948.54559600000005</v>
      </c>
      <c r="GM7335" s="81">
        <v>2020</v>
      </c>
      <c r="GN7335" s="81" t="s">
        <v>173</v>
      </c>
      <c r="GO7335" s="81">
        <v>1.1148832299820636E-2</v>
      </c>
      <c r="GP7335" s="81">
        <v>10</v>
      </c>
      <c r="GQ7335" s="81">
        <v>0</v>
      </c>
      <c r="GR7335" s="81" t="s">
        <v>448</v>
      </c>
      <c r="GS7335" s="81">
        <v>1.1148832299820638E-2</v>
      </c>
      <c r="GT7335" s="81">
        <v>2.4775985538148717</v>
      </c>
      <c r="GU7335" s="81">
        <v>0</v>
      </c>
      <c r="GV7335" s="81">
        <v>0</v>
      </c>
      <c r="GW7335" s="81">
        <v>0</v>
      </c>
      <c r="GX7335" s="81">
        <v>0</v>
      </c>
      <c r="GY7335" s="81">
        <v>0</v>
      </c>
      <c r="GZ7335" s="81">
        <v>0</v>
      </c>
    </row>
    <row r="7336" spans="98:208" x14ac:dyDescent="0.25">
      <c r="CT7336" s="81" t="s">
        <v>155</v>
      </c>
      <c r="CU7336" s="81" t="s">
        <v>506</v>
      </c>
      <c r="CV7336" s="81" t="s">
        <v>453</v>
      </c>
      <c r="CW7336" s="81">
        <v>2021</v>
      </c>
      <c r="CX7336" s="81">
        <v>0</v>
      </c>
      <c r="CY7336" s="81">
        <v>0</v>
      </c>
      <c r="CZ7336" s="81">
        <v>0</v>
      </c>
      <c r="DA7336" s="81">
        <v>0</v>
      </c>
      <c r="DB7336" s="81">
        <v>7.7900575334948E-2</v>
      </c>
      <c r="DC7336" s="81">
        <v>3.6425060683953243E-2</v>
      </c>
      <c r="DD7336" s="81">
        <v>1.580872452543269E-3</v>
      </c>
      <c r="DE7336" s="81">
        <v>3.989464219844973E-2</v>
      </c>
      <c r="DF7336" s="81">
        <v>4.0609689307618467E-4</v>
      </c>
      <c r="DG7336" s="81">
        <v>4.0609689307618467E-4</v>
      </c>
      <c r="DH7336" s="81">
        <v>0</v>
      </c>
      <c r="DI7336" s="81">
        <v>0</v>
      </c>
      <c r="DJ7336" s="81">
        <v>1.3712179292155771E-4</v>
      </c>
      <c r="DL7336" s="81">
        <v>0</v>
      </c>
      <c r="DM7336" s="81">
        <v>5.5684734078480554E-8</v>
      </c>
      <c r="DN7336" s="81">
        <v>5.5684734078480554E-8</v>
      </c>
      <c r="DO7336" s="81">
        <v>0</v>
      </c>
      <c r="DP7336" s="81">
        <v>5.5684734078480554E-8</v>
      </c>
      <c r="DQ7336" s="81">
        <v>5.5684734078480554E-8</v>
      </c>
      <c r="DR7336" s="81">
        <v>0</v>
      </c>
      <c r="DS7336" s="81">
        <v>0</v>
      </c>
      <c r="DT7336" s="81">
        <v>0</v>
      </c>
      <c r="DU7336" s="81">
        <v>0</v>
      </c>
      <c r="DV7336" s="81">
        <v>0</v>
      </c>
      <c r="DW7336" s="81">
        <v>0</v>
      </c>
      <c r="GE7336" s="81" t="s">
        <v>449</v>
      </c>
      <c r="GF7336" s="81" t="s">
        <v>155</v>
      </c>
      <c r="GG7336" s="81" t="s">
        <v>519</v>
      </c>
      <c r="GH7336" s="81" t="s">
        <v>459</v>
      </c>
      <c r="GI7336" s="81">
        <v>2020</v>
      </c>
      <c r="GJ7336" s="81" t="s">
        <v>201</v>
      </c>
      <c r="GK7336" s="81">
        <v>0.69641821681223082</v>
      </c>
      <c r="GL7336" s="81">
        <v>948.54559600000005</v>
      </c>
      <c r="GM7336" s="81">
        <v>2020</v>
      </c>
      <c r="GN7336" s="81" t="s">
        <v>173</v>
      </c>
      <c r="GO7336" s="81">
        <v>1.1148832299820636E-2</v>
      </c>
      <c r="GP7336" s="81">
        <v>10</v>
      </c>
      <c r="GQ7336" s="81">
        <v>0</v>
      </c>
      <c r="GR7336" s="81" t="s">
        <v>448</v>
      </c>
      <c r="GS7336" s="81">
        <v>1.1148832299820638E-2</v>
      </c>
      <c r="GT7336" s="81">
        <v>7.7642499097796908E-3</v>
      </c>
      <c r="GU7336" s="81">
        <v>0</v>
      </c>
      <c r="GV7336" s="81">
        <v>0</v>
      </c>
      <c r="GW7336" s="81">
        <v>0</v>
      </c>
      <c r="GX7336" s="81">
        <v>0</v>
      </c>
      <c r="GY7336" s="81">
        <v>0</v>
      </c>
      <c r="GZ7336" s="81">
        <v>0</v>
      </c>
    </row>
    <row r="7337" spans="98:208" x14ac:dyDescent="0.25">
      <c r="CT7337" s="81" t="s">
        <v>155</v>
      </c>
      <c r="CU7337" s="81" t="s">
        <v>506</v>
      </c>
      <c r="CV7337" s="81" t="s">
        <v>453</v>
      </c>
      <c r="CW7337" s="81">
        <v>2022</v>
      </c>
      <c r="CX7337" s="81">
        <v>0</v>
      </c>
      <c r="CY7337" s="81">
        <v>0</v>
      </c>
      <c r="CZ7337" s="81">
        <v>0</v>
      </c>
      <c r="DA7337" s="81">
        <v>0</v>
      </c>
      <c r="DB7337" s="81">
        <v>7.7900575334948E-2</v>
      </c>
      <c r="DC7337" s="81">
        <v>3.6425060683953243E-2</v>
      </c>
      <c r="DD7337" s="81">
        <v>1.580872452543269E-3</v>
      </c>
      <c r="DE7337" s="81">
        <v>3.989464219844973E-2</v>
      </c>
      <c r="DF7337" s="81">
        <v>4.0609689307618467E-4</v>
      </c>
      <c r="DG7337" s="81">
        <v>4.0609689307618467E-4</v>
      </c>
      <c r="DH7337" s="81">
        <v>4.0609689307618467E-4</v>
      </c>
      <c r="DI7337" s="81">
        <v>0</v>
      </c>
      <c r="DJ7337" s="81">
        <v>1.3712179292155771E-4</v>
      </c>
      <c r="DL7337" s="81">
        <v>0</v>
      </c>
      <c r="DM7337" s="81">
        <v>5.5684734078480554E-8</v>
      </c>
      <c r="DN7337" s="81">
        <v>5.5684734078480554E-8</v>
      </c>
      <c r="DO7337" s="81">
        <v>0</v>
      </c>
      <c r="DP7337" s="81">
        <v>5.5684734078480554E-8</v>
      </c>
      <c r="DQ7337" s="81">
        <v>5.5684734078480554E-8</v>
      </c>
      <c r="DR7337" s="81">
        <v>0</v>
      </c>
      <c r="DS7337" s="81">
        <v>5.5684734078480554E-8</v>
      </c>
      <c r="DT7337" s="81">
        <v>5.5684734078480554E-8</v>
      </c>
      <c r="DU7337" s="81">
        <v>0</v>
      </c>
      <c r="DV7337" s="81">
        <v>0</v>
      </c>
      <c r="DW7337" s="81">
        <v>0</v>
      </c>
      <c r="GE7337" s="81" t="s">
        <v>449</v>
      </c>
      <c r="GF7337" s="81" t="s">
        <v>155</v>
      </c>
      <c r="GG7337" s="81" t="s">
        <v>519</v>
      </c>
      <c r="GH7337" s="81" t="s">
        <v>460</v>
      </c>
      <c r="GI7337" s="81">
        <v>2020</v>
      </c>
      <c r="GJ7337" s="81" t="s">
        <v>201</v>
      </c>
      <c r="GK7337" s="81">
        <v>3.6425060683954492E-2</v>
      </c>
      <c r="GL7337" s="81">
        <v>948.54559600000005</v>
      </c>
      <c r="GM7337" s="81">
        <v>2020</v>
      </c>
      <c r="GN7337" s="81" t="s">
        <v>173</v>
      </c>
      <c r="GO7337" s="81">
        <v>1.1148832299820636E-2</v>
      </c>
      <c r="GP7337" s="81">
        <v>10</v>
      </c>
      <c r="GQ7337" s="81">
        <v>0</v>
      </c>
      <c r="GR7337" s="81" t="s">
        <v>448</v>
      </c>
      <c r="GS7337" s="81">
        <v>1.1148832299820638E-2</v>
      </c>
      <c r="GT7337" s="81">
        <v>4.0609689307619866E-4</v>
      </c>
      <c r="GU7337" s="81">
        <v>0</v>
      </c>
      <c r="GV7337" s="81">
        <v>0</v>
      </c>
      <c r="GW7337" s="81">
        <v>0</v>
      </c>
      <c r="GX7337" s="81">
        <v>0</v>
      </c>
      <c r="GY7337" s="81">
        <v>0</v>
      </c>
      <c r="GZ7337" s="81">
        <v>0</v>
      </c>
    </row>
    <row r="7338" spans="98:208" x14ac:dyDescent="0.25">
      <c r="CT7338" s="81" t="s">
        <v>155</v>
      </c>
      <c r="CU7338" s="81" t="s">
        <v>506</v>
      </c>
      <c r="CV7338" s="81" t="s">
        <v>453</v>
      </c>
      <c r="CW7338" s="81">
        <v>2023</v>
      </c>
      <c r="CX7338" s="81">
        <v>0</v>
      </c>
      <c r="CY7338" s="81">
        <v>0</v>
      </c>
      <c r="CZ7338" s="81">
        <v>0</v>
      </c>
      <c r="DA7338" s="81">
        <v>0</v>
      </c>
      <c r="DB7338" s="81">
        <v>8.0408269036976107E-2</v>
      </c>
      <c r="DC7338" s="81">
        <v>3.7590224611390458E-2</v>
      </c>
      <c r="DD7338" s="81">
        <v>1.631433411568744E-3</v>
      </c>
      <c r="DE7338" s="81">
        <v>4.1186611014016862E-2</v>
      </c>
      <c r="DF7338" s="81">
        <v>4.1908711030498255E-4</v>
      </c>
      <c r="DG7338" s="81">
        <v>4.1908711030498255E-4</v>
      </c>
      <c r="DH7338" s="81">
        <v>4.1908711030498255E-4</v>
      </c>
      <c r="DI7338" s="81">
        <v>4.1908711030498255E-4</v>
      </c>
      <c r="DJ7338" s="81">
        <v>1.3712179292155771E-4</v>
      </c>
      <c r="DL7338" s="81">
        <v>0</v>
      </c>
      <c r="DM7338" s="81">
        <v>5.7465975955333834E-8</v>
      </c>
      <c r="DN7338" s="81">
        <v>5.7465975955333834E-8</v>
      </c>
      <c r="DO7338" s="81">
        <v>0</v>
      </c>
      <c r="DP7338" s="81">
        <v>5.7465975955333834E-8</v>
      </c>
      <c r="DQ7338" s="81">
        <v>5.7465975955333834E-8</v>
      </c>
      <c r="DR7338" s="81">
        <v>0</v>
      </c>
      <c r="DS7338" s="81">
        <v>5.7465975955333834E-8</v>
      </c>
      <c r="DT7338" s="81">
        <v>5.7465975955333834E-8</v>
      </c>
      <c r="DU7338" s="81">
        <v>0</v>
      </c>
      <c r="DV7338" s="81">
        <v>5.7465975955333834E-8</v>
      </c>
      <c r="DW7338" s="81">
        <v>5.7465975955333834E-8</v>
      </c>
      <c r="GE7338" s="81" t="s">
        <v>449</v>
      </c>
      <c r="GF7338" s="81" t="s">
        <v>155</v>
      </c>
      <c r="GG7338" s="81" t="s">
        <v>519</v>
      </c>
      <c r="GH7338" s="81" t="s">
        <v>461</v>
      </c>
      <c r="GI7338" s="81">
        <v>2020</v>
      </c>
      <c r="GJ7338" s="81" t="s">
        <v>201</v>
      </c>
      <c r="GK7338" s="81">
        <v>222.2294216278305</v>
      </c>
      <c r="GL7338" s="81">
        <v>948.54559600000005</v>
      </c>
      <c r="GM7338" s="81">
        <v>2020</v>
      </c>
      <c r="GN7338" s="81" t="s">
        <v>173</v>
      </c>
      <c r="GO7338" s="81">
        <v>1.1148832299820636E-2</v>
      </c>
      <c r="GP7338" s="81">
        <v>10</v>
      </c>
      <c r="GQ7338" s="81">
        <v>0</v>
      </c>
      <c r="GR7338" s="81" t="s">
        <v>448</v>
      </c>
      <c r="GS7338" s="81">
        <v>1.1148832299820638E-2</v>
      </c>
      <c r="GT7338" s="81">
        <v>2.4775985538148158</v>
      </c>
      <c r="GU7338" s="81">
        <v>0</v>
      </c>
      <c r="GV7338" s="81">
        <v>0</v>
      </c>
      <c r="GW7338" s="81">
        <v>0</v>
      </c>
      <c r="GX7338" s="81">
        <v>0</v>
      </c>
      <c r="GY7338" s="81">
        <v>0</v>
      </c>
      <c r="GZ7338" s="81">
        <v>0</v>
      </c>
    </row>
    <row r="7339" spans="98:208" x14ac:dyDescent="0.25">
      <c r="CT7339" s="81" t="s">
        <v>155</v>
      </c>
      <c r="CU7339" s="81" t="s">
        <v>506</v>
      </c>
      <c r="CV7339" s="81" t="s">
        <v>453</v>
      </c>
      <c r="CW7339" s="81">
        <v>2024</v>
      </c>
      <c r="CX7339" s="81">
        <v>0</v>
      </c>
      <c r="CY7339" s="81">
        <v>0</v>
      </c>
      <c r="CZ7339" s="81">
        <v>0</v>
      </c>
      <c r="DA7339" s="81">
        <v>0</v>
      </c>
      <c r="DB7339" s="81">
        <v>8.0408269036976107E-2</v>
      </c>
      <c r="DC7339" s="81">
        <v>3.7590224611390458E-2</v>
      </c>
      <c r="DD7339" s="81">
        <v>1.631433411568744E-3</v>
      </c>
      <c r="DE7339" s="81">
        <v>4.1186611014016862E-2</v>
      </c>
      <c r="DF7339" s="81">
        <v>4.1908711030498255E-4</v>
      </c>
      <c r="DG7339" s="81">
        <v>4.1908711030498255E-4</v>
      </c>
      <c r="DH7339" s="81">
        <v>4.1908711030498255E-4</v>
      </c>
      <c r="DI7339" s="81">
        <v>4.1908711030498255E-4</v>
      </c>
      <c r="DJ7339" s="81">
        <v>1.3712179292155771E-4</v>
      </c>
      <c r="DL7339" s="81">
        <v>0</v>
      </c>
      <c r="DM7339" s="81">
        <v>5.7465975955333834E-8</v>
      </c>
      <c r="DN7339" s="81">
        <v>5.7465975955333834E-8</v>
      </c>
      <c r="DO7339" s="81">
        <v>0</v>
      </c>
      <c r="DP7339" s="81">
        <v>5.7465975955333834E-8</v>
      </c>
      <c r="DQ7339" s="81">
        <v>5.7465975955333834E-8</v>
      </c>
      <c r="DR7339" s="81">
        <v>0</v>
      </c>
      <c r="DS7339" s="81">
        <v>5.7465975955333834E-8</v>
      </c>
      <c r="DT7339" s="81">
        <v>5.7465975955333834E-8</v>
      </c>
      <c r="DU7339" s="81">
        <v>0</v>
      </c>
      <c r="DV7339" s="81">
        <v>5.7465975955333834E-8</v>
      </c>
      <c r="DW7339" s="81">
        <v>5.7465975955333834E-8</v>
      </c>
      <c r="GE7339" s="81" t="s">
        <v>449</v>
      </c>
      <c r="GF7339" s="81" t="s">
        <v>155</v>
      </c>
      <c r="GG7339" s="81" t="s">
        <v>519</v>
      </c>
      <c r="GH7339" s="81" t="s">
        <v>451</v>
      </c>
      <c r="GI7339" s="81">
        <v>2020</v>
      </c>
      <c r="GJ7339" s="81" t="s">
        <v>201</v>
      </c>
      <c r="GK7339" s="81">
        <v>222.22942162783301</v>
      </c>
      <c r="GL7339" s="81">
        <v>948.54559600000005</v>
      </c>
      <c r="GM7339" s="81">
        <v>2020</v>
      </c>
      <c r="GN7339" s="81" t="s">
        <v>173</v>
      </c>
      <c r="GO7339" s="81">
        <v>1.1148832299820636E-2</v>
      </c>
      <c r="GP7339" s="81">
        <v>10</v>
      </c>
      <c r="GQ7339" s="81">
        <v>0</v>
      </c>
      <c r="GR7339" s="81" t="s">
        <v>448</v>
      </c>
      <c r="GS7339" s="81">
        <v>1.1148832299820638E-2</v>
      </c>
      <c r="GT7339" s="81">
        <v>2.4775985538148437</v>
      </c>
      <c r="GU7339" s="81">
        <v>0</v>
      </c>
      <c r="GV7339" s="81">
        <v>0</v>
      </c>
      <c r="GW7339" s="81">
        <v>0</v>
      </c>
      <c r="GX7339" s="81">
        <v>0</v>
      </c>
      <c r="GY7339" s="81">
        <v>0</v>
      </c>
      <c r="GZ7339" s="81">
        <v>0</v>
      </c>
    </row>
    <row r="7340" spans="98:208" x14ac:dyDescent="0.25">
      <c r="CT7340" s="81" t="s">
        <v>155</v>
      </c>
      <c r="CU7340" s="81" t="s">
        <v>506</v>
      </c>
      <c r="CV7340" s="81" t="s">
        <v>453</v>
      </c>
      <c r="CW7340" s="81">
        <v>2025</v>
      </c>
      <c r="CX7340" s="81">
        <v>0</v>
      </c>
      <c r="CY7340" s="81">
        <v>0</v>
      </c>
      <c r="CZ7340" s="81">
        <v>0</v>
      </c>
      <c r="DA7340" s="81">
        <v>0</v>
      </c>
      <c r="DB7340" s="81">
        <v>8.0408269036976107E-2</v>
      </c>
      <c r="DC7340" s="81">
        <v>3.7590224611390458E-2</v>
      </c>
      <c r="DD7340" s="81">
        <v>1.631433411568744E-3</v>
      </c>
      <c r="DE7340" s="81">
        <v>4.1186611014016862E-2</v>
      </c>
      <c r="DF7340" s="81">
        <v>4.1908711030498255E-4</v>
      </c>
      <c r="DG7340" s="81">
        <v>4.1908711030498255E-4</v>
      </c>
      <c r="DH7340" s="81">
        <v>4.1908711030498255E-4</v>
      </c>
      <c r="DI7340" s="81">
        <v>4.1908711030498255E-4</v>
      </c>
      <c r="DJ7340" s="81">
        <v>1.3712179292155771E-4</v>
      </c>
      <c r="DL7340" s="81">
        <v>0</v>
      </c>
      <c r="DM7340" s="81">
        <v>5.7465975955333834E-8</v>
      </c>
      <c r="DN7340" s="81">
        <v>5.7465975955333834E-8</v>
      </c>
      <c r="DO7340" s="81">
        <v>0</v>
      </c>
      <c r="DP7340" s="81">
        <v>5.7465975955333834E-8</v>
      </c>
      <c r="DQ7340" s="81">
        <v>5.7465975955333834E-8</v>
      </c>
      <c r="DR7340" s="81">
        <v>0</v>
      </c>
      <c r="DS7340" s="81">
        <v>5.7465975955333834E-8</v>
      </c>
      <c r="DT7340" s="81">
        <v>5.7465975955333834E-8</v>
      </c>
      <c r="DU7340" s="81">
        <v>0</v>
      </c>
      <c r="DV7340" s="81">
        <v>5.7465975955333834E-8</v>
      </c>
      <c r="DW7340" s="81">
        <v>5.7465975955333834E-8</v>
      </c>
      <c r="GE7340" s="81" t="s">
        <v>449</v>
      </c>
      <c r="GF7340" s="81" t="s">
        <v>155</v>
      </c>
      <c r="GG7340" s="81" t="s">
        <v>519</v>
      </c>
      <c r="GH7340" s="81" t="s">
        <v>452</v>
      </c>
      <c r="GI7340" s="81">
        <v>2020</v>
      </c>
      <c r="GJ7340" s="81" t="s">
        <v>201</v>
      </c>
      <c r="GK7340" s="81">
        <v>0.69641821681223315</v>
      </c>
      <c r="GL7340" s="81">
        <v>948.54559600000005</v>
      </c>
      <c r="GM7340" s="81">
        <v>2020</v>
      </c>
      <c r="GN7340" s="81" t="s">
        <v>173</v>
      </c>
      <c r="GO7340" s="81">
        <v>1.1148832299820636E-2</v>
      </c>
      <c r="GP7340" s="81">
        <v>10</v>
      </c>
      <c r="GQ7340" s="81">
        <v>0</v>
      </c>
      <c r="GR7340" s="81" t="s">
        <v>448</v>
      </c>
      <c r="GS7340" s="81">
        <v>1.1148832299820638E-2</v>
      </c>
      <c r="GT7340" s="81">
        <v>7.7642499097797168E-3</v>
      </c>
      <c r="GU7340" s="81">
        <v>0</v>
      </c>
      <c r="GV7340" s="81">
        <v>0</v>
      </c>
      <c r="GW7340" s="81">
        <v>0</v>
      </c>
      <c r="GX7340" s="81">
        <v>0</v>
      </c>
      <c r="GY7340" s="81">
        <v>0</v>
      </c>
      <c r="GZ7340" s="81">
        <v>0</v>
      </c>
    </row>
    <row r="7341" spans="98:208" x14ac:dyDescent="0.25">
      <c r="CT7341" s="81" t="s">
        <v>155</v>
      </c>
      <c r="CU7341" s="81" t="s">
        <v>506</v>
      </c>
      <c r="CV7341" s="81" t="s">
        <v>453</v>
      </c>
      <c r="CW7341" s="81">
        <v>2026</v>
      </c>
      <c r="CX7341" s="81">
        <v>0</v>
      </c>
      <c r="CY7341" s="81">
        <v>0</v>
      </c>
      <c r="CZ7341" s="81">
        <v>0</v>
      </c>
      <c r="DA7341" s="81">
        <v>0</v>
      </c>
      <c r="DB7341" s="81">
        <v>8.0408269036976107E-2</v>
      </c>
      <c r="DC7341" s="81">
        <v>3.7590224611390458E-2</v>
      </c>
      <c r="DD7341" s="81">
        <v>1.631433411568744E-3</v>
      </c>
      <c r="DE7341" s="81">
        <v>4.1186611014016862E-2</v>
      </c>
      <c r="DF7341" s="81">
        <v>4.1908711030498255E-4</v>
      </c>
      <c r="DG7341" s="81">
        <v>4.1908711030498255E-4</v>
      </c>
      <c r="DH7341" s="81">
        <v>4.1908711030498255E-4</v>
      </c>
      <c r="DI7341" s="81">
        <v>4.1908711030498255E-4</v>
      </c>
      <c r="DJ7341" s="81">
        <v>1.3712179292155771E-4</v>
      </c>
      <c r="DL7341" s="81">
        <v>0</v>
      </c>
      <c r="DM7341" s="81">
        <v>5.7465975955333834E-8</v>
      </c>
      <c r="DN7341" s="81">
        <v>5.7465975955333834E-8</v>
      </c>
      <c r="DO7341" s="81">
        <v>0</v>
      </c>
      <c r="DP7341" s="81">
        <v>5.7465975955333834E-8</v>
      </c>
      <c r="DQ7341" s="81">
        <v>5.7465975955333834E-8</v>
      </c>
      <c r="DR7341" s="81">
        <v>0</v>
      </c>
      <c r="DS7341" s="81">
        <v>5.7465975955333834E-8</v>
      </c>
      <c r="DT7341" s="81">
        <v>5.7465975955333834E-8</v>
      </c>
      <c r="DU7341" s="81">
        <v>0</v>
      </c>
      <c r="DV7341" s="81">
        <v>5.7465975955333834E-8</v>
      </c>
      <c r="DW7341" s="81">
        <v>5.7465975955333834E-8</v>
      </c>
      <c r="GE7341" s="81" t="s">
        <v>449</v>
      </c>
      <c r="GF7341" s="81" t="s">
        <v>155</v>
      </c>
      <c r="GG7341" s="81" t="s">
        <v>519</v>
      </c>
      <c r="GH7341" s="81" t="s">
        <v>453</v>
      </c>
      <c r="GI7341" s="81">
        <v>2020</v>
      </c>
      <c r="GJ7341" s="81" t="s">
        <v>201</v>
      </c>
      <c r="GK7341" s="81">
        <v>3.6425060683954368E-2</v>
      </c>
      <c r="GL7341" s="81">
        <v>948.54559600000005</v>
      </c>
      <c r="GM7341" s="81">
        <v>2020</v>
      </c>
      <c r="GN7341" s="81" t="s">
        <v>173</v>
      </c>
      <c r="GO7341" s="81">
        <v>1.1148832299820636E-2</v>
      </c>
      <c r="GP7341" s="81">
        <v>10</v>
      </c>
      <c r="GQ7341" s="81">
        <v>0</v>
      </c>
      <c r="GR7341" s="81" t="s">
        <v>448</v>
      </c>
      <c r="GS7341" s="81">
        <v>1.1148832299820638E-2</v>
      </c>
      <c r="GT7341" s="81">
        <v>4.0609689307619725E-4</v>
      </c>
      <c r="GU7341" s="81">
        <v>0</v>
      </c>
      <c r="GV7341" s="81">
        <v>0</v>
      </c>
      <c r="GW7341" s="81">
        <v>0</v>
      </c>
      <c r="GX7341" s="81">
        <v>0</v>
      </c>
      <c r="GY7341" s="81">
        <v>0</v>
      </c>
      <c r="GZ7341" s="81">
        <v>0</v>
      </c>
    </row>
    <row r="7342" spans="98:208" x14ac:dyDescent="0.25">
      <c r="CT7342" s="81" t="s">
        <v>155</v>
      </c>
      <c r="CU7342" s="81" t="s">
        <v>506</v>
      </c>
      <c r="CV7342" s="81" t="s">
        <v>453</v>
      </c>
      <c r="CW7342" s="81">
        <v>2027</v>
      </c>
      <c r="CX7342" s="81">
        <v>0</v>
      </c>
      <c r="CY7342" s="81">
        <v>0</v>
      </c>
      <c r="CZ7342" s="81">
        <v>0</v>
      </c>
      <c r="DA7342" s="81">
        <v>0</v>
      </c>
      <c r="DB7342" s="81">
        <v>8.0408269036976107E-2</v>
      </c>
      <c r="DC7342" s="81">
        <v>3.7590224611390458E-2</v>
      </c>
      <c r="DD7342" s="81">
        <v>1.631433411568744E-3</v>
      </c>
      <c r="DE7342" s="81">
        <v>4.1186611014016862E-2</v>
      </c>
      <c r="DF7342" s="81">
        <v>4.1908711030498255E-4</v>
      </c>
      <c r="DG7342" s="81">
        <v>4.1908711030498255E-4</v>
      </c>
      <c r="DH7342" s="81">
        <v>4.1908711030498255E-4</v>
      </c>
      <c r="DI7342" s="81">
        <v>4.1908711030498255E-4</v>
      </c>
      <c r="DJ7342" s="81">
        <v>1.3712179292155771E-4</v>
      </c>
      <c r="DL7342" s="81">
        <v>0</v>
      </c>
      <c r="DM7342" s="81">
        <v>5.7465975955333834E-8</v>
      </c>
      <c r="DN7342" s="81">
        <v>5.7465975955333834E-8</v>
      </c>
      <c r="DO7342" s="81">
        <v>0</v>
      </c>
      <c r="DP7342" s="81">
        <v>5.7465975955333834E-8</v>
      </c>
      <c r="DQ7342" s="81">
        <v>5.7465975955333834E-8</v>
      </c>
      <c r="DR7342" s="81">
        <v>0</v>
      </c>
      <c r="DS7342" s="81">
        <v>5.7465975955333834E-8</v>
      </c>
      <c r="DT7342" s="81">
        <v>5.7465975955333834E-8</v>
      </c>
      <c r="DU7342" s="81">
        <v>0</v>
      </c>
      <c r="DV7342" s="81">
        <v>5.7465975955333834E-8</v>
      </c>
      <c r="DW7342" s="81">
        <v>5.7465975955333834E-8</v>
      </c>
      <c r="GE7342" s="81" t="s">
        <v>449</v>
      </c>
      <c r="GF7342" s="81" t="s">
        <v>155</v>
      </c>
      <c r="GG7342" s="81" t="s">
        <v>519</v>
      </c>
      <c r="GH7342" s="81" t="s">
        <v>454</v>
      </c>
      <c r="GI7342" s="81">
        <v>2020</v>
      </c>
      <c r="GJ7342" s="81" t="s">
        <v>201</v>
      </c>
      <c r="GK7342" s="81">
        <v>409.22373582044048</v>
      </c>
      <c r="GL7342" s="81">
        <v>948.54559600000005</v>
      </c>
      <c r="GM7342" s="81">
        <v>2020</v>
      </c>
      <c r="GN7342" s="81" t="s">
        <v>173</v>
      </c>
      <c r="GO7342" s="81">
        <v>1.1148832299820636E-2</v>
      </c>
      <c r="GP7342" s="81">
        <v>10</v>
      </c>
      <c r="GQ7342" s="81">
        <v>0</v>
      </c>
      <c r="GR7342" s="81" t="s">
        <v>448</v>
      </c>
      <c r="GS7342" s="81">
        <v>1.1148832299820638E-2</v>
      </c>
      <c r="GT7342" s="81">
        <v>4.562366803768195</v>
      </c>
      <c r="GU7342" s="81">
        <v>0</v>
      </c>
      <c r="GV7342" s="81">
        <v>0</v>
      </c>
      <c r="GW7342" s="81">
        <v>0</v>
      </c>
      <c r="GX7342" s="81">
        <v>0</v>
      </c>
      <c r="GY7342" s="81">
        <v>0</v>
      </c>
      <c r="GZ7342" s="81">
        <v>0</v>
      </c>
    </row>
    <row r="7343" spans="98:208" x14ac:dyDescent="0.25">
      <c r="CT7343" s="81" t="s">
        <v>155</v>
      </c>
      <c r="CU7343" s="81" t="s">
        <v>506</v>
      </c>
      <c r="CV7343" s="81" t="s">
        <v>453</v>
      </c>
      <c r="CW7343" s="81">
        <v>2028</v>
      </c>
      <c r="CX7343" s="81">
        <v>0</v>
      </c>
      <c r="CY7343" s="81">
        <v>0</v>
      </c>
      <c r="CZ7343" s="81">
        <v>0</v>
      </c>
      <c r="DA7343" s="81">
        <v>0</v>
      </c>
      <c r="DB7343" s="81">
        <v>8.3606377745128579E-2</v>
      </c>
      <c r="DC7343" s="81">
        <v>3.9055083184884709E-2</v>
      </c>
      <c r="DD7343" s="81">
        <v>1.6949971741048891E-3</v>
      </c>
      <c r="DE7343" s="81">
        <v>4.2856297386135708E-2</v>
      </c>
      <c r="DF7343" s="81">
        <v>4.3541857288382444E-4</v>
      </c>
      <c r="DG7343" s="81">
        <v>4.3541857288382444E-4</v>
      </c>
      <c r="DH7343" s="81">
        <v>4.3541857288382444E-4</v>
      </c>
      <c r="DI7343" s="81">
        <v>4.3541857288382444E-4</v>
      </c>
      <c r="DJ7343" s="81">
        <v>1.3712179292155771E-4</v>
      </c>
      <c r="DL7343" s="81">
        <v>0</v>
      </c>
      <c r="DM7343" s="81">
        <v>5.9705375385175952E-8</v>
      </c>
      <c r="DN7343" s="81">
        <v>5.9705375385175952E-8</v>
      </c>
      <c r="DO7343" s="81">
        <v>0</v>
      </c>
      <c r="DP7343" s="81">
        <v>5.9705375385175952E-8</v>
      </c>
      <c r="DQ7343" s="81">
        <v>5.9705375385175952E-8</v>
      </c>
      <c r="DR7343" s="81">
        <v>0</v>
      </c>
      <c r="DS7343" s="81">
        <v>5.9705375385175952E-8</v>
      </c>
      <c r="DT7343" s="81">
        <v>5.9705375385175952E-8</v>
      </c>
      <c r="DU7343" s="81">
        <v>0</v>
      </c>
      <c r="DV7343" s="81">
        <v>5.9705375385175952E-8</v>
      </c>
      <c r="DW7343" s="81">
        <v>5.9705375385175952E-8</v>
      </c>
      <c r="GE7343" s="81" t="s">
        <v>449</v>
      </c>
      <c r="GF7343" s="81" t="s">
        <v>155</v>
      </c>
      <c r="GG7343" s="81" t="s">
        <v>519</v>
      </c>
      <c r="GH7343" s="81" t="s">
        <v>455</v>
      </c>
      <c r="GI7343" s="81">
        <v>2020</v>
      </c>
      <c r="GJ7343" s="81" t="s">
        <v>201</v>
      </c>
      <c r="GK7343" s="81">
        <v>409.22373582043502</v>
      </c>
      <c r="GL7343" s="81">
        <v>948.54559600000005</v>
      </c>
      <c r="GM7343" s="81">
        <v>2020</v>
      </c>
      <c r="GN7343" s="81" t="s">
        <v>173</v>
      </c>
      <c r="GO7343" s="81">
        <v>1.1148832299820636E-2</v>
      </c>
      <c r="GP7343" s="81">
        <v>10</v>
      </c>
      <c r="GQ7343" s="81">
        <v>0</v>
      </c>
      <c r="GR7343" s="81" t="s">
        <v>448</v>
      </c>
      <c r="GS7343" s="81">
        <v>1.1148832299820638E-2</v>
      </c>
      <c r="GT7343" s="81">
        <v>4.5623668037681337</v>
      </c>
      <c r="GU7343" s="81">
        <v>0</v>
      </c>
      <c r="GV7343" s="81">
        <v>0</v>
      </c>
      <c r="GW7343" s="81">
        <v>0</v>
      </c>
      <c r="GX7343" s="81">
        <v>0</v>
      </c>
      <c r="GY7343" s="81">
        <v>0</v>
      </c>
      <c r="GZ7343" s="81">
        <v>0</v>
      </c>
    </row>
    <row r="7344" spans="98:208" x14ac:dyDescent="0.25">
      <c r="CT7344" s="81" t="s">
        <v>155</v>
      </c>
      <c r="CU7344" s="81" t="s">
        <v>506</v>
      </c>
      <c r="CV7344" s="81" t="s">
        <v>453</v>
      </c>
      <c r="CW7344" s="81">
        <v>2029</v>
      </c>
      <c r="CX7344" s="81">
        <v>0</v>
      </c>
      <c r="CY7344" s="81">
        <v>0</v>
      </c>
      <c r="CZ7344" s="81">
        <v>0</v>
      </c>
      <c r="DA7344" s="81">
        <v>0</v>
      </c>
      <c r="DB7344" s="81">
        <v>8.3606377745128579E-2</v>
      </c>
      <c r="DC7344" s="81">
        <v>3.9055083184884709E-2</v>
      </c>
      <c r="DD7344" s="81">
        <v>1.6949971741048891E-3</v>
      </c>
      <c r="DE7344" s="81">
        <v>4.2856297386135708E-2</v>
      </c>
      <c r="DF7344" s="81">
        <v>4.3541857288382444E-4</v>
      </c>
      <c r="DG7344" s="81">
        <v>4.3541857288382444E-4</v>
      </c>
      <c r="DH7344" s="81">
        <v>4.3541857288382444E-4</v>
      </c>
      <c r="DI7344" s="81">
        <v>4.3541857288382444E-4</v>
      </c>
      <c r="DJ7344" s="81">
        <v>1.3712179292155771E-4</v>
      </c>
      <c r="DL7344" s="81">
        <v>0</v>
      </c>
      <c r="DM7344" s="81">
        <v>5.9705375385175952E-8</v>
      </c>
      <c r="DN7344" s="81">
        <v>5.9705375385175952E-8</v>
      </c>
      <c r="DO7344" s="81">
        <v>0</v>
      </c>
      <c r="DP7344" s="81">
        <v>5.9705375385175952E-8</v>
      </c>
      <c r="DQ7344" s="81">
        <v>5.9705375385175952E-8</v>
      </c>
      <c r="DR7344" s="81">
        <v>0</v>
      </c>
      <c r="DS7344" s="81">
        <v>5.9705375385175952E-8</v>
      </c>
      <c r="DT7344" s="81">
        <v>5.9705375385175952E-8</v>
      </c>
      <c r="DU7344" s="81">
        <v>0</v>
      </c>
      <c r="DV7344" s="81">
        <v>5.9705375385175952E-8</v>
      </c>
      <c r="DW7344" s="81">
        <v>5.9705375385175952E-8</v>
      </c>
      <c r="GE7344" s="81" t="s">
        <v>449</v>
      </c>
      <c r="GF7344" s="81" t="s">
        <v>155</v>
      </c>
      <c r="GG7344" s="81" t="s">
        <v>520</v>
      </c>
      <c r="GH7344" s="81" t="s">
        <v>457</v>
      </c>
      <c r="GI7344" s="81">
        <v>2020</v>
      </c>
      <c r="GJ7344" s="81" t="s">
        <v>201</v>
      </c>
      <c r="GK7344" s="81">
        <v>222.22942162783181</v>
      </c>
      <c r="GL7344" s="81">
        <v>1130.076335</v>
      </c>
      <c r="GM7344" s="81">
        <v>2020</v>
      </c>
      <c r="GN7344" s="81" t="s">
        <v>173</v>
      </c>
      <c r="GO7344" s="81">
        <v>1.1148832299820636E-2</v>
      </c>
      <c r="GP7344" s="81">
        <v>10</v>
      </c>
      <c r="GQ7344" s="81">
        <v>0</v>
      </c>
      <c r="GR7344" s="81" t="s">
        <v>448</v>
      </c>
      <c r="GS7344" s="81">
        <v>1.1148832299820636E-2</v>
      </c>
      <c r="GT7344" s="81">
        <v>2.47759855381483</v>
      </c>
      <c r="GU7344" s="81">
        <v>0</v>
      </c>
      <c r="GV7344" s="81">
        <v>0</v>
      </c>
      <c r="GW7344" s="81">
        <v>0</v>
      </c>
      <c r="GX7344" s="81">
        <v>0</v>
      </c>
      <c r="GY7344" s="81">
        <v>0</v>
      </c>
      <c r="GZ7344" s="81">
        <v>0</v>
      </c>
    </row>
    <row r="7345" spans="98:208" x14ac:dyDescent="0.25">
      <c r="CT7345" s="81" t="s">
        <v>155</v>
      </c>
      <c r="CU7345" s="81" t="s">
        <v>506</v>
      </c>
      <c r="CV7345" s="81" t="s">
        <v>453</v>
      </c>
      <c r="CW7345" s="81">
        <v>2030</v>
      </c>
      <c r="CX7345" s="81">
        <v>0</v>
      </c>
      <c r="CY7345" s="81">
        <v>0</v>
      </c>
      <c r="CZ7345" s="81">
        <v>0</v>
      </c>
      <c r="DA7345" s="81">
        <v>0</v>
      </c>
      <c r="DB7345" s="81">
        <v>8.3606377745128579E-2</v>
      </c>
      <c r="DC7345" s="81">
        <v>3.9055083184884709E-2</v>
      </c>
      <c r="DD7345" s="81">
        <v>1.6949971741048891E-3</v>
      </c>
      <c r="DE7345" s="81">
        <v>4.2856297386135708E-2</v>
      </c>
      <c r="DF7345" s="81">
        <v>0</v>
      </c>
      <c r="DG7345" s="81">
        <v>4.3541857288382444E-4</v>
      </c>
      <c r="DH7345" s="81">
        <v>4.3541857288382444E-4</v>
      </c>
      <c r="DI7345" s="81">
        <v>4.3541857288382444E-4</v>
      </c>
      <c r="DJ7345" s="81">
        <v>1.3712179292155771E-4</v>
      </c>
      <c r="DL7345" s="81">
        <v>0</v>
      </c>
      <c r="DM7345" s="81">
        <v>0</v>
      </c>
      <c r="DN7345" s="81">
        <v>0</v>
      </c>
      <c r="DO7345" s="81">
        <v>0</v>
      </c>
      <c r="DP7345" s="81">
        <v>5.9705375385175952E-8</v>
      </c>
      <c r="DQ7345" s="81">
        <v>5.9705375385175952E-8</v>
      </c>
      <c r="DR7345" s="81">
        <v>0</v>
      </c>
      <c r="DS7345" s="81">
        <v>5.9705375385175952E-8</v>
      </c>
      <c r="DT7345" s="81">
        <v>5.9705375385175952E-8</v>
      </c>
      <c r="DU7345" s="81">
        <v>0</v>
      </c>
      <c r="DV7345" s="81">
        <v>5.9705375385175952E-8</v>
      </c>
      <c r="DW7345" s="81">
        <v>5.9705375385175952E-8</v>
      </c>
      <c r="GE7345" s="81" t="s">
        <v>449</v>
      </c>
      <c r="GF7345" s="81" t="s">
        <v>155</v>
      </c>
      <c r="GG7345" s="81" t="s">
        <v>520</v>
      </c>
      <c r="GH7345" s="81" t="s">
        <v>458</v>
      </c>
      <c r="GI7345" s="81">
        <v>2020</v>
      </c>
      <c r="GJ7345" s="81" t="s">
        <v>201</v>
      </c>
      <c r="GK7345" s="81">
        <v>222.2294216278348</v>
      </c>
      <c r="GL7345" s="81">
        <v>1130.076335</v>
      </c>
      <c r="GM7345" s="81">
        <v>2020</v>
      </c>
      <c r="GN7345" s="81" t="s">
        <v>173</v>
      </c>
      <c r="GO7345" s="81">
        <v>1.1148832299820636E-2</v>
      </c>
      <c r="GP7345" s="81">
        <v>10</v>
      </c>
      <c r="GQ7345" s="81">
        <v>0</v>
      </c>
      <c r="GR7345" s="81" t="s">
        <v>448</v>
      </c>
      <c r="GS7345" s="81">
        <v>1.1148832299820636E-2</v>
      </c>
      <c r="GT7345" s="81">
        <v>2.4775985538148633</v>
      </c>
      <c r="GU7345" s="81">
        <v>0</v>
      </c>
      <c r="GV7345" s="81">
        <v>0</v>
      </c>
      <c r="GW7345" s="81">
        <v>0</v>
      </c>
      <c r="GX7345" s="81">
        <v>0</v>
      </c>
      <c r="GY7345" s="81">
        <v>0</v>
      </c>
      <c r="GZ7345" s="81">
        <v>0</v>
      </c>
    </row>
    <row r="7346" spans="98:208" x14ac:dyDescent="0.25">
      <c r="CT7346" s="81" t="s">
        <v>155</v>
      </c>
      <c r="CU7346" s="81" t="s">
        <v>506</v>
      </c>
      <c r="CV7346" s="81" t="s">
        <v>453</v>
      </c>
      <c r="CW7346" s="81">
        <v>2031</v>
      </c>
      <c r="CX7346" s="81">
        <v>0</v>
      </c>
      <c r="CY7346" s="81">
        <v>0</v>
      </c>
      <c r="CZ7346" s="81">
        <v>0</v>
      </c>
      <c r="DA7346" s="81">
        <v>0</v>
      </c>
      <c r="DB7346" s="81">
        <v>8.3606377745128579E-2</v>
      </c>
      <c r="DC7346" s="81">
        <v>3.9055083184884709E-2</v>
      </c>
      <c r="DD7346" s="81">
        <v>1.6949971741048891E-3</v>
      </c>
      <c r="DE7346" s="81">
        <v>4.2856297386135708E-2</v>
      </c>
      <c r="DF7346" s="81">
        <v>0</v>
      </c>
      <c r="DG7346" s="81">
        <v>0</v>
      </c>
      <c r="DH7346" s="81">
        <v>4.3541857288382444E-4</v>
      </c>
      <c r="DI7346" s="81">
        <v>4.3541857288382444E-4</v>
      </c>
      <c r="DJ7346" s="81">
        <v>1.3712179292155771E-4</v>
      </c>
      <c r="DL7346" s="81">
        <v>0</v>
      </c>
      <c r="DM7346" s="81">
        <v>0</v>
      </c>
      <c r="DN7346" s="81">
        <v>0</v>
      </c>
      <c r="DO7346" s="81">
        <v>0</v>
      </c>
      <c r="DP7346" s="81">
        <v>0</v>
      </c>
      <c r="DQ7346" s="81">
        <v>0</v>
      </c>
      <c r="DR7346" s="81">
        <v>0</v>
      </c>
      <c r="DS7346" s="81">
        <v>5.9705375385175952E-8</v>
      </c>
      <c r="DT7346" s="81">
        <v>5.9705375385175952E-8</v>
      </c>
      <c r="DU7346" s="81">
        <v>0</v>
      </c>
      <c r="DV7346" s="81">
        <v>5.9705375385175952E-8</v>
      </c>
      <c r="DW7346" s="81">
        <v>5.9705375385175952E-8</v>
      </c>
      <c r="GE7346" s="81" t="s">
        <v>449</v>
      </c>
      <c r="GF7346" s="81" t="s">
        <v>155</v>
      </c>
      <c r="GG7346" s="81" t="s">
        <v>520</v>
      </c>
      <c r="GH7346" s="81" t="s">
        <v>459</v>
      </c>
      <c r="GI7346" s="81">
        <v>2020</v>
      </c>
      <c r="GJ7346" s="81" t="s">
        <v>201</v>
      </c>
      <c r="GK7346" s="81">
        <v>0.69641821681223248</v>
      </c>
      <c r="GL7346" s="81">
        <v>1130.076335</v>
      </c>
      <c r="GM7346" s="81">
        <v>2020</v>
      </c>
      <c r="GN7346" s="81" t="s">
        <v>173</v>
      </c>
      <c r="GO7346" s="81">
        <v>1.1148832299820636E-2</v>
      </c>
      <c r="GP7346" s="81">
        <v>10</v>
      </c>
      <c r="GQ7346" s="81">
        <v>0</v>
      </c>
      <c r="GR7346" s="81" t="s">
        <v>448</v>
      </c>
      <c r="GS7346" s="81">
        <v>1.1148832299820636E-2</v>
      </c>
      <c r="GT7346" s="81">
        <v>7.7642499097797081E-3</v>
      </c>
      <c r="GU7346" s="81">
        <v>0</v>
      </c>
      <c r="GV7346" s="81">
        <v>0</v>
      </c>
      <c r="GW7346" s="81">
        <v>0</v>
      </c>
      <c r="GX7346" s="81">
        <v>0</v>
      </c>
      <c r="GY7346" s="81">
        <v>0</v>
      </c>
      <c r="GZ7346" s="81">
        <v>0</v>
      </c>
    </row>
    <row r="7347" spans="98:208" x14ac:dyDescent="0.25">
      <c r="CT7347" s="81" t="s">
        <v>155</v>
      </c>
      <c r="CU7347" s="81" t="s">
        <v>506</v>
      </c>
      <c r="CV7347" s="81" t="s">
        <v>453</v>
      </c>
      <c r="CW7347" s="81">
        <v>2032</v>
      </c>
      <c r="CX7347" s="81">
        <v>0</v>
      </c>
      <c r="CY7347" s="81">
        <v>0</v>
      </c>
      <c r="CZ7347" s="81">
        <v>0</v>
      </c>
      <c r="DA7347" s="81">
        <v>0</v>
      </c>
      <c r="DB7347" s="81">
        <v>8.3606377745128579E-2</v>
      </c>
      <c r="DC7347" s="81">
        <v>3.9055083184884709E-2</v>
      </c>
      <c r="DD7347" s="81">
        <v>1.6949971741048891E-3</v>
      </c>
      <c r="DE7347" s="81">
        <v>4.2856297386135708E-2</v>
      </c>
      <c r="DF7347" s="81">
        <v>0</v>
      </c>
      <c r="DG7347" s="81">
        <v>0</v>
      </c>
      <c r="DH7347" s="81">
        <v>0</v>
      </c>
      <c r="DI7347" s="81">
        <v>4.3541857288382444E-4</v>
      </c>
      <c r="DJ7347" s="81">
        <v>1.3712179292155771E-4</v>
      </c>
      <c r="DL7347" s="81">
        <v>0</v>
      </c>
      <c r="DM7347" s="81">
        <v>0</v>
      </c>
      <c r="DN7347" s="81">
        <v>0</v>
      </c>
      <c r="DO7347" s="81">
        <v>0</v>
      </c>
      <c r="DP7347" s="81">
        <v>0</v>
      </c>
      <c r="DQ7347" s="81">
        <v>0</v>
      </c>
      <c r="DR7347" s="81">
        <v>0</v>
      </c>
      <c r="DS7347" s="81">
        <v>0</v>
      </c>
      <c r="DT7347" s="81">
        <v>0</v>
      </c>
      <c r="DU7347" s="81">
        <v>0</v>
      </c>
      <c r="DV7347" s="81">
        <v>5.9705375385175952E-8</v>
      </c>
      <c r="DW7347" s="81">
        <v>5.9705375385175952E-8</v>
      </c>
      <c r="GE7347" s="81" t="s">
        <v>449</v>
      </c>
      <c r="GF7347" s="81" t="s">
        <v>155</v>
      </c>
      <c r="GG7347" s="81" t="s">
        <v>520</v>
      </c>
      <c r="GH7347" s="81" t="s">
        <v>460</v>
      </c>
      <c r="GI7347" s="81">
        <v>2020</v>
      </c>
      <c r="GJ7347" s="81" t="s">
        <v>201</v>
      </c>
      <c r="GK7347" s="81">
        <v>3.6425060683954479E-2</v>
      </c>
      <c r="GL7347" s="81">
        <v>1130.076335</v>
      </c>
      <c r="GM7347" s="81">
        <v>2020</v>
      </c>
      <c r="GN7347" s="81" t="s">
        <v>173</v>
      </c>
      <c r="GO7347" s="81">
        <v>1.1148832299820636E-2</v>
      </c>
      <c r="GP7347" s="81">
        <v>10</v>
      </c>
      <c r="GQ7347" s="81">
        <v>0</v>
      </c>
      <c r="GR7347" s="81" t="s">
        <v>448</v>
      </c>
      <c r="GS7347" s="81">
        <v>1.1148832299820636E-2</v>
      </c>
      <c r="GT7347" s="81">
        <v>4.0609689307619844E-4</v>
      </c>
      <c r="GU7347" s="81">
        <v>0</v>
      </c>
      <c r="GV7347" s="81">
        <v>0</v>
      </c>
      <c r="GW7347" s="81">
        <v>0</v>
      </c>
      <c r="GX7347" s="81">
        <v>0</v>
      </c>
      <c r="GY7347" s="81">
        <v>0</v>
      </c>
      <c r="GZ7347" s="81">
        <v>0</v>
      </c>
    </row>
    <row r="7348" spans="98:208" x14ac:dyDescent="0.25">
      <c r="CT7348" s="81" t="s">
        <v>155</v>
      </c>
      <c r="CU7348" s="81" t="s">
        <v>507</v>
      </c>
      <c r="CV7348" s="81" t="s">
        <v>457</v>
      </c>
      <c r="CW7348" s="81">
        <v>2020</v>
      </c>
      <c r="CX7348" s="81">
        <v>0</v>
      </c>
      <c r="CY7348" s="81">
        <v>0</v>
      </c>
      <c r="CZ7348" s="81">
        <v>0</v>
      </c>
      <c r="DA7348" s="81">
        <v>0</v>
      </c>
      <c r="DB7348" s="81">
        <v>14146.130641337721</v>
      </c>
      <c r="DC7348" s="81">
        <v>222.2294216279119</v>
      </c>
      <c r="DD7348" s="81">
        <v>8585.7228092510995</v>
      </c>
      <c r="DE7348" s="81">
        <v>5338.1784104587068</v>
      </c>
      <c r="DF7348" s="81">
        <v>2.477598553815723</v>
      </c>
      <c r="DG7348" s="81">
        <v>0</v>
      </c>
      <c r="DH7348" s="81">
        <v>0</v>
      </c>
      <c r="DI7348" s="81">
        <v>0</v>
      </c>
      <c r="DJ7348" s="81">
        <v>3.043821031827475E-7</v>
      </c>
      <c r="DL7348" s="81">
        <v>0</v>
      </c>
      <c r="DM7348" s="81">
        <v>7.5413665865296341E-7</v>
      </c>
      <c r="DN7348" s="81">
        <v>7.5413665865296341E-7</v>
      </c>
      <c r="DO7348" s="81">
        <v>0</v>
      </c>
      <c r="DP7348" s="81">
        <v>0</v>
      </c>
      <c r="DQ7348" s="81">
        <v>0</v>
      </c>
      <c r="DR7348" s="81">
        <v>0</v>
      </c>
      <c r="DS7348" s="81">
        <v>0</v>
      </c>
      <c r="DT7348" s="81">
        <v>0</v>
      </c>
      <c r="DU7348" s="81">
        <v>0</v>
      </c>
      <c r="DV7348" s="81">
        <v>0</v>
      </c>
      <c r="DW7348" s="81">
        <v>0</v>
      </c>
      <c r="GE7348" s="81" t="s">
        <v>449</v>
      </c>
      <c r="GF7348" s="81" t="s">
        <v>155</v>
      </c>
      <c r="GG7348" s="81" t="s">
        <v>520</v>
      </c>
      <c r="GH7348" s="81" t="s">
        <v>461</v>
      </c>
      <c r="GI7348" s="81">
        <v>2020</v>
      </c>
      <c r="GJ7348" s="81" t="s">
        <v>201</v>
      </c>
      <c r="GK7348" s="81">
        <v>222.22942162783059</v>
      </c>
      <c r="GL7348" s="81">
        <v>1130.076335</v>
      </c>
      <c r="GM7348" s="81">
        <v>2020</v>
      </c>
      <c r="GN7348" s="81" t="s">
        <v>173</v>
      </c>
      <c r="GO7348" s="81">
        <v>1.1148832299820636E-2</v>
      </c>
      <c r="GP7348" s="81">
        <v>10</v>
      </c>
      <c r="GQ7348" s="81">
        <v>0</v>
      </c>
      <c r="GR7348" s="81" t="s">
        <v>448</v>
      </c>
      <c r="GS7348" s="81">
        <v>1.1148832299820636E-2</v>
      </c>
      <c r="GT7348" s="81">
        <v>2.4775985538148162</v>
      </c>
      <c r="GU7348" s="81">
        <v>0</v>
      </c>
      <c r="GV7348" s="81">
        <v>0</v>
      </c>
      <c r="GW7348" s="81">
        <v>0</v>
      </c>
      <c r="GX7348" s="81">
        <v>0</v>
      </c>
      <c r="GY7348" s="81">
        <v>0</v>
      </c>
      <c r="GZ7348" s="81">
        <v>0</v>
      </c>
    </row>
    <row r="7349" spans="98:208" x14ac:dyDescent="0.25">
      <c r="CT7349" s="81" t="s">
        <v>155</v>
      </c>
      <c r="CU7349" s="81" t="s">
        <v>507</v>
      </c>
      <c r="CV7349" s="81" t="s">
        <v>457</v>
      </c>
      <c r="CW7349" s="81">
        <v>2021</v>
      </c>
      <c r="CX7349" s="81">
        <v>0</v>
      </c>
      <c r="CY7349" s="81">
        <v>0</v>
      </c>
      <c r="CZ7349" s="81">
        <v>0</v>
      </c>
      <c r="DA7349" s="81">
        <v>0</v>
      </c>
      <c r="DB7349" s="81">
        <v>14146.130641337721</v>
      </c>
      <c r="DC7349" s="81">
        <v>222.2294216279119</v>
      </c>
      <c r="DD7349" s="81">
        <v>8585.7228092510995</v>
      </c>
      <c r="DE7349" s="81">
        <v>5338.1784104587068</v>
      </c>
      <c r="DF7349" s="81">
        <v>2.477598553815723</v>
      </c>
      <c r="DG7349" s="81">
        <v>2.477598553815723</v>
      </c>
      <c r="DH7349" s="81">
        <v>0</v>
      </c>
      <c r="DI7349" s="81">
        <v>0</v>
      </c>
      <c r="DJ7349" s="81">
        <v>3.043821031827475E-7</v>
      </c>
      <c r="DL7349" s="81">
        <v>0</v>
      </c>
      <c r="DM7349" s="81">
        <v>7.5413665865296341E-7</v>
      </c>
      <c r="DN7349" s="81">
        <v>7.5413665865296341E-7</v>
      </c>
      <c r="DO7349" s="81">
        <v>0</v>
      </c>
      <c r="DP7349" s="81">
        <v>7.5413665865296341E-7</v>
      </c>
      <c r="DQ7349" s="81">
        <v>7.5413665865296341E-7</v>
      </c>
      <c r="DR7349" s="81">
        <v>0</v>
      </c>
      <c r="DS7349" s="81">
        <v>0</v>
      </c>
      <c r="DT7349" s="81">
        <v>0</v>
      </c>
      <c r="DU7349" s="81">
        <v>0</v>
      </c>
      <c r="DV7349" s="81">
        <v>0</v>
      </c>
      <c r="DW7349" s="81">
        <v>0</v>
      </c>
      <c r="GE7349" s="81" t="s">
        <v>449</v>
      </c>
      <c r="GF7349" s="81" t="s">
        <v>155</v>
      </c>
      <c r="GG7349" s="81" t="s">
        <v>520</v>
      </c>
      <c r="GH7349" s="81" t="s">
        <v>451</v>
      </c>
      <c r="GI7349" s="81">
        <v>2020</v>
      </c>
      <c r="GJ7349" s="81" t="s">
        <v>201</v>
      </c>
      <c r="GK7349" s="81">
        <v>222.22942162783059</v>
      </c>
      <c r="GL7349" s="81">
        <v>1130.076335</v>
      </c>
      <c r="GM7349" s="81">
        <v>2020</v>
      </c>
      <c r="GN7349" s="81" t="s">
        <v>173</v>
      </c>
      <c r="GO7349" s="81">
        <v>1.1148832299820636E-2</v>
      </c>
      <c r="GP7349" s="81">
        <v>10</v>
      </c>
      <c r="GQ7349" s="81">
        <v>0</v>
      </c>
      <c r="GR7349" s="81" t="s">
        <v>448</v>
      </c>
      <c r="GS7349" s="81">
        <v>1.1148832299820636E-2</v>
      </c>
      <c r="GT7349" s="81">
        <v>2.4775985538148162</v>
      </c>
      <c r="GU7349" s="81">
        <v>0</v>
      </c>
      <c r="GV7349" s="81">
        <v>0</v>
      </c>
      <c r="GW7349" s="81">
        <v>0</v>
      </c>
      <c r="GX7349" s="81">
        <v>0</v>
      </c>
      <c r="GY7349" s="81">
        <v>0</v>
      </c>
      <c r="GZ7349" s="81">
        <v>0</v>
      </c>
    </row>
    <row r="7350" spans="98:208" x14ac:dyDescent="0.25">
      <c r="CT7350" s="81" t="s">
        <v>155</v>
      </c>
      <c r="CU7350" s="81" t="s">
        <v>507</v>
      </c>
      <c r="CV7350" s="81" t="s">
        <v>457</v>
      </c>
      <c r="CW7350" s="81">
        <v>2022</v>
      </c>
      <c r="CX7350" s="81">
        <v>0</v>
      </c>
      <c r="CY7350" s="81">
        <v>0</v>
      </c>
      <c r="CZ7350" s="81">
        <v>0</v>
      </c>
      <c r="DA7350" s="81">
        <v>0</v>
      </c>
      <c r="DB7350" s="81">
        <v>14146.130641337721</v>
      </c>
      <c r="DC7350" s="81">
        <v>222.2294216279119</v>
      </c>
      <c r="DD7350" s="81">
        <v>8585.7228092510995</v>
      </c>
      <c r="DE7350" s="81">
        <v>5338.1784104587068</v>
      </c>
      <c r="DF7350" s="81">
        <v>2.477598553815723</v>
      </c>
      <c r="DG7350" s="81">
        <v>2.477598553815723</v>
      </c>
      <c r="DH7350" s="81">
        <v>2.477598553815723</v>
      </c>
      <c r="DI7350" s="81">
        <v>0</v>
      </c>
      <c r="DJ7350" s="81">
        <v>3.043821031827475E-7</v>
      </c>
      <c r="DL7350" s="81">
        <v>0</v>
      </c>
      <c r="DM7350" s="81">
        <v>7.5413665865296341E-7</v>
      </c>
      <c r="DN7350" s="81">
        <v>7.5413665865296341E-7</v>
      </c>
      <c r="DO7350" s="81">
        <v>0</v>
      </c>
      <c r="DP7350" s="81">
        <v>7.5413665865296341E-7</v>
      </c>
      <c r="DQ7350" s="81">
        <v>7.5413665865296341E-7</v>
      </c>
      <c r="DR7350" s="81">
        <v>0</v>
      </c>
      <c r="DS7350" s="81">
        <v>7.5413665865296341E-7</v>
      </c>
      <c r="DT7350" s="81">
        <v>7.5413665865296341E-7</v>
      </c>
      <c r="DU7350" s="81">
        <v>0</v>
      </c>
      <c r="DV7350" s="81">
        <v>0</v>
      </c>
      <c r="DW7350" s="81">
        <v>0</v>
      </c>
      <c r="GE7350" s="81" t="s">
        <v>449</v>
      </c>
      <c r="GF7350" s="81" t="s">
        <v>155</v>
      </c>
      <c r="GG7350" s="81" t="s">
        <v>520</v>
      </c>
      <c r="GH7350" s="81" t="s">
        <v>452</v>
      </c>
      <c r="GI7350" s="81">
        <v>2020</v>
      </c>
      <c r="GJ7350" s="81" t="s">
        <v>201</v>
      </c>
      <c r="GK7350" s="81">
        <v>0.69641821681223204</v>
      </c>
      <c r="GL7350" s="81">
        <v>1130.076335</v>
      </c>
      <c r="GM7350" s="81">
        <v>2020</v>
      </c>
      <c r="GN7350" s="81" t="s">
        <v>173</v>
      </c>
      <c r="GO7350" s="81">
        <v>1.1148832299820636E-2</v>
      </c>
      <c r="GP7350" s="81">
        <v>10</v>
      </c>
      <c r="GQ7350" s="81">
        <v>0</v>
      </c>
      <c r="GR7350" s="81" t="s">
        <v>448</v>
      </c>
      <c r="GS7350" s="81">
        <v>1.1148832299820636E-2</v>
      </c>
      <c r="GT7350" s="81">
        <v>7.7642499097797038E-3</v>
      </c>
      <c r="GU7350" s="81">
        <v>0</v>
      </c>
      <c r="GV7350" s="81">
        <v>0</v>
      </c>
      <c r="GW7350" s="81">
        <v>0</v>
      </c>
      <c r="GX7350" s="81">
        <v>0</v>
      </c>
      <c r="GY7350" s="81">
        <v>0</v>
      </c>
      <c r="GZ7350" s="81">
        <v>0</v>
      </c>
    </row>
    <row r="7351" spans="98:208" x14ac:dyDescent="0.25">
      <c r="CT7351" s="81" t="s">
        <v>155</v>
      </c>
      <c r="CU7351" s="81" t="s">
        <v>507</v>
      </c>
      <c r="CV7351" s="81" t="s">
        <v>457</v>
      </c>
      <c r="CW7351" s="81">
        <v>2023</v>
      </c>
      <c r="CX7351" s="81">
        <v>0</v>
      </c>
      <c r="CY7351" s="81">
        <v>0</v>
      </c>
      <c r="CZ7351" s="81">
        <v>0</v>
      </c>
      <c r="DA7351" s="81">
        <v>0</v>
      </c>
      <c r="DB7351" s="81">
        <v>14664.63755644202</v>
      </c>
      <c r="DC7351" s="81">
        <v>233.23007680802439</v>
      </c>
      <c r="DD7351" s="81">
        <v>8896.5159934318635</v>
      </c>
      <c r="DE7351" s="81">
        <v>5534.8914862021275</v>
      </c>
      <c r="DF7351" s="81">
        <v>2.6002430136069501</v>
      </c>
      <c r="DG7351" s="81">
        <v>2.6002430136069501</v>
      </c>
      <c r="DH7351" s="81">
        <v>2.6002430136069501</v>
      </c>
      <c r="DI7351" s="81">
        <v>2.6002430136069501</v>
      </c>
      <c r="DJ7351" s="81">
        <v>3.043821031827475E-7</v>
      </c>
      <c r="DL7351" s="81">
        <v>0</v>
      </c>
      <c r="DM7351" s="81">
        <v>7.9146743726792901E-7</v>
      </c>
      <c r="DN7351" s="81">
        <v>7.9146743726792901E-7</v>
      </c>
      <c r="DO7351" s="81">
        <v>0</v>
      </c>
      <c r="DP7351" s="81">
        <v>7.9146743726792901E-7</v>
      </c>
      <c r="DQ7351" s="81">
        <v>7.9146743726792901E-7</v>
      </c>
      <c r="DR7351" s="81">
        <v>0</v>
      </c>
      <c r="DS7351" s="81">
        <v>7.9146743726792901E-7</v>
      </c>
      <c r="DT7351" s="81">
        <v>7.9146743726792901E-7</v>
      </c>
      <c r="DU7351" s="81">
        <v>0</v>
      </c>
      <c r="DV7351" s="81">
        <v>7.9146743726792901E-7</v>
      </c>
      <c r="DW7351" s="81">
        <v>7.9146743726792901E-7</v>
      </c>
      <c r="GE7351" s="81" t="s">
        <v>449</v>
      </c>
      <c r="GF7351" s="81" t="s">
        <v>155</v>
      </c>
      <c r="GG7351" s="81" t="s">
        <v>520</v>
      </c>
      <c r="GH7351" s="81" t="s">
        <v>453</v>
      </c>
      <c r="GI7351" s="81">
        <v>2020</v>
      </c>
      <c r="GJ7351" s="81" t="s">
        <v>201</v>
      </c>
      <c r="GK7351" s="81">
        <v>3.6425060683954423E-2</v>
      </c>
      <c r="GL7351" s="81">
        <v>1130.076335</v>
      </c>
      <c r="GM7351" s="81">
        <v>2020</v>
      </c>
      <c r="GN7351" s="81" t="s">
        <v>173</v>
      </c>
      <c r="GO7351" s="81">
        <v>1.1148832299820636E-2</v>
      </c>
      <c r="GP7351" s="81">
        <v>10</v>
      </c>
      <c r="GQ7351" s="81">
        <v>0</v>
      </c>
      <c r="GR7351" s="81" t="s">
        <v>448</v>
      </c>
      <c r="GS7351" s="81">
        <v>1.1148832299820636E-2</v>
      </c>
      <c r="GT7351" s="81">
        <v>4.0609689307619784E-4</v>
      </c>
      <c r="GU7351" s="81">
        <v>0</v>
      </c>
      <c r="GV7351" s="81">
        <v>0</v>
      </c>
      <c r="GW7351" s="81">
        <v>0</v>
      </c>
      <c r="GX7351" s="81">
        <v>0</v>
      </c>
      <c r="GY7351" s="81">
        <v>0</v>
      </c>
      <c r="GZ7351" s="81">
        <v>0</v>
      </c>
    </row>
    <row r="7352" spans="98:208" x14ac:dyDescent="0.25">
      <c r="CT7352" s="81" t="s">
        <v>155</v>
      </c>
      <c r="CU7352" s="81" t="s">
        <v>507</v>
      </c>
      <c r="CV7352" s="81" t="s">
        <v>457</v>
      </c>
      <c r="CW7352" s="81">
        <v>2024</v>
      </c>
      <c r="CX7352" s="81">
        <v>0</v>
      </c>
      <c r="CY7352" s="81">
        <v>0</v>
      </c>
      <c r="CZ7352" s="81">
        <v>0</v>
      </c>
      <c r="DA7352" s="81">
        <v>0</v>
      </c>
      <c r="DB7352" s="81">
        <v>14664.63755644202</v>
      </c>
      <c r="DC7352" s="81">
        <v>233.23007680802439</v>
      </c>
      <c r="DD7352" s="81">
        <v>8896.5159934318635</v>
      </c>
      <c r="DE7352" s="81">
        <v>5534.8914862021275</v>
      </c>
      <c r="DF7352" s="81">
        <v>2.6002430136069501</v>
      </c>
      <c r="DG7352" s="81">
        <v>2.6002430136069501</v>
      </c>
      <c r="DH7352" s="81">
        <v>2.6002430136069501</v>
      </c>
      <c r="DI7352" s="81">
        <v>2.6002430136069501</v>
      </c>
      <c r="DJ7352" s="81">
        <v>3.043821031827475E-7</v>
      </c>
      <c r="DL7352" s="81">
        <v>0</v>
      </c>
      <c r="DM7352" s="81">
        <v>7.9146743726792901E-7</v>
      </c>
      <c r="DN7352" s="81">
        <v>7.9146743726792901E-7</v>
      </c>
      <c r="DO7352" s="81">
        <v>0</v>
      </c>
      <c r="DP7352" s="81">
        <v>7.9146743726792901E-7</v>
      </c>
      <c r="DQ7352" s="81">
        <v>7.9146743726792901E-7</v>
      </c>
      <c r="DR7352" s="81">
        <v>0</v>
      </c>
      <c r="DS7352" s="81">
        <v>7.9146743726792901E-7</v>
      </c>
      <c r="DT7352" s="81">
        <v>7.9146743726792901E-7</v>
      </c>
      <c r="DU7352" s="81">
        <v>0</v>
      </c>
      <c r="DV7352" s="81">
        <v>7.9146743726792901E-7</v>
      </c>
      <c r="DW7352" s="81">
        <v>7.9146743726792901E-7</v>
      </c>
      <c r="GE7352" s="81" t="s">
        <v>449</v>
      </c>
      <c r="GF7352" s="81" t="s">
        <v>155</v>
      </c>
      <c r="GG7352" s="81" t="s">
        <v>520</v>
      </c>
      <c r="GH7352" s="81" t="s">
        <v>454</v>
      </c>
      <c r="GI7352" s="81">
        <v>2020</v>
      </c>
      <c r="GJ7352" s="81" t="s">
        <v>201</v>
      </c>
      <c r="GK7352" s="81">
        <v>409.22373582044048</v>
      </c>
      <c r="GL7352" s="81">
        <v>1130.076335</v>
      </c>
      <c r="GM7352" s="81">
        <v>2020</v>
      </c>
      <c r="GN7352" s="81" t="s">
        <v>173</v>
      </c>
      <c r="GO7352" s="81">
        <v>1.1148832299820636E-2</v>
      </c>
      <c r="GP7352" s="81">
        <v>10</v>
      </c>
      <c r="GQ7352" s="81">
        <v>0</v>
      </c>
      <c r="GR7352" s="81" t="s">
        <v>448</v>
      </c>
      <c r="GS7352" s="81">
        <v>1.1148832299820636E-2</v>
      </c>
      <c r="GT7352" s="81">
        <v>4.5623668037681941</v>
      </c>
      <c r="GU7352" s="81">
        <v>0</v>
      </c>
      <c r="GV7352" s="81">
        <v>0</v>
      </c>
      <c r="GW7352" s="81">
        <v>0</v>
      </c>
      <c r="GX7352" s="81">
        <v>0</v>
      </c>
      <c r="GY7352" s="81">
        <v>0</v>
      </c>
      <c r="GZ7352" s="81">
        <v>0</v>
      </c>
    </row>
    <row r="7353" spans="98:208" x14ac:dyDescent="0.25">
      <c r="CT7353" s="81" t="s">
        <v>155</v>
      </c>
      <c r="CU7353" s="81" t="s">
        <v>507</v>
      </c>
      <c r="CV7353" s="81" t="s">
        <v>457</v>
      </c>
      <c r="CW7353" s="81">
        <v>2025</v>
      </c>
      <c r="CX7353" s="81">
        <v>0</v>
      </c>
      <c r="CY7353" s="81">
        <v>0</v>
      </c>
      <c r="CZ7353" s="81">
        <v>0</v>
      </c>
      <c r="DA7353" s="81">
        <v>0</v>
      </c>
      <c r="DB7353" s="81">
        <v>14664.63755644202</v>
      </c>
      <c r="DC7353" s="81">
        <v>233.23007680802439</v>
      </c>
      <c r="DD7353" s="81">
        <v>8896.5159934318635</v>
      </c>
      <c r="DE7353" s="81">
        <v>5534.8914862021275</v>
      </c>
      <c r="DF7353" s="81">
        <v>2.6002430136069501</v>
      </c>
      <c r="DG7353" s="81">
        <v>2.6002430136069501</v>
      </c>
      <c r="DH7353" s="81">
        <v>2.6002430136069501</v>
      </c>
      <c r="DI7353" s="81">
        <v>2.6002430136069501</v>
      </c>
      <c r="DJ7353" s="81">
        <v>3.043821031827475E-7</v>
      </c>
      <c r="DL7353" s="81">
        <v>0</v>
      </c>
      <c r="DM7353" s="81">
        <v>7.9146743726792901E-7</v>
      </c>
      <c r="DN7353" s="81">
        <v>7.9146743726792901E-7</v>
      </c>
      <c r="DO7353" s="81">
        <v>0</v>
      </c>
      <c r="DP7353" s="81">
        <v>7.9146743726792901E-7</v>
      </c>
      <c r="DQ7353" s="81">
        <v>7.9146743726792901E-7</v>
      </c>
      <c r="DR7353" s="81">
        <v>0</v>
      </c>
      <c r="DS7353" s="81">
        <v>7.9146743726792901E-7</v>
      </c>
      <c r="DT7353" s="81">
        <v>7.9146743726792901E-7</v>
      </c>
      <c r="DU7353" s="81">
        <v>0</v>
      </c>
      <c r="DV7353" s="81">
        <v>7.9146743726792901E-7</v>
      </c>
      <c r="DW7353" s="81">
        <v>7.9146743726792901E-7</v>
      </c>
      <c r="GE7353" s="81" t="s">
        <v>449</v>
      </c>
      <c r="GF7353" s="81" t="s">
        <v>155</v>
      </c>
      <c r="GG7353" s="81" t="s">
        <v>520</v>
      </c>
      <c r="GH7353" s="81" t="s">
        <v>455</v>
      </c>
      <c r="GI7353" s="81">
        <v>2020</v>
      </c>
      <c r="GJ7353" s="81" t="s">
        <v>201</v>
      </c>
      <c r="GK7353" s="81">
        <v>409.22373582043878</v>
      </c>
      <c r="GL7353" s="81">
        <v>1130.076335</v>
      </c>
      <c r="GM7353" s="81">
        <v>2020</v>
      </c>
      <c r="GN7353" s="81" t="s">
        <v>173</v>
      </c>
      <c r="GO7353" s="81">
        <v>1.1148832299820636E-2</v>
      </c>
      <c r="GP7353" s="81">
        <v>10</v>
      </c>
      <c r="GQ7353" s="81">
        <v>0</v>
      </c>
      <c r="GR7353" s="81" t="s">
        <v>448</v>
      </c>
      <c r="GS7353" s="81">
        <v>1.1148832299820636E-2</v>
      </c>
      <c r="GT7353" s="81">
        <v>4.5623668037681746</v>
      </c>
      <c r="GU7353" s="81">
        <v>0</v>
      </c>
      <c r="GV7353" s="81">
        <v>0</v>
      </c>
      <c r="GW7353" s="81">
        <v>0</v>
      </c>
      <c r="GX7353" s="81">
        <v>0</v>
      </c>
      <c r="GY7353" s="81">
        <v>0</v>
      </c>
      <c r="GZ7353" s="81">
        <v>0</v>
      </c>
    </row>
    <row r="7354" spans="98:208" x14ac:dyDescent="0.25">
      <c r="CT7354" s="81" t="s">
        <v>155</v>
      </c>
      <c r="CU7354" s="81" t="s">
        <v>507</v>
      </c>
      <c r="CV7354" s="81" t="s">
        <v>457</v>
      </c>
      <c r="CW7354" s="81">
        <v>2026</v>
      </c>
      <c r="CX7354" s="81">
        <v>0</v>
      </c>
      <c r="CY7354" s="81">
        <v>0</v>
      </c>
      <c r="CZ7354" s="81">
        <v>0</v>
      </c>
      <c r="DA7354" s="81">
        <v>0</v>
      </c>
      <c r="DB7354" s="81">
        <v>14664.63755644202</v>
      </c>
      <c r="DC7354" s="81">
        <v>233.23007680802439</v>
      </c>
      <c r="DD7354" s="81">
        <v>8896.5159934318635</v>
      </c>
      <c r="DE7354" s="81">
        <v>5534.8914862021275</v>
      </c>
      <c r="DF7354" s="81">
        <v>2.6002430136069501</v>
      </c>
      <c r="DG7354" s="81">
        <v>2.6002430136069501</v>
      </c>
      <c r="DH7354" s="81">
        <v>2.6002430136069501</v>
      </c>
      <c r="DI7354" s="81">
        <v>2.6002430136069501</v>
      </c>
      <c r="DJ7354" s="81">
        <v>3.043821031827475E-7</v>
      </c>
      <c r="DL7354" s="81">
        <v>0</v>
      </c>
      <c r="DM7354" s="81">
        <v>7.9146743726792901E-7</v>
      </c>
      <c r="DN7354" s="81">
        <v>7.9146743726792901E-7</v>
      </c>
      <c r="DO7354" s="81">
        <v>0</v>
      </c>
      <c r="DP7354" s="81">
        <v>7.9146743726792901E-7</v>
      </c>
      <c r="DQ7354" s="81">
        <v>7.9146743726792901E-7</v>
      </c>
      <c r="DR7354" s="81">
        <v>0</v>
      </c>
      <c r="DS7354" s="81">
        <v>7.9146743726792901E-7</v>
      </c>
      <c r="DT7354" s="81">
        <v>7.9146743726792901E-7</v>
      </c>
      <c r="DU7354" s="81">
        <v>0</v>
      </c>
      <c r="DV7354" s="81">
        <v>7.9146743726792901E-7</v>
      </c>
      <c r="DW7354" s="81">
        <v>7.9146743726792901E-7</v>
      </c>
      <c r="GE7354" s="81" t="s">
        <v>449</v>
      </c>
      <c r="GF7354" s="81" t="s">
        <v>155</v>
      </c>
      <c r="GG7354" s="81" t="s">
        <v>521</v>
      </c>
      <c r="GH7354" s="81" t="s">
        <v>457</v>
      </c>
      <c r="GI7354" s="81">
        <v>2020</v>
      </c>
      <c r="GJ7354" s="81" t="s">
        <v>201</v>
      </c>
      <c r="GK7354" s="81">
        <v>222.22942162783499</v>
      </c>
      <c r="GL7354" s="81">
        <v>1453.2434490000001</v>
      </c>
      <c r="GM7354" s="81">
        <v>2020</v>
      </c>
      <c r="GN7354" s="81" t="s">
        <v>173</v>
      </c>
      <c r="GO7354" s="81">
        <v>1.1148832299820636E-2</v>
      </c>
      <c r="GP7354" s="81">
        <v>10</v>
      </c>
      <c r="GQ7354" s="81">
        <v>0</v>
      </c>
      <c r="GR7354" s="81" t="s">
        <v>448</v>
      </c>
      <c r="GS7354" s="81">
        <v>1.1148832299820636E-2</v>
      </c>
      <c r="GT7354" s="81">
        <v>2.4775985538148655</v>
      </c>
      <c r="GU7354" s="81">
        <v>0</v>
      </c>
      <c r="GV7354" s="81">
        <v>0</v>
      </c>
      <c r="GW7354" s="81">
        <v>0</v>
      </c>
      <c r="GX7354" s="81">
        <v>0</v>
      </c>
      <c r="GY7354" s="81">
        <v>0</v>
      </c>
      <c r="GZ7354" s="81">
        <v>0</v>
      </c>
    </row>
    <row r="7355" spans="98:208" x14ac:dyDescent="0.25">
      <c r="CT7355" s="81" t="s">
        <v>155</v>
      </c>
      <c r="CU7355" s="81" t="s">
        <v>507</v>
      </c>
      <c r="CV7355" s="81" t="s">
        <v>457</v>
      </c>
      <c r="CW7355" s="81">
        <v>2027</v>
      </c>
      <c r="CX7355" s="81">
        <v>0</v>
      </c>
      <c r="CY7355" s="81">
        <v>0</v>
      </c>
      <c r="CZ7355" s="81">
        <v>0</v>
      </c>
      <c r="DA7355" s="81">
        <v>0</v>
      </c>
      <c r="DB7355" s="81">
        <v>14664.63755644202</v>
      </c>
      <c r="DC7355" s="81">
        <v>233.23007680802439</v>
      </c>
      <c r="DD7355" s="81">
        <v>8896.5159934318635</v>
      </c>
      <c r="DE7355" s="81">
        <v>5534.8914862021275</v>
      </c>
      <c r="DF7355" s="81">
        <v>2.6002430136069501</v>
      </c>
      <c r="DG7355" s="81">
        <v>2.6002430136069501</v>
      </c>
      <c r="DH7355" s="81">
        <v>2.6002430136069501</v>
      </c>
      <c r="DI7355" s="81">
        <v>2.6002430136069501</v>
      </c>
      <c r="DJ7355" s="81">
        <v>3.043821031827475E-7</v>
      </c>
      <c r="DL7355" s="81">
        <v>0</v>
      </c>
      <c r="DM7355" s="81">
        <v>7.9146743726792901E-7</v>
      </c>
      <c r="DN7355" s="81">
        <v>7.9146743726792901E-7</v>
      </c>
      <c r="DO7355" s="81">
        <v>0</v>
      </c>
      <c r="DP7355" s="81">
        <v>7.9146743726792901E-7</v>
      </c>
      <c r="DQ7355" s="81">
        <v>7.9146743726792901E-7</v>
      </c>
      <c r="DR7355" s="81">
        <v>0</v>
      </c>
      <c r="DS7355" s="81">
        <v>7.9146743726792901E-7</v>
      </c>
      <c r="DT7355" s="81">
        <v>7.9146743726792901E-7</v>
      </c>
      <c r="DU7355" s="81">
        <v>0</v>
      </c>
      <c r="DV7355" s="81">
        <v>7.9146743726792901E-7</v>
      </c>
      <c r="DW7355" s="81">
        <v>7.9146743726792901E-7</v>
      </c>
      <c r="GE7355" s="81" t="s">
        <v>449</v>
      </c>
      <c r="GF7355" s="81" t="s">
        <v>155</v>
      </c>
      <c r="GG7355" s="81" t="s">
        <v>521</v>
      </c>
      <c r="GH7355" s="81" t="s">
        <v>458</v>
      </c>
      <c r="GI7355" s="81">
        <v>2020</v>
      </c>
      <c r="GJ7355" s="81" t="s">
        <v>201</v>
      </c>
      <c r="GK7355" s="81">
        <v>222.22942162783161</v>
      </c>
      <c r="GL7355" s="81">
        <v>1453.2434490000001</v>
      </c>
      <c r="GM7355" s="81">
        <v>2020</v>
      </c>
      <c r="GN7355" s="81" t="s">
        <v>173</v>
      </c>
      <c r="GO7355" s="81">
        <v>1.1148832299820636E-2</v>
      </c>
      <c r="GP7355" s="81">
        <v>10</v>
      </c>
      <c r="GQ7355" s="81">
        <v>0</v>
      </c>
      <c r="GR7355" s="81" t="s">
        <v>448</v>
      </c>
      <c r="GS7355" s="81">
        <v>1.1148832299820636E-2</v>
      </c>
      <c r="GT7355" s="81">
        <v>2.4775985538148277</v>
      </c>
      <c r="GU7355" s="81">
        <v>0</v>
      </c>
      <c r="GV7355" s="81">
        <v>0</v>
      </c>
      <c r="GW7355" s="81">
        <v>0</v>
      </c>
      <c r="GX7355" s="81">
        <v>0</v>
      </c>
      <c r="GY7355" s="81">
        <v>0</v>
      </c>
      <c r="GZ7355" s="81">
        <v>0</v>
      </c>
    </row>
    <row r="7356" spans="98:208" x14ac:dyDescent="0.25">
      <c r="CT7356" s="81" t="s">
        <v>155</v>
      </c>
      <c r="CU7356" s="81" t="s">
        <v>507</v>
      </c>
      <c r="CV7356" s="81" t="s">
        <v>457</v>
      </c>
      <c r="CW7356" s="81">
        <v>2028</v>
      </c>
      <c r="CX7356" s="81">
        <v>0</v>
      </c>
      <c r="CY7356" s="81">
        <v>0</v>
      </c>
      <c r="CZ7356" s="81">
        <v>0</v>
      </c>
      <c r="DA7356" s="81">
        <v>0</v>
      </c>
      <c r="DB7356" s="81">
        <v>15317.9909428216</v>
      </c>
      <c r="DC7356" s="81">
        <v>247.27299216503741</v>
      </c>
      <c r="DD7356" s="81">
        <v>9287.6490955479076</v>
      </c>
      <c r="DE7356" s="81">
        <v>5783.0688551086496</v>
      </c>
      <c r="DF7356" s="81">
        <v>2.7568051219228642</v>
      </c>
      <c r="DG7356" s="81">
        <v>2.7568051219228642</v>
      </c>
      <c r="DH7356" s="81">
        <v>2.7568051219228642</v>
      </c>
      <c r="DI7356" s="81">
        <v>2.7568051219228642</v>
      </c>
      <c r="DJ7356" s="81">
        <v>3.043821031827475E-7</v>
      </c>
      <c r="DL7356" s="81">
        <v>0</v>
      </c>
      <c r="DM7356" s="81">
        <v>8.3912214107585201E-7</v>
      </c>
      <c r="DN7356" s="81">
        <v>8.3912214107585201E-7</v>
      </c>
      <c r="DO7356" s="81">
        <v>0</v>
      </c>
      <c r="DP7356" s="81">
        <v>8.3912214107585201E-7</v>
      </c>
      <c r="DQ7356" s="81">
        <v>8.3912214107585201E-7</v>
      </c>
      <c r="DR7356" s="81">
        <v>0</v>
      </c>
      <c r="DS7356" s="81">
        <v>8.3912214107585201E-7</v>
      </c>
      <c r="DT7356" s="81">
        <v>8.3912214107585201E-7</v>
      </c>
      <c r="DU7356" s="81">
        <v>0</v>
      </c>
      <c r="DV7356" s="81">
        <v>8.3912214107585201E-7</v>
      </c>
      <c r="DW7356" s="81">
        <v>8.3912214107585201E-7</v>
      </c>
      <c r="GE7356" s="81" t="s">
        <v>449</v>
      </c>
      <c r="GF7356" s="81" t="s">
        <v>155</v>
      </c>
      <c r="GG7356" s="81" t="s">
        <v>521</v>
      </c>
      <c r="GH7356" s="81" t="s">
        <v>459</v>
      </c>
      <c r="GI7356" s="81">
        <v>2020</v>
      </c>
      <c r="GJ7356" s="81" t="s">
        <v>201</v>
      </c>
      <c r="GK7356" s="81">
        <v>0.6964182168122327</v>
      </c>
      <c r="GL7356" s="81">
        <v>1453.2434490000001</v>
      </c>
      <c r="GM7356" s="81">
        <v>2020</v>
      </c>
      <c r="GN7356" s="81" t="s">
        <v>173</v>
      </c>
      <c r="GO7356" s="81">
        <v>1.1148832299820636E-2</v>
      </c>
      <c r="GP7356" s="81">
        <v>10</v>
      </c>
      <c r="GQ7356" s="81">
        <v>0</v>
      </c>
      <c r="GR7356" s="81" t="s">
        <v>448</v>
      </c>
      <c r="GS7356" s="81">
        <v>1.1148832299820636E-2</v>
      </c>
      <c r="GT7356" s="81">
        <v>7.7642499097797107E-3</v>
      </c>
      <c r="GU7356" s="81">
        <v>0</v>
      </c>
      <c r="GV7356" s="81">
        <v>0</v>
      </c>
      <c r="GW7356" s="81">
        <v>0</v>
      </c>
      <c r="GX7356" s="81">
        <v>0</v>
      </c>
      <c r="GY7356" s="81">
        <v>0</v>
      </c>
      <c r="GZ7356" s="81">
        <v>0</v>
      </c>
    </row>
    <row r="7357" spans="98:208" x14ac:dyDescent="0.25">
      <c r="CT7357" s="81" t="s">
        <v>155</v>
      </c>
      <c r="CU7357" s="81" t="s">
        <v>507</v>
      </c>
      <c r="CV7357" s="81" t="s">
        <v>457</v>
      </c>
      <c r="CW7357" s="81">
        <v>2029</v>
      </c>
      <c r="CX7357" s="81">
        <v>0</v>
      </c>
      <c r="CY7357" s="81">
        <v>0</v>
      </c>
      <c r="CZ7357" s="81">
        <v>0</v>
      </c>
      <c r="DA7357" s="81">
        <v>0</v>
      </c>
      <c r="DB7357" s="81">
        <v>15317.9909428216</v>
      </c>
      <c r="DC7357" s="81">
        <v>247.27299216503741</v>
      </c>
      <c r="DD7357" s="81">
        <v>9287.6490955479076</v>
      </c>
      <c r="DE7357" s="81">
        <v>5783.0688551086496</v>
      </c>
      <c r="DF7357" s="81">
        <v>2.7568051219228642</v>
      </c>
      <c r="DG7357" s="81">
        <v>2.7568051219228642</v>
      </c>
      <c r="DH7357" s="81">
        <v>2.7568051219228642</v>
      </c>
      <c r="DI7357" s="81">
        <v>2.7568051219228642</v>
      </c>
      <c r="DJ7357" s="81">
        <v>3.043821031827475E-7</v>
      </c>
      <c r="DL7357" s="81">
        <v>0</v>
      </c>
      <c r="DM7357" s="81">
        <v>8.3912214107585201E-7</v>
      </c>
      <c r="DN7357" s="81">
        <v>8.3912214107585201E-7</v>
      </c>
      <c r="DO7357" s="81">
        <v>0</v>
      </c>
      <c r="DP7357" s="81">
        <v>8.3912214107585201E-7</v>
      </c>
      <c r="DQ7357" s="81">
        <v>8.3912214107585201E-7</v>
      </c>
      <c r="DR7357" s="81">
        <v>0</v>
      </c>
      <c r="DS7357" s="81">
        <v>8.3912214107585201E-7</v>
      </c>
      <c r="DT7357" s="81">
        <v>8.3912214107585201E-7</v>
      </c>
      <c r="DU7357" s="81">
        <v>0</v>
      </c>
      <c r="DV7357" s="81">
        <v>8.3912214107585201E-7</v>
      </c>
      <c r="DW7357" s="81">
        <v>8.3912214107585201E-7</v>
      </c>
      <c r="GE7357" s="81" t="s">
        <v>449</v>
      </c>
      <c r="GF7357" s="81" t="s">
        <v>155</v>
      </c>
      <c r="GG7357" s="81" t="s">
        <v>521</v>
      </c>
      <c r="GH7357" s="81" t="s">
        <v>460</v>
      </c>
      <c r="GI7357" s="81">
        <v>2020</v>
      </c>
      <c r="GJ7357" s="81" t="s">
        <v>201</v>
      </c>
      <c r="GK7357" s="81">
        <v>3.6425060683954492E-2</v>
      </c>
      <c r="GL7357" s="81">
        <v>1453.2434490000001</v>
      </c>
      <c r="GM7357" s="81">
        <v>2020</v>
      </c>
      <c r="GN7357" s="81" t="s">
        <v>173</v>
      </c>
      <c r="GO7357" s="81">
        <v>1.1148832299820636E-2</v>
      </c>
      <c r="GP7357" s="81">
        <v>10</v>
      </c>
      <c r="GQ7357" s="81">
        <v>0</v>
      </c>
      <c r="GR7357" s="81" t="s">
        <v>448</v>
      </c>
      <c r="GS7357" s="81">
        <v>1.1148832299820636E-2</v>
      </c>
      <c r="GT7357" s="81">
        <v>4.060968930761986E-4</v>
      </c>
      <c r="GU7357" s="81">
        <v>0</v>
      </c>
      <c r="GV7357" s="81">
        <v>0</v>
      </c>
      <c r="GW7357" s="81">
        <v>0</v>
      </c>
      <c r="GX7357" s="81">
        <v>0</v>
      </c>
      <c r="GY7357" s="81">
        <v>0</v>
      </c>
      <c r="GZ7357" s="81">
        <v>0</v>
      </c>
    </row>
    <row r="7358" spans="98:208" x14ac:dyDescent="0.25">
      <c r="CT7358" s="81" t="s">
        <v>155</v>
      </c>
      <c r="CU7358" s="81" t="s">
        <v>507</v>
      </c>
      <c r="CV7358" s="81" t="s">
        <v>457</v>
      </c>
      <c r="CW7358" s="81">
        <v>2030</v>
      </c>
      <c r="CX7358" s="81">
        <v>0</v>
      </c>
      <c r="CY7358" s="81">
        <v>0</v>
      </c>
      <c r="CZ7358" s="81">
        <v>0</v>
      </c>
      <c r="DA7358" s="81">
        <v>0</v>
      </c>
      <c r="DB7358" s="81">
        <v>15317.9909428216</v>
      </c>
      <c r="DC7358" s="81">
        <v>247.27299216503741</v>
      </c>
      <c r="DD7358" s="81">
        <v>9287.6490955479076</v>
      </c>
      <c r="DE7358" s="81">
        <v>5783.0688551086496</v>
      </c>
      <c r="DF7358" s="81">
        <v>0</v>
      </c>
      <c r="DG7358" s="81">
        <v>2.7568051219228642</v>
      </c>
      <c r="DH7358" s="81">
        <v>2.7568051219228642</v>
      </c>
      <c r="DI7358" s="81">
        <v>2.7568051219228642</v>
      </c>
      <c r="DJ7358" s="81">
        <v>3.043821031827475E-7</v>
      </c>
      <c r="DL7358" s="81">
        <v>0</v>
      </c>
      <c r="DM7358" s="81">
        <v>0</v>
      </c>
      <c r="DN7358" s="81">
        <v>0</v>
      </c>
      <c r="DO7358" s="81">
        <v>0</v>
      </c>
      <c r="DP7358" s="81">
        <v>8.3912214107585201E-7</v>
      </c>
      <c r="DQ7358" s="81">
        <v>8.3912214107585201E-7</v>
      </c>
      <c r="DR7358" s="81">
        <v>0</v>
      </c>
      <c r="DS7358" s="81">
        <v>8.3912214107585201E-7</v>
      </c>
      <c r="DT7358" s="81">
        <v>8.3912214107585201E-7</v>
      </c>
      <c r="DU7358" s="81">
        <v>0</v>
      </c>
      <c r="DV7358" s="81">
        <v>8.3912214107585201E-7</v>
      </c>
      <c r="DW7358" s="81">
        <v>8.3912214107585201E-7</v>
      </c>
      <c r="GE7358" s="81" t="s">
        <v>449</v>
      </c>
      <c r="GF7358" s="81" t="s">
        <v>155</v>
      </c>
      <c r="GG7358" s="81" t="s">
        <v>521</v>
      </c>
      <c r="GH7358" s="81" t="s">
        <v>461</v>
      </c>
      <c r="GI7358" s="81">
        <v>2020</v>
      </c>
      <c r="GJ7358" s="81" t="s">
        <v>201</v>
      </c>
      <c r="GK7358" s="81">
        <v>222.2294216278307</v>
      </c>
      <c r="GL7358" s="81">
        <v>1453.2434490000001</v>
      </c>
      <c r="GM7358" s="81">
        <v>2020</v>
      </c>
      <c r="GN7358" s="81" t="s">
        <v>173</v>
      </c>
      <c r="GO7358" s="81">
        <v>1.1148832299820636E-2</v>
      </c>
      <c r="GP7358" s="81">
        <v>10</v>
      </c>
      <c r="GQ7358" s="81">
        <v>0</v>
      </c>
      <c r="GR7358" s="81" t="s">
        <v>448</v>
      </c>
      <c r="GS7358" s="81">
        <v>1.1148832299820636E-2</v>
      </c>
      <c r="GT7358" s="81">
        <v>2.4775985538148175</v>
      </c>
      <c r="GU7358" s="81">
        <v>0</v>
      </c>
      <c r="GV7358" s="81">
        <v>0</v>
      </c>
      <c r="GW7358" s="81">
        <v>0</v>
      </c>
      <c r="GX7358" s="81">
        <v>0</v>
      </c>
      <c r="GY7358" s="81">
        <v>0</v>
      </c>
      <c r="GZ7358" s="81">
        <v>0</v>
      </c>
    </row>
    <row r="7359" spans="98:208" x14ac:dyDescent="0.25">
      <c r="CT7359" s="81" t="s">
        <v>155</v>
      </c>
      <c r="CU7359" s="81" t="s">
        <v>507</v>
      </c>
      <c r="CV7359" s="81" t="s">
        <v>457</v>
      </c>
      <c r="CW7359" s="81">
        <v>2031</v>
      </c>
      <c r="CX7359" s="81">
        <v>0</v>
      </c>
      <c r="CY7359" s="81">
        <v>0</v>
      </c>
      <c r="CZ7359" s="81">
        <v>0</v>
      </c>
      <c r="DA7359" s="81">
        <v>0</v>
      </c>
      <c r="DB7359" s="81">
        <v>15317.9909428216</v>
      </c>
      <c r="DC7359" s="81">
        <v>247.27299216503741</v>
      </c>
      <c r="DD7359" s="81">
        <v>9287.6490955479076</v>
      </c>
      <c r="DE7359" s="81">
        <v>5783.0688551086496</v>
      </c>
      <c r="DF7359" s="81">
        <v>0</v>
      </c>
      <c r="DG7359" s="81">
        <v>0</v>
      </c>
      <c r="DH7359" s="81">
        <v>2.7568051219228642</v>
      </c>
      <c r="DI7359" s="81">
        <v>2.7568051219228642</v>
      </c>
      <c r="DJ7359" s="81">
        <v>3.043821031827475E-7</v>
      </c>
      <c r="DL7359" s="81">
        <v>0</v>
      </c>
      <c r="DM7359" s="81">
        <v>0</v>
      </c>
      <c r="DN7359" s="81">
        <v>0</v>
      </c>
      <c r="DO7359" s="81">
        <v>0</v>
      </c>
      <c r="DP7359" s="81">
        <v>0</v>
      </c>
      <c r="DQ7359" s="81">
        <v>0</v>
      </c>
      <c r="DR7359" s="81">
        <v>0</v>
      </c>
      <c r="DS7359" s="81">
        <v>8.3912214107585201E-7</v>
      </c>
      <c r="DT7359" s="81">
        <v>8.3912214107585201E-7</v>
      </c>
      <c r="DU7359" s="81">
        <v>0</v>
      </c>
      <c r="DV7359" s="81">
        <v>8.3912214107585201E-7</v>
      </c>
      <c r="DW7359" s="81">
        <v>8.3912214107585201E-7</v>
      </c>
      <c r="GE7359" s="81" t="s">
        <v>449</v>
      </c>
      <c r="GF7359" s="81" t="s">
        <v>155</v>
      </c>
      <c r="GG7359" s="81" t="s">
        <v>521</v>
      </c>
      <c r="GH7359" s="81" t="s">
        <v>451</v>
      </c>
      <c r="GI7359" s="81">
        <v>2020</v>
      </c>
      <c r="GJ7359" s="81" t="s">
        <v>201</v>
      </c>
      <c r="GK7359" s="81">
        <v>222.22942162783289</v>
      </c>
      <c r="GL7359" s="81">
        <v>1453.2434490000001</v>
      </c>
      <c r="GM7359" s="81">
        <v>2020</v>
      </c>
      <c r="GN7359" s="81" t="s">
        <v>173</v>
      </c>
      <c r="GO7359" s="81">
        <v>1.1148832299820636E-2</v>
      </c>
      <c r="GP7359" s="81">
        <v>10</v>
      </c>
      <c r="GQ7359" s="81">
        <v>0</v>
      </c>
      <c r="GR7359" s="81" t="s">
        <v>448</v>
      </c>
      <c r="GS7359" s="81">
        <v>1.1148832299820636E-2</v>
      </c>
      <c r="GT7359" s="81">
        <v>2.477598553814842</v>
      </c>
      <c r="GU7359" s="81">
        <v>0</v>
      </c>
      <c r="GV7359" s="81">
        <v>0</v>
      </c>
      <c r="GW7359" s="81">
        <v>0</v>
      </c>
      <c r="GX7359" s="81">
        <v>0</v>
      </c>
      <c r="GY7359" s="81">
        <v>0</v>
      </c>
      <c r="GZ7359" s="81">
        <v>0</v>
      </c>
    </row>
    <row r="7360" spans="98:208" x14ac:dyDescent="0.25">
      <c r="CT7360" s="81" t="s">
        <v>155</v>
      </c>
      <c r="CU7360" s="81" t="s">
        <v>507</v>
      </c>
      <c r="CV7360" s="81" t="s">
        <v>457</v>
      </c>
      <c r="CW7360" s="81">
        <v>2032</v>
      </c>
      <c r="CX7360" s="81">
        <v>0</v>
      </c>
      <c r="CY7360" s="81">
        <v>0</v>
      </c>
      <c r="CZ7360" s="81">
        <v>0</v>
      </c>
      <c r="DA7360" s="81">
        <v>0</v>
      </c>
      <c r="DB7360" s="81">
        <v>15317.9909428216</v>
      </c>
      <c r="DC7360" s="81">
        <v>247.27299216503741</v>
      </c>
      <c r="DD7360" s="81">
        <v>9287.6490955479076</v>
      </c>
      <c r="DE7360" s="81">
        <v>5783.0688551086496</v>
      </c>
      <c r="DF7360" s="81">
        <v>0</v>
      </c>
      <c r="DG7360" s="81">
        <v>0</v>
      </c>
      <c r="DH7360" s="81">
        <v>0</v>
      </c>
      <c r="DI7360" s="81">
        <v>2.7568051219228642</v>
      </c>
      <c r="DJ7360" s="81">
        <v>3.043821031827475E-7</v>
      </c>
      <c r="DL7360" s="81">
        <v>0</v>
      </c>
      <c r="DM7360" s="81">
        <v>0</v>
      </c>
      <c r="DN7360" s="81">
        <v>0</v>
      </c>
      <c r="DO7360" s="81">
        <v>0</v>
      </c>
      <c r="DP7360" s="81">
        <v>0</v>
      </c>
      <c r="DQ7360" s="81">
        <v>0</v>
      </c>
      <c r="DR7360" s="81">
        <v>0</v>
      </c>
      <c r="DS7360" s="81">
        <v>0</v>
      </c>
      <c r="DT7360" s="81">
        <v>0</v>
      </c>
      <c r="DU7360" s="81">
        <v>0</v>
      </c>
      <c r="DV7360" s="81">
        <v>8.3912214107585201E-7</v>
      </c>
      <c r="DW7360" s="81">
        <v>8.3912214107585201E-7</v>
      </c>
      <c r="GE7360" s="81" t="s">
        <v>449</v>
      </c>
      <c r="GF7360" s="81" t="s">
        <v>155</v>
      </c>
      <c r="GG7360" s="81" t="s">
        <v>521</v>
      </c>
      <c r="GH7360" s="81" t="s">
        <v>452</v>
      </c>
      <c r="GI7360" s="81">
        <v>2020</v>
      </c>
      <c r="GJ7360" s="81" t="s">
        <v>201</v>
      </c>
      <c r="GK7360" s="81">
        <v>0.69641821681223204</v>
      </c>
      <c r="GL7360" s="81">
        <v>1453.2434490000001</v>
      </c>
      <c r="GM7360" s="81">
        <v>2020</v>
      </c>
      <c r="GN7360" s="81" t="s">
        <v>173</v>
      </c>
      <c r="GO7360" s="81">
        <v>1.1148832299820636E-2</v>
      </c>
      <c r="GP7360" s="81">
        <v>10</v>
      </c>
      <c r="GQ7360" s="81">
        <v>0</v>
      </c>
      <c r="GR7360" s="81" t="s">
        <v>448</v>
      </c>
      <c r="GS7360" s="81">
        <v>1.1148832299820636E-2</v>
      </c>
      <c r="GT7360" s="81">
        <v>7.7642499097797038E-3</v>
      </c>
      <c r="GU7360" s="81">
        <v>0</v>
      </c>
      <c r="GV7360" s="81">
        <v>0</v>
      </c>
      <c r="GW7360" s="81">
        <v>0</v>
      </c>
      <c r="GX7360" s="81">
        <v>0</v>
      </c>
      <c r="GY7360" s="81">
        <v>0</v>
      </c>
      <c r="GZ7360" s="81">
        <v>0</v>
      </c>
    </row>
    <row r="7361" spans="98:208" x14ac:dyDescent="0.25">
      <c r="CT7361" s="81" t="s">
        <v>155</v>
      </c>
      <c r="CU7361" s="81" t="s">
        <v>507</v>
      </c>
      <c r="CV7361" s="81" t="s">
        <v>458</v>
      </c>
      <c r="CW7361" s="81">
        <v>2020</v>
      </c>
      <c r="CX7361" s="81">
        <v>0</v>
      </c>
      <c r="CY7361" s="81">
        <v>0</v>
      </c>
      <c r="CZ7361" s="81">
        <v>0</v>
      </c>
      <c r="DA7361" s="81">
        <v>0</v>
      </c>
      <c r="DB7361" s="81">
        <v>8807.952230879011</v>
      </c>
      <c r="DC7361" s="81">
        <v>222.2294216279119</v>
      </c>
      <c r="DD7361" s="81">
        <v>8585.7228092510995</v>
      </c>
      <c r="DE7361" s="81">
        <v>0</v>
      </c>
      <c r="DF7361" s="81">
        <v>2.477598553815723</v>
      </c>
      <c r="DG7361" s="81">
        <v>0</v>
      </c>
      <c r="DH7361" s="81">
        <v>0</v>
      </c>
      <c r="DI7361" s="81">
        <v>0</v>
      </c>
      <c r="DJ7361" s="81">
        <v>3.043821031827475E-7</v>
      </c>
      <c r="DL7361" s="81">
        <v>0</v>
      </c>
      <c r="DM7361" s="81">
        <v>7.5413665865296341E-7</v>
      </c>
      <c r="DN7361" s="81">
        <v>7.5413665865296341E-7</v>
      </c>
      <c r="DO7361" s="81">
        <v>0</v>
      </c>
      <c r="DP7361" s="81">
        <v>0</v>
      </c>
      <c r="DQ7361" s="81">
        <v>0</v>
      </c>
      <c r="DR7361" s="81">
        <v>0</v>
      </c>
      <c r="DS7361" s="81">
        <v>0</v>
      </c>
      <c r="DT7361" s="81">
        <v>0</v>
      </c>
      <c r="DU7361" s="81">
        <v>0</v>
      </c>
      <c r="DV7361" s="81">
        <v>0</v>
      </c>
      <c r="DW7361" s="81">
        <v>0</v>
      </c>
      <c r="GE7361" s="81" t="s">
        <v>449</v>
      </c>
      <c r="GF7361" s="81" t="s">
        <v>155</v>
      </c>
      <c r="GG7361" s="81" t="s">
        <v>521</v>
      </c>
      <c r="GH7361" s="81" t="s">
        <v>453</v>
      </c>
      <c r="GI7361" s="81">
        <v>2020</v>
      </c>
      <c r="GJ7361" s="81" t="s">
        <v>201</v>
      </c>
      <c r="GK7361" s="81">
        <v>3.6425060683954402E-2</v>
      </c>
      <c r="GL7361" s="81">
        <v>1453.2434490000001</v>
      </c>
      <c r="GM7361" s="81">
        <v>2020</v>
      </c>
      <c r="GN7361" s="81" t="s">
        <v>173</v>
      </c>
      <c r="GO7361" s="81">
        <v>1.1148832299820636E-2</v>
      </c>
      <c r="GP7361" s="81">
        <v>10</v>
      </c>
      <c r="GQ7361" s="81">
        <v>0</v>
      </c>
      <c r="GR7361" s="81" t="s">
        <v>448</v>
      </c>
      <c r="GS7361" s="81">
        <v>1.1148832299820636E-2</v>
      </c>
      <c r="GT7361" s="81">
        <v>4.0609689307619757E-4</v>
      </c>
      <c r="GU7361" s="81">
        <v>0</v>
      </c>
      <c r="GV7361" s="81">
        <v>0</v>
      </c>
      <c r="GW7361" s="81">
        <v>0</v>
      </c>
      <c r="GX7361" s="81">
        <v>0</v>
      </c>
      <c r="GY7361" s="81">
        <v>0</v>
      </c>
      <c r="GZ7361" s="81">
        <v>0</v>
      </c>
    </row>
    <row r="7362" spans="98:208" x14ac:dyDescent="0.25">
      <c r="CT7362" s="81" t="s">
        <v>155</v>
      </c>
      <c r="CU7362" s="81" t="s">
        <v>507</v>
      </c>
      <c r="CV7362" s="81" t="s">
        <v>458</v>
      </c>
      <c r="CW7362" s="81">
        <v>2021</v>
      </c>
      <c r="CX7362" s="81">
        <v>0</v>
      </c>
      <c r="CY7362" s="81">
        <v>0</v>
      </c>
      <c r="CZ7362" s="81">
        <v>0</v>
      </c>
      <c r="DA7362" s="81">
        <v>0</v>
      </c>
      <c r="DB7362" s="81">
        <v>8807.952230879011</v>
      </c>
      <c r="DC7362" s="81">
        <v>222.2294216279119</v>
      </c>
      <c r="DD7362" s="81">
        <v>8585.7228092510995</v>
      </c>
      <c r="DE7362" s="81">
        <v>0</v>
      </c>
      <c r="DF7362" s="81">
        <v>2.477598553815723</v>
      </c>
      <c r="DG7362" s="81">
        <v>2.477598553815723</v>
      </c>
      <c r="DH7362" s="81">
        <v>0</v>
      </c>
      <c r="DI7362" s="81">
        <v>0</v>
      </c>
      <c r="DJ7362" s="81">
        <v>3.043821031827475E-7</v>
      </c>
      <c r="DL7362" s="81">
        <v>0</v>
      </c>
      <c r="DM7362" s="81">
        <v>7.5413665865296341E-7</v>
      </c>
      <c r="DN7362" s="81">
        <v>7.5413665865296341E-7</v>
      </c>
      <c r="DO7362" s="81">
        <v>0</v>
      </c>
      <c r="DP7362" s="81">
        <v>7.5413665865296341E-7</v>
      </c>
      <c r="DQ7362" s="81">
        <v>7.5413665865296341E-7</v>
      </c>
      <c r="DR7362" s="81">
        <v>0</v>
      </c>
      <c r="DS7362" s="81">
        <v>0</v>
      </c>
      <c r="DT7362" s="81">
        <v>0</v>
      </c>
      <c r="DU7362" s="81">
        <v>0</v>
      </c>
      <c r="DV7362" s="81">
        <v>0</v>
      </c>
      <c r="DW7362" s="81">
        <v>0</v>
      </c>
      <c r="GE7362" s="81" t="s">
        <v>449</v>
      </c>
      <c r="GF7362" s="81" t="s">
        <v>155</v>
      </c>
      <c r="GG7362" s="81" t="s">
        <v>521</v>
      </c>
      <c r="GH7362" s="81" t="s">
        <v>454</v>
      </c>
      <c r="GI7362" s="81">
        <v>2020</v>
      </c>
      <c r="GJ7362" s="81" t="s">
        <v>201</v>
      </c>
      <c r="GK7362" s="81">
        <v>409.22373582044048</v>
      </c>
      <c r="GL7362" s="81">
        <v>1453.2434490000001</v>
      </c>
      <c r="GM7362" s="81">
        <v>2020</v>
      </c>
      <c r="GN7362" s="81" t="s">
        <v>173</v>
      </c>
      <c r="GO7362" s="81">
        <v>1.1148832299820636E-2</v>
      </c>
      <c r="GP7362" s="81">
        <v>10</v>
      </c>
      <c r="GQ7362" s="81">
        <v>0</v>
      </c>
      <c r="GR7362" s="81" t="s">
        <v>448</v>
      </c>
      <c r="GS7362" s="81">
        <v>1.1148832299820636E-2</v>
      </c>
      <c r="GT7362" s="81">
        <v>4.5623668037681941</v>
      </c>
      <c r="GU7362" s="81">
        <v>0</v>
      </c>
      <c r="GV7362" s="81">
        <v>0</v>
      </c>
      <c r="GW7362" s="81">
        <v>0</v>
      </c>
      <c r="GX7362" s="81">
        <v>0</v>
      </c>
      <c r="GY7362" s="81">
        <v>0</v>
      </c>
      <c r="GZ7362" s="81">
        <v>0</v>
      </c>
    </row>
    <row r="7363" spans="98:208" x14ac:dyDescent="0.25">
      <c r="CT7363" s="81" t="s">
        <v>155</v>
      </c>
      <c r="CU7363" s="81" t="s">
        <v>507</v>
      </c>
      <c r="CV7363" s="81" t="s">
        <v>458</v>
      </c>
      <c r="CW7363" s="81">
        <v>2022</v>
      </c>
      <c r="CX7363" s="81">
        <v>0</v>
      </c>
      <c r="CY7363" s="81">
        <v>0</v>
      </c>
      <c r="CZ7363" s="81">
        <v>0</v>
      </c>
      <c r="DA7363" s="81">
        <v>0</v>
      </c>
      <c r="DB7363" s="81">
        <v>8807.952230879011</v>
      </c>
      <c r="DC7363" s="81">
        <v>222.2294216279119</v>
      </c>
      <c r="DD7363" s="81">
        <v>8585.7228092510995</v>
      </c>
      <c r="DE7363" s="81">
        <v>0</v>
      </c>
      <c r="DF7363" s="81">
        <v>2.477598553815723</v>
      </c>
      <c r="DG7363" s="81">
        <v>2.477598553815723</v>
      </c>
      <c r="DH7363" s="81">
        <v>2.477598553815723</v>
      </c>
      <c r="DI7363" s="81">
        <v>0</v>
      </c>
      <c r="DJ7363" s="81">
        <v>3.043821031827475E-7</v>
      </c>
      <c r="DL7363" s="81">
        <v>0</v>
      </c>
      <c r="DM7363" s="81">
        <v>7.5413665865296341E-7</v>
      </c>
      <c r="DN7363" s="81">
        <v>7.5413665865296341E-7</v>
      </c>
      <c r="DO7363" s="81">
        <v>0</v>
      </c>
      <c r="DP7363" s="81">
        <v>7.5413665865296341E-7</v>
      </c>
      <c r="DQ7363" s="81">
        <v>7.5413665865296341E-7</v>
      </c>
      <c r="DR7363" s="81">
        <v>0</v>
      </c>
      <c r="DS7363" s="81">
        <v>7.5413665865296341E-7</v>
      </c>
      <c r="DT7363" s="81">
        <v>7.5413665865296341E-7</v>
      </c>
      <c r="DU7363" s="81">
        <v>0</v>
      </c>
      <c r="DV7363" s="81">
        <v>0</v>
      </c>
      <c r="DW7363" s="81">
        <v>0</v>
      </c>
      <c r="GE7363" s="81" t="s">
        <v>449</v>
      </c>
      <c r="GF7363" s="81" t="s">
        <v>155</v>
      </c>
      <c r="GG7363" s="81" t="s">
        <v>521</v>
      </c>
      <c r="GH7363" s="81" t="s">
        <v>455</v>
      </c>
      <c r="GI7363" s="81">
        <v>2020</v>
      </c>
      <c r="GJ7363" s="81" t="s">
        <v>201</v>
      </c>
      <c r="GK7363" s="81">
        <v>409.22373582043451</v>
      </c>
      <c r="GL7363" s="81">
        <v>1453.2434490000001</v>
      </c>
      <c r="GM7363" s="81">
        <v>2020</v>
      </c>
      <c r="GN7363" s="81" t="s">
        <v>173</v>
      </c>
      <c r="GO7363" s="81">
        <v>1.1148832299820636E-2</v>
      </c>
      <c r="GP7363" s="81">
        <v>10</v>
      </c>
      <c r="GQ7363" s="81">
        <v>0</v>
      </c>
      <c r="GR7363" s="81" t="s">
        <v>448</v>
      </c>
      <c r="GS7363" s="81">
        <v>1.1148832299820636E-2</v>
      </c>
      <c r="GT7363" s="81">
        <v>4.5623668037681275</v>
      </c>
      <c r="GU7363" s="81">
        <v>0</v>
      </c>
      <c r="GV7363" s="81">
        <v>0</v>
      </c>
      <c r="GW7363" s="81">
        <v>0</v>
      </c>
      <c r="GX7363" s="81">
        <v>0</v>
      </c>
      <c r="GY7363" s="81">
        <v>0</v>
      </c>
      <c r="GZ7363" s="81">
        <v>0</v>
      </c>
    </row>
    <row r="7364" spans="98:208" x14ac:dyDescent="0.25">
      <c r="CT7364" s="81" t="s">
        <v>155</v>
      </c>
      <c r="CU7364" s="81" t="s">
        <v>507</v>
      </c>
      <c r="CV7364" s="81" t="s">
        <v>458</v>
      </c>
      <c r="CW7364" s="81">
        <v>2023</v>
      </c>
      <c r="CX7364" s="81">
        <v>0</v>
      </c>
      <c r="CY7364" s="81">
        <v>0</v>
      </c>
      <c r="CZ7364" s="81">
        <v>0</v>
      </c>
      <c r="DA7364" s="81">
        <v>0</v>
      </c>
      <c r="DB7364" s="81">
        <v>9129.7460702398894</v>
      </c>
      <c r="DC7364" s="81">
        <v>233.23007680802439</v>
      </c>
      <c r="DD7364" s="81">
        <v>8896.5159934318635</v>
      </c>
      <c r="DE7364" s="81">
        <v>0</v>
      </c>
      <c r="DF7364" s="81">
        <v>2.6002430136069501</v>
      </c>
      <c r="DG7364" s="81">
        <v>2.6002430136069501</v>
      </c>
      <c r="DH7364" s="81">
        <v>2.6002430136069501</v>
      </c>
      <c r="DI7364" s="81">
        <v>2.6002430136069501</v>
      </c>
      <c r="DJ7364" s="81">
        <v>3.043821031827475E-7</v>
      </c>
      <c r="DL7364" s="81">
        <v>0</v>
      </c>
      <c r="DM7364" s="81">
        <v>7.9146743726792901E-7</v>
      </c>
      <c r="DN7364" s="81">
        <v>7.9146743726792901E-7</v>
      </c>
      <c r="DO7364" s="81">
        <v>0</v>
      </c>
      <c r="DP7364" s="81">
        <v>7.9146743726792901E-7</v>
      </c>
      <c r="DQ7364" s="81">
        <v>7.9146743726792901E-7</v>
      </c>
      <c r="DR7364" s="81">
        <v>0</v>
      </c>
      <c r="DS7364" s="81">
        <v>7.9146743726792901E-7</v>
      </c>
      <c r="DT7364" s="81">
        <v>7.9146743726792901E-7</v>
      </c>
      <c r="DU7364" s="81">
        <v>0</v>
      </c>
      <c r="DV7364" s="81">
        <v>7.9146743726792901E-7</v>
      </c>
      <c r="DW7364" s="81">
        <v>7.9146743726792901E-7</v>
      </c>
      <c r="GE7364" s="81" t="s">
        <v>449</v>
      </c>
      <c r="GF7364" s="81" t="s">
        <v>155</v>
      </c>
      <c r="GG7364" s="81" t="s">
        <v>522</v>
      </c>
      <c r="GH7364" s="81" t="s">
        <v>457</v>
      </c>
      <c r="GI7364" s="81">
        <v>2020</v>
      </c>
      <c r="GJ7364" s="81" t="s">
        <v>201</v>
      </c>
      <c r="GK7364" s="81">
        <v>222.22942162783639</v>
      </c>
      <c r="GL7364" s="81">
        <v>500.98972500000002</v>
      </c>
      <c r="GM7364" s="81">
        <v>2020</v>
      </c>
      <c r="GN7364" s="81" t="s">
        <v>173</v>
      </c>
      <c r="GO7364" s="81">
        <v>1.1148832299820636E-2</v>
      </c>
      <c r="GP7364" s="81">
        <v>10</v>
      </c>
      <c r="GQ7364" s="81">
        <v>0</v>
      </c>
      <c r="GR7364" s="81" t="s">
        <v>448</v>
      </c>
      <c r="GS7364" s="81">
        <v>1.1148832299820636E-2</v>
      </c>
      <c r="GT7364" s="81">
        <v>2.477598553814881</v>
      </c>
      <c r="GU7364" s="81">
        <v>0</v>
      </c>
      <c r="GV7364" s="81">
        <v>0</v>
      </c>
      <c r="GW7364" s="81">
        <v>0</v>
      </c>
      <c r="GX7364" s="81">
        <v>0</v>
      </c>
      <c r="GY7364" s="81">
        <v>0</v>
      </c>
      <c r="GZ7364" s="81">
        <v>0</v>
      </c>
    </row>
    <row r="7365" spans="98:208" x14ac:dyDescent="0.25">
      <c r="CT7365" s="81" t="s">
        <v>155</v>
      </c>
      <c r="CU7365" s="81" t="s">
        <v>507</v>
      </c>
      <c r="CV7365" s="81" t="s">
        <v>458</v>
      </c>
      <c r="CW7365" s="81">
        <v>2024</v>
      </c>
      <c r="CX7365" s="81">
        <v>0</v>
      </c>
      <c r="CY7365" s="81">
        <v>0</v>
      </c>
      <c r="CZ7365" s="81">
        <v>0</v>
      </c>
      <c r="DA7365" s="81">
        <v>0</v>
      </c>
      <c r="DB7365" s="81">
        <v>9129.7460702398894</v>
      </c>
      <c r="DC7365" s="81">
        <v>233.23007680802439</v>
      </c>
      <c r="DD7365" s="81">
        <v>8896.5159934318635</v>
      </c>
      <c r="DE7365" s="81">
        <v>0</v>
      </c>
      <c r="DF7365" s="81">
        <v>2.6002430136069501</v>
      </c>
      <c r="DG7365" s="81">
        <v>2.6002430136069501</v>
      </c>
      <c r="DH7365" s="81">
        <v>2.6002430136069501</v>
      </c>
      <c r="DI7365" s="81">
        <v>2.6002430136069501</v>
      </c>
      <c r="DJ7365" s="81">
        <v>3.043821031827475E-7</v>
      </c>
      <c r="DL7365" s="81">
        <v>0</v>
      </c>
      <c r="DM7365" s="81">
        <v>7.9146743726792901E-7</v>
      </c>
      <c r="DN7365" s="81">
        <v>7.9146743726792901E-7</v>
      </c>
      <c r="DO7365" s="81">
        <v>0</v>
      </c>
      <c r="DP7365" s="81">
        <v>7.9146743726792901E-7</v>
      </c>
      <c r="DQ7365" s="81">
        <v>7.9146743726792901E-7</v>
      </c>
      <c r="DR7365" s="81">
        <v>0</v>
      </c>
      <c r="DS7365" s="81">
        <v>7.9146743726792901E-7</v>
      </c>
      <c r="DT7365" s="81">
        <v>7.9146743726792901E-7</v>
      </c>
      <c r="DU7365" s="81">
        <v>0</v>
      </c>
      <c r="DV7365" s="81">
        <v>7.9146743726792901E-7</v>
      </c>
      <c r="DW7365" s="81">
        <v>7.9146743726792901E-7</v>
      </c>
      <c r="GE7365" s="81" t="s">
        <v>449</v>
      </c>
      <c r="GF7365" s="81" t="s">
        <v>155</v>
      </c>
      <c r="GG7365" s="81" t="s">
        <v>522</v>
      </c>
      <c r="GH7365" s="81" t="s">
        <v>458</v>
      </c>
      <c r="GI7365" s="81">
        <v>2020</v>
      </c>
      <c r="GJ7365" s="81" t="s">
        <v>201</v>
      </c>
      <c r="GK7365" s="81">
        <v>222.2294216278359</v>
      </c>
      <c r="GL7365" s="81">
        <v>500.98972500000002</v>
      </c>
      <c r="GM7365" s="81">
        <v>2020</v>
      </c>
      <c r="GN7365" s="81" t="s">
        <v>173</v>
      </c>
      <c r="GO7365" s="81">
        <v>1.1148832299820636E-2</v>
      </c>
      <c r="GP7365" s="81">
        <v>10</v>
      </c>
      <c r="GQ7365" s="81">
        <v>0</v>
      </c>
      <c r="GR7365" s="81" t="s">
        <v>448</v>
      </c>
      <c r="GS7365" s="81">
        <v>1.1148832299820636E-2</v>
      </c>
      <c r="GT7365" s="81">
        <v>2.4775985538148757</v>
      </c>
      <c r="GU7365" s="81">
        <v>0</v>
      </c>
      <c r="GV7365" s="81">
        <v>0</v>
      </c>
      <c r="GW7365" s="81">
        <v>0</v>
      </c>
      <c r="GX7365" s="81">
        <v>0</v>
      </c>
      <c r="GY7365" s="81">
        <v>0</v>
      </c>
      <c r="GZ7365" s="81">
        <v>0</v>
      </c>
    </row>
    <row r="7366" spans="98:208" x14ac:dyDescent="0.25">
      <c r="CT7366" s="81" t="s">
        <v>155</v>
      </c>
      <c r="CU7366" s="81" t="s">
        <v>507</v>
      </c>
      <c r="CV7366" s="81" t="s">
        <v>458</v>
      </c>
      <c r="CW7366" s="81">
        <v>2025</v>
      </c>
      <c r="CX7366" s="81">
        <v>0</v>
      </c>
      <c r="CY7366" s="81">
        <v>0</v>
      </c>
      <c r="CZ7366" s="81">
        <v>0</v>
      </c>
      <c r="DA7366" s="81">
        <v>0</v>
      </c>
      <c r="DB7366" s="81">
        <v>9129.7460702398894</v>
      </c>
      <c r="DC7366" s="81">
        <v>233.23007680802439</v>
      </c>
      <c r="DD7366" s="81">
        <v>8896.5159934318635</v>
      </c>
      <c r="DE7366" s="81">
        <v>0</v>
      </c>
      <c r="DF7366" s="81">
        <v>2.6002430136069501</v>
      </c>
      <c r="DG7366" s="81">
        <v>2.6002430136069501</v>
      </c>
      <c r="DH7366" s="81">
        <v>2.6002430136069501</v>
      </c>
      <c r="DI7366" s="81">
        <v>2.6002430136069501</v>
      </c>
      <c r="DJ7366" s="81">
        <v>3.043821031827475E-7</v>
      </c>
      <c r="DL7366" s="81">
        <v>0</v>
      </c>
      <c r="DM7366" s="81">
        <v>7.9146743726792901E-7</v>
      </c>
      <c r="DN7366" s="81">
        <v>7.9146743726792901E-7</v>
      </c>
      <c r="DO7366" s="81">
        <v>0</v>
      </c>
      <c r="DP7366" s="81">
        <v>7.9146743726792901E-7</v>
      </c>
      <c r="DQ7366" s="81">
        <v>7.9146743726792901E-7</v>
      </c>
      <c r="DR7366" s="81">
        <v>0</v>
      </c>
      <c r="DS7366" s="81">
        <v>7.9146743726792901E-7</v>
      </c>
      <c r="DT7366" s="81">
        <v>7.9146743726792901E-7</v>
      </c>
      <c r="DU7366" s="81">
        <v>0</v>
      </c>
      <c r="DV7366" s="81">
        <v>7.9146743726792901E-7</v>
      </c>
      <c r="DW7366" s="81">
        <v>7.9146743726792901E-7</v>
      </c>
      <c r="GE7366" s="81" t="s">
        <v>449</v>
      </c>
      <c r="GF7366" s="81" t="s">
        <v>155</v>
      </c>
      <c r="GG7366" s="81" t="s">
        <v>522</v>
      </c>
      <c r="GH7366" s="81" t="s">
        <v>459</v>
      </c>
      <c r="GI7366" s="81">
        <v>2020</v>
      </c>
      <c r="GJ7366" s="81" t="s">
        <v>201</v>
      </c>
      <c r="GK7366" s="81">
        <v>0.69641821681223515</v>
      </c>
      <c r="GL7366" s="81">
        <v>500.98972500000002</v>
      </c>
      <c r="GM7366" s="81">
        <v>2020</v>
      </c>
      <c r="GN7366" s="81" t="s">
        <v>173</v>
      </c>
      <c r="GO7366" s="81">
        <v>1.1148832299820636E-2</v>
      </c>
      <c r="GP7366" s="81">
        <v>10</v>
      </c>
      <c r="GQ7366" s="81">
        <v>0</v>
      </c>
      <c r="GR7366" s="81" t="s">
        <v>448</v>
      </c>
      <c r="GS7366" s="81">
        <v>1.1148832299820636E-2</v>
      </c>
      <c r="GT7366" s="81">
        <v>7.7642499097797376E-3</v>
      </c>
      <c r="GU7366" s="81">
        <v>0</v>
      </c>
      <c r="GV7366" s="81">
        <v>0</v>
      </c>
      <c r="GW7366" s="81">
        <v>0</v>
      </c>
      <c r="GX7366" s="81">
        <v>0</v>
      </c>
      <c r="GY7366" s="81">
        <v>0</v>
      </c>
      <c r="GZ7366" s="81">
        <v>0</v>
      </c>
    </row>
    <row r="7367" spans="98:208" x14ac:dyDescent="0.25">
      <c r="CT7367" s="81" t="s">
        <v>155</v>
      </c>
      <c r="CU7367" s="81" t="s">
        <v>507</v>
      </c>
      <c r="CV7367" s="81" t="s">
        <v>458</v>
      </c>
      <c r="CW7367" s="81">
        <v>2026</v>
      </c>
      <c r="CX7367" s="81">
        <v>0</v>
      </c>
      <c r="CY7367" s="81">
        <v>0</v>
      </c>
      <c r="CZ7367" s="81">
        <v>0</v>
      </c>
      <c r="DA7367" s="81">
        <v>0</v>
      </c>
      <c r="DB7367" s="81">
        <v>9129.7460702398894</v>
      </c>
      <c r="DC7367" s="81">
        <v>233.23007680802439</v>
      </c>
      <c r="DD7367" s="81">
        <v>8896.5159934318635</v>
      </c>
      <c r="DE7367" s="81">
        <v>0</v>
      </c>
      <c r="DF7367" s="81">
        <v>2.6002430136069501</v>
      </c>
      <c r="DG7367" s="81">
        <v>2.6002430136069501</v>
      </c>
      <c r="DH7367" s="81">
        <v>2.6002430136069501</v>
      </c>
      <c r="DI7367" s="81">
        <v>2.6002430136069501</v>
      </c>
      <c r="DJ7367" s="81">
        <v>3.043821031827475E-7</v>
      </c>
      <c r="DL7367" s="81">
        <v>0</v>
      </c>
      <c r="DM7367" s="81">
        <v>7.9146743726792901E-7</v>
      </c>
      <c r="DN7367" s="81">
        <v>7.9146743726792901E-7</v>
      </c>
      <c r="DO7367" s="81">
        <v>0</v>
      </c>
      <c r="DP7367" s="81">
        <v>7.9146743726792901E-7</v>
      </c>
      <c r="DQ7367" s="81">
        <v>7.9146743726792901E-7</v>
      </c>
      <c r="DR7367" s="81">
        <v>0</v>
      </c>
      <c r="DS7367" s="81">
        <v>7.9146743726792901E-7</v>
      </c>
      <c r="DT7367" s="81">
        <v>7.9146743726792901E-7</v>
      </c>
      <c r="DU7367" s="81">
        <v>0</v>
      </c>
      <c r="DV7367" s="81">
        <v>7.9146743726792901E-7</v>
      </c>
      <c r="DW7367" s="81">
        <v>7.9146743726792901E-7</v>
      </c>
      <c r="GE7367" s="81" t="s">
        <v>449</v>
      </c>
      <c r="GF7367" s="81" t="s">
        <v>155</v>
      </c>
      <c r="GG7367" s="81" t="s">
        <v>522</v>
      </c>
      <c r="GH7367" s="81" t="s">
        <v>460</v>
      </c>
      <c r="GI7367" s="81">
        <v>2020</v>
      </c>
      <c r="GJ7367" s="81" t="s">
        <v>201</v>
      </c>
      <c r="GK7367" s="81">
        <v>3.642506068395452E-2</v>
      </c>
      <c r="GL7367" s="81">
        <v>500.98972500000002</v>
      </c>
      <c r="GM7367" s="81">
        <v>2020</v>
      </c>
      <c r="GN7367" s="81" t="s">
        <v>173</v>
      </c>
      <c r="GO7367" s="81">
        <v>1.1148832299820636E-2</v>
      </c>
      <c r="GP7367" s="81">
        <v>10</v>
      </c>
      <c r="GQ7367" s="81">
        <v>0</v>
      </c>
      <c r="GR7367" s="81" t="s">
        <v>448</v>
      </c>
      <c r="GS7367" s="81">
        <v>1.1148832299820636E-2</v>
      </c>
      <c r="GT7367" s="81">
        <v>4.0609689307619893E-4</v>
      </c>
      <c r="GU7367" s="81">
        <v>0</v>
      </c>
      <c r="GV7367" s="81">
        <v>0</v>
      </c>
      <c r="GW7367" s="81">
        <v>0</v>
      </c>
      <c r="GX7367" s="81">
        <v>0</v>
      </c>
      <c r="GY7367" s="81">
        <v>0</v>
      </c>
      <c r="GZ7367" s="81">
        <v>0</v>
      </c>
    </row>
    <row r="7368" spans="98:208" x14ac:dyDescent="0.25">
      <c r="CT7368" s="81" t="s">
        <v>155</v>
      </c>
      <c r="CU7368" s="81" t="s">
        <v>507</v>
      </c>
      <c r="CV7368" s="81" t="s">
        <v>458</v>
      </c>
      <c r="CW7368" s="81">
        <v>2027</v>
      </c>
      <c r="CX7368" s="81">
        <v>0</v>
      </c>
      <c r="CY7368" s="81">
        <v>0</v>
      </c>
      <c r="CZ7368" s="81">
        <v>0</v>
      </c>
      <c r="DA7368" s="81">
        <v>0</v>
      </c>
      <c r="DB7368" s="81">
        <v>9129.7460702398894</v>
      </c>
      <c r="DC7368" s="81">
        <v>233.23007680802439</v>
      </c>
      <c r="DD7368" s="81">
        <v>8896.5159934318635</v>
      </c>
      <c r="DE7368" s="81">
        <v>0</v>
      </c>
      <c r="DF7368" s="81">
        <v>2.6002430136069501</v>
      </c>
      <c r="DG7368" s="81">
        <v>2.6002430136069501</v>
      </c>
      <c r="DH7368" s="81">
        <v>2.6002430136069501</v>
      </c>
      <c r="DI7368" s="81">
        <v>2.6002430136069501</v>
      </c>
      <c r="DJ7368" s="81">
        <v>3.043821031827475E-7</v>
      </c>
      <c r="DL7368" s="81">
        <v>0</v>
      </c>
      <c r="DM7368" s="81">
        <v>7.9146743726792901E-7</v>
      </c>
      <c r="DN7368" s="81">
        <v>7.9146743726792901E-7</v>
      </c>
      <c r="DO7368" s="81">
        <v>0</v>
      </c>
      <c r="DP7368" s="81">
        <v>7.9146743726792901E-7</v>
      </c>
      <c r="DQ7368" s="81">
        <v>7.9146743726792901E-7</v>
      </c>
      <c r="DR7368" s="81">
        <v>0</v>
      </c>
      <c r="DS7368" s="81">
        <v>7.9146743726792901E-7</v>
      </c>
      <c r="DT7368" s="81">
        <v>7.9146743726792901E-7</v>
      </c>
      <c r="DU7368" s="81">
        <v>0</v>
      </c>
      <c r="DV7368" s="81">
        <v>7.9146743726792901E-7</v>
      </c>
      <c r="DW7368" s="81">
        <v>7.9146743726792901E-7</v>
      </c>
      <c r="GE7368" s="81" t="s">
        <v>449</v>
      </c>
      <c r="GF7368" s="81" t="s">
        <v>155</v>
      </c>
      <c r="GG7368" s="81" t="s">
        <v>522</v>
      </c>
      <c r="GH7368" s="81" t="s">
        <v>461</v>
      </c>
      <c r="GI7368" s="81">
        <v>2020</v>
      </c>
      <c r="GJ7368" s="81" t="s">
        <v>201</v>
      </c>
      <c r="GK7368" s="81">
        <v>222.22942162783099</v>
      </c>
      <c r="GL7368" s="81">
        <v>500.98972500000002</v>
      </c>
      <c r="GM7368" s="81">
        <v>2020</v>
      </c>
      <c r="GN7368" s="81" t="s">
        <v>173</v>
      </c>
      <c r="GO7368" s="81">
        <v>1.1148832299820636E-2</v>
      </c>
      <c r="GP7368" s="81">
        <v>10</v>
      </c>
      <c r="GQ7368" s="81">
        <v>0</v>
      </c>
      <c r="GR7368" s="81" t="s">
        <v>448</v>
      </c>
      <c r="GS7368" s="81">
        <v>1.1148832299820636E-2</v>
      </c>
      <c r="GT7368" s="81">
        <v>2.4775985538148206</v>
      </c>
      <c r="GU7368" s="81">
        <v>0</v>
      </c>
      <c r="GV7368" s="81">
        <v>0</v>
      </c>
      <c r="GW7368" s="81">
        <v>0</v>
      </c>
      <c r="GX7368" s="81">
        <v>0</v>
      </c>
      <c r="GY7368" s="81">
        <v>0</v>
      </c>
      <c r="GZ7368" s="81">
        <v>0</v>
      </c>
    </row>
    <row r="7369" spans="98:208" x14ac:dyDescent="0.25">
      <c r="CT7369" s="81" t="s">
        <v>155</v>
      </c>
      <c r="CU7369" s="81" t="s">
        <v>507</v>
      </c>
      <c r="CV7369" s="81" t="s">
        <v>458</v>
      </c>
      <c r="CW7369" s="81">
        <v>2028</v>
      </c>
      <c r="CX7369" s="81">
        <v>0</v>
      </c>
      <c r="CY7369" s="81">
        <v>0</v>
      </c>
      <c r="CZ7369" s="81">
        <v>0</v>
      </c>
      <c r="DA7369" s="81">
        <v>0</v>
      </c>
      <c r="DB7369" s="81">
        <v>9534.9220877129464</v>
      </c>
      <c r="DC7369" s="81">
        <v>247.27299216503741</v>
      </c>
      <c r="DD7369" s="81">
        <v>9287.6490955479076</v>
      </c>
      <c r="DE7369" s="81">
        <v>0</v>
      </c>
      <c r="DF7369" s="81">
        <v>2.7568051219228642</v>
      </c>
      <c r="DG7369" s="81">
        <v>2.7568051219228642</v>
      </c>
      <c r="DH7369" s="81">
        <v>2.7568051219228642</v>
      </c>
      <c r="DI7369" s="81">
        <v>2.7568051219228642</v>
      </c>
      <c r="DJ7369" s="81">
        <v>3.043821031827475E-7</v>
      </c>
      <c r="DL7369" s="81">
        <v>0</v>
      </c>
      <c r="DM7369" s="81">
        <v>8.3912214107585201E-7</v>
      </c>
      <c r="DN7369" s="81">
        <v>8.3912214107585201E-7</v>
      </c>
      <c r="DO7369" s="81">
        <v>0</v>
      </c>
      <c r="DP7369" s="81">
        <v>8.3912214107585201E-7</v>
      </c>
      <c r="DQ7369" s="81">
        <v>8.3912214107585201E-7</v>
      </c>
      <c r="DR7369" s="81">
        <v>0</v>
      </c>
      <c r="DS7369" s="81">
        <v>8.3912214107585201E-7</v>
      </c>
      <c r="DT7369" s="81">
        <v>8.3912214107585201E-7</v>
      </c>
      <c r="DU7369" s="81">
        <v>0</v>
      </c>
      <c r="DV7369" s="81">
        <v>8.3912214107585201E-7</v>
      </c>
      <c r="DW7369" s="81">
        <v>8.3912214107585201E-7</v>
      </c>
      <c r="GE7369" s="81" t="s">
        <v>449</v>
      </c>
      <c r="GF7369" s="81" t="s">
        <v>155</v>
      </c>
      <c r="GG7369" s="81" t="s">
        <v>522</v>
      </c>
      <c r="GH7369" s="81" t="s">
        <v>451</v>
      </c>
      <c r="GI7369" s="81">
        <v>2020</v>
      </c>
      <c r="GJ7369" s="81" t="s">
        <v>201</v>
      </c>
      <c r="GK7369" s="81">
        <v>222.2294216278319</v>
      </c>
      <c r="GL7369" s="81">
        <v>500.98972500000002</v>
      </c>
      <c r="GM7369" s="81">
        <v>2020</v>
      </c>
      <c r="GN7369" s="81" t="s">
        <v>173</v>
      </c>
      <c r="GO7369" s="81">
        <v>1.1148832299820636E-2</v>
      </c>
      <c r="GP7369" s="81">
        <v>10</v>
      </c>
      <c r="GQ7369" s="81">
        <v>0</v>
      </c>
      <c r="GR7369" s="81" t="s">
        <v>448</v>
      </c>
      <c r="GS7369" s="81">
        <v>1.1148832299820636E-2</v>
      </c>
      <c r="GT7369" s="81">
        <v>2.4775985538148309</v>
      </c>
      <c r="GU7369" s="81">
        <v>0</v>
      </c>
      <c r="GV7369" s="81">
        <v>0</v>
      </c>
      <c r="GW7369" s="81">
        <v>0</v>
      </c>
      <c r="GX7369" s="81">
        <v>0</v>
      </c>
      <c r="GY7369" s="81">
        <v>0</v>
      </c>
      <c r="GZ7369" s="81">
        <v>0</v>
      </c>
    </row>
    <row r="7370" spans="98:208" x14ac:dyDescent="0.25">
      <c r="CT7370" s="81" t="s">
        <v>155</v>
      </c>
      <c r="CU7370" s="81" t="s">
        <v>507</v>
      </c>
      <c r="CV7370" s="81" t="s">
        <v>458</v>
      </c>
      <c r="CW7370" s="81">
        <v>2029</v>
      </c>
      <c r="CX7370" s="81">
        <v>0</v>
      </c>
      <c r="CY7370" s="81">
        <v>0</v>
      </c>
      <c r="CZ7370" s="81">
        <v>0</v>
      </c>
      <c r="DA7370" s="81">
        <v>0</v>
      </c>
      <c r="DB7370" s="81">
        <v>9534.9220877129464</v>
      </c>
      <c r="DC7370" s="81">
        <v>247.27299216503741</v>
      </c>
      <c r="DD7370" s="81">
        <v>9287.6490955479076</v>
      </c>
      <c r="DE7370" s="81">
        <v>0</v>
      </c>
      <c r="DF7370" s="81">
        <v>2.7568051219228642</v>
      </c>
      <c r="DG7370" s="81">
        <v>2.7568051219228642</v>
      </c>
      <c r="DH7370" s="81">
        <v>2.7568051219228642</v>
      </c>
      <c r="DI7370" s="81">
        <v>2.7568051219228642</v>
      </c>
      <c r="DJ7370" s="81">
        <v>3.043821031827475E-7</v>
      </c>
      <c r="DL7370" s="81">
        <v>0</v>
      </c>
      <c r="DM7370" s="81">
        <v>8.3912214107585201E-7</v>
      </c>
      <c r="DN7370" s="81">
        <v>8.3912214107585201E-7</v>
      </c>
      <c r="DO7370" s="81">
        <v>0</v>
      </c>
      <c r="DP7370" s="81">
        <v>8.3912214107585201E-7</v>
      </c>
      <c r="DQ7370" s="81">
        <v>8.3912214107585201E-7</v>
      </c>
      <c r="DR7370" s="81">
        <v>0</v>
      </c>
      <c r="DS7370" s="81">
        <v>8.3912214107585201E-7</v>
      </c>
      <c r="DT7370" s="81">
        <v>8.3912214107585201E-7</v>
      </c>
      <c r="DU7370" s="81">
        <v>0</v>
      </c>
      <c r="DV7370" s="81">
        <v>8.3912214107585201E-7</v>
      </c>
      <c r="DW7370" s="81">
        <v>8.3912214107585201E-7</v>
      </c>
      <c r="GE7370" s="81" t="s">
        <v>449</v>
      </c>
      <c r="GF7370" s="81" t="s">
        <v>155</v>
      </c>
      <c r="GG7370" s="81" t="s">
        <v>522</v>
      </c>
      <c r="GH7370" s="81" t="s">
        <v>452</v>
      </c>
      <c r="GI7370" s="81">
        <v>2020</v>
      </c>
      <c r="GJ7370" s="81" t="s">
        <v>201</v>
      </c>
      <c r="GK7370" s="81">
        <v>0.69641821681223259</v>
      </c>
      <c r="GL7370" s="81">
        <v>500.98972500000002</v>
      </c>
      <c r="GM7370" s="81">
        <v>2020</v>
      </c>
      <c r="GN7370" s="81" t="s">
        <v>173</v>
      </c>
      <c r="GO7370" s="81">
        <v>1.1148832299820636E-2</v>
      </c>
      <c r="GP7370" s="81">
        <v>10</v>
      </c>
      <c r="GQ7370" s="81">
        <v>0</v>
      </c>
      <c r="GR7370" s="81" t="s">
        <v>448</v>
      </c>
      <c r="GS7370" s="81">
        <v>1.1148832299820636E-2</v>
      </c>
      <c r="GT7370" s="81">
        <v>7.7642499097797099E-3</v>
      </c>
      <c r="GU7370" s="81">
        <v>0</v>
      </c>
      <c r="GV7370" s="81">
        <v>0</v>
      </c>
      <c r="GW7370" s="81">
        <v>0</v>
      </c>
      <c r="GX7370" s="81">
        <v>0</v>
      </c>
      <c r="GY7370" s="81">
        <v>0</v>
      </c>
      <c r="GZ7370" s="81">
        <v>0</v>
      </c>
    </row>
    <row r="7371" spans="98:208" x14ac:dyDescent="0.25">
      <c r="CT7371" s="81" t="s">
        <v>155</v>
      </c>
      <c r="CU7371" s="81" t="s">
        <v>507</v>
      </c>
      <c r="CV7371" s="81" t="s">
        <v>458</v>
      </c>
      <c r="CW7371" s="81">
        <v>2030</v>
      </c>
      <c r="CX7371" s="81">
        <v>0</v>
      </c>
      <c r="CY7371" s="81">
        <v>0</v>
      </c>
      <c r="CZ7371" s="81">
        <v>0</v>
      </c>
      <c r="DA7371" s="81">
        <v>0</v>
      </c>
      <c r="DB7371" s="81">
        <v>9534.9220877129464</v>
      </c>
      <c r="DC7371" s="81">
        <v>247.27299216503741</v>
      </c>
      <c r="DD7371" s="81">
        <v>9287.6490955479076</v>
      </c>
      <c r="DE7371" s="81">
        <v>0</v>
      </c>
      <c r="DF7371" s="81">
        <v>0</v>
      </c>
      <c r="DG7371" s="81">
        <v>2.7568051219228642</v>
      </c>
      <c r="DH7371" s="81">
        <v>2.7568051219228642</v>
      </c>
      <c r="DI7371" s="81">
        <v>2.7568051219228642</v>
      </c>
      <c r="DJ7371" s="81">
        <v>3.043821031827475E-7</v>
      </c>
      <c r="DL7371" s="81">
        <v>0</v>
      </c>
      <c r="DM7371" s="81">
        <v>0</v>
      </c>
      <c r="DN7371" s="81">
        <v>0</v>
      </c>
      <c r="DO7371" s="81">
        <v>0</v>
      </c>
      <c r="DP7371" s="81">
        <v>8.3912214107585201E-7</v>
      </c>
      <c r="DQ7371" s="81">
        <v>8.3912214107585201E-7</v>
      </c>
      <c r="DR7371" s="81">
        <v>0</v>
      </c>
      <c r="DS7371" s="81">
        <v>8.3912214107585201E-7</v>
      </c>
      <c r="DT7371" s="81">
        <v>8.3912214107585201E-7</v>
      </c>
      <c r="DU7371" s="81">
        <v>0</v>
      </c>
      <c r="DV7371" s="81">
        <v>8.3912214107585201E-7</v>
      </c>
      <c r="DW7371" s="81">
        <v>8.3912214107585201E-7</v>
      </c>
      <c r="GE7371" s="81" t="s">
        <v>449</v>
      </c>
      <c r="GF7371" s="81" t="s">
        <v>155</v>
      </c>
      <c r="GG7371" s="81" t="s">
        <v>522</v>
      </c>
      <c r="GH7371" s="81" t="s">
        <v>453</v>
      </c>
      <c r="GI7371" s="81">
        <v>2020</v>
      </c>
      <c r="GJ7371" s="81" t="s">
        <v>201</v>
      </c>
      <c r="GK7371" s="81">
        <v>3.6425060683954368E-2</v>
      </c>
      <c r="GL7371" s="81">
        <v>500.98972500000002</v>
      </c>
      <c r="GM7371" s="81">
        <v>2020</v>
      </c>
      <c r="GN7371" s="81" t="s">
        <v>173</v>
      </c>
      <c r="GO7371" s="81">
        <v>1.1148832299820636E-2</v>
      </c>
      <c r="GP7371" s="81">
        <v>10</v>
      </c>
      <c r="GQ7371" s="81">
        <v>0</v>
      </c>
      <c r="GR7371" s="81" t="s">
        <v>448</v>
      </c>
      <c r="GS7371" s="81">
        <v>1.1148832299820636E-2</v>
      </c>
      <c r="GT7371" s="81">
        <v>4.0609689307619719E-4</v>
      </c>
      <c r="GU7371" s="81">
        <v>0</v>
      </c>
      <c r="GV7371" s="81">
        <v>0</v>
      </c>
      <c r="GW7371" s="81">
        <v>0</v>
      </c>
      <c r="GX7371" s="81">
        <v>0</v>
      </c>
      <c r="GY7371" s="81">
        <v>0</v>
      </c>
      <c r="GZ7371" s="81">
        <v>0</v>
      </c>
    </row>
    <row r="7372" spans="98:208" x14ac:dyDescent="0.25">
      <c r="CT7372" s="81" t="s">
        <v>155</v>
      </c>
      <c r="CU7372" s="81" t="s">
        <v>507</v>
      </c>
      <c r="CV7372" s="81" t="s">
        <v>458</v>
      </c>
      <c r="CW7372" s="81">
        <v>2031</v>
      </c>
      <c r="CX7372" s="81">
        <v>0</v>
      </c>
      <c r="CY7372" s="81">
        <v>0</v>
      </c>
      <c r="CZ7372" s="81">
        <v>0</v>
      </c>
      <c r="DA7372" s="81">
        <v>0</v>
      </c>
      <c r="DB7372" s="81">
        <v>9534.9220877129464</v>
      </c>
      <c r="DC7372" s="81">
        <v>247.27299216503741</v>
      </c>
      <c r="DD7372" s="81">
        <v>9287.6490955479076</v>
      </c>
      <c r="DE7372" s="81">
        <v>0</v>
      </c>
      <c r="DF7372" s="81">
        <v>0</v>
      </c>
      <c r="DG7372" s="81">
        <v>0</v>
      </c>
      <c r="DH7372" s="81">
        <v>2.7568051219228642</v>
      </c>
      <c r="DI7372" s="81">
        <v>2.7568051219228642</v>
      </c>
      <c r="DJ7372" s="81">
        <v>3.043821031827475E-7</v>
      </c>
      <c r="DL7372" s="81">
        <v>0</v>
      </c>
      <c r="DM7372" s="81">
        <v>0</v>
      </c>
      <c r="DN7372" s="81">
        <v>0</v>
      </c>
      <c r="DO7372" s="81">
        <v>0</v>
      </c>
      <c r="DP7372" s="81">
        <v>0</v>
      </c>
      <c r="DQ7372" s="81">
        <v>0</v>
      </c>
      <c r="DR7372" s="81">
        <v>0</v>
      </c>
      <c r="DS7372" s="81">
        <v>8.3912214107585201E-7</v>
      </c>
      <c r="DT7372" s="81">
        <v>8.3912214107585201E-7</v>
      </c>
      <c r="DU7372" s="81">
        <v>0</v>
      </c>
      <c r="DV7372" s="81">
        <v>8.3912214107585201E-7</v>
      </c>
      <c r="DW7372" s="81">
        <v>8.3912214107585201E-7</v>
      </c>
      <c r="GE7372" s="81" t="s">
        <v>449</v>
      </c>
      <c r="GF7372" s="81" t="s">
        <v>155</v>
      </c>
      <c r="GG7372" s="81" t="s">
        <v>522</v>
      </c>
      <c r="GH7372" s="81" t="s">
        <v>454</v>
      </c>
      <c r="GI7372" s="81">
        <v>2020</v>
      </c>
      <c r="GJ7372" s="81" t="s">
        <v>201</v>
      </c>
      <c r="GK7372" s="81">
        <v>409.22373582034851</v>
      </c>
      <c r="GL7372" s="81">
        <v>500.98972500000002</v>
      </c>
      <c r="GM7372" s="81">
        <v>2020</v>
      </c>
      <c r="GN7372" s="81" t="s">
        <v>173</v>
      </c>
      <c r="GO7372" s="81">
        <v>1.1148832299820636E-2</v>
      </c>
      <c r="GP7372" s="81">
        <v>10</v>
      </c>
      <c r="GQ7372" s="81">
        <v>0</v>
      </c>
      <c r="GR7372" s="81" t="s">
        <v>448</v>
      </c>
      <c r="GS7372" s="81">
        <v>1.1148832299820636E-2</v>
      </c>
      <c r="GT7372" s="81">
        <v>4.5623668037671683</v>
      </c>
      <c r="GU7372" s="81">
        <v>0</v>
      </c>
      <c r="GV7372" s="81">
        <v>0</v>
      </c>
      <c r="GW7372" s="81">
        <v>0</v>
      </c>
      <c r="GX7372" s="81">
        <v>0</v>
      </c>
      <c r="GY7372" s="81">
        <v>0</v>
      </c>
      <c r="GZ7372" s="81">
        <v>0</v>
      </c>
    </row>
    <row r="7373" spans="98:208" x14ac:dyDescent="0.25">
      <c r="CT7373" s="81" t="s">
        <v>155</v>
      </c>
      <c r="CU7373" s="81" t="s">
        <v>507</v>
      </c>
      <c r="CV7373" s="81" t="s">
        <v>458</v>
      </c>
      <c r="CW7373" s="81">
        <v>2032</v>
      </c>
      <c r="CX7373" s="81">
        <v>0</v>
      </c>
      <c r="CY7373" s="81">
        <v>0</v>
      </c>
      <c r="CZ7373" s="81">
        <v>0</v>
      </c>
      <c r="DA7373" s="81">
        <v>0</v>
      </c>
      <c r="DB7373" s="81">
        <v>9534.9220877129464</v>
      </c>
      <c r="DC7373" s="81">
        <v>247.27299216503741</v>
      </c>
      <c r="DD7373" s="81">
        <v>9287.6490955479076</v>
      </c>
      <c r="DE7373" s="81">
        <v>0</v>
      </c>
      <c r="DF7373" s="81">
        <v>0</v>
      </c>
      <c r="DG7373" s="81">
        <v>0</v>
      </c>
      <c r="DH7373" s="81">
        <v>0</v>
      </c>
      <c r="DI7373" s="81">
        <v>2.7568051219228642</v>
      </c>
      <c r="DJ7373" s="81">
        <v>3.043821031827475E-7</v>
      </c>
      <c r="DL7373" s="81">
        <v>0</v>
      </c>
      <c r="DM7373" s="81">
        <v>0</v>
      </c>
      <c r="DN7373" s="81">
        <v>0</v>
      </c>
      <c r="DO7373" s="81">
        <v>0</v>
      </c>
      <c r="DP7373" s="81">
        <v>0</v>
      </c>
      <c r="DQ7373" s="81">
        <v>0</v>
      </c>
      <c r="DR7373" s="81">
        <v>0</v>
      </c>
      <c r="DS7373" s="81">
        <v>0</v>
      </c>
      <c r="DT7373" s="81">
        <v>0</v>
      </c>
      <c r="DU7373" s="81">
        <v>0</v>
      </c>
      <c r="DV7373" s="81">
        <v>8.3912214107585201E-7</v>
      </c>
      <c r="DW7373" s="81">
        <v>8.3912214107585201E-7</v>
      </c>
      <c r="GE7373" s="81" t="s">
        <v>449</v>
      </c>
      <c r="GF7373" s="81" t="s">
        <v>155</v>
      </c>
      <c r="GG7373" s="81" t="s">
        <v>522</v>
      </c>
      <c r="GH7373" s="81" t="s">
        <v>455</v>
      </c>
      <c r="GI7373" s="81">
        <v>2020</v>
      </c>
      <c r="GJ7373" s="81" t="s">
        <v>201</v>
      </c>
      <c r="GK7373" s="81">
        <v>409.22373582043298</v>
      </c>
      <c r="GL7373" s="81">
        <v>500.98972500000002</v>
      </c>
      <c r="GM7373" s="81">
        <v>2020</v>
      </c>
      <c r="GN7373" s="81" t="s">
        <v>173</v>
      </c>
      <c r="GO7373" s="81">
        <v>1.1148832299820636E-2</v>
      </c>
      <c r="GP7373" s="81">
        <v>10</v>
      </c>
      <c r="GQ7373" s="81">
        <v>0</v>
      </c>
      <c r="GR7373" s="81" t="s">
        <v>448</v>
      </c>
      <c r="GS7373" s="81">
        <v>1.1148832299820636E-2</v>
      </c>
      <c r="GT7373" s="81">
        <v>4.5623668037681107</v>
      </c>
      <c r="GU7373" s="81">
        <v>0</v>
      </c>
      <c r="GV7373" s="81">
        <v>0</v>
      </c>
      <c r="GW7373" s="81">
        <v>0</v>
      </c>
      <c r="GX7373" s="81">
        <v>0</v>
      </c>
      <c r="GY7373" s="81">
        <v>0</v>
      </c>
      <c r="GZ7373" s="81">
        <v>0</v>
      </c>
    </row>
    <row r="7374" spans="98:208" x14ac:dyDescent="0.25">
      <c r="CT7374" s="81" t="s">
        <v>155</v>
      </c>
      <c r="CU7374" s="81" t="s">
        <v>507</v>
      </c>
      <c r="CV7374" s="81" t="s">
        <v>459</v>
      </c>
      <c r="CW7374" s="81">
        <v>2020</v>
      </c>
      <c r="CX7374" s="81">
        <v>0</v>
      </c>
      <c r="CY7374" s="81">
        <v>0</v>
      </c>
      <c r="CZ7374" s="81">
        <v>0</v>
      </c>
      <c r="DA7374" s="81">
        <v>0</v>
      </c>
      <c r="DB7374" s="81">
        <v>5.2405583313014894</v>
      </c>
      <c r="DC7374" s="81">
        <v>0.69641821681219873</v>
      </c>
      <c r="DD7374" s="81">
        <v>2.941964152280967</v>
      </c>
      <c r="DE7374" s="81">
        <v>1.6021759622082581</v>
      </c>
      <c r="DF7374" s="81">
        <v>7.7642499097793317E-3</v>
      </c>
      <c r="DG7374" s="81">
        <v>0</v>
      </c>
      <c r="DH7374" s="81">
        <v>0</v>
      </c>
      <c r="DI7374" s="81">
        <v>0</v>
      </c>
      <c r="DJ7374" s="81">
        <v>2.739438925297525E-6</v>
      </c>
      <c r="DL7374" s="81">
        <v>0</v>
      </c>
      <c r="DM7374" s="81">
        <v>2.1269688428587297E-8</v>
      </c>
      <c r="DN7374" s="81">
        <v>2.1269688428587297E-8</v>
      </c>
      <c r="DO7374" s="81">
        <v>0</v>
      </c>
      <c r="DP7374" s="81">
        <v>0</v>
      </c>
      <c r="DQ7374" s="81">
        <v>0</v>
      </c>
      <c r="DR7374" s="81">
        <v>0</v>
      </c>
      <c r="DS7374" s="81">
        <v>0</v>
      </c>
      <c r="DT7374" s="81">
        <v>0</v>
      </c>
      <c r="DU7374" s="81">
        <v>0</v>
      </c>
      <c r="DV7374" s="81">
        <v>0</v>
      </c>
      <c r="DW7374" s="81">
        <v>0</v>
      </c>
      <c r="GE7374" s="81" t="s">
        <v>449</v>
      </c>
      <c r="GF7374" s="81" t="s">
        <v>155</v>
      </c>
      <c r="GG7374" s="81" t="s">
        <v>523</v>
      </c>
      <c r="GH7374" s="81" t="s">
        <v>457</v>
      </c>
      <c r="GI7374" s="81">
        <v>2020</v>
      </c>
      <c r="GJ7374" s="81" t="s">
        <v>201</v>
      </c>
      <c r="GK7374" s="81">
        <v>222.22942162783491</v>
      </c>
      <c r="GL7374" s="81">
        <v>714.33079099999998</v>
      </c>
      <c r="GM7374" s="81">
        <v>2020</v>
      </c>
      <c r="GN7374" s="81" t="s">
        <v>173</v>
      </c>
      <c r="GO7374" s="81">
        <v>1.1148832299820636E-2</v>
      </c>
      <c r="GP7374" s="81">
        <v>10</v>
      </c>
      <c r="GQ7374" s="81">
        <v>0</v>
      </c>
      <c r="GR7374" s="81" t="s">
        <v>448</v>
      </c>
      <c r="GS7374" s="81">
        <v>1.1148832299820636E-2</v>
      </c>
      <c r="GT7374" s="81">
        <v>2.4775985538148646</v>
      </c>
      <c r="GU7374" s="81">
        <v>0</v>
      </c>
      <c r="GV7374" s="81">
        <v>0</v>
      </c>
      <c r="GW7374" s="81">
        <v>0</v>
      </c>
      <c r="GX7374" s="81">
        <v>0</v>
      </c>
      <c r="GY7374" s="81">
        <v>0</v>
      </c>
      <c r="GZ7374" s="81">
        <v>0</v>
      </c>
    </row>
    <row r="7375" spans="98:208" x14ac:dyDescent="0.25">
      <c r="CT7375" s="81" t="s">
        <v>155</v>
      </c>
      <c r="CU7375" s="81" t="s">
        <v>507</v>
      </c>
      <c r="CV7375" s="81" t="s">
        <v>459</v>
      </c>
      <c r="CW7375" s="81">
        <v>2021</v>
      </c>
      <c r="CX7375" s="81">
        <v>0</v>
      </c>
      <c r="CY7375" s="81">
        <v>0</v>
      </c>
      <c r="CZ7375" s="81">
        <v>0</v>
      </c>
      <c r="DA7375" s="81">
        <v>0</v>
      </c>
      <c r="DB7375" s="81">
        <v>5.2405583313014894</v>
      </c>
      <c r="DC7375" s="81">
        <v>0.69641821681219873</v>
      </c>
      <c r="DD7375" s="81">
        <v>2.941964152280967</v>
      </c>
      <c r="DE7375" s="81">
        <v>1.6021759622082581</v>
      </c>
      <c r="DF7375" s="81">
        <v>7.7642499097793317E-3</v>
      </c>
      <c r="DG7375" s="81">
        <v>7.7642499097793317E-3</v>
      </c>
      <c r="DH7375" s="81">
        <v>0</v>
      </c>
      <c r="DI7375" s="81">
        <v>0</v>
      </c>
      <c r="DJ7375" s="81">
        <v>2.739438925297525E-6</v>
      </c>
      <c r="DL7375" s="81">
        <v>0</v>
      </c>
      <c r="DM7375" s="81">
        <v>2.1269688428587297E-8</v>
      </c>
      <c r="DN7375" s="81">
        <v>2.1269688428587297E-8</v>
      </c>
      <c r="DO7375" s="81">
        <v>0</v>
      </c>
      <c r="DP7375" s="81">
        <v>2.1269688428587297E-8</v>
      </c>
      <c r="DQ7375" s="81">
        <v>2.1269688428587297E-8</v>
      </c>
      <c r="DR7375" s="81">
        <v>0</v>
      </c>
      <c r="DS7375" s="81">
        <v>0</v>
      </c>
      <c r="DT7375" s="81">
        <v>0</v>
      </c>
      <c r="DU7375" s="81">
        <v>0</v>
      </c>
      <c r="DV7375" s="81">
        <v>0</v>
      </c>
      <c r="DW7375" s="81">
        <v>0</v>
      </c>
      <c r="GE7375" s="81" t="s">
        <v>449</v>
      </c>
      <c r="GF7375" s="81" t="s">
        <v>155</v>
      </c>
      <c r="GG7375" s="81" t="s">
        <v>523</v>
      </c>
      <c r="GH7375" s="81" t="s">
        <v>458</v>
      </c>
      <c r="GI7375" s="81">
        <v>2020</v>
      </c>
      <c r="GJ7375" s="81" t="s">
        <v>201</v>
      </c>
      <c r="GK7375" s="81">
        <v>222.22942162784349</v>
      </c>
      <c r="GL7375" s="81">
        <v>714.33079099999998</v>
      </c>
      <c r="GM7375" s="81">
        <v>2020</v>
      </c>
      <c r="GN7375" s="81" t="s">
        <v>173</v>
      </c>
      <c r="GO7375" s="81">
        <v>1.1148832299820636E-2</v>
      </c>
      <c r="GP7375" s="81">
        <v>10</v>
      </c>
      <c r="GQ7375" s="81">
        <v>0</v>
      </c>
      <c r="GR7375" s="81" t="s">
        <v>448</v>
      </c>
      <c r="GS7375" s="81">
        <v>1.1148832299820636E-2</v>
      </c>
      <c r="GT7375" s="81">
        <v>2.4775985538149601</v>
      </c>
      <c r="GU7375" s="81">
        <v>0</v>
      </c>
      <c r="GV7375" s="81">
        <v>0</v>
      </c>
      <c r="GW7375" s="81">
        <v>0</v>
      </c>
      <c r="GX7375" s="81">
        <v>0</v>
      </c>
      <c r="GY7375" s="81">
        <v>0</v>
      </c>
      <c r="GZ7375" s="81">
        <v>0</v>
      </c>
    </row>
    <row r="7376" spans="98:208" x14ac:dyDescent="0.25">
      <c r="CT7376" s="81" t="s">
        <v>155</v>
      </c>
      <c r="CU7376" s="81" t="s">
        <v>507</v>
      </c>
      <c r="CV7376" s="81" t="s">
        <v>459</v>
      </c>
      <c r="CW7376" s="81">
        <v>2022</v>
      </c>
      <c r="CX7376" s="81">
        <v>0</v>
      </c>
      <c r="CY7376" s="81">
        <v>0</v>
      </c>
      <c r="CZ7376" s="81">
        <v>0</v>
      </c>
      <c r="DA7376" s="81">
        <v>0</v>
      </c>
      <c r="DB7376" s="81">
        <v>5.2405583313014894</v>
      </c>
      <c r="DC7376" s="81">
        <v>0.69641821681219873</v>
      </c>
      <c r="DD7376" s="81">
        <v>2.941964152280967</v>
      </c>
      <c r="DE7376" s="81">
        <v>1.6021759622082581</v>
      </c>
      <c r="DF7376" s="81">
        <v>7.7642499097793317E-3</v>
      </c>
      <c r="DG7376" s="81">
        <v>7.7642499097793317E-3</v>
      </c>
      <c r="DH7376" s="81">
        <v>7.7642499097793317E-3</v>
      </c>
      <c r="DI7376" s="81">
        <v>0</v>
      </c>
      <c r="DJ7376" s="81">
        <v>2.739438925297525E-6</v>
      </c>
      <c r="DL7376" s="81">
        <v>0</v>
      </c>
      <c r="DM7376" s="81">
        <v>2.1269688428587297E-8</v>
      </c>
      <c r="DN7376" s="81">
        <v>2.1269688428587297E-8</v>
      </c>
      <c r="DO7376" s="81">
        <v>0</v>
      </c>
      <c r="DP7376" s="81">
        <v>2.1269688428587297E-8</v>
      </c>
      <c r="DQ7376" s="81">
        <v>2.1269688428587297E-8</v>
      </c>
      <c r="DR7376" s="81">
        <v>0</v>
      </c>
      <c r="DS7376" s="81">
        <v>2.1269688428587297E-8</v>
      </c>
      <c r="DT7376" s="81">
        <v>2.1269688428587297E-8</v>
      </c>
      <c r="DU7376" s="81">
        <v>0</v>
      </c>
      <c r="DV7376" s="81">
        <v>0</v>
      </c>
      <c r="DW7376" s="81">
        <v>0</v>
      </c>
      <c r="GE7376" s="81" t="s">
        <v>449</v>
      </c>
      <c r="GF7376" s="81" t="s">
        <v>155</v>
      </c>
      <c r="GG7376" s="81" t="s">
        <v>523</v>
      </c>
      <c r="GH7376" s="81" t="s">
        <v>459</v>
      </c>
      <c r="GI7376" s="81">
        <v>2020</v>
      </c>
      <c r="GJ7376" s="81" t="s">
        <v>201</v>
      </c>
      <c r="GK7376" s="81">
        <v>0.69641821681222937</v>
      </c>
      <c r="GL7376" s="81">
        <v>714.33079099999998</v>
      </c>
      <c r="GM7376" s="81">
        <v>2020</v>
      </c>
      <c r="GN7376" s="81" t="s">
        <v>173</v>
      </c>
      <c r="GO7376" s="81">
        <v>1.1148832299820636E-2</v>
      </c>
      <c r="GP7376" s="81">
        <v>10</v>
      </c>
      <c r="GQ7376" s="81">
        <v>0</v>
      </c>
      <c r="GR7376" s="81" t="s">
        <v>448</v>
      </c>
      <c r="GS7376" s="81">
        <v>1.1148832299820636E-2</v>
      </c>
      <c r="GT7376" s="81">
        <v>7.7642499097796734E-3</v>
      </c>
      <c r="GU7376" s="81">
        <v>0</v>
      </c>
      <c r="GV7376" s="81">
        <v>0</v>
      </c>
      <c r="GW7376" s="81">
        <v>0</v>
      </c>
      <c r="GX7376" s="81">
        <v>0</v>
      </c>
      <c r="GY7376" s="81">
        <v>0</v>
      </c>
      <c r="GZ7376" s="81">
        <v>0</v>
      </c>
    </row>
    <row r="7377" spans="98:208" x14ac:dyDescent="0.25">
      <c r="CT7377" s="81" t="s">
        <v>155</v>
      </c>
      <c r="CU7377" s="81" t="s">
        <v>507</v>
      </c>
      <c r="CV7377" s="81" t="s">
        <v>459</v>
      </c>
      <c r="CW7377" s="81">
        <v>2023</v>
      </c>
      <c r="CX7377" s="81">
        <v>0</v>
      </c>
      <c r="CY7377" s="81">
        <v>0</v>
      </c>
      <c r="CZ7377" s="81">
        <v>0</v>
      </c>
      <c r="DA7377" s="81">
        <v>0</v>
      </c>
      <c r="DB7377" s="81">
        <v>5.4750346070077329</v>
      </c>
      <c r="DC7377" s="81">
        <v>0.71896016785821071</v>
      </c>
      <c r="DD7377" s="81">
        <v>3.0714971986150501</v>
      </c>
      <c r="DE7377" s="81">
        <v>1.6845772405344059</v>
      </c>
      <c r="DF7377" s="81">
        <v>8.0155663417020868E-3</v>
      </c>
      <c r="DG7377" s="81">
        <v>8.0155663417020868E-3</v>
      </c>
      <c r="DH7377" s="81">
        <v>8.0155663417020868E-3</v>
      </c>
      <c r="DI7377" s="81">
        <v>8.0155663417020868E-3</v>
      </c>
      <c r="DJ7377" s="81">
        <v>2.739438925297525E-6</v>
      </c>
      <c r="DL7377" s="81">
        <v>0</v>
      </c>
      <c r="DM7377" s="81">
        <v>2.1958154444763379E-8</v>
      </c>
      <c r="DN7377" s="81">
        <v>2.1958154444763379E-8</v>
      </c>
      <c r="DO7377" s="81">
        <v>0</v>
      </c>
      <c r="DP7377" s="81">
        <v>2.1958154444763379E-8</v>
      </c>
      <c r="DQ7377" s="81">
        <v>2.1958154444763379E-8</v>
      </c>
      <c r="DR7377" s="81">
        <v>0</v>
      </c>
      <c r="DS7377" s="81">
        <v>2.1958154444763379E-8</v>
      </c>
      <c r="DT7377" s="81">
        <v>2.1958154444763379E-8</v>
      </c>
      <c r="DU7377" s="81">
        <v>0</v>
      </c>
      <c r="DV7377" s="81">
        <v>2.1958154444763379E-8</v>
      </c>
      <c r="DW7377" s="81">
        <v>2.1958154444763379E-8</v>
      </c>
      <c r="GE7377" s="81" t="s">
        <v>449</v>
      </c>
      <c r="GF7377" s="81" t="s">
        <v>155</v>
      </c>
      <c r="GG7377" s="81" t="s">
        <v>523</v>
      </c>
      <c r="GH7377" s="81" t="s">
        <v>460</v>
      </c>
      <c r="GI7377" s="81">
        <v>2020</v>
      </c>
      <c r="GJ7377" s="81" t="s">
        <v>201</v>
      </c>
      <c r="GK7377" s="81">
        <v>3.6425060683954492E-2</v>
      </c>
      <c r="GL7377" s="81">
        <v>714.33079099999998</v>
      </c>
      <c r="GM7377" s="81">
        <v>2020</v>
      </c>
      <c r="GN7377" s="81" t="s">
        <v>173</v>
      </c>
      <c r="GO7377" s="81">
        <v>1.1148832299820636E-2</v>
      </c>
      <c r="GP7377" s="81">
        <v>10</v>
      </c>
      <c r="GQ7377" s="81">
        <v>0</v>
      </c>
      <c r="GR7377" s="81" t="s">
        <v>448</v>
      </c>
      <c r="GS7377" s="81">
        <v>1.1148832299820636E-2</v>
      </c>
      <c r="GT7377" s="81">
        <v>4.060968930761986E-4</v>
      </c>
      <c r="GU7377" s="81">
        <v>0</v>
      </c>
      <c r="GV7377" s="81">
        <v>0</v>
      </c>
      <c r="GW7377" s="81">
        <v>0</v>
      </c>
      <c r="GX7377" s="81">
        <v>0</v>
      </c>
      <c r="GY7377" s="81">
        <v>0</v>
      </c>
      <c r="GZ7377" s="81">
        <v>0</v>
      </c>
    </row>
    <row r="7378" spans="98:208" x14ac:dyDescent="0.25">
      <c r="CT7378" s="81" t="s">
        <v>155</v>
      </c>
      <c r="CU7378" s="81" t="s">
        <v>507</v>
      </c>
      <c r="CV7378" s="81" t="s">
        <v>459</v>
      </c>
      <c r="CW7378" s="81">
        <v>2024</v>
      </c>
      <c r="CX7378" s="81">
        <v>0</v>
      </c>
      <c r="CY7378" s="81">
        <v>0</v>
      </c>
      <c r="CZ7378" s="81">
        <v>0</v>
      </c>
      <c r="DA7378" s="81">
        <v>0</v>
      </c>
      <c r="DB7378" s="81">
        <v>5.4750346070077329</v>
      </c>
      <c r="DC7378" s="81">
        <v>0.71896016785821071</v>
      </c>
      <c r="DD7378" s="81">
        <v>3.0714971986150501</v>
      </c>
      <c r="DE7378" s="81">
        <v>1.6845772405344059</v>
      </c>
      <c r="DF7378" s="81">
        <v>8.0155663417020868E-3</v>
      </c>
      <c r="DG7378" s="81">
        <v>8.0155663417020868E-3</v>
      </c>
      <c r="DH7378" s="81">
        <v>8.0155663417020868E-3</v>
      </c>
      <c r="DI7378" s="81">
        <v>8.0155663417020868E-3</v>
      </c>
      <c r="DJ7378" s="81">
        <v>2.739438925297525E-6</v>
      </c>
      <c r="DL7378" s="81">
        <v>0</v>
      </c>
      <c r="DM7378" s="81">
        <v>2.1958154444763379E-8</v>
      </c>
      <c r="DN7378" s="81">
        <v>2.1958154444763379E-8</v>
      </c>
      <c r="DO7378" s="81">
        <v>0</v>
      </c>
      <c r="DP7378" s="81">
        <v>2.1958154444763379E-8</v>
      </c>
      <c r="DQ7378" s="81">
        <v>2.1958154444763379E-8</v>
      </c>
      <c r="DR7378" s="81">
        <v>0</v>
      </c>
      <c r="DS7378" s="81">
        <v>2.1958154444763379E-8</v>
      </c>
      <c r="DT7378" s="81">
        <v>2.1958154444763379E-8</v>
      </c>
      <c r="DU7378" s="81">
        <v>0</v>
      </c>
      <c r="DV7378" s="81">
        <v>2.1958154444763379E-8</v>
      </c>
      <c r="DW7378" s="81">
        <v>2.1958154444763379E-8</v>
      </c>
      <c r="GE7378" s="81" t="s">
        <v>449</v>
      </c>
      <c r="GF7378" s="81" t="s">
        <v>155</v>
      </c>
      <c r="GG7378" s="81" t="s">
        <v>523</v>
      </c>
      <c r="GH7378" s="81" t="s">
        <v>461</v>
      </c>
      <c r="GI7378" s="81">
        <v>2020</v>
      </c>
      <c r="GJ7378" s="81" t="s">
        <v>201</v>
      </c>
      <c r="GK7378" s="81">
        <v>222.2294216278307</v>
      </c>
      <c r="GL7378" s="81">
        <v>714.33079099999998</v>
      </c>
      <c r="GM7378" s="81">
        <v>2020</v>
      </c>
      <c r="GN7378" s="81" t="s">
        <v>173</v>
      </c>
      <c r="GO7378" s="81">
        <v>1.1148832299820636E-2</v>
      </c>
      <c r="GP7378" s="81">
        <v>10</v>
      </c>
      <c r="GQ7378" s="81">
        <v>0</v>
      </c>
      <c r="GR7378" s="81" t="s">
        <v>448</v>
      </c>
      <c r="GS7378" s="81">
        <v>1.1148832299820636E-2</v>
      </c>
      <c r="GT7378" s="81">
        <v>2.4775985538148175</v>
      </c>
      <c r="GU7378" s="81">
        <v>0</v>
      </c>
      <c r="GV7378" s="81">
        <v>0</v>
      </c>
      <c r="GW7378" s="81">
        <v>0</v>
      </c>
      <c r="GX7378" s="81">
        <v>0</v>
      </c>
      <c r="GY7378" s="81">
        <v>0</v>
      </c>
      <c r="GZ7378" s="81">
        <v>0</v>
      </c>
    </row>
    <row r="7379" spans="98:208" x14ac:dyDescent="0.25">
      <c r="CT7379" s="81" t="s">
        <v>155</v>
      </c>
      <c r="CU7379" s="81" t="s">
        <v>507</v>
      </c>
      <c r="CV7379" s="81" t="s">
        <v>459</v>
      </c>
      <c r="CW7379" s="81">
        <v>2025</v>
      </c>
      <c r="CX7379" s="81">
        <v>0</v>
      </c>
      <c r="CY7379" s="81">
        <v>0</v>
      </c>
      <c r="CZ7379" s="81">
        <v>0</v>
      </c>
      <c r="DA7379" s="81">
        <v>0</v>
      </c>
      <c r="DB7379" s="81">
        <v>5.4750346070077329</v>
      </c>
      <c r="DC7379" s="81">
        <v>0.71896016785821071</v>
      </c>
      <c r="DD7379" s="81">
        <v>3.0714971986150501</v>
      </c>
      <c r="DE7379" s="81">
        <v>1.6845772405344059</v>
      </c>
      <c r="DF7379" s="81">
        <v>8.0155663417020868E-3</v>
      </c>
      <c r="DG7379" s="81">
        <v>8.0155663417020868E-3</v>
      </c>
      <c r="DH7379" s="81">
        <v>8.0155663417020868E-3</v>
      </c>
      <c r="DI7379" s="81">
        <v>8.0155663417020868E-3</v>
      </c>
      <c r="DJ7379" s="81">
        <v>2.739438925297525E-6</v>
      </c>
      <c r="DL7379" s="81">
        <v>0</v>
      </c>
      <c r="DM7379" s="81">
        <v>2.1958154444763379E-8</v>
      </c>
      <c r="DN7379" s="81">
        <v>2.1958154444763379E-8</v>
      </c>
      <c r="DO7379" s="81">
        <v>0</v>
      </c>
      <c r="DP7379" s="81">
        <v>2.1958154444763379E-8</v>
      </c>
      <c r="DQ7379" s="81">
        <v>2.1958154444763379E-8</v>
      </c>
      <c r="DR7379" s="81">
        <v>0</v>
      </c>
      <c r="DS7379" s="81">
        <v>2.1958154444763379E-8</v>
      </c>
      <c r="DT7379" s="81">
        <v>2.1958154444763379E-8</v>
      </c>
      <c r="DU7379" s="81">
        <v>0</v>
      </c>
      <c r="DV7379" s="81">
        <v>2.1958154444763379E-8</v>
      </c>
      <c r="DW7379" s="81">
        <v>2.1958154444763379E-8</v>
      </c>
      <c r="GE7379" s="81" t="s">
        <v>449</v>
      </c>
      <c r="GF7379" s="81" t="s">
        <v>155</v>
      </c>
      <c r="GG7379" s="81" t="s">
        <v>523</v>
      </c>
      <c r="GH7379" s="81" t="s">
        <v>451</v>
      </c>
      <c r="GI7379" s="81">
        <v>2020</v>
      </c>
      <c r="GJ7379" s="81" t="s">
        <v>201</v>
      </c>
      <c r="GK7379" s="81">
        <v>222.22942162783551</v>
      </c>
      <c r="GL7379" s="81">
        <v>714.33079099999998</v>
      </c>
      <c r="GM7379" s="81">
        <v>2020</v>
      </c>
      <c r="GN7379" s="81" t="s">
        <v>173</v>
      </c>
      <c r="GO7379" s="81">
        <v>1.1148832299820636E-2</v>
      </c>
      <c r="GP7379" s="81">
        <v>10</v>
      </c>
      <c r="GQ7379" s="81">
        <v>0</v>
      </c>
      <c r="GR7379" s="81" t="s">
        <v>448</v>
      </c>
      <c r="GS7379" s="81">
        <v>1.1148832299820636E-2</v>
      </c>
      <c r="GT7379" s="81">
        <v>2.4775985538148713</v>
      </c>
      <c r="GU7379" s="81">
        <v>0</v>
      </c>
      <c r="GV7379" s="81">
        <v>0</v>
      </c>
      <c r="GW7379" s="81">
        <v>0</v>
      </c>
      <c r="GX7379" s="81">
        <v>0</v>
      </c>
      <c r="GY7379" s="81">
        <v>0</v>
      </c>
      <c r="GZ7379" s="81">
        <v>0</v>
      </c>
    </row>
    <row r="7380" spans="98:208" x14ac:dyDescent="0.25">
      <c r="CT7380" s="81" t="s">
        <v>155</v>
      </c>
      <c r="CU7380" s="81" t="s">
        <v>507</v>
      </c>
      <c r="CV7380" s="81" t="s">
        <v>459</v>
      </c>
      <c r="CW7380" s="81">
        <v>2026</v>
      </c>
      <c r="CX7380" s="81">
        <v>0</v>
      </c>
      <c r="CY7380" s="81">
        <v>0</v>
      </c>
      <c r="CZ7380" s="81">
        <v>0</v>
      </c>
      <c r="DA7380" s="81">
        <v>0</v>
      </c>
      <c r="DB7380" s="81">
        <v>5.4750346070077329</v>
      </c>
      <c r="DC7380" s="81">
        <v>0.71896016785821071</v>
      </c>
      <c r="DD7380" s="81">
        <v>3.0714971986150501</v>
      </c>
      <c r="DE7380" s="81">
        <v>1.6845772405344059</v>
      </c>
      <c r="DF7380" s="81">
        <v>8.0155663417020868E-3</v>
      </c>
      <c r="DG7380" s="81">
        <v>8.0155663417020868E-3</v>
      </c>
      <c r="DH7380" s="81">
        <v>8.0155663417020868E-3</v>
      </c>
      <c r="DI7380" s="81">
        <v>8.0155663417020868E-3</v>
      </c>
      <c r="DJ7380" s="81">
        <v>2.739438925297525E-6</v>
      </c>
      <c r="DL7380" s="81">
        <v>0</v>
      </c>
      <c r="DM7380" s="81">
        <v>2.1958154444763379E-8</v>
      </c>
      <c r="DN7380" s="81">
        <v>2.1958154444763379E-8</v>
      </c>
      <c r="DO7380" s="81">
        <v>0</v>
      </c>
      <c r="DP7380" s="81">
        <v>2.1958154444763379E-8</v>
      </c>
      <c r="DQ7380" s="81">
        <v>2.1958154444763379E-8</v>
      </c>
      <c r="DR7380" s="81">
        <v>0</v>
      </c>
      <c r="DS7380" s="81">
        <v>2.1958154444763379E-8</v>
      </c>
      <c r="DT7380" s="81">
        <v>2.1958154444763379E-8</v>
      </c>
      <c r="DU7380" s="81">
        <v>0</v>
      </c>
      <c r="DV7380" s="81">
        <v>2.1958154444763379E-8</v>
      </c>
      <c r="DW7380" s="81">
        <v>2.1958154444763379E-8</v>
      </c>
      <c r="GE7380" s="81" t="s">
        <v>449</v>
      </c>
      <c r="GF7380" s="81" t="s">
        <v>155</v>
      </c>
      <c r="GG7380" s="81" t="s">
        <v>523</v>
      </c>
      <c r="GH7380" s="81" t="s">
        <v>452</v>
      </c>
      <c r="GI7380" s="81">
        <v>2020</v>
      </c>
      <c r="GJ7380" s="81" t="s">
        <v>201</v>
      </c>
      <c r="GK7380" s="81">
        <v>0.69641821681223348</v>
      </c>
      <c r="GL7380" s="81">
        <v>714.33079099999998</v>
      </c>
      <c r="GM7380" s="81">
        <v>2020</v>
      </c>
      <c r="GN7380" s="81" t="s">
        <v>173</v>
      </c>
      <c r="GO7380" s="81">
        <v>1.1148832299820636E-2</v>
      </c>
      <c r="GP7380" s="81">
        <v>10</v>
      </c>
      <c r="GQ7380" s="81">
        <v>0</v>
      </c>
      <c r="GR7380" s="81" t="s">
        <v>448</v>
      </c>
      <c r="GS7380" s="81">
        <v>1.1148832299820636E-2</v>
      </c>
      <c r="GT7380" s="81">
        <v>7.7642499097797194E-3</v>
      </c>
      <c r="GU7380" s="81">
        <v>0</v>
      </c>
      <c r="GV7380" s="81">
        <v>0</v>
      </c>
      <c r="GW7380" s="81">
        <v>0</v>
      </c>
      <c r="GX7380" s="81">
        <v>0</v>
      </c>
      <c r="GY7380" s="81">
        <v>0</v>
      </c>
      <c r="GZ7380" s="81">
        <v>0</v>
      </c>
    </row>
    <row r="7381" spans="98:208" x14ac:dyDescent="0.25">
      <c r="CT7381" s="81" t="s">
        <v>155</v>
      </c>
      <c r="CU7381" s="81" t="s">
        <v>507</v>
      </c>
      <c r="CV7381" s="81" t="s">
        <v>459</v>
      </c>
      <c r="CW7381" s="81">
        <v>2027</v>
      </c>
      <c r="CX7381" s="81">
        <v>0</v>
      </c>
      <c r="CY7381" s="81">
        <v>0</v>
      </c>
      <c r="CZ7381" s="81">
        <v>0</v>
      </c>
      <c r="DA7381" s="81">
        <v>0</v>
      </c>
      <c r="DB7381" s="81">
        <v>5.4750346070077329</v>
      </c>
      <c r="DC7381" s="81">
        <v>0.71896016785821071</v>
      </c>
      <c r="DD7381" s="81">
        <v>3.0714971986150501</v>
      </c>
      <c r="DE7381" s="81">
        <v>1.6845772405344059</v>
      </c>
      <c r="DF7381" s="81">
        <v>8.0155663417020868E-3</v>
      </c>
      <c r="DG7381" s="81">
        <v>8.0155663417020868E-3</v>
      </c>
      <c r="DH7381" s="81">
        <v>8.0155663417020868E-3</v>
      </c>
      <c r="DI7381" s="81">
        <v>8.0155663417020868E-3</v>
      </c>
      <c r="DJ7381" s="81">
        <v>2.739438925297525E-6</v>
      </c>
      <c r="DL7381" s="81">
        <v>0</v>
      </c>
      <c r="DM7381" s="81">
        <v>2.1958154444763379E-8</v>
      </c>
      <c r="DN7381" s="81">
        <v>2.1958154444763379E-8</v>
      </c>
      <c r="DO7381" s="81">
        <v>0</v>
      </c>
      <c r="DP7381" s="81">
        <v>2.1958154444763379E-8</v>
      </c>
      <c r="DQ7381" s="81">
        <v>2.1958154444763379E-8</v>
      </c>
      <c r="DR7381" s="81">
        <v>0</v>
      </c>
      <c r="DS7381" s="81">
        <v>2.1958154444763379E-8</v>
      </c>
      <c r="DT7381" s="81">
        <v>2.1958154444763379E-8</v>
      </c>
      <c r="DU7381" s="81">
        <v>0</v>
      </c>
      <c r="DV7381" s="81">
        <v>2.1958154444763379E-8</v>
      </c>
      <c r="DW7381" s="81">
        <v>2.1958154444763379E-8</v>
      </c>
      <c r="GE7381" s="81" t="s">
        <v>449</v>
      </c>
      <c r="GF7381" s="81" t="s">
        <v>155</v>
      </c>
      <c r="GG7381" s="81" t="s">
        <v>523</v>
      </c>
      <c r="GH7381" s="81" t="s">
        <v>453</v>
      </c>
      <c r="GI7381" s="81">
        <v>2020</v>
      </c>
      <c r="GJ7381" s="81" t="s">
        <v>201</v>
      </c>
      <c r="GK7381" s="81">
        <v>3.6425060683954513E-2</v>
      </c>
      <c r="GL7381" s="81">
        <v>714.33079099999998</v>
      </c>
      <c r="GM7381" s="81">
        <v>2020</v>
      </c>
      <c r="GN7381" s="81" t="s">
        <v>173</v>
      </c>
      <c r="GO7381" s="81">
        <v>1.1148832299820636E-2</v>
      </c>
      <c r="GP7381" s="81">
        <v>10</v>
      </c>
      <c r="GQ7381" s="81">
        <v>0</v>
      </c>
      <c r="GR7381" s="81" t="s">
        <v>448</v>
      </c>
      <c r="GS7381" s="81">
        <v>1.1148832299820636E-2</v>
      </c>
      <c r="GT7381" s="81">
        <v>4.0609689307619882E-4</v>
      </c>
      <c r="GU7381" s="81">
        <v>0</v>
      </c>
      <c r="GV7381" s="81">
        <v>0</v>
      </c>
      <c r="GW7381" s="81">
        <v>0</v>
      </c>
      <c r="GX7381" s="81">
        <v>0</v>
      </c>
      <c r="GY7381" s="81">
        <v>0</v>
      </c>
      <c r="GZ7381" s="81">
        <v>0</v>
      </c>
    </row>
    <row r="7382" spans="98:208" x14ac:dyDescent="0.25">
      <c r="CT7382" s="81" t="s">
        <v>155</v>
      </c>
      <c r="CU7382" s="81" t="s">
        <v>507</v>
      </c>
      <c r="CV7382" s="81" t="s">
        <v>459</v>
      </c>
      <c r="CW7382" s="81">
        <v>2028</v>
      </c>
      <c r="CX7382" s="81">
        <v>0</v>
      </c>
      <c r="CY7382" s="81">
        <v>0</v>
      </c>
      <c r="CZ7382" s="81">
        <v>0</v>
      </c>
      <c r="DA7382" s="81">
        <v>0</v>
      </c>
      <c r="DB7382" s="81">
        <v>5.7770153400784121</v>
      </c>
      <c r="DC7382" s="81">
        <v>0.74733835430385598</v>
      </c>
      <c r="DD7382" s="81">
        <v>3.2379513401017199</v>
      </c>
      <c r="DE7382" s="81">
        <v>1.7917256456728361</v>
      </c>
      <c r="DF7382" s="81">
        <v>8.3319499833576279E-3</v>
      </c>
      <c r="DG7382" s="81">
        <v>8.3319499833576279E-3</v>
      </c>
      <c r="DH7382" s="81">
        <v>8.3319499833576279E-3</v>
      </c>
      <c r="DI7382" s="81">
        <v>8.3319499833576279E-3</v>
      </c>
      <c r="DJ7382" s="81">
        <v>2.739438925297525E-6</v>
      </c>
      <c r="DL7382" s="81">
        <v>0</v>
      </c>
      <c r="DM7382" s="81">
        <v>2.2824868108041953E-8</v>
      </c>
      <c r="DN7382" s="81">
        <v>2.2824868108041953E-8</v>
      </c>
      <c r="DO7382" s="81">
        <v>0</v>
      </c>
      <c r="DP7382" s="81">
        <v>2.2824868108041953E-8</v>
      </c>
      <c r="DQ7382" s="81">
        <v>2.2824868108041953E-8</v>
      </c>
      <c r="DR7382" s="81">
        <v>0</v>
      </c>
      <c r="DS7382" s="81">
        <v>2.2824868108041953E-8</v>
      </c>
      <c r="DT7382" s="81">
        <v>2.2824868108041953E-8</v>
      </c>
      <c r="DU7382" s="81">
        <v>0</v>
      </c>
      <c r="DV7382" s="81">
        <v>2.2824868108041953E-8</v>
      </c>
      <c r="DW7382" s="81">
        <v>2.2824868108041953E-8</v>
      </c>
      <c r="GE7382" s="81" t="s">
        <v>449</v>
      </c>
      <c r="GF7382" s="81" t="s">
        <v>155</v>
      </c>
      <c r="GG7382" s="81" t="s">
        <v>523</v>
      </c>
      <c r="GH7382" s="81" t="s">
        <v>454</v>
      </c>
      <c r="GI7382" s="81">
        <v>2020</v>
      </c>
      <c r="GJ7382" s="81" t="s">
        <v>201</v>
      </c>
      <c r="GK7382" s="81">
        <v>409.22373582044048</v>
      </c>
      <c r="GL7382" s="81">
        <v>714.33079099999998</v>
      </c>
      <c r="GM7382" s="81">
        <v>2020</v>
      </c>
      <c r="GN7382" s="81" t="s">
        <v>173</v>
      </c>
      <c r="GO7382" s="81">
        <v>1.1148832299820636E-2</v>
      </c>
      <c r="GP7382" s="81">
        <v>10</v>
      </c>
      <c r="GQ7382" s="81">
        <v>0</v>
      </c>
      <c r="GR7382" s="81" t="s">
        <v>448</v>
      </c>
      <c r="GS7382" s="81">
        <v>1.1148832299820636E-2</v>
      </c>
      <c r="GT7382" s="81">
        <v>4.5623668037681941</v>
      </c>
      <c r="GU7382" s="81">
        <v>0</v>
      </c>
      <c r="GV7382" s="81">
        <v>0</v>
      </c>
      <c r="GW7382" s="81">
        <v>0</v>
      </c>
      <c r="GX7382" s="81">
        <v>0</v>
      </c>
      <c r="GY7382" s="81">
        <v>0</v>
      </c>
      <c r="GZ7382" s="81">
        <v>0</v>
      </c>
    </row>
    <row r="7383" spans="98:208" x14ac:dyDescent="0.25">
      <c r="CT7383" s="81" t="s">
        <v>155</v>
      </c>
      <c r="CU7383" s="81" t="s">
        <v>507</v>
      </c>
      <c r="CV7383" s="81" t="s">
        <v>459</v>
      </c>
      <c r="CW7383" s="81">
        <v>2029</v>
      </c>
      <c r="CX7383" s="81">
        <v>0</v>
      </c>
      <c r="CY7383" s="81">
        <v>0</v>
      </c>
      <c r="CZ7383" s="81">
        <v>0</v>
      </c>
      <c r="DA7383" s="81">
        <v>0</v>
      </c>
      <c r="DB7383" s="81">
        <v>5.7770153400784121</v>
      </c>
      <c r="DC7383" s="81">
        <v>0.74733835430385598</v>
      </c>
      <c r="DD7383" s="81">
        <v>3.2379513401017199</v>
      </c>
      <c r="DE7383" s="81">
        <v>1.7917256456728361</v>
      </c>
      <c r="DF7383" s="81">
        <v>8.3319499833576279E-3</v>
      </c>
      <c r="DG7383" s="81">
        <v>8.3319499833576279E-3</v>
      </c>
      <c r="DH7383" s="81">
        <v>8.3319499833576279E-3</v>
      </c>
      <c r="DI7383" s="81">
        <v>8.3319499833576279E-3</v>
      </c>
      <c r="DJ7383" s="81">
        <v>2.739438925297525E-6</v>
      </c>
      <c r="DL7383" s="81">
        <v>0</v>
      </c>
      <c r="DM7383" s="81">
        <v>2.2824868108041953E-8</v>
      </c>
      <c r="DN7383" s="81">
        <v>2.2824868108041953E-8</v>
      </c>
      <c r="DO7383" s="81">
        <v>0</v>
      </c>
      <c r="DP7383" s="81">
        <v>2.2824868108041953E-8</v>
      </c>
      <c r="DQ7383" s="81">
        <v>2.2824868108041953E-8</v>
      </c>
      <c r="DR7383" s="81">
        <v>0</v>
      </c>
      <c r="DS7383" s="81">
        <v>2.2824868108041953E-8</v>
      </c>
      <c r="DT7383" s="81">
        <v>2.2824868108041953E-8</v>
      </c>
      <c r="DU7383" s="81">
        <v>0</v>
      </c>
      <c r="DV7383" s="81">
        <v>2.2824868108041953E-8</v>
      </c>
      <c r="DW7383" s="81">
        <v>2.2824868108041953E-8</v>
      </c>
      <c r="GE7383" s="81" t="s">
        <v>449</v>
      </c>
      <c r="GF7383" s="81" t="s">
        <v>155</v>
      </c>
      <c r="GG7383" s="81" t="s">
        <v>523</v>
      </c>
      <c r="GH7383" s="81" t="s">
        <v>455</v>
      </c>
      <c r="GI7383" s="81">
        <v>2020</v>
      </c>
      <c r="GJ7383" s="81" t="s">
        <v>201</v>
      </c>
      <c r="GK7383" s="81">
        <v>409.22373582043332</v>
      </c>
      <c r="GL7383" s="81">
        <v>714.33079099999998</v>
      </c>
      <c r="GM7383" s="81">
        <v>2020</v>
      </c>
      <c r="GN7383" s="81" t="s">
        <v>173</v>
      </c>
      <c r="GO7383" s="81">
        <v>1.1148832299820636E-2</v>
      </c>
      <c r="GP7383" s="81">
        <v>10</v>
      </c>
      <c r="GQ7383" s="81">
        <v>0</v>
      </c>
      <c r="GR7383" s="81" t="s">
        <v>448</v>
      </c>
      <c r="GS7383" s="81">
        <v>1.1148832299820636E-2</v>
      </c>
      <c r="GT7383" s="81">
        <v>4.5623668037681142</v>
      </c>
      <c r="GU7383" s="81">
        <v>0</v>
      </c>
      <c r="GV7383" s="81">
        <v>0</v>
      </c>
      <c r="GW7383" s="81">
        <v>0</v>
      </c>
      <c r="GX7383" s="81">
        <v>0</v>
      </c>
      <c r="GY7383" s="81">
        <v>0</v>
      </c>
      <c r="GZ7383" s="81">
        <v>0</v>
      </c>
    </row>
    <row r="7384" spans="98:208" x14ac:dyDescent="0.25">
      <c r="CT7384" s="81" t="s">
        <v>155</v>
      </c>
      <c r="CU7384" s="81" t="s">
        <v>507</v>
      </c>
      <c r="CV7384" s="81" t="s">
        <v>459</v>
      </c>
      <c r="CW7384" s="81">
        <v>2030</v>
      </c>
      <c r="CX7384" s="81">
        <v>0</v>
      </c>
      <c r="CY7384" s="81">
        <v>0</v>
      </c>
      <c r="CZ7384" s="81">
        <v>0</v>
      </c>
      <c r="DA7384" s="81">
        <v>0</v>
      </c>
      <c r="DB7384" s="81">
        <v>5.7770153400784121</v>
      </c>
      <c r="DC7384" s="81">
        <v>0.74733835430385598</v>
      </c>
      <c r="DD7384" s="81">
        <v>3.2379513401017199</v>
      </c>
      <c r="DE7384" s="81">
        <v>1.7917256456728361</v>
      </c>
      <c r="DF7384" s="81">
        <v>0</v>
      </c>
      <c r="DG7384" s="81">
        <v>8.3319499833576279E-3</v>
      </c>
      <c r="DH7384" s="81">
        <v>8.3319499833576279E-3</v>
      </c>
      <c r="DI7384" s="81">
        <v>8.3319499833576279E-3</v>
      </c>
      <c r="DJ7384" s="81">
        <v>2.739438925297525E-6</v>
      </c>
      <c r="DL7384" s="81">
        <v>0</v>
      </c>
      <c r="DM7384" s="81">
        <v>0</v>
      </c>
      <c r="DN7384" s="81">
        <v>0</v>
      </c>
      <c r="DO7384" s="81">
        <v>0</v>
      </c>
      <c r="DP7384" s="81">
        <v>2.2824868108041953E-8</v>
      </c>
      <c r="DQ7384" s="81">
        <v>2.2824868108041953E-8</v>
      </c>
      <c r="DR7384" s="81">
        <v>0</v>
      </c>
      <c r="DS7384" s="81">
        <v>2.2824868108041953E-8</v>
      </c>
      <c r="DT7384" s="81">
        <v>2.2824868108041953E-8</v>
      </c>
      <c r="DU7384" s="81">
        <v>0</v>
      </c>
      <c r="DV7384" s="81">
        <v>2.2824868108041953E-8</v>
      </c>
      <c r="DW7384" s="81">
        <v>2.2824868108041953E-8</v>
      </c>
      <c r="GE7384" s="81" t="s">
        <v>449</v>
      </c>
      <c r="GF7384" s="81" t="s">
        <v>155</v>
      </c>
      <c r="GG7384" s="81" t="s">
        <v>450</v>
      </c>
      <c r="GH7384" s="81" t="s">
        <v>457</v>
      </c>
      <c r="GI7384" s="81">
        <v>2020</v>
      </c>
      <c r="GJ7384" s="81" t="s">
        <v>201</v>
      </c>
      <c r="GK7384" s="81">
        <v>222.22942162783261</v>
      </c>
      <c r="GL7384" s="81">
        <v>808.58011199999999</v>
      </c>
      <c r="GM7384" s="81">
        <v>2020</v>
      </c>
      <c r="GN7384" s="81" t="s">
        <v>173</v>
      </c>
      <c r="GO7384" s="81">
        <v>1.1148832299820636E-2</v>
      </c>
      <c r="GP7384" s="81">
        <v>10</v>
      </c>
      <c r="GQ7384" s="81">
        <v>0</v>
      </c>
      <c r="GR7384" s="81" t="s">
        <v>448</v>
      </c>
      <c r="GS7384" s="81">
        <v>1.1148832299820636E-2</v>
      </c>
      <c r="GT7384" s="81">
        <v>2.4775985538148388</v>
      </c>
      <c r="GU7384" s="81">
        <v>0</v>
      </c>
      <c r="GV7384" s="81">
        <v>0</v>
      </c>
      <c r="GW7384" s="81">
        <v>0</v>
      </c>
      <c r="GX7384" s="81">
        <v>0</v>
      </c>
      <c r="GY7384" s="81">
        <v>0</v>
      </c>
      <c r="GZ7384" s="81">
        <v>0</v>
      </c>
    </row>
    <row r="7385" spans="98:208" x14ac:dyDescent="0.25">
      <c r="CT7385" s="81" t="s">
        <v>155</v>
      </c>
      <c r="CU7385" s="81" t="s">
        <v>507</v>
      </c>
      <c r="CV7385" s="81" t="s">
        <v>459</v>
      </c>
      <c r="CW7385" s="81">
        <v>2031</v>
      </c>
      <c r="CX7385" s="81">
        <v>0</v>
      </c>
      <c r="CY7385" s="81">
        <v>0</v>
      </c>
      <c r="CZ7385" s="81">
        <v>0</v>
      </c>
      <c r="DA7385" s="81">
        <v>0</v>
      </c>
      <c r="DB7385" s="81">
        <v>5.7770153400784121</v>
      </c>
      <c r="DC7385" s="81">
        <v>0.74733835430385598</v>
      </c>
      <c r="DD7385" s="81">
        <v>3.2379513401017199</v>
      </c>
      <c r="DE7385" s="81">
        <v>1.7917256456728361</v>
      </c>
      <c r="DF7385" s="81">
        <v>0</v>
      </c>
      <c r="DG7385" s="81">
        <v>0</v>
      </c>
      <c r="DH7385" s="81">
        <v>8.3319499833576279E-3</v>
      </c>
      <c r="DI7385" s="81">
        <v>8.3319499833576279E-3</v>
      </c>
      <c r="DJ7385" s="81">
        <v>2.739438925297525E-6</v>
      </c>
      <c r="DL7385" s="81">
        <v>0</v>
      </c>
      <c r="DM7385" s="81">
        <v>0</v>
      </c>
      <c r="DN7385" s="81">
        <v>0</v>
      </c>
      <c r="DO7385" s="81">
        <v>0</v>
      </c>
      <c r="DP7385" s="81">
        <v>0</v>
      </c>
      <c r="DQ7385" s="81">
        <v>0</v>
      </c>
      <c r="DR7385" s="81">
        <v>0</v>
      </c>
      <c r="DS7385" s="81">
        <v>2.2824868108041953E-8</v>
      </c>
      <c r="DT7385" s="81">
        <v>2.2824868108041953E-8</v>
      </c>
      <c r="DU7385" s="81">
        <v>0</v>
      </c>
      <c r="DV7385" s="81">
        <v>2.2824868108041953E-8</v>
      </c>
      <c r="DW7385" s="81">
        <v>2.2824868108041953E-8</v>
      </c>
      <c r="GE7385" s="81" t="s">
        <v>449</v>
      </c>
      <c r="GF7385" s="81" t="s">
        <v>155</v>
      </c>
      <c r="GG7385" s="81" t="s">
        <v>450</v>
      </c>
      <c r="GH7385" s="81" t="s">
        <v>458</v>
      </c>
      <c r="GI7385" s="81">
        <v>2020</v>
      </c>
      <c r="GJ7385" s="81" t="s">
        <v>201</v>
      </c>
      <c r="GK7385" s="81">
        <v>222.2294216278311</v>
      </c>
      <c r="GL7385" s="81">
        <v>808.58011199999999</v>
      </c>
      <c r="GM7385" s="81">
        <v>2020</v>
      </c>
      <c r="GN7385" s="81" t="s">
        <v>173</v>
      </c>
      <c r="GO7385" s="81">
        <v>1.1148832299820636E-2</v>
      </c>
      <c r="GP7385" s="81">
        <v>10</v>
      </c>
      <c r="GQ7385" s="81">
        <v>0</v>
      </c>
      <c r="GR7385" s="81" t="s">
        <v>448</v>
      </c>
      <c r="GS7385" s="81">
        <v>1.1148832299820636E-2</v>
      </c>
      <c r="GT7385" s="81">
        <v>2.477598553814822</v>
      </c>
      <c r="GU7385" s="81">
        <v>0</v>
      </c>
      <c r="GV7385" s="81">
        <v>0</v>
      </c>
      <c r="GW7385" s="81">
        <v>0</v>
      </c>
      <c r="GX7385" s="81">
        <v>0</v>
      </c>
      <c r="GY7385" s="81">
        <v>0</v>
      </c>
      <c r="GZ7385" s="81">
        <v>0</v>
      </c>
    </row>
    <row r="7386" spans="98:208" x14ac:dyDescent="0.25">
      <c r="CT7386" s="81" t="s">
        <v>155</v>
      </c>
      <c r="CU7386" s="81" t="s">
        <v>507</v>
      </c>
      <c r="CV7386" s="81" t="s">
        <v>459</v>
      </c>
      <c r="CW7386" s="81">
        <v>2032</v>
      </c>
      <c r="CX7386" s="81">
        <v>0</v>
      </c>
      <c r="CY7386" s="81">
        <v>0</v>
      </c>
      <c r="CZ7386" s="81">
        <v>0</v>
      </c>
      <c r="DA7386" s="81">
        <v>0</v>
      </c>
      <c r="DB7386" s="81">
        <v>5.7770153400784121</v>
      </c>
      <c r="DC7386" s="81">
        <v>0.74733835430385598</v>
      </c>
      <c r="DD7386" s="81">
        <v>3.2379513401017199</v>
      </c>
      <c r="DE7386" s="81">
        <v>1.7917256456728361</v>
      </c>
      <c r="DF7386" s="81">
        <v>0</v>
      </c>
      <c r="DG7386" s="81">
        <v>0</v>
      </c>
      <c r="DH7386" s="81">
        <v>0</v>
      </c>
      <c r="DI7386" s="81">
        <v>8.3319499833576279E-3</v>
      </c>
      <c r="DJ7386" s="81">
        <v>2.739438925297525E-6</v>
      </c>
      <c r="DL7386" s="81">
        <v>0</v>
      </c>
      <c r="DM7386" s="81">
        <v>0</v>
      </c>
      <c r="DN7386" s="81">
        <v>0</v>
      </c>
      <c r="DO7386" s="81">
        <v>0</v>
      </c>
      <c r="DP7386" s="81">
        <v>0</v>
      </c>
      <c r="DQ7386" s="81">
        <v>0</v>
      </c>
      <c r="DR7386" s="81">
        <v>0</v>
      </c>
      <c r="DS7386" s="81">
        <v>0</v>
      </c>
      <c r="DT7386" s="81">
        <v>0</v>
      </c>
      <c r="DU7386" s="81">
        <v>0</v>
      </c>
      <c r="DV7386" s="81">
        <v>2.2824868108041953E-8</v>
      </c>
      <c r="DW7386" s="81">
        <v>2.2824868108041953E-8</v>
      </c>
      <c r="GE7386" s="81" t="s">
        <v>449</v>
      </c>
      <c r="GF7386" s="81" t="s">
        <v>155</v>
      </c>
      <c r="GG7386" s="81" t="s">
        <v>450</v>
      </c>
      <c r="GH7386" s="81" t="s">
        <v>459</v>
      </c>
      <c r="GI7386" s="81">
        <v>2020</v>
      </c>
      <c r="GJ7386" s="81" t="s">
        <v>201</v>
      </c>
      <c r="GK7386" s="81">
        <v>0.69641821681223204</v>
      </c>
      <c r="GL7386" s="81">
        <v>808.58011199999999</v>
      </c>
      <c r="GM7386" s="81">
        <v>2020</v>
      </c>
      <c r="GN7386" s="81" t="s">
        <v>173</v>
      </c>
      <c r="GO7386" s="81">
        <v>1.1148832299820636E-2</v>
      </c>
      <c r="GP7386" s="81">
        <v>10</v>
      </c>
      <c r="GQ7386" s="81">
        <v>0</v>
      </c>
      <c r="GR7386" s="81" t="s">
        <v>448</v>
      </c>
      <c r="GS7386" s="81">
        <v>1.1148832299820636E-2</v>
      </c>
      <c r="GT7386" s="81">
        <v>7.7642499097797038E-3</v>
      </c>
      <c r="GU7386" s="81">
        <v>0</v>
      </c>
      <c r="GV7386" s="81">
        <v>0</v>
      </c>
      <c r="GW7386" s="81">
        <v>0</v>
      </c>
      <c r="GX7386" s="81">
        <v>0</v>
      </c>
      <c r="GY7386" s="81">
        <v>0</v>
      </c>
      <c r="GZ7386" s="81">
        <v>0</v>
      </c>
    </row>
    <row r="7387" spans="98:208" x14ac:dyDescent="0.25">
      <c r="CT7387" s="81" t="s">
        <v>155</v>
      </c>
      <c r="CU7387" s="81" t="s">
        <v>507</v>
      </c>
      <c r="CV7387" s="81" t="s">
        <v>460</v>
      </c>
      <c r="CW7387" s="81">
        <v>2020</v>
      </c>
      <c r="CX7387" s="81">
        <v>0</v>
      </c>
      <c r="CY7387" s="81">
        <v>0</v>
      </c>
      <c r="CZ7387" s="81">
        <v>0</v>
      </c>
      <c r="DA7387" s="81">
        <v>0</v>
      </c>
      <c r="DB7387" s="81">
        <v>7.7900575334948194E-2</v>
      </c>
      <c r="DC7387" s="81">
        <v>3.6425060683954499E-2</v>
      </c>
      <c r="DD7387" s="81">
        <v>1.5808724525430929E-3</v>
      </c>
      <c r="DE7387" s="81">
        <v>3.9894642198450597E-2</v>
      </c>
      <c r="DF7387" s="81">
        <v>4.0609689307619866E-4</v>
      </c>
      <c r="DG7387" s="81">
        <v>0</v>
      </c>
      <c r="DH7387" s="81">
        <v>0</v>
      </c>
      <c r="DI7387" s="81">
        <v>0</v>
      </c>
      <c r="DJ7387" s="81">
        <v>4.70422539998687E-4</v>
      </c>
      <c r="DL7387" s="81">
        <v>0</v>
      </c>
      <c r="DM7387" s="81">
        <v>1.9103713192648058E-7</v>
      </c>
      <c r="DN7387" s="81">
        <v>1.9103713192648058E-7</v>
      </c>
      <c r="DO7387" s="81">
        <v>0</v>
      </c>
      <c r="DP7387" s="81">
        <v>0</v>
      </c>
      <c r="DQ7387" s="81">
        <v>0</v>
      </c>
      <c r="DR7387" s="81">
        <v>0</v>
      </c>
      <c r="DS7387" s="81">
        <v>0</v>
      </c>
      <c r="DT7387" s="81">
        <v>0</v>
      </c>
      <c r="DU7387" s="81">
        <v>0</v>
      </c>
      <c r="DV7387" s="81">
        <v>0</v>
      </c>
      <c r="DW7387" s="81">
        <v>0</v>
      </c>
      <c r="GE7387" s="81" t="s">
        <v>449</v>
      </c>
      <c r="GF7387" s="81" t="s">
        <v>155</v>
      </c>
      <c r="GG7387" s="81" t="s">
        <v>450</v>
      </c>
      <c r="GH7387" s="81" t="s">
        <v>460</v>
      </c>
      <c r="GI7387" s="81">
        <v>2020</v>
      </c>
      <c r="GJ7387" s="81" t="s">
        <v>201</v>
      </c>
      <c r="GK7387" s="81">
        <v>3.6425060683954492E-2</v>
      </c>
      <c r="GL7387" s="81">
        <v>808.58011199999999</v>
      </c>
      <c r="GM7387" s="81">
        <v>2020</v>
      </c>
      <c r="GN7387" s="81" t="s">
        <v>173</v>
      </c>
      <c r="GO7387" s="81">
        <v>1.1148832299820636E-2</v>
      </c>
      <c r="GP7387" s="81">
        <v>10</v>
      </c>
      <c r="GQ7387" s="81">
        <v>0</v>
      </c>
      <c r="GR7387" s="81" t="s">
        <v>448</v>
      </c>
      <c r="GS7387" s="81">
        <v>1.1148832299820636E-2</v>
      </c>
      <c r="GT7387" s="81">
        <v>4.060968930761986E-4</v>
      </c>
      <c r="GU7387" s="81">
        <v>0</v>
      </c>
      <c r="GV7387" s="81">
        <v>0</v>
      </c>
      <c r="GW7387" s="81">
        <v>0</v>
      </c>
      <c r="GX7387" s="81">
        <v>0</v>
      </c>
      <c r="GY7387" s="81">
        <v>0</v>
      </c>
      <c r="GZ7387" s="81">
        <v>0</v>
      </c>
    </row>
    <row r="7388" spans="98:208" x14ac:dyDescent="0.25">
      <c r="CT7388" s="81" t="s">
        <v>155</v>
      </c>
      <c r="CU7388" s="81" t="s">
        <v>507</v>
      </c>
      <c r="CV7388" s="81" t="s">
        <v>460</v>
      </c>
      <c r="CW7388" s="81">
        <v>2021</v>
      </c>
      <c r="CX7388" s="81">
        <v>0</v>
      </c>
      <c r="CY7388" s="81">
        <v>0</v>
      </c>
      <c r="CZ7388" s="81">
        <v>0</v>
      </c>
      <c r="DA7388" s="81">
        <v>0</v>
      </c>
      <c r="DB7388" s="81">
        <v>7.7900575334948194E-2</v>
      </c>
      <c r="DC7388" s="81">
        <v>3.6425060683954499E-2</v>
      </c>
      <c r="DD7388" s="81">
        <v>1.5808724525430929E-3</v>
      </c>
      <c r="DE7388" s="81">
        <v>3.9894642198450597E-2</v>
      </c>
      <c r="DF7388" s="81">
        <v>4.0609689307619866E-4</v>
      </c>
      <c r="DG7388" s="81">
        <v>4.0609689307619866E-4</v>
      </c>
      <c r="DH7388" s="81">
        <v>0</v>
      </c>
      <c r="DI7388" s="81">
        <v>0</v>
      </c>
      <c r="DJ7388" s="81">
        <v>4.70422539998687E-4</v>
      </c>
      <c r="DL7388" s="81">
        <v>0</v>
      </c>
      <c r="DM7388" s="81">
        <v>1.9103713192648058E-7</v>
      </c>
      <c r="DN7388" s="81">
        <v>1.9103713192648058E-7</v>
      </c>
      <c r="DO7388" s="81">
        <v>0</v>
      </c>
      <c r="DP7388" s="81">
        <v>1.9103713192648058E-7</v>
      </c>
      <c r="DQ7388" s="81">
        <v>1.9103713192648058E-7</v>
      </c>
      <c r="DR7388" s="81">
        <v>0</v>
      </c>
      <c r="DS7388" s="81">
        <v>0</v>
      </c>
      <c r="DT7388" s="81">
        <v>0</v>
      </c>
      <c r="DU7388" s="81">
        <v>0</v>
      </c>
      <c r="DV7388" s="81">
        <v>0</v>
      </c>
      <c r="DW7388" s="81">
        <v>0</v>
      </c>
      <c r="GE7388" s="81" t="s">
        <v>449</v>
      </c>
      <c r="GF7388" s="81" t="s">
        <v>155</v>
      </c>
      <c r="GG7388" s="81" t="s">
        <v>450</v>
      </c>
      <c r="GH7388" s="81" t="s">
        <v>461</v>
      </c>
      <c r="GI7388" s="81">
        <v>2020</v>
      </c>
      <c r="GJ7388" s="81" t="s">
        <v>201</v>
      </c>
      <c r="GK7388" s="81">
        <v>222.2294216278311</v>
      </c>
      <c r="GL7388" s="81">
        <v>808.58011199999999</v>
      </c>
      <c r="GM7388" s="81">
        <v>2020</v>
      </c>
      <c r="GN7388" s="81" t="s">
        <v>173</v>
      </c>
      <c r="GO7388" s="81">
        <v>1.1148832299820636E-2</v>
      </c>
      <c r="GP7388" s="81">
        <v>10</v>
      </c>
      <c r="GQ7388" s="81">
        <v>0</v>
      </c>
      <c r="GR7388" s="81" t="s">
        <v>448</v>
      </c>
      <c r="GS7388" s="81">
        <v>1.1148832299820636E-2</v>
      </c>
      <c r="GT7388" s="81">
        <v>2.477598553814822</v>
      </c>
      <c r="GU7388" s="81">
        <v>0</v>
      </c>
      <c r="GV7388" s="81">
        <v>0</v>
      </c>
      <c r="GW7388" s="81">
        <v>0</v>
      </c>
      <c r="GX7388" s="81">
        <v>0</v>
      </c>
      <c r="GY7388" s="81">
        <v>0</v>
      </c>
      <c r="GZ7388" s="81">
        <v>0</v>
      </c>
    </row>
    <row r="7389" spans="98:208" x14ac:dyDescent="0.25">
      <c r="CT7389" s="81" t="s">
        <v>155</v>
      </c>
      <c r="CU7389" s="81" t="s">
        <v>507</v>
      </c>
      <c r="CV7389" s="81" t="s">
        <v>460</v>
      </c>
      <c r="CW7389" s="81">
        <v>2022</v>
      </c>
      <c r="CX7389" s="81">
        <v>0</v>
      </c>
      <c r="CY7389" s="81">
        <v>0</v>
      </c>
      <c r="CZ7389" s="81">
        <v>0</v>
      </c>
      <c r="DA7389" s="81">
        <v>0</v>
      </c>
      <c r="DB7389" s="81">
        <v>7.7900575334948194E-2</v>
      </c>
      <c r="DC7389" s="81">
        <v>3.6425060683954499E-2</v>
      </c>
      <c r="DD7389" s="81">
        <v>1.5808724525430929E-3</v>
      </c>
      <c r="DE7389" s="81">
        <v>3.9894642198450597E-2</v>
      </c>
      <c r="DF7389" s="81">
        <v>4.0609689307619866E-4</v>
      </c>
      <c r="DG7389" s="81">
        <v>4.0609689307619866E-4</v>
      </c>
      <c r="DH7389" s="81">
        <v>4.0609689307619866E-4</v>
      </c>
      <c r="DI7389" s="81">
        <v>0</v>
      </c>
      <c r="DJ7389" s="81">
        <v>4.70422539998687E-4</v>
      </c>
      <c r="DL7389" s="81">
        <v>0</v>
      </c>
      <c r="DM7389" s="81">
        <v>1.9103713192648058E-7</v>
      </c>
      <c r="DN7389" s="81">
        <v>1.9103713192648058E-7</v>
      </c>
      <c r="DO7389" s="81">
        <v>0</v>
      </c>
      <c r="DP7389" s="81">
        <v>1.9103713192648058E-7</v>
      </c>
      <c r="DQ7389" s="81">
        <v>1.9103713192648058E-7</v>
      </c>
      <c r="DR7389" s="81">
        <v>0</v>
      </c>
      <c r="DS7389" s="81">
        <v>1.9103713192648058E-7</v>
      </c>
      <c r="DT7389" s="81">
        <v>1.9103713192648058E-7</v>
      </c>
      <c r="DU7389" s="81">
        <v>0</v>
      </c>
      <c r="DV7389" s="81">
        <v>0</v>
      </c>
      <c r="DW7389" s="81">
        <v>0</v>
      </c>
      <c r="GE7389" s="81" t="s">
        <v>449</v>
      </c>
      <c r="GF7389" s="81" t="s">
        <v>155</v>
      </c>
      <c r="GG7389" s="81" t="s">
        <v>450</v>
      </c>
      <c r="GH7389" s="81" t="s">
        <v>451</v>
      </c>
      <c r="GI7389" s="81">
        <v>2020</v>
      </c>
      <c r="GJ7389" s="81" t="s">
        <v>201</v>
      </c>
      <c r="GK7389" s="81">
        <v>222.2294216278369</v>
      </c>
      <c r="GL7389" s="81">
        <v>808.58011199999999</v>
      </c>
      <c r="GM7389" s="81">
        <v>2020</v>
      </c>
      <c r="GN7389" s="81" t="s">
        <v>173</v>
      </c>
      <c r="GO7389" s="81">
        <v>1.1148832299820636E-2</v>
      </c>
      <c r="GP7389" s="81">
        <v>10</v>
      </c>
      <c r="GQ7389" s="81">
        <v>0</v>
      </c>
      <c r="GR7389" s="81" t="s">
        <v>448</v>
      </c>
      <c r="GS7389" s="81">
        <v>1.1148832299820636E-2</v>
      </c>
      <c r="GT7389" s="81">
        <v>2.4775985538148868</v>
      </c>
      <c r="GU7389" s="81">
        <v>0</v>
      </c>
      <c r="GV7389" s="81">
        <v>0</v>
      </c>
      <c r="GW7389" s="81">
        <v>0</v>
      </c>
      <c r="GX7389" s="81">
        <v>0</v>
      </c>
      <c r="GY7389" s="81">
        <v>0</v>
      </c>
      <c r="GZ7389" s="81">
        <v>0</v>
      </c>
    </row>
    <row r="7390" spans="98:208" x14ac:dyDescent="0.25">
      <c r="CT7390" s="81" t="s">
        <v>155</v>
      </c>
      <c r="CU7390" s="81" t="s">
        <v>507</v>
      </c>
      <c r="CV7390" s="81" t="s">
        <v>460</v>
      </c>
      <c r="CW7390" s="81">
        <v>2023</v>
      </c>
      <c r="CX7390" s="81">
        <v>0</v>
      </c>
      <c r="CY7390" s="81">
        <v>0</v>
      </c>
      <c r="CZ7390" s="81">
        <v>0</v>
      </c>
      <c r="DA7390" s="81">
        <v>0</v>
      </c>
      <c r="DB7390" s="81">
        <v>8.0408269036977204E-2</v>
      </c>
      <c r="DC7390" s="81">
        <v>3.7590224611390582E-2</v>
      </c>
      <c r="DD7390" s="81">
        <v>1.6314334115685989E-3</v>
      </c>
      <c r="DE7390" s="81">
        <v>4.1186611014017653E-2</v>
      </c>
      <c r="DF7390" s="81">
        <v>4.1908711030498396E-4</v>
      </c>
      <c r="DG7390" s="81">
        <v>4.1908711030498396E-4</v>
      </c>
      <c r="DH7390" s="81">
        <v>4.1908711030498396E-4</v>
      </c>
      <c r="DI7390" s="81">
        <v>4.1908711030498396E-4</v>
      </c>
      <c r="DJ7390" s="81">
        <v>4.70422539998687E-4</v>
      </c>
      <c r="DL7390" s="81">
        <v>0</v>
      </c>
      <c r="DM7390" s="81">
        <v>1.9714802291038046E-7</v>
      </c>
      <c r="DN7390" s="81">
        <v>1.9714802291038046E-7</v>
      </c>
      <c r="DO7390" s="81">
        <v>0</v>
      </c>
      <c r="DP7390" s="81">
        <v>1.9714802291038046E-7</v>
      </c>
      <c r="DQ7390" s="81">
        <v>1.9714802291038046E-7</v>
      </c>
      <c r="DR7390" s="81">
        <v>0</v>
      </c>
      <c r="DS7390" s="81">
        <v>1.9714802291038046E-7</v>
      </c>
      <c r="DT7390" s="81">
        <v>1.9714802291038046E-7</v>
      </c>
      <c r="DU7390" s="81">
        <v>0</v>
      </c>
      <c r="DV7390" s="81">
        <v>1.9714802291038046E-7</v>
      </c>
      <c r="DW7390" s="81">
        <v>1.9714802291038046E-7</v>
      </c>
      <c r="GE7390" s="81" t="s">
        <v>449</v>
      </c>
      <c r="GF7390" s="81" t="s">
        <v>155</v>
      </c>
      <c r="GG7390" s="81" t="s">
        <v>450</v>
      </c>
      <c r="GH7390" s="81" t="s">
        <v>452</v>
      </c>
      <c r="GI7390" s="81">
        <v>2020</v>
      </c>
      <c r="GJ7390" s="81" t="s">
        <v>201</v>
      </c>
      <c r="GK7390" s="81">
        <v>0.69641821681223082</v>
      </c>
      <c r="GL7390" s="81">
        <v>808.58011199999999</v>
      </c>
      <c r="GM7390" s="81">
        <v>2020</v>
      </c>
      <c r="GN7390" s="81" t="s">
        <v>173</v>
      </c>
      <c r="GO7390" s="81">
        <v>1.1148832299820636E-2</v>
      </c>
      <c r="GP7390" s="81">
        <v>10</v>
      </c>
      <c r="GQ7390" s="81">
        <v>0</v>
      </c>
      <c r="GR7390" s="81" t="s">
        <v>448</v>
      </c>
      <c r="GS7390" s="81">
        <v>1.1148832299820636E-2</v>
      </c>
      <c r="GT7390" s="81">
        <v>7.7642499097796899E-3</v>
      </c>
      <c r="GU7390" s="81">
        <v>0</v>
      </c>
      <c r="GV7390" s="81">
        <v>0</v>
      </c>
      <c r="GW7390" s="81">
        <v>0</v>
      </c>
      <c r="GX7390" s="81">
        <v>0</v>
      </c>
      <c r="GY7390" s="81">
        <v>0</v>
      </c>
      <c r="GZ7390" s="81">
        <v>0</v>
      </c>
    </row>
    <row r="7391" spans="98:208" x14ac:dyDescent="0.25">
      <c r="CT7391" s="81" t="s">
        <v>155</v>
      </c>
      <c r="CU7391" s="81" t="s">
        <v>507</v>
      </c>
      <c r="CV7391" s="81" t="s">
        <v>460</v>
      </c>
      <c r="CW7391" s="81">
        <v>2024</v>
      </c>
      <c r="CX7391" s="81">
        <v>0</v>
      </c>
      <c r="CY7391" s="81">
        <v>0</v>
      </c>
      <c r="CZ7391" s="81">
        <v>0</v>
      </c>
      <c r="DA7391" s="81">
        <v>0</v>
      </c>
      <c r="DB7391" s="81">
        <v>8.0408269036977204E-2</v>
      </c>
      <c r="DC7391" s="81">
        <v>3.7590224611390582E-2</v>
      </c>
      <c r="DD7391" s="81">
        <v>1.6314334115685989E-3</v>
      </c>
      <c r="DE7391" s="81">
        <v>4.1186611014017653E-2</v>
      </c>
      <c r="DF7391" s="81">
        <v>4.1908711030498396E-4</v>
      </c>
      <c r="DG7391" s="81">
        <v>4.1908711030498396E-4</v>
      </c>
      <c r="DH7391" s="81">
        <v>4.1908711030498396E-4</v>
      </c>
      <c r="DI7391" s="81">
        <v>4.1908711030498396E-4</v>
      </c>
      <c r="DJ7391" s="81">
        <v>4.70422539998687E-4</v>
      </c>
      <c r="DL7391" s="81">
        <v>0</v>
      </c>
      <c r="DM7391" s="81">
        <v>1.9714802291038046E-7</v>
      </c>
      <c r="DN7391" s="81">
        <v>1.9714802291038046E-7</v>
      </c>
      <c r="DO7391" s="81">
        <v>0</v>
      </c>
      <c r="DP7391" s="81">
        <v>1.9714802291038046E-7</v>
      </c>
      <c r="DQ7391" s="81">
        <v>1.9714802291038046E-7</v>
      </c>
      <c r="DR7391" s="81">
        <v>0</v>
      </c>
      <c r="DS7391" s="81">
        <v>1.9714802291038046E-7</v>
      </c>
      <c r="DT7391" s="81">
        <v>1.9714802291038046E-7</v>
      </c>
      <c r="DU7391" s="81">
        <v>0</v>
      </c>
      <c r="DV7391" s="81">
        <v>1.9714802291038046E-7</v>
      </c>
      <c r="DW7391" s="81">
        <v>1.9714802291038046E-7</v>
      </c>
      <c r="GE7391" s="81" t="s">
        <v>449</v>
      </c>
      <c r="GF7391" s="81" t="s">
        <v>155</v>
      </c>
      <c r="GG7391" s="81" t="s">
        <v>450</v>
      </c>
      <c r="GH7391" s="81" t="s">
        <v>453</v>
      </c>
      <c r="GI7391" s="81">
        <v>2020</v>
      </c>
      <c r="GJ7391" s="81" t="s">
        <v>201</v>
      </c>
      <c r="GK7391" s="81">
        <v>3.6425060683954472E-2</v>
      </c>
      <c r="GL7391" s="81">
        <v>808.58011199999999</v>
      </c>
      <c r="GM7391" s="81">
        <v>2020</v>
      </c>
      <c r="GN7391" s="81" t="s">
        <v>173</v>
      </c>
      <c r="GO7391" s="81">
        <v>1.1148832299820636E-2</v>
      </c>
      <c r="GP7391" s="81">
        <v>10</v>
      </c>
      <c r="GQ7391" s="81">
        <v>0</v>
      </c>
      <c r="GR7391" s="81" t="s">
        <v>448</v>
      </c>
      <c r="GS7391" s="81">
        <v>1.1148832299820636E-2</v>
      </c>
      <c r="GT7391" s="81">
        <v>4.0609689307619838E-4</v>
      </c>
      <c r="GU7391" s="81">
        <v>0</v>
      </c>
      <c r="GV7391" s="81">
        <v>0</v>
      </c>
      <c r="GW7391" s="81">
        <v>0</v>
      </c>
      <c r="GX7391" s="81">
        <v>0</v>
      </c>
      <c r="GY7391" s="81">
        <v>0</v>
      </c>
      <c r="GZ7391" s="81">
        <v>0</v>
      </c>
    </row>
    <row r="7392" spans="98:208" x14ac:dyDescent="0.25">
      <c r="CT7392" s="81" t="s">
        <v>155</v>
      </c>
      <c r="CU7392" s="81" t="s">
        <v>507</v>
      </c>
      <c r="CV7392" s="81" t="s">
        <v>460</v>
      </c>
      <c r="CW7392" s="81">
        <v>2025</v>
      </c>
      <c r="CX7392" s="81">
        <v>0</v>
      </c>
      <c r="CY7392" s="81">
        <v>0</v>
      </c>
      <c r="CZ7392" s="81">
        <v>0</v>
      </c>
      <c r="DA7392" s="81">
        <v>0</v>
      </c>
      <c r="DB7392" s="81">
        <v>8.0408269036977204E-2</v>
      </c>
      <c r="DC7392" s="81">
        <v>3.7590224611390582E-2</v>
      </c>
      <c r="DD7392" s="81">
        <v>1.6314334115685989E-3</v>
      </c>
      <c r="DE7392" s="81">
        <v>4.1186611014017653E-2</v>
      </c>
      <c r="DF7392" s="81">
        <v>4.1908711030498396E-4</v>
      </c>
      <c r="DG7392" s="81">
        <v>4.1908711030498396E-4</v>
      </c>
      <c r="DH7392" s="81">
        <v>4.1908711030498396E-4</v>
      </c>
      <c r="DI7392" s="81">
        <v>4.1908711030498396E-4</v>
      </c>
      <c r="DJ7392" s="81">
        <v>4.70422539998687E-4</v>
      </c>
      <c r="DL7392" s="81">
        <v>0</v>
      </c>
      <c r="DM7392" s="81">
        <v>1.9714802291038046E-7</v>
      </c>
      <c r="DN7392" s="81">
        <v>1.9714802291038046E-7</v>
      </c>
      <c r="DO7392" s="81">
        <v>0</v>
      </c>
      <c r="DP7392" s="81">
        <v>1.9714802291038046E-7</v>
      </c>
      <c r="DQ7392" s="81">
        <v>1.9714802291038046E-7</v>
      </c>
      <c r="DR7392" s="81">
        <v>0</v>
      </c>
      <c r="DS7392" s="81">
        <v>1.9714802291038046E-7</v>
      </c>
      <c r="DT7392" s="81">
        <v>1.9714802291038046E-7</v>
      </c>
      <c r="DU7392" s="81">
        <v>0</v>
      </c>
      <c r="DV7392" s="81">
        <v>1.9714802291038046E-7</v>
      </c>
      <c r="DW7392" s="81">
        <v>1.9714802291038046E-7</v>
      </c>
      <c r="GE7392" s="81" t="s">
        <v>449</v>
      </c>
      <c r="GF7392" s="81" t="s">
        <v>155</v>
      </c>
      <c r="GG7392" s="81" t="s">
        <v>450</v>
      </c>
      <c r="GH7392" s="81" t="s">
        <v>454</v>
      </c>
      <c r="GI7392" s="81">
        <v>2020</v>
      </c>
      <c r="GJ7392" s="81" t="s">
        <v>201</v>
      </c>
      <c r="GK7392" s="81">
        <v>409.22373582044048</v>
      </c>
      <c r="GL7392" s="81">
        <v>808.58011199999999</v>
      </c>
      <c r="GM7392" s="81">
        <v>2020</v>
      </c>
      <c r="GN7392" s="81" t="s">
        <v>173</v>
      </c>
      <c r="GO7392" s="81">
        <v>1.1148832299820636E-2</v>
      </c>
      <c r="GP7392" s="81">
        <v>10</v>
      </c>
      <c r="GQ7392" s="81">
        <v>0</v>
      </c>
      <c r="GR7392" s="81" t="s">
        <v>448</v>
      </c>
      <c r="GS7392" s="81">
        <v>1.1148832299820636E-2</v>
      </c>
      <c r="GT7392" s="81">
        <v>4.5623668037681941</v>
      </c>
      <c r="GU7392" s="81">
        <v>0</v>
      </c>
      <c r="GV7392" s="81">
        <v>0</v>
      </c>
      <c r="GW7392" s="81">
        <v>0</v>
      </c>
      <c r="GX7392" s="81">
        <v>0</v>
      </c>
      <c r="GY7392" s="81">
        <v>0</v>
      </c>
      <c r="GZ7392" s="81">
        <v>0</v>
      </c>
    </row>
    <row r="7393" spans="98:208" x14ac:dyDescent="0.25">
      <c r="CT7393" s="81" t="s">
        <v>155</v>
      </c>
      <c r="CU7393" s="81" t="s">
        <v>507</v>
      </c>
      <c r="CV7393" s="81" t="s">
        <v>460</v>
      </c>
      <c r="CW7393" s="81">
        <v>2026</v>
      </c>
      <c r="CX7393" s="81">
        <v>0</v>
      </c>
      <c r="CY7393" s="81">
        <v>0</v>
      </c>
      <c r="CZ7393" s="81">
        <v>0</v>
      </c>
      <c r="DA7393" s="81">
        <v>0</v>
      </c>
      <c r="DB7393" s="81">
        <v>8.0408269036977204E-2</v>
      </c>
      <c r="DC7393" s="81">
        <v>3.7590224611390582E-2</v>
      </c>
      <c r="DD7393" s="81">
        <v>1.6314334115685989E-3</v>
      </c>
      <c r="DE7393" s="81">
        <v>4.1186611014017653E-2</v>
      </c>
      <c r="DF7393" s="81">
        <v>4.1908711030498396E-4</v>
      </c>
      <c r="DG7393" s="81">
        <v>4.1908711030498396E-4</v>
      </c>
      <c r="DH7393" s="81">
        <v>4.1908711030498396E-4</v>
      </c>
      <c r="DI7393" s="81">
        <v>4.1908711030498396E-4</v>
      </c>
      <c r="DJ7393" s="81">
        <v>4.70422539998687E-4</v>
      </c>
      <c r="DL7393" s="81">
        <v>0</v>
      </c>
      <c r="DM7393" s="81">
        <v>1.9714802291038046E-7</v>
      </c>
      <c r="DN7393" s="81">
        <v>1.9714802291038046E-7</v>
      </c>
      <c r="DO7393" s="81">
        <v>0</v>
      </c>
      <c r="DP7393" s="81">
        <v>1.9714802291038046E-7</v>
      </c>
      <c r="DQ7393" s="81">
        <v>1.9714802291038046E-7</v>
      </c>
      <c r="DR7393" s="81">
        <v>0</v>
      </c>
      <c r="DS7393" s="81">
        <v>1.9714802291038046E-7</v>
      </c>
      <c r="DT7393" s="81">
        <v>1.9714802291038046E-7</v>
      </c>
      <c r="DU7393" s="81">
        <v>0</v>
      </c>
      <c r="DV7393" s="81">
        <v>1.9714802291038046E-7</v>
      </c>
      <c r="DW7393" s="81">
        <v>1.9714802291038046E-7</v>
      </c>
      <c r="GE7393" s="81" t="s">
        <v>449</v>
      </c>
      <c r="GF7393" s="81" t="s">
        <v>155</v>
      </c>
      <c r="GG7393" s="81" t="s">
        <v>450</v>
      </c>
      <c r="GH7393" s="81" t="s">
        <v>455</v>
      </c>
      <c r="GI7393" s="81">
        <v>2020</v>
      </c>
      <c r="GJ7393" s="81" t="s">
        <v>201</v>
      </c>
      <c r="GK7393" s="81">
        <v>409.22373582043377</v>
      </c>
      <c r="GL7393" s="81">
        <v>808.58011199999999</v>
      </c>
      <c r="GM7393" s="81">
        <v>2020</v>
      </c>
      <c r="GN7393" s="81" t="s">
        <v>173</v>
      </c>
      <c r="GO7393" s="81">
        <v>1.1148832299820636E-2</v>
      </c>
      <c r="GP7393" s="81">
        <v>10</v>
      </c>
      <c r="GQ7393" s="81">
        <v>0</v>
      </c>
      <c r="GR7393" s="81" t="s">
        <v>448</v>
      </c>
      <c r="GS7393" s="81">
        <v>1.1148832299820636E-2</v>
      </c>
      <c r="GT7393" s="81">
        <v>4.5623668037681195</v>
      </c>
      <c r="GU7393" s="81">
        <v>0</v>
      </c>
      <c r="GV7393" s="81">
        <v>0</v>
      </c>
      <c r="GW7393" s="81">
        <v>0</v>
      </c>
      <c r="GX7393" s="81">
        <v>0</v>
      </c>
      <c r="GY7393" s="81">
        <v>0</v>
      </c>
      <c r="GZ7393" s="81">
        <v>0</v>
      </c>
    </row>
    <row r="7394" spans="98:208" x14ac:dyDescent="0.25">
      <c r="CT7394" s="81" t="s">
        <v>155</v>
      </c>
      <c r="CU7394" s="81" t="s">
        <v>507</v>
      </c>
      <c r="CV7394" s="81" t="s">
        <v>460</v>
      </c>
      <c r="CW7394" s="81">
        <v>2027</v>
      </c>
      <c r="CX7394" s="81">
        <v>0</v>
      </c>
      <c r="CY7394" s="81">
        <v>0</v>
      </c>
      <c r="CZ7394" s="81">
        <v>0</v>
      </c>
      <c r="DA7394" s="81">
        <v>0</v>
      </c>
      <c r="DB7394" s="81">
        <v>8.0408269036977204E-2</v>
      </c>
      <c r="DC7394" s="81">
        <v>3.7590224611390582E-2</v>
      </c>
      <c r="DD7394" s="81">
        <v>1.6314334115685989E-3</v>
      </c>
      <c r="DE7394" s="81">
        <v>4.1186611014017653E-2</v>
      </c>
      <c r="DF7394" s="81">
        <v>4.1908711030498396E-4</v>
      </c>
      <c r="DG7394" s="81">
        <v>4.1908711030498396E-4</v>
      </c>
      <c r="DH7394" s="81">
        <v>4.1908711030498396E-4</v>
      </c>
      <c r="DI7394" s="81">
        <v>4.1908711030498396E-4</v>
      </c>
      <c r="DJ7394" s="81">
        <v>4.70422539998687E-4</v>
      </c>
      <c r="DL7394" s="81">
        <v>0</v>
      </c>
      <c r="DM7394" s="81">
        <v>1.9714802291038046E-7</v>
      </c>
      <c r="DN7394" s="81">
        <v>1.9714802291038046E-7</v>
      </c>
      <c r="DO7394" s="81">
        <v>0</v>
      </c>
      <c r="DP7394" s="81">
        <v>1.9714802291038046E-7</v>
      </c>
      <c r="DQ7394" s="81">
        <v>1.9714802291038046E-7</v>
      </c>
      <c r="DR7394" s="81">
        <v>0</v>
      </c>
      <c r="DS7394" s="81">
        <v>1.9714802291038046E-7</v>
      </c>
      <c r="DT7394" s="81">
        <v>1.9714802291038046E-7</v>
      </c>
      <c r="DU7394" s="81">
        <v>0</v>
      </c>
      <c r="DV7394" s="81">
        <v>1.9714802291038046E-7</v>
      </c>
      <c r="DW7394" s="81">
        <v>1.9714802291038046E-7</v>
      </c>
      <c r="GE7394" s="81" t="s">
        <v>449</v>
      </c>
      <c r="GF7394" s="81" t="s">
        <v>155</v>
      </c>
      <c r="GG7394" s="81" t="s">
        <v>456</v>
      </c>
      <c r="GH7394" s="81" t="s">
        <v>457</v>
      </c>
      <c r="GI7394" s="81">
        <v>2020</v>
      </c>
      <c r="GJ7394" s="81" t="s">
        <v>201</v>
      </c>
      <c r="GK7394" s="81">
        <v>222.2294216278485</v>
      </c>
      <c r="GL7394" s="81">
        <v>758.70438200000001</v>
      </c>
      <c r="GM7394" s="81">
        <v>2020</v>
      </c>
      <c r="GN7394" s="81" t="s">
        <v>173</v>
      </c>
      <c r="GO7394" s="81">
        <v>1.1148832299820636E-2</v>
      </c>
      <c r="GP7394" s="81">
        <v>10</v>
      </c>
      <c r="GQ7394" s="81">
        <v>0</v>
      </c>
      <c r="GR7394" s="81" t="s">
        <v>448</v>
      </c>
      <c r="GS7394" s="81">
        <v>1.1148832299820636E-2</v>
      </c>
      <c r="GT7394" s="81">
        <v>2.477598553815016</v>
      </c>
      <c r="GU7394" s="81">
        <v>0</v>
      </c>
      <c r="GV7394" s="81">
        <v>0</v>
      </c>
      <c r="GW7394" s="81">
        <v>0</v>
      </c>
      <c r="GX7394" s="81">
        <v>0</v>
      </c>
      <c r="GY7394" s="81">
        <v>0</v>
      </c>
      <c r="GZ7394" s="81">
        <v>0</v>
      </c>
    </row>
    <row r="7395" spans="98:208" x14ac:dyDescent="0.25">
      <c r="CT7395" s="81" t="s">
        <v>155</v>
      </c>
      <c r="CU7395" s="81" t="s">
        <v>507</v>
      </c>
      <c r="CV7395" s="81" t="s">
        <v>460</v>
      </c>
      <c r="CW7395" s="81">
        <v>2028</v>
      </c>
      <c r="CX7395" s="81">
        <v>0</v>
      </c>
      <c r="CY7395" s="81">
        <v>0</v>
      </c>
      <c r="CZ7395" s="81">
        <v>0</v>
      </c>
      <c r="DA7395" s="81">
        <v>0</v>
      </c>
      <c r="DB7395" s="81">
        <v>8.3606377745129565E-2</v>
      </c>
      <c r="DC7395" s="81">
        <v>3.9055083184885923E-2</v>
      </c>
      <c r="DD7395" s="81">
        <v>1.694997174106219E-3</v>
      </c>
      <c r="DE7395" s="81">
        <v>4.2856297386136673E-2</v>
      </c>
      <c r="DF7395" s="81">
        <v>4.3541857288383799E-4</v>
      </c>
      <c r="DG7395" s="81">
        <v>4.3541857288383799E-4</v>
      </c>
      <c r="DH7395" s="81">
        <v>4.3541857288383799E-4</v>
      </c>
      <c r="DI7395" s="81">
        <v>4.3541857288383799E-4</v>
      </c>
      <c r="DJ7395" s="81">
        <v>4.70422539998687E-4</v>
      </c>
      <c r="DL7395" s="81">
        <v>0</v>
      </c>
      <c r="DM7395" s="81">
        <v>2.048307110186185E-7</v>
      </c>
      <c r="DN7395" s="81">
        <v>2.048307110186185E-7</v>
      </c>
      <c r="DO7395" s="81">
        <v>0</v>
      </c>
      <c r="DP7395" s="81">
        <v>2.048307110186185E-7</v>
      </c>
      <c r="DQ7395" s="81">
        <v>2.048307110186185E-7</v>
      </c>
      <c r="DR7395" s="81">
        <v>0</v>
      </c>
      <c r="DS7395" s="81">
        <v>2.048307110186185E-7</v>
      </c>
      <c r="DT7395" s="81">
        <v>2.048307110186185E-7</v>
      </c>
      <c r="DU7395" s="81">
        <v>0</v>
      </c>
      <c r="DV7395" s="81">
        <v>2.048307110186185E-7</v>
      </c>
      <c r="DW7395" s="81">
        <v>2.048307110186185E-7</v>
      </c>
      <c r="GE7395" s="81" t="s">
        <v>449</v>
      </c>
      <c r="GF7395" s="81" t="s">
        <v>155</v>
      </c>
      <c r="GG7395" s="81" t="s">
        <v>456</v>
      </c>
      <c r="GH7395" s="81" t="s">
        <v>458</v>
      </c>
      <c r="GI7395" s="81">
        <v>2020</v>
      </c>
      <c r="GJ7395" s="81" t="s">
        <v>201</v>
      </c>
      <c r="GK7395" s="81">
        <v>222.22942162784321</v>
      </c>
      <c r="GL7395" s="81">
        <v>758.70438200000001</v>
      </c>
      <c r="GM7395" s="81">
        <v>2020</v>
      </c>
      <c r="GN7395" s="81" t="s">
        <v>173</v>
      </c>
      <c r="GO7395" s="81">
        <v>1.1148832299820636E-2</v>
      </c>
      <c r="GP7395" s="81">
        <v>10</v>
      </c>
      <c r="GQ7395" s="81">
        <v>0</v>
      </c>
      <c r="GR7395" s="81" t="s">
        <v>448</v>
      </c>
      <c r="GS7395" s="81">
        <v>1.1148832299820636E-2</v>
      </c>
      <c r="GT7395" s="81">
        <v>2.477598553814957</v>
      </c>
      <c r="GU7395" s="81">
        <v>0</v>
      </c>
      <c r="GV7395" s="81">
        <v>0</v>
      </c>
      <c r="GW7395" s="81">
        <v>0</v>
      </c>
      <c r="GX7395" s="81">
        <v>0</v>
      </c>
      <c r="GY7395" s="81">
        <v>0</v>
      </c>
      <c r="GZ7395" s="81">
        <v>0</v>
      </c>
    </row>
    <row r="7396" spans="98:208" x14ac:dyDescent="0.25">
      <c r="CT7396" s="81" t="s">
        <v>155</v>
      </c>
      <c r="CU7396" s="81" t="s">
        <v>507</v>
      </c>
      <c r="CV7396" s="81" t="s">
        <v>460</v>
      </c>
      <c r="CW7396" s="81">
        <v>2029</v>
      </c>
      <c r="CX7396" s="81">
        <v>0</v>
      </c>
      <c r="CY7396" s="81">
        <v>0</v>
      </c>
      <c r="CZ7396" s="81">
        <v>0</v>
      </c>
      <c r="DA7396" s="81">
        <v>0</v>
      </c>
      <c r="DB7396" s="81">
        <v>8.3606377745129565E-2</v>
      </c>
      <c r="DC7396" s="81">
        <v>3.9055083184885923E-2</v>
      </c>
      <c r="DD7396" s="81">
        <v>1.694997174106219E-3</v>
      </c>
      <c r="DE7396" s="81">
        <v>4.2856297386136673E-2</v>
      </c>
      <c r="DF7396" s="81">
        <v>4.3541857288383799E-4</v>
      </c>
      <c r="DG7396" s="81">
        <v>4.3541857288383799E-4</v>
      </c>
      <c r="DH7396" s="81">
        <v>4.3541857288383799E-4</v>
      </c>
      <c r="DI7396" s="81">
        <v>4.3541857288383799E-4</v>
      </c>
      <c r="DJ7396" s="81">
        <v>4.70422539998687E-4</v>
      </c>
      <c r="DL7396" s="81">
        <v>0</v>
      </c>
      <c r="DM7396" s="81">
        <v>2.048307110186185E-7</v>
      </c>
      <c r="DN7396" s="81">
        <v>2.048307110186185E-7</v>
      </c>
      <c r="DO7396" s="81">
        <v>0</v>
      </c>
      <c r="DP7396" s="81">
        <v>2.048307110186185E-7</v>
      </c>
      <c r="DQ7396" s="81">
        <v>2.048307110186185E-7</v>
      </c>
      <c r="DR7396" s="81">
        <v>0</v>
      </c>
      <c r="DS7396" s="81">
        <v>2.048307110186185E-7</v>
      </c>
      <c r="DT7396" s="81">
        <v>2.048307110186185E-7</v>
      </c>
      <c r="DU7396" s="81">
        <v>0</v>
      </c>
      <c r="DV7396" s="81">
        <v>2.048307110186185E-7</v>
      </c>
      <c r="DW7396" s="81">
        <v>2.048307110186185E-7</v>
      </c>
      <c r="GE7396" s="81" t="s">
        <v>449</v>
      </c>
      <c r="GF7396" s="81" t="s">
        <v>155</v>
      </c>
      <c r="GG7396" s="81" t="s">
        <v>456</v>
      </c>
      <c r="GH7396" s="81" t="s">
        <v>459</v>
      </c>
      <c r="GI7396" s="81">
        <v>2020</v>
      </c>
      <c r="GJ7396" s="81" t="s">
        <v>201</v>
      </c>
      <c r="GK7396" s="81">
        <v>0.69641821681223104</v>
      </c>
      <c r="GL7396" s="81">
        <v>758.70438200000001</v>
      </c>
      <c r="GM7396" s="81">
        <v>2020</v>
      </c>
      <c r="GN7396" s="81" t="s">
        <v>173</v>
      </c>
      <c r="GO7396" s="81">
        <v>1.1148832299820636E-2</v>
      </c>
      <c r="GP7396" s="81">
        <v>10</v>
      </c>
      <c r="GQ7396" s="81">
        <v>0</v>
      </c>
      <c r="GR7396" s="81" t="s">
        <v>448</v>
      </c>
      <c r="GS7396" s="81">
        <v>1.1148832299820636E-2</v>
      </c>
      <c r="GT7396" s="81">
        <v>7.7642499097796925E-3</v>
      </c>
      <c r="GU7396" s="81">
        <v>0</v>
      </c>
      <c r="GV7396" s="81">
        <v>0</v>
      </c>
      <c r="GW7396" s="81">
        <v>0</v>
      </c>
      <c r="GX7396" s="81">
        <v>0</v>
      </c>
      <c r="GY7396" s="81">
        <v>0</v>
      </c>
      <c r="GZ7396" s="81">
        <v>0</v>
      </c>
    </row>
    <row r="7397" spans="98:208" x14ac:dyDescent="0.25">
      <c r="CT7397" s="81" t="s">
        <v>155</v>
      </c>
      <c r="CU7397" s="81" t="s">
        <v>507</v>
      </c>
      <c r="CV7397" s="81" t="s">
        <v>460</v>
      </c>
      <c r="CW7397" s="81">
        <v>2030</v>
      </c>
      <c r="CX7397" s="81">
        <v>0</v>
      </c>
      <c r="CY7397" s="81">
        <v>0</v>
      </c>
      <c r="CZ7397" s="81">
        <v>0</v>
      </c>
      <c r="DA7397" s="81">
        <v>0</v>
      </c>
      <c r="DB7397" s="81">
        <v>8.3606377745129565E-2</v>
      </c>
      <c r="DC7397" s="81">
        <v>3.9055083184885923E-2</v>
      </c>
      <c r="DD7397" s="81">
        <v>1.694997174106219E-3</v>
      </c>
      <c r="DE7397" s="81">
        <v>4.2856297386136673E-2</v>
      </c>
      <c r="DF7397" s="81">
        <v>0</v>
      </c>
      <c r="DG7397" s="81">
        <v>4.3541857288383799E-4</v>
      </c>
      <c r="DH7397" s="81">
        <v>4.3541857288383799E-4</v>
      </c>
      <c r="DI7397" s="81">
        <v>4.3541857288383799E-4</v>
      </c>
      <c r="DJ7397" s="81">
        <v>4.70422539998687E-4</v>
      </c>
      <c r="DL7397" s="81">
        <v>0</v>
      </c>
      <c r="DM7397" s="81">
        <v>0</v>
      </c>
      <c r="DN7397" s="81">
        <v>0</v>
      </c>
      <c r="DO7397" s="81">
        <v>0</v>
      </c>
      <c r="DP7397" s="81">
        <v>2.048307110186185E-7</v>
      </c>
      <c r="DQ7397" s="81">
        <v>2.048307110186185E-7</v>
      </c>
      <c r="DR7397" s="81">
        <v>0</v>
      </c>
      <c r="DS7397" s="81">
        <v>2.048307110186185E-7</v>
      </c>
      <c r="DT7397" s="81">
        <v>2.048307110186185E-7</v>
      </c>
      <c r="DU7397" s="81">
        <v>0</v>
      </c>
      <c r="DV7397" s="81">
        <v>2.048307110186185E-7</v>
      </c>
      <c r="DW7397" s="81">
        <v>2.048307110186185E-7</v>
      </c>
      <c r="GE7397" s="81" t="s">
        <v>449</v>
      </c>
      <c r="GF7397" s="81" t="s">
        <v>155</v>
      </c>
      <c r="GG7397" s="81" t="s">
        <v>456</v>
      </c>
      <c r="GH7397" s="81" t="s">
        <v>460</v>
      </c>
      <c r="GI7397" s="81">
        <v>2020</v>
      </c>
      <c r="GJ7397" s="81" t="s">
        <v>201</v>
      </c>
      <c r="GK7397" s="81">
        <v>3.6425060683954458E-2</v>
      </c>
      <c r="GL7397" s="81">
        <v>758.70438200000001</v>
      </c>
      <c r="GM7397" s="81">
        <v>2020</v>
      </c>
      <c r="GN7397" s="81" t="s">
        <v>173</v>
      </c>
      <c r="GO7397" s="81">
        <v>1.1148832299820636E-2</v>
      </c>
      <c r="GP7397" s="81">
        <v>10</v>
      </c>
      <c r="GQ7397" s="81">
        <v>0</v>
      </c>
      <c r="GR7397" s="81" t="s">
        <v>448</v>
      </c>
      <c r="GS7397" s="81">
        <v>1.1148832299820636E-2</v>
      </c>
      <c r="GT7397" s="81">
        <v>4.0609689307619822E-4</v>
      </c>
      <c r="GU7397" s="81">
        <v>0</v>
      </c>
      <c r="GV7397" s="81">
        <v>0</v>
      </c>
      <c r="GW7397" s="81">
        <v>0</v>
      </c>
      <c r="GX7397" s="81">
        <v>0</v>
      </c>
      <c r="GY7397" s="81">
        <v>0</v>
      </c>
      <c r="GZ7397" s="81">
        <v>0</v>
      </c>
    </row>
    <row r="7398" spans="98:208" x14ac:dyDescent="0.25">
      <c r="CT7398" s="81" t="s">
        <v>155</v>
      </c>
      <c r="CU7398" s="81" t="s">
        <v>507</v>
      </c>
      <c r="CV7398" s="81" t="s">
        <v>460</v>
      </c>
      <c r="CW7398" s="81">
        <v>2031</v>
      </c>
      <c r="CX7398" s="81">
        <v>0</v>
      </c>
      <c r="CY7398" s="81">
        <v>0</v>
      </c>
      <c r="CZ7398" s="81">
        <v>0</v>
      </c>
      <c r="DA7398" s="81">
        <v>0</v>
      </c>
      <c r="DB7398" s="81">
        <v>8.3606377745129565E-2</v>
      </c>
      <c r="DC7398" s="81">
        <v>3.9055083184885923E-2</v>
      </c>
      <c r="DD7398" s="81">
        <v>1.694997174106219E-3</v>
      </c>
      <c r="DE7398" s="81">
        <v>4.2856297386136673E-2</v>
      </c>
      <c r="DF7398" s="81">
        <v>0</v>
      </c>
      <c r="DG7398" s="81">
        <v>0</v>
      </c>
      <c r="DH7398" s="81">
        <v>4.3541857288383799E-4</v>
      </c>
      <c r="DI7398" s="81">
        <v>4.3541857288383799E-4</v>
      </c>
      <c r="DJ7398" s="81">
        <v>4.70422539998687E-4</v>
      </c>
      <c r="DL7398" s="81">
        <v>0</v>
      </c>
      <c r="DM7398" s="81">
        <v>0</v>
      </c>
      <c r="DN7398" s="81">
        <v>0</v>
      </c>
      <c r="DO7398" s="81">
        <v>0</v>
      </c>
      <c r="DP7398" s="81">
        <v>0</v>
      </c>
      <c r="DQ7398" s="81">
        <v>0</v>
      </c>
      <c r="DR7398" s="81">
        <v>0</v>
      </c>
      <c r="DS7398" s="81">
        <v>2.048307110186185E-7</v>
      </c>
      <c r="DT7398" s="81">
        <v>2.048307110186185E-7</v>
      </c>
      <c r="DU7398" s="81">
        <v>0</v>
      </c>
      <c r="DV7398" s="81">
        <v>2.048307110186185E-7</v>
      </c>
      <c r="DW7398" s="81">
        <v>2.048307110186185E-7</v>
      </c>
      <c r="GE7398" s="81" t="s">
        <v>449</v>
      </c>
      <c r="GF7398" s="81" t="s">
        <v>155</v>
      </c>
      <c r="GG7398" s="81" t="s">
        <v>456</v>
      </c>
      <c r="GH7398" s="81" t="s">
        <v>461</v>
      </c>
      <c r="GI7398" s="81">
        <v>2020</v>
      </c>
      <c r="GJ7398" s="81" t="s">
        <v>201</v>
      </c>
      <c r="GK7398" s="81">
        <v>222.2294216278311</v>
      </c>
      <c r="GL7398" s="81">
        <v>758.70438200000001</v>
      </c>
      <c r="GM7398" s="81">
        <v>2020</v>
      </c>
      <c r="GN7398" s="81" t="s">
        <v>173</v>
      </c>
      <c r="GO7398" s="81">
        <v>1.1148832299820636E-2</v>
      </c>
      <c r="GP7398" s="81">
        <v>10</v>
      </c>
      <c r="GQ7398" s="81">
        <v>0</v>
      </c>
      <c r="GR7398" s="81" t="s">
        <v>448</v>
      </c>
      <c r="GS7398" s="81">
        <v>1.1148832299820636E-2</v>
      </c>
      <c r="GT7398" s="81">
        <v>2.477598553814822</v>
      </c>
      <c r="GU7398" s="81">
        <v>0</v>
      </c>
      <c r="GV7398" s="81">
        <v>0</v>
      </c>
      <c r="GW7398" s="81">
        <v>0</v>
      </c>
      <c r="GX7398" s="81">
        <v>0</v>
      </c>
      <c r="GY7398" s="81">
        <v>0</v>
      </c>
      <c r="GZ7398" s="81">
        <v>0</v>
      </c>
    </row>
    <row r="7399" spans="98:208" x14ac:dyDescent="0.25">
      <c r="CT7399" s="81" t="s">
        <v>155</v>
      </c>
      <c r="CU7399" s="81" t="s">
        <v>507</v>
      </c>
      <c r="CV7399" s="81" t="s">
        <v>460</v>
      </c>
      <c r="CW7399" s="81">
        <v>2032</v>
      </c>
      <c r="CX7399" s="81">
        <v>0</v>
      </c>
      <c r="CY7399" s="81">
        <v>0</v>
      </c>
      <c r="CZ7399" s="81">
        <v>0</v>
      </c>
      <c r="DA7399" s="81">
        <v>0</v>
      </c>
      <c r="DB7399" s="81">
        <v>8.3606377745129565E-2</v>
      </c>
      <c r="DC7399" s="81">
        <v>3.9055083184885923E-2</v>
      </c>
      <c r="DD7399" s="81">
        <v>1.694997174106219E-3</v>
      </c>
      <c r="DE7399" s="81">
        <v>4.2856297386136673E-2</v>
      </c>
      <c r="DF7399" s="81">
        <v>0</v>
      </c>
      <c r="DG7399" s="81">
        <v>0</v>
      </c>
      <c r="DH7399" s="81">
        <v>0</v>
      </c>
      <c r="DI7399" s="81">
        <v>4.3541857288383799E-4</v>
      </c>
      <c r="DJ7399" s="81">
        <v>4.70422539998687E-4</v>
      </c>
      <c r="DL7399" s="81">
        <v>0</v>
      </c>
      <c r="DM7399" s="81">
        <v>0</v>
      </c>
      <c r="DN7399" s="81">
        <v>0</v>
      </c>
      <c r="DO7399" s="81">
        <v>0</v>
      </c>
      <c r="DP7399" s="81">
        <v>0</v>
      </c>
      <c r="DQ7399" s="81">
        <v>0</v>
      </c>
      <c r="DR7399" s="81">
        <v>0</v>
      </c>
      <c r="DS7399" s="81">
        <v>0</v>
      </c>
      <c r="DT7399" s="81">
        <v>0</v>
      </c>
      <c r="DU7399" s="81">
        <v>0</v>
      </c>
      <c r="DV7399" s="81">
        <v>2.048307110186185E-7</v>
      </c>
      <c r="DW7399" s="81">
        <v>2.048307110186185E-7</v>
      </c>
      <c r="GE7399" s="81" t="s">
        <v>449</v>
      </c>
      <c r="GF7399" s="81" t="s">
        <v>155</v>
      </c>
      <c r="GG7399" s="81" t="s">
        <v>456</v>
      </c>
      <c r="GH7399" s="81" t="s">
        <v>451</v>
      </c>
      <c r="GI7399" s="81">
        <v>2020</v>
      </c>
      <c r="GJ7399" s="81" t="s">
        <v>201</v>
      </c>
      <c r="GK7399" s="81">
        <v>222.2294216278371</v>
      </c>
      <c r="GL7399" s="81">
        <v>758.70438200000001</v>
      </c>
      <c r="GM7399" s="81">
        <v>2020</v>
      </c>
      <c r="GN7399" s="81" t="s">
        <v>173</v>
      </c>
      <c r="GO7399" s="81">
        <v>1.1148832299820636E-2</v>
      </c>
      <c r="GP7399" s="81">
        <v>10</v>
      </c>
      <c r="GQ7399" s="81">
        <v>0</v>
      </c>
      <c r="GR7399" s="81" t="s">
        <v>448</v>
      </c>
      <c r="GS7399" s="81">
        <v>1.1148832299820636E-2</v>
      </c>
      <c r="GT7399" s="81">
        <v>2.477598553814889</v>
      </c>
      <c r="GU7399" s="81">
        <v>0</v>
      </c>
      <c r="GV7399" s="81">
        <v>0</v>
      </c>
      <c r="GW7399" s="81">
        <v>0</v>
      </c>
      <c r="GX7399" s="81">
        <v>0</v>
      </c>
      <c r="GY7399" s="81">
        <v>0</v>
      </c>
      <c r="GZ7399" s="81">
        <v>0</v>
      </c>
    </row>
    <row r="7400" spans="98:208" x14ac:dyDescent="0.25">
      <c r="CT7400" s="81" t="s">
        <v>155</v>
      </c>
      <c r="CU7400" s="81" t="s">
        <v>507</v>
      </c>
      <c r="CV7400" s="81" t="s">
        <v>461</v>
      </c>
      <c r="CW7400" s="81">
        <v>2020</v>
      </c>
      <c r="CX7400" s="81">
        <v>0</v>
      </c>
      <c r="CY7400" s="81">
        <v>0</v>
      </c>
      <c r="CZ7400" s="81">
        <v>0</v>
      </c>
      <c r="DA7400" s="81">
        <v>0</v>
      </c>
      <c r="DB7400" s="81">
        <v>14146.13064133325</v>
      </c>
      <c r="DC7400" s="81">
        <v>222.2294216278421</v>
      </c>
      <c r="DD7400" s="81">
        <v>8585.7228092483892</v>
      </c>
      <c r="DE7400" s="81">
        <v>5338.1784104570224</v>
      </c>
      <c r="DF7400" s="81">
        <v>2.4775985538149445</v>
      </c>
      <c r="DG7400" s="81">
        <v>0</v>
      </c>
      <c r="DH7400" s="81">
        <v>0</v>
      </c>
      <c r="DI7400" s="81">
        <v>0</v>
      </c>
      <c r="DJ7400" s="81">
        <v>2.692387163049498E-6</v>
      </c>
      <c r="DL7400" s="81">
        <v>0</v>
      </c>
      <c r="DM7400" s="81">
        <v>6.6706545414813575E-6</v>
      </c>
      <c r="DN7400" s="81">
        <v>6.6706545414813575E-6</v>
      </c>
      <c r="DO7400" s="81">
        <v>0</v>
      </c>
      <c r="DP7400" s="81">
        <v>0</v>
      </c>
      <c r="DQ7400" s="81">
        <v>0</v>
      </c>
      <c r="DR7400" s="81">
        <v>0</v>
      </c>
      <c r="DS7400" s="81">
        <v>0</v>
      </c>
      <c r="DT7400" s="81">
        <v>0</v>
      </c>
      <c r="DU7400" s="81">
        <v>0</v>
      </c>
      <c r="DV7400" s="81">
        <v>0</v>
      </c>
      <c r="DW7400" s="81">
        <v>0</v>
      </c>
      <c r="GE7400" s="81" t="s">
        <v>449</v>
      </c>
      <c r="GF7400" s="81" t="s">
        <v>155</v>
      </c>
      <c r="GG7400" s="81" t="s">
        <v>456</v>
      </c>
      <c r="GH7400" s="81" t="s">
        <v>452</v>
      </c>
      <c r="GI7400" s="81">
        <v>2020</v>
      </c>
      <c r="GJ7400" s="81" t="s">
        <v>201</v>
      </c>
      <c r="GK7400" s="81">
        <v>0.69641821681223126</v>
      </c>
      <c r="GL7400" s="81">
        <v>758.70438200000001</v>
      </c>
      <c r="GM7400" s="81">
        <v>2020</v>
      </c>
      <c r="GN7400" s="81" t="s">
        <v>173</v>
      </c>
      <c r="GO7400" s="81">
        <v>1.1148832299820636E-2</v>
      </c>
      <c r="GP7400" s="81">
        <v>10</v>
      </c>
      <c r="GQ7400" s="81">
        <v>0</v>
      </c>
      <c r="GR7400" s="81" t="s">
        <v>448</v>
      </c>
      <c r="GS7400" s="81">
        <v>1.1148832299820636E-2</v>
      </c>
      <c r="GT7400" s="81">
        <v>7.7642499097796951E-3</v>
      </c>
      <c r="GU7400" s="81">
        <v>0</v>
      </c>
      <c r="GV7400" s="81">
        <v>0</v>
      </c>
      <c r="GW7400" s="81">
        <v>0</v>
      </c>
      <c r="GX7400" s="81">
        <v>0</v>
      </c>
      <c r="GY7400" s="81">
        <v>0</v>
      </c>
      <c r="GZ7400" s="81">
        <v>0</v>
      </c>
    </row>
    <row r="7401" spans="98:208" x14ac:dyDescent="0.25">
      <c r="CT7401" s="81" t="s">
        <v>155</v>
      </c>
      <c r="CU7401" s="81" t="s">
        <v>507</v>
      </c>
      <c r="CV7401" s="81" t="s">
        <v>461</v>
      </c>
      <c r="CW7401" s="81">
        <v>2021</v>
      </c>
      <c r="CX7401" s="81">
        <v>0</v>
      </c>
      <c r="CY7401" s="81">
        <v>0</v>
      </c>
      <c r="CZ7401" s="81">
        <v>0</v>
      </c>
      <c r="DA7401" s="81">
        <v>0</v>
      </c>
      <c r="DB7401" s="81">
        <v>14146.13064133325</v>
      </c>
      <c r="DC7401" s="81">
        <v>222.2294216278421</v>
      </c>
      <c r="DD7401" s="81">
        <v>8585.7228092483892</v>
      </c>
      <c r="DE7401" s="81">
        <v>5338.1784104570224</v>
      </c>
      <c r="DF7401" s="81">
        <v>2.4775985538149445</v>
      </c>
      <c r="DG7401" s="81">
        <v>2.4775985538149445</v>
      </c>
      <c r="DH7401" s="81">
        <v>0</v>
      </c>
      <c r="DI7401" s="81">
        <v>0</v>
      </c>
      <c r="DJ7401" s="81">
        <v>2.692387163049498E-6</v>
      </c>
      <c r="DL7401" s="81">
        <v>0</v>
      </c>
      <c r="DM7401" s="81">
        <v>6.6706545414813575E-6</v>
      </c>
      <c r="DN7401" s="81">
        <v>6.6706545414813575E-6</v>
      </c>
      <c r="DO7401" s="81">
        <v>0</v>
      </c>
      <c r="DP7401" s="81">
        <v>6.6706545414813575E-6</v>
      </c>
      <c r="DQ7401" s="81">
        <v>6.6706545414813575E-6</v>
      </c>
      <c r="DR7401" s="81">
        <v>0</v>
      </c>
      <c r="DS7401" s="81">
        <v>0</v>
      </c>
      <c r="DT7401" s="81">
        <v>0</v>
      </c>
      <c r="DU7401" s="81">
        <v>0</v>
      </c>
      <c r="DV7401" s="81">
        <v>0</v>
      </c>
      <c r="DW7401" s="81">
        <v>0</v>
      </c>
      <c r="GE7401" s="81" t="s">
        <v>449</v>
      </c>
      <c r="GF7401" s="81" t="s">
        <v>155</v>
      </c>
      <c r="GG7401" s="81" t="s">
        <v>456</v>
      </c>
      <c r="GH7401" s="81" t="s">
        <v>453</v>
      </c>
      <c r="GI7401" s="81">
        <v>2020</v>
      </c>
      <c r="GJ7401" s="81" t="s">
        <v>201</v>
      </c>
      <c r="GK7401" s="81">
        <v>3.6425060683954402E-2</v>
      </c>
      <c r="GL7401" s="81">
        <v>758.70438200000001</v>
      </c>
      <c r="GM7401" s="81">
        <v>2020</v>
      </c>
      <c r="GN7401" s="81" t="s">
        <v>173</v>
      </c>
      <c r="GO7401" s="81">
        <v>1.1148832299820636E-2</v>
      </c>
      <c r="GP7401" s="81">
        <v>10</v>
      </c>
      <c r="GQ7401" s="81">
        <v>0</v>
      </c>
      <c r="GR7401" s="81" t="s">
        <v>448</v>
      </c>
      <c r="GS7401" s="81">
        <v>1.1148832299820636E-2</v>
      </c>
      <c r="GT7401" s="81">
        <v>4.0609689307619757E-4</v>
      </c>
      <c r="GU7401" s="81">
        <v>0</v>
      </c>
      <c r="GV7401" s="81">
        <v>0</v>
      </c>
      <c r="GW7401" s="81">
        <v>0</v>
      </c>
      <c r="GX7401" s="81">
        <v>0</v>
      </c>
      <c r="GY7401" s="81">
        <v>0</v>
      </c>
      <c r="GZ7401" s="81">
        <v>0</v>
      </c>
    </row>
    <row r="7402" spans="98:208" x14ac:dyDescent="0.25">
      <c r="CT7402" s="81" t="s">
        <v>155</v>
      </c>
      <c r="CU7402" s="81" t="s">
        <v>507</v>
      </c>
      <c r="CV7402" s="81" t="s">
        <v>461</v>
      </c>
      <c r="CW7402" s="81">
        <v>2022</v>
      </c>
      <c r="CX7402" s="81">
        <v>0</v>
      </c>
      <c r="CY7402" s="81">
        <v>0</v>
      </c>
      <c r="CZ7402" s="81">
        <v>0</v>
      </c>
      <c r="DA7402" s="81">
        <v>0</v>
      </c>
      <c r="DB7402" s="81">
        <v>14146.13064133325</v>
      </c>
      <c r="DC7402" s="81">
        <v>222.2294216278421</v>
      </c>
      <c r="DD7402" s="81">
        <v>8585.7228092483892</v>
      </c>
      <c r="DE7402" s="81">
        <v>5338.1784104570224</v>
      </c>
      <c r="DF7402" s="81">
        <v>2.4775985538149445</v>
      </c>
      <c r="DG7402" s="81">
        <v>2.4775985538149445</v>
      </c>
      <c r="DH7402" s="81">
        <v>2.4775985538149445</v>
      </c>
      <c r="DI7402" s="81">
        <v>0</v>
      </c>
      <c r="DJ7402" s="81">
        <v>2.692387163049498E-6</v>
      </c>
      <c r="DL7402" s="81">
        <v>0</v>
      </c>
      <c r="DM7402" s="81">
        <v>6.6706545414813575E-6</v>
      </c>
      <c r="DN7402" s="81">
        <v>6.6706545414813575E-6</v>
      </c>
      <c r="DO7402" s="81">
        <v>0</v>
      </c>
      <c r="DP7402" s="81">
        <v>6.6706545414813575E-6</v>
      </c>
      <c r="DQ7402" s="81">
        <v>6.6706545414813575E-6</v>
      </c>
      <c r="DR7402" s="81">
        <v>0</v>
      </c>
      <c r="DS7402" s="81">
        <v>6.6706545414813575E-6</v>
      </c>
      <c r="DT7402" s="81">
        <v>6.6706545414813575E-6</v>
      </c>
      <c r="DU7402" s="81">
        <v>0</v>
      </c>
      <c r="DV7402" s="81">
        <v>0</v>
      </c>
      <c r="DW7402" s="81">
        <v>0</v>
      </c>
      <c r="GE7402" s="81" t="s">
        <v>449</v>
      </c>
      <c r="GF7402" s="81" t="s">
        <v>155</v>
      </c>
      <c r="GG7402" s="81" t="s">
        <v>456</v>
      </c>
      <c r="GH7402" s="81" t="s">
        <v>454</v>
      </c>
      <c r="GI7402" s="81">
        <v>2020</v>
      </c>
      <c r="GJ7402" s="81" t="s">
        <v>201</v>
      </c>
      <c r="GK7402" s="81">
        <v>409.22373582044048</v>
      </c>
      <c r="GL7402" s="81">
        <v>758.70438200000001</v>
      </c>
      <c r="GM7402" s="81">
        <v>2020</v>
      </c>
      <c r="GN7402" s="81" t="s">
        <v>173</v>
      </c>
      <c r="GO7402" s="81">
        <v>1.1148832299820636E-2</v>
      </c>
      <c r="GP7402" s="81">
        <v>10</v>
      </c>
      <c r="GQ7402" s="81">
        <v>0</v>
      </c>
      <c r="GR7402" s="81" t="s">
        <v>448</v>
      </c>
      <c r="GS7402" s="81">
        <v>1.1148832299820636E-2</v>
      </c>
      <c r="GT7402" s="81">
        <v>4.5623668037681941</v>
      </c>
      <c r="GU7402" s="81">
        <v>0</v>
      </c>
      <c r="GV7402" s="81">
        <v>0</v>
      </c>
      <c r="GW7402" s="81">
        <v>0</v>
      </c>
      <c r="GX7402" s="81">
        <v>0</v>
      </c>
      <c r="GY7402" s="81">
        <v>0</v>
      </c>
      <c r="GZ7402" s="81">
        <v>0</v>
      </c>
    </row>
    <row r="7403" spans="98:208" x14ac:dyDescent="0.25">
      <c r="CT7403" s="81" t="s">
        <v>155</v>
      </c>
      <c r="CU7403" s="81" t="s">
        <v>507</v>
      </c>
      <c r="CV7403" s="81" t="s">
        <v>461</v>
      </c>
      <c r="CW7403" s="81">
        <v>2023</v>
      </c>
      <c r="CX7403" s="81">
        <v>0</v>
      </c>
      <c r="CY7403" s="81">
        <v>0</v>
      </c>
      <c r="CZ7403" s="81">
        <v>0</v>
      </c>
      <c r="DA7403" s="81">
        <v>0</v>
      </c>
      <c r="DB7403" s="81">
        <v>14664.63755643739</v>
      </c>
      <c r="DC7403" s="81">
        <v>233.23007680795121</v>
      </c>
      <c r="DD7403" s="81">
        <v>8896.515993429055</v>
      </c>
      <c r="DE7403" s="81">
        <v>5534.8914862003794</v>
      </c>
      <c r="DF7403" s="81">
        <v>2.6002430136061343</v>
      </c>
      <c r="DG7403" s="81">
        <v>2.6002430136061343</v>
      </c>
      <c r="DH7403" s="81">
        <v>2.6002430136061343</v>
      </c>
      <c r="DI7403" s="81">
        <v>2.6002430136061343</v>
      </c>
      <c r="DJ7403" s="81">
        <v>2.692387163049498E-6</v>
      </c>
      <c r="DL7403" s="81">
        <v>0</v>
      </c>
      <c r="DM7403" s="81">
        <v>7.0008609106422975E-6</v>
      </c>
      <c r="DN7403" s="81">
        <v>7.0008609106422975E-6</v>
      </c>
      <c r="DO7403" s="81">
        <v>0</v>
      </c>
      <c r="DP7403" s="81">
        <v>7.0008609106422975E-6</v>
      </c>
      <c r="DQ7403" s="81">
        <v>7.0008609106422975E-6</v>
      </c>
      <c r="DR7403" s="81">
        <v>0</v>
      </c>
      <c r="DS7403" s="81">
        <v>7.0008609106422975E-6</v>
      </c>
      <c r="DT7403" s="81">
        <v>7.0008609106422975E-6</v>
      </c>
      <c r="DU7403" s="81">
        <v>0</v>
      </c>
      <c r="DV7403" s="81">
        <v>7.0008609106422975E-6</v>
      </c>
      <c r="DW7403" s="81">
        <v>7.0008609106422975E-6</v>
      </c>
      <c r="GE7403" s="81" t="s">
        <v>449</v>
      </c>
      <c r="GF7403" s="81" t="s">
        <v>155</v>
      </c>
      <c r="GG7403" s="81" t="s">
        <v>456</v>
      </c>
      <c r="GH7403" s="81" t="s">
        <v>455</v>
      </c>
      <c r="GI7403" s="81">
        <v>2020</v>
      </c>
      <c r="GJ7403" s="81" t="s">
        <v>201</v>
      </c>
      <c r="GK7403" s="81">
        <v>409.22373582043389</v>
      </c>
      <c r="GL7403" s="81">
        <v>758.70438200000001</v>
      </c>
      <c r="GM7403" s="81">
        <v>2020</v>
      </c>
      <c r="GN7403" s="81" t="s">
        <v>173</v>
      </c>
      <c r="GO7403" s="81">
        <v>1.1148832299820636E-2</v>
      </c>
      <c r="GP7403" s="81">
        <v>10</v>
      </c>
      <c r="GQ7403" s="81">
        <v>0</v>
      </c>
      <c r="GR7403" s="81" t="s">
        <v>448</v>
      </c>
      <c r="GS7403" s="81">
        <v>1.1148832299820636E-2</v>
      </c>
      <c r="GT7403" s="81">
        <v>4.5623668037681204</v>
      </c>
      <c r="GU7403" s="81">
        <v>0</v>
      </c>
      <c r="GV7403" s="81">
        <v>0</v>
      </c>
      <c r="GW7403" s="81">
        <v>0</v>
      </c>
      <c r="GX7403" s="81">
        <v>0</v>
      </c>
      <c r="GY7403" s="81">
        <v>0</v>
      </c>
      <c r="GZ7403" s="81">
        <v>0</v>
      </c>
    </row>
    <row r="7404" spans="98:208" x14ac:dyDescent="0.25">
      <c r="CT7404" s="81" t="s">
        <v>155</v>
      </c>
      <c r="CU7404" s="81" t="s">
        <v>507</v>
      </c>
      <c r="CV7404" s="81" t="s">
        <v>461</v>
      </c>
      <c r="CW7404" s="81">
        <v>2024</v>
      </c>
      <c r="CX7404" s="81">
        <v>0</v>
      </c>
      <c r="CY7404" s="81">
        <v>0</v>
      </c>
      <c r="CZ7404" s="81">
        <v>0</v>
      </c>
      <c r="DA7404" s="81">
        <v>0</v>
      </c>
      <c r="DB7404" s="81">
        <v>14664.63755643739</v>
      </c>
      <c r="DC7404" s="81">
        <v>233.23007680795121</v>
      </c>
      <c r="DD7404" s="81">
        <v>8896.515993429055</v>
      </c>
      <c r="DE7404" s="81">
        <v>5534.8914862003794</v>
      </c>
      <c r="DF7404" s="81">
        <v>2.6002430136061343</v>
      </c>
      <c r="DG7404" s="81">
        <v>2.6002430136061343</v>
      </c>
      <c r="DH7404" s="81">
        <v>2.6002430136061343</v>
      </c>
      <c r="DI7404" s="81">
        <v>2.6002430136061343</v>
      </c>
      <c r="DJ7404" s="81">
        <v>2.692387163049498E-6</v>
      </c>
      <c r="DL7404" s="81">
        <v>0</v>
      </c>
      <c r="DM7404" s="81">
        <v>7.0008609106422975E-6</v>
      </c>
      <c r="DN7404" s="81">
        <v>7.0008609106422975E-6</v>
      </c>
      <c r="DO7404" s="81">
        <v>0</v>
      </c>
      <c r="DP7404" s="81">
        <v>7.0008609106422975E-6</v>
      </c>
      <c r="DQ7404" s="81">
        <v>7.0008609106422975E-6</v>
      </c>
      <c r="DR7404" s="81">
        <v>0</v>
      </c>
      <c r="DS7404" s="81">
        <v>7.0008609106422975E-6</v>
      </c>
      <c r="DT7404" s="81">
        <v>7.0008609106422975E-6</v>
      </c>
      <c r="DU7404" s="81">
        <v>0</v>
      </c>
      <c r="DV7404" s="81">
        <v>7.0008609106422975E-6</v>
      </c>
      <c r="DW7404" s="81">
        <v>7.0008609106422975E-6</v>
      </c>
      <c r="GE7404" s="81" t="s">
        <v>449</v>
      </c>
      <c r="GF7404" s="81" t="s">
        <v>155</v>
      </c>
      <c r="GG7404" s="81" t="s">
        <v>462</v>
      </c>
      <c r="GH7404" s="81" t="s">
        <v>457</v>
      </c>
      <c r="GI7404" s="81">
        <v>2020</v>
      </c>
      <c r="GJ7404" s="81" t="s">
        <v>201</v>
      </c>
      <c r="GK7404" s="81">
        <v>222.22942162783491</v>
      </c>
      <c r="GL7404" s="81">
        <v>746.70105000000001</v>
      </c>
      <c r="GM7404" s="81">
        <v>2020</v>
      </c>
      <c r="GN7404" s="81" t="s">
        <v>173</v>
      </c>
      <c r="GO7404" s="81">
        <v>1.1148832299820636E-2</v>
      </c>
      <c r="GP7404" s="81">
        <v>10</v>
      </c>
      <c r="GQ7404" s="81">
        <v>0</v>
      </c>
      <c r="GR7404" s="81" t="s">
        <v>448</v>
      </c>
      <c r="GS7404" s="81">
        <v>1.1148832299820638E-2</v>
      </c>
      <c r="GT7404" s="81">
        <v>2.477598553814865</v>
      </c>
      <c r="GU7404" s="81">
        <v>0</v>
      </c>
      <c r="GV7404" s="81">
        <v>0</v>
      </c>
      <c r="GW7404" s="81">
        <v>0</v>
      </c>
      <c r="GX7404" s="81">
        <v>0</v>
      </c>
      <c r="GY7404" s="81">
        <v>0</v>
      </c>
      <c r="GZ7404" s="81">
        <v>0</v>
      </c>
    </row>
    <row r="7405" spans="98:208" x14ac:dyDescent="0.25">
      <c r="CT7405" s="81" t="s">
        <v>155</v>
      </c>
      <c r="CU7405" s="81" t="s">
        <v>507</v>
      </c>
      <c r="CV7405" s="81" t="s">
        <v>461</v>
      </c>
      <c r="CW7405" s="81">
        <v>2025</v>
      </c>
      <c r="CX7405" s="81">
        <v>0</v>
      </c>
      <c r="CY7405" s="81">
        <v>0</v>
      </c>
      <c r="CZ7405" s="81">
        <v>0</v>
      </c>
      <c r="DA7405" s="81">
        <v>0</v>
      </c>
      <c r="DB7405" s="81">
        <v>14664.63755643739</v>
      </c>
      <c r="DC7405" s="81">
        <v>233.23007680795121</v>
      </c>
      <c r="DD7405" s="81">
        <v>8896.515993429055</v>
      </c>
      <c r="DE7405" s="81">
        <v>5534.8914862003794</v>
      </c>
      <c r="DF7405" s="81">
        <v>2.6002430136061343</v>
      </c>
      <c r="DG7405" s="81">
        <v>2.6002430136061343</v>
      </c>
      <c r="DH7405" s="81">
        <v>2.6002430136061343</v>
      </c>
      <c r="DI7405" s="81">
        <v>2.6002430136061343</v>
      </c>
      <c r="DJ7405" s="81">
        <v>2.692387163049498E-6</v>
      </c>
      <c r="DL7405" s="81">
        <v>0</v>
      </c>
      <c r="DM7405" s="81">
        <v>7.0008609106422975E-6</v>
      </c>
      <c r="DN7405" s="81">
        <v>7.0008609106422975E-6</v>
      </c>
      <c r="DO7405" s="81">
        <v>0</v>
      </c>
      <c r="DP7405" s="81">
        <v>7.0008609106422975E-6</v>
      </c>
      <c r="DQ7405" s="81">
        <v>7.0008609106422975E-6</v>
      </c>
      <c r="DR7405" s="81">
        <v>0</v>
      </c>
      <c r="DS7405" s="81">
        <v>7.0008609106422975E-6</v>
      </c>
      <c r="DT7405" s="81">
        <v>7.0008609106422975E-6</v>
      </c>
      <c r="DU7405" s="81">
        <v>0</v>
      </c>
      <c r="DV7405" s="81">
        <v>7.0008609106422975E-6</v>
      </c>
      <c r="DW7405" s="81">
        <v>7.0008609106422975E-6</v>
      </c>
      <c r="GE7405" s="81" t="s">
        <v>449</v>
      </c>
      <c r="GF7405" s="81" t="s">
        <v>155</v>
      </c>
      <c r="GG7405" s="81" t="s">
        <v>462</v>
      </c>
      <c r="GH7405" s="81" t="s">
        <v>458</v>
      </c>
      <c r="GI7405" s="81">
        <v>2020</v>
      </c>
      <c r="GJ7405" s="81" t="s">
        <v>201</v>
      </c>
      <c r="GK7405" s="81">
        <v>222.22942162783829</v>
      </c>
      <c r="GL7405" s="81">
        <v>746.70105000000001</v>
      </c>
      <c r="GM7405" s="81">
        <v>2020</v>
      </c>
      <c r="GN7405" s="81" t="s">
        <v>173</v>
      </c>
      <c r="GO7405" s="81">
        <v>1.1148832299820636E-2</v>
      </c>
      <c r="GP7405" s="81">
        <v>10</v>
      </c>
      <c r="GQ7405" s="81">
        <v>0</v>
      </c>
      <c r="GR7405" s="81" t="s">
        <v>448</v>
      </c>
      <c r="GS7405" s="81">
        <v>1.1148832299820638E-2</v>
      </c>
      <c r="GT7405" s="81">
        <v>2.4775985538149028</v>
      </c>
      <c r="GU7405" s="81">
        <v>0</v>
      </c>
      <c r="GV7405" s="81">
        <v>0</v>
      </c>
      <c r="GW7405" s="81">
        <v>0</v>
      </c>
      <c r="GX7405" s="81">
        <v>0</v>
      </c>
      <c r="GY7405" s="81">
        <v>0</v>
      </c>
      <c r="GZ7405" s="81">
        <v>0</v>
      </c>
    </row>
    <row r="7406" spans="98:208" x14ac:dyDescent="0.25">
      <c r="CT7406" s="81" t="s">
        <v>155</v>
      </c>
      <c r="CU7406" s="81" t="s">
        <v>507</v>
      </c>
      <c r="CV7406" s="81" t="s">
        <v>461</v>
      </c>
      <c r="CW7406" s="81">
        <v>2026</v>
      </c>
      <c r="CX7406" s="81">
        <v>0</v>
      </c>
      <c r="CY7406" s="81">
        <v>0</v>
      </c>
      <c r="CZ7406" s="81">
        <v>0</v>
      </c>
      <c r="DA7406" s="81">
        <v>0</v>
      </c>
      <c r="DB7406" s="81">
        <v>14664.63755643739</v>
      </c>
      <c r="DC7406" s="81">
        <v>233.23007680795121</v>
      </c>
      <c r="DD7406" s="81">
        <v>8896.515993429055</v>
      </c>
      <c r="DE7406" s="81">
        <v>5534.8914862003794</v>
      </c>
      <c r="DF7406" s="81">
        <v>2.6002430136061343</v>
      </c>
      <c r="DG7406" s="81">
        <v>2.6002430136061343</v>
      </c>
      <c r="DH7406" s="81">
        <v>2.6002430136061343</v>
      </c>
      <c r="DI7406" s="81">
        <v>2.6002430136061343</v>
      </c>
      <c r="DJ7406" s="81">
        <v>2.692387163049498E-6</v>
      </c>
      <c r="DL7406" s="81">
        <v>0</v>
      </c>
      <c r="DM7406" s="81">
        <v>7.0008609106422975E-6</v>
      </c>
      <c r="DN7406" s="81">
        <v>7.0008609106422975E-6</v>
      </c>
      <c r="DO7406" s="81">
        <v>0</v>
      </c>
      <c r="DP7406" s="81">
        <v>7.0008609106422975E-6</v>
      </c>
      <c r="DQ7406" s="81">
        <v>7.0008609106422975E-6</v>
      </c>
      <c r="DR7406" s="81">
        <v>0</v>
      </c>
      <c r="DS7406" s="81">
        <v>7.0008609106422975E-6</v>
      </c>
      <c r="DT7406" s="81">
        <v>7.0008609106422975E-6</v>
      </c>
      <c r="DU7406" s="81">
        <v>0</v>
      </c>
      <c r="DV7406" s="81">
        <v>7.0008609106422975E-6</v>
      </c>
      <c r="DW7406" s="81">
        <v>7.0008609106422975E-6</v>
      </c>
      <c r="GE7406" s="81" t="s">
        <v>449</v>
      </c>
      <c r="GF7406" s="81" t="s">
        <v>155</v>
      </c>
      <c r="GG7406" s="81" t="s">
        <v>462</v>
      </c>
      <c r="GH7406" s="81" t="s">
        <v>459</v>
      </c>
      <c r="GI7406" s="81">
        <v>2020</v>
      </c>
      <c r="GJ7406" s="81" t="s">
        <v>201</v>
      </c>
      <c r="GK7406" s="81">
        <v>0.69641821681222937</v>
      </c>
      <c r="GL7406" s="81">
        <v>746.70105000000001</v>
      </c>
      <c r="GM7406" s="81">
        <v>2020</v>
      </c>
      <c r="GN7406" s="81" t="s">
        <v>173</v>
      </c>
      <c r="GO7406" s="81">
        <v>1.1148832299820636E-2</v>
      </c>
      <c r="GP7406" s="81">
        <v>10</v>
      </c>
      <c r="GQ7406" s="81">
        <v>0</v>
      </c>
      <c r="GR7406" s="81" t="s">
        <v>448</v>
      </c>
      <c r="GS7406" s="81">
        <v>1.1148832299820638E-2</v>
      </c>
      <c r="GT7406" s="81">
        <v>7.7642499097796752E-3</v>
      </c>
      <c r="GU7406" s="81">
        <v>0</v>
      </c>
      <c r="GV7406" s="81">
        <v>0</v>
      </c>
      <c r="GW7406" s="81">
        <v>0</v>
      </c>
      <c r="GX7406" s="81">
        <v>0</v>
      </c>
      <c r="GY7406" s="81">
        <v>0</v>
      </c>
      <c r="GZ7406" s="81">
        <v>0</v>
      </c>
    </row>
    <row r="7407" spans="98:208" x14ac:dyDescent="0.25">
      <c r="CT7407" s="81" t="s">
        <v>155</v>
      </c>
      <c r="CU7407" s="81" t="s">
        <v>507</v>
      </c>
      <c r="CV7407" s="81" t="s">
        <v>461</v>
      </c>
      <c r="CW7407" s="81">
        <v>2027</v>
      </c>
      <c r="CX7407" s="81">
        <v>0</v>
      </c>
      <c r="CY7407" s="81">
        <v>0</v>
      </c>
      <c r="CZ7407" s="81">
        <v>0</v>
      </c>
      <c r="DA7407" s="81">
        <v>0</v>
      </c>
      <c r="DB7407" s="81">
        <v>14664.63755643739</v>
      </c>
      <c r="DC7407" s="81">
        <v>233.23007680795121</v>
      </c>
      <c r="DD7407" s="81">
        <v>8896.515993429055</v>
      </c>
      <c r="DE7407" s="81">
        <v>5534.8914862003794</v>
      </c>
      <c r="DF7407" s="81">
        <v>2.6002430136061343</v>
      </c>
      <c r="DG7407" s="81">
        <v>2.6002430136061343</v>
      </c>
      <c r="DH7407" s="81">
        <v>2.6002430136061343</v>
      </c>
      <c r="DI7407" s="81">
        <v>2.6002430136061343</v>
      </c>
      <c r="DJ7407" s="81">
        <v>2.692387163049498E-6</v>
      </c>
      <c r="DL7407" s="81">
        <v>0</v>
      </c>
      <c r="DM7407" s="81">
        <v>7.0008609106422975E-6</v>
      </c>
      <c r="DN7407" s="81">
        <v>7.0008609106422975E-6</v>
      </c>
      <c r="DO7407" s="81">
        <v>0</v>
      </c>
      <c r="DP7407" s="81">
        <v>7.0008609106422975E-6</v>
      </c>
      <c r="DQ7407" s="81">
        <v>7.0008609106422975E-6</v>
      </c>
      <c r="DR7407" s="81">
        <v>0</v>
      </c>
      <c r="DS7407" s="81">
        <v>7.0008609106422975E-6</v>
      </c>
      <c r="DT7407" s="81">
        <v>7.0008609106422975E-6</v>
      </c>
      <c r="DU7407" s="81">
        <v>0</v>
      </c>
      <c r="DV7407" s="81">
        <v>7.0008609106422975E-6</v>
      </c>
      <c r="DW7407" s="81">
        <v>7.0008609106422975E-6</v>
      </c>
      <c r="GE7407" s="81" t="s">
        <v>449</v>
      </c>
      <c r="GF7407" s="81" t="s">
        <v>155</v>
      </c>
      <c r="GG7407" s="81" t="s">
        <v>462</v>
      </c>
      <c r="GH7407" s="81" t="s">
        <v>460</v>
      </c>
      <c r="GI7407" s="81">
        <v>2020</v>
      </c>
      <c r="GJ7407" s="81" t="s">
        <v>201</v>
      </c>
      <c r="GK7407" s="81">
        <v>3.6425060683954492E-2</v>
      </c>
      <c r="GL7407" s="81">
        <v>746.70105000000001</v>
      </c>
      <c r="GM7407" s="81">
        <v>2020</v>
      </c>
      <c r="GN7407" s="81" t="s">
        <v>173</v>
      </c>
      <c r="GO7407" s="81">
        <v>1.1148832299820636E-2</v>
      </c>
      <c r="GP7407" s="81">
        <v>10</v>
      </c>
      <c r="GQ7407" s="81">
        <v>0</v>
      </c>
      <c r="GR7407" s="81" t="s">
        <v>448</v>
      </c>
      <c r="GS7407" s="81">
        <v>1.1148832299820638E-2</v>
      </c>
      <c r="GT7407" s="81">
        <v>4.0609689307619866E-4</v>
      </c>
      <c r="GU7407" s="81">
        <v>0</v>
      </c>
      <c r="GV7407" s="81">
        <v>0</v>
      </c>
      <c r="GW7407" s="81">
        <v>0</v>
      </c>
      <c r="GX7407" s="81">
        <v>0</v>
      </c>
      <c r="GY7407" s="81">
        <v>0</v>
      </c>
      <c r="GZ7407" s="81">
        <v>0</v>
      </c>
    </row>
    <row r="7408" spans="98:208" x14ac:dyDescent="0.25">
      <c r="CT7408" s="81" t="s">
        <v>155</v>
      </c>
      <c r="CU7408" s="81" t="s">
        <v>507</v>
      </c>
      <c r="CV7408" s="81" t="s">
        <v>461</v>
      </c>
      <c r="CW7408" s="81">
        <v>2028</v>
      </c>
      <c r="CX7408" s="81">
        <v>0</v>
      </c>
      <c r="CY7408" s="81">
        <v>0</v>
      </c>
      <c r="CZ7408" s="81">
        <v>0</v>
      </c>
      <c r="DA7408" s="81">
        <v>0</v>
      </c>
      <c r="DB7408" s="81">
        <v>15317.990942816759</v>
      </c>
      <c r="DC7408" s="81">
        <v>247.27299216495979</v>
      </c>
      <c r="DD7408" s="81">
        <v>9287.6490955449772</v>
      </c>
      <c r="DE7408" s="81">
        <v>5783.0688551068251</v>
      </c>
      <c r="DF7408" s="81">
        <v>2.7568051219219987</v>
      </c>
      <c r="DG7408" s="81">
        <v>2.7568051219219987</v>
      </c>
      <c r="DH7408" s="81">
        <v>2.7568051219219987</v>
      </c>
      <c r="DI7408" s="81">
        <v>2.7568051219219987</v>
      </c>
      <c r="DJ7408" s="81">
        <v>2.692387163049498E-6</v>
      </c>
      <c r="DL7408" s="81">
        <v>0</v>
      </c>
      <c r="DM7408" s="81">
        <v>7.4223867212918959E-6</v>
      </c>
      <c r="DN7408" s="81">
        <v>7.4223867212918959E-6</v>
      </c>
      <c r="DO7408" s="81">
        <v>0</v>
      </c>
      <c r="DP7408" s="81">
        <v>7.4223867212918959E-6</v>
      </c>
      <c r="DQ7408" s="81">
        <v>7.4223867212918959E-6</v>
      </c>
      <c r="DR7408" s="81">
        <v>0</v>
      </c>
      <c r="DS7408" s="81">
        <v>7.4223867212918959E-6</v>
      </c>
      <c r="DT7408" s="81">
        <v>7.4223867212918959E-6</v>
      </c>
      <c r="DU7408" s="81">
        <v>0</v>
      </c>
      <c r="DV7408" s="81">
        <v>7.4223867212918959E-6</v>
      </c>
      <c r="DW7408" s="81">
        <v>7.4223867212918959E-6</v>
      </c>
      <c r="GE7408" s="81" t="s">
        <v>449</v>
      </c>
      <c r="GF7408" s="81" t="s">
        <v>155</v>
      </c>
      <c r="GG7408" s="81" t="s">
        <v>462</v>
      </c>
      <c r="GH7408" s="81" t="s">
        <v>461</v>
      </c>
      <c r="GI7408" s="81">
        <v>2020</v>
      </c>
      <c r="GJ7408" s="81" t="s">
        <v>201</v>
      </c>
      <c r="GK7408" s="81">
        <v>222.22942162783229</v>
      </c>
      <c r="GL7408" s="81">
        <v>746.70105000000001</v>
      </c>
      <c r="GM7408" s="81">
        <v>2020</v>
      </c>
      <c r="GN7408" s="81" t="s">
        <v>173</v>
      </c>
      <c r="GO7408" s="81">
        <v>1.1148832299820636E-2</v>
      </c>
      <c r="GP7408" s="81">
        <v>10</v>
      </c>
      <c r="GQ7408" s="81">
        <v>0</v>
      </c>
      <c r="GR7408" s="81" t="s">
        <v>448</v>
      </c>
      <c r="GS7408" s="81">
        <v>1.1148832299820638E-2</v>
      </c>
      <c r="GT7408" s="81">
        <v>2.4775985538148357</v>
      </c>
      <c r="GU7408" s="81">
        <v>0</v>
      </c>
      <c r="GV7408" s="81">
        <v>0</v>
      </c>
      <c r="GW7408" s="81">
        <v>0</v>
      </c>
      <c r="GX7408" s="81">
        <v>0</v>
      </c>
      <c r="GY7408" s="81">
        <v>0</v>
      </c>
      <c r="GZ7408" s="81">
        <v>0</v>
      </c>
    </row>
    <row r="7409" spans="98:208" x14ac:dyDescent="0.25">
      <c r="CT7409" s="81" t="s">
        <v>155</v>
      </c>
      <c r="CU7409" s="81" t="s">
        <v>507</v>
      </c>
      <c r="CV7409" s="81" t="s">
        <v>461</v>
      </c>
      <c r="CW7409" s="81">
        <v>2029</v>
      </c>
      <c r="CX7409" s="81">
        <v>0</v>
      </c>
      <c r="CY7409" s="81">
        <v>0</v>
      </c>
      <c r="CZ7409" s="81">
        <v>0</v>
      </c>
      <c r="DA7409" s="81">
        <v>0</v>
      </c>
      <c r="DB7409" s="81">
        <v>15317.990942816759</v>
      </c>
      <c r="DC7409" s="81">
        <v>247.27299216495979</v>
      </c>
      <c r="DD7409" s="81">
        <v>9287.6490955449772</v>
      </c>
      <c r="DE7409" s="81">
        <v>5783.0688551068251</v>
      </c>
      <c r="DF7409" s="81">
        <v>2.7568051219219987</v>
      </c>
      <c r="DG7409" s="81">
        <v>2.7568051219219987</v>
      </c>
      <c r="DH7409" s="81">
        <v>2.7568051219219987</v>
      </c>
      <c r="DI7409" s="81">
        <v>2.7568051219219987</v>
      </c>
      <c r="DJ7409" s="81">
        <v>2.692387163049498E-6</v>
      </c>
      <c r="DL7409" s="81">
        <v>0</v>
      </c>
      <c r="DM7409" s="81">
        <v>7.4223867212918959E-6</v>
      </c>
      <c r="DN7409" s="81">
        <v>7.4223867212918959E-6</v>
      </c>
      <c r="DO7409" s="81">
        <v>0</v>
      </c>
      <c r="DP7409" s="81">
        <v>7.4223867212918959E-6</v>
      </c>
      <c r="DQ7409" s="81">
        <v>7.4223867212918959E-6</v>
      </c>
      <c r="DR7409" s="81">
        <v>0</v>
      </c>
      <c r="DS7409" s="81">
        <v>7.4223867212918959E-6</v>
      </c>
      <c r="DT7409" s="81">
        <v>7.4223867212918959E-6</v>
      </c>
      <c r="DU7409" s="81">
        <v>0</v>
      </c>
      <c r="DV7409" s="81">
        <v>7.4223867212918959E-6</v>
      </c>
      <c r="DW7409" s="81">
        <v>7.4223867212918959E-6</v>
      </c>
      <c r="GE7409" s="81" t="s">
        <v>449</v>
      </c>
      <c r="GF7409" s="81" t="s">
        <v>155</v>
      </c>
      <c r="GG7409" s="81" t="s">
        <v>462</v>
      </c>
      <c r="GH7409" s="81" t="s">
        <v>451</v>
      </c>
      <c r="GI7409" s="81">
        <v>2020</v>
      </c>
      <c r="GJ7409" s="81" t="s">
        <v>201</v>
      </c>
      <c r="GK7409" s="81">
        <v>222.22942162783991</v>
      </c>
      <c r="GL7409" s="81">
        <v>746.70105000000001</v>
      </c>
      <c r="GM7409" s="81">
        <v>2020</v>
      </c>
      <c r="GN7409" s="81" t="s">
        <v>173</v>
      </c>
      <c r="GO7409" s="81">
        <v>1.1148832299820636E-2</v>
      </c>
      <c r="GP7409" s="81">
        <v>10</v>
      </c>
      <c r="GQ7409" s="81">
        <v>0</v>
      </c>
      <c r="GR7409" s="81" t="s">
        <v>448</v>
      </c>
      <c r="GS7409" s="81">
        <v>1.1148832299820638E-2</v>
      </c>
      <c r="GT7409" s="81">
        <v>2.4775985538149206</v>
      </c>
      <c r="GU7409" s="81">
        <v>0</v>
      </c>
      <c r="GV7409" s="81">
        <v>0</v>
      </c>
      <c r="GW7409" s="81">
        <v>0</v>
      </c>
      <c r="GX7409" s="81">
        <v>0</v>
      </c>
      <c r="GY7409" s="81">
        <v>0</v>
      </c>
      <c r="GZ7409" s="81">
        <v>0</v>
      </c>
    </row>
    <row r="7410" spans="98:208" x14ac:dyDescent="0.25">
      <c r="CT7410" s="81" t="s">
        <v>155</v>
      </c>
      <c r="CU7410" s="81" t="s">
        <v>507</v>
      </c>
      <c r="CV7410" s="81" t="s">
        <v>461</v>
      </c>
      <c r="CW7410" s="81">
        <v>2030</v>
      </c>
      <c r="CX7410" s="81">
        <v>0</v>
      </c>
      <c r="CY7410" s="81">
        <v>0</v>
      </c>
      <c r="CZ7410" s="81">
        <v>0</v>
      </c>
      <c r="DA7410" s="81">
        <v>0</v>
      </c>
      <c r="DB7410" s="81">
        <v>15317.990942816759</v>
      </c>
      <c r="DC7410" s="81">
        <v>247.27299216495979</v>
      </c>
      <c r="DD7410" s="81">
        <v>9287.6490955449772</v>
      </c>
      <c r="DE7410" s="81">
        <v>5783.0688551068251</v>
      </c>
      <c r="DF7410" s="81">
        <v>0</v>
      </c>
      <c r="DG7410" s="81">
        <v>2.7568051219219987</v>
      </c>
      <c r="DH7410" s="81">
        <v>2.7568051219219987</v>
      </c>
      <c r="DI7410" s="81">
        <v>2.7568051219219987</v>
      </c>
      <c r="DJ7410" s="81">
        <v>2.692387163049498E-6</v>
      </c>
      <c r="DL7410" s="81">
        <v>0</v>
      </c>
      <c r="DM7410" s="81">
        <v>0</v>
      </c>
      <c r="DN7410" s="81">
        <v>0</v>
      </c>
      <c r="DO7410" s="81">
        <v>0</v>
      </c>
      <c r="DP7410" s="81">
        <v>7.4223867212918959E-6</v>
      </c>
      <c r="DQ7410" s="81">
        <v>7.4223867212918959E-6</v>
      </c>
      <c r="DR7410" s="81">
        <v>0</v>
      </c>
      <c r="DS7410" s="81">
        <v>7.4223867212918959E-6</v>
      </c>
      <c r="DT7410" s="81">
        <v>7.4223867212918959E-6</v>
      </c>
      <c r="DU7410" s="81">
        <v>0</v>
      </c>
      <c r="DV7410" s="81">
        <v>7.4223867212918959E-6</v>
      </c>
      <c r="DW7410" s="81">
        <v>7.4223867212918959E-6</v>
      </c>
      <c r="GE7410" s="81" t="s">
        <v>449</v>
      </c>
      <c r="GF7410" s="81" t="s">
        <v>155</v>
      </c>
      <c r="GG7410" s="81" t="s">
        <v>462</v>
      </c>
      <c r="GH7410" s="81" t="s">
        <v>452</v>
      </c>
      <c r="GI7410" s="81">
        <v>2020</v>
      </c>
      <c r="GJ7410" s="81" t="s">
        <v>201</v>
      </c>
      <c r="GK7410" s="81">
        <v>0.69641821681223071</v>
      </c>
      <c r="GL7410" s="81">
        <v>746.70105000000001</v>
      </c>
      <c r="GM7410" s="81">
        <v>2020</v>
      </c>
      <c r="GN7410" s="81" t="s">
        <v>173</v>
      </c>
      <c r="GO7410" s="81">
        <v>1.1148832299820636E-2</v>
      </c>
      <c r="GP7410" s="81">
        <v>10</v>
      </c>
      <c r="GQ7410" s="81">
        <v>0</v>
      </c>
      <c r="GR7410" s="81" t="s">
        <v>448</v>
      </c>
      <c r="GS7410" s="81">
        <v>1.1148832299820638E-2</v>
      </c>
      <c r="GT7410" s="81">
        <v>7.7642499097796899E-3</v>
      </c>
      <c r="GU7410" s="81">
        <v>0</v>
      </c>
      <c r="GV7410" s="81">
        <v>0</v>
      </c>
      <c r="GW7410" s="81">
        <v>0</v>
      </c>
      <c r="GX7410" s="81">
        <v>0</v>
      </c>
      <c r="GY7410" s="81">
        <v>0</v>
      </c>
      <c r="GZ7410" s="81">
        <v>0</v>
      </c>
    </row>
    <row r="7411" spans="98:208" x14ac:dyDescent="0.25">
      <c r="CT7411" s="81" t="s">
        <v>155</v>
      </c>
      <c r="CU7411" s="81" t="s">
        <v>507</v>
      </c>
      <c r="CV7411" s="81" t="s">
        <v>461</v>
      </c>
      <c r="CW7411" s="81">
        <v>2031</v>
      </c>
      <c r="CX7411" s="81">
        <v>0</v>
      </c>
      <c r="CY7411" s="81">
        <v>0</v>
      </c>
      <c r="CZ7411" s="81">
        <v>0</v>
      </c>
      <c r="DA7411" s="81">
        <v>0</v>
      </c>
      <c r="DB7411" s="81">
        <v>15317.990942816759</v>
      </c>
      <c r="DC7411" s="81">
        <v>247.27299216495979</v>
      </c>
      <c r="DD7411" s="81">
        <v>9287.6490955449772</v>
      </c>
      <c r="DE7411" s="81">
        <v>5783.0688551068251</v>
      </c>
      <c r="DF7411" s="81">
        <v>0</v>
      </c>
      <c r="DG7411" s="81">
        <v>0</v>
      </c>
      <c r="DH7411" s="81">
        <v>2.7568051219219987</v>
      </c>
      <c r="DI7411" s="81">
        <v>2.7568051219219987</v>
      </c>
      <c r="DJ7411" s="81">
        <v>2.692387163049498E-6</v>
      </c>
      <c r="DL7411" s="81">
        <v>0</v>
      </c>
      <c r="DM7411" s="81">
        <v>0</v>
      </c>
      <c r="DN7411" s="81">
        <v>0</v>
      </c>
      <c r="DO7411" s="81">
        <v>0</v>
      </c>
      <c r="DP7411" s="81">
        <v>0</v>
      </c>
      <c r="DQ7411" s="81">
        <v>0</v>
      </c>
      <c r="DR7411" s="81">
        <v>0</v>
      </c>
      <c r="DS7411" s="81">
        <v>7.4223867212918959E-6</v>
      </c>
      <c r="DT7411" s="81">
        <v>7.4223867212918959E-6</v>
      </c>
      <c r="DU7411" s="81">
        <v>0</v>
      </c>
      <c r="DV7411" s="81">
        <v>7.4223867212918959E-6</v>
      </c>
      <c r="DW7411" s="81">
        <v>7.4223867212918959E-6</v>
      </c>
      <c r="GE7411" s="81" t="s">
        <v>449</v>
      </c>
      <c r="GF7411" s="81" t="s">
        <v>155</v>
      </c>
      <c r="GG7411" s="81" t="s">
        <v>462</v>
      </c>
      <c r="GH7411" s="81" t="s">
        <v>453</v>
      </c>
      <c r="GI7411" s="81">
        <v>2020</v>
      </c>
      <c r="GJ7411" s="81" t="s">
        <v>201</v>
      </c>
      <c r="GK7411" s="81">
        <v>3.6425060683954402E-2</v>
      </c>
      <c r="GL7411" s="81">
        <v>746.70105000000001</v>
      </c>
      <c r="GM7411" s="81">
        <v>2020</v>
      </c>
      <c r="GN7411" s="81" t="s">
        <v>173</v>
      </c>
      <c r="GO7411" s="81">
        <v>1.1148832299820636E-2</v>
      </c>
      <c r="GP7411" s="81">
        <v>10</v>
      </c>
      <c r="GQ7411" s="81">
        <v>0</v>
      </c>
      <c r="GR7411" s="81" t="s">
        <v>448</v>
      </c>
      <c r="GS7411" s="81">
        <v>1.1148832299820638E-2</v>
      </c>
      <c r="GT7411" s="81">
        <v>4.0609689307619768E-4</v>
      </c>
      <c r="GU7411" s="81">
        <v>0</v>
      </c>
      <c r="GV7411" s="81">
        <v>0</v>
      </c>
      <c r="GW7411" s="81">
        <v>0</v>
      </c>
      <c r="GX7411" s="81">
        <v>0</v>
      </c>
      <c r="GY7411" s="81">
        <v>0</v>
      </c>
      <c r="GZ7411" s="81">
        <v>0</v>
      </c>
    </row>
    <row r="7412" spans="98:208" x14ac:dyDescent="0.25">
      <c r="CT7412" s="81" t="s">
        <v>155</v>
      </c>
      <c r="CU7412" s="81" t="s">
        <v>507</v>
      </c>
      <c r="CV7412" s="81" t="s">
        <v>461</v>
      </c>
      <c r="CW7412" s="81">
        <v>2032</v>
      </c>
      <c r="CX7412" s="81">
        <v>0</v>
      </c>
      <c r="CY7412" s="81">
        <v>0</v>
      </c>
      <c r="CZ7412" s="81">
        <v>0</v>
      </c>
      <c r="DA7412" s="81">
        <v>0</v>
      </c>
      <c r="DB7412" s="81">
        <v>15317.990942816759</v>
      </c>
      <c r="DC7412" s="81">
        <v>247.27299216495979</v>
      </c>
      <c r="DD7412" s="81">
        <v>9287.6490955449772</v>
      </c>
      <c r="DE7412" s="81">
        <v>5783.0688551068251</v>
      </c>
      <c r="DF7412" s="81">
        <v>0</v>
      </c>
      <c r="DG7412" s="81">
        <v>0</v>
      </c>
      <c r="DH7412" s="81">
        <v>0</v>
      </c>
      <c r="DI7412" s="81">
        <v>2.7568051219219987</v>
      </c>
      <c r="DJ7412" s="81">
        <v>2.692387163049498E-6</v>
      </c>
      <c r="DL7412" s="81">
        <v>0</v>
      </c>
      <c r="DM7412" s="81">
        <v>0</v>
      </c>
      <c r="DN7412" s="81">
        <v>0</v>
      </c>
      <c r="DO7412" s="81">
        <v>0</v>
      </c>
      <c r="DP7412" s="81">
        <v>0</v>
      </c>
      <c r="DQ7412" s="81">
        <v>0</v>
      </c>
      <c r="DR7412" s="81">
        <v>0</v>
      </c>
      <c r="DS7412" s="81">
        <v>0</v>
      </c>
      <c r="DT7412" s="81">
        <v>0</v>
      </c>
      <c r="DU7412" s="81">
        <v>0</v>
      </c>
      <c r="DV7412" s="81">
        <v>7.4223867212918959E-6</v>
      </c>
      <c r="DW7412" s="81">
        <v>7.4223867212918959E-6</v>
      </c>
      <c r="GE7412" s="81" t="s">
        <v>449</v>
      </c>
      <c r="GF7412" s="81" t="s">
        <v>155</v>
      </c>
      <c r="GG7412" s="81" t="s">
        <v>462</v>
      </c>
      <c r="GH7412" s="81" t="s">
        <v>454</v>
      </c>
      <c r="GI7412" s="81">
        <v>2020</v>
      </c>
      <c r="GJ7412" s="81" t="s">
        <v>201</v>
      </c>
      <c r="GK7412" s="81">
        <v>409.22373582044048</v>
      </c>
      <c r="GL7412" s="81">
        <v>746.70105000000001</v>
      </c>
      <c r="GM7412" s="81">
        <v>2020</v>
      </c>
      <c r="GN7412" s="81" t="s">
        <v>173</v>
      </c>
      <c r="GO7412" s="81">
        <v>1.1148832299820636E-2</v>
      </c>
      <c r="GP7412" s="81">
        <v>10</v>
      </c>
      <c r="GQ7412" s="81">
        <v>0</v>
      </c>
      <c r="GR7412" s="81" t="s">
        <v>448</v>
      </c>
      <c r="GS7412" s="81">
        <v>1.1148832299820638E-2</v>
      </c>
      <c r="GT7412" s="81">
        <v>4.562366803768195</v>
      </c>
      <c r="GU7412" s="81">
        <v>0</v>
      </c>
      <c r="GV7412" s="81">
        <v>0</v>
      </c>
      <c r="GW7412" s="81">
        <v>0</v>
      </c>
      <c r="GX7412" s="81">
        <v>0</v>
      </c>
      <c r="GY7412" s="81">
        <v>0</v>
      </c>
      <c r="GZ7412" s="81">
        <v>0</v>
      </c>
    </row>
    <row r="7413" spans="98:208" x14ac:dyDescent="0.25">
      <c r="CT7413" s="81" t="s">
        <v>155</v>
      </c>
      <c r="CU7413" s="81" t="s">
        <v>507</v>
      </c>
      <c r="CV7413" s="81" t="s">
        <v>451</v>
      </c>
      <c r="CW7413" s="81">
        <v>2020</v>
      </c>
      <c r="CX7413" s="81">
        <v>0</v>
      </c>
      <c r="CY7413" s="81">
        <v>0</v>
      </c>
      <c r="CZ7413" s="81">
        <v>0</v>
      </c>
      <c r="DA7413" s="81">
        <v>0</v>
      </c>
      <c r="DB7413" s="81">
        <v>8807.9522308791584</v>
      </c>
      <c r="DC7413" s="81">
        <v>222.2294216279156</v>
      </c>
      <c r="DD7413" s="81">
        <v>8585.7228092512414</v>
      </c>
      <c r="DE7413" s="81">
        <v>0</v>
      </c>
      <c r="DF7413" s="81">
        <v>2.4775985538157639</v>
      </c>
      <c r="DG7413" s="81">
        <v>0</v>
      </c>
      <c r="DH7413" s="81">
        <v>0</v>
      </c>
      <c r="DI7413" s="81">
        <v>0</v>
      </c>
      <c r="DJ7413" s="81">
        <v>3.8462673757837161E-7</v>
      </c>
      <c r="DL7413" s="81">
        <v>0</v>
      </c>
      <c r="DM7413" s="81">
        <v>9.5295064878304886E-7</v>
      </c>
      <c r="DN7413" s="81">
        <v>9.5295064878304886E-7</v>
      </c>
      <c r="DO7413" s="81">
        <v>0</v>
      </c>
      <c r="DP7413" s="81">
        <v>0</v>
      </c>
      <c r="DQ7413" s="81">
        <v>0</v>
      </c>
      <c r="DR7413" s="81">
        <v>0</v>
      </c>
      <c r="DS7413" s="81">
        <v>0</v>
      </c>
      <c r="DT7413" s="81">
        <v>0</v>
      </c>
      <c r="DU7413" s="81">
        <v>0</v>
      </c>
      <c r="DV7413" s="81">
        <v>0</v>
      </c>
      <c r="DW7413" s="81">
        <v>0</v>
      </c>
      <c r="GE7413" s="81" t="s">
        <v>449</v>
      </c>
      <c r="GF7413" s="81" t="s">
        <v>155</v>
      </c>
      <c r="GG7413" s="81" t="s">
        <v>462</v>
      </c>
      <c r="GH7413" s="81" t="s">
        <v>455</v>
      </c>
      <c r="GI7413" s="81">
        <v>2020</v>
      </c>
      <c r="GJ7413" s="81" t="s">
        <v>201</v>
      </c>
      <c r="GK7413" s="81">
        <v>409.22373582043201</v>
      </c>
      <c r="GL7413" s="81">
        <v>746.70105000000001</v>
      </c>
      <c r="GM7413" s="81">
        <v>2020</v>
      </c>
      <c r="GN7413" s="81" t="s">
        <v>173</v>
      </c>
      <c r="GO7413" s="81">
        <v>1.1148832299820636E-2</v>
      </c>
      <c r="GP7413" s="81">
        <v>10</v>
      </c>
      <c r="GQ7413" s="81">
        <v>0</v>
      </c>
      <c r="GR7413" s="81" t="s">
        <v>448</v>
      </c>
      <c r="GS7413" s="81">
        <v>1.1148832299820638E-2</v>
      </c>
      <c r="GT7413" s="81">
        <v>4.5623668037681</v>
      </c>
      <c r="GU7413" s="81">
        <v>0</v>
      </c>
      <c r="GV7413" s="81">
        <v>0</v>
      </c>
      <c r="GW7413" s="81">
        <v>0</v>
      </c>
      <c r="GX7413" s="81">
        <v>0</v>
      </c>
      <c r="GY7413" s="81">
        <v>0</v>
      </c>
      <c r="GZ7413" s="81">
        <v>0</v>
      </c>
    </row>
    <row r="7414" spans="98:208" x14ac:dyDescent="0.25">
      <c r="CT7414" s="81" t="s">
        <v>155</v>
      </c>
      <c r="CU7414" s="81" t="s">
        <v>507</v>
      </c>
      <c r="CV7414" s="81" t="s">
        <v>451</v>
      </c>
      <c r="CW7414" s="81">
        <v>2021</v>
      </c>
      <c r="CX7414" s="81">
        <v>0</v>
      </c>
      <c r="CY7414" s="81">
        <v>0</v>
      </c>
      <c r="CZ7414" s="81">
        <v>0</v>
      </c>
      <c r="DA7414" s="81">
        <v>0</v>
      </c>
      <c r="DB7414" s="81">
        <v>8807.9522308791584</v>
      </c>
      <c r="DC7414" s="81">
        <v>222.2294216279156</v>
      </c>
      <c r="DD7414" s="81">
        <v>8585.7228092512414</v>
      </c>
      <c r="DE7414" s="81">
        <v>0</v>
      </c>
      <c r="DF7414" s="81">
        <v>2.4775985538157639</v>
      </c>
      <c r="DG7414" s="81">
        <v>2.4775985538157639</v>
      </c>
      <c r="DH7414" s="81">
        <v>0</v>
      </c>
      <c r="DI7414" s="81">
        <v>0</v>
      </c>
      <c r="DJ7414" s="81">
        <v>3.8462673757837161E-7</v>
      </c>
      <c r="DL7414" s="81">
        <v>0</v>
      </c>
      <c r="DM7414" s="81">
        <v>9.5295064878304886E-7</v>
      </c>
      <c r="DN7414" s="81">
        <v>9.5295064878304886E-7</v>
      </c>
      <c r="DO7414" s="81">
        <v>0</v>
      </c>
      <c r="DP7414" s="81">
        <v>9.5295064878304886E-7</v>
      </c>
      <c r="DQ7414" s="81">
        <v>9.5295064878304886E-7</v>
      </c>
      <c r="DR7414" s="81">
        <v>0</v>
      </c>
      <c r="DS7414" s="81">
        <v>0</v>
      </c>
      <c r="DT7414" s="81">
        <v>0</v>
      </c>
      <c r="DU7414" s="81">
        <v>0</v>
      </c>
      <c r="DV7414" s="81">
        <v>0</v>
      </c>
      <c r="DW7414" s="81">
        <v>0</v>
      </c>
      <c r="GE7414" s="81" t="s">
        <v>449</v>
      </c>
      <c r="GF7414" s="81" t="s">
        <v>155</v>
      </c>
      <c r="GG7414" s="81" t="s">
        <v>463</v>
      </c>
      <c r="GH7414" s="81" t="s">
        <v>457</v>
      </c>
      <c r="GI7414" s="81">
        <v>2020</v>
      </c>
      <c r="GJ7414" s="81" t="s">
        <v>201</v>
      </c>
      <c r="GK7414" s="81">
        <v>222.2294216278502</v>
      </c>
      <c r="GL7414" s="81">
        <v>692.62762499999997</v>
      </c>
      <c r="GM7414" s="81">
        <v>2020</v>
      </c>
      <c r="GN7414" s="81" t="s">
        <v>173</v>
      </c>
      <c r="GO7414" s="81">
        <v>1.1148832299820636E-2</v>
      </c>
      <c r="GP7414" s="81">
        <v>10</v>
      </c>
      <c r="GQ7414" s="81">
        <v>0</v>
      </c>
      <c r="GR7414" s="81" t="s">
        <v>448</v>
      </c>
      <c r="GS7414" s="81">
        <v>1.1148832299820636E-2</v>
      </c>
      <c r="GT7414" s="81">
        <v>2.4775985538150351</v>
      </c>
      <c r="GU7414" s="81">
        <v>0</v>
      </c>
      <c r="GV7414" s="81">
        <v>0</v>
      </c>
      <c r="GW7414" s="81">
        <v>0</v>
      </c>
      <c r="GX7414" s="81">
        <v>0</v>
      </c>
      <c r="GY7414" s="81">
        <v>0</v>
      </c>
      <c r="GZ7414" s="81">
        <v>0</v>
      </c>
    </row>
    <row r="7415" spans="98:208" x14ac:dyDescent="0.25">
      <c r="CT7415" s="81" t="s">
        <v>155</v>
      </c>
      <c r="CU7415" s="81" t="s">
        <v>507</v>
      </c>
      <c r="CV7415" s="81" t="s">
        <v>451</v>
      </c>
      <c r="CW7415" s="81">
        <v>2022</v>
      </c>
      <c r="CX7415" s="81">
        <v>0</v>
      </c>
      <c r="CY7415" s="81">
        <v>0</v>
      </c>
      <c r="CZ7415" s="81">
        <v>0</v>
      </c>
      <c r="DA7415" s="81">
        <v>0</v>
      </c>
      <c r="DB7415" s="81">
        <v>8807.9522308791584</v>
      </c>
      <c r="DC7415" s="81">
        <v>222.2294216279156</v>
      </c>
      <c r="DD7415" s="81">
        <v>8585.7228092512414</v>
      </c>
      <c r="DE7415" s="81">
        <v>0</v>
      </c>
      <c r="DF7415" s="81">
        <v>2.4775985538157639</v>
      </c>
      <c r="DG7415" s="81">
        <v>2.4775985538157639</v>
      </c>
      <c r="DH7415" s="81">
        <v>2.4775985538157639</v>
      </c>
      <c r="DI7415" s="81">
        <v>0</v>
      </c>
      <c r="DJ7415" s="81">
        <v>3.8462673757837161E-7</v>
      </c>
      <c r="DL7415" s="81">
        <v>0</v>
      </c>
      <c r="DM7415" s="81">
        <v>9.5295064878304886E-7</v>
      </c>
      <c r="DN7415" s="81">
        <v>9.5295064878304886E-7</v>
      </c>
      <c r="DO7415" s="81">
        <v>0</v>
      </c>
      <c r="DP7415" s="81">
        <v>9.5295064878304886E-7</v>
      </c>
      <c r="DQ7415" s="81">
        <v>9.5295064878304886E-7</v>
      </c>
      <c r="DR7415" s="81">
        <v>0</v>
      </c>
      <c r="DS7415" s="81">
        <v>9.5295064878304886E-7</v>
      </c>
      <c r="DT7415" s="81">
        <v>9.5295064878304886E-7</v>
      </c>
      <c r="DU7415" s="81">
        <v>0</v>
      </c>
      <c r="DV7415" s="81">
        <v>0</v>
      </c>
      <c r="DW7415" s="81">
        <v>0</v>
      </c>
      <c r="GE7415" s="81" t="s">
        <v>449</v>
      </c>
      <c r="GF7415" s="81" t="s">
        <v>155</v>
      </c>
      <c r="GG7415" s="81" t="s">
        <v>463</v>
      </c>
      <c r="GH7415" s="81" t="s">
        <v>458</v>
      </c>
      <c r="GI7415" s="81">
        <v>2020</v>
      </c>
      <c r="GJ7415" s="81" t="s">
        <v>201</v>
      </c>
      <c r="GK7415" s="81">
        <v>222.22942162783079</v>
      </c>
      <c r="GL7415" s="81">
        <v>692.62762499999997</v>
      </c>
      <c r="GM7415" s="81">
        <v>2020</v>
      </c>
      <c r="GN7415" s="81" t="s">
        <v>173</v>
      </c>
      <c r="GO7415" s="81">
        <v>1.1148832299820636E-2</v>
      </c>
      <c r="GP7415" s="81">
        <v>10</v>
      </c>
      <c r="GQ7415" s="81">
        <v>0</v>
      </c>
      <c r="GR7415" s="81" t="s">
        <v>448</v>
      </c>
      <c r="GS7415" s="81">
        <v>1.1148832299820636E-2</v>
      </c>
      <c r="GT7415" s="81">
        <v>2.4775985538148184</v>
      </c>
      <c r="GU7415" s="81">
        <v>0</v>
      </c>
      <c r="GV7415" s="81">
        <v>0</v>
      </c>
      <c r="GW7415" s="81">
        <v>0</v>
      </c>
      <c r="GX7415" s="81">
        <v>0</v>
      </c>
      <c r="GY7415" s="81">
        <v>0</v>
      </c>
      <c r="GZ7415" s="81">
        <v>0</v>
      </c>
    </row>
    <row r="7416" spans="98:208" x14ac:dyDescent="0.25">
      <c r="CT7416" s="81" t="s">
        <v>155</v>
      </c>
      <c r="CU7416" s="81" t="s">
        <v>507</v>
      </c>
      <c r="CV7416" s="81" t="s">
        <v>451</v>
      </c>
      <c r="CW7416" s="81">
        <v>2023</v>
      </c>
      <c r="CX7416" s="81">
        <v>0</v>
      </c>
      <c r="CY7416" s="81">
        <v>0</v>
      </c>
      <c r="CZ7416" s="81">
        <v>0</v>
      </c>
      <c r="DA7416" s="81">
        <v>0</v>
      </c>
      <c r="DB7416" s="81">
        <v>9129.7460702400404</v>
      </c>
      <c r="DC7416" s="81">
        <v>233.23007680802829</v>
      </c>
      <c r="DD7416" s="81">
        <v>8896.5159934320127</v>
      </c>
      <c r="DE7416" s="81">
        <v>0</v>
      </c>
      <c r="DF7416" s="81">
        <v>2.6002430136069936</v>
      </c>
      <c r="DG7416" s="81">
        <v>2.6002430136069936</v>
      </c>
      <c r="DH7416" s="81">
        <v>2.6002430136069936</v>
      </c>
      <c r="DI7416" s="81">
        <v>2.6002430136069936</v>
      </c>
      <c r="DJ7416" s="81">
        <v>3.8462673757837161E-7</v>
      </c>
      <c r="DL7416" s="81">
        <v>0</v>
      </c>
      <c r="DM7416" s="81">
        <v>1.0001229872346112E-6</v>
      </c>
      <c r="DN7416" s="81">
        <v>1.0001229872346112E-6</v>
      </c>
      <c r="DO7416" s="81">
        <v>0</v>
      </c>
      <c r="DP7416" s="81">
        <v>1.0001229872346112E-6</v>
      </c>
      <c r="DQ7416" s="81">
        <v>1.0001229872346112E-6</v>
      </c>
      <c r="DR7416" s="81">
        <v>0</v>
      </c>
      <c r="DS7416" s="81">
        <v>1.0001229872346112E-6</v>
      </c>
      <c r="DT7416" s="81">
        <v>1.0001229872346112E-6</v>
      </c>
      <c r="DU7416" s="81">
        <v>0</v>
      </c>
      <c r="DV7416" s="81">
        <v>1.0001229872346112E-6</v>
      </c>
      <c r="DW7416" s="81">
        <v>1.0001229872346112E-6</v>
      </c>
      <c r="GE7416" s="81" t="s">
        <v>449</v>
      </c>
      <c r="GF7416" s="81" t="s">
        <v>155</v>
      </c>
      <c r="GG7416" s="81" t="s">
        <v>463</v>
      </c>
      <c r="GH7416" s="81" t="s">
        <v>459</v>
      </c>
      <c r="GI7416" s="81">
        <v>2020</v>
      </c>
      <c r="GJ7416" s="81" t="s">
        <v>201</v>
      </c>
      <c r="GK7416" s="81">
        <v>0.69641821681223259</v>
      </c>
      <c r="GL7416" s="81">
        <v>692.62762499999997</v>
      </c>
      <c r="GM7416" s="81">
        <v>2020</v>
      </c>
      <c r="GN7416" s="81" t="s">
        <v>173</v>
      </c>
      <c r="GO7416" s="81">
        <v>1.1148832299820636E-2</v>
      </c>
      <c r="GP7416" s="81">
        <v>10</v>
      </c>
      <c r="GQ7416" s="81">
        <v>0</v>
      </c>
      <c r="GR7416" s="81" t="s">
        <v>448</v>
      </c>
      <c r="GS7416" s="81">
        <v>1.1148832299820636E-2</v>
      </c>
      <c r="GT7416" s="81">
        <v>7.7642499097797099E-3</v>
      </c>
      <c r="GU7416" s="81">
        <v>0</v>
      </c>
      <c r="GV7416" s="81">
        <v>0</v>
      </c>
      <c r="GW7416" s="81">
        <v>0</v>
      </c>
      <c r="GX7416" s="81">
        <v>0</v>
      </c>
      <c r="GY7416" s="81">
        <v>0</v>
      </c>
      <c r="GZ7416" s="81">
        <v>0</v>
      </c>
    </row>
    <row r="7417" spans="98:208" x14ac:dyDescent="0.25">
      <c r="CT7417" s="81" t="s">
        <v>155</v>
      </c>
      <c r="CU7417" s="81" t="s">
        <v>507</v>
      </c>
      <c r="CV7417" s="81" t="s">
        <v>451</v>
      </c>
      <c r="CW7417" s="81">
        <v>2024</v>
      </c>
      <c r="CX7417" s="81">
        <v>0</v>
      </c>
      <c r="CY7417" s="81">
        <v>0</v>
      </c>
      <c r="CZ7417" s="81">
        <v>0</v>
      </c>
      <c r="DA7417" s="81">
        <v>0</v>
      </c>
      <c r="DB7417" s="81">
        <v>9129.7460702400404</v>
      </c>
      <c r="DC7417" s="81">
        <v>233.23007680802829</v>
      </c>
      <c r="DD7417" s="81">
        <v>8896.5159934320127</v>
      </c>
      <c r="DE7417" s="81">
        <v>0</v>
      </c>
      <c r="DF7417" s="81">
        <v>2.6002430136069936</v>
      </c>
      <c r="DG7417" s="81">
        <v>2.6002430136069936</v>
      </c>
      <c r="DH7417" s="81">
        <v>2.6002430136069936</v>
      </c>
      <c r="DI7417" s="81">
        <v>2.6002430136069936</v>
      </c>
      <c r="DJ7417" s="81">
        <v>3.8462673757837161E-7</v>
      </c>
      <c r="DL7417" s="81">
        <v>0</v>
      </c>
      <c r="DM7417" s="81">
        <v>1.0001229872346112E-6</v>
      </c>
      <c r="DN7417" s="81">
        <v>1.0001229872346112E-6</v>
      </c>
      <c r="DO7417" s="81">
        <v>0</v>
      </c>
      <c r="DP7417" s="81">
        <v>1.0001229872346112E-6</v>
      </c>
      <c r="DQ7417" s="81">
        <v>1.0001229872346112E-6</v>
      </c>
      <c r="DR7417" s="81">
        <v>0</v>
      </c>
      <c r="DS7417" s="81">
        <v>1.0001229872346112E-6</v>
      </c>
      <c r="DT7417" s="81">
        <v>1.0001229872346112E-6</v>
      </c>
      <c r="DU7417" s="81">
        <v>0</v>
      </c>
      <c r="DV7417" s="81">
        <v>1.0001229872346112E-6</v>
      </c>
      <c r="DW7417" s="81">
        <v>1.0001229872346112E-6</v>
      </c>
      <c r="GE7417" s="81" t="s">
        <v>449</v>
      </c>
      <c r="GF7417" s="81" t="s">
        <v>155</v>
      </c>
      <c r="GG7417" s="81" t="s">
        <v>463</v>
      </c>
      <c r="GH7417" s="81" t="s">
        <v>460</v>
      </c>
      <c r="GI7417" s="81">
        <v>2020</v>
      </c>
      <c r="GJ7417" s="81" t="s">
        <v>201</v>
      </c>
      <c r="GK7417" s="81">
        <v>3.6425060683954492E-2</v>
      </c>
      <c r="GL7417" s="81">
        <v>692.62762499999997</v>
      </c>
      <c r="GM7417" s="81">
        <v>2020</v>
      </c>
      <c r="GN7417" s="81" t="s">
        <v>173</v>
      </c>
      <c r="GO7417" s="81">
        <v>1.1148832299820636E-2</v>
      </c>
      <c r="GP7417" s="81">
        <v>10</v>
      </c>
      <c r="GQ7417" s="81">
        <v>0</v>
      </c>
      <c r="GR7417" s="81" t="s">
        <v>448</v>
      </c>
      <c r="GS7417" s="81">
        <v>1.1148832299820636E-2</v>
      </c>
      <c r="GT7417" s="81">
        <v>4.060968930761986E-4</v>
      </c>
      <c r="GU7417" s="81">
        <v>0</v>
      </c>
      <c r="GV7417" s="81">
        <v>0</v>
      </c>
      <c r="GW7417" s="81">
        <v>0</v>
      </c>
      <c r="GX7417" s="81">
        <v>0</v>
      </c>
      <c r="GY7417" s="81">
        <v>0</v>
      </c>
      <c r="GZ7417" s="81">
        <v>0</v>
      </c>
    </row>
    <row r="7418" spans="98:208" x14ac:dyDescent="0.25">
      <c r="CT7418" s="81" t="s">
        <v>155</v>
      </c>
      <c r="CU7418" s="81" t="s">
        <v>507</v>
      </c>
      <c r="CV7418" s="81" t="s">
        <v>451</v>
      </c>
      <c r="CW7418" s="81">
        <v>2025</v>
      </c>
      <c r="CX7418" s="81">
        <v>0</v>
      </c>
      <c r="CY7418" s="81">
        <v>0</v>
      </c>
      <c r="CZ7418" s="81">
        <v>0</v>
      </c>
      <c r="DA7418" s="81">
        <v>0</v>
      </c>
      <c r="DB7418" s="81">
        <v>9129.7460702400404</v>
      </c>
      <c r="DC7418" s="81">
        <v>233.23007680802829</v>
      </c>
      <c r="DD7418" s="81">
        <v>8896.5159934320127</v>
      </c>
      <c r="DE7418" s="81">
        <v>0</v>
      </c>
      <c r="DF7418" s="81">
        <v>2.6002430136069936</v>
      </c>
      <c r="DG7418" s="81">
        <v>2.6002430136069936</v>
      </c>
      <c r="DH7418" s="81">
        <v>2.6002430136069936</v>
      </c>
      <c r="DI7418" s="81">
        <v>2.6002430136069936</v>
      </c>
      <c r="DJ7418" s="81">
        <v>3.8462673757837161E-7</v>
      </c>
      <c r="DL7418" s="81">
        <v>0</v>
      </c>
      <c r="DM7418" s="81">
        <v>1.0001229872346112E-6</v>
      </c>
      <c r="DN7418" s="81">
        <v>1.0001229872346112E-6</v>
      </c>
      <c r="DO7418" s="81">
        <v>0</v>
      </c>
      <c r="DP7418" s="81">
        <v>1.0001229872346112E-6</v>
      </c>
      <c r="DQ7418" s="81">
        <v>1.0001229872346112E-6</v>
      </c>
      <c r="DR7418" s="81">
        <v>0</v>
      </c>
      <c r="DS7418" s="81">
        <v>1.0001229872346112E-6</v>
      </c>
      <c r="DT7418" s="81">
        <v>1.0001229872346112E-6</v>
      </c>
      <c r="DU7418" s="81">
        <v>0</v>
      </c>
      <c r="DV7418" s="81">
        <v>1.0001229872346112E-6</v>
      </c>
      <c r="DW7418" s="81">
        <v>1.0001229872346112E-6</v>
      </c>
      <c r="GE7418" s="81" t="s">
        <v>449</v>
      </c>
      <c r="GF7418" s="81" t="s">
        <v>155</v>
      </c>
      <c r="GG7418" s="81" t="s">
        <v>463</v>
      </c>
      <c r="GH7418" s="81" t="s">
        <v>461</v>
      </c>
      <c r="GI7418" s="81">
        <v>2020</v>
      </c>
      <c r="GJ7418" s="81" t="s">
        <v>201</v>
      </c>
      <c r="GK7418" s="81">
        <v>222.22942162783181</v>
      </c>
      <c r="GL7418" s="81">
        <v>692.62762499999997</v>
      </c>
      <c r="GM7418" s="81">
        <v>2020</v>
      </c>
      <c r="GN7418" s="81" t="s">
        <v>173</v>
      </c>
      <c r="GO7418" s="81">
        <v>1.1148832299820636E-2</v>
      </c>
      <c r="GP7418" s="81">
        <v>10</v>
      </c>
      <c r="GQ7418" s="81">
        <v>0</v>
      </c>
      <c r="GR7418" s="81" t="s">
        <v>448</v>
      </c>
      <c r="GS7418" s="81">
        <v>1.1148832299820636E-2</v>
      </c>
      <c r="GT7418" s="81">
        <v>2.47759855381483</v>
      </c>
      <c r="GU7418" s="81">
        <v>0</v>
      </c>
      <c r="GV7418" s="81">
        <v>0</v>
      </c>
      <c r="GW7418" s="81">
        <v>0</v>
      </c>
      <c r="GX7418" s="81">
        <v>0</v>
      </c>
      <c r="GY7418" s="81">
        <v>0</v>
      </c>
      <c r="GZ7418" s="81">
        <v>0</v>
      </c>
    </row>
    <row r="7419" spans="98:208" x14ac:dyDescent="0.25">
      <c r="CT7419" s="81" t="s">
        <v>155</v>
      </c>
      <c r="CU7419" s="81" t="s">
        <v>507</v>
      </c>
      <c r="CV7419" s="81" t="s">
        <v>451</v>
      </c>
      <c r="CW7419" s="81">
        <v>2026</v>
      </c>
      <c r="CX7419" s="81">
        <v>0</v>
      </c>
      <c r="CY7419" s="81">
        <v>0</v>
      </c>
      <c r="CZ7419" s="81">
        <v>0</v>
      </c>
      <c r="DA7419" s="81">
        <v>0</v>
      </c>
      <c r="DB7419" s="81">
        <v>9129.7460702400404</v>
      </c>
      <c r="DC7419" s="81">
        <v>233.23007680802829</v>
      </c>
      <c r="DD7419" s="81">
        <v>8896.5159934320127</v>
      </c>
      <c r="DE7419" s="81">
        <v>0</v>
      </c>
      <c r="DF7419" s="81">
        <v>2.6002430136069936</v>
      </c>
      <c r="DG7419" s="81">
        <v>2.6002430136069936</v>
      </c>
      <c r="DH7419" s="81">
        <v>2.6002430136069936</v>
      </c>
      <c r="DI7419" s="81">
        <v>2.6002430136069936</v>
      </c>
      <c r="DJ7419" s="81">
        <v>3.8462673757837161E-7</v>
      </c>
      <c r="DL7419" s="81">
        <v>0</v>
      </c>
      <c r="DM7419" s="81">
        <v>1.0001229872346112E-6</v>
      </c>
      <c r="DN7419" s="81">
        <v>1.0001229872346112E-6</v>
      </c>
      <c r="DO7419" s="81">
        <v>0</v>
      </c>
      <c r="DP7419" s="81">
        <v>1.0001229872346112E-6</v>
      </c>
      <c r="DQ7419" s="81">
        <v>1.0001229872346112E-6</v>
      </c>
      <c r="DR7419" s="81">
        <v>0</v>
      </c>
      <c r="DS7419" s="81">
        <v>1.0001229872346112E-6</v>
      </c>
      <c r="DT7419" s="81">
        <v>1.0001229872346112E-6</v>
      </c>
      <c r="DU7419" s="81">
        <v>0</v>
      </c>
      <c r="DV7419" s="81">
        <v>1.0001229872346112E-6</v>
      </c>
      <c r="DW7419" s="81">
        <v>1.0001229872346112E-6</v>
      </c>
      <c r="GE7419" s="81" t="s">
        <v>449</v>
      </c>
      <c r="GF7419" s="81" t="s">
        <v>155</v>
      </c>
      <c r="GG7419" s="81" t="s">
        <v>463</v>
      </c>
      <c r="GH7419" s="81" t="s">
        <v>451</v>
      </c>
      <c r="GI7419" s="81">
        <v>2020</v>
      </c>
      <c r="GJ7419" s="81" t="s">
        <v>201</v>
      </c>
      <c r="GK7419" s="81">
        <v>222.2294216278348</v>
      </c>
      <c r="GL7419" s="81">
        <v>692.62762499999997</v>
      </c>
      <c r="GM7419" s="81">
        <v>2020</v>
      </c>
      <c r="GN7419" s="81" t="s">
        <v>173</v>
      </c>
      <c r="GO7419" s="81">
        <v>1.1148832299820636E-2</v>
      </c>
      <c r="GP7419" s="81">
        <v>10</v>
      </c>
      <c r="GQ7419" s="81">
        <v>0</v>
      </c>
      <c r="GR7419" s="81" t="s">
        <v>448</v>
      </c>
      <c r="GS7419" s="81">
        <v>1.1148832299820636E-2</v>
      </c>
      <c r="GT7419" s="81">
        <v>2.4775985538148633</v>
      </c>
      <c r="GU7419" s="81">
        <v>0</v>
      </c>
      <c r="GV7419" s="81">
        <v>0</v>
      </c>
      <c r="GW7419" s="81">
        <v>0</v>
      </c>
      <c r="GX7419" s="81">
        <v>0</v>
      </c>
      <c r="GY7419" s="81">
        <v>0</v>
      </c>
      <c r="GZ7419" s="81">
        <v>0</v>
      </c>
    </row>
    <row r="7420" spans="98:208" x14ac:dyDescent="0.25">
      <c r="CT7420" s="81" t="s">
        <v>155</v>
      </c>
      <c r="CU7420" s="81" t="s">
        <v>507</v>
      </c>
      <c r="CV7420" s="81" t="s">
        <v>451</v>
      </c>
      <c r="CW7420" s="81">
        <v>2027</v>
      </c>
      <c r="CX7420" s="81">
        <v>0</v>
      </c>
      <c r="CY7420" s="81">
        <v>0</v>
      </c>
      <c r="CZ7420" s="81">
        <v>0</v>
      </c>
      <c r="DA7420" s="81">
        <v>0</v>
      </c>
      <c r="DB7420" s="81">
        <v>9129.7460702400404</v>
      </c>
      <c r="DC7420" s="81">
        <v>233.23007680802829</v>
      </c>
      <c r="DD7420" s="81">
        <v>8896.5159934320127</v>
      </c>
      <c r="DE7420" s="81">
        <v>0</v>
      </c>
      <c r="DF7420" s="81">
        <v>2.6002430136069936</v>
      </c>
      <c r="DG7420" s="81">
        <v>2.6002430136069936</v>
      </c>
      <c r="DH7420" s="81">
        <v>2.6002430136069936</v>
      </c>
      <c r="DI7420" s="81">
        <v>2.6002430136069936</v>
      </c>
      <c r="DJ7420" s="81">
        <v>3.8462673757837161E-7</v>
      </c>
      <c r="DL7420" s="81">
        <v>0</v>
      </c>
      <c r="DM7420" s="81">
        <v>1.0001229872346112E-6</v>
      </c>
      <c r="DN7420" s="81">
        <v>1.0001229872346112E-6</v>
      </c>
      <c r="DO7420" s="81">
        <v>0</v>
      </c>
      <c r="DP7420" s="81">
        <v>1.0001229872346112E-6</v>
      </c>
      <c r="DQ7420" s="81">
        <v>1.0001229872346112E-6</v>
      </c>
      <c r="DR7420" s="81">
        <v>0</v>
      </c>
      <c r="DS7420" s="81">
        <v>1.0001229872346112E-6</v>
      </c>
      <c r="DT7420" s="81">
        <v>1.0001229872346112E-6</v>
      </c>
      <c r="DU7420" s="81">
        <v>0</v>
      </c>
      <c r="DV7420" s="81">
        <v>1.0001229872346112E-6</v>
      </c>
      <c r="DW7420" s="81">
        <v>1.0001229872346112E-6</v>
      </c>
      <c r="GE7420" s="81" t="s">
        <v>449</v>
      </c>
      <c r="GF7420" s="81" t="s">
        <v>155</v>
      </c>
      <c r="GG7420" s="81" t="s">
        <v>463</v>
      </c>
      <c r="GH7420" s="81" t="s">
        <v>452</v>
      </c>
      <c r="GI7420" s="81">
        <v>2020</v>
      </c>
      <c r="GJ7420" s="81" t="s">
        <v>201</v>
      </c>
      <c r="GK7420" s="81">
        <v>0.69641821681223215</v>
      </c>
      <c r="GL7420" s="81">
        <v>692.62762499999997</v>
      </c>
      <c r="GM7420" s="81">
        <v>2020</v>
      </c>
      <c r="GN7420" s="81" t="s">
        <v>173</v>
      </c>
      <c r="GO7420" s="81">
        <v>1.1148832299820636E-2</v>
      </c>
      <c r="GP7420" s="81">
        <v>10</v>
      </c>
      <c r="GQ7420" s="81">
        <v>0</v>
      </c>
      <c r="GR7420" s="81" t="s">
        <v>448</v>
      </c>
      <c r="GS7420" s="81">
        <v>1.1148832299820636E-2</v>
      </c>
      <c r="GT7420" s="81">
        <v>7.7642499097797047E-3</v>
      </c>
      <c r="GU7420" s="81">
        <v>0</v>
      </c>
      <c r="GV7420" s="81">
        <v>0</v>
      </c>
      <c r="GW7420" s="81">
        <v>0</v>
      </c>
      <c r="GX7420" s="81">
        <v>0</v>
      </c>
      <c r="GY7420" s="81">
        <v>0</v>
      </c>
      <c r="GZ7420" s="81">
        <v>0</v>
      </c>
    </row>
    <row r="7421" spans="98:208" x14ac:dyDescent="0.25">
      <c r="CT7421" s="81" t="s">
        <v>155</v>
      </c>
      <c r="CU7421" s="81" t="s">
        <v>507</v>
      </c>
      <c r="CV7421" s="81" t="s">
        <v>451</v>
      </c>
      <c r="CW7421" s="81">
        <v>2028</v>
      </c>
      <c r="CX7421" s="81">
        <v>0</v>
      </c>
      <c r="CY7421" s="81">
        <v>0</v>
      </c>
      <c r="CZ7421" s="81">
        <v>0</v>
      </c>
      <c r="DA7421" s="81">
        <v>0</v>
      </c>
      <c r="DB7421" s="81">
        <v>9534.9220877131029</v>
      </c>
      <c r="DC7421" s="81">
        <v>247.27299216504159</v>
      </c>
      <c r="DD7421" s="81">
        <v>9287.6490955480622</v>
      </c>
      <c r="DE7421" s="81">
        <v>0</v>
      </c>
      <c r="DF7421" s="81">
        <v>2.7568051219229108</v>
      </c>
      <c r="DG7421" s="81">
        <v>2.7568051219229108</v>
      </c>
      <c r="DH7421" s="81">
        <v>2.7568051219229108</v>
      </c>
      <c r="DI7421" s="81">
        <v>2.7568051219229108</v>
      </c>
      <c r="DJ7421" s="81">
        <v>3.8462673757837161E-7</v>
      </c>
      <c r="DL7421" s="81">
        <v>0</v>
      </c>
      <c r="DM7421" s="81">
        <v>1.0603409601845543E-6</v>
      </c>
      <c r="DN7421" s="81">
        <v>1.0603409601845543E-6</v>
      </c>
      <c r="DO7421" s="81">
        <v>0</v>
      </c>
      <c r="DP7421" s="81">
        <v>1.0603409601845543E-6</v>
      </c>
      <c r="DQ7421" s="81">
        <v>1.0603409601845543E-6</v>
      </c>
      <c r="DR7421" s="81">
        <v>0</v>
      </c>
      <c r="DS7421" s="81">
        <v>1.0603409601845543E-6</v>
      </c>
      <c r="DT7421" s="81">
        <v>1.0603409601845543E-6</v>
      </c>
      <c r="DU7421" s="81">
        <v>0</v>
      </c>
      <c r="DV7421" s="81">
        <v>1.0603409601845543E-6</v>
      </c>
      <c r="DW7421" s="81">
        <v>1.0603409601845543E-6</v>
      </c>
      <c r="GE7421" s="81" t="s">
        <v>449</v>
      </c>
      <c r="GF7421" s="81" t="s">
        <v>155</v>
      </c>
      <c r="GG7421" s="81" t="s">
        <v>463</v>
      </c>
      <c r="GH7421" s="81" t="s">
        <v>453</v>
      </c>
      <c r="GI7421" s="81">
        <v>2020</v>
      </c>
      <c r="GJ7421" s="81" t="s">
        <v>201</v>
      </c>
      <c r="GK7421" s="81">
        <v>3.6425060683954423E-2</v>
      </c>
      <c r="GL7421" s="81">
        <v>692.62762499999997</v>
      </c>
      <c r="GM7421" s="81">
        <v>2020</v>
      </c>
      <c r="GN7421" s="81" t="s">
        <v>173</v>
      </c>
      <c r="GO7421" s="81">
        <v>1.1148832299820636E-2</v>
      </c>
      <c r="GP7421" s="81">
        <v>10</v>
      </c>
      <c r="GQ7421" s="81">
        <v>0</v>
      </c>
      <c r="GR7421" s="81" t="s">
        <v>448</v>
      </c>
      <c r="GS7421" s="81">
        <v>1.1148832299820636E-2</v>
      </c>
      <c r="GT7421" s="81">
        <v>4.0609689307619784E-4</v>
      </c>
      <c r="GU7421" s="81">
        <v>0</v>
      </c>
      <c r="GV7421" s="81">
        <v>0</v>
      </c>
      <c r="GW7421" s="81">
        <v>0</v>
      </c>
      <c r="GX7421" s="81">
        <v>0</v>
      </c>
      <c r="GY7421" s="81">
        <v>0</v>
      </c>
      <c r="GZ7421" s="81">
        <v>0</v>
      </c>
    </row>
    <row r="7422" spans="98:208" x14ac:dyDescent="0.25">
      <c r="CT7422" s="81" t="s">
        <v>155</v>
      </c>
      <c r="CU7422" s="81" t="s">
        <v>507</v>
      </c>
      <c r="CV7422" s="81" t="s">
        <v>451</v>
      </c>
      <c r="CW7422" s="81">
        <v>2029</v>
      </c>
      <c r="CX7422" s="81">
        <v>0</v>
      </c>
      <c r="CY7422" s="81">
        <v>0</v>
      </c>
      <c r="CZ7422" s="81">
        <v>0</v>
      </c>
      <c r="DA7422" s="81">
        <v>0</v>
      </c>
      <c r="DB7422" s="81">
        <v>9534.9220877131029</v>
      </c>
      <c r="DC7422" s="81">
        <v>247.27299216504159</v>
      </c>
      <c r="DD7422" s="81">
        <v>9287.6490955480622</v>
      </c>
      <c r="DE7422" s="81">
        <v>0</v>
      </c>
      <c r="DF7422" s="81">
        <v>2.7568051219229108</v>
      </c>
      <c r="DG7422" s="81">
        <v>2.7568051219229108</v>
      </c>
      <c r="DH7422" s="81">
        <v>2.7568051219229108</v>
      </c>
      <c r="DI7422" s="81">
        <v>2.7568051219229108</v>
      </c>
      <c r="DJ7422" s="81">
        <v>3.8462673757837161E-7</v>
      </c>
      <c r="DL7422" s="81">
        <v>0</v>
      </c>
      <c r="DM7422" s="81">
        <v>1.0603409601845543E-6</v>
      </c>
      <c r="DN7422" s="81">
        <v>1.0603409601845543E-6</v>
      </c>
      <c r="DO7422" s="81">
        <v>0</v>
      </c>
      <c r="DP7422" s="81">
        <v>1.0603409601845543E-6</v>
      </c>
      <c r="DQ7422" s="81">
        <v>1.0603409601845543E-6</v>
      </c>
      <c r="DR7422" s="81">
        <v>0</v>
      </c>
      <c r="DS7422" s="81">
        <v>1.0603409601845543E-6</v>
      </c>
      <c r="DT7422" s="81">
        <v>1.0603409601845543E-6</v>
      </c>
      <c r="DU7422" s="81">
        <v>0</v>
      </c>
      <c r="DV7422" s="81">
        <v>1.0603409601845543E-6</v>
      </c>
      <c r="DW7422" s="81">
        <v>1.0603409601845543E-6</v>
      </c>
      <c r="GE7422" s="81" t="s">
        <v>449</v>
      </c>
      <c r="GF7422" s="81" t="s">
        <v>155</v>
      </c>
      <c r="GG7422" s="81" t="s">
        <v>463</v>
      </c>
      <c r="GH7422" s="81" t="s">
        <v>454</v>
      </c>
      <c r="GI7422" s="81">
        <v>2020</v>
      </c>
      <c r="GJ7422" s="81" t="s">
        <v>201</v>
      </c>
      <c r="GK7422" s="81">
        <v>409.22373582034999</v>
      </c>
      <c r="GL7422" s="81">
        <v>692.62762499999997</v>
      </c>
      <c r="GM7422" s="81">
        <v>2020</v>
      </c>
      <c r="GN7422" s="81" t="s">
        <v>173</v>
      </c>
      <c r="GO7422" s="81">
        <v>1.1148832299820636E-2</v>
      </c>
      <c r="GP7422" s="81">
        <v>10</v>
      </c>
      <c r="GQ7422" s="81">
        <v>0</v>
      </c>
      <c r="GR7422" s="81" t="s">
        <v>448</v>
      </c>
      <c r="GS7422" s="81">
        <v>1.1148832299820636E-2</v>
      </c>
      <c r="GT7422" s="81">
        <v>4.5623668037671852</v>
      </c>
      <c r="GU7422" s="81">
        <v>0</v>
      </c>
      <c r="GV7422" s="81">
        <v>0</v>
      </c>
      <c r="GW7422" s="81">
        <v>0</v>
      </c>
      <c r="GX7422" s="81">
        <v>0</v>
      </c>
      <c r="GY7422" s="81">
        <v>0</v>
      </c>
      <c r="GZ7422" s="81">
        <v>0</v>
      </c>
    </row>
    <row r="7423" spans="98:208" x14ac:dyDescent="0.25">
      <c r="CT7423" s="81" t="s">
        <v>155</v>
      </c>
      <c r="CU7423" s="81" t="s">
        <v>507</v>
      </c>
      <c r="CV7423" s="81" t="s">
        <v>451</v>
      </c>
      <c r="CW7423" s="81">
        <v>2030</v>
      </c>
      <c r="CX7423" s="81">
        <v>0</v>
      </c>
      <c r="CY7423" s="81">
        <v>0</v>
      </c>
      <c r="CZ7423" s="81">
        <v>0</v>
      </c>
      <c r="DA7423" s="81">
        <v>0</v>
      </c>
      <c r="DB7423" s="81">
        <v>9534.9220877131029</v>
      </c>
      <c r="DC7423" s="81">
        <v>247.27299216504159</v>
      </c>
      <c r="DD7423" s="81">
        <v>9287.6490955480622</v>
      </c>
      <c r="DE7423" s="81">
        <v>0</v>
      </c>
      <c r="DF7423" s="81">
        <v>0</v>
      </c>
      <c r="DG7423" s="81">
        <v>2.7568051219229108</v>
      </c>
      <c r="DH7423" s="81">
        <v>2.7568051219229108</v>
      </c>
      <c r="DI7423" s="81">
        <v>2.7568051219229108</v>
      </c>
      <c r="DJ7423" s="81">
        <v>3.8462673757837161E-7</v>
      </c>
      <c r="DL7423" s="81">
        <v>0</v>
      </c>
      <c r="DM7423" s="81">
        <v>0</v>
      </c>
      <c r="DN7423" s="81">
        <v>0</v>
      </c>
      <c r="DO7423" s="81">
        <v>0</v>
      </c>
      <c r="DP7423" s="81">
        <v>1.0603409601845543E-6</v>
      </c>
      <c r="DQ7423" s="81">
        <v>1.0603409601845543E-6</v>
      </c>
      <c r="DR7423" s="81">
        <v>0</v>
      </c>
      <c r="DS7423" s="81">
        <v>1.0603409601845543E-6</v>
      </c>
      <c r="DT7423" s="81">
        <v>1.0603409601845543E-6</v>
      </c>
      <c r="DU7423" s="81">
        <v>0</v>
      </c>
      <c r="DV7423" s="81">
        <v>1.0603409601845543E-6</v>
      </c>
      <c r="DW7423" s="81">
        <v>1.0603409601845543E-6</v>
      </c>
      <c r="GE7423" s="81" t="s">
        <v>449</v>
      </c>
      <c r="GF7423" s="81" t="s">
        <v>155</v>
      </c>
      <c r="GG7423" s="81" t="s">
        <v>463</v>
      </c>
      <c r="GH7423" s="81" t="s">
        <v>455</v>
      </c>
      <c r="GI7423" s="81">
        <v>2020</v>
      </c>
      <c r="GJ7423" s="81" t="s">
        <v>201</v>
      </c>
      <c r="GK7423" s="81">
        <v>409.22373582043929</v>
      </c>
      <c r="GL7423" s="81">
        <v>692.62762499999997</v>
      </c>
      <c r="GM7423" s="81">
        <v>2020</v>
      </c>
      <c r="GN7423" s="81" t="s">
        <v>173</v>
      </c>
      <c r="GO7423" s="81">
        <v>1.1148832299820636E-2</v>
      </c>
      <c r="GP7423" s="81">
        <v>10</v>
      </c>
      <c r="GQ7423" s="81">
        <v>0</v>
      </c>
      <c r="GR7423" s="81" t="s">
        <v>448</v>
      </c>
      <c r="GS7423" s="81">
        <v>1.1148832299820636E-2</v>
      </c>
      <c r="GT7423" s="81">
        <v>4.5623668037681808</v>
      </c>
      <c r="GU7423" s="81">
        <v>0</v>
      </c>
      <c r="GV7423" s="81">
        <v>0</v>
      </c>
      <c r="GW7423" s="81">
        <v>0</v>
      </c>
      <c r="GX7423" s="81">
        <v>0</v>
      </c>
      <c r="GY7423" s="81">
        <v>0</v>
      </c>
      <c r="GZ7423" s="81">
        <v>0</v>
      </c>
    </row>
    <row r="7424" spans="98:208" x14ac:dyDescent="0.25">
      <c r="CT7424" s="81" t="s">
        <v>155</v>
      </c>
      <c r="CU7424" s="81" t="s">
        <v>507</v>
      </c>
      <c r="CV7424" s="81" t="s">
        <v>451</v>
      </c>
      <c r="CW7424" s="81">
        <v>2031</v>
      </c>
      <c r="CX7424" s="81">
        <v>0</v>
      </c>
      <c r="CY7424" s="81">
        <v>0</v>
      </c>
      <c r="CZ7424" s="81">
        <v>0</v>
      </c>
      <c r="DA7424" s="81">
        <v>0</v>
      </c>
      <c r="DB7424" s="81">
        <v>9534.9220877131029</v>
      </c>
      <c r="DC7424" s="81">
        <v>247.27299216504159</v>
      </c>
      <c r="DD7424" s="81">
        <v>9287.6490955480622</v>
      </c>
      <c r="DE7424" s="81">
        <v>0</v>
      </c>
      <c r="DF7424" s="81">
        <v>0</v>
      </c>
      <c r="DG7424" s="81">
        <v>0</v>
      </c>
      <c r="DH7424" s="81">
        <v>2.7568051219229108</v>
      </c>
      <c r="DI7424" s="81">
        <v>2.7568051219229108</v>
      </c>
      <c r="DJ7424" s="81">
        <v>3.8462673757837161E-7</v>
      </c>
      <c r="DL7424" s="81">
        <v>0</v>
      </c>
      <c r="DM7424" s="81">
        <v>0</v>
      </c>
      <c r="DN7424" s="81">
        <v>0</v>
      </c>
      <c r="DO7424" s="81">
        <v>0</v>
      </c>
      <c r="DP7424" s="81">
        <v>0</v>
      </c>
      <c r="DQ7424" s="81">
        <v>0</v>
      </c>
      <c r="DR7424" s="81">
        <v>0</v>
      </c>
      <c r="DS7424" s="81">
        <v>1.0603409601845543E-6</v>
      </c>
      <c r="DT7424" s="81">
        <v>1.0603409601845543E-6</v>
      </c>
      <c r="DU7424" s="81">
        <v>0</v>
      </c>
      <c r="DV7424" s="81">
        <v>1.0603409601845543E-6</v>
      </c>
      <c r="DW7424" s="81">
        <v>1.0603409601845543E-6</v>
      </c>
      <c r="GE7424" s="81" t="s">
        <v>449</v>
      </c>
      <c r="GF7424" s="81" t="s">
        <v>155</v>
      </c>
      <c r="GG7424" s="81" t="s">
        <v>464</v>
      </c>
      <c r="GH7424" s="81" t="s">
        <v>457</v>
      </c>
      <c r="GI7424" s="81">
        <v>2020</v>
      </c>
      <c r="GJ7424" s="81" t="s">
        <v>201</v>
      </c>
      <c r="GK7424" s="81">
        <v>222.2294216278419</v>
      </c>
      <c r="GL7424" s="81">
        <v>574.64243099999999</v>
      </c>
      <c r="GM7424" s="81">
        <v>2020</v>
      </c>
      <c r="GN7424" s="81" t="s">
        <v>173</v>
      </c>
      <c r="GO7424" s="81">
        <v>1.1148832299820636E-2</v>
      </c>
      <c r="GP7424" s="81">
        <v>10</v>
      </c>
      <c r="GQ7424" s="81">
        <v>0</v>
      </c>
      <c r="GR7424" s="81" t="s">
        <v>448</v>
      </c>
      <c r="GS7424" s="81">
        <v>1.1148832299820636E-2</v>
      </c>
      <c r="GT7424" s="81">
        <v>2.4775985538149423</v>
      </c>
      <c r="GU7424" s="81">
        <v>0</v>
      </c>
      <c r="GV7424" s="81">
        <v>0</v>
      </c>
      <c r="GW7424" s="81">
        <v>0</v>
      </c>
      <c r="GX7424" s="81">
        <v>0</v>
      </c>
      <c r="GY7424" s="81">
        <v>0</v>
      </c>
      <c r="GZ7424" s="81">
        <v>0</v>
      </c>
    </row>
    <row r="7425" spans="98:208" x14ac:dyDescent="0.25">
      <c r="CT7425" s="81" t="s">
        <v>155</v>
      </c>
      <c r="CU7425" s="81" t="s">
        <v>507</v>
      </c>
      <c r="CV7425" s="81" t="s">
        <v>451</v>
      </c>
      <c r="CW7425" s="81">
        <v>2032</v>
      </c>
      <c r="CX7425" s="81">
        <v>0</v>
      </c>
      <c r="CY7425" s="81">
        <v>0</v>
      </c>
      <c r="CZ7425" s="81">
        <v>0</v>
      </c>
      <c r="DA7425" s="81">
        <v>0</v>
      </c>
      <c r="DB7425" s="81">
        <v>9534.9220877131029</v>
      </c>
      <c r="DC7425" s="81">
        <v>247.27299216504159</v>
      </c>
      <c r="DD7425" s="81">
        <v>9287.6490955480622</v>
      </c>
      <c r="DE7425" s="81">
        <v>0</v>
      </c>
      <c r="DF7425" s="81">
        <v>0</v>
      </c>
      <c r="DG7425" s="81">
        <v>0</v>
      </c>
      <c r="DH7425" s="81">
        <v>0</v>
      </c>
      <c r="DI7425" s="81">
        <v>2.7568051219229108</v>
      </c>
      <c r="DJ7425" s="81">
        <v>3.8462673757837161E-7</v>
      </c>
      <c r="DL7425" s="81">
        <v>0</v>
      </c>
      <c r="DM7425" s="81">
        <v>0</v>
      </c>
      <c r="DN7425" s="81">
        <v>0</v>
      </c>
      <c r="DO7425" s="81">
        <v>0</v>
      </c>
      <c r="DP7425" s="81">
        <v>0</v>
      </c>
      <c r="DQ7425" s="81">
        <v>0</v>
      </c>
      <c r="DR7425" s="81">
        <v>0</v>
      </c>
      <c r="DS7425" s="81">
        <v>0</v>
      </c>
      <c r="DT7425" s="81">
        <v>0</v>
      </c>
      <c r="DU7425" s="81">
        <v>0</v>
      </c>
      <c r="DV7425" s="81">
        <v>1.0603409601845543E-6</v>
      </c>
      <c r="DW7425" s="81">
        <v>1.0603409601845543E-6</v>
      </c>
      <c r="GE7425" s="81" t="s">
        <v>449</v>
      </c>
      <c r="GF7425" s="81" t="s">
        <v>155</v>
      </c>
      <c r="GG7425" s="81" t="s">
        <v>464</v>
      </c>
      <c r="GH7425" s="81" t="s">
        <v>458</v>
      </c>
      <c r="GI7425" s="81">
        <v>2020</v>
      </c>
      <c r="GJ7425" s="81" t="s">
        <v>201</v>
      </c>
      <c r="GK7425" s="81">
        <v>222.2294216278577</v>
      </c>
      <c r="GL7425" s="81">
        <v>574.64243099999999</v>
      </c>
      <c r="GM7425" s="81">
        <v>2020</v>
      </c>
      <c r="GN7425" s="81" t="s">
        <v>173</v>
      </c>
      <c r="GO7425" s="81">
        <v>1.1148832299820636E-2</v>
      </c>
      <c r="GP7425" s="81">
        <v>10</v>
      </c>
      <c r="GQ7425" s="81">
        <v>0</v>
      </c>
      <c r="GR7425" s="81" t="s">
        <v>448</v>
      </c>
      <c r="GS7425" s="81">
        <v>1.1148832299820636E-2</v>
      </c>
      <c r="GT7425" s="81">
        <v>2.4775985538151186</v>
      </c>
      <c r="GU7425" s="81">
        <v>0</v>
      </c>
      <c r="GV7425" s="81">
        <v>0</v>
      </c>
      <c r="GW7425" s="81">
        <v>0</v>
      </c>
      <c r="GX7425" s="81">
        <v>0</v>
      </c>
      <c r="GY7425" s="81">
        <v>0</v>
      </c>
      <c r="GZ7425" s="81">
        <v>0</v>
      </c>
    </row>
    <row r="7426" spans="98:208" x14ac:dyDescent="0.25">
      <c r="CT7426" s="81" t="s">
        <v>155</v>
      </c>
      <c r="CU7426" s="81" t="s">
        <v>507</v>
      </c>
      <c r="CV7426" s="81" t="s">
        <v>452</v>
      </c>
      <c r="CW7426" s="81">
        <v>2020</v>
      </c>
      <c r="CX7426" s="81">
        <v>0</v>
      </c>
      <c r="CY7426" s="81">
        <v>0</v>
      </c>
      <c r="CZ7426" s="81">
        <v>0</v>
      </c>
      <c r="DA7426" s="81">
        <v>0</v>
      </c>
      <c r="DB7426" s="81">
        <v>5.2405583313015693</v>
      </c>
      <c r="DC7426" s="81">
        <v>0.69641821681218308</v>
      </c>
      <c r="DD7426" s="81">
        <v>2.9419641522809652</v>
      </c>
      <c r="DE7426" s="81">
        <v>1.6021759622082661</v>
      </c>
      <c r="DF7426" s="81">
        <v>7.7642499097791574E-3</v>
      </c>
      <c r="DG7426" s="81">
        <v>0</v>
      </c>
      <c r="DH7426" s="81">
        <v>0</v>
      </c>
      <c r="DI7426" s="81">
        <v>0</v>
      </c>
      <c r="DJ7426" s="81">
        <v>2.307760429509684E-6</v>
      </c>
      <c r="DL7426" s="81">
        <v>0</v>
      </c>
      <c r="DM7426" s="81">
        <v>1.7918028706612471E-8</v>
      </c>
      <c r="DN7426" s="81">
        <v>1.7918028706612471E-8</v>
      </c>
      <c r="DO7426" s="81">
        <v>0</v>
      </c>
      <c r="DP7426" s="81">
        <v>0</v>
      </c>
      <c r="DQ7426" s="81">
        <v>0</v>
      </c>
      <c r="DR7426" s="81">
        <v>0</v>
      </c>
      <c r="DS7426" s="81">
        <v>0</v>
      </c>
      <c r="DT7426" s="81">
        <v>0</v>
      </c>
      <c r="DU7426" s="81">
        <v>0</v>
      </c>
      <c r="DV7426" s="81">
        <v>0</v>
      </c>
      <c r="DW7426" s="81">
        <v>0</v>
      </c>
      <c r="GE7426" s="81" t="s">
        <v>449</v>
      </c>
      <c r="GF7426" s="81" t="s">
        <v>155</v>
      </c>
      <c r="GG7426" s="81" t="s">
        <v>464</v>
      </c>
      <c r="GH7426" s="81" t="s">
        <v>459</v>
      </c>
      <c r="GI7426" s="81">
        <v>2020</v>
      </c>
      <c r="GJ7426" s="81" t="s">
        <v>201</v>
      </c>
      <c r="GK7426" s="81">
        <v>0.69641821681223259</v>
      </c>
      <c r="GL7426" s="81">
        <v>574.64243099999999</v>
      </c>
      <c r="GM7426" s="81">
        <v>2020</v>
      </c>
      <c r="GN7426" s="81" t="s">
        <v>173</v>
      </c>
      <c r="GO7426" s="81">
        <v>1.1148832299820636E-2</v>
      </c>
      <c r="GP7426" s="81">
        <v>10</v>
      </c>
      <c r="GQ7426" s="81">
        <v>0</v>
      </c>
      <c r="GR7426" s="81" t="s">
        <v>448</v>
      </c>
      <c r="GS7426" s="81">
        <v>1.1148832299820636E-2</v>
      </c>
      <c r="GT7426" s="81">
        <v>7.7642499097797099E-3</v>
      </c>
      <c r="GU7426" s="81">
        <v>0</v>
      </c>
      <c r="GV7426" s="81">
        <v>0</v>
      </c>
      <c r="GW7426" s="81">
        <v>0</v>
      </c>
      <c r="GX7426" s="81">
        <v>0</v>
      </c>
      <c r="GY7426" s="81">
        <v>0</v>
      </c>
      <c r="GZ7426" s="81">
        <v>0</v>
      </c>
    </row>
    <row r="7427" spans="98:208" x14ac:dyDescent="0.25">
      <c r="CT7427" s="81" t="s">
        <v>155</v>
      </c>
      <c r="CU7427" s="81" t="s">
        <v>507</v>
      </c>
      <c r="CV7427" s="81" t="s">
        <v>452</v>
      </c>
      <c r="CW7427" s="81">
        <v>2021</v>
      </c>
      <c r="CX7427" s="81">
        <v>0</v>
      </c>
      <c r="CY7427" s="81">
        <v>0</v>
      </c>
      <c r="CZ7427" s="81">
        <v>0</v>
      </c>
      <c r="DA7427" s="81">
        <v>0</v>
      </c>
      <c r="DB7427" s="81">
        <v>5.2405583313015693</v>
      </c>
      <c r="DC7427" s="81">
        <v>0.69641821681218308</v>
      </c>
      <c r="DD7427" s="81">
        <v>2.9419641522809652</v>
      </c>
      <c r="DE7427" s="81">
        <v>1.6021759622082661</v>
      </c>
      <c r="DF7427" s="81">
        <v>7.7642499097791574E-3</v>
      </c>
      <c r="DG7427" s="81">
        <v>7.7642499097791574E-3</v>
      </c>
      <c r="DH7427" s="81">
        <v>0</v>
      </c>
      <c r="DI7427" s="81">
        <v>0</v>
      </c>
      <c r="DJ7427" s="81">
        <v>2.307760429509684E-6</v>
      </c>
      <c r="DL7427" s="81">
        <v>0</v>
      </c>
      <c r="DM7427" s="81">
        <v>1.7918028706612471E-8</v>
      </c>
      <c r="DN7427" s="81">
        <v>1.7918028706612471E-8</v>
      </c>
      <c r="DO7427" s="81">
        <v>0</v>
      </c>
      <c r="DP7427" s="81">
        <v>1.7918028706612471E-8</v>
      </c>
      <c r="DQ7427" s="81">
        <v>1.7918028706612471E-8</v>
      </c>
      <c r="DR7427" s="81">
        <v>0</v>
      </c>
      <c r="DS7427" s="81">
        <v>0</v>
      </c>
      <c r="DT7427" s="81">
        <v>0</v>
      </c>
      <c r="DU7427" s="81">
        <v>0</v>
      </c>
      <c r="DV7427" s="81">
        <v>0</v>
      </c>
      <c r="DW7427" s="81">
        <v>0</v>
      </c>
      <c r="GE7427" s="81" t="s">
        <v>449</v>
      </c>
      <c r="GF7427" s="81" t="s">
        <v>155</v>
      </c>
      <c r="GG7427" s="81" t="s">
        <v>464</v>
      </c>
      <c r="GH7427" s="81" t="s">
        <v>460</v>
      </c>
      <c r="GI7427" s="81">
        <v>2020</v>
      </c>
      <c r="GJ7427" s="81" t="s">
        <v>201</v>
      </c>
      <c r="GK7427" s="81">
        <v>3.6425060683954499E-2</v>
      </c>
      <c r="GL7427" s="81">
        <v>574.64243099999999</v>
      </c>
      <c r="GM7427" s="81">
        <v>2020</v>
      </c>
      <c r="GN7427" s="81" t="s">
        <v>173</v>
      </c>
      <c r="GO7427" s="81">
        <v>1.1148832299820636E-2</v>
      </c>
      <c r="GP7427" s="81">
        <v>10</v>
      </c>
      <c r="GQ7427" s="81">
        <v>0</v>
      </c>
      <c r="GR7427" s="81" t="s">
        <v>448</v>
      </c>
      <c r="GS7427" s="81">
        <v>1.1148832299820636E-2</v>
      </c>
      <c r="GT7427" s="81">
        <v>4.0609689307619866E-4</v>
      </c>
      <c r="GU7427" s="81">
        <v>0</v>
      </c>
      <c r="GV7427" s="81">
        <v>0</v>
      </c>
      <c r="GW7427" s="81">
        <v>0</v>
      </c>
      <c r="GX7427" s="81">
        <v>0</v>
      </c>
      <c r="GY7427" s="81">
        <v>0</v>
      </c>
      <c r="GZ7427" s="81">
        <v>0</v>
      </c>
    </row>
    <row r="7428" spans="98:208" x14ac:dyDescent="0.25">
      <c r="CT7428" s="81" t="s">
        <v>155</v>
      </c>
      <c r="CU7428" s="81" t="s">
        <v>507</v>
      </c>
      <c r="CV7428" s="81" t="s">
        <v>452</v>
      </c>
      <c r="CW7428" s="81">
        <v>2022</v>
      </c>
      <c r="CX7428" s="81">
        <v>0</v>
      </c>
      <c r="CY7428" s="81">
        <v>0</v>
      </c>
      <c r="CZ7428" s="81">
        <v>0</v>
      </c>
      <c r="DA7428" s="81">
        <v>0</v>
      </c>
      <c r="DB7428" s="81">
        <v>5.2405583313015693</v>
      </c>
      <c r="DC7428" s="81">
        <v>0.69641821681218308</v>
      </c>
      <c r="DD7428" s="81">
        <v>2.9419641522809652</v>
      </c>
      <c r="DE7428" s="81">
        <v>1.6021759622082661</v>
      </c>
      <c r="DF7428" s="81">
        <v>7.7642499097791574E-3</v>
      </c>
      <c r="DG7428" s="81">
        <v>7.7642499097791574E-3</v>
      </c>
      <c r="DH7428" s="81">
        <v>7.7642499097791574E-3</v>
      </c>
      <c r="DI7428" s="81">
        <v>0</v>
      </c>
      <c r="DJ7428" s="81">
        <v>2.307760429509684E-6</v>
      </c>
      <c r="DL7428" s="81">
        <v>0</v>
      </c>
      <c r="DM7428" s="81">
        <v>1.7918028706612471E-8</v>
      </c>
      <c r="DN7428" s="81">
        <v>1.7918028706612471E-8</v>
      </c>
      <c r="DO7428" s="81">
        <v>0</v>
      </c>
      <c r="DP7428" s="81">
        <v>1.7918028706612471E-8</v>
      </c>
      <c r="DQ7428" s="81">
        <v>1.7918028706612471E-8</v>
      </c>
      <c r="DR7428" s="81">
        <v>0</v>
      </c>
      <c r="DS7428" s="81">
        <v>1.7918028706612471E-8</v>
      </c>
      <c r="DT7428" s="81">
        <v>1.7918028706612471E-8</v>
      </c>
      <c r="DU7428" s="81">
        <v>0</v>
      </c>
      <c r="DV7428" s="81">
        <v>0</v>
      </c>
      <c r="DW7428" s="81">
        <v>0</v>
      </c>
      <c r="GE7428" s="81" t="s">
        <v>449</v>
      </c>
      <c r="GF7428" s="81" t="s">
        <v>155</v>
      </c>
      <c r="GG7428" s="81" t="s">
        <v>464</v>
      </c>
      <c r="GH7428" s="81" t="s">
        <v>461</v>
      </c>
      <c r="GI7428" s="81">
        <v>2020</v>
      </c>
      <c r="GJ7428" s="81" t="s">
        <v>201</v>
      </c>
      <c r="GK7428" s="81">
        <v>222.22942162783309</v>
      </c>
      <c r="GL7428" s="81">
        <v>574.64243099999999</v>
      </c>
      <c r="GM7428" s="81">
        <v>2020</v>
      </c>
      <c r="GN7428" s="81" t="s">
        <v>173</v>
      </c>
      <c r="GO7428" s="81">
        <v>1.1148832299820636E-2</v>
      </c>
      <c r="GP7428" s="81">
        <v>10</v>
      </c>
      <c r="GQ7428" s="81">
        <v>0</v>
      </c>
      <c r="GR7428" s="81" t="s">
        <v>448</v>
      </c>
      <c r="GS7428" s="81">
        <v>1.1148832299820636E-2</v>
      </c>
      <c r="GT7428" s="81">
        <v>2.4775985538148442</v>
      </c>
      <c r="GU7428" s="81">
        <v>0</v>
      </c>
      <c r="GV7428" s="81">
        <v>0</v>
      </c>
      <c r="GW7428" s="81">
        <v>0</v>
      </c>
      <c r="GX7428" s="81">
        <v>0</v>
      </c>
      <c r="GY7428" s="81">
        <v>0</v>
      </c>
      <c r="GZ7428" s="81">
        <v>0</v>
      </c>
    </row>
    <row r="7429" spans="98:208" x14ac:dyDescent="0.25">
      <c r="CT7429" s="81" t="s">
        <v>155</v>
      </c>
      <c r="CU7429" s="81" t="s">
        <v>507</v>
      </c>
      <c r="CV7429" s="81" t="s">
        <v>452</v>
      </c>
      <c r="CW7429" s="81">
        <v>2023</v>
      </c>
      <c r="CX7429" s="81">
        <v>0</v>
      </c>
      <c r="CY7429" s="81">
        <v>0</v>
      </c>
      <c r="CZ7429" s="81">
        <v>0</v>
      </c>
      <c r="DA7429" s="81">
        <v>0</v>
      </c>
      <c r="DB7429" s="81">
        <v>5.4750346070077383</v>
      </c>
      <c r="DC7429" s="81">
        <v>0.71896016785816841</v>
      </c>
      <c r="DD7429" s="81">
        <v>3.0714971986150519</v>
      </c>
      <c r="DE7429" s="81">
        <v>1.6845772405344399</v>
      </c>
      <c r="DF7429" s="81">
        <v>8.0155663417016149E-3</v>
      </c>
      <c r="DG7429" s="81">
        <v>8.0155663417016149E-3</v>
      </c>
      <c r="DH7429" s="81">
        <v>8.0155663417016149E-3</v>
      </c>
      <c r="DI7429" s="81">
        <v>8.0155663417016149E-3</v>
      </c>
      <c r="DJ7429" s="81">
        <v>2.307760429509684E-6</v>
      </c>
      <c r="DL7429" s="81">
        <v>0</v>
      </c>
      <c r="DM7429" s="81">
        <v>1.8498006823488684E-8</v>
      </c>
      <c r="DN7429" s="81">
        <v>1.8498006823488684E-8</v>
      </c>
      <c r="DO7429" s="81">
        <v>0</v>
      </c>
      <c r="DP7429" s="81">
        <v>1.8498006823488684E-8</v>
      </c>
      <c r="DQ7429" s="81">
        <v>1.8498006823488684E-8</v>
      </c>
      <c r="DR7429" s="81">
        <v>0</v>
      </c>
      <c r="DS7429" s="81">
        <v>1.8498006823488684E-8</v>
      </c>
      <c r="DT7429" s="81">
        <v>1.8498006823488684E-8</v>
      </c>
      <c r="DU7429" s="81">
        <v>0</v>
      </c>
      <c r="DV7429" s="81">
        <v>1.8498006823488684E-8</v>
      </c>
      <c r="DW7429" s="81">
        <v>1.8498006823488684E-8</v>
      </c>
      <c r="GE7429" s="81" t="s">
        <v>449</v>
      </c>
      <c r="GF7429" s="81" t="s">
        <v>155</v>
      </c>
      <c r="GG7429" s="81" t="s">
        <v>464</v>
      </c>
      <c r="GH7429" s="81" t="s">
        <v>451</v>
      </c>
      <c r="GI7429" s="81">
        <v>2020</v>
      </c>
      <c r="GJ7429" s="81" t="s">
        <v>201</v>
      </c>
      <c r="GK7429" s="81">
        <v>222.22942162783491</v>
      </c>
      <c r="GL7429" s="81">
        <v>574.64243099999999</v>
      </c>
      <c r="GM7429" s="81">
        <v>2020</v>
      </c>
      <c r="GN7429" s="81" t="s">
        <v>173</v>
      </c>
      <c r="GO7429" s="81">
        <v>1.1148832299820636E-2</v>
      </c>
      <c r="GP7429" s="81">
        <v>10</v>
      </c>
      <c r="GQ7429" s="81">
        <v>0</v>
      </c>
      <c r="GR7429" s="81" t="s">
        <v>448</v>
      </c>
      <c r="GS7429" s="81">
        <v>1.1148832299820636E-2</v>
      </c>
      <c r="GT7429" s="81">
        <v>2.4775985538148646</v>
      </c>
      <c r="GU7429" s="81">
        <v>0</v>
      </c>
      <c r="GV7429" s="81">
        <v>0</v>
      </c>
      <c r="GW7429" s="81">
        <v>0</v>
      </c>
      <c r="GX7429" s="81">
        <v>0</v>
      </c>
      <c r="GY7429" s="81">
        <v>0</v>
      </c>
      <c r="GZ7429" s="81">
        <v>0</v>
      </c>
    </row>
    <row r="7430" spans="98:208" x14ac:dyDescent="0.25">
      <c r="CT7430" s="81" t="s">
        <v>155</v>
      </c>
      <c r="CU7430" s="81" t="s">
        <v>507</v>
      </c>
      <c r="CV7430" s="81" t="s">
        <v>452</v>
      </c>
      <c r="CW7430" s="81">
        <v>2024</v>
      </c>
      <c r="CX7430" s="81">
        <v>0</v>
      </c>
      <c r="CY7430" s="81">
        <v>0</v>
      </c>
      <c r="CZ7430" s="81">
        <v>0</v>
      </c>
      <c r="DA7430" s="81">
        <v>0</v>
      </c>
      <c r="DB7430" s="81">
        <v>5.4750346070077383</v>
      </c>
      <c r="DC7430" s="81">
        <v>0.71896016785816841</v>
      </c>
      <c r="DD7430" s="81">
        <v>3.0714971986150519</v>
      </c>
      <c r="DE7430" s="81">
        <v>1.6845772405344399</v>
      </c>
      <c r="DF7430" s="81">
        <v>8.0155663417016149E-3</v>
      </c>
      <c r="DG7430" s="81">
        <v>8.0155663417016149E-3</v>
      </c>
      <c r="DH7430" s="81">
        <v>8.0155663417016149E-3</v>
      </c>
      <c r="DI7430" s="81">
        <v>8.0155663417016149E-3</v>
      </c>
      <c r="DJ7430" s="81">
        <v>2.307760429509684E-6</v>
      </c>
      <c r="DL7430" s="81">
        <v>0</v>
      </c>
      <c r="DM7430" s="81">
        <v>1.8498006823488684E-8</v>
      </c>
      <c r="DN7430" s="81">
        <v>1.8498006823488684E-8</v>
      </c>
      <c r="DO7430" s="81">
        <v>0</v>
      </c>
      <c r="DP7430" s="81">
        <v>1.8498006823488684E-8</v>
      </c>
      <c r="DQ7430" s="81">
        <v>1.8498006823488684E-8</v>
      </c>
      <c r="DR7430" s="81">
        <v>0</v>
      </c>
      <c r="DS7430" s="81">
        <v>1.8498006823488684E-8</v>
      </c>
      <c r="DT7430" s="81">
        <v>1.8498006823488684E-8</v>
      </c>
      <c r="DU7430" s="81">
        <v>0</v>
      </c>
      <c r="DV7430" s="81">
        <v>1.8498006823488684E-8</v>
      </c>
      <c r="DW7430" s="81">
        <v>1.8498006823488684E-8</v>
      </c>
      <c r="GE7430" s="81" t="s">
        <v>449</v>
      </c>
      <c r="GF7430" s="81" t="s">
        <v>155</v>
      </c>
      <c r="GG7430" s="81" t="s">
        <v>464</v>
      </c>
      <c r="GH7430" s="81" t="s">
        <v>452</v>
      </c>
      <c r="GI7430" s="81">
        <v>2020</v>
      </c>
      <c r="GJ7430" s="81" t="s">
        <v>201</v>
      </c>
      <c r="GK7430" s="81">
        <v>0.69641821681222671</v>
      </c>
      <c r="GL7430" s="81">
        <v>574.64243099999999</v>
      </c>
      <c r="GM7430" s="81">
        <v>2020</v>
      </c>
      <c r="GN7430" s="81" t="s">
        <v>173</v>
      </c>
      <c r="GO7430" s="81">
        <v>1.1148832299820636E-2</v>
      </c>
      <c r="GP7430" s="81">
        <v>10</v>
      </c>
      <c r="GQ7430" s="81">
        <v>0</v>
      </c>
      <c r="GR7430" s="81" t="s">
        <v>448</v>
      </c>
      <c r="GS7430" s="81">
        <v>1.1148832299820636E-2</v>
      </c>
      <c r="GT7430" s="81">
        <v>7.764249909779644E-3</v>
      </c>
      <c r="GU7430" s="81">
        <v>0</v>
      </c>
      <c r="GV7430" s="81">
        <v>0</v>
      </c>
      <c r="GW7430" s="81">
        <v>0</v>
      </c>
      <c r="GX7430" s="81">
        <v>0</v>
      </c>
      <c r="GY7430" s="81">
        <v>0</v>
      </c>
      <c r="GZ7430" s="81">
        <v>0</v>
      </c>
    </row>
    <row r="7431" spans="98:208" x14ac:dyDescent="0.25">
      <c r="CT7431" s="81" t="s">
        <v>155</v>
      </c>
      <c r="CU7431" s="81" t="s">
        <v>507</v>
      </c>
      <c r="CV7431" s="81" t="s">
        <v>452</v>
      </c>
      <c r="CW7431" s="81">
        <v>2025</v>
      </c>
      <c r="CX7431" s="81">
        <v>0</v>
      </c>
      <c r="CY7431" s="81">
        <v>0</v>
      </c>
      <c r="CZ7431" s="81">
        <v>0</v>
      </c>
      <c r="DA7431" s="81">
        <v>0</v>
      </c>
      <c r="DB7431" s="81">
        <v>5.4750346070077383</v>
      </c>
      <c r="DC7431" s="81">
        <v>0.71896016785816841</v>
      </c>
      <c r="DD7431" s="81">
        <v>3.0714971986150519</v>
      </c>
      <c r="DE7431" s="81">
        <v>1.6845772405344399</v>
      </c>
      <c r="DF7431" s="81">
        <v>8.0155663417016149E-3</v>
      </c>
      <c r="DG7431" s="81">
        <v>8.0155663417016149E-3</v>
      </c>
      <c r="DH7431" s="81">
        <v>8.0155663417016149E-3</v>
      </c>
      <c r="DI7431" s="81">
        <v>8.0155663417016149E-3</v>
      </c>
      <c r="DJ7431" s="81">
        <v>2.307760429509684E-6</v>
      </c>
      <c r="DL7431" s="81">
        <v>0</v>
      </c>
      <c r="DM7431" s="81">
        <v>1.8498006823488684E-8</v>
      </c>
      <c r="DN7431" s="81">
        <v>1.8498006823488684E-8</v>
      </c>
      <c r="DO7431" s="81">
        <v>0</v>
      </c>
      <c r="DP7431" s="81">
        <v>1.8498006823488684E-8</v>
      </c>
      <c r="DQ7431" s="81">
        <v>1.8498006823488684E-8</v>
      </c>
      <c r="DR7431" s="81">
        <v>0</v>
      </c>
      <c r="DS7431" s="81">
        <v>1.8498006823488684E-8</v>
      </c>
      <c r="DT7431" s="81">
        <v>1.8498006823488684E-8</v>
      </c>
      <c r="DU7431" s="81">
        <v>0</v>
      </c>
      <c r="DV7431" s="81">
        <v>1.8498006823488684E-8</v>
      </c>
      <c r="DW7431" s="81">
        <v>1.8498006823488684E-8</v>
      </c>
      <c r="GE7431" s="81" t="s">
        <v>449</v>
      </c>
      <c r="GF7431" s="81" t="s">
        <v>155</v>
      </c>
      <c r="GG7431" s="81" t="s">
        <v>464</v>
      </c>
      <c r="GH7431" s="81" t="s">
        <v>453</v>
      </c>
      <c r="GI7431" s="81">
        <v>2020</v>
      </c>
      <c r="GJ7431" s="81" t="s">
        <v>201</v>
      </c>
      <c r="GK7431" s="81">
        <v>3.6425060683954298E-2</v>
      </c>
      <c r="GL7431" s="81">
        <v>574.64243099999999</v>
      </c>
      <c r="GM7431" s="81">
        <v>2020</v>
      </c>
      <c r="GN7431" s="81" t="s">
        <v>173</v>
      </c>
      <c r="GO7431" s="81">
        <v>1.1148832299820636E-2</v>
      </c>
      <c r="GP7431" s="81">
        <v>10</v>
      </c>
      <c r="GQ7431" s="81">
        <v>0</v>
      </c>
      <c r="GR7431" s="81" t="s">
        <v>448</v>
      </c>
      <c r="GS7431" s="81">
        <v>1.1148832299820636E-2</v>
      </c>
      <c r="GT7431" s="81">
        <v>4.0609689307619643E-4</v>
      </c>
      <c r="GU7431" s="81">
        <v>0</v>
      </c>
      <c r="GV7431" s="81">
        <v>0</v>
      </c>
      <c r="GW7431" s="81">
        <v>0</v>
      </c>
      <c r="GX7431" s="81">
        <v>0</v>
      </c>
      <c r="GY7431" s="81">
        <v>0</v>
      </c>
      <c r="GZ7431" s="81">
        <v>0</v>
      </c>
    </row>
    <row r="7432" spans="98:208" x14ac:dyDescent="0.25">
      <c r="CT7432" s="81" t="s">
        <v>155</v>
      </c>
      <c r="CU7432" s="81" t="s">
        <v>507</v>
      </c>
      <c r="CV7432" s="81" t="s">
        <v>452</v>
      </c>
      <c r="CW7432" s="81">
        <v>2026</v>
      </c>
      <c r="CX7432" s="81">
        <v>0</v>
      </c>
      <c r="CY7432" s="81">
        <v>0</v>
      </c>
      <c r="CZ7432" s="81">
        <v>0</v>
      </c>
      <c r="DA7432" s="81">
        <v>0</v>
      </c>
      <c r="DB7432" s="81">
        <v>5.4750346070077383</v>
      </c>
      <c r="DC7432" s="81">
        <v>0.71896016785816841</v>
      </c>
      <c r="DD7432" s="81">
        <v>3.0714971986150519</v>
      </c>
      <c r="DE7432" s="81">
        <v>1.6845772405344399</v>
      </c>
      <c r="DF7432" s="81">
        <v>8.0155663417016149E-3</v>
      </c>
      <c r="DG7432" s="81">
        <v>8.0155663417016149E-3</v>
      </c>
      <c r="DH7432" s="81">
        <v>8.0155663417016149E-3</v>
      </c>
      <c r="DI7432" s="81">
        <v>8.0155663417016149E-3</v>
      </c>
      <c r="DJ7432" s="81">
        <v>2.307760429509684E-6</v>
      </c>
      <c r="DL7432" s="81">
        <v>0</v>
      </c>
      <c r="DM7432" s="81">
        <v>1.8498006823488684E-8</v>
      </c>
      <c r="DN7432" s="81">
        <v>1.8498006823488684E-8</v>
      </c>
      <c r="DO7432" s="81">
        <v>0</v>
      </c>
      <c r="DP7432" s="81">
        <v>1.8498006823488684E-8</v>
      </c>
      <c r="DQ7432" s="81">
        <v>1.8498006823488684E-8</v>
      </c>
      <c r="DR7432" s="81">
        <v>0</v>
      </c>
      <c r="DS7432" s="81">
        <v>1.8498006823488684E-8</v>
      </c>
      <c r="DT7432" s="81">
        <v>1.8498006823488684E-8</v>
      </c>
      <c r="DU7432" s="81">
        <v>0</v>
      </c>
      <c r="DV7432" s="81">
        <v>1.8498006823488684E-8</v>
      </c>
      <c r="DW7432" s="81">
        <v>1.8498006823488684E-8</v>
      </c>
      <c r="GE7432" s="81" t="s">
        <v>449</v>
      </c>
      <c r="GF7432" s="81" t="s">
        <v>155</v>
      </c>
      <c r="GG7432" s="81" t="s">
        <v>464</v>
      </c>
      <c r="GH7432" s="81" t="s">
        <v>454</v>
      </c>
      <c r="GI7432" s="81">
        <v>2020</v>
      </c>
      <c r="GJ7432" s="81" t="s">
        <v>201</v>
      </c>
      <c r="GK7432" s="81">
        <v>409.22373582044048</v>
      </c>
      <c r="GL7432" s="81">
        <v>574.64243099999999</v>
      </c>
      <c r="GM7432" s="81">
        <v>2020</v>
      </c>
      <c r="GN7432" s="81" t="s">
        <v>173</v>
      </c>
      <c r="GO7432" s="81">
        <v>1.1148832299820636E-2</v>
      </c>
      <c r="GP7432" s="81">
        <v>10</v>
      </c>
      <c r="GQ7432" s="81">
        <v>0</v>
      </c>
      <c r="GR7432" s="81" t="s">
        <v>448</v>
      </c>
      <c r="GS7432" s="81">
        <v>1.1148832299820636E-2</v>
      </c>
      <c r="GT7432" s="81">
        <v>4.5623668037681941</v>
      </c>
      <c r="GU7432" s="81">
        <v>0</v>
      </c>
      <c r="GV7432" s="81">
        <v>0</v>
      </c>
      <c r="GW7432" s="81">
        <v>0</v>
      </c>
      <c r="GX7432" s="81">
        <v>0</v>
      </c>
      <c r="GY7432" s="81">
        <v>0</v>
      </c>
      <c r="GZ7432" s="81">
        <v>0</v>
      </c>
    </row>
    <row r="7433" spans="98:208" x14ac:dyDescent="0.25">
      <c r="CT7433" s="81" t="s">
        <v>155</v>
      </c>
      <c r="CU7433" s="81" t="s">
        <v>507</v>
      </c>
      <c r="CV7433" s="81" t="s">
        <v>452</v>
      </c>
      <c r="CW7433" s="81">
        <v>2027</v>
      </c>
      <c r="CX7433" s="81">
        <v>0</v>
      </c>
      <c r="CY7433" s="81">
        <v>0</v>
      </c>
      <c r="CZ7433" s="81">
        <v>0</v>
      </c>
      <c r="DA7433" s="81">
        <v>0</v>
      </c>
      <c r="DB7433" s="81">
        <v>5.4750346070077383</v>
      </c>
      <c r="DC7433" s="81">
        <v>0.71896016785816841</v>
      </c>
      <c r="DD7433" s="81">
        <v>3.0714971986150519</v>
      </c>
      <c r="DE7433" s="81">
        <v>1.6845772405344399</v>
      </c>
      <c r="DF7433" s="81">
        <v>8.0155663417016149E-3</v>
      </c>
      <c r="DG7433" s="81">
        <v>8.0155663417016149E-3</v>
      </c>
      <c r="DH7433" s="81">
        <v>8.0155663417016149E-3</v>
      </c>
      <c r="DI7433" s="81">
        <v>8.0155663417016149E-3</v>
      </c>
      <c r="DJ7433" s="81">
        <v>2.307760429509684E-6</v>
      </c>
      <c r="DL7433" s="81">
        <v>0</v>
      </c>
      <c r="DM7433" s="81">
        <v>1.8498006823488684E-8</v>
      </c>
      <c r="DN7433" s="81">
        <v>1.8498006823488684E-8</v>
      </c>
      <c r="DO7433" s="81">
        <v>0</v>
      </c>
      <c r="DP7433" s="81">
        <v>1.8498006823488684E-8</v>
      </c>
      <c r="DQ7433" s="81">
        <v>1.8498006823488684E-8</v>
      </c>
      <c r="DR7433" s="81">
        <v>0</v>
      </c>
      <c r="DS7433" s="81">
        <v>1.8498006823488684E-8</v>
      </c>
      <c r="DT7433" s="81">
        <v>1.8498006823488684E-8</v>
      </c>
      <c r="DU7433" s="81">
        <v>0</v>
      </c>
      <c r="DV7433" s="81">
        <v>1.8498006823488684E-8</v>
      </c>
      <c r="DW7433" s="81">
        <v>1.8498006823488684E-8</v>
      </c>
      <c r="GE7433" s="81" t="s">
        <v>449</v>
      </c>
      <c r="GF7433" s="81" t="s">
        <v>155</v>
      </c>
      <c r="GG7433" s="81" t="s">
        <v>464</v>
      </c>
      <c r="GH7433" s="81" t="s">
        <v>455</v>
      </c>
      <c r="GI7433" s="81">
        <v>2020</v>
      </c>
      <c r="GJ7433" s="81" t="s">
        <v>201</v>
      </c>
      <c r="GK7433" s="81">
        <v>409.22373582042582</v>
      </c>
      <c r="GL7433" s="81">
        <v>574.64243099999999</v>
      </c>
      <c r="GM7433" s="81">
        <v>2020</v>
      </c>
      <c r="GN7433" s="81" t="s">
        <v>173</v>
      </c>
      <c r="GO7433" s="81">
        <v>1.1148832299820636E-2</v>
      </c>
      <c r="GP7433" s="81">
        <v>10</v>
      </c>
      <c r="GQ7433" s="81">
        <v>0</v>
      </c>
      <c r="GR7433" s="81" t="s">
        <v>448</v>
      </c>
      <c r="GS7433" s="81">
        <v>1.1148832299820636E-2</v>
      </c>
      <c r="GT7433" s="81">
        <v>4.5623668037680307</v>
      </c>
      <c r="GU7433" s="81">
        <v>0</v>
      </c>
      <c r="GV7433" s="81">
        <v>0</v>
      </c>
      <c r="GW7433" s="81">
        <v>0</v>
      </c>
      <c r="GX7433" s="81">
        <v>0</v>
      </c>
      <c r="GY7433" s="81">
        <v>0</v>
      </c>
      <c r="GZ7433" s="81">
        <v>0</v>
      </c>
    </row>
    <row r="7434" spans="98:208" x14ac:dyDescent="0.25">
      <c r="CT7434" s="81" t="s">
        <v>155</v>
      </c>
      <c r="CU7434" s="81" t="s">
        <v>507</v>
      </c>
      <c r="CV7434" s="81" t="s">
        <v>452</v>
      </c>
      <c r="CW7434" s="81">
        <v>2028</v>
      </c>
      <c r="CX7434" s="81">
        <v>0</v>
      </c>
      <c r="CY7434" s="81">
        <v>0</v>
      </c>
      <c r="CZ7434" s="81">
        <v>0</v>
      </c>
      <c r="DA7434" s="81">
        <v>0</v>
      </c>
      <c r="DB7434" s="81">
        <v>5.7770153400784183</v>
      </c>
      <c r="DC7434" s="81">
        <v>0.74733835430388562</v>
      </c>
      <c r="DD7434" s="81">
        <v>3.2379513401017168</v>
      </c>
      <c r="DE7434" s="81">
        <v>1.791725645672815</v>
      </c>
      <c r="DF7434" s="81">
        <v>8.3319499833579592E-3</v>
      </c>
      <c r="DG7434" s="81">
        <v>8.3319499833579592E-3</v>
      </c>
      <c r="DH7434" s="81">
        <v>8.3319499833579592E-3</v>
      </c>
      <c r="DI7434" s="81">
        <v>8.3319499833579592E-3</v>
      </c>
      <c r="DJ7434" s="81">
        <v>2.307760429509684E-6</v>
      </c>
      <c r="DL7434" s="81">
        <v>0</v>
      </c>
      <c r="DM7434" s="81">
        <v>1.9228144472247369E-8</v>
      </c>
      <c r="DN7434" s="81">
        <v>1.9228144472247369E-8</v>
      </c>
      <c r="DO7434" s="81">
        <v>0</v>
      </c>
      <c r="DP7434" s="81">
        <v>1.9228144472247369E-8</v>
      </c>
      <c r="DQ7434" s="81">
        <v>1.9228144472247369E-8</v>
      </c>
      <c r="DR7434" s="81">
        <v>0</v>
      </c>
      <c r="DS7434" s="81">
        <v>1.9228144472247369E-8</v>
      </c>
      <c r="DT7434" s="81">
        <v>1.9228144472247369E-8</v>
      </c>
      <c r="DU7434" s="81">
        <v>0</v>
      </c>
      <c r="DV7434" s="81">
        <v>1.9228144472247369E-8</v>
      </c>
      <c r="DW7434" s="81">
        <v>1.9228144472247369E-8</v>
      </c>
      <c r="GE7434" s="81" t="s">
        <v>449</v>
      </c>
      <c r="GF7434" s="81" t="s">
        <v>155</v>
      </c>
      <c r="GG7434" s="81" t="s">
        <v>465</v>
      </c>
      <c r="GH7434" s="81" t="s">
        <v>457</v>
      </c>
      <c r="GI7434" s="81">
        <v>2020</v>
      </c>
      <c r="GJ7434" s="81" t="s">
        <v>201</v>
      </c>
      <c r="GK7434" s="81">
        <v>222.22942162787581</v>
      </c>
      <c r="GL7434" s="81">
        <v>749.25225499999999</v>
      </c>
      <c r="GM7434" s="81">
        <v>2020</v>
      </c>
      <c r="GN7434" s="81" t="s">
        <v>173</v>
      </c>
      <c r="GO7434" s="81">
        <v>1.1148832299820636E-2</v>
      </c>
      <c r="GP7434" s="81">
        <v>10</v>
      </c>
      <c r="GQ7434" s="81">
        <v>0</v>
      </c>
      <c r="GR7434" s="81" t="s">
        <v>448</v>
      </c>
      <c r="GS7434" s="81">
        <v>1.1148832299820636E-2</v>
      </c>
      <c r="GT7434" s="81">
        <v>2.4775985538153207</v>
      </c>
      <c r="GU7434" s="81">
        <v>0</v>
      </c>
      <c r="GV7434" s="81">
        <v>0</v>
      </c>
      <c r="GW7434" s="81">
        <v>0</v>
      </c>
      <c r="GX7434" s="81">
        <v>0</v>
      </c>
      <c r="GY7434" s="81">
        <v>0</v>
      </c>
      <c r="GZ7434" s="81">
        <v>0</v>
      </c>
    </row>
    <row r="7435" spans="98:208" x14ac:dyDescent="0.25">
      <c r="CT7435" s="81" t="s">
        <v>155</v>
      </c>
      <c r="CU7435" s="81" t="s">
        <v>507</v>
      </c>
      <c r="CV7435" s="81" t="s">
        <v>452</v>
      </c>
      <c r="CW7435" s="81">
        <v>2029</v>
      </c>
      <c r="CX7435" s="81">
        <v>0</v>
      </c>
      <c r="CY7435" s="81">
        <v>0</v>
      </c>
      <c r="CZ7435" s="81">
        <v>0</v>
      </c>
      <c r="DA7435" s="81">
        <v>0</v>
      </c>
      <c r="DB7435" s="81">
        <v>5.7770153400784183</v>
      </c>
      <c r="DC7435" s="81">
        <v>0.74733835430388562</v>
      </c>
      <c r="DD7435" s="81">
        <v>3.2379513401017168</v>
      </c>
      <c r="DE7435" s="81">
        <v>1.791725645672815</v>
      </c>
      <c r="DF7435" s="81">
        <v>8.3319499833579592E-3</v>
      </c>
      <c r="DG7435" s="81">
        <v>8.3319499833579592E-3</v>
      </c>
      <c r="DH7435" s="81">
        <v>8.3319499833579592E-3</v>
      </c>
      <c r="DI7435" s="81">
        <v>8.3319499833579592E-3</v>
      </c>
      <c r="DJ7435" s="81">
        <v>2.307760429509684E-6</v>
      </c>
      <c r="DL7435" s="81">
        <v>0</v>
      </c>
      <c r="DM7435" s="81">
        <v>1.9228144472247369E-8</v>
      </c>
      <c r="DN7435" s="81">
        <v>1.9228144472247369E-8</v>
      </c>
      <c r="DO7435" s="81">
        <v>0</v>
      </c>
      <c r="DP7435" s="81">
        <v>1.9228144472247369E-8</v>
      </c>
      <c r="DQ7435" s="81">
        <v>1.9228144472247369E-8</v>
      </c>
      <c r="DR7435" s="81">
        <v>0</v>
      </c>
      <c r="DS7435" s="81">
        <v>1.9228144472247369E-8</v>
      </c>
      <c r="DT7435" s="81">
        <v>1.9228144472247369E-8</v>
      </c>
      <c r="DU7435" s="81">
        <v>0</v>
      </c>
      <c r="DV7435" s="81">
        <v>1.9228144472247369E-8</v>
      </c>
      <c r="DW7435" s="81">
        <v>1.9228144472247369E-8</v>
      </c>
      <c r="GE7435" s="81" t="s">
        <v>449</v>
      </c>
      <c r="GF7435" s="81" t="s">
        <v>155</v>
      </c>
      <c r="GG7435" s="81" t="s">
        <v>465</v>
      </c>
      <c r="GH7435" s="81" t="s">
        <v>458</v>
      </c>
      <c r="GI7435" s="81">
        <v>2020</v>
      </c>
      <c r="GJ7435" s="81" t="s">
        <v>201</v>
      </c>
      <c r="GK7435" s="81">
        <v>222.22942162787251</v>
      </c>
      <c r="GL7435" s="81">
        <v>749.25225499999999</v>
      </c>
      <c r="GM7435" s="81">
        <v>2020</v>
      </c>
      <c r="GN7435" s="81" t="s">
        <v>173</v>
      </c>
      <c r="GO7435" s="81">
        <v>1.1148832299820636E-2</v>
      </c>
      <c r="GP7435" s="81">
        <v>10</v>
      </c>
      <c r="GQ7435" s="81">
        <v>0</v>
      </c>
      <c r="GR7435" s="81" t="s">
        <v>448</v>
      </c>
      <c r="GS7435" s="81">
        <v>1.1148832299820636E-2</v>
      </c>
      <c r="GT7435" s="81">
        <v>2.4775985538152838</v>
      </c>
      <c r="GU7435" s="81">
        <v>0</v>
      </c>
      <c r="GV7435" s="81">
        <v>0</v>
      </c>
      <c r="GW7435" s="81">
        <v>0</v>
      </c>
      <c r="GX7435" s="81">
        <v>0</v>
      </c>
      <c r="GY7435" s="81">
        <v>0</v>
      </c>
      <c r="GZ7435" s="81">
        <v>0</v>
      </c>
    </row>
    <row r="7436" spans="98:208" x14ac:dyDescent="0.25">
      <c r="CT7436" s="81" t="s">
        <v>155</v>
      </c>
      <c r="CU7436" s="81" t="s">
        <v>507</v>
      </c>
      <c r="CV7436" s="81" t="s">
        <v>452</v>
      </c>
      <c r="CW7436" s="81">
        <v>2030</v>
      </c>
      <c r="CX7436" s="81">
        <v>0</v>
      </c>
      <c r="CY7436" s="81">
        <v>0</v>
      </c>
      <c r="CZ7436" s="81">
        <v>0</v>
      </c>
      <c r="DA7436" s="81">
        <v>0</v>
      </c>
      <c r="DB7436" s="81">
        <v>5.7770153400784183</v>
      </c>
      <c r="DC7436" s="81">
        <v>0.74733835430388562</v>
      </c>
      <c r="DD7436" s="81">
        <v>3.2379513401017168</v>
      </c>
      <c r="DE7436" s="81">
        <v>1.791725645672815</v>
      </c>
      <c r="DF7436" s="81">
        <v>0</v>
      </c>
      <c r="DG7436" s="81">
        <v>8.3319499833579592E-3</v>
      </c>
      <c r="DH7436" s="81">
        <v>8.3319499833579592E-3</v>
      </c>
      <c r="DI7436" s="81">
        <v>8.3319499833579592E-3</v>
      </c>
      <c r="DJ7436" s="81">
        <v>2.307760429509684E-6</v>
      </c>
      <c r="DL7436" s="81">
        <v>0</v>
      </c>
      <c r="DM7436" s="81">
        <v>0</v>
      </c>
      <c r="DN7436" s="81">
        <v>0</v>
      </c>
      <c r="DO7436" s="81">
        <v>0</v>
      </c>
      <c r="DP7436" s="81">
        <v>1.9228144472247369E-8</v>
      </c>
      <c r="DQ7436" s="81">
        <v>1.9228144472247369E-8</v>
      </c>
      <c r="DR7436" s="81">
        <v>0</v>
      </c>
      <c r="DS7436" s="81">
        <v>1.9228144472247369E-8</v>
      </c>
      <c r="DT7436" s="81">
        <v>1.9228144472247369E-8</v>
      </c>
      <c r="DU7436" s="81">
        <v>0</v>
      </c>
      <c r="DV7436" s="81">
        <v>1.9228144472247369E-8</v>
      </c>
      <c r="DW7436" s="81">
        <v>1.9228144472247369E-8</v>
      </c>
      <c r="GE7436" s="81" t="s">
        <v>449</v>
      </c>
      <c r="GF7436" s="81" t="s">
        <v>155</v>
      </c>
      <c r="GG7436" s="81" t="s">
        <v>465</v>
      </c>
      <c r="GH7436" s="81" t="s">
        <v>459</v>
      </c>
      <c r="GI7436" s="81">
        <v>2020</v>
      </c>
      <c r="GJ7436" s="81" t="s">
        <v>201</v>
      </c>
      <c r="GK7436" s="81">
        <v>0.69641821681223015</v>
      </c>
      <c r="GL7436" s="81">
        <v>749.25225499999999</v>
      </c>
      <c r="GM7436" s="81">
        <v>2020</v>
      </c>
      <c r="GN7436" s="81" t="s">
        <v>173</v>
      </c>
      <c r="GO7436" s="81">
        <v>1.1148832299820636E-2</v>
      </c>
      <c r="GP7436" s="81">
        <v>10</v>
      </c>
      <c r="GQ7436" s="81">
        <v>0</v>
      </c>
      <c r="GR7436" s="81" t="s">
        <v>448</v>
      </c>
      <c r="GS7436" s="81">
        <v>1.1148832299820636E-2</v>
      </c>
      <c r="GT7436" s="81">
        <v>7.7642499097796821E-3</v>
      </c>
      <c r="GU7436" s="81">
        <v>0</v>
      </c>
      <c r="GV7436" s="81">
        <v>0</v>
      </c>
      <c r="GW7436" s="81">
        <v>0</v>
      </c>
      <c r="GX7436" s="81">
        <v>0</v>
      </c>
      <c r="GY7436" s="81">
        <v>0</v>
      </c>
      <c r="GZ7436" s="81">
        <v>0</v>
      </c>
    </row>
    <row r="7437" spans="98:208" x14ac:dyDescent="0.25">
      <c r="CT7437" s="81" t="s">
        <v>155</v>
      </c>
      <c r="CU7437" s="81" t="s">
        <v>507</v>
      </c>
      <c r="CV7437" s="81" t="s">
        <v>452</v>
      </c>
      <c r="CW7437" s="81">
        <v>2031</v>
      </c>
      <c r="CX7437" s="81">
        <v>0</v>
      </c>
      <c r="CY7437" s="81">
        <v>0</v>
      </c>
      <c r="CZ7437" s="81">
        <v>0</v>
      </c>
      <c r="DA7437" s="81">
        <v>0</v>
      </c>
      <c r="DB7437" s="81">
        <v>5.7770153400784183</v>
      </c>
      <c r="DC7437" s="81">
        <v>0.74733835430388562</v>
      </c>
      <c r="DD7437" s="81">
        <v>3.2379513401017168</v>
      </c>
      <c r="DE7437" s="81">
        <v>1.791725645672815</v>
      </c>
      <c r="DF7437" s="81">
        <v>0</v>
      </c>
      <c r="DG7437" s="81">
        <v>0</v>
      </c>
      <c r="DH7437" s="81">
        <v>8.3319499833579592E-3</v>
      </c>
      <c r="DI7437" s="81">
        <v>8.3319499833579592E-3</v>
      </c>
      <c r="DJ7437" s="81">
        <v>2.307760429509684E-6</v>
      </c>
      <c r="DL7437" s="81">
        <v>0</v>
      </c>
      <c r="DM7437" s="81">
        <v>0</v>
      </c>
      <c r="DN7437" s="81">
        <v>0</v>
      </c>
      <c r="DO7437" s="81">
        <v>0</v>
      </c>
      <c r="DP7437" s="81">
        <v>0</v>
      </c>
      <c r="DQ7437" s="81">
        <v>0</v>
      </c>
      <c r="DR7437" s="81">
        <v>0</v>
      </c>
      <c r="DS7437" s="81">
        <v>1.9228144472247369E-8</v>
      </c>
      <c r="DT7437" s="81">
        <v>1.9228144472247369E-8</v>
      </c>
      <c r="DU7437" s="81">
        <v>0</v>
      </c>
      <c r="DV7437" s="81">
        <v>1.9228144472247369E-8</v>
      </c>
      <c r="DW7437" s="81">
        <v>1.9228144472247369E-8</v>
      </c>
      <c r="GE7437" s="81" t="s">
        <v>449</v>
      </c>
      <c r="GF7437" s="81" t="s">
        <v>155</v>
      </c>
      <c r="GG7437" s="81" t="s">
        <v>465</v>
      </c>
      <c r="GH7437" s="81" t="s">
        <v>460</v>
      </c>
      <c r="GI7437" s="81">
        <v>2020</v>
      </c>
      <c r="GJ7437" s="81" t="s">
        <v>201</v>
      </c>
      <c r="GK7437" s="81">
        <v>3.6425060683954492E-2</v>
      </c>
      <c r="GL7437" s="81">
        <v>749.25225499999999</v>
      </c>
      <c r="GM7437" s="81">
        <v>2020</v>
      </c>
      <c r="GN7437" s="81" t="s">
        <v>173</v>
      </c>
      <c r="GO7437" s="81">
        <v>1.1148832299820636E-2</v>
      </c>
      <c r="GP7437" s="81">
        <v>10</v>
      </c>
      <c r="GQ7437" s="81">
        <v>0</v>
      </c>
      <c r="GR7437" s="81" t="s">
        <v>448</v>
      </c>
      <c r="GS7437" s="81">
        <v>1.1148832299820636E-2</v>
      </c>
      <c r="GT7437" s="81">
        <v>4.060968930761986E-4</v>
      </c>
      <c r="GU7437" s="81">
        <v>0</v>
      </c>
      <c r="GV7437" s="81">
        <v>0</v>
      </c>
      <c r="GW7437" s="81">
        <v>0</v>
      </c>
      <c r="GX7437" s="81">
        <v>0</v>
      </c>
      <c r="GY7437" s="81">
        <v>0</v>
      </c>
      <c r="GZ7437" s="81">
        <v>0</v>
      </c>
    </row>
    <row r="7438" spans="98:208" x14ac:dyDescent="0.25">
      <c r="CT7438" s="81" t="s">
        <v>155</v>
      </c>
      <c r="CU7438" s="81" t="s">
        <v>507</v>
      </c>
      <c r="CV7438" s="81" t="s">
        <v>452</v>
      </c>
      <c r="CW7438" s="81">
        <v>2032</v>
      </c>
      <c r="CX7438" s="81">
        <v>0</v>
      </c>
      <c r="CY7438" s="81">
        <v>0</v>
      </c>
      <c r="CZ7438" s="81">
        <v>0</v>
      </c>
      <c r="DA7438" s="81">
        <v>0</v>
      </c>
      <c r="DB7438" s="81">
        <v>5.7770153400784183</v>
      </c>
      <c r="DC7438" s="81">
        <v>0.74733835430388562</v>
      </c>
      <c r="DD7438" s="81">
        <v>3.2379513401017168</v>
      </c>
      <c r="DE7438" s="81">
        <v>1.791725645672815</v>
      </c>
      <c r="DF7438" s="81">
        <v>0</v>
      </c>
      <c r="DG7438" s="81">
        <v>0</v>
      </c>
      <c r="DH7438" s="81">
        <v>0</v>
      </c>
      <c r="DI7438" s="81">
        <v>8.3319499833579592E-3</v>
      </c>
      <c r="DJ7438" s="81">
        <v>2.307760429509684E-6</v>
      </c>
      <c r="DL7438" s="81">
        <v>0</v>
      </c>
      <c r="DM7438" s="81">
        <v>0</v>
      </c>
      <c r="DN7438" s="81">
        <v>0</v>
      </c>
      <c r="DO7438" s="81">
        <v>0</v>
      </c>
      <c r="DP7438" s="81">
        <v>0</v>
      </c>
      <c r="DQ7438" s="81">
        <v>0</v>
      </c>
      <c r="DR7438" s="81">
        <v>0</v>
      </c>
      <c r="DS7438" s="81">
        <v>0</v>
      </c>
      <c r="DT7438" s="81">
        <v>0</v>
      </c>
      <c r="DU7438" s="81">
        <v>0</v>
      </c>
      <c r="DV7438" s="81">
        <v>1.9228144472247369E-8</v>
      </c>
      <c r="DW7438" s="81">
        <v>1.9228144472247369E-8</v>
      </c>
      <c r="GE7438" s="81" t="s">
        <v>449</v>
      </c>
      <c r="GF7438" s="81" t="s">
        <v>155</v>
      </c>
      <c r="GG7438" s="81" t="s">
        <v>465</v>
      </c>
      <c r="GH7438" s="81" t="s">
        <v>461</v>
      </c>
      <c r="GI7438" s="81">
        <v>2020</v>
      </c>
      <c r="GJ7438" s="81" t="s">
        <v>201</v>
      </c>
      <c r="GK7438" s="81">
        <v>222.22942162783119</v>
      </c>
      <c r="GL7438" s="81">
        <v>749.25225499999999</v>
      </c>
      <c r="GM7438" s="81">
        <v>2020</v>
      </c>
      <c r="GN7438" s="81" t="s">
        <v>173</v>
      </c>
      <c r="GO7438" s="81">
        <v>1.1148832299820636E-2</v>
      </c>
      <c r="GP7438" s="81">
        <v>10</v>
      </c>
      <c r="GQ7438" s="81">
        <v>0</v>
      </c>
      <c r="GR7438" s="81" t="s">
        <v>448</v>
      </c>
      <c r="GS7438" s="81">
        <v>1.1148832299820636E-2</v>
      </c>
      <c r="GT7438" s="81">
        <v>2.4775985538148229</v>
      </c>
      <c r="GU7438" s="81">
        <v>0</v>
      </c>
      <c r="GV7438" s="81">
        <v>0</v>
      </c>
      <c r="GW7438" s="81">
        <v>0</v>
      </c>
      <c r="GX7438" s="81">
        <v>0</v>
      </c>
      <c r="GY7438" s="81">
        <v>0</v>
      </c>
      <c r="GZ7438" s="81">
        <v>0</v>
      </c>
    </row>
    <row r="7439" spans="98:208" x14ac:dyDescent="0.25">
      <c r="CT7439" s="81" t="s">
        <v>155</v>
      </c>
      <c r="CU7439" s="81" t="s">
        <v>507</v>
      </c>
      <c r="CV7439" s="81" t="s">
        <v>453</v>
      </c>
      <c r="CW7439" s="81">
        <v>2020</v>
      </c>
      <c r="CX7439" s="81">
        <v>0</v>
      </c>
      <c r="CY7439" s="81">
        <v>0</v>
      </c>
      <c r="CZ7439" s="81">
        <v>0</v>
      </c>
      <c r="DA7439" s="81">
        <v>0</v>
      </c>
      <c r="DB7439" s="81">
        <v>7.7900575334948083E-2</v>
      </c>
      <c r="DC7439" s="81">
        <v>3.6425060683951183E-2</v>
      </c>
      <c r="DD7439" s="81">
        <v>1.5808724525432679E-3</v>
      </c>
      <c r="DE7439" s="81">
        <v>3.9894642198445997E-2</v>
      </c>
      <c r="DF7439" s="81">
        <v>4.0609689307616168E-4</v>
      </c>
      <c r="DG7439" s="81">
        <v>0</v>
      </c>
      <c r="DH7439" s="81">
        <v>0</v>
      </c>
      <c r="DI7439" s="81">
        <v>0</v>
      </c>
      <c r="DJ7439" s="81">
        <v>3.1710337721922882E-5</v>
      </c>
      <c r="DL7439" s="81">
        <v>0</v>
      </c>
      <c r="DM7439" s="81">
        <v>1.2877469627268693E-8</v>
      </c>
      <c r="DN7439" s="81">
        <v>1.2877469627268693E-8</v>
      </c>
      <c r="DO7439" s="81">
        <v>0</v>
      </c>
      <c r="DP7439" s="81">
        <v>0</v>
      </c>
      <c r="DQ7439" s="81">
        <v>0</v>
      </c>
      <c r="DR7439" s="81">
        <v>0</v>
      </c>
      <c r="DS7439" s="81">
        <v>0</v>
      </c>
      <c r="DT7439" s="81">
        <v>0</v>
      </c>
      <c r="DU7439" s="81">
        <v>0</v>
      </c>
      <c r="DV7439" s="81">
        <v>0</v>
      </c>
      <c r="DW7439" s="81">
        <v>0</v>
      </c>
      <c r="GE7439" s="81" t="s">
        <v>449</v>
      </c>
      <c r="GF7439" s="81" t="s">
        <v>155</v>
      </c>
      <c r="GG7439" s="81" t="s">
        <v>465</v>
      </c>
      <c r="GH7439" s="81" t="s">
        <v>451</v>
      </c>
      <c r="GI7439" s="81">
        <v>2020</v>
      </c>
      <c r="GJ7439" s="81" t="s">
        <v>201</v>
      </c>
      <c r="GK7439" s="81">
        <v>222.2294216278367</v>
      </c>
      <c r="GL7439" s="81">
        <v>749.25225499999999</v>
      </c>
      <c r="GM7439" s="81">
        <v>2020</v>
      </c>
      <c r="GN7439" s="81" t="s">
        <v>173</v>
      </c>
      <c r="GO7439" s="81">
        <v>1.1148832299820636E-2</v>
      </c>
      <c r="GP7439" s="81">
        <v>10</v>
      </c>
      <c r="GQ7439" s="81">
        <v>0</v>
      </c>
      <c r="GR7439" s="81" t="s">
        <v>448</v>
      </c>
      <c r="GS7439" s="81">
        <v>1.1148832299820636E-2</v>
      </c>
      <c r="GT7439" s="81">
        <v>2.4775985538148846</v>
      </c>
      <c r="GU7439" s="81">
        <v>0</v>
      </c>
      <c r="GV7439" s="81">
        <v>0</v>
      </c>
      <c r="GW7439" s="81">
        <v>0</v>
      </c>
      <c r="GX7439" s="81">
        <v>0</v>
      </c>
      <c r="GY7439" s="81">
        <v>0</v>
      </c>
      <c r="GZ7439" s="81">
        <v>0</v>
      </c>
    </row>
    <row r="7440" spans="98:208" x14ac:dyDescent="0.25">
      <c r="CT7440" s="81" t="s">
        <v>155</v>
      </c>
      <c r="CU7440" s="81" t="s">
        <v>507</v>
      </c>
      <c r="CV7440" s="81" t="s">
        <v>453</v>
      </c>
      <c r="CW7440" s="81">
        <v>2021</v>
      </c>
      <c r="CX7440" s="81">
        <v>0</v>
      </c>
      <c r="CY7440" s="81">
        <v>0</v>
      </c>
      <c r="CZ7440" s="81">
        <v>0</v>
      </c>
      <c r="DA7440" s="81">
        <v>0</v>
      </c>
      <c r="DB7440" s="81">
        <v>7.7900575334948083E-2</v>
      </c>
      <c r="DC7440" s="81">
        <v>3.6425060683951183E-2</v>
      </c>
      <c r="DD7440" s="81">
        <v>1.5808724525432679E-3</v>
      </c>
      <c r="DE7440" s="81">
        <v>3.9894642198445997E-2</v>
      </c>
      <c r="DF7440" s="81">
        <v>4.0609689307616168E-4</v>
      </c>
      <c r="DG7440" s="81">
        <v>4.0609689307616168E-4</v>
      </c>
      <c r="DH7440" s="81">
        <v>0</v>
      </c>
      <c r="DI7440" s="81">
        <v>0</v>
      </c>
      <c r="DJ7440" s="81">
        <v>3.1710337721922882E-5</v>
      </c>
      <c r="DL7440" s="81">
        <v>0</v>
      </c>
      <c r="DM7440" s="81">
        <v>1.2877469627268693E-8</v>
      </c>
      <c r="DN7440" s="81">
        <v>1.2877469627268693E-8</v>
      </c>
      <c r="DO7440" s="81">
        <v>0</v>
      </c>
      <c r="DP7440" s="81">
        <v>1.2877469627268693E-8</v>
      </c>
      <c r="DQ7440" s="81">
        <v>1.2877469627268693E-8</v>
      </c>
      <c r="DR7440" s="81">
        <v>0</v>
      </c>
      <c r="DS7440" s="81">
        <v>0</v>
      </c>
      <c r="DT7440" s="81">
        <v>0</v>
      </c>
      <c r="DU7440" s="81">
        <v>0</v>
      </c>
      <c r="DV7440" s="81">
        <v>0</v>
      </c>
      <c r="DW7440" s="81">
        <v>0</v>
      </c>
      <c r="GE7440" s="81" t="s">
        <v>449</v>
      </c>
      <c r="GF7440" s="81" t="s">
        <v>155</v>
      </c>
      <c r="GG7440" s="81" t="s">
        <v>465</v>
      </c>
      <c r="GH7440" s="81" t="s">
        <v>452</v>
      </c>
      <c r="GI7440" s="81">
        <v>2020</v>
      </c>
      <c r="GJ7440" s="81" t="s">
        <v>201</v>
      </c>
      <c r="GK7440" s="81">
        <v>0.69641821681223348</v>
      </c>
      <c r="GL7440" s="81">
        <v>749.25225499999999</v>
      </c>
      <c r="GM7440" s="81">
        <v>2020</v>
      </c>
      <c r="GN7440" s="81" t="s">
        <v>173</v>
      </c>
      <c r="GO7440" s="81">
        <v>1.1148832299820636E-2</v>
      </c>
      <c r="GP7440" s="81">
        <v>10</v>
      </c>
      <c r="GQ7440" s="81">
        <v>0</v>
      </c>
      <c r="GR7440" s="81" t="s">
        <v>448</v>
      </c>
      <c r="GS7440" s="81">
        <v>1.1148832299820636E-2</v>
      </c>
      <c r="GT7440" s="81">
        <v>7.7642499097797194E-3</v>
      </c>
      <c r="GU7440" s="81">
        <v>0</v>
      </c>
      <c r="GV7440" s="81">
        <v>0</v>
      </c>
      <c r="GW7440" s="81">
        <v>0</v>
      </c>
      <c r="GX7440" s="81">
        <v>0</v>
      </c>
      <c r="GY7440" s="81">
        <v>0</v>
      </c>
      <c r="GZ7440" s="81">
        <v>0</v>
      </c>
    </row>
    <row r="7441" spans="98:208" x14ac:dyDescent="0.25">
      <c r="CT7441" s="81" t="s">
        <v>155</v>
      </c>
      <c r="CU7441" s="81" t="s">
        <v>507</v>
      </c>
      <c r="CV7441" s="81" t="s">
        <v>453</v>
      </c>
      <c r="CW7441" s="81">
        <v>2022</v>
      </c>
      <c r="CX7441" s="81">
        <v>0</v>
      </c>
      <c r="CY7441" s="81">
        <v>0</v>
      </c>
      <c r="CZ7441" s="81">
        <v>0</v>
      </c>
      <c r="DA7441" s="81">
        <v>0</v>
      </c>
      <c r="DB7441" s="81">
        <v>7.7900575334948083E-2</v>
      </c>
      <c r="DC7441" s="81">
        <v>3.6425060683951183E-2</v>
      </c>
      <c r="DD7441" s="81">
        <v>1.5808724525432679E-3</v>
      </c>
      <c r="DE7441" s="81">
        <v>3.9894642198445997E-2</v>
      </c>
      <c r="DF7441" s="81">
        <v>4.0609689307616168E-4</v>
      </c>
      <c r="DG7441" s="81">
        <v>4.0609689307616168E-4</v>
      </c>
      <c r="DH7441" s="81">
        <v>4.0609689307616168E-4</v>
      </c>
      <c r="DI7441" s="81">
        <v>0</v>
      </c>
      <c r="DJ7441" s="81">
        <v>3.1710337721922882E-5</v>
      </c>
      <c r="DL7441" s="81">
        <v>0</v>
      </c>
      <c r="DM7441" s="81">
        <v>1.2877469627268693E-8</v>
      </c>
      <c r="DN7441" s="81">
        <v>1.2877469627268693E-8</v>
      </c>
      <c r="DO7441" s="81">
        <v>0</v>
      </c>
      <c r="DP7441" s="81">
        <v>1.2877469627268693E-8</v>
      </c>
      <c r="DQ7441" s="81">
        <v>1.2877469627268693E-8</v>
      </c>
      <c r="DR7441" s="81">
        <v>0</v>
      </c>
      <c r="DS7441" s="81">
        <v>1.2877469627268693E-8</v>
      </c>
      <c r="DT7441" s="81">
        <v>1.2877469627268693E-8</v>
      </c>
      <c r="DU7441" s="81">
        <v>0</v>
      </c>
      <c r="DV7441" s="81">
        <v>0</v>
      </c>
      <c r="DW7441" s="81">
        <v>0</v>
      </c>
      <c r="GE7441" s="81" t="s">
        <v>449</v>
      </c>
      <c r="GF7441" s="81" t="s">
        <v>155</v>
      </c>
      <c r="GG7441" s="81" t="s">
        <v>465</v>
      </c>
      <c r="GH7441" s="81" t="s">
        <v>453</v>
      </c>
      <c r="GI7441" s="81">
        <v>2020</v>
      </c>
      <c r="GJ7441" s="81" t="s">
        <v>201</v>
      </c>
      <c r="GK7441" s="81">
        <v>3.6425060683954423E-2</v>
      </c>
      <c r="GL7441" s="81">
        <v>749.25225499999999</v>
      </c>
      <c r="GM7441" s="81">
        <v>2020</v>
      </c>
      <c r="GN7441" s="81" t="s">
        <v>173</v>
      </c>
      <c r="GO7441" s="81">
        <v>1.1148832299820636E-2</v>
      </c>
      <c r="GP7441" s="81">
        <v>10</v>
      </c>
      <c r="GQ7441" s="81">
        <v>0</v>
      </c>
      <c r="GR7441" s="81" t="s">
        <v>448</v>
      </c>
      <c r="GS7441" s="81">
        <v>1.1148832299820636E-2</v>
      </c>
      <c r="GT7441" s="81">
        <v>4.0609689307619784E-4</v>
      </c>
      <c r="GU7441" s="81">
        <v>0</v>
      </c>
      <c r="GV7441" s="81">
        <v>0</v>
      </c>
      <c r="GW7441" s="81">
        <v>0</v>
      </c>
      <c r="GX7441" s="81">
        <v>0</v>
      </c>
      <c r="GY7441" s="81">
        <v>0</v>
      </c>
      <c r="GZ7441" s="81">
        <v>0</v>
      </c>
    </row>
    <row r="7442" spans="98:208" x14ac:dyDescent="0.25">
      <c r="CT7442" s="81" t="s">
        <v>155</v>
      </c>
      <c r="CU7442" s="81" t="s">
        <v>507</v>
      </c>
      <c r="CV7442" s="81" t="s">
        <v>453</v>
      </c>
      <c r="CW7442" s="81">
        <v>2023</v>
      </c>
      <c r="CX7442" s="81">
        <v>0</v>
      </c>
      <c r="CY7442" s="81">
        <v>0</v>
      </c>
      <c r="CZ7442" s="81">
        <v>0</v>
      </c>
      <c r="DA7442" s="81">
        <v>0</v>
      </c>
      <c r="DB7442" s="81">
        <v>8.0408269036974761E-2</v>
      </c>
      <c r="DC7442" s="81">
        <v>3.759022461138798E-2</v>
      </c>
      <c r="DD7442" s="81">
        <v>1.6314334115687429E-3</v>
      </c>
      <c r="DE7442" s="81">
        <v>4.1186611014015377E-2</v>
      </c>
      <c r="DF7442" s="81">
        <v>4.1908711030495496E-4</v>
      </c>
      <c r="DG7442" s="81">
        <v>4.1908711030495496E-4</v>
      </c>
      <c r="DH7442" s="81">
        <v>4.1908711030495496E-4</v>
      </c>
      <c r="DI7442" s="81">
        <v>4.1908711030495496E-4</v>
      </c>
      <c r="DJ7442" s="81">
        <v>3.1710337721922882E-5</v>
      </c>
      <c r="DL7442" s="81">
        <v>0</v>
      </c>
      <c r="DM7442" s="81">
        <v>1.3289393802674869E-8</v>
      </c>
      <c r="DN7442" s="81">
        <v>1.3289393802674869E-8</v>
      </c>
      <c r="DO7442" s="81">
        <v>0</v>
      </c>
      <c r="DP7442" s="81">
        <v>1.3289393802674869E-8</v>
      </c>
      <c r="DQ7442" s="81">
        <v>1.3289393802674869E-8</v>
      </c>
      <c r="DR7442" s="81">
        <v>0</v>
      </c>
      <c r="DS7442" s="81">
        <v>1.3289393802674869E-8</v>
      </c>
      <c r="DT7442" s="81">
        <v>1.3289393802674869E-8</v>
      </c>
      <c r="DU7442" s="81">
        <v>0</v>
      </c>
      <c r="DV7442" s="81">
        <v>1.3289393802674869E-8</v>
      </c>
      <c r="DW7442" s="81">
        <v>1.3289393802674869E-8</v>
      </c>
      <c r="GE7442" s="81" t="s">
        <v>449</v>
      </c>
      <c r="GF7442" s="81" t="s">
        <v>155</v>
      </c>
      <c r="GG7442" s="81" t="s">
        <v>465</v>
      </c>
      <c r="GH7442" s="81" t="s">
        <v>454</v>
      </c>
      <c r="GI7442" s="81">
        <v>2020</v>
      </c>
      <c r="GJ7442" s="81" t="s">
        <v>201</v>
      </c>
      <c r="GK7442" s="81">
        <v>409.22373582044048</v>
      </c>
      <c r="GL7442" s="81">
        <v>749.25225499999999</v>
      </c>
      <c r="GM7442" s="81">
        <v>2020</v>
      </c>
      <c r="GN7442" s="81" t="s">
        <v>173</v>
      </c>
      <c r="GO7442" s="81">
        <v>1.1148832299820636E-2</v>
      </c>
      <c r="GP7442" s="81">
        <v>10</v>
      </c>
      <c r="GQ7442" s="81">
        <v>0</v>
      </c>
      <c r="GR7442" s="81" t="s">
        <v>448</v>
      </c>
      <c r="GS7442" s="81">
        <v>1.1148832299820636E-2</v>
      </c>
      <c r="GT7442" s="81">
        <v>4.5623668037681941</v>
      </c>
      <c r="GU7442" s="81">
        <v>0</v>
      </c>
      <c r="GV7442" s="81">
        <v>0</v>
      </c>
      <c r="GW7442" s="81">
        <v>0</v>
      </c>
      <c r="GX7442" s="81">
        <v>0</v>
      </c>
      <c r="GY7442" s="81">
        <v>0</v>
      </c>
      <c r="GZ7442" s="81">
        <v>0</v>
      </c>
    </row>
    <row r="7443" spans="98:208" x14ac:dyDescent="0.25">
      <c r="CT7443" s="81" t="s">
        <v>155</v>
      </c>
      <c r="CU7443" s="81" t="s">
        <v>507</v>
      </c>
      <c r="CV7443" s="81" t="s">
        <v>453</v>
      </c>
      <c r="CW7443" s="81">
        <v>2024</v>
      </c>
      <c r="CX7443" s="81">
        <v>0</v>
      </c>
      <c r="CY7443" s="81">
        <v>0</v>
      </c>
      <c r="CZ7443" s="81">
        <v>0</v>
      </c>
      <c r="DA7443" s="81">
        <v>0</v>
      </c>
      <c r="DB7443" s="81">
        <v>8.0408269036974761E-2</v>
      </c>
      <c r="DC7443" s="81">
        <v>3.759022461138798E-2</v>
      </c>
      <c r="DD7443" s="81">
        <v>1.6314334115687429E-3</v>
      </c>
      <c r="DE7443" s="81">
        <v>4.1186611014015377E-2</v>
      </c>
      <c r="DF7443" s="81">
        <v>4.1908711030495496E-4</v>
      </c>
      <c r="DG7443" s="81">
        <v>4.1908711030495496E-4</v>
      </c>
      <c r="DH7443" s="81">
        <v>4.1908711030495496E-4</v>
      </c>
      <c r="DI7443" s="81">
        <v>4.1908711030495496E-4</v>
      </c>
      <c r="DJ7443" s="81">
        <v>3.1710337721922882E-5</v>
      </c>
      <c r="DL7443" s="81">
        <v>0</v>
      </c>
      <c r="DM7443" s="81">
        <v>1.3289393802674869E-8</v>
      </c>
      <c r="DN7443" s="81">
        <v>1.3289393802674869E-8</v>
      </c>
      <c r="DO7443" s="81">
        <v>0</v>
      </c>
      <c r="DP7443" s="81">
        <v>1.3289393802674869E-8</v>
      </c>
      <c r="DQ7443" s="81">
        <v>1.3289393802674869E-8</v>
      </c>
      <c r="DR7443" s="81">
        <v>0</v>
      </c>
      <c r="DS7443" s="81">
        <v>1.3289393802674869E-8</v>
      </c>
      <c r="DT7443" s="81">
        <v>1.3289393802674869E-8</v>
      </c>
      <c r="DU7443" s="81">
        <v>0</v>
      </c>
      <c r="DV7443" s="81">
        <v>1.3289393802674869E-8</v>
      </c>
      <c r="DW7443" s="81">
        <v>1.3289393802674869E-8</v>
      </c>
      <c r="GE7443" s="81" t="s">
        <v>449</v>
      </c>
      <c r="GF7443" s="81" t="s">
        <v>155</v>
      </c>
      <c r="GG7443" s="81" t="s">
        <v>465</v>
      </c>
      <c r="GH7443" s="81" t="s">
        <v>455</v>
      </c>
      <c r="GI7443" s="81">
        <v>2020</v>
      </c>
      <c r="GJ7443" s="81" t="s">
        <v>201</v>
      </c>
      <c r="GK7443" s="81">
        <v>409.22373582043519</v>
      </c>
      <c r="GL7443" s="81">
        <v>749.25225499999999</v>
      </c>
      <c r="GM7443" s="81">
        <v>2020</v>
      </c>
      <c r="GN7443" s="81" t="s">
        <v>173</v>
      </c>
      <c r="GO7443" s="81">
        <v>1.1148832299820636E-2</v>
      </c>
      <c r="GP7443" s="81">
        <v>10</v>
      </c>
      <c r="GQ7443" s="81">
        <v>0</v>
      </c>
      <c r="GR7443" s="81" t="s">
        <v>448</v>
      </c>
      <c r="GS7443" s="81">
        <v>1.1148832299820636E-2</v>
      </c>
      <c r="GT7443" s="81">
        <v>4.5623668037681346</v>
      </c>
      <c r="GU7443" s="81">
        <v>0</v>
      </c>
      <c r="GV7443" s="81">
        <v>0</v>
      </c>
      <c r="GW7443" s="81">
        <v>0</v>
      </c>
      <c r="GX7443" s="81">
        <v>0</v>
      </c>
      <c r="GY7443" s="81">
        <v>0</v>
      </c>
      <c r="GZ7443" s="81">
        <v>0</v>
      </c>
    </row>
    <row r="7444" spans="98:208" x14ac:dyDescent="0.25">
      <c r="CT7444" s="81" t="s">
        <v>155</v>
      </c>
      <c r="CU7444" s="81" t="s">
        <v>507</v>
      </c>
      <c r="CV7444" s="81" t="s">
        <v>453</v>
      </c>
      <c r="CW7444" s="81">
        <v>2025</v>
      </c>
      <c r="CX7444" s="81">
        <v>0</v>
      </c>
      <c r="CY7444" s="81">
        <v>0</v>
      </c>
      <c r="CZ7444" s="81">
        <v>0</v>
      </c>
      <c r="DA7444" s="81">
        <v>0</v>
      </c>
      <c r="DB7444" s="81">
        <v>8.0408269036974761E-2</v>
      </c>
      <c r="DC7444" s="81">
        <v>3.759022461138798E-2</v>
      </c>
      <c r="DD7444" s="81">
        <v>1.6314334115687429E-3</v>
      </c>
      <c r="DE7444" s="81">
        <v>4.1186611014015377E-2</v>
      </c>
      <c r="DF7444" s="81">
        <v>4.1908711030495496E-4</v>
      </c>
      <c r="DG7444" s="81">
        <v>4.1908711030495496E-4</v>
      </c>
      <c r="DH7444" s="81">
        <v>4.1908711030495496E-4</v>
      </c>
      <c r="DI7444" s="81">
        <v>4.1908711030495496E-4</v>
      </c>
      <c r="DJ7444" s="81">
        <v>3.1710337721922882E-5</v>
      </c>
      <c r="DL7444" s="81">
        <v>0</v>
      </c>
      <c r="DM7444" s="81">
        <v>1.3289393802674869E-8</v>
      </c>
      <c r="DN7444" s="81">
        <v>1.3289393802674869E-8</v>
      </c>
      <c r="DO7444" s="81">
        <v>0</v>
      </c>
      <c r="DP7444" s="81">
        <v>1.3289393802674869E-8</v>
      </c>
      <c r="DQ7444" s="81">
        <v>1.3289393802674869E-8</v>
      </c>
      <c r="DR7444" s="81">
        <v>0</v>
      </c>
      <c r="DS7444" s="81">
        <v>1.3289393802674869E-8</v>
      </c>
      <c r="DT7444" s="81">
        <v>1.3289393802674869E-8</v>
      </c>
      <c r="DU7444" s="81">
        <v>0</v>
      </c>
      <c r="DV7444" s="81">
        <v>1.3289393802674869E-8</v>
      </c>
      <c r="DW7444" s="81">
        <v>1.3289393802674869E-8</v>
      </c>
      <c r="GE7444" s="81" t="s">
        <v>449</v>
      </c>
      <c r="GF7444" s="81" t="s">
        <v>155</v>
      </c>
      <c r="GG7444" s="81" t="s">
        <v>466</v>
      </c>
      <c r="GH7444" s="81" t="s">
        <v>457</v>
      </c>
      <c r="GI7444" s="81">
        <v>2020</v>
      </c>
      <c r="GJ7444" s="81" t="s">
        <v>201</v>
      </c>
      <c r="GK7444" s="81">
        <v>222.22942162783451</v>
      </c>
      <c r="GL7444" s="81">
        <v>690.05764099999999</v>
      </c>
      <c r="GM7444" s="81">
        <v>2020</v>
      </c>
      <c r="GN7444" s="81" t="s">
        <v>173</v>
      </c>
      <c r="GO7444" s="81">
        <v>1.1148832299820636E-2</v>
      </c>
      <c r="GP7444" s="81">
        <v>10</v>
      </c>
      <c r="GQ7444" s="81">
        <v>0</v>
      </c>
      <c r="GR7444" s="81" t="s">
        <v>448</v>
      </c>
      <c r="GS7444" s="81">
        <v>1.1148832299820636E-2</v>
      </c>
      <c r="GT7444" s="81">
        <v>2.4775985538148602</v>
      </c>
      <c r="GU7444" s="81">
        <v>0</v>
      </c>
      <c r="GV7444" s="81">
        <v>0</v>
      </c>
      <c r="GW7444" s="81">
        <v>0</v>
      </c>
      <c r="GX7444" s="81">
        <v>0</v>
      </c>
      <c r="GY7444" s="81">
        <v>0</v>
      </c>
      <c r="GZ7444" s="81">
        <v>0</v>
      </c>
    </row>
    <row r="7445" spans="98:208" x14ac:dyDescent="0.25">
      <c r="CT7445" s="81" t="s">
        <v>155</v>
      </c>
      <c r="CU7445" s="81" t="s">
        <v>507</v>
      </c>
      <c r="CV7445" s="81" t="s">
        <v>453</v>
      </c>
      <c r="CW7445" s="81">
        <v>2026</v>
      </c>
      <c r="CX7445" s="81">
        <v>0</v>
      </c>
      <c r="CY7445" s="81">
        <v>0</v>
      </c>
      <c r="CZ7445" s="81">
        <v>0</v>
      </c>
      <c r="DA7445" s="81">
        <v>0</v>
      </c>
      <c r="DB7445" s="81">
        <v>8.0408269036974761E-2</v>
      </c>
      <c r="DC7445" s="81">
        <v>3.759022461138798E-2</v>
      </c>
      <c r="DD7445" s="81">
        <v>1.6314334115687429E-3</v>
      </c>
      <c r="DE7445" s="81">
        <v>4.1186611014015377E-2</v>
      </c>
      <c r="DF7445" s="81">
        <v>4.1908711030495496E-4</v>
      </c>
      <c r="DG7445" s="81">
        <v>4.1908711030495496E-4</v>
      </c>
      <c r="DH7445" s="81">
        <v>4.1908711030495496E-4</v>
      </c>
      <c r="DI7445" s="81">
        <v>4.1908711030495496E-4</v>
      </c>
      <c r="DJ7445" s="81">
        <v>3.1710337721922882E-5</v>
      </c>
      <c r="DL7445" s="81">
        <v>0</v>
      </c>
      <c r="DM7445" s="81">
        <v>1.3289393802674869E-8</v>
      </c>
      <c r="DN7445" s="81">
        <v>1.3289393802674869E-8</v>
      </c>
      <c r="DO7445" s="81">
        <v>0</v>
      </c>
      <c r="DP7445" s="81">
        <v>1.3289393802674869E-8</v>
      </c>
      <c r="DQ7445" s="81">
        <v>1.3289393802674869E-8</v>
      </c>
      <c r="DR7445" s="81">
        <v>0</v>
      </c>
      <c r="DS7445" s="81">
        <v>1.3289393802674869E-8</v>
      </c>
      <c r="DT7445" s="81">
        <v>1.3289393802674869E-8</v>
      </c>
      <c r="DU7445" s="81">
        <v>0</v>
      </c>
      <c r="DV7445" s="81">
        <v>1.3289393802674869E-8</v>
      </c>
      <c r="DW7445" s="81">
        <v>1.3289393802674869E-8</v>
      </c>
      <c r="GE7445" s="81" t="s">
        <v>449</v>
      </c>
      <c r="GF7445" s="81" t="s">
        <v>155</v>
      </c>
      <c r="GG7445" s="81" t="s">
        <v>466</v>
      </c>
      <c r="GH7445" s="81" t="s">
        <v>458</v>
      </c>
      <c r="GI7445" s="81">
        <v>2020</v>
      </c>
      <c r="GJ7445" s="81" t="s">
        <v>201</v>
      </c>
      <c r="GK7445" s="81">
        <v>222.2294216278828</v>
      </c>
      <c r="GL7445" s="81">
        <v>690.05764099999999</v>
      </c>
      <c r="GM7445" s="81">
        <v>2020</v>
      </c>
      <c r="GN7445" s="81" t="s">
        <v>173</v>
      </c>
      <c r="GO7445" s="81">
        <v>1.1148832299820636E-2</v>
      </c>
      <c r="GP7445" s="81">
        <v>10</v>
      </c>
      <c r="GQ7445" s="81">
        <v>0</v>
      </c>
      <c r="GR7445" s="81" t="s">
        <v>448</v>
      </c>
      <c r="GS7445" s="81">
        <v>1.1148832299820636E-2</v>
      </c>
      <c r="GT7445" s="81">
        <v>2.4775985538153984</v>
      </c>
      <c r="GU7445" s="81">
        <v>0</v>
      </c>
      <c r="GV7445" s="81">
        <v>0</v>
      </c>
      <c r="GW7445" s="81">
        <v>0</v>
      </c>
      <c r="GX7445" s="81">
        <v>0</v>
      </c>
      <c r="GY7445" s="81">
        <v>0</v>
      </c>
      <c r="GZ7445" s="81">
        <v>0</v>
      </c>
    </row>
    <row r="7446" spans="98:208" x14ac:dyDescent="0.25">
      <c r="CT7446" s="81" t="s">
        <v>155</v>
      </c>
      <c r="CU7446" s="81" t="s">
        <v>507</v>
      </c>
      <c r="CV7446" s="81" t="s">
        <v>453</v>
      </c>
      <c r="CW7446" s="81">
        <v>2027</v>
      </c>
      <c r="CX7446" s="81">
        <v>0</v>
      </c>
      <c r="CY7446" s="81">
        <v>0</v>
      </c>
      <c r="CZ7446" s="81">
        <v>0</v>
      </c>
      <c r="DA7446" s="81">
        <v>0</v>
      </c>
      <c r="DB7446" s="81">
        <v>8.0408269036974761E-2</v>
      </c>
      <c r="DC7446" s="81">
        <v>3.759022461138798E-2</v>
      </c>
      <c r="DD7446" s="81">
        <v>1.6314334115687429E-3</v>
      </c>
      <c r="DE7446" s="81">
        <v>4.1186611014015377E-2</v>
      </c>
      <c r="DF7446" s="81">
        <v>4.1908711030495496E-4</v>
      </c>
      <c r="DG7446" s="81">
        <v>4.1908711030495496E-4</v>
      </c>
      <c r="DH7446" s="81">
        <v>4.1908711030495496E-4</v>
      </c>
      <c r="DI7446" s="81">
        <v>4.1908711030495496E-4</v>
      </c>
      <c r="DJ7446" s="81">
        <v>3.1710337721922882E-5</v>
      </c>
      <c r="DL7446" s="81">
        <v>0</v>
      </c>
      <c r="DM7446" s="81">
        <v>1.3289393802674869E-8</v>
      </c>
      <c r="DN7446" s="81">
        <v>1.3289393802674869E-8</v>
      </c>
      <c r="DO7446" s="81">
        <v>0</v>
      </c>
      <c r="DP7446" s="81">
        <v>1.3289393802674869E-8</v>
      </c>
      <c r="DQ7446" s="81">
        <v>1.3289393802674869E-8</v>
      </c>
      <c r="DR7446" s="81">
        <v>0</v>
      </c>
      <c r="DS7446" s="81">
        <v>1.3289393802674869E-8</v>
      </c>
      <c r="DT7446" s="81">
        <v>1.3289393802674869E-8</v>
      </c>
      <c r="DU7446" s="81">
        <v>0</v>
      </c>
      <c r="DV7446" s="81">
        <v>1.3289393802674869E-8</v>
      </c>
      <c r="DW7446" s="81">
        <v>1.3289393802674869E-8</v>
      </c>
      <c r="GE7446" s="81" t="s">
        <v>449</v>
      </c>
      <c r="GF7446" s="81" t="s">
        <v>155</v>
      </c>
      <c r="GG7446" s="81" t="s">
        <v>466</v>
      </c>
      <c r="GH7446" s="81" t="s">
        <v>459</v>
      </c>
      <c r="GI7446" s="81">
        <v>2020</v>
      </c>
      <c r="GJ7446" s="81" t="s">
        <v>201</v>
      </c>
      <c r="GK7446" s="81">
        <v>0.6964182168122276</v>
      </c>
      <c r="GL7446" s="81">
        <v>690.05764099999999</v>
      </c>
      <c r="GM7446" s="81">
        <v>2020</v>
      </c>
      <c r="GN7446" s="81" t="s">
        <v>173</v>
      </c>
      <c r="GO7446" s="81">
        <v>1.1148832299820636E-2</v>
      </c>
      <c r="GP7446" s="81">
        <v>10</v>
      </c>
      <c r="GQ7446" s="81">
        <v>0</v>
      </c>
      <c r="GR7446" s="81" t="s">
        <v>448</v>
      </c>
      <c r="GS7446" s="81">
        <v>1.1148832299820636E-2</v>
      </c>
      <c r="GT7446" s="81">
        <v>7.7642499097796535E-3</v>
      </c>
      <c r="GU7446" s="81">
        <v>0</v>
      </c>
      <c r="GV7446" s="81">
        <v>0</v>
      </c>
      <c r="GW7446" s="81">
        <v>0</v>
      </c>
      <c r="GX7446" s="81">
        <v>0</v>
      </c>
      <c r="GY7446" s="81">
        <v>0</v>
      </c>
      <c r="GZ7446" s="81">
        <v>0</v>
      </c>
    </row>
    <row r="7447" spans="98:208" x14ac:dyDescent="0.25">
      <c r="CT7447" s="81" t="s">
        <v>155</v>
      </c>
      <c r="CU7447" s="81" t="s">
        <v>507</v>
      </c>
      <c r="CV7447" s="81" t="s">
        <v>453</v>
      </c>
      <c r="CW7447" s="81">
        <v>2028</v>
      </c>
      <c r="CX7447" s="81">
        <v>0</v>
      </c>
      <c r="CY7447" s="81">
        <v>0</v>
      </c>
      <c r="CZ7447" s="81">
        <v>0</v>
      </c>
      <c r="DA7447" s="81">
        <v>0</v>
      </c>
      <c r="DB7447" s="81">
        <v>8.3606377745127886E-2</v>
      </c>
      <c r="DC7447" s="81">
        <v>3.9055083184881843E-2</v>
      </c>
      <c r="DD7447" s="81">
        <v>1.6949971741064549E-3</v>
      </c>
      <c r="DE7447" s="81">
        <v>4.2856297386136152E-2</v>
      </c>
      <c r="DF7447" s="81">
        <v>4.3541857288379251E-4</v>
      </c>
      <c r="DG7447" s="81">
        <v>4.3541857288379251E-4</v>
      </c>
      <c r="DH7447" s="81">
        <v>4.3541857288379251E-4</v>
      </c>
      <c r="DI7447" s="81">
        <v>4.3541857288379251E-4</v>
      </c>
      <c r="DJ7447" s="81">
        <v>3.1710337721922882E-5</v>
      </c>
      <c r="DL7447" s="81">
        <v>0</v>
      </c>
      <c r="DM7447" s="81">
        <v>1.3807269996542753E-8</v>
      </c>
      <c r="DN7447" s="81">
        <v>1.3807269996542753E-8</v>
      </c>
      <c r="DO7447" s="81">
        <v>0</v>
      </c>
      <c r="DP7447" s="81">
        <v>1.3807269996542753E-8</v>
      </c>
      <c r="DQ7447" s="81">
        <v>1.3807269996542753E-8</v>
      </c>
      <c r="DR7447" s="81">
        <v>0</v>
      </c>
      <c r="DS7447" s="81">
        <v>1.3807269996542753E-8</v>
      </c>
      <c r="DT7447" s="81">
        <v>1.3807269996542753E-8</v>
      </c>
      <c r="DU7447" s="81">
        <v>0</v>
      </c>
      <c r="DV7447" s="81">
        <v>1.3807269996542753E-8</v>
      </c>
      <c r="DW7447" s="81">
        <v>1.3807269996542753E-8</v>
      </c>
      <c r="GE7447" s="81" t="s">
        <v>449</v>
      </c>
      <c r="GF7447" s="81" t="s">
        <v>155</v>
      </c>
      <c r="GG7447" s="81" t="s">
        <v>466</v>
      </c>
      <c r="GH7447" s="81" t="s">
        <v>460</v>
      </c>
      <c r="GI7447" s="81">
        <v>2020</v>
      </c>
      <c r="GJ7447" s="81" t="s">
        <v>201</v>
      </c>
      <c r="GK7447" s="81">
        <v>3.6425060683954479E-2</v>
      </c>
      <c r="GL7447" s="81">
        <v>690.05764099999999</v>
      </c>
      <c r="GM7447" s="81">
        <v>2020</v>
      </c>
      <c r="GN7447" s="81" t="s">
        <v>173</v>
      </c>
      <c r="GO7447" s="81">
        <v>1.1148832299820636E-2</v>
      </c>
      <c r="GP7447" s="81">
        <v>10</v>
      </c>
      <c r="GQ7447" s="81">
        <v>0</v>
      </c>
      <c r="GR7447" s="81" t="s">
        <v>448</v>
      </c>
      <c r="GS7447" s="81">
        <v>1.1148832299820636E-2</v>
      </c>
      <c r="GT7447" s="81">
        <v>4.0609689307619844E-4</v>
      </c>
      <c r="GU7447" s="81">
        <v>0</v>
      </c>
      <c r="GV7447" s="81">
        <v>0</v>
      </c>
      <c r="GW7447" s="81">
        <v>0</v>
      </c>
      <c r="GX7447" s="81">
        <v>0</v>
      </c>
      <c r="GY7447" s="81">
        <v>0</v>
      </c>
      <c r="GZ7447" s="81">
        <v>0</v>
      </c>
    </row>
    <row r="7448" spans="98:208" x14ac:dyDescent="0.25">
      <c r="CT7448" s="81" t="s">
        <v>155</v>
      </c>
      <c r="CU7448" s="81" t="s">
        <v>507</v>
      </c>
      <c r="CV7448" s="81" t="s">
        <v>453</v>
      </c>
      <c r="CW7448" s="81">
        <v>2029</v>
      </c>
      <c r="CX7448" s="81">
        <v>0</v>
      </c>
      <c r="CY7448" s="81">
        <v>0</v>
      </c>
      <c r="CZ7448" s="81">
        <v>0</v>
      </c>
      <c r="DA7448" s="81">
        <v>0</v>
      </c>
      <c r="DB7448" s="81">
        <v>8.3606377745127886E-2</v>
      </c>
      <c r="DC7448" s="81">
        <v>3.9055083184881843E-2</v>
      </c>
      <c r="DD7448" s="81">
        <v>1.6949971741064549E-3</v>
      </c>
      <c r="DE7448" s="81">
        <v>4.2856297386136152E-2</v>
      </c>
      <c r="DF7448" s="81">
        <v>4.3541857288379251E-4</v>
      </c>
      <c r="DG7448" s="81">
        <v>4.3541857288379251E-4</v>
      </c>
      <c r="DH7448" s="81">
        <v>4.3541857288379251E-4</v>
      </c>
      <c r="DI7448" s="81">
        <v>4.3541857288379251E-4</v>
      </c>
      <c r="DJ7448" s="81">
        <v>3.1710337721922882E-5</v>
      </c>
      <c r="DL7448" s="81">
        <v>0</v>
      </c>
      <c r="DM7448" s="81">
        <v>1.3807269996542753E-8</v>
      </c>
      <c r="DN7448" s="81">
        <v>1.3807269996542753E-8</v>
      </c>
      <c r="DO7448" s="81">
        <v>0</v>
      </c>
      <c r="DP7448" s="81">
        <v>1.3807269996542753E-8</v>
      </c>
      <c r="DQ7448" s="81">
        <v>1.3807269996542753E-8</v>
      </c>
      <c r="DR7448" s="81">
        <v>0</v>
      </c>
      <c r="DS7448" s="81">
        <v>1.3807269996542753E-8</v>
      </c>
      <c r="DT7448" s="81">
        <v>1.3807269996542753E-8</v>
      </c>
      <c r="DU7448" s="81">
        <v>0</v>
      </c>
      <c r="DV7448" s="81">
        <v>1.3807269996542753E-8</v>
      </c>
      <c r="DW7448" s="81">
        <v>1.3807269996542753E-8</v>
      </c>
      <c r="GE7448" s="81" t="s">
        <v>449</v>
      </c>
      <c r="GF7448" s="81" t="s">
        <v>155</v>
      </c>
      <c r="GG7448" s="81" t="s">
        <v>466</v>
      </c>
      <c r="GH7448" s="81" t="s">
        <v>461</v>
      </c>
      <c r="GI7448" s="81">
        <v>2020</v>
      </c>
      <c r="GJ7448" s="81" t="s">
        <v>201</v>
      </c>
      <c r="GK7448" s="81">
        <v>222.2294216278315</v>
      </c>
      <c r="GL7448" s="81">
        <v>690.05764099999999</v>
      </c>
      <c r="GM7448" s="81">
        <v>2020</v>
      </c>
      <c r="GN7448" s="81" t="s">
        <v>173</v>
      </c>
      <c r="GO7448" s="81">
        <v>1.1148832299820636E-2</v>
      </c>
      <c r="GP7448" s="81">
        <v>10</v>
      </c>
      <c r="GQ7448" s="81">
        <v>0</v>
      </c>
      <c r="GR7448" s="81" t="s">
        <v>448</v>
      </c>
      <c r="GS7448" s="81">
        <v>1.1148832299820636E-2</v>
      </c>
      <c r="GT7448" s="81">
        <v>2.4775985538148264</v>
      </c>
      <c r="GU7448" s="81">
        <v>0</v>
      </c>
      <c r="GV7448" s="81">
        <v>0</v>
      </c>
      <c r="GW7448" s="81">
        <v>0</v>
      </c>
      <c r="GX7448" s="81">
        <v>0</v>
      </c>
      <c r="GY7448" s="81">
        <v>0</v>
      </c>
      <c r="GZ7448" s="81">
        <v>0</v>
      </c>
    </row>
    <row r="7449" spans="98:208" x14ac:dyDescent="0.25">
      <c r="CT7449" s="81" t="s">
        <v>155</v>
      </c>
      <c r="CU7449" s="81" t="s">
        <v>507</v>
      </c>
      <c r="CV7449" s="81" t="s">
        <v>453</v>
      </c>
      <c r="CW7449" s="81">
        <v>2030</v>
      </c>
      <c r="CX7449" s="81">
        <v>0</v>
      </c>
      <c r="CY7449" s="81">
        <v>0</v>
      </c>
      <c r="CZ7449" s="81">
        <v>0</v>
      </c>
      <c r="DA7449" s="81">
        <v>0</v>
      </c>
      <c r="DB7449" s="81">
        <v>8.3606377745127886E-2</v>
      </c>
      <c r="DC7449" s="81">
        <v>3.9055083184881843E-2</v>
      </c>
      <c r="DD7449" s="81">
        <v>1.6949971741064549E-3</v>
      </c>
      <c r="DE7449" s="81">
        <v>4.2856297386136152E-2</v>
      </c>
      <c r="DF7449" s="81">
        <v>0</v>
      </c>
      <c r="DG7449" s="81">
        <v>4.3541857288379251E-4</v>
      </c>
      <c r="DH7449" s="81">
        <v>4.3541857288379251E-4</v>
      </c>
      <c r="DI7449" s="81">
        <v>4.3541857288379251E-4</v>
      </c>
      <c r="DJ7449" s="81">
        <v>3.1710337721922882E-5</v>
      </c>
      <c r="DL7449" s="81">
        <v>0</v>
      </c>
      <c r="DM7449" s="81">
        <v>0</v>
      </c>
      <c r="DN7449" s="81">
        <v>0</v>
      </c>
      <c r="DO7449" s="81">
        <v>0</v>
      </c>
      <c r="DP7449" s="81">
        <v>1.3807269996542753E-8</v>
      </c>
      <c r="DQ7449" s="81">
        <v>1.3807269996542753E-8</v>
      </c>
      <c r="DR7449" s="81">
        <v>0</v>
      </c>
      <c r="DS7449" s="81">
        <v>1.3807269996542753E-8</v>
      </c>
      <c r="DT7449" s="81">
        <v>1.3807269996542753E-8</v>
      </c>
      <c r="DU7449" s="81">
        <v>0</v>
      </c>
      <c r="DV7449" s="81">
        <v>1.3807269996542753E-8</v>
      </c>
      <c r="DW7449" s="81">
        <v>1.3807269996542753E-8</v>
      </c>
      <c r="GE7449" s="81" t="s">
        <v>449</v>
      </c>
      <c r="GF7449" s="81" t="s">
        <v>155</v>
      </c>
      <c r="GG7449" s="81" t="s">
        <v>466</v>
      </c>
      <c r="GH7449" s="81" t="s">
        <v>451</v>
      </c>
      <c r="GI7449" s="81">
        <v>2020</v>
      </c>
      <c r="GJ7449" s="81" t="s">
        <v>201</v>
      </c>
      <c r="GK7449" s="81">
        <v>222.22942162785051</v>
      </c>
      <c r="GL7449" s="81">
        <v>690.05764099999999</v>
      </c>
      <c r="GM7449" s="81">
        <v>2020</v>
      </c>
      <c r="GN7449" s="81" t="s">
        <v>173</v>
      </c>
      <c r="GO7449" s="81">
        <v>1.1148832299820636E-2</v>
      </c>
      <c r="GP7449" s="81">
        <v>10</v>
      </c>
      <c r="GQ7449" s="81">
        <v>0</v>
      </c>
      <c r="GR7449" s="81" t="s">
        <v>448</v>
      </c>
      <c r="GS7449" s="81">
        <v>1.1148832299820636E-2</v>
      </c>
      <c r="GT7449" s="81">
        <v>2.4775985538150387</v>
      </c>
      <c r="GU7449" s="81">
        <v>0</v>
      </c>
      <c r="GV7449" s="81">
        <v>0</v>
      </c>
      <c r="GW7449" s="81">
        <v>0</v>
      </c>
      <c r="GX7449" s="81">
        <v>0</v>
      </c>
      <c r="GY7449" s="81">
        <v>0</v>
      </c>
      <c r="GZ7449" s="81">
        <v>0</v>
      </c>
    </row>
    <row r="7450" spans="98:208" x14ac:dyDescent="0.25">
      <c r="CT7450" s="81" t="s">
        <v>155</v>
      </c>
      <c r="CU7450" s="81" t="s">
        <v>507</v>
      </c>
      <c r="CV7450" s="81" t="s">
        <v>453</v>
      </c>
      <c r="CW7450" s="81">
        <v>2031</v>
      </c>
      <c r="CX7450" s="81">
        <v>0</v>
      </c>
      <c r="CY7450" s="81">
        <v>0</v>
      </c>
      <c r="CZ7450" s="81">
        <v>0</v>
      </c>
      <c r="DA7450" s="81">
        <v>0</v>
      </c>
      <c r="DB7450" s="81">
        <v>8.3606377745127886E-2</v>
      </c>
      <c r="DC7450" s="81">
        <v>3.9055083184881843E-2</v>
      </c>
      <c r="DD7450" s="81">
        <v>1.6949971741064549E-3</v>
      </c>
      <c r="DE7450" s="81">
        <v>4.2856297386136152E-2</v>
      </c>
      <c r="DF7450" s="81">
        <v>0</v>
      </c>
      <c r="DG7450" s="81">
        <v>0</v>
      </c>
      <c r="DH7450" s="81">
        <v>4.3541857288379251E-4</v>
      </c>
      <c r="DI7450" s="81">
        <v>4.3541857288379251E-4</v>
      </c>
      <c r="DJ7450" s="81">
        <v>3.1710337721922882E-5</v>
      </c>
      <c r="DL7450" s="81">
        <v>0</v>
      </c>
      <c r="DM7450" s="81">
        <v>0</v>
      </c>
      <c r="DN7450" s="81">
        <v>0</v>
      </c>
      <c r="DO7450" s="81">
        <v>0</v>
      </c>
      <c r="DP7450" s="81">
        <v>0</v>
      </c>
      <c r="DQ7450" s="81">
        <v>0</v>
      </c>
      <c r="DR7450" s="81">
        <v>0</v>
      </c>
      <c r="DS7450" s="81">
        <v>1.3807269996542753E-8</v>
      </c>
      <c r="DT7450" s="81">
        <v>1.3807269996542753E-8</v>
      </c>
      <c r="DU7450" s="81">
        <v>0</v>
      </c>
      <c r="DV7450" s="81">
        <v>1.3807269996542753E-8</v>
      </c>
      <c r="DW7450" s="81">
        <v>1.3807269996542753E-8</v>
      </c>
      <c r="GE7450" s="81" t="s">
        <v>449</v>
      </c>
      <c r="GF7450" s="81" t="s">
        <v>155</v>
      </c>
      <c r="GG7450" s="81" t="s">
        <v>466</v>
      </c>
      <c r="GH7450" s="81" t="s">
        <v>452</v>
      </c>
      <c r="GI7450" s="81">
        <v>2020</v>
      </c>
      <c r="GJ7450" s="81" t="s">
        <v>201</v>
      </c>
      <c r="GK7450" s="81">
        <v>0.69641821681223381</v>
      </c>
      <c r="GL7450" s="81">
        <v>690.05764099999999</v>
      </c>
      <c r="GM7450" s="81">
        <v>2020</v>
      </c>
      <c r="GN7450" s="81" t="s">
        <v>173</v>
      </c>
      <c r="GO7450" s="81">
        <v>1.1148832299820636E-2</v>
      </c>
      <c r="GP7450" s="81">
        <v>10</v>
      </c>
      <c r="GQ7450" s="81">
        <v>0</v>
      </c>
      <c r="GR7450" s="81" t="s">
        <v>448</v>
      </c>
      <c r="GS7450" s="81">
        <v>1.1148832299820636E-2</v>
      </c>
      <c r="GT7450" s="81">
        <v>7.7642499097797229E-3</v>
      </c>
      <c r="GU7450" s="81">
        <v>0</v>
      </c>
      <c r="GV7450" s="81">
        <v>0</v>
      </c>
      <c r="GW7450" s="81">
        <v>0</v>
      </c>
      <c r="GX7450" s="81">
        <v>0</v>
      </c>
      <c r="GY7450" s="81">
        <v>0</v>
      </c>
      <c r="GZ7450" s="81">
        <v>0</v>
      </c>
    </row>
    <row r="7451" spans="98:208" x14ac:dyDescent="0.25">
      <c r="CT7451" s="81" t="s">
        <v>155</v>
      </c>
      <c r="CU7451" s="81" t="s">
        <v>507</v>
      </c>
      <c r="CV7451" s="81" t="s">
        <v>453</v>
      </c>
      <c r="CW7451" s="81">
        <v>2032</v>
      </c>
      <c r="CX7451" s="81">
        <v>0</v>
      </c>
      <c r="CY7451" s="81">
        <v>0</v>
      </c>
      <c r="CZ7451" s="81">
        <v>0</v>
      </c>
      <c r="DA7451" s="81">
        <v>0</v>
      </c>
      <c r="DB7451" s="81">
        <v>8.3606377745127886E-2</v>
      </c>
      <c r="DC7451" s="81">
        <v>3.9055083184881843E-2</v>
      </c>
      <c r="DD7451" s="81">
        <v>1.6949971741064549E-3</v>
      </c>
      <c r="DE7451" s="81">
        <v>4.2856297386136152E-2</v>
      </c>
      <c r="DF7451" s="81">
        <v>0</v>
      </c>
      <c r="DG7451" s="81">
        <v>0</v>
      </c>
      <c r="DH7451" s="81">
        <v>0</v>
      </c>
      <c r="DI7451" s="81">
        <v>4.3541857288379251E-4</v>
      </c>
      <c r="DJ7451" s="81">
        <v>3.1710337721922882E-5</v>
      </c>
      <c r="DL7451" s="81">
        <v>0</v>
      </c>
      <c r="DM7451" s="81">
        <v>0</v>
      </c>
      <c r="DN7451" s="81">
        <v>0</v>
      </c>
      <c r="DO7451" s="81">
        <v>0</v>
      </c>
      <c r="DP7451" s="81">
        <v>0</v>
      </c>
      <c r="DQ7451" s="81">
        <v>0</v>
      </c>
      <c r="DR7451" s="81">
        <v>0</v>
      </c>
      <c r="DS7451" s="81">
        <v>0</v>
      </c>
      <c r="DT7451" s="81">
        <v>0</v>
      </c>
      <c r="DU7451" s="81">
        <v>0</v>
      </c>
      <c r="DV7451" s="81">
        <v>1.3807269996542753E-8</v>
      </c>
      <c r="DW7451" s="81">
        <v>1.3807269996542753E-8</v>
      </c>
      <c r="GE7451" s="81" t="s">
        <v>449</v>
      </c>
      <c r="GF7451" s="81" t="s">
        <v>155</v>
      </c>
      <c r="GG7451" s="81" t="s">
        <v>466</v>
      </c>
      <c r="GH7451" s="81" t="s">
        <v>453</v>
      </c>
      <c r="GI7451" s="81">
        <v>2020</v>
      </c>
      <c r="GJ7451" s="81" t="s">
        <v>201</v>
      </c>
      <c r="GK7451" s="81">
        <v>3.6425060683954263E-2</v>
      </c>
      <c r="GL7451" s="81">
        <v>690.05764099999999</v>
      </c>
      <c r="GM7451" s="81">
        <v>2020</v>
      </c>
      <c r="GN7451" s="81" t="s">
        <v>173</v>
      </c>
      <c r="GO7451" s="81">
        <v>1.1148832299820636E-2</v>
      </c>
      <c r="GP7451" s="81">
        <v>10</v>
      </c>
      <c r="GQ7451" s="81">
        <v>0</v>
      </c>
      <c r="GR7451" s="81" t="s">
        <v>448</v>
      </c>
      <c r="GS7451" s="81">
        <v>1.1148832299820636E-2</v>
      </c>
      <c r="GT7451" s="81">
        <v>4.0609689307619605E-4</v>
      </c>
      <c r="GU7451" s="81">
        <v>0</v>
      </c>
      <c r="GV7451" s="81">
        <v>0</v>
      </c>
      <c r="GW7451" s="81">
        <v>0</v>
      </c>
      <c r="GX7451" s="81">
        <v>0</v>
      </c>
      <c r="GY7451" s="81">
        <v>0</v>
      </c>
      <c r="GZ7451" s="81">
        <v>0</v>
      </c>
    </row>
    <row r="7452" spans="98:208" x14ac:dyDescent="0.25">
      <c r="CT7452" s="81" t="s">
        <v>155</v>
      </c>
      <c r="CU7452" s="81" t="s">
        <v>508</v>
      </c>
      <c r="CV7452" s="81" t="s">
        <v>457</v>
      </c>
      <c r="CW7452" s="81">
        <v>2020</v>
      </c>
      <c r="CX7452" s="81">
        <v>0</v>
      </c>
      <c r="CY7452" s="81">
        <v>0</v>
      </c>
      <c r="CZ7452" s="81">
        <v>0</v>
      </c>
      <c r="DA7452" s="81">
        <v>0</v>
      </c>
      <c r="DB7452" s="81">
        <v>14146.13064133447</v>
      </c>
      <c r="DC7452" s="81">
        <v>222.229421627861</v>
      </c>
      <c r="DD7452" s="81">
        <v>8585.7228092491259</v>
      </c>
      <c r="DE7452" s="81">
        <v>5338.178410457479</v>
      </c>
      <c r="DF7452" s="81">
        <v>2.4775985538151559</v>
      </c>
      <c r="DG7452" s="81">
        <v>0</v>
      </c>
      <c r="DH7452" s="81">
        <v>0</v>
      </c>
      <c r="DI7452" s="81">
        <v>0</v>
      </c>
      <c r="DJ7452" s="81">
        <v>1.6866850247219931E-6</v>
      </c>
      <c r="DL7452" s="81">
        <v>0</v>
      </c>
      <c r="DM7452" s="81">
        <v>4.1789283779928902E-6</v>
      </c>
      <c r="DN7452" s="81">
        <v>4.1789283779928902E-6</v>
      </c>
      <c r="DO7452" s="81">
        <v>0</v>
      </c>
      <c r="DP7452" s="81">
        <v>0</v>
      </c>
      <c r="DQ7452" s="81">
        <v>0</v>
      </c>
      <c r="DR7452" s="81">
        <v>0</v>
      </c>
      <c r="DS7452" s="81">
        <v>0</v>
      </c>
      <c r="DT7452" s="81">
        <v>0</v>
      </c>
      <c r="DU7452" s="81">
        <v>0</v>
      </c>
      <c r="DV7452" s="81">
        <v>0</v>
      </c>
      <c r="DW7452" s="81">
        <v>0</v>
      </c>
      <c r="GE7452" s="81" t="s">
        <v>449</v>
      </c>
      <c r="GF7452" s="81" t="s">
        <v>155</v>
      </c>
      <c r="GG7452" s="81" t="s">
        <v>466</v>
      </c>
      <c r="GH7452" s="81" t="s">
        <v>454</v>
      </c>
      <c r="GI7452" s="81">
        <v>2020</v>
      </c>
      <c r="GJ7452" s="81" t="s">
        <v>201</v>
      </c>
      <c r="GK7452" s="81">
        <v>409.22373582018071</v>
      </c>
      <c r="GL7452" s="81">
        <v>690.05764099999999</v>
      </c>
      <c r="GM7452" s="81">
        <v>2020</v>
      </c>
      <c r="GN7452" s="81" t="s">
        <v>173</v>
      </c>
      <c r="GO7452" s="81">
        <v>1.1148832299820636E-2</v>
      </c>
      <c r="GP7452" s="81">
        <v>10</v>
      </c>
      <c r="GQ7452" s="81">
        <v>0</v>
      </c>
      <c r="GR7452" s="81" t="s">
        <v>448</v>
      </c>
      <c r="GS7452" s="81">
        <v>1.1148832299820636E-2</v>
      </c>
      <c r="GT7452" s="81">
        <v>4.5623668037652978</v>
      </c>
      <c r="GU7452" s="81">
        <v>0</v>
      </c>
      <c r="GV7452" s="81">
        <v>0</v>
      </c>
      <c r="GW7452" s="81">
        <v>0</v>
      </c>
      <c r="GX7452" s="81">
        <v>0</v>
      </c>
      <c r="GY7452" s="81">
        <v>0</v>
      </c>
      <c r="GZ7452" s="81">
        <v>0</v>
      </c>
    </row>
    <row r="7453" spans="98:208" x14ac:dyDescent="0.25">
      <c r="CT7453" s="81" t="s">
        <v>155</v>
      </c>
      <c r="CU7453" s="81" t="s">
        <v>508</v>
      </c>
      <c r="CV7453" s="81" t="s">
        <v>457</v>
      </c>
      <c r="CW7453" s="81">
        <v>2021</v>
      </c>
      <c r="CX7453" s="81">
        <v>0</v>
      </c>
      <c r="CY7453" s="81">
        <v>0</v>
      </c>
      <c r="CZ7453" s="81">
        <v>0</v>
      </c>
      <c r="DA7453" s="81">
        <v>0</v>
      </c>
      <c r="DB7453" s="81">
        <v>14146.13064133447</v>
      </c>
      <c r="DC7453" s="81">
        <v>222.229421627861</v>
      </c>
      <c r="DD7453" s="81">
        <v>8585.7228092491259</v>
      </c>
      <c r="DE7453" s="81">
        <v>5338.178410457479</v>
      </c>
      <c r="DF7453" s="81">
        <v>2.4775985538151559</v>
      </c>
      <c r="DG7453" s="81">
        <v>2.4775985538151559</v>
      </c>
      <c r="DH7453" s="81">
        <v>0</v>
      </c>
      <c r="DI7453" s="81">
        <v>0</v>
      </c>
      <c r="DJ7453" s="81">
        <v>1.6866850247219931E-6</v>
      </c>
      <c r="DL7453" s="81">
        <v>0</v>
      </c>
      <c r="DM7453" s="81">
        <v>4.1789283779928902E-6</v>
      </c>
      <c r="DN7453" s="81">
        <v>4.1789283779928902E-6</v>
      </c>
      <c r="DO7453" s="81">
        <v>0</v>
      </c>
      <c r="DP7453" s="81">
        <v>4.1789283779928902E-6</v>
      </c>
      <c r="DQ7453" s="81">
        <v>4.1789283779928902E-6</v>
      </c>
      <c r="DR7453" s="81">
        <v>0</v>
      </c>
      <c r="DS7453" s="81">
        <v>0</v>
      </c>
      <c r="DT7453" s="81">
        <v>0</v>
      </c>
      <c r="DU7453" s="81">
        <v>0</v>
      </c>
      <c r="DV7453" s="81">
        <v>0</v>
      </c>
      <c r="DW7453" s="81">
        <v>0</v>
      </c>
      <c r="GE7453" s="81" t="s">
        <v>449</v>
      </c>
      <c r="GF7453" s="81" t="s">
        <v>155</v>
      </c>
      <c r="GG7453" s="81" t="s">
        <v>466</v>
      </c>
      <c r="GH7453" s="81" t="s">
        <v>455</v>
      </c>
      <c r="GI7453" s="81">
        <v>2020</v>
      </c>
      <c r="GJ7453" s="81" t="s">
        <v>201</v>
      </c>
      <c r="GK7453" s="81">
        <v>409.22373582043832</v>
      </c>
      <c r="GL7453" s="81">
        <v>690.05764099999999</v>
      </c>
      <c r="GM7453" s="81">
        <v>2020</v>
      </c>
      <c r="GN7453" s="81" t="s">
        <v>173</v>
      </c>
      <c r="GO7453" s="81">
        <v>1.1148832299820636E-2</v>
      </c>
      <c r="GP7453" s="81">
        <v>10</v>
      </c>
      <c r="GQ7453" s="81">
        <v>0</v>
      </c>
      <c r="GR7453" s="81" t="s">
        <v>448</v>
      </c>
      <c r="GS7453" s="81">
        <v>1.1148832299820636E-2</v>
      </c>
      <c r="GT7453" s="81">
        <v>4.5623668037681702</v>
      </c>
      <c r="GU7453" s="81">
        <v>0</v>
      </c>
      <c r="GV7453" s="81">
        <v>0</v>
      </c>
      <c r="GW7453" s="81">
        <v>0</v>
      </c>
      <c r="GX7453" s="81">
        <v>0</v>
      </c>
      <c r="GY7453" s="81">
        <v>0</v>
      </c>
      <c r="GZ7453" s="81">
        <v>0</v>
      </c>
    </row>
    <row r="7454" spans="98:208" x14ac:dyDescent="0.25">
      <c r="CT7454" s="81" t="s">
        <v>155</v>
      </c>
      <c r="CU7454" s="81" t="s">
        <v>508</v>
      </c>
      <c r="CV7454" s="81" t="s">
        <v>457</v>
      </c>
      <c r="CW7454" s="81">
        <v>2022</v>
      </c>
      <c r="CX7454" s="81">
        <v>0</v>
      </c>
      <c r="CY7454" s="81">
        <v>0</v>
      </c>
      <c r="CZ7454" s="81">
        <v>0</v>
      </c>
      <c r="DA7454" s="81">
        <v>0</v>
      </c>
      <c r="DB7454" s="81">
        <v>14146.13064133447</v>
      </c>
      <c r="DC7454" s="81">
        <v>222.229421627861</v>
      </c>
      <c r="DD7454" s="81">
        <v>8585.7228092491259</v>
      </c>
      <c r="DE7454" s="81">
        <v>5338.178410457479</v>
      </c>
      <c r="DF7454" s="81">
        <v>2.4775985538151559</v>
      </c>
      <c r="DG7454" s="81">
        <v>2.4775985538151559</v>
      </c>
      <c r="DH7454" s="81">
        <v>2.4775985538151559</v>
      </c>
      <c r="DI7454" s="81">
        <v>0</v>
      </c>
      <c r="DJ7454" s="81">
        <v>1.6866850247219931E-6</v>
      </c>
      <c r="DL7454" s="81">
        <v>0</v>
      </c>
      <c r="DM7454" s="81">
        <v>4.1789283779928902E-6</v>
      </c>
      <c r="DN7454" s="81">
        <v>4.1789283779928902E-6</v>
      </c>
      <c r="DO7454" s="81">
        <v>0</v>
      </c>
      <c r="DP7454" s="81">
        <v>4.1789283779928902E-6</v>
      </c>
      <c r="DQ7454" s="81">
        <v>4.1789283779928902E-6</v>
      </c>
      <c r="DR7454" s="81">
        <v>0</v>
      </c>
      <c r="DS7454" s="81">
        <v>4.1789283779928902E-6</v>
      </c>
      <c r="DT7454" s="81">
        <v>4.1789283779928902E-6</v>
      </c>
      <c r="DU7454" s="81">
        <v>0</v>
      </c>
      <c r="DV7454" s="81">
        <v>0</v>
      </c>
      <c r="DW7454" s="81">
        <v>0</v>
      </c>
      <c r="GE7454" s="81" t="s">
        <v>449</v>
      </c>
      <c r="GF7454" s="81" t="s">
        <v>155</v>
      </c>
      <c r="GG7454" s="81" t="s">
        <v>467</v>
      </c>
      <c r="GH7454" s="81" t="s">
        <v>457</v>
      </c>
      <c r="GI7454" s="81">
        <v>2020</v>
      </c>
      <c r="GJ7454" s="81" t="s">
        <v>201</v>
      </c>
      <c r="GK7454" s="81">
        <v>222.22942162783241</v>
      </c>
      <c r="GL7454" s="81">
        <v>489.35553099999998</v>
      </c>
      <c r="GM7454" s="81">
        <v>2020</v>
      </c>
      <c r="GN7454" s="81" t="s">
        <v>173</v>
      </c>
      <c r="GO7454" s="81">
        <v>1.1148832299820636E-2</v>
      </c>
      <c r="GP7454" s="81">
        <v>10</v>
      </c>
      <c r="GQ7454" s="81">
        <v>0</v>
      </c>
      <c r="GR7454" s="81" t="s">
        <v>448</v>
      </c>
      <c r="GS7454" s="81">
        <v>1.1148832299820636E-2</v>
      </c>
      <c r="GT7454" s="81">
        <v>2.4775985538148366</v>
      </c>
      <c r="GU7454" s="81">
        <v>0</v>
      </c>
      <c r="GV7454" s="81">
        <v>0</v>
      </c>
      <c r="GW7454" s="81">
        <v>0</v>
      </c>
      <c r="GX7454" s="81">
        <v>0</v>
      </c>
      <c r="GY7454" s="81">
        <v>0</v>
      </c>
      <c r="GZ7454" s="81">
        <v>0</v>
      </c>
    </row>
    <row r="7455" spans="98:208" x14ac:dyDescent="0.25">
      <c r="CT7455" s="81" t="s">
        <v>155</v>
      </c>
      <c r="CU7455" s="81" t="s">
        <v>508</v>
      </c>
      <c r="CV7455" s="81" t="s">
        <v>457</v>
      </c>
      <c r="CW7455" s="81">
        <v>2023</v>
      </c>
      <c r="CX7455" s="81">
        <v>0</v>
      </c>
      <c r="CY7455" s="81">
        <v>0</v>
      </c>
      <c r="CZ7455" s="81">
        <v>0</v>
      </c>
      <c r="DA7455" s="81">
        <v>0</v>
      </c>
      <c r="DB7455" s="81">
        <v>14664.63755643864</v>
      </c>
      <c r="DC7455" s="81">
        <v>233.2300768079713</v>
      </c>
      <c r="DD7455" s="81">
        <v>8896.5159934298172</v>
      </c>
      <c r="DE7455" s="81">
        <v>5534.8914862008542</v>
      </c>
      <c r="DF7455" s="81">
        <v>2.6002430136063586</v>
      </c>
      <c r="DG7455" s="81">
        <v>2.6002430136063586</v>
      </c>
      <c r="DH7455" s="81">
        <v>2.6002430136063586</v>
      </c>
      <c r="DI7455" s="81">
        <v>2.6002430136063586</v>
      </c>
      <c r="DJ7455" s="81">
        <v>1.6866850247219931E-6</v>
      </c>
      <c r="DL7455" s="81">
        <v>0</v>
      </c>
      <c r="DM7455" s="81">
        <v>4.3857909516878309E-6</v>
      </c>
      <c r="DN7455" s="81">
        <v>4.3857909516878309E-6</v>
      </c>
      <c r="DO7455" s="81">
        <v>0</v>
      </c>
      <c r="DP7455" s="81">
        <v>4.3857909516878309E-6</v>
      </c>
      <c r="DQ7455" s="81">
        <v>4.3857909516878309E-6</v>
      </c>
      <c r="DR7455" s="81">
        <v>0</v>
      </c>
      <c r="DS7455" s="81">
        <v>4.3857909516878309E-6</v>
      </c>
      <c r="DT7455" s="81">
        <v>4.3857909516878309E-6</v>
      </c>
      <c r="DU7455" s="81">
        <v>0</v>
      </c>
      <c r="DV7455" s="81">
        <v>4.3857909516878309E-6</v>
      </c>
      <c r="DW7455" s="81">
        <v>4.3857909516878309E-6</v>
      </c>
      <c r="GE7455" s="81" t="s">
        <v>449</v>
      </c>
      <c r="GF7455" s="81" t="s">
        <v>155</v>
      </c>
      <c r="GG7455" s="81" t="s">
        <v>467</v>
      </c>
      <c r="GH7455" s="81" t="s">
        <v>458</v>
      </c>
      <c r="GI7455" s="81">
        <v>2020</v>
      </c>
      <c r="GJ7455" s="81" t="s">
        <v>201</v>
      </c>
      <c r="GK7455" s="81">
        <v>222.22942162792819</v>
      </c>
      <c r="GL7455" s="81">
        <v>489.35553099999998</v>
      </c>
      <c r="GM7455" s="81">
        <v>2020</v>
      </c>
      <c r="GN7455" s="81" t="s">
        <v>173</v>
      </c>
      <c r="GO7455" s="81">
        <v>1.1148832299820636E-2</v>
      </c>
      <c r="GP7455" s="81">
        <v>10</v>
      </c>
      <c r="GQ7455" s="81">
        <v>0</v>
      </c>
      <c r="GR7455" s="81" t="s">
        <v>448</v>
      </c>
      <c r="GS7455" s="81">
        <v>1.1148832299820636E-2</v>
      </c>
      <c r="GT7455" s="81">
        <v>2.4775985538159047</v>
      </c>
      <c r="GU7455" s="81">
        <v>0</v>
      </c>
      <c r="GV7455" s="81">
        <v>0</v>
      </c>
      <c r="GW7455" s="81">
        <v>0</v>
      </c>
      <c r="GX7455" s="81">
        <v>0</v>
      </c>
      <c r="GY7455" s="81">
        <v>0</v>
      </c>
      <c r="GZ7455" s="81">
        <v>0</v>
      </c>
    </row>
    <row r="7456" spans="98:208" x14ac:dyDescent="0.25">
      <c r="CT7456" s="81" t="s">
        <v>155</v>
      </c>
      <c r="CU7456" s="81" t="s">
        <v>508</v>
      </c>
      <c r="CV7456" s="81" t="s">
        <v>457</v>
      </c>
      <c r="CW7456" s="81">
        <v>2024</v>
      </c>
      <c r="CX7456" s="81">
        <v>0</v>
      </c>
      <c r="CY7456" s="81">
        <v>0</v>
      </c>
      <c r="CZ7456" s="81">
        <v>0</v>
      </c>
      <c r="DA7456" s="81">
        <v>0</v>
      </c>
      <c r="DB7456" s="81">
        <v>14664.63755643864</v>
      </c>
      <c r="DC7456" s="81">
        <v>233.2300768079713</v>
      </c>
      <c r="DD7456" s="81">
        <v>8896.5159934298172</v>
      </c>
      <c r="DE7456" s="81">
        <v>5534.8914862008542</v>
      </c>
      <c r="DF7456" s="81">
        <v>2.6002430136063586</v>
      </c>
      <c r="DG7456" s="81">
        <v>2.6002430136063586</v>
      </c>
      <c r="DH7456" s="81">
        <v>2.6002430136063586</v>
      </c>
      <c r="DI7456" s="81">
        <v>2.6002430136063586</v>
      </c>
      <c r="DJ7456" s="81">
        <v>1.6866850247219931E-6</v>
      </c>
      <c r="DL7456" s="81">
        <v>0</v>
      </c>
      <c r="DM7456" s="81">
        <v>4.3857909516878309E-6</v>
      </c>
      <c r="DN7456" s="81">
        <v>4.3857909516878309E-6</v>
      </c>
      <c r="DO7456" s="81">
        <v>0</v>
      </c>
      <c r="DP7456" s="81">
        <v>4.3857909516878309E-6</v>
      </c>
      <c r="DQ7456" s="81">
        <v>4.3857909516878309E-6</v>
      </c>
      <c r="DR7456" s="81">
        <v>0</v>
      </c>
      <c r="DS7456" s="81">
        <v>4.3857909516878309E-6</v>
      </c>
      <c r="DT7456" s="81">
        <v>4.3857909516878309E-6</v>
      </c>
      <c r="DU7456" s="81">
        <v>0</v>
      </c>
      <c r="DV7456" s="81">
        <v>4.3857909516878309E-6</v>
      </c>
      <c r="DW7456" s="81">
        <v>4.3857909516878309E-6</v>
      </c>
      <c r="GE7456" s="81" t="s">
        <v>449</v>
      </c>
      <c r="GF7456" s="81" t="s">
        <v>155</v>
      </c>
      <c r="GG7456" s="81" t="s">
        <v>467</v>
      </c>
      <c r="GH7456" s="81" t="s">
        <v>459</v>
      </c>
      <c r="GI7456" s="81">
        <v>2020</v>
      </c>
      <c r="GJ7456" s="81" t="s">
        <v>201</v>
      </c>
      <c r="GK7456" s="81">
        <v>0.69641821681224048</v>
      </c>
      <c r="GL7456" s="81">
        <v>489.35553099999998</v>
      </c>
      <c r="GM7456" s="81">
        <v>2020</v>
      </c>
      <c r="GN7456" s="81" t="s">
        <v>173</v>
      </c>
      <c r="GO7456" s="81">
        <v>1.1148832299820636E-2</v>
      </c>
      <c r="GP7456" s="81">
        <v>10</v>
      </c>
      <c r="GQ7456" s="81">
        <v>0</v>
      </c>
      <c r="GR7456" s="81" t="s">
        <v>448</v>
      </c>
      <c r="GS7456" s="81">
        <v>1.1148832299820636E-2</v>
      </c>
      <c r="GT7456" s="81">
        <v>7.7642499097797975E-3</v>
      </c>
      <c r="GU7456" s="81">
        <v>0</v>
      </c>
      <c r="GV7456" s="81">
        <v>0</v>
      </c>
      <c r="GW7456" s="81">
        <v>0</v>
      </c>
      <c r="GX7456" s="81">
        <v>0</v>
      </c>
      <c r="GY7456" s="81">
        <v>0</v>
      </c>
      <c r="GZ7456" s="81">
        <v>0</v>
      </c>
    </row>
    <row r="7457" spans="98:208" x14ac:dyDescent="0.25">
      <c r="CT7457" s="81" t="s">
        <v>155</v>
      </c>
      <c r="CU7457" s="81" t="s">
        <v>508</v>
      </c>
      <c r="CV7457" s="81" t="s">
        <v>457</v>
      </c>
      <c r="CW7457" s="81">
        <v>2025</v>
      </c>
      <c r="CX7457" s="81">
        <v>0</v>
      </c>
      <c r="CY7457" s="81">
        <v>0</v>
      </c>
      <c r="CZ7457" s="81">
        <v>0</v>
      </c>
      <c r="DA7457" s="81">
        <v>0</v>
      </c>
      <c r="DB7457" s="81">
        <v>14664.63755643864</v>
      </c>
      <c r="DC7457" s="81">
        <v>233.2300768079713</v>
      </c>
      <c r="DD7457" s="81">
        <v>8896.5159934298172</v>
      </c>
      <c r="DE7457" s="81">
        <v>5534.8914862008542</v>
      </c>
      <c r="DF7457" s="81">
        <v>2.6002430136063586</v>
      </c>
      <c r="DG7457" s="81">
        <v>2.6002430136063586</v>
      </c>
      <c r="DH7457" s="81">
        <v>2.6002430136063586</v>
      </c>
      <c r="DI7457" s="81">
        <v>2.6002430136063586</v>
      </c>
      <c r="DJ7457" s="81">
        <v>1.6866850247219931E-6</v>
      </c>
      <c r="DL7457" s="81">
        <v>0</v>
      </c>
      <c r="DM7457" s="81">
        <v>4.3857909516878309E-6</v>
      </c>
      <c r="DN7457" s="81">
        <v>4.3857909516878309E-6</v>
      </c>
      <c r="DO7457" s="81">
        <v>0</v>
      </c>
      <c r="DP7457" s="81">
        <v>4.3857909516878309E-6</v>
      </c>
      <c r="DQ7457" s="81">
        <v>4.3857909516878309E-6</v>
      </c>
      <c r="DR7457" s="81">
        <v>0</v>
      </c>
      <c r="DS7457" s="81">
        <v>4.3857909516878309E-6</v>
      </c>
      <c r="DT7457" s="81">
        <v>4.3857909516878309E-6</v>
      </c>
      <c r="DU7457" s="81">
        <v>0</v>
      </c>
      <c r="DV7457" s="81">
        <v>4.3857909516878309E-6</v>
      </c>
      <c r="DW7457" s="81">
        <v>4.3857909516878309E-6</v>
      </c>
      <c r="GE7457" s="81" t="s">
        <v>449</v>
      </c>
      <c r="GF7457" s="81" t="s">
        <v>155</v>
      </c>
      <c r="GG7457" s="81" t="s">
        <v>467</v>
      </c>
      <c r="GH7457" s="81" t="s">
        <v>460</v>
      </c>
      <c r="GI7457" s="81">
        <v>2020</v>
      </c>
      <c r="GJ7457" s="81" t="s">
        <v>201</v>
      </c>
      <c r="GK7457" s="81">
        <v>3.6425060683954437E-2</v>
      </c>
      <c r="GL7457" s="81">
        <v>489.35553099999998</v>
      </c>
      <c r="GM7457" s="81">
        <v>2020</v>
      </c>
      <c r="GN7457" s="81" t="s">
        <v>173</v>
      </c>
      <c r="GO7457" s="81">
        <v>1.1148832299820636E-2</v>
      </c>
      <c r="GP7457" s="81">
        <v>10</v>
      </c>
      <c r="GQ7457" s="81">
        <v>0</v>
      </c>
      <c r="GR7457" s="81" t="s">
        <v>448</v>
      </c>
      <c r="GS7457" s="81">
        <v>1.1148832299820636E-2</v>
      </c>
      <c r="GT7457" s="81">
        <v>4.0609689307619801E-4</v>
      </c>
      <c r="GU7457" s="81">
        <v>0</v>
      </c>
      <c r="GV7457" s="81">
        <v>0</v>
      </c>
      <c r="GW7457" s="81">
        <v>0</v>
      </c>
      <c r="GX7457" s="81">
        <v>0</v>
      </c>
      <c r="GY7457" s="81">
        <v>0</v>
      </c>
      <c r="GZ7457" s="81">
        <v>0</v>
      </c>
    </row>
    <row r="7458" spans="98:208" x14ac:dyDescent="0.25">
      <c r="CT7458" s="81" t="s">
        <v>155</v>
      </c>
      <c r="CU7458" s="81" t="s">
        <v>508</v>
      </c>
      <c r="CV7458" s="81" t="s">
        <v>457</v>
      </c>
      <c r="CW7458" s="81">
        <v>2026</v>
      </c>
      <c r="CX7458" s="81">
        <v>0</v>
      </c>
      <c r="CY7458" s="81">
        <v>0</v>
      </c>
      <c r="CZ7458" s="81">
        <v>0</v>
      </c>
      <c r="DA7458" s="81">
        <v>0</v>
      </c>
      <c r="DB7458" s="81">
        <v>14664.63755643864</v>
      </c>
      <c r="DC7458" s="81">
        <v>233.2300768079713</v>
      </c>
      <c r="DD7458" s="81">
        <v>8896.5159934298172</v>
      </c>
      <c r="DE7458" s="81">
        <v>5534.8914862008542</v>
      </c>
      <c r="DF7458" s="81">
        <v>2.6002430136063586</v>
      </c>
      <c r="DG7458" s="81">
        <v>2.6002430136063586</v>
      </c>
      <c r="DH7458" s="81">
        <v>2.6002430136063586</v>
      </c>
      <c r="DI7458" s="81">
        <v>2.6002430136063586</v>
      </c>
      <c r="DJ7458" s="81">
        <v>1.6866850247219931E-6</v>
      </c>
      <c r="DL7458" s="81">
        <v>0</v>
      </c>
      <c r="DM7458" s="81">
        <v>4.3857909516878309E-6</v>
      </c>
      <c r="DN7458" s="81">
        <v>4.3857909516878309E-6</v>
      </c>
      <c r="DO7458" s="81">
        <v>0</v>
      </c>
      <c r="DP7458" s="81">
        <v>4.3857909516878309E-6</v>
      </c>
      <c r="DQ7458" s="81">
        <v>4.3857909516878309E-6</v>
      </c>
      <c r="DR7458" s="81">
        <v>0</v>
      </c>
      <c r="DS7458" s="81">
        <v>4.3857909516878309E-6</v>
      </c>
      <c r="DT7458" s="81">
        <v>4.3857909516878309E-6</v>
      </c>
      <c r="DU7458" s="81">
        <v>0</v>
      </c>
      <c r="DV7458" s="81">
        <v>4.3857909516878309E-6</v>
      </c>
      <c r="DW7458" s="81">
        <v>4.3857909516878309E-6</v>
      </c>
      <c r="GE7458" s="81" t="s">
        <v>449</v>
      </c>
      <c r="GF7458" s="81" t="s">
        <v>155</v>
      </c>
      <c r="GG7458" s="81" t="s">
        <v>467</v>
      </c>
      <c r="GH7458" s="81" t="s">
        <v>461</v>
      </c>
      <c r="GI7458" s="81">
        <v>2020</v>
      </c>
      <c r="GJ7458" s="81" t="s">
        <v>201</v>
      </c>
      <c r="GK7458" s="81">
        <v>222.22942162783249</v>
      </c>
      <c r="GL7458" s="81">
        <v>489.35553099999998</v>
      </c>
      <c r="GM7458" s="81">
        <v>2020</v>
      </c>
      <c r="GN7458" s="81" t="s">
        <v>173</v>
      </c>
      <c r="GO7458" s="81">
        <v>1.1148832299820636E-2</v>
      </c>
      <c r="GP7458" s="81">
        <v>10</v>
      </c>
      <c r="GQ7458" s="81">
        <v>0</v>
      </c>
      <c r="GR7458" s="81" t="s">
        <v>448</v>
      </c>
      <c r="GS7458" s="81">
        <v>1.1148832299820636E-2</v>
      </c>
      <c r="GT7458" s="81">
        <v>2.4775985538148375</v>
      </c>
      <c r="GU7458" s="81">
        <v>0</v>
      </c>
      <c r="GV7458" s="81">
        <v>0</v>
      </c>
      <c r="GW7458" s="81">
        <v>0</v>
      </c>
      <c r="GX7458" s="81">
        <v>0</v>
      </c>
      <c r="GY7458" s="81">
        <v>0</v>
      </c>
      <c r="GZ7458" s="81">
        <v>0</v>
      </c>
    </row>
    <row r="7459" spans="98:208" x14ac:dyDescent="0.25">
      <c r="CT7459" s="81" t="s">
        <v>155</v>
      </c>
      <c r="CU7459" s="81" t="s">
        <v>508</v>
      </c>
      <c r="CV7459" s="81" t="s">
        <v>457</v>
      </c>
      <c r="CW7459" s="81">
        <v>2027</v>
      </c>
      <c r="CX7459" s="81">
        <v>0</v>
      </c>
      <c r="CY7459" s="81">
        <v>0</v>
      </c>
      <c r="CZ7459" s="81">
        <v>0</v>
      </c>
      <c r="DA7459" s="81">
        <v>0</v>
      </c>
      <c r="DB7459" s="81">
        <v>14664.63755643864</v>
      </c>
      <c r="DC7459" s="81">
        <v>233.2300768079713</v>
      </c>
      <c r="DD7459" s="81">
        <v>8896.5159934298172</v>
      </c>
      <c r="DE7459" s="81">
        <v>5534.8914862008542</v>
      </c>
      <c r="DF7459" s="81">
        <v>2.6002430136063586</v>
      </c>
      <c r="DG7459" s="81">
        <v>2.6002430136063586</v>
      </c>
      <c r="DH7459" s="81">
        <v>2.6002430136063586</v>
      </c>
      <c r="DI7459" s="81">
        <v>2.6002430136063586</v>
      </c>
      <c r="DJ7459" s="81">
        <v>1.6866850247219931E-6</v>
      </c>
      <c r="DL7459" s="81">
        <v>0</v>
      </c>
      <c r="DM7459" s="81">
        <v>4.3857909516878309E-6</v>
      </c>
      <c r="DN7459" s="81">
        <v>4.3857909516878309E-6</v>
      </c>
      <c r="DO7459" s="81">
        <v>0</v>
      </c>
      <c r="DP7459" s="81">
        <v>4.3857909516878309E-6</v>
      </c>
      <c r="DQ7459" s="81">
        <v>4.3857909516878309E-6</v>
      </c>
      <c r="DR7459" s="81">
        <v>0</v>
      </c>
      <c r="DS7459" s="81">
        <v>4.3857909516878309E-6</v>
      </c>
      <c r="DT7459" s="81">
        <v>4.3857909516878309E-6</v>
      </c>
      <c r="DU7459" s="81">
        <v>0</v>
      </c>
      <c r="DV7459" s="81">
        <v>4.3857909516878309E-6</v>
      </c>
      <c r="DW7459" s="81">
        <v>4.3857909516878309E-6</v>
      </c>
      <c r="GE7459" s="81" t="s">
        <v>449</v>
      </c>
      <c r="GF7459" s="81" t="s">
        <v>155</v>
      </c>
      <c r="GG7459" s="81" t="s">
        <v>467</v>
      </c>
      <c r="GH7459" s="81" t="s">
        <v>451</v>
      </c>
      <c r="GI7459" s="81">
        <v>2020</v>
      </c>
      <c r="GJ7459" s="81" t="s">
        <v>201</v>
      </c>
      <c r="GK7459" s="81">
        <v>222.2294216278645</v>
      </c>
      <c r="GL7459" s="81">
        <v>489.35553099999998</v>
      </c>
      <c r="GM7459" s="81">
        <v>2020</v>
      </c>
      <c r="GN7459" s="81" t="s">
        <v>173</v>
      </c>
      <c r="GO7459" s="81">
        <v>1.1148832299820636E-2</v>
      </c>
      <c r="GP7459" s="81">
        <v>10</v>
      </c>
      <c r="GQ7459" s="81">
        <v>0</v>
      </c>
      <c r="GR7459" s="81" t="s">
        <v>448</v>
      </c>
      <c r="GS7459" s="81">
        <v>1.1148832299820636E-2</v>
      </c>
      <c r="GT7459" s="81">
        <v>2.4775985538151946</v>
      </c>
      <c r="GU7459" s="81">
        <v>0</v>
      </c>
      <c r="GV7459" s="81">
        <v>0</v>
      </c>
      <c r="GW7459" s="81">
        <v>0</v>
      </c>
      <c r="GX7459" s="81">
        <v>0</v>
      </c>
      <c r="GY7459" s="81">
        <v>0</v>
      </c>
      <c r="GZ7459" s="81">
        <v>0</v>
      </c>
    </row>
    <row r="7460" spans="98:208" x14ac:dyDescent="0.25">
      <c r="CT7460" s="81" t="s">
        <v>155</v>
      </c>
      <c r="CU7460" s="81" t="s">
        <v>508</v>
      </c>
      <c r="CV7460" s="81" t="s">
        <v>457</v>
      </c>
      <c r="CW7460" s="81">
        <v>2028</v>
      </c>
      <c r="CX7460" s="81">
        <v>0</v>
      </c>
      <c r="CY7460" s="81">
        <v>0</v>
      </c>
      <c r="CZ7460" s="81">
        <v>0</v>
      </c>
      <c r="DA7460" s="81">
        <v>0</v>
      </c>
      <c r="DB7460" s="81">
        <v>15317.990942818071</v>
      </c>
      <c r="DC7460" s="81">
        <v>247.27299216498099</v>
      </c>
      <c r="DD7460" s="81">
        <v>9287.6490955457721</v>
      </c>
      <c r="DE7460" s="81">
        <v>5783.0688551073208</v>
      </c>
      <c r="DF7460" s="81">
        <v>2.7568051219222358</v>
      </c>
      <c r="DG7460" s="81">
        <v>2.7568051219222358</v>
      </c>
      <c r="DH7460" s="81">
        <v>2.7568051219222358</v>
      </c>
      <c r="DI7460" s="81">
        <v>2.7568051219222358</v>
      </c>
      <c r="DJ7460" s="81">
        <v>1.6866850247219931E-6</v>
      </c>
      <c r="DL7460" s="81">
        <v>0</v>
      </c>
      <c r="DM7460" s="81">
        <v>4.649861915223123E-6</v>
      </c>
      <c r="DN7460" s="81">
        <v>4.649861915223123E-6</v>
      </c>
      <c r="DO7460" s="81">
        <v>0</v>
      </c>
      <c r="DP7460" s="81">
        <v>4.649861915223123E-6</v>
      </c>
      <c r="DQ7460" s="81">
        <v>4.649861915223123E-6</v>
      </c>
      <c r="DR7460" s="81">
        <v>0</v>
      </c>
      <c r="DS7460" s="81">
        <v>4.649861915223123E-6</v>
      </c>
      <c r="DT7460" s="81">
        <v>4.649861915223123E-6</v>
      </c>
      <c r="DU7460" s="81">
        <v>0</v>
      </c>
      <c r="DV7460" s="81">
        <v>4.649861915223123E-6</v>
      </c>
      <c r="DW7460" s="81">
        <v>4.649861915223123E-6</v>
      </c>
      <c r="GE7460" s="81" t="s">
        <v>449</v>
      </c>
      <c r="GF7460" s="81" t="s">
        <v>155</v>
      </c>
      <c r="GG7460" s="81" t="s">
        <v>467</v>
      </c>
      <c r="GH7460" s="81" t="s">
        <v>452</v>
      </c>
      <c r="GI7460" s="81">
        <v>2020</v>
      </c>
      <c r="GJ7460" s="81" t="s">
        <v>201</v>
      </c>
      <c r="GK7460" s="81">
        <v>0.6964182168122286</v>
      </c>
      <c r="GL7460" s="81">
        <v>489.35553099999998</v>
      </c>
      <c r="GM7460" s="81">
        <v>2020</v>
      </c>
      <c r="GN7460" s="81" t="s">
        <v>173</v>
      </c>
      <c r="GO7460" s="81">
        <v>1.1148832299820636E-2</v>
      </c>
      <c r="GP7460" s="81">
        <v>10</v>
      </c>
      <c r="GQ7460" s="81">
        <v>0</v>
      </c>
      <c r="GR7460" s="81" t="s">
        <v>448</v>
      </c>
      <c r="GS7460" s="81">
        <v>1.1148832299820636E-2</v>
      </c>
      <c r="GT7460" s="81">
        <v>7.7642499097796648E-3</v>
      </c>
      <c r="GU7460" s="81">
        <v>0</v>
      </c>
      <c r="GV7460" s="81">
        <v>0</v>
      </c>
      <c r="GW7460" s="81">
        <v>0</v>
      </c>
      <c r="GX7460" s="81">
        <v>0</v>
      </c>
      <c r="GY7460" s="81">
        <v>0</v>
      </c>
      <c r="GZ7460" s="81">
        <v>0</v>
      </c>
    </row>
    <row r="7461" spans="98:208" x14ac:dyDescent="0.25">
      <c r="CT7461" s="81" t="s">
        <v>155</v>
      </c>
      <c r="CU7461" s="81" t="s">
        <v>508</v>
      </c>
      <c r="CV7461" s="81" t="s">
        <v>457</v>
      </c>
      <c r="CW7461" s="81">
        <v>2029</v>
      </c>
      <c r="CX7461" s="81">
        <v>0</v>
      </c>
      <c r="CY7461" s="81">
        <v>0</v>
      </c>
      <c r="CZ7461" s="81">
        <v>0</v>
      </c>
      <c r="DA7461" s="81">
        <v>0</v>
      </c>
      <c r="DB7461" s="81">
        <v>15317.990942818071</v>
      </c>
      <c r="DC7461" s="81">
        <v>247.27299216498099</v>
      </c>
      <c r="DD7461" s="81">
        <v>9287.6490955457721</v>
      </c>
      <c r="DE7461" s="81">
        <v>5783.0688551073208</v>
      </c>
      <c r="DF7461" s="81">
        <v>2.7568051219222358</v>
      </c>
      <c r="DG7461" s="81">
        <v>2.7568051219222358</v>
      </c>
      <c r="DH7461" s="81">
        <v>2.7568051219222358</v>
      </c>
      <c r="DI7461" s="81">
        <v>2.7568051219222358</v>
      </c>
      <c r="DJ7461" s="81">
        <v>1.6866850247219931E-6</v>
      </c>
      <c r="DL7461" s="81">
        <v>0</v>
      </c>
      <c r="DM7461" s="81">
        <v>4.649861915223123E-6</v>
      </c>
      <c r="DN7461" s="81">
        <v>4.649861915223123E-6</v>
      </c>
      <c r="DO7461" s="81">
        <v>0</v>
      </c>
      <c r="DP7461" s="81">
        <v>4.649861915223123E-6</v>
      </c>
      <c r="DQ7461" s="81">
        <v>4.649861915223123E-6</v>
      </c>
      <c r="DR7461" s="81">
        <v>0</v>
      </c>
      <c r="DS7461" s="81">
        <v>4.649861915223123E-6</v>
      </c>
      <c r="DT7461" s="81">
        <v>4.649861915223123E-6</v>
      </c>
      <c r="DU7461" s="81">
        <v>0</v>
      </c>
      <c r="DV7461" s="81">
        <v>4.649861915223123E-6</v>
      </c>
      <c r="DW7461" s="81">
        <v>4.649861915223123E-6</v>
      </c>
      <c r="GE7461" s="81" t="s">
        <v>449</v>
      </c>
      <c r="GF7461" s="81" t="s">
        <v>155</v>
      </c>
      <c r="GG7461" s="81" t="s">
        <v>467</v>
      </c>
      <c r="GH7461" s="81" t="s">
        <v>453</v>
      </c>
      <c r="GI7461" s="81">
        <v>2020</v>
      </c>
      <c r="GJ7461" s="81" t="s">
        <v>201</v>
      </c>
      <c r="GK7461" s="81">
        <v>3.6425060683954361E-2</v>
      </c>
      <c r="GL7461" s="81">
        <v>489.35553099999998</v>
      </c>
      <c r="GM7461" s="81">
        <v>2020</v>
      </c>
      <c r="GN7461" s="81" t="s">
        <v>173</v>
      </c>
      <c r="GO7461" s="81">
        <v>1.1148832299820636E-2</v>
      </c>
      <c r="GP7461" s="81">
        <v>10</v>
      </c>
      <c r="GQ7461" s="81">
        <v>0</v>
      </c>
      <c r="GR7461" s="81" t="s">
        <v>448</v>
      </c>
      <c r="GS7461" s="81">
        <v>1.1148832299820636E-2</v>
      </c>
      <c r="GT7461" s="81">
        <v>4.0609689307619714E-4</v>
      </c>
      <c r="GU7461" s="81">
        <v>0</v>
      </c>
      <c r="GV7461" s="81">
        <v>0</v>
      </c>
      <c r="GW7461" s="81">
        <v>0</v>
      </c>
      <c r="GX7461" s="81">
        <v>0</v>
      </c>
      <c r="GY7461" s="81">
        <v>0</v>
      </c>
      <c r="GZ7461" s="81">
        <v>0</v>
      </c>
    </row>
    <row r="7462" spans="98:208" x14ac:dyDescent="0.25">
      <c r="CT7462" s="81" t="s">
        <v>155</v>
      </c>
      <c r="CU7462" s="81" t="s">
        <v>508</v>
      </c>
      <c r="CV7462" s="81" t="s">
        <v>457</v>
      </c>
      <c r="CW7462" s="81">
        <v>2030</v>
      </c>
      <c r="CX7462" s="81">
        <v>0</v>
      </c>
      <c r="CY7462" s="81">
        <v>0</v>
      </c>
      <c r="CZ7462" s="81">
        <v>0</v>
      </c>
      <c r="DA7462" s="81">
        <v>0</v>
      </c>
      <c r="DB7462" s="81">
        <v>15317.990942818071</v>
      </c>
      <c r="DC7462" s="81">
        <v>247.27299216498099</v>
      </c>
      <c r="DD7462" s="81">
        <v>9287.6490955457721</v>
      </c>
      <c r="DE7462" s="81">
        <v>5783.0688551073208</v>
      </c>
      <c r="DF7462" s="81">
        <v>0</v>
      </c>
      <c r="DG7462" s="81">
        <v>2.7568051219222358</v>
      </c>
      <c r="DH7462" s="81">
        <v>2.7568051219222358</v>
      </c>
      <c r="DI7462" s="81">
        <v>2.7568051219222358</v>
      </c>
      <c r="DJ7462" s="81">
        <v>1.6866850247219931E-6</v>
      </c>
      <c r="DL7462" s="81">
        <v>0</v>
      </c>
      <c r="DM7462" s="81">
        <v>0</v>
      </c>
      <c r="DN7462" s="81">
        <v>0</v>
      </c>
      <c r="DO7462" s="81">
        <v>0</v>
      </c>
      <c r="DP7462" s="81">
        <v>4.649861915223123E-6</v>
      </c>
      <c r="DQ7462" s="81">
        <v>4.649861915223123E-6</v>
      </c>
      <c r="DR7462" s="81">
        <v>0</v>
      </c>
      <c r="DS7462" s="81">
        <v>4.649861915223123E-6</v>
      </c>
      <c r="DT7462" s="81">
        <v>4.649861915223123E-6</v>
      </c>
      <c r="DU7462" s="81">
        <v>0</v>
      </c>
      <c r="DV7462" s="81">
        <v>4.649861915223123E-6</v>
      </c>
      <c r="DW7462" s="81">
        <v>4.649861915223123E-6</v>
      </c>
      <c r="GE7462" s="81" t="s">
        <v>449</v>
      </c>
      <c r="GF7462" s="81" t="s">
        <v>155</v>
      </c>
      <c r="GG7462" s="81" t="s">
        <v>467</v>
      </c>
      <c r="GH7462" s="81" t="s">
        <v>454</v>
      </c>
      <c r="GI7462" s="81">
        <v>2020</v>
      </c>
      <c r="GJ7462" s="81" t="s">
        <v>201</v>
      </c>
      <c r="GK7462" s="81">
        <v>409.22373582044048</v>
      </c>
      <c r="GL7462" s="81">
        <v>489.35553099999998</v>
      </c>
      <c r="GM7462" s="81">
        <v>2020</v>
      </c>
      <c r="GN7462" s="81" t="s">
        <v>173</v>
      </c>
      <c r="GO7462" s="81">
        <v>1.1148832299820636E-2</v>
      </c>
      <c r="GP7462" s="81">
        <v>10</v>
      </c>
      <c r="GQ7462" s="81">
        <v>0</v>
      </c>
      <c r="GR7462" s="81" t="s">
        <v>448</v>
      </c>
      <c r="GS7462" s="81">
        <v>1.1148832299820636E-2</v>
      </c>
      <c r="GT7462" s="81">
        <v>4.5623668037681941</v>
      </c>
      <c r="GU7462" s="81">
        <v>0</v>
      </c>
      <c r="GV7462" s="81">
        <v>0</v>
      </c>
      <c r="GW7462" s="81">
        <v>0</v>
      </c>
      <c r="GX7462" s="81">
        <v>0</v>
      </c>
      <c r="GY7462" s="81">
        <v>0</v>
      </c>
      <c r="GZ7462" s="81">
        <v>0</v>
      </c>
    </row>
    <row r="7463" spans="98:208" x14ac:dyDescent="0.25">
      <c r="CT7463" s="81" t="s">
        <v>155</v>
      </c>
      <c r="CU7463" s="81" t="s">
        <v>508</v>
      </c>
      <c r="CV7463" s="81" t="s">
        <v>457</v>
      </c>
      <c r="CW7463" s="81">
        <v>2031</v>
      </c>
      <c r="CX7463" s="81">
        <v>0</v>
      </c>
      <c r="CY7463" s="81">
        <v>0</v>
      </c>
      <c r="CZ7463" s="81">
        <v>0</v>
      </c>
      <c r="DA7463" s="81">
        <v>0</v>
      </c>
      <c r="DB7463" s="81">
        <v>15317.990942818071</v>
      </c>
      <c r="DC7463" s="81">
        <v>247.27299216498099</v>
      </c>
      <c r="DD7463" s="81">
        <v>9287.6490955457721</v>
      </c>
      <c r="DE7463" s="81">
        <v>5783.0688551073208</v>
      </c>
      <c r="DF7463" s="81">
        <v>0</v>
      </c>
      <c r="DG7463" s="81">
        <v>0</v>
      </c>
      <c r="DH7463" s="81">
        <v>2.7568051219222358</v>
      </c>
      <c r="DI7463" s="81">
        <v>2.7568051219222358</v>
      </c>
      <c r="DJ7463" s="81">
        <v>1.6866850247219931E-6</v>
      </c>
      <c r="DL7463" s="81">
        <v>0</v>
      </c>
      <c r="DM7463" s="81">
        <v>0</v>
      </c>
      <c r="DN7463" s="81">
        <v>0</v>
      </c>
      <c r="DO7463" s="81">
        <v>0</v>
      </c>
      <c r="DP7463" s="81">
        <v>0</v>
      </c>
      <c r="DQ7463" s="81">
        <v>0</v>
      </c>
      <c r="DR7463" s="81">
        <v>0</v>
      </c>
      <c r="DS7463" s="81">
        <v>4.649861915223123E-6</v>
      </c>
      <c r="DT7463" s="81">
        <v>4.649861915223123E-6</v>
      </c>
      <c r="DU7463" s="81">
        <v>0</v>
      </c>
      <c r="DV7463" s="81">
        <v>4.649861915223123E-6</v>
      </c>
      <c r="DW7463" s="81">
        <v>4.649861915223123E-6</v>
      </c>
      <c r="GE7463" s="81" t="s">
        <v>449</v>
      </c>
      <c r="GF7463" s="81" t="s">
        <v>155</v>
      </c>
      <c r="GG7463" s="81" t="s">
        <v>467</v>
      </c>
      <c r="GH7463" s="81" t="s">
        <v>455</v>
      </c>
      <c r="GI7463" s="81">
        <v>2020</v>
      </c>
      <c r="GJ7463" s="81" t="s">
        <v>201</v>
      </c>
      <c r="GK7463" s="81">
        <v>409.22373582043991</v>
      </c>
      <c r="GL7463" s="81">
        <v>489.35553099999998</v>
      </c>
      <c r="GM7463" s="81">
        <v>2020</v>
      </c>
      <c r="GN7463" s="81" t="s">
        <v>173</v>
      </c>
      <c r="GO7463" s="81">
        <v>1.1148832299820636E-2</v>
      </c>
      <c r="GP7463" s="81">
        <v>10</v>
      </c>
      <c r="GQ7463" s="81">
        <v>0</v>
      </c>
      <c r="GR7463" s="81" t="s">
        <v>448</v>
      </c>
      <c r="GS7463" s="81">
        <v>1.1148832299820636E-2</v>
      </c>
      <c r="GT7463" s="81">
        <v>4.5623668037681879</v>
      </c>
      <c r="GU7463" s="81">
        <v>0</v>
      </c>
      <c r="GV7463" s="81">
        <v>0</v>
      </c>
      <c r="GW7463" s="81">
        <v>0</v>
      </c>
      <c r="GX7463" s="81">
        <v>0</v>
      </c>
      <c r="GY7463" s="81">
        <v>0</v>
      </c>
      <c r="GZ7463" s="81">
        <v>0</v>
      </c>
    </row>
    <row r="7464" spans="98:208" x14ac:dyDescent="0.25">
      <c r="CT7464" s="81" t="s">
        <v>155</v>
      </c>
      <c r="CU7464" s="81" t="s">
        <v>508</v>
      </c>
      <c r="CV7464" s="81" t="s">
        <v>457</v>
      </c>
      <c r="CW7464" s="81">
        <v>2032</v>
      </c>
      <c r="CX7464" s="81">
        <v>0</v>
      </c>
      <c r="CY7464" s="81">
        <v>0</v>
      </c>
      <c r="CZ7464" s="81">
        <v>0</v>
      </c>
      <c r="DA7464" s="81">
        <v>0</v>
      </c>
      <c r="DB7464" s="81">
        <v>15317.990942818071</v>
      </c>
      <c r="DC7464" s="81">
        <v>247.27299216498099</v>
      </c>
      <c r="DD7464" s="81">
        <v>9287.6490955457721</v>
      </c>
      <c r="DE7464" s="81">
        <v>5783.0688551073208</v>
      </c>
      <c r="DF7464" s="81">
        <v>0</v>
      </c>
      <c r="DG7464" s="81">
        <v>0</v>
      </c>
      <c r="DH7464" s="81">
        <v>0</v>
      </c>
      <c r="DI7464" s="81">
        <v>2.7568051219222358</v>
      </c>
      <c r="DJ7464" s="81">
        <v>1.6866850247219931E-6</v>
      </c>
      <c r="DL7464" s="81">
        <v>0</v>
      </c>
      <c r="DM7464" s="81">
        <v>0</v>
      </c>
      <c r="DN7464" s="81">
        <v>0</v>
      </c>
      <c r="DO7464" s="81">
        <v>0</v>
      </c>
      <c r="DP7464" s="81">
        <v>0</v>
      </c>
      <c r="DQ7464" s="81">
        <v>0</v>
      </c>
      <c r="DR7464" s="81">
        <v>0</v>
      </c>
      <c r="DS7464" s="81">
        <v>0</v>
      </c>
      <c r="DT7464" s="81">
        <v>0</v>
      </c>
      <c r="DU7464" s="81">
        <v>0</v>
      </c>
      <c r="DV7464" s="81">
        <v>4.649861915223123E-6</v>
      </c>
      <c r="DW7464" s="81">
        <v>4.649861915223123E-6</v>
      </c>
      <c r="GE7464" s="81" t="s">
        <v>449</v>
      </c>
      <c r="GF7464" s="81" t="s">
        <v>155</v>
      </c>
      <c r="GG7464" s="81" t="s">
        <v>468</v>
      </c>
      <c r="GH7464" s="81" t="s">
        <v>457</v>
      </c>
      <c r="GI7464" s="81">
        <v>2020</v>
      </c>
      <c r="GJ7464" s="81" t="s">
        <v>201</v>
      </c>
      <c r="GK7464" s="81">
        <v>222.22942162786251</v>
      </c>
      <c r="GL7464" s="81">
        <v>700.88254199999994</v>
      </c>
      <c r="GM7464" s="81">
        <v>2020</v>
      </c>
      <c r="GN7464" s="81" t="s">
        <v>173</v>
      </c>
      <c r="GO7464" s="81">
        <v>1.1148832299820636E-2</v>
      </c>
      <c r="GP7464" s="81">
        <v>10</v>
      </c>
      <c r="GQ7464" s="81">
        <v>0</v>
      </c>
      <c r="GR7464" s="81" t="s">
        <v>448</v>
      </c>
      <c r="GS7464" s="81">
        <v>1.1148832299820636E-2</v>
      </c>
      <c r="GT7464" s="81">
        <v>2.4775985538151724</v>
      </c>
      <c r="GU7464" s="81">
        <v>0</v>
      </c>
      <c r="GV7464" s="81">
        <v>0</v>
      </c>
      <c r="GW7464" s="81">
        <v>0</v>
      </c>
      <c r="GX7464" s="81">
        <v>0</v>
      </c>
      <c r="GY7464" s="81">
        <v>0</v>
      </c>
      <c r="GZ7464" s="81">
        <v>0</v>
      </c>
    </row>
    <row r="7465" spans="98:208" x14ac:dyDescent="0.25">
      <c r="CT7465" s="81" t="s">
        <v>155</v>
      </c>
      <c r="CU7465" s="81" t="s">
        <v>508</v>
      </c>
      <c r="CV7465" s="81" t="s">
        <v>458</v>
      </c>
      <c r="CW7465" s="81">
        <v>2020</v>
      </c>
      <c r="CX7465" s="81">
        <v>0</v>
      </c>
      <c r="CY7465" s="81">
        <v>0</v>
      </c>
      <c r="CZ7465" s="81">
        <v>0</v>
      </c>
      <c r="DA7465" s="81">
        <v>0</v>
      </c>
      <c r="DB7465" s="81">
        <v>8807.9522308769865</v>
      </c>
      <c r="DC7465" s="81">
        <v>222.229421627861</v>
      </c>
      <c r="DD7465" s="81">
        <v>8585.7228092491259</v>
      </c>
      <c r="DE7465" s="81">
        <v>0</v>
      </c>
      <c r="DF7465" s="81">
        <v>2.4775985538151559</v>
      </c>
      <c r="DG7465" s="81">
        <v>0</v>
      </c>
      <c r="DH7465" s="81">
        <v>0</v>
      </c>
      <c r="DI7465" s="81">
        <v>0</v>
      </c>
      <c r="DJ7465" s="81">
        <v>1.6866850247219931E-6</v>
      </c>
      <c r="DL7465" s="81">
        <v>0</v>
      </c>
      <c r="DM7465" s="81">
        <v>4.1789283779928902E-6</v>
      </c>
      <c r="DN7465" s="81">
        <v>4.1789283779928902E-6</v>
      </c>
      <c r="DO7465" s="81">
        <v>0</v>
      </c>
      <c r="DP7465" s="81">
        <v>0</v>
      </c>
      <c r="DQ7465" s="81">
        <v>0</v>
      </c>
      <c r="DR7465" s="81">
        <v>0</v>
      </c>
      <c r="DS7465" s="81">
        <v>0</v>
      </c>
      <c r="DT7465" s="81">
        <v>0</v>
      </c>
      <c r="DU7465" s="81">
        <v>0</v>
      </c>
      <c r="DV7465" s="81">
        <v>0</v>
      </c>
      <c r="DW7465" s="81">
        <v>0</v>
      </c>
      <c r="GE7465" s="81" t="s">
        <v>449</v>
      </c>
      <c r="GF7465" s="81" t="s">
        <v>155</v>
      </c>
      <c r="GG7465" s="81" t="s">
        <v>468</v>
      </c>
      <c r="GH7465" s="81" t="s">
        <v>458</v>
      </c>
      <c r="GI7465" s="81">
        <v>2020</v>
      </c>
      <c r="GJ7465" s="81" t="s">
        <v>201</v>
      </c>
      <c r="GK7465" s="81">
        <v>222.22942162786569</v>
      </c>
      <c r="GL7465" s="81">
        <v>700.88254199999994</v>
      </c>
      <c r="GM7465" s="81">
        <v>2020</v>
      </c>
      <c r="GN7465" s="81" t="s">
        <v>173</v>
      </c>
      <c r="GO7465" s="81">
        <v>1.1148832299820636E-2</v>
      </c>
      <c r="GP7465" s="81">
        <v>10</v>
      </c>
      <c r="GQ7465" s="81">
        <v>0</v>
      </c>
      <c r="GR7465" s="81" t="s">
        <v>448</v>
      </c>
      <c r="GS7465" s="81">
        <v>1.1148832299820636E-2</v>
      </c>
      <c r="GT7465" s="81">
        <v>2.4775985538152079</v>
      </c>
      <c r="GU7465" s="81">
        <v>0</v>
      </c>
      <c r="GV7465" s="81">
        <v>0</v>
      </c>
      <c r="GW7465" s="81">
        <v>0</v>
      </c>
      <c r="GX7465" s="81">
        <v>0</v>
      </c>
      <c r="GY7465" s="81">
        <v>0</v>
      </c>
      <c r="GZ7465" s="81">
        <v>0</v>
      </c>
    </row>
    <row r="7466" spans="98:208" x14ac:dyDescent="0.25">
      <c r="CT7466" s="81" t="s">
        <v>155</v>
      </c>
      <c r="CU7466" s="81" t="s">
        <v>508</v>
      </c>
      <c r="CV7466" s="81" t="s">
        <v>458</v>
      </c>
      <c r="CW7466" s="81">
        <v>2021</v>
      </c>
      <c r="CX7466" s="81">
        <v>0</v>
      </c>
      <c r="CY7466" s="81">
        <v>0</v>
      </c>
      <c r="CZ7466" s="81">
        <v>0</v>
      </c>
      <c r="DA7466" s="81">
        <v>0</v>
      </c>
      <c r="DB7466" s="81">
        <v>8807.9522308769865</v>
      </c>
      <c r="DC7466" s="81">
        <v>222.229421627861</v>
      </c>
      <c r="DD7466" s="81">
        <v>8585.7228092491259</v>
      </c>
      <c r="DE7466" s="81">
        <v>0</v>
      </c>
      <c r="DF7466" s="81">
        <v>2.4775985538151559</v>
      </c>
      <c r="DG7466" s="81">
        <v>2.4775985538151559</v>
      </c>
      <c r="DH7466" s="81">
        <v>0</v>
      </c>
      <c r="DI7466" s="81">
        <v>0</v>
      </c>
      <c r="DJ7466" s="81">
        <v>1.6866850247219931E-6</v>
      </c>
      <c r="DL7466" s="81">
        <v>0</v>
      </c>
      <c r="DM7466" s="81">
        <v>4.1789283779928902E-6</v>
      </c>
      <c r="DN7466" s="81">
        <v>4.1789283779928902E-6</v>
      </c>
      <c r="DO7466" s="81">
        <v>0</v>
      </c>
      <c r="DP7466" s="81">
        <v>4.1789283779928902E-6</v>
      </c>
      <c r="DQ7466" s="81">
        <v>4.1789283779928902E-6</v>
      </c>
      <c r="DR7466" s="81">
        <v>0</v>
      </c>
      <c r="DS7466" s="81">
        <v>0</v>
      </c>
      <c r="DT7466" s="81">
        <v>0</v>
      </c>
      <c r="DU7466" s="81">
        <v>0</v>
      </c>
      <c r="DV7466" s="81">
        <v>0</v>
      </c>
      <c r="DW7466" s="81">
        <v>0</v>
      </c>
      <c r="GE7466" s="81" t="s">
        <v>449</v>
      </c>
      <c r="GF7466" s="81" t="s">
        <v>155</v>
      </c>
      <c r="GG7466" s="81" t="s">
        <v>468</v>
      </c>
      <c r="GH7466" s="81" t="s">
        <v>459</v>
      </c>
      <c r="GI7466" s="81">
        <v>2020</v>
      </c>
      <c r="GJ7466" s="81" t="s">
        <v>201</v>
      </c>
      <c r="GK7466" s="81">
        <v>0.69641821681223193</v>
      </c>
      <c r="GL7466" s="81">
        <v>700.88254199999994</v>
      </c>
      <c r="GM7466" s="81">
        <v>2020</v>
      </c>
      <c r="GN7466" s="81" t="s">
        <v>173</v>
      </c>
      <c r="GO7466" s="81">
        <v>1.1148832299820636E-2</v>
      </c>
      <c r="GP7466" s="81">
        <v>10</v>
      </c>
      <c r="GQ7466" s="81">
        <v>0</v>
      </c>
      <c r="GR7466" s="81" t="s">
        <v>448</v>
      </c>
      <c r="GS7466" s="81">
        <v>1.1148832299820636E-2</v>
      </c>
      <c r="GT7466" s="81">
        <v>7.7642499097797021E-3</v>
      </c>
      <c r="GU7466" s="81">
        <v>0</v>
      </c>
      <c r="GV7466" s="81">
        <v>0</v>
      </c>
      <c r="GW7466" s="81">
        <v>0</v>
      </c>
      <c r="GX7466" s="81">
        <v>0</v>
      </c>
      <c r="GY7466" s="81">
        <v>0</v>
      </c>
      <c r="GZ7466" s="81">
        <v>0</v>
      </c>
    </row>
    <row r="7467" spans="98:208" x14ac:dyDescent="0.25">
      <c r="CT7467" s="81" t="s">
        <v>155</v>
      </c>
      <c r="CU7467" s="81" t="s">
        <v>508</v>
      </c>
      <c r="CV7467" s="81" t="s">
        <v>458</v>
      </c>
      <c r="CW7467" s="81">
        <v>2022</v>
      </c>
      <c r="CX7467" s="81">
        <v>0</v>
      </c>
      <c r="CY7467" s="81">
        <v>0</v>
      </c>
      <c r="CZ7467" s="81">
        <v>0</v>
      </c>
      <c r="DA7467" s="81">
        <v>0</v>
      </c>
      <c r="DB7467" s="81">
        <v>8807.9522308769865</v>
      </c>
      <c r="DC7467" s="81">
        <v>222.229421627861</v>
      </c>
      <c r="DD7467" s="81">
        <v>8585.7228092491259</v>
      </c>
      <c r="DE7467" s="81">
        <v>0</v>
      </c>
      <c r="DF7467" s="81">
        <v>2.4775985538151559</v>
      </c>
      <c r="DG7467" s="81">
        <v>2.4775985538151559</v>
      </c>
      <c r="DH7467" s="81">
        <v>2.4775985538151559</v>
      </c>
      <c r="DI7467" s="81">
        <v>0</v>
      </c>
      <c r="DJ7467" s="81">
        <v>1.6866850247219931E-6</v>
      </c>
      <c r="DL7467" s="81">
        <v>0</v>
      </c>
      <c r="DM7467" s="81">
        <v>4.1789283779928902E-6</v>
      </c>
      <c r="DN7467" s="81">
        <v>4.1789283779928902E-6</v>
      </c>
      <c r="DO7467" s="81">
        <v>0</v>
      </c>
      <c r="DP7467" s="81">
        <v>4.1789283779928902E-6</v>
      </c>
      <c r="DQ7467" s="81">
        <v>4.1789283779928902E-6</v>
      </c>
      <c r="DR7467" s="81">
        <v>0</v>
      </c>
      <c r="DS7467" s="81">
        <v>4.1789283779928902E-6</v>
      </c>
      <c r="DT7467" s="81">
        <v>4.1789283779928902E-6</v>
      </c>
      <c r="DU7467" s="81">
        <v>0</v>
      </c>
      <c r="DV7467" s="81">
        <v>0</v>
      </c>
      <c r="DW7467" s="81">
        <v>0</v>
      </c>
      <c r="GE7467" s="81" t="s">
        <v>449</v>
      </c>
      <c r="GF7467" s="81" t="s">
        <v>155</v>
      </c>
      <c r="GG7467" s="81" t="s">
        <v>468</v>
      </c>
      <c r="GH7467" s="81" t="s">
        <v>460</v>
      </c>
      <c r="GI7467" s="81">
        <v>2020</v>
      </c>
      <c r="GJ7467" s="81" t="s">
        <v>201</v>
      </c>
      <c r="GK7467" s="81">
        <v>3.6425060683954513E-2</v>
      </c>
      <c r="GL7467" s="81">
        <v>700.88254199999994</v>
      </c>
      <c r="GM7467" s="81">
        <v>2020</v>
      </c>
      <c r="GN7467" s="81" t="s">
        <v>173</v>
      </c>
      <c r="GO7467" s="81">
        <v>1.1148832299820636E-2</v>
      </c>
      <c r="GP7467" s="81">
        <v>10</v>
      </c>
      <c r="GQ7467" s="81">
        <v>0</v>
      </c>
      <c r="GR7467" s="81" t="s">
        <v>448</v>
      </c>
      <c r="GS7467" s="81">
        <v>1.1148832299820636E-2</v>
      </c>
      <c r="GT7467" s="81">
        <v>4.0609689307619882E-4</v>
      </c>
      <c r="GU7467" s="81">
        <v>0</v>
      </c>
      <c r="GV7467" s="81">
        <v>0</v>
      </c>
      <c r="GW7467" s="81">
        <v>0</v>
      </c>
      <c r="GX7467" s="81">
        <v>0</v>
      </c>
      <c r="GY7467" s="81">
        <v>0</v>
      </c>
      <c r="GZ7467" s="81">
        <v>0</v>
      </c>
    </row>
    <row r="7468" spans="98:208" x14ac:dyDescent="0.25">
      <c r="CT7468" s="81" t="s">
        <v>155</v>
      </c>
      <c r="CU7468" s="81" t="s">
        <v>508</v>
      </c>
      <c r="CV7468" s="81" t="s">
        <v>458</v>
      </c>
      <c r="CW7468" s="81">
        <v>2023</v>
      </c>
      <c r="CX7468" s="81">
        <v>0</v>
      </c>
      <c r="CY7468" s="81">
        <v>0</v>
      </c>
      <c r="CZ7468" s="81">
        <v>0</v>
      </c>
      <c r="DA7468" s="81">
        <v>0</v>
      </c>
      <c r="DB7468" s="81">
        <v>9129.7460702377903</v>
      </c>
      <c r="DC7468" s="81">
        <v>233.2300768079713</v>
      </c>
      <c r="DD7468" s="81">
        <v>8896.5159934298172</v>
      </c>
      <c r="DE7468" s="81">
        <v>0</v>
      </c>
      <c r="DF7468" s="81">
        <v>2.6002430136063586</v>
      </c>
      <c r="DG7468" s="81">
        <v>2.6002430136063586</v>
      </c>
      <c r="DH7468" s="81">
        <v>2.6002430136063586</v>
      </c>
      <c r="DI7468" s="81">
        <v>2.6002430136063586</v>
      </c>
      <c r="DJ7468" s="81">
        <v>1.6866850247219931E-6</v>
      </c>
      <c r="DL7468" s="81">
        <v>0</v>
      </c>
      <c r="DM7468" s="81">
        <v>4.3857909516878309E-6</v>
      </c>
      <c r="DN7468" s="81">
        <v>4.3857909516878309E-6</v>
      </c>
      <c r="DO7468" s="81">
        <v>0</v>
      </c>
      <c r="DP7468" s="81">
        <v>4.3857909516878309E-6</v>
      </c>
      <c r="DQ7468" s="81">
        <v>4.3857909516878309E-6</v>
      </c>
      <c r="DR7468" s="81">
        <v>0</v>
      </c>
      <c r="DS7468" s="81">
        <v>4.3857909516878309E-6</v>
      </c>
      <c r="DT7468" s="81">
        <v>4.3857909516878309E-6</v>
      </c>
      <c r="DU7468" s="81">
        <v>0</v>
      </c>
      <c r="DV7468" s="81">
        <v>4.3857909516878309E-6</v>
      </c>
      <c r="DW7468" s="81">
        <v>4.3857909516878309E-6</v>
      </c>
      <c r="GE7468" s="81" t="s">
        <v>449</v>
      </c>
      <c r="GF7468" s="81" t="s">
        <v>155</v>
      </c>
      <c r="GG7468" s="81" t="s">
        <v>468</v>
      </c>
      <c r="GH7468" s="81" t="s">
        <v>461</v>
      </c>
      <c r="GI7468" s="81">
        <v>2020</v>
      </c>
      <c r="GJ7468" s="81" t="s">
        <v>201</v>
      </c>
      <c r="GK7468" s="81">
        <v>222.22942162783619</v>
      </c>
      <c r="GL7468" s="81">
        <v>700.88254199999994</v>
      </c>
      <c r="GM7468" s="81">
        <v>2020</v>
      </c>
      <c r="GN7468" s="81" t="s">
        <v>173</v>
      </c>
      <c r="GO7468" s="81">
        <v>1.1148832299820636E-2</v>
      </c>
      <c r="GP7468" s="81">
        <v>10</v>
      </c>
      <c r="GQ7468" s="81">
        <v>0</v>
      </c>
      <c r="GR7468" s="81" t="s">
        <v>448</v>
      </c>
      <c r="GS7468" s="81">
        <v>1.1148832299820636E-2</v>
      </c>
      <c r="GT7468" s="81">
        <v>2.4775985538148788</v>
      </c>
      <c r="GU7468" s="81">
        <v>0</v>
      </c>
      <c r="GV7468" s="81">
        <v>0</v>
      </c>
      <c r="GW7468" s="81">
        <v>0</v>
      </c>
      <c r="GX7468" s="81">
        <v>0</v>
      </c>
      <c r="GY7468" s="81">
        <v>0</v>
      </c>
      <c r="GZ7468" s="81">
        <v>0</v>
      </c>
    </row>
    <row r="7469" spans="98:208" x14ac:dyDescent="0.25">
      <c r="CT7469" s="81" t="s">
        <v>155</v>
      </c>
      <c r="CU7469" s="81" t="s">
        <v>508</v>
      </c>
      <c r="CV7469" s="81" t="s">
        <v>458</v>
      </c>
      <c r="CW7469" s="81">
        <v>2024</v>
      </c>
      <c r="CX7469" s="81">
        <v>0</v>
      </c>
      <c r="CY7469" s="81">
        <v>0</v>
      </c>
      <c r="CZ7469" s="81">
        <v>0</v>
      </c>
      <c r="DA7469" s="81">
        <v>0</v>
      </c>
      <c r="DB7469" s="81">
        <v>9129.7460702377903</v>
      </c>
      <c r="DC7469" s="81">
        <v>233.2300768079713</v>
      </c>
      <c r="DD7469" s="81">
        <v>8896.5159934298172</v>
      </c>
      <c r="DE7469" s="81">
        <v>0</v>
      </c>
      <c r="DF7469" s="81">
        <v>2.6002430136063586</v>
      </c>
      <c r="DG7469" s="81">
        <v>2.6002430136063586</v>
      </c>
      <c r="DH7469" s="81">
        <v>2.6002430136063586</v>
      </c>
      <c r="DI7469" s="81">
        <v>2.6002430136063586</v>
      </c>
      <c r="DJ7469" s="81">
        <v>1.6866850247219931E-6</v>
      </c>
      <c r="DL7469" s="81">
        <v>0</v>
      </c>
      <c r="DM7469" s="81">
        <v>4.3857909516878309E-6</v>
      </c>
      <c r="DN7469" s="81">
        <v>4.3857909516878309E-6</v>
      </c>
      <c r="DO7469" s="81">
        <v>0</v>
      </c>
      <c r="DP7469" s="81">
        <v>4.3857909516878309E-6</v>
      </c>
      <c r="DQ7469" s="81">
        <v>4.3857909516878309E-6</v>
      </c>
      <c r="DR7469" s="81">
        <v>0</v>
      </c>
      <c r="DS7469" s="81">
        <v>4.3857909516878309E-6</v>
      </c>
      <c r="DT7469" s="81">
        <v>4.3857909516878309E-6</v>
      </c>
      <c r="DU7469" s="81">
        <v>0</v>
      </c>
      <c r="DV7469" s="81">
        <v>4.3857909516878309E-6</v>
      </c>
      <c r="DW7469" s="81">
        <v>4.3857909516878309E-6</v>
      </c>
      <c r="GE7469" s="81" t="s">
        <v>449</v>
      </c>
      <c r="GF7469" s="81" t="s">
        <v>155</v>
      </c>
      <c r="GG7469" s="81" t="s">
        <v>468</v>
      </c>
      <c r="GH7469" s="81" t="s">
        <v>451</v>
      </c>
      <c r="GI7469" s="81">
        <v>2020</v>
      </c>
      <c r="GJ7469" s="81" t="s">
        <v>201</v>
      </c>
      <c r="GK7469" s="81">
        <v>222.2294216278776</v>
      </c>
      <c r="GL7469" s="81">
        <v>700.88254199999994</v>
      </c>
      <c r="GM7469" s="81">
        <v>2020</v>
      </c>
      <c r="GN7469" s="81" t="s">
        <v>173</v>
      </c>
      <c r="GO7469" s="81">
        <v>1.1148832299820636E-2</v>
      </c>
      <c r="GP7469" s="81">
        <v>10</v>
      </c>
      <c r="GQ7469" s="81">
        <v>0</v>
      </c>
      <c r="GR7469" s="81" t="s">
        <v>448</v>
      </c>
      <c r="GS7469" s="81">
        <v>1.1148832299820636E-2</v>
      </c>
      <c r="GT7469" s="81">
        <v>2.4775985538153407</v>
      </c>
      <c r="GU7469" s="81">
        <v>0</v>
      </c>
      <c r="GV7469" s="81">
        <v>0</v>
      </c>
      <c r="GW7469" s="81">
        <v>0</v>
      </c>
      <c r="GX7469" s="81">
        <v>0</v>
      </c>
      <c r="GY7469" s="81">
        <v>0</v>
      </c>
      <c r="GZ7469" s="81">
        <v>0</v>
      </c>
    </row>
    <row r="7470" spans="98:208" x14ac:dyDescent="0.25">
      <c r="CT7470" s="81" t="s">
        <v>155</v>
      </c>
      <c r="CU7470" s="81" t="s">
        <v>508</v>
      </c>
      <c r="CV7470" s="81" t="s">
        <v>458</v>
      </c>
      <c r="CW7470" s="81">
        <v>2025</v>
      </c>
      <c r="CX7470" s="81">
        <v>0</v>
      </c>
      <c r="CY7470" s="81">
        <v>0</v>
      </c>
      <c r="CZ7470" s="81">
        <v>0</v>
      </c>
      <c r="DA7470" s="81">
        <v>0</v>
      </c>
      <c r="DB7470" s="81">
        <v>9129.7460702377903</v>
      </c>
      <c r="DC7470" s="81">
        <v>233.2300768079713</v>
      </c>
      <c r="DD7470" s="81">
        <v>8896.5159934298172</v>
      </c>
      <c r="DE7470" s="81">
        <v>0</v>
      </c>
      <c r="DF7470" s="81">
        <v>2.6002430136063586</v>
      </c>
      <c r="DG7470" s="81">
        <v>2.6002430136063586</v>
      </c>
      <c r="DH7470" s="81">
        <v>2.6002430136063586</v>
      </c>
      <c r="DI7470" s="81">
        <v>2.6002430136063586</v>
      </c>
      <c r="DJ7470" s="81">
        <v>1.6866850247219931E-6</v>
      </c>
      <c r="DL7470" s="81">
        <v>0</v>
      </c>
      <c r="DM7470" s="81">
        <v>4.3857909516878309E-6</v>
      </c>
      <c r="DN7470" s="81">
        <v>4.3857909516878309E-6</v>
      </c>
      <c r="DO7470" s="81">
        <v>0</v>
      </c>
      <c r="DP7470" s="81">
        <v>4.3857909516878309E-6</v>
      </c>
      <c r="DQ7470" s="81">
        <v>4.3857909516878309E-6</v>
      </c>
      <c r="DR7470" s="81">
        <v>0</v>
      </c>
      <c r="DS7470" s="81">
        <v>4.3857909516878309E-6</v>
      </c>
      <c r="DT7470" s="81">
        <v>4.3857909516878309E-6</v>
      </c>
      <c r="DU7470" s="81">
        <v>0</v>
      </c>
      <c r="DV7470" s="81">
        <v>4.3857909516878309E-6</v>
      </c>
      <c r="DW7470" s="81">
        <v>4.3857909516878309E-6</v>
      </c>
      <c r="GE7470" s="81" t="s">
        <v>449</v>
      </c>
      <c r="GF7470" s="81" t="s">
        <v>155</v>
      </c>
      <c r="GG7470" s="81" t="s">
        <v>468</v>
      </c>
      <c r="GH7470" s="81" t="s">
        <v>452</v>
      </c>
      <c r="GI7470" s="81">
        <v>2020</v>
      </c>
      <c r="GJ7470" s="81" t="s">
        <v>201</v>
      </c>
      <c r="GK7470" s="81">
        <v>0.69641821681223082</v>
      </c>
      <c r="GL7470" s="81">
        <v>700.88254199999994</v>
      </c>
      <c r="GM7470" s="81">
        <v>2020</v>
      </c>
      <c r="GN7470" s="81" t="s">
        <v>173</v>
      </c>
      <c r="GO7470" s="81">
        <v>1.1148832299820636E-2</v>
      </c>
      <c r="GP7470" s="81">
        <v>10</v>
      </c>
      <c r="GQ7470" s="81">
        <v>0</v>
      </c>
      <c r="GR7470" s="81" t="s">
        <v>448</v>
      </c>
      <c r="GS7470" s="81">
        <v>1.1148832299820636E-2</v>
      </c>
      <c r="GT7470" s="81">
        <v>7.7642499097796899E-3</v>
      </c>
      <c r="GU7470" s="81">
        <v>0</v>
      </c>
      <c r="GV7470" s="81">
        <v>0</v>
      </c>
      <c r="GW7470" s="81">
        <v>0</v>
      </c>
      <c r="GX7470" s="81">
        <v>0</v>
      </c>
      <c r="GY7470" s="81">
        <v>0</v>
      </c>
      <c r="GZ7470" s="81">
        <v>0</v>
      </c>
    </row>
    <row r="7471" spans="98:208" x14ac:dyDescent="0.25">
      <c r="CT7471" s="81" t="s">
        <v>155</v>
      </c>
      <c r="CU7471" s="81" t="s">
        <v>508</v>
      </c>
      <c r="CV7471" s="81" t="s">
        <v>458</v>
      </c>
      <c r="CW7471" s="81">
        <v>2026</v>
      </c>
      <c r="CX7471" s="81">
        <v>0</v>
      </c>
      <c r="CY7471" s="81">
        <v>0</v>
      </c>
      <c r="CZ7471" s="81">
        <v>0</v>
      </c>
      <c r="DA7471" s="81">
        <v>0</v>
      </c>
      <c r="DB7471" s="81">
        <v>9129.7460702377903</v>
      </c>
      <c r="DC7471" s="81">
        <v>233.2300768079713</v>
      </c>
      <c r="DD7471" s="81">
        <v>8896.5159934298172</v>
      </c>
      <c r="DE7471" s="81">
        <v>0</v>
      </c>
      <c r="DF7471" s="81">
        <v>2.6002430136063586</v>
      </c>
      <c r="DG7471" s="81">
        <v>2.6002430136063586</v>
      </c>
      <c r="DH7471" s="81">
        <v>2.6002430136063586</v>
      </c>
      <c r="DI7471" s="81">
        <v>2.6002430136063586</v>
      </c>
      <c r="DJ7471" s="81">
        <v>1.6866850247219931E-6</v>
      </c>
      <c r="DL7471" s="81">
        <v>0</v>
      </c>
      <c r="DM7471" s="81">
        <v>4.3857909516878309E-6</v>
      </c>
      <c r="DN7471" s="81">
        <v>4.3857909516878309E-6</v>
      </c>
      <c r="DO7471" s="81">
        <v>0</v>
      </c>
      <c r="DP7471" s="81">
        <v>4.3857909516878309E-6</v>
      </c>
      <c r="DQ7471" s="81">
        <v>4.3857909516878309E-6</v>
      </c>
      <c r="DR7471" s="81">
        <v>0</v>
      </c>
      <c r="DS7471" s="81">
        <v>4.3857909516878309E-6</v>
      </c>
      <c r="DT7471" s="81">
        <v>4.3857909516878309E-6</v>
      </c>
      <c r="DU7471" s="81">
        <v>0</v>
      </c>
      <c r="DV7471" s="81">
        <v>4.3857909516878309E-6</v>
      </c>
      <c r="DW7471" s="81">
        <v>4.3857909516878309E-6</v>
      </c>
      <c r="GE7471" s="81" t="s">
        <v>449</v>
      </c>
      <c r="GF7471" s="81" t="s">
        <v>155</v>
      </c>
      <c r="GG7471" s="81" t="s">
        <v>468</v>
      </c>
      <c r="GH7471" s="81" t="s">
        <v>453</v>
      </c>
      <c r="GI7471" s="81">
        <v>2020</v>
      </c>
      <c r="GJ7471" s="81" t="s">
        <v>201</v>
      </c>
      <c r="GK7471" s="81">
        <v>3.6425060683954527E-2</v>
      </c>
      <c r="GL7471" s="81">
        <v>700.88254199999994</v>
      </c>
      <c r="GM7471" s="81">
        <v>2020</v>
      </c>
      <c r="GN7471" s="81" t="s">
        <v>173</v>
      </c>
      <c r="GO7471" s="81">
        <v>1.1148832299820636E-2</v>
      </c>
      <c r="GP7471" s="81">
        <v>10</v>
      </c>
      <c r="GQ7471" s="81">
        <v>0</v>
      </c>
      <c r="GR7471" s="81" t="s">
        <v>448</v>
      </c>
      <c r="GS7471" s="81">
        <v>1.1148832299820636E-2</v>
      </c>
      <c r="GT7471" s="81">
        <v>4.0609689307619898E-4</v>
      </c>
      <c r="GU7471" s="81">
        <v>0</v>
      </c>
      <c r="GV7471" s="81">
        <v>0</v>
      </c>
      <c r="GW7471" s="81">
        <v>0</v>
      </c>
      <c r="GX7471" s="81">
        <v>0</v>
      </c>
      <c r="GY7471" s="81">
        <v>0</v>
      </c>
      <c r="GZ7471" s="81">
        <v>0</v>
      </c>
    </row>
    <row r="7472" spans="98:208" x14ac:dyDescent="0.25">
      <c r="CT7472" s="81" t="s">
        <v>155</v>
      </c>
      <c r="CU7472" s="81" t="s">
        <v>508</v>
      </c>
      <c r="CV7472" s="81" t="s">
        <v>458</v>
      </c>
      <c r="CW7472" s="81">
        <v>2027</v>
      </c>
      <c r="CX7472" s="81">
        <v>0</v>
      </c>
      <c r="CY7472" s="81">
        <v>0</v>
      </c>
      <c r="CZ7472" s="81">
        <v>0</v>
      </c>
      <c r="DA7472" s="81">
        <v>0</v>
      </c>
      <c r="DB7472" s="81">
        <v>9129.7460702377903</v>
      </c>
      <c r="DC7472" s="81">
        <v>233.2300768079713</v>
      </c>
      <c r="DD7472" s="81">
        <v>8896.5159934298172</v>
      </c>
      <c r="DE7472" s="81">
        <v>0</v>
      </c>
      <c r="DF7472" s="81">
        <v>2.6002430136063586</v>
      </c>
      <c r="DG7472" s="81">
        <v>2.6002430136063586</v>
      </c>
      <c r="DH7472" s="81">
        <v>2.6002430136063586</v>
      </c>
      <c r="DI7472" s="81">
        <v>2.6002430136063586</v>
      </c>
      <c r="DJ7472" s="81">
        <v>1.6866850247219931E-6</v>
      </c>
      <c r="DL7472" s="81">
        <v>0</v>
      </c>
      <c r="DM7472" s="81">
        <v>4.3857909516878309E-6</v>
      </c>
      <c r="DN7472" s="81">
        <v>4.3857909516878309E-6</v>
      </c>
      <c r="DO7472" s="81">
        <v>0</v>
      </c>
      <c r="DP7472" s="81">
        <v>4.3857909516878309E-6</v>
      </c>
      <c r="DQ7472" s="81">
        <v>4.3857909516878309E-6</v>
      </c>
      <c r="DR7472" s="81">
        <v>0</v>
      </c>
      <c r="DS7472" s="81">
        <v>4.3857909516878309E-6</v>
      </c>
      <c r="DT7472" s="81">
        <v>4.3857909516878309E-6</v>
      </c>
      <c r="DU7472" s="81">
        <v>0</v>
      </c>
      <c r="DV7472" s="81">
        <v>4.3857909516878309E-6</v>
      </c>
      <c r="DW7472" s="81">
        <v>4.3857909516878309E-6</v>
      </c>
      <c r="GE7472" s="81" t="s">
        <v>449</v>
      </c>
      <c r="GF7472" s="81" t="s">
        <v>155</v>
      </c>
      <c r="GG7472" s="81" t="s">
        <v>468</v>
      </c>
      <c r="GH7472" s="81" t="s">
        <v>454</v>
      </c>
      <c r="GI7472" s="81">
        <v>2020</v>
      </c>
      <c r="GJ7472" s="81" t="s">
        <v>201</v>
      </c>
      <c r="GK7472" s="81">
        <v>409.22373582041263</v>
      </c>
      <c r="GL7472" s="81">
        <v>700.88254199999994</v>
      </c>
      <c r="GM7472" s="81">
        <v>2020</v>
      </c>
      <c r="GN7472" s="81" t="s">
        <v>173</v>
      </c>
      <c r="GO7472" s="81">
        <v>1.1148832299820636E-2</v>
      </c>
      <c r="GP7472" s="81">
        <v>10</v>
      </c>
      <c r="GQ7472" s="81">
        <v>0</v>
      </c>
      <c r="GR7472" s="81" t="s">
        <v>448</v>
      </c>
      <c r="GS7472" s="81">
        <v>1.1148832299820636E-2</v>
      </c>
      <c r="GT7472" s="81">
        <v>4.5623668037678833</v>
      </c>
      <c r="GU7472" s="81">
        <v>0</v>
      </c>
      <c r="GV7472" s="81">
        <v>0</v>
      </c>
      <c r="GW7472" s="81">
        <v>0</v>
      </c>
      <c r="GX7472" s="81">
        <v>0</v>
      </c>
      <c r="GY7472" s="81">
        <v>0</v>
      </c>
      <c r="GZ7472" s="81">
        <v>0</v>
      </c>
    </row>
    <row r="7473" spans="98:208" x14ac:dyDescent="0.25">
      <c r="CT7473" s="81" t="s">
        <v>155</v>
      </c>
      <c r="CU7473" s="81" t="s">
        <v>508</v>
      </c>
      <c r="CV7473" s="81" t="s">
        <v>458</v>
      </c>
      <c r="CW7473" s="81">
        <v>2028</v>
      </c>
      <c r="CX7473" s="81">
        <v>0</v>
      </c>
      <c r="CY7473" s="81">
        <v>0</v>
      </c>
      <c r="CZ7473" s="81">
        <v>0</v>
      </c>
      <c r="DA7473" s="81">
        <v>0</v>
      </c>
      <c r="DB7473" s="81">
        <v>9534.9220877107527</v>
      </c>
      <c r="DC7473" s="81">
        <v>247.27299216498099</v>
      </c>
      <c r="DD7473" s="81">
        <v>9287.6490955457721</v>
      </c>
      <c r="DE7473" s="81">
        <v>0</v>
      </c>
      <c r="DF7473" s="81">
        <v>2.7568051219222358</v>
      </c>
      <c r="DG7473" s="81">
        <v>2.7568051219222358</v>
      </c>
      <c r="DH7473" s="81">
        <v>2.7568051219222358</v>
      </c>
      <c r="DI7473" s="81">
        <v>2.7568051219222358</v>
      </c>
      <c r="DJ7473" s="81">
        <v>1.6866850247219931E-6</v>
      </c>
      <c r="DL7473" s="81">
        <v>0</v>
      </c>
      <c r="DM7473" s="81">
        <v>4.649861915223123E-6</v>
      </c>
      <c r="DN7473" s="81">
        <v>4.649861915223123E-6</v>
      </c>
      <c r="DO7473" s="81">
        <v>0</v>
      </c>
      <c r="DP7473" s="81">
        <v>4.649861915223123E-6</v>
      </c>
      <c r="DQ7473" s="81">
        <v>4.649861915223123E-6</v>
      </c>
      <c r="DR7473" s="81">
        <v>0</v>
      </c>
      <c r="DS7473" s="81">
        <v>4.649861915223123E-6</v>
      </c>
      <c r="DT7473" s="81">
        <v>4.649861915223123E-6</v>
      </c>
      <c r="DU7473" s="81">
        <v>0</v>
      </c>
      <c r="DV7473" s="81">
        <v>4.649861915223123E-6</v>
      </c>
      <c r="DW7473" s="81">
        <v>4.649861915223123E-6</v>
      </c>
      <c r="GE7473" s="81" t="s">
        <v>449</v>
      </c>
      <c r="GF7473" s="81" t="s">
        <v>155</v>
      </c>
      <c r="GG7473" s="81" t="s">
        <v>468</v>
      </c>
      <c r="GH7473" s="81" t="s">
        <v>455</v>
      </c>
      <c r="GI7473" s="81">
        <v>2020</v>
      </c>
      <c r="GJ7473" s="81" t="s">
        <v>201</v>
      </c>
      <c r="GK7473" s="81">
        <v>409.22373582044048</v>
      </c>
      <c r="GL7473" s="81">
        <v>700.88254199999994</v>
      </c>
      <c r="GM7473" s="81">
        <v>2020</v>
      </c>
      <c r="GN7473" s="81" t="s">
        <v>173</v>
      </c>
      <c r="GO7473" s="81">
        <v>1.1148832299820636E-2</v>
      </c>
      <c r="GP7473" s="81">
        <v>10</v>
      </c>
      <c r="GQ7473" s="81">
        <v>0</v>
      </c>
      <c r="GR7473" s="81" t="s">
        <v>448</v>
      </c>
      <c r="GS7473" s="81">
        <v>1.1148832299820636E-2</v>
      </c>
      <c r="GT7473" s="81">
        <v>4.5623668037681941</v>
      </c>
      <c r="GU7473" s="81">
        <v>0</v>
      </c>
      <c r="GV7473" s="81">
        <v>0</v>
      </c>
      <c r="GW7473" s="81">
        <v>0</v>
      </c>
      <c r="GX7473" s="81">
        <v>0</v>
      </c>
      <c r="GY7473" s="81">
        <v>0</v>
      </c>
      <c r="GZ7473" s="81">
        <v>0</v>
      </c>
    </row>
    <row r="7474" spans="98:208" x14ac:dyDescent="0.25">
      <c r="CT7474" s="81" t="s">
        <v>155</v>
      </c>
      <c r="CU7474" s="81" t="s">
        <v>508</v>
      </c>
      <c r="CV7474" s="81" t="s">
        <v>458</v>
      </c>
      <c r="CW7474" s="81">
        <v>2029</v>
      </c>
      <c r="CX7474" s="81">
        <v>0</v>
      </c>
      <c r="CY7474" s="81">
        <v>0</v>
      </c>
      <c r="CZ7474" s="81">
        <v>0</v>
      </c>
      <c r="DA7474" s="81">
        <v>0</v>
      </c>
      <c r="DB7474" s="81">
        <v>9534.9220877107527</v>
      </c>
      <c r="DC7474" s="81">
        <v>247.27299216498099</v>
      </c>
      <c r="DD7474" s="81">
        <v>9287.6490955457721</v>
      </c>
      <c r="DE7474" s="81">
        <v>0</v>
      </c>
      <c r="DF7474" s="81">
        <v>2.7568051219222358</v>
      </c>
      <c r="DG7474" s="81">
        <v>2.7568051219222358</v>
      </c>
      <c r="DH7474" s="81">
        <v>2.7568051219222358</v>
      </c>
      <c r="DI7474" s="81">
        <v>2.7568051219222358</v>
      </c>
      <c r="DJ7474" s="81">
        <v>1.6866850247219931E-6</v>
      </c>
      <c r="DL7474" s="81">
        <v>0</v>
      </c>
      <c r="DM7474" s="81">
        <v>4.649861915223123E-6</v>
      </c>
      <c r="DN7474" s="81">
        <v>4.649861915223123E-6</v>
      </c>
      <c r="DO7474" s="81">
        <v>0</v>
      </c>
      <c r="DP7474" s="81">
        <v>4.649861915223123E-6</v>
      </c>
      <c r="DQ7474" s="81">
        <v>4.649861915223123E-6</v>
      </c>
      <c r="DR7474" s="81">
        <v>0</v>
      </c>
      <c r="DS7474" s="81">
        <v>4.649861915223123E-6</v>
      </c>
      <c r="DT7474" s="81">
        <v>4.649861915223123E-6</v>
      </c>
      <c r="DU7474" s="81">
        <v>0</v>
      </c>
      <c r="DV7474" s="81">
        <v>4.649861915223123E-6</v>
      </c>
      <c r="DW7474" s="81">
        <v>4.649861915223123E-6</v>
      </c>
      <c r="GE7474" s="81" t="s">
        <v>449</v>
      </c>
      <c r="GF7474" s="81" t="s">
        <v>155</v>
      </c>
      <c r="GG7474" s="81" t="s">
        <v>469</v>
      </c>
      <c r="GH7474" s="81" t="s">
        <v>457</v>
      </c>
      <c r="GI7474" s="81">
        <v>2020</v>
      </c>
      <c r="GJ7474" s="81" t="s">
        <v>201</v>
      </c>
      <c r="GK7474" s="81">
        <v>222.22942162783019</v>
      </c>
      <c r="GL7474" s="81">
        <v>774.34978000000001</v>
      </c>
      <c r="GM7474" s="81">
        <v>2020</v>
      </c>
      <c r="GN7474" s="81" t="s">
        <v>173</v>
      </c>
      <c r="GO7474" s="81">
        <v>1.1148832299820636E-2</v>
      </c>
      <c r="GP7474" s="81">
        <v>10</v>
      </c>
      <c r="GQ7474" s="81">
        <v>0</v>
      </c>
      <c r="GR7474" s="81" t="s">
        <v>448</v>
      </c>
      <c r="GS7474" s="81">
        <v>1.1148832299820634E-2</v>
      </c>
      <c r="GT7474" s="81">
        <v>2.4775985538148113</v>
      </c>
      <c r="GU7474" s="81">
        <v>0</v>
      </c>
      <c r="GV7474" s="81">
        <v>0</v>
      </c>
      <c r="GW7474" s="81">
        <v>0</v>
      </c>
      <c r="GX7474" s="81">
        <v>0</v>
      </c>
      <c r="GY7474" s="81">
        <v>0</v>
      </c>
      <c r="GZ7474" s="81">
        <v>0</v>
      </c>
    </row>
    <row r="7475" spans="98:208" x14ac:dyDescent="0.25">
      <c r="CT7475" s="81" t="s">
        <v>155</v>
      </c>
      <c r="CU7475" s="81" t="s">
        <v>508</v>
      </c>
      <c r="CV7475" s="81" t="s">
        <v>458</v>
      </c>
      <c r="CW7475" s="81">
        <v>2030</v>
      </c>
      <c r="CX7475" s="81">
        <v>0</v>
      </c>
      <c r="CY7475" s="81">
        <v>0</v>
      </c>
      <c r="CZ7475" s="81">
        <v>0</v>
      </c>
      <c r="DA7475" s="81">
        <v>0</v>
      </c>
      <c r="DB7475" s="81">
        <v>9534.9220877107527</v>
      </c>
      <c r="DC7475" s="81">
        <v>247.27299216498099</v>
      </c>
      <c r="DD7475" s="81">
        <v>9287.6490955457721</v>
      </c>
      <c r="DE7475" s="81">
        <v>0</v>
      </c>
      <c r="DF7475" s="81">
        <v>0</v>
      </c>
      <c r="DG7475" s="81">
        <v>2.7568051219222358</v>
      </c>
      <c r="DH7475" s="81">
        <v>2.7568051219222358</v>
      </c>
      <c r="DI7475" s="81">
        <v>2.7568051219222358</v>
      </c>
      <c r="DJ7475" s="81">
        <v>1.6866850247219931E-6</v>
      </c>
      <c r="DL7475" s="81">
        <v>0</v>
      </c>
      <c r="DM7475" s="81">
        <v>0</v>
      </c>
      <c r="DN7475" s="81">
        <v>0</v>
      </c>
      <c r="DO7475" s="81">
        <v>0</v>
      </c>
      <c r="DP7475" s="81">
        <v>4.649861915223123E-6</v>
      </c>
      <c r="DQ7475" s="81">
        <v>4.649861915223123E-6</v>
      </c>
      <c r="DR7475" s="81">
        <v>0</v>
      </c>
      <c r="DS7475" s="81">
        <v>4.649861915223123E-6</v>
      </c>
      <c r="DT7475" s="81">
        <v>4.649861915223123E-6</v>
      </c>
      <c r="DU7475" s="81">
        <v>0</v>
      </c>
      <c r="DV7475" s="81">
        <v>4.649861915223123E-6</v>
      </c>
      <c r="DW7475" s="81">
        <v>4.649861915223123E-6</v>
      </c>
      <c r="GE7475" s="81" t="s">
        <v>449</v>
      </c>
      <c r="GF7475" s="81" t="s">
        <v>155</v>
      </c>
      <c r="GG7475" s="81" t="s">
        <v>469</v>
      </c>
      <c r="GH7475" s="81" t="s">
        <v>458</v>
      </c>
      <c r="GI7475" s="81">
        <v>2020</v>
      </c>
      <c r="GJ7475" s="81" t="s">
        <v>201</v>
      </c>
      <c r="GK7475" s="81">
        <v>222.22942162784159</v>
      </c>
      <c r="GL7475" s="81">
        <v>774.34978000000001</v>
      </c>
      <c r="GM7475" s="81">
        <v>2020</v>
      </c>
      <c r="GN7475" s="81" t="s">
        <v>173</v>
      </c>
      <c r="GO7475" s="81">
        <v>1.1148832299820636E-2</v>
      </c>
      <c r="GP7475" s="81">
        <v>10</v>
      </c>
      <c r="GQ7475" s="81">
        <v>0</v>
      </c>
      <c r="GR7475" s="81" t="s">
        <v>448</v>
      </c>
      <c r="GS7475" s="81">
        <v>1.1148832299820634E-2</v>
      </c>
      <c r="GT7475" s="81">
        <v>2.4775985538149388</v>
      </c>
      <c r="GU7475" s="81">
        <v>0</v>
      </c>
      <c r="GV7475" s="81">
        <v>0</v>
      </c>
      <c r="GW7475" s="81">
        <v>0</v>
      </c>
      <c r="GX7475" s="81">
        <v>0</v>
      </c>
      <c r="GY7475" s="81">
        <v>0</v>
      </c>
      <c r="GZ7475" s="81">
        <v>0</v>
      </c>
    </row>
    <row r="7476" spans="98:208" x14ac:dyDescent="0.25">
      <c r="CT7476" s="81" t="s">
        <v>155</v>
      </c>
      <c r="CU7476" s="81" t="s">
        <v>508</v>
      </c>
      <c r="CV7476" s="81" t="s">
        <v>458</v>
      </c>
      <c r="CW7476" s="81">
        <v>2031</v>
      </c>
      <c r="CX7476" s="81">
        <v>0</v>
      </c>
      <c r="CY7476" s="81">
        <v>0</v>
      </c>
      <c r="CZ7476" s="81">
        <v>0</v>
      </c>
      <c r="DA7476" s="81">
        <v>0</v>
      </c>
      <c r="DB7476" s="81">
        <v>9534.9220877107527</v>
      </c>
      <c r="DC7476" s="81">
        <v>247.27299216498099</v>
      </c>
      <c r="DD7476" s="81">
        <v>9287.6490955457721</v>
      </c>
      <c r="DE7476" s="81">
        <v>0</v>
      </c>
      <c r="DF7476" s="81">
        <v>0</v>
      </c>
      <c r="DG7476" s="81">
        <v>0</v>
      </c>
      <c r="DH7476" s="81">
        <v>2.7568051219222358</v>
      </c>
      <c r="DI7476" s="81">
        <v>2.7568051219222358</v>
      </c>
      <c r="DJ7476" s="81">
        <v>1.6866850247219931E-6</v>
      </c>
      <c r="DL7476" s="81">
        <v>0</v>
      </c>
      <c r="DM7476" s="81">
        <v>0</v>
      </c>
      <c r="DN7476" s="81">
        <v>0</v>
      </c>
      <c r="DO7476" s="81">
        <v>0</v>
      </c>
      <c r="DP7476" s="81">
        <v>0</v>
      </c>
      <c r="DQ7476" s="81">
        <v>0</v>
      </c>
      <c r="DR7476" s="81">
        <v>0</v>
      </c>
      <c r="DS7476" s="81">
        <v>4.649861915223123E-6</v>
      </c>
      <c r="DT7476" s="81">
        <v>4.649861915223123E-6</v>
      </c>
      <c r="DU7476" s="81">
        <v>0</v>
      </c>
      <c r="DV7476" s="81">
        <v>4.649861915223123E-6</v>
      </c>
      <c r="DW7476" s="81">
        <v>4.649861915223123E-6</v>
      </c>
      <c r="GE7476" s="81" t="s">
        <v>449</v>
      </c>
      <c r="GF7476" s="81" t="s">
        <v>155</v>
      </c>
      <c r="GG7476" s="81" t="s">
        <v>469</v>
      </c>
      <c r="GH7476" s="81" t="s">
        <v>459</v>
      </c>
      <c r="GI7476" s="81">
        <v>2020</v>
      </c>
      <c r="GJ7476" s="81" t="s">
        <v>201</v>
      </c>
      <c r="GK7476" s="81">
        <v>0.69641821681223093</v>
      </c>
      <c r="GL7476" s="81">
        <v>774.34978000000001</v>
      </c>
      <c r="GM7476" s="81">
        <v>2020</v>
      </c>
      <c r="GN7476" s="81" t="s">
        <v>173</v>
      </c>
      <c r="GO7476" s="81">
        <v>1.1148832299820636E-2</v>
      </c>
      <c r="GP7476" s="81">
        <v>10</v>
      </c>
      <c r="GQ7476" s="81">
        <v>0</v>
      </c>
      <c r="GR7476" s="81" t="s">
        <v>448</v>
      </c>
      <c r="GS7476" s="81">
        <v>1.1148832299820634E-2</v>
      </c>
      <c r="GT7476" s="81">
        <v>7.7642499097796899E-3</v>
      </c>
      <c r="GU7476" s="81">
        <v>0</v>
      </c>
      <c r="GV7476" s="81">
        <v>0</v>
      </c>
      <c r="GW7476" s="81">
        <v>0</v>
      </c>
      <c r="GX7476" s="81">
        <v>0</v>
      </c>
      <c r="GY7476" s="81">
        <v>0</v>
      </c>
      <c r="GZ7476" s="81">
        <v>0</v>
      </c>
    </row>
    <row r="7477" spans="98:208" x14ac:dyDescent="0.25">
      <c r="CT7477" s="81" t="s">
        <v>155</v>
      </c>
      <c r="CU7477" s="81" t="s">
        <v>508</v>
      </c>
      <c r="CV7477" s="81" t="s">
        <v>458</v>
      </c>
      <c r="CW7477" s="81">
        <v>2032</v>
      </c>
      <c r="CX7477" s="81">
        <v>0</v>
      </c>
      <c r="CY7477" s="81">
        <v>0</v>
      </c>
      <c r="CZ7477" s="81">
        <v>0</v>
      </c>
      <c r="DA7477" s="81">
        <v>0</v>
      </c>
      <c r="DB7477" s="81">
        <v>9534.9220877107527</v>
      </c>
      <c r="DC7477" s="81">
        <v>247.27299216498099</v>
      </c>
      <c r="DD7477" s="81">
        <v>9287.6490955457721</v>
      </c>
      <c r="DE7477" s="81">
        <v>0</v>
      </c>
      <c r="DF7477" s="81">
        <v>0</v>
      </c>
      <c r="DG7477" s="81">
        <v>0</v>
      </c>
      <c r="DH7477" s="81">
        <v>0</v>
      </c>
      <c r="DI7477" s="81">
        <v>2.7568051219222358</v>
      </c>
      <c r="DJ7477" s="81">
        <v>1.6866850247219931E-6</v>
      </c>
      <c r="DL7477" s="81">
        <v>0</v>
      </c>
      <c r="DM7477" s="81">
        <v>0</v>
      </c>
      <c r="DN7477" s="81">
        <v>0</v>
      </c>
      <c r="DO7477" s="81">
        <v>0</v>
      </c>
      <c r="DP7477" s="81">
        <v>0</v>
      </c>
      <c r="DQ7477" s="81">
        <v>0</v>
      </c>
      <c r="DR7477" s="81">
        <v>0</v>
      </c>
      <c r="DS7477" s="81">
        <v>0</v>
      </c>
      <c r="DT7477" s="81">
        <v>0</v>
      </c>
      <c r="DU7477" s="81">
        <v>0</v>
      </c>
      <c r="DV7477" s="81">
        <v>4.649861915223123E-6</v>
      </c>
      <c r="DW7477" s="81">
        <v>4.649861915223123E-6</v>
      </c>
      <c r="GE7477" s="81" t="s">
        <v>449</v>
      </c>
      <c r="GF7477" s="81" t="s">
        <v>155</v>
      </c>
      <c r="GG7477" s="81" t="s">
        <v>469</v>
      </c>
      <c r="GH7477" s="81" t="s">
        <v>460</v>
      </c>
      <c r="GI7477" s="81">
        <v>2020</v>
      </c>
      <c r="GJ7477" s="81" t="s">
        <v>201</v>
      </c>
      <c r="GK7477" s="81">
        <v>3.6425060683954499E-2</v>
      </c>
      <c r="GL7477" s="81">
        <v>774.34978000000001</v>
      </c>
      <c r="GM7477" s="81">
        <v>2020</v>
      </c>
      <c r="GN7477" s="81" t="s">
        <v>173</v>
      </c>
      <c r="GO7477" s="81">
        <v>1.1148832299820636E-2</v>
      </c>
      <c r="GP7477" s="81">
        <v>10</v>
      </c>
      <c r="GQ7477" s="81">
        <v>0</v>
      </c>
      <c r="GR7477" s="81" t="s">
        <v>448</v>
      </c>
      <c r="GS7477" s="81">
        <v>1.1148832299820634E-2</v>
      </c>
      <c r="GT7477" s="81">
        <v>4.060968930761986E-4</v>
      </c>
      <c r="GU7477" s="81">
        <v>0</v>
      </c>
      <c r="GV7477" s="81">
        <v>0</v>
      </c>
      <c r="GW7477" s="81">
        <v>0</v>
      </c>
      <c r="GX7477" s="81">
        <v>0</v>
      </c>
      <c r="GY7477" s="81">
        <v>0</v>
      </c>
      <c r="GZ7477" s="81">
        <v>0</v>
      </c>
    </row>
    <row r="7478" spans="98:208" x14ac:dyDescent="0.25">
      <c r="CT7478" s="81" t="s">
        <v>155</v>
      </c>
      <c r="CU7478" s="81" t="s">
        <v>508</v>
      </c>
      <c r="CV7478" s="81" t="s">
        <v>459</v>
      </c>
      <c r="CW7478" s="81">
        <v>2020</v>
      </c>
      <c r="CX7478" s="81">
        <v>0</v>
      </c>
      <c r="CY7478" s="81">
        <v>0</v>
      </c>
      <c r="CZ7478" s="81">
        <v>0</v>
      </c>
      <c r="DA7478" s="81">
        <v>0</v>
      </c>
      <c r="DB7478" s="81">
        <v>5.2405583313016058</v>
      </c>
      <c r="DC7478" s="81">
        <v>0.69641821681223626</v>
      </c>
      <c r="DD7478" s="81">
        <v>2.9419641522810549</v>
      </c>
      <c r="DE7478" s="81">
        <v>1.6021759622082969</v>
      </c>
      <c r="DF7478" s="81">
        <v>7.7642499097797515E-3</v>
      </c>
      <c r="DG7478" s="81">
        <v>0</v>
      </c>
      <c r="DH7478" s="81">
        <v>0</v>
      </c>
      <c r="DI7478" s="81">
        <v>0</v>
      </c>
      <c r="DJ7478" s="81">
        <v>1.5180165203946281E-5</v>
      </c>
      <c r="DL7478" s="81">
        <v>0</v>
      </c>
      <c r="DM7478" s="81">
        <v>1.1786259631518164E-7</v>
      </c>
      <c r="DN7478" s="81">
        <v>1.1786259631518164E-7</v>
      </c>
      <c r="DO7478" s="81">
        <v>0</v>
      </c>
      <c r="DP7478" s="81">
        <v>0</v>
      </c>
      <c r="DQ7478" s="81">
        <v>0</v>
      </c>
      <c r="DR7478" s="81">
        <v>0</v>
      </c>
      <c r="DS7478" s="81">
        <v>0</v>
      </c>
      <c r="DT7478" s="81">
        <v>0</v>
      </c>
      <c r="DU7478" s="81">
        <v>0</v>
      </c>
      <c r="DV7478" s="81">
        <v>0</v>
      </c>
      <c r="DW7478" s="81">
        <v>0</v>
      </c>
      <c r="GE7478" s="81" t="s">
        <v>449</v>
      </c>
      <c r="GF7478" s="81" t="s">
        <v>155</v>
      </c>
      <c r="GG7478" s="81" t="s">
        <v>469</v>
      </c>
      <c r="GH7478" s="81" t="s">
        <v>461</v>
      </c>
      <c r="GI7478" s="81">
        <v>2020</v>
      </c>
      <c r="GJ7478" s="81" t="s">
        <v>201</v>
      </c>
      <c r="GK7478" s="81">
        <v>222.22942162784099</v>
      </c>
      <c r="GL7478" s="81">
        <v>774.34978000000001</v>
      </c>
      <c r="GM7478" s="81">
        <v>2020</v>
      </c>
      <c r="GN7478" s="81" t="s">
        <v>173</v>
      </c>
      <c r="GO7478" s="81">
        <v>1.1148832299820636E-2</v>
      </c>
      <c r="GP7478" s="81">
        <v>10</v>
      </c>
      <c r="GQ7478" s="81">
        <v>0</v>
      </c>
      <c r="GR7478" s="81" t="s">
        <v>448</v>
      </c>
      <c r="GS7478" s="81">
        <v>1.1148832299820634E-2</v>
      </c>
      <c r="GT7478" s="81">
        <v>2.4775985538149321</v>
      </c>
      <c r="GU7478" s="81">
        <v>0</v>
      </c>
      <c r="GV7478" s="81">
        <v>0</v>
      </c>
      <c r="GW7478" s="81">
        <v>0</v>
      </c>
      <c r="GX7478" s="81">
        <v>0</v>
      </c>
      <c r="GY7478" s="81">
        <v>0</v>
      </c>
      <c r="GZ7478" s="81">
        <v>0</v>
      </c>
    </row>
    <row r="7479" spans="98:208" x14ac:dyDescent="0.25">
      <c r="CT7479" s="81" t="s">
        <v>155</v>
      </c>
      <c r="CU7479" s="81" t="s">
        <v>508</v>
      </c>
      <c r="CV7479" s="81" t="s">
        <v>459</v>
      </c>
      <c r="CW7479" s="81">
        <v>2021</v>
      </c>
      <c r="CX7479" s="81">
        <v>0</v>
      </c>
      <c r="CY7479" s="81">
        <v>0</v>
      </c>
      <c r="CZ7479" s="81">
        <v>0</v>
      </c>
      <c r="DA7479" s="81">
        <v>0</v>
      </c>
      <c r="DB7479" s="81">
        <v>5.2405583313016058</v>
      </c>
      <c r="DC7479" s="81">
        <v>0.69641821681223626</v>
      </c>
      <c r="DD7479" s="81">
        <v>2.9419641522810549</v>
      </c>
      <c r="DE7479" s="81">
        <v>1.6021759622082969</v>
      </c>
      <c r="DF7479" s="81">
        <v>7.7642499097797515E-3</v>
      </c>
      <c r="DG7479" s="81">
        <v>7.7642499097797515E-3</v>
      </c>
      <c r="DH7479" s="81">
        <v>0</v>
      </c>
      <c r="DI7479" s="81">
        <v>0</v>
      </c>
      <c r="DJ7479" s="81">
        <v>1.5180165203946281E-5</v>
      </c>
      <c r="DL7479" s="81">
        <v>0</v>
      </c>
      <c r="DM7479" s="81">
        <v>1.1786259631518164E-7</v>
      </c>
      <c r="DN7479" s="81">
        <v>1.1786259631518164E-7</v>
      </c>
      <c r="DO7479" s="81">
        <v>0</v>
      </c>
      <c r="DP7479" s="81">
        <v>1.1786259631518164E-7</v>
      </c>
      <c r="DQ7479" s="81">
        <v>1.1786259631518164E-7</v>
      </c>
      <c r="DR7479" s="81">
        <v>0</v>
      </c>
      <c r="DS7479" s="81">
        <v>0</v>
      </c>
      <c r="DT7479" s="81">
        <v>0</v>
      </c>
      <c r="DU7479" s="81">
        <v>0</v>
      </c>
      <c r="DV7479" s="81">
        <v>0</v>
      </c>
      <c r="DW7479" s="81">
        <v>0</v>
      </c>
      <c r="GE7479" s="81" t="s">
        <v>449</v>
      </c>
      <c r="GF7479" s="81" t="s">
        <v>155</v>
      </c>
      <c r="GG7479" s="81" t="s">
        <v>469</v>
      </c>
      <c r="GH7479" s="81" t="s">
        <v>451</v>
      </c>
      <c r="GI7479" s="81">
        <v>2020</v>
      </c>
      <c r="GJ7479" s="81" t="s">
        <v>201</v>
      </c>
      <c r="GK7479" s="81">
        <v>222.2294216278321</v>
      </c>
      <c r="GL7479" s="81">
        <v>774.34978000000001</v>
      </c>
      <c r="GM7479" s="81">
        <v>2020</v>
      </c>
      <c r="GN7479" s="81" t="s">
        <v>173</v>
      </c>
      <c r="GO7479" s="81">
        <v>1.1148832299820636E-2</v>
      </c>
      <c r="GP7479" s="81">
        <v>10</v>
      </c>
      <c r="GQ7479" s="81">
        <v>0</v>
      </c>
      <c r="GR7479" s="81" t="s">
        <v>448</v>
      </c>
      <c r="GS7479" s="81">
        <v>1.1148832299820634E-2</v>
      </c>
      <c r="GT7479" s="81">
        <v>2.4775985538148326</v>
      </c>
      <c r="GU7479" s="81">
        <v>0</v>
      </c>
      <c r="GV7479" s="81">
        <v>0</v>
      </c>
      <c r="GW7479" s="81">
        <v>0</v>
      </c>
      <c r="GX7479" s="81">
        <v>0</v>
      </c>
      <c r="GY7479" s="81">
        <v>0</v>
      </c>
      <c r="GZ7479" s="81">
        <v>0</v>
      </c>
    </row>
    <row r="7480" spans="98:208" x14ac:dyDescent="0.25">
      <c r="CT7480" s="81" t="s">
        <v>155</v>
      </c>
      <c r="CU7480" s="81" t="s">
        <v>508</v>
      </c>
      <c r="CV7480" s="81" t="s">
        <v>459</v>
      </c>
      <c r="CW7480" s="81">
        <v>2022</v>
      </c>
      <c r="CX7480" s="81">
        <v>0</v>
      </c>
      <c r="CY7480" s="81">
        <v>0</v>
      </c>
      <c r="CZ7480" s="81">
        <v>0</v>
      </c>
      <c r="DA7480" s="81">
        <v>0</v>
      </c>
      <c r="DB7480" s="81">
        <v>5.2405583313016058</v>
      </c>
      <c r="DC7480" s="81">
        <v>0.69641821681223626</v>
      </c>
      <c r="DD7480" s="81">
        <v>2.9419641522810549</v>
      </c>
      <c r="DE7480" s="81">
        <v>1.6021759622082969</v>
      </c>
      <c r="DF7480" s="81">
        <v>7.7642499097797515E-3</v>
      </c>
      <c r="DG7480" s="81">
        <v>7.7642499097797515E-3</v>
      </c>
      <c r="DH7480" s="81">
        <v>7.7642499097797515E-3</v>
      </c>
      <c r="DI7480" s="81">
        <v>0</v>
      </c>
      <c r="DJ7480" s="81">
        <v>1.5180165203946281E-5</v>
      </c>
      <c r="DL7480" s="81">
        <v>0</v>
      </c>
      <c r="DM7480" s="81">
        <v>1.1786259631518164E-7</v>
      </c>
      <c r="DN7480" s="81">
        <v>1.1786259631518164E-7</v>
      </c>
      <c r="DO7480" s="81">
        <v>0</v>
      </c>
      <c r="DP7480" s="81">
        <v>1.1786259631518164E-7</v>
      </c>
      <c r="DQ7480" s="81">
        <v>1.1786259631518164E-7</v>
      </c>
      <c r="DR7480" s="81">
        <v>0</v>
      </c>
      <c r="DS7480" s="81">
        <v>1.1786259631518164E-7</v>
      </c>
      <c r="DT7480" s="81">
        <v>1.1786259631518164E-7</v>
      </c>
      <c r="DU7480" s="81">
        <v>0</v>
      </c>
      <c r="DV7480" s="81">
        <v>0</v>
      </c>
      <c r="DW7480" s="81">
        <v>0</v>
      </c>
      <c r="GE7480" s="81" t="s">
        <v>449</v>
      </c>
      <c r="GF7480" s="81" t="s">
        <v>155</v>
      </c>
      <c r="GG7480" s="81" t="s">
        <v>469</v>
      </c>
      <c r="GH7480" s="81" t="s">
        <v>452</v>
      </c>
      <c r="GI7480" s="81">
        <v>2020</v>
      </c>
      <c r="GJ7480" s="81" t="s">
        <v>201</v>
      </c>
      <c r="GK7480" s="81">
        <v>0.69641821681223093</v>
      </c>
      <c r="GL7480" s="81">
        <v>774.34978000000001</v>
      </c>
      <c r="GM7480" s="81">
        <v>2020</v>
      </c>
      <c r="GN7480" s="81" t="s">
        <v>173</v>
      </c>
      <c r="GO7480" s="81">
        <v>1.1148832299820636E-2</v>
      </c>
      <c r="GP7480" s="81">
        <v>10</v>
      </c>
      <c r="GQ7480" s="81">
        <v>0</v>
      </c>
      <c r="GR7480" s="81" t="s">
        <v>448</v>
      </c>
      <c r="GS7480" s="81">
        <v>1.1148832299820634E-2</v>
      </c>
      <c r="GT7480" s="81">
        <v>7.7642499097796899E-3</v>
      </c>
      <c r="GU7480" s="81">
        <v>0</v>
      </c>
      <c r="GV7480" s="81">
        <v>0</v>
      </c>
      <c r="GW7480" s="81">
        <v>0</v>
      </c>
      <c r="GX7480" s="81">
        <v>0</v>
      </c>
      <c r="GY7480" s="81">
        <v>0</v>
      </c>
      <c r="GZ7480" s="81">
        <v>0</v>
      </c>
    </row>
    <row r="7481" spans="98:208" x14ac:dyDescent="0.25">
      <c r="CT7481" s="81" t="s">
        <v>155</v>
      </c>
      <c r="CU7481" s="81" t="s">
        <v>508</v>
      </c>
      <c r="CV7481" s="81" t="s">
        <v>459</v>
      </c>
      <c r="CW7481" s="81">
        <v>2023</v>
      </c>
      <c r="CX7481" s="81">
        <v>0</v>
      </c>
      <c r="CY7481" s="81">
        <v>0</v>
      </c>
      <c r="CZ7481" s="81">
        <v>0</v>
      </c>
      <c r="DA7481" s="81">
        <v>0</v>
      </c>
      <c r="DB7481" s="81">
        <v>5.4750346070078333</v>
      </c>
      <c r="DC7481" s="81">
        <v>0.7189601678582076</v>
      </c>
      <c r="DD7481" s="81">
        <v>3.0714971986151438</v>
      </c>
      <c r="DE7481" s="81">
        <v>1.684577240534465</v>
      </c>
      <c r="DF7481" s="81">
        <v>8.0155663417020521E-3</v>
      </c>
      <c r="DG7481" s="81">
        <v>8.0155663417020521E-3</v>
      </c>
      <c r="DH7481" s="81">
        <v>8.0155663417020521E-3</v>
      </c>
      <c r="DI7481" s="81">
        <v>8.0155663417020521E-3</v>
      </c>
      <c r="DJ7481" s="81">
        <v>1.5180165203946281E-5</v>
      </c>
      <c r="DL7481" s="81">
        <v>0</v>
      </c>
      <c r="DM7481" s="81">
        <v>1.2167762127022849E-7</v>
      </c>
      <c r="DN7481" s="81">
        <v>1.2167762127022849E-7</v>
      </c>
      <c r="DO7481" s="81">
        <v>0</v>
      </c>
      <c r="DP7481" s="81">
        <v>1.2167762127022849E-7</v>
      </c>
      <c r="DQ7481" s="81">
        <v>1.2167762127022849E-7</v>
      </c>
      <c r="DR7481" s="81">
        <v>0</v>
      </c>
      <c r="DS7481" s="81">
        <v>1.2167762127022849E-7</v>
      </c>
      <c r="DT7481" s="81">
        <v>1.2167762127022849E-7</v>
      </c>
      <c r="DU7481" s="81">
        <v>0</v>
      </c>
      <c r="DV7481" s="81">
        <v>1.2167762127022849E-7</v>
      </c>
      <c r="DW7481" s="81">
        <v>1.2167762127022849E-7</v>
      </c>
      <c r="GE7481" s="81" t="s">
        <v>449</v>
      </c>
      <c r="GF7481" s="81" t="s">
        <v>155</v>
      </c>
      <c r="GG7481" s="81" t="s">
        <v>469</v>
      </c>
      <c r="GH7481" s="81" t="s">
        <v>453</v>
      </c>
      <c r="GI7481" s="81">
        <v>2020</v>
      </c>
      <c r="GJ7481" s="81" t="s">
        <v>201</v>
      </c>
      <c r="GK7481" s="81">
        <v>3.6425060683954409E-2</v>
      </c>
      <c r="GL7481" s="81">
        <v>774.34978000000001</v>
      </c>
      <c r="GM7481" s="81">
        <v>2020</v>
      </c>
      <c r="GN7481" s="81" t="s">
        <v>173</v>
      </c>
      <c r="GO7481" s="81">
        <v>1.1148832299820636E-2</v>
      </c>
      <c r="GP7481" s="81">
        <v>10</v>
      </c>
      <c r="GQ7481" s="81">
        <v>0</v>
      </c>
      <c r="GR7481" s="81" t="s">
        <v>448</v>
      </c>
      <c r="GS7481" s="81">
        <v>1.1148832299820634E-2</v>
      </c>
      <c r="GT7481" s="81">
        <v>4.0609689307619763E-4</v>
      </c>
      <c r="GU7481" s="81">
        <v>0</v>
      </c>
      <c r="GV7481" s="81">
        <v>0</v>
      </c>
      <c r="GW7481" s="81">
        <v>0</v>
      </c>
      <c r="GX7481" s="81">
        <v>0</v>
      </c>
      <c r="GY7481" s="81">
        <v>0</v>
      </c>
      <c r="GZ7481" s="81">
        <v>0</v>
      </c>
    </row>
    <row r="7482" spans="98:208" x14ac:dyDescent="0.25">
      <c r="CT7482" s="81" t="s">
        <v>155</v>
      </c>
      <c r="CU7482" s="81" t="s">
        <v>508</v>
      </c>
      <c r="CV7482" s="81" t="s">
        <v>459</v>
      </c>
      <c r="CW7482" s="81">
        <v>2024</v>
      </c>
      <c r="CX7482" s="81">
        <v>0</v>
      </c>
      <c r="CY7482" s="81">
        <v>0</v>
      </c>
      <c r="CZ7482" s="81">
        <v>0</v>
      </c>
      <c r="DA7482" s="81">
        <v>0</v>
      </c>
      <c r="DB7482" s="81">
        <v>5.4750346070078333</v>
      </c>
      <c r="DC7482" s="81">
        <v>0.7189601678582076</v>
      </c>
      <c r="DD7482" s="81">
        <v>3.0714971986151438</v>
      </c>
      <c r="DE7482" s="81">
        <v>1.684577240534465</v>
      </c>
      <c r="DF7482" s="81">
        <v>8.0155663417020521E-3</v>
      </c>
      <c r="DG7482" s="81">
        <v>8.0155663417020521E-3</v>
      </c>
      <c r="DH7482" s="81">
        <v>8.0155663417020521E-3</v>
      </c>
      <c r="DI7482" s="81">
        <v>8.0155663417020521E-3</v>
      </c>
      <c r="DJ7482" s="81">
        <v>1.5180165203946281E-5</v>
      </c>
      <c r="DL7482" s="81">
        <v>0</v>
      </c>
      <c r="DM7482" s="81">
        <v>1.2167762127022849E-7</v>
      </c>
      <c r="DN7482" s="81">
        <v>1.2167762127022849E-7</v>
      </c>
      <c r="DO7482" s="81">
        <v>0</v>
      </c>
      <c r="DP7482" s="81">
        <v>1.2167762127022849E-7</v>
      </c>
      <c r="DQ7482" s="81">
        <v>1.2167762127022849E-7</v>
      </c>
      <c r="DR7482" s="81">
        <v>0</v>
      </c>
      <c r="DS7482" s="81">
        <v>1.2167762127022849E-7</v>
      </c>
      <c r="DT7482" s="81">
        <v>1.2167762127022849E-7</v>
      </c>
      <c r="DU7482" s="81">
        <v>0</v>
      </c>
      <c r="DV7482" s="81">
        <v>1.2167762127022849E-7</v>
      </c>
      <c r="DW7482" s="81">
        <v>1.2167762127022849E-7</v>
      </c>
      <c r="GE7482" s="81" t="s">
        <v>449</v>
      </c>
      <c r="GF7482" s="81" t="s">
        <v>155</v>
      </c>
      <c r="GG7482" s="81" t="s">
        <v>469</v>
      </c>
      <c r="GH7482" s="81" t="s">
        <v>454</v>
      </c>
      <c r="GI7482" s="81">
        <v>2020</v>
      </c>
      <c r="GJ7482" s="81" t="s">
        <v>201</v>
      </c>
      <c r="GK7482" s="81">
        <v>409.22373582034243</v>
      </c>
      <c r="GL7482" s="81">
        <v>774.34978000000001</v>
      </c>
      <c r="GM7482" s="81">
        <v>2020</v>
      </c>
      <c r="GN7482" s="81" t="s">
        <v>173</v>
      </c>
      <c r="GO7482" s="81">
        <v>1.1148832299820636E-2</v>
      </c>
      <c r="GP7482" s="81">
        <v>10</v>
      </c>
      <c r="GQ7482" s="81">
        <v>0</v>
      </c>
      <c r="GR7482" s="81" t="s">
        <v>448</v>
      </c>
      <c r="GS7482" s="81">
        <v>1.1148832299820634E-2</v>
      </c>
      <c r="GT7482" s="81">
        <v>4.5623668037670999</v>
      </c>
      <c r="GU7482" s="81">
        <v>0</v>
      </c>
      <c r="GV7482" s="81">
        <v>0</v>
      </c>
      <c r="GW7482" s="81">
        <v>0</v>
      </c>
      <c r="GX7482" s="81">
        <v>0</v>
      </c>
      <c r="GY7482" s="81">
        <v>0</v>
      </c>
      <c r="GZ7482" s="81">
        <v>0</v>
      </c>
    </row>
    <row r="7483" spans="98:208" x14ac:dyDescent="0.25">
      <c r="CT7483" s="81" t="s">
        <v>155</v>
      </c>
      <c r="CU7483" s="81" t="s">
        <v>508</v>
      </c>
      <c r="CV7483" s="81" t="s">
        <v>459</v>
      </c>
      <c r="CW7483" s="81">
        <v>2025</v>
      </c>
      <c r="CX7483" s="81">
        <v>0</v>
      </c>
      <c r="CY7483" s="81">
        <v>0</v>
      </c>
      <c r="CZ7483" s="81">
        <v>0</v>
      </c>
      <c r="DA7483" s="81">
        <v>0</v>
      </c>
      <c r="DB7483" s="81">
        <v>5.4750346070078333</v>
      </c>
      <c r="DC7483" s="81">
        <v>0.7189601678582076</v>
      </c>
      <c r="DD7483" s="81">
        <v>3.0714971986151438</v>
      </c>
      <c r="DE7483" s="81">
        <v>1.684577240534465</v>
      </c>
      <c r="DF7483" s="81">
        <v>8.0155663417020521E-3</v>
      </c>
      <c r="DG7483" s="81">
        <v>8.0155663417020521E-3</v>
      </c>
      <c r="DH7483" s="81">
        <v>8.0155663417020521E-3</v>
      </c>
      <c r="DI7483" s="81">
        <v>8.0155663417020521E-3</v>
      </c>
      <c r="DJ7483" s="81">
        <v>1.5180165203946281E-5</v>
      </c>
      <c r="DL7483" s="81">
        <v>0</v>
      </c>
      <c r="DM7483" s="81">
        <v>1.2167762127022849E-7</v>
      </c>
      <c r="DN7483" s="81">
        <v>1.2167762127022849E-7</v>
      </c>
      <c r="DO7483" s="81">
        <v>0</v>
      </c>
      <c r="DP7483" s="81">
        <v>1.2167762127022849E-7</v>
      </c>
      <c r="DQ7483" s="81">
        <v>1.2167762127022849E-7</v>
      </c>
      <c r="DR7483" s="81">
        <v>0</v>
      </c>
      <c r="DS7483" s="81">
        <v>1.2167762127022849E-7</v>
      </c>
      <c r="DT7483" s="81">
        <v>1.2167762127022849E-7</v>
      </c>
      <c r="DU7483" s="81">
        <v>0</v>
      </c>
      <c r="DV7483" s="81">
        <v>1.2167762127022849E-7</v>
      </c>
      <c r="DW7483" s="81">
        <v>1.2167762127022849E-7</v>
      </c>
      <c r="GE7483" s="81" t="s">
        <v>449</v>
      </c>
      <c r="GF7483" s="81" t="s">
        <v>155</v>
      </c>
      <c r="GG7483" s="81" t="s">
        <v>469</v>
      </c>
      <c r="GH7483" s="81" t="s">
        <v>455</v>
      </c>
      <c r="GI7483" s="81">
        <v>2020</v>
      </c>
      <c r="GJ7483" s="81" t="s">
        <v>201</v>
      </c>
      <c r="GK7483" s="81">
        <v>409.22373582043821</v>
      </c>
      <c r="GL7483" s="81">
        <v>774.34978000000001</v>
      </c>
      <c r="GM7483" s="81">
        <v>2020</v>
      </c>
      <c r="GN7483" s="81" t="s">
        <v>173</v>
      </c>
      <c r="GO7483" s="81">
        <v>1.1148832299820636E-2</v>
      </c>
      <c r="GP7483" s="81">
        <v>10</v>
      </c>
      <c r="GQ7483" s="81">
        <v>0</v>
      </c>
      <c r="GR7483" s="81" t="s">
        <v>448</v>
      </c>
      <c r="GS7483" s="81">
        <v>1.1148832299820634E-2</v>
      </c>
      <c r="GT7483" s="81">
        <v>4.5623668037681675</v>
      </c>
      <c r="GU7483" s="81">
        <v>0</v>
      </c>
      <c r="GV7483" s="81">
        <v>0</v>
      </c>
      <c r="GW7483" s="81">
        <v>0</v>
      </c>
      <c r="GX7483" s="81">
        <v>0</v>
      </c>
      <c r="GY7483" s="81">
        <v>0</v>
      </c>
      <c r="GZ7483" s="81">
        <v>0</v>
      </c>
    </row>
    <row r="7484" spans="98:208" x14ac:dyDescent="0.25">
      <c r="CT7484" s="81" t="s">
        <v>155</v>
      </c>
      <c r="CU7484" s="81" t="s">
        <v>508</v>
      </c>
      <c r="CV7484" s="81" t="s">
        <v>459</v>
      </c>
      <c r="CW7484" s="81">
        <v>2026</v>
      </c>
      <c r="CX7484" s="81">
        <v>0</v>
      </c>
      <c r="CY7484" s="81">
        <v>0</v>
      </c>
      <c r="CZ7484" s="81">
        <v>0</v>
      </c>
      <c r="DA7484" s="81">
        <v>0</v>
      </c>
      <c r="DB7484" s="81">
        <v>5.4750346070078333</v>
      </c>
      <c r="DC7484" s="81">
        <v>0.7189601678582076</v>
      </c>
      <c r="DD7484" s="81">
        <v>3.0714971986151438</v>
      </c>
      <c r="DE7484" s="81">
        <v>1.684577240534465</v>
      </c>
      <c r="DF7484" s="81">
        <v>8.0155663417020521E-3</v>
      </c>
      <c r="DG7484" s="81">
        <v>8.0155663417020521E-3</v>
      </c>
      <c r="DH7484" s="81">
        <v>8.0155663417020521E-3</v>
      </c>
      <c r="DI7484" s="81">
        <v>8.0155663417020521E-3</v>
      </c>
      <c r="DJ7484" s="81">
        <v>1.5180165203946281E-5</v>
      </c>
      <c r="DL7484" s="81">
        <v>0</v>
      </c>
      <c r="DM7484" s="81">
        <v>1.2167762127022849E-7</v>
      </c>
      <c r="DN7484" s="81">
        <v>1.2167762127022849E-7</v>
      </c>
      <c r="DO7484" s="81">
        <v>0</v>
      </c>
      <c r="DP7484" s="81">
        <v>1.2167762127022849E-7</v>
      </c>
      <c r="DQ7484" s="81">
        <v>1.2167762127022849E-7</v>
      </c>
      <c r="DR7484" s="81">
        <v>0</v>
      </c>
      <c r="DS7484" s="81">
        <v>1.2167762127022849E-7</v>
      </c>
      <c r="DT7484" s="81">
        <v>1.2167762127022849E-7</v>
      </c>
      <c r="DU7484" s="81">
        <v>0</v>
      </c>
      <c r="DV7484" s="81">
        <v>1.2167762127022849E-7</v>
      </c>
      <c r="DW7484" s="81">
        <v>1.2167762127022849E-7</v>
      </c>
      <c r="GE7484" s="81" t="s">
        <v>449</v>
      </c>
      <c r="GF7484" s="81" t="s">
        <v>155</v>
      </c>
      <c r="GG7484" s="81" t="s">
        <v>470</v>
      </c>
      <c r="GH7484" s="81" t="s">
        <v>457</v>
      </c>
      <c r="GI7484" s="81">
        <v>2020</v>
      </c>
      <c r="GJ7484" s="81" t="s">
        <v>201</v>
      </c>
      <c r="GK7484" s="81">
        <v>222.22942162782891</v>
      </c>
      <c r="GL7484" s="81">
        <v>487.92267199999998</v>
      </c>
      <c r="GM7484" s="81">
        <v>2020</v>
      </c>
      <c r="GN7484" s="81" t="s">
        <v>173</v>
      </c>
      <c r="GO7484" s="81">
        <v>1.1148832299820636E-2</v>
      </c>
      <c r="GP7484" s="81">
        <v>10</v>
      </c>
      <c r="GQ7484" s="81">
        <v>0</v>
      </c>
      <c r="GR7484" s="81" t="s">
        <v>448</v>
      </c>
      <c r="GS7484" s="81">
        <v>1.1148832299820636E-2</v>
      </c>
      <c r="GT7484" s="81">
        <v>2.4775985538147975</v>
      </c>
      <c r="GU7484" s="81">
        <v>0</v>
      </c>
      <c r="GV7484" s="81">
        <v>0</v>
      </c>
      <c r="GW7484" s="81">
        <v>0</v>
      </c>
      <c r="GX7484" s="81">
        <v>0</v>
      </c>
      <c r="GY7484" s="81">
        <v>0</v>
      </c>
      <c r="GZ7484" s="81">
        <v>0</v>
      </c>
    </row>
    <row r="7485" spans="98:208" x14ac:dyDescent="0.25">
      <c r="CT7485" s="81" t="s">
        <v>155</v>
      </c>
      <c r="CU7485" s="81" t="s">
        <v>508</v>
      </c>
      <c r="CV7485" s="81" t="s">
        <v>459</v>
      </c>
      <c r="CW7485" s="81">
        <v>2027</v>
      </c>
      <c r="CX7485" s="81">
        <v>0</v>
      </c>
      <c r="CY7485" s="81">
        <v>0</v>
      </c>
      <c r="CZ7485" s="81">
        <v>0</v>
      </c>
      <c r="DA7485" s="81">
        <v>0</v>
      </c>
      <c r="DB7485" s="81">
        <v>5.4750346070078333</v>
      </c>
      <c r="DC7485" s="81">
        <v>0.7189601678582076</v>
      </c>
      <c r="DD7485" s="81">
        <v>3.0714971986151438</v>
      </c>
      <c r="DE7485" s="81">
        <v>1.684577240534465</v>
      </c>
      <c r="DF7485" s="81">
        <v>8.0155663417020521E-3</v>
      </c>
      <c r="DG7485" s="81">
        <v>8.0155663417020521E-3</v>
      </c>
      <c r="DH7485" s="81">
        <v>8.0155663417020521E-3</v>
      </c>
      <c r="DI7485" s="81">
        <v>8.0155663417020521E-3</v>
      </c>
      <c r="DJ7485" s="81">
        <v>1.5180165203946281E-5</v>
      </c>
      <c r="DL7485" s="81">
        <v>0</v>
      </c>
      <c r="DM7485" s="81">
        <v>1.2167762127022849E-7</v>
      </c>
      <c r="DN7485" s="81">
        <v>1.2167762127022849E-7</v>
      </c>
      <c r="DO7485" s="81">
        <v>0</v>
      </c>
      <c r="DP7485" s="81">
        <v>1.2167762127022849E-7</v>
      </c>
      <c r="DQ7485" s="81">
        <v>1.2167762127022849E-7</v>
      </c>
      <c r="DR7485" s="81">
        <v>0</v>
      </c>
      <c r="DS7485" s="81">
        <v>1.2167762127022849E-7</v>
      </c>
      <c r="DT7485" s="81">
        <v>1.2167762127022849E-7</v>
      </c>
      <c r="DU7485" s="81">
        <v>0</v>
      </c>
      <c r="DV7485" s="81">
        <v>1.2167762127022849E-7</v>
      </c>
      <c r="DW7485" s="81">
        <v>1.2167762127022849E-7</v>
      </c>
      <c r="GE7485" s="81" t="s">
        <v>449</v>
      </c>
      <c r="GF7485" s="81" t="s">
        <v>155</v>
      </c>
      <c r="GG7485" s="81" t="s">
        <v>470</v>
      </c>
      <c r="GH7485" s="81" t="s">
        <v>458</v>
      </c>
      <c r="GI7485" s="81">
        <v>2020</v>
      </c>
      <c r="GJ7485" s="81" t="s">
        <v>201</v>
      </c>
      <c r="GK7485" s="81">
        <v>222.22942162783031</v>
      </c>
      <c r="GL7485" s="81">
        <v>487.92267199999998</v>
      </c>
      <c r="GM7485" s="81">
        <v>2020</v>
      </c>
      <c r="GN7485" s="81" t="s">
        <v>173</v>
      </c>
      <c r="GO7485" s="81">
        <v>1.1148832299820636E-2</v>
      </c>
      <c r="GP7485" s="81">
        <v>10</v>
      </c>
      <c r="GQ7485" s="81">
        <v>0</v>
      </c>
      <c r="GR7485" s="81" t="s">
        <v>448</v>
      </c>
      <c r="GS7485" s="81">
        <v>1.1148832299820636E-2</v>
      </c>
      <c r="GT7485" s="81">
        <v>2.4775985538148131</v>
      </c>
      <c r="GU7485" s="81">
        <v>0</v>
      </c>
      <c r="GV7485" s="81">
        <v>0</v>
      </c>
      <c r="GW7485" s="81">
        <v>0</v>
      </c>
      <c r="GX7485" s="81">
        <v>0</v>
      </c>
      <c r="GY7485" s="81">
        <v>0</v>
      </c>
      <c r="GZ7485" s="81">
        <v>0</v>
      </c>
    </row>
    <row r="7486" spans="98:208" x14ac:dyDescent="0.25">
      <c r="CT7486" s="81" t="s">
        <v>155</v>
      </c>
      <c r="CU7486" s="81" t="s">
        <v>508</v>
      </c>
      <c r="CV7486" s="81" t="s">
        <v>459</v>
      </c>
      <c r="CW7486" s="81">
        <v>2028</v>
      </c>
      <c r="CX7486" s="81">
        <v>0</v>
      </c>
      <c r="CY7486" s="81">
        <v>0</v>
      </c>
      <c r="CZ7486" s="81">
        <v>0</v>
      </c>
      <c r="DA7486" s="81">
        <v>0</v>
      </c>
      <c r="DB7486" s="81">
        <v>5.7770153400785258</v>
      </c>
      <c r="DC7486" s="81">
        <v>0.74733835430389806</v>
      </c>
      <c r="DD7486" s="81">
        <v>3.2379513401017661</v>
      </c>
      <c r="DE7486" s="81">
        <v>1.791725645672861</v>
      </c>
      <c r="DF7486" s="81">
        <v>8.331949983358098E-3</v>
      </c>
      <c r="DG7486" s="81">
        <v>8.331949983358098E-3</v>
      </c>
      <c r="DH7486" s="81">
        <v>8.331949983358098E-3</v>
      </c>
      <c r="DI7486" s="81">
        <v>8.331949983358098E-3</v>
      </c>
      <c r="DJ7486" s="81">
        <v>1.5180165203946281E-5</v>
      </c>
      <c r="DL7486" s="81">
        <v>0</v>
      </c>
      <c r="DM7486" s="81">
        <v>1.2648037721839339E-7</v>
      </c>
      <c r="DN7486" s="81">
        <v>1.2648037721839339E-7</v>
      </c>
      <c r="DO7486" s="81">
        <v>0</v>
      </c>
      <c r="DP7486" s="81">
        <v>1.2648037721839339E-7</v>
      </c>
      <c r="DQ7486" s="81">
        <v>1.2648037721839339E-7</v>
      </c>
      <c r="DR7486" s="81">
        <v>0</v>
      </c>
      <c r="DS7486" s="81">
        <v>1.2648037721839339E-7</v>
      </c>
      <c r="DT7486" s="81">
        <v>1.2648037721839339E-7</v>
      </c>
      <c r="DU7486" s="81">
        <v>0</v>
      </c>
      <c r="DV7486" s="81">
        <v>1.2648037721839339E-7</v>
      </c>
      <c r="DW7486" s="81">
        <v>1.2648037721839339E-7</v>
      </c>
      <c r="GE7486" s="81" t="s">
        <v>449</v>
      </c>
      <c r="GF7486" s="81" t="s">
        <v>155</v>
      </c>
      <c r="GG7486" s="81" t="s">
        <v>470</v>
      </c>
      <c r="GH7486" s="81" t="s">
        <v>459</v>
      </c>
      <c r="GI7486" s="81">
        <v>2020</v>
      </c>
      <c r="GJ7486" s="81" t="s">
        <v>201</v>
      </c>
      <c r="GK7486" s="81">
        <v>0.69641821681222593</v>
      </c>
      <c r="GL7486" s="81">
        <v>487.92267199999998</v>
      </c>
      <c r="GM7486" s="81">
        <v>2020</v>
      </c>
      <c r="GN7486" s="81" t="s">
        <v>173</v>
      </c>
      <c r="GO7486" s="81">
        <v>1.1148832299820636E-2</v>
      </c>
      <c r="GP7486" s="81">
        <v>10</v>
      </c>
      <c r="GQ7486" s="81">
        <v>0</v>
      </c>
      <c r="GR7486" s="81" t="s">
        <v>448</v>
      </c>
      <c r="GS7486" s="81">
        <v>1.1148832299820636E-2</v>
      </c>
      <c r="GT7486" s="81">
        <v>7.7642499097796353E-3</v>
      </c>
      <c r="GU7486" s="81">
        <v>0</v>
      </c>
      <c r="GV7486" s="81">
        <v>0</v>
      </c>
      <c r="GW7486" s="81">
        <v>0</v>
      </c>
      <c r="GX7486" s="81">
        <v>0</v>
      </c>
      <c r="GY7486" s="81">
        <v>0</v>
      </c>
      <c r="GZ7486" s="81">
        <v>0</v>
      </c>
    </row>
    <row r="7487" spans="98:208" x14ac:dyDescent="0.25">
      <c r="CT7487" s="81" t="s">
        <v>155</v>
      </c>
      <c r="CU7487" s="81" t="s">
        <v>508</v>
      </c>
      <c r="CV7487" s="81" t="s">
        <v>459</v>
      </c>
      <c r="CW7487" s="81">
        <v>2029</v>
      </c>
      <c r="CX7487" s="81">
        <v>0</v>
      </c>
      <c r="CY7487" s="81">
        <v>0</v>
      </c>
      <c r="CZ7487" s="81">
        <v>0</v>
      </c>
      <c r="DA7487" s="81">
        <v>0</v>
      </c>
      <c r="DB7487" s="81">
        <v>5.7770153400785258</v>
      </c>
      <c r="DC7487" s="81">
        <v>0.74733835430389806</v>
      </c>
      <c r="DD7487" s="81">
        <v>3.2379513401017661</v>
      </c>
      <c r="DE7487" s="81">
        <v>1.791725645672861</v>
      </c>
      <c r="DF7487" s="81">
        <v>8.331949983358098E-3</v>
      </c>
      <c r="DG7487" s="81">
        <v>8.331949983358098E-3</v>
      </c>
      <c r="DH7487" s="81">
        <v>8.331949983358098E-3</v>
      </c>
      <c r="DI7487" s="81">
        <v>8.331949983358098E-3</v>
      </c>
      <c r="DJ7487" s="81">
        <v>1.5180165203946281E-5</v>
      </c>
      <c r="DL7487" s="81">
        <v>0</v>
      </c>
      <c r="DM7487" s="81">
        <v>1.2648037721839339E-7</v>
      </c>
      <c r="DN7487" s="81">
        <v>1.2648037721839339E-7</v>
      </c>
      <c r="DO7487" s="81">
        <v>0</v>
      </c>
      <c r="DP7487" s="81">
        <v>1.2648037721839339E-7</v>
      </c>
      <c r="DQ7487" s="81">
        <v>1.2648037721839339E-7</v>
      </c>
      <c r="DR7487" s="81">
        <v>0</v>
      </c>
      <c r="DS7487" s="81">
        <v>1.2648037721839339E-7</v>
      </c>
      <c r="DT7487" s="81">
        <v>1.2648037721839339E-7</v>
      </c>
      <c r="DU7487" s="81">
        <v>0</v>
      </c>
      <c r="DV7487" s="81">
        <v>1.2648037721839339E-7</v>
      </c>
      <c r="DW7487" s="81">
        <v>1.2648037721839339E-7</v>
      </c>
      <c r="GE7487" s="81" t="s">
        <v>449</v>
      </c>
      <c r="GF7487" s="81" t="s">
        <v>155</v>
      </c>
      <c r="GG7487" s="81" t="s">
        <v>470</v>
      </c>
      <c r="GH7487" s="81" t="s">
        <v>460</v>
      </c>
      <c r="GI7487" s="81">
        <v>2020</v>
      </c>
      <c r="GJ7487" s="81" t="s">
        <v>201</v>
      </c>
      <c r="GK7487" s="81">
        <v>3.6425060683954492E-2</v>
      </c>
      <c r="GL7487" s="81">
        <v>487.92267199999998</v>
      </c>
      <c r="GM7487" s="81">
        <v>2020</v>
      </c>
      <c r="GN7487" s="81" t="s">
        <v>173</v>
      </c>
      <c r="GO7487" s="81">
        <v>1.1148832299820636E-2</v>
      </c>
      <c r="GP7487" s="81">
        <v>10</v>
      </c>
      <c r="GQ7487" s="81">
        <v>0</v>
      </c>
      <c r="GR7487" s="81" t="s">
        <v>448</v>
      </c>
      <c r="GS7487" s="81">
        <v>1.1148832299820636E-2</v>
      </c>
      <c r="GT7487" s="81">
        <v>4.060968930761986E-4</v>
      </c>
      <c r="GU7487" s="81">
        <v>0</v>
      </c>
      <c r="GV7487" s="81">
        <v>0</v>
      </c>
      <c r="GW7487" s="81">
        <v>0</v>
      </c>
      <c r="GX7487" s="81">
        <v>0</v>
      </c>
      <c r="GY7487" s="81">
        <v>0</v>
      </c>
      <c r="GZ7487" s="81">
        <v>0</v>
      </c>
    </row>
    <row r="7488" spans="98:208" x14ac:dyDescent="0.25">
      <c r="CT7488" s="81" t="s">
        <v>155</v>
      </c>
      <c r="CU7488" s="81" t="s">
        <v>508</v>
      </c>
      <c r="CV7488" s="81" t="s">
        <v>459</v>
      </c>
      <c r="CW7488" s="81">
        <v>2030</v>
      </c>
      <c r="CX7488" s="81">
        <v>0</v>
      </c>
      <c r="CY7488" s="81">
        <v>0</v>
      </c>
      <c r="CZ7488" s="81">
        <v>0</v>
      </c>
      <c r="DA7488" s="81">
        <v>0</v>
      </c>
      <c r="DB7488" s="81">
        <v>5.7770153400785258</v>
      </c>
      <c r="DC7488" s="81">
        <v>0.74733835430389806</v>
      </c>
      <c r="DD7488" s="81">
        <v>3.2379513401017661</v>
      </c>
      <c r="DE7488" s="81">
        <v>1.791725645672861</v>
      </c>
      <c r="DF7488" s="81">
        <v>0</v>
      </c>
      <c r="DG7488" s="81">
        <v>8.331949983358098E-3</v>
      </c>
      <c r="DH7488" s="81">
        <v>8.331949983358098E-3</v>
      </c>
      <c r="DI7488" s="81">
        <v>8.331949983358098E-3</v>
      </c>
      <c r="DJ7488" s="81">
        <v>1.5180165203946281E-5</v>
      </c>
      <c r="DL7488" s="81">
        <v>0</v>
      </c>
      <c r="DM7488" s="81">
        <v>0</v>
      </c>
      <c r="DN7488" s="81">
        <v>0</v>
      </c>
      <c r="DO7488" s="81">
        <v>0</v>
      </c>
      <c r="DP7488" s="81">
        <v>1.2648037721839339E-7</v>
      </c>
      <c r="DQ7488" s="81">
        <v>1.2648037721839339E-7</v>
      </c>
      <c r="DR7488" s="81">
        <v>0</v>
      </c>
      <c r="DS7488" s="81">
        <v>1.2648037721839339E-7</v>
      </c>
      <c r="DT7488" s="81">
        <v>1.2648037721839339E-7</v>
      </c>
      <c r="DU7488" s="81">
        <v>0</v>
      </c>
      <c r="DV7488" s="81">
        <v>1.2648037721839339E-7</v>
      </c>
      <c r="DW7488" s="81">
        <v>1.2648037721839339E-7</v>
      </c>
      <c r="GE7488" s="81" t="s">
        <v>449</v>
      </c>
      <c r="GF7488" s="81" t="s">
        <v>155</v>
      </c>
      <c r="GG7488" s="81" t="s">
        <v>470</v>
      </c>
      <c r="GH7488" s="81" t="s">
        <v>461</v>
      </c>
      <c r="GI7488" s="81">
        <v>2020</v>
      </c>
      <c r="GJ7488" s="81" t="s">
        <v>201</v>
      </c>
      <c r="GK7488" s="81">
        <v>222.2294216278535</v>
      </c>
      <c r="GL7488" s="81">
        <v>487.92267199999998</v>
      </c>
      <c r="GM7488" s="81">
        <v>2020</v>
      </c>
      <c r="GN7488" s="81" t="s">
        <v>173</v>
      </c>
      <c r="GO7488" s="81">
        <v>1.1148832299820636E-2</v>
      </c>
      <c r="GP7488" s="81">
        <v>10</v>
      </c>
      <c r="GQ7488" s="81">
        <v>0</v>
      </c>
      <c r="GR7488" s="81" t="s">
        <v>448</v>
      </c>
      <c r="GS7488" s="81">
        <v>1.1148832299820636E-2</v>
      </c>
      <c r="GT7488" s="81">
        <v>2.4775985538150715</v>
      </c>
      <c r="GU7488" s="81">
        <v>0</v>
      </c>
      <c r="GV7488" s="81">
        <v>0</v>
      </c>
      <c r="GW7488" s="81">
        <v>0</v>
      </c>
      <c r="GX7488" s="81">
        <v>0</v>
      </c>
      <c r="GY7488" s="81">
        <v>0</v>
      </c>
      <c r="GZ7488" s="81">
        <v>0</v>
      </c>
    </row>
    <row r="7489" spans="98:208" x14ac:dyDescent="0.25">
      <c r="CT7489" s="81" t="s">
        <v>155</v>
      </c>
      <c r="CU7489" s="81" t="s">
        <v>508</v>
      </c>
      <c r="CV7489" s="81" t="s">
        <v>459</v>
      </c>
      <c r="CW7489" s="81">
        <v>2031</v>
      </c>
      <c r="CX7489" s="81">
        <v>0</v>
      </c>
      <c r="CY7489" s="81">
        <v>0</v>
      </c>
      <c r="CZ7489" s="81">
        <v>0</v>
      </c>
      <c r="DA7489" s="81">
        <v>0</v>
      </c>
      <c r="DB7489" s="81">
        <v>5.7770153400785258</v>
      </c>
      <c r="DC7489" s="81">
        <v>0.74733835430389806</v>
      </c>
      <c r="DD7489" s="81">
        <v>3.2379513401017661</v>
      </c>
      <c r="DE7489" s="81">
        <v>1.791725645672861</v>
      </c>
      <c r="DF7489" s="81">
        <v>0</v>
      </c>
      <c r="DG7489" s="81">
        <v>0</v>
      </c>
      <c r="DH7489" s="81">
        <v>8.331949983358098E-3</v>
      </c>
      <c r="DI7489" s="81">
        <v>8.331949983358098E-3</v>
      </c>
      <c r="DJ7489" s="81">
        <v>1.5180165203946281E-5</v>
      </c>
      <c r="DL7489" s="81">
        <v>0</v>
      </c>
      <c r="DM7489" s="81">
        <v>0</v>
      </c>
      <c r="DN7489" s="81">
        <v>0</v>
      </c>
      <c r="DO7489" s="81">
        <v>0</v>
      </c>
      <c r="DP7489" s="81">
        <v>0</v>
      </c>
      <c r="DQ7489" s="81">
        <v>0</v>
      </c>
      <c r="DR7489" s="81">
        <v>0</v>
      </c>
      <c r="DS7489" s="81">
        <v>1.2648037721839339E-7</v>
      </c>
      <c r="DT7489" s="81">
        <v>1.2648037721839339E-7</v>
      </c>
      <c r="DU7489" s="81">
        <v>0</v>
      </c>
      <c r="DV7489" s="81">
        <v>1.2648037721839339E-7</v>
      </c>
      <c r="DW7489" s="81">
        <v>1.2648037721839339E-7</v>
      </c>
      <c r="GE7489" s="81" t="s">
        <v>449</v>
      </c>
      <c r="GF7489" s="81" t="s">
        <v>155</v>
      </c>
      <c r="GG7489" s="81" t="s">
        <v>470</v>
      </c>
      <c r="GH7489" s="81" t="s">
        <v>451</v>
      </c>
      <c r="GI7489" s="81">
        <v>2020</v>
      </c>
      <c r="GJ7489" s="81" t="s">
        <v>201</v>
      </c>
      <c r="GK7489" s="81">
        <v>222.22942162794959</v>
      </c>
      <c r="GL7489" s="81">
        <v>487.92267199999998</v>
      </c>
      <c r="GM7489" s="81">
        <v>2020</v>
      </c>
      <c r="GN7489" s="81" t="s">
        <v>173</v>
      </c>
      <c r="GO7489" s="81">
        <v>1.1148832299820636E-2</v>
      </c>
      <c r="GP7489" s="81">
        <v>10</v>
      </c>
      <c r="GQ7489" s="81">
        <v>0</v>
      </c>
      <c r="GR7489" s="81" t="s">
        <v>448</v>
      </c>
      <c r="GS7489" s="81">
        <v>1.1148832299820636E-2</v>
      </c>
      <c r="GT7489" s="81">
        <v>2.4775985538161431</v>
      </c>
      <c r="GU7489" s="81">
        <v>0</v>
      </c>
      <c r="GV7489" s="81">
        <v>0</v>
      </c>
      <c r="GW7489" s="81">
        <v>0</v>
      </c>
      <c r="GX7489" s="81">
        <v>0</v>
      </c>
      <c r="GY7489" s="81">
        <v>0</v>
      </c>
      <c r="GZ7489" s="81">
        <v>0</v>
      </c>
    </row>
    <row r="7490" spans="98:208" x14ac:dyDescent="0.25">
      <c r="CT7490" s="81" t="s">
        <v>155</v>
      </c>
      <c r="CU7490" s="81" t="s">
        <v>508</v>
      </c>
      <c r="CV7490" s="81" t="s">
        <v>459</v>
      </c>
      <c r="CW7490" s="81">
        <v>2032</v>
      </c>
      <c r="CX7490" s="81">
        <v>0</v>
      </c>
      <c r="CY7490" s="81">
        <v>0</v>
      </c>
      <c r="CZ7490" s="81">
        <v>0</v>
      </c>
      <c r="DA7490" s="81">
        <v>0</v>
      </c>
      <c r="DB7490" s="81">
        <v>5.7770153400785258</v>
      </c>
      <c r="DC7490" s="81">
        <v>0.74733835430389806</v>
      </c>
      <c r="DD7490" s="81">
        <v>3.2379513401017661</v>
      </c>
      <c r="DE7490" s="81">
        <v>1.791725645672861</v>
      </c>
      <c r="DF7490" s="81">
        <v>0</v>
      </c>
      <c r="DG7490" s="81">
        <v>0</v>
      </c>
      <c r="DH7490" s="81">
        <v>0</v>
      </c>
      <c r="DI7490" s="81">
        <v>8.331949983358098E-3</v>
      </c>
      <c r="DJ7490" s="81">
        <v>1.5180165203946281E-5</v>
      </c>
      <c r="DL7490" s="81">
        <v>0</v>
      </c>
      <c r="DM7490" s="81">
        <v>0</v>
      </c>
      <c r="DN7490" s="81">
        <v>0</v>
      </c>
      <c r="DO7490" s="81">
        <v>0</v>
      </c>
      <c r="DP7490" s="81">
        <v>0</v>
      </c>
      <c r="DQ7490" s="81">
        <v>0</v>
      </c>
      <c r="DR7490" s="81">
        <v>0</v>
      </c>
      <c r="DS7490" s="81">
        <v>0</v>
      </c>
      <c r="DT7490" s="81">
        <v>0</v>
      </c>
      <c r="DU7490" s="81">
        <v>0</v>
      </c>
      <c r="DV7490" s="81">
        <v>1.2648037721839339E-7</v>
      </c>
      <c r="DW7490" s="81">
        <v>1.2648037721839339E-7</v>
      </c>
      <c r="GE7490" s="81" t="s">
        <v>449</v>
      </c>
      <c r="GF7490" s="81" t="s">
        <v>155</v>
      </c>
      <c r="GG7490" s="81" t="s">
        <v>470</v>
      </c>
      <c r="GH7490" s="81" t="s">
        <v>452</v>
      </c>
      <c r="GI7490" s="81">
        <v>2020</v>
      </c>
      <c r="GJ7490" s="81" t="s">
        <v>201</v>
      </c>
      <c r="GK7490" s="81">
        <v>0.69641821681223171</v>
      </c>
      <c r="GL7490" s="81">
        <v>487.92267199999998</v>
      </c>
      <c r="GM7490" s="81">
        <v>2020</v>
      </c>
      <c r="GN7490" s="81" t="s">
        <v>173</v>
      </c>
      <c r="GO7490" s="81">
        <v>1.1148832299820636E-2</v>
      </c>
      <c r="GP7490" s="81">
        <v>10</v>
      </c>
      <c r="GQ7490" s="81">
        <v>0</v>
      </c>
      <c r="GR7490" s="81" t="s">
        <v>448</v>
      </c>
      <c r="GS7490" s="81">
        <v>1.1148832299820636E-2</v>
      </c>
      <c r="GT7490" s="81">
        <v>7.7642499097796995E-3</v>
      </c>
      <c r="GU7490" s="81">
        <v>0</v>
      </c>
      <c r="GV7490" s="81">
        <v>0</v>
      </c>
      <c r="GW7490" s="81">
        <v>0</v>
      </c>
      <c r="GX7490" s="81">
        <v>0</v>
      </c>
      <c r="GY7490" s="81">
        <v>0</v>
      </c>
      <c r="GZ7490" s="81">
        <v>0</v>
      </c>
    </row>
    <row r="7491" spans="98:208" x14ac:dyDescent="0.25">
      <c r="CT7491" s="81" t="s">
        <v>155</v>
      </c>
      <c r="CU7491" s="81" t="s">
        <v>508</v>
      </c>
      <c r="CV7491" s="81" t="s">
        <v>460</v>
      </c>
      <c r="CW7491" s="81">
        <v>2020</v>
      </c>
      <c r="CX7491" s="81">
        <v>0</v>
      </c>
      <c r="CY7491" s="81">
        <v>0</v>
      </c>
      <c r="CZ7491" s="81">
        <v>0</v>
      </c>
      <c r="DA7491" s="81">
        <v>0</v>
      </c>
      <c r="DB7491" s="81">
        <v>7.7900575334948444E-2</v>
      </c>
      <c r="DC7491" s="81">
        <v>3.6425060683954458E-2</v>
      </c>
      <c r="DD7491" s="81">
        <v>1.58087245254322E-3</v>
      </c>
      <c r="DE7491" s="81">
        <v>3.9894642198450653E-2</v>
      </c>
      <c r="DF7491" s="81">
        <v>4.0609689307619828E-4</v>
      </c>
      <c r="DG7491" s="81">
        <v>0</v>
      </c>
      <c r="DH7491" s="81">
        <v>0</v>
      </c>
      <c r="DI7491" s="81">
        <v>0</v>
      </c>
      <c r="DJ7491" s="81">
        <v>2.606771703101426E-3</v>
      </c>
      <c r="DL7491" s="81">
        <v>0</v>
      </c>
      <c r="DM7491" s="81">
        <v>1.058601889588439E-6</v>
      </c>
      <c r="DN7491" s="81">
        <v>1.058601889588439E-6</v>
      </c>
      <c r="DO7491" s="81">
        <v>0</v>
      </c>
      <c r="DP7491" s="81">
        <v>0</v>
      </c>
      <c r="DQ7491" s="81">
        <v>0</v>
      </c>
      <c r="DR7491" s="81">
        <v>0</v>
      </c>
      <c r="DS7491" s="81">
        <v>0</v>
      </c>
      <c r="DT7491" s="81">
        <v>0</v>
      </c>
      <c r="DU7491" s="81">
        <v>0</v>
      </c>
      <c r="DV7491" s="81">
        <v>0</v>
      </c>
      <c r="DW7491" s="81">
        <v>0</v>
      </c>
      <c r="GE7491" s="81" t="s">
        <v>449</v>
      </c>
      <c r="GF7491" s="81" t="s">
        <v>155</v>
      </c>
      <c r="GG7491" s="81" t="s">
        <v>470</v>
      </c>
      <c r="GH7491" s="81" t="s">
        <v>453</v>
      </c>
      <c r="GI7491" s="81">
        <v>2020</v>
      </c>
      <c r="GJ7491" s="81" t="s">
        <v>201</v>
      </c>
      <c r="GK7491" s="81">
        <v>3.6425060683954437E-2</v>
      </c>
      <c r="GL7491" s="81">
        <v>487.92267199999998</v>
      </c>
      <c r="GM7491" s="81">
        <v>2020</v>
      </c>
      <c r="GN7491" s="81" t="s">
        <v>173</v>
      </c>
      <c r="GO7491" s="81">
        <v>1.1148832299820636E-2</v>
      </c>
      <c r="GP7491" s="81">
        <v>10</v>
      </c>
      <c r="GQ7491" s="81">
        <v>0</v>
      </c>
      <c r="GR7491" s="81" t="s">
        <v>448</v>
      </c>
      <c r="GS7491" s="81">
        <v>1.1148832299820636E-2</v>
      </c>
      <c r="GT7491" s="81">
        <v>4.0609689307619801E-4</v>
      </c>
      <c r="GU7491" s="81">
        <v>0</v>
      </c>
      <c r="GV7491" s="81">
        <v>0</v>
      </c>
      <c r="GW7491" s="81">
        <v>0</v>
      </c>
      <c r="GX7491" s="81">
        <v>0</v>
      </c>
      <c r="GY7491" s="81">
        <v>0</v>
      </c>
      <c r="GZ7491" s="81">
        <v>0</v>
      </c>
    </row>
    <row r="7492" spans="98:208" x14ac:dyDescent="0.25">
      <c r="CT7492" s="81" t="s">
        <v>155</v>
      </c>
      <c r="CU7492" s="81" t="s">
        <v>508</v>
      </c>
      <c r="CV7492" s="81" t="s">
        <v>460</v>
      </c>
      <c r="CW7492" s="81">
        <v>2021</v>
      </c>
      <c r="CX7492" s="81">
        <v>0</v>
      </c>
      <c r="CY7492" s="81">
        <v>0</v>
      </c>
      <c r="CZ7492" s="81">
        <v>0</v>
      </c>
      <c r="DA7492" s="81">
        <v>0</v>
      </c>
      <c r="DB7492" s="81">
        <v>7.7900575334948444E-2</v>
      </c>
      <c r="DC7492" s="81">
        <v>3.6425060683954458E-2</v>
      </c>
      <c r="DD7492" s="81">
        <v>1.58087245254322E-3</v>
      </c>
      <c r="DE7492" s="81">
        <v>3.9894642198450653E-2</v>
      </c>
      <c r="DF7492" s="81">
        <v>4.0609689307619828E-4</v>
      </c>
      <c r="DG7492" s="81">
        <v>4.0609689307619828E-4</v>
      </c>
      <c r="DH7492" s="81">
        <v>0</v>
      </c>
      <c r="DI7492" s="81">
        <v>0</v>
      </c>
      <c r="DJ7492" s="81">
        <v>2.606771703101426E-3</v>
      </c>
      <c r="DL7492" s="81">
        <v>0</v>
      </c>
      <c r="DM7492" s="81">
        <v>1.058601889588439E-6</v>
      </c>
      <c r="DN7492" s="81">
        <v>1.058601889588439E-6</v>
      </c>
      <c r="DO7492" s="81">
        <v>0</v>
      </c>
      <c r="DP7492" s="81">
        <v>1.058601889588439E-6</v>
      </c>
      <c r="DQ7492" s="81">
        <v>1.058601889588439E-6</v>
      </c>
      <c r="DR7492" s="81">
        <v>0</v>
      </c>
      <c r="DS7492" s="81">
        <v>0</v>
      </c>
      <c r="DT7492" s="81">
        <v>0</v>
      </c>
      <c r="DU7492" s="81">
        <v>0</v>
      </c>
      <c r="DV7492" s="81">
        <v>0</v>
      </c>
      <c r="DW7492" s="81">
        <v>0</v>
      </c>
      <c r="GE7492" s="81" t="s">
        <v>449</v>
      </c>
      <c r="GF7492" s="81" t="s">
        <v>155</v>
      </c>
      <c r="GG7492" s="81" t="s">
        <v>470</v>
      </c>
      <c r="GH7492" s="81" t="s">
        <v>454</v>
      </c>
      <c r="GI7492" s="81">
        <v>2020</v>
      </c>
      <c r="GJ7492" s="81" t="s">
        <v>201</v>
      </c>
      <c r="GK7492" s="81">
        <v>409.22373582041428</v>
      </c>
      <c r="GL7492" s="81">
        <v>487.92267199999998</v>
      </c>
      <c r="GM7492" s="81">
        <v>2020</v>
      </c>
      <c r="GN7492" s="81" t="s">
        <v>173</v>
      </c>
      <c r="GO7492" s="81">
        <v>1.1148832299820636E-2</v>
      </c>
      <c r="GP7492" s="81">
        <v>10</v>
      </c>
      <c r="GQ7492" s="81">
        <v>0</v>
      </c>
      <c r="GR7492" s="81" t="s">
        <v>448</v>
      </c>
      <c r="GS7492" s="81">
        <v>1.1148832299820636E-2</v>
      </c>
      <c r="GT7492" s="81">
        <v>4.5623668037679019</v>
      </c>
      <c r="GU7492" s="81">
        <v>0</v>
      </c>
      <c r="GV7492" s="81">
        <v>0</v>
      </c>
      <c r="GW7492" s="81">
        <v>0</v>
      </c>
      <c r="GX7492" s="81">
        <v>0</v>
      </c>
      <c r="GY7492" s="81">
        <v>0</v>
      </c>
      <c r="GZ7492" s="81">
        <v>0</v>
      </c>
    </row>
    <row r="7493" spans="98:208" x14ac:dyDescent="0.25">
      <c r="CT7493" s="81" t="s">
        <v>155</v>
      </c>
      <c r="CU7493" s="81" t="s">
        <v>508</v>
      </c>
      <c r="CV7493" s="81" t="s">
        <v>460</v>
      </c>
      <c r="CW7493" s="81">
        <v>2022</v>
      </c>
      <c r="CX7493" s="81">
        <v>0</v>
      </c>
      <c r="CY7493" s="81">
        <v>0</v>
      </c>
      <c r="CZ7493" s="81">
        <v>0</v>
      </c>
      <c r="DA7493" s="81">
        <v>0</v>
      </c>
      <c r="DB7493" s="81">
        <v>7.7900575334948444E-2</v>
      </c>
      <c r="DC7493" s="81">
        <v>3.6425060683954458E-2</v>
      </c>
      <c r="DD7493" s="81">
        <v>1.58087245254322E-3</v>
      </c>
      <c r="DE7493" s="81">
        <v>3.9894642198450653E-2</v>
      </c>
      <c r="DF7493" s="81">
        <v>4.0609689307619828E-4</v>
      </c>
      <c r="DG7493" s="81">
        <v>4.0609689307619828E-4</v>
      </c>
      <c r="DH7493" s="81">
        <v>4.0609689307619828E-4</v>
      </c>
      <c r="DI7493" s="81">
        <v>0</v>
      </c>
      <c r="DJ7493" s="81">
        <v>2.606771703101426E-3</v>
      </c>
      <c r="DL7493" s="81">
        <v>0</v>
      </c>
      <c r="DM7493" s="81">
        <v>1.058601889588439E-6</v>
      </c>
      <c r="DN7493" s="81">
        <v>1.058601889588439E-6</v>
      </c>
      <c r="DO7493" s="81">
        <v>0</v>
      </c>
      <c r="DP7493" s="81">
        <v>1.058601889588439E-6</v>
      </c>
      <c r="DQ7493" s="81">
        <v>1.058601889588439E-6</v>
      </c>
      <c r="DR7493" s="81">
        <v>0</v>
      </c>
      <c r="DS7493" s="81">
        <v>1.058601889588439E-6</v>
      </c>
      <c r="DT7493" s="81">
        <v>1.058601889588439E-6</v>
      </c>
      <c r="DU7493" s="81">
        <v>0</v>
      </c>
      <c r="DV7493" s="81">
        <v>0</v>
      </c>
      <c r="DW7493" s="81">
        <v>0</v>
      </c>
      <c r="GE7493" s="81" t="s">
        <v>449</v>
      </c>
      <c r="GF7493" s="81" t="s">
        <v>155</v>
      </c>
      <c r="GG7493" s="81" t="s">
        <v>470</v>
      </c>
      <c r="GH7493" s="81" t="s">
        <v>455</v>
      </c>
      <c r="GI7493" s="81">
        <v>2020</v>
      </c>
      <c r="GJ7493" s="81" t="s">
        <v>201</v>
      </c>
      <c r="GK7493" s="81">
        <v>409.22373582043832</v>
      </c>
      <c r="GL7493" s="81">
        <v>487.92267199999998</v>
      </c>
      <c r="GM7493" s="81">
        <v>2020</v>
      </c>
      <c r="GN7493" s="81" t="s">
        <v>173</v>
      </c>
      <c r="GO7493" s="81">
        <v>1.1148832299820636E-2</v>
      </c>
      <c r="GP7493" s="81">
        <v>10</v>
      </c>
      <c r="GQ7493" s="81">
        <v>0</v>
      </c>
      <c r="GR7493" s="81" t="s">
        <v>448</v>
      </c>
      <c r="GS7493" s="81">
        <v>1.1148832299820636E-2</v>
      </c>
      <c r="GT7493" s="81">
        <v>4.5623668037681702</v>
      </c>
      <c r="GU7493" s="81">
        <v>0</v>
      </c>
      <c r="GV7493" s="81">
        <v>0</v>
      </c>
      <c r="GW7493" s="81">
        <v>0</v>
      </c>
      <c r="GX7493" s="81">
        <v>0</v>
      </c>
      <c r="GY7493" s="81">
        <v>0</v>
      </c>
      <c r="GZ7493" s="81">
        <v>0</v>
      </c>
    </row>
    <row r="7494" spans="98:208" x14ac:dyDescent="0.25">
      <c r="CT7494" s="81" t="s">
        <v>155</v>
      </c>
      <c r="CU7494" s="81" t="s">
        <v>508</v>
      </c>
      <c r="CV7494" s="81" t="s">
        <v>460</v>
      </c>
      <c r="CW7494" s="81">
        <v>2023</v>
      </c>
      <c r="CX7494" s="81">
        <v>0</v>
      </c>
      <c r="CY7494" s="81">
        <v>0</v>
      </c>
      <c r="CZ7494" s="81">
        <v>0</v>
      </c>
      <c r="DA7494" s="81">
        <v>0</v>
      </c>
      <c r="DB7494" s="81">
        <v>8.040826903697719E-2</v>
      </c>
      <c r="DC7494" s="81">
        <v>3.759022461139068E-2</v>
      </c>
      <c r="DD7494" s="81">
        <v>1.631433411568721E-3</v>
      </c>
      <c r="DE7494" s="81">
        <v>4.1186611014017688E-2</v>
      </c>
      <c r="DF7494" s="81">
        <v>4.190871103049851E-4</v>
      </c>
      <c r="DG7494" s="81">
        <v>4.190871103049851E-4</v>
      </c>
      <c r="DH7494" s="81">
        <v>4.190871103049851E-4</v>
      </c>
      <c r="DI7494" s="81">
        <v>4.190871103049851E-4</v>
      </c>
      <c r="DJ7494" s="81">
        <v>2.606771703101426E-3</v>
      </c>
      <c r="DL7494" s="81">
        <v>0</v>
      </c>
      <c r="DM7494" s="81">
        <v>1.0924644202775812E-6</v>
      </c>
      <c r="DN7494" s="81">
        <v>1.0924644202775812E-6</v>
      </c>
      <c r="DO7494" s="81">
        <v>0</v>
      </c>
      <c r="DP7494" s="81">
        <v>1.0924644202775812E-6</v>
      </c>
      <c r="DQ7494" s="81">
        <v>1.0924644202775812E-6</v>
      </c>
      <c r="DR7494" s="81">
        <v>0</v>
      </c>
      <c r="DS7494" s="81">
        <v>1.0924644202775812E-6</v>
      </c>
      <c r="DT7494" s="81">
        <v>1.0924644202775812E-6</v>
      </c>
      <c r="DU7494" s="81">
        <v>0</v>
      </c>
      <c r="DV7494" s="81">
        <v>1.0924644202775812E-6</v>
      </c>
      <c r="DW7494" s="81">
        <v>1.0924644202775812E-6</v>
      </c>
      <c r="GE7494" s="81" t="s">
        <v>449</v>
      </c>
      <c r="GF7494" s="81" t="s">
        <v>155</v>
      </c>
      <c r="GG7494" s="81" t="s">
        <v>471</v>
      </c>
      <c r="GH7494" s="81" t="s">
        <v>457</v>
      </c>
      <c r="GI7494" s="81">
        <v>2020</v>
      </c>
      <c r="GJ7494" s="81" t="s">
        <v>201</v>
      </c>
      <c r="GK7494" s="81">
        <v>222.22942162782871</v>
      </c>
      <c r="GL7494" s="81">
        <v>375.64590099999998</v>
      </c>
      <c r="GM7494" s="81">
        <v>2020</v>
      </c>
      <c r="GN7494" s="81" t="s">
        <v>173</v>
      </c>
      <c r="GO7494" s="81">
        <v>1.1148832299820636E-2</v>
      </c>
      <c r="GP7494" s="81">
        <v>10</v>
      </c>
      <c r="GQ7494" s="81">
        <v>0</v>
      </c>
      <c r="GR7494" s="81" t="s">
        <v>448</v>
      </c>
      <c r="GS7494" s="81">
        <v>1.1148832299820634E-2</v>
      </c>
      <c r="GT7494" s="81">
        <v>2.4775985538147949</v>
      </c>
      <c r="GU7494" s="81">
        <v>0</v>
      </c>
      <c r="GV7494" s="81">
        <v>0</v>
      </c>
      <c r="GW7494" s="81">
        <v>0</v>
      </c>
      <c r="GX7494" s="81">
        <v>0</v>
      </c>
      <c r="GY7494" s="81">
        <v>0</v>
      </c>
      <c r="GZ7494" s="81">
        <v>0</v>
      </c>
    </row>
    <row r="7495" spans="98:208" x14ac:dyDescent="0.25">
      <c r="CT7495" s="81" t="s">
        <v>155</v>
      </c>
      <c r="CU7495" s="81" t="s">
        <v>508</v>
      </c>
      <c r="CV7495" s="81" t="s">
        <v>460</v>
      </c>
      <c r="CW7495" s="81">
        <v>2024</v>
      </c>
      <c r="CX7495" s="81">
        <v>0</v>
      </c>
      <c r="CY7495" s="81">
        <v>0</v>
      </c>
      <c r="CZ7495" s="81">
        <v>0</v>
      </c>
      <c r="DA7495" s="81">
        <v>0</v>
      </c>
      <c r="DB7495" s="81">
        <v>8.040826903697719E-2</v>
      </c>
      <c r="DC7495" s="81">
        <v>3.759022461139068E-2</v>
      </c>
      <c r="DD7495" s="81">
        <v>1.631433411568721E-3</v>
      </c>
      <c r="DE7495" s="81">
        <v>4.1186611014017688E-2</v>
      </c>
      <c r="DF7495" s="81">
        <v>4.190871103049851E-4</v>
      </c>
      <c r="DG7495" s="81">
        <v>4.190871103049851E-4</v>
      </c>
      <c r="DH7495" s="81">
        <v>4.190871103049851E-4</v>
      </c>
      <c r="DI7495" s="81">
        <v>4.190871103049851E-4</v>
      </c>
      <c r="DJ7495" s="81">
        <v>2.606771703101426E-3</v>
      </c>
      <c r="DL7495" s="81">
        <v>0</v>
      </c>
      <c r="DM7495" s="81">
        <v>1.0924644202775812E-6</v>
      </c>
      <c r="DN7495" s="81">
        <v>1.0924644202775812E-6</v>
      </c>
      <c r="DO7495" s="81">
        <v>0</v>
      </c>
      <c r="DP7495" s="81">
        <v>1.0924644202775812E-6</v>
      </c>
      <c r="DQ7495" s="81">
        <v>1.0924644202775812E-6</v>
      </c>
      <c r="DR7495" s="81">
        <v>0</v>
      </c>
      <c r="DS7495" s="81">
        <v>1.0924644202775812E-6</v>
      </c>
      <c r="DT7495" s="81">
        <v>1.0924644202775812E-6</v>
      </c>
      <c r="DU7495" s="81">
        <v>0</v>
      </c>
      <c r="DV7495" s="81">
        <v>1.0924644202775812E-6</v>
      </c>
      <c r="DW7495" s="81">
        <v>1.0924644202775812E-6</v>
      </c>
      <c r="GE7495" s="81" t="s">
        <v>449</v>
      </c>
      <c r="GF7495" s="81" t="s">
        <v>155</v>
      </c>
      <c r="GG7495" s="81" t="s">
        <v>471</v>
      </c>
      <c r="GH7495" s="81" t="s">
        <v>458</v>
      </c>
      <c r="GI7495" s="81">
        <v>2020</v>
      </c>
      <c r="GJ7495" s="81" t="s">
        <v>201</v>
      </c>
      <c r="GK7495" s="81">
        <v>222.22942162783031</v>
      </c>
      <c r="GL7495" s="81">
        <v>375.64590099999998</v>
      </c>
      <c r="GM7495" s="81">
        <v>2020</v>
      </c>
      <c r="GN7495" s="81" t="s">
        <v>173</v>
      </c>
      <c r="GO7495" s="81">
        <v>1.1148832299820636E-2</v>
      </c>
      <c r="GP7495" s="81">
        <v>10</v>
      </c>
      <c r="GQ7495" s="81">
        <v>0</v>
      </c>
      <c r="GR7495" s="81" t="s">
        <v>448</v>
      </c>
      <c r="GS7495" s="81">
        <v>1.1148832299820634E-2</v>
      </c>
      <c r="GT7495" s="81">
        <v>2.4775985538148126</v>
      </c>
      <c r="GU7495" s="81">
        <v>0</v>
      </c>
      <c r="GV7495" s="81">
        <v>0</v>
      </c>
      <c r="GW7495" s="81">
        <v>0</v>
      </c>
      <c r="GX7495" s="81">
        <v>0</v>
      </c>
      <c r="GY7495" s="81">
        <v>0</v>
      </c>
      <c r="GZ7495" s="81">
        <v>0</v>
      </c>
    </row>
    <row r="7496" spans="98:208" x14ac:dyDescent="0.25">
      <c r="CT7496" s="81" t="s">
        <v>155</v>
      </c>
      <c r="CU7496" s="81" t="s">
        <v>508</v>
      </c>
      <c r="CV7496" s="81" t="s">
        <v>460</v>
      </c>
      <c r="CW7496" s="81">
        <v>2025</v>
      </c>
      <c r="CX7496" s="81">
        <v>0</v>
      </c>
      <c r="CY7496" s="81">
        <v>0</v>
      </c>
      <c r="CZ7496" s="81">
        <v>0</v>
      </c>
      <c r="DA7496" s="81">
        <v>0</v>
      </c>
      <c r="DB7496" s="81">
        <v>8.040826903697719E-2</v>
      </c>
      <c r="DC7496" s="81">
        <v>3.759022461139068E-2</v>
      </c>
      <c r="DD7496" s="81">
        <v>1.631433411568721E-3</v>
      </c>
      <c r="DE7496" s="81">
        <v>4.1186611014017688E-2</v>
      </c>
      <c r="DF7496" s="81">
        <v>4.190871103049851E-4</v>
      </c>
      <c r="DG7496" s="81">
        <v>4.190871103049851E-4</v>
      </c>
      <c r="DH7496" s="81">
        <v>4.190871103049851E-4</v>
      </c>
      <c r="DI7496" s="81">
        <v>4.190871103049851E-4</v>
      </c>
      <c r="DJ7496" s="81">
        <v>2.606771703101426E-3</v>
      </c>
      <c r="DL7496" s="81">
        <v>0</v>
      </c>
      <c r="DM7496" s="81">
        <v>1.0924644202775812E-6</v>
      </c>
      <c r="DN7496" s="81">
        <v>1.0924644202775812E-6</v>
      </c>
      <c r="DO7496" s="81">
        <v>0</v>
      </c>
      <c r="DP7496" s="81">
        <v>1.0924644202775812E-6</v>
      </c>
      <c r="DQ7496" s="81">
        <v>1.0924644202775812E-6</v>
      </c>
      <c r="DR7496" s="81">
        <v>0</v>
      </c>
      <c r="DS7496" s="81">
        <v>1.0924644202775812E-6</v>
      </c>
      <c r="DT7496" s="81">
        <v>1.0924644202775812E-6</v>
      </c>
      <c r="DU7496" s="81">
        <v>0</v>
      </c>
      <c r="DV7496" s="81">
        <v>1.0924644202775812E-6</v>
      </c>
      <c r="DW7496" s="81">
        <v>1.0924644202775812E-6</v>
      </c>
      <c r="GE7496" s="81" t="s">
        <v>449</v>
      </c>
      <c r="GF7496" s="81" t="s">
        <v>155</v>
      </c>
      <c r="GG7496" s="81" t="s">
        <v>471</v>
      </c>
      <c r="GH7496" s="81" t="s">
        <v>459</v>
      </c>
      <c r="GI7496" s="81">
        <v>2020</v>
      </c>
      <c r="GJ7496" s="81" t="s">
        <v>201</v>
      </c>
      <c r="GK7496" s="81">
        <v>0.69641821681223015</v>
      </c>
      <c r="GL7496" s="81">
        <v>375.64590099999998</v>
      </c>
      <c r="GM7496" s="81">
        <v>2020</v>
      </c>
      <c r="GN7496" s="81" t="s">
        <v>173</v>
      </c>
      <c r="GO7496" s="81">
        <v>1.1148832299820636E-2</v>
      </c>
      <c r="GP7496" s="81">
        <v>10</v>
      </c>
      <c r="GQ7496" s="81">
        <v>0</v>
      </c>
      <c r="GR7496" s="81" t="s">
        <v>448</v>
      </c>
      <c r="GS7496" s="81">
        <v>1.1148832299820634E-2</v>
      </c>
      <c r="GT7496" s="81">
        <v>7.7642499097796813E-3</v>
      </c>
      <c r="GU7496" s="81">
        <v>0</v>
      </c>
      <c r="GV7496" s="81">
        <v>0</v>
      </c>
      <c r="GW7496" s="81">
        <v>0</v>
      </c>
      <c r="GX7496" s="81">
        <v>0</v>
      </c>
      <c r="GY7496" s="81">
        <v>0</v>
      </c>
      <c r="GZ7496" s="81">
        <v>0</v>
      </c>
    </row>
    <row r="7497" spans="98:208" x14ac:dyDescent="0.25">
      <c r="CT7497" s="81" t="s">
        <v>155</v>
      </c>
      <c r="CU7497" s="81" t="s">
        <v>508</v>
      </c>
      <c r="CV7497" s="81" t="s">
        <v>460</v>
      </c>
      <c r="CW7497" s="81">
        <v>2026</v>
      </c>
      <c r="CX7497" s="81">
        <v>0</v>
      </c>
      <c r="CY7497" s="81">
        <v>0</v>
      </c>
      <c r="CZ7497" s="81">
        <v>0</v>
      </c>
      <c r="DA7497" s="81">
        <v>0</v>
      </c>
      <c r="DB7497" s="81">
        <v>8.040826903697719E-2</v>
      </c>
      <c r="DC7497" s="81">
        <v>3.759022461139068E-2</v>
      </c>
      <c r="DD7497" s="81">
        <v>1.631433411568721E-3</v>
      </c>
      <c r="DE7497" s="81">
        <v>4.1186611014017688E-2</v>
      </c>
      <c r="DF7497" s="81">
        <v>4.190871103049851E-4</v>
      </c>
      <c r="DG7497" s="81">
        <v>4.190871103049851E-4</v>
      </c>
      <c r="DH7497" s="81">
        <v>4.190871103049851E-4</v>
      </c>
      <c r="DI7497" s="81">
        <v>4.190871103049851E-4</v>
      </c>
      <c r="DJ7497" s="81">
        <v>2.606771703101426E-3</v>
      </c>
      <c r="DL7497" s="81">
        <v>0</v>
      </c>
      <c r="DM7497" s="81">
        <v>1.0924644202775812E-6</v>
      </c>
      <c r="DN7497" s="81">
        <v>1.0924644202775812E-6</v>
      </c>
      <c r="DO7497" s="81">
        <v>0</v>
      </c>
      <c r="DP7497" s="81">
        <v>1.0924644202775812E-6</v>
      </c>
      <c r="DQ7497" s="81">
        <v>1.0924644202775812E-6</v>
      </c>
      <c r="DR7497" s="81">
        <v>0</v>
      </c>
      <c r="DS7497" s="81">
        <v>1.0924644202775812E-6</v>
      </c>
      <c r="DT7497" s="81">
        <v>1.0924644202775812E-6</v>
      </c>
      <c r="DU7497" s="81">
        <v>0</v>
      </c>
      <c r="DV7497" s="81">
        <v>1.0924644202775812E-6</v>
      </c>
      <c r="DW7497" s="81">
        <v>1.0924644202775812E-6</v>
      </c>
      <c r="GE7497" s="81" t="s">
        <v>449</v>
      </c>
      <c r="GF7497" s="81" t="s">
        <v>155</v>
      </c>
      <c r="GG7497" s="81" t="s">
        <v>471</v>
      </c>
      <c r="GH7497" s="81" t="s">
        <v>460</v>
      </c>
      <c r="GI7497" s="81">
        <v>2020</v>
      </c>
      <c r="GJ7497" s="81" t="s">
        <v>201</v>
      </c>
      <c r="GK7497" s="81">
        <v>3.6425060683954492E-2</v>
      </c>
      <c r="GL7497" s="81">
        <v>375.64590099999998</v>
      </c>
      <c r="GM7497" s="81">
        <v>2020</v>
      </c>
      <c r="GN7497" s="81" t="s">
        <v>173</v>
      </c>
      <c r="GO7497" s="81">
        <v>1.1148832299820636E-2</v>
      </c>
      <c r="GP7497" s="81">
        <v>10</v>
      </c>
      <c r="GQ7497" s="81">
        <v>0</v>
      </c>
      <c r="GR7497" s="81" t="s">
        <v>448</v>
      </c>
      <c r="GS7497" s="81">
        <v>1.1148832299820634E-2</v>
      </c>
      <c r="GT7497" s="81">
        <v>4.0609689307619855E-4</v>
      </c>
      <c r="GU7497" s="81">
        <v>0</v>
      </c>
      <c r="GV7497" s="81">
        <v>0</v>
      </c>
      <c r="GW7497" s="81">
        <v>0</v>
      </c>
      <c r="GX7497" s="81">
        <v>0</v>
      </c>
      <c r="GY7497" s="81">
        <v>0</v>
      </c>
      <c r="GZ7497" s="81">
        <v>0</v>
      </c>
    </row>
    <row r="7498" spans="98:208" x14ac:dyDescent="0.25">
      <c r="CT7498" s="81" t="s">
        <v>155</v>
      </c>
      <c r="CU7498" s="81" t="s">
        <v>508</v>
      </c>
      <c r="CV7498" s="81" t="s">
        <v>460</v>
      </c>
      <c r="CW7498" s="81">
        <v>2027</v>
      </c>
      <c r="CX7498" s="81">
        <v>0</v>
      </c>
      <c r="CY7498" s="81">
        <v>0</v>
      </c>
      <c r="CZ7498" s="81">
        <v>0</v>
      </c>
      <c r="DA7498" s="81">
        <v>0</v>
      </c>
      <c r="DB7498" s="81">
        <v>8.040826903697719E-2</v>
      </c>
      <c r="DC7498" s="81">
        <v>3.759022461139068E-2</v>
      </c>
      <c r="DD7498" s="81">
        <v>1.631433411568721E-3</v>
      </c>
      <c r="DE7498" s="81">
        <v>4.1186611014017688E-2</v>
      </c>
      <c r="DF7498" s="81">
        <v>4.190871103049851E-4</v>
      </c>
      <c r="DG7498" s="81">
        <v>4.190871103049851E-4</v>
      </c>
      <c r="DH7498" s="81">
        <v>4.190871103049851E-4</v>
      </c>
      <c r="DI7498" s="81">
        <v>4.190871103049851E-4</v>
      </c>
      <c r="DJ7498" s="81">
        <v>2.606771703101426E-3</v>
      </c>
      <c r="DL7498" s="81">
        <v>0</v>
      </c>
      <c r="DM7498" s="81">
        <v>1.0924644202775812E-6</v>
      </c>
      <c r="DN7498" s="81">
        <v>1.0924644202775812E-6</v>
      </c>
      <c r="DO7498" s="81">
        <v>0</v>
      </c>
      <c r="DP7498" s="81">
        <v>1.0924644202775812E-6</v>
      </c>
      <c r="DQ7498" s="81">
        <v>1.0924644202775812E-6</v>
      </c>
      <c r="DR7498" s="81">
        <v>0</v>
      </c>
      <c r="DS7498" s="81">
        <v>1.0924644202775812E-6</v>
      </c>
      <c r="DT7498" s="81">
        <v>1.0924644202775812E-6</v>
      </c>
      <c r="DU7498" s="81">
        <v>0</v>
      </c>
      <c r="DV7498" s="81">
        <v>1.0924644202775812E-6</v>
      </c>
      <c r="DW7498" s="81">
        <v>1.0924644202775812E-6</v>
      </c>
      <c r="GE7498" s="81" t="s">
        <v>449</v>
      </c>
      <c r="GF7498" s="81" t="s">
        <v>155</v>
      </c>
      <c r="GG7498" s="81" t="s">
        <v>471</v>
      </c>
      <c r="GH7498" s="81" t="s">
        <v>461</v>
      </c>
      <c r="GI7498" s="81">
        <v>2020</v>
      </c>
      <c r="GJ7498" s="81" t="s">
        <v>201</v>
      </c>
      <c r="GK7498" s="81">
        <v>222.22942162785591</v>
      </c>
      <c r="GL7498" s="81">
        <v>375.64590099999998</v>
      </c>
      <c r="GM7498" s="81">
        <v>2020</v>
      </c>
      <c r="GN7498" s="81" t="s">
        <v>173</v>
      </c>
      <c r="GO7498" s="81">
        <v>1.1148832299820636E-2</v>
      </c>
      <c r="GP7498" s="81">
        <v>10</v>
      </c>
      <c r="GQ7498" s="81">
        <v>0</v>
      </c>
      <c r="GR7498" s="81" t="s">
        <v>448</v>
      </c>
      <c r="GS7498" s="81">
        <v>1.1148832299820634E-2</v>
      </c>
      <c r="GT7498" s="81">
        <v>2.4775985538150982</v>
      </c>
      <c r="GU7498" s="81">
        <v>0</v>
      </c>
      <c r="GV7498" s="81">
        <v>0</v>
      </c>
      <c r="GW7498" s="81">
        <v>0</v>
      </c>
      <c r="GX7498" s="81">
        <v>0</v>
      </c>
      <c r="GY7498" s="81">
        <v>0</v>
      </c>
      <c r="GZ7498" s="81">
        <v>0</v>
      </c>
    </row>
    <row r="7499" spans="98:208" x14ac:dyDescent="0.25">
      <c r="CT7499" s="81" t="s">
        <v>155</v>
      </c>
      <c r="CU7499" s="81" t="s">
        <v>508</v>
      </c>
      <c r="CV7499" s="81" t="s">
        <v>460</v>
      </c>
      <c r="CW7499" s="81">
        <v>2028</v>
      </c>
      <c r="CX7499" s="81">
        <v>0</v>
      </c>
      <c r="CY7499" s="81">
        <v>0</v>
      </c>
      <c r="CZ7499" s="81">
        <v>0</v>
      </c>
      <c r="DA7499" s="81">
        <v>0</v>
      </c>
      <c r="DB7499" s="81">
        <v>8.3606377745129565E-2</v>
      </c>
      <c r="DC7499" s="81">
        <v>3.9055083184886222E-2</v>
      </c>
      <c r="DD7499" s="81">
        <v>1.694997174106433E-3</v>
      </c>
      <c r="DE7499" s="81">
        <v>4.2856297386136902E-2</v>
      </c>
      <c r="DF7499" s="81">
        <v>4.3541857288384136E-4</v>
      </c>
      <c r="DG7499" s="81">
        <v>4.3541857288384136E-4</v>
      </c>
      <c r="DH7499" s="81">
        <v>4.3541857288384136E-4</v>
      </c>
      <c r="DI7499" s="81">
        <v>4.3541857288384136E-4</v>
      </c>
      <c r="DJ7499" s="81">
        <v>2.606771703101426E-3</v>
      </c>
      <c r="DL7499" s="81">
        <v>0</v>
      </c>
      <c r="DM7499" s="81">
        <v>1.1350368147984036E-6</v>
      </c>
      <c r="DN7499" s="81">
        <v>1.1350368147984036E-6</v>
      </c>
      <c r="DO7499" s="81">
        <v>0</v>
      </c>
      <c r="DP7499" s="81">
        <v>1.1350368147984036E-6</v>
      </c>
      <c r="DQ7499" s="81">
        <v>1.1350368147984036E-6</v>
      </c>
      <c r="DR7499" s="81">
        <v>0</v>
      </c>
      <c r="DS7499" s="81">
        <v>1.1350368147984036E-6</v>
      </c>
      <c r="DT7499" s="81">
        <v>1.1350368147984036E-6</v>
      </c>
      <c r="DU7499" s="81">
        <v>0</v>
      </c>
      <c r="DV7499" s="81">
        <v>1.1350368147984036E-6</v>
      </c>
      <c r="DW7499" s="81">
        <v>1.1350368147984036E-6</v>
      </c>
      <c r="GE7499" s="81" t="s">
        <v>449</v>
      </c>
      <c r="GF7499" s="81" t="s">
        <v>155</v>
      </c>
      <c r="GG7499" s="81" t="s">
        <v>471</v>
      </c>
      <c r="GH7499" s="81" t="s">
        <v>451</v>
      </c>
      <c r="GI7499" s="81">
        <v>2020</v>
      </c>
      <c r="GJ7499" s="81" t="s">
        <v>201</v>
      </c>
      <c r="GK7499" s="81">
        <v>222.22942162782991</v>
      </c>
      <c r="GL7499" s="81">
        <v>375.64590099999998</v>
      </c>
      <c r="GM7499" s="81">
        <v>2020</v>
      </c>
      <c r="GN7499" s="81" t="s">
        <v>173</v>
      </c>
      <c r="GO7499" s="81">
        <v>1.1148832299820636E-2</v>
      </c>
      <c r="GP7499" s="81">
        <v>10</v>
      </c>
      <c r="GQ7499" s="81">
        <v>0</v>
      </c>
      <c r="GR7499" s="81" t="s">
        <v>448</v>
      </c>
      <c r="GS7499" s="81">
        <v>1.1148832299820634E-2</v>
      </c>
      <c r="GT7499" s="81">
        <v>2.4775985538148082</v>
      </c>
      <c r="GU7499" s="81">
        <v>0</v>
      </c>
      <c r="GV7499" s="81">
        <v>0</v>
      </c>
      <c r="GW7499" s="81">
        <v>0</v>
      </c>
      <c r="GX7499" s="81">
        <v>0</v>
      </c>
      <c r="GY7499" s="81">
        <v>0</v>
      </c>
      <c r="GZ7499" s="81">
        <v>0</v>
      </c>
    </row>
    <row r="7500" spans="98:208" x14ac:dyDescent="0.25">
      <c r="CT7500" s="81" t="s">
        <v>155</v>
      </c>
      <c r="CU7500" s="81" t="s">
        <v>508</v>
      </c>
      <c r="CV7500" s="81" t="s">
        <v>460</v>
      </c>
      <c r="CW7500" s="81">
        <v>2029</v>
      </c>
      <c r="CX7500" s="81">
        <v>0</v>
      </c>
      <c r="CY7500" s="81">
        <v>0</v>
      </c>
      <c r="CZ7500" s="81">
        <v>0</v>
      </c>
      <c r="DA7500" s="81">
        <v>0</v>
      </c>
      <c r="DB7500" s="81">
        <v>8.3606377745129565E-2</v>
      </c>
      <c r="DC7500" s="81">
        <v>3.9055083184886222E-2</v>
      </c>
      <c r="DD7500" s="81">
        <v>1.694997174106433E-3</v>
      </c>
      <c r="DE7500" s="81">
        <v>4.2856297386136902E-2</v>
      </c>
      <c r="DF7500" s="81">
        <v>4.3541857288384136E-4</v>
      </c>
      <c r="DG7500" s="81">
        <v>4.3541857288384136E-4</v>
      </c>
      <c r="DH7500" s="81">
        <v>4.3541857288384136E-4</v>
      </c>
      <c r="DI7500" s="81">
        <v>4.3541857288384136E-4</v>
      </c>
      <c r="DJ7500" s="81">
        <v>2.606771703101426E-3</v>
      </c>
      <c r="DL7500" s="81">
        <v>0</v>
      </c>
      <c r="DM7500" s="81">
        <v>1.1350368147984036E-6</v>
      </c>
      <c r="DN7500" s="81">
        <v>1.1350368147984036E-6</v>
      </c>
      <c r="DO7500" s="81">
        <v>0</v>
      </c>
      <c r="DP7500" s="81">
        <v>1.1350368147984036E-6</v>
      </c>
      <c r="DQ7500" s="81">
        <v>1.1350368147984036E-6</v>
      </c>
      <c r="DR7500" s="81">
        <v>0</v>
      </c>
      <c r="DS7500" s="81">
        <v>1.1350368147984036E-6</v>
      </c>
      <c r="DT7500" s="81">
        <v>1.1350368147984036E-6</v>
      </c>
      <c r="DU7500" s="81">
        <v>0</v>
      </c>
      <c r="DV7500" s="81">
        <v>1.1350368147984036E-6</v>
      </c>
      <c r="DW7500" s="81">
        <v>1.1350368147984036E-6</v>
      </c>
      <c r="GE7500" s="81" t="s">
        <v>449</v>
      </c>
      <c r="GF7500" s="81" t="s">
        <v>155</v>
      </c>
      <c r="GG7500" s="81" t="s">
        <v>471</v>
      </c>
      <c r="GH7500" s="81" t="s">
        <v>452</v>
      </c>
      <c r="GI7500" s="81">
        <v>2020</v>
      </c>
      <c r="GJ7500" s="81" t="s">
        <v>201</v>
      </c>
      <c r="GK7500" s="81">
        <v>0.69641821681222749</v>
      </c>
      <c r="GL7500" s="81">
        <v>375.64590099999998</v>
      </c>
      <c r="GM7500" s="81">
        <v>2020</v>
      </c>
      <c r="GN7500" s="81" t="s">
        <v>173</v>
      </c>
      <c r="GO7500" s="81">
        <v>1.1148832299820636E-2</v>
      </c>
      <c r="GP7500" s="81">
        <v>10</v>
      </c>
      <c r="GQ7500" s="81">
        <v>0</v>
      </c>
      <c r="GR7500" s="81" t="s">
        <v>448</v>
      </c>
      <c r="GS7500" s="81">
        <v>1.1148832299820634E-2</v>
      </c>
      <c r="GT7500" s="81">
        <v>7.7642499097796518E-3</v>
      </c>
      <c r="GU7500" s="81">
        <v>0</v>
      </c>
      <c r="GV7500" s="81">
        <v>0</v>
      </c>
      <c r="GW7500" s="81">
        <v>0</v>
      </c>
      <c r="GX7500" s="81">
        <v>0</v>
      </c>
      <c r="GY7500" s="81">
        <v>0</v>
      </c>
      <c r="GZ7500" s="81">
        <v>0</v>
      </c>
    </row>
    <row r="7501" spans="98:208" x14ac:dyDescent="0.25">
      <c r="CT7501" s="81" t="s">
        <v>155</v>
      </c>
      <c r="CU7501" s="81" t="s">
        <v>508</v>
      </c>
      <c r="CV7501" s="81" t="s">
        <v>460</v>
      </c>
      <c r="CW7501" s="81">
        <v>2030</v>
      </c>
      <c r="CX7501" s="81">
        <v>0</v>
      </c>
      <c r="CY7501" s="81">
        <v>0</v>
      </c>
      <c r="CZ7501" s="81">
        <v>0</v>
      </c>
      <c r="DA7501" s="81">
        <v>0</v>
      </c>
      <c r="DB7501" s="81">
        <v>8.3606377745129565E-2</v>
      </c>
      <c r="DC7501" s="81">
        <v>3.9055083184886222E-2</v>
      </c>
      <c r="DD7501" s="81">
        <v>1.694997174106433E-3</v>
      </c>
      <c r="DE7501" s="81">
        <v>4.2856297386136902E-2</v>
      </c>
      <c r="DF7501" s="81">
        <v>0</v>
      </c>
      <c r="DG7501" s="81">
        <v>4.3541857288384136E-4</v>
      </c>
      <c r="DH7501" s="81">
        <v>4.3541857288384136E-4</v>
      </c>
      <c r="DI7501" s="81">
        <v>4.3541857288384136E-4</v>
      </c>
      <c r="DJ7501" s="81">
        <v>2.606771703101426E-3</v>
      </c>
      <c r="DL7501" s="81">
        <v>0</v>
      </c>
      <c r="DM7501" s="81">
        <v>0</v>
      </c>
      <c r="DN7501" s="81">
        <v>0</v>
      </c>
      <c r="DO7501" s="81">
        <v>0</v>
      </c>
      <c r="DP7501" s="81">
        <v>1.1350368147984036E-6</v>
      </c>
      <c r="DQ7501" s="81">
        <v>1.1350368147984036E-6</v>
      </c>
      <c r="DR7501" s="81">
        <v>0</v>
      </c>
      <c r="DS7501" s="81">
        <v>1.1350368147984036E-6</v>
      </c>
      <c r="DT7501" s="81">
        <v>1.1350368147984036E-6</v>
      </c>
      <c r="DU7501" s="81">
        <v>0</v>
      </c>
      <c r="DV7501" s="81">
        <v>1.1350368147984036E-6</v>
      </c>
      <c r="DW7501" s="81">
        <v>1.1350368147984036E-6</v>
      </c>
      <c r="GE7501" s="81" t="s">
        <v>449</v>
      </c>
      <c r="GF7501" s="81" t="s">
        <v>155</v>
      </c>
      <c r="GG7501" s="81" t="s">
        <v>471</v>
      </c>
      <c r="GH7501" s="81" t="s">
        <v>453</v>
      </c>
      <c r="GI7501" s="81">
        <v>2020</v>
      </c>
      <c r="GJ7501" s="81" t="s">
        <v>201</v>
      </c>
      <c r="GK7501" s="81">
        <v>3.6425060683954097E-2</v>
      </c>
      <c r="GL7501" s="81">
        <v>375.64590099999998</v>
      </c>
      <c r="GM7501" s="81">
        <v>2020</v>
      </c>
      <c r="GN7501" s="81" t="s">
        <v>173</v>
      </c>
      <c r="GO7501" s="81">
        <v>1.1148832299820636E-2</v>
      </c>
      <c r="GP7501" s="81">
        <v>10</v>
      </c>
      <c r="GQ7501" s="81">
        <v>0</v>
      </c>
      <c r="GR7501" s="81" t="s">
        <v>448</v>
      </c>
      <c r="GS7501" s="81">
        <v>1.1148832299820634E-2</v>
      </c>
      <c r="GT7501" s="81">
        <v>4.060968930761941E-4</v>
      </c>
      <c r="GU7501" s="81">
        <v>0</v>
      </c>
      <c r="GV7501" s="81">
        <v>0</v>
      </c>
      <c r="GW7501" s="81">
        <v>0</v>
      </c>
      <c r="GX7501" s="81">
        <v>0</v>
      </c>
      <c r="GY7501" s="81">
        <v>0</v>
      </c>
      <c r="GZ7501" s="81">
        <v>0</v>
      </c>
    </row>
    <row r="7502" spans="98:208" x14ac:dyDescent="0.25">
      <c r="CT7502" s="81" t="s">
        <v>155</v>
      </c>
      <c r="CU7502" s="81" t="s">
        <v>508</v>
      </c>
      <c r="CV7502" s="81" t="s">
        <v>460</v>
      </c>
      <c r="CW7502" s="81">
        <v>2031</v>
      </c>
      <c r="CX7502" s="81">
        <v>0</v>
      </c>
      <c r="CY7502" s="81">
        <v>0</v>
      </c>
      <c r="CZ7502" s="81">
        <v>0</v>
      </c>
      <c r="DA7502" s="81">
        <v>0</v>
      </c>
      <c r="DB7502" s="81">
        <v>8.3606377745129565E-2</v>
      </c>
      <c r="DC7502" s="81">
        <v>3.9055083184886222E-2</v>
      </c>
      <c r="DD7502" s="81">
        <v>1.694997174106433E-3</v>
      </c>
      <c r="DE7502" s="81">
        <v>4.2856297386136902E-2</v>
      </c>
      <c r="DF7502" s="81">
        <v>0</v>
      </c>
      <c r="DG7502" s="81">
        <v>0</v>
      </c>
      <c r="DH7502" s="81">
        <v>4.3541857288384136E-4</v>
      </c>
      <c r="DI7502" s="81">
        <v>4.3541857288384136E-4</v>
      </c>
      <c r="DJ7502" s="81">
        <v>2.606771703101426E-3</v>
      </c>
      <c r="DL7502" s="81">
        <v>0</v>
      </c>
      <c r="DM7502" s="81">
        <v>0</v>
      </c>
      <c r="DN7502" s="81">
        <v>0</v>
      </c>
      <c r="DO7502" s="81">
        <v>0</v>
      </c>
      <c r="DP7502" s="81">
        <v>0</v>
      </c>
      <c r="DQ7502" s="81">
        <v>0</v>
      </c>
      <c r="DR7502" s="81">
        <v>0</v>
      </c>
      <c r="DS7502" s="81">
        <v>1.1350368147984036E-6</v>
      </c>
      <c r="DT7502" s="81">
        <v>1.1350368147984036E-6</v>
      </c>
      <c r="DU7502" s="81">
        <v>0</v>
      </c>
      <c r="DV7502" s="81">
        <v>1.1350368147984036E-6</v>
      </c>
      <c r="DW7502" s="81">
        <v>1.1350368147984036E-6</v>
      </c>
      <c r="GE7502" s="81" t="s">
        <v>449</v>
      </c>
      <c r="GF7502" s="81" t="s">
        <v>155</v>
      </c>
      <c r="GG7502" s="81" t="s">
        <v>471</v>
      </c>
      <c r="GH7502" s="81" t="s">
        <v>454</v>
      </c>
      <c r="GI7502" s="81">
        <v>2020</v>
      </c>
      <c r="GJ7502" s="81" t="s">
        <v>201</v>
      </c>
      <c r="GK7502" s="81">
        <v>409.22373582022738</v>
      </c>
      <c r="GL7502" s="81">
        <v>375.64590099999998</v>
      </c>
      <c r="GM7502" s="81">
        <v>2020</v>
      </c>
      <c r="GN7502" s="81" t="s">
        <v>173</v>
      </c>
      <c r="GO7502" s="81">
        <v>1.1148832299820636E-2</v>
      </c>
      <c r="GP7502" s="81">
        <v>10</v>
      </c>
      <c r="GQ7502" s="81">
        <v>0</v>
      </c>
      <c r="GR7502" s="81" t="s">
        <v>448</v>
      </c>
      <c r="GS7502" s="81">
        <v>1.1148832299820634E-2</v>
      </c>
      <c r="GT7502" s="81">
        <v>4.5623668037658174</v>
      </c>
      <c r="GU7502" s="81">
        <v>0</v>
      </c>
      <c r="GV7502" s="81">
        <v>0</v>
      </c>
      <c r="GW7502" s="81">
        <v>0</v>
      </c>
      <c r="GX7502" s="81">
        <v>0</v>
      </c>
      <c r="GY7502" s="81">
        <v>0</v>
      </c>
      <c r="GZ7502" s="81">
        <v>0</v>
      </c>
    </row>
    <row r="7503" spans="98:208" x14ac:dyDescent="0.25">
      <c r="CT7503" s="81" t="s">
        <v>155</v>
      </c>
      <c r="CU7503" s="81" t="s">
        <v>508</v>
      </c>
      <c r="CV7503" s="81" t="s">
        <v>460</v>
      </c>
      <c r="CW7503" s="81">
        <v>2032</v>
      </c>
      <c r="CX7503" s="81">
        <v>0</v>
      </c>
      <c r="CY7503" s="81">
        <v>0</v>
      </c>
      <c r="CZ7503" s="81">
        <v>0</v>
      </c>
      <c r="DA7503" s="81">
        <v>0</v>
      </c>
      <c r="DB7503" s="81">
        <v>8.3606377745129565E-2</v>
      </c>
      <c r="DC7503" s="81">
        <v>3.9055083184886222E-2</v>
      </c>
      <c r="DD7503" s="81">
        <v>1.694997174106433E-3</v>
      </c>
      <c r="DE7503" s="81">
        <v>4.2856297386136902E-2</v>
      </c>
      <c r="DF7503" s="81">
        <v>0</v>
      </c>
      <c r="DG7503" s="81">
        <v>0</v>
      </c>
      <c r="DH7503" s="81">
        <v>0</v>
      </c>
      <c r="DI7503" s="81">
        <v>4.3541857288384136E-4</v>
      </c>
      <c r="DJ7503" s="81">
        <v>2.606771703101426E-3</v>
      </c>
      <c r="DL7503" s="81">
        <v>0</v>
      </c>
      <c r="DM7503" s="81">
        <v>0</v>
      </c>
      <c r="DN7503" s="81">
        <v>0</v>
      </c>
      <c r="DO7503" s="81">
        <v>0</v>
      </c>
      <c r="DP7503" s="81">
        <v>0</v>
      </c>
      <c r="DQ7503" s="81">
        <v>0</v>
      </c>
      <c r="DR7503" s="81">
        <v>0</v>
      </c>
      <c r="DS7503" s="81">
        <v>0</v>
      </c>
      <c r="DT7503" s="81">
        <v>0</v>
      </c>
      <c r="DU7503" s="81">
        <v>0</v>
      </c>
      <c r="DV7503" s="81">
        <v>1.1350368147984036E-6</v>
      </c>
      <c r="DW7503" s="81">
        <v>1.1350368147984036E-6</v>
      </c>
      <c r="GE7503" s="81" t="s">
        <v>449</v>
      </c>
      <c r="GF7503" s="81" t="s">
        <v>155</v>
      </c>
      <c r="GG7503" s="81" t="s">
        <v>471</v>
      </c>
      <c r="GH7503" s="81" t="s">
        <v>455</v>
      </c>
      <c r="GI7503" s="81">
        <v>2020</v>
      </c>
      <c r="GJ7503" s="81" t="s">
        <v>201</v>
      </c>
      <c r="GK7503" s="81">
        <v>409.22373582043872</v>
      </c>
      <c r="GL7503" s="81">
        <v>375.64590099999998</v>
      </c>
      <c r="GM7503" s="81">
        <v>2020</v>
      </c>
      <c r="GN7503" s="81" t="s">
        <v>173</v>
      </c>
      <c r="GO7503" s="81">
        <v>1.1148832299820636E-2</v>
      </c>
      <c r="GP7503" s="81">
        <v>10</v>
      </c>
      <c r="GQ7503" s="81">
        <v>0</v>
      </c>
      <c r="GR7503" s="81" t="s">
        <v>448</v>
      </c>
      <c r="GS7503" s="81">
        <v>1.1148832299820634E-2</v>
      </c>
      <c r="GT7503" s="81">
        <v>4.5623668037681737</v>
      </c>
      <c r="GU7503" s="81">
        <v>0</v>
      </c>
      <c r="GV7503" s="81">
        <v>0</v>
      </c>
      <c r="GW7503" s="81">
        <v>0</v>
      </c>
      <c r="GX7503" s="81">
        <v>0</v>
      </c>
      <c r="GY7503" s="81">
        <v>0</v>
      </c>
      <c r="GZ7503" s="81">
        <v>0</v>
      </c>
    </row>
    <row r="7504" spans="98:208" x14ac:dyDescent="0.25">
      <c r="CT7504" s="81" t="s">
        <v>155</v>
      </c>
      <c r="CU7504" s="81" t="s">
        <v>508</v>
      </c>
      <c r="CV7504" s="81" t="s">
        <v>461</v>
      </c>
      <c r="CW7504" s="81">
        <v>2020</v>
      </c>
      <c r="CX7504" s="81">
        <v>0</v>
      </c>
      <c r="CY7504" s="81">
        <v>0</v>
      </c>
      <c r="CZ7504" s="81">
        <v>0</v>
      </c>
      <c r="DA7504" s="81">
        <v>0</v>
      </c>
      <c r="DB7504" s="81">
        <v>14146.130641332649</v>
      </c>
      <c r="DC7504" s="81">
        <v>222.22942162783269</v>
      </c>
      <c r="DD7504" s="81">
        <v>8585.7228092480254</v>
      </c>
      <c r="DE7504" s="81">
        <v>5338.178410456796</v>
      </c>
      <c r="DF7504" s="81">
        <v>2.4775985538148402</v>
      </c>
      <c r="DG7504" s="81">
        <v>0</v>
      </c>
      <c r="DH7504" s="81">
        <v>0</v>
      </c>
      <c r="DI7504" s="81">
        <v>0</v>
      </c>
      <c r="DJ7504" s="81">
        <v>1.454719992642855E-5</v>
      </c>
      <c r="DL7504" s="81">
        <v>0</v>
      </c>
      <c r="DM7504" s="81">
        <v>3.6042121499774724E-5</v>
      </c>
      <c r="DN7504" s="81">
        <v>3.6042121499774724E-5</v>
      </c>
      <c r="DO7504" s="81">
        <v>0</v>
      </c>
      <c r="DP7504" s="81">
        <v>0</v>
      </c>
      <c r="DQ7504" s="81">
        <v>0</v>
      </c>
      <c r="DR7504" s="81">
        <v>0</v>
      </c>
      <c r="DS7504" s="81">
        <v>0</v>
      </c>
      <c r="DT7504" s="81">
        <v>0</v>
      </c>
      <c r="DU7504" s="81">
        <v>0</v>
      </c>
      <c r="DV7504" s="81">
        <v>0</v>
      </c>
      <c r="DW7504" s="81">
        <v>0</v>
      </c>
      <c r="GE7504" s="81" t="s">
        <v>449</v>
      </c>
      <c r="GF7504" s="81" t="s">
        <v>155</v>
      </c>
      <c r="GG7504" s="81" t="s">
        <v>472</v>
      </c>
      <c r="GH7504" s="81" t="s">
        <v>457</v>
      </c>
      <c r="GI7504" s="81">
        <v>2020</v>
      </c>
      <c r="GJ7504" s="81" t="s">
        <v>201</v>
      </c>
      <c r="GK7504" s="81">
        <v>222.22942162782621</v>
      </c>
      <c r="GL7504" s="81">
        <v>415.27751599999999</v>
      </c>
      <c r="GM7504" s="81">
        <v>2020</v>
      </c>
      <c r="GN7504" s="81" t="s">
        <v>173</v>
      </c>
      <c r="GO7504" s="81">
        <v>1.1148832299820636E-2</v>
      </c>
      <c r="GP7504" s="81">
        <v>10</v>
      </c>
      <c r="GQ7504" s="81">
        <v>0</v>
      </c>
      <c r="GR7504" s="81" t="s">
        <v>448</v>
      </c>
      <c r="GS7504" s="81">
        <v>1.1148832299820636E-2</v>
      </c>
      <c r="GT7504" s="81">
        <v>2.4775985538147673</v>
      </c>
      <c r="GU7504" s="81">
        <v>0</v>
      </c>
      <c r="GV7504" s="81">
        <v>0</v>
      </c>
      <c r="GW7504" s="81">
        <v>0</v>
      </c>
      <c r="GX7504" s="81">
        <v>0</v>
      </c>
      <c r="GY7504" s="81">
        <v>0</v>
      </c>
      <c r="GZ7504" s="81">
        <v>0</v>
      </c>
    </row>
    <row r="7505" spans="98:208" x14ac:dyDescent="0.25">
      <c r="CT7505" s="81" t="s">
        <v>155</v>
      </c>
      <c r="CU7505" s="81" t="s">
        <v>508</v>
      </c>
      <c r="CV7505" s="81" t="s">
        <v>461</v>
      </c>
      <c r="CW7505" s="81">
        <v>2021</v>
      </c>
      <c r="CX7505" s="81">
        <v>0</v>
      </c>
      <c r="CY7505" s="81">
        <v>0</v>
      </c>
      <c r="CZ7505" s="81">
        <v>0</v>
      </c>
      <c r="DA7505" s="81">
        <v>0</v>
      </c>
      <c r="DB7505" s="81">
        <v>14146.130641332649</v>
      </c>
      <c r="DC7505" s="81">
        <v>222.22942162783269</v>
      </c>
      <c r="DD7505" s="81">
        <v>8585.7228092480254</v>
      </c>
      <c r="DE7505" s="81">
        <v>5338.178410456796</v>
      </c>
      <c r="DF7505" s="81">
        <v>2.4775985538148402</v>
      </c>
      <c r="DG7505" s="81">
        <v>2.4775985538148402</v>
      </c>
      <c r="DH7505" s="81">
        <v>0</v>
      </c>
      <c r="DI7505" s="81">
        <v>0</v>
      </c>
      <c r="DJ7505" s="81">
        <v>1.454719992642855E-5</v>
      </c>
      <c r="DL7505" s="81">
        <v>0</v>
      </c>
      <c r="DM7505" s="81">
        <v>3.6042121499774724E-5</v>
      </c>
      <c r="DN7505" s="81">
        <v>3.6042121499774724E-5</v>
      </c>
      <c r="DO7505" s="81">
        <v>0</v>
      </c>
      <c r="DP7505" s="81">
        <v>3.6042121499774724E-5</v>
      </c>
      <c r="DQ7505" s="81">
        <v>3.6042121499774724E-5</v>
      </c>
      <c r="DR7505" s="81">
        <v>0</v>
      </c>
      <c r="DS7505" s="81">
        <v>0</v>
      </c>
      <c r="DT7505" s="81">
        <v>0</v>
      </c>
      <c r="DU7505" s="81">
        <v>0</v>
      </c>
      <c r="DV7505" s="81">
        <v>0</v>
      </c>
      <c r="DW7505" s="81">
        <v>0</v>
      </c>
      <c r="GE7505" s="81" t="s">
        <v>449</v>
      </c>
      <c r="GF7505" s="81" t="s">
        <v>155</v>
      </c>
      <c r="GG7505" s="81" t="s">
        <v>472</v>
      </c>
      <c r="GH7505" s="81" t="s">
        <v>458</v>
      </c>
      <c r="GI7505" s="81">
        <v>2020</v>
      </c>
      <c r="GJ7505" s="81" t="s">
        <v>201</v>
      </c>
      <c r="GK7505" s="81">
        <v>222.22942162783019</v>
      </c>
      <c r="GL7505" s="81">
        <v>415.27751599999999</v>
      </c>
      <c r="GM7505" s="81">
        <v>2020</v>
      </c>
      <c r="GN7505" s="81" t="s">
        <v>173</v>
      </c>
      <c r="GO7505" s="81">
        <v>1.1148832299820636E-2</v>
      </c>
      <c r="GP7505" s="81">
        <v>10</v>
      </c>
      <c r="GQ7505" s="81">
        <v>0</v>
      </c>
      <c r="GR7505" s="81" t="s">
        <v>448</v>
      </c>
      <c r="GS7505" s="81">
        <v>1.1148832299820636E-2</v>
      </c>
      <c r="GT7505" s="81">
        <v>2.4775985538148118</v>
      </c>
      <c r="GU7505" s="81">
        <v>0</v>
      </c>
      <c r="GV7505" s="81">
        <v>0</v>
      </c>
      <c r="GW7505" s="81">
        <v>0</v>
      </c>
      <c r="GX7505" s="81">
        <v>0</v>
      </c>
      <c r="GY7505" s="81">
        <v>0</v>
      </c>
      <c r="GZ7505" s="81">
        <v>0</v>
      </c>
    </row>
    <row r="7506" spans="98:208" x14ac:dyDescent="0.25">
      <c r="CT7506" s="81" t="s">
        <v>155</v>
      </c>
      <c r="CU7506" s="81" t="s">
        <v>508</v>
      </c>
      <c r="CV7506" s="81" t="s">
        <v>461</v>
      </c>
      <c r="CW7506" s="81">
        <v>2022</v>
      </c>
      <c r="CX7506" s="81">
        <v>0</v>
      </c>
      <c r="CY7506" s="81">
        <v>0</v>
      </c>
      <c r="CZ7506" s="81">
        <v>0</v>
      </c>
      <c r="DA7506" s="81">
        <v>0</v>
      </c>
      <c r="DB7506" s="81">
        <v>14146.130641332649</v>
      </c>
      <c r="DC7506" s="81">
        <v>222.22942162783269</v>
      </c>
      <c r="DD7506" s="81">
        <v>8585.7228092480254</v>
      </c>
      <c r="DE7506" s="81">
        <v>5338.178410456796</v>
      </c>
      <c r="DF7506" s="81">
        <v>2.4775985538148402</v>
      </c>
      <c r="DG7506" s="81">
        <v>2.4775985538148402</v>
      </c>
      <c r="DH7506" s="81">
        <v>2.4775985538148402</v>
      </c>
      <c r="DI7506" s="81">
        <v>0</v>
      </c>
      <c r="DJ7506" s="81">
        <v>1.454719992642855E-5</v>
      </c>
      <c r="DL7506" s="81">
        <v>0</v>
      </c>
      <c r="DM7506" s="81">
        <v>3.6042121499774724E-5</v>
      </c>
      <c r="DN7506" s="81">
        <v>3.6042121499774724E-5</v>
      </c>
      <c r="DO7506" s="81">
        <v>0</v>
      </c>
      <c r="DP7506" s="81">
        <v>3.6042121499774724E-5</v>
      </c>
      <c r="DQ7506" s="81">
        <v>3.6042121499774724E-5</v>
      </c>
      <c r="DR7506" s="81">
        <v>0</v>
      </c>
      <c r="DS7506" s="81">
        <v>3.6042121499774724E-5</v>
      </c>
      <c r="DT7506" s="81">
        <v>3.6042121499774724E-5</v>
      </c>
      <c r="DU7506" s="81">
        <v>0</v>
      </c>
      <c r="DV7506" s="81">
        <v>0</v>
      </c>
      <c r="DW7506" s="81">
        <v>0</v>
      </c>
      <c r="GE7506" s="81" t="s">
        <v>449</v>
      </c>
      <c r="GF7506" s="81" t="s">
        <v>155</v>
      </c>
      <c r="GG7506" s="81" t="s">
        <v>472</v>
      </c>
      <c r="GH7506" s="81" t="s">
        <v>459</v>
      </c>
      <c r="GI7506" s="81">
        <v>2020</v>
      </c>
      <c r="GJ7506" s="81" t="s">
        <v>201</v>
      </c>
      <c r="GK7506" s="81">
        <v>0.6964182168122236</v>
      </c>
      <c r="GL7506" s="81">
        <v>415.27751599999999</v>
      </c>
      <c r="GM7506" s="81">
        <v>2020</v>
      </c>
      <c r="GN7506" s="81" t="s">
        <v>173</v>
      </c>
      <c r="GO7506" s="81">
        <v>1.1148832299820636E-2</v>
      </c>
      <c r="GP7506" s="81">
        <v>10</v>
      </c>
      <c r="GQ7506" s="81">
        <v>0</v>
      </c>
      <c r="GR7506" s="81" t="s">
        <v>448</v>
      </c>
      <c r="GS7506" s="81">
        <v>1.1148832299820636E-2</v>
      </c>
      <c r="GT7506" s="81">
        <v>7.7642499097796093E-3</v>
      </c>
      <c r="GU7506" s="81">
        <v>0</v>
      </c>
      <c r="GV7506" s="81">
        <v>0</v>
      </c>
      <c r="GW7506" s="81">
        <v>0</v>
      </c>
      <c r="GX7506" s="81">
        <v>0</v>
      </c>
      <c r="GY7506" s="81">
        <v>0</v>
      </c>
      <c r="GZ7506" s="81">
        <v>0</v>
      </c>
    </row>
    <row r="7507" spans="98:208" x14ac:dyDescent="0.25">
      <c r="CT7507" s="81" t="s">
        <v>155</v>
      </c>
      <c r="CU7507" s="81" t="s">
        <v>508</v>
      </c>
      <c r="CV7507" s="81" t="s">
        <v>461</v>
      </c>
      <c r="CW7507" s="81">
        <v>2023</v>
      </c>
      <c r="CX7507" s="81">
        <v>0</v>
      </c>
      <c r="CY7507" s="81">
        <v>0</v>
      </c>
      <c r="CZ7507" s="81">
        <v>0</v>
      </c>
      <c r="DA7507" s="81">
        <v>0</v>
      </c>
      <c r="DB7507" s="81">
        <v>14664.63755643677</v>
      </c>
      <c r="DC7507" s="81">
        <v>233.2300768079414</v>
      </c>
      <c r="DD7507" s="81">
        <v>8896.5159934286785</v>
      </c>
      <c r="DE7507" s="81">
        <v>5534.8914862001448</v>
      </c>
      <c r="DF7507" s="81">
        <v>2.6002430136060255</v>
      </c>
      <c r="DG7507" s="81">
        <v>2.6002430136060255</v>
      </c>
      <c r="DH7507" s="81">
        <v>2.6002430136060255</v>
      </c>
      <c r="DI7507" s="81">
        <v>2.6002430136060255</v>
      </c>
      <c r="DJ7507" s="81">
        <v>1.454719992642855E-5</v>
      </c>
      <c r="DL7507" s="81">
        <v>0</v>
      </c>
      <c r="DM7507" s="81">
        <v>3.7826254976225924E-5</v>
      </c>
      <c r="DN7507" s="81">
        <v>3.7826254976225924E-5</v>
      </c>
      <c r="DO7507" s="81">
        <v>0</v>
      </c>
      <c r="DP7507" s="81">
        <v>3.7826254976225924E-5</v>
      </c>
      <c r="DQ7507" s="81">
        <v>3.7826254976225924E-5</v>
      </c>
      <c r="DR7507" s="81">
        <v>0</v>
      </c>
      <c r="DS7507" s="81">
        <v>3.7826254976225924E-5</v>
      </c>
      <c r="DT7507" s="81">
        <v>3.7826254976225924E-5</v>
      </c>
      <c r="DU7507" s="81">
        <v>0</v>
      </c>
      <c r="DV7507" s="81">
        <v>3.7826254976225924E-5</v>
      </c>
      <c r="DW7507" s="81">
        <v>3.7826254976225924E-5</v>
      </c>
      <c r="GE7507" s="81" t="s">
        <v>449</v>
      </c>
      <c r="GF7507" s="81" t="s">
        <v>155</v>
      </c>
      <c r="GG7507" s="81" t="s">
        <v>472</v>
      </c>
      <c r="GH7507" s="81" t="s">
        <v>460</v>
      </c>
      <c r="GI7507" s="81">
        <v>2020</v>
      </c>
      <c r="GJ7507" s="81" t="s">
        <v>201</v>
      </c>
      <c r="GK7507" s="81">
        <v>3.6425060683954388E-2</v>
      </c>
      <c r="GL7507" s="81">
        <v>415.27751599999999</v>
      </c>
      <c r="GM7507" s="81">
        <v>2020</v>
      </c>
      <c r="GN7507" s="81" t="s">
        <v>173</v>
      </c>
      <c r="GO7507" s="81">
        <v>1.1148832299820636E-2</v>
      </c>
      <c r="GP7507" s="81">
        <v>10</v>
      </c>
      <c r="GQ7507" s="81">
        <v>0</v>
      </c>
      <c r="GR7507" s="81" t="s">
        <v>448</v>
      </c>
      <c r="GS7507" s="81">
        <v>1.1148832299820636E-2</v>
      </c>
      <c r="GT7507" s="81">
        <v>4.0609689307619746E-4</v>
      </c>
      <c r="GU7507" s="81">
        <v>0</v>
      </c>
      <c r="GV7507" s="81">
        <v>0</v>
      </c>
      <c r="GW7507" s="81">
        <v>0</v>
      </c>
      <c r="GX7507" s="81">
        <v>0</v>
      </c>
      <c r="GY7507" s="81">
        <v>0</v>
      </c>
      <c r="GZ7507" s="81">
        <v>0</v>
      </c>
    </row>
    <row r="7508" spans="98:208" x14ac:dyDescent="0.25">
      <c r="CT7508" s="81" t="s">
        <v>155</v>
      </c>
      <c r="CU7508" s="81" t="s">
        <v>508</v>
      </c>
      <c r="CV7508" s="81" t="s">
        <v>461</v>
      </c>
      <c r="CW7508" s="81">
        <v>2024</v>
      </c>
      <c r="CX7508" s="81">
        <v>0</v>
      </c>
      <c r="CY7508" s="81">
        <v>0</v>
      </c>
      <c r="CZ7508" s="81">
        <v>0</v>
      </c>
      <c r="DA7508" s="81">
        <v>0</v>
      </c>
      <c r="DB7508" s="81">
        <v>14664.63755643677</v>
      </c>
      <c r="DC7508" s="81">
        <v>233.2300768079414</v>
      </c>
      <c r="DD7508" s="81">
        <v>8896.5159934286785</v>
      </c>
      <c r="DE7508" s="81">
        <v>5534.8914862001448</v>
      </c>
      <c r="DF7508" s="81">
        <v>2.6002430136060255</v>
      </c>
      <c r="DG7508" s="81">
        <v>2.6002430136060255</v>
      </c>
      <c r="DH7508" s="81">
        <v>2.6002430136060255</v>
      </c>
      <c r="DI7508" s="81">
        <v>2.6002430136060255</v>
      </c>
      <c r="DJ7508" s="81">
        <v>1.454719992642855E-5</v>
      </c>
      <c r="DL7508" s="81">
        <v>0</v>
      </c>
      <c r="DM7508" s="81">
        <v>3.7826254976225924E-5</v>
      </c>
      <c r="DN7508" s="81">
        <v>3.7826254976225924E-5</v>
      </c>
      <c r="DO7508" s="81">
        <v>0</v>
      </c>
      <c r="DP7508" s="81">
        <v>3.7826254976225924E-5</v>
      </c>
      <c r="DQ7508" s="81">
        <v>3.7826254976225924E-5</v>
      </c>
      <c r="DR7508" s="81">
        <v>0</v>
      </c>
      <c r="DS7508" s="81">
        <v>3.7826254976225924E-5</v>
      </c>
      <c r="DT7508" s="81">
        <v>3.7826254976225924E-5</v>
      </c>
      <c r="DU7508" s="81">
        <v>0</v>
      </c>
      <c r="DV7508" s="81">
        <v>3.7826254976225924E-5</v>
      </c>
      <c r="DW7508" s="81">
        <v>3.7826254976225924E-5</v>
      </c>
      <c r="GE7508" s="81" t="s">
        <v>449</v>
      </c>
      <c r="GF7508" s="81" t="s">
        <v>155</v>
      </c>
      <c r="GG7508" s="81" t="s">
        <v>472</v>
      </c>
      <c r="GH7508" s="81" t="s">
        <v>461</v>
      </c>
      <c r="GI7508" s="81">
        <v>2020</v>
      </c>
      <c r="GJ7508" s="81" t="s">
        <v>201</v>
      </c>
      <c r="GK7508" s="81">
        <v>222.22942162788729</v>
      </c>
      <c r="GL7508" s="81">
        <v>415.27751599999999</v>
      </c>
      <c r="GM7508" s="81">
        <v>2020</v>
      </c>
      <c r="GN7508" s="81" t="s">
        <v>173</v>
      </c>
      <c r="GO7508" s="81">
        <v>1.1148832299820636E-2</v>
      </c>
      <c r="GP7508" s="81">
        <v>10</v>
      </c>
      <c r="GQ7508" s="81">
        <v>0</v>
      </c>
      <c r="GR7508" s="81" t="s">
        <v>448</v>
      </c>
      <c r="GS7508" s="81">
        <v>1.1148832299820636E-2</v>
      </c>
      <c r="GT7508" s="81">
        <v>2.4775985538154486</v>
      </c>
      <c r="GU7508" s="81">
        <v>0</v>
      </c>
      <c r="GV7508" s="81">
        <v>0</v>
      </c>
      <c r="GW7508" s="81">
        <v>0</v>
      </c>
      <c r="GX7508" s="81">
        <v>0</v>
      </c>
      <c r="GY7508" s="81">
        <v>0</v>
      </c>
      <c r="GZ7508" s="81">
        <v>0</v>
      </c>
    </row>
    <row r="7509" spans="98:208" x14ac:dyDescent="0.25">
      <c r="CT7509" s="81" t="s">
        <v>155</v>
      </c>
      <c r="CU7509" s="81" t="s">
        <v>508</v>
      </c>
      <c r="CV7509" s="81" t="s">
        <v>461</v>
      </c>
      <c r="CW7509" s="81">
        <v>2025</v>
      </c>
      <c r="CX7509" s="81">
        <v>0</v>
      </c>
      <c r="CY7509" s="81">
        <v>0</v>
      </c>
      <c r="CZ7509" s="81">
        <v>0</v>
      </c>
      <c r="DA7509" s="81">
        <v>0</v>
      </c>
      <c r="DB7509" s="81">
        <v>14664.63755643677</v>
      </c>
      <c r="DC7509" s="81">
        <v>233.2300768079414</v>
      </c>
      <c r="DD7509" s="81">
        <v>8896.5159934286785</v>
      </c>
      <c r="DE7509" s="81">
        <v>5534.8914862001448</v>
      </c>
      <c r="DF7509" s="81">
        <v>2.6002430136060255</v>
      </c>
      <c r="DG7509" s="81">
        <v>2.6002430136060255</v>
      </c>
      <c r="DH7509" s="81">
        <v>2.6002430136060255</v>
      </c>
      <c r="DI7509" s="81">
        <v>2.6002430136060255</v>
      </c>
      <c r="DJ7509" s="81">
        <v>1.454719992642855E-5</v>
      </c>
      <c r="DL7509" s="81">
        <v>0</v>
      </c>
      <c r="DM7509" s="81">
        <v>3.7826254976225924E-5</v>
      </c>
      <c r="DN7509" s="81">
        <v>3.7826254976225924E-5</v>
      </c>
      <c r="DO7509" s="81">
        <v>0</v>
      </c>
      <c r="DP7509" s="81">
        <v>3.7826254976225924E-5</v>
      </c>
      <c r="DQ7509" s="81">
        <v>3.7826254976225924E-5</v>
      </c>
      <c r="DR7509" s="81">
        <v>0</v>
      </c>
      <c r="DS7509" s="81">
        <v>3.7826254976225924E-5</v>
      </c>
      <c r="DT7509" s="81">
        <v>3.7826254976225924E-5</v>
      </c>
      <c r="DU7509" s="81">
        <v>0</v>
      </c>
      <c r="DV7509" s="81">
        <v>3.7826254976225924E-5</v>
      </c>
      <c r="DW7509" s="81">
        <v>3.7826254976225924E-5</v>
      </c>
      <c r="GE7509" s="81" t="s">
        <v>449</v>
      </c>
      <c r="GF7509" s="81" t="s">
        <v>155</v>
      </c>
      <c r="GG7509" s="81" t="s">
        <v>472</v>
      </c>
      <c r="GH7509" s="81" t="s">
        <v>451</v>
      </c>
      <c r="GI7509" s="81">
        <v>2020</v>
      </c>
      <c r="GJ7509" s="81" t="s">
        <v>201</v>
      </c>
      <c r="GK7509" s="81">
        <v>222.229421627829</v>
      </c>
      <c r="GL7509" s="81">
        <v>415.27751599999999</v>
      </c>
      <c r="GM7509" s="81">
        <v>2020</v>
      </c>
      <c r="GN7509" s="81" t="s">
        <v>173</v>
      </c>
      <c r="GO7509" s="81">
        <v>1.1148832299820636E-2</v>
      </c>
      <c r="GP7509" s="81">
        <v>10</v>
      </c>
      <c r="GQ7509" s="81">
        <v>0</v>
      </c>
      <c r="GR7509" s="81" t="s">
        <v>448</v>
      </c>
      <c r="GS7509" s="81">
        <v>1.1148832299820636E-2</v>
      </c>
      <c r="GT7509" s="81">
        <v>2.4775985538147984</v>
      </c>
      <c r="GU7509" s="81">
        <v>0</v>
      </c>
      <c r="GV7509" s="81">
        <v>0</v>
      </c>
      <c r="GW7509" s="81">
        <v>0</v>
      </c>
      <c r="GX7509" s="81">
        <v>0</v>
      </c>
      <c r="GY7509" s="81">
        <v>0</v>
      </c>
      <c r="GZ7509" s="81">
        <v>0</v>
      </c>
    </row>
    <row r="7510" spans="98:208" x14ac:dyDescent="0.25">
      <c r="CT7510" s="81" t="s">
        <v>155</v>
      </c>
      <c r="CU7510" s="81" t="s">
        <v>508</v>
      </c>
      <c r="CV7510" s="81" t="s">
        <v>461</v>
      </c>
      <c r="CW7510" s="81">
        <v>2026</v>
      </c>
      <c r="CX7510" s="81">
        <v>0</v>
      </c>
      <c r="CY7510" s="81">
        <v>0</v>
      </c>
      <c r="CZ7510" s="81">
        <v>0</v>
      </c>
      <c r="DA7510" s="81">
        <v>0</v>
      </c>
      <c r="DB7510" s="81">
        <v>14664.63755643677</v>
      </c>
      <c r="DC7510" s="81">
        <v>233.2300768079414</v>
      </c>
      <c r="DD7510" s="81">
        <v>8896.5159934286785</v>
      </c>
      <c r="DE7510" s="81">
        <v>5534.8914862001448</v>
      </c>
      <c r="DF7510" s="81">
        <v>2.6002430136060255</v>
      </c>
      <c r="DG7510" s="81">
        <v>2.6002430136060255</v>
      </c>
      <c r="DH7510" s="81">
        <v>2.6002430136060255</v>
      </c>
      <c r="DI7510" s="81">
        <v>2.6002430136060255</v>
      </c>
      <c r="DJ7510" s="81">
        <v>1.454719992642855E-5</v>
      </c>
      <c r="DL7510" s="81">
        <v>0</v>
      </c>
      <c r="DM7510" s="81">
        <v>3.7826254976225924E-5</v>
      </c>
      <c r="DN7510" s="81">
        <v>3.7826254976225924E-5</v>
      </c>
      <c r="DO7510" s="81">
        <v>0</v>
      </c>
      <c r="DP7510" s="81">
        <v>3.7826254976225924E-5</v>
      </c>
      <c r="DQ7510" s="81">
        <v>3.7826254976225924E-5</v>
      </c>
      <c r="DR7510" s="81">
        <v>0</v>
      </c>
      <c r="DS7510" s="81">
        <v>3.7826254976225924E-5</v>
      </c>
      <c r="DT7510" s="81">
        <v>3.7826254976225924E-5</v>
      </c>
      <c r="DU7510" s="81">
        <v>0</v>
      </c>
      <c r="DV7510" s="81">
        <v>3.7826254976225924E-5</v>
      </c>
      <c r="DW7510" s="81">
        <v>3.7826254976225924E-5</v>
      </c>
      <c r="GE7510" s="81" t="s">
        <v>449</v>
      </c>
      <c r="GF7510" s="81" t="s">
        <v>155</v>
      </c>
      <c r="GG7510" s="81" t="s">
        <v>472</v>
      </c>
      <c r="GH7510" s="81" t="s">
        <v>452</v>
      </c>
      <c r="GI7510" s="81">
        <v>2020</v>
      </c>
      <c r="GJ7510" s="81" t="s">
        <v>201</v>
      </c>
      <c r="GK7510" s="81">
        <v>0.69641821681224236</v>
      </c>
      <c r="GL7510" s="81">
        <v>415.27751599999999</v>
      </c>
      <c r="GM7510" s="81">
        <v>2020</v>
      </c>
      <c r="GN7510" s="81" t="s">
        <v>173</v>
      </c>
      <c r="GO7510" s="81">
        <v>1.1148832299820636E-2</v>
      </c>
      <c r="GP7510" s="81">
        <v>10</v>
      </c>
      <c r="GQ7510" s="81">
        <v>0</v>
      </c>
      <c r="GR7510" s="81" t="s">
        <v>448</v>
      </c>
      <c r="GS7510" s="81">
        <v>1.1148832299820636E-2</v>
      </c>
      <c r="GT7510" s="81">
        <v>7.7642499097798183E-3</v>
      </c>
      <c r="GU7510" s="81">
        <v>0</v>
      </c>
      <c r="GV7510" s="81">
        <v>0</v>
      </c>
      <c r="GW7510" s="81">
        <v>0</v>
      </c>
      <c r="GX7510" s="81">
        <v>0</v>
      </c>
      <c r="GY7510" s="81">
        <v>0</v>
      </c>
      <c r="GZ7510" s="81">
        <v>0</v>
      </c>
    </row>
    <row r="7511" spans="98:208" x14ac:dyDescent="0.25">
      <c r="CT7511" s="81" t="s">
        <v>155</v>
      </c>
      <c r="CU7511" s="81" t="s">
        <v>508</v>
      </c>
      <c r="CV7511" s="81" t="s">
        <v>461</v>
      </c>
      <c r="CW7511" s="81">
        <v>2027</v>
      </c>
      <c r="CX7511" s="81">
        <v>0</v>
      </c>
      <c r="CY7511" s="81">
        <v>0</v>
      </c>
      <c r="CZ7511" s="81">
        <v>0</v>
      </c>
      <c r="DA7511" s="81">
        <v>0</v>
      </c>
      <c r="DB7511" s="81">
        <v>14664.63755643677</v>
      </c>
      <c r="DC7511" s="81">
        <v>233.2300768079414</v>
      </c>
      <c r="DD7511" s="81">
        <v>8896.5159934286785</v>
      </c>
      <c r="DE7511" s="81">
        <v>5534.8914862001448</v>
      </c>
      <c r="DF7511" s="81">
        <v>2.6002430136060255</v>
      </c>
      <c r="DG7511" s="81">
        <v>2.6002430136060255</v>
      </c>
      <c r="DH7511" s="81">
        <v>2.6002430136060255</v>
      </c>
      <c r="DI7511" s="81">
        <v>2.6002430136060255</v>
      </c>
      <c r="DJ7511" s="81">
        <v>1.454719992642855E-5</v>
      </c>
      <c r="DL7511" s="81">
        <v>0</v>
      </c>
      <c r="DM7511" s="81">
        <v>3.7826254976225924E-5</v>
      </c>
      <c r="DN7511" s="81">
        <v>3.7826254976225924E-5</v>
      </c>
      <c r="DO7511" s="81">
        <v>0</v>
      </c>
      <c r="DP7511" s="81">
        <v>3.7826254976225924E-5</v>
      </c>
      <c r="DQ7511" s="81">
        <v>3.7826254976225924E-5</v>
      </c>
      <c r="DR7511" s="81">
        <v>0</v>
      </c>
      <c r="DS7511" s="81">
        <v>3.7826254976225924E-5</v>
      </c>
      <c r="DT7511" s="81">
        <v>3.7826254976225924E-5</v>
      </c>
      <c r="DU7511" s="81">
        <v>0</v>
      </c>
      <c r="DV7511" s="81">
        <v>3.7826254976225924E-5</v>
      </c>
      <c r="DW7511" s="81">
        <v>3.7826254976225924E-5</v>
      </c>
      <c r="GE7511" s="81" t="s">
        <v>449</v>
      </c>
      <c r="GF7511" s="81" t="s">
        <v>155</v>
      </c>
      <c r="GG7511" s="81" t="s">
        <v>472</v>
      </c>
      <c r="GH7511" s="81" t="s">
        <v>453</v>
      </c>
      <c r="GI7511" s="81">
        <v>2020</v>
      </c>
      <c r="GJ7511" s="81" t="s">
        <v>201</v>
      </c>
      <c r="GK7511" s="81">
        <v>3.6425060683953937E-2</v>
      </c>
      <c r="GL7511" s="81">
        <v>415.27751599999999</v>
      </c>
      <c r="GM7511" s="81">
        <v>2020</v>
      </c>
      <c r="GN7511" s="81" t="s">
        <v>173</v>
      </c>
      <c r="GO7511" s="81">
        <v>1.1148832299820636E-2</v>
      </c>
      <c r="GP7511" s="81">
        <v>10</v>
      </c>
      <c r="GQ7511" s="81">
        <v>0</v>
      </c>
      <c r="GR7511" s="81" t="s">
        <v>448</v>
      </c>
      <c r="GS7511" s="81">
        <v>1.1148832299820636E-2</v>
      </c>
      <c r="GT7511" s="81">
        <v>4.0609689307619242E-4</v>
      </c>
      <c r="GU7511" s="81">
        <v>0</v>
      </c>
      <c r="GV7511" s="81">
        <v>0</v>
      </c>
      <c r="GW7511" s="81">
        <v>0</v>
      </c>
      <c r="GX7511" s="81">
        <v>0</v>
      </c>
      <c r="GY7511" s="81">
        <v>0</v>
      </c>
      <c r="GZ7511" s="81">
        <v>0</v>
      </c>
    </row>
    <row r="7512" spans="98:208" x14ac:dyDescent="0.25">
      <c r="CT7512" s="81" t="s">
        <v>155</v>
      </c>
      <c r="CU7512" s="81" t="s">
        <v>508</v>
      </c>
      <c r="CV7512" s="81" t="s">
        <v>461</v>
      </c>
      <c r="CW7512" s="81">
        <v>2028</v>
      </c>
      <c r="CX7512" s="81">
        <v>0</v>
      </c>
      <c r="CY7512" s="81">
        <v>0</v>
      </c>
      <c r="CZ7512" s="81">
        <v>0</v>
      </c>
      <c r="DA7512" s="81">
        <v>0</v>
      </c>
      <c r="DB7512" s="81">
        <v>15317.99094281611</v>
      </c>
      <c r="DC7512" s="81">
        <v>247.27299216494939</v>
      </c>
      <c r="DD7512" s="81">
        <v>9287.6490955445843</v>
      </c>
      <c r="DE7512" s="81">
        <v>5783.0688551065796</v>
      </c>
      <c r="DF7512" s="81">
        <v>2.7568051219218832</v>
      </c>
      <c r="DG7512" s="81">
        <v>2.7568051219218832</v>
      </c>
      <c r="DH7512" s="81">
        <v>2.7568051219218832</v>
      </c>
      <c r="DI7512" s="81">
        <v>2.7568051219218832</v>
      </c>
      <c r="DJ7512" s="81">
        <v>1.454719992642855E-5</v>
      </c>
      <c r="DL7512" s="81">
        <v>0</v>
      </c>
      <c r="DM7512" s="81">
        <v>4.0103795266799868E-5</v>
      </c>
      <c r="DN7512" s="81">
        <v>4.0103795266799868E-5</v>
      </c>
      <c r="DO7512" s="81">
        <v>0</v>
      </c>
      <c r="DP7512" s="81">
        <v>4.0103795266799868E-5</v>
      </c>
      <c r="DQ7512" s="81">
        <v>4.0103795266799868E-5</v>
      </c>
      <c r="DR7512" s="81">
        <v>0</v>
      </c>
      <c r="DS7512" s="81">
        <v>4.0103795266799868E-5</v>
      </c>
      <c r="DT7512" s="81">
        <v>4.0103795266799868E-5</v>
      </c>
      <c r="DU7512" s="81">
        <v>0</v>
      </c>
      <c r="DV7512" s="81">
        <v>4.0103795266799868E-5</v>
      </c>
      <c r="DW7512" s="81">
        <v>4.0103795266799868E-5</v>
      </c>
      <c r="GE7512" s="81" t="s">
        <v>449</v>
      </c>
      <c r="GF7512" s="81" t="s">
        <v>155</v>
      </c>
      <c r="GG7512" s="81" t="s">
        <v>472</v>
      </c>
      <c r="GH7512" s="81" t="s">
        <v>454</v>
      </c>
      <c r="GI7512" s="81">
        <v>2020</v>
      </c>
      <c r="GJ7512" s="81" t="s">
        <v>201</v>
      </c>
      <c r="GK7512" s="81">
        <v>409.22373582034811</v>
      </c>
      <c r="GL7512" s="81">
        <v>415.27751599999999</v>
      </c>
      <c r="GM7512" s="81">
        <v>2020</v>
      </c>
      <c r="GN7512" s="81" t="s">
        <v>173</v>
      </c>
      <c r="GO7512" s="81">
        <v>1.1148832299820636E-2</v>
      </c>
      <c r="GP7512" s="81">
        <v>10</v>
      </c>
      <c r="GQ7512" s="81">
        <v>0</v>
      </c>
      <c r="GR7512" s="81" t="s">
        <v>448</v>
      </c>
      <c r="GS7512" s="81">
        <v>1.1148832299820636E-2</v>
      </c>
      <c r="GT7512" s="81">
        <v>4.5623668037671639</v>
      </c>
      <c r="GU7512" s="81">
        <v>0</v>
      </c>
      <c r="GV7512" s="81">
        <v>0</v>
      </c>
      <c r="GW7512" s="81">
        <v>0</v>
      </c>
      <c r="GX7512" s="81">
        <v>0</v>
      </c>
      <c r="GY7512" s="81">
        <v>0</v>
      </c>
      <c r="GZ7512" s="81">
        <v>0</v>
      </c>
    </row>
    <row r="7513" spans="98:208" x14ac:dyDescent="0.25">
      <c r="CT7513" s="81" t="s">
        <v>155</v>
      </c>
      <c r="CU7513" s="81" t="s">
        <v>508</v>
      </c>
      <c r="CV7513" s="81" t="s">
        <v>461</v>
      </c>
      <c r="CW7513" s="81">
        <v>2029</v>
      </c>
      <c r="CX7513" s="81">
        <v>0</v>
      </c>
      <c r="CY7513" s="81">
        <v>0</v>
      </c>
      <c r="CZ7513" s="81">
        <v>0</v>
      </c>
      <c r="DA7513" s="81">
        <v>0</v>
      </c>
      <c r="DB7513" s="81">
        <v>15317.99094281611</v>
      </c>
      <c r="DC7513" s="81">
        <v>247.27299216494939</v>
      </c>
      <c r="DD7513" s="81">
        <v>9287.6490955445843</v>
      </c>
      <c r="DE7513" s="81">
        <v>5783.0688551065796</v>
      </c>
      <c r="DF7513" s="81">
        <v>2.7568051219218832</v>
      </c>
      <c r="DG7513" s="81">
        <v>2.7568051219218832</v>
      </c>
      <c r="DH7513" s="81">
        <v>2.7568051219218832</v>
      </c>
      <c r="DI7513" s="81">
        <v>2.7568051219218832</v>
      </c>
      <c r="DJ7513" s="81">
        <v>1.454719992642855E-5</v>
      </c>
      <c r="DL7513" s="81">
        <v>0</v>
      </c>
      <c r="DM7513" s="81">
        <v>4.0103795266799868E-5</v>
      </c>
      <c r="DN7513" s="81">
        <v>4.0103795266799868E-5</v>
      </c>
      <c r="DO7513" s="81">
        <v>0</v>
      </c>
      <c r="DP7513" s="81">
        <v>4.0103795266799868E-5</v>
      </c>
      <c r="DQ7513" s="81">
        <v>4.0103795266799868E-5</v>
      </c>
      <c r="DR7513" s="81">
        <v>0</v>
      </c>
      <c r="DS7513" s="81">
        <v>4.0103795266799868E-5</v>
      </c>
      <c r="DT7513" s="81">
        <v>4.0103795266799868E-5</v>
      </c>
      <c r="DU7513" s="81">
        <v>0</v>
      </c>
      <c r="DV7513" s="81">
        <v>4.0103795266799868E-5</v>
      </c>
      <c r="DW7513" s="81">
        <v>4.0103795266799868E-5</v>
      </c>
      <c r="GE7513" s="81" t="s">
        <v>449</v>
      </c>
      <c r="GF7513" s="81" t="s">
        <v>155</v>
      </c>
      <c r="GG7513" s="81" t="s">
        <v>472</v>
      </c>
      <c r="GH7513" s="81" t="s">
        <v>455</v>
      </c>
      <c r="GI7513" s="81">
        <v>2020</v>
      </c>
      <c r="GJ7513" s="81" t="s">
        <v>201</v>
      </c>
      <c r="GK7513" s="81">
        <v>409.22373582043952</v>
      </c>
      <c r="GL7513" s="81">
        <v>415.27751599999999</v>
      </c>
      <c r="GM7513" s="81">
        <v>2020</v>
      </c>
      <c r="GN7513" s="81" t="s">
        <v>173</v>
      </c>
      <c r="GO7513" s="81">
        <v>1.1148832299820636E-2</v>
      </c>
      <c r="GP7513" s="81">
        <v>10</v>
      </c>
      <c r="GQ7513" s="81">
        <v>0</v>
      </c>
      <c r="GR7513" s="81" t="s">
        <v>448</v>
      </c>
      <c r="GS7513" s="81">
        <v>1.1148832299820636E-2</v>
      </c>
      <c r="GT7513" s="81">
        <v>4.5623668037681835</v>
      </c>
      <c r="GU7513" s="81">
        <v>0</v>
      </c>
      <c r="GV7513" s="81">
        <v>0</v>
      </c>
      <c r="GW7513" s="81">
        <v>0</v>
      </c>
      <c r="GX7513" s="81">
        <v>0</v>
      </c>
      <c r="GY7513" s="81">
        <v>0</v>
      </c>
      <c r="GZ7513" s="81">
        <v>0</v>
      </c>
    </row>
    <row r="7514" spans="98:208" x14ac:dyDescent="0.25">
      <c r="CT7514" s="81" t="s">
        <v>155</v>
      </c>
      <c r="CU7514" s="81" t="s">
        <v>508</v>
      </c>
      <c r="CV7514" s="81" t="s">
        <v>461</v>
      </c>
      <c r="CW7514" s="81">
        <v>2030</v>
      </c>
      <c r="CX7514" s="81">
        <v>0</v>
      </c>
      <c r="CY7514" s="81">
        <v>0</v>
      </c>
      <c r="CZ7514" s="81">
        <v>0</v>
      </c>
      <c r="DA7514" s="81">
        <v>0</v>
      </c>
      <c r="DB7514" s="81">
        <v>15317.99094281611</v>
      </c>
      <c r="DC7514" s="81">
        <v>247.27299216494939</v>
      </c>
      <c r="DD7514" s="81">
        <v>9287.6490955445843</v>
      </c>
      <c r="DE7514" s="81">
        <v>5783.0688551065796</v>
      </c>
      <c r="DF7514" s="81">
        <v>0</v>
      </c>
      <c r="DG7514" s="81">
        <v>2.7568051219218832</v>
      </c>
      <c r="DH7514" s="81">
        <v>2.7568051219218832</v>
      </c>
      <c r="DI7514" s="81">
        <v>2.7568051219218832</v>
      </c>
      <c r="DJ7514" s="81">
        <v>1.454719992642855E-5</v>
      </c>
      <c r="DL7514" s="81">
        <v>0</v>
      </c>
      <c r="DM7514" s="81">
        <v>0</v>
      </c>
      <c r="DN7514" s="81">
        <v>0</v>
      </c>
      <c r="DO7514" s="81">
        <v>0</v>
      </c>
      <c r="DP7514" s="81">
        <v>4.0103795266799868E-5</v>
      </c>
      <c r="DQ7514" s="81">
        <v>4.0103795266799868E-5</v>
      </c>
      <c r="DR7514" s="81">
        <v>0</v>
      </c>
      <c r="DS7514" s="81">
        <v>4.0103795266799868E-5</v>
      </c>
      <c r="DT7514" s="81">
        <v>4.0103795266799868E-5</v>
      </c>
      <c r="DU7514" s="81">
        <v>0</v>
      </c>
      <c r="DV7514" s="81">
        <v>4.0103795266799868E-5</v>
      </c>
      <c r="DW7514" s="81">
        <v>4.0103795266799868E-5</v>
      </c>
      <c r="GE7514" s="81" t="s">
        <v>449</v>
      </c>
      <c r="GF7514" s="81" t="s">
        <v>155</v>
      </c>
      <c r="GG7514" s="81" t="s">
        <v>473</v>
      </c>
      <c r="GH7514" s="81" t="s">
        <v>457</v>
      </c>
      <c r="GI7514" s="81">
        <v>2020</v>
      </c>
      <c r="GJ7514" s="81" t="s">
        <v>201</v>
      </c>
      <c r="GK7514" s="81">
        <v>222.22942162783451</v>
      </c>
      <c r="GL7514" s="81">
        <v>68.339461</v>
      </c>
      <c r="GM7514" s="81">
        <v>2020</v>
      </c>
      <c r="GN7514" s="81" t="s">
        <v>173</v>
      </c>
      <c r="GO7514" s="81">
        <v>1.1148832299820636E-2</v>
      </c>
      <c r="GP7514" s="81">
        <v>10</v>
      </c>
      <c r="GQ7514" s="81">
        <v>0</v>
      </c>
      <c r="GR7514" s="81" t="s">
        <v>448</v>
      </c>
      <c r="GS7514" s="81">
        <v>1.1148832299820636E-2</v>
      </c>
      <c r="GT7514" s="81">
        <v>2.4775985538148602</v>
      </c>
      <c r="GU7514" s="81">
        <v>0</v>
      </c>
      <c r="GV7514" s="81">
        <v>0</v>
      </c>
      <c r="GW7514" s="81">
        <v>0</v>
      </c>
      <c r="GX7514" s="81">
        <v>0</v>
      </c>
      <c r="GY7514" s="81">
        <v>0</v>
      </c>
      <c r="GZ7514" s="81">
        <v>0</v>
      </c>
    </row>
    <row r="7515" spans="98:208" x14ac:dyDescent="0.25">
      <c r="CT7515" s="81" t="s">
        <v>155</v>
      </c>
      <c r="CU7515" s="81" t="s">
        <v>508</v>
      </c>
      <c r="CV7515" s="81" t="s">
        <v>461</v>
      </c>
      <c r="CW7515" s="81">
        <v>2031</v>
      </c>
      <c r="CX7515" s="81">
        <v>0</v>
      </c>
      <c r="CY7515" s="81">
        <v>0</v>
      </c>
      <c r="CZ7515" s="81">
        <v>0</v>
      </c>
      <c r="DA7515" s="81">
        <v>0</v>
      </c>
      <c r="DB7515" s="81">
        <v>15317.99094281611</v>
      </c>
      <c r="DC7515" s="81">
        <v>247.27299216494939</v>
      </c>
      <c r="DD7515" s="81">
        <v>9287.6490955445843</v>
      </c>
      <c r="DE7515" s="81">
        <v>5783.0688551065796</v>
      </c>
      <c r="DF7515" s="81">
        <v>0</v>
      </c>
      <c r="DG7515" s="81">
        <v>0</v>
      </c>
      <c r="DH7515" s="81">
        <v>2.7568051219218832</v>
      </c>
      <c r="DI7515" s="81">
        <v>2.7568051219218832</v>
      </c>
      <c r="DJ7515" s="81">
        <v>1.454719992642855E-5</v>
      </c>
      <c r="DL7515" s="81">
        <v>0</v>
      </c>
      <c r="DM7515" s="81">
        <v>0</v>
      </c>
      <c r="DN7515" s="81">
        <v>0</v>
      </c>
      <c r="DO7515" s="81">
        <v>0</v>
      </c>
      <c r="DP7515" s="81">
        <v>0</v>
      </c>
      <c r="DQ7515" s="81">
        <v>0</v>
      </c>
      <c r="DR7515" s="81">
        <v>0</v>
      </c>
      <c r="DS7515" s="81">
        <v>4.0103795266799868E-5</v>
      </c>
      <c r="DT7515" s="81">
        <v>4.0103795266799868E-5</v>
      </c>
      <c r="DU7515" s="81">
        <v>0</v>
      </c>
      <c r="DV7515" s="81">
        <v>4.0103795266799868E-5</v>
      </c>
      <c r="DW7515" s="81">
        <v>4.0103795266799868E-5</v>
      </c>
      <c r="GE7515" s="81" t="s">
        <v>449</v>
      </c>
      <c r="GF7515" s="81" t="s">
        <v>155</v>
      </c>
      <c r="GG7515" s="81" t="s">
        <v>473</v>
      </c>
      <c r="GH7515" s="81" t="s">
        <v>458</v>
      </c>
      <c r="GI7515" s="81">
        <v>2020</v>
      </c>
      <c r="GJ7515" s="81" t="s">
        <v>201</v>
      </c>
      <c r="GK7515" s="81">
        <v>222.22942162783099</v>
      </c>
      <c r="GL7515" s="81">
        <v>68.339461</v>
      </c>
      <c r="GM7515" s="81">
        <v>2020</v>
      </c>
      <c r="GN7515" s="81" t="s">
        <v>173</v>
      </c>
      <c r="GO7515" s="81">
        <v>1.1148832299820636E-2</v>
      </c>
      <c r="GP7515" s="81">
        <v>10</v>
      </c>
      <c r="GQ7515" s="81">
        <v>0</v>
      </c>
      <c r="GR7515" s="81" t="s">
        <v>448</v>
      </c>
      <c r="GS7515" s="81">
        <v>1.1148832299820636E-2</v>
      </c>
      <c r="GT7515" s="81">
        <v>2.4775985538148206</v>
      </c>
      <c r="GU7515" s="81">
        <v>0</v>
      </c>
      <c r="GV7515" s="81">
        <v>0</v>
      </c>
      <c r="GW7515" s="81">
        <v>0</v>
      </c>
      <c r="GX7515" s="81">
        <v>0</v>
      </c>
      <c r="GY7515" s="81">
        <v>0</v>
      </c>
      <c r="GZ7515" s="81">
        <v>0</v>
      </c>
    </row>
    <row r="7516" spans="98:208" x14ac:dyDescent="0.25">
      <c r="CT7516" s="81" t="s">
        <v>155</v>
      </c>
      <c r="CU7516" s="81" t="s">
        <v>508</v>
      </c>
      <c r="CV7516" s="81" t="s">
        <v>461</v>
      </c>
      <c r="CW7516" s="81">
        <v>2032</v>
      </c>
      <c r="CX7516" s="81">
        <v>0</v>
      </c>
      <c r="CY7516" s="81">
        <v>0</v>
      </c>
      <c r="CZ7516" s="81">
        <v>0</v>
      </c>
      <c r="DA7516" s="81">
        <v>0</v>
      </c>
      <c r="DB7516" s="81">
        <v>15317.99094281611</v>
      </c>
      <c r="DC7516" s="81">
        <v>247.27299216494939</v>
      </c>
      <c r="DD7516" s="81">
        <v>9287.6490955445843</v>
      </c>
      <c r="DE7516" s="81">
        <v>5783.0688551065796</v>
      </c>
      <c r="DF7516" s="81">
        <v>0</v>
      </c>
      <c r="DG7516" s="81">
        <v>0</v>
      </c>
      <c r="DH7516" s="81">
        <v>0</v>
      </c>
      <c r="DI7516" s="81">
        <v>2.7568051219218832</v>
      </c>
      <c r="DJ7516" s="81">
        <v>1.454719992642855E-5</v>
      </c>
      <c r="DL7516" s="81">
        <v>0</v>
      </c>
      <c r="DM7516" s="81">
        <v>0</v>
      </c>
      <c r="DN7516" s="81">
        <v>0</v>
      </c>
      <c r="DO7516" s="81">
        <v>0</v>
      </c>
      <c r="DP7516" s="81">
        <v>0</v>
      </c>
      <c r="DQ7516" s="81">
        <v>0</v>
      </c>
      <c r="DR7516" s="81">
        <v>0</v>
      </c>
      <c r="DS7516" s="81">
        <v>0</v>
      </c>
      <c r="DT7516" s="81">
        <v>0</v>
      </c>
      <c r="DU7516" s="81">
        <v>0</v>
      </c>
      <c r="DV7516" s="81">
        <v>4.0103795266799868E-5</v>
      </c>
      <c r="DW7516" s="81">
        <v>4.0103795266799868E-5</v>
      </c>
      <c r="GE7516" s="81" t="s">
        <v>449</v>
      </c>
      <c r="GF7516" s="81" t="s">
        <v>155</v>
      </c>
      <c r="GG7516" s="81" t="s">
        <v>473</v>
      </c>
      <c r="GH7516" s="81" t="s">
        <v>459</v>
      </c>
      <c r="GI7516" s="81">
        <v>2020</v>
      </c>
      <c r="GJ7516" s="81" t="s">
        <v>201</v>
      </c>
      <c r="GK7516" s="81">
        <v>0.69641821681223348</v>
      </c>
      <c r="GL7516" s="81">
        <v>68.339461</v>
      </c>
      <c r="GM7516" s="81">
        <v>2020</v>
      </c>
      <c r="GN7516" s="81" t="s">
        <v>173</v>
      </c>
      <c r="GO7516" s="81">
        <v>1.1148832299820636E-2</v>
      </c>
      <c r="GP7516" s="81">
        <v>10</v>
      </c>
      <c r="GQ7516" s="81">
        <v>0</v>
      </c>
      <c r="GR7516" s="81" t="s">
        <v>448</v>
      </c>
      <c r="GS7516" s="81">
        <v>1.1148832299820636E-2</v>
      </c>
      <c r="GT7516" s="81">
        <v>7.7642499097797194E-3</v>
      </c>
      <c r="GU7516" s="81">
        <v>0</v>
      </c>
      <c r="GV7516" s="81">
        <v>0</v>
      </c>
      <c r="GW7516" s="81">
        <v>0</v>
      </c>
      <c r="GX7516" s="81">
        <v>0</v>
      </c>
      <c r="GY7516" s="81">
        <v>0</v>
      </c>
      <c r="GZ7516" s="81">
        <v>0</v>
      </c>
    </row>
    <row r="7517" spans="98:208" x14ac:dyDescent="0.25">
      <c r="CT7517" s="81" t="s">
        <v>155</v>
      </c>
      <c r="CU7517" s="81" t="s">
        <v>508</v>
      </c>
      <c r="CV7517" s="81" t="s">
        <v>451</v>
      </c>
      <c r="CW7517" s="81">
        <v>2020</v>
      </c>
      <c r="CX7517" s="81">
        <v>0</v>
      </c>
      <c r="CY7517" s="81">
        <v>0</v>
      </c>
      <c r="CZ7517" s="81">
        <v>0</v>
      </c>
      <c r="DA7517" s="81">
        <v>0</v>
      </c>
      <c r="DB7517" s="81">
        <v>8807.9522308768373</v>
      </c>
      <c r="DC7517" s="81">
        <v>222.22942162785739</v>
      </c>
      <c r="DD7517" s="81">
        <v>8585.7228092489804</v>
      </c>
      <c r="DE7517" s="81">
        <v>0</v>
      </c>
      <c r="DF7517" s="81">
        <v>2.4775985538151155</v>
      </c>
      <c r="DG7517" s="81">
        <v>0</v>
      </c>
      <c r="DH7517" s="81">
        <v>0</v>
      </c>
      <c r="DI7517" s="81">
        <v>0</v>
      </c>
      <c r="DJ7517" s="81">
        <v>2.0781714180609941E-6</v>
      </c>
      <c r="DL7517" s="81">
        <v>0</v>
      </c>
      <c r="DM7517" s="81">
        <v>5.1488744999678265E-6</v>
      </c>
      <c r="DN7517" s="81">
        <v>5.1488744999678265E-6</v>
      </c>
      <c r="DO7517" s="81">
        <v>0</v>
      </c>
      <c r="DP7517" s="81">
        <v>0</v>
      </c>
      <c r="DQ7517" s="81">
        <v>0</v>
      </c>
      <c r="DR7517" s="81">
        <v>0</v>
      </c>
      <c r="DS7517" s="81">
        <v>0</v>
      </c>
      <c r="DT7517" s="81">
        <v>0</v>
      </c>
      <c r="DU7517" s="81">
        <v>0</v>
      </c>
      <c r="DV7517" s="81">
        <v>0</v>
      </c>
      <c r="DW7517" s="81">
        <v>0</v>
      </c>
      <c r="GE7517" s="81" t="s">
        <v>449</v>
      </c>
      <c r="GF7517" s="81" t="s">
        <v>155</v>
      </c>
      <c r="GG7517" s="81" t="s">
        <v>473</v>
      </c>
      <c r="GH7517" s="81" t="s">
        <v>460</v>
      </c>
      <c r="GI7517" s="81">
        <v>2020</v>
      </c>
      <c r="GJ7517" s="81" t="s">
        <v>201</v>
      </c>
      <c r="GK7517" s="81">
        <v>3.6425060683954513E-2</v>
      </c>
      <c r="GL7517" s="81">
        <v>68.339461</v>
      </c>
      <c r="GM7517" s="81">
        <v>2020</v>
      </c>
      <c r="GN7517" s="81" t="s">
        <v>173</v>
      </c>
      <c r="GO7517" s="81">
        <v>1.1148832299820636E-2</v>
      </c>
      <c r="GP7517" s="81">
        <v>10</v>
      </c>
      <c r="GQ7517" s="81">
        <v>0</v>
      </c>
      <c r="GR7517" s="81" t="s">
        <v>448</v>
      </c>
      <c r="GS7517" s="81">
        <v>1.1148832299820636E-2</v>
      </c>
      <c r="GT7517" s="81">
        <v>4.0609689307619882E-4</v>
      </c>
      <c r="GU7517" s="81">
        <v>0</v>
      </c>
      <c r="GV7517" s="81">
        <v>0</v>
      </c>
      <c r="GW7517" s="81">
        <v>0</v>
      </c>
      <c r="GX7517" s="81">
        <v>0</v>
      </c>
      <c r="GY7517" s="81">
        <v>0</v>
      </c>
      <c r="GZ7517" s="81">
        <v>0</v>
      </c>
    </row>
    <row r="7518" spans="98:208" x14ac:dyDescent="0.25">
      <c r="CT7518" s="81" t="s">
        <v>155</v>
      </c>
      <c r="CU7518" s="81" t="s">
        <v>508</v>
      </c>
      <c r="CV7518" s="81" t="s">
        <v>451</v>
      </c>
      <c r="CW7518" s="81">
        <v>2021</v>
      </c>
      <c r="CX7518" s="81">
        <v>0</v>
      </c>
      <c r="CY7518" s="81">
        <v>0</v>
      </c>
      <c r="CZ7518" s="81">
        <v>0</v>
      </c>
      <c r="DA7518" s="81">
        <v>0</v>
      </c>
      <c r="DB7518" s="81">
        <v>8807.9522308768373</v>
      </c>
      <c r="DC7518" s="81">
        <v>222.22942162785739</v>
      </c>
      <c r="DD7518" s="81">
        <v>8585.7228092489804</v>
      </c>
      <c r="DE7518" s="81">
        <v>0</v>
      </c>
      <c r="DF7518" s="81">
        <v>2.4775985538151155</v>
      </c>
      <c r="DG7518" s="81">
        <v>2.4775985538151155</v>
      </c>
      <c r="DH7518" s="81">
        <v>0</v>
      </c>
      <c r="DI7518" s="81">
        <v>0</v>
      </c>
      <c r="DJ7518" s="81">
        <v>2.0781714180609941E-6</v>
      </c>
      <c r="DL7518" s="81">
        <v>0</v>
      </c>
      <c r="DM7518" s="81">
        <v>5.1488744999678265E-6</v>
      </c>
      <c r="DN7518" s="81">
        <v>5.1488744999678265E-6</v>
      </c>
      <c r="DO7518" s="81">
        <v>0</v>
      </c>
      <c r="DP7518" s="81">
        <v>5.1488744999678265E-6</v>
      </c>
      <c r="DQ7518" s="81">
        <v>5.1488744999678265E-6</v>
      </c>
      <c r="DR7518" s="81">
        <v>0</v>
      </c>
      <c r="DS7518" s="81">
        <v>0</v>
      </c>
      <c r="DT7518" s="81">
        <v>0</v>
      </c>
      <c r="DU7518" s="81">
        <v>0</v>
      </c>
      <c r="DV7518" s="81">
        <v>0</v>
      </c>
      <c r="DW7518" s="81">
        <v>0</v>
      </c>
      <c r="GE7518" s="81" t="s">
        <v>449</v>
      </c>
      <c r="GF7518" s="81" t="s">
        <v>155</v>
      </c>
      <c r="GG7518" s="81" t="s">
        <v>473</v>
      </c>
      <c r="GH7518" s="81" t="s">
        <v>461</v>
      </c>
      <c r="GI7518" s="81">
        <v>2020</v>
      </c>
      <c r="GJ7518" s="81" t="s">
        <v>201</v>
      </c>
      <c r="GK7518" s="81">
        <v>222.22942162783119</v>
      </c>
      <c r="GL7518" s="81">
        <v>68.339461</v>
      </c>
      <c r="GM7518" s="81">
        <v>2020</v>
      </c>
      <c r="GN7518" s="81" t="s">
        <v>173</v>
      </c>
      <c r="GO7518" s="81">
        <v>1.1148832299820636E-2</v>
      </c>
      <c r="GP7518" s="81">
        <v>10</v>
      </c>
      <c r="GQ7518" s="81">
        <v>0</v>
      </c>
      <c r="GR7518" s="81" t="s">
        <v>448</v>
      </c>
      <c r="GS7518" s="81">
        <v>1.1148832299820636E-2</v>
      </c>
      <c r="GT7518" s="81">
        <v>2.4775985538148229</v>
      </c>
      <c r="GU7518" s="81">
        <v>0</v>
      </c>
      <c r="GV7518" s="81">
        <v>0</v>
      </c>
      <c r="GW7518" s="81">
        <v>0</v>
      </c>
      <c r="GX7518" s="81">
        <v>0</v>
      </c>
      <c r="GY7518" s="81">
        <v>0</v>
      </c>
      <c r="GZ7518" s="81">
        <v>0</v>
      </c>
    </row>
    <row r="7519" spans="98:208" x14ac:dyDescent="0.25">
      <c r="CT7519" s="81" t="s">
        <v>155</v>
      </c>
      <c r="CU7519" s="81" t="s">
        <v>508</v>
      </c>
      <c r="CV7519" s="81" t="s">
        <v>451</v>
      </c>
      <c r="CW7519" s="81">
        <v>2022</v>
      </c>
      <c r="CX7519" s="81">
        <v>0</v>
      </c>
      <c r="CY7519" s="81">
        <v>0</v>
      </c>
      <c r="CZ7519" s="81">
        <v>0</v>
      </c>
      <c r="DA7519" s="81">
        <v>0</v>
      </c>
      <c r="DB7519" s="81">
        <v>8807.9522308768373</v>
      </c>
      <c r="DC7519" s="81">
        <v>222.22942162785739</v>
      </c>
      <c r="DD7519" s="81">
        <v>8585.7228092489804</v>
      </c>
      <c r="DE7519" s="81">
        <v>0</v>
      </c>
      <c r="DF7519" s="81">
        <v>2.4775985538151155</v>
      </c>
      <c r="DG7519" s="81">
        <v>2.4775985538151155</v>
      </c>
      <c r="DH7519" s="81">
        <v>2.4775985538151155</v>
      </c>
      <c r="DI7519" s="81">
        <v>0</v>
      </c>
      <c r="DJ7519" s="81">
        <v>2.0781714180609941E-6</v>
      </c>
      <c r="DL7519" s="81">
        <v>0</v>
      </c>
      <c r="DM7519" s="81">
        <v>5.1488744999678265E-6</v>
      </c>
      <c r="DN7519" s="81">
        <v>5.1488744999678265E-6</v>
      </c>
      <c r="DO7519" s="81">
        <v>0</v>
      </c>
      <c r="DP7519" s="81">
        <v>5.1488744999678265E-6</v>
      </c>
      <c r="DQ7519" s="81">
        <v>5.1488744999678265E-6</v>
      </c>
      <c r="DR7519" s="81">
        <v>0</v>
      </c>
      <c r="DS7519" s="81">
        <v>5.1488744999678265E-6</v>
      </c>
      <c r="DT7519" s="81">
        <v>5.1488744999678265E-6</v>
      </c>
      <c r="DU7519" s="81">
        <v>0</v>
      </c>
      <c r="DV7519" s="81">
        <v>0</v>
      </c>
      <c r="DW7519" s="81">
        <v>0</v>
      </c>
      <c r="GE7519" s="81" t="s">
        <v>449</v>
      </c>
      <c r="GF7519" s="81" t="s">
        <v>155</v>
      </c>
      <c r="GG7519" s="81" t="s">
        <v>473</v>
      </c>
      <c r="GH7519" s="81" t="s">
        <v>451</v>
      </c>
      <c r="GI7519" s="81">
        <v>2020</v>
      </c>
      <c r="GJ7519" s="81" t="s">
        <v>201</v>
      </c>
      <c r="GK7519" s="81">
        <v>222.2294216278375</v>
      </c>
      <c r="GL7519" s="81">
        <v>68.339461</v>
      </c>
      <c r="GM7519" s="81">
        <v>2020</v>
      </c>
      <c r="GN7519" s="81" t="s">
        <v>173</v>
      </c>
      <c r="GO7519" s="81">
        <v>1.1148832299820636E-2</v>
      </c>
      <c r="GP7519" s="81">
        <v>10</v>
      </c>
      <c r="GQ7519" s="81">
        <v>0</v>
      </c>
      <c r="GR7519" s="81" t="s">
        <v>448</v>
      </c>
      <c r="GS7519" s="81">
        <v>1.1148832299820636E-2</v>
      </c>
      <c r="GT7519" s="81">
        <v>2.4775985538148935</v>
      </c>
      <c r="GU7519" s="81">
        <v>0</v>
      </c>
      <c r="GV7519" s="81">
        <v>0</v>
      </c>
      <c r="GW7519" s="81">
        <v>0</v>
      </c>
      <c r="GX7519" s="81">
        <v>0</v>
      </c>
      <c r="GY7519" s="81">
        <v>0</v>
      </c>
      <c r="GZ7519" s="81">
        <v>0</v>
      </c>
    </row>
    <row r="7520" spans="98:208" x14ac:dyDescent="0.25">
      <c r="CT7520" s="81" t="s">
        <v>155</v>
      </c>
      <c r="CU7520" s="81" t="s">
        <v>508</v>
      </c>
      <c r="CV7520" s="81" t="s">
        <v>451</v>
      </c>
      <c r="CW7520" s="81">
        <v>2023</v>
      </c>
      <c r="CX7520" s="81">
        <v>0</v>
      </c>
      <c r="CY7520" s="81">
        <v>0</v>
      </c>
      <c r="CZ7520" s="81">
        <v>0</v>
      </c>
      <c r="DA7520" s="81">
        <v>0</v>
      </c>
      <c r="DB7520" s="81">
        <v>9129.7460702376356</v>
      </c>
      <c r="DC7520" s="81">
        <v>233.23007680796729</v>
      </c>
      <c r="DD7520" s="81">
        <v>8896.515993429668</v>
      </c>
      <c r="DE7520" s="81">
        <v>0</v>
      </c>
      <c r="DF7520" s="81">
        <v>2.6002430136063142</v>
      </c>
      <c r="DG7520" s="81">
        <v>2.6002430136063142</v>
      </c>
      <c r="DH7520" s="81">
        <v>2.6002430136063142</v>
      </c>
      <c r="DI7520" s="81">
        <v>2.6002430136063142</v>
      </c>
      <c r="DJ7520" s="81">
        <v>2.0781714180609941E-6</v>
      </c>
      <c r="DL7520" s="81">
        <v>0</v>
      </c>
      <c r="DM7520" s="81">
        <v>5.4037507108894269E-6</v>
      </c>
      <c r="DN7520" s="81">
        <v>5.4037507108894269E-6</v>
      </c>
      <c r="DO7520" s="81">
        <v>0</v>
      </c>
      <c r="DP7520" s="81">
        <v>5.4037507108894269E-6</v>
      </c>
      <c r="DQ7520" s="81">
        <v>5.4037507108894269E-6</v>
      </c>
      <c r="DR7520" s="81">
        <v>0</v>
      </c>
      <c r="DS7520" s="81">
        <v>5.4037507108894269E-6</v>
      </c>
      <c r="DT7520" s="81">
        <v>5.4037507108894269E-6</v>
      </c>
      <c r="DU7520" s="81">
        <v>0</v>
      </c>
      <c r="DV7520" s="81">
        <v>5.4037507108894269E-6</v>
      </c>
      <c r="DW7520" s="81">
        <v>5.4037507108894269E-6</v>
      </c>
      <c r="GE7520" s="81" t="s">
        <v>449</v>
      </c>
      <c r="GF7520" s="81" t="s">
        <v>155</v>
      </c>
      <c r="GG7520" s="81" t="s">
        <v>473</v>
      </c>
      <c r="GH7520" s="81" t="s">
        <v>452</v>
      </c>
      <c r="GI7520" s="81">
        <v>2020</v>
      </c>
      <c r="GJ7520" s="81" t="s">
        <v>201</v>
      </c>
      <c r="GK7520" s="81">
        <v>0.6964182168122286</v>
      </c>
      <c r="GL7520" s="81">
        <v>68.339461</v>
      </c>
      <c r="GM7520" s="81">
        <v>2020</v>
      </c>
      <c r="GN7520" s="81" t="s">
        <v>173</v>
      </c>
      <c r="GO7520" s="81">
        <v>1.1148832299820636E-2</v>
      </c>
      <c r="GP7520" s="81">
        <v>10</v>
      </c>
      <c r="GQ7520" s="81">
        <v>0</v>
      </c>
      <c r="GR7520" s="81" t="s">
        <v>448</v>
      </c>
      <c r="GS7520" s="81">
        <v>1.1148832299820636E-2</v>
      </c>
      <c r="GT7520" s="81">
        <v>7.7642499097796648E-3</v>
      </c>
      <c r="GU7520" s="81">
        <v>0</v>
      </c>
      <c r="GV7520" s="81">
        <v>0</v>
      </c>
      <c r="GW7520" s="81">
        <v>0</v>
      </c>
      <c r="GX7520" s="81">
        <v>0</v>
      </c>
      <c r="GY7520" s="81">
        <v>0</v>
      </c>
      <c r="GZ7520" s="81">
        <v>0</v>
      </c>
    </row>
    <row r="7521" spans="98:208" x14ac:dyDescent="0.25">
      <c r="CT7521" s="81" t="s">
        <v>155</v>
      </c>
      <c r="CU7521" s="81" t="s">
        <v>508</v>
      </c>
      <c r="CV7521" s="81" t="s">
        <v>451</v>
      </c>
      <c r="CW7521" s="81">
        <v>2024</v>
      </c>
      <c r="CX7521" s="81">
        <v>0</v>
      </c>
      <c r="CY7521" s="81">
        <v>0</v>
      </c>
      <c r="CZ7521" s="81">
        <v>0</v>
      </c>
      <c r="DA7521" s="81">
        <v>0</v>
      </c>
      <c r="DB7521" s="81">
        <v>9129.7460702376356</v>
      </c>
      <c r="DC7521" s="81">
        <v>233.23007680796729</v>
      </c>
      <c r="DD7521" s="81">
        <v>8896.515993429668</v>
      </c>
      <c r="DE7521" s="81">
        <v>0</v>
      </c>
      <c r="DF7521" s="81">
        <v>2.6002430136063142</v>
      </c>
      <c r="DG7521" s="81">
        <v>2.6002430136063142</v>
      </c>
      <c r="DH7521" s="81">
        <v>2.6002430136063142</v>
      </c>
      <c r="DI7521" s="81">
        <v>2.6002430136063142</v>
      </c>
      <c r="DJ7521" s="81">
        <v>2.0781714180609941E-6</v>
      </c>
      <c r="DL7521" s="81">
        <v>0</v>
      </c>
      <c r="DM7521" s="81">
        <v>5.4037507108894269E-6</v>
      </c>
      <c r="DN7521" s="81">
        <v>5.4037507108894269E-6</v>
      </c>
      <c r="DO7521" s="81">
        <v>0</v>
      </c>
      <c r="DP7521" s="81">
        <v>5.4037507108894269E-6</v>
      </c>
      <c r="DQ7521" s="81">
        <v>5.4037507108894269E-6</v>
      </c>
      <c r="DR7521" s="81">
        <v>0</v>
      </c>
      <c r="DS7521" s="81">
        <v>5.4037507108894269E-6</v>
      </c>
      <c r="DT7521" s="81">
        <v>5.4037507108894269E-6</v>
      </c>
      <c r="DU7521" s="81">
        <v>0</v>
      </c>
      <c r="DV7521" s="81">
        <v>5.4037507108894269E-6</v>
      </c>
      <c r="DW7521" s="81">
        <v>5.4037507108894269E-6</v>
      </c>
      <c r="GE7521" s="81" t="s">
        <v>449</v>
      </c>
      <c r="GF7521" s="81" t="s">
        <v>155</v>
      </c>
      <c r="GG7521" s="81" t="s">
        <v>473</v>
      </c>
      <c r="GH7521" s="81" t="s">
        <v>453</v>
      </c>
      <c r="GI7521" s="81">
        <v>2020</v>
      </c>
      <c r="GJ7521" s="81" t="s">
        <v>201</v>
      </c>
      <c r="GK7521" s="81">
        <v>3.6425060683953688E-2</v>
      </c>
      <c r="GL7521" s="81">
        <v>68.339461</v>
      </c>
      <c r="GM7521" s="81">
        <v>2020</v>
      </c>
      <c r="GN7521" s="81" t="s">
        <v>173</v>
      </c>
      <c r="GO7521" s="81">
        <v>1.1148832299820636E-2</v>
      </c>
      <c r="GP7521" s="81">
        <v>10</v>
      </c>
      <c r="GQ7521" s="81">
        <v>0</v>
      </c>
      <c r="GR7521" s="81" t="s">
        <v>448</v>
      </c>
      <c r="GS7521" s="81">
        <v>1.1148832299820636E-2</v>
      </c>
      <c r="GT7521" s="81">
        <v>4.060968930761896E-4</v>
      </c>
      <c r="GU7521" s="81">
        <v>0</v>
      </c>
      <c r="GV7521" s="81">
        <v>0</v>
      </c>
      <c r="GW7521" s="81">
        <v>0</v>
      </c>
      <c r="GX7521" s="81">
        <v>0</v>
      </c>
      <c r="GY7521" s="81">
        <v>0</v>
      </c>
      <c r="GZ7521" s="81">
        <v>0</v>
      </c>
    </row>
    <row r="7522" spans="98:208" x14ac:dyDescent="0.25">
      <c r="CT7522" s="81" t="s">
        <v>155</v>
      </c>
      <c r="CU7522" s="81" t="s">
        <v>508</v>
      </c>
      <c r="CV7522" s="81" t="s">
        <v>451</v>
      </c>
      <c r="CW7522" s="81">
        <v>2025</v>
      </c>
      <c r="CX7522" s="81">
        <v>0</v>
      </c>
      <c r="CY7522" s="81">
        <v>0</v>
      </c>
      <c r="CZ7522" s="81">
        <v>0</v>
      </c>
      <c r="DA7522" s="81">
        <v>0</v>
      </c>
      <c r="DB7522" s="81">
        <v>9129.7460702376356</v>
      </c>
      <c r="DC7522" s="81">
        <v>233.23007680796729</v>
      </c>
      <c r="DD7522" s="81">
        <v>8896.515993429668</v>
      </c>
      <c r="DE7522" s="81">
        <v>0</v>
      </c>
      <c r="DF7522" s="81">
        <v>2.6002430136063142</v>
      </c>
      <c r="DG7522" s="81">
        <v>2.6002430136063142</v>
      </c>
      <c r="DH7522" s="81">
        <v>2.6002430136063142</v>
      </c>
      <c r="DI7522" s="81">
        <v>2.6002430136063142</v>
      </c>
      <c r="DJ7522" s="81">
        <v>2.0781714180609941E-6</v>
      </c>
      <c r="DL7522" s="81">
        <v>0</v>
      </c>
      <c r="DM7522" s="81">
        <v>5.4037507108894269E-6</v>
      </c>
      <c r="DN7522" s="81">
        <v>5.4037507108894269E-6</v>
      </c>
      <c r="DO7522" s="81">
        <v>0</v>
      </c>
      <c r="DP7522" s="81">
        <v>5.4037507108894269E-6</v>
      </c>
      <c r="DQ7522" s="81">
        <v>5.4037507108894269E-6</v>
      </c>
      <c r="DR7522" s="81">
        <v>0</v>
      </c>
      <c r="DS7522" s="81">
        <v>5.4037507108894269E-6</v>
      </c>
      <c r="DT7522" s="81">
        <v>5.4037507108894269E-6</v>
      </c>
      <c r="DU7522" s="81">
        <v>0</v>
      </c>
      <c r="DV7522" s="81">
        <v>5.4037507108894269E-6</v>
      </c>
      <c r="DW7522" s="81">
        <v>5.4037507108894269E-6</v>
      </c>
      <c r="GE7522" s="81" t="s">
        <v>449</v>
      </c>
      <c r="GF7522" s="81" t="s">
        <v>155</v>
      </c>
      <c r="GG7522" s="81" t="s">
        <v>473</v>
      </c>
      <c r="GH7522" s="81" t="s">
        <v>454</v>
      </c>
      <c r="GI7522" s="81">
        <v>2020</v>
      </c>
      <c r="GJ7522" s="81" t="s">
        <v>201</v>
      </c>
      <c r="GK7522" s="81">
        <v>409.22373582044048</v>
      </c>
      <c r="GL7522" s="81">
        <v>68.339461</v>
      </c>
      <c r="GM7522" s="81">
        <v>2020</v>
      </c>
      <c r="GN7522" s="81" t="s">
        <v>173</v>
      </c>
      <c r="GO7522" s="81">
        <v>1.1148832299820636E-2</v>
      </c>
      <c r="GP7522" s="81">
        <v>10</v>
      </c>
      <c r="GQ7522" s="81">
        <v>0</v>
      </c>
      <c r="GR7522" s="81" t="s">
        <v>448</v>
      </c>
      <c r="GS7522" s="81">
        <v>1.1148832299820636E-2</v>
      </c>
      <c r="GT7522" s="81">
        <v>4.5623668037681941</v>
      </c>
      <c r="GU7522" s="81">
        <v>0</v>
      </c>
      <c r="GV7522" s="81">
        <v>0</v>
      </c>
      <c r="GW7522" s="81">
        <v>0</v>
      </c>
      <c r="GX7522" s="81">
        <v>0</v>
      </c>
      <c r="GY7522" s="81">
        <v>0</v>
      </c>
      <c r="GZ7522" s="81">
        <v>0</v>
      </c>
    </row>
    <row r="7523" spans="98:208" x14ac:dyDescent="0.25">
      <c r="CT7523" s="81" t="s">
        <v>155</v>
      </c>
      <c r="CU7523" s="81" t="s">
        <v>508</v>
      </c>
      <c r="CV7523" s="81" t="s">
        <v>451</v>
      </c>
      <c r="CW7523" s="81">
        <v>2026</v>
      </c>
      <c r="CX7523" s="81">
        <v>0</v>
      </c>
      <c r="CY7523" s="81">
        <v>0</v>
      </c>
      <c r="CZ7523" s="81">
        <v>0</v>
      </c>
      <c r="DA7523" s="81">
        <v>0</v>
      </c>
      <c r="DB7523" s="81">
        <v>9129.7460702376356</v>
      </c>
      <c r="DC7523" s="81">
        <v>233.23007680796729</v>
      </c>
      <c r="DD7523" s="81">
        <v>8896.515993429668</v>
      </c>
      <c r="DE7523" s="81">
        <v>0</v>
      </c>
      <c r="DF7523" s="81">
        <v>2.6002430136063142</v>
      </c>
      <c r="DG7523" s="81">
        <v>2.6002430136063142</v>
      </c>
      <c r="DH7523" s="81">
        <v>2.6002430136063142</v>
      </c>
      <c r="DI7523" s="81">
        <v>2.6002430136063142</v>
      </c>
      <c r="DJ7523" s="81">
        <v>2.0781714180609941E-6</v>
      </c>
      <c r="DL7523" s="81">
        <v>0</v>
      </c>
      <c r="DM7523" s="81">
        <v>5.4037507108894269E-6</v>
      </c>
      <c r="DN7523" s="81">
        <v>5.4037507108894269E-6</v>
      </c>
      <c r="DO7523" s="81">
        <v>0</v>
      </c>
      <c r="DP7523" s="81">
        <v>5.4037507108894269E-6</v>
      </c>
      <c r="DQ7523" s="81">
        <v>5.4037507108894269E-6</v>
      </c>
      <c r="DR7523" s="81">
        <v>0</v>
      </c>
      <c r="DS7523" s="81">
        <v>5.4037507108894269E-6</v>
      </c>
      <c r="DT7523" s="81">
        <v>5.4037507108894269E-6</v>
      </c>
      <c r="DU7523" s="81">
        <v>0</v>
      </c>
      <c r="DV7523" s="81">
        <v>5.4037507108894269E-6</v>
      </c>
      <c r="DW7523" s="81">
        <v>5.4037507108894269E-6</v>
      </c>
      <c r="GE7523" s="81" t="s">
        <v>449</v>
      </c>
      <c r="GF7523" s="81" t="s">
        <v>155</v>
      </c>
      <c r="GG7523" s="81" t="s">
        <v>473</v>
      </c>
      <c r="GH7523" s="81" t="s">
        <v>455</v>
      </c>
      <c r="GI7523" s="81">
        <v>2020</v>
      </c>
      <c r="GJ7523" s="81" t="s">
        <v>201</v>
      </c>
      <c r="GK7523" s="81">
        <v>409.22373582039688</v>
      </c>
      <c r="GL7523" s="81">
        <v>68.339461</v>
      </c>
      <c r="GM7523" s="81">
        <v>2020</v>
      </c>
      <c r="GN7523" s="81" t="s">
        <v>173</v>
      </c>
      <c r="GO7523" s="81">
        <v>1.1148832299820636E-2</v>
      </c>
      <c r="GP7523" s="81">
        <v>10</v>
      </c>
      <c r="GQ7523" s="81">
        <v>0</v>
      </c>
      <c r="GR7523" s="81" t="s">
        <v>448</v>
      </c>
      <c r="GS7523" s="81">
        <v>1.1148832299820636E-2</v>
      </c>
      <c r="GT7523" s="81">
        <v>4.5623668037677074</v>
      </c>
      <c r="GU7523" s="81">
        <v>0</v>
      </c>
      <c r="GV7523" s="81">
        <v>0</v>
      </c>
      <c r="GW7523" s="81">
        <v>0</v>
      </c>
      <c r="GX7523" s="81">
        <v>0</v>
      </c>
      <c r="GY7523" s="81">
        <v>0</v>
      </c>
      <c r="GZ7523" s="81">
        <v>0</v>
      </c>
    </row>
    <row r="7524" spans="98:208" x14ac:dyDescent="0.25">
      <c r="CT7524" s="81" t="s">
        <v>155</v>
      </c>
      <c r="CU7524" s="81" t="s">
        <v>508</v>
      </c>
      <c r="CV7524" s="81" t="s">
        <v>451</v>
      </c>
      <c r="CW7524" s="81">
        <v>2027</v>
      </c>
      <c r="CX7524" s="81">
        <v>0</v>
      </c>
      <c r="CY7524" s="81">
        <v>0</v>
      </c>
      <c r="CZ7524" s="81">
        <v>0</v>
      </c>
      <c r="DA7524" s="81">
        <v>0</v>
      </c>
      <c r="DB7524" s="81">
        <v>9129.7460702376356</v>
      </c>
      <c r="DC7524" s="81">
        <v>233.23007680796729</v>
      </c>
      <c r="DD7524" s="81">
        <v>8896.515993429668</v>
      </c>
      <c r="DE7524" s="81">
        <v>0</v>
      </c>
      <c r="DF7524" s="81">
        <v>2.6002430136063142</v>
      </c>
      <c r="DG7524" s="81">
        <v>2.6002430136063142</v>
      </c>
      <c r="DH7524" s="81">
        <v>2.6002430136063142</v>
      </c>
      <c r="DI7524" s="81">
        <v>2.6002430136063142</v>
      </c>
      <c r="DJ7524" s="81">
        <v>2.0781714180609941E-6</v>
      </c>
      <c r="DL7524" s="81">
        <v>0</v>
      </c>
      <c r="DM7524" s="81">
        <v>5.4037507108894269E-6</v>
      </c>
      <c r="DN7524" s="81">
        <v>5.4037507108894269E-6</v>
      </c>
      <c r="DO7524" s="81">
        <v>0</v>
      </c>
      <c r="DP7524" s="81">
        <v>5.4037507108894269E-6</v>
      </c>
      <c r="DQ7524" s="81">
        <v>5.4037507108894269E-6</v>
      </c>
      <c r="DR7524" s="81">
        <v>0</v>
      </c>
      <c r="DS7524" s="81">
        <v>5.4037507108894269E-6</v>
      </c>
      <c r="DT7524" s="81">
        <v>5.4037507108894269E-6</v>
      </c>
      <c r="DU7524" s="81">
        <v>0</v>
      </c>
      <c r="DV7524" s="81">
        <v>5.4037507108894269E-6</v>
      </c>
      <c r="DW7524" s="81">
        <v>5.4037507108894269E-6</v>
      </c>
      <c r="GE7524" s="81" t="s">
        <v>449</v>
      </c>
      <c r="GF7524" s="81" t="s">
        <v>155</v>
      </c>
      <c r="GG7524" s="81" t="s">
        <v>474</v>
      </c>
      <c r="GH7524" s="81" t="s">
        <v>457</v>
      </c>
      <c r="GI7524" s="81">
        <v>2020</v>
      </c>
      <c r="GJ7524" s="81" t="s">
        <v>201</v>
      </c>
      <c r="GK7524" s="81">
        <v>222.2294216278373</v>
      </c>
      <c r="GL7524" s="81">
        <v>145.26083699999899</v>
      </c>
      <c r="GM7524" s="81">
        <v>2020</v>
      </c>
      <c r="GN7524" s="81" t="s">
        <v>173</v>
      </c>
      <c r="GO7524" s="81">
        <v>1.1148832299820636E-2</v>
      </c>
      <c r="GP7524" s="81">
        <v>10</v>
      </c>
      <c r="GQ7524" s="81">
        <v>0</v>
      </c>
      <c r="GR7524" s="81" t="s">
        <v>448</v>
      </c>
      <c r="GS7524" s="81">
        <v>1.1148832299820636E-2</v>
      </c>
      <c r="GT7524" s="81">
        <v>2.4775985538148912</v>
      </c>
      <c r="GU7524" s="81">
        <v>0</v>
      </c>
      <c r="GV7524" s="81">
        <v>0</v>
      </c>
      <c r="GW7524" s="81">
        <v>0</v>
      </c>
      <c r="GX7524" s="81">
        <v>0</v>
      </c>
      <c r="GY7524" s="81">
        <v>0</v>
      </c>
      <c r="GZ7524" s="81">
        <v>0</v>
      </c>
    </row>
    <row r="7525" spans="98:208" x14ac:dyDescent="0.25">
      <c r="CT7525" s="81" t="s">
        <v>155</v>
      </c>
      <c r="CU7525" s="81" t="s">
        <v>508</v>
      </c>
      <c r="CV7525" s="81" t="s">
        <v>451</v>
      </c>
      <c r="CW7525" s="81">
        <v>2028</v>
      </c>
      <c r="CX7525" s="81">
        <v>0</v>
      </c>
      <c r="CY7525" s="81">
        <v>0</v>
      </c>
      <c r="CZ7525" s="81">
        <v>0</v>
      </c>
      <c r="DA7525" s="81">
        <v>0</v>
      </c>
      <c r="DB7525" s="81">
        <v>9534.9220877105909</v>
      </c>
      <c r="DC7525" s="81">
        <v>247.27299216497681</v>
      </c>
      <c r="DD7525" s="81">
        <v>9287.6490955456138</v>
      </c>
      <c r="DE7525" s="81">
        <v>0</v>
      </c>
      <c r="DF7525" s="81">
        <v>2.7568051219221892</v>
      </c>
      <c r="DG7525" s="81">
        <v>2.7568051219221892</v>
      </c>
      <c r="DH7525" s="81">
        <v>2.7568051219221892</v>
      </c>
      <c r="DI7525" s="81">
        <v>2.7568051219221892</v>
      </c>
      <c r="DJ7525" s="81">
        <v>2.0781714180609941E-6</v>
      </c>
      <c r="DL7525" s="81">
        <v>0</v>
      </c>
      <c r="DM7525" s="81">
        <v>5.7291136095428478E-6</v>
      </c>
      <c r="DN7525" s="81">
        <v>5.7291136095428478E-6</v>
      </c>
      <c r="DO7525" s="81">
        <v>0</v>
      </c>
      <c r="DP7525" s="81">
        <v>5.7291136095428478E-6</v>
      </c>
      <c r="DQ7525" s="81">
        <v>5.7291136095428478E-6</v>
      </c>
      <c r="DR7525" s="81">
        <v>0</v>
      </c>
      <c r="DS7525" s="81">
        <v>5.7291136095428478E-6</v>
      </c>
      <c r="DT7525" s="81">
        <v>5.7291136095428478E-6</v>
      </c>
      <c r="DU7525" s="81">
        <v>0</v>
      </c>
      <c r="DV7525" s="81">
        <v>5.7291136095428478E-6</v>
      </c>
      <c r="DW7525" s="81">
        <v>5.7291136095428478E-6</v>
      </c>
      <c r="GE7525" s="81" t="s">
        <v>449</v>
      </c>
      <c r="GF7525" s="81" t="s">
        <v>155</v>
      </c>
      <c r="GG7525" s="81" t="s">
        <v>474</v>
      </c>
      <c r="GH7525" s="81" t="s">
        <v>458</v>
      </c>
      <c r="GI7525" s="81">
        <v>2020</v>
      </c>
      <c r="GJ7525" s="81" t="s">
        <v>201</v>
      </c>
      <c r="GK7525" s="81">
        <v>222.22942162783829</v>
      </c>
      <c r="GL7525" s="81">
        <v>145.26083699999899</v>
      </c>
      <c r="GM7525" s="81">
        <v>2020</v>
      </c>
      <c r="GN7525" s="81" t="s">
        <v>173</v>
      </c>
      <c r="GO7525" s="81">
        <v>1.1148832299820636E-2</v>
      </c>
      <c r="GP7525" s="81">
        <v>10</v>
      </c>
      <c r="GQ7525" s="81">
        <v>0</v>
      </c>
      <c r="GR7525" s="81" t="s">
        <v>448</v>
      </c>
      <c r="GS7525" s="81">
        <v>1.1148832299820636E-2</v>
      </c>
      <c r="GT7525" s="81">
        <v>2.4775985538149023</v>
      </c>
      <c r="GU7525" s="81">
        <v>0</v>
      </c>
      <c r="GV7525" s="81">
        <v>0</v>
      </c>
      <c r="GW7525" s="81">
        <v>0</v>
      </c>
      <c r="GX7525" s="81">
        <v>0</v>
      </c>
      <c r="GY7525" s="81">
        <v>0</v>
      </c>
      <c r="GZ7525" s="81">
        <v>0</v>
      </c>
    </row>
    <row r="7526" spans="98:208" x14ac:dyDescent="0.25">
      <c r="CT7526" s="81" t="s">
        <v>155</v>
      </c>
      <c r="CU7526" s="81" t="s">
        <v>508</v>
      </c>
      <c r="CV7526" s="81" t="s">
        <v>451</v>
      </c>
      <c r="CW7526" s="81">
        <v>2029</v>
      </c>
      <c r="CX7526" s="81">
        <v>0</v>
      </c>
      <c r="CY7526" s="81">
        <v>0</v>
      </c>
      <c r="CZ7526" s="81">
        <v>0</v>
      </c>
      <c r="DA7526" s="81">
        <v>0</v>
      </c>
      <c r="DB7526" s="81">
        <v>9534.9220877105909</v>
      </c>
      <c r="DC7526" s="81">
        <v>247.27299216497681</v>
      </c>
      <c r="DD7526" s="81">
        <v>9287.6490955456138</v>
      </c>
      <c r="DE7526" s="81">
        <v>0</v>
      </c>
      <c r="DF7526" s="81">
        <v>2.7568051219221892</v>
      </c>
      <c r="DG7526" s="81">
        <v>2.7568051219221892</v>
      </c>
      <c r="DH7526" s="81">
        <v>2.7568051219221892</v>
      </c>
      <c r="DI7526" s="81">
        <v>2.7568051219221892</v>
      </c>
      <c r="DJ7526" s="81">
        <v>2.0781714180609941E-6</v>
      </c>
      <c r="DL7526" s="81">
        <v>0</v>
      </c>
      <c r="DM7526" s="81">
        <v>5.7291136095428478E-6</v>
      </c>
      <c r="DN7526" s="81">
        <v>5.7291136095428478E-6</v>
      </c>
      <c r="DO7526" s="81">
        <v>0</v>
      </c>
      <c r="DP7526" s="81">
        <v>5.7291136095428478E-6</v>
      </c>
      <c r="DQ7526" s="81">
        <v>5.7291136095428478E-6</v>
      </c>
      <c r="DR7526" s="81">
        <v>0</v>
      </c>
      <c r="DS7526" s="81">
        <v>5.7291136095428478E-6</v>
      </c>
      <c r="DT7526" s="81">
        <v>5.7291136095428478E-6</v>
      </c>
      <c r="DU7526" s="81">
        <v>0</v>
      </c>
      <c r="DV7526" s="81">
        <v>5.7291136095428478E-6</v>
      </c>
      <c r="DW7526" s="81">
        <v>5.7291136095428478E-6</v>
      </c>
      <c r="GE7526" s="81" t="s">
        <v>449</v>
      </c>
      <c r="GF7526" s="81" t="s">
        <v>155</v>
      </c>
      <c r="GG7526" s="81" t="s">
        <v>474</v>
      </c>
      <c r="GH7526" s="81" t="s">
        <v>459</v>
      </c>
      <c r="GI7526" s="81">
        <v>2020</v>
      </c>
      <c r="GJ7526" s="81" t="s">
        <v>201</v>
      </c>
      <c r="GK7526" s="81">
        <v>0.69641821681222971</v>
      </c>
      <c r="GL7526" s="81">
        <v>145.26083699999899</v>
      </c>
      <c r="GM7526" s="81">
        <v>2020</v>
      </c>
      <c r="GN7526" s="81" t="s">
        <v>173</v>
      </c>
      <c r="GO7526" s="81">
        <v>1.1148832299820636E-2</v>
      </c>
      <c r="GP7526" s="81">
        <v>10</v>
      </c>
      <c r="GQ7526" s="81">
        <v>0</v>
      </c>
      <c r="GR7526" s="81" t="s">
        <v>448</v>
      </c>
      <c r="GS7526" s="81">
        <v>1.1148832299820636E-2</v>
      </c>
      <c r="GT7526" s="81">
        <v>7.7642499097796778E-3</v>
      </c>
      <c r="GU7526" s="81">
        <v>0</v>
      </c>
      <c r="GV7526" s="81">
        <v>0</v>
      </c>
      <c r="GW7526" s="81">
        <v>0</v>
      </c>
      <c r="GX7526" s="81">
        <v>0</v>
      </c>
      <c r="GY7526" s="81">
        <v>0</v>
      </c>
      <c r="GZ7526" s="81">
        <v>0</v>
      </c>
    </row>
    <row r="7527" spans="98:208" x14ac:dyDescent="0.25">
      <c r="CT7527" s="81" t="s">
        <v>155</v>
      </c>
      <c r="CU7527" s="81" t="s">
        <v>508</v>
      </c>
      <c r="CV7527" s="81" t="s">
        <v>451</v>
      </c>
      <c r="CW7527" s="81">
        <v>2030</v>
      </c>
      <c r="CX7527" s="81">
        <v>0</v>
      </c>
      <c r="CY7527" s="81">
        <v>0</v>
      </c>
      <c r="CZ7527" s="81">
        <v>0</v>
      </c>
      <c r="DA7527" s="81">
        <v>0</v>
      </c>
      <c r="DB7527" s="81">
        <v>9534.9220877105909</v>
      </c>
      <c r="DC7527" s="81">
        <v>247.27299216497681</v>
      </c>
      <c r="DD7527" s="81">
        <v>9287.6490955456138</v>
      </c>
      <c r="DE7527" s="81">
        <v>0</v>
      </c>
      <c r="DF7527" s="81">
        <v>0</v>
      </c>
      <c r="DG7527" s="81">
        <v>2.7568051219221892</v>
      </c>
      <c r="DH7527" s="81">
        <v>2.7568051219221892</v>
      </c>
      <c r="DI7527" s="81">
        <v>2.7568051219221892</v>
      </c>
      <c r="DJ7527" s="81">
        <v>2.0781714180609941E-6</v>
      </c>
      <c r="DL7527" s="81">
        <v>0</v>
      </c>
      <c r="DM7527" s="81">
        <v>0</v>
      </c>
      <c r="DN7527" s="81">
        <v>0</v>
      </c>
      <c r="DO7527" s="81">
        <v>0</v>
      </c>
      <c r="DP7527" s="81">
        <v>5.7291136095428478E-6</v>
      </c>
      <c r="DQ7527" s="81">
        <v>5.7291136095428478E-6</v>
      </c>
      <c r="DR7527" s="81">
        <v>0</v>
      </c>
      <c r="DS7527" s="81">
        <v>5.7291136095428478E-6</v>
      </c>
      <c r="DT7527" s="81">
        <v>5.7291136095428478E-6</v>
      </c>
      <c r="DU7527" s="81">
        <v>0</v>
      </c>
      <c r="DV7527" s="81">
        <v>5.7291136095428478E-6</v>
      </c>
      <c r="DW7527" s="81">
        <v>5.7291136095428478E-6</v>
      </c>
      <c r="GE7527" s="81" t="s">
        <v>449</v>
      </c>
      <c r="GF7527" s="81" t="s">
        <v>155</v>
      </c>
      <c r="GG7527" s="81" t="s">
        <v>474</v>
      </c>
      <c r="GH7527" s="81" t="s">
        <v>460</v>
      </c>
      <c r="GI7527" s="81">
        <v>2020</v>
      </c>
      <c r="GJ7527" s="81" t="s">
        <v>201</v>
      </c>
      <c r="GK7527" s="81">
        <v>3.6425060683954499E-2</v>
      </c>
      <c r="GL7527" s="81">
        <v>145.26083699999899</v>
      </c>
      <c r="GM7527" s="81">
        <v>2020</v>
      </c>
      <c r="GN7527" s="81" t="s">
        <v>173</v>
      </c>
      <c r="GO7527" s="81">
        <v>1.1148832299820636E-2</v>
      </c>
      <c r="GP7527" s="81">
        <v>10</v>
      </c>
      <c r="GQ7527" s="81">
        <v>0</v>
      </c>
      <c r="GR7527" s="81" t="s">
        <v>448</v>
      </c>
      <c r="GS7527" s="81">
        <v>1.1148832299820636E-2</v>
      </c>
      <c r="GT7527" s="81">
        <v>4.0609689307619866E-4</v>
      </c>
      <c r="GU7527" s="81">
        <v>0</v>
      </c>
      <c r="GV7527" s="81">
        <v>0</v>
      </c>
      <c r="GW7527" s="81">
        <v>0</v>
      </c>
      <c r="GX7527" s="81">
        <v>0</v>
      </c>
      <c r="GY7527" s="81">
        <v>0</v>
      </c>
      <c r="GZ7527" s="81">
        <v>0</v>
      </c>
    </row>
    <row r="7528" spans="98:208" x14ac:dyDescent="0.25">
      <c r="CT7528" s="81" t="s">
        <v>155</v>
      </c>
      <c r="CU7528" s="81" t="s">
        <v>508</v>
      </c>
      <c r="CV7528" s="81" t="s">
        <v>451</v>
      </c>
      <c r="CW7528" s="81">
        <v>2031</v>
      </c>
      <c r="CX7528" s="81">
        <v>0</v>
      </c>
      <c r="CY7528" s="81">
        <v>0</v>
      </c>
      <c r="CZ7528" s="81">
        <v>0</v>
      </c>
      <c r="DA7528" s="81">
        <v>0</v>
      </c>
      <c r="DB7528" s="81">
        <v>9534.9220877105909</v>
      </c>
      <c r="DC7528" s="81">
        <v>247.27299216497681</v>
      </c>
      <c r="DD7528" s="81">
        <v>9287.6490955456138</v>
      </c>
      <c r="DE7528" s="81">
        <v>0</v>
      </c>
      <c r="DF7528" s="81">
        <v>0</v>
      </c>
      <c r="DG7528" s="81">
        <v>0</v>
      </c>
      <c r="DH7528" s="81">
        <v>2.7568051219221892</v>
      </c>
      <c r="DI7528" s="81">
        <v>2.7568051219221892</v>
      </c>
      <c r="DJ7528" s="81">
        <v>2.0781714180609941E-6</v>
      </c>
      <c r="DL7528" s="81">
        <v>0</v>
      </c>
      <c r="DM7528" s="81">
        <v>0</v>
      </c>
      <c r="DN7528" s="81">
        <v>0</v>
      </c>
      <c r="DO7528" s="81">
        <v>0</v>
      </c>
      <c r="DP7528" s="81">
        <v>0</v>
      </c>
      <c r="DQ7528" s="81">
        <v>0</v>
      </c>
      <c r="DR7528" s="81">
        <v>0</v>
      </c>
      <c r="DS7528" s="81">
        <v>5.7291136095428478E-6</v>
      </c>
      <c r="DT7528" s="81">
        <v>5.7291136095428478E-6</v>
      </c>
      <c r="DU7528" s="81">
        <v>0</v>
      </c>
      <c r="DV7528" s="81">
        <v>5.7291136095428478E-6</v>
      </c>
      <c r="DW7528" s="81">
        <v>5.7291136095428478E-6</v>
      </c>
      <c r="GE7528" s="81" t="s">
        <v>449</v>
      </c>
      <c r="GF7528" s="81" t="s">
        <v>155</v>
      </c>
      <c r="GG7528" s="81" t="s">
        <v>474</v>
      </c>
      <c r="GH7528" s="81" t="s">
        <v>461</v>
      </c>
      <c r="GI7528" s="81">
        <v>2020</v>
      </c>
      <c r="GJ7528" s="81" t="s">
        <v>201</v>
      </c>
      <c r="GK7528" s="81">
        <v>222.22942162783079</v>
      </c>
      <c r="GL7528" s="81">
        <v>145.26083699999899</v>
      </c>
      <c r="GM7528" s="81">
        <v>2020</v>
      </c>
      <c r="GN7528" s="81" t="s">
        <v>173</v>
      </c>
      <c r="GO7528" s="81">
        <v>1.1148832299820636E-2</v>
      </c>
      <c r="GP7528" s="81">
        <v>10</v>
      </c>
      <c r="GQ7528" s="81">
        <v>0</v>
      </c>
      <c r="GR7528" s="81" t="s">
        <v>448</v>
      </c>
      <c r="GS7528" s="81">
        <v>1.1148832299820636E-2</v>
      </c>
      <c r="GT7528" s="81">
        <v>2.4775985538148184</v>
      </c>
      <c r="GU7528" s="81">
        <v>0</v>
      </c>
      <c r="GV7528" s="81">
        <v>0</v>
      </c>
      <c r="GW7528" s="81">
        <v>0</v>
      </c>
      <c r="GX7528" s="81">
        <v>0</v>
      </c>
      <c r="GY7528" s="81">
        <v>0</v>
      </c>
      <c r="GZ7528" s="81">
        <v>0</v>
      </c>
    </row>
    <row r="7529" spans="98:208" x14ac:dyDescent="0.25">
      <c r="CT7529" s="81" t="s">
        <v>155</v>
      </c>
      <c r="CU7529" s="81" t="s">
        <v>508</v>
      </c>
      <c r="CV7529" s="81" t="s">
        <v>451</v>
      </c>
      <c r="CW7529" s="81">
        <v>2032</v>
      </c>
      <c r="CX7529" s="81">
        <v>0</v>
      </c>
      <c r="CY7529" s="81">
        <v>0</v>
      </c>
      <c r="CZ7529" s="81">
        <v>0</v>
      </c>
      <c r="DA7529" s="81">
        <v>0</v>
      </c>
      <c r="DB7529" s="81">
        <v>9534.9220877105909</v>
      </c>
      <c r="DC7529" s="81">
        <v>247.27299216497681</v>
      </c>
      <c r="DD7529" s="81">
        <v>9287.6490955456138</v>
      </c>
      <c r="DE7529" s="81">
        <v>0</v>
      </c>
      <c r="DF7529" s="81">
        <v>0</v>
      </c>
      <c r="DG7529" s="81">
        <v>0</v>
      </c>
      <c r="DH7529" s="81">
        <v>0</v>
      </c>
      <c r="DI7529" s="81">
        <v>2.7568051219221892</v>
      </c>
      <c r="DJ7529" s="81">
        <v>2.0781714180609941E-6</v>
      </c>
      <c r="DL7529" s="81">
        <v>0</v>
      </c>
      <c r="DM7529" s="81">
        <v>0</v>
      </c>
      <c r="DN7529" s="81">
        <v>0</v>
      </c>
      <c r="DO7529" s="81">
        <v>0</v>
      </c>
      <c r="DP7529" s="81">
        <v>0</v>
      </c>
      <c r="DQ7529" s="81">
        <v>0</v>
      </c>
      <c r="DR7529" s="81">
        <v>0</v>
      </c>
      <c r="DS7529" s="81">
        <v>0</v>
      </c>
      <c r="DT7529" s="81">
        <v>0</v>
      </c>
      <c r="DU7529" s="81">
        <v>0</v>
      </c>
      <c r="DV7529" s="81">
        <v>5.7291136095428478E-6</v>
      </c>
      <c r="DW7529" s="81">
        <v>5.7291136095428478E-6</v>
      </c>
      <c r="GE7529" s="81" t="s">
        <v>449</v>
      </c>
      <c r="GF7529" s="81" t="s">
        <v>155</v>
      </c>
      <c r="GG7529" s="81" t="s">
        <v>474</v>
      </c>
      <c r="GH7529" s="81" t="s">
        <v>451</v>
      </c>
      <c r="GI7529" s="81">
        <v>2020</v>
      </c>
      <c r="GJ7529" s="81" t="s">
        <v>201</v>
      </c>
      <c r="GK7529" s="81">
        <v>222.2294216278361</v>
      </c>
      <c r="GL7529" s="81">
        <v>145.26083699999899</v>
      </c>
      <c r="GM7529" s="81">
        <v>2020</v>
      </c>
      <c r="GN7529" s="81" t="s">
        <v>173</v>
      </c>
      <c r="GO7529" s="81">
        <v>1.1148832299820636E-2</v>
      </c>
      <c r="GP7529" s="81">
        <v>10</v>
      </c>
      <c r="GQ7529" s="81">
        <v>0</v>
      </c>
      <c r="GR7529" s="81" t="s">
        <v>448</v>
      </c>
      <c r="GS7529" s="81">
        <v>1.1148832299820636E-2</v>
      </c>
      <c r="GT7529" s="81">
        <v>2.4775985538148779</v>
      </c>
      <c r="GU7529" s="81">
        <v>0</v>
      </c>
      <c r="GV7529" s="81">
        <v>0</v>
      </c>
      <c r="GW7529" s="81">
        <v>0</v>
      </c>
      <c r="GX7529" s="81">
        <v>0</v>
      </c>
      <c r="GY7529" s="81">
        <v>0</v>
      </c>
      <c r="GZ7529" s="81">
        <v>0</v>
      </c>
    </row>
    <row r="7530" spans="98:208" x14ac:dyDescent="0.25">
      <c r="CT7530" s="81" t="s">
        <v>155</v>
      </c>
      <c r="CU7530" s="81" t="s">
        <v>508</v>
      </c>
      <c r="CV7530" s="81" t="s">
        <v>452</v>
      </c>
      <c r="CW7530" s="81">
        <v>2020</v>
      </c>
      <c r="CX7530" s="81">
        <v>0</v>
      </c>
      <c r="CY7530" s="81">
        <v>0</v>
      </c>
      <c r="CZ7530" s="81">
        <v>0</v>
      </c>
      <c r="DA7530" s="81">
        <v>0</v>
      </c>
      <c r="DB7530" s="81">
        <v>5.2405583313016191</v>
      </c>
      <c r="DC7530" s="81">
        <v>0.69641821681223903</v>
      </c>
      <c r="DD7530" s="81">
        <v>2.9419641522810429</v>
      </c>
      <c r="DE7530" s="81">
        <v>1.6021759622082941</v>
      </c>
      <c r="DF7530" s="81">
        <v>7.7642499097797827E-3</v>
      </c>
      <c r="DG7530" s="81">
        <v>0</v>
      </c>
      <c r="DH7530" s="81">
        <v>0</v>
      </c>
      <c r="DI7530" s="81">
        <v>0</v>
      </c>
      <c r="DJ7530" s="81">
        <v>1.246902853018808E-5</v>
      </c>
      <c r="DL7530" s="81">
        <v>0</v>
      </c>
      <c r="DM7530" s="81">
        <v>9.681265364055434E-8</v>
      </c>
      <c r="DN7530" s="81">
        <v>9.681265364055434E-8</v>
      </c>
      <c r="DO7530" s="81">
        <v>0</v>
      </c>
      <c r="DP7530" s="81">
        <v>0</v>
      </c>
      <c r="DQ7530" s="81">
        <v>0</v>
      </c>
      <c r="DR7530" s="81">
        <v>0</v>
      </c>
      <c r="DS7530" s="81">
        <v>0</v>
      </c>
      <c r="DT7530" s="81">
        <v>0</v>
      </c>
      <c r="DU7530" s="81">
        <v>0</v>
      </c>
      <c r="DV7530" s="81">
        <v>0</v>
      </c>
      <c r="DW7530" s="81">
        <v>0</v>
      </c>
      <c r="GE7530" s="81" t="s">
        <v>449</v>
      </c>
      <c r="GF7530" s="81" t="s">
        <v>155</v>
      </c>
      <c r="GG7530" s="81" t="s">
        <v>474</v>
      </c>
      <c r="GH7530" s="81" t="s">
        <v>452</v>
      </c>
      <c r="GI7530" s="81">
        <v>2020</v>
      </c>
      <c r="GJ7530" s="81" t="s">
        <v>201</v>
      </c>
      <c r="GK7530" s="81">
        <v>0.69641821681223315</v>
      </c>
      <c r="GL7530" s="81">
        <v>145.26083699999899</v>
      </c>
      <c r="GM7530" s="81">
        <v>2020</v>
      </c>
      <c r="GN7530" s="81" t="s">
        <v>173</v>
      </c>
      <c r="GO7530" s="81">
        <v>1.1148832299820636E-2</v>
      </c>
      <c r="GP7530" s="81">
        <v>10</v>
      </c>
      <c r="GQ7530" s="81">
        <v>0</v>
      </c>
      <c r="GR7530" s="81" t="s">
        <v>448</v>
      </c>
      <c r="GS7530" s="81">
        <v>1.1148832299820636E-2</v>
      </c>
      <c r="GT7530" s="81">
        <v>7.7642499097797159E-3</v>
      </c>
      <c r="GU7530" s="81">
        <v>0</v>
      </c>
      <c r="GV7530" s="81">
        <v>0</v>
      </c>
      <c r="GW7530" s="81">
        <v>0</v>
      </c>
      <c r="GX7530" s="81">
        <v>0</v>
      </c>
      <c r="GY7530" s="81">
        <v>0</v>
      </c>
      <c r="GZ7530" s="81">
        <v>0</v>
      </c>
    </row>
    <row r="7531" spans="98:208" x14ac:dyDescent="0.25">
      <c r="CT7531" s="81" t="s">
        <v>155</v>
      </c>
      <c r="CU7531" s="81" t="s">
        <v>508</v>
      </c>
      <c r="CV7531" s="81" t="s">
        <v>452</v>
      </c>
      <c r="CW7531" s="81">
        <v>2021</v>
      </c>
      <c r="CX7531" s="81">
        <v>0</v>
      </c>
      <c r="CY7531" s="81">
        <v>0</v>
      </c>
      <c r="CZ7531" s="81">
        <v>0</v>
      </c>
      <c r="DA7531" s="81">
        <v>0</v>
      </c>
      <c r="DB7531" s="81">
        <v>5.2405583313016191</v>
      </c>
      <c r="DC7531" s="81">
        <v>0.69641821681223903</v>
      </c>
      <c r="DD7531" s="81">
        <v>2.9419641522810429</v>
      </c>
      <c r="DE7531" s="81">
        <v>1.6021759622082941</v>
      </c>
      <c r="DF7531" s="81">
        <v>7.7642499097797827E-3</v>
      </c>
      <c r="DG7531" s="81">
        <v>7.7642499097797827E-3</v>
      </c>
      <c r="DH7531" s="81">
        <v>0</v>
      </c>
      <c r="DI7531" s="81">
        <v>0</v>
      </c>
      <c r="DJ7531" s="81">
        <v>1.246902853018808E-5</v>
      </c>
      <c r="DL7531" s="81">
        <v>0</v>
      </c>
      <c r="DM7531" s="81">
        <v>9.681265364055434E-8</v>
      </c>
      <c r="DN7531" s="81">
        <v>9.681265364055434E-8</v>
      </c>
      <c r="DO7531" s="81">
        <v>0</v>
      </c>
      <c r="DP7531" s="81">
        <v>9.681265364055434E-8</v>
      </c>
      <c r="DQ7531" s="81">
        <v>9.681265364055434E-8</v>
      </c>
      <c r="DR7531" s="81">
        <v>0</v>
      </c>
      <c r="DS7531" s="81">
        <v>0</v>
      </c>
      <c r="DT7531" s="81">
        <v>0</v>
      </c>
      <c r="DU7531" s="81">
        <v>0</v>
      </c>
      <c r="DV7531" s="81">
        <v>0</v>
      </c>
      <c r="DW7531" s="81">
        <v>0</v>
      </c>
      <c r="GE7531" s="81" t="s">
        <v>449</v>
      </c>
      <c r="GF7531" s="81" t="s">
        <v>155</v>
      </c>
      <c r="GG7531" s="81" t="s">
        <v>474</v>
      </c>
      <c r="GH7531" s="81" t="s">
        <v>453</v>
      </c>
      <c r="GI7531" s="81">
        <v>2020</v>
      </c>
      <c r="GJ7531" s="81" t="s">
        <v>201</v>
      </c>
      <c r="GK7531" s="81">
        <v>3.642506068395393E-2</v>
      </c>
      <c r="GL7531" s="81">
        <v>145.26083699999899</v>
      </c>
      <c r="GM7531" s="81">
        <v>2020</v>
      </c>
      <c r="GN7531" s="81" t="s">
        <v>173</v>
      </c>
      <c r="GO7531" s="81">
        <v>1.1148832299820636E-2</v>
      </c>
      <c r="GP7531" s="81">
        <v>10</v>
      </c>
      <c r="GQ7531" s="81">
        <v>0</v>
      </c>
      <c r="GR7531" s="81" t="s">
        <v>448</v>
      </c>
      <c r="GS7531" s="81">
        <v>1.1148832299820636E-2</v>
      </c>
      <c r="GT7531" s="81">
        <v>4.0609689307619231E-4</v>
      </c>
      <c r="GU7531" s="81">
        <v>0</v>
      </c>
      <c r="GV7531" s="81">
        <v>0</v>
      </c>
      <c r="GW7531" s="81">
        <v>0</v>
      </c>
      <c r="GX7531" s="81">
        <v>0</v>
      </c>
      <c r="GY7531" s="81">
        <v>0</v>
      </c>
      <c r="GZ7531" s="81">
        <v>0</v>
      </c>
    </row>
    <row r="7532" spans="98:208" x14ac:dyDescent="0.25">
      <c r="CT7532" s="81" t="s">
        <v>155</v>
      </c>
      <c r="CU7532" s="81" t="s">
        <v>508</v>
      </c>
      <c r="CV7532" s="81" t="s">
        <v>452</v>
      </c>
      <c r="CW7532" s="81">
        <v>2022</v>
      </c>
      <c r="CX7532" s="81">
        <v>0</v>
      </c>
      <c r="CY7532" s="81">
        <v>0</v>
      </c>
      <c r="CZ7532" s="81">
        <v>0</v>
      </c>
      <c r="DA7532" s="81">
        <v>0</v>
      </c>
      <c r="DB7532" s="81">
        <v>5.2405583313016191</v>
      </c>
      <c r="DC7532" s="81">
        <v>0.69641821681223903</v>
      </c>
      <c r="DD7532" s="81">
        <v>2.9419641522810429</v>
      </c>
      <c r="DE7532" s="81">
        <v>1.6021759622082941</v>
      </c>
      <c r="DF7532" s="81">
        <v>7.7642499097797827E-3</v>
      </c>
      <c r="DG7532" s="81">
        <v>7.7642499097797827E-3</v>
      </c>
      <c r="DH7532" s="81">
        <v>7.7642499097797827E-3</v>
      </c>
      <c r="DI7532" s="81">
        <v>0</v>
      </c>
      <c r="DJ7532" s="81">
        <v>1.246902853018808E-5</v>
      </c>
      <c r="DL7532" s="81">
        <v>0</v>
      </c>
      <c r="DM7532" s="81">
        <v>9.681265364055434E-8</v>
      </c>
      <c r="DN7532" s="81">
        <v>9.681265364055434E-8</v>
      </c>
      <c r="DO7532" s="81">
        <v>0</v>
      </c>
      <c r="DP7532" s="81">
        <v>9.681265364055434E-8</v>
      </c>
      <c r="DQ7532" s="81">
        <v>9.681265364055434E-8</v>
      </c>
      <c r="DR7532" s="81">
        <v>0</v>
      </c>
      <c r="DS7532" s="81">
        <v>9.681265364055434E-8</v>
      </c>
      <c r="DT7532" s="81">
        <v>9.681265364055434E-8</v>
      </c>
      <c r="DU7532" s="81">
        <v>0</v>
      </c>
      <c r="DV7532" s="81">
        <v>0</v>
      </c>
      <c r="DW7532" s="81">
        <v>0</v>
      </c>
      <c r="GE7532" s="81" t="s">
        <v>449</v>
      </c>
      <c r="GF7532" s="81" t="s">
        <v>155</v>
      </c>
      <c r="GG7532" s="81" t="s">
        <v>474</v>
      </c>
      <c r="GH7532" s="81" t="s">
        <v>454</v>
      </c>
      <c r="GI7532" s="81">
        <v>2020</v>
      </c>
      <c r="GJ7532" s="81" t="s">
        <v>201</v>
      </c>
      <c r="GK7532" s="81">
        <v>409.22373582044048</v>
      </c>
      <c r="GL7532" s="81">
        <v>145.26083699999899</v>
      </c>
      <c r="GM7532" s="81">
        <v>2020</v>
      </c>
      <c r="GN7532" s="81" t="s">
        <v>173</v>
      </c>
      <c r="GO7532" s="81">
        <v>1.1148832299820636E-2</v>
      </c>
      <c r="GP7532" s="81">
        <v>10</v>
      </c>
      <c r="GQ7532" s="81">
        <v>0</v>
      </c>
      <c r="GR7532" s="81" t="s">
        <v>448</v>
      </c>
      <c r="GS7532" s="81">
        <v>1.1148832299820636E-2</v>
      </c>
      <c r="GT7532" s="81">
        <v>4.5623668037681941</v>
      </c>
      <c r="GU7532" s="81">
        <v>0</v>
      </c>
      <c r="GV7532" s="81">
        <v>0</v>
      </c>
      <c r="GW7532" s="81">
        <v>0</v>
      </c>
      <c r="GX7532" s="81">
        <v>0</v>
      </c>
      <c r="GY7532" s="81">
        <v>0</v>
      </c>
      <c r="GZ7532" s="81">
        <v>0</v>
      </c>
    </row>
    <row r="7533" spans="98:208" x14ac:dyDescent="0.25">
      <c r="CT7533" s="81" t="s">
        <v>155</v>
      </c>
      <c r="CU7533" s="81" t="s">
        <v>508</v>
      </c>
      <c r="CV7533" s="81" t="s">
        <v>452</v>
      </c>
      <c r="CW7533" s="81">
        <v>2023</v>
      </c>
      <c r="CX7533" s="81">
        <v>0</v>
      </c>
      <c r="CY7533" s="81">
        <v>0</v>
      </c>
      <c r="CZ7533" s="81">
        <v>0</v>
      </c>
      <c r="DA7533" s="81">
        <v>0</v>
      </c>
      <c r="DB7533" s="81">
        <v>5.4750346070078466</v>
      </c>
      <c r="DC7533" s="81">
        <v>0.71896016785821104</v>
      </c>
      <c r="DD7533" s="81">
        <v>3.07149719861513</v>
      </c>
      <c r="DE7533" s="81">
        <v>1.6845772405344639</v>
      </c>
      <c r="DF7533" s="81">
        <v>8.0155663417020902E-3</v>
      </c>
      <c r="DG7533" s="81">
        <v>8.0155663417020902E-3</v>
      </c>
      <c r="DH7533" s="81">
        <v>8.0155663417020902E-3</v>
      </c>
      <c r="DI7533" s="81">
        <v>8.0155663417020902E-3</v>
      </c>
      <c r="DJ7533" s="81">
        <v>1.246902853018808E-5</v>
      </c>
      <c r="DL7533" s="81">
        <v>0</v>
      </c>
      <c r="DM7533" s="81">
        <v>9.9946325400298653E-8</v>
      </c>
      <c r="DN7533" s="81">
        <v>9.9946325400298653E-8</v>
      </c>
      <c r="DO7533" s="81">
        <v>0</v>
      </c>
      <c r="DP7533" s="81">
        <v>9.9946325400298653E-8</v>
      </c>
      <c r="DQ7533" s="81">
        <v>9.9946325400298653E-8</v>
      </c>
      <c r="DR7533" s="81">
        <v>0</v>
      </c>
      <c r="DS7533" s="81">
        <v>9.9946325400298653E-8</v>
      </c>
      <c r="DT7533" s="81">
        <v>9.9946325400298653E-8</v>
      </c>
      <c r="DU7533" s="81">
        <v>0</v>
      </c>
      <c r="DV7533" s="81">
        <v>9.9946325400298653E-8</v>
      </c>
      <c r="DW7533" s="81">
        <v>9.9946325400298653E-8</v>
      </c>
      <c r="GE7533" s="81" t="s">
        <v>449</v>
      </c>
      <c r="GF7533" s="81" t="s">
        <v>155</v>
      </c>
      <c r="GG7533" s="81" t="s">
        <v>474</v>
      </c>
      <c r="GH7533" s="81" t="s">
        <v>455</v>
      </c>
      <c r="GI7533" s="81">
        <v>2020</v>
      </c>
      <c r="GJ7533" s="81" t="s">
        <v>201</v>
      </c>
      <c r="GK7533" s="81">
        <v>409.22373582039558</v>
      </c>
      <c r="GL7533" s="81">
        <v>145.26083699999899</v>
      </c>
      <c r="GM7533" s="81">
        <v>2020</v>
      </c>
      <c r="GN7533" s="81" t="s">
        <v>173</v>
      </c>
      <c r="GO7533" s="81">
        <v>1.1148832299820636E-2</v>
      </c>
      <c r="GP7533" s="81">
        <v>10</v>
      </c>
      <c r="GQ7533" s="81">
        <v>0</v>
      </c>
      <c r="GR7533" s="81" t="s">
        <v>448</v>
      </c>
      <c r="GS7533" s="81">
        <v>1.1148832299820636E-2</v>
      </c>
      <c r="GT7533" s="81">
        <v>4.5623668037676932</v>
      </c>
      <c r="GU7533" s="81">
        <v>0</v>
      </c>
      <c r="GV7533" s="81">
        <v>0</v>
      </c>
      <c r="GW7533" s="81">
        <v>0</v>
      </c>
      <c r="GX7533" s="81">
        <v>0</v>
      </c>
      <c r="GY7533" s="81">
        <v>0</v>
      </c>
      <c r="GZ7533" s="81">
        <v>0</v>
      </c>
    </row>
    <row r="7534" spans="98:208" x14ac:dyDescent="0.25">
      <c r="CT7534" s="81" t="s">
        <v>155</v>
      </c>
      <c r="CU7534" s="81" t="s">
        <v>508</v>
      </c>
      <c r="CV7534" s="81" t="s">
        <v>452</v>
      </c>
      <c r="CW7534" s="81">
        <v>2024</v>
      </c>
      <c r="CX7534" s="81">
        <v>0</v>
      </c>
      <c r="CY7534" s="81">
        <v>0</v>
      </c>
      <c r="CZ7534" s="81">
        <v>0</v>
      </c>
      <c r="DA7534" s="81">
        <v>0</v>
      </c>
      <c r="DB7534" s="81">
        <v>5.4750346070078466</v>
      </c>
      <c r="DC7534" s="81">
        <v>0.71896016785821104</v>
      </c>
      <c r="DD7534" s="81">
        <v>3.07149719861513</v>
      </c>
      <c r="DE7534" s="81">
        <v>1.6845772405344639</v>
      </c>
      <c r="DF7534" s="81">
        <v>8.0155663417020902E-3</v>
      </c>
      <c r="DG7534" s="81">
        <v>8.0155663417020902E-3</v>
      </c>
      <c r="DH7534" s="81">
        <v>8.0155663417020902E-3</v>
      </c>
      <c r="DI7534" s="81">
        <v>8.0155663417020902E-3</v>
      </c>
      <c r="DJ7534" s="81">
        <v>1.246902853018808E-5</v>
      </c>
      <c r="DL7534" s="81">
        <v>0</v>
      </c>
      <c r="DM7534" s="81">
        <v>9.9946325400298653E-8</v>
      </c>
      <c r="DN7534" s="81">
        <v>9.9946325400298653E-8</v>
      </c>
      <c r="DO7534" s="81">
        <v>0</v>
      </c>
      <c r="DP7534" s="81">
        <v>9.9946325400298653E-8</v>
      </c>
      <c r="DQ7534" s="81">
        <v>9.9946325400298653E-8</v>
      </c>
      <c r="DR7534" s="81">
        <v>0</v>
      </c>
      <c r="DS7534" s="81">
        <v>9.9946325400298653E-8</v>
      </c>
      <c r="DT7534" s="81">
        <v>9.9946325400298653E-8</v>
      </c>
      <c r="DU7534" s="81">
        <v>0</v>
      </c>
      <c r="DV7534" s="81">
        <v>9.9946325400298653E-8</v>
      </c>
      <c r="DW7534" s="81">
        <v>9.9946325400298653E-8</v>
      </c>
      <c r="GE7534" s="81" t="s">
        <v>449</v>
      </c>
      <c r="GF7534" s="81" t="s">
        <v>155</v>
      </c>
      <c r="GG7534" s="81" t="s">
        <v>475</v>
      </c>
      <c r="GH7534" s="81" t="s">
        <v>457</v>
      </c>
      <c r="GI7534" s="81">
        <v>2020</v>
      </c>
      <c r="GJ7534" s="81" t="s">
        <v>201</v>
      </c>
      <c r="GK7534" s="81">
        <v>222.22942162787589</v>
      </c>
      <c r="GL7534" s="81">
        <v>57.592095999999998</v>
      </c>
      <c r="GM7534" s="81">
        <v>2020</v>
      </c>
      <c r="GN7534" s="81" t="s">
        <v>173</v>
      </c>
      <c r="GO7534" s="81">
        <v>1.1148832299820636E-2</v>
      </c>
      <c r="GP7534" s="81">
        <v>10</v>
      </c>
      <c r="GQ7534" s="81">
        <v>0</v>
      </c>
      <c r="GR7534" s="81" t="s">
        <v>448</v>
      </c>
      <c r="GS7534" s="81">
        <v>1.1148832299820636E-2</v>
      </c>
      <c r="GT7534" s="81">
        <v>2.4775985538153216</v>
      </c>
      <c r="GU7534" s="81">
        <v>0</v>
      </c>
      <c r="GV7534" s="81">
        <v>0</v>
      </c>
      <c r="GW7534" s="81">
        <v>0</v>
      </c>
      <c r="GX7534" s="81">
        <v>0</v>
      </c>
      <c r="GY7534" s="81">
        <v>0</v>
      </c>
      <c r="GZ7534" s="81">
        <v>0</v>
      </c>
    </row>
    <row r="7535" spans="98:208" x14ac:dyDescent="0.25">
      <c r="CT7535" s="81" t="s">
        <v>155</v>
      </c>
      <c r="CU7535" s="81" t="s">
        <v>508</v>
      </c>
      <c r="CV7535" s="81" t="s">
        <v>452</v>
      </c>
      <c r="CW7535" s="81">
        <v>2025</v>
      </c>
      <c r="CX7535" s="81">
        <v>0</v>
      </c>
      <c r="CY7535" s="81">
        <v>0</v>
      </c>
      <c r="CZ7535" s="81">
        <v>0</v>
      </c>
      <c r="DA7535" s="81">
        <v>0</v>
      </c>
      <c r="DB7535" s="81">
        <v>5.4750346070078466</v>
      </c>
      <c r="DC7535" s="81">
        <v>0.71896016785821104</v>
      </c>
      <c r="DD7535" s="81">
        <v>3.07149719861513</v>
      </c>
      <c r="DE7535" s="81">
        <v>1.6845772405344639</v>
      </c>
      <c r="DF7535" s="81">
        <v>8.0155663417020902E-3</v>
      </c>
      <c r="DG7535" s="81">
        <v>8.0155663417020902E-3</v>
      </c>
      <c r="DH7535" s="81">
        <v>8.0155663417020902E-3</v>
      </c>
      <c r="DI7535" s="81">
        <v>8.0155663417020902E-3</v>
      </c>
      <c r="DJ7535" s="81">
        <v>1.246902853018808E-5</v>
      </c>
      <c r="DL7535" s="81">
        <v>0</v>
      </c>
      <c r="DM7535" s="81">
        <v>9.9946325400298653E-8</v>
      </c>
      <c r="DN7535" s="81">
        <v>9.9946325400298653E-8</v>
      </c>
      <c r="DO7535" s="81">
        <v>0</v>
      </c>
      <c r="DP7535" s="81">
        <v>9.9946325400298653E-8</v>
      </c>
      <c r="DQ7535" s="81">
        <v>9.9946325400298653E-8</v>
      </c>
      <c r="DR7535" s="81">
        <v>0</v>
      </c>
      <c r="DS7535" s="81">
        <v>9.9946325400298653E-8</v>
      </c>
      <c r="DT7535" s="81">
        <v>9.9946325400298653E-8</v>
      </c>
      <c r="DU7535" s="81">
        <v>0</v>
      </c>
      <c r="DV7535" s="81">
        <v>9.9946325400298653E-8</v>
      </c>
      <c r="DW7535" s="81">
        <v>9.9946325400298653E-8</v>
      </c>
      <c r="GE7535" s="81" t="s">
        <v>449</v>
      </c>
      <c r="GF7535" s="81" t="s">
        <v>155</v>
      </c>
      <c r="GG7535" s="81" t="s">
        <v>475</v>
      </c>
      <c r="GH7535" s="81" t="s">
        <v>458</v>
      </c>
      <c r="GI7535" s="81">
        <v>2020</v>
      </c>
      <c r="GJ7535" s="81" t="s">
        <v>201</v>
      </c>
      <c r="GK7535" s="81">
        <v>222.22942162784099</v>
      </c>
      <c r="GL7535" s="81">
        <v>57.592095999999998</v>
      </c>
      <c r="GM7535" s="81">
        <v>2020</v>
      </c>
      <c r="GN7535" s="81" t="s">
        <v>173</v>
      </c>
      <c r="GO7535" s="81">
        <v>1.1148832299820636E-2</v>
      </c>
      <c r="GP7535" s="81">
        <v>10</v>
      </c>
      <c r="GQ7535" s="81">
        <v>0</v>
      </c>
      <c r="GR7535" s="81" t="s">
        <v>448</v>
      </c>
      <c r="GS7535" s="81">
        <v>1.1148832299820636E-2</v>
      </c>
      <c r="GT7535" s="81">
        <v>2.4775985538149321</v>
      </c>
      <c r="GU7535" s="81">
        <v>0</v>
      </c>
      <c r="GV7535" s="81">
        <v>0</v>
      </c>
      <c r="GW7535" s="81">
        <v>0</v>
      </c>
      <c r="GX7535" s="81">
        <v>0</v>
      </c>
      <c r="GY7535" s="81">
        <v>0</v>
      </c>
      <c r="GZ7535" s="81">
        <v>0</v>
      </c>
    </row>
    <row r="7536" spans="98:208" x14ac:dyDescent="0.25">
      <c r="CT7536" s="81" t="s">
        <v>155</v>
      </c>
      <c r="CU7536" s="81" t="s">
        <v>508</v>
      </c>
      <c r="CV7536" s="81" t="s">
        <v>452</v>
      </c>
      <c r="CW7536" s="81">
        <v>2026</v>
      </c>
      <c r="CX7536" s="81">
        <v>0</v>
      </c>
      <c r="CY7536" s="81">
        <v>0</v>
      </c>
      <c r="CZ7536" s="81">
        <v>0</v>
      </c>
      <c r="DA7536" s="81">
        <v>0</v>
      </c>
      <c r="DB7536" s="81">
        <v>5.4750346070078466</v>
      </c>
      <c r="DC7536" s="81">
        <v>0.71896016785821104</v>
      </c>
      <c r="DD7536" s="81">
        <v>3.07149719861513</v>
      </c>
      <c r="DE7536" s="81">
        <v>1.6845772405344639</v>
      </c>
      <c r="DF7536" s="81">
        <v>8.0155663417020902E-3</v>
      </c>
      <c r="DG7536" s="81">
        <v>8.0155663417020902E-3</v>
      </c>
      <c r="DH7536" s="81">
        <v>8.0155663417020902E-3</v>
      </c>
      <c r="DI7536" s="81">
        <v>8.0155663417020902E-3</v>
      </c>
      <c r="DJ7536" s="81">
        <v>1.246902853018808E-5</v>
      </c>
      <c r="DL7536" s="81">
        <v>0</v>
      </c>
      <c r="DM7536" s="81">
        <v>9.9946325400298653E-8</v>
      </c>
      <c r="DN7536" s="81">
        <v>9.9946325400298653E-8</v>
      </c>
      <c r="DO7536" s="81">
        <v>0</v>
      </c>
      <c r="DP7536" s="81">
        <v>9.9946325400298653E-8</v>
      </c>
      <c r="DQ7536" s="81">
        <v>9.9946325400298653E-8</v>
      </c>
      <c r="DR7536" s="81">
        <v>0</v>
      </c>
      <c r="DS7536" s="81">
        <v>9.9946325400298653E-8</v>
      </c>
      <c r="DT7536" s="81">
        <v>9.9946325400298653E-8</v>
      </c>
      <c r="DU7536" s="81">
        <v>0</v>
      </c>
      <c r="DV7536" s="81">
        <v>9.9946325400298653E-8</v>
      </c>
      <c r="DW7536" s="81">
        <v>9.9946325400298653E-8</v>
      </c>
      <c r="GE7536" s="81" t="s">
        <v>449</v>
      </c>
      <c r="GF7536" s="81" t="s">
        <v>155</v>
      </c>
      <c r="GG7536" s="81" t="s">
        <v>475</v>
      </c>
      <c r="GH7536" s="81" t="s">
        <v>459</v>
      </c>
      <c r="GI7536" s="81">
        <v>2020</v>
      </c>
      <c r="GJ7536" s="81" t="s">
        <v>201</v>
      </c>
      <c r="GK7536" s="81">
        <v>0.69641821681223315</v>
      </c>
      <c r="GL7536" s="81">
        <v>57.592095999999998</v>
      </c>
      <c r="GM7536" s="81">
        <v>2020</v>
      </c>
      <c r="GN7536" s="81" t="s">
        <v>173</v>
      </c>
      <c r="GO7536" s="81">
        <v>1.1148832299820636E-2</v>
      </c>
      <c r="GP7536" s="81">
        <v>10</v>
      </c>
      <c r="GQ7536" s="81">
        <v>0</v>
      </c>
      <c r="GR7536" s="81" t="s">
        <v>448</v>
      </c>
      <c r="GS7536" s="81">
        <v>1.1148832299820636E-2</v>
      </c>
      <c r="GT7536" s="81">
        <v>7.7642499097797159E-3</v>
      </c>
      <c r="GU7536" s="81">
        <v>0</v>
      </c>
      <c r="GV7536" s="81">
        <v>0</v>
      </c>
      <c r="GW7536" s="81">
        <v>0</v>
      </c>
      <c r="GX7536" s="81">
        <v>0</v>
      </c>
      <c r="GY7536" s="81">
        <v>0</v>
      </c>
      <c r="GZ7536" s="81">
        <v>0</v>
      </c>
    </row>
    <row r="7537" spans="98:208" x14ac:dyDescent="0.25">
      <c r="CT7537" s="81" t="s">
        <v>155</v>
      </c>
      <c r="CU7537" s="81" t="s">
        <v>508</v>
      </c>
      <c r="CV7537" s="81" t="s">
        <v>452</v>
      </c>
      <c r="CW7537" s="81">
        <v>2027</v>
      </c>
      <c r="CX7537" s="81">
        <v>0</v>
      </c>
      <c r="CY7537" s="81">
        <v>0</v>
      </c>
      <c r="CZ7537" s="81">
        <v>0</v>
      </c>
      <c r="DA7537" s="81">
        <v>0</v>
      </c>
      <c r="DB7537" s="81">
        <v>5.4750346070078466</v>
      </c>
      <c r="DC7537" s="81">
        <v>0.71896016785821104</v>
      </c>
      <c r="DD7537" s="81">
        <v>3.07149719861513</v>
      </c>
      <c r="DE7537" s="81">
        <v>1.6845772405344639</v>
      </c>
      <c r="DF7537" s="81">
        <v>8.0155663417020902E-3</v>
      </c>
      <c r="DG7537" s="81">
        <v>8.0155663417020902E-3</v>
      </c>
      <c r="DH7537" s="81">
        <v>8.0155663417020902E-3</v>
      </c>
      <c r="DI7537" s="81">
        <v>8.0155663417020902E-3</v>
      </c>
      <c r="DJ7537" s="81">
        <v>1.246902853018808E-5</v>
      </c>
      <c r="DL7537" s="81">
        <v>0</v>
      </c>
      <c r="DM7537" s="81">
        <v>9.9946325400298653E-8</v>
      </c>
      <c r="DN7537" s="81">
        <v>9.9946325400298653E-8</v>
      </c>
      <c r="DO7537" s="81">
        <v>0</v>
      </c>
      <c r="DP7537" s="81">
        <v>9.9946325400298653E-8</v>
      </c>
      <c r="DQ7537" s="81">
        <v>9.9946325400298653E-8</v>
      </c>
      <c r="DR7537" s="81">
        <v>0</v>
      </c>
      <c r="DS7537" s="81">
        <v>9.9946325400298653E-8</v>
      </c>
      <c r="DT7537" s="81">
        <v>9.9946325400298653E-8</v>
      </c>
      <c r="DU7537" s="81">
        <v>0</v>
      </c>
      <c r="DV7537" s="81">
        <v>9.9946325400298653E-8</v>
      </c>
      <c r="DW7537" s="81">
        <v>9.9946325400298653E-8</v>
      </c>
      <c r="GE7537" s="81" t="s">
        <v>449</v>
      </c>
      <c r="GF7537" s="81" t="s">
        <v>155</v>
      </c>
      <c r="GG7537" s="81" t="s">
        <v>475</v>
      </c>
      <c r="GH7537" s="81" t="s">
        <v>460</v>
      </c>
      <c r="GI7537" s="81">
        <v>2020</v>
      </c>
      <c r="GJ7537" s="81" t="s">
        <v>201</v>
      </c>
      <c r="GK7537" s="81">
        <v>3.6425060683954368E-2</v>
      </c>
      <c r="GL7537" s="81">
        <v>57.592095999999998</v>
      </c>
      <c r="GM7537" s="81">
        <v>2020</v>
      </c>
      <c r="GN7537" s="81" t="s">
        <v>173</v>
      </c>
      <c r="GO7537" s="81">
        <v>1.1148832299820636E-2</v>
      </c>
      <c r="GP7537" s="81">
        <v>10</v>
      </c>
      <c r="GQ7537" s="81">
        <v>0</v>
      </c>
      <c r="GR7537" s="81" t="s">
        <v>448</v>
      </c>
      <c r="GS7537" s="81">
        <v>1.1148832299820636E-2</v>
      </c>
      <c r="GT7537" s="81">
        <v>4.0609689307619719E-4</v>
      </c>
      <c r="GU7537" s="81">
        <v>0</v>
      </c>
      <c r="GV7537" s="81">
        <v>0</v>
      </c>
      <c r="GW7537" s="81">
        <v>0</v>
      </c>
      <c r="GX7537" s="81">
        <v>0</v>
      </c>
      <c r="GY7537" s="81">
        <v>0</v>
      </c>
      <c r="GZ7537" s="81">
        <v>0</v>
      </c>
    </row>
    <row r="7538" spans="98:208" x14ac:dyDescent="0.25">
      <c r="CT7538" s="81" t="s">
        <v>155</v>
      </c>
      <c r="CU7538" s="81" t="s">
        <v>508</v>
      </c>
      <c r="CV7538" s="81" t="s">
        <v>452</v>
      </c>
      <c r="CW7538" s="81">
        <v>2028</v>
      </c>
      <c r="CX7538" s="81">
        <v>0</v>
      </c>
      <c r="CY7538" s="81">
        <v>0</v>
      </c>
      <c r="CZ7538" s="81">
        <v>0</v>
      </c>
      <c r="DA7538" s="81">
        <v>0</v>
      </c>
      <c r="DB7538" s="81">
        <v>5.77701534007854</v>
      </c>
      <c r="DC7538" s="81">
        <v>0.74733835430388951</v>
      </c>
      <c r="DD7538" s="81">
        <v>3.2379513401017621</v>
      </c>
      <c r="DE7538" s="81">
        <v>1.7917256456728681</v>
      </c>
      <c r="DF7538" s="81">
        <v>8.3319499833580026E-3</v>
      </c>
      <c r="DG7538" s="81">
        <v>8.3319499833580026E-3</v>
      </c>
      <c r="DH7538" s="81">
        <v>8.3319499833580026E-3</v>
      </c>
      <c r="DI7538" s="81">
        <v>8.3319499833580026E-3</v>
      </c>
      <c r="DJ7538" s="81">
        <v>1.246902853018808E-5</v>
      </c>
      <c r="DL7538" s="81">
        <v>0</v>
      </c>
      <c r="DM7538" s="81">
        <v>1.0389132205459103E-7</v>
      </c>
      <c r="DN7538" s="81">
        <v>1.0389132205459103E-7</v>
      </c>
      <c r="DO7538" s="81">
        <v>0</v>
      </c>
      <c r="DP7538" s="81">
        <v>1.0389132205459103E-7</v>
      </c>
      <c r="DQ7538" s="81">
        <v>1.0389132205459103E-7</v>
      </c>
      <c r="DR7538" s="81">
        <v>0</v>
      </c>
      <c r="DS7538" s="81">
        <v>1.0389132205459103E-7</v>
      </c>
      <c r="DT7538" s="81">
        <v>1.0389132205459103E-7</v>
      </c>
      <c r="DU7538" s="81">
        <v>0</v>
      </c>
      <c r="DV7538" s="81">
        <v>1.0389132205459103E-7</v>
      </c>
      <c r="DW7538" s="81">
        <v>1.0389132205459103E-7</v>
      </c>
      <c r="GE7538" s="81" t="s">
        <v>449</v>
      </c>
      <c r="GF7538" s="81" t="s">
        <v>155</v>
      </c>
      <c r="GG7538" s="81" t="s">
        <v>475</v>
      </c>
      <c r="GH7538" s="81" t="s">
        <v>461</v>
      </c>
      <c r="GI7538" s="81">
        <v>2020</v>
      </c>
      <c r="GJ7538" s="81" t="s">
        <v>201</v>
      </c>
      <c r="GK7538" s="81">
        <v>222.2294216278315</v>
      </c>
      <c r="GL7538" s="81">
        <v>57.592095999999998</v>
      </c>
      <c r="GM7538" s="81">
        <v>2020</v>
      </c>
      <c r="GN7538" s="81" t="s">
        <v>173</v>
      </c>
      <c r="GO7538" s="81">
        <v>1.1148832299820636E-2</v>
      </c>
      <c r="GP7538" s="81">
        <v>10</v>
      </c>
      <c r="GQ7538" s="81">
        <v>0</v>
      </c>
      <c r="GR7538" s="81" t="s">
        <v>448</v>
      </c>
      <c r="GS7538" s="81">
        <v>1.1148832299820636E-2</v>
      </c>
      <c r="GT7538" s="81">
        <v>2.4775985538148264</v>
      </c>
      <c r="GU7538" s="81">
        <v>0</v>
      </c>
      <c r="GV7538" s="81">
        <v>0</v>
      </c>
      <c r="GW7538" s="81">
        <v>0</v>
      </c>
      <c r="GX7538" s="81">
        <v>0</v>
      </c>
      <c r="GY7538" s="81">
        <v>0</v>
      </c>
      <c r="GZ7538" s="81">
        <v>0</v>
      </c>
    </row>
    <row r="7539" spans="98:208" x14ac:dyDescent="0.25">
      <c r="CT7539" s="81" t="s">
        <v>155</v>
      </c>
      <c r="CU7539" s="81" t="s">
        <v>508</v>
      </c>
      <c r="CV7539" s="81" t="s">
        <v>452</v>
      </c>
      <c r="CW7539" s="81">
        <v>2029</v>
      </c>
      <c r="CX7539" s="81">
        <v>0</v>
      </c>
      <c r="CY7539" s="81">
        <v>0</v>
      </c>
      <c r="CZ7539" s="81">
        <v>0</v>
      </c>
      <c r="DA7539" s="81">
        <v>0</v>
      </c>
      <c r="DB7539" s="81">
        <v>5.77701534007854</v>
      </c>
      <c r="DC7539" s="81">
        <v>0.74733835430388951</v>
      </c>
      <c r="DD7539" s="81">
        <v>3.2379513401017621</v>
      </c>
      <c r="DE7539" s="81">
        <v>1.7917256456728681</v>
      </c>
      <c r="DF7539" s="81">
        <v>8.3319499833580026E-3</v>
      </c>
      <c r="DG7539" s="81">
        <v>8.3319499833580026E-3</v>
      </c>
      <c r="DH7539" s="81">
        <v>8.3319499833580026E-3</v>
      </c>
      <c r="DI7539" s="81">
        <v>8.3319499833580026E-3</v>
      </c>
      <c r="DJ7539" s="81">
        <v>1.246902853018808E-5</v>
      </c>
      <c r="DL7539" s="81">
        <v>0</v>
      </c>
      <c r="DM7539" s="81">
        <v>1.0389132205459103E-7</v>
      </c>
      <c r="DN7539" s="81">
        <v>1.0389132205459103E-7</v>
      </c>
      <c r="DO7539" s="81">
        <v>0</v>
      </c>
      <c r="DP7539" s="81">
        <v>1.0389132205459103E-7</v>
      </c>
      <c r="DQ7539" s="81">
        <v>1.0389132205459103E-7</v>
      </c>
      <c r="DR7539" s="81">
        <v>0</v>
      </c>
      <c r="DS7539" s="81">
        <v>1.0389132205459103E-7</v>
      </c>
      <c r="DT7539" s="81">
        <v>1.0389132205459103E-7</v>
      </c>
      <c r="DU7539" s="81">
        <v>0</v>
      </c>
      <c r="DV7539" s="81">
        <v>1.0389132205459103E-7</v>
      </c>
      <c r="DW7539" s="81">
        <v>1.0389132205459103E-7</v>
      </c>
      <c r="GE7539" s="81" t="s">
        <v>449</v>
      </c>
      <c r="GF7539" s="81" t="s">
        <v>155</v>
      </c>
      <c r="GG7539" s="81" t="s">
        <v>475</v>
      </c>
      <c r="GH7539" s="81" t="s">
        <v>451</v>
      </c>
      <c r="GI7539" s="81">
        <v>2020</v>
      </c>
      <c r="GJ7539" s="81" t="s">
        <v>201</v>
      </c>
      <c r="GK7539" s="81">
        <v>222.22942162784679</v>
      </c>
      <c r="GL7539" s="81">
        <v>57.592095999999998</v>
      </c>
      <c r="GM7539" s="81">
        <v>2020</v>
      </c>
      <c r="GN7539" s="81" t="s">
        <v>173</v>
      </c>
      <c r="GO7539" s="81">
        <v>1.1148832299820636E-2</v>
      </c>
      <c r="GP7539" s="81">
        <v>10</v>
      </c>
      <c r="GQ7539" s="81">
        <v>0</v>
      </c>
      <c r="GR7539" s="81" t="s">
        <v>448</v>
      </c>
      <c r="GS7539" s="81">
        <v>1.1148832299820636E-2</v>
      </c>
      <c r="GT7539" s="81">
        <v>2.4775985538149969</v>
      </c>
      <c r="GU7539" s="81">
        <v>0</v>
      </c>
      <c r="GV7539" s="81">
        <v>0</v>
      </c>
      <c r="GW7539" s="81">
        <v>0</v>
      </c>
      <c r="GX7539" s="81">
        <v>0</v>
      </c>
      <c r="GY7539" s="81">
        <v>0</v>
      </c>
      <c r="GZ7539" s="81">
        <v>0</v>
      </c>
    </row>
    <row r="7540" spans="98:208" x14ac:dyDescent="0.25">
      <c r="CT7540" s="81" t="s">
        <v>155</v>
      </c>
      <c r="CU7540" s="81" t="s">
        <v>508</v>
      </c>
      <c r="CV7540" s="81" t="s">
        <v>452</v>
      </c>
      <c r="CW7540" s="81">
        <v>2030</v>
      </c>
      <c r="CX7540" s="81">
        <v>0</v>
      </c>
      <c r="CY7540" s="81">
        <v>0</v>
      </c>
      <c r="CZ7540" s="81">
        <v>0</v>
      </c>
      <c r="DA7540" s="81">
        <v>0</v>
      </c>
      <c r="DB7540" s="81">
        <v>5.77701534007854</v>
      </c>
      <c r="DC7540" s="81">
        <v>0.74733835430388951</v>
      </c>
      <c r="DD7540" s="81">
        <v>3.2379513401017621</v>
      </c>
      <c r="DE7540" s="81">
        <v>1.7917256456728681</v>
      </c>
      <c r="DF7540" s="81">
        <v>0</v>
      </c>
      <c r="DG7540" s="81">
        <v>8.3319499833580026E-3</v>
      </c>
      <c r="DH7540" s="81">
        <v>8.3319499833580026E-3</v>
      </c>
      <c r="DI7540" s="81">
        <v>8.3319499833580026E-3</v>
      </c>
      <c r="DJ7540" s="81">
        <v>1.246902853018808E-5</v>
      </c>
      <c r="DL7540" s="81">
        <v>0</v>
      </c>
      <c r="DM7540" s="81">
        <v>0</v>
      </c>
      <c r="DN7540" s="81">
        <v>0</v>
      </c>
      <c r="DO7540" s="81">
        <v>0</v>
      </c>
      <c r="DP7540" s="81">
        <v>1.0389132205459103E-7</v>
      </c>
      <c r="DQ7540" s="81">
        <v>1.0389132205459103E-7</v>
      </c>
      <c r="DR7540" s="81">
        <v>0</v>
      </c>
      <c r="DS7540" s="81">
        <v>1.0389132205459103E-7</v>
      </c>
      <c r="DT7540" s="81">
        <v>1.0389132205459103E-7</v>
      </c>
      <c r="DU7540" s="81">
        <v>0</v>
      </c>
      <c r="DV7540" s="81">
        <v>1.0389132205459103E-7</v>
      </c>
      <c r="DW7540" s="81">
        <v>1.0389132205459103E-7</v>
      </c>
      <c r="GE7540" s="81" t="s">
        <v>449</v>
      </c>
      <c r="GF7540" s="81" t="s">
        <v>155</v>
      </c>
      <c r="GG7540" s="81" t="s">
        <v>475</v>
      </c>
      <c r="GH7540" s="81" t="s">
        <v>452</v>
      </c>
      <c r="GI7540" s="81">
        <v>2020</v>
      </c>
      <c r="GJ7540" s="81" t="s">
        <v>201</v>
      </c>
      <c r="GK7540" s="81">
        <v>0.69641821681223559</v>
      </c>
      <c r="GL7540" s="81">
        <v>57.592095999999998</v>
      </c>
      <c r="GM7540" s="81">
        <v>2020</v>
      </c>
      <c r="GN7540" s="81" t="s">
        <v>173</v>
      </c>
      <c r="GO7540" s="81">
        <v>1.1148832299820636E-2</v>
      </c>
      <c r="GP7540" s="81">
        <v>10</v>
      </c>
      <c r="GQ7540" s="81">
        <v>0</v>
      </c>
      <c r="GR7540" s="81" t="s">
        <v>448</v>
      </c>
      <c r="GS7540" s="81">
        <v>1.1148832299820636E-2</v>
      </c>
      <c r="GT7540" s="81">
        <v>7.7642499097797428E-3</v>
      </c>
      <c r="GU7540" s="81">
        <v>0</v>
      </c>
      <c r="GV7540" s="81">
        <v>0</v>
      </c>
      <c r="GW7540" s="81">
        <v>0</v>
      </c>
      <c r="GX7540" s="81">
        <v>0</v>
      </c>
      <c r="GY7540" s="81">
        <v>0</v>
      </c>
      <c r="GZ7540" s="81">
        <v>0</v>
      </c>
    </row>
    <row r="7541" spans="98:208" x14ac:dyDescent="0.25">
      <c r="CT7541" s="81" t="s">
        <v>155</v>
      </c>
      <c r="CU7541" s="81" t="s">
        <v>508</v>
      </c>
      <c r="CV7541" s="81" t="s">
        <v>452</v>
      </c>
      <c r="CW7541" s="81">
        <v>2031</v>
      </c>
      <c r="CX7541" s="81">
        <v>0</v>
      </c>
      <c r="CY7541" s="81">
        <v>0</v>
      </c>
      <c r="CZ7541" s="81">
        <v>0</v>
      </c>
      <c r="DA7541" s="81">
        <v>0</v>
      </c>
      <c r="DB7541" s="81">
        <v>5.77701534007854</v>
      </c>
      <c r="DC7541" s="81">
        <v>0.74733835430388951</v>
      </c>
      <c r="DD7541" s="81">
        <v>3.2379513401017621</v>
      </c>
      <c r="DE7541" s="81">
        <v>1.7917256456728681</v>
      </c>
      <c r="DF7541" s="81">
        <v>0</v>
      </c>
      <c r="DG7541" s="81">
        <v>0</v>
      </c>
      <c r="DH7541" s="81">
        <v>8.3319499833580026E-3</v>
      </c>
      <c r="DI7541" s="81">
        <v>8.3319499833580026E-3</v>
      </c>
      <c r="DJ7541" s="81">
        <v>1.246902853018808E-5</v>
      </c>
      <c r="DL7541" s="81">
        <v>0</v>
      </c>
      <c r="DM7541" s="81">
        <v>0</v>
      </c>
      <c r="DN7541" s="81">
        <v>0</v>
      </c>
      <c r="DO7541" s="81">
        <v>0</v>
      </c>
      <c r="DP7541" s="81">
        <v>0</v>
      </c>
      <c r="DQ7541" s="81">
        <v>0</v>
      </c>
      <c r="DR7541" s="81">
        <v>0</v>
      </c>
      <c r="DS7541" s="81">
        <v>1.0389132205459103E-7</v>
      </c>
      <c r="DT7541" s="81">
        <v>1.0389132205459103E-7</v>
      </c>
      <c r="DU7541" s="81">
        <v>0</v>
      </c>
      <c r="DV7541" s="81">
        <v>1.0389132205459103E-7</v>
      </c>
      <c r="DW7541" s="81">
        <v>1.0389132205459103E-7</v>
      </c>
      <c r="GE7541" s="81" t="s">
        <v>449</v>
      </c>
      <c r="GF7541" s="81" t="s">
        <v>155</v>
      </c>
      <c r="GG7541" s="81" t="s">
        <v>475</v>
      </c>
      <c r="GH7541" s="81" t="s">
        <v>453</v>
      </c>
      <c r="GI7541" s="81">
        <v>2020</v>
      </c>
      <c r="GJ7541" s="81" t="s">
        <v>201</v>
      </c>
      <c r="GK7541" s="81">
        <v>3.6425060683953403E-2</v>
      </c>
      <c r="GL7541" s="81">
        <v>57.592095999999998</v>
      </c>
      <c r="GM7541" s="81">
        <v>2020</v>
      </c>
      <c r="GN7541" s="81" t="s">
        <v>173</v>
      </c>
      <c r="GO7541" s="81">
        <v>1.1148832299820636E-2</v>
      </c>
      <c r="GP7541" s="81">
        <v>10</v>
      </c>
      <c r="GQ7541" s="81">
        <v>0</v>
      </c>
      <c r="GR7541" s="81" t="s">
        <v>448</v>
      </c>
      <c r="GS7541" s="81">
        <v>1.1148832299820636E-2</v>
      </c>
      <c r="GT7541" s="81">
        <v>4.0609689307618646E-4</v>
      </c>
      <c r="GU7541" s="81">
        <v>0</v>
      </c>
      <c r="GV7541" s="81">
        <v>0</v>
      </c>
      <c r="GW7541" s="81">
        <v>0</v>
      </c>
      <c r="GX7541" s="81">
        <v>0</v>
      </c>
      <c r="GY7541" s="81">
        <v>0</v>
      </c>
      <c r="GZ7541" s="81">
        <v>0</v>
      </c>
    </row>
    <row r="7542" spans="98:208" x14ac:dyDescent="0.25">
      <c r="CT7542" s="81" t="s">
        <v>155</v>
      </c>
      <c r="CU7542" s="81" t="s">
        <v>508</v>
      </c>
      <c r="CV7542" s="81" t="s">
        <v>452</v>
      </c>
      <c r="CW7542" s="81">
        <v>2032</v>
      </c>
      <c r="CX7542" s="81">
        <v>0</v>
      </c>
      <c r="CY7542" s="81">
        <v>0</v>
      </c>
      <c r="CZ7542" s="81">
        <v>0</v>
      </c>
      <c r="DA7542" s="81">
        <v>0</v>
      </c>
      <c r="DB7542" s="81">
        <v>5.77701534007854</v>
      </c>
      <c r="DC7542" s="81">
        <v>0.74733835430388951</v>
      </c>
      <c r="DD7542" s="81">
        <v>3.2379513401017621</v>
      </c>
      <c r="DE7542" s="81">
        <v>1.7917256456728681</v>
      </c>
      <c r="DF7542" s="81">
        <v>0</v>
      </c>
      <c r="DG7542" s="81">
        <v>0</v>
      </c>
      <c r="DH7542" s="81">
        <v>0</v>
      </c>
      <c r="DI7542" s="81">
        <v>8.3319499833580026E-3</v>
      </c>
      <c r="DJ7542" s="81">
        <v>1.246902853018808E-5</v>
      </c>
      <c r="DL7542" s="81">
        <v>0</v>
      </c>
      <c r="DM7542" s="81">
        <v>0</v>
      </c>
      <c r="DN7542" s="81">
        <v>0</v>
      </c>
      <c r="DO7542" s="81">
        <v>0</v>
      </c>
      <c r="DP7542" s="81">
        <v>0</v>
      </c>
      <c r="DQ7542" s="81">
        <v>0</v>
      </c>
      <c r="DR7542" s="81">
        <v>0</v>
      </c>
      <c r="DS7542" s="81">
        <v>0</v>
      </c>
      <c r="DT7542" s="81">
        <v>0</v>
      </c>
      <c r="DU7542" s="81">
        <v>0</v>
      </c>
      <c r="DV7542" s="81">
        <v>1.0389132205459103E-7</v>
      </c>
      <c r="DW7542" s="81">
        <v>1.0389132205459103E-7</v>
      </c>
      <c r="GE7542" s="81" t="s">
        <v>449</v>
      </c>
      <c r="GF7542" s="81" t="s">
        <v>155</v>
      </c>
      <c r="GG7542" s="81" t="s">
        <v>475</v>
      </c>
      <c r="GH7542" s="81" t="s">
        <v>454</v>
      </c>
      <c r="GI7542" s="81">
        <v>2020</v>
      </c>
      <c r="GJ7542" s="81" t="s">
        <v>201</v>
      </c>
      <c r="GK7542" s="81">
        <v>409.22373582044048</v>
      </c>
      <c r="GL7542" s="81">
        <v>57.592095999999998</v>
      </c>
      <c r="GM7542" s="81">
        <v>2020</v>
      </c>
      <c r="GN7542" s="81" t="s">
        <v>173</v>
      </c>
      <c r="GO7542" s="81">
        <v>1.1148832299820636E-2</v>
      </c>
      <c r="GP7542" s="81">
        <v>10</v>
      </c>
      <c r="GQ7542" s="81">
        <v>0</v>
      </c>
      <c r="GR7542" s="81" t="s">
        <v>448</v>
      </c>
      <c r="GS7542" s="81">
        <v>1.1148832299820636E-2</v>
      </c>
      <c r="GT7542" s="81">
        <v>4.5623668037681941</v>
      </c>
      <c r="GU7542" s="81">
        <v>0</v>
      </c>
      <c r="GV7542" s="81">
        <v>0</v>
      </c>
      <c r="GW7542" s="81">
        <v>0</v>
      </c>
      <c r="GX7542" s="81">
        <v>0</v>
      </c>
      <c r="GY7542" s="81">
        <v>0</v>
      </c>
      <c r="GZ7542" s="81">
        <v>0</v>
      </c>
    </row>
    <row r="7543" spans="98:208" x14ac:dyDescent="0.25">
      <c r="CT7543" s="81" t="s">
        <v>155</v>
      </c>
      <c r="CU7543" s="81" t="s">
        <v>508</v>
      </c>
      <c r="CV7543" s="81" t="s">
        <v>453</v>
      </c>
      <c r="CW7543" s="81">
        <v>2020</v>
      </c>
      <c r="CX7543" s="81">
        <v>0</v>
      </c>
      <c r="CY7543" s="81">
        <v>0</v>
      </c>
      <c r="CZ7543" s="81">
        <v>0</v>
      </c>
      <c r="DA7543" s="81">
        <v>0</v>
      </c>
      <c r="DB7543" s="81">
        <v>7.7900575334947111E-2</v>
      </c>
      <c r="DC7543" s="81">
        <v>3.6425060683954492E-2</v>
      </c>
      <c r="DD7543" s="81">
        <v>1.5808724525428221E-3</v>
      </c>
      <c r="DE7543" s="81">
        <v>3.9894642198449799E-2</v>
      </c>
      <c r="DF7543" s="81">
        <v>4.0609689307619866E-4</v>
      </c>
      <c r="DG7543" s="81">
        <v>0</v>
      </c>
      <c r="DH7543" s="81">
        <v>0</v>
      </c>
      <c r="DI7543" s="81">
        <v>0</v>
      </c>
      <c r="DJ7543" s="81">
        <v>1.7133368815088271E-4</v>
      </c>
      <c r="DL7543" s="81">
        <v>0</v>
      </c>
      <c r="DM7543" s="81">
        <v>6.9578078437359779E-8</v>
      </c>
      <c r="DN7543" s="81">
        <v>6.9578078437359779E-8</v>
      </c>
      <c r="DO7543" s="81">
        <v>0</v>
      </c>
      <c r="DP7543" s="81">
        <v>0</v>
      </c>
      <c r="DQ7543" s="81">
        <v>0</v>
      </c>
      <c r="DR7543" s="81">
        <v>0</v>
      </c>
      <c r="DS7543" s="81">
        <v>0</v>
      </c>
      <c r="DT7543" s="81">
        <v>0</v>
      </c>
      <c r="DU7543" s="81">
        <v>0</v>
      </c>
      <c r="DV7543" s="81">
        <v>0</v>
      </c>
      <c r="DW7543" s="81">
        <v>0</v>
      </c>
      <c r="GE7543" s="81" t="s">
        <v>449</v>
      </c>
      <c r="GF7543" s="81" t="s">
        <v>155</v>
      </c>
      <c r="GG7543" s="81" t="s">
        <v>475</v>
      </c>
      <c r="GH7543" s="81" t="s">
        <v>455</v>
      </c>
      <c r="GI7543" s="81">
        <v>2020</v>
      </c>
      <c r="GJ7543" s="81" t="s">
        <v>201</v>
      </c>
      <c r="GK7543" s="81">
        <v>409.22373582040638</v>
      </c>
      <c r="GL7543" s="81">
        <v>57.592095999999998</v>
      </c>
      <c r="GM7543" s="81">
        <v>2020</v>
      </c>
      <c r="GN7543" s="81" t="s">
        <v>173</v>
      </c>
      <c r="GO7543" s="81">
        <v>1.1148832299820636E-2</v>
      </c>
      <c r="GP7543" s="81">
        <v>10</v>
      </c>
      <c r="GQ7543" s="81">
        <v>0</v>
      </c>
      <c r="GR7543" s="81" t="s">
        <v>448</v>
      </c>
      <c r="GS7543" s="81">
        <v>1.1148832299820636E-2</v>
      </c>
      <c r="GT7543" s="81">
        <v>4.562366803767814</v>
      </c>
      <c r="GU7543" s="81">
        <v>0</v>
      </c>
      <c r="GV7543" s="81">
        <v>0</v>
      </c>
      <c r="GW7543" s="81">
        <v>0</v>
      </c>
      <c r="GX7543" s="81">
        <v>0</v>
      </c>
      <c r="GY7543" s="81">
        <v>0</v>
      </c>
      <c r="GZ7543" s="81">
        <v>0</v>
      </c>
    </row>
    <row r="7544" spans="98:208" x14ac:dyDescent="0.25">
      <c r="CT7544" s="81" t="s">
        <v>155</v>
      </c>
      <c r="CU7544" s="81" t="s">
        <v>508</v>
      </c>
      <c r="CV7544" s="81" t="s">
        <v>453</v>
      </c>
      <c r="CW7544" s="81">
        <v>2021</v>
      </c>
      <c r="CX7544" s="81">
        <v>0</v>
      </c>
      <c r="CY7544" s="81">
        <v>0</v>
      </c>
      <c r="CZ7544" s="81">
        <v>0</v>
      </c>
      <c r="DA7544" s="81">
        <v>0</v>
      </c>
      <c r="DB7544" s="81">
        <v>7.7900575334947111E-2</v>
      </c>
      <c r="DC7544" s="81">
        <v>3.6425060683954492E-2</v>
      </c>
      <c r="DD7544" s="81">
        <v>1.5808724525428221E-3</v>
      </c>
      <c r="DE7544" s="81">
        <v>3.9894642198449799E-2</v>
      </c>
      <c r="DF7544" s="81">
        <v>4.0609689307619866E-4</v>
      </c>
      <c r="DG7544" s="81">
        <v>4.0609689307619866E-4</v>
      </c>
      <c r="DH7544" s="81">
        <v>0</v>
      </c>
      <c r="DI7544" s="81">
        <v>0</v>
      </c>
      <c r="DJ7544" s="81">
        <v>1.7133368815088271E-4</v>
      </c>
      <c r="DL7544" s="81">
        <v>0</v>
      </c>
      <c r="DM7544" s="81">
        <v>6.9578078437359779E-8</v>
      </c>
      <c r="DN7544" s="81">
        <v>6.9578078437359779E-8</v>
      </c>
      <c r="DO7544" s="81">
        <v>0</v>
      </c>
      <c r="DP7544" s="81">
        <v>6.9578078437359779E-8</v>
      </c>
      <c r="DQ7544" s="81">
        <v>6.9578078437359779E-8</v>
      </c>
      <c r="DR7544" s="81">
        <v>0</v>
      </c>
      <c r="DS7544" s="81">
        <v>0</v>
      </c>
      <c r="DT7544" s="81">
        <v>0</v>
      </c>
      <c r="DU7544" s="81">
        <v>0</v>
      </c>
      <c r="DV7544" s="81">
        <v>0</v>
      </c>
      <c r="DW7544" s="81">
        <v>0</v>
      </c>
      <c r="GE7544" s="81" t="s">
        <v>449</v>
      </c>
      <c r="GF7544" s="81" t="s">
        <v>155</v>
      </c>
      <c r="GG7544" s="81" t="s">
        <v>476</v>
      </c>
      <c r="GH7544" s="81" t="s">
        <v>457</v>
      </c>
      <c r="GI7544" s="81">
        <v>2020</v>
      </c>
      <c r="GJ7544" s="81" t="s">
        <v>201</v>
      </c>
      <c r="GK7544" s="81">
        <v>222.22942162788641</v>
      </c>
      <c r="GL7544" s="81">
        <v>88.505645999999999</v>
      </c>
      <c r="GM7544" s="81">
        <v>2020</v>
      </c>
      <c r="GN7544" s="81" t="s">
        <v>173</v>
      </c>
      <c r="GO7544" s="81">
        <v>1.1148832299820636E-2</v>
      </c>
      <c r="GP7544" s="81">
        <v>10</v>
      </c>
      <c r="GQ7544" s="81">
        <v>0</v>
      </c>
      <c r="GR7544" s="81" t="s">
        <v>448</v>
      </c>
      <c r="GS7544" s="81">
        <v>1.1148832299820636E-2</v>
      </c>
      <c r="GT7544" s="81">
        <v>2.4775985538154388</v>
      </c>
      <c r="GU7544" s="81">
        <v>0</v>
      </c>
      <c r="GV7544" s="81">
        <v>0</v>
      </c>
      <c r="GW7544" s="81">
        <v>0</v>
      </c>
      <c r="GX7544" s="81">
        <v>0</v>
      </c>
      <c r="GY7544" s="81">
        <v>0</v>
      </c>
      <c r="GZ7544" s="81">
        <v>0</v>
      </c>
    </row>
    <row r="7545" spans="98:208" x14ac:dyDescent="0.25">
      <c r="CT7545" s="81" t="s">
        <v>155</v>
      </c>
      <c r="CU7545" s="81" t="s">
        <v>508</v>
      </c>
      <c r="CV7545" s="81" t="s">
        <v>453</v>
      </c>
      <c r="CW7545" s="81">
        <v>2022</v>
      </c>
      <c r="CX7545" s="81">
        <v>0</v>
      </c>
      <c r="CY7545" s="81">
        <v>0</v>
      </c>
      <c r="CZ7545" s="81">
        <v>0</v>
      </c>
      <c r="DA7545" s="81">
        <v>0</v>
      </c>
      <c r="DB7545" s="81">
        <v>7.7900575334947111E-2</v>
      </c>
      <c r="DC7545" s="81">
        <v>3.6425060683954492E-2</v>
      </c>
      <c r="DD7545" s="81">
        <v>1.5808724525428221E-3</v>
      </c>
      <c r="DE7545" s="81">
        <v>3.9894642198449799E-2</v>
      </c>
      <c r="DF7545" s="81">
        <v>4.0609689307619866E-4</v>
      </c>
      <c r="DG7545" s="81">
        <v>4.0609689307619866E-4</v>
      </c>
      <c r="DH7545" s="81">
        <v>4.0609689307619866E-4</v>
      </c>
      <c r="DI7545" s="81">
        <v>0</v>
      </c>
      <c r="DJ7545" s="81">
        <v>1.7133368815088271E-4</v>
      </c>
      <c r="DL7545" s="81">
        <v>0</v>
      </c>
      <c r="DM7545" s="81">
        <v>6.9578078437359779E-8</v>
      </c>
      <c r="DN7545" s="81">
        <v>6.9578078437359779E-8</v>
      </c>
      <c r="DO7545" s="81">
        <v>0</v>
      </c>
      <c r="DP7545" s="81">
        <v>6.9578078437359779E-8</v>
      </c>
      <c r="DQ7545" s="81">
        <v>6.9578078437359779E-8</v>
      </c>
      <c r="DR7545" s="81">
        <v>0</v>
      </c>
      <c r="DS7545" s="81">
        <v>6.9578078437359779E-8</v>
      </c>
      <c r="DT7545" s="81">
        <v>6.9578078437359779E-8</v>
      </c>
      <c r="DU7545" s="81">
        <v>0</v>
      </c>
      <c r="DV7545" s="81">
        <v>0</v>
      </c>
      <c r="DW7545" s="81">
        <v>0</v>
      </c>
      <c r="GE7545" s="81" t="s">
        <v>449</v>
      </c>
      <c r="GF7545" s="81" t="s">
        <v>155</v>
      </c>
      <c r="GG7545" s="81" t="s">
        <v>476</v>
      </c>
      <c r="GH7545" s="81" t="s">
        <v>458</v>
      </c>
      <c r="GI7545" s="81">
        <v>2020</v>
      </c>
      <c r="GJ7545" s="81" t="s">
        <v>201</v>
      </c>
      <c r="GK7545" s="81">
        <v>222.2294216278556</v>
      </c>
      <c r="GL7545" s="81">
        <v>88.505645999999999</v>
      </c>
      <c r="GM7545" s="81">
        <v>2020</v>
      </c>
      <c r="GN7545" s="81" t="s">
        <v>173</v>
      </c>
      <c r="GO7545" s="81">
        <v>1.1148832299820636E-2</v>
      </c>
      <c r="GP7545" s="81">
        <v>10</v>
      </c>
      <c r="GQ7545" s="81">
        <v>0</v>
      </c>
      <c r="GR7545" s="81" t="s">
        <v>448</v>
      </c>
      <c r="GS7545" s="81">
        <v>1.1148832299820636E-2</v>
      </c>
      <c r="GT7545" s="81">
        <v>2.4775985538150951</v>
      </c>
      <c r="GU7545" s="81">
        <v>0</v>
      </c>
      <c r="GV7545" s="81">
        <v>0</v>
      </c>
      <c r="GW7545" s="81">
        <v>0</v>
      </c>
      <c r="GX7545" s="81">
        <v>0</v>
      </c>
      <c r="GY7545" s="81">
        <v>0</v>
      </c>
      <c r="GZ7545" s="81">
        <v>0</v>
      </c>
    </row>
    <row r="7546" spans="98:208" x14ac:dyDescent="0.25">
      <c r="CT7546" s="81" t="s">
        <v>155</v>
      </c>
      <c r="CU7546" s="81" t="s">
        <v>508</v>
      </c>
      <c r="CV7546" s="81" t="s">
        <v>453</v>
      </c>
      <c r="CW7546" s="81">
        <v>2023</v>
      </c>
      <c r="CX7546" s="81">
        <v>0</v>
      </c>
      <c r="CY7546" s="81">
        <v>0</v>
      </c>
      <c r="CZ7546" s="81">
        <v>0</v>
      </c>
      <c r="DA7546" s="81">
        <v>0</v>
      </c>
      <c r="DB7546" s="81">
        <v>8.0408269036976968E-2</v>
      </c>
      <c r="DC7546" s="81">
        <v>3.7590224611389493E-2</v>
      </c>
      <c r="DD7546" s="81">
        <v>1.6314334115676221E-3</v>
      </c>
      <c r="DE7546" s="81">
        <v>4.1186611014016751E-2</v>
      </c>
      <c r="DF7546" s="81">
        <v>4.1908711030497187E-4</v>
      </c>
      <c r="DG7546" s="81">
        <v>4.1908711030497187E-4</v>
      </c>
      <c r="DH7546" s="81">
        <v>4.1908711030497187E-4</v>
      </c>
      <c r="DI7546" s="81">
        <v>4.1908711030497187E-4</v>
      </c>
      <c r="DJ7546" s="81">
        <v>1.7133368815088271E-4</v>
      </c>
      <c r="DL7546" s="81">
        <v>0</v>
      </c>
      <c r="DM7546" s="81">
        <v>7.1803740265046637E-8</v>
      </c>
      <c r="DN7546" s="81">
        <v>7.1803740265046637E-8</v>
      </c>
      <c r="DO7546" s="81">
        <v>0</v>
      </c>
      <c r="DP7546" s="81">
        <v>7.1803740265046637E-8</v>
      </c>
      <c r="DQ7546" s="81">
        <v>7.1803740265046637E-8</v>
      </c>
      <c r="DR7546" s="81">
        <v>0</v>
      </c>
      <c r="DS7546" s="81">
        <v>7.1803740265046637E-8</v>
      </c>
      <c r="DT7546" s="81">
        <v>7.1803740265046637E-8</v>
      </c>
      <c r="DU7546" s="81">
        <v>0</v>
      </c>
      <c r="DV7546" s="81">
        <v>7.1803740265046637E-8</v>
      </c>
      <c r="DW7546" s="81">
        <v>7.1803740265046637E-8</v>
      </c>
      <c r="GE7546" s="81" t="s">
        <v>449</v>
      </c>
      <c r="GF7546" s="81" t="s">
        <v>155</v>
      </c>
      <c r="GG7546" s="81" t="s">
        <v>476</v>
      </c>
      <c r="GH7546" s="81" t="s">
        <v>459</v>
      </c>
      <c r="GI7546" s="81">
        <v>2020</v>
      </c>
      <c r="GJ7546" s="81" t="s">
        <v>201</v>
      </c>
      <c r="GK7546" s="81">
        <v>0.69641821681222493</v>
      </c>
      <c r="GL7546" s="81">
        <v>88.505645999999999</v>
      </c>
      <c r="GM7546" s="81">
        <v>2020</v>
      </c>
      <c r="GN7546" s="81" t="s">
        <v>173</v>
      </c>
      <c r="GO7546" s="81">
        <v>1.1148832299820636E-2</v>
      </c>
      <c r="GP7546" s="81">
        <v>10</v>
      </c>
      <c r="GQ7546" s="81">
        <v>0</v>
      </c>
      <c r="GR7546" s="81" t="s">
        <v>448</v>
      </c>
      <c r="GS7546" s="81">
        <v>1.1148832299820636E-2</v>
      </c>
      <c r="GT7546" s="81">
        <v>7.764249909779624E-3</v>
      </c>
      <c r="GU7546" s="81">
        <v>0</v>
      </c>
      <c r="GV7546" s="81">
        <v>0</v>
      </c>
      <c r="GW7546" s="81">
        <v>0</v>
      </c>
      <c r="GX7546" s="81">
        <v>0</v>
      </c>
      <c r="GY7546" s="81">
        <v>0</v>
      </c>
      <c r="GZ7546" s="81">
        <v>0</v>
      </c>
    </row>
    <row r="7547" spans="98:208" x14ac:dyDescent="0.25">
      <c r="CT7547" s="81" t="s">
        <v>155</v>
      </c>
      <c r="CU7547" s="81" t="s">
        <v>508</v>
      </c>
      <c r="CV7547" s="81" t="s">
        <v>453</v>
      </c>
      <c r="CW7547" s="81">
        <v>2024</v>
      </c>
      <c r="CX7547" s="81">
        <v>0</v>
      </c>
      <c r="CY7547" s="81">
        <v>0</v>
      </c>
      <c r="CZ7547" s="81">
        <v>0</v>
      </c>
      <c r="DA7547" s="81">
        <v>0</v>
      </c>
      <c r="DB7547" s="81">
        <v>8.0408269036976968E-2</v>
      </c>
      <c r="DC7547" s="81">
        <v>3.7590224611389493E-2</v>
      </c>
      <c r="DD7547" s="81">
        <v>1.6314334115676221E-3</v>
      </c>
      <c r="DE7547" s="81">
        <v>4.1186611014016751E-2</v>
      </c>
      <c r="DF7547" s="81">
        <v>4.1908711030497187E-4</v>
      </c>
      <c r="DG7547" s="81">
        <v>4.1908711030497187E-4</v>
      </c>
      <c r="DH7547" s="81">
        <v>4.1908711030497187E-4</v>
      </c>
      <c r="DI7547" s="81">
        <v>4.1908711030497187E-4</v>
      </c>
      <c r="DJ7547" s="81">
        <v>1.7133368815088271E-4</v>
      </c>
      <c r="DL7547" s="81">
        <v>0</v>
      </c>
      <c r="DM7547" s="81">
        <v>7.1803740265046637E-8</v>
      </c>
      <c r="DN7547" s="81">
        <v>7.1803740265046637E-8</v>
      </c>
      <c r="DO7547" s="81">
        <v>0</v>
      </c>
      <c r="DP7547" s="81">
        <v>7.1803740265046637E-8</v>
      </c>
      <c r="DQ7547" s="81">
        <v>7.1803740265046637E-8</v>
      </c>
      <c r="DR7547" s="81">
        <v>0</v>
      </c>
      <c r="DS7547" s="81">
        <v>7.1803740265046637E-8</v>
      </c>
      <c r="DT7547" s="81">
        <v>7.1803740265046637E-8</v>
      </c>
      <c r="DU7547" s="81">
        <v>0</v>
      </c>
      <c r="DV7547" s="81">
        <v>7.1803740265046637E-8</v>
      </c>
      <c r="DW7547" s="81">
        <v>7.1803740265046637E-8</v>
      </c>
      <c r="GE7547" s="81" t="s">
        <v>449</v>
      </c>
      <c r="GF7547" s="81" t="s">
        <v>155</v>
      </c>
      <c r="GG7547" s="81" t="s">
        <v>476</v>
      </c>
      <c r="GH7547" s="81" t="s">
        <v>460</v>
      </c>
      <c r="GI7547" s="81">
        <v>2020</v>
      </c>
      <c r="GJ7547" s="81" t="s">
        <v>201</v>
      </c>
      <c r="GK7547" s="81">
        <v>3.6425060683954347E-2</v>
      </c>
      <c r="GL7547" s="81">
        <v>88.505645999999999</v>
      </c>
      <c r="GM7547" s="81">
        <v>2020</v>
      </c>
      <c r="GN7547" s="81" t="s">
        <v>173</v>
      </c>
      <c r="GO7547" s="81">
        <v>1.1148832299820636E-2</v>
      </c>
      <c r="GP7547" s="81">
        <v>10</v>
      </c>
      <c r="GQ7547" s="81">
        <v>0</v>
      </c>
      <c r="GR7547" s="81" t="s">
        <v>448</v>
      </c>
      <c r="GS7547" s="81">
        <v>1.1148832299820636E-2</v>
      </c>
      <c r="GT7547" s="81">
        <v>4.0609689307619698E-4</v>
      </c>
      <c r="GU7547" s="81">
        <v>0</v>
      </c>
      <c r="GV7547" s="81">
        <v>0</v>
      </c>
      <c r="GW7547" s="81">
        <v>0</v>
      </c>
      <c r="GX7547" s="81">
        <v>0</v>
      </c>
      <c r="GY7547" s="81">
        <v>0</v>
      </c>
      <c r="GZ7547" s="81">
        <v>0</v>
      </c>
    </row>
    <row r="7548" spans="98:208" x14ac:dyDescent="0.25">
      <c r="CT7548" s="81" t="s">
        <v>155</v>
      </c>
      <c r="CU7548" s="81" t="s">
        <v>508</v>
      </c>
      <c r="CV7548" s="81" t="s">
        <v>453</v>
      </c>
      <c r="CW7548" s="81">
        <v>2025</v>
      </c>
      <c r="CX7548" s="81">
        <v>0</v>
      </c>
      <c r="CY7548" s="81">
        <v>0</v>
      </c>
      <c r="CZ7548" s="81">
        <v>0</v>
      </c>
      <c r="DA7548" s="81">
        <v>0</v>
      </c>
      <c r="DB7548" s="81">
        <v>8.0408269036976968E-2</v>
      </c>
      <c r="DC7548" s="81">
        <v>3.7590224611389493E-2</v>
      </c>
      <c r="DD7548" s="81">
        <v>1.6314334115676221E-3</v>
      </c>
      <c r="DE7548" s="81">
        <v>4.1186611014016751E-2</v>
      </c>
      <c r="DF7548" s="81">
        <v>4.1908711030497187E-4</v>
      </c>
      <c r="DG7548" s="81">
        <v>4.1908711030497187E-4</v>
      </c>
      <c r="DH7548" s="81">
        <v>4.1908711030497187E-4</v>
      </c>
      <c r="DI7548" s="81">
        <v>4.1908711030497187E-4</v>
      </c>
      <c r="DJ7548" s="81">
        <v>1.7133368815088271E-4</v>
      </c>
      <c r="DL7548" s="81">
        <v>0</v>
      </c>
      <c r="DM7548" s="81">
        <v>7.1803740265046637E-8</v>
      </c>
      <c r="DN7548" s="81">
        <v>7.1803740265046637E-8</v>
      </c>
      <c r="DO7548" s="81">
        <v>0</v>
      </c>
      <c r="DP7548" s="81">
        <v>7.1803740265046637E-8</v>
      </c>
      <c r="DQ7548" s="81">
        <v>7.1803740265046637E-8</v>
      </c>
      <c r="DR7548" s="81">
        <v>0</v>
      </c>
      <c r="DS7548" s="81">
        <v>7.1803740265046637E-8</v>
      </c>
      <c r="DT7548" s="81">
        <v>7.1803740265046637E-8</v>
      </c>
      <c r="DU7548" s="81">
        <v>0</v>
      </c>
      <c r="DV7548" s="81">
        <v>7.1803740265046637E-8</v>
      </c>
      <c r="DW7548" s="81">
        <v>7.1803740265046637E-8</v>
      </c>
      <c r="GE7548" s="81" t="s">
        <v>449</v>
      </c>
      <c r="GF7548" s="81" t="s">
        <v>155</v>
      </c>
      <c r="GG7548" s="81" t="s">
        <v>476</v>
      </c>
      <c r="GH7548" s="81" t="s">
        <v>461</v>
      </c>
      <c r="GI7548" s="81">
        <v>2020</v>
      </c>
      <c r="GJ7548" s="81" t="s">
        <v>201</v>
      </c>
      <c r="GK7548" s="81">
        <v>222.22942162783281</v>
      </c>
      <c r="GL7548" s="81">
        <v>88.505645999999999</v>
      </c>
      <c r="GM7548" s="81">
        <v>2020</v>
      </c>
      <c r="GN7548" s="81" t="s">
        <v>173</v>
      </c>
      <c r="GO7548" s="81">
        <v>1.1148832299820636E-2</v>
      </c>
      <c r="GP7548" s="81">
        <v>10</v>
      </c>
      <c r="GQ7548" s="81">
        <v>0</v>
      </c>
      <c r="GR7548" s="81" t="s">
        <v>448</v>
      </c>
      <c r="GS7548" s="81">
        <v>1.1148832299820636E-2</v>
      </c>
      <c r="GT7548" s="81">
        <v>2.4775985538148411</v>
      </c>
      <c r="GU7548" s="81">
        <v>0</v>
      </c>
      <c r="GV7548" s="81">
        <v>0</v>
      </c>
      <c r="GW7548" s="81">
        <v>0</v>
      </c>
      <c r="GX7548" s="81">
        <v>0</v>
      </c>
      <c r="GY7548" s="81">
        <v>0</v>
      </c>
      <c r="GZ7548" s="81">
        <v>0</v>
      </c>
    </row>
    <row r="7549" spans="98:208" x14ac:dyDescent="0.25">
      <c r="CT7549" s="81" t="s">
        <v>155</v>
      </c>
      <c r="CU7549" s="81" t="s">
        <v>508</v>
      </c>
      <c r="CV7549" s="81" t="s">
        <v>453</v>
      </c>
      <c r="CW7549" s="81">
        <v>2026</v>
      </c>
      <c r="CX7549" s="81">
        <v>0</v>
      </c>
      <c r="CY7549" s="81">
        <v>0</v>
      </c>
      <c r="CZ7549" s="81">
        <v>0</v>
      </c>
      <c r="DA7549" s="81">
        <v>0</v>
      </c>
      <c r="DB7549" s="81">
        <v>8.0408269036976968E-2</v>
      </c>
      <c r="DC7549" s="81">
        <v>3.7590224611389493E-2</v>
      </c>
      <c r="DD7549" s="81">
        <v>1.6314334115676221E-3</v>
      </c>
      <c r="DE7549" s="81">
        <v>4.1186611014016751E-2</v>
      </c>
      <c r="DF7549" s="81">
        <v>4.1908711030497187E-4</v>
      </c>
      <c r="DG7549" s="81">
        <v>4.1908711030497187E-4</v>
      </c>
      <c r="DH7549" s="81">
        <v>4.1908711030497187E-4</v>
      </c>
      <c r="DI7549" s="81">
        <v>4.1908711030497187E-4</v>
      </c>
      <c r="DJ7549" s="81">
        <v>1.7133368815088271E-4</v>
      </c>
      <c r="DL7549" s="81">
        <v>0</v>
      </c>
      <c r="DM7549" s="81">
        <v>7.1803740265046637E-8</v>
      </c>
      <c r="DN7549" s="81">
        <v>7.1803740265046637E-8</v>
      </c>
      <c r="DO7549" s="81">
        <v>0</v>
      </c>
      <c r="DP7549" s="81">
        <v>7.1803740265046637E-8</v>
      </c>
      <c r="DQ7549" s="81">
        <v>7.1803740265046637E-8</v>
      </c>
      <c r="DR7549" s="81">
        <v>0</v>
      </c>
      <c r="DS7549" s="81">
        <v>7.1803740265046637E-8</v>
      </c>
      <c r="DT7549" s="81">
        <v>7.1803740265046637E-8</v>
      </c>
      <c r="DU7549" s="81">
        <v>0</v>
      </c>
      <c r="DV7549" s="81">
        <v>7.1803740265046637E-8</v>
      </c>
      <c r="DW7549" s="81">
        <v>7.1803740265046637E-8</v>
      </c>
      <c r="GE7549" s="81" t="s">
        <v>449</v>
      </c>
      <c r="GF7549" s="81" t="s">
        <v>155</v>
      </c>
      <c r="GG7549" s="81" t="s">
        <v>476</v>
      </c>
      <c r="GH7549" s="81" t="s">
        <v>451</v>
      </c>
      <c r="GI7549" s="81">
        <v>2020</v>
      </c>
      <c r="GJ7549" s="81" t="s">
        <v>201</v>
      </c>
      <c r="GK7549" s="81">
        <v>222.22942162784599</v>
      </c>
      <c r="GL7549" s="81">
        <v>88.505645999999999</v>
      </c>
      <c r="GM7549" s="81">
        <v>2020</v>
      </c>
      <c r="GN7549" s="81" t="s">
        <v>173</v>
      </c>
      <c r="GO7549" s="81">
        <v>1.1148832299820636E-2</v>
      </c>
      <c r="GP7549" s="81">
        <v>10</v>
      </c>
      <c r="GQ7549" s="81">
        <v>0</v>
      </c>
      <c r="GR7549" s="81" t="s">
        <v>448</v>
      </c>
      <c r="GS7549" s="81">
        <v>1.1148832299820636E-2</v>
      </c>
      <c r="GT7549" s="81">
        <v>2.4775985538149881</v>
      </c>
      <c r="GU7549" s="81">
        <v>0</v>
      </c>
      <c r="GV7549" s="81">
        <v>0</v>
      </c>
      <c r="GW7549" s="81">
        <v>0</v>
      </c>
      <c r="GX7549" s="81">
        <v>0</v>
      </c>
      <c r="GY7549" s="81">
        <v>0</v>
      </c>
      <c r="GZ7549" s="81">
        <v>0</v>
      </c>
    </row>
    <row r="7550" spans="98:208" x14ac:dyDescent="0.25">
      <c r="CT7550" s="81" t="s">
        <v>155</v>
      </c>
      <c r="CU7550" s="81" t="s">
        <v>508</v>
      </c>
      <c r="CV7550" s="81" t="s">
        <v>453</v>
      </c>
      <c r="CW7550" s="81">
        <v>2027</v>
      </c>
      <c r="CX7550" s="81">
        <v>0</v>
      </c>
      <c r="CY7550" s="81">
        <v>0</v>
      </c>
      <c r="CZ7550" s="81">
        <v>0</v>
      </c>
      <c r="DA7550" s="81">
        <v>0</v>
      </c>
      <c r="DB7550" s="81">
        <v>8.0408269036976968E-2</v>
      </c>
      <c r="DC7550" s="81">
        <v>3.7590224611389493E-2</v>
      </c>
      <c r="DD7550" s="81">
        <v>1.6314334115676221E-3</v>
      </c>
      <c r="DE7550" s="81">
        <v>4.1186611014016751E-2</v>
      </c>
      <c r="DF7550" s="81">
        <v>4.1908711030497187E-4</v>
      </c>
      <c r="DG7550" s="81">
        <v>4.1908711030497187E-4</v>
      </c>
      <c r="DH7550" s="81">
        <v>4.1908711030497187E-4</v>
      </c>
      <c r="DI7550" s="81">
        <v>4.1908711030497187E-4</v>
      </c>
      <c r="DJ7550" s="81">
        <v>1.7133368815088271E-4</v>
      </c>
      <c r="DL7550" s="81">
        <v>0</v>
      </c>
      <c r="DM7550" s="81">
        <v>7.1803740265046637E-8</v>
      </c>
      <c r="DN7550" s="81">
        <v>7.1803740265046637E-8</v>
      </c>
      <c r="DO7550" s="81">
        <v>0</v>
      </c>
      <c r="DP7550" s="81">
        <v>7.1803740265046637E-8</v>
      </c>
      <c r="DQ7550" s="81">
        <v>7.1803740265046637E-8</v>
      </c>
      <c r="DR7550" s="81">
        <v>0</v>
      </c>
      <c r="DS7550" s="81">
        <v>7.1803740265046637E-8</v>
      </c>
      <c r="DT7550" s="81">
        <v>7.1803740265046637E-8</v>
      </c>
      <c r="DU7550" s="81">
        <v>0</v>
      </c>
      <c r="DV7550" s="81">
        <v>7.1803740265046637E-8</v>
      </c>
      <c r="DW7550" s="81">
        <v>7.1803740265046637E-8</v>
      </c>
      <c r="GE7550" s="81" t="s">
        <v>449</v>
      </c>
      <c r="GF7550" s="81" t="s">
        <v>155</v>
      </c>
      <c r="GG7550" s="81" t="s">
        <v>476</v>
      </c>
      <c r="GH7550" s="81" t="s">
        <v>452</v>
      </c>
      <c r="GI7550" s="81">
        <v>2020</v>
      </c>
      <c r="GJ7550" s="81" t="s">
        <v>201</v>
      </c>
      <c r="GK7550" s="81">
        <v>0.69641821681223237</v>
      </c>
      <c r="GL7550" s="81">
        <v>88.505645999999999</v>
      </c>
      <c r="GM7550" s="81">
        <v>2020</v>
      </c>
      <c r="GN7550" s="81" t="s">
        <v>173</v>
      </c>
      <c r="GO7550" s="81">
        <v>1.1148832299820636E-2</v>
      </c>
      <c r="GP7550" s="81">
        <v>10</v>
      </c>
      <c r="GQ7550" s="81">
        <v>0</v>
      </c>
      <c r="GR7550" s="81" t="s">
        <v>448</v>
      </c>
      <c r="GS7550" s="81">
        <v>1.1148832299820636E-2</v>
      </c>
      <c r="GT7550" s="81">
        <v>7.7642499097797073E-3</v>
      </c>
      <c r="GU7550" s="81">
        <v>0</v>
      </c>
      <c r="GV7550" s="81">
        <v>0</v>
      </c>
      <c r="GW7550" s="81">
        <v>0</v>
      </c>
      <c r="GX7550" s="81">
        <v>0</v>
      </c>
      <c r="GY7550" s="81">
        <v>0</v>
      </c>
      <c r="GZ7550" s="81">
        <v>0</v>
      </c>
    </row>
    <row r="7551" spans="98:208" x14ac:dyDescent="0.25">
      <c r="CT7551" s="81" t="s">
        <v>155</v>
      </c>
      <c r="CU7551" s="81" t="s">
        <v>508</v>
      </c>
      <c r="CV7551" s="81" t="s">
        <v>453</v>
      </c>
      <c r="CW7551" s="81">
        <v>2028</v>
      </c>
      <c r="CX7551" s="81">
        <v>0</v>
      </c>
      <c r="CY7551" s="81">
        <v>0</v>
      </c>
      <c r="CZ7551" s="81">
        <v>0</v>
      </c>
      <c r="DA7551" s="81">
        <v>0</v>
      </c>
      <c r="DB7551" s="81">
        <v>8.3606377745129218E-2</v>
      </c>
      <c r="DC7551" s="81">
        <v>3.9055083184885882E-2</v>
      </c>
      <c r="DD7551" s="81">
        <v>1.6949971741060069E-3</v>
      </c>
      <c r="DE7551" s="81">
        <v>4.2856297386135778E-2</v>
      </c>
      <c r="DF7551" s="81">
        <v>4.3541857288383762E-4</v>
      </c>
      <c r="DG7551" s="81">
        <v>4.3541857288383762E-4</v>
      </c>
      <c r="DH7551" s="81">
        <v>4.3541857288383762E-4</v>
      </c>
      <c r="DI7551" s="81">
        <v>4.3541857288383762E-4</v>
      </c>
      <c r="DJ7551" s="81">
        <v>1.7133368815088271E-4</v>
      </c>
      <c r="DL7551" s="81">
        <v>0</v>
      </c>
      <c r="DM7551" s="81">
        <v>7.4601869981581825E-8</v>
      </c>
      <c r="DN7551" s="81">
        <v>7.4601869981581825E-8</v>
      </c>
      <c r="DO7551" s="81">
        <v>0</v>
      </c>
      <c r="DP7551" s="81">
        <v>7.4601869981581825E-8</v>
      </c>
      <c r="DQ7551" s="81">
        <v>7.4601869981581825E-8</v>
      </c>
      <c r="DR7551" s="81">
        <v>0</v>
      </c>
      <c r="DS7551" s="81">
        <v>7.4601869981581825E-8</v>
      </c>
      <c r="DT7551" s="81">
        <v>7.4601869981581825E-8</v>
      </c>
      <c r="DU7551" s="81">
        <v>0</v>
      </c>
      <c r="DV7551" s="81">
        <v>7.4601869981581825E-8</v>
      </c>
      <c r="DW7551" s="81">
        <v>7.4601869981581825E-8</v>
      </c>
      <c r="GE7551" s="81" t="s">
        <v>449</v>
      </c>
      <c r="GF7551" s="81" t="s">
        <v>155</v>
      </c>
      <c r="GG7551" s="81" t="s">
        <v>476</v>
      </c>
      <c r="GH7551" s="81" t="s">
        <v>453</v>
      </c>
      <c r="GI7551" s="81">
        <v>2020</v>
      </c>
      <c r="GJ7551" s="81" t="s">
        <v>201</v>
      </c>
      <c r="GK7551" s="81">
        <v>3.6425060683952577E-2</v>
      </c>
      <c r="GL7551" s="81">
        <v>88.505645999999999</v>
      </c>
      <c r="GM7551" s="81">
        <v>2020</v>
      </c>
      <c r="GN7551" s="81" t="s">
        <v>173</v>
      </c>
      <c r="GO7551" s="81">
        <v>1.1148832299820636E-2</v>
      </c>
      <c r="GP7551" s="81">
        <v>10</v>
      </c>
      <c r="GQ7551" s="81">
        <v>0</v>
      </c>
      <c r="GR7551" s="81" t="s">
        <v>448</v>
      </c>
      <c r="GS7551" s="81">
        <v>1.1148832299820636E-2</v>
      </c>
      <c r="GT7551" s="81">
        <v>4.0609689307617724E-4</v>
      </c>
      <c r="GU7551" s="81">
        <v>0</v>
      </c>
      <c r="GV7551" s="81">
        <v>0</v>
      </c>
      <c r="GW7551" s="81">
        <v>0</v>
      </c>
      <c r="GX7551" s="81">
        <v>0</v>
      </c>
      <c r="GY7551" s="81">
        <v>0</v>
      </c>
      <c r="GZ7551" s="81">
        <v>0</v>
      </c>
    </row>
    <row r="7552" spans="98:208" x14ac:dyDescent="0.25">
      <c r="CT7552" s="81" t="s">
        <v>155</v>
      </c>
      <c r="CU7552" s="81" t="s">
        <v>508</v>
      </c>
      <c r="CV7552" s="81" t="s">
        <v>453</v>
      </c>
      <c r="CW7552" s="81">
        <v>2029</v>
      </c>
      <c r="CX7552" s="81">
        <v>0</v>
      </c>
      <c r="CY7552" s="81">
        <v>0</v>
      </c>
      <c r="CZ7552" s="81">
        <v>0</v>
      </c>
      <c r="DA7552" s="81">
        <v>0</v>
      </c>
      <c r="DB7552" s="81">
        <v>8.3606377745129218E-2</v>
      </c>
      <c r="DC7552" s="81">
        <v>3.9055083184885882E-2</v>
      </c>
      <c r="DD7552" s="81">
        <v>1.6949971741060069E-3</v>
      </c>
      <c r="DE7552" s="81">
        <v>4.2856297386135778E-2</v>
      </c>
      <c r="DF7552" s="81">
        <v>4.3541857288383762E-4</v>
      </c>
      <c r="DG7552" s="81">
        <v>4.3541857288383762E-4</v>
      </c>
      <c r="DH7552" s="81">
        <v>4.3541857288383762E-4</v>
      </c>
      <c r="DI7552" s="81">
        <v>4.3541857288383762E-4</v>
      </c>
      <c r="DJ7552" s="81">
        <v>1.7133368815088271E-4</v>
      </c>
      <c r="DL7552" s="81">
        <v>0</v>
      </c>
      <c r="DM7552" s="81">
        <v>7.4601869981581825E-8</v>
      </c>
      <c r="DN7552" s="81">
        <v>7.4601869981581825E-8</v>
      </c>
      <c r="DO7552" s="81">
        <v>0</v>
      </c>
      <c r="DP7552" s="81">
        <v>7.4601869981581825E-8</v>
      </c>
      <c r="DQ7552" s="81">
        <v>7.4601869981581825E-8</v>
      </c>
      <c r="DR7552" s="81">
        <v>0</v>
      </c>
      <c r="DS7552" s="81">
        <v>7.4601869981581825E-8</v>
      </c>
      <c r="DT7552" s="81">
        <v>7.4601869981581825E-8</v>
      </c>
      <c r="DU7552" s="81">
        <v>0</v>
      </c>
      <c r="DV7552" s="81">
        <v>7.4601869981581825E-8</v>
      </c>
      <c r="DW7552" s="81">
        <v>7.4601869981581825E-8</v>
      </c>
      <c r="GE7552" s="81" t="s">
        <v>449</v>
      </c>
      <c r="GF7552" s="81" t="s">
        <v>155</v>
      </c>
      <c r="GG7552" s="81" t="s">
        <v>476</v>
      </c>
      <c r="GH7552" s="81" t="s">
        <v>454</v>
      </c>
      <c r="GI7552" s="81">
        <v>2020</v>
      </c>
      <c r="GJ7552" s="81" t="s">
        <v>201</v>
      </c>
      <c r="GK7552" s="81">
        <v>409.22373582044048</v>
      </c>
      <c r="GL7552" s="81">
        <v>88.505645999999999</v>
      </c>
      <c r="GM7552" s="81">
        <v>2020</v>
      </c>
      <c r="GN7552" s="81" t="s">
        <v>173</v>
      </c>
      <c r="GO7552" s="81">
        <v>1.1148832299820636E-2</v>
      </c>
      <c r="GP7552" s="81">
        <v>10</v>
      </c>
      <c r="GQ7552" s="81">
        <v>0</v>
      </c>
      <c r="GR7552" s="81" t="s">
        <v>448</v>
      </c>
      <c r="GS7552" s="81">
        <v>1.1148832299820636E-2</v>
      </c>
      <c r="GT7552" s="81">
        <v>4.5623668037681941</v>
      </c>
      <c r="GU7552" s="81">
        <v>0</v>
      </c>
      <c r="GV7552" s="81">
        <v>0</v>
      </c>
      <c r="GW7552" s="81">
        <v>0</v>
      </c>
      <c r="GX7552" s="81">
        <v>0</v>
      </c>
      <c r="GY7552" s="81">
        <v>0</v>
      </c>
      <c r="GZ7552" s="81">
        <v>0</v>
      </c>
    </row>
    <row r="7553" spans="98:208" x14ac:dyDescent="0.25">
      <c r="CT7553" s="81" t="s">
        <v>155</v>
      </c>
      <c r="CU7553" s="81" t="s">
        <v>508</v>
      </c>
      <c r="CV7553" s="81" t="s">
        <v>453</v>
      </c>
      <c r="CW7553" s="81">
        <v>2030</v>
      </c>
      <c r="CX7553" s="81">
        <v>0</v>
      </c>
      <c r="CY7553" s="81">
        <v>0</v>
      </c>
      <c r="CZ7553" s="81">
        <v>0</v>
      </c>
      <c r="DA7553" s="81">
        <v>0</v>
      </c>
      <c r="DB7553" s="81">
        <v>8.3606377745129218E-2</v>
      </c>
      <c r="DC7553" s="81">
        <v>3.9055083184885882E-2</v>
      </c>
      <c r="DD7553" s="81">
        <v>1.6949971741060069E-3</v>
      </c>
      <c r="DE7553" s="81">
        <v>4.2856297386135778E-2</v>
      </c>
      <c r="DF7553" s="81">
        <v>0</v>
      </c>
      <c r="DG7553" s="81">
        <v>4.3541857288383762E-4</v>
      </c>
      <c r="DH7553" s="81">
        <v>4.3541857288383762E-4</v>
      </c>
      <c r="DI7553" s="81">
        <v>4.3541857288383762E-4</v>
      </c>
      <c r="DJ7553" s="81">
        <v>1.7133368815088271E-4</v>
      </c>
      <c r="DL7553" s="81">
        <v>0</v>
      </c>
      <c r="DM7553" s="81">
        <v>0</v>
      </c>
      <c r="DN7553" s="81">
        <v>0</v>
      </c>
      <c r="DO7553" s="81">
        <v>0</v>
      </c>
      <c r="DP7553" s="81">
        <v>7.4601869981581825E-8</v>
      </c>
      <c r="DQ7553" s="81">
        <v>7.4601869981581825E-8</v>
      </c>
      <c r="DR7553" s="81">
        <v>0</v>
      </c>
      <c r="DS7553" s="81">
        <v>7.4601869981581825E-8</v>
      </c>
      <c r="DT7553" s="81">
        <v>7.4601869981581825E-8</v>
      </c>
      <c r="DU7553" s="81">
        <v>0</v>
      </c>
      <c r="DV7553" s="81">
        <v>7.4601869981581825E-8</v>
      </c>
      <c r="DW7553" s="81">
        <v>7.4601869981581825E-8</v>
      </c>
      <c r="GE7553" s="81" t="s">
        <v>449</v>
      </c>
      <c r="GF7553" s="81" t="s">
        <v>155</v>
      </c>
      <c r="GG7553" s="81" t="s">
        <v>476</v>
      </c>
      <c r="GH7553" s="81" t="s">
        <v>455</v>
      </c>
      <c r="GI7553" s="81">
        <v>2020</v>
      </c>
      <c r="GJ7553" s="81" t="s">
        <v>201</v>
      </c>
      <c r="GK7553" s="81">
        <v>409.22373582039489</v>
      </c>
      <c r="GL7553" s="81">
        <v>88.505645999999999</v>
      </c>
      <c r="GM7553" s="81">
        <v>2020</v>
      </c>
      <c r="GN7553" s="81" t="s">
        <v>173</v>
      </c>
      <c r="GO7553" s="81">
        <v>1.1148832299820636E-2</v>
      </c>
      <c r="GP7553" s="81">
        <v>10</v>
      </c>
      <c r="GQ7553" s="81">
        <v>0</v>
      </c>
      <c r="GR7553" s="81" t="s">
        <v>448</v>
      </c>
      <c r="GS7553" s="81">
        <v>1.1148832299820636E-2</v>
      </c>
      <c r="GT7553" s="81">
        <v>4.5623668037676852</v>
      </c>
      <c r="GU7553" s="81">
        <v>0</v>
      </c>
      <c r="GV7553" s="81">
        <v>0</v>
      </c>
      <c r="GW7553" s="81">
        <v>0</v>
      </c>
      <c r="GX7553" s="81">
        <v>0</v>
      </c>
      <c r="GY7553" s="81">
        <v>0</v>
      </c>
      <c r="GZ7553" s="81">
        <v>0</v>
      </c>
    </row>
    <row r="7554" spans="98:208" x14ac:dyDescent="0.25">
      <c r="CT7554" s="81" t="s">
        <v>155</v>
      </c>
      <c r="CU7554" s="81" t="s">
        <v>508</v>
      </c>
      <c r="CV7554" s="81" t="s">
        <v>453</v>
      </c>
      <c r="CW7554" s="81">
        <v>2031</v>
      </c>
      <c r="CX7554" s="81">
        <v>0</v>
      </c>
      <c r="CY7554" s="81">
        <v>0</v>
      </c>
      <c r="CZ7554" s="81">
        <v>0</v>
      </c>
      <c r="DA7554" s="81">
        <v>0</v>
      </c>
      <c r="DB7554" s="81">
        <v>8.3606377745129218E-2</v>
      </c>
      <c r="DC7554" s="81">
        <v>3.9055083184885882E-2</v>
      </c>
      <c r="DD7554" s="81">
        <v>1.6949971741060069E-3</v>
      </c>
      <c r="DE7554" s="81">
        <v>4.2856297386135778E-2</v>
      </c>
      <c r="DF7554" s="81">
        <v>0</v>
      </c>
      <c r="DG7554" s="81">
        <v>0</v>
      </c>
      <c r="DH7554" s="81">
        <v>4.3541857288383762E-4</v>
      </c>
      <c r="DI7554" s="81">
        <v>4.3541857288383762E-4</v>
      </c>
      <c r="DJ7554" s="81">
        <v>1.7133368815088271E-4</v>
      </c>
      <c r="DL7554" s="81">
        <v>0</v>
      </c>
      <c r="DM7554" s="81">
        <v>0</v>
      </c>
      <c r="DN7554" s="81">
        <v>0</v>
      </c>
      <c r="DO7554" s="81">
        <v>0</v>
      </c>
      <c r="DP7554" s="81">
        <v>0</v>
      </c>
      <c r="DQ7554" s="81">
        <v>0</v>
      </c>
      <c r="DR7554" s="81">
        <v>0</v>
      </c>
      <c r="DS7554" s="81">
        <v>7.4601869981581825E-8</v>
      </c>
      <c r="DT7554" s="81">
        <v>7.4601869981581825E-8</v>
      </c>
      <c r="DU7554" s="81">
        <v>0</v>
      </c>
      <c r="DV7554" s="81">
        <v>7.4601869981581825E-8</v>
      </c>
      <c r="DW7554" s="81">
        <v>7.4601869981581825E-8</v>
      </c>
      <c r="GE7554" s="81" t="s">
        <v>449</v>
      </c>
      <c r="GF7554" s="81" t="s">
        <v>155</v>
      </c>
      <c r="GG7554" s="81" t="s">
        <v>477</v>
      </c>
      <c r="GH7554" s="81" t="s">
        <v>457</v>
      </c>
      <c r="GI7554" s="81">
        <v>2020</v>
      </c>
      <c r="GJ7554" s="81" t="s">
        <v>201</v>
      </c>
      <c r="GK7554" s="81">
        <v>222.22942162789411</v>
      </c>
      <c r="GL7554" s="81">
        <v>88.424520000000001</v>
      </c>
      <c r="GM7554" s="81">
        <v>2020</v>
      </c>
      <c r="GN7554" s="81" t="s">
        <v>173</v>
      </c>
      <c r="GO7554" s="81">
        <v>1.1148832299820636E-2</v>
      </c>
      <c r="GP7554" s="81">
        <v>10</v>
      </c>
      <c r="GQ7554" s="81">
        <v>0</v>
      </c>
      <c r="GR7554" s="81" t="s">
        <v>448</v>
      </c>
      <c r="GS7554" s="81">
        <v>1.1148832299820636E-2</v>
      </c>
      <c r="GT7554" s="81">
        <v>2.4775985538155245</v>
      </c>
      <c r="GU7554" s="81">
        <v>0</v>
      </c>
      <c r="GV7554" s="81">
        <v>0</v>
      </c>
      <c r="GW7554" s="81">
        <v>0</v>
      </c>
      <c r="GX7554" s="81">
        <v>0</v>
      </c>
      <c r="GY7554" s="81">
        <v>0</v>
      </c>
      <c r="GZ7554" s="81">
        <v>0</v>
      </c>
    </row>
    <row r="7555" spans="98:208" x14ac:dyDescent="0.25">
      <c r="CT7555" s="81" t="s">
        <v>155</v>
      </c>
      <c r="CU7555" s="81" t="s">
        <v>508</v>
      </c>
      <c r="CV7555" s="81" t="s">
        <v>453</v>
      </c>
      <c r="CW7555" s="81">
        <v>2032</v>
      </c>
      <c r="CX7555" s="81">
        <v>0</v>
      </c>
      <c r="CY7555" s="81">
        <v>0</v>
      </c>
      <c r="CZ7555" s="81">
        <v>0</v>
      </c>
      <c r="DA7555" s="81">
        <v>0</v>
      </c>
      <c r="DB7555" s="81">
        <v>8.3606377745129218E-2</v>
      </c>
      <c r="DC7555" s="81">
        <v>3.9055083184885882E-2</v>
      </c>
      <c r="DD7555" s="81">
        <v>1.6949971741060069E-3</v>
      </c>
      <c r="DE7555" s="81">
        <v>4.2856297386135778E-2</v>
      </c>
      <c r="DF7555" s="81">
        <v>0</v>
      </c>
      <c r="DG7555" s="81">
        <v>0</v>
      </c>
      <c r="DH7555" s="81">
        <v>0</v>
      </c>
      <c r="DI7555" s="81">
        <v>4.3541857288383762E-4</v>
      </c>
      <c r="DJ7555" s="81">
        <v>1.7133368815088271E-4</v>
      </c>
      <c r="DL7555" s="81">
        <v>0</v>
      </c>
      <c r="DM7555" s="81">
        <v>0</v>
      </c>
      <c r="DN7555" s="81">
        <v>0</v>
      </c>
      <c r="DO7555" s="81">
        <v>0</v>
      </c>
      <c r="DP7555" s="81">
        <v>0</v>
      </c>
      <c r="DQ7555" s="81">
        <v>0</v>
      </c>
      <c r="DR7555" s="81">
        <v>0</v>
      </c>
      <c r="DS7555" s="81">
        <v>0</v>
      </c>
      <c r="DT7555" s="81">
        <v>0</v>
      </c>
      <c r="DU7555" s="81">
        <v>0</v>
      </c>
      <c r="DV7555" s="81">
        <v>7.4601869981581825E-8</v>
      </c>
      <c r="DW7555" s="81">
        <v>7.4601869981581825E-8</v>
      </c>
      <c r="GE7555" s="81" t="s">
        <v>449</v>
      </c>
      <c r="GF7555" s="81" t="s">
        <v>155</v>
      </c>
      <c r="GG7555" s="81" t="s">
        <v>477</v>
      </c>
      <c r="GH7555" s="81" t="s">
        <v>458</v>
      </c>
      <c r="GI7555" s="81">
        <v>2020</v>
      </c>
      <c r="GJ7555" s="81" t="s">
        <v>201</v>
      </c>
      <c r="GK7555" s="81">
        <v>222.22942162788451</v>
      </c>
      <c r="GL7555" s="81">
        <v>88.424520000000001</v>
      </c>
      <c r="GM7555" s="81">
        <v>2020</v>
      </c>
      <c r="GN7555" s="81" t="s">
        <v>173</v>
      </c>
      <c r="GO7555" s="81">
        <v>1.1148832299820636E-2</v>
      </c>
      <c r="GP7555" s="81">
        <v>10</v>
      </c>
      <c r="GQ7555" s="81">
        <v>0</v>
      </c>
      <c r="GR7555" s="81" t="s">
        <v>448</v>
      </c>
      <c r="GS7555" s="81">
        <v>1.1148832299820636E-2</v>
      </c>
      <c r="GT7555" s="81">
        <v>2.4775985538154175</v>
      </c>
      <c r="GU7555" s="81">
        <v>0</v>
      </c>
      <c r="GV7555" s="81">
        <v>0</v>
      </c>
      <c r="GW7555" s="81">
        <v>0</v>
      </c>
      <c r="GX7555" s="81">
        <v>0</v>
      </c>
      <c r="GY7555" s="81">
        <v>0</v>
      </c>
      <c r="GZ7555" s="81">
        <v>0</v>
      </c>
    </row>
    <row r="7556" spans="98:208" x14ac:dyDescent="0.25">
      <c r="CT7556" s="81" t="s">
        <v>155</v>
      </c>
      <c r="CU7556" s="81" t="s">
        <v>509</v>
      </c>
      <c r="CV7556" s="81" t="s">
        <v>457</v>
      </c>
      <c r="CW7556" s="81">
        <v>2020</v>
      </c>
      <c r="CX7556" s="81">
        <v>0</v>
      </c>
      <c r="CY7556" s="81">
        <v>0</v>
      </c>
      <c r="CZ7556" s="81">
        <v>0</v>
      </c>
      <c r="DA7556" s="81">
        <v>0</v>
      </c>
      <c r="DB7556" s="81">
        <v>14146.130641332489</v>
      </c>
      <c r="DC7556" s="81">
        <v>222.22942162781931</v>
      </c>
      <c r="DD7556" s="81">
        <v>8585.7228092479309</v>
      </c>
      <c r="DE7556" s="81">
        <v>5338.1784104567378</v>
      </c>
      <c r="DF7556" s="81">
        <v>2.4775985538146905</v>
      </c>
      <c r="DG7556" s="81">
        <v>0</v>
      </c>
      <c r="DH7556" s="81">
        <v>0</v>
      </c>
      <c r="DI7556" s="81">
        <v>0</v>
      </c>
      <c r="DJ7556" s="81">
        <v>1.4532988038725929E-6</v>
      </c>
      <c r="DL7556" s="81">
        <v>0</v>
      </c>
      <c r="DM7556" s="81">
        <v>3.6006910147353558E-6</v>
      </c>
      <c r="DN7556" s="81">
        <v>3.6006910147353558E-6</v>
      </c>
      <c r="DO7556" s="81">
        <v>0</v>
      </c>
      <c r="DP7556" s="81">
        <v>0</v>
      </c>
      <c r="DQ7556" s="81">
        <v>0</v>
      </c>
      <c r="DR7556" s="81">
        <v>0</v>
      </c>
      <c r="DS7556" s="81">
        <v>0</v>
      </c>
      <c r="DT7556" s="81">
        <v>0</v>
      </c>
      <c r="DU7556" s="81">
        <v>0</v>
      </c>
      <c r="DV7556" s="81">
        <v>0</v>
      </c>
      <c r="DW7556" s="81">
        <v>0</v>
      </c>
      <c r="GE7556" s="81" t="s">
        <v>449</v>
      </c>
      <c r="GF7556" s="81" t="s">
        <v>155</v>
      </c>
      <c r="GG7556" s="81" t="s">
        <v>477</v>
      </c>
      <c r="GH7556" s="81" t="s">
        <v>459</v>
      </c>
      <c r="GI7556" s="81">
        <v>2020</v>
      </c>
      <c r="GJ7556" s="81" t="s">
        <v>201</v>
      </c>
      <c r="GK7556" s="81">
        <v>0.69641821681222682</v>
      </c>
      <c r="GL7556" s="81">
        <v>88.424520000000001</v>
      </c>
      <c r="GM7556" s="81">
        <v>2020</v>
      </c>
      <c r="GN7556" s="81" t="s">
        <v>173</v>
      </c>
      <c r="GO7556" s="81">
        <v>1.1148832299820636E-2</v>
      </c>
      <c r="GP7556" s="81">
        <v>10</v>
      </c>
      <c r="GQ7556" s="81">
        <v>0</v>
      </c>
      <c r="GR7556" s="81" t="s">
        <v>448</v>
      </c>
      <c r="GS7556" s="81">
        <v>1.1148832299820636E-2</v>
      </c>
      <c r="GT7556" s="81">
        <v>7.7642499097796448E-3</v>
      </c>
      <c r="GU7556" s="81">
        <v>0</v>
      </c>
      <c r="GV7556" s="81">
        <v>0</v>
      </c>
      <c r="GW7556" s="81">
        <v>0</v>
      </c>
      <c r="GX7556" s="81">
        <v>0</v>
      </c>
      <c r="GY7556" s="81">
        <v>0</v>
      </c>
      <c r="GZ7556" s="81">
        <v>0</v>
      </c>
    </row>
    <row r="7557" spans="98:208" x14ac:dyDescent="0.25">
      <c r="CT7557" s="81" t="s">
        <v>155</v>
      </c>
      <c r="CU7557" s="81" t="s">
        <v>509</v>
      </c>
      <c r="CV7557" s="81" t="s">
        <v>457</v>
      </c>
      <c r="CW7557" s="81">
        <v>2021</v>
      </c>
      <c r="CX7557" s="81">
        <v>0</v>
      </c>
      <c r="CY7557" s="81">
        <v>0</v>
      </c>
      <c r="CZ7557" s="81">
        <v>0</v>
      </c>
      <c r="DA7557" s="81">
        <v>0</v>
      </c>
      <c r="DB7557" s="81">
        <v>14146.130641332489</v>
      </c>
      <c r="DC7557" s="81">
        <v>222.22942162781931</v>
      </c>
      <c r="DD7557" s="81">
        <v>8585.7228092479309</v>
      </c>
      <c r="DE7557" s="81">
        <v>5338.1784104567378</v>
      </c>
      <c r="DF7557" s="81">
        <v>2.4775985538146905</v>
      </c>
      <c r="DG7557" s="81">
        <v>2.4775985538146905</v>
      </c>
      <c r="DH7557" s="81">
        <v>0</v>
      </c>
      <c r="DI7557" s="81">
        <v>0</v>
      </c>
      <c r="DJ7557" s="81">
        <v>1.4532988038725929E-6</v>
      </c>
      <c r="DL7557" s="81">
        <v>0</v>
      </c>
      <c r="DM7557" s="81">
        <v>3.6006910147353558E-6</v>
      </c>
      <c r="DN7557" s="81">
        <v>3.6006910147353558E-6</v>
      </c>
      <c r="DO7557" s="81">
        <v>0</v>
      </c>
      <c r="DP7557" s="81">
        <v>3.6006910147353558E-6</v>
      </c>
      <c r="DQ7557" s="81">
        <v>3.6006910147353558E-6</v>
      </c>
      <c r="DR7557" s="81">
        <v>0</v>
      </c>
      <c r="DS7557" s="81">
        <v>0</v>
      </c>
      <c r="DT7557" s="81">
        <v>0</v>
      </c>
      <c r="DU7557" s="81">
        <v>0</v>
      </c>
      <c r="DV7557" s="81">
        <v>0</v>
      </c>
      <c r="DW7557" s="81">
        <v>0</v>
      </c>
      <c r="GE7557" s="81" t="s">
        <v>449</v>
      </c>
      <c r="GF7557" s="81" t="s">
        <v>155</v>
      </c>
      <c r="GG7557" s="81" t="s">
        <v>477</v>
      </c>
      <c r="GH7557" s="81" t="s">
        <v>460</v>
      </c>
      <c r="GI7557" s="81">
        <v>2020</v>
      </c>
      <c r="GJ7557" s="81" t="s">
        <v>201</v>
      </c>
      <c r="GK7557" s="81">
        <v>3.6425060683954118E-2</v>
      </c>
      <c r="GL7557" s="81">
        <v>88.424520000000001</v>
      </c>
      <c r="GM7557" s="81">
        <v>2020</v>
      </c>
      <c r="GN7557" s="81" t="s">
        <v>173</v>
      </c>
      <c r="GO7557" s="81">
        <v>1.1148832299820636E-2</v>
      </c>
      <c r="GP7557" s="81">
        <v>10</v>
      </c>
      <c r="GQ7557" s="81">
        <v>0</v>
      </c>
      <c r="GR7557" s="81" t="s">
        <v>448</v>
      </c>
      <c r="GS7557" s="81">
        <v>1.1148832299820636E-2</v>
      </c>
      <c r="GT7557" s="81">
        <v>4.0609689307619443E-4</v>
      </c>
      <c r="GU7557" s="81">
        <v>0</v>
      </c>
      <c r="GV7557" s="81">
        <v>0</v>
      </c>
      <c r="GW7557" s="81">
        <v>0</v>
      </c>
      <c r="GX7557" s="81">
        <v>0</v>
      </c>
      <c r="GY7557" s="81">
        <v>0</v>
      </c>
      <c r="GZ7557" s="81">
        <v>0</v>
      </c>
    </row>
    <row r="7558" spans="98:208" x14ac:dyDescent="0.25">
      <c r="CT7558" s="81" t="s">
        <v>155</v>
      </c>
      <c r="CU7558" s="81" t="s">
        <v>509</v>
      </c>
      <c r="CV7558" s="81" t="s">
        <v>457</v>
      </c>
      <c r="CW7558" s="81">
        <v>2022</v>
      </c>
      <c r="CX7558" s="81">
        <v>0</v>
      </c>
      <c r="CY7558" s="81">
        <v>0</v>
      </c>
      <c r="CZ7558" s="81">
        <v>0</v>
      </c>
      <c r="DA7558" s="81">
        <v>0</v>
      </c>
      <c r="DB7558" s="81">
        <v>14146.130641332489</v>
      </c>
      <c r="DC7558" s="81">
        <v>222.22942162781931</v>
      </c>
      <c r="DD7558" s="81">
        <v>8585.7228092479309</v>
      </c>
      <c r="DE7558" s="81">
        <v>5338.1784104567378</v>
      </c>
      <c r="DF7558" s="81">
        <v>2.4775985538146905</v>
      </c>
      <c r="DG7558" s="81">
        <v>2.4775985538146905</v>
      </c>
      <c r="DH7558" s="81">
        <v>2.4775985538146905</v>
      </c>
      <c r="DI7558" s="81">
        <v>0</v>
      </c>
      <c r="DJ7558" s="81">
        <v>1.4532988038725929E-6</v>
      </c>
      <c r="DL7558" s="81">
        <v>0</v>
      </c>
      <c r="DM7558" s="81">
        <v>3.6006910147353558E-6</v>
      </c>
      <c r="DN7558" s="81">
        <v>3.6006910147353558E-6</v>
      </c>
      <c r="DO7558" s="81">
        <v>0</v>
      </c>
      <c r="DP7558" s="81">
        <v>3.6006910147353558E-6</v>
      </c>
      <c r="DQ7558" s="81">
        <v>3.6006910147353558E-6</v>
      </c>
      <c r="DR7558" s="81">
        <v>0</v>
      </c>
      <c r="DS7558" s="81">
        <v>3.6006910147353558E-6</v>
      </c>
      <c r="DT7558" s="81">
        <v>3.6006910147353558E-6</v>
      </c>
      <c r="DU7558" s="81">
        <v>0</v>
      </c>
      <c r="DV7558" s="81">
        <v>0</v>
      </c>
      <c r="DW7558" s="81">
        <v>0</v>
      </c>
      <c r="GE7558" s="81" t="s">
        <v>449</v>
      </c>
      <c r="GF7558" s="81" t="s">
        <v>155</v>
      </c>
      <c r="GG7558" s="81" t="s">
        <v>477</v>
      </c>
      <c r="GH7558" s="81" t="s">
        <v>461</v>
      </c>
      <c r="GI7558" s="81">
        <v>2020</v>
      </c>
      <c r="GJ7558" s="81" t="s">
        <v>201</v>
      </c>
      <c r="GK7558" s="81">
        <v>222.22942162783059</v>
      </c>
      <c r="GL7558" s="81">
        <v>88.424520000000001</v>
      </c>
      <c r="GM7558" s="81">
        <v>2020</v>
      </c>
      <c r="GN7558" s="81" t="s">
        <v>173</v>
      </c>
      <c r="GO7558" s="81">
        <v>1.1148832299820636E-2</v>
      </c>
      <c r="GP7558" s="81">
        <v>10</v>
      </c>
      <c r="GQ7558" s="81">
        <v>0</v>
      </c>
      <c r="GR7558" s="81" t="s">
        <v>448</v>
      </c>
      <c r="GS7558" s="81">
        <v>1.1148832299820636E-2</v>
      </c>
      <c r="GT7558" s="81">
        <v>2.4775985538148162</v>
      </c>
      <c r="GU7558" s="81">
        <v>0</v>
      </c>
      <c r="GV7558" s="81">
        <v>0</v>
      </c>
      <c r="GW7558" s="81">
        <v>0</v>
      </c>
      <c r="GX7558" s="81">
        <v>0</v>
      </c>
      <c r="GY7558" s="81">
        <v>0</v>
      </c>
      <c r="GZ7558" s="81">
        <v>0</v>
      </c>
    </row>
    <row r="7559" spans="98:208" x14ac:dyDescent="0.25">
      <c r="CT7559" s="81" t="s">
        <v>155</v>
      </c>
      <c r="CU7559" s="81" t="s">
        <v>509</v>
      </c>
      <c r="CV7559" s="81" t="s">
        <v>457</v>
      </c>
      <c r="CW7559" s="81">
        <v>2023</v>
      </c>
      <c r="CX7559" s="81">
        <v>0</v>
      </c>
      <c r="CY7559" s="81">
        <v>0</v>
      </c>
      <c r="CZ7559" s="81">
        <v>0</v>
      </c>
      <c r="DA7559" s="81">
        <v>0</v>
      </c>
      <c r="DB7559" s="81">
        <v>14664.637556436601</v>
      </c>
      <c r="DC7559" s="81">
        <v>233.23007680790909</v>
      </c>
      <c r="DD7559" s="81">
        <v>8896.5159934285839</v>
      </c>
      <c r="DE7559" s="81">
        <v>5534.8914862000529</v>
      </c>
      <c r="DF7559" s="81">
        <v>2.6002430136056649</v>
      </c>
      <c r="DG7559" s="81">
        <v>2.6002430136056649</v>
      </c>
      <c r="DH7559" s="81">
        <v>2.6002430136056649</v>
      </c>
      <c r="DI7559" s="81">
        <v>2.6002430136056649</v>
      </c>
      <c r="DJ7559" s="81">
        <v>1.4532988038725929E-6</v>
      </c>
      <c r="DL7559" s="81">
        <v>0</v>
      </c>
      <c r="DM7559" s="81">
        <v>3.7789300614511793E-6</v>
      </c>
      <c r="DN7559" s="81">
        <v>3.7789300614511793E-6</v>
      </c>
      <c r="DO7559" s="81">
        <v>0</v>
      </c>
      <c r="DP7559" s="81">
        <v>3.7789300614511793E-6</v>
      </c>
      <c r="DQ7559" s="81">
        <v>3.7789300614511793E-6</v>
      </c>
      <c r="DR7559" s="81">
        <v>0</v>
      </c>
      <c r="DS7559" s="81">
        <v>3.7789300614511793E-6</v>
      </c>
      <c r="DT7559" s="81">
        <v>3.7789300614511793E-6</v>
      </c>
      <c r="DU7559" s="81">
        <v>0</v>
      </c>
      <c r="DV7559" s="81">
        <v>3.7789300614511793E-6</v>
      </c>
      <c r="DW7559" s="81">
        <v>3.7789300614511793E-6</v>
      </c>
      <c r="GE7559" s="81" t="s">
        <v>449</v>
      </c>
      <c r="GF7559" s="81" t="s">
        <v>155</v>
      </c>
      <c r="GG7559" s="81" t="s">
        <v>477</v>
      </c>
      <c r="GH7559" s="81" t="s">
        <v>451</v>
      </c>
      <c r="GI7559" s="81">
        <v>2020</v>
      </c>
      <c r="GJ7559" s="81" t="s">
        <v>201</v>
      </c>
      <c r="GK7559" s="81">
        <v>222.22942162784889</v>
      </c>
      <c r="GL7559" s="81">
        <v>88.424520000000001</v>
      </c>
      <c r="GM7559" s="81">
        <v>2020</v>
      </c>
      <c r="GN7559" s="81" t="s">
        <v>173</v>
      </c>
      <c r="GO7559" s="81">
        <v>1.1148832299820636E-2</v>
      </c>
      <c r="GP7559" s="81">
        <v>10</v>
      </c>
      <c r="GQ7559" s="81">
        <v>0</v>
      </c>
      <c r="GR7559" s="81" t="s">
        <v>448</v>
      </c>
      <c r="GS7559" s="81">
        <v>1.1148832299820636E-2</v>
      </c>
      <c r="GT7559" s="81">
        <v>2.4775985538150205</v>
      </c>
      <c r="GU7559" s="81">
        <v>0</v>
      </c>
      <c r="GV7559" s="81">
        <v>0</v>
      </c>
      <c r="GW7559" s="81">
        <v>0</v>
      </c>
      <c r="GX7559" s="81">
        <v>0</v>
      </c>
      <c r="GY7559" s="81">
        <v>0</v>
      </c>
      <c r="GZ7559" s="81">
        <v>0</v>
      </c>
    </row>
    <row r="7560" spans="98:208" x14ac:dyDescent="0.25">
      <c r="CT7560" s="81" t="s">
        <v>155</v>
      </c>
      <c r="CU7560" s="81" t="s">
        <v>509</v>
      </c>
      <c r="CV7560" s="81" t="s">
        <v>457</v>
      </c>
      <c r="CW7560" s="81">
        <v>2024</v>
      </c>
      <c r="CX7560" s="81">
        <v>0</v>
      </c>
      <c r="CY7560" s="81">
        <v>0</v>
      </c>
      <c r="CZ7560" s="81">
        <v>0</v>
      </c>
      <c r="DA7560" s="81">
        <v>0</v>
      </c>
      <c r="DB7560" s="81">
        <v>14664.637556436601</v>
      </c>
      <c r="DC7560" s="81">
        <v>233.23007680790909</v>
      </c>
      <c r="DD7560" s="81">
        <v>8896.5159934285839</v>
      </c>
      <c r="DE7560" s="81">
        <v>5534.8914862000529</v>
      </c>
      <c r="DF7560" s="81">
        <v>2.6002430136056649</v>
      </c>
      <c r="DG7560" s="81">
        <v>2.6002430136056649</v>
      </c>
      <c r="DH7560" s="81">
        <v>2.6002430136056649</v>
      </c>
      <c r="DI7560" s="81">
        <v>2.6002430136056649</v>
      </c>
      <c r="DJ7560" s="81">
        <v>1.4532988038725929E-6</v>
      </c>
      <c r="DL7560" s="81">
        <v>0</v>
      </c>
      <c r="DM7560" s="81">
        <v>3.7789300614511793E-6</v>
      </c>
      <c r="DN7560" s="81">
        <v>3.7789300614511793E-6</v>
      </c>
      <c r="DO7560" s="81">
        <v>0</v>
      </c>
      <c r="DP7560" s="81">
        <v>3.7789300614511793E-6</v>
      </c>
      <c r="DQ7560" s="81">
        <v>3.7789300614511793E-6</v>
      </c>
      <c r="DR7560" s="81">
        <v>0</v>
      </c>
      <c r="DS7560" s="81">
        <v>3.7789300614511793E-6</v>
      </c>
      <c r="DT7560" s="81">
        <v>3.7789300614511793E-6</v>
      </c>
      <c r="DU7560" s="81">
        <v>0</v>
      </c>
      <c r="DV7560" s="81">
        <v>3.7789300614511793E-6</v>
      </c>
      <c r="DW7560" s="81">
        <v>3.7789300614511793E-6</v>
      </c>
      <c r="GE7560" s="81" t="s">
        <v>449</v>
      </c>
      <c r="GF7560" s="81" t="s">
        <v>155</v>
      </c>
      <c r="GG7560" s="81" t="s">
        <v>477</v>
      </c>
      <c r="GH7560" s="81" t="s">
        <v>452</v>
      </c>
      <c r="GI7560" s="81">
        <v>2020</v>
      </c>
      <c r="GJ7560" s="81" t="s">
        <v>201</v>
      </c>
      <c r="GK7560" s="81">
        <v>0.69641821681222327</v>
      </c>
      <c r="GL7560" s="81">
        <v>88.424520000000001</v>
      </c>
      <c r="GM7560" s="81">
        <v>2020</v>
      </c>
      <c r="GN7560" s="81" t="s">
        <v>173</v>
      </c>
      <c r="GO7560" s="81">
        <v>1.1148832299820636E-2</v>
      </c>
      <c r="GP7560" s="81">
        <v>10</v>
      </c>
      <c r="GQ7560" s="81">
        <v>0</v>
      </c>
      <c r="GR7560" s="81" t="s">
        <v>448</v>
      </c>
      <c r="GS7560" s="81">
        <v>1.1148832299820636E-2</v>
      </c>
      <c r="GT7560" s="81">
        <v>7.7642499097796058E-3</v>
      </c>
      <c r="GU7560" s="81">
        <v>0</v>
      </c>
      <c r="GV7560" s="81">
        <v>0</v>
      </c>
      <c r="GW7560" s="81">
        <v>0</v>
      </c>
      <c r="GX7560" s="81">
        <v>0</v>
      </c>
      <c r="GY7560" s="81">
        <v>0</v>
      </c>
      <c r="GZ7560" s="81">
        <v>0</v>
      </c>
    </row>
    <row r="7561" spans="98:208" x14ac:dyDescent="0.25">
      <c r="CT7561" s="81" t="s">
        <v>155</v>
      </c>
      <c r="CU7561" s="81" t="s">
        <v>509</v>
      </c>
      <c r="CV7561" s="81" t="s">
        <v>457</v>
      </c>
      <c r="CW7561" s="81">
        <v>2025</v>
      </c>
      <c r="CX7561" s="81">
        <v>0</v>
      </c>
      <c r="CY7561" s="81">
        <v>0</v>
      </c>
      <c r="CZ7561" s="81">
        <v>0</v>
      </c>
      <c r="DA7561" s="81">
        <v>0</v>
      </c>
      <c r="DB7561" s="81">
        <v>14664.637556436601</v>
      </c>
      <c r="DC7561" s="81">
        <v>233.23007680790909</v>
      </c>
      <c r="DD7561" s="81">
        <v>8896.5159934285839</v>
      </c>
      <c r="DE7561" s="81">
        <v>5534.8914862000529</v>
      </c>
      <c r="DF7561" s="81">
        <v>2.6002430136056649</v>
      </c>
      <c r="DG7561" s="81">
        <v>2.6002430136056649</v>
      </c>
      <c r="DH7561" s="81">
        <v>2.6002430136056649</v>
      </c>
      <c r="DI7561" s="81">
        <v>2.6002430136056649</v>
      </c>
      <c r="DJ7561" s="81">
        <v>1.4532988038725929E-6</v>
      </c>
      <c r="DL7561" s="81">
        <v>0</v>
      </c>
      <c r="DM7561" s="81">
        <v>3.7789300614511793E-6</v>
      </c>
      <c r="DN7561" s="81">
        <v>3.7789300614511793E-6</v>
      </c>
      <c r="DO7561" s="81">
        <v>0</v>
      </c>
      <c r="DP7561" s="81">
        <v>3.7789300614511793E-6</v>
      </c>
      <c r="DQ7561" s="81">
        <v>3.7789300614511793E-6</v>
      </c>
      <c r="DR7561" s="81">
        <v>0</v>
      </c>
      <c r="DS7561" s="81">
        <v>3.7789300614511793E-6</v>
      </c>
      <c r="DT7561" s="81">
        <v>3.7789300614511793E-6</v>
      </c>
      <c r="DU7561" s="81">
        <v>0</v>
      </c>
      <c r="DV7561" s="81">
        <v>3.7789300614511793E-6</v>
      </c>
      <c r="DW7561" s="81">
        <v>3.7789300614511793E-6</v>
      </c>
      <c r="GE7561" s="81" t="s">
        <v>449</v>
      </c>
      <c r="GF7561" s="81" t="s">
        <v>155</v>
      </c>
      <c r="GG7561" s="81" t="s">
        <v>477</v>
      </c>
      <c r="GH7561" s="81" t="s">
        <v>453</v>
      </c>
      <c r="GI7561" s="81">
        <v>2020</v>
      </c>
      <c r="GJ7561" s="81" t="s">
        <v>201</v>
      </c>
      <c r="GK7561" s="81">
        <v>3.6425060683952737E-2</v>
      </c>
      <c r="GL7561" s="81">
        <v>88.424520000000001</v>
      </c>
      <c r="GM7561" s="81">
        <v>2020</v>
      </c>
      <c r="GN7561" s="81" t="s">
        <v>173</v>
      </c>
      <c r="GO7561" s="81">
        <v>1.1148832299820636E-2</v>
      </c>
      <c r="GP7561" s="81">
        <v>10</v>
      </c>
      <c r="GQ7561" s="81">
        <v>0</v>
      </c>
      <c r="GR7561" s="81" t="s">
        <v>448</v>
      </c>
      <c r="GS7561" s="81">
        <v>1.1148832299820636E-2</v>
      </c>
      <c r="GT7561" s="81">
        <v>4.0609689307617903E-4</v>
      </c>
      <c r="GU7561" s="81">
        <v>0</v>
      </c>
      <c r="GV7561" s="81">
        <v>0</v>
      </c>
      <c r="GW7561" s="81">
        <v>0</v>
      </c>
      <c r="GX7561" s="81">
        <v>0</v>
      </c>
      <c r="GY7561" s="81">
        <v>0</v>
      </c>
      <c r="GZ7561" s="81">
        <v>0</v>
      </c>
    </row>
    <row r="7562" spans="98:208" x14ac:dyDescent="0.25">
      <c r="CT7562" s="81" t="s">
        <v>155</v>
      </c>
      <c r="CU7562" s="81" t="s">
        <v>509</v>
      </c>
      <c r="CV7562" s="81" t="s">
        <v>457</v>
      </c>
      <c r="CW7562" s="81">
        <v>2026</v>
      </c>
      <c r="CX7562" s="81">
        <v>0</v>
      </c>
      <c r="CY7562" s="81">
        <v>0</v>
      </c>
      <c r="CZ7562" s="81">
        <v>0</v>
      </c>
      <c r="DA7562" s="81">
        <v>0</v>
      </c>
      <c r="DB7562" s="81">
        <v>14664.637556436601</v>
      </c>
      <c r="DC7562" s="81">
        <v>233.23007680790909</v>
      </c>
      <c r="DD7562" s="81">
        <v>8896.5159934285839</v>
      </c>
      <c r="DE7562" s="81">
        <v>5534.8914862000529</v>
      </c>
      <c r="DF7562" s="81">
        <v>2.6002430136056649</v>
      </c>
      <c r="DG7562" s="81">
        <v>2.6002430136056649</v>
      </c>
      <c r="DH7562" s="81">
        <v>2.6002430136056649</v>
      </c>
      <c r="DI7562" s="81">
        <v>2.6002430136056649</v>
      </c>
      <c r="DJ7562" s="81">
        <v>1.4532988038725929E-6</v>
      </c>
      <c r="DL7562" s="81">
        <v>0</v>
      </c>
      <c r="DM7562" s="81">
        <v>3.7789300614511793E-6</v>
      </c>
      <c r="DN7562" s="81">
        <v>3.7789300614511793E-6</v>
      </c>
      <c r="DO7562" s="81">
        <v>0</v>
      </c>
      <c r="DP7562" s="81">
        <v>3.7789300614511793E-6</v>
      </c>
      <c r="DQ7562" s="81">
        <v>3.7789300614511793E-6</v>
      </c>
      <c r="DR7562" s="81">
        <v>0</v>
      </c>
      <c r="DS7562" s="81">
        <v>3.7789300614511793E-6</v>
      </c>
      <c r="DT7562" s="81">
        <v>3.7789300614511793E-6</v>
      </c>
      <c r="DU7562" s="81">
        <v>0</v>
      </c>
      <c r="DV7562" s="81">
        <v>3.7789300614511793E-6</v>
      </c>
      <c r="DW7562" s="81">
        <v>3.7789300614511793E-6</v>
      </c>
      <c r="GE7562" s="81" t="s">
        <v>449</v>
      </c>
      <c r="GF7562" s="81" t="s">
        <v>155</v>
      </c>
      <c r="GG7562" s="81" t="s">
        <v>477</v>
      </c>
      <c r="GH7562" s="81" t="s">
        <v>454</v>
      </c>
      <c r="GI7562" s="81">
        <v>2020</v>
      </c>
      <c r="GJ7562" s="81" t="s">
        <v>201</v>
      </c>
      <c r="GK7562" s="81">
        <v>409.22373582044048</v>
      </c>
      <c r="GL7562" s="81">
        <v>88.424520000000001</v>
      </c>
      <c r="GM7562" s="81">
        <v>2020</v>
      </c>
      <c r="GN7562" s="81" t="s">
        <v>173</v>
      </c>
      <c r="GO7562" s="81">
        <v>1.1148832299820636E-2</v>
      </c>
      <c r="GP7562" s="81">
        <v>10</v>
      </c>
      <c r="GQ7562" s="81">
        <v>0</v>
      </c>
      <c r="GR7562" s="81" t="s">
        <v>448</v>
      </c>
      <c r="GS7562" s="81">
        <v>1.1148832299820636E-2</v>
      </c>
      <c r="GT7562" s="81">
        <v>4.5623668037681941</v>
      </c>
      <c r="GU7562" s="81">
        <v>0</v>
      </c>
      <c r="GV7562" s="81">
        <v>0</v>
      </c>
      <c r="GW7562" s="81">
        <v>0</v>
      </c>
      <c r="GX7562" s="81">
        <v>0</v>
      </c>
      <c r="GY7562" s="81">
        <v>0</v>
      </c>
      <c r="GZ7562" s="81">
        <v>0</v>
      </c>
    </row>
    <row r="7563" spans="98:208" x14ac:dyDescent="0.25">
      <c r="CT7563" s="81" t="s">
        <v>155</v>
      </c>
      <c r="CU7563" s="81" t="s">
        <v>509</v>
      </c>
      <c r="CV7563" s="81" t="s">
        <v>457</v>
      </c>
      <c r="CW7563" s="81">
        <v>2027</v>
      </c>
      <c r="CX7563" s="81">
        <v>0</v>
      </c>
      <c r="CY7563" s="81">
        <v>0</v>
      </c>
      <c r="CZ7563" s="81">
        <v>0</v>
      </c>
      <c r="DA7563" s="81">
        <v>0</v>
      </c>
      <c r="DB7563" s="81">
        <v>14664.637556436601</v>
      </c>
      <c r="DC7563" s="81">
        <v>233.23007680790909</v>
      </c>
      <c r="DD7563" s="81">
        <v>8896.5159934285839</v>
      </c>
      <c r="DE7563" s="81">
        <v>5534.8914862000529</v>
      </c>
      <c r="DF7563" s="81">
        <v>2.6002430136056649</v>
      </c>
      <c r="DG7563" s="81">
        <v>2.6002430136056649</v>
      </c>
      <c r="DH7563" s="81">
        <v>2.6002430136056649</v>
      </c>
      <c r="DI7563" s="81">
        <v>2.6002430136056649</v>
      </c>
      <c r="DJ7563" s="81">
        <v>1.4532988038725929E-6</v>
      </c>
      <c r="DL7563" s="81">
        <v>0</v>
      </c>
      <c r="DM7563" s="81">
        <v>3.7789300614511793E-6</v>
      </c>
      <c r="DN7563" s="81">
        <v>3.7789300614511793E-6</v>
      </c>
      <c r="DO7563" s="81">
        <v>0</v>
      </c>
      <c r="DP7563" s="81">
        <v>3.7789300614511793E-6</v>
      </c>
      <c r="DQ7563" s="81">
        <v>3.7789300614511793E-6</v>
      </c>
      <c r="DR7563" s="81">
        <v>0</v>
      </c>
      <c r="DS7563" s="81">
        <v>3.7789300614511793E-6</v>
      </c>
      <c r="DT7563" s="81">
        <v>3.7789300614511793E-6</v>
      </c>
      <c r="DU7563" s="81">
        <v>0</v>
      </c>
      <c r="DV7563" s="81">
        <v>3.7789300614511793E-6</v>
      </c>
      <c r="DW7563" s="81">
        <v>3.7789300614511793E-6</v>
      </c>
      <c r="GE7563" s="81" t="s">
        <v>449</v>
      </c>
      <c r="GF7563" s="81" t="s">
        <v>155</v>
      </c>
      <c r="GG7563" s="81" t="s">
        <v>477</v>
      </c>
      <c r="GH7563" s="81" t="s">
        <v>455</v>
      </c>
      <c r="GI7563" s="81">
        <v>2020</v>
      </c>
      <c r="GJ7563" s="81" t="s">
        <v>201</v>
      </c>
      <c r="GK7563" s="81">
        <v>409.22373582041592</v>
      </c>
      <c r="GL7563" s="81">
        <v>88.424520000000001</v>
      </c>
      <c r="GM7563" s="81">
        <v>2020</v>
      </c>
      <c r="GN7563" s="81" t="s">
        <v>173</v>
      </c>
      <c r="GO7563" s="81">
        <v>1.1148832299820636E-2</v>
      </c>
      <c r="GP7563" s="81">
        <v>10</v>
      </c>
      <c r="GQ7563" s="81">
        <v>0</v>
      </c>
      <c r="GR7563" s="81" t="s">
        <v>448</v>
      </c>
      <c r="GS7563" s="81">
        <v>1.1148832299820636E-2</v>
      </c>
      <c r="GT7563" s="81">
        <v>4.5623668037679206</v>
      </c>
      <c r="GU7563" s="81">
        <v>0</v>
      </c>
      <c r="GV7563" s="81">
        <v>0</v>
      </c>
      <c r="GW7563" s="81">
        <v>0</v>
      </c>
      <c r="GX7563" s="81">
        <v>0</v>
      </c>
      <c r="GY7563" s="81">
        <v>0</v>
      </c>
      <c r="GZ7563" s="81">
        <v>0</v>
      </c>
    </row>
    <row r="7564" spans="98:208" x14ac:dyDescent="0.25">
      <c r="CT7564" s="81" t="s">
        <v>155</v>
      </c>
      <c r="CU7564" s="81" t="s">
        <v>509</v>
      </c>
      <c r="CV7564" s="81" t="s">
        <v>457</v>
      </c>
      <c r="CW7564" s="81">
        <v>2028</v>
      </c>
      <c r="CX7564" s="81">
        <v>0</v>
      </c>
      <c r="CY7564" s="81">
        <v>0</v>
      </c>
      <c r="CZ7564" s="81">
        <v>0</v>
      </c>
      <c r="DA7564" s="81">
        <v>0</v>
      </c>
      <c r="DB7564" s="81">
        <v>15317.990942815921</v>
      </c>
      <c r="DC7564" s="81">
        <v>247.27299216494191</v>
      </c>
      <c r="DD7564" s="81">
        <v>9287.6490955444733</v>
      </c>
      <c r="DE7564" s="81">
        <v>5783.0688551065086</v>
      </c>
      <c r="DF7564" s="81">
        <v>2.7568051219217993</v>
      </c>
      <c r="DG7564" s="81">
        <v>2.7568051219217993</v>
      </c>
      <c r="DH7564" s="81">
        <v>2.7568051219217993</v>
      </c>
      <c r="DI7564" s="81">
        <v>2.7568051219217993</v>
      </c>
      <c r="DJ7564" s="81">
        <v>1.4532988038725929E-6</v>
      </c>
      <c r="DL7564" s="81">
        <v>0</v>
      </c>
      <c r="DM7564" s="81">
        <v>4.0064615861987883E-6</v>
      </c>
      <c r="DN7564" s="81">
        <v>4.0064615861987883E-6</v>
      </c>
      <c r="DO7564" s="81">
        <v>0</v>
      </c>
      <c r="DP7564" s="81">
        <v>4.0064615861987883E-6</v>
      </c>
      <c r="DQ7564" s="81">
        <v>4.0064615861987883E-6</v>
      </c>
      <c r="DR7564" s="81">
        <v>0</v>
      </c>
      <c r="DS7564" s="81">
        <v>4.0064615861987883E-6</v>
      </c>
      <c r="DT7564" s="81">
        <v>4.0064615861987883E-6</v>
      </c>
      <c r="DU7564" s="81">
        <v>0</v>
      </c>
      <c r="DV7564" s="81">
        <v>4.0064615861987883E-6</v>
      </c>
      <c r="DW7564" s="81">
        <v>4.0064615861987883E-6</v>
      </c>
      <c r="GE7564" s="81" t="s">
        <v>449</v>
      </c>
      <c r="GF7564" s="81" t="s">
        <v>155</v>
      </c>
      <c r="GG7564" s="81" t="s">
        <v>478</v>
      </c>
      <c r="GH7564" s="81" t="s">
        <v>457</v>
      </c>
      <c r="GI7564" s="81">
        <v>2020</v>
      </c>
      <c r="GJ7564" s="81" t="s">
        <v>201</v>
      </c>
      <c r="GK7564" s="81">
        <v>222.22942162783389</v>
      </c>
      <c r="GL7564" s="81">
        <v>226.474885</v>
      </c>
      <c r="GM7564" s="81">
        <v>2020</v>
      </c>
      <c r="GN7564" s="81" t="s">
        <v>173</v>
      </c>
      <c r="GO7564" s="81">
        <v>1.1148832299820636E-2</v>
      </c>
      <c r="GP7564" s="81">
        <v>10</v>
      </c>
      <c r="GQ7564" s="81">
        <v>0</v>
      </c>
      <c r="GR7564" s="81" t="s">
        <v>448</v>
      </c>
      <c r="GS7564" s="81">
        <v>1.1148832299820636E-2</v>
      </c>
      <c r="GT7564" s="81">
        <v>2.4775985538148531</v>
      </c>
      <c r="GU7564" s="81">
        <v>0</v>
      </c>
      <c r="GV7564" s="81">
        <v>0</v>
      </c>
      <c r="GW7564" s="81">
        <v>0</v>
      </c>
      <c r="GX7564" s="81">
        <v>0</v>
      </c>
      <c r="GY7564" s="81">
        <v>0</v>
      </c>
      <c r="GZ7564" s="81">
        <v>0</v>
      </c>
    </row>
    <row r="7565" spans="98:208" x14ac:dyDescent="0.25">
      <c r="CT7565" s="81" t="s">
        <v>155</v>
      </c>
      <c r="CU7565" s="81" t="s">
        <v>509</v>
      </c>
      <c r="CV7565" s="81" t="s">
        <v>457</v>
      </c>
      <c r="CW7565" s="81">
        <v>2029</v>
      </c>
      <c r="CX7565" s="81">
        <v>0</v>
      </c>
      <c r="CY7565" s="81">
        <v>0</v>
      </c>
      <c r="CZ7565" s="81">
        <v>0</v>
      </c>
      <c r="DA7565" s="81">
        <v>0</v>
      </c>
      <c r="DB7565" s="81">
        <v>15317.990942815921</v>
      </c>
      <c r="DC7565" s="81">
        <v>247.27299216494191</v>
      </c>
      <c r="DD7565" s="81">
        <v>9287.6490955444733</v>
      </c>
      <c r="DE7565" s="81">
        <v>5783.0688551065086</v>
      </c>
      <c r="DF7565" s="81">
        <v>2.7568051219217993</v>
      </c>
      <c r="DG7565" s="81">
        <v>2.7568051219217993</v>
      </c>
      <c r="DH7565" s="81">
        <v>2.7568051219217993</v>
      </c>
      <c r="DI7565" s="81">
        <v>2.7568051219217993</v>
      </c>
      <c r="DJ7565" s="81">
        <v>1.4532988038725929E-6</v>
      </c>
      <c r="DL7565" s="81">
        <v>0</v>
      </c>
      <c r="DM7565" s="81">
        <v>4.0064615861987883E-6</v>
      </c>
      <c r="DN7565" s="81">
        <v>4.0064615861987883E-6</v>
      </c>
      <c r="DO7565" s="81">
        <v>0</v>
      </c>
      <c r="DP7565" s="81">
        <v>4.0064615861987883E-6</v>
      </c>
      <c r="DQ7565" s="81">
        <v>4.0064615861987883E-6</v>
      </c>
      <c r="DR7565" s="81">
        <v>0</v>
      </c>
      <c r="DS7565" s="81">
        <v>4.0064615861987883E-6</v>
      </c>
      <c r="DT7565" s="81">
        <v>4.0064615861987883E-6</v>
      </c>
      <c r="DU7565" s="81">
        <v>0</v>
      </c>
      <c r="DV7565" s="81">
        <v>4.0064615861987883E-6</v>
      </c>
      <c r="DW7565" s="81">
        <v>4.0064615861987883E-6</v>
      </c>
      <c r="GE7565" s="81" t="s">
        <v>449</v>
      </c>
      <c r="GF7565" s="81" t="s">
        <v>155</v>
      </c>
      <c r="GG7565" s="81" t="s">
        <v>478</v>
      </c>
      <c r="GH7565" s="81" t="s">
        <v>458</v>
      </c>
      <c r="GI7565" s="81">
        <v>2020</v>
      </c>
      <c r="GJ7565" s="81" t="s">
        <v>201</v>
      </c>
      <c r="GK7565" s="81">
        <v>222.22942162784179</v>
      </c>
      <c r="GL7565" s="81">
        <v>226.474885</v>
      </c>
      <c r="GM7565" s="81">
        <v>2020</v>
      </c>
      <c r="GN7565" s="81" t="s">
        <v>173</v>
      </c>
      <c r="GO7565" s="81">
        <v>1.1148832299820636E-2</v>
      </c>
      <c r="GP7565" s="81">
        <v>10</v>
      </c>
      <c r="GQ7565" s="81">
        <v>0</v>
      </c>
      <c r="GR7565" s="81" t="s">
        <v>448</v>
      </c>
      <c r="GS7565" s="81">
        <v>1.1148832299820636E-2</v>
      </c>
      <c r="GT7565" s="81">
        <v>2.477598553814941</v>
      </c>
      <c r="GU7565" s="81">
        <v>0</v>
      </c>
      <c r="GV7565" s="81">
        <v>0</v>
      </c>
      <c r="GW7565" s="81">
        <v>0</v>
      </c>
      <c r="GX7565" s="81">
        <v>0</v>
      </c>
      <c r="GY7565" s="81">
        <v>0</v>
      </c>
      <c r="GZ7565" s="81">
        <v>0</v>
      </c>
    </row>
    <row r="7566" spans="98:208" x14ac:dyDescent="0.25">
      <c r="CT7566" s="81" t="s">
        <v>155</v>
      </c>
      <c r="CU7566" s="81" t="s">
        <v>509</v>
      </c>
      <c r="CV7566" s="81" t="s">
        <v>457</v>
      </c>
      <c r="CW7566" s="81">
        <v>2030</v>
      </c>
      <c r="CX7566" s="81">
        <v>0</v>
      </c>
      <c r="CY7566" s="81">
        <v>0</v>
      </c>
      <c r="CZ7566" s="81">
        <v>0</v>
      </c>
      <c r="DA7566" s="81">
        <v>0</v>
      </c>
      <c r="DB7566" s="81">
        <v>15317.990942815921</v>
      </c>
      <c r="DC7566" s="81">
        <v>247.27299216494191</v>
      </c>
      <c r="DD7566" s="81">
        <v>9287.6490955444733</v>
      </c>
      <c r="DE7566" s="81">
        <v>5783.0688551065086</v>
      </c>
      <c r="DF7566" s="81">
        <v>0</v>
      </c>
      <c r="DG7566" s="81">
        <v>2.7568051219217993</v>
      </c>
      <c r="DH7566" s="81">
        <v>2.7568051219217993</v>
      </c>
      <c r="DI7566" s="81">
        <v>2.7568051219217993</v>
      </c>
      <c r="DJ7566" s="81">
        <v>1.4532988038725929E-6</v>
      </c>
      <c r="DL7566" s="81">
        <v>0</v>
      </c>
      <c r="DM7566" s="81">
        <v>0</v>
      </c>
      <c r="DN7566" s="81">
        <v>0</v>
      </c>
      <c r="DO7566" s="81">
        <v>0</v>
      </c>
      <c r="DP7566" s="81">
        <v>4.0064615861987883E-6</v>
      </c>
      <c r="DQ7566" s="81">
        <v>4.0064615861987883E-6</v>
      </c>
      <c r="DR7566" s="81">
        <v>0</v>
      </c>
      <c r="DS7566" s="81">
        <v>4.0064615861987883E-6</v>
      </c>
      <c r="DT7566" s="81">
        <v>4.0064615861987883E-6</v>
      </c>
      <c r="DU7566" s="81">
        <v>0</v>
      </c>
      <c r="DV7566" s="81">
        <v>4.0064615861987883E-6</v>
      </c>
      <c r="DW7566" s="81">
        <v>4.0064615861987883E-6</v>
      </c>
      <c r="GE7566" s="81" t="s">
        <v>449</v>
      </c>
      <c r="GF7566" s="81" t="s">
        <v>155</v>
      </c>
      <c r="GG7566" s="81" t="s">
        <v>478</v>
      </c>
      <c r="GH7566" s="81" t="s">
        <v>459</v>
      </c>
      <c r="GI7566" s="81">
        <v>2020</v>
      </c>
      <c r="GJ7566" s="81" t="s">
        <v>201</v>
      </c>
      <c r="GK7566" s="81">
        <v>0.69641821681222826</v>
      </c>
      <c r="GL7566" s="81">
        <v>226.474885</v>
      </c>
      <c r="GM7566" s="81">
        <v>2020</v>
      </c>
      <c r="GN7566" s="81" t="s">
        <v>173</v>
      </c>
      <c r="GO7566" s="81">
        <v>1.1148832299820636E-2</v>
      </c>
      <c r="GP7566" s="81">
        <v>10</v>
      </c>
      <c r="GQ7566" s="81">
        <v>0</v>
      </c>
      <c r="GR7566" s="81" t="s">
        <v>448</v>
      </c>
      <c r="GS7566" s="81">
        <v>1.1148832299820636E-2</v>
      </c>
      <c r="GT7566" s="81">
        <v>7.7642499097796613E-3</v>
      </c>
      <c r="GU7566" s="81">
        <v>0</v>
      </c>
      <c r="GV7566" s="81">
        <v>0</v>
      </c>
      <c r="GW7566" s="81">
        <v>0</v>
      </c>
      <c r="GX7566" s="81">
        <v>0</v>
      </c>
      <c r="GY7566" s="81">
        <v>0</v>
      </c>
      <c r="GZ7566" s="81">
        <v>0</v>
      </c>
    </row>
    <row r="7567" spans="98:208" x14ac:dyDescent="0.25">
      <c r="CT7567" s="81" t="s">
        <v>155</v>
      </c>
      <c r="CU7567" s="81" t="s">
        <v>509</v>
      </c>
      <c r="CV7567" s="81" t="s">
        <v>457</v>
      </c>
      <c r="CW7567" s="81">
        <v>2031</v>
      </c>
      <c r="CX7567" s="81">
        <v>0</v>
      </c>
      <c r="CY7567" s="81">
        <v>0</v>
      </c>
      <c r="CZ7567" s="81">
        <v>0</v>
      </c>
      <c r="DA7567" s="81">
        <v>0</v>
      </c>
      <c r="DB7567" s="81">
        <v>15317.990942815921</v>
      </c>
      <c r="DC7567" s="81">
        <v>247.27299216494191</v>
      </c>
      <c r="DD7567" s="81">
        <v>9287.6490955444733</v>
      </c>
      <c r="DE7567" s="81">
        <v>5783.0688551065086</v>
      </c>
      <c r="DF7567" s="81">
        <v>0</v>
      </c>
      <c r="DG7567" s="81">
        <v>0</v>
      </c>
      <c r="DH7567" s="81">
        <v>2.7568051219217993</v>
      </c>
      <c r="DI7567" s="81">
        <v>2.7568051219217993</v>
      </c>
      <c r="DJ7567" s="81">
        <v>1.4532988038725929E-6</v>
      </c>
      <c r="DL7567" s="81">
        <v>0</v>
      </c>
      <c r="DM7567" s="81">
        <v>0</v>
      </c>
      <c r="DN7567" s="81">
        <v>0</v>
      </c>
      <c r="DO7567" s="81">
        <v>0</v>
      </c>
      <c r="DP7567" s="81">
        <v>0</v>
      </c>
      <c r="DQ7567" s="81">
        <v>0</v>
      </c>
      <c r="DR7567" s="81">
        <v>0</v>
      </c>
      <c r="DS7567" s="81">
        <v>4.0064615861987883E-6</v>
      </c>
      <c r="DT7567" s="81">
        <v>4.0064615861987883E-6</v>
      </c>
      <c r="DU7567" s="81">
        <v>0</v>
      </c>
      <c r="DV7567" s="81">
        <v>4.0064615861987883E-6</v>
      </c>
      <c r="DW7567" s="81">
        <v>4.0064615861987883E-6</v>
      </c>
      <c r="GE7567" s="81" t="s">
        <v>449</v>
      </c>
      <c r="GF7567" s="81" t="s">
        <v>155</v>
      </c>
      <c r="GG7567" s="81" t="s">
        <v>478</v>
      </c>
      <c r="GH7567" s="81" t="s">
        <v>460</v>
      </c>
      <c r="GI7567" s="81">
        <v>2020</v>
      </c>
      <c r="GJ7567" s="81" t="s">
        <v>201</v>
      </c>
      <c r="GK7567" s="81">
        <v>3.6425060683954458E-2</v>
      </c>
      <c r="GL7567" s="81">
        <v>226.474885</v>
      </c>
      <c r="GM7567" s="81">
        <v>2020</v>
      </c>
      <c r="GN7567" s="81" t="s">
        <v>173</v>
      </c>
      <c r="GO7567" s="81">
        <v>1.1148832299820636E-2</v>
      </c>
      <c r="GP7567" s="81">
        <v>10</v>
      </c>
      <c r="GQ7567" s="81">
        <v>0</v>
      </c>
      <c r="GR7567" s="81" t="s">
        <v>448</v>
      </c>
      <c r="GS7567" s="81">
        <v>1.1148832299820636E-2</v>
      </c>
      <c r="GT7567" s="81">
        <v>4.0609689307619822E-4</v>
      </c>
      <c r="GU7567" s="81">
        <v>0</v>
      </c>
      <c r="GV7567" s="81">
        <v>0</v>
      </c>
      <c r="GW7567" s="81">
        <v>0</v>
      </c>
      <c r="GX7567" s="81">
        <v>0</v>
      </c>
      <c r="GY7567" s="81">
        <v>0</v>
      </c>
      <c r="GZ7567" s="81">
        <v>0</v>
      </c>
    </row>
    <row r="7568" spans="98:208" x14ac:dyDescent="0.25">
      <c r="CT7568" s="81" t="s">
        <v>155</v>
      </c>
      <c r="CU7568" s="81" t="s">
        <v>509</v>
      </c>
      <c r="CV7568" s="81" t="s">
        <v>457</v>
      </c>
      <c r="CW7568" s="81">
        <v>2032</v>
      </c>
      <c r="CX7568" s="81">
        <v>0</v>
      </c>
      <c r="CY7568" s="81">
        <v>0</v>
      </c>
      <c r="CZ7568" s="81">
        <v>0</v>
      </c>
      <c r="DA7568" s="81">
        <v>0</v>
      </c>
      <c r="DB7568" s="81">
        <v>15317.990942815921</v>
      </c>
      <c r="DC7568" s="81">
        <v>247.27299216494191</v>
      </c>
      <c r="DD7568" s="81">
        <v>9287.6490955444733</v>
      </c>
      <c r="DE7568" s="81">
        <v>5783.0688551065086</v>
      </c>
      <c r="DF7568" s="81">
        <v>0</v>
      </c>
      <c r="DG7568" s="81">
        <v>0</v>
      </c>
      <c r="DH7568" s="81">
        <v>0</v>
      </c>
      <c r="DI7568" s="81">
        <v>2.7568051219217993</v>
      </c>
      <c r="DJ7568" s="81">
        <v>1.4532988038725929E-6</v>
      </c>
      <c r="DL7568" s="81">
        <v>0</v>
      </c>
      <c r="DM7568" s="81">
        <v>0</v>
      </c>
      <c r="DN7568" s="81">
        <v>0</v>
      </c>
      <c r="DO7568" s="81">
        <v>0</v>
      </c>
      <c r="DP7568" s="81">
        <v>0</v>
      </c>
      <c r="DQ7568" s="81">
        <v>0</v>
      </c>
      <c r="DR7568" s="81">
        <v>0</v>
      </c>
      <c r="DS7568" s="81">
        <v>0</v>
      </c>
      <c r="DT7568" s="81">
        <v>0</v>
      </c>
      <c r="DU7568" s="81">
        <v>0</v>
      </c>
      <c r="DV7568" s="81">
        <v>4.0064615861987883E-6</v>
      </c>
      <c r="DW7568" s="81">
        <v>4.0064615861987883E-6</v>
      </c>
      <c r="GE7568" s="81" t="s">
        <v>449</v>
      </c>
      <c r="GF7568" s="81" t="s">
        <v>155</v>
      </c>
      <c r="GG7568" s="81" t="s">
        <v>478</v>
      </c>
      <c r="GH7568" s="81" t="s">
        <v>461</v>
      </c>
      <c r="GI7568" s="81">
        <v>2020</v>
      </c>
      <c r="GJ7568" s="81" t="s">
        <v>201</v>
      </c>
      <c r="GK7568" s="81">
        <v>222.2294216278311</v>
      </c>
      <c r="GL7568" s="81">
        <v>226.474885</v>
      </c>
      <c r="GM7568" s="81">
        <v>2020</v>
      </c>
      <c r="GN7568" s="81" t="s">
        <v>173</v>
      </c>
      <c r="GO7568" s="81">
        <v>1.1148832299820636E-2</v>
      </c>
      <c r="GP7568" s="81">
        <v>10</v>
      </c>
      <c r="GQ7568" s="81">
        <v>0</v>
      </c>
      <c r="GR7568" s="81" t="s">
        <v>448</v>
      </c>
      <c r="GS7568" s="81">
        <v>1.1148832299820636E-2</v>
      </c>
      <c r="GT7568" s="81">
        <v>2.477598553814822</v>
      </c>
      <c r="GU7568" s="81">
        <v>0</v>
      </c>
      <c r="GV7568" s="81">
        <v>0</v>
      </c>
      <c r="GW7568" s="81">
        <v>0</v>
      </c>
      <c r="GX7568" s="81">
        <v>0</v>
      </c>
      <c r="GY7568" s="81">
        <v>0</v>
      </c>
      <c r="GZ7568" s="81">
        <v>0</v>
      </c>
    </row>
    <row r="7569" spans="98:208" x14ac:dyDescent="0.25">
      <c r="CT7569" s="81" t="s">
        <v>155</v>
      </c>
      <c r="CU7569" s="81" t="s">
        <v>509</v>
      </c>
      <c r="CV7569" s="81" t="s">
        <v>458</v>
      </c>
      <c r="CW7569" s="81">
        <v>2020</v>
      </c>
      <c r="CX7569" s="81">
        <v>0</v>
      </c>
      <c r="CY7569" s="81">
        <v>0</v>
      </c>
      <c r="CZ7569" s="81">
        <v>0</v>
      </c>
      <c r="DA7569" s="81">
        <v>0</v>
      </c>
      <c r="DB7569" s="81">
        <v>8807.9522308757496</v>
      </c>
      <c r="DC7569" s="81">
        <v>222.22942162781931</v>
      </c>
      <c r="DD7569" s="81">
        <v>8585.7228092479309</v>
      </c>
      <c r="DE7569" s="81">
        <v>0</v>
      </c>
      <c r="DF7569" s="81">
        <v>2.4775985538146905</v>
      </c>
      <c r="DG7569" s="81">
        <v>0</v>
      </c>
      <c r="DH7569" s="81">
        <v>0</v>
      </c>
      <c r="DI7569" s="81">
        <v>0</v>
      </c>
      <c r="DJ7569" s="81">
        <v>1.4532988038725929E-6</v>
      </c>
      <c r="DL7569" s="81">
        <v>0</v>
      </c>
      <c r="DM7569" s="81">
        <v>3.6006910147353558E-6</v>
      </c>
      <c r="DN7569" s="81">
        <v>3.6006910147353558E-6</v>
      </c>
      <c r="DO7569" s="81">
        <v>0</v>
      </c>
      <c r="DP7569" s="81">
        <v>0</v>
      </c>
      <c r="DQ7569" s="81">
        <v>0</v>
      </c>
      <c r="DR7569" s="81">
        <v>0</v>
      </c>
      <c r="DS7569" s="81">
        <v>0</v>
      </c>
      <c r="DT7569" s="81">
        <v>0</v>
      </c>
      <c r="DU7569" s="81">
        <v>0</v>
      </c>
      <c r="DV7569" s="81">
        <v>0</v>
      </c>
      <c r="DW7569" s="81">
        <v>0</v>
      </c>
      <c r="GE7569" s="81" t="s">
        <v>449</v>
      </c>
      <c r="GF7569" s="81" t="s">
        <v>155</v>
      </c>
      <c r="GG7569" s="81" t="s">
        <v>478</v>
      </c>
      <c r="GH7569" s="81" t="s">
        <v>451</v>
      </c>
      <c r="GI7569" s="81">
        <v>2020</v>
      </c>
      <c r="GJ7569" s="81" t="s">
        <v>201</v>
      </c>
      <c r="GK7569" s="81">
        <v>222.22942162783389</v>
      </c>
      <c r="GL7569" s="81">
        <v>226.474885</v>
      </c>
      <c r="GM7569" s="81">
        <v>2020</v>
      </c>
      <c r="GN7569" s="81" t="s">
        <v>173</v>
      </c>
      <c r="GO7569" s="81">
        <v>1.1148832299820636E-2</v>
      </c>
      <c r="GP7569" s="81">
        <v>10</v>
      </c>
      <c r="GQ7569" s="81">
        <v>0</v>
      </c>
      <c r="GR7569" s="81" t="s">
        <v>448</v>
      </c>
      <c r="GS7569" s="81">
        <v>1.1148832299820636E-2</v>
      </c>
      <c r="GT7569" s="81">
        <v>2.4775985538148531</v>
      </c>
      <c r="GU7569" s="81">
        <v>0</v>
      </c>
      <c r="GV7569" s="81">
        <v>0</v>
      </c>
      <c r="GW7569" s="81">
        <v>0</v>
      </c>
      <c r="GX7569" s="81">
        <v>0</v>
      </c>
      <c r="GY7569" s="81">
        <v>0</v>
      </c>
      <c r="GZ7569" s="81">
        <v>0</v>
      </c>
    </row>
    <row r="7570" spans="98:208" x14ac:dyDescent="0.25">
      <c r="CT7570" s="81" t="s">
        <v>155</v>
      </c>
      <c r="CU7570" s="81" t="s">
        <v>509</v>
      </c>
      <c r="CV7570" s="81" t="s">
        <v>458</v>
      </c>
      <c r="CW7570" s="81">
        <v>2021</v>
      </c>
      <c r="CX7570" s="81">
        <v>0</v>
      </c>
      <c r="CY7570" s="81">
        <v>0</v>
      </c>
      <c r="CZ7570" s="81">
        <v>0</v>
      </c>
      <c r="DA7570" s="81">
        <v>0</v>
      </c>
      <c r="DB7570" s="81">
        <v>8807.9522308757496</v>
      </c>
      <c r="DC7570" s="81">
        <v>222.22942162781931</v>
      </c>
      <c r="DD7570" s="81">
        <v>8585.7228092479309</v>
      </c>
      <c r="DE7570" s="81">
        <v>0</v>
      </c>
      <c r="DF7570" s="81">
        <v>2.4775985538146905</v>
      </c>
      <c r="DG7570" s="81">
        <v>2.4775985538146905</v>
      </c>
      <c r="DH7570" s="81">
        <v>0</v>
      </c>
      <c r="DI7570" s="81">
        <v>0</v>
      </c>
      <c r="DJ7570" s="81">
        <v>1.4532988038725929E-6</v>
      </c>
      <c r="DL7570" s="81">
        <v>0</v>
      </c>
      <c r="DM7570" s="81">
        <v>3.6006910147353558E-6</v>
      </c>
      <c r="DN7570" s="81">
        <v>3.6006910147353558E-6</v>
      </c>
      <c r="DO7570" s="81">
        <v>0</v>
      </c>
      <c r="DP7570" s="81">
        <v>3.6006910147353558E-6</v>
      </c>
      <c r="DQ7570" s="81">
        <v>3.6006910147353558E-6</v>
      </c>
      <c r="DR7570" s="81">
        <v>0</v>
      </c>
      <c r="DS7570" s="81">
        <v>0</v>
      </c>
      <c r="DT7570" s="81">
        <v>0</v>
      </c>
      <c r="DU7570" s="81">
        <v>0</v>
      </c>
      <c r="DV7570" s="81">
        <v>0</v>
      </c>
      <c r="DW7570" s="81">
        <v>0</v>
      </c>
      <c r="GE7570" s="81" t="s">
        <v>449</v>
      </c>
      <c r="GF7570" s="81" t="s">
        <v>155</v>
      </c>
      <c r="GG7570" s="81" t="s">
        <v>478</v>
      </c>
      <c r="GH7570" s="81" t="s">
        <v>452</v>
      </c>
      <c r="GI7570" s="81">
        <v>2020</v>
      </c>
      <c r="GJ7570" s="81" t="s">
        <v>201</v>
      </c>
      <c r="GK7570" s="81">
        <v>0.69641821681222926</v>
      </c>
      <c r="GL7570" s="81">
        <v>226.474885</v>
      </c>
      <c r="GM7570" s="81">
        <v>2020</v>
      </c>
      <c r="GN7570" s="81" t="s">
        <v>173</v>
      </c>
      <c r="GO7570" s="81">
        <v>1.1148832299820636E-2</v>
      </c>
      <c r="GP7570" s="81">
        <v>10</v>
      </c>
      <c r="GQ7570" s="81">
        <v>0</v>
      </c>
      <c r="GR7570" s="81" t="s">
        <v>448</v>
      </c>
      <c r="GS7570" s="81">
        <v>1.1148832299820636E-2</v>
      </c>
      <c r="GT7570" s="81">
        <v>7.7642499097796726E-3</v>
      </c>
      <c r="GU7570" s="81">
        <v>0</v>
      </c>
      <c r="GV7570" s="81">
        <v>0</v>
      </c>
      <c r="GW7570" s="81">
        <v>0</v>
      </c>
      <c r="GX7570" s="81">
        <v>0</v>
      </c>
      <c r="GY7570" s="81">
        <v>0</v>
      </c>
      <c r="GZ7570" s="81">
        <v>0</v>
      </c>
    </row>
    <row r="7571" spans="98:208" x14ac:dyDescent="0.25">
      <c r="CT7571" s="81" t="s">
        <v>155</v>
      </c>
      <c r="CU7571" s="81" t="s">
        <v>509</v>
      </c>
      <c r="CV7571" s="81" t="s">
        <v>458</v>
      </c>
      <c r="CW7571" s="81">
        <v>2022</v>
      </c>
      <c r="CX7571" s="81">
        <v>0</v>
      </c>
      <c r="CY7571" s="81">
        <v>0</v>
      </c>
      <c r="CZ7571" s="81">
        <v>0</v>
      </c>
      <c r="DA7571" s="81">
        <v>0</v>
      </c>
      <c r="DB7571" s="81">
        <v>8807.9522308757496</v>
      </c>
      <c r="DC7571" s="81">
        <v>222.22942162781931</v>
      </c>
      <c r="DD7571" s="81">
        <v>8585.7228092479309</v>
      </c>
      <c r="DE7571" s="81">
        <v>0</v>
      </c>
      <c r="DF7571" s="81">
        <v>2.4775985538146905</v>
      </c>
      <c r="DG7571" s="81">
        <v>2.4775985538146905</v>
      </c>
      <c r="DH7571" s="81">
        <v>2.4775985538146905</v>
      </c>
      <c r="DI7571" s="81">
        <v>0</v>
      </c>
      <c r="DJ7571" s="81">
        <v>1.4532988038725929E-6</v>
      </c>
      <c r="DL7571" s="81">
        <v>0</v>
      </c>
      <c r="DM7571" s="81">
        <v>3.6006910147353558E-6</v>
      </c>
      <c r="DN7571" s="81">
        <v>3.6006910147353558E-6</v>
      </c>
      <c r="DO7571" s="81">
        <v>0</v>
      </c>
      <c r="DP7571" s="81">
        <v>3.6006910147353558E-6</v>
      </c>
      <c r="DQ7571" s="81">
        <v>3.6006910147353558E-6</v>
      </c>
      <c r="DR7571" s="81">
        <v>0</v>
      </c>
      <c r="DS7571" s="81">
        <v>3.6006910147353558E-6</v>
      </c>
      <c r="DT7571" s="81">
        <v>3.6006910147353558E-6</v>
      </c>
      <c r="DU7571" s="81">
        <v>0</v>
      </c>
      <c r="DV7571" s="81">
        <v>0</v>
      </c>
      <c r="DW7571" s="81">
        <v>0</v>
      </c>
      <c r="GE7571" s="81" t="s">
        <v>449</v>
      </c>
      <c r="GF7571" s="81" t="s">
        <v>155</v>
      </c>
      <c r="GG7571" s="81" t="s">
        <v>478</v>
      </c>
      <c r="GH7571" s="81" t="s">
        <v>453</v>
      </c>
      <c r="GI7571" s="81">
        <v>2020</v>
      </c>
      <c r="GJ7571" s="81" t="s">
        <v>201</v>
      </c>
      <c r="GK7571" s="81">
        <v>3.6425060683954347E-2</v>
      </c>
      <c r="GL7571" s="81">
        <v>226.474885</v>
      </c>
      <c r="GM7571" s="81">
        <v>2020</v>
      </c>
      <c r="GN7571" s="81" t="s">
        <v>173</v>
      </c>
      <c r="GO7571" s="81">
        <v>1.1148832299820636E-2</v>
      </c>
      <c r="GP7571" s="81">
        <v>10</v>
      </c>
      <c r="GQ7571" s="81">
        <v>0</v>
      </c>
      <c r="GR7571" s="81" t="s">
        <v>448</v>
      </c>
      <c r="GS7571" s="81">
        <v>1.1148832299820636E-2</v>
      </c>
      <c r="GT7571" s="81">
        <v>4.0609689307619698E-4</v>
      </c>
      <c r="GU7571" s="81">
        <v>0</v>
      </c>
      <c r="GV7571" s="81">
        <v>0</v>
      </c>
      <c r="GW7571" s="81">
        <v>0</v>
      </c>
      <c r="GX7571" s="81">
        <v>0</v>
      </c>
      <c r="GY7571" s="81">
        <v>0</v>
      </c>
      <c r="GZ7571" s="81">
        <v>0</v>
      </c>
    </row>
    <row r="7572" spans="98:208" x14ac:dyDescent="0.25">
      <c r="CT7572" s="81" t="s">
        <v>155</v>
      </c>
      <c r="CU7572" s="81" t="s">
        <v>509</v>
      </c>
      <c r="CV7572" s="81" t="s">
        <v>458</v>
      </c>
      <c r="CW7572" s="81">
        <v>2023</v>
      </c>
      <c r="CX7572" s="81">
        <v>0</v>
      </c>
      <c r="CY7572" s="81">
        <v>0</v>
      </c>
      <c r="CZ7572" s="81">
        <v>0</v>
      </c>
      <c r="DA7572" s="81">
        <v>0</v>
      </c>
      <c r="DB7572" s="81">
        <v>9129.7460702364915</v>
      </c>
      <c r="DC7572" s="81">
        <v>233.23007680790909</v>
      </c>
      <c r="DD7572" s="81">
        <v>8896.5159934285839</v>
      </c>
      <c r="DE7572" s="81">
        <v>0</v>
      </c>
      <c r="DF7572" s="81">
        <v>2.6002430136056649</v>
      </c>
      <c r="DG7572" s="81">
        <v>2.6002430136056649</v>
      </c>
      <c r="DH7572" s="81">
        <v>2.6002430136056649</v>
      </c>
      <c r="DI7572" s="81">
        <v>2.6002430136056649</v>
      </c>
      <c r="DJ7572" s="81">
        <v>1.4532988038725929E-6</v>
      </c>
      <c r="DL7572" s="81">
        <v>0</v>
      </c>
      <c r="DM7572" s="81">
        <v>3.7789300614511793E-6</v>
      </c>
      <c r="DN7572" s="81">
        <v>3.7789300614511793E-6</v>
      </c>
      <c r="DO7572" s="81">
        <v>0</v>
      </c>
      <c r="DP7572" s="81">
        <v>3.7789300614511793E-6</v>
      </c>
      <c r="DQ7572" s="81">
        <v>3.7789300614511793E-6</v>
      </c>
      <c r="DR7572" s="81">
        <v>0</v>
      </c>
      <c r="DS7572" s="81">
        <v>3.7789300614511793E-6</v>
      </c>
      <c r="DT7572" s="81">
        <v>3.7789300614511793E-6</v>
      </c>
      <c r="DU7572" s="81">
        <v>0</v>
      </c>
      <c r="DV7572" s="81">
        <v>3.7789300614511793E-6</v>
      </c>
      <c r="DW7572" s="81">
        <v>3.7789300614511793E-6</v>
      </c>
      <c r="GE7572" s="81" t="s">
        <v>449</v>
      </c>
      <c r="GF7572" s="81" t="s">
        <v>155</v>
      </c>
      <c r="GG7572" s="81" t="s">
        <v>478</v>
      </c>
      <c r="GH7572" s="81" t="s">
        <v>454</v>
      </c>
      <c r="GI7572" s="81">
        <v>2020</v>
      </c>
      <c r="GJ7572" s="81" t="s">
        <v>201</v>
      </c>
      <c r="GK7572" s="81">
        <v>409.22373582044048</v>
      </c>
      <c r="GL7572" s="81">
        <v>226.474885</v>
      </c>
      <c r="GM7572" s="81">
        <v>2020</v>
      </c>
      <c r="GN7572" s="81" t="s">
        <v>173</v>
      </c>
      <c r="GO7572" s="81">
        <v>1.1148832299820636E-2</v>
      </c>
      <c r="GP7572" s="81">
        <v>10</v>
      </c>
      <c r="GQ7572" s="81">
        <v>0</v>
      </c>
      <c r="GR7572" s="81" t="s">
        <v>448</v>
      </c>
      <c r="GS7572" s="81">
        <v>1.1148832299820636E-2</v>
      </c>
      <c r="GT7572" s="81">
        <v>4.5623668037681941</v>
      </c>
      <c r="GU7572" s="81">
        <v>0</v>
      </c>
      <c r="GV7572" s="81">
        <v>0</v>
      </c>
      <c r="GW7572" s="81">
        <v>0</v>
      </c>
      <c r="GX7572" s="81">
        <v>0</v>
      </c>
      <c r="GY7572" s="81">
        <v>0</v>
      </c>
      <c r="GZ7572" s="81">
        <v>0</v>
      </c>
    </row>
    <row r="7573" spans="98:208" x14ac:dyDescent="0.25">
      <c r="CT7573" s="81" t="s">
        <v>155</v>
      </c>
      <c r="CU7573" s="81" t="s">
        <v>509</v>
      </c>
      <c r="CV7573" s="81" t="s">
        <v>458</v>
      </c>
      <c r="CW7573" s="81">
        <v>2024</v>
      </c>
      <c r="CX7573" s="81">
        <v>0</v>
      </c>
      <c r="CY7573" s="81">
        <v>0</v>
      </c>
      <c r="CZ7573" s="81">
        <v>0</v>
      </c>
      <c r="DA7573" s="81">
        <v>0</v>
      </c>
      <c r="DB7573" s="81">
        <v>9129.7460702364915</v>
      </c>
      <c r="DC7573" s="81">
        <v>233.23007680790909</v>
      </c>
      <c r="DD7573" s="81">
        <v>8896.5159934285839</v>
      </c>
      <c r="DE7573" s="81">
        <v>0</v>
      </c>
      <c r="DF7573" s="81">
        <v>2.6002430136056649</v>
      </c>
      <c r="DG7573" s="81">
        <v>2.6002430136056649</v>
      </c>
      <c r="DH7573" s="81">
        <v>2.6002430136056649</v>
      </c>
      <c r="DI7573" s="81">
        <v>2.6002430136056649</v>
      </c>
      <c r="DJ7573" s="81">
        <v>1.4532988038725929E-6</v>
      </c>
      <c r="DL7573" s="81">
        <v>0</v>
      </c>
      <c r="DM7573" s="81">
        <v>3.7789300614511793E-6</v>
      </c>
      <c r="DN7573" s="81">
        <v>3.7789300614511793E-6</v>
      </c>
      <c r="DO7573" s="81">
        <v>0</v>
      </c>
      <c r="DP7573" s="81">
        <v>3.7789300614511793E-6</v>
      </c>
      <c r="DQ7573" s="81">
        <v>3.7789300614511793E-6</v>
      </c>
      <c r="DR7573" s="81">
        <v>0</v>
      </c>
      <c r="DS7573" s="81">
        <v>3.7789300614511793E-6</v>
      </c>
      <c r="DT7573" s="81">
        <v>3.7789300614511793E-6</v>
      </c>
      <c r="DU7573" s="81">
        <v>0</v>
      </c>
      <c r="DV7573" s="81">
        <v>3.7789300614511793E-6</v>
      </c>
      <c r="DW7573" s="81">
        <v>3.7789300614511793E-6</v>
      </c>
      <c r="GE7573" s="81" t="s">
        <v>449</v>
      </c>
      <c r="GF7573" s="81" t="s">
        <v>155</v>
      </c>
      <c r="GG7573" s="81" t="s">
        <v>478</v>
      </c>
      <c r="GH7573" s="81" t="s">
        <v>455</v>
      </c>
      <c r="GI7573" s="81">
        <v>2020</v>
      </c>
      <c r="GJ7573" s="81" t="s">
        <v>201</v>
      </c>
      <c r="GK7573" s="81">
        <v>409.22373582039609</v>
      </c>
      <c r="GL7573" s="81">
        <v>226.474885</v>
      </c>
      <c r="GM7573" s="81">
        <v>2020</v>
      </c>
      <c r="GN7573" s="81" t="s">
        <v>173</v>
      </c>
      <c r="GO7573" s="81">
        <v>1.1148832299820636E-2</v>
      </c>
      <c r="GP7573" s="81">
        <v>10</v>
      </c>
      <c r="GQ7573" s="81">
        <v>0</v>
      </c>
      <c r="GR7573" s="81" t="s">
        <v>448</v>
      </c>
      <c r="GS7573" s="81">
        <v>1.1148832299820636E-2</v>
      </c>
      <c r="GT7573" s="81">
        <v>4.5623668037676985</v>
      </c>
      <c r="GU7573" s="81">
        <v>0</v>
      </c>
      <c r="GV7573" s="81">
        <v>0</v>
      </c>
      <c r="GW7573" s="81">
        <v>0</v>
      </c>
      <c r="GX7573" s="81">
        <v>0</v>
      </c>
      <c r="GY7573" s="81">
        <v>0</v>
      </c>
      <c r="GZ7573" s="81">
        <v>0</v>
      </c>
    </row>
    <row r="7574" spans="98:208" x14ac:dyDescent="0.25">
      <c r="CT7574" s="81" t="s">
        <v>155</v>
      </c>
      <c r="CU7574" s="81" t="s">
        <v>509</v>
      </c>
      <c r="CV7574" s="81" t="s">
        <v>458</v>
      </c>
      <c r="CW7574" s="81">
        <v>2025</v>
      </c>
      <c r="CX7574" s="81">
        <v>0</v>
      </c>
      <c r="CY7574" s="81">
        <v>0</v>
      </c>
      <c r="CZ7574" s="81">
        <v>0</v>
      </c>
      <c r="DA7574" s="81">
        <v>0</v>
      </c>
      <c r="DB7574" s="81">
        <v>9129.7460702364915</v>
      </c>
      <c r="DC7574" s="81">
        <v>233.23007680790909</v>
      </c>
      <c r="DD7574" s="81">
        <v>8896.5159934285839</v>
      </c>
      <c r="DE7574" s="81">
        <v>0</v>
      </c>
      <c r="DF7574" s="81">
        <v>2.6002430136056649</v>
      </c>
      <c r="DG7574" s="81">
        <v>2.6002430136056649</v>
      </c>
      <c r="DH7574" s="81">
        <v>2.6002430136056649</v>
      </c>
      <c r="DI7574" s="81">
        <v>2.6002430136056649</v>
      </c>
      <c r="DJ7574" s="81">
        <v>1.4532988038725929E-6</v>
      </c>
      <c r="DL7574" s="81">
        <v>0</v>
      </c>
      <c r="DM7574" s="81">
        <v>3.7789300614511793E-6</v>
      </c>
      <c r="DN7574" s="81">
        <v>3.7789300614511793E-6</v>
      </c>
      <c r="DO7574" s="81">
        <v>0</v>
      </c>
      <c r="DP7574" s="81">
        <v>3.7789300614511793E-6</v>
      </c>
      <c r="DQ7574" s="81">
        <v>3.7789300614511793E-6</v>
      </c>
      <c r="DR7574" s="81">
        <v>0</v>
      </c>
      <c r="DS7574" s="81">
        <v>3.7789300614511793E-6</v>
      </c>
      <c r="DT7574" s="81">
        <v>3.7789300614511793E-6</v>
      </c>
      <c r="DU7574" s="81">
        <v>0</v>
      </c>
      <c r="DV7574" s="81">
        <v>3.7789300614511793E-6</v>
      </c>
      <c r="DW7574" s="81">
        <v>3.7789300614511793E-6</v>
      </c>
      <c r="GE7574" s="81" t="s">
        <v>449</v>
      </c>
      <c r="GF7574" s="81" t="s">
        <v>155</v>
      </c>
      <c r="GG7574" s="81" t="s">
        <v>479</v>
      </c>
      <c r="GH7574" s="81" t="s">
        <v>457</v>
      </c>
      <c r="GI7574" s="81">
        <v>2020</v>
      </c>
      <c r="GJ7574" s="81" t="s">
        <v>201</v>
      </c>
      <c r="GK7574" s="81">
        <v>222.22942162785611</v>
      </c>
      <c r="GL7574" s="81">
        <v>280.23087399999997</v>
      </c>
      <c r="GM7574" s="81">
        <v>2020</v>
      </c>
      <c r="GN7574" s="81" t="s">
        <v>173</v>
      </c>
      <c r="GO7574" s="81">
        <v>1.1148832299820636E-2</v>
      </c>
      <c r="GP7574" s="81">
        <v>10</v>
      </c>
      <c r="GQ7574" s="81">
        <v>0</v>
      </c>
      <c r="GR7574" s="81" t="s">
        <v>448</v>
      </c>
      <c r="GS7574" s="81">
        <v>1.1148832299820636E-2</v>
      </c>
      <c r="GT7574" s="81">
        <v>2.4775985538151009</v>
      </c>
      <c r="GU7574" s="81">
        <v>0</v>
      </c>
      <c r="GV7574" s="81">
        <v>0</v>
      </c>
      <c r="GW7574" s="81">
        <v>0</v>
      </c>
      <c r="GX7574" s="81">
        <v>0</v>
      </c>
      <c r="GY7574" s="81">
        <v>0</v>
      </c>
      <c r="GZ7574" s="81">
        <v>0</v>
      </c>
    </row>
    <row r="7575" spans="98:208" x14ac:dyDescent="0.25">
      <c r="CT7575" s="81" t="s">
        <v>155</v>
      </c>
      <c r="CU7575" s="81" t="s">
        <v>509</v>
      </c>
      <c r="CV7575" s="81" t="s">
        <v>458</v>
      </c>
      <c r="CW7575" s="81">
        <v>2026</v>
      </c>
      <c r="CX7575" s="81">
        <v>0</v>
      </c>
      <c r="CY7575" s="81">
        <v>0</v>
      </c>
      <c r="CZ7575" s="81">
        <v>0</v>
      </c>
      <c r="DA7575" s="81">
        <v>0</v>
      </c>
      <c r="DB7575" s="81">
        <v>9129.7460702364915</v>
      </c>
      <c r="DC7575" s="81">
        <v>233.23007680790909</v>
      </c>
      <c r="DD7575" s="81">
        <v>8896.5159934285839</v>
      </c>
      <c r="DE7575" s="81">
        <v>0</v>
      </c>
      <c r="DF7575" s="81">
        <v>2.6002430136056649</v>
      </c>
      <c r="DG7575" s="81">
        <v>2.6002430136056649</v>
      </c>
      <c r="DH7575" s="81">
        <v>2.6002430136056649</v>
      </c>
      <c r="DI7575" s="81">
        <v>2.6002430136056649</v>
      </c>
      <c r="DJ7575" s="81">
        <v>1.4532988038725929E-6</v>
      </c>
      <c r="DL7575" s="81">
        <v>0</v>
      </c>
      <c r="DM7575" s="81">
        <v>3.7789300614511793E-6</v>
      </c>
      <c r="DN7575" s="81">
        <v>3.7789300614511793E-6</v>
      </c>
      <c r="DO7575" s="81">
        <v>0</v>
      </c>
      <c r="DP7575" s="81">
        <v>3.7789300614511793E-6</v>
      </c>
      <c r="DQ7575" s="81">
        <v>3.7789300614511793E-6</v>
      </c>
      <c r="DR7575" s="81">
        <v>0</v>
      </c>
      <c r="DS7575" s="81">
        <v>3.7789300614511793E-6</v>
      </c>
      <c r="DT7575" s="81">
        <v>3.7789300614511793E-6</v>
      </c>
      <c r="DU7575" s="81">
        <v>0</v>
      </c>
      <c r="DV7575" s="81">
        <v>3.7789300614511793E-6</v>
      </c>
      <c r="DW7575" s="81">
        <v>3.7789300614511793E-6</v>
      </c>
      <c r="GE7575" s="81" t="s">
        <v>449</v>
      </c>
      <c r="GF7575" s="81" t="s">
        <v>155</v>
      </c>
      <c r="GG7575" s="81" t="s">
        <v>479</v>
      </c>
      <c r="GH7575" s="81" t="s">
        <v>458</v>
      </c>
      <c r="GI7575" s="81">
        <v>2020</v>
      </c>
      <c r="GJ7575" s="81" t="s">
        <v>201</v>
      </c>
      <c r="GK7575" s="81">
        <v>222.22942162784491</v>
      </c>
      <c r="GL7575" s="81">
        <v>280.23087399999997</v>
      </c>
      <c r="GM7575" s="81">
        <v>2020</v>
      </c>
      <c r="GN7575" s="81" t="s">
        <v>173</v>
      </c>
      <c r="GO7575" s="81">
        <v>1.1148832299820636E-2</v>
      </c>
      <c r="GP7575" s="81">
        <v>10</v>
      </c>
      <c r="GQ7575" s="81">
        <v>0</v>
      </c>
      <c r="GR7575" s="81" t="s">
        <v>448</v>
      </c>
      <c r="GS7575" s="81">
        <v>1.1148832299820636E-2</v>
      </c>
      <c r="GT7575" s="81">
        <v>2.4775985538149761</v>
      </c>
      <c r="GU7575" s="81">
        <v>0</v>
      </c>
      <c r="GV7575" s="81">
        <v>0</v>
      </c>
      <c r="GW7575" s="81">
        <v>0</v>
      </c>
      <c r="GX7575" s="81">
        <v>0</v>
      </c>
      <c r="GY7575" s="81">
        <v>0</v>
      </c>
      <c r="GZ7575" s="81">
        <v>0</v>
      </c>
    </row>
    <row r="7576" spans="98:208" x14ac:dyDescent="0.25">
      <c r="CT7576" s="81" t="s">
        <v>155</v>
      </c>
      <c r="CU7576" s="81" t="s">
        <v>509</v>
      </c>
      <c r="CV7576" s="81" t="s">
        <v>458</v>
      </c>
      <c r="CW7576" s="81">
        <v>2027</v>
      </c>
      <c r="CX7576" s="81">
        <v>0</v>
      </c>
      <c r="CY7576" s="81">
        <v>0</v>
      </c>
      <c r="CZ7576" s="81">
        <v>0</v>
      </c>
      <c r="DA7576" s="81">
        <v>0</v>
      </c>
      <c r="DB7576" s="81">
        <v>9129.7460702364915</v>
      </c>
      <c r="DC7576" s="81">
        <v>233.23007680790909</v>
      </c>
      <c r="DD7576" s="81">
        <v>8896.5159934285839</v>
      </c>
      <c r="DE7576" s="81">
        <v>0</v>
      </c>
      <c r="DF7576" s="81">
        <v>2.6002430136056649</v>
      </c>
      <c r="DG7576" s="81">
        <v>2.6002430136056649</v>
      </c>
      <c r="DH7576" s="81">
        <v>2.6002430136056649</v>
      </c>
      <c r="DI7576" s="81">
        <v>2.6002430136056649</v>
      </c>
      <c r="DJ7576" s="81">
        <v>1.4532988038725929E-6</v>
      </c>
      <c r="DL7576" s="81">
        <v>0</v>
      </c>
      <c r="DM7576" s="81">
        <v>3.7789300614511793E-6</v>
      </c>
      <c r="DN7576" s="81">
        <v>3.7789300614511793E-6</v>
      </c>
      <c r="DO7576" s="81">
        <v>0</v>
      </c>
      <c r="DP7576" s="81">
        <v>3.7789300614511793E-6</v>
      </c>
      <c r="DQ7576" s="81">
        <v>3.7789300614511793E-6</v>
      </c>
      <c r="DR7576" s="81">
        <v>0</v>
      </c>
      <c r="DS7576" s="81">
        <v>3.7789300614511793E-6</v>
      </c>
      <c r="DT7576" s="81">
        <v>3.7789300614511793E-6</v>
      </c>
      <c r="DU7576" s="81">
        <v>0</v>
      </c>
      <c r="DV7576" s="81">
        <v>3.7789300614511793E-6</v>
      </c>
      <c r="DW7576" s="81">
        <v>3.7789300614511793E-6</v>
      </c>
      <c r="GE7576" s="81" t="s">
        <v>449</v>
      </c>
      <c r="GF7576" s="81" t="s">
        <v>155</v>
      </c>
      <c r="GG7576" s="81" t="s">
        <v>479</v>
      </c>
      <c r="GH7576" s="81" t="s">
        <v>459</v>
      </c>
      <c r="GI7576" s="81">
        <v>2020</v>
      </c>
      <c r="GJ7576" s="81" t="s">
        <v>201</v>
      </c>
      <c r="GK7576" s="81">
        <v>0.69641821681223282</v>
      </c>
      <c r="GL7576" s="81">
        <v>280.23087399999997</v>
      </c>
      <c r="GM7576" s="81">
        <v>2020</v>
      </c>
      <c r="GN7576" s="81" t="s">
        <v>173</v>
      </c>
      <c r="GO7576" s="81">
        <v>1.1148832299820636E-2</v>
      </c>
      <c r="GP7576" s="81">
        <v>10</v>
      </c>
      <c r="GQ7576" s="81">
        <v>0</v>
      </c>
      <c r="GR7576" s="81" t="s">
        <v>448</v>
      </c>
      <c r="GS7576" s="81">
        <v>1.1148832299820636E-2</v>
      </c>
      <c r="GT7576" s="81">
        <v>7.7642499097797116E-3</v>
      </c>
      <c r="GU7576" s="81">
        <v>0</v>
      </c>
      <c r="GV7576" s="81">
        <v>0</v>
      </c>
      <c r="GW7576" s="81">
        <v>0</v>
      </c>
      <c r="GX7576" s="81">
        <v>0</v>
      </c>
      <c r="GY7576" s="81">
        <v>0</v>
      </c>
      <c r="GZ7576" s="81">
        <v>0</v>
      </c>
    </row>
    <row r="7577" spans="98:208" x14ac:dyDescent="0.25">
      <c r="CT7577" s="81" t="s">
        <v>155</v>
      </c>
      <c r="CU7577" s="81" t="s">
        <v>509</v>
      </c>
      <c r="CV7577" s="81" t="s">
        <v>458</v>
      </c>
      <c r="CW7577" s="81">
        <v>2028</v>
      </c>
      <c r="CX7577" s="81">
        <v>0</v>
      </c>
      <c r="CY7577" s="81">
        <v>0</v>
      </c>
      <c r="CZ7577" s="81">
        <v>0</v>
      </c>
      <c r="DA7577" s="81">
        <v>0</v>
      </c>
      <c r="DB7577" s="81">
        <v>9534.922087709414</v>
      </c>
      <c r="DC7577" s="81">
        <v>247.27299216494191</v>
      </c>
      <c r="DD7577" s="81">
        <v>9287.6490955444733</v>
      </c>
      <c r="DE7577" s="81">
        <v>0</v>
      </c>
      <c r="DF7577" s="81">
        <v>2.7568051219217993</v>
      </c>
      <c r="DG7577" s="81">
        <v>2.7568051219217993</v>
      </c>
      <c r="DH7577" s="81">
        <v>2.7568051219217993</v>
      </c>
      <c r="DI7577" s="81">
        <v>2.7568051219217993</v>
      </c>
      <c r="DJ7577" s="81">
        <v>1.4532988038725929E-6</v>
      </c>
      <c r="DL7577" s="81">
        <v>0</v>
      </c>
      <c r="DM7577" s="81">
        <v>4.0064615861987883E-6</v>
      </c>
      <c r="DN7577" s="81">
        <v>4.0064615861987883E-6</v>
      </c>
      <c r="DO7577" s="81">
        <v>0</v>
      </c>
      <c r="DP7577" s="81">
        <v>4.0064615861987883E-6</v>
      </c>
      <c r="DQ7577" s="81">
        <v>4.0064615861987883E-6</v>
      </c>
      <c r="DR7577" s="81">
        <v>0</v>
      </c>
      <c r="DS7577" s="81">
        <v>4.0064615861987883E-6</v>
      </c>
      <c r="DT7577" s="81">
        <v>4.0064615861987883E-6</v>
      </c>
      <c r="DU7577" s="81">
        <v>0</v>
      </c>
      <c r="DV7577" s="81">
        <v>4.0064615861987883E-6</v>
      </c>
      <c r="DW7577" s="81">
        <v>4.0064615861987883E-6</v>
      </c>
      <c r="GE7577" s="81" t="s">
        <v>449</v>
      </c>
      <c r="GF7577" s="81" t="s">
        <v>155</v>
      </c>
      <c r="GG7577" s="81" t="s">
        <v>479</v>
      </c>
      <c r="GH7577" s="81" t="s">
        <v>460</v>
      </c>
      <c r="GI7577" s="81">
        <v>2020</v>
      </c>
      <c r="GJ7577" s="81" t="s">
        <v>201</v>
      </c>
      <c r="GK7577" s="81">
        <v>3.6425060683954499E-2</v>
      </c>
      <c r="GL7577" s="81">
        <v>280.23087399999997</v>
      </c>
      <c r="GM7577" s="81">
        <v>2020</v>
      </c>
      <c r="GN7577" s="81" t="s">
        <v>173</v>
      </c>
      <c r="GO7577" s="81">
        <v>1.1148832299820636E-2</v>
      </c>
      <c r="GP7577" s="81">
        <v>10</v>
      </c>
      <c r="GQ7577" s="81">
        <v>0</v>
      </c>
      <c r="GR7577" s="81" t="s">
        <v>448</v>
      </c>
      <c r="GS7577" s="81">
        <v>1.1148832299820636E-2</v>
      </c>
      <c r="GT7577" s="81">
        <v>4.0609689307619866E-4</v>
      </c>
      <c r="GU7577" s="81">
        <v>0</v>
      </c>
      <c r="GV7577" s="81">
        <v>0</v>
      </c>
      <c r="GW7577" s="81">
        <v>0</v>
      </c>
      <c r="GX7577" s="81">
        <v>0</v>
      </c>
      <c r="GY7577" s="81">
        <v>0</v>
      </c>
      <c r="GZ7577" s="81">
        <v>0</v>
      </c>
    </row>
    <row r="7578" spans="98:208" x14ac:dyDescent="0.25">
      <c r="CT7578" s="81" t="s">
        <v>155</v>
      </c>
      <c r="CU7578" s="81" t="s">
        <v>509</v>
      </c>
      <c r="CV7578" s="81" t="s">
        <v>458</v>
      </c>
      <c r="CW7578" s="81">
        <v>2029</v>
      </c>
      <c r="CX7578" s="81">
        <v>0</v>
      </c>
      <c r="CY7578" s="81">
        <v>0</v>
      </c>
      <c r="CZ7578" s="81">
        <v>0</v>
      </c>
      <c r="DA7578" s="81">
        <v>0</v>
      </c>
      <c r="DB7578" s="81">
        <v>9534.922087709414</v>
      </c>
      <c r="DC7578" s="81">
        <v>247.27299216494191</v>
      </c>
      <c r="DD7578" s="81">
        <v>9287.6490955444733</v>
      </c>
      <c r="DE7578" s="81">
        <v>0</v>
      </c>
      <c r="DF7578" s="81">
        <v>2.7568051219217993</v>
      </c>
      <c r="DG7578" s="81">
        <v>2.7568051219217993</v>
      </c>
      <c r="DH7578" s="81">
        <v>2.7568051219217993</v>
      </c>
      <c r="DI7578" s="81">
        <v>2.7568051219217993</v>
      </c>
      <c r="DJ7578" s="81">
        <v>1.4532988038725929E-6</v>
      </c>
      <c r="DL7578" s="81">
        <v>0</v>
      </c>
      <c r="DM7578" s="81">
        <v>4.0064615861987883E-6</v>
      </c>
      <c r="DN7578" s="81">
        <v>4.0064615861987883E-6</v>
      </c>
      <c r="DO7578" s="81">
        <v>0</v>
      </c>
      <c r="DP7578" s="81">
        <v>4.0064615861987883E-6</v>
      </c>
      <c r="DQ7578" s="81">
        <v>4.0064615861987883E-6</v>
      </c>
      <c r="DR7578" s="81">
        <v>0</v>
      </c>
      <c r="DS7578" s="81">
        <v>4.0064615861987883E-6</v>
      </c>
      <c r="DT7578" s="81">
        <v>4.0064615861987883E-6</v>
      </c>
      <c r="DU7578" s="81">
        <v>0</v>
      </c>
      <c r="DV7578" s="81">
        <v>4.0064615861987883E-6</v>
      </c>
      <c r="DW7578" s="81">
        <v>4.0064615861987883E-6</v>
      </c>
      <c r="GE7578" s="81" t="s">
        <v>449</v>
      </c>
      <c r="GF7578" s="81" t="s">
        <v>155</v>
      </c>
      <c r="GG7578" s="81" t="s">
        <v>479</v>
      </c>
      <c r="GH7578" s="81" t="s">
        <v>461</v>
      </c>
      <c r="GI7578" s="81">
        <v>2020</v>
      </c>
      <c r="GJ7578" s="81" t="s">
        <v>201</v>
      </c>
      <c r="GK7578" s="81">
        <v>222.2294216278309</v>
      </c>
      <c r="GL7578" s="81">
        <v>280.23087399999997</v>
      </c>
      <c r="GM7578" s="81">
        <v>2020</v>
      </c>
      <c r="GN7578" s="81" t="s">
        <v>173</v>
      </c>
      <c r="GO7578" s="81">
        <v>1.1148832299820636E-2</v>
      </c>
      <c r="GP7578" s="81">
        <v>10</v>
      </c>
      <c r="GQ7578" s="81">
        <v>0</v>
      </c>
      <c r="GR7578" s="81" t="s">
        <v>448</v>
      </c>
      <c r="GS7578" s="81">
        <v>1.1148832299820636E-2</v>
      </c>
      <c r="GT7578" s="81">
        <v>2.4775985538148197</v>
      </c>
      <c r="GU7578" s="81">
        <v>0</v>
      </c>
      <c r="GV7578" s="81">
        <v>0</v>
      </c>
      <c r="GW7578" s="81">
        <v>0</v>
      </c>
      <c r="GX7578" s="81">
        <v>0</v>
      </c>
      <c r="GY7578" s="81">
        <v>0</v>
      </c>
      <c r="GZ7578" s="81">
        <v>0</v>
      </c>
    </row>
    <row r="7579" spans="98:208" x14ac:dyDescent="0.25">
      <c r="CT7579" s="81" t="s">
        <v>155</v>
      </c>
      <c r="CU7579" s="81" t="s">
        <v>509</v>
      </c>
      <c r="CV7579" s="81" t="s">
        <v>458</v>
      </c>
      <c r="CW7579" s="81">
        <v>2030</v>
      </c>
      <c r="CX7579" s="81">
        <v>0</v>
      </c>
      <c r="CY7579" s="81">
        <v>0</v>
      </c>
      <c r="CZ7579" s="81">
        <v>0</v>
      </c>
      <c r="DA7579" s="81">
        <v>0</v>
      </c>
      <c r="DB7579" s="81">
        <v>9534.922087709414</v>
      </c>
      <c r="DC7579" s="81">
        <v>247.27299216494191</v>
      </c>
      <c r="DD7579" s="81">
        <v>9287.6490955444733</v>
      </c>
      <c r="DE7579" s="81">
        <v>0</v>
      </c>
      <c r="DF7579" s="81">
        <v>0</v>
      </c>
      <c r="DG7579" s="81">
        <v>2.7568051219217993</v>
      </c>
      <c r="DH7579" s="81">
        <v>2.7568051219217993</v>
      </c>
      <c r="DI7579" s="81">
        <v>2.7568051219217993</v>
      </c>
      <c r="DJ7579" s="81">
        <v>1.4532988038725929E-6</v>
      </c>
      <c r="DL7579" s="81">
        <v>0</v>
      </c>
      <c r="DM7579" s="81">
        <v>0</v>
      </c>
      <c r="DN7579" s="81">
        <v>0</v>
      </c>
      <c r="DO7579" s="81">
        <v>0</v>
      </c>
      <c r="DP7579" s="81">
        <v>4.0064615861987883E-6</v>
      </c>
      <c r="DQ7579" s="81">
        <v>4.0064615861987883E-6</v>
      </c>
      <c r="DR7579" s="81">
        <v>0</v>
      </c>
      <c r="DS7579" s="81">
        <v>4.0064615861987883E-6</v>
      </c>
      <c r="DT7579" s="81">
        <v>4.0064615861987883E-6</v>
      </c>
      <c r="DU7579" s="81">
        <v>0</v>
      </c>
      <c r="DV7579" s="81">
        <v>4.0064615861987883E-6</v>
      </c>
      <c r="DW7579" s="81">
        <v>4.0064615861987883E-6</v>
      </c>
      <c r="GE7579" s="81" t="s">
        <v>449</v>
      </c>
      <c r="GF7579" s="81" t="s">
        <v>155</v>
      </c>
      <c r="GG7579" s="81" t="s">
        <v>479</v>
      </c>
      <c r="GH7579" s="81" t="s">
        <v>451</v>
      </c>
      <c r="GI7579" s="81">
        <v>2020</v>
      </c>
      <c r="GJ7579" s="81" t="s">
        <v>201</v>
      </c>
      <c r="GK7579" s="81">
        <v>222.22942162783539</v>
      </c>
      <c r="GL7579" s="81">
        <v>280.23087399999997</v>
      </c>
      <c r="GM7579" s="81">
        <v>2020</v>
      </c>
      <c r="GN7579" s="81" t="s">
        <v>173</v>
      </c>
      <c r="GO7579" s="81">
        <v>1.1148832299820636E-2</v>
      </c>
      <c r="GP7579" s="81">
        <v>10</v>
      </c>
      <c r="GQ7579" s="81">
        <v>0</v>
      </c>
      <c r="GR7579" s="81" t="s">
        <v>448</v>
      </c>
      <c r="GS7579" s="81">
        <v>1.1148832299820636E-2</v>
      </c>
      <c r="GT7579" s="81">
        <v>2.4775985538148699</v>
      </c>
      <c r="GU7579" s="81">
        <v>0</v>
      </c>
      <c r="GV7579" s="81">
        <v>0</v>
      </c>
      <c r="GW7579" s="81">
        <v>0</v>
      </c>
      <c r="GX7579" s="81">
        <v>0</v>
      </c>
      <c r="GY7579" s="81">
        <v>0</v>
      </c>
      <c r="GZ7579" s="81">
        <v>0</v>
      </c>
    </row>
    <row r="7580" spans="98:208" x14ac:dyDescent="0.25">
      <c r="CT7580" s="81" t="s">
        <v>155</v>
      </c>
      <c r="CU7580" s="81" t="s">
        <v>509</v>
      </c>
      <c r="CV7580" s="81" t="s">
        <v>458</v>
      </c>
      <c r="CW7580" s="81">
        <v>2031</v>
      </c>
      <c r="CX7580" s="81">
        <v>0</v>
      </c>
      <c r="CY7580" s="81">
        <v>0</v>
      </c>
      <c r="CZ7580" s="81">
        <v>0</v>
      </c>
      <c r="DA7580" s="81">
        <v>0</v>
      </c>
      <c r="DB7580" s="81">
        <v>9534.922087709414</v>
      </c>
      <c r="DC7580" s="81">
        <v>247.27299216494191</v>
      </c>
      <c r="DD7580" s="81">
        <v>9287.6490955444733</v>
      </c>
      <c r="DE7580" s="81">
        <v>0</v>
      </c>
      <c r="DF7580" s="81">
        <v>0</v>
      </c>
      <c r="DG7580" s="81">
        <v>0</v>
      </c>
      <c r="DH7580" s="81">
        <v>2.7568051219217993</v>
      </c>
      <c r="DI7580" s="81">
        <v>2.7568051219217993</v>
      </c>
      <c r="DJ7580" s="81">
        <v>1.4532988038725929E-6</v>
      </c>
      <c r="DL7580" s="81">
        <v>0</v>
      </c>
      <c r="DM7580" s="81">
        <v>0</v>
      </c>
      <c r="DN7580" s="81">
        <v>0</v>
      </c>
      <c r="DO7580" s="81">
        <v>0</v>
      </c>
      <c r="DP7580" s="81">
        <v>0</v>
      </c>
      <c r="DQ7580" s="81">
        <v>0</v>
      </c>
      <c r="DR7580" s="81">
        <v>0</v>
      </c>
      <c r="DS7580" s="81">
        <v>4.0064615861987883E-6</v>
      </c>
      <c r="DT7580" s="81">
        <v>4.0064615861987883E-6</v>
      </c>
      <c r="DU7580" s="81">
        <v>0</v>
      </c>
      <c r="DV7580" s="81">
        <v>4.0064615861987883E-6</v>
      </c>
      <c r="DW7580" s="81">
        <v>4.0064615861987883E-6</v>
      </c>
      <c r="GE7580" s="81" t="s">
        <v>449</v>
      </c>
      <c r="GF7580" s="81" t="s">
        <v>155</v>
      </c>
      <c r="GG7580" s="81" t="s">
        <v>479</v>
      </c>
      <c r="GH7580" s="81" t="s">
        <v>452</v>
      </c>
      <c r="GI7580" s="81">
        <v>2020</v>
      </c>
      <c r="GJ7580" s="81" t="s">
        <v>201</v>
      </c>
      <c r="GK7580" s="81">
        <v>0.69641821681222937</v>
      </c>
      <c r="GL7580" s="81">
        <v>280.23087399999997</v>
      </c>
      <c r="GM7580" s="81">
        <v>2020</v>
      </c>
      <c r="GN7580" s="81" t="s">
        <v>173</v>
      </c>
      <c r="GO7580" s="81">
        <v>1.1148832299820636E-2</v>
      </c>
      <c r="GP7580" s="81">
        <v>10</v>
      </c>
      <c r="GQ7580" s="81">
        <v>0</v>
      </c>
      <c r="GR7580" s="81" t="s">
        <v>448</v>
      </c>
      <c r="GS7580" s="81">
        <v>1.1148832299820636E-2</v>
      </c>
      <c r="GT7580" s="81">
        <v>7.7642499097796734E-3</v>
      </c>
      <c r="GU7580" s="81">
        <v>0</v>
      </c>
      <c r="GV7580" s="81">
        <v>0</v>
      </c>
      <c r="GW7580" s="81">
        <v>0</v>
      </c>
      <c r="GX7580" s="81">
        <v>0</v>
      </c>
      <c r="GY7580" s="81">
        <v>0</v>
      </c>
      <c r="GZ7580" s="81">
        <v>0</v>
      </c>
    </row>
    <row r="7581" spans="98:208" x14ac:dyDescent="0.25">
      <c r="CT7581" s="81" t="s">
        <v>155</v>
      </c>
      <c r="CU7581" s="81" t="s">
        <v>509</v>
      </c>
      <c r="CV7581" s="81" t="s">
        <v>458</v>
      </c>
      <c r="CW7581" s="81">
        <v>2032</v>
      </c>
      <c r="CX7581" s="81">
        <v>0</v>
      </c>
      <c r="CY7581" s="81">
        <v>0</v>
      </c>
      <c r="CZ7581" s="81">
        <v>0</v>
      </c>
      <c r="DA7581" s="81">
        <v>0</v>
      </c>
      <c r="DB7581" s="81">
        <v>9534.922087709414</v>
      </c>
      <c r="DC7581" s="81">
        <v>247.27299216494191</v>
      </c>
      <c r="DD7581" s="81">
        <v>9287.6490955444733</v>
      </c>
      <c r="DE7581" s="81">
        <v>0</v>
      </c>
      <c r="DF7581" s="81">
        <v>0</v>
      </c>
      <c r="DG7581" s="81">
        <v>0</v>
      </c>
      <c r="DH7581" s="81">
        <v>0</v>
      </c>
      <c r="DI7581" s="81">
        <v>2.7568051219217993</v>
      </c>
      <c r="DJ7581" s="81">
        <v>1.4532988038725929E-6</v>
      </c>
      <c r="DL7581" s="81">
        <v>0</v>
      </c>
      <c r="DM7581" s="81">
        <v>0</v>
      </c>
      <c r="DN7581" s="81">
        <v>0</v>
      </c>
      <c r="DO7581" s="81">
        <v>0</v>
      </c>
      <c r="DP7581" s="81">
        <v>0</v>
      </c>
      <c r="DQ7581" s="81">
        <v>0</v>
      </c>
      <c r="DR7581" s="81">
        <v>0</v>
      </c>
      <c r="DS7581" s="81">
        <v>0</v>
      </c>
      <c r="DT7581" s="81">
        <v>0</v>
      </c>
      <c r="DU7581" s="81">
        <v>0</v>
      </c>
      <c r="DV7581" s="81">
        <v>4.0064615861987883E-6</v>
      </c>
      <c r="DW7581" s="81">
        <v>4.0064615861987883E-6</v>
      </c>
      <c r="GE7581" s="81" t="s">
        <v>449</v>
      </c>
      <c r="GF7581" s="81" t="s">
        <v>155</v>
      </c>
      <c r="GG7581" s="81" t="s">
        <v>479</v>
      </c>
      <c r="GH7581" s="81" t="s">
        <v>453</v>
      </c>
      <c r="GI7581" s="81">
        <v>2020</v>
      </c>
      <c r="GJ7581" s="81" t="s">
        <v>201</v>
      </c>
      <c r="GK7581" s="81">
        <v>3.6425060683954423E-2</v>
      </c>
      <c r="GL7581" s="81">
        <v>280.23087399999997</v>
      </c>
      <c r="GM7581" s="81">
        <v>2020</v>
      </c>
      <c r="GN7581" s="81" t="s">
        <v>173</v>
      </c>
      <c r="GO7581" s="81">
        <v>1.1148832299820636E-2</v>
      </c>
      <c r="GP7581" s="81">
        <v>10</v>
      </c>
      <c r="GQ7581" s="81">
        <v>0</v>
      </c>
      <c r="GR7581" s="81" t="s">
        <v>448</v>
      </c>
      <c r="GS7581" s="81">
        <v>1.1148832299820636E-2</v>
      </c>
      <c r="GT7581" s="81">
        <v>4.0609689307619784E-4</v>
      </c>
      <c r="GU7581" s="81">
        <v>0</v>
      </c>
      <c r="GV7581" s="81">
        <v>0</v>
      </c>
      <c r="GW7581" s="81">
        <v>0</v>
      </c>
      <c r="GX7581" s="81">
        <v>0</v>
      </c>
      <c r="GY7581" s="81">
        <v>0</v>
      </c>
      <c r="GZ7581" s="81">
        <v>0</v>
      </c>
    </row>
    <row r="7582" spans="98:208" x14ac:dyDescent="0.25">
      <c r="CT7582" s="81" t="s">
        <v>155</v>
      </c>
      <c r="CU7582" s="81" t="s">
        <v>509</v>
      </c>
      <c r="CV7582" s="81" t="s">
        <v>459</v>
      </c>
      <c r="CW7582" s="81">
        <v>2020</v>
      </c>
      <c r="CX7582" s="81">
        <v>0</v>
      </c>
      <c r="CY7582" s="81">
        <v>0</v>
      </c>
      <c r="CZ7582" s="81">
        <v>0</v>
      </c>
      <c r="DA7582" s="81">
        <v>0</v>
      </c>
      <c r="DB7582" s="81">
        <v>5.2405583313015391</v>
      </c>
      <c r="DC7582" s="81">
        <v>0.69641821681223259</v>
      </c>
      <c r="DD7582" s="81">
        <v>2.9419641522810158</v>
      </c>
      <c r="DE7582" s="81">
        <v>1.6021759622082901</v>
      </c>
      <c r="DF7582" s="81">
        <v>7.7642499097797099E-3</v>
      </c>
      <c r="DG7582" s="81">
        <v>0</v>
      </c>
      <c r="DH7582" s="81">
        <v>0</v>
      </c>
      <c r="DI7582" s="81">
        <v>0</v>
      </c>
      <c r="DJ7582" s="81">
        <v>1.307968921886705E-5</v>
      </c>
      <c r="DL7582" s="81">
        <v>0</v>
      </c>
      <c r="DM7582" s="81">
        <v>1.0155397583753514E-7</v>
      </c>
      <c r="DN7582" s="81">
        <v>1.0155397583753514E-7</v>
      </c>
      <c r="DO7582" s="81">
        <v>0</v>
      </c>
      <c r="DP7582" s="81">
        <v>0</v>
      </c>
      <c r="DQ7582" s="81">
        <v>0</v>
      </c>
      <c r="DR7582" s="81">
        <v>0</v>
      </c>
      <c r="DS7582" s="81">
        <v>0</v>
      </c>
      <c r="DT7582" s="81">
        <v>0</v>
      </c>
      <c r="DU7582" s="81">
        <v>0</v>
      </c>
      <c r="DV7582" s="81">
        <v>0</v>
      </c>
      <c r="DW7582" s="81">
        <v>0</v>
      </c>
      <c r="GE7582" s="81" t="s">
        <v>449</v>
      </c>
      <c r="GF7582" s="81" t="s">
        <v>155</v>
      </c>
      <c r="GG7582" s="81" t="s">
        <v>479</v>
      </c>
      <c r="GH7582" s="81" t="s">
        <v>454</v>
      </c>
      <c r="GI7582" s="81">
        <v>2020</v>
      </c>
      <c r="GJ7582" s="81" t="s">
        <v>201</v>
      </c>
      <c r="GK7582" s="81">
        <v>409.22373582044048</v>
      </c>
      <c r="GL7582" s="81">
        <v>280.23087399999997</v>
      </c>
      <c r="GM7582" s="81">
        <v>2020</v>
      </c>
      <c r="GN7582" s="81" t="s">
        <v>173</v>
      </c>
      <c r="GO7582" s="81">
        <v>1.1148832299820636E-2</v>
      </c>
      <c r="GP7582" s="81">
        <v>10</v>
      </c>
      <c r="GQ7582" s="81">
        <v>0</v>
      </c>
      <c r="GR7582" s="81" t="s">
        <v>448</v>
      </c>
      <c r="GS7582" s="81">
        <v>1.1148832299820636E-2</v>
      </c>
      <c r="GT7582" s="81">
        <v>4.5623668037681941</v>
      </c>
      <c r="GU7582" s="81">
        <v>0</v>
      </c>
      <c r="GV7582" s="81">
        <v>0</v>
      </c>
      <c r="GW7582" s="81">
        <v>0</v>
      </c>
      <c r="GX7582" s="81">
        <v>0</v>
      </c>
      <c r="GY7582" s="81">
        <v>0</v>
      </c>
      <c r="GZ7582" s="81">
        <v>0</v>
      </c>
    </row>
    <row r="7583" spans="98:208" x14ac:dyDescent="0.25">
      <c r="CT7583" s="81" t="s">
        <v>155</v>
      </c>
      <c r="CU7583" s="81" t="s">
        <v>509</v>
      </c>
      <c r="CV7583" s="81" t="s">
        <v>459</v>
      </c>
      <c r="CW7583" s="81">
        <v>2021</v>
      </c>
      <c r="CX7583" s="81">
        <v>0</v>
      </c>
      <c r="CY7583" s="81">
        <v>0</v>
      </c>
      <c r="CZ7583" s="81">
        <v>0</v>
      </c>
      <c r="DA7583" s="81">
        <v>0</v>
      </c>
      <c r="DB7583" s="81">
        <v>5.2405583313015391</v>
      </c>
      <c r="DC7583" s="81">
        <v>0.69641821681223259</v>
      </c>
      <c r="DD7583" s="81">
        <v>2.9419641522810158</v>
      </c>
      <c r="DE7583" s="81">
        <v>1.6021759622082901</v>
      </c>
      <c r="DF7583" s="81">
        <v>7.7642499097797099E-3</v>
      </c>
      <c r="DG7583" s="81">
        <v>7.7642499097797099E-3</v>
      </c>
      <c r="DH7583" s="81">
        <v>0</v>
      </c>
      <c r="DI7583" s="81">
        <v>0</v>
      </c>
      <c r="DJ7583" s="81">
        <v>1.307968921886705E-5</v>
      </c>
      <c r="DL7583" s="81">
        <v>0</v>
      </c>
      <c r="DM7583" s="81">
        <v>1.0155397583753514E-7</v>
      </c>
      <c r="DN7583" s="81">
        <v>1.0155397583753514E-7</v>
      </c>
      <c r="DO7583" s="81">
        <v>0</v>
      </c>
      <c r="DP7583" s="81">
        <v>1.0155397583753514E-7</v>
      </c>
      <c r="DQ7583" s="81">
        <v>1.0155397583753514E-7</v>
      </c>
      <c r="DR7583" s="81">
        <v>0</v>
      </c>
      <c r="DS7583" s="81">
        <v>0</v>
      </c>
      <c r="DT7583" s="81">
        <v>0</v>
      </c>
      <c r="DU7583" s="81">
        <v>0</v>
      </c>
      <c r="DV7583" s="81">
        <v>0</v>
      </c>
      <c r="DW7583" s="81">
        <v>0</v>
      </c>
      <c r="GE7583" s="81" t="s">
        <v>449</v>
      </c>
      <c r="GF7583" s="81" t="s">
        <v>155</v>
      </c>
      <c r="GG7583" s="81" t="s">
        <v>479</v>
      </c>
      <c r="GH7583" s="81" t="s">
        <v>455</v>
      </c>
      <c r="GI7583" s="81">
        <v>2020</v>
      </c>
      <c r="GJ7583" s="81" t="s">
        <v>201</v>
      </c>
      <c r="GK7583" s="81">
        <v>409.22373582040689</v>
      </c>
      <c r="GL7583" s="81">
        <v>280.23087399999997</v>
      </c>
      <c r="GM7583" s="81">
        <v>2020</v>
      </c>
      <c r="GN7583" s="81" t="s">
        <v>173</v>
      </c>
      <c r="GO7583" s="81">
        <v>1.1148832299820636E-2</v>
      </c>
      <c r="GP7583" s="81">
        <v>10</v>
      </c>
      <c r="GQ7583" s="81">
        <v>0</v>
      </c>
      <c r="GR7583" s="81" t="s">
        <v>448</v>
      </c>
      <c r="GS7583" s="81">
        <v>1.1148832299820636E-2</v>
      </c>
      <c r="GT7583" s="81">
        <v>4.5623668037678193</v>
      </c>
      <c r="GU7583" s="81">
        <v>0</v>
      </c>
      <c r="GV7583" s="81">
        <v>0</v>
      </c>
      <c r="GW7583" s="81">
        <v>0</v>
      </c>
      <c r="GX7583" s="81">
        <v>0</v>
      </c>
      <c r="GY7583" s="81">
        <v>0</v>
      </c>
      <c r="GZ7583" s="81">
        <v>0</v>
      </c>
    </row>
    <row r="7584" spans="98:208" x14ac:dyDescent="0.25">
      <c r="CT7584" s="81" t="s">
        <v>155</v>
      </c>
      <c r="CU7584" s="81" t="s">
        <v>509</v>
      </c>
      <c r="CV7584" s="81" t="s">
        <v>459</v>
      </c>
      <c r="CW7584" s="81">
        <v>2022</v>
      </c>
      <c r="CX7584" s="81">
        <v>0</v>
      </c>
      <c r="CY7584" s="81">
        <v>0</v>
      </c>
      <c r="CZ7584" s="81">
        <v>0</v>
      </c>
      <c r="DA7584" s="81">
        <v>0</v>
      </c>
      <c r="DB7584" s="81">
        <v>5.2405583313015391</v>
      </c>
      <c r="DC7584" s="81">
        <v>0.69641821681223259</v>
      </c>
      <c r="DD7584" s="81">
        <v>2.9419641522810158</v>
      </c>
      <c r="DE7584" s="81">
        <v>1.6021759622082901</v>
      </c>
      <c r="DF7584" s="81">
        <v>7.7642499097797099E-3</v>
      </c>
      <c r="DG7584" s="81">
        <v>7.7642499097797099E-3</v>
      </c>
      <c r="DH7584" s="81">
        <v>7.7642499097797099E-3</v>
      </c>
      <c r="DI7584" s="81">
        <v>0</v>
      </c>
      <c r="DJ7584" s="81">
        <v>1.307968921886705E-5</v>
      </c>
      <c r="DL7584" s="81">
        <v>0</v>
      </c>
      <c r="DM7584" s="81">
        <v>1.0155397583753514E-7</v>
      </c>
      <c r="DN7584" s="81">
        <v>1.0155397583753514E-7</v>
      </c>
      <c r="DO7584" s="81">
        <v>0</v>
      </c>
      <c r="DP7584" s="81">
        <v>1.0155397583753514E-7</v>
      </c>
      <c r="DQ7584" s="81">
        <v>1.0155397583753514E-7</v>
      </c>
      <c r="DR7584" s="81">
        <v>0</v>
      </c>
      <c r="DS7584" s="81">
        <v>1.0155397583753514E-7</v>
      </c>
      <c r="DT7584" s="81">
        <v>1.0155397583753514E-7</v>
      </c>
      <c r="DU7584" s="81">
        <v>0</v>
      </c>
      <c r="DV7584" s="81">
        <v>0</v>
      </c>
      <c r="DW7584" s="81">
        <v>0</v>
      </c>
      <c r="GE7584" s="81" t="s">
        <v>449</v>
      </c>
      <c r="GF7584" s="81" t="s">
        <v>155</v>
      </c>
      <c r="GG7584" s="81" t="s">
        <v>480</v>
      </c>
      <c r="GH7584" s="81" t="s">
        <v>457</v>
      </c>
      <c r="GI7584" s="81">
        <v>2020</v>
      </c>
      <c r="GJ7584" s="81" t="s">
        <v>201</v>
      </c>
      <c r="GK7584" s="81">
        <v>222.22942162784861</v>
      </c>
      <c r="GL7584" s="81">
        <v>267.12711200000001</v>
      </c>
      <c r="GM7584" s="81">
        <v>2020</v>
      </c>
      <c r="GN7584" s="81" t="s">
        <v>173</v>
      </c>
      <c r="GO7584" s="81">
        <v>1.1148832299820636E-2</v>
      </c>
      <c r="GP7584" s="81">
        <v>10</v>
      </c>
      <c r="GQ7584" s="81">
        <v>0</v>
      </c>
      <c r="GR7584" s="81" t="s">
        <v>448</v>
      </c>
      <c r="GS7584" s="81">
        <v>1.1148832299820636E-2</v>
      </c>
      <c r="GT7584" s="81">
        <v>2.4775985538150174</v>
      </c>
      <c r="GU7584" s="81">
        <v>0</v>
      </c>
      <c r="GV7584" s="81">
        <v>0</v>
      </c>
      <c r="GW7584" s="81">
        <v>0</v>
      </c>
      <c r="GX7584" s="81">
        <v>0</v>
      </c>
      <c r="GY7584" s="81">
        <v>0</v>
      </c>
      <c r="GZ7584" s="81">
        <v>0</v>
      </c>
    </row>
    <row r="7585" spans="98:208" x14ac:dyDescent="0.25">
      <c r="CT7585" s="81" t="s">
        <v>155</v>
      </c>
      <c r="CU7585" s="81" t="s">
        <v>509</v>
      </c>
      <c r="CV7585" s="81" t="s">
        <v>459</v>
      </c>
      <c r="CW7585" s="81">
        <v>2023</v>
      </c>
      <c r="CX7585" s="81">
        <v>0</v>
      </c>
      <c r="CY7585" s="81">
        <v>0</v>
      </c>
      <c r="CZ7585" s="81">
        <v>0</v>
      </c>
      <c r="DA7585" s="81">
        <v>0</v>
      </c>
      <c r="DB7585" s="81">
        <v>5.475034607007764</v>
      </c>
      <c r="DC7585" s="81">
        <v>0.71896016785821382</v>
      </c>
      <c r="DD7585" s="81">
        <v>3.071497198615103</v>
      </c>
      <c r="DE7585" s="81">
        <v>1.6845772405344479</v>
      </c>
      <c r="DF7585" s="81">
        <v>8.0155663417021197E-3</v>
      </c>
      <c r="DG7585" s="81">
        <v>8.0155663417021197E-3</v>
      </c>
      <c r="DH7585" s="81">
        <v>8.0155663417021197E-3</v>
      </c>
      <c r="DI7585" s="81">
        <v>8.0155663417021197E-3</v>
      </c>
      <c r="DJ7585" s="81">
        <v>1.307968921886705E-5</v>
      </c>
      <c r="DL7585" s="81">
        <v>0</v>
      </c>
      <c r="DM7585" s="81">
        <v>1.0484111666267481E-7</v>
      </c>
      <c r="DN7585" s="81">
        <v>1.0484111666267481E-7</v>
      </c>
      <c r="DO7585" s="81">
        <v>0</v>
      </c>
      <c r="DP7585" s="81">
        <v>1.0484111666267481E-7</v>
      </c>
      <c r="DQ7585" s="81">
        <v>1.0484111666267481E-7</v>
      </c>
      <c r="DR7585" s="81">
        <v>0</v>
      </c>
      <c r="DS7585" s="81">
        <v>1.0484111666267481E-7</v>
      </c>
      <c r="DT7585" s="81">
        <v>1.0484111666267481E-7</v>
      </c>
      <c r="DU7585" s="81">
        <v>0</v>
      </c>
      <c r="DV7585" s="81">
        <v>1.0484111666267481E-7</v>
      </c>
      <c r="DW7585" s="81">
        <v>1.0484111666267481E-7</v>
      </c>
      <c r="GE7585" s="81" t="s">
        <v>449</v>
      </c>
      <c r="GF7585" s="81" t="s">
        <v>155</v>
      </c>
      <c r="GG7585" s="81" t="s">
        <v>480</v>
      </c>
      <c r="GH7585" s="81" t="s">
        <v>458</v>
      </c>
      <c r="GI7585" s="81">
        <v>2020</v>
      </c>
      <c r="GJ7585" s="81" t="s">
        <v>201</v>
      </c>
      <c r="GK7585" s="81">
        <v>222.22942162783241</v>
      </c>
      <c r="GL7585" s="81">
        <v>267.12711200000001</v>
      </c>
      <c r="GM7585" s="81">
        <v>2020</v>
      </c>
      <c r="GN7585" s="81" t="s">
        <v>173</v>
      </c>
      <c r="GO7585" s="81">
        <v>1.1148832299820636E-2</v>
      </c>
      <c r="GP7585" s="81">
        <v>10</v>
      </c>
      <c r="GQ7585" s="81">
        <v>0</v>
      </c>
      <c r="GR7585" s="81" t="s">
        <v>448</v>
      </c>
      <c r="GS7585" s="81">
        <v>1.1148832299820636E-2</v>
      </c>
      <c r="GT7585" s="81">
        <v>2.4775985538148366</v>
      </c>
      <c r="GU7585" s="81">
        <v>0</v>
      </c>
      <c r="GV7585" s="81">
        <v>0</v>
      </c>
      <c r="GW7585" s="81">
        <v>0</v>
      </c>
      <c r="GX7585" s="81">
        <v>0</v>
      </c>
      <c r="GY7585" s="81">
        <v>0</v>
      </c>
      <c r="GZ7585" s="81">
        <v>0</v>
      </c>
    </row>
    <row r="7586" spans="98:208" x14ac:dyDescent="0.25">
      <c r="CT7586" s="81" t="s">
        <v>155</v>
      </c>
      <c r="CU7586" s="81" t="s">
        <v>509</v>
      </c>
      <c r="CV7586" s="81" t="s">
        <v>459</v>
      </c>
      <c r="CW7586" s="81">
        <v>2024</v>
      </c>
      <c r="CX7586" s="81">
        <v>0</v>
      </c>
      <c r="CY7586" s="81">
        <v>0</v>
      </c>
      <c r="CZ7586" s="81">
        <v>0</v>
      </c>
      <c r="DA7586" s="81">
        <v>0</v>
      </c>
      <c r="DB7586" s="81">
        <v>5.475034607007764</v>
      </c>
      <c r="DC7586" s="81">
        <v>0.71896016785821382</v>
      </c>
      <c r="DD7586" s="81">
        <v>3.071497198615103</v>
      </c>
      <c r="DE7586" s="81">
        <v>1.6845772405344479</v>
      </c>
      <c r="DF7586" s="81">
        <v>8.0155663417021197E-3</v>
      </c>
      <c r="DG7586" s="81">
        <v>8.0155663417021197E-3</v>
      </c>
      <c r="DH7586" s="81">
        <v>8.0155663417021197E-3</v>
      </c>
      <c r="DI7586" s="81">
        <v>8.0155663417021197E-3</v>
      </c>
      <c r="DJ7586" s="81">
        <v>1.307968921886705E-5</v>
      </c>
      <c r="DL7586" s="81">
        <v>0</v>
      </c>
      <c r="DM7586" s="81">
        <v>1.0484111666267481E-7</v>
      </c>
      <c r="DN7586" s="81">
        <v>1.0484111666267481E-7</v>
      </c>
      <c r="DO7586" s="81">
        <v>0</v>
      </c>
      <c r="DP7586" s="81">
        <v>1.0484111666267481E-7</v>
      </c>
      <c r="DQ7586" s="81">
        <v>1.0484111666267481E-7</v>
      </c>
      <c r="DR7586" s="81">
        <v>0</v>
      </c>
      <c r="DS7586" s="81">
        <v>1.0484111666267481E-7</v>
      </c>
      <c r="DT7586" s="81">
        <v>1.0484111666267481E-7</v>
      </c>
      <c r="DU7586" s="81">
        <v>0</v>
      </c>
      <c r="DV7586" s="81">
        <v>1.0484111666267481E-7</v>
      </c>
      <c r="DW7586" s="81">
        <v>1.0484111666267481E-7</v>
      </c>
      <c r="GE7586" s="81" t="s">
        <v>449</v>
      </c>
      <c r="GF7586" s="81" t="s">
        <v>155</v>
      </c>
      <c r="GG7586" s="81" t="s">
        <v>480</v>
      </c>
      <c r="GH7586" s="81" t="s">
        <v>459</v>
      </c>
      <c r="GI7586" s="81">
        <v>2020</v>
      </c>
      <c r="GJ7586" s="81" t="s">
        <v>201</v>
      </c>
      <c r="GK7586" s="81">
        <v>0.69641821681223204</v>
      </c>
      <c r="GL7586" s="81">
        <v>267.12711200000001</v>
      </c>
      <c r="GM7586" s="81">
        <v>2020</v>
      </c>
      <c r="GN7586" s="81" t="s">
        <v>173</v>
      </c>
      <c r="GO7586" s="81">
        <v>1.1148832299820636E-2</v>
      </c>
      <c r="GP7586" s="81">
        <v>10</v>
      </c>
      <c r="GQ7586" s="81">
        <v>0</v>
      </c>
      <c r="GR7586" s="81" t="s">
        <v>448</v>
      </c>
      <c r="GS7586" s="81">
        <v>1.1148832299820636E-2</v>
      </c>
      <c r="GT7586" s="81">
        <v>7.7642499097797038E-3</v>
      </c>
      <c r="GU7586" s="81">
        <v>0</v>
      </c>
      <c r="GV7586" s="81">
        <v>0</v>
      </c>
      <c r="GW7586" s="81">
        <v>0</v>
      </c>
      <c r="GX7586" s="81">
        <v>0</v>
      </c>
      <c r="GY7586" s="81">
        <v>0</v>
      </c>
      <c r="GZ7586" s="81">
        <v>0</v>
      </c>
    </row>
    <row r="7587" spans="98:208" x14ac:dyDescent="0.25">
      <c r="CT7587" s="81" t="s">
        <v>155</v>
      </c>
      <c r="CU7587" s="81" t="s">
        <v>509</v>
      </c>
      <c r="CV7587" s="81" t="s">
        <v>459</v>
      </c>
      <c r="CW7587" s="81">
        <v>2025</v>
      </c>
      <c r="CX7587" s="81">
        <v>0</v>
      </c>
      <c r="CY7587" s="81">
        <v>0</v>
      </c>
      <c r="CZ7587" s="81">
        <v>0</v>
      </c>
      <c r="DA7587" s="81">
        <v>0</v>
      </c>
      <c r="DB7587" s="81">
        <v>5.475034607007764</v>
      </c>
      <c r="DC7587" s="81">
        <v>0.71896016785821382</v>
      </c>
      <c r="DD7587" s="81">
        <v>3.071497198615103</v>
      </c>
      <c r="DE7587" s="81">
        <v>1.6845772405344479</v>
      </c>
      <c r="DF7587" s="81">
        <v>8.0155663417021197E-3</v>
      </c>
      <c r="DG7587" s="81">
        <v>8.0155663417021197E-3</v>
      </c>
      <c r="DH7587" s="81">
        <v>8.0155663417021197E-3</v>
      </c>
      <c r="DI7587" s="81">
        <v>8.0155663417021197E-3</v>
      </c>
      <c r="DJ7587" s="81">
        <v>1.307968921886705E-5</v>
      </c>
      <c r="DL7587" s="81">
        <v>0</v>
      </c>
      <c r="DM7587" s="81">
        <v>1.0484111666267481E-7</v>
      </c>
      <c r="DN7587" s="81">
        <v>1.0484111666267481E-7</v>
      </c>
      <c r="DO7587" s="81">
        <v>0</v>
      </c>
      <c r="DP7587" s="81">
        <v>1.0484111666267481E-7</v>
      </c>
      <c r="DQ7587" s="81">
        <v>1.0484111666267481E-7</v>
      </c>
      <c r="DR7587" s="81">
        <v>0</v>
      </c>
      <c r="DS7587" s="81">
        <v>1.0484111666267481E-7</v>
      </c>
      <c r="DT7587" s="81">
        <v>1.0484111666267481E-7</v>
      </c>
      <c r="DU7587" s="81">
        <v>0</v>
      </c>
      <c r="DV7587" s="81">
        <v>1.0484111666267481E-7</v>
      </c>
      <c r="DW7587" s="81">
        <v>1.0484111666267481E-7</v>
      </c>
      <c r="GE7587" s="81" t="s">
        <v>449</v>
      </c>
      <c r="GF7587" s="81" t="s">
        <v>155</v>
      </c>
      <c r="GG7587" s="81" t="s">
        <v>480</v>
      </c>
      <c r="GH7587" s="81" t="s">
        <v>460</v>
      </c>
      <c r="GI7587" s="81">
        <v>2020</v>
      </c>
      <c r="GJ7587" s="81" t="s">
        <v>201</v>
      </c>
      <c r="GK7587" s="81">
        <v>3.6425060683954499E-2</v>
      </c>
      <c r="GL7587" s="81">
        <v>267.12711200000001</v>
      </c>
      <c r="GM7587" s="81">
        <v>2020</v>
      </c>
      <c r="GN7587" s="81" t="s">
        <v>173</v>
      </c>
      <c r="GO7587" s="81">
        <v>1.1148832299820636E-2</v>
      </c>
      <c r="GP7587" s="81">
        <v>10</v>
      </c>
      <c r="GQ7587" s="81">
        <v>0</v>
      </c>
      <c r="GR7587" s="81" t="s">
        <v>448</v>
      </c>
      <c r="GS7587" s="81">
        <v>1.1148832299820636E-2</v>
      </c>
      <c r="GT7587" s="81">
        <v>4.0609689307619866E-4</v>
      </c>
      <c r="GU7587" s="81">
        <v>0</v>
      </c>
      <c r="GV7587" s="81">
        <v>0</v>
      </c>
      <c r="GW7587" s="81">
        <v>0</v>
      </c>
      <c r="GX7587" s="81">
        <v>0</v>
      </c>
      <c r="GY7587" s="81">
        <v>0</v>
      </c>
      <c r="GZ7587" s="81">
        <v>0</v>
      </c>
    </row>
    <row r="7588" spans="98:208" x14ac:dyDescent="0.25">
      <c r="CT7588" s="81" t="s">
        <v>155</v>
      </c>
      <c r="CU7588" s="81" t="s">
        <v>509</v>
      </c>
      <c r="CV7588" s="81" t="s">
        <v>459</v>
      </c>
      <c r="CW7588" s="81">
        <v>2026</v>
      </c>
      <c r="CX7588" s="81">
        <v>0</v>
      </c>
      <c r="CY7588" s="81">
        <v>0</v>
      </c>
      <c r="CZ7588" s="81">
        <v>0</v>
      </c>
      <c r="DA7588" s="81">
        <v>0</v>
      </c>
      <c r="DB7588" s="81">
        <v>5.475034607007764</v>
      </c>
      <c r="DC7588" s="81">
        <v>0.71896016785821382</v>
      </c>
      <c r="DD7588" s="81">
        <v>3.071497198615103</v>
      </c>
      <c r="DE7588" s="81">
        <v>1.6845772405344479</v>
      </c>
      <c r="DF7588" s="81">
        <v>8.0155663417021197E-3</v>
      </c>
      <c r="DG7588" s="81">
        <v>8.0155663417021197E-3</v>
      </c>
      <c r="DH7588" s="81">
        <v>8.0155663417021197E-3</v>
      </c>
      <c r="DI7588" s="81">
        <v>8.0155663417021197E-3</v>
      </c>
      <c r="DJ7588" s="81">
        <v>1.307968921886705E-5</v>
      </c>
      <c r="DL7588" s="81">
        <v>0</v>
      </c>
      <c r="DM7588" s="81">
        <v>1.0484111666267481E-7</v>
      </c>
      <c r="DN7588" s="81">
        <v>1.0484111666267481E-7</v>
      </c>
      <c r="DO7588" s="81">
        <v>0</v>
      </c>
      <c r="DP7588" s="81">
        <v>1.0484111666267481E-7</v>
      </c>
      <c r="DQ7588" s="81">
        <v>1.0484111666267481E-7</v>
      </c>
      <c r="DR7588" s="81">
        <v>0</v>
      </c>
      <c r="DS7588" s="81">
        <v>1.0484111666267481E-7</v>
      </c>
      <c r="DT7588" s="81">
        <v>1.0484111666267481E-7</v>
      </c>
      <c r="DU7588" s="81">
        <v>0</v>
      </c>
      <c r="DV7588" s="81">
        <v>1.0484111666267481E-7</v>
      </c>
      <c r="DW7588" s="81">
        <v>1.0484111666267481E-7</v>
      </c>
      <c r="GE7588" s="81" t="s">
        <v>449</v>
      </c>
      <c r="GF7588" s="81" t="s">
        <v>155</v>
      </c>
      <c r="GG7588" s="81" t="s">
        <v>480</v>
      </c>
      <c r="GH7588" s="81" t="s">
        <v>461</v>
      </c>
      <c r="GI7588" s="81">
        <v>2020</v>
      </c>
      <c r="GJ7588" s="81" t="s">
        <v>201</v>
      </c>
      <c r="GK7588" s="81">
        <v>222.22942162783099</v>
      </c>
      <c r="GL7588" s="81">
        <v>267.12711200000001</v>
      </c>
      <c r="GM7588" s="81">
        <v>2020</v>
      </c>
      <c r="GN7588" s="81" t="s">
        <v>173</v>
      </c>
      <c r="GO7588" s="81">
        <v>1.1148832299820636E-2</v>
      </c>
      <c r="GP7588" s="81">
        <v>10</v>
      </c>
      <c r="GQ7588" s="81">
        <v>0</v>
      </c>
      <c r="GR7588" s="81" t="s">
        <v>448</v>
      </c>
      <c r="GS7588" s="81">
        <v>1.1148832299820636E-2</v>
      </c>
      <c r="GT7588" s="81">
        <v>2.4775985538148206</v>
      </c>
      <c r="GU7588" s="81">
        <v>0</v>
      </c>
      <c r="GV7588" s="81">
        <v>0</v>
      </c>
      <c r="GW7588" s="81">
        <v>0</v>
      </c>
      <c r="GX7588" s="81">
        <v>0</v>
      </c>
      <c r="GY7588" s="81">
        <v>0</v>
      </c>
      <c r="GZ7588" s="81">
        <v>0</v>
      </c>
    </row>
    <row r="7589" spans="98:208" x14ac:dyDescent="0.25">
      <c r="CT7589" s="81" t="s">
        <v>155</v>
      </c>
      <c r="CU7589" s="81" t="s">
        <v>509</v>
      </c>
      <c r="CV7589" s="81" t="s">
        <v>459</v>
      </c>
      <c r="CW7589" s="81">
        <v>2027</v>
      </c>
      <c r="CX7589" s="81">
        <v>0</v>
      </c>
      <c r="CY7589" s="81">
        <v>0</v>
      </c>
      <c r="CZ7589" s="81">
        <v>0</v>
      </c>
      <c r="DA7589" s="81">
        <v>0</v>
      </c>
      <c r="DB7589" s="81">
        <v>5.475034607007764</v>
      </c>
      <c r="DC7589" s="81">
        <v>0.71896016785821382</v>
      </c>
      <c r="DD7589" s="81">
        <v>3.071497198615103</v>
      </c>
      <c r="DE7589" s="81">
        <v>1.6845772405344479</v>
      </c>
      <c r="DF7589" s="81">
        <v>8.0155663417021197E-3</v>
      </c>
      <c r="DG7589" s="81">
        <v>8.0155663417021197E-3</v>
      </c>
      <c r="DH7589" s="81">
        <v>8.0155663417021197E-3</v>
      </c>
      <c r="DI7589" s="81">
        <v>8.0155663417021197E-3</v>
      </c>
      <c r="DJ7589" s="81">
        <v>1.307968921886705E-5</v>
      </c>
      <c r="DL7589" s="81">
        <v>0</v>
      </c>
      <c r="DM7589" s="81">
        <v>1.0484111666267481E-7</v>
      </c>
      <c r="DN7589" s="81">
        <v>1.0484111666267481E-7</v>
      </c>
      <c r="DO7589" s="81">
        <v>0</v>
      </c>
      <c r="DP7589" s="81">
        <v>1.0484111666267481E-7</v>
      </c>
      <c r="DQ7589" s="81">
        <v>1.0484111666267481E-7</v>
      </c>
      <c r="DR7589" s="81">
        <v>0</v>
      </c>
      <c r="DS7589" s="81">
        <v>1.0484111666267481E-7</v>
      </c>
      <c r="DT7589" s="81">
        <v>1.0484111666267481E-7</v>
      </c>
      <c r="DU7589" s="81">
        <v>0</v>
      </c>
      <c r="DV7589" s="81">
        <v>1.0484111666267481E-7</v>
      </c>
      <c r="DW7589" s="81">
        <v>1.0484111666267481E-7</v>
      </c>
      <c r="GE7589" s="81" t="s">
        <v>449</v>
      </c>
      <c r="GF7589" s="81" t="s">
        <v>155</v>
      </c>
      <c r="GG7589" s="81" t="s">
        <v>480</v>
      </c>
      <c r="GH7589" s="81" t="s">
        <v>451</v>
      </c>
      <c r="GI7589" s="81">
        <v>2020</v>
      </c>
      <c r="GJ7589" s="81" t="s">
        <v>201</v>
      </c>
      <c r="GK7589" s="81">
        <v>222.22942162783491</v>
      </c>
      <c r="GL7589" s="81">
        <v>267.12711200000001</v>
      </c>
      <c r="GM7589" s="81">
        <v>2020</v>
      </c>
      <c r="GN7589" s="81" t="s">
        <v>173</v>
      </c>
      <c r="GO7589" s="81">
        <v>1.1148832299820636E-2</v>
      </c>
      <c r="GP7589" s="81">
        <v>10</v>
      </c>
      <c r="GQ7589" s="81">
        <v>0</v>
      </c>
      <c r="GR7589" s="81" t="s">
        <v>448</v>
      </c>
      <c r="GS7589" s="81">
        <v>1.1148832299820636E-2</v>
      </c>
      <c r="GT7589" s="81">
        <v>2.4775985538148646</v>
      </c>
      <c r="GU7589" s="81">
        <v>0</v>
      </c>
      <c r="GV7589" s="81">
        <v>0</v>
      </c>
      <c r="GW7589" s="81">
        <v>0</v>
      </c>
      <c r="GX7589" s="81">
        <v>0</v>
      </c>
      <c r="GY7589" s="81">
        <v>0</v>
      </c>
      <c r="GZ7589" s="81">
        <v>0</v>
      </c>
    </row>
    <row r="7590" spans="98:208" x14ac:dyDescent="0.25">
      <c r="CT7590" s="81" t="s">
        <v>155</v>
      </c>
      <c r="CU7590" s="81" t="s">
        <v>509</v>
      </c>
      <c r="CV7590" s="81" t="s">
        <v>459</v>
      </c>
      <c r="CW7590" s="81">
        <v>2028</v>
      </c>
      <c r="CX7590" s="81">
        <v>0</v>
      </c>
      <c r="CY7590" s="81">
        <v>0</v>
      </c>
      <c r="CZ7590" s="81">
        <v>0</v>
      </c>
      <c r="DA7590" s="81">
        <v>0</v>
      </c>
      <c r="DB7590" s="81">
        <v>5.7770153400784547</v>
      </c>
      <c r="DC7590" s="81">
        <v>0.74733835430388973</v>
      </c>
      <c r="DD7590" s="81">
        <v>3.2379513401017208</v>
      </c>
      <c r="DE7590" s="81">
        <v>1.791725645672845</v>
      </c>
      <c r="DF7590" s="81">
        <v>8.3319499833580044E-3</v>
      </c>
      <c r="DG7590" s="81">
        <v>8.3319499833580044E-3</v>
      </c>
      <c r="DH7590" s="81">
        <v>8.3319499833580044E-3</v>
      </c>
      <c r="DI7590" s="81">
        <v>8.3319499833580044E-3</v>
      </c>
      <c r="DJ7590" s="81">
        <v>1.307968921886705E-5</v>
      </c>
      <c r="DL7590" s="81">
        <v>0</v>
      </c>
      <c r="DM7590" s="81">
        <v>1.0897931636946719E-7</v>
      </c>
      <c r="DN7590" s="81">
        <v>1.0897931636946719E-7</v>
      </c>
      <c r="DO7590" s="81">
        <v>0</v>
      </c>
      <c r="DP7590" s="81">
        <v>1.0897931636946719E-7</v>
      </c>
      <c r="DQ7590" s="81">
        <v>1.0897931636946719E-7</v>
      </c>
      <c r="DR7590" s="81">
        <v>0</v>
      </c>
      <c r="DS7590" s="81">
        <v>1.0897931636946719E-7</v>
      </c>
      <c r="DT7590" s="81">
        <v>1.0897931636946719E-7</v>
      </c>
      <c r="DU7590" s="81">
        <v>0</v>
      </c>
      <c r="DV7590" s="81">
        <v>1.0897931636946719E-7</v>
      </c>
      <c r="DW7590" s="81">
        <v>1.0897931636946719E-7</v>
      </c>
      <c r="GE7590" s="81" t="s">
        <v>449</v>
      </c>
      <c r="GF7590" s="81" t="s">
        <v>155</v>
      </c>
      <c r="GG7590" s="81" t="s">
        <v>480</v>
      </c>
      <c r="GH7590" s="81" t="s">
        <v>452</v>
      </c>
      <c r="GI7590" s="81">
        <v>2020</v>
      </c>
      <c r="GJ7590" s="81" t="s">
        <v>201</v>
      </c>
      <c r="GK7590" s="81">
        <v>0.69641821681223226</v>
      </c>
      <c r="GL7590" s="81">
        <v>267.12711200000001</v>
      </c>
      <c r="GM7590" s="81">
        <v>2020</v>
      </c>
      <c r="GN7590" s="81" t="s">
        <v>173</v>
      </c>
      <c r="GO7590" s="81">
        <v>1.1148832299820636E-2</v>
      </c>
      <c r="GP7590" s="81">
        <v>10</v>
      </c>
      <c r="GQ7590" s="81">
        <v>0</v>
      </c>
      <c r="GR7590" s="81" t="s">
        <v>448</v>
      </c>
      <c r="GS7590" s="81">
        <v>1.1148832299820636E-2</v>
      </c>
      <c r="GT7590" s="81">
        <v>7.7642499097797055E-3</v>
      </c>
      <c r="GU7590" s="81">
        <v>0</v>
      </c>
      <c r="GV7590" s="81">
        <v>0</v>
      </c>
      <c r="GW7590" s="81">
        <v>0</v>
      </c>
      <c r="GX7590" s="81">
        <v>0</v>
      </c>
      <c r="GY7590" s="81">
        <v>0</v>
      </c>
      <c r="GZ7590" s="81">
        <v>0</v>
      </c>
    </row>
    <row r="7591" spans="98:208" x14ac:dyDescent="0.25">
      <c r="CT7591" s="81" t="s">
        <v>155</v>
      </c>
      <c r="CU7591" s="81" t="s">
        <v>509</v>
      </c>
      <c r="CV7591" s="81" t="s">
        <v>459</v>
      </c>
      <c r="CW7591" s="81">
        <v>2029</v>
      </c>
      <c r="CX7591" s="81">
        <v>0</v>
      </c>
      <c r="CY7591" s="81">
        <v>0</v>
      </c>
      <c r="CZ7591" s="81">
        <v>0</v>
      </c>
      <c r="DA7591" s="81">
        <v>0</v>
      </c>
      <c r="DB7591" s="81">
        <v>5.7770153400784547</v>
      </c>
      <c r="DC7591" s="81">
        <v>0.74733835430388973</v>
      </c>
      <c r="DD7591" s="81">
        <v>3.2379513401017208</v>
      </c>
      <c r="DE7591" s="81">
        <v>1.791725645672845</v>
      </c>
      <c r="DF7591" s="81">
        <v>8.3319499833580044E-3</v>
      </c>
      <c r="DG7591" s="81">
        <v>8.3319499833580044E-3</v>
      </c>
      <c r="DH7591" s="81">
        <v>8.3319499833580044E-3</v>
      </c>
      <c r="DI7591" s="81">
        <v>8.3319499833580044E-3</v>
      </c>
      <c r="DJ7591" s="81">
        <v>1.307968921886705E-5</v>
      </c>
      <c r="DL7591" s="81">
        <v>0</v>
      </c>
      <c r="DM7591" s="81">
        <v>1.0897931636946719E-7</v>
      </c>
      <c r="DN7591" s="81">
        <v>1.0897931636946719E-7</v>
      </c>
      <c r="DO7591" s="81">
        <v>0</v>
      </c>
      <c r="DP7591" s="81">
        <v>1.0897931636946719E-7</v>
      </c>
      <c r="DQ7591" s="81">
        <v>1.0897931636946719E-7</v>
      </c>
      <c r="DR7591" s="81">
        <v>0</v>
      </c>
      <c r="DS7591" s="81">
        <v>1.0897931636946719E-7</v>
      </c>
      <c r="DT7591" s="81">
        <v>1.0897931636946719E-7</v>
      </c>
      <c r="DU7591" s="81">
        <v>0</v>
      </c>
      <c r="DV7591" s="81">
        <v>1.0897931636946719E-7</v>
      </c>
      <c r="DW7591" s="81">
        <v>1.0897931636946719E-7</v>
      </c>
      <c r="GE7591" s="81" t="s">
        <v>449</v>
      </c>
      <c r="GF7591" s="81" t="s">
        <v>155</v>
      </c>
      <c r="GG7591" s="81" t="s">
        <v>480</v>
      </c>
      <c r="GH7591" s="81" t="s">
        <v>453</v>
      </c>
      <c r="GI7591" s="81">
        <v>2020</v>
      </c>
      <c r="GJ7591" s="81" t="s">
        <v>201</v>
      </c>
      <c r="GK7591" s="81">
        <v>3.6425060683954028E-2</v>
      </c>
      <c r="GL7591" s="81">
        <v>267.12711200000001</v>
      </c>
      <c r="GM7591" s="81">
        <v>2020</v>
      </c>
      <c r="GN7591" s="81" t="s">
        <v>173</v>
      </c>
      <c r="GO7591" s="81">
        <v>1.1148832299820636E-2</v>
      </c>
      <c r="GP7591" s="81">
        <v>10</v>
      </c>
      <c r="GQ7591" s="81">
        <v>0</v>
      </c>
      <c r="GR7591" s="81" t="s">
        <v>448</v>
      </c>
      <c r="GS7591" s="81">
        <v>1.1148832299820636E-2</v>
      </c>
      <c r="GT7591" s="81">
        <v>4.060968930761934E-4</v>
      </c>
      <c r="GU7591" s="81">
        <v>0</v>
      </c>
      <c r="GV7591" s="81">
        <v>0</v>
      </c>
      <c r="GW7591" s="81">
        <v>0</v>
      </c>
      <c r="GX7591" s="81">
        <v>0</v>
      </c>
      <c r="GY7591" s="81">
        <v>0</v>
      </c>
      <c r="GZ7591" s="81">
        <v>0</v>
      </c>
    </row>
    <row r="7592" spans="98:208" x14ac:dyDescent="0.25">
      <c r="CT7592" s="81" t="s">
        <v>155</v>
      </c>
      <c r="CU7592" s="81" t="s">
        <v>509</v>
      </c>
      <c r="CV7592" s="81" t="s">
        <v>459</v>
      </c>
      <c r="CW7592" s="81">
        <v>2030</v>
      </c>
      <c r="CX7592" s="81">
        <v>0</v>
      </c>
      <c r="CY7592" s="81">
        <v>0</v>
      </c>
      <c r="CZ7592" s="81">
        <v>0</v>
      </c>
      <c r="DA7592" s="81">
        <v>0</v>
      </c>
      <c r="DB7592" s="81">
        <v>5.7770153400784547</v>
      </c>
      <c r="DC7592" s="81">
        <v>0.74733835430388973</v>
      </c>
      <c r="DD7592" s="81">
        <v>3.2379513401017208</v>
      </c>
      <c r="DE7592" s="81">
        <v>1.791725645672845</v>
      </c>
      <c r="DF7592" s="81">
        <v>0</v>
      </c>
      <c r="DG7592" s="81">
        <v>8.3319499833580044E-3</v>
      </c>
      <c r="DH7592" s="81">
        <v>8.3319499833580044E-3</v>
      </c>
      <c r="DI7592" s="81">
        <v>8.3319499833580044E-3</v>
      </c>
      <c r="DJ7592" s="81">
        <v>1.307968921886705E-5</v>
      </c>
      <c r="DL7592" s="81">
        <v>0</v>
      </c>
      <c r="DM7592" s="81">
        <v>0</v>
      </c>
      <c r="DN7592" s="81">
        <v>0</v>
      </c>
      <c r="DO7592" s="81">
        <v>0</v>
      </c>
      <c r="DP7592" s="81">
        <v>1.0897931636946719E-7</v>
      </c>
      <c r="DQ7592" s="81">
        <v>1.0897931636946719E-7</v>
      </c>
      <c r="DR7592" s="81">
        <v>0</v>
      </c>
      <c r="DS7592" s="81">
        <v>1.0897931636946719E-7</v>
      </c>
      <c r="DT7592" s="81">
        <v>1.0897931636946719E-7</v>
      </c>
      <c r="DU7592" s="81">
        <v>0</v>
      </c>
      <c r="DV7592" s="81">
        <v>1.0897931636946719E-7</v>
      </c>
      <c r="DW7592" s="81">
        <v>1.0897931636946719E-7</v>
      </c>
      <c r="GE7592" s="81" t="s">
        <v>449</v>
      </c>
      <c r="GF7592" s="81" t="s">
        <v>155</v>
      </c>
      <c r="GG7592" s="81" t="s">
        <v>480</v>
      </c>
      <c r="GH7592" s="81" t="s">
        <v>454</v>
      </c>
      <c r="GI7592" s="81">
        <v>2020</v>
      </c>
      <c r="GJ7592" s="81" t="s">
        <v>201</v>
      </c>
      <c r="GK7592" s="81">
        <v>409.2237358204406</v>
      </c>
      <c r="GL7592" s="81">
        <v>267.12711200000001</v>
      </c>
      <c r="GM7592" s="81">
        <v>2020</v>
      </c>
      <c r="GN7592" s="81" t="s">
        <v>173</v>
      </c>
      <c r="GO7592" s="81">
        <v>1.1148832299820636E-2</v>
      </c>
      <c r="GP7592" s="81">
        <v>10</v>
      </c>
      <c r="GQ7592" s="81">
        <v>0</v>
      </c>
      <c r="GR7592" s="81" t="s">
        <v>448</v>
      </c>
      <c r="GS7592" s="81">
        <v>1.1148832299820636E-2</v>
      </c>
      <c r="GT7592" s="81">
        <v>4.562366803768195</v>
      </c>
      <c r="GU7592" s="81">
        <v>0</v>
      </c>
      <c r="GV7592" s="81">
        <v>0</v>
      </c>
      <c r="GW7592" s="81">
        <v>0</v>
      </c>
      <c r="GX7592" s="81">
        <v>0</v>
      </c>
      <c r="GY7592" s="81">
        <v>0</v>
      </c>
      <c r="GZ7592" s="81">
        <v>0</v>
      </c>
    </row>
    <row r="7593" spans="98:208" x14ac:dyDescent="0.25">
      <c r="CT7593" s="81" t="s">
        <v>155</v>
      </c>
      <c r="CU7593" s="81" t="s">
        <v>509</v>
      </c>
      <c r="CV7593" s="81" t="s">
        <v>459</v>
      </c>
      <c r="CW7593" s="81">
        <v>2031</v>
      </c>
      <c r="CX7593" s="81">
        <v>0</v>
      </c>
      <c r="CY7593" s="81">
        <v>0</v>
      </c>
      <c r="CZ7593" s="81">
        <v>0</v>
      </c>
      <c r="DA7593" s="81">
        <v>0</v>
      </c>
      <c r="DB7593" s="81">
        <v>5.7770153400784547</v>
      </c>
      <c r="DC7593" s="81">
        <v>0.74733835430388973</v>
      </c>
      <c r="DD7593" s="81">
        <v>3.2379513401017208</v>
      </c>
      <c r="DE7593" s="81">
        <v>1.791725645672845</v>
      </c>
      <c r="DF7593" s="81">
        <v>0</v>
      </c>
      <c r="DG7593" s="81">
        <v>0</v>
      </c>
      <c r="DH7593" s="81">
        <v>8.3319499833580044E-3</v>
      </c>
      <c r="DI7593" s="81">
        <v>8.3319499833580044E-3</v>
      </c>
      <c r="DJ7593" s="81">
        <v>1.307968921886705E-5</v>
      </c>
      <c r="DL7593" s="81">
        <v>0</v>
      </c>
      <c r="DM7593" s="81">
        <v>0</v>
      </c>
      <c r="DN7593" s="81">
        <v>0</v>
      </c>
      <c r="DO7593" s="81">
        <v>0</v>
      </c>
      <c r="DP7593" s="81">
        <v>0</v>
      </c>
      <c r="DQ7593" s="81">
        <v>0</v>
      </c>
      <c r="DR7593" s="81">
        <v>0</v>
      </c>
      <c r="DS7593" s="81">
        <v>1.0897931636946719E-7</v>
      </c>
      <c r="DT7593" s="81">
        <v>1.0897931636946719E-7</v>
      </c>
      <c r="DU7593" s="81">
        <v>0</v>
      </c>
      <c r="DV7593" s="81">
        <v>1.0897931636946719E-7</v>
      </c>
      <c r="DW7593" s="81">
        <v>1.0897931636946719E-7</v>
      </c>
      <c r="GE7593" s="81" t="s">
        <v>449</v>
      </c>
      <c r="GF7593" s="81" t="s">
        <v>155</v>
      </c>
      <c r="GG7593" s="81" t="s">
        <v>480</v>
      </c>
      <c r="GH7593" s="81" t="s">
        <v>455</v>
      </c>
      <c r="GI7593" s="81">
        <v>2020</v>
      </c>
      <c r="GJ7593" s="81" t="s">
        <v>201</v>
      </c>
      <c r="GK7593" s="81">
        <v>409.22373582043258</v>
      </c>
      <c r="GL7593" s="81">
        <v>267.12711200000001</v>
      </c>
      <c r="GM7593" s="81">
        <v>2020</v>
      </c>
      <c r="GN7593" s="81" t="s">
        <v>173</v>
      </c>
      <c r="GO7593" s="81">
        <v>1.1148832299820636E-2</v>
      </c>
      <c r="GP7593" s="81">
        <v>10</v>
      </c>
      <c r="GQ7593" s="81">
        <v>0</v>
      </c>
      <c r="GR7593" s="81" t="s">
        <v>448</v>
      </c>
      <c r="GS7593" s="81">
        <v>1.1148832299820636E-2</v>
      </c>
      <c r="GT7593" s="81">
        <v>4.5623668037681062</v>
      </c>
      <c r="GU7593" s="81">
        <v>0</v>
      </c>
      <c r="GV7593" s="81">
        <v>0</v>
      </c>
      <c r="GW7593" s="81">
        <v>0</v>
      </c>
      <c r="GX7593" s="81">
        <v>0</v>
      </c>
      <c r="GY7593" s="81">
        <v>0</v>
      </c>
      <c r="GZ7593" s="81">
        <v>0</v>
      </c>
    </row>
    <row r="7594" spans="98:208" x14ac:dyDescent="0.25">
      <c r="CT7594" s="81" t="s">
        <v>155</v>
      </c>
      <c r="CU7594" s="81" t="s">
        <v>509</v>
      </c>
      <c r="CV7594" s="81" t="s">
        <v>459</v>
      </c>
      <c r="CW7594" s="81">
        <v>2032</v>
      </c>
      <c r="CX7594" s="81">
        <v>0</v>
      </c>
      <c r="CY7594" s="81">
        <v>0</v>
      </c>
      <c r="CZ7594" s="81">
        <v>0</v>
      </c>
      <c r="DA7594" s="81">
        <v>0</v>
      </c>
      <c r="DB7594" s="81">
        <v>5.7770153400784547</v>
      </c>
      <c r="DC7594" s="81">
        <v>0.74733835430388973</v>
      </c>
      <c r="DD7594" s="81">
        <v>3.2379513401017208</v>
      </c>
      <c r="DE7594" s="81">
        <v>1.791725645672845</v>
      </c>
      <c r="DF7594" s="81">
        <v>0</v>
      </c>
      <c r="DG7594" s="81">
        <v>0</v>
      </c>
      <c r="DH7594" s="81">
        <v>0</v>
      </c>
      <c r="DI7594" s="81">
        <v>8.3319499833580044E-3</v>
      </c>
      <c r="DJ7594" s="81">
        <v>1.307968921886705E-5</v>
      </c>
      <c r="DL7594" s="81">
        <v>0</v>
      </c>
      <c r="DM7594" s="81">
        <v>0</v>
      </c>
      <c r="DN7594" s="81">
        <v>0</v>
      </c>
      <c r="DO7594" s="81">
        <v>0</v>
      </c>
      <c r="DP7594" s="81">
        <v>0</v>
      </c>
      <c r="DQ7594" s="81">
        <v>0</v>
      </c>
      <c r="DR7594" s="81">
        <v>0</v>
      </c>
      <c r="DS7594" s="81">
        <v>0</v>
      </c>
      <c r="DT7594" s="81">
        <v>0</v>
      </c>
      <c r="DU7594" s="81">
        <v>0</v>
      </c>
      <c r="DV7594" s="81">
        <v>1.0897931636946719E-7</v>
      </c>
      <c r="DW7594" s="81">
        <v>1.0897931636946719E-7</v>
      </c>
      <c r="GE7594" s="81" t="s">
        <v>449</v>
      </c>
      <c r="GF7594" s="81" t="s">
        <v>155</v>
      </c>
      <c r="GG7594" s="81" t="s">
        <v>481</v>
      </c>
      <c r="GH7594" s="81" t="s">
        <v>457</v>
      </c>
      <c r="GI7594" s="81">
        <v>2020</v>
      </c>
      <c r="GJ7594" s="81" t="s">
        <v>201</v>
      </c>
      <c r="GK7594" s="81">
        <v>222.22942162792751</v>
      </c>
      <c r="GL7594" s="81">
        <v>69.065405999999996</v>
      </c>
      <c r="GM7594" s="81">
        <v>2020</v>
      </c>
      <c r="GN7594" s="81" t="s">
        <v>173</v>
      </c>
      <c r="GO7594" s="81">
        <v>1.1148832299820636E-2</v>
      </c>
      <c r="GP7594" s="81">
        <v>10</v>
      </c>
      <c r="GQ7594" s="81">
        <v>0</v>
      </c>
      <c r="GR7594" s="81" t="s">
        <v>448</v>
      </c>
      <c r="GS7594" s="81">
        <v>1.1148832299820636E-2</v>
      </c>
      <c r="GT7594" s="81">
        <v>2.4775985538158967</v>
      </c>
      <c r="GU7594" s="81">
        <v>0</v>
      </c>
      <c r="GV7594" s="81">
        <v>0</v>
      </c>
      <c r="GW7594" s="81">
        <v>0</v>
      </c>
      <c r="GX7594" s="81">
        <v>0</v>
      </c>
      <c r="GY7594" s="81">
        <v>0</v>
      </c>
      <c r="GZ7594" s="81">
        <v>0</v>
      </c>
    </row>
    <row r="7595" spans="98:208" x14ac:dyDescent="0.25">
      <c r="CT7595" s="81" t="s">
        <v>155</v>
      </c>
      <c r="CU7595" s="81" t="s">
        <v>509</v>
      </c>
      <c r="CV7595" s="81" t="s">
        <v>460</v>
      </c>
      <c r="CW7595" s="81">
        <v>2020</v>
      </c>
      <c r="CX7595" s="81">
        <v>0</v>
      </c>
      <c r="CY7595" s="81">
        <v>0</v>
      </c>
      <c r="CZ7595" s="81">
        <v>0</v>
      </c>
      <c r="DA7595" s="81">
        <v>0</v>
      </c>
      <c r="DB7595" s="81">
        <v>7.7900575334917635E-2</v>
      </c>
      <c r="DC7595" s="81">
        <v>3.6425060683947907E-2</v>
      </c>
      <c r="DD7595" s="81">
        <v>1.5808724525432959E-3</v>
      </c>
      <c r="DE7595" s="81">
        <v>3.9894642198444803E-2</v>
      </c>
      <c r="DF7595" s="81">
        <v>4.060968930761252E-4</v>
      </c>
      <c r="DG7595" s="81">
        <v>0</v>
      </c>
      <c r="DH7595" s="81">
        <v>0</v>
      </c>
      <c r="DI7595" s="81">
        <v>0</v>
      </c>
      <c r="DJ7595" s="81">
        <v>2.2460732991389761E-3</v>
      </c>
      <c r="DL7595" s="81">
        <v>0</v>
      </c>
      <c r="DM7595" s="81">
        <v>9.121233884015806E-7</v>
      </c>
      <c r="DN7595" s="81">
        <v>9.121233884015806E-7</v>
      </c>
      <c r="DO7595" s="81">
        <v>0</v>
      </c>
      <c r="DP7595" s="81">
        <v>0</v>
      </c>
      <c r="DQ7595" s="81">
        <v>0</v>
      </c>
      <c r="DR7595" s="81">
        <v>0</v>
      </c>
      <c r="DS7595" s="81">
        <v>0</v>
      </c>
      <c r="DT7595" s="81">
        <v>0</v>
      </c>
      <c r="DU7595" s="81">
        <v>0</v>
      </c>
      <c r="DV7595" s="81">
        <v>0</v>
      </c>
      <c r="DW7595" s="81">
        <v>0</v>
      </c>
      <c r="GE7595" s="81" t="s">
        <v>449</v>
      </c>
      <c r="GF7595" s="81" t="s">
        <v>155</v>
      </c>
      <c r="GG7595" s="81" t="s">
        <v>481</v>
      </c>
      <c r="GH7595" s="81" t="s">
        <v>458</v>
      </c>
      <c r="GI7595" s="81">
        <v>2020</v>
      </c>
      <c r="GJ7595" s="81" t="s">
        <v>201</v>
      </c>
      <c r="GK7595" s="81">
        <v>222.2294216279461</v>
      </c>
      <c r="GL7595" s="81">
        <v>69.065405999999996</v>
      </c>
      <c r="GM7595" s="81">
        <v>2020</v>
      </c>
      <c r="GN7595" s="81" t="s">
        <v>173</v>
      </c>
      <c r="GO7595" s="81">
        <v>1.1148832299820636E-2</v>
      </c>
      <c r="GP7595" s="81">
        <v>10</v>
      </c>
      <c r="GQ7595" s="81">
        <v>0</v>
      </c>
      <c r="GR7595" s="81" t="s">
        <v>448</v>
      </c>
      <c r="GS7595" s="81">
        <v>1.1148832299820636E-2</v>
      </c>
      <c r="GT7595" s="81">
        <v>2.4775985538161041</v>
      </c>
      <c r="GU7595" s="81">
        <v>0</v>
      </c>
      <c r="GV7595" s="81">
        <v>0</v>
      </c>
      <c r="GW7595" s="81">
        <v>0</v>
      </c>
      <c r="GX7595" s="81">
        <v>0</v>
      </c>
      <c r="GY7595" s="81">
        <v>0</v>
      </c>
      <c r="GZ7595" s="81">
        <v>0</v>
      </c>
    </row>
    <row r="7596" spans="98:208" x14ac:dyDescent="0.25">
      <c r="CT7596" s="81" t="s">
        <v>155</v>
      </c>
      <c r="CU7596" s="81" t="s">
        <v>509</v>
      </c>
      <c r="CV7596" s="81" t="s">
        <v>460</v>
      </c>
      <c r="CW7596" s="81">
        <v>2021</v>
      </c>
      <c r="CX7596" s="81">
        <v>0</v>
      </c>
      <c r="CY7596" s="81">
        <v>0</v>
      </c>
      <c r="CZ7596" s="81">
        <v>0</v>
      </c>
      <c r="DA7596" s="81">
        <v>0</v>
      </c>
      <c r="DB7596" s="81">
        <v>7.7900575334917635E-2</v>
      </c>
      <c r="DC7596" s="81">
        <v>3.6425060683947907E-2</v>
      </c>
      <c r="DD7596" s="81">
        <v>1.5808724525432959E-3</v>
      </c>
      <c r="DE7596" s="81">
        <v>3.9894642198444803E-2</v>
      </c>
      <c r="DF7596" s="81">
        <v>4.060968930761252E-4</v>
      </c>
      <c r="DG7596" s="81">
        <v>4.060968930761252E-4</v>
      </c>
      <c r="DH7596" s="81">
        <v>0</v>
      </c>
      <c r="DI7596" s="81">
        <v>0</v>
      </c>
      <c r="DJ7596" s="81">
        <v>2.2460732991389761E-3</v>
      </c>
      <c r="DL7596" s="81">
        <v>0</v>
      </c>
      <c r="DM7596" s="81">
        <v>9.121233884015806E-7</v>
      </c>
      <c r="DN7596" s="81">
        <v>9.121233884015806E-7</v>
      </c>
      <c r="DO7596" s="81">
        <v>0</v>
      </c>
      <c r="DP7596" s="81">
        <v>9.121233884015806E-7</v>
      </c>
      <c r="DQ7596" s="81">
        <v>9.121233884015806E-7</v>
      </c>
      <c r="DR7596" s="81">
        <v>0</v>
      </c>
      <c r="DS7596" s="81">
        <v>0</v>
      </c>
      <c r="DT7596" s="81">
        <v>0</v>
      </c>
      <c r="DU7596" s="81">
        <v>0</v>
      </c>
      <c r="DV7596" s="81">
        <v>0</v>
      </c>
      <c r="DW7596" s="81">
        <v>0</v>
      </c>
      <c r="GE7596" s="81" t="s">
        <v>449</v>
      </c>
      <c r="GF7596" s="81" t="s">
        <v>155</v>
      </c>
      <c r="GG7596" s="81" t="s">
        <v>481</v>
      </c>
      <c r="GH7596" s="81" t="s">
        <v>459</v>
      </c>
      <c r="GI7596" s="81">
        <v>2020</v>
      </c>
      <c r="GJ7596" s="81" t="s">
        <v>201</v>
      </c>
      <c r="GK7596" s="81">
        <v>0.69641821681222271</v>
      </c>
      <c r="GL7596" s="81">
        <v>69.065405999999996</v>
      </c>
      <c r="GM7596" s="81">
        <v>2020</v>
      </c>
      <c r="GN7596" s="81" t="s">
        <v>173</v>
      </c>
      <c r="GO7596" s="81">
        <v>1.1148832299820636E-2</v>
      </c>
      <c r="GP7596" s="81">
        <v>10</v>
      </c>
      <c r="GQ7596" s="81">
        <v>0</v>
      </c>
      <c r="GR7596" s="81" t="s">
        <v>448</v>
      </c>
      <c r="GS7596" s="81">
        <v>1.1148832299820636E-2</v>
      </c>
      <c r="GT7596" s="81">
        <v>7.7642499097795997E-3</v>
      </c>
      <c r="GU7596" s="81">
        <v>0</v>
      </c>
      <c r="GV7596" s="81">
        <v>0</v>
      </c>
      <c r="GW7596" s="81">
        <v>0</v>
      </c>
      <c r="GX7596" s="81">
        <v>0</v>
      </c>
      <c r="GY7596" s="81">
        <v>0</v>
      </c>
      <c r="GZ7596" s="81">
        <v>0</v>
      </c>
    </row>
    <row r="7597" spans="98:208" x14ac:dyDescent="0.25">
      <c r="CT7597" s="81" t="s">
        <v>155</v>
      </c>
      <c r="CU7597" s="81" t="s">
        <v>509</v>
      </c>
      <c r="CV7597" s="81" t="s">
        <v>460</v>
      </c>
      <c r="CW7597" s="81">
        <v>2022</v>
      </c>
      <c r="CX7597" s="81">
        <v>0</v>
      </c>
      <c r="CY7597" s="81">
        <v>0</v>
      </c>
      <c r="CZ7597" s="81">
        <v>0</v>
      </c>
      <c r="DA7597" s="81">
        <v>0</v>
      </c>
      <c r="DB7597" s="81">
        <v>7.7900575334917635E-2</v>
      </c>
      <c r="DC7597" s="81">
        <v>3.6425060683947907E-2</v>
      </c>
      <c r="DD7597" s="81">
        <v>1.5808724525432959E-3</v>
      </c>
      <c r="DE7597" s="81">
        <v>3.9894642198444803E-2</v>
      </c>
      <c r="DF7597" s="81">
        <v>4.060968930761252E-4</v>
      </c>
      <c r="DG7597" s="81">
        <v>4.060968930761252E-4</v>
      </c>
      <c r="DH7597" s="81">
        <v>4.060968930761252E-4</v>
      </c>
      <c r="DI7597" s="81">
        <v>0</v>
      </c>
      <c r="DJ7597" s="81">
        <v>2.2460732991389761E-3</v>
      </c>
      <c r="DL7597" s="81">
        <v>0</v>
      </c>
      <c r="DM7597" s="81">
        <v>9.121233884015806E-7</v>
      </c>
      <c r="DN7597" s="81">
        <v>9.121233884015806E-7</v>
      </c>
      <c r="DO7597" s="81">
        <v>0</v>
      </c>
      <c r="DP7597" s="81">
        <v>9.121233884015806E-7</v>
      </c>
      <c r="DQ7597" s="81">
        <v>9.121233884015806E-7</v>
      </c>
      <c r="DR7597" s="81">
        <v>0</v>
      </c>
      <c r="DS7597" s="81">
        <v>9.121233884015806E-7</v>
      </c>
      <c r="DT7597" s="81">
        <v>9.121233884015806E-7</v>
      </c>
      <c r="DU7597" s="81">
        <v>0</v>
      </c>
      <c r="DV7597" s="81">
        <v>0</v>
      </c>
      <c r="DW7597" s="81">
        <v>0</v>
      </c>
      <c r="GE7597" s="81" t="s">
        <v>449</v>
      </c>
      <c r="GF7597" s="81" t="s">
        <v>155</v>
      </c>
      <c r="GG7597" s="81" t="s">
        <v>481</v>
      </c>
      <c r="GH7597" s="81" t="s">
        <v>460</v>
      </c>
      <c r="GI7597" s="81">
        <v>2020</v>
      </c>
      <c r="GJ7597" s="81" t="s">
        <v>201</v>
      </c>
      <c r="GK7597" s="81">
        <v>3.6425060683954368E-2</v>
      </c>
      <c r="GL7597" s="81">
        <v>69.065405999999996</v>
      </c>
      <c r="GM7597" s="81">
        <v>2020</v>
      </c>
      <c r="GN7597" s="81" t="s">
        <v>173</v>
      </c>
      <c r="GO7597" s="81">
        <v>1.1148832299820636E-2</v>
      </c>
      <c r="GP7597" s="81">
        <v>10</v>
      </c>
      <c r="GQ7597" s="81">
        <v>0</v>
      </c>
      <c r="GR7597" s="81" t="s">
        <v>448</v>
      </c>
      <c r="GS7597" s="81">
        <v>1.1148832299820636E-2</v>
      </c>
      <c r="GT7597" s="81">
        <v>4.0609689307619719E-4</v>
      </c>
      <c r="GU7597" s="81">
        <v>0</v>
      </c>
      <c r="GV7597" s="81">
        <v>0</v>
      </c>
      <c r="GW7597" s="81">
        <v>0</v>
      </c>
      <c r="GX7597" s="81">
        <v>0</v>
      </c>
      <c r="GY7597" s="81">
        <v>0</v>
      </c>
      <c r="GZ7597" s="81">
        <v>0</v>
      </c>
    </row>
    <row r="7598" spans="98:208" x14ac:dyDescent="0.25">
      <c r="CT7598" s="81" t="s">
        <v>155</v>
      </c>
      <c r="CU7598" s="81" t="s">
        <v>509</v>
      </c>
      <c r="CV7598" s="81" t="s">
        <v>460</v>
      </c>
      <c r="CW7598" s="81">
        <v>2023</v>
      </c>
      <c r="CX7598" s="81">
        <v>0</v>
      </c>
      <c r="CY7598" s="81">
        <v>0</v>
      </c>
      <c r="CZ7598" s="81">
        <v>0</v>
      </c>
      <c r="DA7598" s="81">
        <v>0</v>
      </c>
      <c r="DB7598" s="81">
        <v>8.0408269036976857E-2</v>
      </c>
      <c r="DC7598" s="81">
        <v>3.7590224611384587E-2</v>
      </c>
      <c r="DD7598" s="81">
        <v>1.631433411568772E-3</v>
      </c>
      <c r="DE7598" s="81">
        <v>4.1186611013992208E-2</v>
      </c>
      <c r="DF7598" s="81">
        <v>4.1908711030491712E-4</v>
      </c>
      <c r="DG7598" s="81">
        <v>4.1908711030491712E-4</v>
      </c>
      <c r="DH7598" s="81">
        <v>4.1908711030491712E-4</v>
      </c>
      <c r="DI7598" s="81">
        <v>4.1908711030491712E-4</v>
      </c>
      <c r="DJ7598" s="81">
        <v>2.2460732991389761E-3</v>
      </c>
      <c r="DL7598" s="81">
        <v>0</v>
      </c>
      <c r="DM7598" s="81">
        <v>9.4130036846918516E-7</v>
      </c>
      <c r="DN7598" s="81">
        <v>9.4130036846918516E-7</v>
      </c>
      <c r="DO7598" s="81">
        <v>0</v>
      </c>
      <c r="DP7598" s="81">
        <v>9.4130036846918516E-7</v>
      </c>
      <c r="DQ7598" s="81">
        <v>9.4130036846918516E-7</v>
      </c>
      <c r="DR7598" s="81">
        <v>0</v>
      </c>
      <c r="DS7598" s="81">
        <v>9.4130036846918516E-7</v>
      </c>
      <c r="DT7598" s="81">
        <v>9.4130036846918516E-7</v>
      </c>
      <c r="DU7598" s="81">
        <v>0</v>
      </c>
      <c r="DV7598" s="81">
        <v>9.4130036846918516E-7</v>
      </c>
      <c r="DW7598" s="81">
        <v>9.4130036846918516E-7</v>
      </c>
      <c r="GE7598" s="81" t="s">
        <v>449</v>
      </c>
      <c r="GF7598" s="81" t="s">
        <v>155</v>
      </c>
      <c r="GG7598" s="81" t="s">
        <v>481</v>
      </c>
      <c r="GH7598" s="81" t="s">
        <v>461</v>
      </c>
      <c r="GI7598" s="81">
        <v>2020</v>
      </c>
      <c r="GJ7598" s="81" t="s">
        <v>201</v>
      </c>
      <c r="GK7598" s="81">
        <v>222.22942162783289</v>
      </c>
      <c r="GL7598" s="81">
        <v>69.065405999999996</v>
      </c>
      <c r="GM7598" s="81">
        <v>2020</v>
      </c>
      <c r="GN7598" s="81" t="s">
        <v>173</v>
      </c>
      <c r="GO7598" s="81">
        <v>1.1148832299820636E-2</v>
      </c>
      <c r="GP7598" s="81">
        <v>10</v>
      </c>
      <c r="GQ7598" s="81">
        <v>0</v>
      </c>
      <c r="GR7598" s="81" t="s">
        <v>448</v>
      </c>
      <c r="GS7598" s="81">
        <v>1.1148832299820636E-2</v>
      </c>
      <c r="GT7598" s="81">
        <v>2.477598553814842</v>
      </c>
      <c r="GU7598" s="81">
        <v>0</v>
      </c>
      <c r="GV7598" s="81">
        <v>0</v>
      </c>
      <c r="GW7598" s="81">
        <v>0</v>
      </c>
      <c r="GX7598" s="81">
        <v>0</v>
      </c>
      <c r="GY7598" s="81">
        <v>0</v>
      </c>
      <c r="GZ7598" s="81">
        <v>0</v>
      </c>
    </row>
    <row r="7599" spans="98:208" x14ac:dyDescent="0.25">
      <c r="CT7599" s="81" t="s">
        <v>155</v>
      </c>
      <c r="CU7599" s="81" t="s">
        <v>509</v>
      </c>
      <c r="CV7599" s="81" t="s">
        <v>460</v>
      </c>
      <c r="CW7599" s="81">
        <v>2024</v>
      </c>
      <c r="CX7599" s="81">
        <v>0</v>
      </c>
      <c r="CY7599" s="81">
        <v>0</v>
      </c>
      <c r="CZ7599" s="81">
        <v>0</v>
      </c>
      <c r="DA7599" s="81">
        <v>0</v>
      </c>
      <c r="DB7599" s="81">
        <v>8.0408269036976857E-2</v>
      </c>
      <c r="DC7599" s="81">
        <v>3.7590224611384587E-2</v>
      </c>
      <c r="DD7599" s="81">
        <v>1.631433411568772E-3</v>
      </c>
      <c r="DE7599" s="81">
        <v>4.1186611013992208E-2</v>
      </c>
      <c r="DF7599" s="81">
        <v>4.1908711030491712E-4</v>
      </c>
      <c r="DG7599" s="81">
        <v>4.1908711030491712E-4</v>
      </c>
      <c r="DH7599" s="81">
        <v>4.1908711030491712E-4</v>
      </c>
      <c r="DI7599" s="81">
        <v>4.1908711030491712E-4</v>
      </c>
      <c r="DJ7599" s="81">
        <v>2.2460732991389761E-3</v>
      </c>
      <c r="DL7599" s="81">
        <v>0</v>
      </c>
      <c r="DM7599" s="81">
        <v>9.4130036846918516E-7</v>
      </c>
      <c r="DN7599" s="81">
        <v>9.4130036846918516E-7</v>
      </c>
      <c r="DO7599" s="81">
        <v>0</v>
      </c>
      <c r="DP7599" s="81">
        <v>9.4130036846918516E-7</v>
      </c>
      <c r="DQ7599" s="81">
        <v>9.4130036846918516E-7</v>
      </c>
      <c r="DR7599" s="81">
        <v>0</v>
      </c>
      <c r="DS7599" s="81">
        <v>9.4130036846918516E-7</v>
      </c>
      <c r="DT7599" s="81">
        <v>9.4130036846918516E-7</v>
      </c>
      <c r="DU7599" s="81">
        <v>0</v>
      </c>
      <c r="DV7599" s="81">
        <v>9.4130036846918516E-7</v>
      </c>
      <c r="DW7599" s="81">
        <v>9.4130036846918516E-7</v>
      </c>
      <c r="GE7599" s="81" t="s">
        <v>449</v>
      </c>
      <c r="GF7599" s="81" t="s">
        <v>155</v>
      </c>
      <c r="GG7599" s="81" t="s">
        <v>481</v>
      </c>
      <c r="GH7599" s="81" t="s">
        <v>451</v>
      </c>
      <c r="GI7599" s="81">
        <v>2020</v>
      </c>
      <c r="GJ7599" s="81" t="s">
        <v>201</v>
      </c>
      <c r="GK7599" s="81">
        <v>222.22942162785361</v>
      </c>
      <c r="GL7599" s="81">
        <v>69.065405999999996</v>
      </c>
      <c r="GM7599" s="81">
        <v>2020</v>
      </c>
      <c r="GN7599" s="81" t="s">
        <v>173</v>
      </c>
      <c r="GO7599" s="81">
        <v>1.1148832299820636E-2</v>
      </c>
      <c r="GP7599" s="81">
        <v>10</v>
      </c>
      <c r="GQ7599" s="81">
        <v>0</v>
      </c>
      <c r="GR7599" s="81" t="s">
        <v>448</v>
      </c>
      <c r="GS7599" s="81">
        <v>1.1148832299820636E-2</v>
      </c>
      <c r="GT7599" s="81">
        <v>2.4775985538150729</v>
      </c>
      <c r="GU7599" s="81">
        <v>0</v>
      </c>
      <c r="GV7599" s="81">
        <v>0</v>
      </c>
      <c r="GW7599" s="81">
        <v>0</v>
      </c>
      <c r="GX7599" s="81">
        <v>0</v>
      </c>
      <c r="GY7599" s="81">
        <v>0</v>
      </c>
      <c r="GZ7599" s="81">
        <v>0</v>
      </c>
    </row>
    <row r="7600" spans="98:208" x14ac:dyDescent="0.25">
      <c r="CT7600" s="81" t="s">
        <v>155</v>
      </c>
      <c r="CU7600" s="81" t="s">
        <v>509</v>
      </c>
      <c r="CV7600" s="81" t="s">
        <v>460</v>
      </c>
      <c r="CW7600" s="81">
        <v>2025</v>
      </c>
      <c r="CX7600" s="81">
        <v>0</v>
      </c>
      <c r="CY7600" s="81">
        <v>0</v>
      </c>
      <c r="CZ7600" s="81">
        <v>0</v>
      </c>
      <c r="DA7600" s="81">
        <v>0</v>
      </c>
      <c r="DB7600" s="81">
        <v>8.0408269036976857E-2</v>
      </c>
      <c r="DC7600" s="81">
        <v>3.7590224611384587E-2</v>
      </c>
      <c r="DD7600" s="81">
        <v>1.631433411568772E-3</v>
      </c>
      <c r="DE7600" s="81">
        <v>4.1186611013992208E-2</v>
      </c>
      <c r="DF7600" s="81">
        <v>4.1908711030491712E-4</v>
      </c>
      <c r="DG7600" s="81">
        <v>4.1908711030491712E-4</v>
      </c>
      <c r="DH7600" s="81">
        <v>4.1908711030491712E-4</v>
      </c>
      <c r="DI7600" s="81">
        <v>4.1908711030491712E-4</v>
      </c>
      <c r="DJ7600" s="81">
        <v>2.2460732991389761E-3</v>
      </c>
      <c r="DL7600" s="81">
        <v>0</v>
      </c>
      <c r="DM7600" s="81">
        <v>9.4130036846918516E-7</v>
      </c>
      <c r="DN7600" s="81">
        <v>9.4130036846918516E-7</v>
      </c>
      <c r="DO7600" s="81">
        <v>0</v>
      </c>
      <c r="DP7600" s="81">
        <v>9.4130036846918516E-7</v>
      </c>
      <c r="DQ7600" s="81">
        <v>9.4130036846918516E-7</v>
      </c>
      <c r="DR7600" s="81">
        <v>0</v>
      </c>
      <c r="DS7600" s="81">
        <v>9.4130036846918516E-7</v>
      </c>
      <c r="DT7600" s="81">
        <v>9.4130036846918516E-7</v>
      </c>
      <c r="DU7600" s="81">
        <v>0</v>
      </c>
      <c r="DV7600" s="81">
        <v>9.4130036846918516E-7</v>
      </c>
      <c r="DW7600" s="81">
        <v>9.4130036846918516E-7</v>
      </c>
      <c r="GE7600" s="81" t="s">
        <v>449</v>
      </c>
      <c r="GF7600" s="81" t="s">
        <v>155</v>
      </c>
      <c r="GG7600" s="81" t="s">
        <v>481</v>
      </c>
      <c r="GH7600" s="81" t="s">
        <v>452</v>
      </c>
      <c r="GI7600" s="81">
        <v>2020</v>
      </c>
      <c r="GJ7600" s="81" t="s">
        <v>201</v>
      </c>
      <c r="GK7600" s="81">
        <v>0.69641821681222471</v>
      </c>
      <c r="GL7600" s="81">
        <v>69.065405999999996</v>
      </c>
      <c r="GM7600" s="81">
        <v>2020</v>
      </c>
      <c r="GN7600" s="81" t="s">
        <v>173</v>
      </c>
      <c r="GO7600" s="81">
        <v>1.1148832299820636E-2</v>
      </c>
      <c r="GP7600" s="81">
        <v>10</v>
      </c>
      <c r="GQ7600" s="81">
        <v>0</v>
      </c>
      <c r="GR7600" s="81" t="s">
        <v>448</v>
      </c>
      <c r="GS7600" s="81">
        <v>1.1148832299820636E-2</v>
      </c>
      <c r="GT7600" s="81">
        <v>7.7642499097796214E-3</v>
      </c>
      <c r="GU7600" s="81">
        <v>0</v>
      </c>
      <c r="GV7600" s="81">
        <v>0</v>
      </c>
      <c r="GW7600" s="81">
        <v>0</v>
      </c>
      <c r="GX7600" s="81">
        <v>0</v>
      </c>
      <c r="GY7600" s="81">
        <v>0</v>
      </c>
      <c r="GZ7600" s="81">
        <v>0</v>
      </c>
    </row>
    <row r="7601" spans="98:208" x14ac:dyDescent="0.25">
      <c r="CT7601" s="81" t="s">
        <v>155</v>
      </c>
      <c r="CU7601" s="81" t="s">
        <v>509</v>
      </c>
      <c r="CV7601" s="81" t="s">
        <v>460</v>
      </c>
      <c r="CW7601" s="81">
        <v>2026</v>
      </c>
      <c r="CX7601" s="81">
        <v>0</v>
      </c>
      <c r="CY7601" s="81">
        <v>0</v>
      </c>
      <c r="CZ7601" s="81">
        <v>0</v>
      </c>
      <c r="DA7601" s="81">
        <v>0</v>
      </c>
      <c r="DB7601" s="81">
        <v>8.0408269036976857E-2</v>
      </c>
      <c r="DC7601" s="81">
        <v>3.7590224611384587E-2</v>
      </c>
      <c r="DD7601" s="81">
        <v>1.631433411568772E-3</v>
      </c>
      <c r="DE7601" s="81">
        <v>4.1186611013992208E-2</v>
      </c>
      <c r="DF7601" s="81">
        <v>4.1908711030491712E-4</v>
      </c>
      <c r="DG7601" s="81">
        <v>4.1908711030491712E-4</v>
      </c>
      <c r="DH7601" s="81">
        <v>4.1908711030491712E-4</v>
      </c>
      <c r="DI7601" s="81">
        <v>4.1908711030491712E-4</v>
      </c>
      <c r="DJ7601" s="81">
        <v>2.2460732991389761E-3</v>
      </c>
      <c r="DL7601" s="81">
        <v>0</v>
      </c>
      <c r="DM7601" s="81">
        <v>9.4130036846918516E-7</v>
      </c>
      <c r="DN7601" s="81">
        <v>9.4130036846918516E-7</v>
      </c>
      <c r="DO7601" s="81">
        <v>0</v>
      </c>
      <c r="DP7601" s="81">
        <v>9.4130036846918516E-7</v>
      </c>
      <c r="DQ7601" s="81">
        <v>9.4130036846918516E-7</v>
      </c>
      <c r="DR7601" s="81">
        <v>0</v>
      </c>
      <c r="DS7601" s="81">
        <v>9.4130036846918516E-7</v>
      </c>
      <c r="DT7601" s="81">
        <v>9.4130036846918516E-7</v>
      </c>
      <c r="DU7601" s="81">
        <v>0</v>
      </c>
      <c r="DV7601" s="81">
        <v>9.4130036846918516E-7</v>
      </c>
      <c r="DW7601" s="81">
        <v>9.4130036846918516E-7</v>
      </c>
      <c r="GE7601" s="81" t="s">
        <v>449</v>
      </c>
      <c r="GF7601" s="81" t="s">
        <v>155</v>
      </c>
      <c r="GG7601" s="81" t="s">
        <v>481</v>
      </c>
      <c r="GH7601" s="81" t="s">
        <v>453</v>
      </c>
      <c r="GI7601" s="81">
        <v>2020</v>
      </c>
      <c r="GJ7601" s="81" t="s">
        <v>201</v>
      </c>
      <c r="GK7601" s="81">
        <v>3.6425060683954062E-2</v>
      </c>
      <c r="GL7601" s="81">
        <v>69.065405999999996</v>
      </c>
      <c r="GM7601" s="81">
        <v>2020</v>
      </c>
      <c r="GN7601" s="81" t="s">
        <v>173</v>
      </c>
      <c r="GO7601" s="81">
        <v>1.1148832299820636E-2</v>
      </c>
      <c r="GP7601" s="81">
        <v>10</v>
      </c>
      <c r="GQ7601" s="81">
        <v>0</v>
      </c>
      <c r="GR7601" s="81" t="s">
        <v>448</v>
      </c>
      <c r="GS7601" s="81">
        <v>1.1148832299820636E-2</v>
      </c>
      <c r="GT7601" s="81">
        <v>4.0609689307619378E-4</v>
      </c>
      <c r="GU7601" s="81">
        <v>0</v>
      </c>
      <c r="GV7601" s="81">
        <v>0</v>
      </c>
      <c r="GW7601" s="81">
        <v>0</v>
      </c>
      <c r="GX7601" s="81">
        <v>0</v>
      </c>
      <c r="GY7601" s="81">
        <v>0</v>
      </c>
      <c r="GZ7601" s="81">
        <v>0</v>
      </c>
    </row>
    <row r="7602" spans="98:208" x14ac:dyDescent="0.25">
      <c r="CT7602" s="81" t="s">
        <v>155</v>
      </c>
      <c r="CU7602" s="81" t="s">
        <v>509</v>
      </c>
      <c r="CV7602" s="81" t="s">
        <v>460</v>
      </c>
      <c r="CW7602" s="81">
        <v>2027</v>
      </c>
      <c r="CX7602" s="81">
        <v>0</v>
      </c>
      <c r="CY7602" s="81">
        <v>0</v>
      </c>
      <c r="CZ7602" s="81">
        <v>0</v>
      </c>
      <c r="DA7602" s="81">
        <v>0</v>
      </c>
      <c r="DB7602" s="81">
        <v>8.0408269036976857E-2</v>
      </c>
      <c r="DC7602" s="81">
        <v>3.7590224611384587E-2</v>
      </c>
      <c r="DD7602" s="81">
        <v>1.631433411568772E-3</v>
      </c>
      <c r="DE7602" s="81">
        <v>4.1186611013992208E-2</v>
      </c>
      <c r="DF7602" s="81">
        <v>4.1908711030491712E-4</v>
      </c>
      <c r="DG7602" s="81">
        <v>4.1908711030491712E-4</v>
      </c>
      <c r="DH7602" s="81">
        <v>4.1908711030491712E-4</v>
      </c>
      <c r="DI7602" s="81">
        <v>4.1908711030491712E-4</v>
      </c>
      <c r="DJ7602" s="81">
        <v>2.2460732991389761E-3</v>
      </c>
      <c r="DL7602" s="81">
        <v>0</v>
      </c>
      <c r="DM7602" s="81">
        <v>9.4130036846918516E-7</v>
      </c>
      <c r="DN7602" s="81">
        <v>9.4130036846918516E-7</v>
      </c>
      <c r="DO7602" s="81">
        <v>0</v>
      </c>
      <c r="DP7602" s="81">
        <v>9.4130036846918516E-7</v>
      </c>
      <c r="DQ7602" s="81">
        <v>9.4130036846918516E-7</v>
      </c>
      <c r="DR7602" s="81">
        <v>0</v>
      </c>
      <c r="DS7602" s="81">
        <v>9.4130036846918516E-7</v>
      </c>
      <c r="DT7602" s="81">
        <v>9.4130036846918516E-7</v>
      </c>
      <c r="DU7602" s="81">
        <v>0</v>
      </c>
      <c r="DV7602" s="81">
        <v>9.4130036846918516E-7</v>
      </c>
      <c r="DW7602" s="81">
        <v>9.4130036846918516E-7</v>
      </c>
      <c r="GE7602" s="81" t="s">
        <v>449</v>
      </c>
      <c r="GF7602" s="81" t="s">
        <v>155</v>
      </c>
      <c r="GG7602" s="81" t="s">
        <v>481</v>
      </c>
      <c r="GH7602" s="81" t="s">
        <v>454</v>
      </c>
      <c r="GI7602" s="81">
        <v>2020</v>
      </c>
      <c r="GJ7602" s="81" t="s">
        <v>201</v>
      </c>
      <c r="GK7602" s="81">
        <v>409.22373582044048</v>
      </c>
      <c r="GL7602" s="81">
        <v>69.065405999999996</v>
      </c>
      <c r="GM7602" s="81">
        <v>2020</v>
      </c>
      <c r="GN7602" s="81" t="s">
        <v>173</v>
      </c>
      <c r="GO7602" s="81">
        <v>1.1148832299820636E-2</v>
      </c>
      <c r="GP7602" s="81">
        <v>10</v>
      </c>
      <c r="GQ7602" s="81">
        <v>0</v>
      </c>
      <c r="GR7602" s="81" t="s">
        <v>448</v>
      </c>
      <c r="GS7602" s="81">
        <v>1.1148832299820636E-2</v>
      </c>
      <c r="GT7602" s="81">
        <v>4.5623668037681941</v>
      </c>
      <c r="GU7602" s="81">
        <v>0</v>
      </c>
      <c r="GV7602" s="81">
        <v>0</v>
      </c>
      <c r="GW7602" s="81">
        <v>0</v>
      </c>
      <c r="GX7602" s="81">
        <v>0</v>
      </c>
      <c r="GY7602" s="81">
        <v>0</v>
      </c>
      <c r="GZ7602" s="81">
        <v>0</v>
      </c>
    </row>
    <row r="7603" spans="98:208" x14ac:dyDescent="0.25">
      <c r="CT7603" s="81" t="s">
        <v>155</v>
      </c>
      <c r="CU7603" s="81" t="s">
        <v>509</v>
      </c>
      <c r="CV7603" s="81" t="s">
        <v>460</v>
      </c>
      <c r="CW7603" s="81">
        <v>2028</v>
      </c>
      <c r="CX7603" s="81">
        <v>0</v>
      </c>
      <c r="CY7603" s="81">
        <v>0</v>
      </c>
      <c r="CZ7603" s="81">
        <v>0</v>
      </c>
      <c r="DA7603" s="81">
        <v>0</v>
      </c>
      <c r="DB7603" s="81">
        <v>8.360637774511219E-2</v>
      </c>
      <c r="DC7603" s="81">
        <v>3.9055083184859868E-2</v>
      </c>
      <c r="DD7603" s="81">
        <v>1.694997174106485E-3</v>
      </c>
      <c r="DE7603" s="81">
        <v>4.2856297386108418E-2</v>
      </c>
      <c r="DF7603" s="81">
        <v>4.3541857288354748E-4</v>
      </c>
      <c r="DG7603" s="81">
        <v>4.3541857288354748E-4</v>
      </c>
      <c r="DH7603" s="81">
        <v>4.3541857288354748E-4</v>
      </c>
      <c r="DI7603" s="81">
        <v>4.3541857288354748E-4</v>
      </c>
      <c r="DJ7603" s="81">
        <v>2.2460732991389761E-3</v>
      </c>
      <c r="DL7603" s="81">
        <v>0</v>
      </c>
      <c r="DM7603" s="81">
        <v>9.779820305029341E-7</v>
      </c>
      <c r="DN7603" s="81">
        <v>9.779820305029341E-7</v>
      </c>
      <c r="DO7603" s="81">
        <v>0</v>
      </c>
      <c r="DP7603" s="81">
        <v>9.779820305029341E-7</v>
      </c>
      <c r="DQ7603" s="81">
        <v>9.779820305029341E-7</v>
      </c>
      <c r="DR7603" s="81">
        <v>0</v>
      </c>
      <c r="DS7603" s="81">
        <v>9.779820305029341E-7</v>
      </c>
      <c r="DT7603" s="81">
        <v>9.779820305029341E-7</v>
      </c>
      <c r="DU7603" s="81">
        <v>0</v>
      </c>
      <c r="DV7603" s="81">
        <v>9.779820305029341E-7</v>
      </c>
      <c r="DW7603" s="81">
        <v>9.779820305029341E-7</v>
      </c>
      <c r="GE7603" s="81" t="s">
        <v>449</v>
      </c>
      <c r="GF7603" s="81" t="s">
        <v>155</v>
      </c>
      <c r="GG7603" s="81" t="s">
        <v>481</v>
      </c>
      <c r="GH7603" s="81" t="s">
        <v>455</v>
      </c>
      <c r="GI7603" s="81">
        <v>2020</v>
      </c>
      <c r="GJ7603" s="81" t="s">
        <v>201</v>
      </c>
      <c r="GK7603" s="81">
        <v>409.22373582039319</v>
      </c>
      <c r="GL7603" s="81">
        <v>69.065405999999996</v>
      </c>
      <c r="GM7603" s="81">
        <v>2020</v>
      </c>
      <c r="GN7603" s="81" t="s">
        <v>173</v>
      </c>
      <c r="GO7603" s="81">
        <v>1.1148832299820636E-2</v>
      </c>
      <c r="GP7603" s="81">
        <v>10</v>
      </c>
      <c r="GQ7603" s="81">
        <v>0</v>
      </c>
      <c r="GR7603" s="81" t="s">
        <v>448</v>
      </c>
      <c r="GS7603" s="81">
        <v>1.1148832299820636E-2</v>
      </c>
      <c r="GT7603" s="81">
        <v>4.5623668037676666</v>
      </c>
      <c r="GU7603" s="81">
        <v>0</v>
      </c>
      <c r="GV7603" s="81">
        <v>0</v>
      </c>
      <c r="GW7603" s="81">
        <v>0</v>
      </c>
      <c r="GX7603" s="81">
        <v>0</v>
      </c>
      <c r="GY7603" s="81">
        <v>0</v>
      </c>
      <c r="GZ7603" s="81">
        <v>0</v>
      </c>
    </row>
    <row r="7604" spans="98:208" x14ac:dyDescent="0.25">
      <c r="CT7604" s="81" t="s">
        <v>155</v>
      </c>
      <c r="CU7604" s="81" t="s">
        <v>509</v>
      </c>
      <c r="CV7604" s="81" t="s">
        <v>460</v>
      </c>
      <c r="CW7604" s="81">
        <v>2029</v>
      </c>
      <c r="CX7604" s="81">
        <v>0</v>
      </c>
      <c r="CY7604" s="81">
        <v>0</v>
      </c>
      <c r="CZ7604" s="81">
        <v>0</v>
      </c>
      <c r="DA7604" s="81">
        <v>0</v>
      </c>
      <c r="DB7604" s="81">
        <v>8.360637774511219E-2</v>
      </c>
      <c r="DC7604" s="81">
        <v>3.9055083184859868E-2</v>
      </c>
      <c r="DD7604" s="81">
        <v>1.694997174106485E-3</v>
      </c>
      <c r="DE7604" s="81">
        <v>4.2856297386108418E-2</v>
      </c>
      <c r="DF7604" s="81">
        <v>4.3541857288354748E-4</v>
      </c>
      <c r="DG7604" s="81">
        <v>4.3541857288354748E-4</v>
      </c>
      <c r="DH7604" s="81">
        <v>4.3541857288354748E-4</v>
      </c>
      <c r="DI7604" s="81">
        <v>4.3541857288354748E-4</v>
      </c>
      <c r="DJ7604" s="81">
        <v>2.2460732991389761E-3</v>
      </c>
      <c r="DL7604" s="81">
        <v>0</v>
      </c>
      <c r="DM7604" s="81">
        <v>9.779820305029341E-7</v>
      </c>
      <c r="DN7604" s="81">
        <v>9.779820305029341E-7</v>
      </c>
      <c r="DO7604" s="81">
        <v>0</v>
      </c>
      <c r="DP7604" s="81">
        <v>9.779820305029341E-7</v>
      </c>
      <c r="DQ7604" s="81">
        <v>9.779820305029341E-7</v>
      </c>
      <c r="DR7604" s="81">
        <v>0</v>
      </c>
      <c r="DS7604" s="81">
        <v>9.779820305029341E-7</v>
      </c>
      <c r="DT7604" s="81">
        <v>9.779820305029341E-7</v>
      </c>
      <c r="DU7604" s="81">
        <v>0</v>
      </c>
      <c r="DV7604" s="81">
        <v>9.779820305029341E-7</v>
      </c>
      <c r="DW7604" s="81">
        <v>9.779820305029341E-7</v>
      </c>
      <c r="GE7604" s="81" t="s">
        <v>449</v>
      </c>
      <c r="GF7604" s="81" t="s">
        <v>155</v>
      </c>
      <c r="GG7604" s="81" t="s">
        <v>482</v>
      </c>
      <c r="GH7604" s="81" t="s">
        <v>457</v>
      </c>
      <c r="GI7604" s="81">
        <v>2020</v>
      </c>
      <c r="GJ7604" s="81" t="s">
        <v>201</v>
      </c>
      <c r="GK7604" s="81">
        <v>222.22942162783031</v>
      </c>
      <c r="GL7604" s="81">
        <v>33.521456999999998</v>
      </c>
      <c r="GM7604" s="81">
        <v>2020</v>
      </c>
      <c r="GN7604" s="81" t="s">
        <v>173</v>
      </c>
      <c r="GO7604" s="81">
        <v>1.1148832299820636E-2</v>
      </c>
      <c r="GP7604" s="81">
        <v>10</v>
      </c>
      <c r="GQ7604" s="81">
        <v>0</v>
      </c>
      <c r="GR7604" s="81" t="s">
        <v>448</v>
      </c>
      <c r="GS7604" s="81">
        <v>1.1148832299820636E-2</v>
      </c>
      <c r="GT7604" s="81">
        <v>2.4775985538148131</v>
      </c>
      <c r="GU7604" s="81">
        <v>0</v>
      </c>
      <c r="GV7604" s="81">
        <v>0</v>
      </c>
      <c r="GW7604" s="81">
        <v>0</v>
      </c>
      <c r="GX7604" s="81">
        <v>0</v>
      </c>
      <c r="GY7604" s="81">
        <v>0</v>
      </c>
      <c r="GZ7604" s="81">
        <v>0</v>
      </c>
    </row>
    <row r="7605" spans="98:208" x14ac:dyDescent="0.25">
      <c r="CT7605" s="81" t="s">
        <v>155</v>
      </c>
      <c r="CU7605" s="81" t="s">
        <v>509</v>
      </c>
      <c r="CV7605" s="81" t="s">
        <v>460</v>
      </c>
      <c r="CW7605" s="81">
        <v>2030</v>
      </c>
      <c r="CX7605" s="81">
        <v>0</v>
      </c>
      <c r="CY7605" s="81">
        <v>0</v>
      </c>
      <c r="CZ7605" s="81">
        <v>0</v>
      </c>
      <c r="DA7605" s="81">
        <v>0</v>
      </c>
      <c r="DB7605" s="81">
        <v>8.360637774511219E-2</v>
      </c>
      <c r="DC7605" s="81">
        <v>3.9055083184859868E-2</v>
      </c>
      <c r="DD7605" s="81">
        <v>1.694997174106485E-3</v>
      </c>
      <c r="DE7605" s="81">
        <v>4.2856297386108418E-2</v>
      </c>
      <c r="DF7605" s="81">
        <v>0</v>
      </c>
      <c r="DG7605" s="81">
        <v>4.3541857288354748E-4</v>
      </c>
      <c r="DH7605" s="81">
        <v>4.3541857288354748E-4</v>
      </c>
      <c r="DI7605" s="81">
        <v>4.3541857288354748E-4</v>
      </c>
      <c r="DJ7605" s="81">
        <v>2.2460732991389761E-3</v>
      </c>
      <c r="DL7605" s="81">
        <v>0</v>
      </c>
      <c r="DM7605" s="81">
        <v>0</v>
      </c>
      <c r="DN7605" s="81">
        <v>0</v>
      </c>
      <c r="DO7605" s="81">
        <v>0</v>
      </c>
      <c r="DP7605" s="81">
        <v>9.779820305029341E-7</v>
      </c>
      <c r="DQ7605" s="81">
        <v>9.779820305029341E-7</v>
      </c>
      <c r="DR7605" s="81">
        <v>0</v>
      </c>
      <c r="DS7605" s="81">
        <v>9.779820305029341E-7</v>
      </c>
      <c r="DT7605" s="81">
        <v>9.779820305029341E-7</v>
      </c>
      <c r="DU7605" s="81">
        <v>0</v>
      </c>
      <c r="DV7605" s="81">
        <v>9.779820305029341E-7</v>
      </c>
      <c r="DW7605" s="81">
        <v>9.779820305029341E-7</v>
      </c>
      <c r="GE7605" s="81" t="s">
        <v>449</v>
      </c>
      <c r="GF7605" s="81" t="s">
        <v>155</v>
      </c>
      <c r="GG7605" s="81" t="s">
        <v>482</v>
      </c>
      <c r="GH7605" s="81" t="s">
        <v>458</v>
      </c>
      <c r="GI7605" s="81">
        <v>2020</v>
      </c>
      <c r="GJ7605" s="81" t="s">
        <v>201</v>
      </c>
      <c r="GK7605" s="81">
        <v>222.2294216278305</v>
      </c>
      <c r="GL7605" s="81">
        <v>33.521456999999998</v>
      </c>
      <c r="GM7605" s="81">
        <v>2020</v>
      </c>
      <c r="GN7605" s="81" t="s">
        <v>173</v>
      </c>
      <c r="GO7605" s="81">
        <v>1.1148832299820636E-2</v>
      </c>
      <c r="GP7605" s="81">
        <v>10</v>
      </c>
      <c r="GQ7605" s="81">
        <v>0</v>
      </c>
      <c r="GR7605" s="81" t="s">
        <v>448</v>
      </c>
      <c r="GS7605" s="81">
        <v>1.1148832299820636E-2</v>
      </c>
      <c r="GT7605" s="81">
        <v>2.4775985538148153</v>
      </c>
      <c r="GU7605" s="81">
        <v>0</v>
      </c>
      <c r="GV7605" s="81">
        <v>0</v>
      </c>
      <c r="GW7605" s="81">
        <v>0</v>
      </c>
      <c r="GX7605" s="81">
        <v>0</v>
      </c>
      <c r="GY7605" s="81">
        <v>0</v>
      </c>
      <c r="GZ7605" s="81">
        <v>0</v>
      </c>
    </row>
    <row r="7606" spans="98:208" x14ac:dyDescent="0.25">
      <c r="CT7606" s="81" t="s">
        <v>155</v>
      </c>
      <c r="CU7606" s="81" t="s">
        <v>509</v>
      </c>
      <c r="CV7606" s="81" t="s">
        <v>460</v>
      </c>
      <c r="CW7606" s="81">
        <v>2031</v>
      </c>
      <c r="CX7606" s="81">
        <v>0</v>
      </c>
      <c r="CY7606" s="81">
        <v>0</v>
      </c>
      <c r="CZ7606" s="81">
        <v>0</v>
      </c>
      <c r="DA7606" s="81">
        <v>0</v>
      </c>
      <c r="DB7606" s="81">
        <v>8.360637774511219E-2</v>
      </c>
      <c r="DC7606" s="81">
        <v>3.9055083184859868E-2</v>
      </c>
      <c r="DD7606" s="81">
        <v>1.694997174106485E-3</v>
      </c>
      <c r="DE7606" s="81">
        <v>4.2856297386108418E-2</v>
      </c>
      <c r="DF7606" s="81">
        <v>0</v>
      </c>
      <c r="DG7606" s="81">
        <v>0</v>
      </c>
      <c r="DH7606" s="81">
        <v>4.3541857288354748E-4</v>
      </c>
      <c r="DI7606" s="81">
        <v>4.3541857288354748E-4</v>
      </c>
      <c r="DJ7606" s="81">
        <v>2.2460732991389761E-3</v>
      </c>
      <c r="DL7606" s="81">
        <v>0</v>
      </c>
      <c r="DM7606" s="81">
        <v>0</v>
      </c>
      <c r="DN7606" s="81">
        <v>0</v>
      </c>
      <c r="DO7606" s="81">
        <v>0</v>
      </c>
      <c r="DP7606" s="81">
        <v>0</v>
      </c>
      <c r="DQ7606" s="81">
        <v>0</v>
      </c>
      <c r="DR7606" s="81">
        <v>0</v>
      </c>
      <c r="DS7606" s="81">
        <v>9.779820305029341E-7</v>
      </c>
      <c r="DT7606" s="81">
        <v>9.779820305029341E-7</v>
      </c>
      <c r="DU7606" s="81">
        <v>0</v>
      </c>
      <c r="DV7606" s="81">
        <v>9.779820305029341E-7</v>
      </c>
      <c r="DW7606" s="81">
        <v>9.779820305029341E-7</v>
      </c>
      <c r="GE7606" s="81" t="s">
        <v>449</v>
      </c>
      <c r="GF7606" s="81" t="s">
        <v>155</v>
      </c>
      <c r="GG7606" s="81" t="s">
        <v>482</v>
      </c>
      <c r="GH7606" s="81" t="s">
        <v>459</v>
      </c>
      <c r="GI7606" s="81">
        <v>2020</v>
      </c>
      <c r="GJ7606" s="81" t="s">
        <v>201</v>
      </c>
      <c r="GK7606" s="81">
        <v>0.69641821681215033</v>
      </c>
      <c r="GL7606" s="81">
        <v>33.521456999999998</v>
      </c>
      <c r="GM7606" s="81">
        <v>2020</v>
      </c>
      <c r="GN7606" s="81" t="s">
        <v>173</v>
      </c>
      <c r="GO7606" s="81">
        <v>1.1148832299820636E-2</v>
      </c>
      <c r="GP7606" s="81">
        <v>10</v>
      </c>
      <c r="GQ7606" s="81">
        <v>0</v>
      </c>
      <c r="GR7606" s="81" t="s">
        <v>448</v>
      </c>
      <c r="GS7606" s="81">
        <v>1.1148832299820636E-2</v>
      </c>
      <c r="GT7606" s="81">
        <v>7.7642499097787922E-3</v>
      </c>
      <c r="GU7606" s="81">
        <v>0</v>
      </c>
      <c r="GV7606" s="81">
        <v>0</v>
      </c>
      <c r="GW7606" s="81">
        <v>0</v>
      </c>
      <c r="GX7606" s="81">
        <v>0</v>
      </c>
      <c r="GY7606" s="81">
        <v>0</v>
      </c>
      <c r="GZ7606" s="81">
        <v>0</v>
      </c>
    </row>
    <row r="7607" spans="98:208" x14ac:dyDescent="0.25">
      <c r="CT7607" s="81" t="s">
        <v>155</v>
      </c>
      <c r="CU7607" s="81" t="s">
        <v>509</v>
      </c>
      <c r="CV7607" s="81" t="s">
        <v>460</v>
      </c>
      <c r="CW7607" s="81">
        <v>2032</v>
      </c>
      <c r="CX7607" s="81">
        <v>0</v>
      </c>
      <c r="CY7607" s="81">
        <v>0</v>
      </c>
      <c r="CZ7607" s="81">
        <v>0</v>
      </c>
      <c r="DA7607" s="81">
        <v>0</v>
      </c>
      <c r="DB7607" s="81">
        <v>8.360637774511219E-2</v>
      </c>
      <c r="DC7607" s="81">
        <v>3.9055083184859868E-2</v>
      </c>
      <c r="DD7607" s="81">
        <v>1.694997174106485E-3</v>
      </c>
      <c r="DE7607" s="81">
        <v>4.2856297386108418E-2</v>
      </c>
      <c r="DF7607" s="81">
        <v>0</v>
      </c>
      <c r="DG7607" s="81">
        <v>0</v>
      </c>
      <c r="DH7607" s="81">
        <v>0</v>
      </c>
      <c r="DI7607" s="81">
        <v>4.3541857288354748E-4</v>
      </c>
      <c r="DJ7607" s="81">
        <v>2.2460732991389761E-3</v>
      </c>
      <c r="DL7607" s="81">
        <v>0</v>
      </c>
      <c r="DM7607" s="81">
        <v>0</v>
      </c>
      <c r="DN7607" s="81">
        <v>0</v>
      </c>
      <c r="DO7607" s="81">
        <v>0</v>
      </c>
      <c r="DP7607" s="81">
        <v>0</v>
      </c>
      <c r="DQ7607" s="81">
        <v>0</v>
      </c>
      <c r="DR7607" s="81">
        <v>0</v>
      </c>
      <c r="DS7607" s="81">
        <v>0</v>
      </c>
      <c r="DT7607" s="81">
        <v>0</v>
      </c>
      <c r="DU7607" s="81">
        <v>0</v>
      </c>
      <c r="DV7607" s="81">
        <v>9.779820305029341E-7</v>
      </c>
      <c r="DW7607" s="81">
        <v>9.779820305029341E-7</v>
      </c>
      <c r="GE7607" s="81" t="s">
        <v>449</v>
      </c>
      <c r="GF7607" s="81" t="s">
        <v>155</v>
      </c>
      <c r="GG7607" s="81" t="s">
        <v>482</v>
      </c>
      <c r="GH7607" s="81" t="s">
        <v>460</v>
      </c>
      <c r="GI7607" s="81">
        <v>2020</v>
      </c>
      <c r="GJ7607" s="81" t="s">
        <v>201</v>
      </c>
      <c r="GK7607" s="81">
        <v>3.6425060683954132E-2</v>
      </c>
      <c r="GL7607" s="81">
        <v>33.521456999999998</v>
      </c>
      <c r="GM7607" s="81">
        <v>2020</v>
      </c>
      <c r="GN7607" s="81" t="s">
        <v>173</v>
      </c>
      <c r="GO7607" s="81">
        <v>1.1148832299820636E-2</v>
      </c>
      <c r="GP7607" s="81">
        <v>10</v>
      </c>
      <c r="GQ7607" s="81">
        <v>0</v>
      </c>
      <c r="GR7607" s="81" t="s">
        <v>448</v>
      </c>
      <c r="GS7607" s="81">
        <v>1.1148832299820636E-2</v>
      </c>
      <c r="GT7607" s="81">
        <v>4.0609689307619459E-4</v>
      </c>
      <c r="GU7607" s="81">
        <v>0</v>
      </c>
      <c r="GV7607" s="81">
        <v>0</v>
      </c>
      <c r="GW7607" s="81">
        <v>0</v>
      </c>
      <c r="GX7607" s="81">
        <v>0</v>
      </c>
      <c r="GY7607" s="81">
        <v>0</v>
      </c>
      <c r="GZ7607" s="81">
        <v>0</v>
      </c>
    </row>
    <row r="7608" spans="98:208" x14ac:dyDescent="0.25">
      <c r="CT7608" s="81" t="s">
        <v>155</v>
      </c>
      <c r="CU7608" s="81" t="s">
        <v>509</v>
      </c>
      <c r="CV7608" s="81" t="s">
        <v>461</v>
      </c>
      <c r="CW7608" s="81">
        <v>2020</v>
      </c>
      <c r="CX7608" s="81">
        <v>0</v>
      </c>
      <c r="CY7608" s="81">
        <v>0</v>
      </c>
      <c r="CZ7608" s="81">
        <v>0</v>
      </c>
      <c r="DA7608" s="81">
        <v>0</v>
      </c>
      <c r="DB7608" s="81">
        <v>14146.13064133252</v>
      </c>
      <c r="DC7608" s="81">
        <v>222.2294216278236</v>
      </c>
      <c r="DD7608" s="81">
        <v>8585.7228092479418</v>
      </c>
      <c r="DE7608" s="81">
        <v>5338.178410456745</v>
      </c>
      <c r="DF7608" s="81">
        <v>2.4775985538147385</v>
      </c>
      <c r="DG7608" s="81">
        <v>0</v>
      </c>
      <c r="DH7608" s="81">
        <v>0</v>
      </c>
      <c r="DI7608" s="81">
        <v>0</v>
      </c>
      <c r="DJ7608" s="81">
        <v>8.8745612656134027E-6</v>
      </c>
      <c r="DL7608" s="81">
        <v>0</v>
      </c>
      <c r="DM7608" s="81">
        <v>2.1987600157424061E-5</v>
      </c>
      <c r="DN7608" s="81">
        <v>2.1987600157424061E-5</v>
      </c>
      <c r="DO7608" s="81">
        <v>0</v>
      </c>
      <c r="DP7608" s="81">
        <v>0</v>
      </c>
      <c r="DQ7608" s="81">
        <v>0</v>
      </c>
      <c r="DR7608" s="81">
        <v>0</v>
      </c>
      <c r="DS7608" s="81">
        <v>0</v>
      </c>
      <c r="DT7608" s="81">
        <v>0</v>
      </c>
      <c r="DU7608" s="81">
        <v>0</v>
      </c>
      <c r="DV7608" s="81">
        <v>0</v>
      </c>
      <c r="DW7608" s="81">
        <v>0</v>
      </c>
      <c r="GE7608" s="81" t="s">
        <v>449</v>
      </c>
      <c r="GF7608" s="81" t="s">
        <v>155</v>
      </c>
      <c r="GG7608" s="81" t="s">
        <v>482</v>
      </c>
      <c r="GH7608" s="81" t="s">
        <v>461</v>
      </c>
      <c r="GI7608" s="81">
        <v>2020</v>
      </c>
      <c r="GJ7608" s="81" t="s">
        <v>201</v>
      </c>
      <c r="GK7608" s="81">
        <v>222.22942162783951</v>
      </c>
      <c r="GL7608" s="81">
        <v>33.521456999999998</v>
      </c>
      <c r="GM7608" s="81">
        <v>2020</v>
      </c>
      <c r="GN7608" s="81" t="s">
        <v>173</v>
      </c>
      <c r="GO7608" s="81">
        <v>1.1148832299820636E-2</v>
      </c>
      <c r="GP7608" s="81">
        <v>10</v>
      </c>
      <c r="GQ7608" s="81">
        <v>0</v>
      </c>
      <c r="GR7608" s="81" t="s">
        <v>448</v>
      </c>
      <c r="GS7608" s="81">
        <v>1.1148832299820636E-2</v>
      </c>
      <c r="GT7608" s="81">
        <v>2.4775985538149157</v>
      </c>
      <c r="GU7608" s="81">
        <v>0</v>
      </c>
      <c r="GV7608" s="81">
        <v>0</v>
      </c>
      <c r="GW7608" s="81">
        <v>0</v>
      </c>
      <c r="GX7608" s="81">
        <v>0</v>
      </c>
      <c r="GY7608" s="81">
        <v>0</v>
      </c>
      <c r="GZ7608" s="81">
        <v>0</v>
      </c>
    </row>
    <row r="7609" spans="98:208" x14ac:dyDescent="0.25">
      <c r="CT7609" s="81" t="s">
        <v>155</v>
      </c>
      <c r="CU7609" s="81" t="s">
        <v>509</v>
      </c>
      <c r="CV7609" s="81" t="s">
        <v>461</v>
      </c>
      <c r="CW7609" s="81">
        <v>2021</v>
      </c>
      <c r="CX7609" s="81">
        <v>0</v>
      </c>
      <c r="CY7609" s="81">
        <v>0</v>
      </c>
      <c r="CZ7609" s="81">
        <v>0</v>
      </c>
      <c r="DA7609" s="81">
        <v>0</v>
      </c>
      <c r="DB7609" s="81">
        <v>14146.13064133252</v>
      </c>
      <c r="DC7609" s="81">
        <v>222.2294216278236</v>
      </c>
      <c r="DD7609" s="81">
        <v>8585.7228092479418</v>
      </c>
      <c r="DE7609" s="81">
        <v>5338.178410456745</v>
      </c>
      <c r="DF7609" s="81">
        <v>2.4775985538147385</v>
      </c>
      <c r="DG7609" s="81">
        <v>2.4775985538147385</v>
      </c>
      <c r="DH7609" s="81">
        <v>0</v>
      </c>
      <c r="DI7609" s="81">
        <v>0</v>
      </c>
      <c r="DJ7609" s="81">
        <v>8.8745612656134027E-6</v>
      </c>
      <c r="DL7609" s="81">
        <v>0</v>
      </c>
      <c r="DM7609" s="81">
        <v>2.1987600157424061E-5</v>
      </c>
      <c r="DN7609" s="81">
        <v>2.1987600157424061E-5</v>
      </c>
      <c r="DO7609" s="81">
        <v>0</v>
      </c>
      <c r="DP7609" s="81">
        <v>2.1987600157424061E-5</v>
      </c>
      <c r="DQ7609" s="81">
        <v>2.1987600157424061E-5</v>
      </c>
      <c r="DR7609" s="81">
        <v>0</v>
      </c>
      <c r="DS7609" s="81">
        <v>0</v>
      </c>
      <c r="DT7609" s="81">
        <v>0</v>
      </c>
      <c r="DU7609" s="81">
        <v>0</v>
      </c>
      <c r="DV7609" s="81">
        <v>0</v>
      </c>
      <c r="DW7609" s="81">
        <v>0</v>
      </c>
      <c r="GE7609" s="81" t="s">
        <v>449</v>
      </c>
      <c r="GF7609" s="81" t="s">
        <v>155</v>
      </c>
      <c r="GG7609" s="81" t="s">
        <v>482</v>
      </c>
      <c r="GH7609" s="81" t="s">
        <v>451</v>
      </c>
      <c r="GI7609" s="81">
        <v>2020</v>
      </c>
      <c r="GJ7609" s="81" t="s">
        <v>201</v>
      </c>
      <c r="GK7609" s="81">
        <v>222.2294216278566</v>
      </c>
      <c r="GL7609" s="81">
        <v>33.521456999999998</v>
      </c>
      <c r="GM7609" s="81">
        <v>2020</v>
      </c>
      <c r="GN7609" s="81" t="s">
        <v>173</v>
      </c>
      <c r="GO7609" s="81">
        <v>1.1148832299820636E-2</v>
      </c>
      <c r="GP7609" s="81">
        <v>10</v>
      </c>
      <c r="GQ7609" s="81">
        <v>0</v>
      </c>
      <c r="GR7609" s="81" t="s">
        <v>448</v>
      </c>
      <c r="GS7609" s="81">
        <v>1.1148832299820636E-2</v>
      </c>
      <c r="GT7609" s="81">
        <v>2.4775985538151062</v>
      </c>
      <c r="GU7609" s="81">
        <v>0</v>
      </c>
      <c r="GV7609" s="81">
        <v>0</v>
      </c>
      <c r="GW7609" s="81">
        <v>0</v>
      </c>
      <c r="GX7609" s="81">
        <v>0</v>
      </c>
      <c r="GY7609" s="81">
        <v>0</v>
      </c>
      <c r="GZ7609" s="81">
        <v>0</v>
      </c>
    </row>
    <row r="7610" spans="98:208" x14ac:dyDescent="0.25">
      <c r="CT7610" s="81" t="s">
        <v>155</v>
      </c>
      <c r="CU7610" s="81" t="s">
        <v>509</v>
      </c>
      <c r="CV7610" s="81" t="s">
        <v>461</v>
      </c>
      <c r="CW7610" s="81">
        <v>2022</v>
      </c>
      <c r="CX7610" s="81">
        <v>0</v>
      </c>
      <c r="CY7610" s="81">
        <v>0</v>
      </c>
      <c r="CZ7610" s="81">
        <v>0</v>
      </c>
      <c r="DA7610" s="81">
        <v>0</v>
      </c>
      <c r="DB7610" s="81">
        <v>14146.13064133252</v>
      </c>
      <c r="DC7610" s="81">
        <v>222.2294216278236</v>
      </c>
      <c r="DD7610" s="81">
        <v>8585.7228092479418</v>
      </c>
      <c r="DE7610" s="81">
        <v>5338.178410456745</v>
      </c>
      <c r="DF7610" s="81">
        <v>2.4775985538147385</v>
      </c>
      <c r="DG7610" s="81">
        <v>2.4775985538147385</v>
      </c>
      <c r="DH7610" s="81">
        <v>2.4775985538147385</v>
      </c>
      <c r="DI7610" s="81">
        <v>0</v>
      </c>
      <c r="DJ7610" s="81">
        <v>8.8745612656134027E-6</v>
      </c>
      <c r="DL7610" s="81">
        <v>0</v>
      </c>
      <c r="DM7610" s="81">
        <v>2.1987600157424061E-5</v>
      </c>
      <c r="DN7610" s="81">
        <v>2.1987600157424061E-5</v>
      </c>
      <c r="DO7610" s="81">
        <v>0</v>
      </c>
      <c r="DP7610" s="81">
        <v>2.1987600157424061E-5</v>
      </c>
      <c r="DQ7610" s="81">
        <v>2.1987600157424061E-5</v>
      </c>
      <c r="DR7610" s="81">
        <v>0</v>
      </c>
      <c r="DS7610" s="81">
        <v>2.1987600157424061E-5</v>
      </c>
      <c r="DT7610" s="81">
        <v>2.1987600157424061E-5</v>
      </c>
      <c r="DU7610" s="81">
        <v>0</v>
      </c>
      <c r="DV7610" s="81">
        <v>0</v>
      </c>
      <c r="DW7610" s="81">
        <v>0</v>
      </c>
      <c r="GE7610" s="81" t="s">
        <v>449</v>
      </c>
      <c r="GF7610" s="81" t="s">
        <v>155</v>
      </c>
      <c r="GG7610" s="81" t="s">
        <v>482</v>
      </c>
      <c r="GH7610" s="81" t="s">
        <v>452</v>
      </c>
      <c r="GI7610" s="81">
        <v>2020</v>
      </c>
      <c r="GJ7610" s="81" t="s">
        <v>201</v>
      </c>
      <c r="GK7610" s="81">
        <v>0.69641821681219529</v>
      </c>
      <c r="GL7610" s="81">
        <v>33.521456999999998</v>
      </c>
      <c r="GM7610" s="81">
        <v>2020</v>
      </c>
      <c r="GN7610" s="81" t="s">
        <v>173</v>
      </c>
      <c r="GO7610" s="81">
        <v>1.1148832299820636E-2</v>
      </c>
      <c r="GP7610" s="81">
        <v>10</v>
      </c>
      <c r="GQ7610" s="81">
        <v>0</v>
      </c>
      <c r="GR7610" s="81" t="s">
        <v>448</v>
      </c>
      <c r="GS7610" s="81">
        <v>1.1148832299820636E-2</v>
      </c>
      <c r="GT7610" s="81">
        <v>7.7642499097792935E-3</v>
      </c>
      <c r="GU7610" s="81">
        <v>0</v>
      </c>
      <c r="GV7610" s="81">
        <v>0</v>
      </c>
      <c r="GW7610" s="81">
        <v>0</v>
      </c>
      <c r="GX7610" s="81">
        <v>0</v>
      </c>
      <c r="GY7610" s="81">
        <v>0</v>
      </c>
      <c r="GZ7610" s="81">
        <v>0</v>
      </c>
    </row>
    <row r="7611" spans="98:208" x14ac:dyDescent="0.25">
      <c r="CT7611" s="81" t="s">
        <v>155</v>
      </c>
      <c r="CU7611" s="81" t="s">
        <v>509</v>
      </c>
      <c r="CV7611" s="81" t="s">
        <v>461</v>
      </c>
      <c r="CW7611" s="81">
        <v>2023</v>
      </c>
      <c r="CX7611" s="81">
        <v>0</v>
      </c>
      <c r="CY7611" s="81">
        <v>0</v>
      </c>
      <c r="CZ7611" s="81">
        <v>0</v>
      </c>
      <c r="DA7611" s="81">
        <v>0</v>
      </c>
      <c r="DB7611" s="81">
        <v>14664.637556436621</v>
      </c>
      <c r="DC7611" s="81">
        <v>233.230076807936</v>
      </c>
      <c r="DD7611" s="81">
        <v>8896.5159934285875</v>
      </c>
      <c r="DE7611" s="81">
        <v>5534.8914862000902</v>
      </c>
      <c r="DF7611" s="81">
        <v>2.6002430136059647</v>
      </c>
      <c r="DG7611" s="81">
        <v>2.6002430136059647</v>
      </c>
      <c r="DH7611" s="81">
        <v>2.6002430136059647</v>
      </c>
      <c r="DI7611" s="81">
        <v>2.6002430136059647</v>
      </c>
      <c r="DJ7611" s="81">
        <v>8.8745612656134027E-6</v>
      </c>
      <c r="DL7611" s="81">
        <v>0</v>
      </c>
      <c r="DM7611" s="81">
        <v>2.3076015929729358E-5</v>
      </c>
      <c r="DN7611" s="81">
        <v>2.3076015929729358E-5</v>
      </c>
      <c r="DO7611" s="81">
        <v>0</v>
      </c>
      <c r="DP7611" s="81">
        <v>2.3076015929729358E-5</v>
      </c>
      <c r="DQ7611" s="81">
        <v>2.3076015929729358E-5</v>
      </c>
      <c r="DR7611" s="81">
        <v>0</v>
      </c>
      <c r="DS7611" s="81">
        <v>2.3076015929729358E-5</v>
      </c>
      <c r="DT7611" s="81">
        <v>2.3076015929729358E-5</v>
      </c>
      <c r="DU7611" s="81">
        <v>0</v>
      </c>
      <c r="DV7611" s="81">
        <v>2.3076015929729358E-5</v>
      </c>
      <c r="DW7611" s="81">
        <v>2.3076015929729358E-5</v>
      </c>
      <c r="GE7611" s="81" t="s">
        <v>449</v>
      </c>
      <c r="GF7611" s="81" t="s">
        <v>155</v>
      </c>
      <c r="GG7611" s="81" t="s">
        <v>482</v>
      </c>
      <c r="GH7611" s="81" t="s">
        <v>453</v>
      </c>
      <c r="GI7611" s="81">
        <v>2020</v>
      </c>
      <c r="GJ7611" s="81" t="s">
        <v>201</v>
      </c>
      <c r="GK7611" s="81">
        <v>3.6425060683944743E-2</v>
      </c>
      <c r="GL7611" s="81">
        <v>33.521456999999998</v>
      </c>
      <c r="GM7611" s="81">
        <v>2020</v>
      </c>
      <c r="GN7611" s="81" t="s">
        <v>173</v>
      </c>
      <c r="GO7611" s="81">
        <v>1.1148832299820636E-2</v>
      </c>
      <c r="GP7611" s="81">
        <v>10</v>
      </c>
      <c r="GQ7611" s="81">
        <v>0</v>
      </c>
      <c r="GR7611" s="81" t="s">
        <v>448</v>
      </c>
      <c r="GS7611" s="81">
        <v>1.1148832299820636E-2</v>
      </c>
      <c r="GT7611" s="81">
        <v>4.0609689307608991E-4</v>
      </c>
      <c r="GU7611" s="81">
        <v>0</v>
      </c>
      <c r="GV7611" s="81">
        <v>0</v>
      </c>
      <c r="GW7611" s="81">
        <v>0</v>
      </c>
      <c r="GX7611" s="81">
        <v>0</v>
      </c>
      <c r="GY7611" s="81">
        <v>0</v>
      </c>
      <c r="GZ7611" s="81">
        <v>0</v>
      </c>
    </row>
    <row r="7612" spans="98:208" x14ac:dyDescent="0.25">
      <c r="CT7612" s="81" t="s">
        <v>155</v>
      </c>
      <c r="CU7612" s="81" t="s">
        <v>509</v>
      </c>
      <c r="CV7612" s="81" t="s">
        <v>461</v>
      </c>
      <c r="CW7612" s="81">
        <v>2024</v>
      </c>
      <c r="CX7612" s="81">
        <v>0</v>
      </c>
      <c r="CY7612" s="81">
        <v>0</v>
      </c>
      <c r="CZ7612" s="81">
        <v>0</v>
      </c>
      <c r="DA7612" s="81">
        <v>0</v>
      </c>
      <c r="DB7612" s="81">
        <v>14664.637556436621</v>
      </c>
      <c r="DC7612" s="81">
        <v>233.230076807936</v>
      </c>
      <c r="DD7612" s="81">
        <v>8896.5159934285875</v>
      </c>
      <c r="DE7612" s="81">
        <v>5534.8914862000902</v>
      </c>
      <c r="DF7612" s="81">
        <v>2.6002430136059647</v>
      </c>
      <c r="DG7612" s="81">
        <v>2.6002430136059647</v>
      </c>
      <c r="DH7612" s="81">
        <v>2.6002430136059647</v>
      </c>
      <c r="DI7612" s="81">
        <v>2.6002430136059647</v>
      </c>
      <c r="DJ7612" s="81">
        <v>8.8745612656134027E-6</v>
      </c>
      <c r="DL7612" s="81">
        <v>0</v>
      </c>
      <c r="DM7612" s="81">
        <v>2.3076015929729358E-5</v>
      </c>
      <c r="DN7612" s="81">
        <v>2.3076015929729358E-5</v>
      </c>
      <c r="DO7612" s="81">
        <v>0</v>
      </c>
      <c r="DP7612" s="81">
        <v>2.3076015929729358E-5</v>
      </c>
      <c r="DQ7612" s="81">
        <v>2.3076015929729358E-5</v>
      </c>
      <c r="DR7612" s="81">
        <v>0</v>
      </c>
      <c r="DS7612" s="81">
        <v>2.3076015929729358E-5</v>
      </c>
      <c r="DT7612" s="81">
        <v>2.3076015929729358E-5</v>
      </c>
      <c r="DU7612" s="81">
        <v>0</v>
      </c>
      <c r="DV7612" s="81">
        <v>2.3076015929729358E-5</v>
      </c>
      <c r="DW7612" s="81">
        <v>2.3076015929729358E-5</v>
      </c>
      <c r="GE7612" s="81" t="s">
        <v>449</v>
      </c>
      <c r="GF7612" s="81" t="s">
        <v>155</v>
      </c>
      <c r="GG7612" s="81" t="s">
        <v>482</v>
      </c>
      <c r="GH7612" s="81" t="s">
        <v>454</v>
      </c>
      <c r="GI7612" s="81">
        <v>2020</v>
      </c>
      <c r="GJ7612" s="81" t="s">
        <v>201</v>
      </c>
      <c r="GK7612" s="81">
        <v>409.22373582044048</v>
      </c>
      <c r="GL7612" s="81">
        <v>33.521456999999998</v>
      </c>
      <c r="GM7612" s="81">
        <v>2020</v>
      </c>
      <c r="GN7612" s="81" t="s">
        <v>173</v>
      </c>
      <c r="GO7612" s="81">
        <v>1.1148832299820636E-2</v>
      </c>
      <c r="GP7612" s="81">
        <v>10</v>
      </c>
      <c r="GQ7612" s="81">
        <v>0</v>
      </c>
      <c r="GR7612" s="81" t="s">
        <v>448</v>
      </c>
      <c r="GS7612" s="81">
        <v>1.1148832299820636E-2</v>
      </c>
      <c r="GT7612" s="81">
        <v>4.5623668037681941</v>
      </c>
      <c r="GU7612" s="81">
        <v>0</v>
      </c>
      <c r="GV7612" s="81">
        <v>0</v>
      </c>
      <c r="GW7612" s="81">
        <v>0</v>
      </c>
      <c r="GX7612" s="81">
        <v>0</v>
      </c>
      <c r="GY7612" s="81">
        <v>0</v>
      </c>
      <c r="GZ7612" s="81">
        <v>0</v>
      </c>
    </row>
    <row r="7613" spans="98:208" x14ac:dyDescent="0.25">
      <c r="CT7613" s="81" t="s">
        <v>155</v>
      </c>
      <c r="CU7613" s="81" t="s">
        <v>509</v>
      </c>
      <c r="CV7613" s="81" t="s">
        <v>461</v>
      </c>
      <c r="CW7613" s="81">
        <v>2025</v>
      </c>
      <c r="CX7613" s="81">
        <v>0</v>
      </c>
      <c r="CY7613" s="81">
        <v>0</v>
      </c>
      <c r="CZ7613" s="81">
        <v>0</v>
      </c>
      <c r="DA7613" s="81">
        <v>0</v>
      </c>
      <c r="DB7613" s="81">
        <v>14664.637556436621</v>
      </c>
      <c r="DC7613" s="81">
        <v>233.230076807936</v>
      </c>
      <c r="DD7613" s="81">
        <v>8896.5159934285875</v>
      </c>
      <c r="DE7613" s="81">
        <v>5534.8914862000902</v>
      </c>
      <c r="DF7613" s="81">
        <v>2.6002430136059647</v>
      </c>
      <c r="DG7613" s="81">
        <v>2.6002430136059647</v>
      </c>
      <c r="DH7613" s="81">
        <v>2.6002430136059647</v>
      </c>
      <c r="DI7613" s="81">
        <v>2.6002430136059647</v>
      </c>
      <c r="DJ7613" s="81">
        <v>8.8745612656134027E-6</v>
      </c>
      <c r="DL7613" s="81">
        <v>0</v>
      </c>
      <c r="DM7613" s="81">
        <v>2.3076015929729358E-5</v>
      </c>
      <c r="DN7613" s="81">
        <v>2.3076015929729358E-5</v>
      </c>
      <c r="DO7613" s="81">
        <v>0</v>
      </c>
      <c r="DP7613" s="81">
        <v>2.3076015929729358E-5</v>
      </c>
      <c r="DQ7613" s="81">
        <v>2.3076015929729358E-5</v>
      </c>
      <c r="DR7613" s="81">
        <v>0</v>
      </c>
      <c r="DS7613" s="81">
        <v>2.3076015929729358E-5</v>
      </c>
      <c r="DT7613" s="81">
        <v>2.3076015929729358E-5</v>
      </c>
      <c r="DU7613" s="81">
        <v>0</v>
      </c>
      <c r="DV7613" s="81">
        <v>2.3076015929729358E-5</v>
      </c>
      <c r="DW7613" s="81">
        <v>2.3076015929729358E-5</v>
      </c>
      <c r="GE7613" s="81" t="s">
        <v>449</v>
      </c>
      <c r="GF7613" s="81" t="s">
        <v>155</v>
      </c>
      <c r="GG7613" s="81" t="s">
        <v>482</v>
      </c>
      <c r="GH7613" s="81" t="s">
        <v>455</v>
      </c>
      <c r="GI7613" s="81">
        <v>2020</v>
      </c>
      <c r="GJ7613" s="81" t="s">
        <v>201</v>
      </c>
      <c r="GK7613" s="81">
        <v>409.22373582026609</v>
      </c>
      <c r="GL7613" s="81">
        <v>33.521456999999998</v>
      </c>
      <c r="GM7613" s="81">
        <v>2020</v>
      </c>
      <c r="GN7613" s="81" t="s">
        <v>173</v>
      </c>
      <c r="GO7613" s="81">
        <v>1.1148832299820636E-2</v>
      </c>
      <c r="GP7613" s="81">
        <v>10</v>
      </c>
      <c r="GQ7613" s="81">
        <v>0</v>
      </c>
      <c r="GR7613" s="81" t="s">
        <v>448</v>
      </c>
      <c r="GS7613" s="81">
        <v>1.1148832299820636E-2</v>
      </c>
      <c r="GT7613" s="81">
        <v>4.5623668037662499</v>
      </c>
      <c r="GU7613" s="81">
        <v>0</v>
      </c>
      <c r="GV7613" s="81">
        <v>0</v>
      </c>
      <c r="GW7613" s="81">
        <v>0</v>
      </c>
      <c r="GX7613" s="81">
        <v>0</v>
      </c>
      <c r="GY7613" s="81">
        <v>0</v>
      </c>
      <c r="GZ7613" s="81">
        <v>0</v>
      </c>
    </row>
    <row r="7614" spans="98:208" x14ac:dyDescent="0.25">
      <c r="CT7614" s="81" t="s">
        <v>155</v>
      </c>
      <c r="CU7614" s="81" t="s">
        <v>509</v>
      </c>
      <c r="CV7614" s="81" t="s">
        <v>461</v>
      </c>
      <c r="CW7614" s="81">
        <v>2026</v>
      </c>
      <c r="CX7614" s="81">
        <v>0</v>
      </c>
      <c r="CY7614" s="81">
        <v>0</v>
      </c>
      <c r="CZ7614" s="81">
        <v>0</v>
      </c>
      <c r="DA7614" s="81">
        <v>0</v>
      </c>
      <c r="DB7614" s="81">
        <v>14664.637556436621</v>
      </c>
      <c r="DC7614" s="81">
        <v>233.230076807936</v>
      </c>
      <c r="DD7614" s="81">
        <v>8896.5159934285875</v>
      </c>
      <c r="DE7614" s="81">
        <v>5534.8914862000902</v>
      </c>
      <c r="DF7614" s="81">
        <v>2.6002430136059647</v>
      </c>
      <c r="DG7614" s="81">
        <v>2.6002430136059647</v>
      </c>
      <c r="DH7614" s="81">
        <v>2.6002430136059647</v>
      </c>
      <c r="DI7614" s="81">
        <v>2.6002430136059647</v>
      </c>
      <c r="DJ7614" s="81">
        <v>8.8745612656134027E-6</v>
      </c>
      <c r="DL7614" s="81">
        <v>0</v>
      </c>
      <c r="DM7614" s="81">
        <v>2.3076015929729358E-5</v>
      </c>
      <c r="DN7614" s="81">
        <v>2.3076015929729358E-5</v>
      </c>
      <c r="DO7614" s="81">
        <v>0</v>
      </c>
      <c r="DP7614" s="81">
        <v>2.3076015929729358E-5</v>
      </c>
      <c r="DQ7614" s="81">
        <v>2.3076015929729358E-5</v>
      </c>
      <c r="DR7614" s="81">
        <v>0</v>
      </c>
      <c r="DS7614" s="81">
        <v>2.3076015929729358E-5</v>
      </c>
      <c r="DT7614" s="81">
        <v>2.3076015929729358E-5</v>
      </c>
      <c r="DU7614" s="81">
        <v>0</v>
      </c>
      <c r="DV7614" s="81">
        <v>2.3076015929729358E-5</v>
      </c>
      <c r="DW7614" s="81">
        <v>2.3076015929729358E-5</v>
      </c>
      <c r="GE7614" s="81" t="s">
        <v>449</v>
      </c>
      <c r="GF7614" s="81" t="s">
        <v>155</v>
      </c>
      <c r="GG7614" s="81" t="s">
        <v>483</v>
      </c>
      <c r="GH7614" s="81" t="s">
        <v>457</v>
      </c>
      <c r="GI7614" s="81">
        <v>2020</v>
      </c>
      <c r="GJ7614" s="81" t="s">
        <v>201</v>
      </c>
      <c r="GK7614" s="81">
        <v>222.22942162785881</v>
      </c>
      <c r="GL7614" s="81">
        <v>459.724335</v>
      </c>
      <c r="GM7614" s="81">
        <v>2020</v>
      </c>
      <c r="GN7614" s="81" t="s">
        <v>173</v>
      </c>
      <c r="GO7614" s="81">
        <v>1.1148832299820636E-2</v>
      </c>
      <c r="GP7614" s="81">
        <v>10</v>
      </c>
      <c r="GQ7614" s="81">
        <v>0</v>
      </c>
      <c r="GR7614" s="81" t="s">
        <v>448</v>
      </c>
      <c r="GS7614" s="81">
        <v>1.1148832299820636E-2</v>
      </c>
      <c r="GT7614" s="81">
        <v>2.4775985538151311</v>
      </c>
      <c r="GU7614" s="81">
        <v>0</v>
      </c>
      <c r="GV7614" s="81">
        <v>0</v>
      </c>
      <c r="GW7614" s="81">
        <v>0</v>
      </c>
      <c r="GX7614" s="81">
        <v>0</v>
      </c>
      <c r="GY7614" s="81">
        <v>0</v>
      </c>
      <c r="GZ7614" s="81">
        <v>0</v>
      </c>
    </row>
    <row r="7615" spans="98:208" x14ac:dyDescent="0.25">
      <c r="CT7615" s="81" t="s">
        <v>155</v>
      </c>
      <c r="CU7615" s="81" t="s">
        <v>509</v>
      </c>
      <c r="CV7615" s="81" t="s">
        <v>461</v>
      </c>
      <c r="CW7615" s="81">
        <v>2027</v>
      </c>
      <c r="CX7615" s="81">
        <v>0</v>
      </c>
      <c r="CY7615" s="81">
        <v>0</v>
      </c>
      <c r="CZ7615" s="81">
        <v>0</v>
      </c>
      <c r="DA7615" s="81">
        <v>0</v>
      </c>
      <c r="DB7615" s="81">
        <v>14664.637556436621</v>
      </c>
      <c r="DC7615" s="81">
        <v>233.230076807936</v>
      </c>
      <c r="DD7615" s="81">
        <v>8896.5159934285875</v>
      </c>
      <c r="DE7615" s="81">
        <v>5534.8914862000902</v>
      </c>
      <c r="DF7615" s="81">
        <v>2.6002430136059647</v>
      </c>
      <c r="DG7615" s="81">
        <v>2.6002430136059647</v>
      </c>
      <c r="DH7615" s="81">
        <v>2.6002430136059647</v>
      </c>
      <c r="DI7615" s="81">
        <v>2.6002430136059647</v>
      </c>
      <c r="DJ7615" s="81">
        <v>8.8745612656134027E-6</v>
      </c>
      <c r="DL7615" s="81">
        <v>0</v>
      </c>
      <c r="DM7615" s="81">
        <v>2.3076015929729358E-5</v>
      </c>
      <c r="DN7615" s="81">
        <v>2.3076015929729358E-5</v>
      </c>
      <c r="DO7615" s="81">
        <v>0</v>
      </c>
      <c r="DP7615" s="81">
        <v>2.3076015929729358E-5</v>
      </c>
      <c r="DQ7615" s="81">
        <v>2.3076015929729358E-5</v>
      </c>
      <c r="DR7615" s="81">
        <v>0</v>
      </c>
      <c r="DS7615" s="81">
        <v>2.3076015929729358E-5</v>
      </c>
      <c r="DT7615" s="81">
        <v>2.3076015929729358E-5</v>
      </c>
      <c r="DU7615" s="81">
        <v>0</v>
      </c>
      <c r="DV7615" s="81">
        <v>2.3076015929729358E-5</v>
      </c>
      <c r="DW7615" s="81">
        <v>2.3076015929729358E-5</v>
      </c>
      <c r="GE7615" s="81" t="s">
        <v>449</v>
      </c>
      <c r="GF7615" s="81" t="s">
        <v>155</v>
      </c>
      <c r="GG7615" s="81" t="s">
        <v>483</v>
      </c>
      <c r="GH7615" s="81" t="s">
        <v>458</v>
      </c>
      <c r="GI7615" s="81">
        <v>2020</v>
      </c>
      <c r="GJ7615" s="81" t="s">
        <v>201</v>
      </c>
      <c r="GK7615" s="81">
        <v>222.22942162783971</v>
      </c>
      <c r="GL7615" s="81">
        <v>459.724335</v>
      </c>
      <c r="GM7615" s="81">
        <v>2020</v>
      </c>
      <c r="GN7615" s="81" t="s">
        <v>173</v>
      </c>
      <c r="GO7615" s="81">
        <v>1.1148832299820636E-2</v>
      </c>
      <c r="GP7615" s="81">
        <v>10</v>
      </c>
      <c r="GQ7615" s="81">
        <v>0</v>
      </c>
      <c r="GR7615" s="81" t="s">
        <v>448</v>
      </c>
      <c r="GS7615" s="81">
        <v>1.1148832299820636E-2</v>
      </c>
      <c r="GT7615" s="81">
        <v>2.4775985538149179</v>
      </c>
      <c r="GU7615" s="81">
        <v>0</v>
      </c>
      <c r="GV7615" s="81">
        <v>0</v>
      </c>
      <c r="GW7615" s="81">
        <v>0</v>
      </c>
      <c r="GX7615" s="81">
        <v>0</v>
      </c>
      <c r="GY7615" s="81">
        <v>0</v>
      </c>
      <c r="GZ7615" s="81">
        <v>0</v>
      </c>
    </row>
    <row r="7616" spans="98:208" x14ac:dyDescent="0.25">
      <c r="CT7616" s="81" t="s">
        <v>155</v>
      </c>
      <c r="CU7616" s="81" t="s">
        <v>509</v>
      </c>
      <c r="CV7616" s="81" t="s">
        <v>461</v>
      </c>
      <c r="CW7616" s="81">
        <v>2028</v>
      </c>
      <c r="CX7616" s="81">
        <v>0</v>
      </c>
      <c r="CY7616" s="81">
        <v>0</v>
      </c>
      <c r="CZ7616" s="81">
        <v>0</v>
      </c>
      <c r="DA7616" s="81">
        <v>0</v>
      </c>
      <c r="DB7616" s="81">
        <v>15317.99094281597</v>
      </c>
      <c r="DC7616" s="81">
        <v>247.2729921649387</v>
      </c>
      <c r="DD7616" s="81">
        <v>9287.6490955444915</v>
      </c>
      <c r="DE7616" s="81">
        <v>5783.0688551065168</v>
      </c>
      <c r="DF7616" s="81">
        <v>2.7568051219217637</v>
      </c>
      <c r="DG7616" s="81">
        <v>2.7568051219217637</v>
      </c>
      <c r="DH7616" s="81">
        <v>2.7568051219217637</v>
      </c>
      <c r="DI7616" s="81">
        <v>2.7568051219217637</v>
      </c>
      <c r="DJ7616" s="81">
        <v>8.8745612656134027E-6</v>
      </c>
      <c r="DL7616" s="81">
        <v>0</v>
      </c>
      <c r="DM7616" s="81">
        <v>2.446543595185152E-5</v>
      </c>
      <c r="DN7616" s="81">
        <v>2.446543595185152E-5</v>
      </c>
      <c r="DO7616" s="81">
        <v>0</v>
      </c>
      <c r="DP7616" s="81">
        <v>2.446543595185152E-5</v>
      </c>
      <c r="DQ7616" s="81">
        <v>2.446543595185152E-5</v>
      </c>
      <c r="DR7616" s="81">
        <v>0</v>
      </c>
      <c r="DS7616" s="81">
        <v>2.446543595185152E-5</v>
      </c>
      <c r="DT7616" s="81">
        <v>2.446543595185152E-5</v>
      </c>
      <c r="DU7616" s="81">
        <v>0</v>
      </c>
      <c r="DV7616" s="81">
        <v>2.446543595185152E-5</v>
      </c>
      <c r="DW7616" s="81">
        <v>2.446543595185152E-5</v>
      </c>
      <c r="GE7616" s="81" t="s">
        <v>449</v>
      </c>
      <c r="GF7616" s="81" t="s">
        <v>155</v>
      </c>
      <c r="GG7616" s="81" t="s">
        <v>483</v>
      </c>
      <c r="GH7616" s="81" t="s">
        <v>459</v>
      </c>
      <c r="GI7616" s="81">
        <v>2020</v>
      </c>
      <c r="GJ7616" s="81" t="s">
        <v>201</v>
      </c>
      <c r="GK7616" s="81">
        <v>0.69641821681222982</v>
      </c>
      <c r="GL7616" s="81">
        <v>459.724335</v>
      </c>
      <c r="GM7616" s="81">
        <v>2020</v>
      </c>
      <c r="GN7616" s="81" t="s">
        <v>173</v>
      </c>
      <c r="GO7616" s="81">
        <v>1.1148832299820636E-2</v>
      </c>
      <c r="GP7616" s="81">
        <v>10</v>
      </c>
      <c r="GQ7616" s="81">
        <v>0</v>
      </c>
      <c r="GR7616" s="81" t="s">
        <v>448</v>
      </c>
      <c r="GS7616" s="81">
        <v>1.1148832299820636E-2</v>
      </c>
      <c r="GT7616" s="81">
        <v>7.7642499097796787E-3</v>
      </c>
      <c r="GU7616" s="81">
        <v>0</v>
      </c>
      <c r="GV7616" s="81">
        <v>0</v>
      </c>
      <c r="GW7616" s="81">
        <v>0</v>
      </c>
      <c r="GX7616" s="81">
        <v>0</v>
      </c>
      <c r="GY7616" s="81">
        <v>0</v>
      </c>
      <c r="GZ7616" s="81">
        <v>0</v>
      </c>
    </row>
    <row r="7617" spans="98:208" x14ac:dyDescent="0.25">
      <c r="CT7617" s="81" t="s">
        <v>155</v>
      </c>
      <c r="CU7617" s="81" t="s">
        <v>509</v>
      </c>
      <c r="CV7617" s="81" t="s">
        <v>461</v>
      </c>
      <c r="CW7617" s="81">
        <v>2029</v>
      </c>
      <c r="CX7617" s="81">
        <v>0</v>
      </c>
      <c r="CY7617" s="81">
        <v>0</v>
      </c>
      <c r="CZ7617" s="81">
        <v>0</v>
      </c>
      <c r="DA7617" s="81">
        <v>0</v>
      </c>
      <c r="DB7617" s="81">
        <v>15317.99094281597</v>
      </c>
      <c r="DC7617" s="81">
        <v>247.2729921649387</v>
      </c>
      <c r="DD7617" s="81">
        <v>9287.6490955444915</v>
      </c>
      <c r="DE7617" s="81">
        <v>5783.0688551065168</v>
      </c>
      <c r="DF7617" s="81">
        <v>2.7568051219217637</v>
      </c>
      <c r="DG7617" s="81">
        <v>2.7568051219217637</v>
      </c>
      <c r="DH7617" s="81">
        <v>2.7568051219217637</v>
      </c>
      <c r="DI7617" s="81">
        <v>2.7568051219217637</v>
      </c>
      <c r="DJ7617" s="81">
        <v>8.8745612656134027E-6</v>
      </c>
      <c r="DL7617" s="81">
        <v>0</v>
      </c>
      <c r="DM7617" s="81">
        <v>2.446543595185152E-5</v>
      </c>
      <c r="DN7617" s="81">
        <v>2.446543595185152E-5</v>
      </c>
      <c r="DO7617" s="81">
        <v>0</v>
      </c>
      <c r="DP7617" s="81">
        <v>2.446543595185152E-5</v>
      </c>
      <c r="DQ7617" s="81">
        <v>2.446543595185152E-5</v>
      </c>
      <c r="DR7617" s="81">
        <v>0</v>
      </c>
      <c r="DS7617" s="81">
        <v>2.446543595185152E-5</v>
      </c>
      <c r="DT7617" s="81">
        <v>2.446543595185152E-5</v>
      </c>
      <c r="DU7617" s="81">
        <v>0</v>
      </c>
      <c r="DV7617" s="81">
        <v>2.446543595185152E-5</v>
      </c>
      <c r="DW7617" s="81">
        <v>2.446543595185152E-5</v>
      </c>
      <c r="GE7617" s="81" t="s">
        <v>449</v>
      </c>
      <c r="GF7617" s="81" t="s">
        <v>155</v>
      </c>
      <c r="GG7617" s="81" t="s">
        <v>483</v>
      </c>
      <c r="GH7617" s="81" t="s">
        <v>460</v>
      </c>
      <c r="GI7617" s="81">
        <v>2020</v>
      </c>
      <c r="GJ7617" s="81" t="s">
        <v>201</v>
      </c>
      <c r="GK7617" s="81">
        <v>3.6425060683954513E-2</v>
      </c>
      <c r="GL7617" s="81">
        <v>459.724335</v>
      </c>
      <c r="GM7617" s="81">
        <v>2020</v>
      </c>
      <c r="GN7617" s="81" t="s">
        <v>173</v>
      </c>
      <c r="GO7617" s="81">
        <v>1.1148832299820636E-2</v>
      </c>
      <c r="GP7617" s="81">
        <v>10</v>
      </c>
      <c r="GQ7617" s="81">
        <v>0</v>
      </c>
      <c r="GR7617" s="81" t="s">
        <v>448</v>
      </c>
      <c r="GS7617" s="81">
        <v>1.1148832299820636E-2</v>
      </c>
      <c r="GT7617" s="81">
        <v>4.0609689307619882E-4</v>
      </c>
      <c r="GU7617" s="81">
        <v>0</v>
      </c>
      <c r="GV7617" s="81">
        <v>0</v>
      </c>
      <c r="GW7617" s="81">
        <v>0</v>
      </c>
      <c r="GX7617" s="81">
        <v>0</v>
      </c>
      <c r="GY7617" s="81">
        <v>0</v>
      </c>
      <c r="GZ7617" s="81">
        <v>0</v>
      </c>
    </row>
    <row r="7618" spans="98:208" x14ac:dyDescent="0.25">
      <c r="CT7618" s="81" t="s">
        <v>155</v>
      </c>
      <c r="CU7618" s="81" t="s">
        <v>509</v>
      </c>
      <c r="CV7618" s="81" t="s">
        <v>461</v>
      </c>
      <c r="CW7618" s="81">
        <v>2030</v>
      </c>
      <c r="CX7618" s="81">
        <v>0</v>
      </c>
      <c r="CY7618" s="81">
        <v>0</v>
      </c>
      <c r="CZ7618" s="81">
        <v>0</v>
      </c>
      <c r="DA7618" s="81">
        <v>0</v>
      </c>
      <c r="DB7618" s="81">
        <v>15317.99094281597</v>
      </c>
      <c r="DC7618" s="81">
        <v>247.2729921649387</v>
      </c>
      <c r="DD7618" s="81">
        <v>9287.6490955444915</v>
      </c>
      <c r="DE7618" s="81">
        <v>5783.0688551065168</v>
      </c>
      <c r="DF7618" s="81">
        <v>0</v>
      </c>
      <c r="DG7618" s="81">
        <v>2.7568051219217637</v>
      </c>
      <c r="DH7618" s="81">
        <v>2.7568051219217637</v>
      </c>
      <c r="DI7618" s="81">
        <v>2.7568051219217637</v>
      </c>
      <c r="DJ7618" s="81">
        <v>8.8745612656134027E-6</v>
      </c>
      <c r="DL7618" s="81">
        <v>0</v>
      </c>
      <c r="DM7618" s="81">
        <v>0</v>
      </c>
      <c r="DN7618" s="81">
        <v>0</v>
      </c>
      <c r="DO7618" s="81">
        <v>0</v>
      </c>
      <c r="DP7618" s="81">
        <v>2.446543595185152E-5</v>
      </c>
      <c r="DQ7618" s="81">
        <v>2.446543595185152E-5</v>
      </c>
      <c r="DR7618" s="81">
        <v>0</v>
      </c>
      <c r="DS7618" s="81">
        <v>2.446543595185152E-5</v>
      </c>
      <c r="DT7618" s="81">
        <v>2.446543595185152E-5</v>
      </c>
      <c r="DU7618" s="81">
        <v>0</v>
      </c>
      <c r="DV7618" s="81">
        <v>2.446543595185152E-5</v>
      </c>
      <c r="DW7618" s="81">
        <v>2.446543595185152E-5</v>
      </c>
      <c r="GE7618" s="81" t="s">
        <v>449</v>
      </c>
      <c r="GF7618" s="81" t="s">
        <v>155</v>
      </c>
      <c r="GG7618" s="81" t="s">
        <v>483</v>
      </c>
      <c r="GH7618" s="81" t="s">
        <v>461</v>
      </c>
      <c r="GI7618" s="81">
        <v>2020</v>
      </c>
      <c r="GJ7618" s="81" t="s">
        <v>201</v>
      </c>
      <c r="GK7618" s="81">
        <v>222.22942162783099</v>
      </c>
      <c r="GL7618" s="81">
        <v>459.724335</v>
      </c>
      <c r="GM7618" s="81">
        <v>2020</v>
      </c>
      <c r="GN7618" s="81" t="s">
        <v>173</v>
      </c>
      <c r="GO7618" s="81">
        <v>1.1148832299820636E-2</v>
      </c>
      <c r="GP7618" s="81">
        <v>10</v>
      </c>
      <c r="GQ7618" s="81">
        <v>0</v>
      </c>
      <c r="GR7618" s="81" t="s">
        <v>448</v>
      </c>
      <c r="GS7618" s="81">
        <v>1.1148832299820636E-2</v>
      </c>
      <c r="GT7618" s="81">
        <v>2.4775985538148206</v>
      </c>
      <c r="GU7618" s="81">
        <v>0</v>
      </c>
      <c r="GV7618" s="81">
        <v>0</v>
      </c>
      <c r="GW7618" s="81">
        <v>0</v>
      </c>
      <c r="GX7618" s="81">
        <v>0</v>
      </c>
      <c r="GY7618" s="81">
        <v>0</v>
      </c>
      <c r="GZ7618" s="81">
        <v>0</v>
      </c>
    </row>
    <row r="7619" spans="98:208" x14ac:dyDescent="0.25">
      <c r="CT7619" s="81" t="s">
        <v>155</v>
      </c>
      <c r="CU7619" s="81" t="s">
        <v>509</v>
      </c>
      <c r="CV7619" s="81" t="s">
        <v>461</v>
      </c>
      <c r="CW7619" s="81">
        <v>2031</v>
      </c>
      <c r="CX7619" s="81">
        <v>0</v>
      </c>
      <c r="CY7619" s="81">
        <v>0</v>
      </c>
      <c r="CZ7619" s="81">
        <v>0</v>
      </c>
      <c r="DA7619" s="81">
        <v>0</v>
      </c>
      <c r="DB7619" s="81">
        <v>15317.99094281597</v>
      </c>
      <c r="DC7619" s="81">
        <v>247.2729921649387</v>
      </c>
      <c r="DD7619" s="81">
        <v>9287.6490955444915</v>
      </c>
      <c r="DE7619" s="81">
        <v>5783.0688551065168</v>
      </c>
      <c r="DF7619" s="81">
        <v>0</v>
      </c>
      <c r="DG7619" s="81">
        <v>0</v>
      </c>
      <c r="DH7619" s="81">
        <v>2.7568051219217637</v>
      </c>
      <c r="DI7619" s="81">
        <v>2.7568051219217637</v>
      </c>
      <c r="DJ7619" s="81">
        <v>8.8745612656134027E-6</v>
      </c>
      <c r="DL7619" s="81">
        <v>0</v>
      </c>
      <c r="DM7619" s="81">
        <v>0</v>
      </c>
      <c r="DN7619" s="81">
        <v>0</v>
      </c>
      <c r="DO7619" s="81">
        <v>0</v>
      </c>
      <c r="DP7619" s="81">
        <v>0</v>
      </c>
      <c r="DQ7619" s="81">
        <v>0</v>
      </c>
      <c r="DR7619" s="81">
        <v>0</v>
      </c>
      <c r="DS7619" s="81">
        <v>2.446543595185152E-5</v>
      </c>
      <c r="DT7619" s="81">
        <v>2.446543595185152E-5</v>
      </c>
      <c r="DU7619" s="81">
        <v>0</v>
      </c>
      <c r="DV7619" s="81">
        <v>2.446543595185152E-5</v>
      </c>
      <c r="DW7619" s="81">
        <v>2.446543595185152E-5</v>
      </c>
      <c r="GE7619" s="81" t="s">
        <v>449</v>
      </c>
      <c r="GF7619" s="81" t="s">
        <v>155</v>
      </c>
      <c r="GG7619" s="81" t="s">
        <v>483</v>
      </c>
      <c r="GH7619" s="81" t="s">
        <v>451</v>
      </c>
      <c r="GI7619" s="81">
        <v>2020</v>
      </c>
      <c r="GJ7619" s="81" t="s">
        <v>201</v>
      </c>
      <c r="GK7619" s="81">
        <v>222.22942162783141</v>
      </c>
      <c r="GL7619" s="81">
        <v>459.724335</v>
      </c>
      <c r="GM7619" s="81">
        <v>2020</v>
      </c>
      <c r="GN7619" s="81" t="s">
        <v>173</v>
      </c>
      <c r="GO7619" s="81">
        <v>1.1148832299820636E-2</v>
      </c>
      <c r="GP7619" s="81">
        <v>10</v>
      </c>
      <c r="GQ7619" s="81">
        <v>0</v>
      </c>
      <c r="GR7619" s="81" t="s">
        <v>448</v>
      </c>
      <c r="GS7619" s="81">
        <v>1.1148832299820636E-2</v>
      </c>
      <c r="GT7619" s="81">
        <v>2.4775985538148255</v>
      </c>
      <c r="GU7619" s="81">
        <v>0</v>
      </c>
      <c r="GV7619" s="81">
        <v>0</v>
      </c>
      <c r="GW7619" s="81">
        <v>0</v>
      </c>
      <c r="GX7619" s="81">
        <v>0</v>
      </c>
      <c r="GY7619" s="81">
        <v>0</v>
      </c>
      <c r="GZ7619" s="81">
        <v>0</v>
      </c>
    </row>
    <row r="7620" spans="98:208" x14ac:dyDescent="0.25">
      <c r="CT7620" s="81" t="s">
        <v>155</v>
      </c>
      <c r="CU7620" s="81" t="s">
        <v>509</v>
      </c>
      <c r="CV7620" s="81" t="s">
        <v>461</v>
      </c>
      <c r="CW7620" s="81">
        <v>2032</v>
      </c>
      <c r="CX7620" s="81">
        <v>0</v>
      </c>
      <c r="CY7620" s="81">
        <v>0</v>
      </c>
      <c r="CZ7620" s="81">
        <v>0</v>
      </c>
      <c r="DA7620" s="81">
        <v>0</v>
      </c>
      <c r="DB7620" s="81">
        <v>15317.99094281597</v>
      </c>
      <c r="DC7620" s="81">
        <v>247.2729921649387</v>
      </c>
      <c r="DD7620" s="81">
        <v>9287.6490955444915</v>
      </c>
      <c r="DE7620" s="81">
        <v>5783.0688551065168</v>
      </c>
      <c r="DF7620" s="81">
        <v>0</v>
      </c>
      <c r="DG7620" s="81">
        <v>0</v>
      </c>
      <c r="DH7620" s="81">
        <v>0</v>
      </c>
      <c r="DI7620" s="81">
        <v>2.7568051219217637</v>
      </c>
      <c r="DJ7620" s="81">
        <v>8.8745612656134027E-6</v>
      </c>
      <c r="DL7620" s="81">
        <v>0</v>
      </c>
      <c r="DM7620" s="81">
        <v>0</v>
      </c>
      <c r="DN7620" s="81">
        <v>0</v>
      </c>
      <c r="DO7620" s="81">
        <v>0</v>
      </c>
      <c r="DP7620" s="81">
        <v>0</v>
      </c>
      <c r="DQ7620" s="81">
        <v>0</v>
      </c>
      <c r="DR7620" s="81">
        <v>0</v>
      </c>
      <c r="DS7620" s="81">
        <v>0</v>
      </c>
      <c r="DT7620" s="81">
        <v>0</v>
      </c>
      <c r="DU7620" s="81">
        <v>0</v>
      </c>
      <c r="DV7620" s="81">
        <v>2.446543595185152E-5</v>
      </c>
      <c r="DW7620" s="81">
        <v>2.446543595185152E-5</v>
      </c>
      <c r="GE7620" s="81" t="s">
        <v>449</v>
      </c>
      <c r="GF7620" s="81" t="s">
        <v>155</v>
      </c>
      <c r="GG7620" s="81" t="s">
        <v>483</v>
      </c>
      <c r="GH7620" s="81" t="s">
        <v>452</v>
      </c>
      <c r="GI7620" s="81">
        <v>2020</v>
      </c>
      <c r="GJ7620" s="81" t="s">
        <v>201</v>
      </c>
      <c r="GK7620" s="81">
        <v>0.69641821681223492</v>
      </c>
      <c r="GL7620" s="81">
        <v>459.724335</v>
      </c>
      <c r="GM7620" s="81">
        <v>2020</v>
      </c>
      <c r="GN7620" s="81" t="s">
        <v>173</v>
      </c>
      <c r="GO7620" s="81">
        <v>1.1148832299820636E-2</v>
      </c>
      <c r="GP7620" s="81">
        <v>10</v>
      </c>
      <c r="GQ7620" s="81">
        <v>0</v>
      </c>
      <c r="GR7620" s="81" t="s">
        <v>448</v>
      </c>
      <c r="GS7620" s="81">
        <v>1.1148832299820636E-2</v>
      </c>
      <c r="GT7620" s="81">
        <v>7.7642499097797359E-3</v>
      </c>
      <c r="GU7620" s="81">
        <v>0</v>
      </c>
      <c r="GV7620" s="81">
        <v>0</v>
      </c>
      <c r="GW7620" s="81">
        <v>0</v>
      </c>
      <c r="GX7620" s="81">
        <v>0</v>
      </c>
      <c r="GY7620" s="81">
        <v>0</v>
      </c>
      <c r="GZ7620" s="81">
        <v>0</v>
      </c>
    </row>
    <row r="7621" spans="98:208" x14ac:dyDescent="0.25">
      <c r="CT7621" s="81" t="s">
        <v>155</v>
      </c>
      <c r="CU7621" s="81" t="s">
        <v>509</v>
      </c>
      <c r="CV7621" s="81" t="s">
        <v>451</v>
      </c>
      <c r="CW7621" s="81">
        <v>2020</v>
      </c>
      <c r="CX7621" s="81">
        <v>0</v>
      </c>
      <c r="CY7621" s="81">
        <v>0</v>
      </c>
      <c r="CZ7621" s="81">
        <v>0</v>
      </c>
      <c r="DA7621" s="81">
        <v>0</v>
      </c>
      <c r="DB7621" s="81">
        <v>8807.9522308757532</v>
      </c>
      <c r="DC7621" s="81">
        <v>222.22942162782351</v>
      </c>
      <c r="DD7621" s="81">
        <v>8585.722809247929</v>
      </c>
      <c r="DE7621" s="81">
        <v>0</v>
      </c>
      <c r="DF7621" s="81">
        <v>2.4775985538147376</v>
      </c>
      <c r="DG7621" s="81">
        <v>0</v>
      </c>
      <c r="DH7621" s="81">
        <v>0</v>
      </c>
      <c r="DI7621" s="81">
        <v>0</v>
      </c>
      <c r="DJ7621" s="81">
        <v>1.2677944665162009E-6</v>
      </c>
      <c r="DL7621" s="81">
        <v>0</v>
      </c>
      <c r="DM7621" s="81">
        <v>3.1410857367748664E-6</v>
      </c>
      <c r="DN7621" s="81">
        <v>3.1410857367748664E-6</v>
      </c>
      <c r="DO7621" s="81">
        <v>0</v>
      </c>
      <c r="DP7621" s="81">
        <v>0</v>
      </c>
      <c r="DQ7621" s="81">
        <v>0</v>
      </c>
      <c r="DR7621" s="81">
        <v>0</v>
      </c>
      <c r="DS7621" s="81">
        <v>0</v>
      </c>
      <c r="DT7621" s="81">
        <v>0</v>
      </c>
      <c r="DU7621" s="81">
        <v>0</v>
      </c>
      <c r="DV7621" s="81">
        <v>0</v>
      </c>
      <c r="DW7621" s="81">
        <v>0</v>
      </c>
      <c r="GE7621" s="81" t="s">
        <v>449</v>
      </c>
      <c r="GF7621" s="81" t="s">
        <v>155</v>
      </c>
      <c r="GG7621" s="81" t="s">
        <v>483</v>
      </c>
      <c r="GH7621" s="81" t="s">
        <v>453</v>
      </c>
      <c r="GI7621" s="81">
        <v>2020</v>
      </c>
      <c r="GJ7621" s="81" t="s">
        <v>201</v>
      </c>
      <c r="GK7621" s="81">
        <v>3.6425060683954361E-2</v>
      </c>
      <c r="GL7621" s="81">
        <v>459.724335</v>
      </c>
      <c r="GM7621" s="81">
        <v>2020</v>
      </c>
      <c r="GN7621" s="81" t="s">
        <v>173</v>
      </c>
      <c r="GO7621" s="81">
        <v>1.1148832299820636E-2</v>
      </c>
      <c r="GP7621" s="81">
        <v>10</v>
      </c>
      <c r="GQ7621" s="81">
        <v>0</v>
      </c>
      <c r="GR7621" s="81" t="s">
        <v>448</v>
      </c>
      <c r="GS7621" s="81">
        <v>1.1148832299820636E-2</v>
      </c>
      <c r="GT7621" s="81">
        <v>4.0609689307619714E-4</v>
      </c>
      <c r="GU7621" s="81">
        <v>0</v>
      </c>
      <c r="GV7621" s="81">
        <v>0</v>
      </c>
      <c r="GW7621" s="81">
        <v>0</v>
      </c>
      <c r="GX7621" s="81">
        <v>0</v>
      </c>
      <c r="GY7621" s="81">
        <v>0</v>
      </c>
      <c r="GZ7621" s="81">
        <v>0</v>
      </c>
    </row>
    <row r="7622" spans="98:208" x14ac:dyDescent="0.25">
      <c r="CT7622" s="81" t="s">
        <v>155</v>
      </c>
      <c r="CU7622" s="81" t="s">
        <v>509</v>
      </c>
      <c r="CV7622" s="81" t="s">
        <v>451</v>
      </c>
      <c r="CW7622" s="81">
        <v>2021</v>
      </c>
      <c r="CX7622" s="81">
        <v>0</v>
      </c>
      <c r="CY7622" s="81">
        <v>0</v>
      </c>
      <c r="CZ7622" s="81">
        <v>0</v>
      </c>
      <c r="DA7622" s="81">
        <v>0</v>
      </c>
      <c r="DB7622" s="81">
        <v>8807.9522308757532</v>
      </c>
      <c r="DC7622" s="81">
        <v>222.22942162782351</v>
      </c>
      <c r="DD7622" s="81">
        <v>8585.722809247929</v>
      </c>
      <c r="DE7622" s="81">
        <v>0</v>
      </c>
      <c r="DF7622" s="81">
        <v>2.4775985538147376</v>
      </c>
      <c r="DG7622" s="81">
        <v>2.4775985538147376</v>
      </c>
      <c r="DH7622" s="81">
        <v>0</v>
      </c>
      <c r="DI7622" s="81">
        <v>0</v>
      </c>
      <c r="DJ7622" s="81">
        <v>1.2677944665162009E-6</v>
      </c>
      <c r="DL7622" s="81">
        <v>0</v>
      </c>
      <c r="DM7622" s="81">
        <v>3.1410857367748664E-6</v>
      </c>
      <c r="DN7622" s="81">
        <v>3.1410857367748664E-6</v>
      </c>
      <c r="DO7622" s="81">
        <v>0</v>
      </c>
      <c r="DP7622" s="81">
        <v>3.1410857367748664E-6</v>
      </c>
      <c r="DQ7622" s="81">
        <v>3.1410857367748664E-6</v>
      </c>
      <c r="DR7622" s="81">
        <v>0</v>
      </c>
      <c r="DS7622" s="81">
        <v>0</v>
      </c>
      <c r="DT7622" s="81">
        <v>0</v>
      </c>
      <c r="DU7622" s="81">
        <v>0</v>
      </c>
      <c r="DV7622" s="81">
        <v>0</v>
      </c>
      <c r="DW7622" s="81">
        <v>0</v>
      </c>
      <c r="GE7622" s="81" t="s">
        <v>449</v>
      </c>
      <c r="GF7622" s="81" t="s">
        <v>155</v>
      </c>
      <c r="GG7622" s="81" t="s">
        <v>483</v>
      </c>
      <c r="GH7622" s="81" t="s">
        <v>454</v>
      </c>
      <c r="GI7622" s="81">
        <v>2020</v>
      </c>
      <c r="GJ7622" s="81" t="s">
        <v>201</v>
      </c>
      <c r="GK7622" s="81">
        <v>409.22373582044048</v>
      </c>
      <c r="GL7622" s="81">
        <v>459.724335</v>
      </c>
      <c r="GM7622" s="81">
        <v>2020</v>
      </c>
      <c r="GN7622" s="81" t="s">
        <v>173</v>
      </c>
      <c r="GO7622" s="81">
        <v>1.1148832299820636E-2</v>
      </c>
      <c r="GP7622" s="81">
        <v>10</v>
      </c>
      <c r="GQ7622" s="81">
        <v>0</v>
      </c>
      <c r="GR7622" s="81" t="s">
        <v>448</v>
      </c>
      <c r="GS7622" s="81">
        <v>1.1148832299820636E-2</v>
      </c>
      <c r="GT7622" s="81">
        <v>4.5623668037681941</v>
      </c>
      <c r="GU7622" s="81">
        <v>0</v>
      </c>
      <c r="GV7622" s="81">
        <v>0</v>
      </c>
      <c r="GW7622" s="81">
        <v>0</v>
      </c>
      <c r="GX7622" s="81">
        <v>0</v>
      </c>
      <c r="GY7622" s="81">
        <v>0</v>
      </c>
      <c r="GZ7622" s="81">
        <v>0</v>
      </c>
    </row>
    <row r="7623" spans="98:208" x14ac:dyDescent="0.25">
      <c r="CT7623" s="81" t="s">
        <v>155</v>
      </c>
      <c r="CU7623" s="81" t="s">
        <v>509</v>
      </c>
      <c r="CV7623" s="81" t="s">
        <v>451</v>
      </c>
      <c r="CW7623" s="81">
        <v>2022</v>
      </c>
      <c r="CX7623" s="81">
        <v>0</v>
      </c>
      <c r="CY7623" s="81">
        <v>0</v>
      </c>
      <c r="CZ7623" s="81">
        <v>0</v>
      </c>
      <c r="DA7623" s="81">
        <v>0</v>
      </c>
      <c r="DB7623" s="81">
        <v>8807.9522308757532</v>
      </c>
      <c r="DC7623" s="81">
        <v>222.22942162782351</v>
      </c>
      <c r="DD7623" s="81">
        <v>8585.722809247929</v>
      </c>
      <c r="DE7623" s="81">
        <v>0</v>
      </c>
      <c r="DF7623" s="81">
        <v>2.4775985538147376</v>
      </c>
      <c r="DG7623" s="81">
        <v>2.4775985538147376</v>
      </c>
      <c r="DH7623" s="81">
        <v>2.4775985538147376</v>
      </c>
      <c r="DI7623" s="81">
        <v>0</v>
      </c>
      <c r="DJ7623" s="81">
        <v>1.2677944665162009E-6</v>
      </c>
      <c r="DL7623" s="81">
        <v>0</v>
      </c>
      <c r="DM7623" s="81">
        <v>3.1410857367748664E-6</v>
      </c>
      <c r="DN7623" s="81">
        <v>3.1410857367748664E-6</v>
      </c>
      <c r="DO7623" s="81">
        <v>0</v>
      </c>
      <c r="DP7623" s="81">
        <v>3.1410857367748664E-6</v>
      </c>
      <c r="DQ7623" s="81">
        <v>3.1410857367748664E-6</v>
      </c>
      <c r="DR7623" s="81">
        <v>0</v>
      </c>
      <c r="DS7623" s="81">
        <v>3.1410857367748664E-6</v>
      </c>
      <c r="DT7623" s="81">
        <v>3.1410857367748664E-6</v>
      </c>
      <c r="DU7623" s="81">
        <v>0</v>
      </c>
      <c r="DV7623" s="81">
        <v>0</v>
      </c>
      <c r="DW7623" s="81">
        <v>0</v>
      </c>
      <c r="GE7623" s="81" t="s">
        <v>449</v>
      </c>
      <c r="GF7623" s="81" t="s">
        <v>155</v>
      </c>
      <c r="GG7623" s="81" t="s">
        <v>483</v>
      </c>
      <c r="GH7623" s="81" t="s">
        <v>455</v>
      </c>
      <c r="GI7623" s="81">
        <v>2020</v>
      </c>
      <c r="GJ7623" s="81" t="s">
        <v>201</v>
      </c>
      <c r="GK7623" s="81">
        <v>409.22373582042371</v>
      </c>
      <c r="GL7623" s="81">
        <v>459.724335</v>
      </c>
      <c r="GM7623" s="81">
        <v>2020</v>
      </c>
      <c r="GN7623" s="81" t="s">
        <v>173</v>
      </c>
      <c r="GO7623" s="81">
        <v>1.1148832299820636E-2</v>
      </c>
      <c r="GP7623" s="81">
        <v>10</v>
      </c>
      <c r="GQ7623" s="81">
        <v>0</v>
      </c>
      <c r="GR7623" s="81" t="s">
        <v>448</v>
      </c>
      <c r="GS7623" s="81">
        <v>1.1148832299820636E-2</v>
      </c>
      <c r="GT7623" s="81">
        <v>4.5623668037680067</v>
      </c>
      <c r="GU7623" s="81">
        <v>0</v>
      </c>
      <c r="GV7623" s="81">
        <v>0</v>
      </c>
      <c r="GW7623" s="81">
        <v>0</v>
      </c>
      <c r="GX7623" s="81">
        <v>0</v>
      </c>
      <c r="GY7623" s="81">
        <v>0</v>
      </c>
      <c r="GZ7623" s="81">
        <v>0</v>
      </c>
    </row>
    <row r="7624" spans="98:208" x14ac:dyDescent="0.25">
      <c r="CT7624" s="81" t="s">
        <v>155</v>
      </c>
      <c r="CU7624" s="81" t="s">
        <v>509</v>
      </c>
      <c r="CV7624" s="81" t="s">
        <v>451</v>
      </c>
      <c r="CW7624" s="81">
        <v>2023</v>
      </c>
      <c r="CX7624" s="81">
        <v>0</v>
      </c>
      <c r="CY7624" s="81">
        <v>0</v>
      </c>
      <c r="CZ7624" s="81">
        <v>0</v>
      </c>
      <c r="DA7624" s="81">
        <v>0</v>
      </c>
      <c r="DB7624" s="81">
        <v>9129.7460702364933</v>
      </c>
      <c r="DC7624" s="81">
        <v>233.23007680790039</v>
      </c>
      <c r="DD7624" s="81">
        <v>8896.5159934285311</v>
      </c>
      <c r="DE7624" s="81">
        <v>0</v>
      </c>
      <c r="DF7624" s="81">
        <v>2.6002430136055676</v>
      </c>
      <c r="DG7624" s="81">
        <v>2.6002430136055676</v>
      </c>
      <c r="DH7624" s="81">
        <v>2.6002430136055676</v>
      </c>
      <c r="DI7624" s="81">
        <v>2.6002430136055676</v>
      </c>
      <c r="DJ7624" s="81">
        <v>1.2677944665162009E-6</v>
      </c>
      <c r="DL7624" s="81">
        <v>0</v>
      </c>
      <c r="DM7624" s="81">
        <v>3.2965737042465491E-6</v>
      </c>
      <c r="DN7624" s="81">
        <v>3.2965737042465491E-6</v>
      </c>
      <c r="DO7624" s="81">
        <v>0</v>
      </c>
      <c r="DP7624" s="81">
        <v>3.2965737042465491E-6</v>
      </c>
      <c r="DQ7624" s="81">
        <v>3.2965737042465491E-6</v>
      </c>
      <c r="DR7624" s="81">
        <v>0</v>
      </c>
      <c r="DS7624" s="81">
        <v>3.2965737042465491E-6</v>
      </c>
      <c r="DT7624" s="81">
        <v>3.2965737042465491E-6</v>
      </c>
      <c r="DU7624" s="81">
        <v>0</v>
      </c>
      <c r="DV7624" s="81">
        <v>3.2965737042465491E-6</v>
      </c>
      <c r="DW7624" s="81">
        <v>3.2965737042465491E-6</v>
      </c>
      <c r="GE7624" s="81" t="s">
        <v>449</v>
      </c>
      <c r="GF7624" s="81" t="s">
        <v>155</v>
      </c>
      <c r="GG7624" s="81" t="s">
        <v>484</v>
      </c>
      <c r="GH7624" s="81" t="s">
        <v>457</v>
      </c>
      <c r="GI7624" s="81">
        <v>2020</v>
      </c>
      <c r="GJ7624" s="81" t="s">
        <v>201</v>
      </c>
      <c r="GK7624" s="81">
        <v>222.22942162784341</v>
      </c>
      <c r="GL7624" s="81">
        <v>610.71869400000003</v>
      </c>
      <c r="GM7624" s="81">
        <v>2020</v>
      </c>
      <c r="GN7624" s="81" t="s">
        <v>173</v>
      </c>
      <c r="GO7624" s="81">
        <v>1.1148832299820636E-2</v>
      </c>
      <c r="GP7624" s="81">
        <v>10</v>
      </c>
      <c r="GQ7624" s="81">
        <v>0</v>
      </c>
      <c r="GR7624" s="81" t="s">
        <v>448</v>
      </c>
      <c r="GS7624" s="81">
        <v>1.1148832299820636E-2</v>
      </c>
      <c r="GT7624" s="81">
        <v>2.4775985538149592</v>
      </c>
      <c r="GU7624" s="81">
        <v>0</v>
      </c>
      <c r="GV7624" s="81">
        <v>0</v>
      </c>
      <c r="GW7624" s="81">
        <v>0</v>
      </c>
      <c r="GX7624" s="81">
        <v>0</v>
      </c>
      <c r="GY7624" s="81">
        <v>0</v>
      </c>
      <c r="GZ7624" s="81">
        <v>0</v>
      </c>
    </row>
    <row r="7625" spans="98:208" x14ac:dyDescent="0.25">
      <c r="CT7625" s="81" t="s">
        <v>155</v>
      </c>
      <c r="CU7625" s="81" t="s">
        <v>509</v>
      </c>
      <c r="CV7625" s="81" t="s">
        <v>451</v>
      </c>
      <c r="CW7625" s="81">
        <v>2024</v>
      </c>
      <c r="CX7625" s="81">
        <v>0</v>
      </c>
      <c r="CY7625" s="81">
        <v>0</v>
      </c>
      <c r="CZ7625" s="81">
        <v>0</v>
      </c>
      <c r="DA7625" s="81">
        <v>0</v>
      </c>
      <c r="DB7625" s="81">
        <v>9129.7460702364933</v>
      </c>
      <c r="DC7625" s="81">
        <v>233.23007680790039</v>
      </c>
      <c r="DD7625" s="81">
        <v>8896.5159934285311</v>
      </c>
      <c r="DE7625" s="81">
        <v>0</v>
      </c>
      <c r="DF7625" s="81">
        <v>2.6002430136055676</v>
      </c>
      <c r="DG7625" s="81">
        <v>2.6002430136055676</v>
      </c>
      <c r="DH7625" s="81">
        <v>2.6002430136055676</v>
      </c>
      <c r="DI7625" s="81">
        <v>2.6002430136055676</v>
      </c>
      <c r="DJ7625" s="81">
        <v>1.2677944665162009E-6</v>
      </c>
      <c r="DL7625" s="81">
        <v>0</v>
      </c>
      <c r="DM7625" s="81">
        <v>3.2965737042465491E-6</v>
      </c>
      <c r="DN7625" s="81">
        <v>3.2965737042465491E-6</v>
      </c>
      <c r="DO7625" s="81">
        <v>0</v>
      </c>
      <c r="DP7625" s="81">
        <v>3.2965737042465491E-6</v>
      </c>
      <c r="DQ7625" s="81">
        <v>3.2965737042465491E-6</v>
      </c>
      <c r="DR7625" s="81">
        <v>0</v>
      </c>
      <c r="DS7625" s="81">
        <v>3.2965737042465491E-6</v>
      </c>
      <c r="DT7625" s="81">
        <v>3.2965737042465491E-6</v>
      </c>
      <c r="DU7625" s="81">
        <v>0</v>
      </c>
      <c r="DV7625" s="81">
        <v>3.2965737042465491E-6</v>
      </c>
      <c r="DW7625" s="81">
        <v>3.2965737042465491E-6</v>
      </c>
      <c r="GE7625" s="81" t="s">
        <v>449</v>
      </c>
      <c r="GF7625" s="81" t="s">
        <v>155</v>
      </c>
      <c r="GG7625" s="81" t="s">
        <v>484</v>
      </c>
      <c r="GH7625" s="81" t="s">
        <v>458</v>
      </c>
      <c r="GI7625" s="81">
        <v>2020</v>
      </c>
      <c r="GJ7625" s="81" t="s">
        <v>201</v>
      </c>
      <c r="GK7625" s="81">
        <v>222.22942162784099</v>
      </c>
      <c r="GL7625" s="81">
        <v>610.71869400000003</v>
      </c>
      <c r="GM7625" s="81">
        <v>2020</v>
      </c>
      <c r="GN7625" s="81" t="s">
        <v>173</v>
      </c>
      <c r="GO7625" s="81">
        <v>1.1148832299820636E-2</v>
      </c>
      <c r="GP7625" s="81">
        <v>10</v>
      </c>
      <c r="GQ7625" s="81">
        <v>0</v>
      </c>
      <c r="GR7625" s="81" t="s">
        <v>448</v>
      </c>
      <c r="GS7625" s="81">
        <v>1.1148832299820636E-2</v>
      </c>
      <c r="GT7625" s="81">
        <v>2.4775985538149321</v>
      </c>
      <c r="GU7625" s="81">
        <v>0</v>
      </c>
      <c r="GV7625" s="81">
        <v>0</v>
      </c>
      <c r="GW7625" s="81">
        <v>0</v>
      </c>
      <c r="GX7625" s="81">
        <v>0</v>
      </c>
      <c r="GY7625" s="81">
        <v>0</v>
      </c>
      <c r="GZ7625" s="81">
        <v>0</v>
      </c>
    </row>
    <row r="7626" spans="98:208" x14ac:dyDescent="0.25">
      <c r="CT7626" s="81" t="s">
        <v>155</v>
      </c>
      <c r="CU7626" s="81" t="s">
        <v>509</v>
      </c>
      <c r="CV7626" s="81" t="s">
        <v>451</v>
      </c>
      <c r="CW7626" s="81">
        <v>2025</v>
      </c>
      <c r="CX7626" s="81">
        <v>0</v>
      </c>
      <c r="CY7626" s="81">
        <v>0</v>
      </c>
      <c r="CZ7626" s="81">
        <v>0</v>
      </c>
      <c r="DA7626" s="81">
        <v>0</v>
      </c>
      <c r="DB7626" s="81">
        <v>9129.7460702364933</v>
      </c>
      <c r="DC7626" s="81">
        <v>233.23007680790039</v>
      </c>
      <c r="DD7626" s="81">
        <v>8896.5159934285311</v>
      </c>
      <c r="DE7626" s="81">
        <v>0</v>
      </c>
      <c r="DF7626" s="81">
        <v>2.6002430136055676</v>
      </c>
      <c r="DG7626" s="81">
        <v>2.6002430136055676</v>
      </c>
      <c r="DH7626" s="81">
        <v>2.6002430136055676</v>
      </c>
      <c r="DI7626" s="81">
        <v>2.6002430136055676</v>
      </c>
      <c r="DJ7626" s="81">
        <v>1.2677944665162009E-6</v>
      </c>
      <c r="DL7626" s="81">
        <v>0</v>
      </c>
      <c r="DM7626" s="81">
        <v>3.2965737042465491E-6</v>
      </c>
      <c r="DN7626" s="81">
        <v>3.2965737042465491E-6</v>
      </c>
      <c r="DO7626" s="81">
        <v>0</v>
      </c>
      <c r="DP7626" s="81">
        <v>3.2965737042465491E-6</v>
      </c>
      <c r="DQ7626" s="81">
        <v>3.2965737042465491E-6</v>
      </c>
      <c r="DR7626" s="81">
        <v>0</v>
      </c>
      <c r="DS7626" s="81">
        <v>3.2965737042465491E-6</v>
      </c>
      <c r="DT7626" s="81">
        <v>3.2965737042465491E-6</v>
      </c>
      <c r="DU7626" s="81">
        <v>0</v>
      </c>
      <c r="DV7626" s="81">
        <v>3.2965737042465491E-6</v>
      </c>
      <c r="DW7626" s="81">
        <v>3.2965737042465491E-6</v>
      </c>
      <c r="GE7626" s="81" t="s">
        <v>449</v>
      </c>
      <c r="GF7626" s="81" t="s">
        <v>155</v>
      </c>
      <c r="GG7626" s="81" t="s">
        <v>484</v>
      </c>
      <c r="GH7626" s="81" t="s">
        <v>459</v>
      </c>
      <c r="GI7626" s="81">
        <v>2020</v>
      </c>
      <c r="GJ7626" s="81" t="s">
        <v>201</v>
      </c>
      <c r="GK7626" s="81">
        <v>0.69641821681222715</v>
      </c>
      <c r="GL7626" s="81">
        <v>610.71869400000003</v>
      </c>
      <c r="GM7626" s="81">
        <v>2020</v>
      </c>
      <c r="GN7626" s="81" t="s">
        <v>173</v>
      </c>
      <c r="GO7626" s="81">
        <v>1.1148832299820636E-2</v>
      </c>
      <c r="GP7626" s="81">
        <v>10</v>
      </c>
      <c r="GQ7626" s="81">
        <v>0</v>
      </c>
      <c r="GR7626" s="81" t="s">
        <v>448</v>
      </c>
      <c r="GS7626" s="81">
        <v>1.1148832299820636E-2</v>
      </c>
      <c r="GT7626" s="81">
        <v>7.7642499097796492E-3</v>
      </c>
      <c r="GU7626" s="81">
        <v>0</v>
      </c>
      <c r="GV7626" s="81">
        <v>0</v>
      </c>
      <c r="GW7626" s="81">
        <v>0</v>
      </c>
      <c r="GX7626" s="81">
        <v>0</v>
      </c>
      <c r="GY7626" s="81">
        <v>0</v>
      </c>
      <c r="GZ7626" s="81">
        <v>0</v>
      </c>
    </row>
    <row r="7627" spans="98:208" x14ac:dyDescent="0.25">
      <c r="CT7627" s="81" t="s">
        <v>155</v>
      </c>
      <c r="CU7627" s="81" t="s">
        <v>509</v>
      </c>
      <c r="CV7627" s="81" t="s">
        <v>451</v>
      </c>
      <c r="CW7627" s="81">
        <v>2026</v>
      </c>
      <c r="CX7627" s="81">
        <v>0</v>
      </c>
      <c r="CY7627" s="81">
        <v>0</v>
      </c>
      <c r="CZ7627" s="81">
        <v>0</v>
      </c>
      <c r="DA7627" s="81">
        <v>0</v>
      </c>
      <c r="DB7627" s="81">
        <v>9129.7460702364933</v>
      </c>
      <c r="DC7627" s="81">
        <v>233.23007680790039</v>
      </c>
      <c r="DD7627" s="81">
        <v>8896.5159934285311</v>
      </c>
      <c r="DE7627" s="81">
        <v>0</v>
      </c>
      <c r="DF7627" s="81">
        <v>2.6002430136055676</v>
      </c>
      <c r="DG7627" s="81">
        <v>2.6002430136055676</v>
      </c>
      <c r="DH7627" s="81">
        <v>2.6002430136055676</v>
      </c>
      <c r="DI7627" s="81">
        <v>2.6002430136055676</v>
      </c>
      <c r="DJ7627" s="81">
        <v>1.2677944665162009E-6</v>
      </c>
      <c r="DL7627" s="81">
        <v>0</v>
      </c>
      <c r="DM7627" s="81">
        <v>3.2965737042465491E-6</v>
      </c>
      <c r="DN7627" s="81">
        <v>3.2965737042465491E-6</v>
      </c>
      <c r="DO7627" s="81">
        <v>0</v>
      </c>
      <c r="DP7627" s="81">
        <v>3.2965737042465491E-6</v>
      </c>
      <c r="DQ7627" s="81">
        <v>3.2965737042465491E-6</v>
      </c>
      <c r="DR7627" s="81">
        <v>0</v>
      </c>
      <c r="DS7627" s="81">
        <v>3.2965737042465491E-6</v>
      </c>
      <c r="DT7627" s="81">
        <v>3.2965737042465491E-6</v>
      </c>
      <c r="DU7627" s="81">
        <v>0</v>
      </c>
      <c r="DV7627" s="81">
        <v>3.2965737042465491E-6</v>
      </c>
      <c r="DW7627" s="81">
        <v>3.2965737042465491E-6</v>
      </c>
      <c r="GE7627" s="81" t="s">
        <v>449</v>
      </c>
      <c r="GF7627" s="81" t="s">
        <v>155</v>
      </c>
      <c r="GG7627" s="81" t="s">
        <v>484</v>
      </c>
      <c r="GH7627" s="81" t="s">
        <v>460</v>
      </c>
      <c r="GI7627" s="81">
        <v>2020</v>
      </c>
      <c r="GJ7627" s="81" t="s">
        <v>201</v>
      </c>
      <c r="GK7627" s="81">
        <v>3.6425060683954499E-2</v>
      </c>
      <c r="GL7627" s="81">
        <v>610.71869400000003</v>
      </c>
      <c r="GM7627" s="81">
        <v>2020</v>
      </c>
      <c r="GN7627" s="81" t="s">
        <v>173</v>
      </c>
      <c r="GO7627" s="81">
        <v>1.1148832299820636E-2</v>
      </c>
      <c r="GP7627" s="81">
        <v>10</v>
      </c>
      <c r="GQ7627" s="81">
        <v>0</v>
      </c>
      <c r="GR7627" s="81" t="s">
        <v>448</v>
      </c>
      <c r="GS7627" s="81">
        <v>1.1148832299820636E-2</v>
      </c>
      <c r="GT7627" s="81">
        <v>4.0609689307619866E-4</v>
      </c>
      <c r="GU7627" s="81">
        <v>0</v>
      </c>
      <c r="GV7627" s="81">
        <v>0</v>
      </c>
      <c r="GW7627" s="81">
        <v>0</v>
      </c>
      <c r="GX7627" s="81">
        <v>0</v>
      </c>
      <c r="GY7627" s="81">
        <v>0</v>
      </c>
      <c r="GZ7627" s="81">
        <v>0</v>
      </c>
    </row>
    <row r="7628" spans="98:208" x14ac:dyDescent="0.25">
      <c r="CT7628" s="81" t="s">
        <v>155</v>
      </c>
      <c r="CU7628" s="81" t="s">
        <v>509</v>
      </c>
      <c r="CV7628" s="81" t="s">
        <v>451</v>
      </c>
      <c r="CW7628" s="81">
        <v>2027</v>
      </c>
      <c r="CX7628" s="81">
        <v>0</v>
      </c>
      <c r="CY7628" s="81">
        <v>0</v>
      </c>
      <c r="CZ7628" s="81">
        <v>0</v>
      </c>
      <c r="DA7628" s="81">
        <v>0</v>
      </c>
      <c r="DB7628" s="81">
        <v>9129.7460702364933</v>
      </c>
      <c r="DC7628" s="81">
        <v>233.23007680790039</v>
      </c>
      <c r="DD7628" s="81">
        <v>8896.5159934285311</v>
      </c>
      <c r="DE7628" s="81">
        <v>0</v>
      </c>
      <c r="DF7628" s="81">
        <v>2.6002430136055676</v>
      </c>
      <c r="DG7628" s="81">
        <v>2.6002430136055676</v>
      </c>
      <c r="DH7628" s="81">
        <v>2.6002430136055676</v>
      </c>
      <c r="DI7628" s="81">
        <v>2.6002430136055676</v>
      </c>
      <c r="DJ7628" s="81">
        <v>1.2677944665162009E-6</v>
      </c>
      <c r="DL7628" s="81">
        <v>0</v>
      </c>
      <c r="DM7628" s="81">
        <v>3.2965737042465491E-6</v>
      </c>
      <c r="DN7628" s="81">
        <v>3.2965737042465491E-6</v>
      </c>
      <c r="DO7628" s="81">
        <v>0</v>
      </c>
      <c r="DP7628" s="81">
        <v>3.2965737042465491E-6</v>
      </c>
      <c r="DQ7628" s="81">
        <v>3.2965737042465491E-6</v>
      </c>
      <c r="DR7628" s="81">
        <v>0</v>
      </c>
      <c r="DS7628" s="81">
        <v>3.2965737042465491E-6</v>
      </c>
      <c r="DT7628" s="81">
        <v>3.2965737042465491E-6</v>
      </c>
      <c r="DU7628" s="81">
        <v>0</v>
      </c>
      <c r="DV7628" s="81">
        <v>3.2965737042465491E-6</v>
      </c>
      <c r="DW7628" s="81">
        <v>3.2965737042465491E-6</v>
      </c>
      <c r="GE7628" s="81" t="s">
        <v>449</v>
      </c>
      <c r="GF7628" s="81" t="s">
        <v>155</v>
      </c>
      <c r="GG7628" s="81" t="s">
        <v>484</v>
      </c>
      <c r="GH7628" s="81" t="s">
        <v>461</v>
      </c>
      <c r="GI7628" s="81">
        <v>2020</v>
      </c>
      <c r="GJ7628" s="81" t="s">
        <v>201</v>
      </c>
      <c r="GK7628" s="81">
        <v>222.22942162783079</v>
      </c>
      <c r="GL7628" s="81">
        <v>610.71869400000003</v>
      </c>
      <c r="GM7628" s="81">
        <v>2020</v>
      </c>
      <c r="GN7628" s="81" t="s">
        <v>173</v>
      </c>
      <c r="GO7628" s="81">
        <v>1.1148832299820636E-2</v>
      </c>
      <c r="GP7628" s="81">
        <v>10</v>
      </c>
      <c r="GQ7628" s="81">
        <v>0</v>
      </c>
      <c r="GR7628" s="81" t="s">
        <v>448</v>
      </c>
      <c r="GS7628" s="81">
        <v>1.1148832299820636E-2</v>
      </c>
      <c r="GT7628" s="81">
        <v>2.4775985538148184</v>
      </c>
      <c r="GU7628" s="81">
        <v>0</v>
      </c>
      <c r="GV7628" s="81">
        <v>0</v>
      </c>
      <c r="GW7628" s="81">
        <v>0</v>
      </c>
      <c r="GX7628" s="81">
        <v>0</v>
      </c>
      <c r="GY7628" s="81">
        <v>0</v>
      </c>
      <c r="GZ7628" s="81">
        <v>0</v>
      </c>
    </row>
    <row r="7629" spans="98:208" x14ac:dyDescent="0.25">
      <c r="CT7629" s="81" t="s">
        <v>155</v>
      </c>
      <c r="CU7629" s="81" t="s">
        <v>509</v>
      </c>
      <c r="CV7629" s="81" t="s">
        <v>451</v>
      </c>
      <c r="CW7629" s="81">
        <v>2028</v>
      </c>
      <c r="CX7629" s="81">
        <v>0</v>
      </c>
      <c r="CY7629" s="81">
        <v>0</v>
      </c>
      <c r="CZ7629" s="81">
        <v>0</v>
      </c>
      <c r="DA7629" s="81">
        <v>0</v>
      </c>
      <c r="DB7629" s="81">
        <v>9534.9220877094176</v>
      </c>
      <c r="DC7629" s="81">
        <v>247.27299216492091</v>
      </c>
      <c r="DD7629" s="81">
        <v>9287.6490955444351</v>
      </c>
      <c r="DE7629" s="81">
        <v>0</v>
      </c>
      <c r="DF7629" s="81">
        <v>2.7568051219215652</v>
      </c>
      <c r="DG7629" s="81">
        <v>2.7568051219215652</v>
      </c>
      <c r="DH7629" s="81">
        <v>2.7568051219215652</v>
      </c>
      <c r="DI7629" s="81">
        <v>2.7568051219215652</v>
      </c>
      <c r="DJ7629" s="81">
        <v>1.2677944665162009E-6</v>
      </c>
      <c r="DL7629" s="81">
        <v>0</v>
      </c>
      <c r="DM7629" s="81">
        <v>3.495062278835681E-6</v>
      </c>
      <c r="DN7629" s="81">
        <v>3.495062278835681E-6</v>
      </c>
      <c r="DO7629" s="81">
        <v>0</v>
      </c>
      <c r="DP7629" s="81">
        <v>3.495062278835681E-6</v>
      </c>
      <c r="DQ7629" s="81">
        <v>3.495062278835681E-6</v>
      </c>
      <c r="DR7629" s="81">
        <v>0</v>
      </c>
      <c r="DS7629" s="81">
        <v>3.495062278835681E-6</v>
      </c>
      <c r="DT7629" s="81">
        <v>3.495062278835681E-6</v>
      </c>
      <c r="DU7629" s="81">
        <v>0</v>
      </c>
      <c r="DV7629" s="81">
        <v>3.495062278835681E-6</v>
      </c>
      <c r="DW7629" s="81">
        <v>3.495062278835681E-6</v>
      </c>
      <c r="GE7629" s="81" t="s">
        <v>449</v>
      </c>
      <c r="GF7629" s="81" t="s">
        <v>155</v>
      </c>
      <c r="GG7629" s="81" t="s">
        <v>484</v>
      </c>
      <c r="GH7629" s="81" t="s">
        <v>451</v>
      </c>
      <c r="GI7629" s="81">
        <v>2020</v>
      </c>
      <c r="GJ7629" s="81" t="s">
        <v>201</v>
      </c>
      <c r="GK7629" s="81">
        <v>222.229421627834</v>
      </c>
      <c r="GL7629" s="81">
        <v>610.71869400000003</v>
      </c>
      <c r="GM7629" s="81">
        <v>2020</v>
      </c>
      <c r="GN7629" s="81" t="s">
        <v>173</v>
      </c>
      <c r="GO7629" s="81">
        <v>1.1148832299820636E-2</v>
      </c>
      <c r="GP7629" s="81">
        <v>10</v>
      </c>
      <c r="GQ7629" s="81">
        <v>0</v>
      </c>
      <c r="GR7629" s="81" t="s">
        <v>448</v>
      </c>
      <c r="GS7629" s="81">
        <v>1.1148832299820636E-2</v>
      </c>
      <c r="GT7629" s="81">
        <v>2.4775985538148544</v>
      </c>
      <c r="GU7629" s="81">
        <v>0</v>
      </c>
      <c r="GV7629" s="81">
        <v>0</v>
      </c>
      <c r="GW7629" s="81">
        <v>0</v>
      </c>
      <c r="GX7629" s="81">
        <v>0</v>
      </c>
      <c r="GY7629" s="81">
        <v>0</v>
      </c>
      <c r="GZ7629" s="81">
        <v>0</v>
      </c>
    </row>
    <row r="7630" spans="98:208" x14ac:dyDescent="0.25">
      <c r="CT7630" s="81" t="s">
        <v>155</v>
      </c>
      <c r="CU7630" s="81" t="s">
        <v>509</v>
      </c>
      <c r="CV7630" s="81" t="s">
        <v>451</v>
      </c>
      <c r="CW7630" s="81">
        <v>2029</v>
      </c>
      <c r="CX7630" s="81">
        <v>0</v>
      </c>
      <c r="CY7630" s="81">
        <v>0</v>
      </c>
      <c r="CZ7630" s="81">
        <v>0</v>
      </c>
      <c r="DA7630" s="81">
        <v>0</v>
      </c>
      <c r="DB7630" s="81">
        <v>9534.9220877094176</v>
      </c>
      <c r="DC7630" s="81">
        <v>247.27299216492091</v>
      </c>
      <c r="DD7630" s="81">
        <v>9287.6490955444351</v>
      </c>
      <c r="DE7630" s="81">
        <v>0</v>
      </c>
      <c r="DF7630" s="81">
        <v>2.7568051219215652</v>
      </c>
      <c r="DG7630" s="81">
        <v>2.7568051219215652</v>
      </c>
      <c r="DH7630" s="81">
        <v>2.7568051219215652</v>
      </c>
      <c r="DI7630" s="81">
        <v>2.7568051219215652</v>
      </c>
      <c r="DJ7630" s="81">
        <v>1.2677944665162009E-6</v>
      </c>
      <c r="DL7630" s="81">
        <v>0</v>
      </c>
      <c r="DM7630" s="81">
        <v>3.495062278835681E-6</v>
      </c>
      <c r="DN7630" s="81">
        <v>3.495062278835681E-6</v>
      </c>
      <c r="DO7630" s="81">
        <v>0</v>
      </c>
      <c r="DP7630" s="81">
        <v>3.495062278835681E-6</v>
      </c>
      <c r="DQ7630" s="81">
        <v>3.495062278835681E-6</v>
      </c>
      <c r="DR7630" s="81">
        <v>0</v>
      </c>
      <c r="DS7630" s="81">
        <v>3.495062278835681E-6</v>
      </c>
      <c r="DT7630" s="81">
        <v>3.495062278835681E-6</v>
      </c>
      <c r="DU7630" s="81">
        <v>0</v>
      </c>
      <c r="DV7630" s="81">
        <v>3.495062278835681E-6</v>
      </c>
      <c r="DW7630" s="81">
        <v>3.495062278835681E-6</v>
      </c>
      <c r="GE7630" s="81" t="s">
        <v>449</v>
      </c>
      <c r="GF7630" s="81" t="s">
        <v>155</v>
      </c>
      <c r="GG7630" s="81" t="s">
        <v>484</v>
      </c>
      <c r="GH7630" s="81" t="s">
        <v>452</v>
      </c>
      <c r="GI7630" s="81">
        <v>2020</v>
      </c>
      <c r="GJ7630" s="81" t="s">
        <v>201</v>
      </c>
      <c r="GK7630" s="81">
        <v>0.69641821681223026</v>
      </c>
      <c r="GL7630" s="81">
        <v>610.71869400000003</v>
      </c>
      <c r="GM7630" s="81">
        <v>2020</v>
      </c>
      <c r="GN7630" s="81" t="s">
        <v>173</v>
      </c>
      <c r="GO7630" s="81">
        <v>1.1148832299820636E-2</v>
      </c>
      <c r="GP7630" s="81">
        <v>10</v>
      </c>
      <c r="GQ7630" s="81">
        <v>0</v>
      </c>
      <c r="GR7630" s="81" t="s">
        <v>448</v>
      </c>
      <c r="GS7630" s="81">
        <v>1.1148832299820636E-2</v>
      </c>
      <c r="GT7630" s="81">
        <v>7.7642499097796839E-3</v>
      </c>
      <c r="GU7630" s="81">
        <v>0</v>
      </c>
      <c r="GV7630" s="81">
        <v>0</v>
      </c>
      <c r="GW7630" s="81">
        <v>0</v>
      </c>
      <c r="GX7630" s="81">
        <v>0</v>
      </c>
      <c r="GY7630" s="81">
        <v>0</v>
      </c>
      <c r="GZ7630" s="81">
        <v>0</v>
      </c>
    </row>
    <row r="7631" spans="98:208" x14ac:dyDescent="0.25">
      <c r="CT7631" s="81" t="s">
        <v>155</v>
      </c>
      <c r="CU7631" s="81" t="s">
        <v>509</v>
      </c>
      <c r="CV7631" s="81" t="s">
        <v>451</v>
      </c>
      <c r="CW7631" s="81">
        <v>2030</v>
      </c>
      <c r="CX7631" s="81">
        <v>0</v>
      </c>
      <c r="CY7631" s="81">
        <v>0</v>
      </c>
      <c r="CZ7631" s="81">
        <v>0</v>
      </c>
      <c r="DA7631" s="81">
        <v>0</v>
      </c>
      <c r="DB7631" s="81">
        <v>9534.9220877094176</v>
      </c>
      <c r="DC7631" s="81">
        <v>247.27299216492091</v>
      </c>
      <c r="DD7631" s="81">
        <v>9287.6490955444351</v>
      </c>
      <c r="DE7631" s="81">
        <v>0</v>
      </c>
      <c r="DF7631" s="81">
        <v>0</v>
      </c>
      <c r="DG7631" s="81">
        <v>2.7568051219215652</v>
      </c>
      <c r="DH7631" s="81">
        <v>2.7568051219215652</v>
      </c>
      <c r="DI7631" s="81">
        <v>2.7568051219215652</v>
      </c>
      <c r="DJ7631" s="81">
        <v>1.2677944665162009E-6</v>
      </c>
      <c r="DL7631" s="81">
        <v>0</v>
      </c>
      <c r="DM7631" s="81">
        <v>0</v>
      </c>
      <c r="DN7631" s="81">
        <v>0</v>
      </c>
      <c r="DO7631" s="81">
        <v>0</v>
      </c>
      <c r="DP7631" s="81">
        <v>3.495062278835681E-6</v>
      </c>
      <c r="DQ7631" s="81">
        <v>3.495062278835681E-6</v>
      </c>
      <c r="DR7631" s="81">
        <v>0</v>
      </c>
      <c r="DS7631" s="81">
        <v>3.495062278835681E-6</v>
      </c>
      <c r="DT7631" s="81">
        <v>3.495062278835681E-6</v>
      </c>
      <c r="DU7631" s="81">
        <v>0</v>
      </c>
      <c r="DV7631" s="81">
        <v>3.495062278835681E-6</v>
      </c>
      <c r="DW7631" s="81">
        <v>3.495062278835681E-6</v>
      </c>
      <c r="GE7631" s="81" t="s">
        <v>449</v>
      </c>
      <c r="GF7631" s="81" t="s">
        <v>155</v>
      </c>
      <c r="GG7631" s="81" t="s">
        <v>484</v>
      </c>
      <c r="GH7631" s="81" t="s">
        <v>453</v>
      </c>
      <c r="GI7631" s="81">
        <v>2020</v>
      </c>
      <c r="GJ7631" s="81" t="s">
        <v>201</v>
      </c>
      <c r="GK7631" s="81">
        <v>3.642506068395434E-2</v>
      </c>
      <c r="GL7631" s="81">
        <v>610.71869400000003</v>
      </c>
      <c r="GM7631" s="81">
        <v>2020</v>
      </c>
      <c r="GN7631" s="81" t="s">
        <v>173</v>
      </c>
      <c r="GO7631" s="81">
        <v>1.1148832299820636E-2</v>
      </c>
      <c r="GP7631" s="81">
        <v>10</v>
      </c>
      <c r="GQ7631" s="81">
        <v>0</v>
      </c>
      <c r="GR7631" s="81" t="s">
        <v>448</v>
      </c>
      <c r="GS7631" s="81">
        <v>1.1148832299820636E-2</v>
      </c>
      <c r="GT7631" s="81">
        <v>4.0609689307619692E-4</v>
      </c>
      <c r="GU7631" s="81">
        <v>0</v>
      </c>
      <c r="GV7631" s="81">
        <v>0</v>
      </c>
      <c r="GW7631" s="81">
        <v>0</v>
      </c>
      <c r="GX7631" s="81">
        <v>0</v>
      </c>
      <c r="GY7631" s="81">
        <v>0</v>
      </c>
      <c r="GZ7631" s="81">
        <v>0</v>
      </c>
    </row>
    <row r="7632" spans="98:208" x14ac:dyDescent="0.25">
      <c r="CT7632" s="81" t="s">
        <v>155</v>
      </c>
      <c r="CU7632" s="81" t="s">
        <v>509</v>
      </c>
      <c r="CV7632" s="81" t="s">
        <v>451</v>
      </c>
      <c r="CW7632" s="81">
        <v>2031</v>
      </c>
      <c r="CX7632" s="81">
        <v>0</v>
      </c>
      <c r="CY7632" s="81">
        <v>0</v>
      </c>
      <c r="CZ7632" s="81">
        <v>0</v>
      </c>
      <c r="DA7632" s="81">
        <v>0</v>
      </c>
      <c r="DB7632" s="81">
        <v>9534.9220877094176</v>
      </c>
      <c r="DC7632" s="81">
        <v>247.27299216492091</v>
      </c>
      <c r="DD7632" s="81">
        <v>9287.6490955444351</v>
      </c>
      <c r="DE7632" s="81">
        <v>0</v>
      </c>
      <c r="DF7632" s="81">
        <v>0</v>
      </c>
      <c r="DG7632" s="81">
        <v>0</v>
      </c>
      <c r="DH7632" s="81">
        <v>2.7568051219215652</v>
      </c>
      <c r="DI7632" s="81">
        <v>2.7568051219215652</v>
      </c>
      <c r="DJ7632" s="81">
        <v>1.2677944665162009E-6</v>
      </c>
      <c r="DL7632" s="81">
        <v>0</v>
      </c>
      <c r="DM7632" s="81">
        <v>0</v>
      </c>
      <c r="DN7632" s="81">
        <v>0</v>
      </c>
      <c r="DO7632" s="81">
        <v>0</v>
      </c>
      <c r="DP7632" s="81">
        <v>0</v>
      </c>
      <c r="DQ7632" s="81">
        <v>0</v>
      </c>
      <c r="DR7632" s="81">
        <v>0</v>
      </c>
      <c r="DS7632" s="81">
        <v>3.495062278835681E-6</v>
      </c>
      <c r="DT7632" s="81">
        <v>3.495062278835681E-6</v>
      </c>
      <c r="DU7632" s="81">
        <v>0</v>
      </c>
      <c r="DV7632" s="81">
        <v>3.495062278835681E-6</v>
      </c>
      <c r="DW7632" s="81">
        <v>3.495062278835681E-6</v>
      </c>
      <c r="GE7632" s="81" t="s">
        <v>449</v>
      </c>
      <c r="GF7632" s="81" t="s">
        <v>155</v>
      </c>
      <c r="GG7632" s="81" t="s">
        <v>484</v>
      </c>
      <c r="GH7632" s="81" t="s">
        <v>454</v>
      </c>
      <c r="GI7632" s="81">
        <v>2020</v>
      </c>
      <c r="GJ7632" s="81" t="s">
        <v>201</v>
      </c>
      <c r="GK7632" s="81">
        <v>409.22373582044048</v>
      </c>
      <c r="GL7632" s="81">
        <v>610.71869400000003</v>
      </c>
      <c r="GM7632" s="81">
        <v>2020</v>
      </c>
      <c r="GN7632" s="81" t="s">
        <v>173</v>
      </c>
      <c r="GO7632" s="81">
        <v>1.1148832299820636E-2</v>
      </c>
      <c r="GP7632" s="81">
        <v>10</v>
      </c>
      <c r="GQ7632" s="81">
        <v>0</v>
      </c>
      <c r="GR7632" s="81" t="s">
        <v>448</v>
      </c>
      <c r="GS7632" s="81">
        <v>1.1148832299820636E-2</v>
      </c>
      <c r="GT7632" s="81">
        <v>4.5623668037681941</v>
      </c>
      <c r="GU7632" s="81">
        <v>0</v>
      </c>
      <c r="GV7632" s="81">
        <v>0</v>
      </c>
      <c r="GW7632" s="81">
        <v>0</v>
      </c>
      <c r="GX7632" s="81">
        <v>0</v>
      </c>
      <c r="GY7632" s="81">
        <v>0</v>
      </c>
      <c r="GZ7632" s="81">
        <v>0</v>
      </c>
    </row>
    <row r="7633" spans="98:208" x14ac:dyDescent="0.25">
      <c r="CT7633" s="81" t="s">
        <v>155</v>
      </c>
      <c r="CU7633" s="81" t="s">
        <v>509</v>
      </c>
      <c r="CV7633" s="81" t="s">
        <v>451</v>
      </c>
      <c r="CW7633" s="81">
        <v>2032</v>
      </c>
      <c r="CX7633" s="81">
        <v>0</v>
      </c>
      <c r="CY7633" s="81">
        <v>0</v>
      </c>
      <c r="CZ7633" s="81">
        <v>0</v>
      </c>
      <c r="DA7633" s="81">
        <v>0</v>
      </c>
      <c r="DB7633" s="81">
        <v>9534.9220877094176</v>
      </c>
      <c r="DC7633" s="81">
        <v>247.27299216492091</v>
      </c>
      <c r="DD7633" s="81">
        <v>9287.6490955444351</v>
      </c>
      <c r="DE7633" s="81">
        <v>0</v>
      </c>
      <c r="DF7633" s="81">
        <v>0</v>
      </c>
      <c r="DG7633" s="81">
        <v>0</v>
      </c>
      <c r="DH7633" s="81">
        <v>0</v>
      </c>
      <c r="DI7633" s="81">
        <v>2.7568051219215652</v>
      </c>
      <c r="DJ7633" s="81">
        <v>1.2677944665162009E-6</v>
      </c>
      <c r="DL7633" s="81">
        <v>0</v>
      </c>
      <c r="DM7633" s="81">
        <v>0</v>
      </c>
      <c r="DN7633" s="81">
        <v>0</v>
      </c>
      <c r="DO7633" s="81">
        <v>0</v>
      </c>
      <c r="DP7633" s="81">
        <v>0</v>
      </c>
      <c r="DQ7633" s="81">
        <v>0</v>
      </c>
      <c r="DR7633" s="81">
        <v>0</v>
      </c>
      <c r="DS7633" s="81">
        <v>0</v>
      </c>
      <c r="DT7633" s="81">
        <v>0</v>
      </c>
      <c r="DU7633" s="81">
        <v>0</v>
      </c>
      <c r="DV7633" s="81">
        <v>3.495062278835681E-6</v>
      </c>
      <c r="DW7633" s="81">
        <v>3.495062278835681E-6</v>
      </c>
      <c r="GE7633" s="81" t="s">
        <v>449</v>
      </c>
      <c r="GF7633" s="81" t="s">
        <v>155</v>
      </c>
      <c r="GG7633" s="81" t="s">
        <v>484</v>
      </c>
      <c r="GH7633" s="81" t="s">
        <v>455</v>
      </c>
      <c r="GI7633" s="81">
        <v>2020</v>
      </c>
      <c r="GJ7633" s="81" t="s">
        <v>201</v>
      </c>
      <c r="GK7633" s="81">
        <v>409.22373582042479</v>
      </c>
      <c r="GL7633" s="81">
        <v>610.71869400000003</v>
      </c>
      <c r="GM7633" s="81">
        <v>2020</v>
      </c>
      <c r="GN7633" s="81" t="s">
        <v>173</v>
      </c>
      <c r="GO7633" s="81">
        <v>1.1148832299820636E-2</v>
      </c>
      <c r="GP7633" s="81">
        <v>10</v>
      </c>
      <c r="GQ7633" s="81">
        <v>0</v>
      </c>
      <c r="GR7633" s="81" t="s">
        <v>448</v>
      </c>
      <c r="GS7633" s="81">
        <v>1.1148832299820636E-2</v>
      </c>
      <c r="GT7633" s="81">
        <v>4.5623668037680192</v>
      </c>
      <c r="GU7633" s="81">
        <v>0</v>
      </c>
      <c r="GV7633" s="81">
        <v>0</v>
      </c>
      <c r="GW7633" s="81">
        <v>0</v>
      </c>
      <c r="GX7633" s="81">
        <v>0</v>
      </c>
      <c r="GY7633" s="81">
        <v>0</v>
      </c>
      <c r="GZ7633" s="81">
        <v>0</v>
      </c>
    </row>
    <row r="7634" spans="98:208" x14ac:dyDescent="0.25">
      <c r="CT7634" s="81" t="s">
        <v>155</v>
      </c>
      <c r="CU7634" s="81" t="s">
        <v>509</v>
      </c>
      <c r="CV7634" s="81" t="s">
        <v>452</v>
      </c>
      <c r="CW7634" s="81">
        <v>2020</v>
      </c>
      <c r="CX7634" s="81">
        <v>0</v>
      </c>
      <c r="CY7634" s="81">
        <v>0</v>
      </c>
      <c r="CZ7634" s="81">
        <v>0</v>
      </c>
      <c r="DA7634" s="81">
        <v>0</v>
      </c>
      <c r="DB7634" s="81">
        <v>5.2405583313015391</v>
      </c>
      <c r="DC7634" s="81">
        <v>0.69641821681223259</v>
      </c>
      <c r="DD7634" s="81">
        <v>2.9419641522810172</v>
      </c>
      <c r="DE7634" s="81">
        <v>1.6021759622082901</v>
      </c>
      <c r="DF7634" s="81">
        <v>7.7642499097797099E-3</v>
      </c>
      <c r="DG7634" s="81">
        <v>0</v>
      </c>
      <c r="DH7634" s="81">
        <v>0</v>
      </c>
      <c r="DI7634" s="81">
        <v>0</v>
      </c>
      <c r="DJ7634" s="81">
        <v>7.6067668124090399E-6</v>
      </c>
      <c r="DL7634" s="81">
        <v>0</v>
      </c>
      <c r="DM7634" s="81">
        <v>5.906083853696218E-8</v>
      </c>
      <c r="DN7634" s="81">
        <v>5.906083853696218E-8</v>
      </c>
      <c r="DO7634" s="81">
        <v>0</v>
      </c>
      <c r="DP7634" s="81">
        <v>0</v>
      </c>
      <c r="DQ7634" s="81">
        <v>0</v>
      </c>
      <c r="DR7634" s="81">
        <v>0</v>
      </c>
      <c r="DS7634" s="81">
        <v>0</v>
      </c>
      <c r="DT7634" s="81">
        <v>0</v>
      </c>
      <c r="DU7634" s="81">
        <v>0</v>
      </c>
      <c r="DV7634" s="81">
        <v>0</v>
      </c>
      <c r="DW7634" s="81">
        <v>0</v>
      </c>
      <c r="GE7634" s="81" t="s">
        <v>449</v>
      </c>
      <c r="GF7634" s="81" t="s">
        <v>155</v>
      </c>
      <c r="GG7634" s="81" t="s">
        <v>485</v>
      </c>
      <c r="GH7634" s="81" t="s">
        <v>457</v>
      </c>
      <c r="GI7634" s="81">
        <v>2020</v>
      </c>
      <c r="GJ7634" s="81" t="s">
        <v>201</v>
      </c>
      <c r="GK7634" s="81">
        <v>222.22942162791179</v>
      </c>
      <c r="GL7634" s="81">
        <v>206.70045400000001</v>
      </c>
      <c r="GM7634" s="81">
        <v>2020</v>
      </c>
      <c r="GN7634" s="81" t="s">
        <v>173</v>
      </c>
      <c r="GO7634" s="81">
        <v>1.1148832299820636E-2</v>
      </c>
      <c r="GP7634" s="81">
        <v>10</v>
      </c>
      <c r="GQ7634" s="81">
        <v>0</v>
      </c>
      <c r="GR7634" s="81" t="s">
        <v>448</v>
      </c>
      <c r="GS7634" s="81">
        <v>1.1148832299820636E-2</v>
      </c>
      <c r="GT7634" s="81">
        <v>2.4775985538157217</v>
      </c>
      <c r="GU7634" s="81">
        <v>0</v>
      </c>
      <c r="GV7634" s="81">
        <v>0</v>
      </c>
      <c r="GW7634" s="81">
        <v>0</v>
      </c>
      <c r="GX7634" s="81">
        <v>0</v>
      </c>
      <c r="GY7634" s="81">
        <v>0</v>
      </c>
      <c r="GZ7634" s="81">
        <v>0</v>
      </c>
    </row>
    <row r="7635" spans="98:208" x14ac:dyDescent="0.25">
      <c r="CT7635" s="81" t="s">
        <v>155</v>
      </c>
      <c r="CU7635" s="81" t="s">
        <v>509</v>
      </c>
      <c r="CV7635" s="81" t="s">
        <v>452</v>
      </c>
      <c r="CW7635" s="81">
        <v>2021</v>
      </c>
      <c r="CX7635" s="81">
        <v>0</v>
      </c>
      <c r="CY7635" s="81">
        <v>0</v>
      </c>
      <c r="CZ7635" s="81">
        <v>0</v>
      </c>
      <c r="DA7635" s="81">
        <v>0</v>
      </c>
      <c r="DB7635" s="81">
        <v>5.2405583313015391</v>
      </c>
      <c r="DC7635" s="81">
        <v>0.69641821681223259</v>
      </c>
      <c r="DD7635" s="81">
        <v>2.9419641522810172</v>
      </c>
      <c r="DE7635" s="81">
        <v>1.6021759622082901</v>
      </c>
      <c r="DF7635" s="81">
        <v>7.7642499097797099E-3</v>
      </c>
      <c r="DG7635" s="81">
        <v>7.7642499097797099E-3</v>
      </c>
      <c r="DH7635" s="81">
        <v>0</v>
      </c>
      <c r="DI7635" s="81">
        <v>0</v>
      </c>
      <c r="DJ7635" s="81">
        <v>7.6067668124090399E-6</v>
      </c>
      <c r="DL7635" s="81">
        <v>0</v>
      </c>
      <c r="DM7635" s="81">
        <v>5.906083853696218E-8</v>
      </c>
      <c r="DN7635" s="81">
        <v>5.906083853696218E-8</v>
      </c>
      <c r="DO7635" s="81">
        <v>0</v>
      </c>
      <c r="DP7635" s="81">
        <v>5.906083853696218E-8</v>
      </c>
      <c r="DQ7635" s="81">
        <v>5.906083853696218E-8</v>
      </c>
      <c r="DR7635" s="81">
        <v>0</v>
      </c>
      <c r="DS7635" s="81">
        <v>0</v>
      </c>
      <c r="DT7635" s="81">
        <v>0</v>
      </c>
      <c r="DU7635" s="81">
        <v>0</v>
      </c>
      <c r="DV7635" s="81">
        <v>0</v>
      </c>
      <c r="DW7635" s="81">
        <v>0</v>
      </c>
      <c r="GE7635" s="81" t="s">
        <v>449</v>
      </c>
      <c r="GF7635" s="81" t="s">
        <v>155</v>
      </c>
      <c r="GG7635" s="81" t="s">
        <v>485</v>
      </c>
      <c r="GH7635" s="81" t="s">
        <v>458</v>
      </c>
      <c r="GI7635" s="81">
        <v>2020</v>
      </c>
      <c r="GJ7635" s="81" t="s">
        <v>201</v>
      </c>
      <c r="GK7635" s="81">
        <v>222.22942162786501</v>
      </c>
      <c r="GL7635" s="81">
        <v>206.70045400000001</v>
      </c>
      <c r="GM7635" s="81">
        <v>2020</v>
      </c>
      <c r="GN7635" s="81" t="s">
        <v>173</v>
      </c>
      <c r="GO7635" s="81">
        <v>1.1148832299820636E-2</v>
      </c>
      <c r="GP7635" s="81">
        <v>10</v>
      </c>
      <c r="GQ7635" s="81">
        <v>0</v>
      </c>
      <c r="GR7635" s="81" t="s">
        <v>448</v>
      </c>
      <c r="GS7635" s="81">
        <v>1.1148832299820636E-2</v>
      </c>
      <c r="GT7635" s="81">
        <v>2.4775985538151999</v>
      </c>
      <c r="GU7635" s="81">
        <v>0</v>
      </c>
      <c r="GV7635" s="81">
        <v>0</v>
      </c>
      <c r="GW7635" s="81">
        <v>0</v>
      </c>
      <c r="GX7635" s="81">
        <v>0</v>
      </c>
      <c r="GY7635" s="81">
        <v>0</v>
      </c>
      <c r="GZ7635" s="81">
        <v>0</v>
      </c>
    </row>
    <row r="7636" spans="98:208" x14ac:dyDescent="0.25">
      <c r="CT7636" s="81" t="s">
        <v>155</v>
      </c>
      <c r="CU7636" s="81" t="s">
        <v>509</v>
      </c>
      <c r="CV7636" s="81" t="s">
        <v>452</v>
      </c>
      <c r="CW7636" s="81">
        <v>2022</v>
      </c>
      <c r="CX7636" s="81">
        <v>0</v>
      </c>
      <c r="CY7636" s="81">
        <v>0</v>
      </c>
      <c r="CZ7636" s="81">
        <v>0</v>
      </c>
      <c r="DA7636" s="81">
        <v>0</v>
      </c>
      <c r="DB7636" s="81">
        <v>5.2405583313015391</v>
      </c>
      <c r="DC7636" s="81">
        <v>0.69641821681223259</v>
      </c>
      <c r="DD7636" s="81">
        <v>2.9419641522810172</v>
      </c>
      <c r="DE7636" s="81">
        <v>1.6021759622082901</v>
      </c>
      <c r="DF7636" s="81">
        <v>7.7642499097797099E-3</v>
      </c>
      <c r="DG7636" s="81">
        <v>7.7642499097797099E-3</v>
      </c>
      <c r="DH7636" s="81">
        <v>7.7642499097797099E-3</v>
      </c>
      <c r="DI7636" s="81">
        <v>0</v>
      </c>
      <c r="DJ7636" s="81">
        <v>7.6067668124090399E-6</v>
      </c>
      <c r="DL7636" s="81">
        <v>0</v>
      </c>
      <c r="DM7636" s="81">
        <v>5.906083853696218E-8</v>
      </c>
      <c r="DN7636" s="81">
        <v>5.906083853696218E-8</v>
      </c>
      <c r="DO7636" s="81">
        <v>0</v>
      </c>
      <c r="DP7636" s="81">
        <v>5.906083853696218E-8</v>
      </c>
      <c r="DQ7636" s="81">
        <v>5.906083853696218E-8</v>
      </c>
      <c r="DR7636" s="81">
        <v>0</v>
      </c>
      <c r="DS7636" s="81">
        <v>5.906083853696218E-8</v>
      </c>
      <c r="DT7636" s="81">
        <v>5.906083853696218E-8</v>
      </c>
      <c r="DU7636" s="81">
        <v>0</v>
      </c>
      <c r="DV7636" s="81">
        <v>0</v>
      </c>
      <c r="DW7636" s="81">
        <v>0</v>
      </c>
      <c r="GE7636" s="81" t="s">
        <v>449</v>
      </c>
      <c r="GF7636" s="81" t="s">
        <v>155</v>
      </c>
      <c r="GG7636" s="81" t="s">
        <v>485</v>
      </c>
      <c r="GH7636" s="81" t="s">
        <v>459</v>
      </c>
      <c r="GI7636" s="81">
        <v>2020</v>
      </c>
      <c r="GJ7636" s="81" t="s">
        <v>201</v>
      </c>
      <c r="GK7636" s="81">
        <v>0.69641821681223892</v>
      </c>
      <c r="GL7636" s="81">
        <v>206.70045400000001</v>
      </c>
      <c r="GM7636" s="81">
        <v>2020</v>
      </c>
      <c r="GN7636" s="81" t="s">
        <v>173</v>
      </c>
      <c r="GO7636" s="81">
        <v>1.1148832299820636E-2</v>
      </c>
      <c r="GP7636" s="81">
        <v>10</v>
      </c>
      <c r="GQ7636" s="81">
        <v>0</v>
      </c>
      <c r="GR7636" s="81" t="s">
        <v>448</v>
      </c>
      <c r="GS7636" s="81">
        <v>1.1148832299820636E-2</v>
      </c>
      <c r="GT7636" s="81">
        <v>7.7642499097797801E-3</v>
      </c>
      <c r="GU7636" s="81">
        <v>0</v>
      </c>
      <c r="GV7636" s="81">
        <v>0</v>
      </c>
      <c r="GW7636" s="81">
        <v>0</v>
      </c>
      <c r="GX7636" s="81">
        <v>0</v>
      </c>
      <c r="GY7636" s="81">
        <v>0</v>
      </c>
      <c r="GZ7636" s="81">
        <v>0</v>
      </c>
    </row>
    <row r="7637" spans="98:208" x14ac:dyDescent="0.25">
      <c r="CT7637" s="81" t="s">
        <v>155</v>
      </c>
      <c r="CU7637" s="81" t="s">
        <v>509</v>
      </c>
      <c r="CV7637" s="81" t="s">
        <v>452</v>
      </c>
      <c r="CW7637" s="81">
        <v>2023</v>
      </c>
      <c r="CX7637" s="81">
        <v>0</v>
      </c>
      <c r="CY7637" s="81">
        <v>0</v>
      </c>
      <c r="CZ7637" s="81">
        <v>0</v>
      </c>
      <c r="DA7637" s="81">
        <v>0</v>
      </c>
      <c r="DB7637" s="81">
        <v>5.4750346070077649</v>
      </c>
      <c r="DC7637" s="81">
        <v>0.71896016785821393</v>
      </c>
      <c r="DD7637" s="81">
        <v>3.071497198615103</v>
      </c>
      <c r="DE7637" s="81">
        <v>1.6845772405344479</v>
      </c>
      <c r="DF7637" s="81">
        <v>8.0155663417021215E-3</v>
      </c>
      <c r="DG7637" s="81">
        <v>8.0155663417021215E-3</v>
      </c>
      <c r="DH7637" s="81">
        <v>8.0155663417021215E-3</v>
      </c>
      <c r="DI7637" s="81">
        <v>8.0155663417021215E-3</v>
      </c>
      <c r="DJ7637" s="81">
        <v>7.6067668124090399E-6</v>
      </c>
      <c r="DL7637" s="81">
        <v>0</v>
      </c>
      <c r="DM7637" s="81">
        <v>6.0972544030722639E-8</v>
      </c>
      <c r="DN7637" s="81">
        <v>6.0972544030722639E-8</v>
      </c>
      <c r="DO7637" s="81">
        <v>0</v>
      </c>
      <c r="DP7637" s="81">
        <v>6.0972544030722639E-8</v>
      </c>
      <c r="DQ7637" s="81">
        <v>6.0972544030722639E-8</v>
      </c>
      <c r="DR7637" s="81">
        <v>0</v>
      </c>
      <c r="DS7637" s="81">
        <v>6.0972544030722639E-8</v>
      </c>
      <c r="DT7637" s="81">
        <v>6.0972544030722639E-8</v>
      </c>
      <c r="DU7637" s="81">
        <v>0</v>
      </c>
      <c r="DV7637" s="81">
        <v>6.0972544030722639E-8</v>
      </c>
      <c r="DW7637" s="81">
        <v>6.0972544030722639E-8</v>
      </c>
      <c r="GE7637" s="81" t="s">
        <v>449</v>
      </c>
      <c r="GF7637" s="81" t="s">
        <v>155</v>
      </c>
      <c r="GG7637" s="81" t="s">
        <v>485</v>
      </c>
      <c r="GH7637" s="81" t="s">
        <v>460</v>
      </c>
      <c r="GI7637" s="81">
        <v>2020</v>
      </c>
      <c r="GJ7637" s="81" t="s">
        <v>201</v>
      </c>
      <c r="GK7637" s="81">
        <v>3.6425060683954513E-2</v>
      </c>
      <c r="GL7637" s="81">
        <v>206.70045400000001</v>
      </c>
      <c r="GM7637" s="81">
        <v>2020</v>
      </c>
      <c r="GN7637" s="81" t="s">
        <v>173</v>
      </c>
      <c r="GO7637" s="81">
        <v>1.1148832299820636E-2</v>
      </c>
      <c r="GP7637" s="81">
        <v>10</v>
      </c>
      <c r="GQ7637" s="81">
        <v>0</v>
      </c>
      <c r="GR7637" s="81" t="s">
        <v>448</v>
      </c>
      <c r="GS7637" s="81">
        <v>1.1148832299820636E-2</v>
      </c>
      <c r="GT7637" s="81">
        <v>4.0609689307619882E-4</v>
      </c>
      <c r="GU7637" s="81">
        <v>0</v>
      </c>
      <c r="GV7637" s="81">
        <v>0</v>
      </c>
      <c r="GW7637" s="81">
        <v>0</v>
      </c>
      <c r="GX7637" s="81">
        <v>0</v>
      </c>
      <c r="GY7637" s="81">
        <v>0</v>
      </c>
      <c r="GZ7637" s="81">
        <v>0</v>
      </c>
    </row>
    <row r="7638" spans="98:208" x14ac:dyDescent="0.25">
      <c r="CT7638" s="81" t="s">
        <v>155</v>
      </c>
      <c r="CU7638" s="81" t="s">
        <v>509</v>
      </c>
      <c r="CV7638" s="81" t="s">
        <v>452</v>
      </c>
      <c r="CW7638" s="81">
        <v>2024</v>
      </c>
      <c r="CX7638" s="81">
        <v>0</v>
      </c>
      <c r="CY7638" s="81">
        <v>0</v>
      </c>
      <c r="CZ7638" s="81">
        <v>0</v>
      </c>
      <c r="DA7638" s="81">
        <v>0</v>
      </c>
      <c r="DB7638" s="81">
        <v>5.4750346070077649</v>
      </c>
      <c r="DC7638" s="81">
        <v>0.71896016785821393</v>
      </c>
      <c r="DD7638" s="81">
        <v>3.071497198615103</v>
      </c>
      <c r="DE7638" s="81">
        <v>1.6845772405344479</v>
      </c>
      <c r="DF7638" s="81">
        <v>8.0155663417021215E-3</v>
      </c>
      <c r="DG7638" s="81">
        <v>8.0155663417021215E-3</v>
      </c>
      <c r="DH7638" s="81">
        <v>8.0155663417021215E-3</v>
      </c>
      <c r="DI7638" s="81">
        <v>8.0155663417021215E-3</v>
      </c>
      <c r="DJ7638" s="81">
        <v>7.6067668124090399E-6</v>
      </c>
      <c r="DL7638" s="81">
        <v>0</v>
      </c>
      <c r="DM7638" s="81">
        <v>6.0972544030722639E-8</v>
      </c>
      <c r="DN7638" s="81">
        <v>6.0972544030722639E-8</v>
      </c>
      <c r="DO7638" s="81">
        <v>0</v>
      </c>
      <c r="DP7638" s="81">
        <v>6.0972544030722639E-8</v>
      </c>
      <c r="DQ7638" s="81">
        <v>6.0972544030722639E-8</v>
      </c>
      <c r="DR7638" s="81">
        <v>0</v>
      </c>
      <c r="DS7638" s="81">
        <v>6.0972544030722639E-8</v>
      </c>
      <c r="DT7638" s="81">
        <v>6.0972544030722639E-8</v>
      </c>
      <c r="DU7638" s="81">
        <v>0</v>
      </c>
      <c r="DV7638" s="81">
        <v>6.0972544030722639E-8</v>
      </c>
      <c r="DW7638" s="81">
        <v>6.0972544030722639E-8</v>
      </c>
      <c r="GE7638" s="81" t="s">
        <v>449</v>
      </c>
      <c r="GF7638" s="81" t="s">
        <v>155</v>
      </c>
      <c r="GG7638" s="81" t="s">
        <v>485</v>
      </c>
      <c r="GH7638" s="81" t="s">
        <v>461</v>
      </c>
      <c r="GI7638" s="81">
        <v>2020</v>
      </c>
      <c r="GJ7638" s="81" t="s">
        <v>201</v>
      </c>
      <c r="GK7638" s="81">
        <v>222.22942162783181</v>
      </c>
      <c r="GL7638" s="81">
        <v>206.70045400000001</v>
      </c>
      <c r="GM7638" s="81">
        <v>2020</v>
      </c>
      <c r="GN7638" s="81" t="s">
        <v>173</v>
      </c>
      <c r="GO7638" s="81">
        <v>1.1148832299820636E-2</v>
      </c>
      <c r="GP7638" s="81">
        <v>10</v>
      </c>
      <c r="GQ7638" s="81">
        <v>0</v>
      </c>
      <c r="GR7638" s="81" t="s">
        <v>448</v>
      </c>
      <c r="GS7638" s="81">
        <v>1.1148832299820636E-2</v>
      </c>
      <c r="GT7638" s="81">
        <v>2.47759855381483</v>
      </c>
      <c r="GU7638" s="81">
        <v>0</v>
      </c>
      <c r="GV7638" s="81">
        <v>0</v>
      </c>
      <c r="GW7638" s="81">
        <v>0</v>
      </c>
      <c r="GX7638" s="81">
        <v>0</v>
      </c>
      <c r="GY7638" s="81">
        <v>0</v>
      </c>
      <c r="GZ7638" s="81">
        <v>0</v>
      </c>
    </row>
    <row r="7639" spans="98:208" x14ac:dyDescent="0.25">
      <c r="CT7639" s="81" t="s">
        <v>155</v>
      </c>
      <c r="CU7639" s="81" t="s">
        <v>509</v>
      </c>
      <c r="CV7639" s="81" t="s">
        <v>452</v>
      </c>
      <c r="CW7639" s="81">
        <v>2025</v>
      </c>
      <c r="CX7639" s="81">
        <v>0</v>
      </c>
      <c r="CY7639" s="81">
        <v>0</v>
      </c>
      <c r="CZ7639" s="81">
        <v>0</v>
      </c>
      <c r="DA7639" s="81">
        <v>0</v>
      </c>
      <c r="DB7639" s="81">
        <v>5.4750346070077649</v>
      </c>
      <c r="DC7639" s="81">
        <v>0.71896016785821393</v>
      </c>
      <c r="DD7639" s="81">
        <v>3.071497198615103</v>
      </c>
      <c r="DE7639" s="81">
        <v>1.6845772405344479</v>
      </c>
      <c r="DF7639" s="81">
        <v>8.0155663417021215E-3</v>
      </c>
      <c r="DG7639" s="81">
        <v>8.0155663417021215E-3</v>
      </c>
      <c r="DH7639" s="81">
        <v>8.0155663417021215E-3</v>
      </c>
      <c r="DI7639" s="81">
        <v>8.0155663417021215E-3</v>
      </c>
      <c r="DJ7639" s="81">
        <v>7.6067668124090399E-6</v>
      </c>
      <c r="DL7639" s="81">
        <v>0</v>
      </c>
      <c r="DM7639" s="81">
        <v>6.0972544030722639E-8</v>
      </c>
      <c r="DN7639" s="81">
        <v>6.0972544030722639E-8</v>
      </c>
      <c r="DO7639" s="81">
        <v>0</v>
      </c>
      <c r="DP7639" s="81">
        <v>6.0972544030722639E-8</v>
      </c>
      <c r="DQ7639" s="81">
        <v>6.0972544030722639E-8</v>
      </c>
      <c r="DR7639" s="81">
        <v>0</v>
      </c>
      <c r="DS7639" s="81">
        <v>6.0972544030722639E-8</v>
      </c>
      <c r="DT7639" s="81">
        <v>6.0972544030722639E-8</v>
      </c>
      <c r="DU7639" s="81">
        <v>0</v>
      </c>
      <c r="DV7639" s="81">
        <v>6.0972544030722639E-8</v>
      </c>
      <c r="DW7639" s="81">
        <v>6.0972544030722639E-8</v>
      </c>
      <c r="GE7639" s="81" t="s">
        <v>449</v>
      </c>
      <c r="GF7639" s="81" t="s">
        <v>155</v>
      </c>
      <c r="GG7639" s="81" t="s">
        <v>485</v>
      </c>
      <c r="GH7639" s="81" t="s">
        <v>451</v>
      </c>
      <c r="GI7639" s="81">
        <v>2020</v>
      </c>
      <c r="GJ7639" s="81" t="s">
        <v>201</v>
      </c>
      <c r="GK7639" s="81">
        <v>222.22942162784571</v>
      </c>
      <c r="GL7639" s="81">
        <v>206.70045400000001</v>
      </c>
      <c r="GM7639" s="81">
        <v>2020</v>
      </c>
      <c r="GN7639" s="81" t="s">
        <v>173</v>
      </c>
      <c r="GO7639" s="81">
        <v>1.1148832299820636E-2</v>
      </c>
      <c r="GP7639" s="81">
        <v>10</v>
      </c>
      <c r="GQ7639" s="81">
        <v>0</v>
      </c>
      <c r="GR7639" s="81" t="s">
        <v>448</v>
      </c>
      <c r="GS7639" s="81">
        <v>1.1148832299820636E-2</v>
      </c>
      <c r="GT7639" s="81">
        <v>2.4775985538149849</v>
      </c>
      <c r="GU7639" s="81">
        <v>0</v>
      </c>
      <c r="GV7639" s="81">
        <v>0</v>
      </c>
      <c r="GW7639" s="81">
        <v>0</v>
      </c>
      <c r="GX7639" s="81">
        <v>0</v>
      </c>
      <c r="GY7639" s="81">
        <v>0</v>
      </c>
      <c r="GZ7639" s="81">
        <v>0</v>
      </c>
    </row>
    <row r="7640" spans="98:208" x14ac:dyDescent="0.25">
      <c r="CT7640" s="81" t="s">
        <v>155</v>
      </c>
      <c r="CU7640" s="81" t="s">
        <v>509</v>
      </c>
      <c r="CV7640" s="81" t="s">
        <v>452</v>
      </c>
      <c r="CW7640" s="81">
        <v>2026</v>
      </c>
      <c r="CX7640" s="81">
        <v>0</v>
      </c>
      <c r="CY7640" s="81">
        <v>0</v>
      </c>
      <c r="CZ7640" s="81">
        <v>0</v>
      </c>
      <c r="DA7640" s="81">
        <v>0</v>
      </c>
      <c r="DB7640" s="81">
        <v>5.4750346070077649</v>
      </c>
      <c r="DC7640" s="81">
        <v>0.71896016785821393</v>
      </c>
      <c r="DD7640" s="81">
        <v>3.071497198615103</v>
      </c>
      <c r="DE7640" s="81">
        <v>1.6845772405344479</v>
      </c>
      <c r="DF7640" s="81">
        <v>8.0155663417021215E-3</v>
      </c>
      <c r="DG7640" s="81">
        <v>8.0155663417021215E-3</v>
      </c>
      <c r="DH7640" s="81">
        <v>8.0155663417021215E-3</v>
      </c>
      <c r="DI7640" s="81">
        <v>8.0155663417021215E-3</v>
      </c>
      <c r="DJ7640" s="81">
        <v>7.6067668124090399E-6</v>
      </c>
      <c r="DL7640" s="81">
        <v>0</v>
      </c>
      <c r="DM7640" s="81">
        <v>6.0972544030722639E-8</v>
      </c>
      <c r="DN7640" s="81">
        <v>6.0972544030722639E-8</v>
      </c>
      <c r="DO7640" s="81">
        <v>0</v>
      </c>
      <c r="DP7640" s="81">
        <v>6.0972544030722639E-8</v>
      </c>
      <c r="DQ7640" s="81">
        <v>6.0972544030722639E-8</v>
      </c>
      <c r="DR7640" s="81">
        <v>0</v>
      </c>
      <c r="DS7640" s="81">
        <v>6.0972544030722639E-8</v>
      </c>
      <c r="DT7640" s="81">
        <v>6.0972544030722639E-8</v>
      </c>
      <c r="DU7640" s="81">
        <v>0</v>
      </c>
      <c r="DV7640" s="81">
        <v>6.0972544030722639E-8</v>
      </c>
      <c r="DW7640" s="81">
        <v>6.0972544030722639E-8</v>
      </c>
      <c r="GE7640" s="81" t="s">
        <v>449</v>
      </c>
      <c r="GF7640" s="81" t="s">
        <v>155</v>
      </c>
      <c r="GG7640" s="81" t="s">
        <v>485</v>
      </c>
      <c r="GH7640" s="81" t="s">
        <v>452</v>
      </c>
      <c r="GI7640" s="81">
        <v>2020</v>
      </c>
      <c r="GJ7640" s="81" t="s">
        <v>201</v>
      </c>
      <c r="GK7640" s="81">
        <v>0.69641821681223459</v>
      </c>
      <c r="GL7640" s="81">
        <v>206.70045400000001</v>
      </c>
      <c r="GM7640" s="81">
        <v>2020</v>
      </c>
      <c r="GN7640" s="81" t="s">
        <v>173</v>
      </c>
      <c r="GO7640" s="81">
        <v>1.1148832299820636E-2</v>
      </c>
      <c r="GP7640" s="81">
        <v>10</v>
      </c>
      <c r="GQ7640" s="81">
        <v>0</v>
      </c>
      <c r="GR7640" s="81" t="s">
        <v>448</v>
      </c>
      <c r="GS7640" s="81">
        <v>1.1148832299820636E-2</v>
      </c>
      <c r="GT7640" s="81">
        <v>7.7642499097797316E-3</v>
      </c>
      <c r="GU7640" s="81">
        <v>0</v>
      </c>
      <c r="GV7640" s="81">
        <v>0</v>
      </c>
      <c r="GW7640" s="81">
        <v>0</v>
      </c>
      <c r="GX7640" s="81">
        <v>0</v>
      </c>
      <c r="GY7640" s="81">
        <v>0</v>
      </c>
      <c r="GZ7640" s="81">
        <v>0</v>
      </c>
    </row>
    <row r="7641" spans="98:208" x14ac:dyDescent="0.25">
      <c r="CT7641" s="81" t="s">
        <v>155</v>
      </c>
      <c r="CU7641" s="81" t="s">
        <v>509</v>
      </c>
      <c r="CV7641" s="81" t="s">
        <v>452</v>
      </c>
      <c r="CW7641" s="81">
        <v>2027</v>
      </c>
      <c r="CX7641" s="81">
        <v>0</v>
      </c>
      <c r="CY7641" s="81">
        <v>0</v>
      </c>
      <c r="CZ7641" s="81">
        <v>0</v>
      </c>
      <c r="DA7641" s="81">
        <v>0</v>
      </c>
      <c r="DB7641" s="81">
        <v>5.4750346070077649</v>
      </c>
      <c r="DC7641" s="81">
        <v>0.71896016785821393</v>
      </c>
      <c r="DD7641" s="81">
        <v>3.071497198615103</v>
      </c>
      <c r="DE7641" s="81">
        <v>1.6845772405344479</v>
      </c>
      <c r="DF7641" s="81">
        <v>8.0155663417021215E-3</v>
      </c>
      <c r="DG7641" s="81">
        <v>8.0155663417021215E-3</v>
      </c>
      <c r="DH7641" s="81">
        <v>8.0155663417021215E-3</v>
      </c>
      <c r="DI7641" s="81">
        <v>8.0155663417021215E-3</v>
      </c>
      <c r="DJ7641" s="81">
        <v>7.6067668124090399E-6</v>
      </c>
      <c r="DL7641" s="81">
        <v>0</v>
      </c>
      <c r="DM7641" s="81">
        <v>6.0972544030722639E-8</v>
      </c>
      <c r="DN7641" s="81">
        <v>6.0972544030722639E-8</v>
      </c>
      <c r="DO7641" s="81">
        <v>0</v>
      </c>
      <c r="DP7641" s="81">
        <v>6.0972544030722639E-8</v>
      </c>
      <c r="DQ7641" s="81">
        <v>6.0972544030722639E-8</v>
      </c>
      <c r="DR7641" s="81">
        <v>0</v>
      </c>
      <c r="DS7641" s="81">
        <v>6.0972544030722639E-8</v>
      </c>
      <c r="DT7641" s="81">
        <v>6.0972544030722639E-8</v>
      </c>
      <c r="DU7641" s="81">
        <v>0</v>
      </c>
      <c r="DV7641" s="81">
        <v>6.0972544030722639E-8</v>
      </c>
      <c r="DW7641" s="81">
        <v>6.0972544030722639E-8</v>
      </c>
      <c r="GE7641" s="81" t="s">
        <v>449</v>
      </c>
      <c r="GF7641" s="81" t="s">
        <v>155</v>
      </c>
      <c r="GG7641" s="81" t="s">
        <v>485</v>
      </c>
      <c r="GH7641" s="81" t="s">
        <v>453</v>
      </c>
      <c r="GI7641" s="81">
        <v>2020</v>
      </c>
      <c r="GJ7641" s="81" t="s">
        <v>201</v>
      </c>
      <c r="GK7641" s="81">
        <v>3.6425060683954277E-2</v>
      </c>
      <c r="GL7641" s="81">
        <v>206.70045400000001</v>
      </c>
      <c r="GM7641" s="81">
        <v>2020</v>
      </c>
      <c r="GN7641" s="81" t="s">
        <v>173</v>
      </c>
      <c r="GO7641" s="81">
        <v>1.1148832299820636E-2</v>
      </c>
      <c r="GP7641" s="81">
        <v>10</v>
      </c>
      <c r="GQ7641" s="81">
        <v>0</v>
      </c>
      <c r="GR7641" s="81" t="s">
        <v>448</v>
      </c>
      <c r="GS7641" s="81">
        <v>1.1148832299820636E-2</v>
      </c>
      <c r="GT7641" s="81">
        <v>4.0609689307619622E-4</v>
      </c>
      <c r="GU7641" s="81">
        <v>0</v>
      </c>
      <c r="GV7641" s="81">
        <v>0</v>
      </c>
      <c r="GW7641" s="81">
        <v>0</v>
      </c>
      <c r="GX7641" s="81">
        <v>0</v>
      </c>
      <c r="GY7641" s="81">
        <v>0</v>
      </c>
      <c r="GZ7641" s="81">
        <v>0</v>
      </c>
    </row>
    <row r="7642" spans="98:208" x14ac:dyDescent="0.25">
      <c r="CT7642" s="81" t="s">
        <v>155</v>
      </c>
      <c r="CU7642" s="81" t="s">
        <v>509</v>
      </c>
      <c r="CV7642" s="81" t="s">
        <v>452</v>
      </c>
      <c r="CW7642" s="81">
        <v>2028</v>
      </c>
      <c r="CX7642" s="81">
        <v>0</v>
      </c>
      <c r="CY7642" s="81">
        <v>0</v>
      </c>
      <c r="CZ7642" s="81">
        <v>0</v>
      </c>
      <c r="DA7642" s="81">
        <v>0</v>
      </c>
      <c r="DB7642" s="81">
        <v>5.7770153400784574</v>
      </c>
      <c r="DC7642" s="81">
        <v>0.74733835430388984</v>
      </c>
      <c r="DD7642" s="81">
        <v>3.2379513401017239</v>
      </c>
      <c r="DE7642" s="81">
        <v>1.791725645672845</v>
      </c>
      <c r="DF7642" s="81">
        <v>8.3319499833580061E-3</v>
      </c>
      <c r="DG7642" s="81">
        <v>8.3319499833580061E-3</v>
      </c>
      <c r="DH7642" s="81">
        <v>8.3319499833580061E-3</v>
      </c>
      <c r="DI7642" s="81">
        <v>8.3319499833580061E-3</v>
      </c>
      <c r="DJ7642" s="81">
        <v>7.6067668124090399E-6</v>
      </c>
      <c r="DL7642" s="81">
        <v>0</v>
      </c>
      <c r="DM7642" s="81">
        <v>6.3379200616059727E-8</v>
      </c>
      <c r="DN7642" s="81">
        <v>6.3379200616059727E-8</v>
      </c>
      <c r="DO7642" s="81">
        <v>0</v>
      </c>
      <c r="DP7642" s="81">
        <v>6.3379200616059727E-8</v>
      </c>
      <c r="DQ7642" s="81">
        <v>6.3379200616059727E-8</v>
      </c>
      <c r="DR7642" s="81">
        <v>0</v>
      </c>
      <c r="DS7642" s="81">
        <v>6.3379200616059727E-8</v>
      </c>
      <c r="DT7642" s="81">
        <v>6.3379200616059727E-8</v>
      </c>
      <c r="DU7642" s="81">
        <v>0</v>
      </c>
      <c r="DV7642" s="81">
        <v>6.3379200616059727E-8</v>
      </c>
      <c r="DW7642" s="81">
        <v>6.3379200616059727E-8</v>
      </c>
      <c r="GE7642" s="81" t="s">
        <v>449</v>
      </c>
      <c r="GF7642" s="81" t="s">
        <v>155</v>
      </c>
      <c r="GG7642" s="81" t="s">
        <v>485</v>
      </c>
      <c r="GH7642" s="81" t="s">
        <v>454</v>
      </c>
      <c r="GI7642" s="81">
        <v>2020</v>
      </c>
      <c r="GJ7642" s="81" t="s">
        <v>201</v>
      </c>
      <c r="GK7642" s="81">
        <v>409.22373582044048</v>
      </c>
      <c r="GL7642" s="81">
        <v>206.70045400000001</v>
      </c>
      <c r="GM7642" s="81">
        <v>2020</v>
      </c>
      <c r="GN7642" s="81" t="s">
        <v>173</v>
      </c>
      <c r="GO7642" s="81">
        <v>1.1148832299820636E-2</v>
      </c>
      <c r="GP7642" s="81">
        <v>10</v>
      </c>
      <c r="GQ7642" s="81">
        <v>0</v>
      </c>
      <c r="GR7642" s="81" t="s">
        <v>448</v>
      </c>
      <c r="GS7642" s="81">
        <v>1.1148832299820636E-2</v>
      </c>
      <c r="GT7642" s="81">
        <v>4.5623668037681941</v>
      </c>
      <c r="GU7642" s="81">
        <v>0</v>
      </c>
      <c r="GV7642" s="81">
        <v>0</v>
      </c>
      <c r="GW7642" s="81">
        <v>0</v>
      </c>
      <c r="GX7642" s="81">
        <v>0</v>
      </c>
      <c r="GY7642" s="81">
        <v>0</v>
      </c>
      <c r="GZ7642" s="81">
        <v>0</v>
      </c>
    </row>
    <row r="7643" spans="98:208" x14ac:dyDescent="0.25">
      <c r="CT7643" s="81" t="s">
        <v>155</v>
      </c>
      <c r="CU7643" s="81" t="s">
        <v>509</v>
      </c>
      <c r="CV7643" s="81" t="s">
        <v>452</v>
      </c>
      <c r="CW7643" s="81">
        <v>2029</v>
      </c>
      <c r="CX7643" s="81">
        <v>0</v>
      </c>
      <c r="CY7643" s="81">
        <v>0</v>
      </c>
      <c r="CZ7643" s="81">
        <v>0</v>
      </c>
      <c r="DA7643" s="81">
        <v>0</v>
      </c>
      <c r="DB7643" s="81">
        <v>5.7770153400784574</v>
      </c>
      <c r="DC7643" s="81">
        <v>0.74733835430388984</v>
      </c>
      <c r="DD7643" s="81">
        <v>3.2379513401017239</v>
      </c>
      <c r="DE7643" s="81">
        <v>1.791725645672845</v>
      </c>
      <c r="DF7643" s="81">
        <v>8.3319499833580061E-3</v>
      </c>
      <c r="DG7643" s="81">
        <v>8.3319499833580061E-3</v>
      </c>
      <c r="DH7643" s="81">
        <v>8.3319499833580061E-3</v>
      </c>
      <c r="DI7643" s="81">
        <v>8.3319499833580061E-3</v>
      </c>
      <c r="DJ7643" s="81">
        <v>7.6067668124090399E-6</v>
      </c>
      <c r="DL7643" s="81">
        <v>0</v>
      </c>
      <c r="DM7643" s="81">
        <v>6.3379200616059727E-8</v>
      </c>
      <c r="DN7643" s="81">
        <v>6.3379200616059727E-8</v>
      </c>
      <c r="DO7643" s="81">
        <v>0</v>
      </c>
      <c r="DP7643" s="81">
        <v>6.3379200616059727E-8</v>
      </c>
      <c r="DQ7643" s="81">
        <v>6.3379200616059727E-8</v>
      </c>
      <c r="DR7643" s="81">
        <v>0</v>
      </c>
      <c r="DS7643" s="81">
        <v>6.3379200616059727E-8</v>
      </c>
      <c r="DT7643" s="81">
        <v>6.3379200616059727E-8</v>
      </c>
      <c r="DU7643" s="81">
        <v>0</v>
      </c>
      <c r="DV7643" s="81">
        <v>6.3379200616059727E-8</v>
      </c>
      <c r="DW7643" s="81">
        <v>6.3379200616059727E-8</v>
      </c>
      <c r="GE7643" s="81" t="s">
        <v>449</v>
      </c>
      <c r="GF7643" s="81" t="s">
        <v>155</v>
      </c>
      <c r="GG7643" s="81" t="s">
        <v>485</v>
      </c>
      <c r="GH7643" s="81" t="s">
        <v>455</v>
      </c>
      <c r="GI7643" s="81">
        <v>2020</v>
      </c>
      <c r="GJ7643" s="81" t="s">
        <v>201</v>
      </c>
      <c r="GK7643" s="81">
        <v>409.22373582035073</v>
      </c>
      <c r="GL7643" s="81">
        <v>206.70045400000001</v>
      </c>
      <c r="GM7643" s="81">
        <v>2020</v>
      </c>
      <c r="GN7643" s="81" t="s">
        <v>173</v>
      </c>
      <c r="GO7643" s="81">
        <v>1.1148832299820636E-2</v>
      </c>
      <c r="GP7643" s="81">
        <v>10</v>
      </c>
      <c r="GQ7643" s="81">
        <v>0</v>
      </c>
      <c r="GR7643" s="81" t="s">
        <v>448</v>
      </c>
      <c r="GS7643" s="81">
        <v>1.1148832299820636E-2</v>
      </c>
      <c r="GT7643" s="81">
        <v>4.5623668037671932</v>
      </c>
      <c r="GU7643" s="81">
        <v>0</v>
      </c>
      <c r="GV7643" s="81">
        <v>0</v>
      </c>
      <c r="GW7643" s="81">
        <v>0</v>
      </c>
      <c r="GX7643" s="81">
        <v>0</v>
      </c>
      <c r="GY7643" s="81">
        <v>0</v>
      </c>
      <c r="GZ7643" s="81">
        <v>0</v>
      </c>
    </row>
    <row r="7644" spans="98:208" x14ac:dyDescent="0.25">
      <c r="CT7644" s="81" t="s">
        <v>155</v>
      </c>
      <c r="CU7644" s="81" t="s">
        <v>509</v>
      </c>
      <c r="CV7644" s="81" t="s">
        <v>452</v>
      </c>
      <c r="CW7644" s="81">
        <v>2030</v>
      </c>
      <c r="CX7644" s="81">
        <v>0</v>
      </c>
      <c r="CY7644" s="81">
        <v>0</v>
      </c>
      <c r="CZ7644" s="81">
        <v>0</v>
      </c>
      <c r="DA7644" s="81">
        <v>0</v>
      </c>
      <c r="DB7644" s="81">
        <v>5.7770153400784574</v>
      </c>
      <c r="DC7644" s="81">
        <v>0.74733835430388984</v>
      </c>
      <c r="DD7644" s="81">
        <v>3.2379513401017239</v>
      </c>
      <c r="DE7644" s="81">
        <v>1.791725645672845</v>
      </c>
      <c r="DF7644" s="81">
        <v>0</v>
      </c>
      <c r="DG7644" s="81">
        <v>8.3319499833580061E-3</v>
      </c>
      <c r="DH7644" s="81">
        <v>8.3319499833580061E-3</v>
      </c>
      <c r="DI7644" s="81">
        <v>8.3319499833580061E-3</v>
      </c>
      <c r="DJ7644" s="81">
        <v>7.6067668124090399E-6</v>
      </c>
      <c r="DL7644" s="81">
        <v>0</v>
      </c>
      <c r="DM7644" s="81">
        <v>0</v>
      </c>
      <c r="DN7644" s="81">
        <v>0</v>
      </c>
      <c r="DO7644" s="81">
        <v>0</v>
      </c>
      <c r="DP7644" s="81">
        <v>6.3379200616059727E-8</v>
      </c>
      <c r="DQ7644" s="81">
        <v>6.3379200616059727E-8</v>
      </c>
      <c r="DR7644" s="81">
        <v>0</v>
      </c>
      <c r="DS7644" s="81">
        <v>6.3379200616059727E-8</v>
      </c>
      <c r="DT7644" s="81">
        <v>6.3379200616059727E-8</v>
      </c>
      <c r="DU7644" s="81">
        <v>0</v>
      </c>
      <c r="DV7644" s="81">
        <v>6.3379200616059727E-8</v>
      </c>
      <c r="DW7644" s="81">
        <v>6.3379200616059727E-8</v>
      </c>
      <c r="GE7644" s="81" t="s">
        <v>449</v>
      </c>
      <c r="GF7644" s="81" t="s">
        <v>155</v>
      </c>
      <c r="GG7644" s="81" t="s">
        <v>486</v>
      </c>
      <c r="GH7644" s="81" t="s">
        <v>457</v>
      </c>
      <c r="GI7644" s="81">
        <v>2020</v>
      </c>
      <c r="GJ7644" s="81" t="s">
        <v>201</v>
      </c>
      <c r="GK7644" s="81">
        <v>222.22942162788931</v>
      </c>
      <c r="GL7644" s="81">
        <v>208.00094999999999</v>
      </c>
      <c r="GM7644" s="81">
        <v>2020</v>
      </c>
      <c r="GN7644" s="81" t="s">
        <v>173</v>
      </c>
      <c r="GO7644" s="81">
        <v>1.1148832299820636E-2</v>
      </c>
      <c r="GP7644" s="81">
        <v>10</v>
      </c>
      <c r="GQ7644" s="81">
        <v>0</v>
      </c>
      <c r="GR7644" s="81" t="s">
        <v>448</v>
      </c>
      <c r="GS7644" s="81">
        <v>1.1148832299820636E-2</v>
      </c>
      <c r="GT7644" s="81">
        <v>2.4775985538154708</v>
      </c>
      <c r="GU7644" s="81">
        <v>0</v>
      </c>
      <c r="GV7644" s="81">
        <v>0</v>
      </c>
      <c r="GW7644" s="81">
        <v>0</v>
      </c>
      <c r="GX7644" s="81">
        <v>0</v>
      </c>
      <c r="GY7644" s="81">
        <v>0</v>
      </c>
      <c r="GZ7644" s="81">
        <v>0</v>
      </c>
    </row>
    <row r="7645" spans="98:208" x14ac:dyDescent="0.25">
      <c r="CT7645" s="81" t="s">
        <v>155</v>
      </c>
      <c r="CU7645" s="81" t="s">
        <v>509</v>
      </c>
      <c r="CV7645" s="81" t="s">
        <v>452</v>
      </c>
      <c r="CW7645" s="81">
        <v>2031</v>
      </c>
      <c r="CX7645" s="81">
        <v>0</v>
      </c>
      <c r="CY7645" s="81">
        <v>0</v>
      </c>
      <c r="CZ7645" s="81">
        <v>0</v>
      </c>
      <c r="DA7645" s="81">
        <v>0</v>
      </c>
      <c r="DB7645" s="81">
        <v>5.7770153400784574</v>
      </c>
      <c r="DC7645" s="81">
        <v>0.74733835430388984</v>
      </c>
      <c r="DD7645" s="81">
        <v>3.2379513401017239</v>
      </c>
      <c r="DE7645" s="81">
        <v>1.791725645672845</v>
      </c>
      <c r="DF7645" s="81">
        <v>0</v>
      </c>
      <c r="DG7645" s="81">
        <v>0</v>
      </c>
      <c r="DH7645" s="81">
        <v>8.3319499833580061E-3</v>
      </c>
      <c r="DI7645" s="81">
        <v>8.3319499833580061E-3</v>
      </c>
      <c r="DJ7645" s="81">
        <v>7.6067668124090399E-6</v>
      </c>
      <c r="DL7645" s="81">
        <v>0</v>
      </c>
      <c r="DM7645" s="81">
        <v>0</v>
      </c>
      <c r="DN7645" s="81">
        <v>0</v>
      </c>
      <c r="DO7645" s="81">
        <v>0</v>
      </c>
      <c r="DP7645" s="81">
        <v>0</v>
      </c>
      <c r="DQ7645" s="81">
        <v>0</v>
      </c>
      <c r="DR7645" s="81">
        <v>0</v>
      </c>
      <c r="DS7645" s="81">
        <v>6.3379200616059727E-8</v>
      </c>
      <c r="DT7645" s="81">
        <v>6.3379200616059727E-8</v>
      </c>
      <c r="DU7645" s="81">
        <v>0</v>
      </c>
      <c r="DV7645" s="81">
        <v>6.3379200616059727E-8</v>
      </c>
      <c r="DW7645" s="81">
        <v>6.3379200616059727E-8</v>
      </c>
      <c r="GE7645" s="81" t="s">
        <v>449</v>
      </c>
      <c r="GF7645" s="81" t="s">
        <v>155</v>
      </c>
      <c r="GG7645" s="81" t="s">
        <v>486</v>
      </c>
      <c r="GH7645" s="81" t="s">
        <v>458</v>
      </c>
      <c r="GI7645" s="81">
        <v>2020</v>
      </c>
      <c r="GJ7645" s="81" t="s">
        <v>201</v>
      </c>
      <c r="GK7645" s="81">
        <v>222.2294216279096</v>
      </c>
      <c r="GL7645" s="81">
        <v>208.00094999999999</v>
      </c>
      <c r="GM7645" s="81">
        <v>2020</v>
      </c>
      <c r="GN7645" s="81" t="s">
        <v>173</v>
      </c>
      <c r="GO7645" s="81">
        <v>1.1148832299820636E-2</v>
      </c>
      <c r="GP7645" s="81">
        <v>10</v>
      </c>
      <c r="GQ7645" s="81">
        <v>0</v>
      </c>
      <c r="GR7645" s="81" t="s">
        <v>448</v>
      </c>
      <c r="GS7645" s="81">
        <v>1.1148832299820636E-2</v>
      </c>
      <c r="GT7645" s="81">
        <v>2.4775985538156973</v>
      </c>
      <c r="GU7645" s="81">
        <v>0</v>
      </c>
      <c r="GV7645" s="81">
        <v>0</v>
      </c>
      <c r="GW7645" s="81">
        <v>0</v>
      </c>
      <c r="GX7645" s="81">
        <v>0</v>
      </c>
      <c r="GY7645" s="81">
        <v>0</v>
      </c>
      <c r="GZ7645" s="81">
        <v>0</v>
      </c>
    </row>
    <row r="7646" spans="98:208" x14ac:dyDescent="0.25">
      <c r="CT7646" s="81" t="s">
        <v>155</v>
      </c>
      <c r="CU7646" s="81" t="s">
        <v>509</v>
      </c>
      <c r="CV7646" s="81" t="s">
        <v>452</v>
      </c>
      <c r="CW7646" s="81">
        <v>2032</v>
      </c>
      <c r="CX7646" s="81">
        <v>0</v>
      </c>
      <c r="CY7646" s="81">
        <v>0</v>
      </c>
      <c r="CZ7646" s="81">
        <v>0</v>
      </c>
      <c r="DA7646" s="81">
        <v>0</v>
      </c>
      <c r="DB7646" s="81">
        <v>5.7770153400784574</v>
      </c>
      <c r="DC7646" s="81">
        <v>0.74733835430388984</v>
      </c>
      <c r="DD7646" s="81">
        <v>3.2379513401017239</v>
      </c>
      <c r="DE7646" s="81">
        <v>1.791725645672845</v>
      </c>
      <c r="DF7646" s="81">
        <v>0</v>
      </c>
      <c r="DG7646" s="81">
        <v>0</v>
      </c>
      <c r="DH7646" s="81">
        <v>0</v>
      </c>
      <c r="DI7646" s="81">
        <v>8.3319499833580061E-3</v>
      </c>
      <c r="DJ7646" s="81">
        <v>7.6067668124090399E-6</v>
      </c>
      <c r="DL7646" s="81">
        <v>0</v>
      </c>
      <c r="DM7646" s="81">
        <v>0</v>
      </c>
      <c r="DN7646" s="81">
        <v>0</v>
      </c>
      <c r="DO7646" s="81">
        <v>0</v>
      </c>
      <c r="DP7646" s="81">
        <v>0</v>
      </c>
      <c r="DQ7646" s="81">
        <v>0</v>
      </c>
      <c r="DR7646" s="81">
        <v>0</v>
      </c>
      <c r="DS7646" s="81">
        <v>0</v>
      </c>
      <c r="DT7646" s="81">
        <v>0</v>
      </c>
      <c r="DU7646" s="81">
        <v>0</v>
      </c>
      <c r="DV7646" s="81">
        <v>6.3379200616059727E-8</v>
      </c>
      <c r="DW7646" s="81">
        <v>6.3379200616059727E-8</v>
      </c>
      <c r="GE7646" s="81" t="s">
        <v>449</v>
      </c>
      <c r="GF7646" s="81" t="s">
        <v>155</v>
      </c>
      <c r="GG7646" s="81" t="s">
        <v>486</v>
      </c>
      <c r="GH7646" s="81" t="s">
        <v>459</v>
      </c>
      <c r="GI7646" s="81">
        <v>2020</v>
      </c>
      <c r="GJ7646" s="81" t="s">
        <v>201</v>
      </c>
      <c r="GK7646" s="81">
        <v>0.69641821681224148</v>
      </c>
      <c r="GL7646" s="81">
        <v>208.00094999999999</v>
      </c>
      <c r="GM7646" s="81">
        <v>2020</v>
      </c>
      <c r="GN7646" s="81" t="s">
        <v>173</v>
      </c>
      <c r="GO7646" s="81">
        <v>1.1148832299820636E-2</v>
      </c>
      <c r="GP7646" s="81">
        <v>10</v>
      </c>
      <c r="GQ7646" s="81">
        <v>0</v>
      </c>
      <c r="GR7646" s="81" t="s">
        <v>448</v>
      </c>
      <c r="GS7646" s="81">
        <v>1.1148832299820636E-2</v>
      </c>
      <c r="GT7646" s="81">
        <v>7.7642499097798088E-3</v>
      </c>
      <c r="GU7646" s="81">
        <v>0</v>
      </c>
      <c r="GV7646" s="81">
        <v>0</v>
      </c>
      <c r="GW7646" s="81">
        <v>0</v>
      </c>
      <c r="GX7646" s="81">
        <v>0</v>
      </c>
      <c r="GY7646" s="81">
        <v>0</v>
      </c>
      <c r="GZ7646" s="81">
        <v>0</v>
      </c>
    </row>
    <row r="7647" spans="98:208" x14ac:dyDescent="0.25">
      <c r="CT7647" s="81" t="s">
        <v>155</v>
      </c>
      <c r="CU7647" s="81" t="s">
        <v>509</v>
      </c>
      <c r="CV7647" s="81" t="s">
        <v>453</v>
      </c>
      <c r="CW7647" s="81">
        <v>2020</v>
      </c>
      <c r="CX7647" s="81">
        <v>0</v>
      </c>
      <c r="CY7647" s="81">
        <v>0</v>
      </c>
      <c r="CZ7647" s="81">
        <v>0</v>
      </c>
      <c r="DA7647" s="81">
        <v>0</v>
      </c>
      <c r="DB7647" s="81">
        <v>7.7900575334994018E-2</v>
      </c>
      <c r="DC7647" s="81">
        <v>3.6425060683975767E-2</v>
      </c>
      <c r="DD7647" s="81">
        <v>1.580872452544191E-3</v>
      </c>
      <c r="DE7647" s="81">
        <v>3.9894642198474037E-2</v>
      </c>
      <c r="DF7647" s="81">
        <v>4.0609689307643577E-4</v>
      </c>
      <c r="DG7647" s="81">
        <v>0</v>
      </c>
      <c r="DH7647" s="81">
        <v>0</v>
      </c>
      <c r="DI7647" s="81">
        <v>0</v>
      </c>
      <c r="DJ7647" s="81">
        <v>1.0452261054E-4</v>
      </c>
      <c r="DL7647" s="81">
        <v>0</v>
      </c>
      <c r="DM7647" s="81">
        <v>4.2446307396532317E-8</v>
      </c>
      <c r="DN7647" s="81">
        <v>4.2446307396532317E-8</v>
      </c>
      <c r="DO7647" s="81">
        <v>0</v>
      </c>
      <c r="DP7647" s="81">
        <v>0</v>
      </c>
      <c r="DQ7647" s="81">
        <v>0</v>
      </c>
      <c r="DR7647" s="81">
        <v>0</v>
      </c>
      <c r="DS7647" s="81">
        <v>0</v>
      </c>
      <c r="DT7647" s="81">
        <v>0</v>
      </c>
      <c r="DU7647" s="81">
        <v>0</v>
      </c>
      <c r="DV7647" s="81">
        <v>0</v>
      </c>
      <c r="DW7647" s="81">
        <v>0</v>
      </c>
      <c r="GE7647" s="81" t="s">
        <v>449</v>
      </c>
      <c r="GF7647" s="81" t="s">
        <v>155</v>
      </c>
      <c r="GG7647" s="81" t="s">
        <v>486</v>
      </c>
      <c r="GH7647" s="81" t="s">
        <v>460</v>
      </c>
      <c r="GI7647" s="81">
        <v>2020</v>
      </c>
      <c r="GJ7647" s="81" t="s">
        <v>201</v>
      </c>
      <c r="GK7647" s="81">
        <v>3.6425060683954381E-2</v>
      </c>
      <c r="GL7647" s="81">
        <v>208.00094999999999</v>
      </c>
      <c r="GM7647" s="81">
        <v>2020</v>
      </c>
      <c r="GN7647" s="81" t="s">
        <v>173</v>
      </c>
      <c r="GO7647" s="81">
        <v>1.1148832299820636E-2</v>
      </c>
      <c r="GP7647" s="81">
        <v>10</v>
      </c>
      <c r="GQ7647" s="81">
        <v>0</v>
      </c>
      <c r="GR7647" s="81" t="s">
        <v>448</v>
      </c>
      <c r="GS7647" s="81">
        <v>1.1148832299820636E-2</v>
      </c>
      <c r="GT7647" s="81">
        <v>4.0609689307619735E-4</v>
      </c>
      <c r="GU7647" s="81">
        <v>0</v>
      </c>
      <c r="GV7647" s="81">
        <v>0</v>
      </c>
      <c r="GW7647" s="81">
        <v>0</v>
      </c>
      <c r="GX7647" s="81">
        <v>0</v>
      </c>
      <c r="GY7647" s="81">
        <v>0</v>
      </c>
      <c r="GZ7647" s="81">
        <v>0</v>
      </c>
    </row>
    <row r="7648" spans="98:208" x14ac:dyDescent="0.25">
      <c r="CT7648" s="81" t="s">
        <v>155</v>
      </c>
      <c r="CU7648" s="81" t="s">
        <v>509</v>
      </c>
      <c r="CV7648" s="81" t="s">
        <v>453</v>
      </c>
      <c r="CW7648" s="81">
        <v>2021</v>
      </c>
      <c r="CX7648" s="81">
        <v>0</v>
      </c>
      <c r="CY7648" s="81">
        <v>0</v>
      </c>
      <c r="CZ7648" s="81">
        <v>0</v>
      </c>
      <c r="DA7648" s="81">
        <v>0</v>
      </c>
      <c r="DB7648" s="81">
        <v>7.7900575334994018E-2</v>
      </c>
      <c r="DC7648" s="81">
        <v>3.6425060683975767E-2</v>
      </c>
      <c r="DD7648" s="81">
        <v>1.580872452544191E-3</v>
      </c>
      <c r="DE7648" s="81">
        <v>3.9894642198474037E-2</v>
      </c>
      <c r="DF7648" s="81">
        <v>4.0609689307643577E-4</v>
      </c>
      <c r="DG7648" s="81">
        <v>4.0609689307643577E-4</v>
      </c>
      <c r="DH7648" s="81">
        <v>0</v>
      </c>
      <c r="DI7648" s="81">
        <v>0</v>
      </c>
      <c r="DJ7648" s="81">
        <v>1.0452261054E-4</v>
      </c>
      <c r="DL7648" s="81">
        <v>0</v>
      </c>
      <c r="DM7648" s="81">
        <v>4.2446307396532317E-8</v>
      </c>
      <c r="DN7648" s="81">
        <v>4.2446307396532317E-8</v>
      </c>
      <c r="DO7648" s="81">
        <v>0</v>
      </c>
      <c r="DP7648" s="81">
        <v>4.2446307396532317E-8</v>
      </c>
      <c r="DQ7648" s="81">
        <v>4.2446307396532317E-8</v>
      </c>
      <c r="DR7648" s="81">
        <v>0</v>
      </c>
      <c r="DS7648" s="81">
        <v>0</v>
      </c>
      <c r="DT7648" s="81">
        <v>0</v>
      </c>
      <c r="DU7648" s="81">
        <v>0</v>
      </c>
      <c r="DV7648" s="81">
        <v>0</v>
      </c>
      <c r="DW7648" s="81">
        <v>0</v>
      </c>
      <c r="GE7648" s="81" t="s">
        <v>449</v>
      </c>
      <c r="GF7648" s="81" t="s">
        <v>155</v>
      </c>
      <c r="GG7648" s="81" t="s">
        <v>486</v>
      </c>
      <c r="GH7648" s="81" t="s">
        <v>461</v>
      </c>
      <c r="GI7648" s="81">
        <v>2020</v>
      </c>
      <c r="GJ7648" s="81" t="s">
        <v>201</v>
      </c>
      <c r="GK7648" s="81">
        <v>222.22942162783079</v>
      </c>
      <c r="GL7648" s="81">
        <v>208.00094999999999</v>
      </c>
      <c r="GM7648" s="81">
        <v>2020</v>
      </c>
      <c r="GN7648" s="81" t="s">
        <v>173</v>
      </c>
      <c r="GO7648" s="81">
        <v>1.1148832299820636E-2</v>
      </c>
      <c r="GP7648" s="81">
        <v>10</v>
      </c>
      <c r="GQ7648" s="81">
        <v>0</v>
      </c>
      <c r="GR7648" s="81" t="s">
        <v>448</v>
      </c>
      <c r="GS7648" s="81">
        <v>1.1148832299820636E-2</v>
      </c>
      <c r="GT7648" s="81">
        <v>2.4775985538148184</v>
      </c>
      <c r="GU7648" s="81">
        <v>0</v>
      </c>
      <c r="GV7648" s="81">
        <v>0</v>
      </c>
      <c r="GW7648" s="81">
        <v>0</v>
      </c>
      <c r="GX7648" s="81">
        <v>0</v>
      </c>
      <c r="GY7648" s="81">
        <v>0</v>
      </c>
      <c r="GZ7648" s="81">
        <v>0</v>
      </c>
    </row>
    <row r="7649" spans="98:208" x14ac:dyDescent="0.25">
      <c r="CT7649" s="81" t="s">
        <v>155</v>
      </c>
      <c r="CU7649" s="81" t="s">
        <v>509</v>
      </c>
      <c r="CV7649" s="81" t="s">
        <v>453</v>
      </c>
      <c r="CW7649" s="81">
        <v>2022</v>
      </c>
      <c r="CX7649" s="81">
        <v>0</v>
      </c>
      <c r="CY7649" s="81">
        <v>0</v>
      </c>
      <c r="CZ7649" s="81">
        <v>0</v>
      </c>
      <c r="DA7649" s="81">
        <v>0</v>
      </c>
      <c r="DB7649" s="81">
        <v>7.7900575334994018E-2</v>
      </c>
      <c r="DC7649" s="81">
        <v>3.6425060683975767E-2</v>
      </c>
      <c r="DD7649" s="81">
        <v>1.580872452544191E-3</v>
      </c>
      <c r="DE7649" s="81">
        <v>3.9894642198474037E-2</v>
      </c>
      <c r="DF7649" s="81">
        <v>4.0609689307643577E-4</v>
      </c>
      <c r="DG7649" s="81">
        <v>4.0609689307643577E-4</v>
      </c>
      <c r="DH7649" s="81">
        <v>4.0609689307643577E-4</v>
      </c>
      <c r="DI7649" s="81">
        <v>0</v>
      </c>
      <c r="DJ7649" s="81">
        <v>1.0452261054E-4</v>
      </c>
      <c r="DL7649" s="81">
        <v>0</v>
      </c>
      <c r="DM7649" s="81">
        <v>4.2446307396532317E-8</v>
      </c>
      <c r="DN7649" s="81">
        <v>4.2446307396532317E-8</v>
      </c>
      <c r="DO7649" s="81">
        <v>0</v>
      </c>
      <c r="DP7649" s="81">
        <v>4.2446307396532317E-8</v>
      </c>
      <c r="DQ7649" s="81">
        <v>4.2446307396532317E-8</v>
      </c>
      <c r="DR7649" s="81">
        <v>0</v>
      </c>
      <c r="DS7649" s="81">
        <v>4.2446307396532317E-8</v>
      </c>
      <c r="DT7649" s="81">
        <v>4.2446307396532317E-8</v>
      </c>
      <c r="DU7649" s="81">
        <v>0</v>
      </c>
      <c r="DV7649" s="81">
        <v>0</v>
      </c>
      <c r="DW7649" s="81">
        <v>0</v>
      </c>
      <c r="GE7649" s="81" t="s">
        <v>449</v>
      </c>
      <c r="GF7649" s="81" t="s">
        <v>155</v>
      </c>
      <c r="GG7649" s="81" t="s">
        <v>486</v>
      </c>
      <c r="GH7649" s="81" t="s">
        <v>451</v>
      </c>
      <c r="GI7649" s="81">
        <v>2020</v>
      </c>
      <c r="GJ7649" s="81" t="s">
        <v>201</v>
      </c>
      <c r="GK7649" s="81">
        <v>222.22942162785139</v>
      </c>
      <c r="GL7649" s="81">
        <v>208.00094999999999</v>
      </c>
      <c r="GM7649" s="81">
        <v>2020</v>
      </c>
      <c r="GN7649" s="81" t="s">
        <v>173</v>
      </c>
      <c r="GO7649" s="81">
        <v>1.1148832299820636E-2</v>
      </c>
      <c r="GP7649" s="81">
        <v>10</v>
      </c>
      <c r="GQ7649" s="81">
        <v>0</v>
      </c>
      <c r="GR7649" s="81" t="s">
        <v>448</v>
      </c>
      <c r="GS7649" s="81">
        <v>1.1148832299820636E-2</v>
      </c>
      <c r="GT7649" s="81">
        <v>2.4775985538150485</v>
      </c>
      <c r="GU7649" s="81">
        <v>0</v>
      </c>
      <c r="GV7649" s="81">
        <v>0</v>
      </c>
      <c r="GW7649" s="81">
        <v>0</v>
      </c>
      <c r="GX7649" s="81">
        <v>0</v>
      </c>
      <c r="GY7649" s="81">
        <v>0</v>
      </c>
      <c r="GZ7649" s="81">
        <v>0</v>
      </c>
    </row>
    <row r="7650" spans="98:208" x14ac:dyDescent="0.25">
      <c r="CT7650" s="81" t="s">
        <v>155</v>
      </c>
      <c r="CU7650" s="81" t="s">
        <v>509</v>
      </c>
      <c r="CV7650" s="81" t="s">
        <v>453</v>
      </c>
      <c r="CW7650" s="81">
        <v>2023</v>
      </c>
      <c r="CX7650" s="81">
        <v>0</v>
      </c>
      <c r="CY7650" s="81">
        <v>0</v>
      </c>
      <c r="CZ7650" s="81">
        <v>0</v>
      </c>
      <c r="DA7650" s="81">
        <v>0</v>
      </c>
      <c r="DB7650" s="81">
        <v>8.0408269037024208E-2</v>
      </c>
      <c r="DC7650" s="81">
        <v>3.7590224611412718E-2</v>
      </c>
      <c r="DD7650" s="81">
        <v>1.6314334115696959E-3</v>
      </c>
      <c r="DE7650" s="81">
        <v>4.1186611014041787E-2</v>
      </c>
      <c r="DF7650" s="81">
        <v>4.1908711030523072E-4</v>
      </c>
      <c r="DG7650" s="81">
        <v>4.1908711030523072E-4</v>
      </c>
      <c r="DH7650" s="81">
        <v>4.1908711030523072E-4</v>
      </c>
      <c r="DI7650" s="81">
        <v>4.1908711030523072E-4</v>
      </c>
      <c r="DJ7650" s="81">
        <v>1.0452261054E-4</v>
      </c>
      <c r="DL7650" s="81">
        <v>0</v>
      </c>
      <c r="DM7650" s="81">
        <v>4.380407881276765E-8</v>
      </c>
      <c r="DN7650" s="81">
        <v>4.380407881276765E-8</v>
      </c>
      <c r="DO7650" s="81">
        <v>0</v>
      </c>
      <c r="DP7650" s="81">
        <v>4.380407881276765E-8</v>
      </c>
      <c r="DQ7650" s="81">
        <v>4.380407881276765E-8</v>
      </c>
      <c r="DR7650" s="81">
        <v>0</v>
      </c>
      <c r="DS7650" s="81">
        <v>4.380407881276765E-8</v>
      </c>
      <c r="DT7650" s="81">
        <v>4.380407881276765E-8</v>
      </c>
      <c r="DU7650" s="81">
        <v>0</v>
      </c>
      <c r="DV7650" s="81">
        <v>4.380407881276765E-8</v>
      </c>
      <c r="DW7650" s="81">
        <v>4.380407881276765E-8</v>
      </c>
      <c r="GE7650" s="81" t="s">
        <v>449</v>
      </c>
      <c r="GF7650" s="81" t="s">
        <v>155</v>
      </c>
      <c r="GG7650" s="81" t="s">
        <v>486</v>
      </c>
      <c r="GH7650" s="81" t="s">
        <v>452</v>
      </c>
      <c r="GI7650" s="81">
        <v>2020</v>
      </c>
      <c r="GJ7650" s="81" t="s">
        <v>201</v>
      </c>
      <c r="GK7650" s="81">
        <v>0.69641821681222915</v>
      </c>
      <c r="GL7650" s="81">
        <v>208.00094999999999</v>
      </c>
      <c r="GM7650" s="81">
        <v>2020</v>
      </c>
      <c r="GN7650" s="81" t="s">
        <v>173</v>
      </c>
      <c r="GO7650" s="81">
        <v>1.1148832299820636E-2</v>
      </c>
      <c r="GP7650" s="81">
        <v>10</v>
      </c>
      <c r="GQ7650" s="81">
        <v>0</v>
      </c>
      <c r="GR7650" s="81" t="s">
        <v>448</v>
      </c>
      <c r="GS7650" s="81">
        <v>1.1148832299820636E-2</v>
      </c>
      <c r="GT7650" s="81">
        <v>7.7642499097796708E-3</v>
      </c>
      <c r="GU7650" s="81">
        <v>0</v>
      </c>
      <c r="GV7650" s="81">
        <v>0</v>
      </c>
      <c r="GW7650" s="81">
        <v>0</v>
      </c>
      <c r="GX7650" s="81">
        <v>0</v>
      </c>
      <c r="GY7650" s="81">
        <v>0</v>
      </c>
      <c r="GZ7650" s="81">
        <v>0</v>
      </c>
    </row>
    <row r="7651" spans="98:208" x14ac:dyDescent="0.25">
      <c r="CT7651" s="81" t="s">
        <v>155</v>
      </c>
      <c r="CU7651" s="81" t="s">
        <v>509</v>
      </c>
      <c r="CV7651" s="81" t="s">
        <v>453</v>
      </c>
      <c r="CW7651" s="81">
        <v>2024</v>
      </c>
      <c r="CX7651" s="81">
        <v>0</v>
      </c>
      <c r="CY7651" s="81">
        <v>0</v>
      </c>
      <c r="CZ7651" s="81">
        <v>0</v>
      </c>
      <c r="DA7651" s="81">
        <v>0</v>
      </c>
      <c r="DB7651" s="81">
        <v>8.0408269037024208E-2</v>
      </c>
      <c r="DC7651" s="81">
        <v>3.7590224611412718E-2</v>
      </c>
      <c r="DD7651" s="81">
        <v>1.6314334115696959E-3</v>
      </c>
      <c r="DE7651" s="81">
        <v>4.1186611014041787E-2</v>
      </c>
      <c r="DF7651" s="81">
        <v>4.1908711030523072E-4</v>
      </c>
      <c r="DG7651" s="81">
        <v>4.1908711030523072E-4</v>
      </c>
      <c r="DH7651" s="81">
        <v>4.1908711030523072E-4</v>
      </c>
      <c r="DI7651" s="81">
        <v>4.1908711030523072E-4</v>
      </c>
      <c r="DJ7651" s="81">
        <v>1.0452261054E-4</v>
      </c>
      <c r="DL7651" s="81">
        <v>0</v>
      </c>
      <c r="DM7651" s="81">
        <v>4.380407881276765E-8</v>
      </c>
      <c r="DN7651" s="81">
        <v>4.380407881276765E-8</v>
      </c>
      <c r="DO7651" s="81">
        <v>0</v>
      </c>
      <c r="DP7651" s="81">
        <v>4.380407881276765E-8</v>
      </c>
      <c r="DQ7651" s="81">
        <v>4.380407881276765E-8</v>
      </c>
      <c r="DR7651" s="81">
        <v>0</v>
      </c>
      <c r="DS7651" s="81">
        <v>4.380407881276765E-8</v>
      </c>
      <c r="DT7651" s="81">
        <v>4.380407881276765E-8</v>
      </c>
      <c r="DU7651" s="81">
        <v>0</v>
      </c>
      <c r="DV7651" s="81">
        <v>4.380407881276765E-8</v>
      </c>
      <c r="DW7651" s="81">
        <v>4.380407881276765E-8</v>
      </c>
      <c r="GE7651" s="81" t="s">
        <v>449</v>
      </c>
      <c r="GF7651" s="81" t="s">
        <v>155</v>
      </c>
      <c r="GG7651" s="81" t="s">
        <v>486</v>
      </c>
      <c r="GH7651" s="81" t="s">
        <v>453</v>
      </c>
      <c r="GI7651" s="81">
        <v>2020</v>
      </c>
      <c r="GJ7651" s="81" t="s">
        <v>201</v>
      </c>
      <c r="GK7651" s="81">
        <v>3.6425060683953903E-2</v>
      </c>
      <c r="GL7651" s="81">
        <v>208.00094999999999</v>
      </c>
      <c r="GM7651" s="81">
        <v>2020</v>
      </c>
      <c r="GN7651" s="81" t="s">
        <v>173</v>
      </c>
      <c r="GO7651" s="81">
        <v>1.1148832299820636E-2</v>
      </c>
      <c r="GP7651" s="81">
        <v>10</v>
      </c>
      <c r="GQ7651" s="81">
        <v>0</v>
      </c>
      <c r="GR7651" s="81" t="s">
        <v>448</v>
      </c>
      <c r="GS7651" s="81">
        <v>1.1148832299820636E-2</v>
      </c>
      <c r="GT7651" s="81">
        <v>4.0609689307619204E-4</v>
      </c>
      <c r="GU7651" s="81">
        <v>0</v>
      </c>
      <c r="GV7651" s="81">
        <v>0</v>
      </c>
      <c r="GW7651" s="81">
        <v>0</v>
      </c>
      <c r="GX7651" s="81">
        <v>0</v>
      </c>
      <c r="GY7651" s="81">
        <v>0</v>
      </c>
      <c r="GZ7651" s="81">
        <v>0</v>
      </c>
    </row>
    <row r="7652" spans="98:208" x14ac:dyDescent="0.25">
      <c r="CT7652" s="81" t="s">
        <v>155</v>
      </c>
      <c r="CU7652" s="81" t="s">
        <v>509</v>
      </c>
      <c r="CV7652" s="81" t="s">
        <v>453</v>
      </c>
      <c r="CW7652" s="81">
        <v>2025</v>
      </c>
      <c r="CX7652" s="81">
        <v>0</v>
      </c>
      <c r="CY7652" s="81">
        <v>0</v>
      </c>
      <c r="CZ7652" s="81">
        <v>0</v>
      </c>
      <c r="DA7652" s="81">
        <v>0</v>
      </c>
      <c r="DB7652" s="81">
        <v>8.0408269037024208E-2</v>
      </c>
      <c r="DC7652" s="81">
        <v>3.7590224611412718E-2</v>
      </c>
      <c r="DD7652" s="81">
        <v>1.6314334115696959E-3</v>
      </c>
      <c r="DE7652" s="81">
        <v>4.1186611014041787E-2</v>
      </c>
      <c r="DF7652" s="81">
        <v>4.1908711030523072E-4</v>
      </c>
      <c r="DG7652" s="81">
        <v>4.1908711030523072E-4</v>
      </c>
      <c r="DH7652" s="81">
        <v>4.1908711030523072E-4</v>
      </c>
      <c r="DI7652" s="81">
        <v>4.1908711030523072E-4</v>
      </c>
      <c r="DJ7652" s="81">
        <v>1.0452261054E-4</v>
      </c>
      <c r="DL7652" s="81">
        <v>0</v>
      </c>
      <c r="DM7652" s="81">
        <v>4.380407881276765E-8</v>
      </c>
      <c r="DN7652" s="81">
        <v>4.380407881276765E-8</v>
      </c>
      <c r="DO7652" s="81">
        <v>0</v>
      </c>
      <c r="DP7652" s="81">
        <v>4.380407881276765E-8</v>
      </c>
      <c r="DQ7652" s="81">
        <v>4.380407881276765E-8</v>
      </c>
      <c r="DR7652" s="81">
        <v>0</v>
      </c>
      <c r="DS7652" s="81">
        <v>4.380407881276765E-8</v>
      </c>
      <c r="DT7652" s="81">
        <v>4.380407881276765E-8</v>
      </c>
      <c r="DU7652" s="81">
        <v>0</v>
      </c>
      <c r="DV7652" s="81">
        <v>4.380407881276765E-8</v>
      </c>
      <c r="DW7652" s="81">
        <v>4.380407881276765E-8</v>
      </c>
      <c r="GE7652" s="81" t="s">
        <v>449</v>
      </c>
      <c r="GF7652" s="81" t="s">
        <v>155</v>
      </c>
      <c r="GG7652" s="81" t="s">
        <v>486</v>
      </c>
      <c r="GH7652" s="81" t="s">
        <v>454</v>
      </c>
      <c r="GI7652" s="81">
        <v>2020</v>
      </c>
      <c r="GJ7652" s="81" t="s">
        <v>201</v>
      </c>
      <c r="GK7652" s="81">
        <v>409.22373582044048</v>
      </c>
      <c r="GL7652" s="81">
        <v>208.00094999999999</v>
      </c>
      <c r="GM7652" s="81">
        <v>2020</v>
      </c>
      <c r="GN7652" s="81" t="s">
        <v>173</v>
      </c>
      <c r="GO7652" s="81">
        <v>1.1148832299820636E-2</v>
      </c>
      <c r="GP7652" s="81">
        <v>10</v>
      </c>
      <c r="GQ7652" s="81">
        <v>0</v>
      </c>
      <c r="GR7652" s="81" t="s">
        <v>448</v>
      </c>
      <c r="GS7652" s="81">
        <v>1.1148832299820636E-2</v>
      </c>
      <c r="GT7652" s="81">
        <v>4.5623668037681941</v>
      </c>
      <c r="GU7652" s="81">
        <v>0</v>
      </c>
      <c r="GV7652" s="81">
        <v>0</v>
      </c>
      <c r="GW7652" s="81">
        <v>0</v>
      </c>
      <c r="GX7652" s="81">
        <v>0</v>
      </c>
      <c r="GY7652" s="81">
        <v>0</v>
      </c>
      <c r="GZ7652" s="81">
        <v>0</v>
      </c>
    </row>
    <row r="7653" spans="98:208" x14ac:dyDescent="0.25">
      <c r="CT7653" s="81" t="s">
        <v>155</v>
      </c>
      <c r="CU7653" s="81" t="s">
        <v>509</v>
      </c>
      <c r="CV7653" s="81" t="s">
        <v>453</v>
      </c>
      <c r="CW7653" s="81">
        <v>2026</v>
      </c>
      <c r="CX7653" s="81">
        <v>0</v>
      </c>
      <c r="CY7653" s="81">
        <v>0</v>
      </c>
      <c r="CZ7653" s="81">
        <v>0</v>
      </c>
      <c r="DA7653" s="81">
        <v>0</v>
      </c>
      <c r="DB7653" s="81">
        <v>8.0408269037024208E-2</v>
      </c>
      <c r="DC7653" s="81">
        <v>3.7590224611412718E-2</v>
      </c>
      <c r="DD7653" s="81">
        <v>1.6314334115696959E-3</v>
      </c>
      <c r="DE7653" s="81">
        <v>4.1186611014041787E-2</v>
      </c>
      <c r="DF7653" s="81">
        <v>4.1908711030523072E-4</v>
      </c>
      <c r="DG7653" s="81">
        <v>4.1908711030523072E-4</v>
      </c>
      <c r="DH7653" s="81">
        <v>4.1908711030523072E-4</v>
      </c>
      <c r="DI7653" s="81">
        <v>4.1908711030523072E-4</v>
      </c>
      <c r="DJ7653" s="81">
        <v>1.0452261054E-4</v>
      </c>
      <c r="DL7653" s="81">
        <v>0</v>
      </c>
      <c r="DM7653" s="81">
        <v>4.380407881276765E-8</v>
      </c>
      <c r="DN7653" s="81">
        <v>4.380407881276765E-8</v>
      </c>
      <c r="DO7653" s="81">
        <v>0</v>
      </c>
      <c r="DP7653" s="81">
        <v>4.380407881276765E-8</v>
      </c>
      <c r="DQ7653" s="81">
        <v>4.380407881276765E-8</v>
      </c>
      <c r="DR7653" s="81">
        <v>0</v>
      </c>
      <c r="DS7653" s="81">
        <v>4.380407881276765E-8</v>
      </c>
      <c r="DT7653" s="81">
        <v>4.380407881276765E-8</v>
      </c>
      <c r="DU7653" s="81">
        <v>0</v>
      </c>
      <c r="DV7653" s="81">
        <v>4.380407881276765E-8</v>
      </c>
      <c r="DW7653" s="81">
        <v>4.380407881276765E-8</v>
      </c>
      <c r="GE7653" s="81" t="s">
        <v>449</v>
      </c>
      <c r="GF7653" s="81" t="s">
        <v>155</v>
      </c>
      <c r="GG7653" s="81" t="s">
        <v>486</v>
      </c>
      <c r="GH7653" s="81" t="s">
        <v>455</v>
      </c>
      <c r="GI7653" s="81">
        <v>2020</v>
      </c>
      <c r="GJ7653" s="81" t="s">
        <v>201</v>
      </c>
      <c r="GK7653" s="81">
        <v>409.22373582043338</v>
      </c>
      <c r="GL7653" s="81">
        <v>208.00094999999999</v>
      </c>
      <c r="GM7653" s="81">
        <v>2020</v>
      </c>
      <c r="GN7653" s="81" t="s">
        <v>173</v>
      </c>
      <c r="GO7653" s="81">
        <v>1.1148832299820636E-2</v>
      </c>
      <c r="GP7653" s="81">
        <v>10</v>
      </c>
      <c r="GQ7653" s="81">
        <v>0</v>
      </c>
      <c r="GR7653" s="81" t="s">
        <v>448</v>
      </c>
      <c r="GS7653" s="81">
        <v>1.1148832299820636E-2</v>
      </c>
      <c r="GT7653" s="81">
        <v>4.5623668037681151</v>
      </c>
      <c r="GU7653" s="81">
        <v>0</v>
      </c>
      <c r="GV7653" s="81">
        <v>0</v>
      </c>
      <c r="GW7653" s="81">
        <v>0</v>
      </c>
      <c r="GX7653" s="81">
        <v>0</v>
      </c>
      <c r="GY7653" s="81">
        <v>0</v>
      </c>
      <c r="GZ7653" s="81">
        <v>0</v>
      </c>
    </row>
    <row r="7654" spans="98:208" x14ac:dyDescent="0.25">
      <c r="CT7654" s="81" t="s">
        <v>155</v>
      </c>
      <c r="CU7654" s="81" t="s">
        <v>509</v>
      </c>
      <c r="CV7654" s="81" t="s">
        <v>453</v>
      </c>
      <c r="CW7654" s="81">
        <v>2027</v>
      </c>
      <c r="CX7654" s="81">
        <v>0</v>
      </c>
      <c r="CY7654" s="81">
        <v>0</v>
      </c>
      <c r="CZ7654" s="81">
        <v>0</v>
      </c>
      <c r="DA7654" s="81">
        <v>0</v>
      </c>
      <c r="DB7654" s="81">
        <v>8.0408269037024208E-2</v>
      </c>
      <c r="DC7654" s="81">
        <v>3.7590224611412718E-2</v>
      </c>
      <c r="DD7654" s="81">
        <v>1.6314334115696959E-3</v>
      </c>
      <c r="DE7654" s="81">
        <v>4.1186611014041787E-2</v>
      </c>
      <c r="DF7654" s="81">
        <v>4.1908711030523072E-4</v>
      </c>
      <c r="DG7654" s="81">
        <v>4.1908711030523072E-4</v>
      </c>
      <c r="DH7654" s="81">
        <v>4.1908711030523072E-4</v>
      </c>
      <c r="DI7654" s="81">
        <v>4.1908711030523072E-4</v>
      </c>
      <c r="DJ7654" s="81">
        <v>1.0452261054E-4</v>
      </c>
      <c r="DL7654" s="81">
        <v>0</v>
      </c>
      <c r="DM7654" s="81">
        <v>4.380407881276765E-8</v>
      </c>
      <c r="DN7654" s="81">
        <v>4.380407881276765E-8</v>
      </c>
      <c r="DO7654" s="81">
        <v>0</v>
      </c>
      <c r="DP7654" s="81">
        <v>4.380407881276765E-8</v>
      </c>
      <c r="DQ7654" s="81">
        <v>4.380407881276765E-8</v>
      </c>
      <c r="DR7654" s="81">
        <v>0</v>
      </c>
      <c r="DS7654" s="81">
        <v>4.380407881276765E-8</v>
      </c>
      <c r="DT7654" s="81">
        <v>4.380407881276765E-8</v>
      </c>
      <c r="DU7654" s="81">
        <v>0</v>
      </c>
      <c r="DV7654" s="81">
        <v>4.380407881276765E-8</v>
      </c>
      <c r="DW7654" s="81">
        <v>4.380407881276765E-8</v>
      </c>
      <c r="GE7654" s="81" t="s">
        <v>449</v>
      </c>
      <c r="GF7654" s="81" t="s">
        <v>155</v>
      </c>
      <c r="GG7654" s="81" t="s">
        <v>487</v>
      </c>
      <c r="GH7654" s="81" t="s">
        <v>457</v>
      </c>
      <c r="GI7654" s="81">
        <v>2020</v>
      </c>
      <c r="GJ7654" s="81" t="s">
        <v>201</v>
      </c>
      <c r="GK7654" s="81">
        <v>222.22942162783019</v>
      </c>
      <c r="GL7654" s="81">
        <v>90.088153000000005</v>
      </c>
      <c r="GM7654" s="81">
        <v>2020</v>
      </c>
      <c r="GN7654" s="81" t="s">
        <v>173</v>
      </c>
      <c r="GO7654" s="81">
        <v>1.1148832299820636E-2</v>
      </c>
      <c r="GP7654" s="81">
        <v>10</v>
      </c>
      <c r="GQ7654" s="81">
        <v>0</v>
      </c>
      <c r="GR7654" s="81" t="s">
        <v>448</v>
      </c>
      <c r="GS7654" s="81">
        <v>1.1148832299820636E-2</v>
      </c>
      <c r="GT7654" s="81">
        <v>2.4775985538148118</v>
      </c>
      <c r="GU7654" s="81">
        <v>0</v>
      </c>
      <c r="GV7654" s="81">
        <v>0</v>
      </c>
      <c r="GW7654" s="81">
        <v>0</v>
      </c>
      <c r="GX7654" s="81">
        <v>0</v>
      </c>
      <c r="GY7654" s="81">
        <v>0</v>
      </c>
      <c r="GZ7654" s="81">
        <v>0</v>
      </c>
    </row>
    <row r="7655" spans="98:208" x14ac:dyDescent="0.25">
      <c r="CT7655" s="81" t="s">
        <v>155</v>
      </c>
      <c r="CU7655" s="81" t="s">
        <v>509</v>
      </c>
      <c r="CV7655" s="81" t="s">
        <v>453</v>
      </c>
      <c r="CW7655" s="81">
        <v>2028</v>
      </c>
      <c r="CX7655" s="81">
        <v>0</v>
      </c>
      <c r="CY7655" s="81">
        <v>0</v>
      </c>
      <c r="CZ7655" s="81">
        <v>0</v>
      </c>
      <c r="DA7655" s="81">
        <v>0</v>
      </c>
      <c r="DB7655" s="81">
        <v>8.360637774517847E-2</v>
      </c>
      <c r="DC7655" s="81">
        <v>3.9055083184909092E-2</v>
      </c>
      <c r="DD7655" s="81">
        <v>1.694997174107445E-3</v>
      </c>
      <c r="DE7655" s="81">
        <v>4.2856297386161937E-2</v>
      </c>
      <c r="DF7655" s="81">
        <v>4.3541857288409631E-4</v>
      </c>
      <c r="DG7655" s="81">
        <v>4.3541857288409631E-4</v>
      </c>
      <c r="DH7655" s="81">
        <v>4.3541857288409631E-4</v>
      </c>
      <c r="DI7655" s="81">
        <v>4.3541857288409631E-4</v>
      </c>
      <c r="DJ7655" s="81">
        <v>1.0452261054E-4</v>
      </c>
      <c r="DL7655" s="81">
        <v>0</v>
      </c>
      <c r="DM7655" s="81">
        <v>4.5511085915447005E-8</v>
      </c>
      <c r="DN7655" s="81">
        <v>4.5511085915447005E-8</v>
      </c>
      <c r="DO7655" s="81">
        <v>0</v>
      </c>
      <c r="DP7655" s="81">
        <v>4.5511085915447005E-8</v>
      </c>
      <c r="DQ7655" s="81">
        <v>4.5511085915447005E-8</v>
      </c>
      <c r="DR7655" s="81">
        <v>0</v>
      </c>
      <c r="DS7655" s="81">
        <v>4.5511085915447005E-8</v>
      </c>
      <c r="DT7655" s="81">
        <v>4.5511085915447005E-8</v>
      </c>
      <c r="DU7655" s="81">
        <v>0</v>
      </c>
      <c r="DV7655" s="81">
        <v>4.5511085915447005E-8</v>
      </c>
      <c r="DW7655" s="81">
        <v>4.5511085915447005E-8</v>
      </c>
      <c r="GE7655" s="81" t="s">
        <v>449</v>
      </c>
      <c r="GF7655" s="81" t="s">
        <v>155</v>
      </c>
      <c r="GG7655" s="81" t="s">
        <v>487</v>
      </c>
      <c r="GH7655" s="81" t="s">
        <v>458</v>
      </c>
      <c r="GI7655" s="81">
        <v>2020</v>
      </c>
      <c r="GJ7655" s="81" t="s">
        <v>201</v>
      </c>
      <c r="GK7655" s="81">
        <v>222.22942162782991</v>
      </c>
      <c r="GL7655" s="81">
        <v>90.088153000000005</v>
      </c>
      <c r="GM7655" s="81">
        <v>2020</v>
      </c>
      <c r="GN7655" s="81" t="s">
        <v>173</v>
      </c>
      <c r="GO7655" s="81">
        <v>1.1148832299820636E-2</v>
      </c>
      <c r="GP7655" s="81">
        <v>10</v>
      </c>
      <c r="GQ7655" s="81">
        <v>0</v>
      </c>
      <c r="GR7655" s="81" t="s">
        <v>448</v>
      </c>
      <c r="GS7655" s="81">
        <v>1.1148832299820636E-2</v>
      </c>
      <c r="GT7655" s="81">
        <v>2.4775985538148086</v>
      </c>
      <c r="GU7655" s="81">
        <v>0</v>
      </c>
      <c r="GV7655" s="81">
        <v>0</v>
      </c>
      <c r="GW7655" s="81">
        <v>0</v>
      </c>
      <c r="GX7655" s="81">
        <v>0</v>
      </c>
      <c r="GY7655" s="81">
        <v>0</v>
      </c>
      <c r="GZ7655" s="81">
        <v>0</v>
      </c>
    </row>
    <row r="7656" spans="98:208" x14ac:dyDescent="0.25">
      <c r="CT7656" s="81" t="s">
        <v>155</v>
      </c>
      <c r="CU7656" s="81" t="s">
        <v>509</v>
      </c>
      <c r="CV7656" s="81" t="s">
        <v>453</v>
      </c>
      <c r="CW7656" s="81">
        <v>2029</v>
      </c>
      <c r="CX7656" s="81">
        <v>0</v>
      </c>
      <c r="CY7656" s="81">
        <v>0</v>
      </c>
      <c r="CZ7656" s="81">
        <v>0</v>
      </c>
      <c r="DA7656" s="81">
        <v>0</v>
      </c>
      <c r="DB7656" s="81">
        <v>8.360637774517847E-2</v>
      </c>
      <c r="DC7656" s="81">
        <v>3.9055083184909092E-2</v>
      </c>
      <c r="DD7656" s="81">
        <v>1.694997174107445E-3</v>
      </c>
      <c r="DE7656" s="81">
        <v>4.2856297386161937E-2</v>
      </c>
      <c r="DF7656" s="81">
        <v>4.3541857288409631E-4</v>
      </c>
      <c r="DG7656" s="81">
        <v>4.3541857288409631E-4</v>
      </c>
      <c r="DH7656" s="81">
        <v>4.3541857288409631E-4</v>
      </c>
      <c r="DI7656" s="81">
        <v>4.3541857288409631E-4</v>
      </c>
      <c r="DJ7656" s="81">
        <v>1.0452261054E-4</v>
      </c>
      <c r="DL7656" s="81">
        <v>0</v>
      </c>
      <c r="DM7656" s="81">
        <v>4.5511085915447005E-8</v>
      </c>
      <c r="DN7656" s="81">
        <v>4.5511085915447005E-8</v>
      </c>
      <c r="DO7656" s="81">
        <v>0</v>
      </c>
      <c r="DP7656" s="81">
        <v>4.5511085915447005E-8</v>
      </c>
      <c r="DQ7656" s="81">
        <v>4.5511085915447005E-8</v>
      </c>
      <c r="DR7656" s="81">
        <v>0</v>
      </c>
      <c r="DS7656" s="81">
        <v>4.5511085915447005E-8</v>
      </c>
      <c r="DT7656" s="81">
        <v>4.5511085915447005E-8</v>
      </c>
      <c r="DU7656" s="81">
        <v>0</v>
      </c>
      <c r="DV7656" s="81">
        <v>4.5511085915447005E-8</v>
      </c>
      <c r="DW7656" s="81">
        <v>4.5511085915447005E-8</v>
      </c>
      <c r="GE7656" s="81" t="s">
        <v>449</v>
      </c>
      <c r="GF7656" s="81" t="s">
        <v>155</v>
      </c>
      <c r="GG7656" s="81" t="s">
        <v>487</v>
      </c>
      <c r="GH7656" s="81" t="s">
        <v>459</v>
      </c>
      <c r="GI7656" s="81">
        <v>2020</v>
      </c>
      <c r="GJ7656" s="81" t="s">
        <v>201</v>
      </c>
      <c r="GK7656" s="81">
        <v>0.69641821681224858</v>
      </c>
      <c r="GL7656" s="81">
        <v>90.088153000000005</v>
      </c>
      <c r="GM7656" s="81">
        <v>2020</v>
      </c>
      <c r="GN7656" s="81" t="s">
        <v>173</v>
      </c>
      <c r="GO7656" s="81">
        <v>1.1148832299820636E-2</v>
      </c>
      <c r="GP7656" s="81">
        <v>10</v>
      </c>
      <c r="GQ7656" s="81">
        <v>0</v>
      </c>
      <c r="GR7656" s="81" t="s">
        <v>448</v>
      </c>
      <c r="GS7656" s="81">
        <v>1.1148832299820636E-2</v>
      </c>
      <c r="GT7656" s="81">
        <v>7.7642499097798877E-3</v>
      </c>
      <c r="GU7656" s="81">
        <v>0</v>
      </c>
      <c r="GV7656" s="81">
        <v>0</v>
      </c>
      <c r="GW7656" s="81">
        <v>0</v>
      </c>
      <c r="GX7656" s="81">
        <v>0</v>
      </c>
      <c r="GY7656" s="81">
        <v>0</v>
      </c>
      <c r="GZ7656" s="81">
        <v>0</v>
      </c>
    </row>
    <row r="7657" spans="98:208" x14ac:dyDescent="0.25">
      <c r="CT7657" s="81" t="s">
        <v>155</v>
      </c>
      <c r="CU7657" s="81" t="s">
        <v>509</v>
      </c>
      <c r="CV7657" s="81" t="s">
        <v>453</v>
      </c>
      <c r="CW7657" s="81">
        <v>2030</v>
      </c>
      <c r="CX7657" s="81">
        <v>0</v>
      </c>
      <c r="CY7657" s="81">
        <v>0</v>
      </c>
      <c r="CZ7657" s="81">
        <v>0</v>
      </c>
      <c r="DA7657" s="81">
        <v>0</v>
      </c>
      <c r="DB7657" s="81">
        <v>8.360637774517847E-2</v>
      </c>
      <c r="DC7657" s="81">
        <v>3.9055083184909092E-2</v>
      </c>
      <c r="DD7657" s="81">
        <v>1.694997174107445E-3</v>
      </c>
      <c r="DE7657" s="81">
        <v>4.2856297386161937E-2</v>
      </c>
      <c r="DF7657" s="81">
        <v>0</v>
      </c>
      <c r="DG7657" s="81">
        <v>4.3541857288409631E-4</v>
      </c>
      <c r="DH7657" s="81">
        <v>4.3541857288409631E-4</v>
      </c>
      <c r="DI7657" s="81">
        <v>4.3541857288409631E-4</v>
      </c>
      <c r="DJ7657" s="81">
        <v>1.0452261054E-4</v>
      </c>
      <c r="DL7657" s="81">
        <v>0</v>
      </c>
      <c r="DM7657" s="81">
        <v>0</v>
      </c>
      <c r="DN7657" s="81">
        <v>0</v>
      </c>
      <c r="DO7657" s="81">
        <v>0</v>
      </c>
      <c r="DP7657" s="81">
        <v>4.5511085915447005E-8</v>
      </c>
      <c r="DQ7657" s="81">
        <v>4.5511085915447005E-8</v>
      </c>
      <c r="DR7657" s="81">
        <v>0</v>
      </c>
      <c r="DS7657" s="81">
        <v>4.5511085915447005E-8</v>
      </c>
      <c r="DT7657" s="81">
        <v>4.5511085915447005E-8</v>
      </c>
      <c r="DU7657" s="81">
        <v>0</v>
      </c>
      <c r="DV7657" s="81">
        <v>4.5511085915447005E-8</v>
      </c>
      <c r="DW7657" s="81">
        <v>4.5511085915447005E-8</v>
      </c>
      <c r="GE7657" s="81" t="s">
        <v>449</v>
      </c>
      <c r="GF7657" s="81" t="s">
        <v>155</v>
      </c>
      <c r="GG7657" s="81" t="s">
        <v>487</v>
      </c>
      <c r="GH7657" s="81" t="s">
        <v>460</v>
      </c>
      <c r="GI7657" s="81">
        <v>2020</v>
      </c>
      <c r="GJ7657" s="81" t="s">
        <v>201</v>
      </c>
      <c r="GK7657" s="81">
        <v>3.6425060683954229E-2</v>
      </c>
      <c r="GL7657" s="81">
        <v>90.088153000000005</v>
      </c>
      <c r="GM7657" s="81">
        <v>2020</v>
      </c>
      <c r="GN7657" s="81" t="s">
        <v>173</v>
      </c>
      <c r="GO7657" s="81">
        <v>1.1148832299820636E-2</v>
      </c>
      <c r="GP7657" s="81">
        <v>10</v>
      </c>
      <c r="GQ7657" s="81">
        <v>0</v>
      </c>
      <c r="GR7657" s="81" t="s">
        <v>448</v>
      </c>
      <c r="GS7657" s="81">
        <v>1.1148832299820636E-2</v>
      </c>
      <c r="GT7657" s="81">
        <v>4.0609689307619567E-4</v>
      </c>
      <c r="GU7657" s="81">
        <v>0</v>
      </c>
      <c r="GV7657" s="81">
        <v>0</v>
      </c>
      <c r="GW7657" s="81">
        <v>0</v>
      </c>
      <c r="GX7657" s="81">
        <v>0</v>
      </c>
      <c r="GY7657" s="81">
        <v>0</v>
      </c>
      <c r="GZ7657" s="81">
        <v>0</v>
      </c>
    </row>
    <row r="7658" spans="98:208" x14ac:dyDescent="0.25">
      <c r="CT7658" s="81" t="s">
        <v>155</v>
      </c>
      <c r="CU7658" s="81" t="s">
        <v>509</v>
      </c>
      <c r="CV7658" s="81" t="s">
        <v>453</v>
      </c>
      <c r="CW7658" s="81">
        <v>2031</v>
      </c>
      <c r="CX7658" s="81">
        <v>0</v>
      </c>
      <c r="CY7658" s="81">
        <v>0</v>
      </c>
      <c r="CZ7658" s="81">
        <v>0</v>
      </c>
      <c r="DA7658" s="81">
        <v>0</v>
      </c>
      <c r="DB7658" s="81">
        <v>8.360637774517847E-2</v>
      </c>
      <c r="DC7658" s="81">
        <v>3.9055083184909092E-2</v>
      </c>
      <c r="DD7658" s="81">
        <v>1.694997174107445E-3</v>
      </c>
      <c r="DE7658" s="81">
        <v>4.2856297386161937E-2</v>
      </c>
      <c r="DF7658" s="81">
        <v>0</v>
      </c>
      <c r="DG7658" s="81">
        <v>0</v>
      </c>
      <c r="DH7658" s="81">
        <v>4.3541857288409631E-4</v>
      </c>
      <c r="DI7658" s="81">
        <v>4.3541857288409631E-4</v>
      </c>
      <c r="DJ7658" s="81">
        <v>1.0452261054E-4</v>
      </c>
      <c r="DL7658" s="81">
        <v>0</v>
      </c>
      <c r="DM7658" s="81">
        <v>0</v>
      </c>
      <c r="DN7658" s="81">
        <v>0</v>
      </c>
      <c r="DO7658" s="81">
        <v>0</v>
      </c>
      <c r="DP7658" s="81">
        <v>0</v>
      </c>
      <c r="DQ7658" s="81">
        <v>0</v>
      </c>
      <c r="DR7658" s="81">
        <v>0</v>
      </c>
      <c r="DS7658" s="81">
        <v>4.5511085915447005E-8</v>
      </c>
      <c r="DT7658" s="81">
        <v>4.5511085915447005E-8</v>
      </c>
      <c r="DU7658" s="81">
        <v>0</v>
      </c>
      <c r="DV7658" s="81">
        <v>4.5511085915447005E-8</v>
      </c>
      <c r="DW7658" s="81">
        <v>4.5511085915447005E-8</v>
      </c>
      <c r="GE7658" s="81" t="s">
        <v>449</v>
      </c>
      <c r="GF7658" s="81" t="s">
        <v>155</v>
      </c>
      <c r="GG7658" s="81" t="s">
        <v>487</v>
      </c>
      <c r="GH7658" s="81" t="s">
        <v>461</v>
      </c>
      <c r="GI7658" s="81">
        <v>2020</v>
      </c>
      <c r="GJ7658" s="81" t="s">
        <v>201</v>
      </c>
      <c r="GK7658" s="81">
        <v>222.2294216278421</v>
      </c>
      <c r="GL7658" s="81">
        <v>90.088153000000005</v>
      </c>
      <c r="GM7658" s="81">
        <v>2020</v>
      </c>
      <c r="GN7658" s="81" t="s">
        <v>173</v>
      </c>
      <c r="GO7658" s="81">
        <v>1.1148832299820636E-2</v>
      </c>
      <c r="GP7658" s="81">
        <v>10</v>
      </c>
      <c r="GQ7658" s="81">
        <v>0</v>
      </c>
      <c r="GR7658" s="81" t="s">
        <v>448</v>
      </c>
      <c r="GS7658" s="81">
        <v>1.1148832299820636E-2</v>
      </c>
      <c r="GT7658" s="81">
        <v>2.4775985538149445</v>
      </c>
      <c r="GU7658" s="81">
        <v>0</v>
      </c>
      <c r="GV7658" s="81">
        <v>0</v>
      </c>
      <c r="GW7658" s="81">
        <v>0</v>
      </c>
      <c r="GX7658" s="81">
        <v>0</v>
      </c>
      <c r="GY7658" s="81">
        <v>0</v>
      </c>
      <c r="GZ7658" s="81">
        <v>0</v>
      </c>
    </row>
    <row r="7659" spans="98:208" x14ac:dyDescent="0.25">
      <c r="CT7659" s="81" t="s">
        <v>155</v>
      </c>
      <c r="CU7659" s="81" t="s">
        <v>509</v>
      </c>
      <c r="CV7659" s="81" t="s">
        <v>453</v>
      </c>
      <c r="CW7659" s="81">
        <v>2032</v>
      </c>
      <c r="CX7659" s="81">
        <v>0</v>
      </c>
      <c r="CY7659" s="81">
        <v>0</v>
      </c>
      <c r="CZ7659" s="81">
        <v>0</v>
      </c>
      <c r="DA7659" s="81">
        <v>0</v>
      </c>
      <c r="DB7659" s="81">
        <v>8.360637774517847E-2</v>
      </c>
      <c r="DC7659" s="81">
        <v>3.9055083184909092E-2</v>
      </c>
      <c r="DD7659" s="81">
        <v>1.694997174107445E-3</v>
      </c>
      <c r="DE7659" s="81">
        <v>4.2856297386161937E-2</v>
      </c>
      <c r="DF7659" s="81">
        <v>0</v>
      </c>
      <c r="DG7659" s="81">
        <v>0</v>
      </c>
      <c r="DH7659" s="81">
        <v>0</v>
      </c>
      <c r="DI7659" s="81">
        <v>4.3541857288409631E-4</v>
      </c>
      <c r="DJ7659" s="81">
        <v>1.0452261054E-4</v>
      </c>
      <c r="DL7659" s="81">
        <v>0</v>
      </c>
      <c r="DM7659" s="81">
        <v>0</v>
      </c>
      <c r="DN7659" s="81">
        <v>0</v>
      </c>
      <c r="DO7659" s="81">
        <v>0</v>
      </c>
      <c r="DP7659" s="81">
        <v>0</v>
      </c>
      <c r="DQ7659" s="81">
        <v>0</v>
      </c>
      <c r="DR7659" s="81">
        <v>0</v>
      </c>
      <c r="DS7659" s="81">
        <v>0</v>
      </c>
      <c r="DT7659" s="81">
        <v>0</v>
      </c>
      <c r="DU7659" s="81">
        <v>0</v>
      </c>
      <c r="DV7659" s="81">
        <v>4.5511085915447005E-8</v>
      </c>
      <c r="DW7659" s="81">
        <v>4.5511085915447005E-8</v>
      </c>
      <c r="GE7659" s="81" t="s">
        <v>449</v>
      </c>
      <c r="GF7659" s="81" t="s">
        <v>155</v>
      </c>
      <c r="GG7659" s="81" t="s">
        <v>487</v>
      </c>
      <c r="GH7659" s="81" t="s">
        <v>451</v>
      </c>
      <c r="GI7659" s="81">
        <v>2020</v>
      </c>
      <c r="GJ7659" s="81" t="s">
        <v>201</v>
      </c>
      <c r="GK7659" s="81">
        <v>222.2294216278494</v>
      </c>
      <c r="GL7659" s="81">
        <v>90.088153000000005</v>
      </c>
      <c r="GM7659" s="81">
        <v>2020</v>
      </c>
      <c r="GN7659" s="81" t="s">
        <v>173</v>
      </c>
      <c r="GO7659" s="81">
        <v>1.1148832299820636E-2</v>
      </c>
      <c r="GP7659" s="81">
        <v>10</v>
      </c>
      <c r="GQ7659" s="81">
        <v>0</v>
      </c>
      <c r="GR7659" s="81" t="s">
        <v>448</v>
      </c>
      <c r="GS7659" s="81">
        <v>1.1148832299820636E-2</v>
      </c>
      <c r="GT7659" s="81">
        <v>2.4775985538150262</v>
      </c>
      <c r="GU7659" s="81">
        <v>0</v>
      </c>
      <c r="GV7659" s="81">
        <v>0</v>
      </c>
      <c r="GW7659" s="81">
        <v>0</v>
      </c>
      <c r="GX7659" s="81">
        <v>0</v>
      </c>
      <c r="GY7659" s="81">
        <v>0</v>
      </c>
      <c r="GZ7659" s="81">
        <v>0</v>
      </c>
    </row>
    <row r="7660" spans="98:208" x14ac:dyDescent="0.25">
      <c r="CT7660" s="81" t="s">
        <v>155</v>
      </c>
      <c r="CU7660" s="81" t="s">
        <v>510</v>
      </c>
      <c r="CV7660" s="81" t="s">
        <v>457</v>
      </c>
      <c r="CW7660" s="81">
        <v>2020</v>
      </c>
      <c r="CX7660" s="81">
        <v>0</v>
      </c>
      <c r="CY7660" s="81">
        <v>0</v>
      </c>
      <c r="CZ7660" s="81">
        <v>0</v>
      </c>
      <c r="DA7660" s="81">
        <v>0</v>
      </c>
      <c r="DB7660" s="81">
        <v>14146.13064133244</v>
      </c>
      <c r="DC7660" s="81">
        <v>222.22942162773791</v>
      </c>
      <c r="DD7660" s="81">
        <v>8585.7228092479399</v>
      </c>
      <c r="DE7660" s="81">
        <v>5338.1784104566523</v>
      </c>
      <c r="DF7660" s="81">
        <v>2.4775985538137832</v>
      </c>
      <c r="DG7660" s="81">
        <v>0</v>
      </c>
      <c r="DH7660" s="81">
        <v>0</v>
      </c>
      <c r="DI7660" s="81">
        <v>0</v>
      </c>
      <c r="DJ7660" s="81">
        <v>3.0438210318285941E-7</v>
      </c>
      <c r="DL7660" s="81">
        <v>0</v>
      </c>
      <c r="DM7660" s="81">
        <v>7.5413665865265022E-7</v>
      </c>
      <c r="DN7660" s="81">
        <v>7.5413665865265022E-7</v>
      </c>
      <c r="DO7660" s="81">
        <v>0</v>
      </c>
      <c r="DP7660" s="81">
        <v>0</v>
      </c>
      <c r="DQ7660" s="81">
        <v>0</v>
      </c>
      <c r="DR7660" s="81">
        <v>0</v>
      </c>
      <c r="DS7660" s="81">
        <v>0</v>
      </c>
      <c r="DT7660" s="81">
        <v>0</v>
      </c>
      <c r="DU7660" s="81">
        <v>0</v>
      </c>
      <c r="DV7660" s="81">
        <v>0</v>
      </c>
      <c r="DW7660" s="81">
        <v>0</v>
      </c>
      <c r="GE7660" s="81" t="s">
        <v>449</v>
      </c>
      <c r="GF7660" s="81" t="s">
        <v>155</v>
      </c>
      <c r="GG7660" s="81" t="s">
        <v>487</v>
      </c>
      <c r="GH7660" s="81" t="s">
        <v>452</v>
      </c>
      <c r="GI7660" s="81">
        <v>2020</v>
      </c>
      <c r="GJ7660" s="81" t="s">
        <v>201</v>
      </c>
      <c r="GK7660" s="81">
        <v>0.69641821681224458</v>
      </c>
      <c r="GL7660" s="81">
        <v>90.088153000000005</v>
      </c>
      <c r="GM7660" s="81">
        <v>2020</v>
      </c>
      <c r="GN7660" s="81" t="s">
        <v>173</v>
      </c>
      <c r="GO7660" s="81">
        <v>1.1148832299820636E-2</v>
      </c>
      <c r="GP7660" s="81">
        <v>10</v>
      </c>
      <c r="GQ7660" s="81">
        <v>0</v>
      </c>
      <c r="GR7660" s="81" t="s">
        <v>448</v>
      </c>
      <c r="GS7660" s="81">
        <v>1.1148832299820636E-2</v>
      </c>
      <c r="GT7660" s="81">
        <v>7.7642499097798435E-3</v>
      </c>
      <c r="GU7660" s="81">
        <v>0</v>
      </c>
      <c r="GV7660" s="81">
        <v>0</v>
      </c>
      <c r="GW7660" s="81">
        <v>0</v>
      </c>
      <c r="GX7660" s="81">
        <v>0</v>
      </c>
      <c r="GY7660" s="81">
        <v>0</v>
      </c>
      <c r="GZ7660" s="81">
        <v>0</v>
      </c>
    </row>
    <row r="7661" spans="98:208" x14ac:dyDescent="0.25">
      <c r="CT7661" s="81" t="s">
        <v>155</v>
      </c>
      <c r="CU7661" s="81" t="s">
        <v>510</v>
      </c>
      <c r="CV7661" s="81" t="s">
        <v>457</v>
      </c>
      <c r="CW7661" s="81">
        <v>2021</v>
      </c>
      <c r="CX7661" s="81">
        <v>0</v>
      </c>
      <c r="CY7661" s="81">
        <v>0</v>
      </c>
      <c r="CZ7661" s="81">
        <v>0</v>
      </c>
      <c r="DA7661" s="81">
        <v>0</v>
      </c>
      <c r="DB7661" s="81">
        <v>14146.13064133244</v>
      </c>
      <c r="DC7661" s="81">
        <v>222.22942162773791</v>
      </c>
      <c r="DD7661" s="81">
        <v>8585.7228092479399</v>
      </c>
      <c r="DE7661" s="81">
        <v>5338.1784104566523</v>
      </c>
      <c r="DF7661" s="81">
        <v>2.4775985538137832</v>
      </c>
      <c r="DG7661" s="81">
        <v>2.4775985538137832</v>
      </c>
      <c r="DH7661" s="81">
        <v>0</v>
      </c>
      <c r="DI7661" s="81">
        <v>0</v>
      </c>
      <c r="DJ7661" s="81">
        <v>3.0438210318285941E-7</v>
      </c>
      <c r="DL7661" s="81">
        <v>0</v>
      </c>
      <c r="DM7661" s="81">
        <v>7.5413665865265022E-7</v>
      </c>
      <c r="DN7661" s="81">
        <v>7.5413665865265022E-7</v>
      </c>
      <c r="DO7661" s="81">
        <v>0</v>
      </c>
      <c r="DP7661" s="81">
        <v>7.5413665865265022E-7</v>
      </c>
      <c r="DQ7661" s="81">
        <v>7.5413665865265022E-7</v>
      </c>
      <c r="DR7661" s="81">
        <v>0</v>
      </c>
      <c r="DS7661" s="81">
        <v>0</v>
      </c>
      <c r="DT7661" s="81">
        <v>0</v>
      </c>
      <c r="DU7661" s="81">
        <v>0</v>
      </c>
      <c r="DV7661" s="81">
        <v>0</v>
      </c>
      <c r="DW7661" s="81">
        <v>0</v>
      </c>
      <c r="GE7661" s="81" t="s">
        <v>449</v>
      </c>
      <c r="GF7661" s="81" t="s">
        <v>155</v>
      </c>
      <c r="GG7661" s="81" t="s">
        <v>487</v>
      </c>
      <c r="GH7661" s="81" t="s">
        <v>453</v>
      </c>
      <c r="GI7661" s="81">
        <v>2020</v>
      </c>
      <c r="GJ7661" s="81" t="s">
        <v>201</v>
      </c>
      <c r="GK7661" s="81">
        <v>3.6425060683952112E-2</v>
      </c>
      <c r="GL7661" s="81">
        <v>90.088153000000005</v>
      </c>
      <c r="GM7661" s="81">
        <v>2020</v>
      </c>
      <c r="GN7661" s="81" t="s">
        <v>173</v>
      </c>
      <c r="GO7661" s="81">
        <v>1.1148832299820636E-2</v>
      </c>
      <c r="GP7661" s="81">
        <v>10</v>
      </c>
      <c r="GQ7661" s="81">
        <v>0</v>
      </c>
      <c r="GR7661" s="81" t="s">
        <v>448</v>
      </c>
      <c r="GS7661" s="81">
        <v>1.1148832299820636E-2</v>
      </c>
      <c r="GT7661" s="81">
        <v>4.0609689307617204E-4</v>
      </c>
      <c r="GU7661" s="81">
        <v>0</v>
      </c>
      <c r="GV7661" s="81">
        <v>0</v>
      </c>
      <c r="GW7661" s="81">
        <v>0</v>
      </c>
      <c r="GX7661" s="81">
        <v>0</v>
      </c>
      <c r="GY7661" s="81">
        <v>0</v>
      </c>
      <c r="GZ7661" s="81">
        <v>0</v>
      </c>
    </row>
    <row r="7662" spans="98:208" x14ac:dyDescent="0.25">
      <c r="CT7662" s="81" t="s">
        <v>155</v>
      </c>
      <c r="CU7662" s="81" t="s">
        <v>510</v>
      </c>
      <c r="CV7662" s="81" t="s">
        <v>457</v>
      </c>
      <c r="CW7662" s="81">
        <v>2022</v>
      </c>
      <c r="CX7662" s="81">
        <v>0</v>
      </c>
      <c r="CY7662" s="81">
        <v>0</v>
      </c>
      <c r="CZ7662" s="81">
        <v>0</v>
      </c>
      <c r="DA7662" s="81">
        <v>0</v>
      </c>
      <c r="DB7662" s="81">
        <v>14146.13064133244</v>
      </c>
      <c r="DC7662" s="81">
        <v>222.22942162773791</v>
      </c>
      <c r="DD7662" s="81">
        <v>8585.7228092479399</v>
      </c>
      <c r="DE7662" s="81">
        <v>5338.1784104566523</v>
      </c>
      <c r="DF7662" s="81">
        <v>2.4775985538137832</v>
      </c>
      <c r="DG7662" s="81">
        <v>2.4775985538137832</v>
      </c>
      <c r="DH7662" s="81">
        <v>2.4775985538137832</v>
      </c>
      <c r="DI7662" s="81">
        <v>0</v>
      </c>
      <c r="DJ7662" s="81">
        <v>3.0438210318285941E-7</v>
      </c>
      <c r="DL7662" s="81">
        <v>0</v>
      </c>
      <c r="DM7662" s="81">
        <v>7.5413665865265022E-7</v>
      </c>
      <c r="DN7662" s="81">
        <v>7.5413665865265022E-7</v>
      </c>
      <c r="DO7662" s="81">
        <v>0</v>
      </c>
      <c r="DP7662" s="81">
        <v>7.5413665865265022E-7</v>
      </c>
      <c r="DQ7662" s="81">
        <v>7.5413665865265022E-7</v>
      </c>
      <c r="DR7662" s="81">
        <v>0</v>
      </c>
      <c r="DS7662" s="81">
        <v>7.5413665865265022E-7</v>
      </c>
      <c r="DT7662" s="81">
        <v>7.5413665865265022E-7</v>
      </c>
      <c r="DU7662" s="81">
        <v>0</v>
      </c>
      <c r="DV7662" s="81">
        <v>0</v>
      </c>
      <c r="DW7662" s="81">
        <v>0</v>
      </c>
      <c r="GE7662" s="81" t="s">
        <v>449</v>
      </c>
      <c r="GF7662" s="81" t="s">
        <v>155</v>
      </c>
      <c r="GG7662" s="81" t="s">
        <v>488</v>
      </c>
      <c r="GH7662" s="81" t="s">
        <v>457</v>
      </c>
      <c r="GI7662" s="81">
        <v>2020</v>
      </c>
      <c r="GJ7662" s="81" t="s">
        <v>201</v>
      </c>
      <c r="GK7662" s="81">
        <v>222.22942162785679</v>
      </c>
      <c r="GL7662" s="81">
        <v>655.39221699999996</v>
      </c>
      <c r="GM7662" s="81">
        <v>2020</v>
      </c>
      <c r="GN7662" s="81" t="s">
        <v>173</v>
      </c>
      <c r="GO7662" s="81">
        <v>1.1148832299820636E-2</v>
      </c>
      <c r="GP7662" s="81">
        <v>10</v>
      </c>
      <c r="GQ7662" s="81">
        <v>0</v>
      </c>
      <c r="GR7662" s="81" t="s">
        <v>448</v>
      </c>
      <c r="GS7662" s="81">
        <v>1.1148832299820636E-2</v>
      </c>
      <c r="GT7662" s="81">
        <v>2.4775985538151084</v>
      </c>
      <c r="GU7662" s="81">
        <v>0</v>
      </c>
      <c r="GV7662" s="81">
        <v>0</v>
      </c>
      <c r="GW7662" s="81">
        <v>0</v>
      </c>
      <c r="GX7662" s="81">
        <v>0</v>
      </c>
      <c r="GY7662" s="81">
        <v>0</v>
      </c>
      <c r="GZ7662" s="81">
        <v>0</v>
      </c>
    </row>
    <row r="7663" spans="98:208" x14ac:dyDescent="0.25">
      <c r="CT7663" s="81" t="s">
        <v>155</v>
      </c>
      <c r="CU7663" s="81" t="s">
        <v>510</v>
      </c>
      <c r="CV7663" s="81" t="s">
        <v>457</v>
      </c>
      <c r="CW7663" s="81">
        <v>2023</v>
      </c>
      <c r="CX7663" s="81">
        <v>0</v>
      </c>
      <c r="CY7663" s="81">
        <v>0</v>
      </c>
      <c r="CZ7663" s="81">
        <v>0</v>
      </c>
      <c r="DA7663" s="81">
        <v>0</v>
      </c>
      <c r="DB7663" s="81">
        <v>14664.63755643659</v>
      </c>
      <c r="DC7663" s="81">
        <v>233.23007680790619</v>
      </c>
      <c r="DD7663" s="81">
        <v>8896.5159934284911</v>
      </c>
      <c r="DE7663" s="81">
        <v>5534.8914862000838</v>
      </c>
      <c r="DF7663" s="81">
        <v>2.6002430136056325</v>
      </c>
      <c r="DG7663" s="81">
        <v>2.6002430136056325</v>
      </c>
      <c r="DH7663" s="81">
        <v>2.6002430136056325</v>
      </c>
      <c r="DI7663" s="81">
        <v>2.6002430136056325</v>
      </c>
      <c r="DJ7663" s="81">
        <v>3.0438210318285941E-7</v>
      </c>
      <c r="DL7663" s="81">
        <v>0</v>
      </c>
      <c r="DM7663" s="81">
        <v>7.914674372678189E-7</v>
      </c>
      <c r="DN7663" s="81">
        <v>7.914674372678189E-7</v>
      </c>
      <c r="DO7663" s="81">
        <v>0</v>
      </c>
      <c r="DP7663" s="81">
        <v>7.914674372678189E-7</v>
      </c>
      <c r="DQ7663" s="81">
        <v>7.914674372678189E-7</v>
      </c>
      <c r="DR7663" s="81">
        <v>0</v>
      </c>
      <c r="DS7663" s="81">
        <v>7.914674372678189E-7</v>
      </c>
      <c r="DT7663" s="81">
        <v>7.914674372678189E-7</v>
      </c>
      <c r="DU7663" s="81">
        <v>0</v>
      </c>
      <c r="DV7663" s="81">
        <v>7.914674372678189E-7</v>
      </c>
      <c r="DW7663" s="81">
        <v>7.914674372678189E-7</v>
      </c>
      <c r="GE7663" s="81" t="s">
        <v>449</v>
      </c>
      <c r="GF7663" s="81" t="s">
        <v>155</v>
      </c>
      <c r="GG7663" s="81" t="s">
        <v>488</v>
      </c>
      <c r="GH7663" s="81" t="s">
        <v>458</v>
      </c>
      <c r="GI7663" s="81">
        <v>2020</v>
      </c>
      <c r="GJ7663" s="81" t="s">
        <v>201</v>
      </c>
      <c r="GK7663" s="81">
        <v>222.2294216278585</v>
      </c>
      <c r="GL7663" s="81">
        <v>655.39221699999996</v>
      </c>
      <c r="GM7663" s="81">
        <v>2020</v>
      </c>
      <c r="GN7663" s="81" t="s">
        <v>173</v>
      </c>
      <c r="GO7663" s="81">
        <v>1.1148832299820636E-2</v>
      </c>
      <c r="GP7663" s="81">
        <v>10</v>
      </c>
      <c r="GQ7663" s="81">
        <v>0</v>
      </c>
      <c r="GR7663" s="81" t="s">
        <v>448</v>
      </c>
      <c r="GS7663" s="81">
        <v>1.1148832299820636E-2</v>
      </c>
      <c r="GT7663" s="81">
        <v>2.4775985538151275</v>
      </c>
      <c r="GU7663" s="81">
        <v>0</v>
      </c>
      <c r="GV7663" s="81">
        <v>0</v>
      </c>
      <c r="GW7663" s="81">
        <v>0</v>
      </c>
      <c r="GX7663" s="81">
        <v>0</v>
      </c>
      <c r="GY7663" s="81">
        <v>0</v>
      </c>
      <c r="GZ7663" s="81">
        <v>0</v>
      </c>
    </row>
    <row r="7664" spans="98:208" x14ac:dyDescent="0.25">
      <c r="CT7664" s="81" t="s">
        <v>155</v>
      </c>
      <c r="CU7664" s="81" t="s">
        <v>510</v>
      </c>
      <c r="CV7664" s="81" t="s">
        <v>457</v>
      </c>
      <c r="CW7664" s="81">
        <v>2024</v>
      </c>
      <c r="CX7664" s="81">
        <v>0</v>
      </c>
      <c r="CY7664" s="81">
        <v>0</v>
      </c>
      <c r="CZ7664" s="81">
        <v>0</v>
      </c>
      <c r="DA7664" s="81">
        <v>0</v>
      </c>
      <c r="DB7664" s="81">
        <v>14664.63755643659</v>
      </c>
      <c r="DC7664" s="81">
        <v>233.23007680790619</v>
      </c>
      <c r="DD7664" s="81">
        <v>8896.5159934284911</v>
      </c>
      <c r="DE7664" s="81">
        <v>5534.8914862000838</v>
      </c>
      <c r="DF7664" s="81">
        <v>2.6002430136056325</v>
      </c>
      <c r="DG7664" s="81">
        <v>2.6002430136056325</v>
      </c>
      <c r="DH7664" s="81">
        <v>2.6002430136056325</v>
      </c>
      <c r="DI7664" s="81">
        <v>2.6002430136056325</v>
      </c>
      <c r="DJ7664" s="81">
        <v>3.0438210318285941E-7</v>
      </c>
      <c r="DL7664" s="81">
        <v>0</v>
      </c>
      <c r="DM7664" s="81">
        <v>7.914674372678189E-7</v>
      </c>
      <c r="DN7664" s="81">
        <v>7.914674372678189E-7</v>
      </c>
      <c r="DO7664" s="81">
        <v>0</v>
      </c>
      <c r="DP7664" s="81">
        <v>7.914674372678189E-7</v>
      </c>
      <c r="DQ7664" s="81">
        <v>7.914674372678189E-7</v>
      </c>
      <c r="DR7664" s="81">
        <v>0</v>
      </c>
      <c r="DS7664" s="81">
        <v>7.914674372678189E-7</v>
      </c>
      <c r="DT7664" s="81">
        <v>7.914674372678189E-7</v>
      </c>
      <c r="DU7664" s="81">
        <v>0</v>
      </c>
      <c r="DV7664" s="81">
        <v>7.914674372678189E-7</v>
      </c>
      <c r="DW7664" s="81">
        <v>7.914674372678189E-7</v>
      </c>
      <c r="GE7664" s="81" t="s">
        <v>449</v>
      </c>
      <c r="GF7664" s="81" t="s">
        <v>155</v>
      </c>
      <c r="GG7664" s="81" t="s">
        <v>488</v>
      </c>
      <c r="GH7664" s="81" t="s">
        <v>459</v>
      </c>
      <c r="GI7664" s="81">
        <v>2020</v>
      </c>
      <c r="GJ7664" s="81" t="s">
        <v>201</v>
      </c>
      <c r="GK7664" s="81">
        <v>0.6964182168122357</v>
      </c>
      <c r="GL7664" s="81">
        <v>655.39221699999996</v>
      </c>
      <c r="GM7664" s="81">
        <v>2020</v>
      </c>
      <c r="GN7664" s="81" t="s">
        <v>173</v>
      </c>
      <c r="GO7664" s="81">
        <v>1.1148832299820636E-2</v>
      </c>
      <c r="GP7664" s="81">
        <v>10</v>
      </c>
      <c r="GQ7664" s="81">
        <v>0</v>
      </c>
      <c r="GR7664" s="81" t="s">
        <v>448</v>
      </c>
      <c r="GS7664" s="81">
        <v>1.1148832299820636E-2</v>
      </c>
      <c r="GT7664" s="81">
        <v>7.7642499097797446E-3</v>
      </c>
      <c r="GU7664" s="81">
        <v>0</v>
      </c>
      <c r="GV7664" s="81">
        <v>0</v>
      </c>
      <c r="GW7664" s="81">
        <v>0</v>
      </c>
      <c r="GX7664" s="81">
        <v>0</v>
      </c>
      <c r="GY7664" s="81">
        <v>0</v>
      </c>
      <c r="GZ7664" s="81">
        <v>0</v>
      </c>
    </row>
    <row r="7665" spans="98:208" x14ac:dyDescent="0.25">
      <c r="CT7665" s="81" t="s">
        <v>155</v>
      </c>
      <c r="CU7665" s="81" t="s">
        <v>510</v>
      </c>
      <c r="CV7665" s="81" t="s">
        <v>457</v>
      </c>
      <c r="CW7665" s="81">
        <v>2025</v>
      </c>
      <c r="CX7665" s="81">
        <v>0</v>
      </c>
      <c r="CY7665" s="81">
        <v>0</v>
      </c>
      <c r="CZ7665" s="81">
        <v>0</v>
      </c>
      <c r="DA7665" s="81">
        <v>0</v>
      </c>
      <c r="DB7665" s="81">
        <v>14664.63755643659</v>
      </c>
      <c r="DC7665" s="81">
        <v>233.23007680790619</v>
      </c>
      <c r="DD7665" s="81">
        <v>8896.5159934284911</v>
      </c>
      <c r="DE7665" s="81">
        <v>5534.8914862000838</v>
      </c>
      <c r="DF7665" s="81">
        <v>2.6002430136056325</v>
      </c>
      <c r="DG7665" s="81">
        <v>2.6002430136056325</v>
      </c>
      <c r="DH7665" s="81">
        <v>2.6002430136056325</v>
      </c>
      <c r="DI7665" s="81">
        <v>2.6002430136056325</v>
      </c>
      <c r="DJ7665" s="81">
        <v>3.0438210318285941E-7</v>
      </c>
      <c r="DL7665" s="81">
        <v>0</v>
      </c>
      <c r="DM7665" s="81">
        <v>7.914674372678189E-7</v>
      </c>
      <c r="DN7665" s="81">
        <v>7.914674372678189E-7</v>
      </c>
      <c r="DO7665" s="81">
        <v>0</v>
      </c>
      <c r="DP7665" s="81">
        <v>7.914674372678189E-7</v>
      </c>
      <c r="DQ7665" s="81">
        <v>7.914674372678189E-7</v>
      </c>
      <c r="DR7665" s="81">
        <v>0</v>
      </c>
      <c r="DS7665" s="81">
        <v>7.914674372678189E-7</v>
      </c>
      <c r="DT7665" s="81">
        <v>7.914674372678189E-7</v>
      </c>
      <c r="DU7665" s="81">
        <v>0</v>
      </c>
      <c r="DV7665" s="81">
        <v>7.914674372678189E-7</v>
      </c>
      <c r="DW7665" s="81">
        <v>7.914674372678189E-7</v>
      </c>
      <c r="GE7665" s="81" t="s">
        <v>449</v>
      </c>
      <c r="GF7665" s="81" t="s">
        <v>155</v>
      </c>
      <c r="GG7665" s="81" t="s">
        <v>488</v>
      </c>
      <c r="GH7665" s="81" t="s">
        <v>460</v>
      </c>
      <c r="GI7665" s="81">
        <v>2020</v>
      </c>
      <c r="GJ7665" s="81" t="s">
        <v>201</v>
      </c>
      <c r="GK7665" s="81">
        <v>3.6425060683954513E-2</v>
      </c>
      <c r="GL7665" s="81">
        <v>655.39221699999996</v>
      </c>
      <c r="GM7665" s="81">
        <v>2020</v>
      </c>
      <c r="GN7665" s="81" t="s">
        <v>173</v>
      </c>
      <c r="GO7665" s="81">
        <v>1.1148832299820636E-2</v>
      </c>
      <c r="GP7665" s="81">
        <v>10</v>
      </c>
      <c r="GQ7665" s="81">
        <v>0</v>
      </c>
      <c r="GR7665" s="81" t="s">
        <v>448</v>
      </c>
      <c r="GS7665" s="81">
        <v>1.1148832299820636E-2</v>
      </c>
      <c r="GT7665" s="81">
        <v>4.0609689307619882E-4</v>
      </c>
      <c r="GU7665" s="81">
        <v>0</v>
      </c>
      <c r="GV7665" s="81">
        <v>0</v>
      </c>
      <c r="GW7665" s="81">
        <v>0</v>
      </c>
      <c r="GX7665" s="81">
        <v>0</v>
      </c>
      <c r="GY7665" s="81">
        <v>0</v>
      </c>
      <c r="GZ7665" s="81">
        <v>0</v>
      </c>
    </row>
    <row r="7666" spans="98:208" x14ac:dyDescent="0.25">
      <c r="CT7666" s="81" t="s">
        <v>155</v>
      </c>
      <c r="CU7666" s="81" t="s">
        <v>510</v>
      </c>
      <c r="CV7666" s="81" t="s">
        <v>457</v>
      </c>
      <c r="CW7666" s="81">
        <v>2026</v>
      </c>
      <c r="CX7666" s="81">
        <v>0</v>
      </c>
      <c r="CY7666" s="81">
        <v>0</v>
      </c>
      <c r="CZ7666" s="81">
        <v>0</v>
      </c>
      <c r="DA7666" s="81">
        <v>0</v>
      </c>
      <c r="DB7666" s="81">
        <v>14664.63755643659</v>
      </c>
      <c r="DC7666" s="81">
        <v>233.23007680790619</v>
      </c>
      <c r="DD7666" s="81">
        <v>8896.5159934284911</v>
      </c>
      <c r="DE7666" s="81">
        <v>5534.8914862000838</v>
      </c>
      <c r="DF7666" s="81">
        <v>2.6002430136056325</v>
      </c>
      <c r="DG7666" s="81">
        <v>2.6002430136056325</v>
      </c>
      <c r="DH7666" s="81">
        <v>2.6002430136056325</v>
      </c>
      <c r="DI7666" s="81">
        <v>2.6002430136056325</v>
      </c>
      <c r="DJ7666" s="81">
        <v>3.0438210318285941E-7</v>
      </c>
      <c r="DL7666" s="81">
        <v>0</v>
      </c>
      <c r="DM7666" s="81">
        <v>7.914674372678189E-7</v>
      </c>
      <c r="DN7666" s="81">
        <v>7.914674372678189E-7</v>
      </c>
      <c r="DO7666" s="81">
        <v>0</v>
      </c>
      <c r="DP7666" s="81">
        <v>7.914674372678189E-7</v>
      </c>
      <c r="DQ7666" s="81">
        <v>7.914674372678189E-7</v>
      </c>
      <c r="DR7666" s="81">
        <v>0</v>
      </c>
      <c r="DS7666" s="81">
        <v>7.914674372678189E-7</v>
      </c>
      <c r="DT7666" s="81">
        <v>7.914674372678189E-7</v>
      </c>
      <c r="DU7666" s="81">
        <v>0</v>
      </c>
      <c r="DV7666" s="81">
        <v>7.914674372678189E-7</v>
      </c>
      <c r="DW7666" s="81">
        <v>7.914674372678189E-7</v>
      </c>
      <c r="GE7666" s="81" t="s">
        <v>449</v>
      </c>
      <c r="GF7666" s="81" t="s">
        <v>155</v>
      </c>
      <c r="GG7666" s="81" t="s">
        <v>488</v>
      </c>
      <c r="GH7666" s="81" t="s">
        <v>461</v>
      </c>
      <c r="GI7666" s="81">
        <v>2020</v>
      </c>
      <c r="GJ7666" s="81" t="s">
        <v>201</v>
      </c>
      <c r="GK7666" s="81">
        <v>222.22942162783221</v>
      </c>
      <c r="GL7666" s="81">
        <v>655.39221699999996</v>
      </c>
      <c r="GM7666" s="81">
        <v>2020</v>
      </c>
      <c r="GN7666" s="81" t="s">
        <v>173</v>
      </c>
      <c r="GO7666" s="81">
        <v>1.1148832299820636E-2</v>
      </c>
      <c r="GP7666" s="81">
        <v>10</v>
      </c>
      <c r="GQ7666" s="81">
        <v>0</v>
      </c>
      <c r="GR7666" s="81" t="s">
        <v>448</v>
      </c>
      <c r="GS7666" s="81">
        <v>1.1148832299820636E-2</v>
      </c>
      <c r="GT7666" s="81">
        <v>2.4775985538148344</v>
      </c>
      <c r="GU7666" s="81">
        <v>0</v>
      </c>
      <c r="GV7666" s="81">
        <v>0</v>
      </c>
      <c r="GW7666" s="81">
        <v>0</v>
      </c>
      <c r="GX7666" s="81">
        <v>0</v>
      </c>
      <c r="GY7666" s="81">
        <v>0</v>
      </c>
      <c r="GZ7666" s="81">
        <v>0</v>
      </c>
    </row>
    <row r="7667" spans="98:208" x14ac:dyDescent="0.25">
      <c r="CT7667" s="81" t="s">
        <v>155</v>
      </c>
      <c r="CU7667" s="81" t="s">
        <v>510</v>
      </c>
      <c r="CV7667" s="81" t="s">
        <v>457</v>
      </c>
      <c r="CW7667" s="81">
        <v>2027</v>
      </c>
      <c r="CX7667" s="81">
        <v>0</v>
      </c>
      <c r="CY7667" s="81">
        <v>0</v>
      </c>
      <c r="CZ7667" s="81">
        <v>0</v>
      </c>
      <c r="DA7667" s="81">
        <v>0</v>
      </c>
      <c r="DB7667" s="81">
        <v>14664.63755643659</v>
      </c>
      <c r="DC7667" s="81">
        <v>233.23007680790619</v>
      </c>
      <c r="DD7667" s="81">
        <v>8896.5159934284911</v>
      </c>
      <c r="DE7667" s="81">
        <v>5534.8914862000838</v>
      </c>
      <c r="DF7667" s="81">
        <v>2.6002430136056325</v>
      </c>
      <c r="DG7667" s="81">
        <v>2.6002430136056325</v>
      </c>
      <c r="DH7667" s="81">
        <v>2.6002430136056325</v>
      </c>
      <c r="DI7667" s="81">
        <v>2.6002430136056325</v>
      </c>
      <c r="DJ7667" s="81">
        <v>3.0438210318285941E-7</v>
      </c>
      <c r="DL7667" s="81">
        <v>0</v>
      </c>
      <c r="DM7667" s="81">
        <v>7.914674372678189E-7</v>
      </c>
      <c r="DN7667" s="81">
        <v>7.914674372678189E-7</v>
      </c>
      <c r="DO7667" s="81">
        <v>0</v>
      </c>
      <c r="DP7667" s="81">
        <v>7.914674372678189E-7</v>
      </c>
      <c r="DQ7667" s="81">
        <v>7.914674372678189E-7</v>
      </c>
      <c r="DR7667" s="81">
        <v>0</v>
      </c>
      <c r="DS7667" s="81">
        <v>7.914674372678189E-7</v>
      </c>
      <c r="DT7667" s="81">
        <v>7.914674372678189E-7</v>
      </c>
      <c r="DU7667" s="81">
        <v>0</v>
      </c>
      <c r="DV7667" s="81">
        <v>7.914674372678189E-7</v>
      </c>
      <c r="DW7667" s="81">
        <v>7.914674372678189E-7</v>
      </c>
      <c r="GE7667" s="81" t="s">
        <v>449</v>
      </c>
      <c r="GF7667" s="81" t="s">
        <v>155</v>
      </c>
      <c r="GG7667" s="81" t="s">
        <v>488</v>
      </c>
      <c r="GH7667" s="81" t="s">
        <v>451</v>
      </c>
      <c r="GI7667" s="81">
        <v>2020</v>
      </c>
      <c r="GJ7667" s="81" t="s">
        <v>201</v>
      </c>
      <c r="GK7667" s="81">
        <v>222.22942162783971</v>
      </c>
      <c r="GL7667" s="81">
        <v>655.39221699999996</v>
      </c>
      <c r="GM7667" s="81">
        <v>2020</v>
      </c>
      <c r="GN7667" s="81" t="s">
        <v>173</v>
      </c>
      <c r="GO7667" s="81">
        <v>1.1148832299820636E-2</v>
      </c>
      <c r="GP7667" s="81">
        <v>10</v>
      </c>
      <c r="GQ7667" s="81">
        <v>0</v>
      </c>
      <c r="GR7667" s="81" t="s">
        <v>448</v>
      </c>
      <c r="GS7667" s="81">
        <v>1.1148832299820636E-2</v>
      </c>
      <c r="GT7667" s="81">
        <v>2.4775985538149179</v>
      </c>
      <c r="GU7667" s="81">
        <v>0</v>
      </c>
      <c r="GV7667" s="81">
        <v>0</v>
      </c>
      <c r="GW7667" s="81">
        <v>0</v>
      </c>
      <c r="GX7667" s="81">
        <v>0</v>
      </c>
      <c r="GY7667" s="81">
        <v>0</v>
      </c>
      <c r="GZ7667" s="81">
        <v>0</v>
      </c>
    </row>
    <row r="7668" spans="98:208" x14ac:dyDescent="0.25">
      <c r="CT7668" s="81" t="s">
        <v>155</v>
      </c>
      <c r="CU7668" s="81" t="s">
        <v>510</v>
      </c>
      <c r="CV7668" s="81" t="s">
        <v>457</v>
      </c>
      <c r="CW7668" s="81">
        <v>2028</v>
      </c>
      <c r="CX7668" s="81">
        <v>0</v>
      </c>
      <c r="CY7668" s="81">
        <v>0</v>
      </c>
      <c r="CZ7668" s="81">
        <v>0</v>
      </c>
      <c r="DA7668" s="81">
        <v>0</v>
      </c>
      <c r="DB7668" s="81">
        <v>15317.99094281589</v>
      </c>
      <c r="DC7668" s="81">
        <v>247.27299216494239</v>
      </c>
      <c r="DD7668" s="81">
        <v>9287.6490955444242</v>
      </c>
      <c r="DE7668" s="81">
        <v>5783.0688551065195</v>
      </c>
      <c r="DF7668" s="81">
        <v>2.756805121921805</v>
      </c>
      <c r="DG7668" s="81">
        <v>2.756805121921805</v>
      </c>
      <c r="DH7668" s="81">
        <v>2.756805121921805</v>
      </c>
      <c r="DI7668" s="81">
        <v>2.756805121921805</v>
      </c>
      <c r="DJ7668" s="81">
        <v>3.0438210318285941E-7</v>
      </c>
      <c r="DL7668" s="81">
        <v>0</v>
      </c>
      <c r="DM7668" s="81">
        <v>8.3912214107583814E-7</v>
      </c>
      <c r="DN7668" s="81">
        <v>8.3912214107583814E-7</v>
      </c>
      <c r="DO7668" s="81">
        <v>0</v>
      </c>
      <c r="DP7668" s="81">
        <v>8.3912214107583814E-7</v>
      </c>
      <c r="DQ7668" s="81">
        <v>8.3912214107583814E-7</v>
      </c>
      <c r="DR7668" s="81">
        <v>0</v>
      </c>
      <c r="DS7668" s="81">
        <v>8.3912214107583814E-7</v>
      </c>
      <c r="DT7668" s="81">
        <v>8.3912214107583814E-7</v>
      </c>
      <c r="DU7668" s="81">
        <v>0</v>
      </c>
      <c r="DV7668" s="81">
        <v>8.3912214107583814E-7</v>
      </c>
      <c r="DW7668" s="81">
        <v>8.3912214107583814E-7</v>
      </c>
      <c r="GE7668" s="81" t="s">
        <v>449</v>
      </c>
      <c r="GF7668" s="81" t="s">
        <v>155</v>
      </c>
      <c r="GG7668" s="81" t="s">
        <v>488</v>
      </c>
      <c r="GH7668" s="81" t="s">
        <v>452</v>
      </c>
      <c r="GI7668" s="81">
        <v>2020</v>
      </c>
      <c r="GJ7668" s="81" t="s">
        <v>201</v>
      </c>
      <c r="GK7668" s="81">
        <v>0.69641821681223326</v>
      </c>
      <c r="GL7668" s="81">
        <v>655.39221699999996</v>
      </c>
      <c r="GM7668" s="81">
        <v>2020</v>
      </c>
      <c r="GN7668" s="81" t="s">
        <v>173</v>
      </c>
      <c r="GO7668" s="81">
        <v>1.1148832299820636E-2</v>
      </c>
      <c r="GP7668" s="81">
        <v>10</v>
      </c>
      <c r="GQ7668" s="81">
        <v>0</v>
      </c>
      <c r="GR7668" s="81" t="s">
        <v>448</v>
      </c>
      <c r="GS7668" s="81">
        <v>1.1148832299820636E-2</v>
      </c>
      <c r="GT7668" s="81">
        <v>7.7642499097797168E-3</v>
      </c>
      <c r="GU7668" s="81">
        <v>0</v>
      </c>
      <c r="GV7668" s="81">
        <v>0</v>
      </c>
      <c r="GW7668" s="81">
        <v>0</v>
      </c>
      <c r="GX7668" s="81">
        <v>0</v>
      </c>
      <c r="GY7668" s="81">
        <v>0</v>
      </c>
      <c r="GZ7668" s="81">
        <v>0</v>
      </c>
    </row>
    <row r="7669" spans="98:208" x14ac:dyDescent="0.25">
      <c r="CT7669" s="81" t="s">
        <v>155</v>
      </c>
      <c r="CU7669" s="81" t="s">
        <v>510</v>
      </c>
      <c r="CV7669" s="81" t="s">
        <v>457</v>
      </c>
      <c r="CW7669" s="81">
        <v>2029</v>
      </c>
      <c r="CX7669" s="81">
        <v>0</v>
      </c>
      <c r="CY7669" s="81">
        <v>0</v>
      </c>
      <c r="CZ7669" s="81">
        <v>0</v>
      </c>
      <c r="DA7669" s="81">
        <v>0</v>
      </c>
      <c r="DB7669" s="81">
        <v>15317.99094281589</v>
      </c>
      <c r="DC7669" s="81">
        <v>247.27299216494239</v>
      </c>
      <c r="DD7669" s="81">
        <v>9287.6490955444242</v>
      </c>
      <c r="DE7669" s="81">
        <v>5783.0688551065195</v>
      </c>
      <c r="DF7669" s="81">
        <v>2.756805121921805</v>
      </c>
      <c r="DG7669" s="81">
        <v>2.756805121921805</v>
      </c>
      <c r="DH7669" s="81">
        <v>2.756805121921805</v>
      </c>
      <c r="DI7669" s="81">
        <v>2.756805121921805</v>
      </c>
      <c r="DJ7669" s="81">
        <v>3.0438210318285941E-7</v>
      </c>
      <c r="DL7669" s="81">
        <v>0</v>
      </c>
      <c r="DM7669" s="81">
        <v>8.3912214107583814E-7</v>
      </c>
      <c r="DN7669" s="81">
        <v>8.3912214107583814E-7</v>
      </c>
      <c r="DO7669" s="81">
        <v>0</v>
      </c>
      <c r="DP7669" s="81">
        <v>8.3912214107583814E-7</v>
      </c>
      <c r="DQ7669" s="81">
        <v>8.3912214107583814E-7</v>
      </c>
      <c r="DR7669" s="81">
        <v>0</v>
      </c>
      <c r="DS7669" s="81">
        <v>8.3912214107583814E-7</v>
      </c>
      <c r="DT7669" s="81">
        <v>8.3912214107583814E-7</v>
      </c>
      <c r="DU7669" s="81">
        <v>0</v>
      </c>
      <c r="DV7669" s="81">
        <v>8.3912214107583814E-7</v>
      </c>
      <c r="DW7669" s="81">
        <v>8.3912214107583814E-7</v>
      </c>
      <c r="GE7669" s="81" t="s">
        <v>449</v>
      </c>
      <c r="GF7669" s="81" t="s">
        <v>155</v>
      </c>
      <c r="GG7669" s="81" t="s">
        <v>488</v>
      </c>
      <c r="GH7669" s="81" t="s">
        <v>453</v>
      </c>
      <c r="GI7669" s="81">
        <v>2020</v>
      </c>
      <c r="GJ7669" s="81" t="s">
        <v>201</v>
      </c>
      <c r="GK7669" s="81">
        <v>3.6425060683954458E-2</v>
      </c>
      <c r="GL7669" s="81">
        <v>655.39221699999996</v>
      </c>
      <c r="GM7669" s="81">
        <v>2020</v>
      </c>
      <c r="GN7669" s="81" t="s">
        <v>173</v>
      </c>
      <c r="GO7669" s="81">
        <v>1.1148832299820636E-2</v>
      </c>
      <c r="GP7669" s="81">
        <v>10</v>
      </c>
      <c r="GQ7669" s="81">
        <v>0</v>
      </c>
      <c r="GR7669" s="81" t="s">
        <v>448</v>
      </c>
      <c r="GS7669" s="81">
        <v>1.1148832299820636E-2</v>
      </c>
      <c r="GT7669" s="81">
        <v>4.0609689307619822E-4</v>
      </c>
      <c r="GU7669" s="81">
        <v>0</v>
      </c>
      <c r="GV7669" s="81">
        <v>0</v>
      </c>
      <c r="GW7669" s="81">
        <v>0</v>
      </c>
      <c r="GX7669" s="81">
        <v>0</v>
      </c>
      <c r="GY7669" s="81">
        <v>0</v>
      </c>
      <c r="GZ7669" s="81">
        <v>0</v>
      </c>
    </row>
    <row r="7670" spans="98:208" x14ac:dyDescent="0.25">
      <c r="CT7670" s="81" t="s">
        <v>155</v>
      </c>
      <c r="CU7670" s="81" t="s">
        <v>510</v>
      </c>
      <c r="CV7670" s="81" t="s">
        <v>457</v>
      </c>
      <c r="CW7670" s="81">
        <v>2030</v>
      </c>
      <c r="CX7670" s="81">
        <v>0</v>
      </c>
      <c r="CY7670" s="81">
        <v>0</v>
      </c>
      <c r="CZ7670" s="81">
        <v>0</v>
      </c>
      <c r="DA7670" s="81">
        <v>0</v>
      </c>
      <c r="DB7670" s="81">
        <v>15317.99094281589</v>
      </c>
      <c r="DC7670" s="81">
        <v>247.27299216494239</v>
      </c>
      <c r="DD7670" s="81">
        <v>9287.6490955444242</v>
      </c>
      <c r="DE7670" s="81">
        <v>5783.0688551065195</v>
      </c>
      <c r="DF7670" s="81">
        <v>0</v>
      </c>
      <c r="DG7670" s="81">
        <v>2.756805121921805</v>
      </c>
      <c r="DH7670" s="81">
        <v>2.756805121921805</v>
      </c>
      <c r="DI7670" s="81">
        <v>2.756805121921805</v>
      </c>
      <c r="DJ7670" s="81">
        <v>3.0438210318285941E-7</v>
      </c>
      <c r="DL7670" s="81">
        <v>0</v>
      </c>
      <c r="DM7670" s="81">
        <v>0</v>
      </c>
      <c r="DN7670" s="81">
        <v>0</v>
      </c>
      <c r="DO7670" s="81">
        <v>0</v>
      </c>
      <c r="DP7670" s="81">
        <v>8.3912214107583814E-7</v>
      </c>
      <c r="DQ7670" s="81">
        <v>8.3912214107583814E-7</v>
      </c>
      <c r="DR7670" s="81">
        <v>0</v>
      </c>
      <c r="DS7670" s="81">
        <v>8.3912214107583814E-7</v>
      </c>
      <c r="DT7670" s="81">
        <v>8.3912214107583814E-7</v>
      </c>
      <c r="DU7670" s="81">
        <v>0</v>
      </c>
      <c r="DV7670" s="81">
        <v>8.3912214107583814E-7</v>
      </c>
      <c r="DW7670" s="81">
        <v>8.3912214107583814E-7</v>
      </c>
      <c r="GE7670" s="81" t="s">
        <v>449</v>
      </c>
      <c r="GF7670" s="81" t="s">
        <v>155</v>
      </c>
      <c r="GG7670" s="81" t="s">
        <v>488</v>
      </c>
      <c r="GH7670" s="81" t="s">
        <v>454</v>
      </c>
      <c r="GI7670" s="81">
        <v>2020</v>
      </c>
      <c r="GJ7670" s="81" t="s">
        <v>201</v>
      </c>
      <c r="GK7670" s="81">
        <v>409.22373582029871</v>
      </c>
      <c r="GL7670" s="81">
        <v>655.39221699999996</v>
      </c>
      <c r="GM7670" s="81">
        <v>2020</v>
      </c>
      <c r="GN7670" s="81" t="s">
        <v>173</v>
      </c>
      <c r="GO7670" s="81">
        <v>1.1148832299820636E-2</v>
      </c>
      <c r="GP7670" s="81">
        <v>10</v>
      </c>
      <c r="GQ7670" s="81">
        <v>0</v>
      </c>
      <c r="GR7670" s="81" t="s">
        <v>448</v>
      </c>
      <c r="GS7670" s="81">
        <v>1.1148832299820636E-2</v>
      </c>
      <c r="GT7670" s="81">
        <v>4.5623668037666132</v>
      </c>
      <c r="GU7670" s="81">
        <v>0</v>
      </c>
      <c r="GV7670" s="81">
        <v>0</v>
      </c>
      <c r="GW7670" s="81">
        <v>0</v>
      </c>
      <c r="GX7670" s="81">
        <v>0</v>
      </c>
      <c r="GY7670" s="81">
        <v>0</v>
      </c>
      <c r="GZ7670" s="81">
        <v>0</v>
      </c>
    </row>
    <row r="7671" spans="98:208" x14ac:dyDescent="0.25">
      <c r="CT7671" s="81" t="s">
        <v>155</v>
      </c>
      <c r="CU7671" s="81" t="s">
        <v>510</v>
      </c>
      <c r="CV7671" s="81" t="s">
        <v>457</v>
      </c>
      <c r="CW7671" s="81">
        <v>2031</v>
      </c>
      <c r="CX7671" s="81">
        <v>0</v>
      </c>
      <c r="CY7671" s="81">
        <v>0</v>
      </c>
      <c r="CZ7671" s="81">
        <v>0</v>
      </c>
      <c r="DA7671" s="81">
        <v>0</v>
      </c>
      <c r="DB7671" s="81">
        <v>15317.99094281589</v>
      </c>
      <c r="DC7671" s="81">
        <v>247.27299216494239</v>
      </c>
      <c r="DD7671" s="81">
        <v>9287.6490955444242</v>
      </c>
      <c r="DE7671" s="81">
        <v>5783.0688551065195</v>
      </c>
      <c r="DF7671" s="81">
        <v>0</v>
      </c>
      <c r="DG7671" s="81">
        <v>0</v>
      </c>
      <c r="DH7671" s="81">
        <v>2.756805121921805</v>
      </c>
      <c r="DI7671" s="81">
        <v>2.756805121921805</v>
      </c>
      <c r="DJ7671" s="81">
        <v>3.0438210318285941E-7</v>
      </c>
      <c r="DL7671" s="81">
        <v>0</v>
      </c>
      <c r="DM7671" s="81">
        <v>0</v>
      </c>
      <c r="DN7671" s="81">
        <v>0</v>
      </c>
      <c r="DO7671" s="81">
        <v>0</v>
      </c>
      <c r="DP7671" s="81">
        <v>0</v>
      </c>
      <c r="DQ7671" s="81">
        <v>0</v>
      </c>
      <c r="DR7671" s="81">
        <v>0</v>
      </c>
      <c r="DS7671" s="81">
        <v>8.3912214107583814E-7</v>
      </c>
      <c r="DT7671" s="81">
        <v>8.3912214107583814E-7</v>
      </c>
      <c r="DU7671" s="81">
        <v>0</v>
      </c>
      <c r="DV7671" s="81">
        <v>8.3912214107583814E-7</v>
      </c>
      <c r="DW7671" s="81">
        <v>8.3912214107583814E-7</v>
      </c>
      <c r="GE7671" s="81" t="s">
        <v>449</v>
      </c>
      <c r="GF7671" s="81" t="s">
        <v>155</v>
      </c>
      <c r="GG7671" s="81" t="s">
        <v>488</v>
      </c>
      <c r="GH7671" s="81" t="s">
        <v>455</v>
      </c>
      <c r="GI7671" s="81">
        <v>2020</v>
      </c>
      <c r="GJ7671" s="81" t="s">
        <v>201</v>
      </c>
      <c r="GK7671" s="81">
        <v>409.22373582043878</v>
      </c>
      <c r="GL7671" s="81">
        <v>655.39221699999996</v>
      </c>
      <c r="GM7671" s="81">
        <v>2020</v>
      </c>
      <c r="GN7671" s="81" t="s">
        <v>173</v>
      </c>
      <c r="GO7671" s="81">
        <v>1.1148832299820636E-2</v>
      </c>
      <c r="GP7671" s="81">
        <v>10</v>
      </c>
      <c r="GQ7671" s="81">
        <v>0</v>
      </c>
      <c r="GR7671" s="81" t="s">
        <v>448</v>
      </c>
      <c r="GS7671" s="81">
        <v>1.1148832299820636E-2</v>
      </c>
      <c r="GT7671" s="81">
        <v>4.5623668037681746</v>
      </c>
      <c r="GU7671" s="81">
        <v>0</v>
      </c>
      <c r="GV7671" s="81">
        <v>0</v>
      </c>
      <c r="GW7671" s="81">
        <v>0</v>
      </c>
      <c r="GX7671" s="81">
        <v>0</v>
      </c>
      <c r="GY7671" s="81">
        <v>0</v>
      </c>
      <c r="GZ7671" s="81">
        <v>0</v>
      </c>
    </row>
    <row r="7672" spans="98:208" x14ac:dyDescent="0.25">
      <c r="CT7672" s="81" t="s">
        <v>155</v>
      </c>
      <c r="CU7672" s="81" t="s">
        <v>510</v>
      </c>
      <c r="CV7672" s="81" t="s">
        <v>457</v>
      </c>
      <c r="CW7672" s="81">
        <v>2032</v>
      </c>
      <c r="CX7672" s="81">
        <v>0</v>
      </c>
      <c r="CY7672" s="81">
        <v>0</v>
      </c>
      <c r="CZ7672" s="81">
        <v>0</v>
      </c>
      <c r="DA7672" s="81">
        <v>0</v>
      </c>
      <c r="DB7672" s="81">
        <v>15317.99094281589</v>
      </c>
      <c r="DC7672" s="81">
        <v>247.27299216494239</v>
      </c>
      <c r="DD7672" s="81">
        <v>9287.6490955444242</v>
      </c>
      <c r="DE7672" s="81">
        <v>5783.0688551065195</v>
      </c>
      <c r="DF7672" s="81">
        <v>0</v>
      </c>
      <c r="DG7672" s="81">
        <v>0</v>
      </c>
      <c r="DH7672" s="81">
        <v>0</v>
      </c>
      <c r="DI7672" s="81">
        <v>2.756805121921805</v>
      </c>
      <c r="DJ7672" s="81">
        <v>3.0438210318285941E-7</v>
      </c>
      <c r="DL7672" s="81">
        <v>0</v>
      </c>
      <c r="DM7672" s="81">
        <v>0</v>
      </c>
      <c r="DN7672" s="81">
        <v>0</v>
      </c>
      <c r="DO7672" s="81">
        <v>0</v>
      </c>
      <c r="DP7672" s="81">
        <v>0</v>
      </c>
      <c r="DQ7672" s="81">
        <v>0</v>
      </c>
      <c r="DR7672" s="81">
        <v>0</v>
      </c>
      <c r="DS7672" s="81">
        <v>0</v>
      </c>
      <c r="DT7672" s="81">
        <v>0</v>
      </c>
      <c r="DU7672" s="81">
        <v>0</v>
      </c>
      <c r="DV7672" s="81">
        <v>8.3912214107583814E-7</v>
      </c>
      <c r="DW7672" s="81">
        <v>8.3912214107583814E-7</v>
      </c>
      <c r="GE7672" s="81" t="s">
        <v>449</v>
      </c>
      <c r="GF7672" s="81" t="s">
        <v>155</v>
      </c>
      <c r="GG7672" s="81" t="s">
        <v>489</v>
      </c>
      <c r="GH7672" s="81" t="s">
        <v>457</v>
      </c>
      <c r="GI7672" s="81">
        <v>2020</v>
      </c>
      <c r="GJ7672" s="81" t="s">
        <v>201</v>
      </c>
      <c r="GK7672" s="81">
        <v>222.2294216278878</v>
      </c>
      <c r="GL7672" s="81">
        <v>572.41742999999997</v>
      </c>
      <c r="GM7672" s="81">
        <v>2020</v>
      </c>
      <c r="GN7672" s="81" t="s">
        <v>173</v>
      </c>
      <c r="GO7672" s="81">
        <v>1.1148832299820636E-2</v>
      </c>
      <c r="GP7672" s="81">
        <v>10</v>
      </c>
      <c r="GQ7672" s="81">
        <v>0</v>
      </c>
      <c r="GR7672" s="81" t="s">
        <v>448</v>
      </c>
      <c r="GS7672" s="81">
        <v>1.1148832299820636E-2</v>
      </c>
      <c r="GT7672" s="81">
        <v>2.4775985538154544</v>
      </c>
      <c r="GU7672" s="81">
        <v>0</v>
      </c>
      <c r="GV7672" s="81">
        <v>0</v>
      </c>
      <c r="GW7672" s="81">
        <v>0</v>
      </c>
      <c r="GX7672" s="81">
        <v>0</v>
      </c>
      <c r="GY7672" s="81">
        <v>0</v>
      </c>
      <c r="GZ7672" s="81">
        <v>0</v>
      </c>
    </row>
    <row r="7673" spans="98:208" x14ac:dyDescent="0.25">
      <c r="CT7673" s="81" t="s">
        <v>155</v>
      </c>
      <c r="CU7673" s="81" t="s">
        <v>510</v>
      </c>
      <c r="CV7673" s="81" t="s">
        <v>458</v>
      </c>
      <c r="CW7673" s="81">
        <v>2020</v>
      </c>
      <c r="CX7673" s="81">
        <v>0</v>
      </c>
      <c r="CY7673" s="81">
        <v>0</v>
      </c>
      <c r="CZ7673" s="81">
        <v>0</v>
      </c>
      <c r="DA7673" s="81">
        <v>0</v>
      </c>
      <c r="DB7673" s="81">
        <v>8807.9522308756768</v>
      </c>
      <c r="DC7673" s="81">
        <v>222.22942162773791</v>
      </c>
      <c r="DD7673" s="81">
        <v>8585.7228092479399</v>
      </c>
      <c r="DE7673" s="81">
        <v>0</v>
      </c>
      <c r="DF7673" s="81">
        <v>2.4775985538137832</v>
      </c>
      <c r="DG7673" s="81">
        <v>0</v>
      </c>
      <c r="DH7673" s="81">
        <v>0</v>
      </c>
      <c r="DI7673" s="81">
        <v>0</v>
      </c>
      <c r="DJ7673" s="81">
        <v>3.0438210318285941E-7</v>
      </c>
      <c r="DL7673" s="81">
        <v>0</v>
      </c>
      <c r="DM7673" s="81">
        <v>7.5413665865265022E-7</v>
      </c>
      <c r="DN7673" s="81">
        <v>7.5413665865265022E-7</v>
      </c>
      <c r="DO7673" s="81">
        <v>0</v>
      </c>
      <c r="DP7673" s="81">
        <v>0</v>
      </c>
      <c r="DQ7673" s="81">
        <v>0</v>
      </c>
      <c r="DR7673" s="81">
        <v>0</v>
      </c>
      <c r="DS7673" s="81">
        <v>0</v>
      </c>
      <c r="DT7673" s="81">
        <v>0</v>
      </c>
      <c r="DU7673" s="81">
        <v>0</v>
      </c>
      <c r="DV7673" s="81">
        <v>0</v>
      </c>
      <c r="DW7673" s="81">
        <v>0</v>
      </c>
      <c r="GE7673" s="81" t="s">
        <v>449</v>
      </c>
      <c r="GF7673" s="81" t="s">
        <v>155</v>
      </c>
      <c r="GG7673" s="81" t="s">
        <v>489</v>
      </c>
      <c r="GH7673" s="81" t="s">
        <v>458</v>
      </c>
      <c r="GI7673" s="81">
        <v>2020</v>
      </c>
      <c r="GJ7673" s="81" t="s">
        <v>201</v>
      </c>
      <c r="GK7673" s="81">
        <v>222.22942162784091</v>
      </c>
      <c r="GL7673" s="81">
        <v>572.41742999999997</v>
      </c>
      <c r="GM7673" s="81">
        <v>2020</v>
      </c>
      <c r="GN7673" s="81" t="s">
        <v>173</v>
      </c>
      <c r="GO7673" s="81">
        <v>1.1148832299820636E-2</v>
      </c>
      <c r="GP7673" s="81">
        <v>10</v>
      </c>
      <c r="GQ7673" s="81">
        <v>0</v>
      </c>
      <c r="GR7673" s="81" t="s">
        <v>448</v>
      </c>
      <c r="GS7673" s="81">
        <v>1.1148832299820636E-2</v>
      </c>
      <c r="GT7673" s="81">
        <v>2.4775985538149312</v>
      </c>
      <c r="GU7673" s="81">
        <v>0</v>
      </c>
      <c r="GV7673" s="81">
        <v>0</v>
      </c>
      <c r="GW7673" s="81">
        <v>0</v>
      </c>
      <c r="GX7673" s="81">
        <v>0</v>
      </c>
      <c r="GY7673" s="81">
        <v>0</v>
      </c>
      <c r="GZ7673" s="81">
        <v>0</v>
      </c>
    </row>
    <row r="7674" spans="98:208" x14ac:dyDescent="0.25">
      <c r="CT7674" s="81" t="s">
        <v>155</v>
      </c>
      <c r="CU7674" s="81" t="s">
        <v>510</v>
      </c>
      <c r="CV7674" s="81" t="s">
        <v>458</v>
      </c>
      <c r="CW7674" s="81">
        <v>2021</v>
      </c>
      <c r="CX7674" s="81">
        <v>0</v>
      </c>
      <c r="CY7674" s="81">
        <v>0</v>
      </c>
      <c r="CZ7674" s="81">
        <v>0</v>
      </c>
      <c r="DA7674" s="81">
        <v>0</v>
      </c>
      <c r="DB7674" s="81">
        <v>8807.9522308756768</v>
      </c>
      <c r="DC7674" s="81">
        <v>222.22942162773791</v>
      </c>
      <c r="DD7674" s="81">
        <v>8585.7228092479399</v>
      </c>
      <c r="DE7674" s="81">
        <v>0</v>
      </c>
      <c r="DF7674" s="81">
        <v>2.4775985538137832</v>
      </c>
      <c r="DG7674" s="81">
        <v>2.4775985538137832</v>
      </c>
      <c r="DH7674" s="81">
        <v>0</v>
      </c>
      <c r="DI7674" s="81">
        <v>0</v>
      </c>
      <c r="DJ7674" s="81">
        <v>3.0438210318285941E-7</v>
      </c>
      <c r="DL7674" s="81">
        <v>0</v>
      </c>
      <c r="DM7674" s="81">
        <v>7.5413665865265022E-7</v>
      </c>
      <c r="DN7674" s="81">
        <v>7.5413665865265022E-7</v>
      </c>
      <c r="DO7674" s="81">
        <v>0</v>
      </c>
      <c r="DP7674" s="81">
        <v>7.5413665865265022E-7</v>
      </c>
      <c r="DQ7674" s="81">
        <v>7.5413665865265022E-7</v>
      </c>
      <c r="DR7674" s="81">
        <v>0</v>
      </c>
      <c r="DS7674" s="81">
        <v>0</v>
      </c>
      <c r="DT7674" s="81">
        <v>0</v>
      </c>
      <c r="DU7674" s="81">
        <v>0</v>
      </c>
      <c r="DV7674" s="81">
        <v>0</v>
      </c>
      <c r="DW7674" s="81">
        <v>0</v>
      </c>
      <c r="GE7674" s="81" t="s">
        <v>449</v>
      </c>
      <c r="GF7674" s="81" t="s">
        <v>155</v>
      </c>
      <c r="GG7674" s="81" t="s">
        <v>489</v>
      </c>
      <c r="GH7674" s="81" t="s">
        <v>459</v>
      </c>
      <c r="GI7674" s="81">
        <v>2020</v>
      </c>
      <c r="GJ7674" s="81" t="s">
        <v>201</v>
      </c>
      <c r="GK7674" s="81">
        <v>0.69641821681222693</v>
      </c>
      <c r="GL7674" s="81">
        <v>572.41742999999997</v>
      </c>
      <c r="GM7674" s="81">
        <v>2020</v>
      </c>
      <c r="GN7674" s="81" t="s">
        <v>173</v>
      </c>
      <c r="GO7674" s="81">
        <v>1.1148832299820636E-2</v>
      </c>
      <c r="GP7674" s="81">
        <v>10</v>
      </c>
      <c r="GQ7674" s="81">
        <v>0</v>
      </c>
      <c r="GR7674" s="81" t="s">
        <v>448</v>
      </c>
      <c r="GS7674" s="81">
        <v>1.1148832299820636E-2</v>
      </c>
      <c r="GT7674" s="81">
        <v>7.7642499097796466E-3</v>
      </c>
      <c r="GU7674" s="81">
        <v>0</v>
      </c>
      <c r="GV7674" s="81">
        <v>0</v>
      </c>
      <c r="GW7674" s="81">
        <v>0</v>
      </c>
      <c r="GX7674" s="81">
        <v>0</v>
      </c>
      <c r="GY7674" s="81">
        <v>0</v>
      </c>
      <c r="GZ7674" s="81">
        <v>0</v>
      </c>
    </row>
    <row r="7675" spans="98:208" x14ac:dyDescent="0.25">
      <c r="CT7675" s="81" t="s">
        <v>155</v>
      </c>
      <c r="CU7675" s="81" t="s">
        <v>510</v>
      </c>
      <c r="CV7675" s="81" t="s">
        <v>458</v>
      </c>
      <c r="CW7675" s="81">
        <v>2022</v>
      </c>
      <c r="CX7675" s="81">
        <v>0</v>
      </c>
      <c r="CY7675" s="81">
        <v>0</v>
      </c>
      <c r="CZ7675" s="81">
        <v>0</v>
      </c>
      <c r="DA7675" s="81">
        <v>0</v>
      </c>
      <c r="DB7675" s="81">
        <v>8807.9522308756768</v>
      </c>
      <c r="DC7675" s="81">
        <v>222.22942162773791</v>
      </c>
      <c r="DD7675" s="81">
        <v>8585.7228092479399</v>
      </c>
      <c r="DE7675" s="81">
        <v>0</v>
      </c>
      <c r="DF7675" s="81">
        <v>2.4775985538137832</v>
      </c>
      <c r="DG7675" s="81">
        <v>2.4775985538137832</v>
      </c>
      <c r="DH7675" s="81">
        <v>2.4775985538137832</v>
      </c>
      <c r="DI7675" s="81">
        <v>0</v>
      </c>
      <c r="DJ7675" s="81">
        <v>3.0438210318285941E-7</v>
      </c>
      <c r="DL7675" s="81">
        <v>0</v>
      </c>
      <c r="DM7675" s="81">
        <v>7.5413665865265022E-7</v>
      </c>
      <c r="DN7675" s="81">
        <v>7.5413665865265022E-7</v>
      </c>
      <c r="DO7675" s="81">
        <v>0</v>
      </c>
      <c r="DP7675" s="81">
        <v>7.5413665865265022E-7</v>
      </c>
      <c r="DQ7675" s="81">
        <v>7.5413665865265022E-7</v>
      </c>
      <c r="DR7675" s="81">
        <v>0</v>
      </c>
      <c r="DS7675" s="81">
        <v>7.5413665865265022E-7</v>
      </c>
      <c r="DT7675" s="81">
        <v>7.5413665865265022E-7</v>
      </c>
      <c r="DU7675" s="81">
        <v>0</v>
      </c>
      <c r="DV7675" s="81">
        <v>0</v>
      </c>
      <c r="DW7675" s="81">
        <v>0</v>
      </c>
      <c r="GE7675" s="81" t="s">
        <v>449</v>
      </c>
      <c r="GF7675" s="81" t="s">
        <v>155</v>
      </c>
      <c r="GG7675" s="81" t="s">
        <v>489</v>
      </c>
      <c r="GH7675" s="81" t="s">
        <v>460</v>
      </c>
      <c r="GI7675" s="81">
        <v>2020</v>
      </c>
      <c r="GJ7675" s="81" t="s">
        <v>201</v>
      </c>
      <c r="GK7675" s="81">
        <v>3.6425060683954499E-2</v>
      </c>
      <c r="GL7675" s="81">
        <v>572.41742999999997</v>
      </c>
      <c r="GM7675" s="81">
        <v>2020</v>
      </c>
      <c r="GN7675" s="81" t="s">
        <v>173</v>
      </c>
      <c r="GO7675" s="81">
        <v>1.1148832299820636E-2</v>
      </c>
      <c r="GP7675" s="81">
        <v>10</v>
      </c>
      <c r="GQ7675" s="81">
        <v>0</v>
      </c>
      <c r="GR7675" s="81" t="s">
        <v>448</v>
      </c>
      <c r="GS7675" s="81">
        <v>1.1148832299820636E-2</v>
      </c>
      <c r="GT7675" s="81">
        <v>4.0609689307619866E-4</v>
      </c>
      <c r="GU7675" s="81">
        <v>0</v>
      </c>
      <c r="GV7675" s="81">
        <v>0</v>
      </c>
      <c r="GW7675" s="81">
        <v>0</v>
      </c>
      <c r="GX7675" s="81">
        <v>0</v>
      </c>
      <c r="GY7675" s="81">
        <v>0</v>
      </c>
      <c r="GZ7675" s="81">
        <v>0</v>
      </c>
    </row>
    <row r="7676" spans="98:208" x14ac:dyDescent="0.25">
      <c r="CT7676" s="81" t="s">
        <v>155</v>
      </c>
      <c r="CU7676" s="81" t="s">
        <v>510</v>
      </c>
      <c r="CV7676" s="81" t="s">
        <v>458</v>
      </c>
      <c r="CW7676" s="81">
        <v>2023</v>
      </c>
      <c r="CX7676" s="81">
        <v>0</v>
      </c>
      <c r="CY7676" s="81">
        <v>0</v>
      </c>
      <c r="CZ7676" s="81">
        <v>0</v>
      </c>
      <c r="DA7676" s="81">
        <v>0</v>
      </c>
      <c r="DB7676" s="81">
        <v>9129.7460702365042</v>
      </c>
      <c r="DC7676" s="81">
        <v>233.23007680790619</v>
      </c>
      <c r="DD7676" s="81">
        <v>8896.5159934284911</v>
      </c>
      <c r="DE7676" s="81">
        <v>0</v>
      </c>
      <c r="DF7676" s="81">
        <v>2.6002430136056325</v>
      </c>
      <c r="DG7676" s="81">
        <v>2.6002430136056325</v>
      </c>
      <c r="DH7676" s="81">
        <v>2.6002430136056325</v>
      </c>
      <c r="DI7676" s="81">
        <v>2.6002430136056325</v>
      </c>
      <c r="DJ7676" s="81">
        <v>3.0438210318285941E-7</v>
      </c>
      <c r="DL7676" s="81">
        <v>0</v>
      </c>
      <c r="DM7676" s="81">
        <v>7.914674372678189E-7</v>
      </c>
      <c r="DN7676" s="81">
        <v>7.914674372678189E-7</v>
      </c>
      <c r="DO7676" s="81">
        <v>0</v>
      </c>
      <c r="DP7676" s="81">
        <v>7.914674372678189E-7</v>
      </c>
      <c r="DQ7676" s="81">
        <v>7.914674372678189E-7</v>
      </c>
      <c r="DR7676" s="81">
        <v>0</v>
      </c>
      <c r="DS7676" s="81">
        <v>7.914674372678189E-7</v>
      </c>
      <c r="DT7676" s="81">
        <v>7.914674372678189E-7</v>
      </c>
      <c r="DU7676" s="81">
        <v>0</v>
      </c>
      <c r="DV7676" s="81">
        <v>7.914674372678189E-7</v>
      </c>
      <c r="DW7676" s="81">
        <v>7.914674372678189E-7</v>
      </c>
      <c r="GE7676" s="81" t="s">
        <v>449</v>
      </c>
      <c r="GF7676" s="81" t="s">
        <v>155</v>
      </c>
      <c r="GG7676" s="81" t="s">
        <v>489</v>
      </c>
      <c r="GH7676" s="81" t="s">
        <v>461</v>
      </c>
      <c r="GI7676" s="81">
        <v>2020</v>
      </c>
      <c r="GJ7676" s="81" t="s">
        <v>201</v>
      </c>
      <c r="GK7676" s="81">
        <v>222.2294216278307</v>
      </c>
      <c r="GL7676" s="81">
        <v>572.41742999999997</v>
      </c>
      <c r="GM7676" s="81">
        <v>2020</v>
      </c>
      <c r="GN7676" s="81" t="s">
        <v>173</v>
      </c>
      <c r="GO7676" s="81">
        <v>1.1148832299820636E-2</v>
      </c>
      <c r="GP7676" s="81">
        <v>10</v>
      </c>
      <c r="GQ7676" s="81">
        <v>0</v>
      </c>
      <c r="GR7676" s="81" t="s">
        <v>448</v>
      </c>
      <c r="GS7676" s="81">
        <v>1.1148832299820636E-2</v>
      </c>
      <c r="GT7676" s="81">
        <v>2.4775985538148175</v>
      </c>
      <c r="GU7676" s="81">
        <v>0</v>
      </c>
      <c r="GV7676" s="81">
        <v>0</v>
      </c>
      <c r="GW7676" s="81">
        <v>0</v>
      </c>
      <c r="GX7676" s="81">
        <v>0</v>
      </c>
      <c r="GY7676" s="81">
        <v>0</v>
      </c>
      <c r="GZ7676" s="81">
        <v>0</v>
      </c>
    </row>
    <row r="7677" spans="98:208" x14ac:dyDescent="0.25">
      <c r="CT7677" s="81" t="s">
        <v>155</v>
      </c>
      <c r="CU7677" s="81" t="s">
        <v>510</v>
      </c>
      <c r="CV7677" s="81" t="s">
        <v>458</v>
      </c>
      <c r="CW7677" s="81">
        <v>2024</v>
      </c>
      <c r="CX7677" s="81">
        <v>0</v>
      </c>
      <c r="CY7677" s="81">
        <v>0</v>
      </c>
      <c r="CZ7677" s="81">
        <v>0</v>
      </c>
      <c r="DA7677" s="81">
        <v>0</v>
      </c>
      <c r="DB7677" s="81">
        <v>9129.7460702365042</v>
      </c>
      <c r="DC7677" s="81">
        <v>233.23007680790619</v>
      </c>
      <c r="DD7677" s="81">
        <v>8896.5159934284911</v>
      </c>
      <c r="DE7677" s="81">
        <v>0</v>
      </c>
      <c r="DF7677" s="81">
        <v>2.6002430136056325</v>
      </c>
      <c r="DG7677" s="81">
        <v>2.6002430136056325</v>
      </c>
      <c r="DH7677" s="81">
        <v>2.6002430136056325</v>
      </c>
      <c r="DI7677" s="81">
        <v>2.6002430136056325</v>
      </c>
      <c r="DJ7677" s="81">
        <v>3.0438210318285941E-7</v>
      </c>
      <c r="DL7677" s="81">
        <v>0</v>
      </c>
      <c r="DM7677" s="81">
        <v>7.914674372678189E-7</v>
      </c>
      <c r="DN7677" s="81">
        <v>7.914674372678189E-7</v>
      </c>
      <c r="DO7677" s="81">
        <v>0</v>
      </c>
      <c r="DP7677" s="81">
        <v>7.914674372678189E-7</v>
      </c>
      <c r="DQ7677" s="81">
        <v>7.914674372678189E-7</v>
      </c>
      <c r="DR7677" s="81">
        <v>0</v>
      </c>
      <c r="DS7677" s="81">
        <v>7.914674372678189E-7</v>
      </c>
      <c r="DT7677" s="81">
        <v>7.914674372678189E-7</v>
      </c>
      <c r="DU7677" s="81">
        <v>0</v>
      </c>
      <c r="DV7677" s="81">
        <v>7.914674372678189E-7</v>
      </c>
      <c r="DW7677" s="81">
        <v>7.914674372678189E-7</v>
      </c>
      <c r="GE7677" s="81" t="s">
        <v>449</v>
      </c>
      <c r="GF7677" s="81" t="s">
        <v>155</v>
      </c>
      <c r="GG7677" s="81" t="s">
        <v>489</v>
      </c>
      <c r="GH7677" s="81" t="s">
        <v>451</v>
      </c>
      <c r="GI7677" s="81">
        <v>2020</v>
      </c>
      <c r="GJ7677" s="81" t="s">
        <v>201</v>
      </c>
      <c r="GK7677" s="81">
        <v>222.2294216278375</v>
      </c>
      <c r="GL7677" s="81">
        <v>572.41742999999997</v>
      </c>
      <c r="GM7677" s="81">
        <v>2020</v>
      </c>
      <c r="GN7677" s="81" t="s">
        <v>173</v>
      </c>
      <c r="GO7677" s="81">
        <v>1.1148832299820636E-2</v>
      </c>
      <c r="GP7677" s="81">
        <v>10</v>
      </c>
      <c r="GQ7677" s="81">
        <v>0</v>
      </c>
      <c r="GR7677" s="81" t="s">
        <v>448</v>
      </c>
      <c r="GS7677" s="81">
        <v>1.1148832299820636E-2</v>
      </c>
      <c r="GT7677" s="81">
        <v>2.4775985538148935</v>
      </c>
      <c r="GU7677" s="81">
        <v>0</v>
      </c>
      <c r="GV7677" s="81">
        <v>0</v>
      </c>
      <c r="GW7677" s="81">
        <v>0</v>
      </c>
      <c r="GX7677" s="81">
        <v>0</v>
      </c>
      <c r="GY7677" s="81">
        <v>0</v>
      </c>
      <c r="GZ7677" s="81">
        <v>0</v>
      </c>
    </row>
    <row r="7678" spans="98:208" x14ac:dyDescent="0.25">
      <c r="CT7678" s="81" t="s">
        <v>155</v>
      </c>
      <c r="CU7678" s="81" t="s">
        <v>510</v>
      </c>
      <c r="CV7678" s="81" t="s">
        <v>458</v>
      </c>
      <c r="CW7678" s="81">
        <v>2025</v>
      </c>
      <c r="CX7678" s="81">
        <v>0</v>
      </c>
      <c r="CY7678" s="81">
        <v>0</v>
      </c>
      <c r="CZ7678" s="81">
        <v>0</v>
      </c>
      <c r="DA7678" s="81">
        <v>0</v>
      </c>
      <c r="DB7678" s="81">
        <v>9129.7460702365042</v>
      </c>
      <c r="DC7678" s="81">
        <v>233.23007680790619</v>
      </c>
      <c r="DD7678" s="81">
        <v>8896.5159934284911</v>
      </c>
      <c r="DE7678" s="81">
        <v>0</v>
      </c>
      <c r="DF7678" s="81">
        <v>2.6002430136056325</v>
      </c>
      <c r="DG7678" s="81">
        <v>2.6002430136056325</v>
      </c>
      <c r="DH7678" s="81">
        <v>2.6002430136056325</v>
      </c>
      <c r="DI7678" s="81">
        <v>2.6002430136056325</v>
      </c>
      <c r="DJ7678" s="81">
        <v>3.0438210318285941E-7</v>
      </c>
      <c r="DL7678" s="81">
        <v>0</v>
      </c>
      <c r="DM7678" s="81">
        <v>7.914674372678189E-7</v>
      </c>
      <c r="DN7678" s="81">
        <v>7.914674372678189E-7</v>
      </c>
      <c r="DO7678" s="81">
        <v>0</v>
      </c>
      <c r="DP7678" s="81">
        <v>7.914674372678189E-7</v>
      </c>
      <c r="DQ7678" s="81">
        <v>7.914674372678189E-7</v>
      </c>
      <c r="DR7678" s="81">
        <v>0</v>
      </c>
      <c r="DS7678" s="81">
        <v>7.914674372678189E-7</v>
      </c>
      <c r="DT7678" s="81">
        <v>7.914674372678189E-7</v>
      </c>
      <c r="DU7678" s="81">
        <v>0</v>
      </c>
      <c r="DV7678" s="81">
        <v>7.914674372678189E-7</v>
      </c>
      <c r="DW7678" s="81">
        <v>7.914674372678189E-7</v>
      </c>
      <c r="GE7678" s="81" t="s">
        <v>449</v>
      </c>
      <c r="GF7678" s="81" t="s">
        <v>155</v>
      </c>
      <c r="GG7678" s="81" t="s">
        <v>489</v>
      </c>
      <c r="GH7678" s="81" t="s">
        <v>452</v>
      </c>
      <c r="GI7678" s="81">
        <v>2020</v>
      </c>
      <c r="GJ7678" s="81" t="s">
        <v>201</v>
      </c>
      <c r="GK7678" s="81">
        <v>0.69641821681223037</v>
      </c>
      <c r="GL7678" s="81">
        <v>572.41742999999997</v>
      </c>
      <c r="GM7678" s="81">
        <v>2020</v>
      </c>
      <c r="GN7678" s="81" t="s">
        <v>173</v>
      </c>
      <c r="GO7678" s="81">
        <v>1.1148832299820636E-2</v>
      </c>
      <c r="GP7678" s="81">
        <v>10</v>
      </c>
      <c r="GQ7678" s="81">
        <v>0</v>
      </c>
      <c r="GR7678" s="81" t="s">
        <v>448</v>
      </c>
      <c r="GS7678" s="81">
        <v>1.1148832299820636E-2</v>
      </c>
      <c r="GT7678" s="81">
        <v>7.7642499097796847E-3</v>
      </c>
      <c r="GU7678" s="81">
        <v>0</v>
      </c>
      <c r="GV7678" s="81">
        <v>0</v>
      </c>
      <c r="GW7678" s="81">
        <v>0</v>
      </c>
      <c r="GX7678" s="81">
        <v>0</v>
      </c>
      <c r="GY7678" s="81">
        <v>0</v>
      </c>
      <c r="GZ7678" s="81">
        <v>0</v>
      </c>
    </row>
    <row r="7679" spans="98:208" x14ac:dyDescent="0.25">
      <c r="CT7679" s="81" t="s">
        <v>155</v>
      </c>
      <c r="CU7679" s="81" t="s">
        <v>510</v>
      </c>
      <c r="CV7679" s="81" t="s">
        <v>458</v>
      </c>
      <c r="CW7679" s="81">
        <v>2026</v>
      </c>
      <c r="CX7679" s="81">
        <v>0</v>
      </c>
      <c r="CY7679" s="81">
        <v>0</v>
      </c>
      <c r="CZ7679" s="81">
        <v>0</v>
      </c>
      <c r="DA7679" s="81">
        <v>0</v>
      </c>
      <c r="DB7679" s="81">
        <v>9129.7460702365042</v>
      </c>
      <c r="DC7679" s="81">
        <v>233.23007680790619</v>
      </c>
      <c r="DD7679" s="81">
        <v>8896.5159934284911</v>
      </c>
      <c r="DE7679" s="81">
        <v>0</v>
      </c>
      <c r="DF7679" s="81">
        <v>2.6002430136056325</v>
      </c>
      <c r="DG7679" s="81">
        <v>2.6002430136056325</v>
      </c>
      <c r="DH7679" s="81">
        <v>2.6002430136056325</v>
      </c>
      <c r="DI7679" s="81">
        <v>2.6002430136056325</v>
      </c>
      <c r="DJ7679" s="81">
        <v>3.0438210318285941E-7</v>
      </c>
      <c r="DL7679" s="81">
        <v>0</v>
      </c>
      <c r="DM7679" s="81">
        <v>7.914674372678189E-7</v>
      </c>
      <c r="DN7679" s="81">
        <v>7.914674372678189E-7</v>
      </c>
      <c r="DO7679" s="81">
        <v>0</v>
      </c>
      <c r="DP7679" s="81">
        <v>7.914674372678189E-7</v>
      </c>
      <c r="DQ7679" s="81">
        <v>7.914674372678189E-7</v>
      </c>
      <c r="DR7679" s="81">
        <v>0</v>
      </c>
      <c r="DS7679" s="81">
        <v>7.914674372678189E-7</v>
      </c>
      <c r="DT7679" s="81">
        <v>7.914674372678189E-7</v>
      </c>
      <c r="DU7679" s="81">
        <v>0</v>
      </c>
      <c r="DV7679" s="81">
        <v>7.914674372678189E-7</v>
      </c>
      <c r="DW7679" s="81">
        <v>7.914674372678189E-7</v>
      </c>
      <c r="GE7679" s="81" t="s">
        <v>449</v>
      </c>
      <c r="GF7679" s="81" t="s">
        <v>155</v>
      </c>
      <c r="GG7679" s="81" t="s">
        <v>489</v>
      </c>
      <c r="GH7679" s="81" t="s">
        <v>453</v>
      </c>
      <c r="GI7679" s="81">
        <v>2020</v>
      </c>
      <c r="GJ7679" s="81" t="s">
        <v>201</v>
      </c>
      <c r="GK7679" s="81">
        <v>3.6425060683954312E-2</v>
      </c>
      <c r="GL7679" s="81">
        <v>572.41742999999997</v>
      </c>
      <c r="GM7679" s="81">
        <v>2020</v>
      </c>
      <c r="GN7679" s="81" t="s">
        <v>173</v>
      </c>
      <c r="GO7679" s="81">
        <v>1.1148832299820636E-2</v>
      </c>
      <c r="GP7679" s="81">
        <v>10</v>
      </c>
      <c r="GQ7679" s="81">
        <v>0</v>
      </c>
      <c r="GR7679" s="81" t="s">
        <v>448</v>
      </c>
      <c r="GS7679" s="81">
        <v>1.1148832299820636E-2</v>
      </c>
      <c r="GT7679" s="81">
        <v>4.060968930761966E-4</v>
      </c>
      <c r="GU7679" s="81">
        <v>0</v>
      </c>
      <c r="GV7679" s="81">
        <v>0</v>
      </c>
      <c r="GW7679" s="81">
        <v>0</v>
      </c>
      <c r="GX7679" s="81">
        <v>0</v>
      </c>
      <c r="GY7679" s="81">
        <v>0</v>
      </c>
      <c r="GZ7679" s="81">
        <v>0</v>
      </c>
    </row>
    <row r="7680" spans="98:208" x14ac:dyDescent="0.25">
      <c r="CT7680" s="81" t="s">
        <v>155</v>
      </c>
      <c r="CU7680" s="81" t="s">
        <v>510</v>
      </c>
      <c r="CV7680" s="81" t="s">
        <v>458</v>
      </c>
      <c r="CW7680" s="81">
        <v>2027</v>
      </c>
      <c r="CX7680" s="81">
        <v>0</v>
      </c>
      <c r="CY7680" s="81">
        <v>0</v>
      </c>
      <c r="CZ7680" s="81">
        <v>0</v>
      </c>
      <c r="DA7680" s="81">
        <v>0</v>
      </c>
      <c r="DB7680" s="81">
        <v>9129.7460702365042</v>
      </c>
      <c r="DC7680" s="81">
        <v>233.23007680790619</v>
      </c>
      <c r="DD7680" s="81">
        <v>8896.5159934284911</v>
      </c>
      <c r="DE7680" s="81">
        <v>0</v>
      </c>
      <c r="DF7680" s="81">
        <v>2.6002430136056325</v>
      </c>
      <c r="DG7680" s="81">
        <v>2.6002430136056325</v>
      </c>
      <c r="DH7680" s="81">
        <v>2.6002430136056325</v>
      </c>
      <c r="DI7680" s="81">
        <v>2.6002430136056325</v>
      </c>
      <c r="DJ7680" s="81">
        <v>3.0438210318285941E-7</v>
      </c>
      <c r="DL7680" s="81">
        <v>0</v>
      </c>
      <c r="DM7680" s="81">
        <v>7.914674372678189E-7</v>
      </c>
      <c r="DN7680" s="81">
        <v>7.914674372678189E-7</v>
      </c>
      <c r="DO7680" s="81">
        <v>0</v>
      </c>
      <c r="DP7680" s="81">
        <v>7.914674372678189E-7</v>
      </c>
      <c r="DQ7680" s="81">
        <v>7.914674372678189E-7</v>
      </c>
      <c r="DR7680" s="81">
        <v>0</v>
      </c>
      <c r="DS7680" s="81">
        <v>7.914674372678189E-7</v>
      </c>
      <c r="DT7680" s="81">
        <v>7.914674372678189E-7</v>
      </c>
      <c r="DU7680" s="81">
        <v>0</v>
      </c>
      <c r="DV7680" s="81">
        <v>7.914674372678189E-7</v>
      </c>
      <c r="DW7680" s="81">
        <v>7.914674372678189E-7</v>
      </c>
      <c r="GE7680" s="81" t="s">
        <v>449</v>
      </c>
      <c r="GF7680" s="81" t="s">
        <v>155</v>
      </c>
      <c r="GG7680" s="81" t="s">
        <v>489</v>
      </c>
      <c r="GH7680" s="81" t="s">
        <v>454</v>
      </c>
      <c r="GI7680" s="81">
        <v>2020</v>
      </c>
      <c r="GJ7680" s="81" t="s">
        <v>201</v>
      </c>
      <c r="GK7680" s="81">
        <v>409.22373582044048</v>
      </c>
      <c r="GL7680" s="81">
        <v>572.41742999999997</v>
      </c>
      <c r="GM7680" s="81">
        <v>2020</v>
      </c>
      <c r="GN7680" s="81" t="s">
        <v>173</v>
      </c>
      <c r="GO7680" s="81">
        <v>1.1148832299820636E-2</v>
      </c>
      <c r="GP7680" s="81">
        <v>10</v>
      </c>
      <c r="GQ7680" s="81">
        <v>0</v>
      </c>
      <c r="GR7680" s="81" t="s">
        <v>448</v>
      </c>
      <c r="GS7680" s="81">
        <v>1.1148832299820636E-2</v>
      </c>
      <c r="GT7680" s="81">
        <v>4.5623668037681941</v>
      </c>
      <c r="GU7680" s="81">
        <v>0</v>
      </c>
      <c r="GV7680" s="81">
        <v>0</v>
      </c>
      <c r="GW7680" s="81">
        <v>0</v>
      </c>
      <c r="GX7680" s="81">
        <v>0</v>
      </c>
      <c r="GY7680" s="81">
        <v>0</v>
      </c>
      <c r="GZ7680" s="81">
        <v>0</v>
      </c>
    </row>
    <row r="7681" spans="98:208" x14ac:dyDescent="0.25">
      <c r="CT7681" s="81" t="s">
        <v>155</v>
      </c>
      <c r="CU7681" s="81" t="s">
        <v>510</v>
      </c>
      <c r="CV7681" s="81" t="s">
        <v>458</v>
      </c>
      <c r="CW7681" s="81">
        <v>2028</v>
      </c>
      <c r="CX7681" s="81">
        <v>0</v>
      </c>
      <c r="CY7681" s="81">
        <v>0</v>
      </c>
      <c r="CZ7681" s="81">
        <v>0</v>
      </c>
      <c r="DA7681" s="81">
        <v>0</v>
      </c>
      <c r="DB7681" s="81">
        <v>9534.9220877093667</v>
      </c>
      <c r="DC7681" s="81">
        <v>247.27299216494239</v>
      </c>
      <c r="DD7681" s="81">
        <v>9287.6490955444242</v>
      </c>
      <c r="DE7681" s="81">
        <v>0</v>
      </c>
      <c r="DF7681" s="81">
        <v>2.756805121921805</v>
      </c>
      <c r="DG7681" s="81">
        <v>2.756805121921805</v>
      </c>
      <c r="DH7681" s="81">
        <v>2.756805121921805</v>
      </c>
      <c r="DI7681" s="81">
        <v>2.756805121921805</v>
      </c>
      <c r="DJ7681" s="81">
        <v>3.0438210318285941E-7</v>
      </c>
      <c r="DL7681" s="81">
        <v>0</v>
      </c>
      <c r="DM7681" s="81">
        <v>8.3912214107583814E-7</v>
      </c>
      <c r="DN7681" s="81">
        <v>8.3912214107583814E-7</v>
      </c>
      <c r="DO7681" s="81">
        <v>0</v>
      </c>
      <c r="DP7681" s="81">
        <v>8.3912214107583814E-7</v>
      </c>
      <c r="DQ7681" s="81">
        <v>8.3912214107583814E-7</v>
      </c>
      <c r="DR7681" s="81">
        <v>0</v>
      </c>
      <c r="DS7681" s="81">
        <v>8.3912214107583814E-7</v>
      </c>
      <c r="DT7681" s="81">
        <v>8.3912214107583814E-7</v>
      </c>
      <c r="DU7681" s="81">
        <v>0</v>
      </c>
      <c r="DV7681" s="81">
        <v>8.3912214107583814E-7</v>
      </c>
      <c r="DW7681" s="81">
        <v>8.3912214107583814E-7</v>
      </c>
      <c r="GE7681" s="81" t="s">
        <v>449</v>
      </c>
      <c r="GF7681" s="81" t="s">
        <v>155</v>
      </c>
      <c r="GG7681" s="81" t="s">
        <v>489</v>
      </c>
      <c r="GH7681" s="81" t="s">
        <v>455</v>
      </c>
      <c r="GI7681" s="81">
        <v>2020</v>
      </c>
      <c r="GJ7681" s="81" t="s">
        <v>201</v>
      </c>
      <c r="GK7681" s="81">
        <v>409.22373582043161</v>
      </c>
      <c r="GL7681" s="81">
        <v>572.41742999999997</v>
      </c>
      <c r="GM7681" s="81">
        <v>2020</v>
      </c>
      <c r="GN7681" s="81" t="s">
        <v>173</v>
      </c>
      <c r="GO7681" s="81">
        <v>1.1148832299820636E-2</v>
      </c>
      <c r="GP7681" s="81">
        <v>10</v>
      </c>
      <c r="GQ7681" s="81">
        <v>0</v>
      </c>
      <c r="GR7681" s="81" t="s">
        <v>448</v>
      </c>
      <c r="GS7681" s="81">
        <v>1.1148832299820636E-2</v>
      </c>
      <c r="GT7681" s="81">
        <v>4.5623668037680947</v>
      </c>
      <c r="GU7681" s="81">
        <v>0</v>
      </c>
      <c r="GV7681" s="81">
        <v>0</v>
      </c>
      <c r="GW7681" s="81">
        <v>0</v>
      </c>
      <c r="GX7681" s="81">
        <v>0</v>
      </c>
      <c r="GY7681" s="81">
        <v>0</v>
      </c>
      <c r="GZ7681" s="81">
        <v>0</v>
      </c>
    </row>
    <row r="7682" spans="98:208" x14ac:dyDescent="0.25">
      <c r="CT7682" s="81" t="s">
        <v>155</v>
      </c>
      <c r="CU7682" s="81" t="s">
        <v>510</v>
      </c>
      <c r="CV7682" s="81" t="s">
        <v>458</v>
      </c>
      <c r="CW7682" s="81">
        <v>2029</v>
      </c>
      <c r="CX7682" s="81">
        <v>0</v>
      </c>
      <c r="CY7682" s="81">
        <v>0</v>
      </c>
      <c r="CZ7682" s="81">
        <v>0</v>
      </c>
      <c r="DA7682" s="81">
        <v>0</v>
      </c>
      <c r="DB7682" s="81">
        <v>9534.9220877093667</v>
      </c>
      <c r="DC7682" s="81">
        <v>247.27299216494239</v>
      </c>
      <c r="DD7682" s="81">
        <v>9287.6490955444242</v>
      </c>
      <c r="DE7682" s="81">
        <v>0</v>
      </c>
      <c r="DF7682" s="81">
        <v>2.756805121921805</v>
      </c>
      <c r="DG7682" s="81">
        <v>2.756805121921805</v>
      </c>
      <c r="DH7682" s="81">
        <v>2.756805121921805</v>
      </c>
      <c r="DI7682" s="81">
        <v>2.756805121921805</v>
      </c>
      <c r="DJ7682" s="81">
        <v>3.0438210318285941E-7</v>
      </c>
      <c r="DL7682" s="81">
        <v>0</v>
      </c>
      <c r="DM7682" s="81">
        <v>8.3912214107583814E-7</v>
      </c>
      <c r="DN7682" s="81">
        <v>8.3912214107583814E-7</v>
      </c>
      <c r="DO7682" s="81">
        <v>0</v>
      </c>
      <c r="DP7682" s="81">
        <v>8.3912214107583814E-7</v>
      </c>
      <c r="DQ7682" s="81">
        <v>8.3912214107583814E-7</v>
      </c>
      <c r="DR7682" s="81">
        <v>0</v>
      </c>
      <c r="DS7682" s="81">
        <v>8.3912214107583814E-7</v>
      </c>
      <c r="DT7682" s="81">
        <v>8.3912214107583814E-7</v>
      </c>
      <c r="DU7682" s="81">
        <v>0</v>
      </c>
      <c r="DV7682" s="81">
        <v>8.3912214107583814E-7</v>
      </c>
      <c r="DW7682" s="81">
        <v>8.3912214107583814E-7</v>
      </c>
      <c r="GE7682" s="81" t="s">
        <v>449</v>
      </c>
      <c r="GF7682" s="81" t="s">
        <v>155</v>
      </c>
      <c r="GG7682" s="81" t="s">
        <v>490</v>
      </c>
      <c r="GH7682" s="81" t="s">
        <v>457</v>
      </c>
      <c r="GI7682" s="81">
        <v>2020</v>
      </c>
      <c r="GJ7682" s="81" t="s">
        <v>201</v>
      </c>
      <c r="GK7682" s="81">
        <v>222.22942162790329</v>
      </c>
      <c r="GL7682" s="81">
        <v>334.86425300000002</v>
      </c>
      <c r="GM7682" s="81">
        <v>2020</v>
      </c>
      <c r="GN7682" s="81" t="s">
        <v>173</v>
      </c>
      <c r="GO7682" s="81">
        <v>1.1148832299820636E-2</v>
      </c>
      <c r="GP7682" s="81">
        <v>10</v>
      </c>
      <c r="GQ7682" s="81">
        <v>0</v>
      </c>
      <c r="GR7682" s="81" t="s">
        <v>448</v>
      </c>
      <c r="GS7682" s="81">
        <v>1.1148832299820636E-2</v>
      </c>
      <c r="GT7682" s="81">
        <v>2.4775985538156271</v>
      </c>
      <c r="GU7682" s="81">
        <v>0</v>
      </c>
      <c r="GV7682" s="81">
        <v>0</v>
      </c>
      <c r="GW7682" s="81">
        <v>0</v>
      </c>
      <c r="GX7682" s="81">
        <v>0</v>
      </c>
      <c r="GY7682" s="81">
        <v>0</v>
      </c>
      <c r="GZ7682" s="81">
        <v>0</v>
      </c>
    </row>
    <row r="7683" spans="98:208" x14ac:dyDescent="0.25">
      <c r="CT7683" s="81" t="s">
        <v>155</v>
      </c>
      <c r="CU7683" s="81" t="s">
        <v>510</v>
      </c>
      <c r="CV7683" s="81" t="s">
        <v>458</v>
      </c>
      <c r="CW7683" s="81">
        <v>2030</v>
      </c>
      <c r="CX7683" s="81">
        <v>0</v>
      </c>
      <c r="CY7683" s="81">
        <v>0</v>
      </c>
      <c r="CZ7683" s="81">
        <v>0</v>
      </c>
      <c r="DA7683" s="81">
        <v>0</v>
      </c>
      <c r="DB7683" s="81">
        <v>9534.9220877093667</v>
      </c>
      <c r="DC7683" s="81">
        <v>247.27299216494239</v>
      </c>
      <c r="DD7683" s="81">
        <v>9287.6490955444242</v>
      </c>
      <c r="DE7683" s="81">
        <v>0</v>
      </c>
      <c r="DF7683" s="81">
        <v>0</v>
      </c>
      <c r="DG7683" s="81">
        <v>2.756805121921805</v>
      </c>
      <c r="DH7683" s="81">
        <v>2.756805121921805</v>
      </c>
      <c r="DI7683" s="81">
        <v>2.756805121921805</v>
      </c>
      <c r="DJ7683" s="81">
        <v>3.0438210318285941E-7</v>
      </c>
      <c r="DL7683" s="81">
        <v>0</v>
      </c>
      <c r="DM7683" s="81">
        <v>0</v>
      </c>
      <c r="DN7683" s="81">
        <v>0</v>
      </c>
      <c r="DO7683" s="81">
        <v>0</v>
      </c>
      <c r="DP7683" s="81">
        <v>8.3912214107583814E-7</v>
      </c>
      <c r="DQ7683" s="81">
        <v>8.3912214107583814E-7</v>
      </c>
      <c r="DR7683" s="81">
        <v>0</v>
      </c>
      <c r="DS7683" s="81">
        <v>8.3912214107583814E-7</v>
      </c>
      <c r="DT7683" s="81">
        <v>8.3912214107583814E-7</v>
      </c>
      <c r="DU7683" s="81">
        <v>0</v>
      </c>
      <c r="DV7683" s="81">
        <v>8.3912214107583814E-7</v>
      </c>
      <c r="DW7683" s="81">
        <v>8.3912214107583814E-7</v>
      </c>
      <c r="GE7683" s="81" t="s">
        <v>449</v>
      </c>
      <c r="GF7683" s="81" t="s">
        <v>155</v>
      </c>
      <c r="GG7683" s="81" t="s">
        <v>490</v>
      </c>
      <c r="GH7683" s="81" t="s">
        <v>458</v>
      </c>
      <c r="GI7683" s="81">
        <v>2020</v>
      </c>
      <c r="GJ7683" s="81" t="s">
        <v>201</v>
      </c>
      <c r="GK7683" s="81">
        <v>222.22942162790281</v>
      </c>
      <c r="GL7683" s="81">
        <v>334.86425300000002</v>
      </c>
      <c r="GM7683" s="81">
        <v>2020</v>
      </c>
      <c r="GN7683" s="81" t="s">
        <v>173</v>
      </c>
      <c r="GO7683" s="81">
        <v>1.1148832299820636E-2</v>
      </c>
      <c r="GP7683" s="81">
        <v>10</v>
      </c>
      <c r="GQ7683" s="81">
        <v>0</v>
      </c>
      <c r="GR7683" s="81" t="s">
        <v>448</v>
      </c>
      <c r="GS7683" s="81">
        <v>1.1148832299820636E-2</v>
      </c>
      <c r="GT7683" s="81">
        <v>2.4775985538156213</v>
      </c>
      <c r="GU7683" s="81">
        <v>0</v>
      </c>
      <c r="GV7683" s="81">
        <v>0</v>
      </c>
      <c r="GW7683" s="81">
        <v>0</v>
      </c>
      <c r="GX7683" s="81">
        <v>0</v>
      </c>
      <c r="GY7683" s="81">
        <v>0</v>
      </c>
      <c r="GZ7683" s="81">
        <v>0</v>
      </c>
    </row>
    <row r="7684" spans="98:208" x14ac:dyDescent="0.25">
      <c r="CT7684" s="81" t="s">
        <v>155</v>
      </c>
      <c r="CU7684" s="81" t="s">
        <v>510</v>
      </c>
      <c r="CV7684" s="81" t="s">
        <v>458</v>
      </c>
      <c r="CW7684" s="81">
        <v>2031</v>
      </c>
      <c r="CX7684" s="81">
        <v>0</v>
      </c>
      <c r="CY7684" s="81">
        <v>0</v>
      </c>
      <c r="CZ7684" s="81">
        <v>0</v>
      </c>
      <c r="DA7684" s="81">
        <v>0</v>
      </c>
      <c r="DB7684" s="81">
        <v>9534.9220877093667</v>
      </c>
      <c r="DC7684" s="81">
        <v>247.27299216494239</v>
      </c>
      <c r="DD7684" s="81">
        <v>9287.6490955444242</v>
      </c>
      <c r="DE7684" s="81">
        <v>0</v>
      </c>
      <c r="DF7684" s="81">
        <v>0</v>
      </c>
      <c r="DG7684" s="81">
        <v>0</v>
      </c>
      <c r="DH7684" s="81">
        <v>2.756805121921805</v>
      </c>
      <c r="DI7684" s="81">
        <v>2.756805121921805</v>
      </c>
      <c r="DJ7684" s="81">
        <v>3.0438210318285941E-7</v>
      </c>
      <c r="DL7684" s="81">
        <v>0</v>
      </c>
      <c r="DM7684" s="81">
        <v>0</v>
      </c>
      <c r="DN7684" s="81">
        <v>0</v>
      </c>
      <c r="DO7684" s="81">
        <v>0</v>
      </c>
      <c r="DP7684" s="81">
        <v>0</v>
      </c>
      <c r="DQ7684" s="81">
        <v>0</v>
      </c>
      <c r="DR7684" s="81">
        <v>0</v>
      </c>
      <c r="DS7684" s="81">
        <v>8.3912214107583814E-7</v>
      </c>
      <c r="DT7684" s="81">
        <v>8.3912214107583814E-7</v>
      </c>
      <c r="DU7684" s="81">
        <v>0</v>
      </c>
      <c r="DV7684" s="81">
        <v>8.3912214107583814E-7</v>
      </c>
      <c r="DW7684" s="81">
        <v>8.3912214107583814E-7</v>
      </c>
      <c r="GE7684" s="81" t="s">
        <v>449</v>
      </c>
      <c r="GF7684" s="81" t="s">
        <v>155</v>
      </c>
      <c r="GG7684" s="81" t="s">
        <v>490</v>
      </c>
      <c r="GH7684" s="81" t="s">
        <v>459</v>
      </c>
      <c r="GI7684" s="81">
        <v>2020</v>
      </c>
      <c r="GJ7684" s="81" t="s">
        <v>201</v>
      </c>
      <c r="GK7684" s="81">
        <v>0.69641821681223448</v>
      </c>
      <c r="GL7684" s="81">
        <v>334.86425300000002</v>
      </c>
      <c r="GM7684" s="81">
        <v>2020</v>
      </c>
      <c r="GN7684" s="81" t="s">
        <v>173</v>
      </c>
      <c r="GO7684" s="81">
        <v>1.1148832299820636E-2</v>
      </c>
      <c r="GP7684" s="81">
        <v>10</v>
      </c>
      <c r="GQ7684" s="81">
        <v>0</v>
      </c>
      <c r="GR7684" s="81" t="s">
        <v>448</v>
      </c>
      <c r="GS7684" s="81">
        <v>1.1148832299820636E-2</v>
      </c>
      <c r="GT7684" s="81">
        <v>7.7642499097797307E-3</v>
      </c>
      <c r="GU7684" s="81">
        <v>0</v>
      </c>
      <c r="GV7684" s="81">
        <v>0</v>
      </c>
      <c r="GW7684" s="81">
        <v>0</v>
      </c>
      <c r="GX7684" s="81">
        <v>0</v>
      </c>
      <c r="GY7684" s="81">
        <v>0</v>
      </c>
      <c r="GZ7684" s="81">
        <v>0</v>
      </c>
    </row>
    <row r="7685" spans="98:208" x14ac:dyDescent="0.25">
      <c r="CT7685" s="81" t="s">
        <v>155</v>
      </c>
      <c r="CU7685" s="81" t="s">
        <v>510</v>
      </c>
      <c r="CV7685" s="81" t="s">
        <v>458</v>
      </c>
      <c r="CW7685" s="81">
        <v>2032</v>
      </c>
      <c r="CX7685" s="81">
        <v>0</v>
      </c>
      <c r="CY7685" s="81">
        <v>0</v>
      </c>
      <c r="CZ7685" s="81">
        <v>0</v>
      </c>
      <c r="DA7685" s="81">
        <v>0</v>
      </c>
      <c r="DB7685" s="81">
        <v>9534.9220877093667</v>
      </c>
      <c r="DC7685" s="81">
        <v>247.27299216494239</v>
      </c>
      <c r="DD7685" s="81">
        <v>9287.6490955444242</v>
      </c>
      <c r="DE7685" s="81">
        <v>0</v>
      </c>
      <c r="DF7685" s="81">
        <v>0</v>
      </c>
      <c r="DG7685" s="81">
        <v>0</v>
      </c>
      <c r="DH7685" s="81">
        <v>0</v>
      </c>
      <c r="DI7685" s="81">
        <v>2.756805121921805</v>
      </c>
      <c r="DJ7685" s="81">
        <v>3.0438210318285941E-7</v>
      </c>
      <c r="DL7685" s="81">
        <v>0</v>
      </c>
      <c r="DM7685" s="81">
        <v>0</v>
      </c>
      <c r="DN7685" s="81">
        <v>0</v>
      </c>
      <c r="DO7685" s="81">
        <v>0</v>
      </c>
      <c r="DP7685" s="81">
        <v>0</v>
      </c>
      <c r="DQ7685" s="81">
        <v>0</v>
      </c>
      <c r="DR7685" s="81">
        <v>0</v>
      </c>
      <c r="DS7685" s="81">
        <v>0</v>
      </c>
      <c r="DT7685" s="81">
        <v>0</v>
      </c>
      <c r="DU7685" s="81">
        <v>0</v>
      </c>
      <c r="DV7685" s="81">
        <v>8.3912214107583814E-7</v>
      </c>
      <c r="DW7685" s="81">
        <v>8.3912214107583814E-7</v>
      </c>
      <c r="GE7685" s="81" t="s">
        <v>449</v>
      </c>
      <c r="GF7685" s="81" t="s">
        <v>155</v>
      </c>
      <c r="GG7685" s="81" t="s">
        <v>490</v>
      </c>
      <c r="GH7685" s="81" t="s">
        <v>460</v>
      </c>
      <c r="GI7685" s="81">
        <v>2020</v>
      </c>
      <c r="GJ7685" s="81" t="s">
        <v>201</v>
      </c>
      <c r="GK7685" s="81">
        <v>3.6425060683954479E-2</v>
      </c>
      <c r="GL7685" s="81">
        <v>334.86425300000002</v>
      </c>
      <c r="GM7685" s="81">
        <v>2020</v>
      </c>
      <c r="GN7685" s="81" t="s">
        <v>173</v>
      </c>
      <c r="GO7685" s="81">
        <v>1.1148832299820636E-2</v>
      </c>
      <c r="GP7685" s="81">
        <v>10</v>
      </c>
      <c r="GQ7685" s="81">
        <v>0</v>
      </c>
      <c r="GR7685" s="81" t="s">
        <v>448</v>
      </c>
      <c r="GS7685" s="81">
        <v>1.1148832299820636E-2</v>
      </c>
      <c r="GT7685" s="81">
        <v>4.0609689307619844E-4</v>
      </c>
      <c r="GU7685" s="81">
        <v>0</v>
      </c>
      <c r="GV7685" s="81">
        <v>0</v>
      </c>
      <c r="GW7685" s="81">
        <v>0</v>
      </c>
      <c r="GX7685" s="81">
        <v>0</v>
      </c>
      <c r="GY7685" s="81">
        <v>0</v>
      </c>
      <c r="GZ7685" s="81">
        <v>0</v>
      </c>
    </row>
    <row r="7686" spans="98:208" x14ac:dyDescent="0.25">
      <c r="CT7686" s="81" t="s">
        <v>155</v>
      </c>
      <c r="CU7686" s="81" t="s">
        <v>510</v>
      </c>
      <c r="CV7686" s="81" t="s">
        <v>459</v>
      </c>
      <c r="CW7686" s="81">
        <v>2020</v>
      </c>
      <c r="CX7686" s="81">
        <v>0</v>
      </c>
      <c r="CY7686" s="81">
        <v>0</v>
      </c>
      <c r="CZ7686" s="81">
        <v>0</v>
      </c>
      <c r="DA7686" s="81">
        <v>0</v>
      </c>
      <c r="DB7686" s="81">
        <v>5.2405583313015391</v>
      </c>
      <c r="DC7686" s="81">
        <v>0.69641821681223248</v>
      </c>
      <c r="DD7686" s="81">
        <v>2.9419641522810158</v>
      </c>
      <c r="DE7686" s="81">
        <v>1.6021759622082901</v>
      </c>
      <c r="DF7686" s="81">
        <v>7.7642499097797081E-3</v>
      </c>
      <c r="DG7686" s="81">
        <v>0</v>
      </c>
      <c r="DH7686" s="81">
        <v>0</v>
      </c>
      <c r="DI7686" s="81">
        <v>0</v>
      </c>
      <c r="DJ7686" s="81">
        <v>2.7394389252975221E-6</v>
      </c>
      <c r="DL7686" s="81">
        <v>0</v>
      </c>
      <c r="DM7686" s="81">
        <v>2.1269688428588306E-8</v>
      </c>
      <c r="DN7686" s="81">
        <v>2.1269688428588306E-8</v>
      </c>
      <c r="DO7686" s="81">
        <v>0</v>
      </c>
      <c r="DP7686" s="81">
        <v>0</v>
      </c>
      <c r="DQ7686" s="81">
        <v>0</v>
      </c>
      <c r="DR7686" s="81">
        <v>0</v>
      </c>
      <c r="DS7686" s="81">
        <v>0</v>
      </c>
      <c r="DT7686" s="81">
        <v>0</v>
      </c>
      <c r="DU7686" s="81">
        <v>0</v>
      </c>
      <c r="DV7686" s="81">
        <v>0</v>
      </c>
      <c r="DW7686" s="81">
        <v>0</v>
      </c>
      <c r="GE7686" s="81" t="s">
        <v>449</v>
      </c>
      <c r="GF7686" s="81" t="s">
        <v>155</v>
      </c>
      <c r="GG7686" s="81" t="s">
        <v>490</v>
      </c>
      <c r="GH7686" s="81" t="s">
        <v>461</v>
      </c>
      <c r="GI7686" s="81">
        <v>2020</v>
      </c>
      <c r="GJ7686" s="81" t="s">
        <v>201</v>
      </c>
      <c r="GK7686" s="81">
        <v>222.22942162783781</v>
      </c>
      <c r="GL7686" s="81">
        <v>334.86425300000002</v>
      </c>
      <c r="GM7686" s="81">
        <v>2020</v>
      </c>
      <c r="GN7686" s="81" t="s">
        <v>173</v>
      </c>
      <c r="GO7686" s="81">
        <v>1.1148832299820636E-2</v>
      </c>
      <c r="GP7686" s="81">
        <v>10</v>
      </c>
      <c r="GQ7686" s="81">
        <v>0</v>
      </c>
      <c r="GR7686" s="81" t="s">
        <v>448</v>
      </c>
      <c r="GS7686" s="81">
        <v>1.1148832299820636E-2</v>
      </c>
      <c r="GT7686" s="81">
        <v>2.477598553814897</v>
      </c>
      <c r="GU7686" s="81">
        <v>0</v>
      </c>
      <c r="GV7686" s="81">
        <v>0</v>
      </c>
      <c r="GW7686" s="81">
        <v>0</v>
      </c>
      <c r="GX7686" s="81">
        <v>0</v>
      </c>
      <c r="GY7686" s="81">
        <v>0</v>
      </c>
      <c r="GZ7686" s="81">
        <v>0</v>
      </c>
    </row>
    <row r="7687" spans="98:208" x14ac:dyDescent="0.25">
      <c r="CT7687" s="81" t="s">
        <v>155</v>
      </c>
      <c r="CU7687" s="81" t="s">
        <v>510</v>
      </c>
      <c r="CV7687" s="81" t="s">
        <v>459</v>
      </c>
      <c r="CW7687" s="81">
        <v>2021</v>
      </c>
      <c r="CX7687" s="81">
        <v>0</v>
      </c>
      <c r="CY7687" s="81">
        <v>0</v>
      </c>
      <c r="CZ7687" s="81">
        <v>0</v>
      </c>
      <c r="DA7687" s="81">
        <v>0</v>
      </c>
      <c r="DB7687" s="81">
        <v>5.2405583313015391</v>
      </c>
      <c r="DC7687" s="81">
        <v>0.69641821681223248</v>
      </c>
      <c r="DD7687" s="81">
        <v>2.9419641522810158</v>
      </c>
      <c r="DE7687" s="81">
        <v>1.6021759622082901</v>
      </c>
      <c r="DF7687" s="81">
        <v>7.7642499097797081E-3</v>
      </c>
      <c r="DG7687" s="81">
        <v>7.7642499097797081E-3</v>
      </c>
      <c r="DH7687" s="81">
        <v>0</v>
      </c>
      <c r="DI7687" s="81">
        <v>0</v>
      </c>
      <c r="DJ7687" s="81">
        <v>2.7394389252975221E-6</v>
      </c>
      <c r="DL7687" s="81">
        <v>0</v>
      </c>
      <c r="DM7687" s="81">
        <v>2.1269688428588306E-8</v>
      </c>
      <c r="DN7687" s="81">
        <v>2.1269688428588306E-8</v>
      </c>
      <c r="DO7687" s="81">
        <v>0</v>
      </c>
      <c r="DP7687" s="81">
        <v>2.1269688428588306E-8</v>
      </c>
      <c r="DQ7687" s="81">
        <v>2.1269688428588306E-8</v>
      </c>
      <c r="DR7687" s="81">
        <v>0</v>
      </c>
      <c r="DS7687" s="81">
        <v>0</v>
      </c>
      <c r="DT7687" s="81">
        <v>0</v>
      </c>
      <c r="DU7687" s="81">
        <v>0</v>
      </c>
      <c r="DV7687" s="81">
        <v>0</v>
      </c>
      <c r="DW7687" s="81">
        <v>0</v>
      </c>
      <c r="GE7687" s="81" t="s">
        <v>449</v>
      </c>
      <c r="GF7687" s="81" t="s">
        <v>155</v>
      </c>
      <c r="GG7687" s="81" t="s">
        <v>490</v>
      </c>
      <c r="GH7687" s="81" t="s">
        <v>451</v>
      </c>
      <c r="GI7687" s="81">
        <v>2020</v>
      </c>
      <c r="GJ7687" s="81" t="s">
        <v>201</v>
      </c>
      <c r="GK7687" s="81">
        <v>222.22942162783789</v>
      </c>
      <c r="GL7687" s="81">
        <v>334.86425300000002</v>
      </c>
      <c r="GM7687" s="81">
        <v>2020</v>
      </c>
      <c r="GN7687" s="81" t="s">
        <v>173</v>
      </c>
      <c r="GO7687" s="81">
        <v>1.1148832299820636E-2</v>
      </c>
      <c r="GP7687" s="81">
        <v>10</v>
      </c>
      <c r="GQ7687" s="81">
        <v>0</v>
      </c>
      <c r="GR7687" s="81" t="s">
        <v>448</v>
      </c>
      <c r="GS7687" s="81">
        <v>1.1148832299820636E-2</v>
      </c>
      <c r="GT7687" s="81">
        <v>2.4775985538148979</v>
      </c>
      <c r="GU7687" s="81">
        <v>0</v>
      </c>
      <c r="GV7687" s="81">
        <v>0</v>
      </c>
      <c r="GW7687" s="81">
        <v>0</v>
      </c>
      <c r="GX7687" s="81">
        <v>0</v>
      </c>
      <c r="GY7687" s="81">
        <v>0</v>
      </c>
      <c r="GZ7687" s="81">
        <v>0</v>
      </c>
    </row>
    <row r="7688" spans="98:208" x14ac:dyDescent="0.25">
      <c r="CT7688" s="81" t="s">
        <v>155</v>
      </c>
      <c r="CU7688" s="81" t="s">
        <v>510</v>
      </c>
      <c r="CV7688" s="81" t="s">
        <v>459</v>
      </c>
      <c r="CW7688" s="81">
        <v>2022</v>
      </c>
      <c r="CX7688" s="81">
        <v>0</v>
      </c>
      <c r="CY7688" s="81">
        <v>0</v>
      </c>
      <c r="CZ7688" s="81">
        <v>0</v>
      </c>
      <c r="DA7688" s="81">
        <v>0</v>
      </c>
      <c r="DB7688" s="81">
        <v>5.2405583313015391</v>
      </c>
      <c r="DC7688" s="81">
        <v>0.69641821681223248</v>
      </c>
      <c r="DD7688" s="81">
        <v>2.9419641522810158</v>
      </c>
      <c r="DE7688" s="81">
        <v>1.6021759622082901</v>
      </c>
      <c r="DF7688" s="81">
        <v>7.7642499097797081E-3</v>
      </c>
      <c r="DG7688" s="81">
        <v>7.7642499097797081E-3</v>
      </c>
      <c r="DH7688" s="81">
        <v>7.7642499097797081E-3</v>
      </c>
      <c r="DI7688" s="81">
        <v>0</v>
      </c>
      <c r="DJ7688" s="81">
        <v>2.7394389252975221E-6</v>
      </c>
      <c r="DL7688" s="81">
        <v>0</v>
      </c>
      <c r="DM7688" s="81">
        <v>2.1269688428588306E-8</v>
      </c>
      <c r="DN7688" s="81">
        <v>2.1269688428588306E-8</v>
      </c>
      <c r="DO7688" s="81">
        <v>0</v>
      </c>
      <c r="DP7688" s="81">
        <v>2.1269688428588306E-8</v>
      </c>
      <c r="DQ7688" s="81">
        <v>2.1269688428588306E-8</v>
      </c>
      <c r="DR7688" s="81">
        <v>0</v>
      </c>
      <c r="DS7688" s="81">
        <v>2.1269688428588306E-8</v>
      </c>
      <c r="DT7688" s="81">
        <v>2.1269688428588306E-8</v>
      </c>
      <c r="DU7688" s="81">
        <v>0</v>
      </c>
      <c r="DV7688" s="81">
        <v>0</v>
      </c>
      <c r="DW7688" s="81">
        <v>0</v>
      </c>
      <c r="GE7688" s="81" t="s">
        <v>449</v>
      </c>
      <c r="GF7688" s="81" t="s">
        <v>155</v>
      </c>
      <c r="GG7688" s="81" t="s">
        <v>490</v>
      </c>
      <c r="GH7688" s="81" t="s">
        <v>452</v>
      </c>
      <c r="GI7688" s="81">
        <v>2020</v>
      </c>
      <c r="GJ7688" s="81" t="s">
        <v>201</v>
      </c>
      <c r="GK7688" s="81">
        <v>0.69641821681223692</v>
      </c>
      <c r="GL7688" s="81">
        <v>334.86425300000002</v>
      </c>
      <c r="GM7688" s="81">
        <v>2020</v>
      </c>
      <c r="GN7688" s="81" t="s">
        <v>173</v>
      </c>
      <c r="GO7688" s="81">
        <v>1.1148832299820636E-2</v>
      </c>
      <c r="GP7688" s="81">
        <v>10</v>
      </c>
      <c r="GQ7688" s="81">
        <v>0</v>
      </c>
      <c r="GR7688" s="81" t="s">
        <v>448</v>
      </c>
      <c r="GS7688" s="81">
        <v>1.1148832299820636E-2</v>
      </c>
      <c r="GT7688" s="81">
        <v>7.7642499097797576E-3</v>
      </c>
      <c r="GU7688" s="81">
        <v>0</v>
      </c>
      <c r="GV7688" s="81">
        <v>0</v>
      </c>
      <c r="GW7688" s="81">
        <v>0</v>
      </c>
      <c r="GX7688" s="81">
        <v>0</v>
      </c>
      <c r="GY7688" s="81">
        <v>0</v>
      </c>
      <c r="GZ7688" s="81">
        <v>0</v>
      </c>
    </row>
    <row r="7689" spans="98:208" x14ac:dyDescent="0.25">
      <c r="CT7689" s="81" t="s">
        <v>155</v>
      </c>
      <c r="CU7689" s="81" t="s">
        <v>510</v>
      </c>
      <c r="CV7689" s="81" t="s">
        <v>459</v>
      </c>
      <c r="CW7689" s="81">
        <v>2023</v>
      </c>
      <c r="CX7689" s="81">
        <v>0</v>
      </c>
      <c r="CY7689" s="81">
        <v>0</v>
      </c>
      <c r="CZ7689" s="81">
        <v>0</v>
      </c>
      <c r="DA7689" s="81">
        <v>0</v>
      </c>
      <c r="DB7689" s="81">
        <v>5.4750346070077667</v>
      </c>
      <c r="DC7689" s="81">
        <v>0.71896016785821382</v>
      </c>
      <c r="DD7689" s="81">
        <v>3.0714971986151038</v>
      </c>
      <c r="DE7689" s="81">
        <v>1.6845772405344479</v>
      </c>
      <c r="DF7689" s="81">
        <v>8.0155663417021197E-3</v>
      </c>
      <c r="DG7689" s="81">
        <v>8.0155663417021197E-3</v>
      </c>
      <c r="DH7689" s="81">
        <v>8.0155663417021197E-3</v>
      </c>
      <c r="DI7689" s="81">
        <v>8.0155663417021197E-3</v>
      </c>
      <c r="DJ7689" s="81">
        <v>2.7394389252975221E-6</v>
      </c>
      <c r="DL7689" s="81">
        <v>0</v>
      </c>
      <c r="DM7689" s="81">
        <v>2.1958154444763445E-8</v>
      </c>
      <c r="DN7689" s="81">
        <v>2.1958154444763445E-8</v>
      </c>
      <c r="DO7689" s="81">
        <v>0</v>
      </c>
      <c r="DP7689" s="81">
        <v>2.1958154444763445E-8</v>
      </c>
      <c r="DQ7689" s="81">
        <v>2.1958154444763445E-8</v>
      </c>
      <c r="DR7689" s="81">
        <v>0</v>
      </c>
      <c r="DS7689" s="81">
        <v>2.1958154444763445E-8</v>
      </c>
      <c r="DT7689" s="81">
        <v>2.1958154444763445E-8</v>
      </c>
      <c r="DU7689" s="81">
        <v>0</v>
      </c>
      <c r="DV7689" s="81">
        <v>2.1958154444763445E-8</v>
      </c>
      <c r="DW7689" s="81">
        <v>2.1958154444763445E-8</v>
      </c>
      <c r="GE7689" s="81" t="s">
        <v>449</v>
      </c>
      <c r="GF7689" s="81" t="s">
        <v>155</v>
      </c>
      <c r="GG7689" s="81" t="s">
        <v>490</v>
      </c>
      <c r="GH7689" s="81" t="s">
        <v>453</v>
      </c>
      <c r="GI7689" s="81">
        <v>2020</v>
      </c>
      <c r="GJ7689" s="81" t="s">
        <v>201</v>
      </c>
      <c r="GK7689" s="81">
        <v>3.642506068395443E-2</v>
      </c>
      <c r="GL7689" s="81">
        <v>334.86425300000002</v>
      </c>
      <c r="GM7689" s="81">
        <v>2020</v>
      </c>
      <c r="GN7689" s="81" t="s">
        <v>173</v>
      </c>
      <c r="GO7689" s="81">
        <v>1.1148832299820636E-2</v>
      </c>
      <c r="GP7689" s="81">
        <v>10</v>
      </c>
      <c r="GQ7689" s="81">
        <v>0</v>
      </c>
      <c r="GR7689" s="81" t="s">
        <v>448</v>
      </c>
      <c r="GS7689" s="81">
        <v>1.1148832299820636E-2</v>
      </c>
      <c r="GT7689" s="81">
        <v>4.060968930761979E-4</v>
      </c>
      <c r="GU7689" s="81">
        <v>0</v>
      </c>
      <c r="GV7689" s="81">
        <v>0</v>
      </c>
      <c r="GW7689" s="81">
        <v>0</v>
      </c>
      <c r="GX7689" s="81">
        <v>0</v>
      </c>
      <c r="GY7689" s="81">
        <v>0</v>
      </c>
      <c r="GZ7689" s="81">
        <v>0</v>
      </c>
    </row>
    <row r="7690" spans="98:208" x14ac:dyDescent="0.25">
      <c r="CT7690" s="81" t="s">
        <v>155</v>
      </c>
      <c r="CU7690" s="81" t="s">
        <v>510</v>
      </c>
      <c r="CV7690" s="81" t="s">
        <v>459</v>
      </c>
      <c r="CW7690" s="81">
        <v>2024</v>
      </c>
      <c r="CX7690" s="81">
        <v>0</v>
      </c>
      <c r="CY7690" s="81">
        <v>0</v>
      </c>
      <c r="CZ7690" s="81">
        <v>0</v>
      </c>
      <c r="DA7690" s="81">
        <v>0</v>
      </c>
      <c r="DB7690" s="81">
        <v>5.4750346070077667</v>
      </c>
      <c r="DC7690" s="81">
        <v>0.71896016785821382</v>
      </c>
      <c r="DD7690" s="81">
        <v>3.0714971986151038</v>
      </c>
      <c r="DE7690" s="81">
        <v>1.6845772405344479</v>
      </c>
      <c r="DF7690" s="81">
        <v>8.0155663417021197E-3</v>
      </c>
      <c r="DG7690" s="81">
        <v>8.0155663417021197E-3</v>
      </c>
      <c r="DH7690" s="81">
        <v>8.0155663417021197E-3</v>
      </c>
      <c r="DI7690" s="81">
        <v>8.0155663417021197E-3</v>
      </c>
      <c r="DJ7690" s="81">
        <v>2.7394389252975221E-6</v>
      </c>
      <c r="DL7690" s="81">
        <v>0</v>
      </c>
      <c r="DM7690" s="81">
        <v>2.1958154444763445E-8</v>
      </c>
      <c r="DN7690" s="81">
        <v>2.1958154444763445E-8</v>
      </c>
      <c r="DO7690" s="81">
        <v>0</v>
      </c>
      <c r="DP7690" s="81">
        <v>2.1958154444763445E-8</v>
      </c>
      <c r="DQ7690" s="81">
        <v>2.1958154444763445E-8</v>
      </c>
      <c r="DR7690" s="81">
        <v>0</v>
      </c>
      <c r="DS7690" s="81">
        <v>2.1958154444763445E-8</v>
      </c>
      <c r="DT7690" s="81">
        <v>2.1958154444763445E-8</v>
      </c>
      <c r="DU7690" s="81">
        <v>0</v>
      </c>
      <c r="DV7690" s="81">
        <v>2.1958154444763445E-8</v>
      </c>
      <c r="DW7690" s="81">
        <v>2.1958154444763445E-8</v>
      </c>
      <c r="GE7690" s="81" t="s">
        <v>449</v>
      </c>
      <c r="GF7690" s="81" t="s">
        <v>155</v>
      </c>
      <c r="GG7690" s="81" t="s">
        <v>490</v>
      </c>
      <c r="GH7690" s="81" t="s">
        <v>454</v>
      </c>
      <c r="GI7690" s="81">
        <v>2020</v>
      </c>
      <c r="GJ7690" s="81" t="s">
        <v>201</v>
      </c>
      <c r="GK7690" s="81">
        <v>409.22373582044048</v>
      </c>
      <c r="GL7690" s="81">
        <v>334.86425300000002</v>
      </c>
      <c r="GM7690" s="81">
        <v>2020</v>
      </c>
      <c r="GN7690" s="81" t="s">
        <v>173</v>
      </c>
      <c r="GO7690" s="81">
        <v>1.1148832299820636E-2</v>
      </c>
      <c r="GP7690" s="81">
        <v>10</v>
      </c>
      <c r="GQ7690" s="81">
        <v>0</v>
      </c>
      <c r="GR7690" s="81" t="s">
        <v>448</v>
      </c>
      <c r="GS7690" s="81">
        <v>1.1148832299820636E-2</v>
      </c>
      <c r="GT7690" s="81">
        <v>4.5623668037681941</v>
      </c>
      <c r="GU7690" s="81">
        <v>0</v>
      </c>
      <c r="GV7690" s="81">
        <v>0</v>
      </c>
      <c r="GW7690" s="81">
        <v>0</v>
      </c>
      <c r="GX7690" s="81">
        <v>0</v>
      </c>
      <c r="GY7690" s="81">
        <v>0</v>
      </c>
      <c r="GZ7690" s="81">
        <v>0</v>
      </c>
    </row>
    <row r="7691" spans="98:208" x14ac:dyDescent="0.25">
      <c r="CT7691" s="81" t="s">
        <v>155</v>
      </c>
      <c r="CU7691" s="81" t="s">
        <v>510</v>
      </c>
      <c r="CV7691" s="81" t="s">
        <v>459</v>
      </c>
      <c r="CW7691" s="81">
        <v>2025</v>
      </c>
      <c r="CX7691" s="81">
        <v>0</v>
      </c>
      <c r="CY7691" s="81">
        <v>0</v>
      </c>
      <c r="CZ7691" s="81">
        <v>0</v>
      </c>
      <c r="DA7691" s="81">
        <v>0</v>
      </c>
      <c r="DB7691" s="81">
        <v>5.4750346070077667</v>
      </c>
      <c r="DC7691" s="81">
        <v>0.71896016785821382</v>
      </c>
      <c r="DD7691" s="81">
        <v>3.0714971986151038</v>
      </c>
      <c r="DE7691" s="81">
        <v>1.6845772405344479</v>
      </c>
      <c r="DF7691" s="81">
        <v>8.0155663417021197E-3</v>
      </c>
      <c r="DG7691" s="81">
        <v>8.0155663417021197E-3</v>
      </c>
      <c r="DH7691" s="81">
        <v>8.0155663417021197E-3</v>
      </c>
      <c r="DI7691" s="81">
        <v>8.0155663417021197E-3</v>
      </c>
      <c r="DJ7691" s="81">
        <v>2.7394389252975221E-6</v>
      </c>
      <c r="DL7691" s="81">
        <v>0</v>
      </c>
      <c r="DM7691" s="81">
        <v>2.1958154444763445E-8</v>
      </c>
      <c r="DN7691" s="81">
        <v>2.1958154444763445E-8</v>
      </c>
      <c r="DO7691" s="81">
        <v>0</v>
      </c>
      <c r="DP7691" s="81">
        <v>2.1958154444763445E-8</v>
      </c>
      <c r="DQ7691" s="81">
        <v>2.1958154444763445E-8</v>
      </c>
      <c r="DR7691" s="81">
        <v>0</v>
      </c>
      <c r="DS7691" s="81">
        <v>2.1958154444763445E-8</v>
      </c>
      <c r="DT7691" s="81">
        <v>2.1958154444763445E-8</v>
      </c>
      <c r="DU7691" s="81">
        <v>0</v>
      </c>
      <c r="DV7691" s="81">
        <v>2.1958154444763445E-8</v>
      </c>
      <c r="DW7691" s="81">
        <v>2.1958154444763445E-8</v>
      </c>
      <c r="GE7691" s="81" t="s">
        <v>449</v>
      </c>
      <c r="GF7691" s="81" t="s">
        <v>155</v>
      </c>
      <c r="GG7691" s="81" t="s">
        <v>490</v>
      </c>
      <c r="GH7691" s="81" t="s">
        <v>455</v>
      </c>
      <c r="GI7691" s="81">
        <v>2020</v>
      </c>
      <c r="GJ7691" s="81" t="s">
        <v>201</v>
      </c>
      <c r="GK7691" s="81">
        <v>409.22373582043451</v>
      </c>
      <c r="GL7691" s="81">
        <v>334.86425300000002</v>
      </c>
      <c r="GM7691" s="81">
        <v>2020</v>
      </c>
      <c r="GN7691" s="81" t="s">
        <v>173</v>
      </c>
      <c r="GO7691" s="81">
        <v>1.1148832299820636E-2</v>
      </c>
      <c r="GP7691" s="81">
        <v>10</v>
      </c>
      <c r="GQ7691" s="81">
        <v>0</v>
      </c>
      <c r="GR7691" s="81" t="s">
        <v>448</v>
      </c>
      <c r="GS7691" s="81">
        <v>1.1148832299820636E-2</v>
      </c>
      <c r="GT7691" s="81">
        <v>4.5623668037681275</v>
      </c>
      <c r="GU7691" s="81">
        <v>0</v>
      </c>
      <c r="GV7691" s="81">
        <v>0</v>
      </c>
      <c r="GW7691" s="81">
        <v>0</v>
      </c>
      <c r="GX7691" s="81">
        <v>0</v>
      </c>
      <c r="GY7691" s="81">
        <v>0</v>
      </c>
      <c r="GZ7691" s="81">
        <v>0</v>
      </c>
    </row>
    <row r="7692" spans="98:208" x14ac:dyDescent="0.25">
      <c r="CT7692" s="81" t="s">
        <v>155</v>
      </c>
      <c r="CU7692" s="81" t="s">
        <v>510</v>
      </c>
      <c r="CV7692" s="81" t="s">
        <v>459</v>
      </c>
      <c r="CW7692" s="81">
        <v>2026</v>
      </c>
      <c r="CX7692" s="81">
        <v>0</v>
      </c>
      <c r="CY7692" s="81">
        <v>0</v>
      </c>
      <c r="CZ7692" s="81">
        <v>0</v>
      </c>
      <c r="DA7692" s="81">
        <v>0</v>
      </c>
      <c r="DB7692" s="81">
        <v>5.4750346070077667</v>
      </c>
      <c r="DC7692" s="81">
        <v>0.71896016785821382</v>
      </c>
      <c r="DD7692" s="81">
        <v>3.0714971986151038</v>
      </c>
      <c r="DE7692" s="81">
        <v>1.6845772405344479</v>
      </c>
      <c r="DF7692" s="81">
        <v>8.0155663417021197E-3</v>
      </c>
      <c r="DG7692" s="81">
        <v>8.0155663417021197E-3</v>
      </c>
      <c r="DH7692" s="81">
        <v>8.0155663417021197E-3</v>
      </c>
      <c r="DI7692" s="81">
        <v>8.0155663417021197E-3</v>
      </c>
      <c r="DJ7692" s="81">
        <v>2.7394389252975221E-6</v>
      </c>
      <c r="DL7692" s="81">
        <v>0</v>
      </c>
      <c r="DM7692" s="81">
        <v>2.1958154444763445E-8</v>
      </c>
      <c r="DN7692" s="81">
        <v>2.1958154444763445E-8</v>
      </c>
      <c r="DO7692" s="81">
        <v>0</v>
      </c>
      <c r="DP7692" s="81">
        <v>2.1958154444763445E-8</v>
      </c>
      <c r="DQ7692" s="81">
        <v>2.1958154444763445E-8</v>
      </c>
      <c r="DR7692" s="81">
        <v>0</v>
      </c>
      <c r="DS7692" s="81">
        <v>2.1958154444763445E-8</v>
      </c>
      <c r="DT7692" s="81">
        <v>2.1958154444763445E-8</v>
      </c>
      <c r="DU7692" s="81">
        <v>0</v>
      </c>
      <c r="DV7692" s="81">
        <v>2.1958154444763445E-8</v>
      </c>
      <c r="DW7692" s="81">
        <v>2.1958154444763445E-8</v>
      </c>
      <c r="GE7692" s="81" t="s">
        <v>449</v>
      </c>
      <c r="GF7692" s="81" t="s">
        <v>155</v>
      </c>
      <c r="GG7692" s="81" t="s">
        <v>491</v>
      </c>
      <c r="GH7692" s="81" t="s">
        <v>457</v>
      </c>
      <c r="GI7692" s="81">
        <v>2020</v>
      </c>
      <c r="GJ7692" s="81" t="s">
        <v>201</v>
      </c>
      <c r="GK7692" s="81">
        <v>222.22942162783011</v>
      </c>
      <c r="GL7692" s="81">
        <v>248.68309399999899</v>
      </c>
      <c r="GM7692" s="81">
        <v>2020</v>
      </c>
      <c r="GN7692" s="81" t="s">
        <v>173</v>
      </c>
      <c r="GO7692" s="81">
        <v>1.1148832299820636E-2</v>
      </c>
      <c r="GP7692" s="81">
        <v>10</v>
      </c>
      <c r="GQ7692" s="81">
        <v>0</v>
      </c>
      <c r="GR7692" s="81" t="s">
        <v>448</v>
      </c>
      <c r="GS7692" s="81">
        <v>1.1148832299820636E-2</v>
      </c>
      <c r="GT7692" s="81">
        <v>2.4775985538148109</v>
      </c>
      <c r="GU7692" s="81">
        <v>0</v>
      </c>
      <c r="GV7692" s="81">
        <v>0</v>
      </c>
      <c r="GW7692" s="81">
        <v>0</v>
      </c>
      <c r="GX7692" s="81">
        <v>0</v>
      </c>
      <c r="GY7692" s="81">
        <v>0</v>
      </c>
      <c r="GZ7692" s="81">
        <v>0</v>
      </c>
    </row>
    <row r="7693" spans="98:208" x14ac:dyDescent="0.25">
      <c r="CT7693" s="81" t="s">
        <v>155</v>
      </c>
      <c r="CU7693" s="81" t="s">
        <v>510</v>
      </c>
      <c r="CV7693" s="81" t="s">
        <v>459</v>
      </c>
      <c r="CW7693" s="81">
        <v>2027</v>
      </c>
      <c r="CX7693" s="81">
        <v>0</v>
      </c>
      <c r="CY7693" s="81">
        <v>0</v>
      </c>
      <c r="CZ7693" s="81">
        <v>0</v>
      </c>
      <c r="DA7693" s="81">
        <v>0</v>
      </c>
      <c r="DB7693" s="81">
        <v>5.4750346070077667</v>
      </c>
      <c r="DC7693" s="81">
        <v>0.71896016785821382</v>
      </c>
      <c r="DD7693" s="81">
        <v>3.0714971986151038</v>
      </c>
      <c r="DE7693" s="81">
        <v>1.6845772405344479</v>
      </c>
      <c r="DF7693" s="81">
        <v>8.0155663417021197E-3</v>
      </c>
      <c r="DG7693" s="81">
        <v>8.0155663417021197E-3</v>
      </c>
      <c r="DH7693" s="81">
        <v>8.0155663417021197E-3</v>
      </c>
      <c r="DI7693" s="81">
        <v>8.0155663417021197E-3</v>
      </c>
      <c r="DJ7693" s="81">
        <v>2.7394389252975221E-6</v>
      </c>
      <c r="DL7693" s="81">
        <v>0</v>
      </c>
      <c r="DM7693" s="81">
        <v>2.1958154444763445E-8</v>
      </c>
      <c r="DN7693" s="81">
        <v>2.1958154444763445E-8</v>
      </c>
      <c r="DO7693" s="81">
        <v>0</v>
      </c>
      <c r="DP7693" s="81">
        <v>2.1958154444763445E-8</v>
      </c>
      <c r="DQ7693" s="81">
        <v>2.1958154444763445E-8</v>
      </c>
      <c r="DR7693" s="81">
        <v>0</v>
      </c>
      <c r="DS7693" s="81">
        <v>2.1958154444763445E-8</v>
      </c>
      <c r="DT7693" s="81">
        <v>2.1958154444763445E-8</v>
      </c>
      <c r="DU7693" s="81">
        <v>0</v>
      </c>
      <c r="DV7693" s="81">
        <v>2.1958154444763445E-8</v>
      </c>
      <c r="DW7693" s="81">
        <v>2.1958154444763445E-8</v>
      </c>
      <c r="GE7693" s="81" t="s">
        <v>449</v>
      </c>
      <c r="GF7693" s="81" t="s">
        <v>155</v>
      </c>
      <c r="GG7693" s="81" t="s">
        <v>491</v>
      </c>
      <c r="GH7693" s="81" t="s">
        <v>458</v>
      </c>
      <c r="GI7693" s="81">
        <v>2020</v>
      </c>
      <c r="GJ7693" s="81" t="s">
        <v>201</v>
      </c>
      <c r="GK7693" s="81">
        <v>222.229421628003</v>
      </c>
      <c r="GL7693" s="81">
        <v>248.68309399999899</v>
      </c>
      <c r="GM7693" s="81">
        <v>2020</v>
      </c>
      <c r="GN7693" s="81" t="s">
        <v>173</v>
      </c>
      <c r="GO7693" s="81">
        <v>1.1148832299820636E-2</v>
      </c>
      <c r="GP7693" s="81">
        <v>10</v>
      </c>
      <c r="GQ7693" s="81">
        <v>0</v>
      </c>
      <c r="GR7693" s="81" t="s">
        <v>448</v>
      </c>
      <c r="GS7693" s="81">
        <v>1.1148832299820636E-2</v>
      </c>
      <c r="GT7693" s="81">
        <v>2.4775985538167387</v>
      </c>
      <c r="GU7693" s="81">
        <v>0</v>
      </c>
      <c r="GV7693" s="81">
        <v>0</v>
      </c>
      <c r="GW7693" s="81">
        <v>0</v>
      </c>
      <c r="GX7693" s="81">
        <v>0</v>
      </c>
      <c r="GY7693" s="81">
        <v>0</v>
      </c>
      <c r="GZ7693" s="81">
        <v>0</v>
      </c>
    </row>
    <row r="7694" spans="98:208" x14ac:dyDescent="0.25">
      <c r="CT7694" s="81" t="s">
        <v>155</v>
      </c>
      <c r="CU7694" s="81" t="s">
        <v>510</v>
      </c>
      <c r="CV7694" s="81" t="s">
        <v>459</v>
      </c>
      <c r="CW7694" s="81">
        <v>2028</v>
      </c>
      <c r="CX7694" s="81">
        <v>0</v>
      </c>
      <c r="CY7694" s="81">
        <v>0</v>
      </c>
      <c r="CZ7694" s="81">
        <v>0</v>
      </c>
      <c r="DA7694" s="81">
        <v>0</v>
      </c>
      <c r="DB7694" s="81">
        <v>5.7770153400784574</v>
      </c>
      <c r="DC7694" s="81">
        <v>0.74733835430388973</v>
      </c>
      <c r="DD7694" s="81">
        <v>3.2379513401017221</v>
      </c>
      <c r="DE7694" s="81">
        <v>1.791725645672845</v>
      </c>
      <c r="DF7694" s="81">
        <v>8.3319499833580044E-3</v>
      </c>
      <c r="DG7694" s="81">
        <v>8.3319499833580044E-3</v>
      </c>
      <c r="DH7694" s="81">
        <v>8.3319499833580044E-3</v>
      </c>
      <c r="DI7694" s="81">
        <v>8.3319499833580044E-3</v>
      </c>
      <c r="DJ7694" s="81">
        <v>2.7394389252975221E-6</v>
      </c>
      <c r="DL7694" s="81">
        <v>0</v>
      </c>
      <c r="DM7694" s="81">
        <v>2.2824868108042959E-8</v>
      </c>
      <c r="DN7694" s="81">
        <v>2.2824868108042959E-8</v>
      </c>
      <c r="DO7694" s="81">
        <v>0</v>
      </c>
      <c r="DP7694" s="81">
        <v>2.2824868108042959E-8</v>
      </c>
      <c r="DQ7694" s="81">
        <v>2.2824868108042959E-8</v>
      </c>
      <c r="DR7694" s="81">
        <v>0</v>
      </c>
      <c r="DS7694" s="81">
        <v>2.2824868108042959E-8</v>
      </c>
      <c r="DT7694" s="81">
        <v>2.2824868108042959E-8</v>
      </c>
      <c r="DU7694" s="81">
        <v>0</v>
      </c>
      <c r="DV7694" s="81">
        <v>2.2824868108042959E-8</v>
      </c>
      <c r="DW7694" s="81">
        <v>2.2824868108042959E-8</v>
      </c>
      <c r="GE7694" s="81" t="s">
        <v>449</v>
      </c>
      <c r="GF7694" s="81" t="s">
        <v>155</v>
      </c>
      <c r="GG7694" s="81" t="s">
        <v>491</v>
      </c>
      <c r="GH7694" s="81" t="s">
        <v>459</v>
      </c>
      <c r="GI7694" s="81">
        <v>2020</v>
      </c>
      <c r="GJ7694" s="81" t="s">
        <v>201</v>
      </c>
      <c r="GK7694" s="81">
        <v>0.69641821681220573</v>
      </c>
      <c r="GL7694" s="81">
        <v>248.68309399999899</v>
      </c>
      <c r="GM7694" s="81">
        <v>2020</v>
      </c>
      <c r="GN7694" s="81" t="s">
        <v>173</v>
      </c>
      <c r="GO7694" s="81">
        <v>1.1148832299820636E-2</v>
      </c>
      <c r="GP7694" s="81">
        <v>10</v>
      </c>
      <c r="GQ7694" s="81">
        <v>0</v>
      </c>
      <c r="GR7694" s="81" t="s">
        <v>448</v>
      </c>
      <c r="GS7694" s="81">
        <v>1.1148832299820636E-2</v>
      </c>
      <c r="GT7694" s="81">
        <v>7.7642499097794098E-3</v>
      </c>
      <c r="GU7694" s="81">
        <v>0</v>
      </c>
      <c r="GV7694" s="81">
        <v>0</v>
      </c>
      <c r="GW7694" s="81">
        <v>0</v>
      </c>
      <c r="GX7694" s="81">
        <v>0</v>
      </c>
      <c r="GY7694" s="81">
        <v>0</v>
      </c>
      <c r="GZ7694" s="81">
        <v>0</v>
      </c>
    </row>
    <row r="7695" spans="98:208" x14ac:dyDescent="0.25">
      <c r="CT7695" s="81" t="s">
        <v>155</v>
      </c>
      <c r="CU7695" s="81" t="s">
        <v>510</v>
      </c>
      <c r="CV7695" s="81" t="s">
        <v>459</v>
      </c>
      <c r="CW7695" s="81">
        <v>2029</v>
      </c>
      <c r="CX7695" s="81">
        <v>0</v>
      </c>
      <c r="CY7695" s="81">
        <v>0</v>
      </c>
      <c r="CZ7695" s="81">
        <v>0</v>
      </c>
      <c r="DA7695" s="81">
        <v>0</v>
      </c>
      <c r="DB7695" s="81">
        <v>5.7770153400784574</v>
      </c>
      <c r="DC7695" s="81">
        <v>0.74733835430388973</v>
      </c>
      <c r="DD7695" s="81">
        <v>3.2379513401017221</v>
      </c>
      <c r="DE7695" s="81">
        <v>1.791725645672845</v>
      </c>
      <c r="DF7695" s="81">
        <v>8.3319499833580044E-3</v>
      </c>
      <c r="DG7695" s="81">
        <v>8.3319499833580044E-3</v>
      </c>
      <c r="DH7695" s="81">
        <v>8.3319499833580044E-3</v>
      </c>
      <c r="DI7695" s="81">
        <v>8.3319499833580044E-3</v>
      </c>
      <c r="DJ7695" s="81">
        <v>2.7394389252975221E-6</v>
      </c>
      <c r="DL7695" s="81">
        <v>0</v>
      </c>
      <c r="DM7695" s="81">
        <v>2.2824868108042959E-8</v>
      </c>
      <c r="DN7695" s="81">
        <v>2.2824868108042959E-8</v>
      </c>
      <c r="DO7695" s="81">
        <v>0</v>
      </c>
      <c r="DP7695" s="81">
        <v>2.2824868108042959E-8</v>
      </c>
      <c r="DQ7695" s="81">
        <v>2.2824868108042959E-8</v>
      </c>
      <c r="DR7695" s="81">
        <v>0</v>
      </c>
      <c r="DS7695" s="81">
        <v>2.2824868108042959E-8</v>
      </c>
      <c r="DT7695" s="81">
        <v>2.2824868108042959E-8</v>
      </c>
      <c r="DU7695" s="81">
        <v>0</v>
      </c>
      <c r="DV7695" s="81">
        <v>2.2824868108042959E-8</v>
      </c>
      <c r="DW7695" s="81">
        <v>2.2824868108042959E-8</v>
      </c>
      <c r="GE7695" s="81" t="s">
        <v>449</v>
      </c>
      <c r="GF7695" s="81" t="s">
        <v>155</v>
      </c>
      <c r="GG7695" s="81" t="s">
        <v>491</v>
      </c>
      <c r="GH7695" s="81" t="s">
        <v>460</v>
      </c>
      <c r="GI7695" s="81">
        <v>2020</v>
      </c>
      <c r="GJ7695" s="81" t="s">
        <v>201</v>
      </c>
      <c r="GK7695" s="81">
        <v>3.6425060683954472E-2</v>
      </c>
      <c r="GL7695" s="81">
        <v>248.68309399999899</v>
      </c>
      <c r="GM7695" s="81">
        <v>2020</v>
      </c>
      <c r="GN7695" s="81" t="s">
        <v>173</v>
      </c>
      <c r="GO7695" s="81">
        <v>1.1148832299820636E-2</v>
      </c>
      <c r="GP7695" s="81">
        <v>10</v>
      </c>
      <c r="GQ7695" s="81">
        <v>0</v>
      </c>
      <c r="GR7695" s="81" t="s">
        <v>448</v>
      </c>
      <c r="GS7695" s="81">
        <v>1.1148832299820636E-2</v>
      </c>
      <c r="GT7695" s="81">
        <v>4.0609689307619838E-4</v>
      </c>
      <c r="GU7695" s="81">
        <v>0</v>
      </c>
      <c r="GV7695" s="81">
        <v>0</v>
      </c>
      <c r="GW7695" s="81">
        <v>0</v>
      </c>
      <c r="GX7695" s="81">
        <v>0</v>
      </c>
      <c r="GY7695" s="81">
        <v>0</v>
      </c>
      <c r="GZ7695" s="81">
        <v>0</v>
      </c>
    </row>
    <row r="7696" spans="98:208" x14ac:dyDescent="0.25">
      <c r="CT7696" s="81" t="s">
        <v>155</v>
      </c>
      <c r="CU7696" s="81" t="s">
        <v>510</v>
      </c>
      <c r="CV7696" s="81" t="s">
        <v>459</v>
      </c>
      <c r="CW7696" s="81">
        <v>2030</v>
      </c>
      <c r="CX7696" s="81">
        <v>0</v>
      </c>
      <c r="CY7696" s="81">
        <v>0</v>
      </c>
      <c r="CZ7696" s="81">
        <v>0</v>
      </c>
      <c r="DA7696" s="81">
        <v>0</v>
      </c>
      <c r="DB7696" s="81">
        <v>5.7770153400784574</v>
      </c>
      <c r="DC7696" s="81">
        <v>0.74733835430388973</v>
      </c>
      <c r="DD7696" s="81">
        <v>3.2379513401017221</v>
      </c>
      <c r="DE7696" s="81">
        <v>1.791725645672845</v>
      </c>
      <c r="DF7696" s="81">
        <v>0</v>
      </c>
      <c r="DG7696" s="81">
        <v>8.3319499833580044E-3</v>
      </c>
      <c r="DH7696" s="81">
        <v>8.3319499833580044E-3</v>
      </c>
      <c r="DI7696" s="81">
        <v>8.3319499833580044E-3</v>
      </c>
      <c r="DJ7696" s="81">
        <v>2.7394389252975221E-6</v>
      </c>
      <c r="DL7696" s="81">
        <v>0</v>
      </c>
      <c r="DM7696" s="81">
        <v>0</v>
      </c>
      <c r="DN7696" s="81">
        <v>0</v>
      </c>
      <c r="DO7696" s="81">
        <v>0</v>
      </c>
      <c r="DP7696" s="81">
        <v>2.2824868108042959E-8</v>
      </c>
      <c r="DQ7696" s="81">
        <v>2.2824868108042959E-8</v>
      </c>
      <c r="DR7696" s="81">
        <v>0</v>
      </c>
      <c r="DS7696" s="81">
        <v>2.2824868108042959E-8</v>
      </c>
      <c r="DT7696" s="81">
        <v>2.2824868108042959E-8</v>
      </c>
      <c r="DU7696" s="81">
        <v>0</v>
      </c>
      <c r="DV7696" s="81">
        <v>2.2824868108042959E-8</v>
      </c>
      <c r="DW7696" s="81">
        <v>2.2824868108042959E-8</v>
      </c>
      <c r="GE7696" s="81" t="s">
        <v>449</v>
      </c>
      <c r="GF7696" s="81" t="s">
        <v>155</v>
      </c>
      <c r="GG7696" s="81" t="s">
        <v>491</v>
      </c>
      <c r="GH7696" s="81" t="s">
        <v>461</v>
      </c>
      <c r="GI7696" s="81">
        <v>2020</v>
      </c>
      <c r="GJ7696" s="81" t="s">
        <v>201</v>
      </c>
      <c r="GK7696" s="81">
        <v>222.22942162783971</v>
      </c>
      <c r="GL7696" s="81">
        <v>248.68309399999899</v>
      </c>
      <c r="GM7696" s="81">
        <v>2020</v>
      </c>
      <c r="GN7696" s="81" t="s">
        <v>173</v>
      </c>
      <c r="GO7696" s="81">
        <v>1.1148832299820636E-2</v>
      </c>
      <c r="GP7696" s="81">
        <v>10</v>
      </c>
      <c r="GQ7696" s="81">
        <v>0</v>
      </c>
      <c r="GR7696" s="81" t="s">
        <v>448</v>
      </c>
      <c r="GS7696" s="81">
        <v>1.1148832299820636E-2</v>
      </c>
      <c r="GT7696" s="81">
        <v>2.4775985538149179</v>
      </c>
      <c r="GU7696" s="81">
        <v>0</v>
      </c>
      <c r="GV7696" s="81">
        <v>0</v>
      </c>
      <c r="GW7696" s="81">
        <v>0</v>
      </c>
      <c r="GX7696" s="81">
        <v>0</v>
      </c>
      <c r="GY7696" s="81">
        <v>0</v>
      </c>
      <c r="GZ7696" s="81">
        <v>0</v>
      </c>
    </row>
    <row r="7697" spans="98:208" x14ac:dyDescent="0.25">
      <c r="CT7697" s="81" t="s">
        <v>155</v>
      </c>
      <c r="CU7697" s="81" t="s">
        <v>510</v>
      </c>
      <c r="CV7697" s="81" t="s">
        <v>459</v>
      </c>
      <c r="CW7697" s="81">
        <v>2031</v>
      </c>
      <c r="CX7697" s="81">
        <v>0</v>
      </c>
      <c r="CY7697" s="81">
        <v>0</v>
      </c>
      <c r="CZ7697" s="81">
        <v>0</v>
      </c>
      <c r="DA7697" s="81">
        <v>0</v>
      </c>
      <c r="DB7697" s="81">
        <v>5.7770153400784574</v>
      </c>
      <c r="DC7697" s="81">
        <v>0.74733835430388973</v>
      </c>
      <c r="DD7697" s="81">
        <v>3.2379513401017221</v>
      </c>
      <c r="DE7697" s="81">
        <v>1.791725645672845</v>
      </c>
      <c r="DF7697" s="81">
        <v>0</v>
      </c>
      <c r="DG7697" s="81">
        <v>0</v>
      </c>
      <c r="DH7697" s="81">
        <v>8.3319499833580044E-3</v>
      </c>
      <c r="DI7697" s="81">
        <v>8.3319499833580044E-3</v>
      </c>
      <c r="DJ7697" s="81">
        <v>2.7394389252975221E-6</v>
      </c>
      <c r="DL7697" s="81">
        <v>0</v>
      </c>
      <c r="DM7697" s="81">
        <v>0</v>
      </c>
      <c r="DN7697" s="81">
        <v>0</v>
      </c>
      <c r="DO7697" s="81">
        <v>0</v>
      </c>
      <c r="DP7697" s="81">
        <v>0</v>
      </c>
      <c r="DQ7697" s="81">
        <v>0</v>
      </c>
      <c r="DR7697" s="81">
        <v>0</v>
      </c>
      <c r="DS7697" s="81">
        <v>2.2824868108042959E-8</v>
      </c>
      <c r="DT7697" s="81">
        <v>2.2824868108042959E-8</v>
      </c>
      <c r="DU7697" s="81">
        <v>0</v>
      </c>
      <c r="DV7697" s="81">
        <v>2.2824868108042959E-8</v>
      </c>
      <c r="DW7697" s="81">
        <v>2.2824868108042959E-8</v>
      </c>
      <c r="GE7697" s="81" t="s">
        <v>449</v>
      </c>
      <c r="GF7697" s="81" t="s">
        <v>155</v>
      </c>
      <c r="GG7697" s="81" t="s">
        <v>491</v>
      </c>
      <c r="GH7697" s="81" t="s">
        <v>451</v>
      </c>
      <c r="GI7697" s="81">
        <v>2020</v>
      </c>
      <c r="GJ7697" s="81" t="s">
        <v>201</v>
      </c>
      <c r="GK7697" s="81">
        <v>222.22942162787871</v>
      </c>
      <c r="GL7697" s="81">
        <v>248.68309399999899</v>
      </c>
      <c r="GM7697" s="81">
        <v>2020</v>
      </c>
      <c r="GN7697" s="81" t="s">
        <v>173</v>
      </c>
      <c r="GO7697" s="81">
        <v>1.1148832299820636E-2</v>
      </c>
      <c r="GP7697" s="81">
        <v>10</v>
      </c>
      <c r="GQ7697" s="81">
        <v>0</v>
      </c>
      <c r="GR7697" s="81" t="s">
        <v>448</v>
      </c>
      <c r="GS7697" s="81">
        <v>1.1148832299820636E-2</v>
      </c>
      <c r="GT7697" s="81">
        <v>2.4775985538153527</v>
      </c>
      <c r="GU7697" s="81">
        <v>0</v>
      </c>
      <c r="GV7697" s="81">
        <v>0</v>
      </c>
      <c r="GW7697" s="81">
        <v>0</v>
      </c>
      <c r="GX7697" s="81">
        <v>0</v>
      </c>
      <c r="GY7697" s="81">
        <v>0</v>
      </c>
      <c r="GZ7697" s="81">
        <v>0</v>
      </c>
    </row>
    <row r="7698" spans="98:208" x14ac:dyDescent="0.25">
      <c r="CT7698" s="81" t="s">
        <v>155</v>
      </c>
      <c r="CU7698" s="81" t="s">
        <v>510</v>
      </c>
      <c r="CV7698" s="81" t="s">
        <v>459</v>
      </c>
      <c r="CW7698" s="81">
        <v>2032</v>
      </c>
      <c r="CX7698" s="81">
        <v>0</v>
      </c>
      <c r="CY7698" s="81">
        <v>0</v>
      </c>
      <c r="CZ7698" s="81">
        <v>0</v>
      </c>
      <c r="DA7698" s="81">
        <v>0</v>
      </c>
      <c r="DB7698" s="81">
        <v>5.7770153400784574</v>
      </c>
      <c r="DC7698" s="81">
        <v>0.74733835430388973</v>
      </c>
      <c r="DD7698" s="81">
        <v>3.2379513401017221</v>
      </c>
      <c r="DE7698" s="81">
        <v>1.791725645672845</v>
      </c>
      <c r="DF7698" s="81">
        <v>0</v>
      </c>
      <c r="DG7698" s="81">
        <v>0</v>
      </c>
      <c r="DH7698" s="81">
        <v>0</v>
      </c>
      <c r="DI7698" s="81">
        <v>8.3319499833580044E-3</v>
      </c>
      <c r="DJ7698" s="81">
        <v>2.7394389252975221E-6</v>
      </c>
      <c r="DL7698" s="81">
        <v>0</v>
      </c>
      <c r="DM7698" s="81">
        <v>0</v>
      </c>
      <c r="DN7698" s="81">
        <v>0</v>
      </c>
      <c r="DO7698" s="81">
        <v>0</v>
      </c>
      <c r="DP7698" s="81">
        <v>0</v>
      </c>
      <c r="DQ7698" s="81">
        <v>0</v>
      </c>
      <c r="DR7698" s="81">
        <v>0</v>
      </c>
      <c r="DS7698" s="81">
        <v>0</v>
      </c>
      <c r="DT7698" s="81">
        <v>0</v>
      </c>
      <c r="DU7698" s="81">
        <v>0</v>
      </c>
      <c r="DV7698" s="81">
        <v>2.2824868108042959E-8</v>
      </c>
      <c r="DW7698" s="81">
        <v>2.2824868108042959E-8</v>
      </c>
      <c r="GE7698" s="81" t="s">
        <v>449</v>
      </c>
      <c r="GF7698" s="81" t="s">
        <v>155</v>
      </c>
      <c r="GG7698" s="81" t="s">
        <v>491</v>
      </c>
      <c r="GH7698" s="81" t="s">
        <v>452</v>
      </c>
      <c r="GI7698" s="81">
        <v>2020</v>
      </c>
      <c r="GJ7698" s="81" t="s">
        <v>201</v>
      </c>
      <c r="GK7698" s="81">
        <v>0.69641821681222249</v>
      </c>
      <c r="GL7698" s="81">
        <v>248.68309399999899</v>
      </c>
      <c r="GM7698" s="81">
        <v>2020</v>
      </c>
      <c r="GN7698" s="81" t="s">
        <v>173</v>
      </c>
      <c r="GO7698" s="81">
        <v>1.1148832299820636E-2</v>
      </c>
      <c r="GP7698" s="81">
        <v>10</v>
      </c>
      <c r="GQ7698" s="81">
        <v>0</v>
      </c>
      <c r="GR7698" s="81" t="s">
        <v>448</v>
      </c>
      <c r="GS7698" s="81">
        <v>1.1148832299820636E-2</v>
      </c>
      <c r="GT7698" s="81">
        <v>7.7642499097795971E-3</v>
      </c>
      <c r="GU7698" s="81">
        <v>0</v>
      </c>
      <c r="GV7698" s="81">
        <v>0</v>
      </c>
      <c r="GW7698" s="81">
        <v>0</v>
      </c>
      <c r="GX7698" s="81">
        <v>0</v>
      </c>
      <c r="GY7698" s="81">
        <v>0</v>
      </c>
      <c r="GZ7698" s="81">
        <v>0</v>
      </c>
    </row>
    <row r="7699" spans="98:208" x14ac:dyDescent="0.25">
      <c r="CT7699" s="81" t="s">
        <v>155</v>
      </c>
      <c r="CU7699" s="81" t="s">
        <v>510</v>
      </c>
      <c r="CV7699" s="81" t="s">
        <v>460</v>
      </c>
      <c r="CW7699" s="81">
        <v>2020</v>
      </c>
      <c r="CX7699" s="81">
        <v>0</v>
      </c>
      <c r="CY7699" s="81">
        <v>0</v>
      </c>
      <c r="CZ7699" s="81">
        <v>0</v>
      </c>
      <c r="DA7699" s="81">
        <v>0</v>
      </c>
      <c r="DB7699" s="81">
        <v>7.7900575334936939E-2</v>
      </c>
      <c r="DC7699" s="81">
        <v>3.6425060683955179E-2</v>
      </c>
      <c r="DD7699" s="81">
        <v>1.580872452543297E-3</v>
      </c>
      <c r="DE7699" s="81">
        <v>3.9894642198451499E-2</v>
      </c>
      <c r="DF7699" s="81">
        <v>4.0609689307620625E-4</v>
      </c>
      <c r="DG7699" s="81">
        <v>0</v>
      </c>
      <c r="DH7699" s="81">
        <v>0</v>
      </c>
      <c r="DI7699" s="81">
        <v>0</v>
      </c>
      <c r="DJ7699" s="81">
        <v>4.7042253999867741E-4</v>
      </c>
      <c r="DL7699" s="81">
        <v>0</v>
      </c>
      <c r="DM7699" s="81">
        <v>1.9103713192648026E-7</v>
      </c>
      <c r="DN7699" s="81">
        <v>1.9103713192648026E-7</v>
      </c>
      <c r="DO7699" s="81">
        <v>0</v>
      </c>
      <c r="DP7699" s="81">
        <v>0</v>
      </c>
      <c r="DQ7699" s="81">
        <v>0</v>
      </c>
      <c r="DR7699" s="81">
        <v>0</v>
      </c>
      <c r="DS7699" s="81">
        <v>0</v>
      </c>
      <c r="DT7699" s="81">
        <v>0</v>
      </c>
      <c r="DU7699" s="81">
        <v>0</v>
      </c>
      <c r="DV7699" s="81">
        <v>0</v>
      </c>
      <c r="DW7699" s="81">
        <v>0</v>
      </c>
      <c r="GE7699" s="81" t="s">
        <v>449</v>
      </c>
      <c r="GF7699" s="81" t="s">
        <v>155</v>
      </c>
      <c r="GG7699" s="81" t="s">
        <v>491</v>
      </c>
      <c r="GH7699" s="81" t="s">
        <v>453</v>
      </c>
      <c r="GI7699" s="81">
        <v>2020</v>
      </c>
      <c r="GJ7699" s="81" t="s">
        <v>201</v>
      </c>
      <c r="GK7699" s="81">
        <v>3.6425060683954291E-2</v>
      </c>
      <c r="GL7699" s="81">
        <v>248.68309399999899</v>
      </c>
      <c r="GM7699" s="81">
        <v>2020</v>
      </c>
      <c r="GN7699" s="81" t="s">
        <v>173</v>
      </c>
      <c r="GO7699" s="81">
        <v>1.1148832299820636E-2</v>
      </c>
      <c r="GP7699" s="81">
        <v>10</v>
      </c>
      <c r="GQ7699" s="81">
        <v>0</v>
      </c>
      <c r="GR7699" s="81" t="s">
        <v>448</v>
      </c>
      <c r="GS7699" s="81">
        <v>1.1148832299820636E-2</v>
      </c>
      <c r="GT7699" s="81">
        <v>4.0609689307619638E-4</v>
      </c>
      <c r="GU7699" s="81">
        <v>0</v>
      </c>
      <c r="GV7699" s="81">
        <v>0</v>
      </c>
      <c r="GW7699" s="81">
        <v>0</v>
      </c>
      <c r="GX7699" s="81">
        <v>0</v>
      </c>
      <c r="GY7699" s="81">
        <v>0</v>
      </c>
      <c r="GZ7699" s="81">
        <v>0</v>
      </c>
    </row>
    <row r="7700" spans="98:208" x14ac:dyDescent="0.25">
      <c r="CT7700" s="81" t="s">
        <v>155</v>
      </c>
      <c r="CU7700" s="81" t="s">
        <v>510</v>
      </c>
      <c r="CV7700" s="81" t="s">
        <v>460</v>
      </c>
      <c r="CW7700" s="81">
        <v>2021</v>
      </c>
      <c r="CX7700" s="81">
        <v>0</v>
      </c>
      <c r="CY7700" s="81">
        <v>0</v>
      </c>
      <c r="CZ7700" s="81">
        <v>0</v>
      </c>
      <c r="DA7700" s="81">
        <v>0</v>
      </c>
      <c r="DB7700" s="81">
        <v>7.7900575334936939E-2</v>
      </c>
      <c r="DC7700" s="81">
        <v>3.6425060683955179E-2</v>
      </c>
      <c r="DD7700" s="81">
        <v>1.580872452543297E-3</v>
      </c>
      <c r="DE7700" s="81">
        <v>3.9894642198451499E-2</v>
      </c>
      <c r="DF7700" s="81">
        <v>4.0609689307620625E-4</v>
      </c>
      <c r="DG7700" s="81">
        <v>4.0609689307620625E-4</v>
      </c>
      <c r="DH7700" s="81">
        <v>0</v>
      </c>
      <c r="DI7700" s="81">
        <v>0</v>
      </c>
      <c r="DJ7700" s="81">
        <v>4.7042253999867741E-4</v>
      </c>
      <c r="DL7700" s="81">
        <v>0</v>
      </c>
      <c r="DM7700" s="81">
        <v>1.9103713192648026E-7</v>
      </c>
      <c r="DN7700" s="81">
        <v>1.9103713192648026E-7</v>
      </c>
      <c r="DO7700" s="81">
        <v>0</v>
      </c>
      <c r="DP7700" s="81">
        <v>1.9103713192648026E-7</v>
      </c>
      <c r="DQ7700" s="81">
        <v>1.9103713192648026E-7</v>
      </c>
      <c r="DR7700" s="81">
        <v>0</v>
      </c>
      <c r="DS7700" s="81">
        <v>0</v>
      </c>
      <c r="DT7700" s="81">
        <v>0</v>
      </c>
      <c r="DU7700" s="81">
        <v>0</v>
      </c>
      <c r="DV7700" s="81">
        <v>0</v>
      </c>
      <c r="DW7700" s="81">
        <v>0</v>
      </c>
      <c r="GE7700" s="81" t="s">
        <v>449</v>
      </c>
      <c r="GF7700" s="81" t="s">
        <v>155</v>
      </c>
      <c r="GG7700" s="81" t="s">
        <v>491</v>
      </c>
      <c r="GH7700" s="81" t="s">
        <v>454</v>
      </c>
      <c r="GI7700" s="81">
        <v>2020</v>
      </c>
      <c r="GJ7700" s="81" t="s">
        <v>201</v>
      </c>
      <c r="GK7700" s="81">
        <v>409.22373582044048</v>
      </c>
      <c r="GL7700" s="81">
        <v>248.68309399999899</v>
      </c>
      <c r="GM7700" s="81">
        <v>2020</v>
      </c>
      <c r="GN7700" s="81" t="s">
        <v>173</v>
      </c>
      <c r="GO7700" s="81">
        <v>1.1148832299820636E-2</v>
      </c>
      <c r="GP7700" s="81">
        <v>10</v>
      </c>
      <c r="GQ7700" s="81">
        <v>0</v>
      </c>
      <c r="GR7700" s="81" t="s">
        <v>448</v>
      </c>
      <c r="GS7700" s="81">
        <v>1.1148832299820636E-2</v>
      </c>
      <c r="GT7700" s="81">
        <v>4.5623668037681941</v>
      </c>
      <c r="GU7700" s="81">
        <v>0</v>
      </c>
      <c r="GV7700" s="81">
        <v>0</v>
      </c>
      <c r="GW7700" s="81">
        <v>0</v>
      </c>
      <c r="GX7700" s="81">
        <v>0</v>
      </c>
      <c r="GY7700" s="81">
        <v>0</v>
      </c>
      <c r="GZ7700" s="81">
        <v>0</v>
      </c>
    </row>
    <row r="7701" spans="98:208" x14ac:dyDescent="0.25">
      <c r="CT7701" s="81" t="s">
        <v>155</v>
      </c>
      <c r="CU7701" s="81" t="s">
        <v>510</v>
      </c>
      <c r="CV7701" s="81" t="s">
        <v>460</v>
      </c>
      <c r="CW7701" s="81">
        <v>2022</v>
      </c>
      <c r="CX7701" s="81">
        <v>0</v>
      </c>
      <c r="CY7701" s="81">
        <v>0</v>
      </c>
      <c r="CZ7701" s="81">
        <v>0</v>
      </c>
      <c r="DA7701" s="81">
        <v>0</v>
      </c>
      <c r="DB7701" s="81">
        <v>7.7900575334936939E-2</v>
      </c>
      <c r="DC7701" s="81">
        <v>3.6425060683955179E-2</v>
      </c>
      <c r="DD7701" s="81">
        <v>1.580872452543297E-3</v>
      </c>
      <c r="DE7701" s="81">
        <v>3.9894642198451499E-2</v>
      </c>
      <c r="DF7701" s="81">
        <v>4.0609689307620625E-4</v>
      </c>
      <c r="DG7701" s="81">
        <v>4.0609689307620625E-4</v>
      </c>
      <c r="DH7701" s="81">
        <v>4.0609689307620625E-4</v>
      </c>
      <c r="DI7701" s="81">
        <v>0</v>
      </c>
      <c r="DJ7701" s="81">
        <v>4.7042253999867741E-4</v>
      </c>
      <c r="DL7701" s="81">
        <v>0</v>
      </c>
      <c r="DM7701" s="81">
        <v>1.9103713192648026E-7</v>
      </c>
      <c r="DN7701" s="81">
        <v>1.9103713192648026E-7</v>
      </c>
      <c r="DO7701" s="81">
        <v>0</v>
      </c>
      <c r="DP7701" s="81">
        <v>1.9103713192648026E-7</v>
      </c>
      <c r="DQ7701" s="81">
        <v>1.9103713192648026E-7</v>
      </c>
      <c r="DR7701" s="81">
        <v>0</v>
      </c>
      <c r="DS7701" s="81">
        <v>1.9103713192648026E-7</v>
      </c>
      <c r="DT7701" s="81">
        <v>1.9103713192648026E-7</v>
      </c>
      <c r="DU7701" s="81">
        <v>0</v>
      </c>
      <c r="DV7701" s="81">
        <v>0</v>
      </c>
      <c r="DW7701" s="81">
        <v>0</v>
      </c>
      <c r="GE7701" s="81" t="s">
        <v>449</v>
      </c>
      <c r="GF7701" s="81" t="s">
        <v>155</v>
      </c>
      <c r="GG7701" s="81" t="s">
        <v>491</v>
      </c>
      <c r="GH7701" s="81" t="s">
        <v>455</v>
      </c>
      <c r="GI7701" s="81">
        <v>2020</v>
      </c>
      <c r="GJ7701" s="81" t="s">
        <v>201</v>
      </c>
      <c r="GK7701" s="81">
        <v>409.22373582041428</v>
      </c>
      <c r="GL7701" s="81">
        <v>248.68309399999899</v>
      </c>
      <c r="GM7701" s="81">
        <v>2020</v>
      </c>
      <c r="GN7701" s="81" t="s">
        <v>173</v>
      </c>
      <c r="GO7701" s="81">
        <v>1.1148832299820636E-2</v>
      </c>
      <c r="GP7701" s="81">
        <v>10</v>
      </c>
      <c r="GQ7701" s="81">
        <v>0</v>
      </c>
      <c r="GR7701" s="81" t="s">
        <v>448</v>
      </c>
      <c r="GS7701" s="81">
        <v>1.1148832299820636E-2</v>
      </c>
      <c r="GT7701" s="81">
        <v>4.5623668037679019</v>
      </c>
      <c r="GU7701" s="81">
        <v>0</v>
      </c>
      <c r="GV7701" s="81">
        <v>0</v>
      </c>
      <c r="GW7701" s="81">
        <v>0</v>
      </c>
      <c r="GX7701" s="81">
        <v>0</v>
      </c>
      <c r="GY7701" s="81">
        <v>0</v>
      </c>
      <c r="GZ7701" s="81">
        <v>0</v>
      </c>
    </row>
    <row r="7702" spans="98:208" x14ac:dyDescent="0.25">
      <c r="CT7702" s="81" t="s">
        <v>155</v>
      </c>
      <c r="CU7702" s="81" t="s">
        <v>510</v>
      </c>
      <c r="CV7702" s="81" t="s">
        <v>460</v>
      </c>
      <c r="CW7702" s="81">
        <v>2023</v>
      </c>
      <c r="CX7702" s="81">
        <v>0</v>
      </c>
      <c r="CY7702" s="81">
        <v>0</v>
      </c>
      <c r="CZ7702" s="81">
        <v>0</v>
      </c>
      <c r="DA7702" s="81">
        <v>0</v>
      </c>
      <c r="DB7702" s="81">
        <v>8.0408269036947949E-2</v>
      </c>
      <c r="DC7702" s="81">
        <v>3.7590224611391457E-2</v>
      </c>
      <c r="DD7702" s="81">
        <v>1.631433411568773E-3</v>
      </c>
      <c r="DE7702" s="81">
        <v>4.1186611014018493E-2</v>
      </c>
      <c r="DF7702" s="81">
        <v>4.1908711030499372E-4</v>
      </c>
      <c r="DG7702" s="81">
        <v>4.1908711030499372E-4</v>
      </c>
      <c r="DH7702" s="81">
        <v>4.1908711030499372E-4</v>
      </c>
      <c r="DI7702" s="81">
        <v>4.1908711030499372E-4</v>
      </c>
      <c r="DJ7702" s="81">
        <v>4.7042253999867741E-4</v>
      </c>
      <c r="DL7702" s="81">
        <v>0</v>
      </c>
      <c r="DM7702" s="81">
        <v>1.9714802291038105E-7</v>
      </c>
      <c r="DN7702" s="81">
        <v>1.9714802291038105E-7</v>
      </c>
      <c r="DO7702" s="81">
        <v>0</v>
      </c>
      <c r="DP7702" s="81">
        <v>1.9714802291038105E-7</v>
      </c>
      <c r="DQ7702" s="81">
        <v>1.9714802291038105E-7</v>
      </c>
      <c r="DR7702" s="81">
        <v>0</v>
      </c>
      <c r="DS7702" s="81">
        <v>1.9714802291038105E-7</v>
      </c>
      <c r="DT7702" s="81">
        <v>1.9714802291038105E-7</v>
      </c>
      <c r="DU7702" s="81">
        <v>0</v>
      </c>
      <c r="DV7702" s="81">
        <v>1.9714802291038105E-7</v>
      </c>
      <c r="DW7702" s="81">
        <v>1.9714802291038105E-7</v>
      </c>
      <c r="GE7702" s="81" t="s">
        <v>449</v>
      </c>
      <c r="GF7702" s="81" t="s">
        <v>155</v>
      </c>
      <c r="GG7702" s="81" t="s">
        <v>492</v>
      </c>
      <c r="GH7702" s="81" t="s">
        <v>457</v>
      </c>
      <c r="GI7702" s="81">
        <v>2020</v>
      </c>
      <c r="GJ7702" s="81" t="s">
        <v>201</v>
      </c>
      <c r="GK7702" s="81">
        <v>222.22942162782729</v>
      </c>
      <c r="GL7702" s="81">
        <v>73.245042999999995</v>
      </c>
      <c r="GM7702" s="81">
        <v>2020</v>
      </c>
      <c r="GN7702" s="81" t="s">
        <v>173</v>
      </c>
      <c r="GO7702" s="81">
        <v>1.1148832299820636E-2</v>
      </c>
      <c r="GP7702" s="81">
        <v>10</v>
      </c>
      <c r="GQ7702" s="81">
        <v>0</v>
      </c>
      <c r="GR7702" s="81" t="s">
        <v>448</v>
      </c>
      <c r="GS7702" s="81">
        <v>1.1148832299820636E-2</v>
      </c>
      <c r="GT7702" s="81">
        <v>2.4775985538147798</v>
      </c>
      <c r="GU7702" s="81">
        <v>0</v>
      </c>
      <c r="GV7702" s="81">
        <v>0</v>
      </c>
      <c r="GW7702" s="81">
        <v>0</v>
      </c>
      <c r="GX7702" s="81">
        <v>0</v>
      </c>
      <c r="GY7702" s="81">
        <v>0</v>
      </c>
      <c r="GZ7702" s="81">
        <v>0</v>
      </c>
    </row>
    <row r="7703" spans="98:208" x14ac:dyDescent="0.25">
      <c r="CT7703" s="81" t="s">
        <v>155</v>
      </c>
      <c r="CU7703" s="81" t="s">
        <v>510</v>
      </c>
      <c r="CV7703" s="81" t="s">
        <v>460</v>
      </c>
      <c r="CW7703" s="81">
        <v>2024</v>
      </c>
      <c r="CX7703" s="81">
        <v>0</v>
      </c>
      <c r="CY7703" s="81">
        <v>0</v>
      </c>
      <c r="CZ7703" s="81">
        <v>0</v>
      </c>
      <c r="DA7703" s="81">
        <v>0</v>
      </c>
      <c r="DB7703" s="81">
        <v>8.0408269036947949E-2</v>
      </c>
      <c r="DC7703" s="81">
        <v>3.7590224611391457E-2</v>
      </c>
      <c r="DD7703" s="81">
        <v>1.631433411568773E-3</v>
      </c>
      <c r="DE7703" s="81">
        <v>4.1186611014018493E-2</v>
      </c>
      <c r="DF7703" s="81">
        <v>4.1908711030499372E-4</v>
      </c>
      <c r="DG7703" s="81">
        <v>4.1908711030499372E-4</v>
      </c>
      <c r="DH7703" s="81">
        <v>4.1908711030499372E-4</v>
      </c>
      <c r="DI7703" s="81">
        <v>4.1908711030499372E-4</v>
      </c>
      <c r="DJ7703" s="81">
        <v>4.7042253999867741E-4</v>
      </c>
      <c r="DL7703" s="81">
        <v>0</v>
      </c>
      <c r="DM7703" s="81">
        <v>1.9714802291038105E-7</v>
      </c>
      <c r="DN7703" s="81">
        <v>1.9714802291038105E-7</v>
      </c>
      <c r="DO7703" s="81">
        <v>0</v>
      </c>
      <c r="DP7703" s="81">
        <v>1.9714802291038105E-7</v>
      </c>
      <c r="DQ7703" s="81">
        <v>1.9714802291038105E-7</v>
      </c>
      <c r="DR7703" s="81">
        <v>0</v>
      </c>
      <c r="DS7703" s="81">
        <v>1.9714802291038105E-7</v>
      </c>
      <c r="DT7703" s="81">
        <v>1.9714802291038105E-7</v>
      </c>
      <c r="DU7703" s="81">
        <v>0</v>
      </c>
      <c r="DV7703" s="81">
        <v>1.9714802291038105E-7</v>
      </c>
      <c r="DW7703" s="81">
        <v>1.9714802291038105E-7</v>
      </c>
      <c r="GE7703" s="81" t="s">
        <v>449</v>
      </c>
      <c r="GF7703" s="81" t="s">
        <v>155</v>
      </c>
      <c r="GG7703" s="81" t="s">
        <v>492</v>
      </c>
      <c r="GH7703" s="81" t="s">
        <v>458</v>
      </c>
      <c r="GI7703" s="81">
        <v>2020</v>
      </c>
      <c r="GJ7703" s="81" t="s">
        <v>201</v>
      </c>
      <c r="GK7703" s="81">
        <v>222.2294216278282</v>
      </c>
      <c r="GL7703" s="81">
        <v>73.245042999999995</v>
      </c>
      <c r="GM7703" s="81">
        <v>2020</v>
      </c>
      <c r="GN7703" s="81" t="s">
        <v>173</v>
      </c>
      <c r="GO7703" s="81">
        <v>1.1148832299820636E-2</v>
      </c>
      <c r="GP7703" s="81">
        <v>10</v>
      </c>
      <c r="GQ7703" s="81">
        <v>0</v>
      </c>
      <c r="GR7703" s="81" t="s">
        <v>448</v>
      </c>
      <c r="GS7703" s="81">
        <v>1.1148832299820636E-2</v>
      </c>
      <c r="GT7703" s="81">
        <v>2.4775985538147896</v>
      </c>
      <c r="GU7703" s="81">
        <v>0</v>
      </c>
      <c r="GV7703" s="81">
        <v>0</v>
      </c>
      <c r="GW7703" s="81">
        <v>0</v>
      </c>
      <c r="GX7703" s="81">
        <v>0</v>
      </c>
      <c r="GY7703" s="81">
        <v>0</v>
      </c>
      <c r="GZ7703" s="81">
        <v>0</v>
      </c>
    </row>
    <row r="7704" spans="98:208" x14ac:dyDescent="0.25">
      <c r="CT7704" s="81" t="s">
        <v>155</v>
      </c>
      <c r="CU7704" s="81" t="s">
        <v>510</v>
      </c>
      <c r="CV7704" s="81" t="s">
        <v>460</v>
      </c>
      <c r="CW7704" s="81">
        <v>2025</v>
      </c>
      <c r="CX7704" s="81">
        <v>0</v>
      </c>
      <c r="CY7704" s="81">
        <v>0</v>
      </c>
      <c r="CZ7704" s="81">
        <v>0</v>
      </c>
      <c r="DA7704" s="81">
        <v>0</v>
      </c>
      <c r="DB7704" s="81">
        <v>8.0408269036947949E-2</v>
      </c>
      <c r="DC7704" s="81">
        <v>3.7590224611391457E-2</v>
      </c>
      <c r="DD7704" s="81">
        <v>1.631433411568773E-3</v>
      </c>
      <c r="DE7704" s="81">
        <v>4.1186611014018493E-2</v>
      </c>
      <c r="DF7704" s="81">
        <v>4.1908711030499372E-4</v>
      </c>
      <c r="DG7704" s="81">
        <v>4.1908711030499372E-4</v>
      </c>
      <c r="DH7704" s="81">
        <v>4.1908711030499372E-4</v>
      </c>
      <c r="DI7704" s="81">
        <v>4.1908711030499372E-4</v>
      </c>
      <c r="DJ7704" s="81">
        <v>4.7042253999867741E-4</v>
      </c>
      <c r="DL7704" s="81">
        <v>0</v>
      </c>
      <c r="DM7704" s="81">
        <v>1.9714802291038105E-7</v>
      </c>
      <c r="DN7704" s="81">
        <v>1.9714802291038105E-7</v>
      </c>
      <c r="DO7704" s="81">
        <v>0</v>
      </c>
      <c r="DP7704" s="81">
        <v>1.9714802291038105E-7</v>
      </c>
      <c r="DQ7704" s="81">
        <v>1.9714802291038105E-7</v>
      </c>
      <c r="DR7704" s="81">
        <v>0</v>
      </c>
      <c r="DS7704" s="81">
        <v>1.9714802291038105E-7</v>
      </c>
      <c r="DT7704" s="81">
        <v>1.9714802291038105E-7</v>
      </c>
      <c r="DU7704" s="81">
        <v>0</v>
      </c>
      <c r="DV7704" s="81">
        <v>1.9714802291038105E-7</v>
      </c>
      <c r="DW7704" s="81">
        <v>1.9714802291038105E-7</v>
      </c>
      <c r="GE7704" s="81" t="s">
        <v>449</v>
      </c>
      <c r="GF7704" s="81" t="s">
        <v>155</v>
      </c>
      <c r="GG7704" s="81" t="s">
        <v>492</v>
      </c>
      <c r="GH7704" s="81" t="s">
        <v>459</v>
      </c>
      <c r="GI7704" s="81">
        <v>2020</v>
      </c>
      <c r="GJ7704" s="81" t="s">
        <v>201</v>
      </c>
      <c r="GK7704" s="81">
        <v>0.69641821681224059</v>
      </c>
      <c r="GL7704" s="81">
        <v>73.245042999999995</v>
      </c>
      <c r="GM7704" s="81">
        <v>2020</v>
      </c>
      <c r="GN7704" s="81" t="s">
        <v>173</v>
      </c>
      <c r="GO7704" s="81">
        <v>1.1148832299820636E-2</v>
      </c>
      <c r="GP7704" s="81">
        <v>10</v>
      </c>
      <c r="GQ7704" s="81">
        <v>0</v>
      </c>
      <c r="GR7704" s="81" t="s">
        <v>448</v>
      </c>
      <c r="GS7704" s="81">
        <v>1.1148832299820636E-2</v>
      </c>
      <c r="GT7704" s="81">
        <v>7.7642499097797983E-3</v>
      </c>
      <c r="GU7704" s="81">
        <v>0</v>
      </c>
      <c r="GV7704" s="81">
        <v>0</v>
      </c>
      <c r="GW7704" s="81">
        <v>0</v>
      </c>
      <c r="GX7704" s="81">
        <v>0</v>
      </c>
      <c r="GY7704" s="81">
        <v>0</v>
      </c>
      <c r="GZ7704" s="81">
        <v>0</v>
      </c>
    </row>
    <row r="7705" spans="98:208" x14ac:dyDescent="0.25">
      <c r="CT7705" s="81" t="s">
        <v>155</v>
      </c>
      <c r="CU7705" s="81" t="s">
        <v>510</v>
      </c>
      <c r="CV7705" s="81" t="s">
        <v>460</v>
      </c>
      <c r="CW7705" s="81">
        <v>2026</v>
      </c>
      <c r="CX7705" s="81">
        <v>0</v>
      </c>
      <c r="CY7705" s="81">
        <v>0</v>
      </c>
      <c r="CZ7705" s="81">
        <v>0</v>
      </c>
      <c r="DA7705" s="81">
        <v>0</v>
      </c>
      <c r="DB7705" s="81">
        <v>8.0408269036947949E-2</v>
      </c>
      <c r="DC7705" s="81">
        <v>3.7590224611391457E-2</v>
      </c>
      <c r="DD7705" s="81">
        <v>1.631433411568773E-3</v>
      </c>
      <c r="DE7705" s="81">
        <v>4.1186611014018493E-2</v>
      </c>
      <c r="DF7705" s="81">
        <v>4.1908711030499372E-4</v>
      </c>
      <c r="DG7705" s="81">
        <v>4.1908711030499372E-4</v>
      </c>
      <c r="DH7705" s="81">
        <v>4.1908711030499372E-4</v>
      </c>
      <c r="DI7705" s="81">
        <v>4.1908711030499372E-4</v>
      </c>
      <c r="DJ7705" s="81">
        <v>4.7042253999867741E-4</v>
      </c>
      <c r="DL7705" s="81">
        <v>0</v>
      </c>
      <c r="DM7705" s="81">
        <v>1.9714802291038105E-7</v>
      </c>
      <c r="DN7705" s="81">
        <v>1.9714802291038105E-7</v>
      </c>
      <c r="DO7705" s="81">
        <v>0</v>
      </c>
      <c r="DP7705" s="81">
        <v>1.9714802291038105E-7</v>
      </c>
      <c r="DQ7705" s="81">
        <v>1.9714802291038105E-7</v>
      </c>
      <c r="DR7705" s="81">
        <v>0</v>
      </c>
      <c r="DS7705" s="81">
        <v>1.9714802291038105E-7</v>
      </c>
      <c r="DT7705" s="81">
        <v>1.9714802291038105E-7</v>
      </c>
      <c r="DU7705" s="81">
        <v>0</v>
      </c>
      <c r="DV7705" s="81">
        <v>1.9714802291038105E-7</v>
      </c>
      <c r="DW7705" s="81">
        <v>1.9714802291038105E-7</v>
      </c>
      <c r="GE7705" s="81" t="s">
        <v>449</v>
      </c>
      <c r="GF7705" s="81" t="s">
        <v>155</v>
      </c>
      <c r="GG7705" s="81" t="s">
        <v>492</v>
      </c>
      <c r="GH7705" s="81" t="s">
        <v>460</v>
      </c>
      <c r="GI7705" s="81">
        <v>2020</v>
      </c>
      <c r="GJ7705" s="81" t="s">
        <v>201</v>
      </c>
      <c r="GK7705" s="81">
        <v>3.642506068395425E-2</v>
      </c>
      <c r="GL7705" s="81">
        <v>73.245042999999995</v>
      </c>
      <c r="GM7705" s="81">
        <v>2020</v>
      </c>
      <c r="GN7705" s="81" t="s">
        <v>173</v>
      </c>
      <c r="GO7705" s="81">
        <v>1.1148832299820636E-2</v>
      </c>
      <c r="GP7705" s="81">
        <v>10</v>
      </c>
      <c r="GQ7705" s="81">
        <v>0</v>
      </c>
      <c r="GR7705" s="81" t="s">
        <v>448</v>
      </c>
      <c r="GS7705" s="81">
        <v>1.1148832299820636E-2</v>
      </c>
      <c r="GT7705" s="81">
        <v>4.0609689307619589E-4</v>
      </c>
      <c r="GU7705" s="81">
        <v>0</v>
      </c>
      <c r="GV7705" s="81">
        <v>0</v>
      </c>
      <c r="GW7705" s="81">
        <v>0</v>
      </c>
      <c r="GX7705" s="81">
        <v>0</v>
      </c>
      <c r="GY7705" s="81">
        <v>0</v>
      </c>
      <c r="GZ7705" s="81">
        <v>0</v>
      </c>
    </row>
    <row r="7706" spans="98:208" x14ac:dyDescent="0.25">
      <c r="CT7706" s="81" t="s">
        <v>155</v>
      </c>
      <c r="CU7706" s="81" t="s">
        <v>510</v>
      </c>
      <c r="CV7706" s="81" t="s">
        <v>460</v>
      </c>
      <c r="CW7706" s="81">
        <v>2027</v>
      </c>
      <c r="CX7706" s="81">
        <v>0</v>
      </c>
      <c r="CY7706" s="81">
        <v>0</v>
      </c>
      <c r="CZ7706" s="81">
        <v>0</v>
      </c>
      <c r="DA7706" s="81">
        <v>0</v>
      </c>
      <c r="DB7706" s="81">
        <v>8.0408269036947949E-2</v>
      </c>
      <c r="DC7706" s="81">
        <v>3.7590224611391457E-2</v>
      </c>
      <c r="DD7706" s="81">
        <v>1.631433411568773E-3</v>
      </c>
      <c r="DE7706" s="81">
        <v>4.1186611014018493E-2</v>
      </c>
      <c r="DF7706" s="81">
        <v>4.1908711030499372E-4</v>
      </c>
      <c r="DG7706" s="81">
        <v>4.1908711030499372E-4</v>
      </c>
      <c r="DH7706" s="81">
        <v>4.1908711030499372E-4</v>
      </c>
      <c r="DI7706" s="81">
        <v>4.1908711030499372E-4</v>
      </c>
      <c r="DJ7706" s="81">
        <v>4.7042253999867741E-4</v>
      </c>
      <c r="DL7706" s="81">
        <v>0</v>
      </c>
      <c r="DM7706" s="81">
        <v>1.9714802291038105E-7</v>
      </c>
      <c r="DN7706" s="81">
        <v>1.9714802291038105E-7</v>
      </c>
      <c r="DO7706" s="81">
        <v>0</v>
      </c>
      <c r="DP7706" s="81">
        <v>1.9714802291038105E-7</v>
      </c>
      <c r="DQ7706" s="81">
        <v>1.9714802291038105E-7</v>
      </c>
      <c r="DR7706" s="81">
        <v>0</v>
      </c>
      <c r="DS7706" s="81">
        <v>1.9714802291038105E-7</v>
      </c>
      <c r="DT7706" s="81">
        <v>1.9714802291038105E-7</v>
      </c>
      <c r="DU7706" s="81">
        <v>0</v>
      </c>
      <c r="DV7706" s="81">
        <v>1.9714802291038105E-7</v>
      </c>
      <c r="DW7706" s="81">
        <v>1.9714802291038105E-7</v>
      </c>
      <c r="GE7706" s="81" t="s">
        <v>449</v>
      </c>
      <c r="GF7706" s="81" t="s">
        <v>155</v>
      </c>
      <c r="GG7706" s="81" t="s">
        <v>492</v>
      </c>
      <c r="GH7706" s="81" t="s">
        <v>461</v>
      </c>
      <c r="GI7706" s="81">
        <v>2020</v>
      </c>
      <c r="GJ7706" s="81" t="s">
        <v>201</v>
      </c>
      <c r="GK7706" s="81">
        <v>222.22942162783909</v>
      </c>
      <c r="GL7706" s="81">
        <v>73.245042999999995</v>
      </c>
      <c r="GM7706" s="81">
        <v>2020</v>
      </c>
      <c r="GN7706" s="81" t="s">
        <v>173</v>
      </c>
      <c r="GO7706" s="81">
        <v>1.1148832299820636E-2</v>
      </c>
      <c r="GP7706" s="81">
        <v>10</v>
      </c>
      <c r="GQ7706" s="81">
        <v>0</v>
      </c>
      <c r="GR7706" s="81" t="s">
        <v>448</v>
      </c>
      <c r="GS7706" s="81">
        <v>1.1148832299820636E-2</v>
      </c>
      <c r="GT7706" s="81">
        <v>2.4775985538149112</v>
      </c>
      <c r="GU7706" s="81">
        <v>0</v>
      </c>
      <c r="GV7706" s="81">
        <v>0</v>
      </c>
      <c r="GW7706" s="81">
        <v>0</v>
      </c>
      <c r="GX7706" s="81">
        <v>0</v>
      </c>
      <c r="GY7706" s="81">
        <v>0</v>
      </c>
      <c r="GZ7706" s="81">
        <v>0</v>
      </c>
    </row>
    <row r="7707" spans="98:208" x14ac:dyDescent="0.25">
      <c r="CT7707" s="81" t="s">
        <v>155</v>
      </c>
      <c r="CU7707" s="81" t="s">
        <v>510</v>
      </c>
      <c r="CV7707" s="81" t="s">
        <v>460</v>
      </c>
      <c r="CW7707" s="81">
        <v>2028</v>
      </c>
      <c r="CX7707" s="81">
        <v>0</v>
      </c>
      <c r="CY7707" s="81">
        <v>0</v>
      </c>
      <c r="CZ7707" s="81">
        <v>0</v>
      </c>
      <c r="DA7707" s="81">
        <v>0</v>
      </c>
      <c r="DB7707" s="81">
        <v>8.3606377745092872E-2</v>
      </c>
      <c r="DC7707" s="81">
        <v>3.9055083184887013E-2</v>
      </c>
      <c r="DD7707" s="81">
        <v>1.694997174106487E-3</v>
      </c>
      <c r="DE7707" s="81">
        <v>4.2856297386137707E-2</v>
      </c>
      <c r="DF7707" s="81">
        <v>4.3541857288385014E-4</v>
      </c>
      <c r="DG7707" s="81">
        <v>4.3541857288385014E-4</v>
      </c>
      <c r="DH7707" s="81">
        <v>4.3541857288385014E-4</v>
      </c>
      <c r="DI7707" s="81">
        <v>4.3541857288385014E-4</v>
      </c>
      <c r="DJ7707" s="81">
        <v>4.7042253999867741E-4</v>
      </c>
      <c r="DL7707" s="81">
        <v>0</v>
      </c>
      <c r="DM7707" s="81">
        <v>2.0483071101862003E-7</v>
      </c>
      <c r="DN7707" s="81">
        <v>2.0483071101862003E-7</v>
      </c>
      <c r="DO7707" s="81">
        <v>0</v>
      </c>
      <c r="DP7707" s="81">
        <v>2.0483071101862003E-7</v>
      </c>
      <c r="DQ7707" s="81">
        <v>2.0483071101862003E-7</v>
      </c>
      <c r="DR7707" s="81">
        <v>0</v>
      </c>
      <c r="DS7707" s="81">
        <v>2.0483071101862003E-7</v>
      </c>
      <c r="DT7707" s="81">
        <v>2.0483071101862003E-7</v>
      </c>
      <c r="DU7707" s="81">
        <v>0</v>
      </c>
      <c r="DV7707" s="81">
        <v>2.0483071101862003E-7</v>
      </c>
      <c r="DW7707" s="81">
        <v>2.0483071101862003E-7</v>
      </c>
      <c r="GE7707" s="81" t="s">
        <v>449</v>
      </c>
      <c r="GF7707" s="81" t="s">
        <v>155</v>
      </c>
      <c r="GG7707" s="81" t="s">
        <v>492</v>
      </c>
      <c r="GH7707" s="81" t="s">
        <v>451</v>
      </c>
      <c r="GI7707" s="81">
        <v>2020</v>
      </c>
      <c r="GJ7707" s="81" t="s">
        <v>201</v>
      </c>
      <c r="GK7707" s="81">
        <v>222.22942162782931</v>
      </c>
      <c r="GL7707" s="81">
        <v>73.245042999999995</v>
      </c>
      <c r="GM7707" s="81">
        <v>2020</v>
      </c>
      <c r="GN7707" s="81" t="s">
        <v>173</v>
      </c>
      <c r="GO7707" s="81">
        <v>1.1148832299820636E-2</v>
      </c>
      <c r="GP7707" s="81">
        <v>10</v>
      </c>
      <c r="GQ7707" s="81">
        <v>0</v>
      </c>
      <c r="GR7707" s="81" t="s">
        <v>448</v>
      </c>
      <c r="GS7707" s="81">
        <v>1.1148832299820636E-2</v>
      </c>
      <c r="GT7707" s="81">
        <v>2.477598553814802</v>
      </c>
      <c r="GU7707" s="81">
        <v>0</v>
      </c>
      <c r="GV7707" s="81">
        <v>0</v>
      </c>
      <c r="GW7707" s="81">
        <v>0</v>
      </c>
      <c r="GX7707" s="81">
        <v>0</v>
      </c>
      <c r="GY7707" s="81">
        <v>0</v>
      </c>
      <c r="GZ7707" s="81">
        <v>0</v>
      </c>
    </row>
    <row r="7708" spans="98:208" x14ac:dyDescent="0.25">
      <c r="CT7708" s="81" t="s">
        <v>155</v>
      </c>
      <c r="CU7708" s="81" t="s">
        <v>510</v>
      </c>
      <c r="CV7708" s="81" t="s">
        <v>460</v>
      </c>
      <c r="CW7708" s="81">
        <v>2029</v>
      </c>
      <c r="CX7708" s="81">
        <v>0</v>
      </c>
      <c r="CY7708" s="81">
        <v>0</v>
      </c>
      <c r="CZ7708" s="81">
        <v>0</v>
      </c>
      <c r="DA7708" s="81">
        <v>0</v>
      </c>
      <c r="DB7708" s="81">
        <v>8.3606377745092872E-2</v>
      </c>
      <c r="DC7708" s="81">
        <v>3.9055083184887013E-2</v>
      </c>
      <c r="DD7708" s="81">
        <v>1.694997174106487E-3</v>
      </c>
      <c r="DE7708" s="81">
        <v>4.2856297386137707E-2</v>
      </c>
      <c r="DF7708" s="81">
        <v>4.3541857288385014E-4</v>
      </c>
      <c r="DG7708" s="81">
        <v>4.3541857288385014E-4</v>
      </c>
      <c r="DH7708" s="81">
        <v>4.3541857288385014E-4</v>
      </c>
      <c r="DI7708" s="81">
        <v>4.3541857288385014E-4</v>
      </c>
      <c r="DJ7708" s="81">
        <v>4.7042253999867741E-4</v>
      </c>
      <c r="DL7708" s="81">
        <v>0</v>
      </c>
      <c r="DM7708" s="81">
        <v>2.0483071101862003E-7</v>
      </c>
      <c r="DN7708" s="81">
        <v>2.0483071101862003E-7</v>
      </c>
      <c r="DO7708" s="81">
        <v>0</v>
      </c>
      <c r="DP7708" s="81">
        <v>2.0483071101862003E-7</v>
      </c>
      <c r="DQ7708" s="81">
        <v>2.0483071101862003E-7</v>
      </c>
      <c r="DR7708" s="81">
        <v>0</v>
      </c>
      <c r="DS7708" s="81">
        <v>2.0483071101862003E-7</v>
      </c>
      <c r="DT7708" s="81">
        <v>2.0483071101862003E-7</v>
      </c>
      <c r="DU7708" s="81">
        <v>0</v>
      </c>
      <c r="DV7708" s="81">
        <v>2.0483071101862003E-7</v>
      </c>
      <c r="DW7708" s="81">
        <v>2.0483071101862003E-7</v>
      </c>
      <c r="GE7708" s="81" t="s">
        <v>449</v>
      </c>
      <c r="GF7708" s="81" t="s">
        <v>155</v>
      </c>
      <c r="GG7708" s="81" t="s">
        <v>492</v>
      </c>
      <c r="GH7708" s="81" t="s">
        <v>452</v>
      </c>
      <c r="GI7708" s="81">
        <v>2020</v>
      </c>
      <c r="GJ7708" s="81" t="s">
        <v>201</v>
      </c>
      <c r="GK7708" s="81">
        <v>0.69641821681223315</v>
      </c>
      <c r="GL7708" s="81">
        <v>73.245042999999995</v>
      </c>
      <c r="GM7708" s="81">
        <v>2020</v>
      </c>
      <c r="GN7708" s="81" t="s">
        <v>173</v>
      </c>
      <c r="GO7708" s="81">
        <v>1.1148832299820636E-2</v>
      </c>
      <c r="GP7708" s="81">
        <v>10</v>
      </c>
      <c r="GQ7708" s="81">
        <v>0</v>
      </c>
      <c r="GR7708" s="81" t="s">
        <v>448</v>
      </c>
      <c r="GS7708" s="81">
        <v>1.1148832299820636E-2</v>
      </c>
      <c r="GT7708" s="81">
        <v>7.7642499097797159E-3</v>
      </c>
      <c r="GU7708" s="81">
        <v>0</v>
      </c>
      <c r="GV7708" s="81">
        <v>0</v>
      </c>
      <c r="GW7708" s="81">
        <v>0</v>
      </c>
      <c r="GX7708" s="81">
        <v>0</v>
      </c>
      <c r="GY7708" s="81">
        <v>0</v>
      </c>
      <c r="GZ7708" s="81">
        <v>0</v>
      </c>
    </row>
    <row r="7709" spans="98:208" x14ac:dyDescent="0.25">
      <c r="CT7709" s="81" t="s">
        <v>155</v>
      </c>
      <c r="CU7709" s="81" t="s">
        <v>510</v>
      </c>
      <c r="CV7709" s="81" t="s">
        <v>460</v>
      </c>
      <c r="CW7709" s="81">
        <v>2030</v>
      </c>
      <c r="CX7709" s="81">
        <v>0</v>
      </c>
      <c r="CY7709" s="81">
        <v>0</v>
      </c>
      <c r="CZ7709" s="81">
        <v>0</v>
      </c>
      <c r="DA7709" s="81">
        <v>0</v>
      </c>
      <c r="DB7709" s="81">
        <v>8.3606377745092872E-2</v>
      </c>
      <c r="DC7709" s="81">
        <v>3.9055083184887013E-2</v>
      </c>
      <c r="DD7709" s="81">
        <v>1.694997174106487E-3</v>
      </c>
      <c r="DE7709" s="81">
        <v>4.2856297386137707E-2</v>
      </c>
      <c r="DF7709" s="81">
        <v>0</v>
      </c>
      <c r="DG7709" s="81">
        <v>4.3541857288385014E-4</v>
      </c>
      <c r="DH7709" s="81">
        <v>4.3541857288385014E-4</v>
      </c>
      <c r="DI7709" s="81">
        <v>4.3541857288385014E-4</v>
      </c>
      <c r="DJ7709" s="81">
        <v>4.7042253999867741E-4</v>
      </c>
      <c r="DL7709" s="81">
        <v>0</v>
      </c>
      <c r="DM7709" s="81">
        <v>0</v>
      </c>
      <c r="DN7709" s="81">
        <v>0</v>
      </c>
      <c r="DO7709" s="81">
        <v>0</v>
      </c>
      <c r="DP7709" s="81">
        <v>2.0483071101862003E-7</v>
      </c>
      <c r="DQ7709" s="81">
        <v>2.0483071101862003E-7</v>
      </c>
      <c r="DR7709" s="81">
        <v>0</v>
      </c>
      <c r="DS7709" s="81">
        <v>2.0483071101862003E-7</v>
      </c>
      <c r="DT7709" s="81">
        <v>2.0483071101862003E-7</v>
      </c>
      <c r="DU7709" s="81">
        <v>0</v>
      </c>
      <c r="DV7709" s="81">
        <v>2.0483071101862003E-7</v>
      </c>
      <c r="DW7709" s="81">
        <v>2.0483071101862003E-7</v>
      </c>
      <c r="GE7709" s="81" t="s">
        <v>449</v>
      </c>
      <c r="GF7709" s="81" t="s">
        <v>155</v>
      </c>
      <c r="GG7709" s="81" t="s">
        <v>492</v>
      </c>
      <c r="GH7709" s="81" t="s">
        <v>453</v>
      </c>
      <c r="GI7709" s="81">
        <v>2020</v>
      </c>
      <c r="GJ7709" s="81" t="s">
        <v>201</v>
      </c>
      <c r="GK7709" s="81">
        <v>3.6425060683953972E-2</v>
      </c>
      <c r="GL7709" s="81">
        <v>73.245042999999995</v>
      </c>
      <c r="GM7709" s="81">
        <v>2020</v>
      </c>
      <c r="GN7709" s="81" t="s">
        <v>173</v>
      </c>
      <c r="GO7709" s="81">
        <v>1.1148832299820636E-2</v>
      </c>
      <c r="GP7709" s="81">
        <v>10</v>
      </c>
      <c r="GQ7709" s="81">
        <v>0</v>
      </c>
      <c r="GR7709" s="81" t="s">
        <v>448</v>
      </c>
      <c r="GS7709" s="81">
        <v>1.1148832299820636E-2</v>
      </c>
      <c r="GT7709" s="81">
        <v>4.060968930761928E-4</v>
      </c>
      <c r="GU7709" s="81">
        <v>0</v>
      </c>
      <c r="GV7709" s="81">
        <v>0</v>
      </c>
      <c r="GW7709" s="81">
        <v>0</v>
      </c>
      <c r="GX7709" s="81">
        <v>0</v>
      </c>
      <c r="GY7709" s="81">
        <v>0</v>
      </c>
      <c r="GZ7709" s="81">
        <v>0</v>
      </c>
    </row>
    <row r="7710" spans="98:208" x14ac:dyDescent="0.25">
      <c r="CT7710" s="81" t="s">
        <v>155</v>
      </c>
      <c r="CU7710" s="81" t="s">
        <v>510</v>
      </c>
      <c r="CV7710" s="81" t="s">
        <v>460</v>
      </c>
      <c r="CW7710" s="81">
        <v>2031</v>
      </c>
      <c r="CX7710" s="81">
        <v>0</v>
      </c>
      <c r="CY7710" s="81">
        <v>0</v>
      </c>
      <c r="CZ7710" s="81">
        <v>0</v>
      </c>
      <c r="DA7710" s="81">
        <v>0</v>
      </c>
      <c r="DB7710" s="81">
        <v>8.3606377745092872E-2</v>
      </c>
      <c r="DC7710" s="81">
        <v>3.9055083184887013E-2</v>
      </c>
      <c r="DD7710" s="81">
        <v>1.694997174106487E-3</v>
      </c>
      <c r="DE7710" s="81">
        <v>4.2856297386137707E-2</v>
      </c>
      <c r="DF7710" s="81">
        <v>0</v>
      </c>
      <c r="DG7710" s="81">
        <v>0</v>
      </c>
      <c r="DH7710" s="81">
        <v>4.3541857288385014E-4</v>
      </c>
      <c r="DI7710" s="81">
        <v>4.3541857288385014E-4</v>
      </c>
      <c r="DJ7710" s="81">
        <v>4.7042253999867741E-4</v>
      </c>
      <c r="DL7710" s="81">
        <v>0</v>
      </c>
      <c r="DM7710" s="81">
        <v>0</v>
      </c>
      <c r="DN7710" s="81">
        <v>0</v>
      </c>
      <c r="DO7710" s="81">
        <v>0</v>
      </c>
      <c r="DP7710" s="81">
        <v>0</v>
      </c>
      <c r="DQ7710" s="81">
        <v>0</v>
      </c>
      <c r="DR7710" s="81">
        <v>0</v>
      </c>
      <c r="DS7710" s="81">
        <v>2.0483071101862003E-7</v>
      </c>
      <c r="DT7710" s="81">
        <v>2.0483071101862003E-7</v>
      </c>
      <c r="DU7710" s="81">
        <v>0</v>
      </c>
      <c r="DV7710" s="81">
        <v>2.0483071101862003E-7</v>
      </c>
      <c r="DW7710" s="81">
        <v>2.0483071101862003E-7</v>
      </c>
      <c r="GE7710" s="81" t="s">
        <v>449</v>
      </c>
      <c r="GF7710" s="81" t="s">
        <v>155</v>
      </c>
      <c r="GG7710" s="81" t="s">
        <v>492</v>
      </c>
      <c r="GH7710" s="81" t="s">
        <v>454</v>
      </c>
      <c r="GI7710" s="81">
        <v>2020</v>
      </c>
      <c r="GJ7710" s="81" t="s">
        <v>201</v>
      </c>
      <c r="GK7710" s="81">
        <v>409.2237358204406</v>
      </c>
      <c r="GL7710" s="81">
        <v>73.245042999999995</v>
      </c>
      <c r="GM7710" s="81">
        <v>2020</v>
      </c>
      <c r="GN7710" s="81" t="s">
        <v>173</v>
      </c>
      <c r="GO7710" s="81">
        <v>1.1148832299820636E-2</v>
      </c>
      <c r="GP7710" s="81">
        <v>10</v>
      </c>
      <c r="GQ7710" s="81">
        <v>0</v>
      </c>
      <c r="GR7710" s="81" t="s">
        <v>448</v>
      </c>
      <c r="GS7710" s="81">
        <v>1.1148832299820636E-2</v>
      </c>
      <c r="GT7710" s="81">
        <v>4.562366803768195</v>
      </c>
      <c r="GU7710" s="81">
        <v>0</v>
      </c>
      <c r="GV7710" s="81">
        <v>0</v>
      </c>
      <c r="GW7710" s="81">
        <v>0</v>
      </c>
      <c r="GX7710" s="81">
        <v>0</v>
      </c>
      <c r="GY7710" s="81">
        <v>0</v>
      </c>
      <c r="GZ7710" s="81">
        <v>0</v>
      </c>
    </row>
    <row r="7711" spans="98:208" x14ac:dyDescent="0.25">
      <c r="CT7711" s="81" t="s">
        <v>155</v>
      </c>
      <c r="CU7711" s="81" t="s">
        <v>510</v>
      </c>
      <c r="CV7711" s="81" t="s">
        <v>460</v>
      </c>
      <c r="CW7711" s="81">
        <v>2032</v>
      </c>
      <c r="CX7711" s="81">
        <v>0</v>
      </c>
      <c r="CY7711" s="81">
        <v>0</v>
      </c>
      <c r="CZ7711" s="81">
        <v>0</v>
      </c>
      <c r="DA7711" s="81">
        <v>0</v>
      </c>
      <c r="DB7711" s="81">
        <v>8.3606377745092872E-2</v>
      </c>
      <c r="DC7711" s="81">
        <v>3.9055083184887013E-2</v>
      </c>
      <c r="DD7711" s="81">
        <v>1.694997174106487E-3</v>
      </c>
      <c r="DE7711" s="81">
        <v>4.2856297386137707E-2</v>
      </c>
      <c r="DF7711" s="81">
        <v>0</v>
      </c>
      <c r="DG7711" s="81">
        <v>0</v>
      </c>
      <c r="DH7711" s="81">
        <v>0</v>
      </c>
      <c r="DI7711" s="81">
        <v>4.3541857288385014E-4</v>
      </c>
      <c r="DJ7711" s="81">
        <v>4.7042253999867741E-4</v>
      </c>
      <c r="DL7711" s="81">
        <v>0</v>
      </c>
      <c r="DM7711" s="81">
        <v>0</v>
      </c>
      <c r="DN7711" s="81">
        <v>0</v>
      </c>
      <c r="DO7711" s="81">
        <v>0</v>
      </c>
      <c r="DP7711" s="81">
        <v>0</v>
      </c>
      <c r="DQ7711" s="81">
        <v>0</v>
      </c>
      <c r="DR7711" s="81">
        <v>0</v>
      </c>
      <c r="DS7711" s="81">
        <v>0</v>
      </c>
      <c r="DT7711" s="81">
        <v>0</v>
      </c>
      <c r="DU7711" s="81">
        <v>0</v>
      </c>
      <c r="DV7711" s="81">
        <v>2.0483071101862003E-7</v>
      </c>
      <c r="DW7711" s="81">
        <v>2.0483071101862003E-7</v>
      </c>
      <c r="GE7711" s="81" t="s">
        <v>449</v>
      </c>
      <c r="GF7711" s="81" t="s">
        <v>155</v>
      </c>
      <c r="GG7711" s="81" t="s">
        <v>492</v>
      </c>
      <c r="GH7711" s="81" t="s">
        <v>455</v>
      </c>
      <c r="GI7711" s="81">
        <v>2020</v>
      </c>
      <c r="GJ7711" s="81" t="s">
        <v>201</v>
      </c>
      <c r="GK7711" s="81">
        <v>409.22373582043713</v>
      </c>
      <c r="GL7711" s="81">
        <v>73.245042999999995</v>
      </c>
      <c r="GM7711" s="81">
        <v>2020</v>
      </c>
      <c r="GN7711" s="81" t="s">
        <v>173</v>
      </c>
      <c r="GO7711" s="81">
        <v>1.1148832299820636E-2</v>
      </c>
      <c r="GP7711" s="81">
        <v>10</v>
      </c>
      <c r="GQ7711" s="81">
        <v>0</v>
      </c>
      <c r="GR7711" s="81" t="s">
        <v>448</v>
      </c>
      <c r="GS7711" s="81">
        <v>1.1148832299820636E-2</v>
      </c>
      <c r="GT7711" s="81">
        <v>4.5623668037681568</v>
      </c>
      <c r="GU7711" s="81">
        <v>0</v>
      </c>
      <c r="GV7711" s="81">
        <v>0</v>
      </c>
      <c r="GW7711" s="81">
        <v>0</v>
      </c>
      <c r="GX7711" s="81">
        <v>0</v>
      </c>
      <c r="GY7711" s="81">
        <v>0</v>
      </c>
      <c r="GZ7711" s="81">
        <v>0</v>
      </c>
    </row>
    <row r="7712" spans="98:208" x14ac:dyDescent="0.25">
      <c r="CT7712" s="81" t="s">
        <v>155</v>
      </c>
      <c r="CU7712" s="81" t="s">
        <v>510</v>
      </c>
      <c r="CV7712" s="81" t="s">
        <v>461</v>
      </c>
      <c r="CW7712" s="81">
        <v>2020</v>
      </c>
      <c r="CX7712" s="81">
        <v>0</v>
      </c>
      <c r="CY7712" s="81">
        <v>0</v>
      </c>
      <c r="CZ7712" s="81">
        <v>0</v>
      </c>
      <c r="DA7712" s="81">
        <v>0</v>
      </c>
      <c r="DB7712" s="81">
        <v>14146.130641332509</v>
      </c>
      <c r="DC7712" s="81">
        <v>222.2294216278153</v>
      </c>
      <c r="DD7712" s="81">
        <v>8585.7228092479363</v>
      </c>
      <c r="DE7712" s="81">
        <v>5338.1784104567414</v>
      </c>
      <c r="DF7712" s="81">
        <v>2.4775985538146457</v>
      </c>
      <c r="DG7712" s="81">
        <v>0</v>
      </c>
      <c r="DH7712" s="81">
        <v>0</v>
      </c>
      <c r="DI7712" s="81">
        <v>0</v>
      </c>
      <c r="DJ7712" s="81">
        <v>2.1086833909019579E-6</v>
      </c>
      <c r="DL7712" s="81">
        <v>0</v>
      </c>
      <c r="DM7712" s="81">
        <v>5.2244709197516543E-6</v>
      </c>
      <c r="DN7712" s="81">
        <v>5.2244709197516543E-6</v>
      </c>
      <c r="DO7712" s="81">
        <v>0</v>
      </c>
      <c r="DP7712" s="81">
        <v>0</v>
      </c>
      <c r="DQ7712" s="81">
        <v>0</v>
      </c>
      <c r="DR7712" s="81">
        <v>0</v>
      </c>
      <c r="DS7712" s="81">
        <v>0</v>
      </c>
      <c r="DT7712" s="81">
        <v>0</v>
      </c>
      <c r="DU7712" s="81">
        <v>0</v>
      </c>
      <c r="DV7712" s="81">
        <v>0</v>
      </c>
      <c r="DW7712" s="81">
        <v>0</v>
      </c>
      <c r="GE7712" s="81" t="s">
        <v>449</v>
      </c>
      <c r="GF7712" s="81" t="s">
        <v>155</v>
      </c>
      <c r="GG7712" s="81" t="s">
        <v>493</v>
      </c>
      <c r="GH7712" s="81" t="s">
        <v>457</v>
      </c>
      <c r="GI7712" s="81">
        <v>2020</v>
      </c>
      <c r="GJ7712" s="81" t="s">
        <v>201</v>
      </c>
      <c r="GK7712" s="81">
        <v>222.22942162791881</v>
      </c>
      <c r="GL7712" s="81">
        <v>1419.6505749999999</v>
      </c>
      <c r="GM7712" s="81">
        <v>2020</v>
      </c>
      <c r="GN7712" s="81" t="s">
        <v>173</v>
      </c>
      <c r="GO7712" s="81">
        <v>1.1148832299820636E-2</v>
      </c>
      <c r="GP7712" s="81">
        <v>10</v>
      </c>
      <c r="GQ7712" s="81">
        <v>0</v>
      </c>
      <c r="GR7712" s="81" t="s">
        <v>448</v>
      </c>
      <c r="GS7712" s="81">
        <v>1.1148832299820636E-2</v>
      </c>
      <c r="GT7712" s="81">
        <v>2.4775985538157999</v>
      </c>
      <c r="GU7712" s="81">
        <v>0</v>
      </c>
      <c r="GV7712" s="81">
        <v>0</v>
      </c>
      <c r="GW7712" s="81">
        <v>0</v>
      </c>
      <c r="GX7712" s="81">
        <v>0</v>
      </c>
      <c r="GY7712" s="81">
        <v>0</v>
      </c>
      <c r="GZ7712" s="81">
        <v>0</v>
      </c>
    </row>
    <row r="7713" spans="98:208" x14ac:dyDescent="0.25">
      <c r="CT7713" s="81" t="s">
        <v>155</v>
      </c>
      <c r="CU7713" s="81" t="s">
        <v>510</v>
      </c>
      <c r="CV7713" s="81" t="s">
        <v>461</v>
      </c>
      <c r="CW7713" s="81">
        <v>2021</v>
      </c>
      <c r="CX7713" s="81">
        <v>0</v>
      </c>
      <c r="CY7713" s="81">
        <v>0</v>
      </c>
      <c r="CZ7713" s="81">
        <v>0</v>
      </c>
      <c r="DA7713" s="81">
        <v>0</v>
      </c>
      <c r="DB7713" s="81">
        <v>14146.130641332509</v>
      </c>
      <c r="DC7713" s="81">
        <v>222.2294216278153</v>
      </c>
      <c r="DD7713" s="81">
        <v>8585.7228092479363</v>
      </c>
      <c r="DE7713" s="81">
        <v>5338.1784104567414</v>
      </c>
      <c r="DF7713" s="81">
        <v>2.4775985538146457</v>
      </c>
      <c r="DG7713" s="81">
        <v>2.4775985538146457</v>
      </c>
      <c r="DH7713" s="81">
        <v>0</v>
      </c>
      <c r="DI7713" s="81">
        <v>0</v>
      </c>
      <c r="DJ7713" s="81">
        <v>2.1086833909019579E-6</v>
      </c>
      <c r="DL7713" s="81">
        <v>0</v>
      </c>
      <c r="DM7713" s="81">
        <v>5.2244709197516543E-6</v>
      </c>
      <c r="DN7713" s="81">
        <v>5.2244709197516543E-6</v>
      </c>
      <c r="DO7713" s="81">
        <v>0</v>
      </c>
      <c r="DP7713" s="81">
        <v>5.2244709197516543E-6</v>
      </c>
      <c r="DQ7713" s="81">
        <v>5.2244709197516543E-6</v>
      </c>
      <c r="DR7713" s="81">
        <v>0</v>
      </c>
      <c r="DS7713" s="81">
        <v>0</v>
      </c>
      <c r="DT7713" s="81">
        <v>0</v>
      </c>
      <c r="DU7713" s="81">
        <v>0</v>
      </c>
      <c r="DV7713" s="81">
        <v>0</v>
      </c>
      <c r="DW7713" s="81">
        <v>0</v>
      </c>
      <c r="GE7713" s="81" t="s">
        <v>449</v>
      </c>
      <c r="GF7713" s="81" t="s">
        <v>155</v>
      </c>
      <c r="GG7713" s="81" t="s">
        <v>493</v>
      </c>
      <c r="GH7713" s="81" t="s">
        <v>458</v>
      </c>
      <c r="GI7713" s="81">
        <v>2020</v>
      </c>
      <c r="GJ7713" s="81" t="s">
        <v>201</v>
      </c>
      <c r="GK7713" s="81">
        <v>222.2294216278886</v>
      </c>
      <c r="GL7713" s="81">
        <v>1419.6505749999999</v>
      </c>
      <c r="GM7713" s="81">
        <v>2020</v>
      </c>
      <c r="GN7713" s="81" t="s">
        <v>173</v>
      </c>
      <c r="GO7713" s="81">
        <v>1.1148832299820636E-2</v>
      </c>
      <c r="GP7713" s="81">
        <v>10</v>
      </c>
      <c r="GQ7713" s="81">
        <v>0</v>
      </c>
      <c r="GR7713" s="81" t="s">
        <v>448</v>
      </c>
      <c r="GS7713" s="81">
        <v>1.1148832299820636E-2</v>
      </c>
      <c r="GT7713" s="81">
        <v>2.4775985538154632</v>
      </c>
      <c r="GU7713" s="81">
        <v>0</v>
      </c>
      <c r="GV7713" s="81">
        <v>0</v>
      </c>
      <c r="GW7713" s="81">
        <v>0</v>
      </c>
      <c r="GX7713" s="81">
        <v>0</v>
      </c>
      <c r="GY7713" s="81">
        <v>0</v>
      </c>
      <c r="GZ7713" s="81">
        <v>0</v>
      </c>
    </row>
    <row r="7714" spans="98:208" x14ac:dyDescent="0.25">
      <c r="CT7714" s="81" t="s">
        <v>155</v>
      </c>
      <c r="CU7714" s="81" t="s">
        <v>510</v>
      </c>
      <c r="CV7714" s="81" t="s">
        <v>461</v>
      </c>
      <c r="CW7714" s="81">
        <v>2022</v>
      </c>
      <c r="CX7714" s="81">
        <v>0</v>
      </c>
      <c r="CY7714" s="81">
        <v>0</v>
      </c>
      <c r="CZ7714" s="81">
        <v>0</v>
      </c>
      <c r="DA7714" s="81">
        <v>0</v>
      </c>
      <c r="DB7714" s="81">
        <v>14146.130641332509</v>
      </c>
      <c r="DC7714" s="81">
        <v>222.2294216278153</v>
      </c>
      <c r="DD7714" s="81">
        <v>8585.7228092479363</v>
      </c>
      <c r="DE7714" s="81">
        <v>5338.1784104567414</v>
      </c>
      <c r="DF7714" s="81">
        <v>2.4775985538146457</v>
      </c>
      <c r="DG7714" s="81">
        <v>2.4775985538146457</v>
      </c>
      <c r="DH7714" s="81">
        <v>2.4775985538146457</v>
      </c>
      <c r="DI7714" s="81">
        <v>0</v>
      </c>
      <c r="DJ7714" s="81">
        <v>2.1086833909019579E-6</v>
      </c>
      <c r="DL7714" s="81">
        <v>0</v>
      </c>
      <c r="DM7714" s="81">
        <v>5.2244709197516543E-6</v>
      </c>
      <c r="DN7714" s="81">
        <v>5.2244709197516543E-6</v>
      </c>
      <c r="DO7714" s="81">
        <v>0</v>
      </c>
      <c r="DP7714" s="81">
        <v>5.2244709197516543E-6</v>
      </c>
      <c r="DQ7714" s="81">
        <v>5.2244709197516543E-6</v>
      </c>
      <c r="DR7714" s="81">
        <v>0</v>
      </c>
      <c r="DS7714" s="81">
        <v>5.2244709197516543E-6</v>
      </c>
      <c r="DT7714" s="81">
        <v>5.2244709197516543E-6</v>
      </c>
      <c r="DU7714" s="81">
        <v>0</v>
      </c>
      <c r="DV7714" s="81">
        <v>0</v>
      </c>
      <c r="DW7714" s="81">
        <v>0</v>
      </c>
      <c r="GE7714" s="81" t="s">
        <v>449</v>
      </c>
      <c r="GF7714" s="81" t="s">
        <v>155</v>
      </c>
      <c r="GG7714" s="81" t="s">
        <v>493</v>
      </c>
      <c r="GH7714" s="81" t="s">
        <v>459</v>
      </c>
      <c r="GI7714" s="81">
        <v>2020</v>
      </c>
      <c r="GJ7714" s="81" t="s">
        <v>201</v>
      </c>
      <c r="GK7714" s="81">
        <v>0.69641821681223104</v>
      </c>
      <c r="GL7714" s="81">
        <v>1419.6505749999999</v>
      </c>
      <c r="GM7714" s="81">
        <v>2020</v>
      </c>
      <c r="GN7714" s="81" t="s">
        <v>173</v>
      </c>
      <c r="GO7714" s="81">
        <v>1.1148832299820636E-2</v>
      </c>
      <c r="GP7714" s="81">
        <v>10</v>
      </c>
      <c r="GQ7714" s="81">
        <v>0</v>
      </c>
      <c r="GR7714" s="81" t="s">
        <v>448</v>
      </c>
      <c r="GS7714" s="81">
        <v>1.1148832299820636E-2</v>
      </c>
      <c r="GT7714" s="81">
        <v>7.7642499097796925E-3</v>
      </c>
      <c r="GU7714" s="81">
        <v>0</v>
      </c>
      <c r="GV7714" s="81">
        <v>0</v>
      </c>
      <c r="GW7714" s="81">
        <v>0</v>
      </c>
      <c r="GX7714" s="81">
        <v>0</v>
      </c>
      <c r="GY7714" s="81">
        <v>0</v>
      </c>
      <c r="GZ7714" s="81">
        <v>0</v>
      </c>
    </row>
    <row r="7715" spans="98:208" x14ac:dyDescent="0.25">
      <c r="CT7715" s="81" t="s">
        <v>155</v>
      </c>
      <c r="CU7715" s="81" t="s">
        <v>510</v>
      </c>
      <c r="CV7715" s="81" t="s">
        <v>461</v>
      </c>
      <c r="CW7715" s="81">
        <v>2023</v>
      </c>
      <c r="CX7715" s="81">
        <v>0</v>
      </c>
      <c r="CY7715" s="81">
        <v>0</v>
      </c>
      <c r="CZ7715" s="81">
        <v>0</v>
      </c>
      <c r="DA7715" s="81">
        <v>0</v>
      </c>
      <c r="DB7715" s="81">
        <v>14664.63755643661</v>
      </c>
      <c r="DC7715" s="81">
        <v>233.2300768079335</v>
      </c>
      <c r="DD7715" s="81">
        <v>8896.5159934285803</v>
      </c>
      <c r="DE7715" s="81">
        <v>5534.8914862000847</v>
      </c>
      <c r="DF7715" s="81">
        <v>2.6002430136059367</v>
      </c>
      <c r="DG7715" s="81">
        <v>2.6002430136059367</v>
      </c>
      <c r="DH7715" s="81">
        <v>2.6002430136059367</v>
      </c>
      <c r="DI7715" s="81">
        <v>2.6002430136059367</v>
      </c>
      <c r="DJ7715" s="81">
        <v>2.1086833909019579E-6</v>
      </c>
      <c r="DL7715" s="81">
        <v>0</v>
      </c>
      <c r="DM7715" s="81">
        <v>5.4830892550996921E-6</v>
      </c>
      <c r="DN7715" s="81">
        <v>5.4830892550996921E-6</v>
      </c>
      <c r="DO7715" s="81">
        <v>0</v>
      </c>
      <c r="DP7715" s="81">
        <v>5.4830892550996921E-6</v>
      </c>
      <c r="DQ7715" s="81">
        <v>5.4830892550996921E-6</v>
      </c>
      <c r="DR7715" s="81">
        <v>0</v>
      </c>
      <c r="DS7715" s="81">
        <v>5.4830892550996921E-6</v>
      </c>
      <c r="DT7715" s="81">
        <v>5.4830892550996921E-6</v>
      </c>
      <c r="DU7715" s="81">
        <v>0</v>
      </c>
      <c r="DV7715" s="81">
        <v>5.4830892550996921E-6</v>
      </c>
      <c r="DW7715" s="81">
        <v>5.4830892550996921E-6</v>
      </c>
      <c r="GE7715" s="81" t="s">
        <v>449</v>
      </c>
      <c r="GF7715" s="81" t="s">
        <v>155</v>
      </c>
      <c r="GG7715" s="81" t="s">
        <v>493</v>
      </c>
      <c r="GH7715" s="81" t="s">
        <v>460</v>
      </c>
      <c r="GI7715" s="81">
        <v>2020</v>
      </c>
      <c r="GJ7715" s="81" t="s">
        <v>201</v>
      </c>
      <c r="GK7715" s="81">
        <v>3.6425060683954513E-2</v>
      </c>
      <c r="GL7715" s="81">
        <v>1419.6505749999999</v>
      </c>
      <c r="GM7715" s="81">
        <v>2020</v>
      </c>
      <c r="GN7715" s="81" t="s">
        <v>173</v>
      </c>
      <c r="GO7715" s="81">
        <v>1.1148832299820636E-2</v>
      </c>
      <c r="GP7715" s="81">
        <v>10</v>
      </c>
      <c r="GQ7715" s="81">
        <v>0</v>
      </c>
      <c r="GR7715" s="81" t="s">
        <v>448</v>
      </c>
      <c r="GS7715" s="81">
        <v>1.1148832299820636E-2</v>
      </c>
      <c r="GT7715" s="81">
        <v>4.0609689307619882E-4</v>
      </c>
      <c r="GU7715" s="81">
        <v>0</v>
      </c>
      <c r="GV7715" s="81">
        <v>0</v>
      </c>
      <c r="GW7715" s="81">
        <v>0</v>
      </c>
      <c r="GX7715" s="81">
        <v>0</v>
      </c>
      <c r="GY7715" s="81">
        <v>0</v>
      </c>
      <c r="GZ7715" s="81">
        <v>0</v>
      </c>
    </row>
    <row r="7716" spans="98:208" x14ac:dyDescent="0.25">
      <c r="CT7716" s="81" t="s">
        <v>155</v>
      </c>
      <c r="CU7716" s="81" t="s">
        <v>510</v>
      </c>
      <c r="CV7716" s="81" t="s">
        <v>461</v>
      </c>
      <c r="CW7716" s="81">
        <v>2024</v>
      </c>
      <c r="CX7716" s="81">
        <v>0</v>
      </c>
      <c r="CY7716" s="81">
        <v>0</v>
      </c>
      <c r="CZ7716" s="81">
        <v>0</v>
      </c>
      <c r="DA7716" s="81">
        <v>0</v>
      </c>
      <c r="DB7716" s="81">
        <v>14664.63755643661</v>
      </c>
      <c r="DC7716" s="81">
        <v>233.2300768079335</v>
      </c>
      <c r="DD7716" s="81">
        <v>8896.5159934285803</v>
      </c>
      <c r="DE7716" s="81">
        <v>5534.8914862000847</v>
      </c>
      <c r="DF7716" s="81">
        <v>2.6002430136059367</v>
      </c>
      <c r="DG7716" s="81">
        <v>2.6002430136059367</v>
      </c>
      <c r="DH7716" s="81">
        <v>2.6002430136059367</v>
      </c>
      <c r="DI7716" s="81">
        <v>2.6002430136059367</v>
      </c>
      <c r="DJ7716" s="81">
        <v>2.1086833909019579E-6</v>
      </c>
      <c r="DL7716" s="81">
        <v>0</v>
      </c>
      <c r="DM7716" s="81">
        <v>5.4830892550996921E-6</v>
      </c>
      <c r="DN7716" s="81">
        <v>5.4830892550996921E-6</v>
      </c>
      <c r="DO7716" s="81">
        <v>0</v>
      </c>
      <c r="DP7716" s="81">
        <v>5.4830892550996921E-6</v>
      </c>
      <c r="DQ7716" s="81">
        <v>5.4830892550996921E-6</v>
      </c>
      <c r="DR7716" s="81">
        <v>0</v>
      </c>
      <c r="DS7716" s="81">
        <v>5.4830892550996921E-6</v>
      </c>
      <c r="DT7716" s="81">
        <v>5.4830892550996921E-6</v>
      </c>
      <c r="DU7716" s="81">
        <v>0</v>
      </c>
      <c r="DV7716" s="81">
        <v>5.4830892550996921E-6</v>
      </c>
      <c r="DW7716" s="81">
        <v>5.4830892550996921E-6</v>
      </c>
      <c r="GE7716" s="81" t="s">
        <v>449</v>
      </c>
      <c r="GF7716" s="81" t="s">
        <v>155</v>
      </c>
      <c r="GG7716" s="81" t="s">
        <v>493</v>
      </c>
      <c r="GH7716" s="81" t="s">
        <v>461</v>
      </c>
      <c r="GI7716" s="81">
        <v>2020</v>
      </c>
      <c r="GJ7716" s="81" t="s">
        <v>201</v>
      </c>
      <c r="GK7716" s="81">
        <v>222.22942162783531</v>
      </c>
      <c r="GL7716" s="81">
        <v>1419.6505749999999</v>
      </c>
      <c r="GM7716" s="81">
        <v>2020</v>
      </c>
      <c r="GN7716" s="81" t="s">
        <v>173</v>
      </c>
      <c r="GO7716" s="81">
        <v>1.1148832299820636E-2</v>
      </c>
      <c r="GP7716" s="81">
        <v>10</v>
      </c>
      <c r="GQ7716" s="81">
        <v>0</v>
      </c>
      <c r="GR7716" s="81" t="s">
        <v>448</v>
      </c>
      <c r="GS7716" s="81">
        <v>1.1148832299820636E-2</v>
      </c>
      <c r="GT7716" s="81">
        <v>2.477598553814869</v>
      </c>
      <c r="GU7716" s="81">
        <v>0</v>
      </c>
      <c r="GV7716" s="81">
        <v>0</v>
      </c>
      <c r="GW7716" s="81">
        <v>0</v>
      </c>
      <c r="GX7716" s="81">
        <v>0</v>
      </c>
      <c r="GY7716" s="81">
        <v>0</v>
      </c>
      <c r="GZ7716" s="81">
        <v>0</v>
      </c>
    </row>
    <row r="7717" spans="98:208" x14ac:dyDescent="0.25">
      <c r="CT7717" s="81" t="s">
        <v>155</v>
      </c>
      <c r="CU7717" s="81" t="s">
        <v>510</v>
      </c>
      <c r="CV7717" s="81" t="s">
        <v>461</v>
      </c>
      <c r="CW7717" s="81">
        <v>2025</v>
      </c>
      <c r="CX7717" s="81">
        <v>0</v>
      </c>
      <c r="CY7717" s="81">
        <v>0</v>
      </c>
      <c r="CZ7717" s="81">
        <v>0</v>
      </c>
      <c r="DA7717" s="81">
        <v>0</v>
      </c>
      <c r="DB7717" s="81">
        <v>14664.63755643661</v>
      </c>
      <c r="DC7717" s="81">
        <v>233.2300768079335</v>
      </c>
      <c r="DD7717" s="81">
        <v>8896.5159934285803</v>
      </c>
      <c r="DE7717" s="81">
        <v>5534.8914862000847</v>
      </c>
      <c r="DF7717" s="81">
        <v>2.6002430136059367</v>
      </c>
      <c r="DG7717" s="81">
        <v>2.6002430136059367</v>
      </c>
      <c r="DH7717" s="81">
        <v>2.6002430136059367</v>
      </c>
      <c r="DI7717" s="81">
        <v>2.6002430136059367</v>
      </c>
      <c r="DJ7717" s="81">
        <v>2.1086833909019579E-6</v>
      </c>
      <c r="DL7717" s="81">
        <v>0</v>
      </c>
      <c r="DM7717" s="81">
        <v>5.4830892550996921E-6</v>
      </c>
      <c r="DN7717" s="81">
        <v>5.4830892550996921E-6</v>
      </c>
      <c r="DO7717" s="81">
        <v>0</v>
      </c>
      <c r="DP7717" s="81">
        <v>5.4830892550996921E-6</v>
      </c>
      <c r="DQ7717" s="81">
        <v>5.4830892550996921E-6</v>
      </c>
      <c r="DR7717" s="81">
        <v>0</v>
      </c>
      <c r="DS7717" s="81">
        <v>5.4830892550996921E-6</v>
      </c>
      <c r="DT7717" s="81">
        <v>5.4830892550996921E-6</v>
      </c>
      <c r="DU7717" s="81">
        <v>0</v>
      </c>
      <c r="DV7717" s="81">
        <v>5.4830892550996921E-6</v>
      </c>
      <c r="DW7717" s="81">
        <v>5.4830892550996921E-6</v>
      </c>
      <c r="GE7717" s="81" t="s">
        <v>449</v>
      </c>
      <c r="GF7717" s="81" t="s">
        <v>155</v>
      </c>
      <c r="GG7717" s="81" t="s">
        <v>493</v>
      </c>
      <c r="GH7717" s="81" t="s">
        <v>451</v>
      </c>
      <c r="GI7717" s="81">
        <v>2020</v>
      </c>
      <c r="GJ7717" s="81" t="s">
        <v>201</v>
      </c>
      <c r="GK7717" s="81">
        <v>222.22942162785731</v>
      </c>
      <c r="GL7717" s="81">
        <v>1419.6505749999999</v>
      </c>
      <c r="GM7717" s="81">
        <v>2020</v>
      </c>
      <c r="GN7717" s="81" t="s">
        <v>173</v>
      </c>
      <c r="GO7717" s="81">
        <v>1.1148832299820636E-2</v>
      </c>
      <c r="GP7717" s="81">
        <v>10</v>
      </c>
      <c r="GQ7717" s="81">
        <v>0</v>
      </c>
      <c r="GR7717" s="81" t="s">
        <v>448</v>
      </c>
      <c r="GS7717" s="81">
        <v>1.1148832299820636E-2</v>
      </c>
      <c r="GT7717" s="81">
        <v>2.4775985538151142</v>
      </c>
      <c r="GU7717" s="81">
        <v>0</v>
      </c>
      <c r="GV7717" s="81">
        <v>0</v>
      </c>
      <c r="GW7717" s="81">
        <v>0</v>
      </c>
      <c r="GX7717" s="81">
        <v>0</v>
      </c>
      <c r="GY7717" s="81">
        <v>0</v>
      </c>
      <c r="GZ7717" s="81">
        <v>0</v>
      </c>
    </row>
    <row r="7718" spans="98:208" x14ac:dyDescent="0.25">
      <c r="CT7718" s="81" t="s">
        <v>155</v>
      </c>
      <c r="CU7718" s="81" t="s">
        <v>510</v>
      </c>
      <c r="CV7718" s="81" t="s">
        <v>461</v>
      </c>
      <c r="CW7718" s="81">
        <v>2026</v>
      </c>
      <c r="CX7718" s="81">
        <v>0</v>
      </c>
      <c r="CY7718" s="81">
        <v>0</v>
      </c>
      <c r="CZ7718" s="81">
        <v>0</v>
      </c>
      <c r="DA7718" s="81">
        <v>0</v>
      </c>
      <c r="DB7718" s="81">
        <v>14664.63755643661</v>
      </c>
      <c r="DC7718" s="81">
        <v>233.2300768079335</v>
      </c>
      <c r="DD7718" s="81">
        <v>8896.5159934285803</v>
      </c>
      <c r="DE7718" s="81">
        <v>5534.8914862000847</v>
      </c>
      <c r="DF7718" s="81">
        <v>2.6002430136059367</v>
      </c>
      <c r="DG7718" s="81">
        <v>2.6002430136059367</v>
      </c>
      <c r="DH7718" s="81">
        <v>2.6002430136059367</v>
      </c>
      <c r="DI7718" s="81">
        <v>2.6002430136059367</v>
      </c>
      <c r="DJ7718" s="81">
        <v>2.1086833909019579E-6</v>
      </c>
      <c r="DL7718" s="81">
        <v>0</v>
      </c>
      <c r="DM7718" s="81">
        <v>5.4830892550996921E-6</v>
      </c>
      <c r="DN7718" s="81">
        <v>5.4830892550996921E-6</v>
      </c>
      <c r="DO7718" s="81">
        <v>0</v>
      </c>
      <c r="DP7718" s="81">
        <v>5.4830892550996921E-6</v>
      </c>
      <c r="DQ7718" s="81">
        <v>5.4830892550996921E-6</v>
      </c>
      <c r="DR7718" s="81">
        <v>0</v>
      </c>
      <c r="DS7718" s="81">
        <v>5.4830892550996921E-6</v>
      </c>
      <c r="DT7718" s="81">
        <v>5.4830892550996921E-6</v>
      </c>
      <c r="DU7718" s="81">
        <v>0</v>
      </c>
      <c r="DV7718" s="81">
        <v>5.4830892550996921E-6</v>
      </c>
      <c r="DW7718" s="81">
        <v>5.4830892550996921E-6</v>
      </c>
      <c r="GE7718" s="81" t="s">
        <v>449</v>
      </c>
      <c r="GF7718" s="81" t="s">
        <v>155</v>
      </c>
      <c r="GG7718" s="81" t="s">
        <v>493</v>
      </c>
      <c r="GH7718" s="81" t="s">
        <v>452</v>
      </c>
      <c r="GI7718" s="81">
        <v>2020</v>
      </c>
      <c r="GJ7718" s="81" t="s">
        <v>201</v>
      </c>
      <c r="GK7718" s="81">
        <v>0.69641821681223126</v>
      </c>
      <c r="GL7718" s="81">
        <v>1419.6505749999999</v>
      </c>
      <c r="GM7718" s="81">
        <v>2020</v>
      </c>
      <c r="GN7718" s="81" t="s">
        <v>173</v>
      </c>
      <c r="GO7718" s="81">
        <v>1.1148832299820636E-2</v>
      </c>
      <c r="GP7718" s="81">
        <v>10</v>
      </c>
      <c r="GQ7718" s="81">
        <v>0</v>
      </c>
      <c r="GR7718" s="81" t="s">
        <v>448</v>
      </c>
      <c r="GS7718" s="81">
        <v>1.1148832299820636E-2</v>
      </c>
      <c r="GT7718" s="81">
        <v>7.7642499097796951E-3</v>
      </c>
      <c r="GU7718" s="81">
        <v>0</v>
      </c>
      <c r="GV7718" s="81">
        <v>0</v>
      </c>
      <c r="GW7718" s="81">
        <v>0</v>
      </c>
      <c r="GX7718" s="81">
        <v>0</v>
      </c>
      <c r="GY7718" s="81">
        <v>0</v>
      </c>
      <c r="GZ7718" s="81">
        <v>0</v>
      </c>
    </row>
    <row r="7719" spans="98:208" x14ac:dyDescent="0.25">
      <c r="CT7719" s="81" t="s">
        <v>155</v>
      </c>
      <c r="CU7719" s="81" t="s">
        <v>510</v>
      </c>
      <c r="CV7719" s="81" t="s">
        <v>461</v>
      </c>
      <c r="CW7719" s="81">
        <v>2027</v>
      </c>
      <c r="CX7719" s="81">
        <v>0</v>
      </c>
      <c r="CY7719" s="81">
        <v>0</v>
      </c>
      <c r="CZ7719" s="81">
        <v>0</v>
      </c>
      <c r="DA7719" s="81">
        <v>0</v>
      </c>
      <c r="DB7719" s="81">
        <v>14664.63755643661</v>
      </c>
      <c r="DC7719" s="81">
        <v>233.2300768079335</v>
      </c>
      <c r="DD7719" s="81">
        <v>8896.5159934285803</v>
      </c>
      <c r="DE7719" s="81">
        <v>5534.8914862000847</v>
      </c>
      <c r="DF7719" s="81">
        <v>2.6002430136059367</v>
      </c>
      <c r="DG7719" s="81">
        <v>2.6002430136059367</v>
      </c>
      <c r="DH7719" s="81">
        <v>2.6002430136059367</v>
      </c>
      <c r="DI7719" s="81">
        <v>2.6002430136059367</v>
      </c>
      <c r="DJ7719" s="81">
        <v>2.1086833909019579E-6</v>
      </c>
      <c r="DL7719" s="81">
        <v>0</v>
      </c>
      <c r="DM7719" s="81">
        <v>5.4830892550996921E-6</v>
      </c>
      <c r="DN7719" s="81">
        <v>5.4830892550996921E-6</v>
      </c>
      <c r="DO7719" s="81">
        <v>0</v>
      </c>
      <c r="DP7719" s="81">
        <v>5.4830892550996921E-6</v>
      </c>
      <c r="DQ7719" s="81">
        <v>5.4830892550996921E-6</v>
      </c>
      <c r="DR7719" s="81">
        <v>0</v>
      </c>
      <c r="DS7719" s="81">
        <v>5.4830892550996921E-6</v>
      </c>
      <c r="DT7719" s="81">
        <v>5.4830892550996921E-6</v>
      </c>
      <c r="DU7719" s="81">
        <v>0</v>
      </c>
      <c r="DV7719" s="81">
        <v>5.4830892550996921E-6</v>
      </c>
      <c r="DW7719" s="81">
        <v>5.4830892550996921E-6</v>
      </c>
      <c r="GE7719" s="81" t="s">
        <v>449</v>
      </c>
      <c r="GF7719" s="81" t="s">
        <v>155</v>
      </c>
      <c r="GG7719" s="81" t="s">
        <v>493</v>
      </c>
      <c r="GH7719" s="81" t="s">
        <v>453</v>
      </c>
      <c r="GI7719" s="81">
        <v>2020</v>
      </c>
      <c r="GJ7719" s="81" t="s">
        <v>201</v>
      </c>
      <c r="GK7719" s="81">
        <v>3.6425060683954492E-2</v>
      </c>
      <c r="GL7719" s="81">
        <v>1419.6505749999999</v>
      </c>
      <c r="GM7719" s="81">
        <v>2020</v>
      </c>
      <c r="GN7719" s="81" t="s">
        <v>173</v>
      </c>
      <c r="GO7719" s="81">
        <v>1.1148832299820636E-2</v>
      </c>
      <c r="GP7719" s="81">
        <v>10</v>
      </c>
      <c r="GQ7719" s="81">
        <v>0</v>
      </c>
      <c r="GR7719" s="81" t="s">
        <v>448</v>
      </c>
      <c r="GS7719" s="81">
        <v>1.1148832299820636E-2</v>
      </c>
      <c r="GT7719" s="81">
        <v>4.060968930761986E-4</v>
      </c>
      <c r="GU7719" s="81">
        <v>0</v>
      </c>
      <c r="GV7719" s="81">
        <v>0</v>
      </c>
      <c r="GW7719" s="81">
        <v>0</v>
      </c>
      <c r="GX7719" s="81">
        <v>0</v>
      </c>
      <c r="GY7719" s="81">
        <v>0</v>
      </c>
      <c r="GZ7719" s="81">
        <v>0</v>
      </c>
    </row>
    <row r="7720" spans="98:208" x14ac:dyDescent="0.25">
      <c r="CT7720" s="81" t="s">
        <v>155</v>
      </c>
      <c r="CU7720" s="81" t="s">
        <v>510</v>
      </c>
      <c r="CV7720" s="81" t="s">
        <v>461</v>
      </c>
      <c r="CW7720" s="81">
        <v>2028</v>
      </c>
      <c r="CX7720" s="81">
        <v>0</v>
      </c>
      <c r="CY7720" s="81">
        <v>0</v>
      </c>
      <c r="CZ7720" s="81">
        <v>0</v>
      </c>
      <c r="DA7720" s="81">
        <v>0</v>
      </c>
      <c r="DB7720" s="81">
        <v>15317.990942815961</v>
      </c>
      <c r="DC7720" s="81">
        <v>247.27299216493981</v>
      </c>
      <c r="DD7720" s="81">
        <v>9287.6490955444879</v>
      </c>
      <c r="DE7720" s="81">
        <v>5783.0688551065159</v>
      </c>
      <c r="DF7720" s="81">
        <v>2.7568051219217762</v>
      </c>
      <c r="DG7720" s="81">
        <v>2.7568051219217762</v>
      </c>
      <c r="DH7720" s="81">
        <v>2.7568051219217762</v>
      </c>
      <c r="DI7720" s="81">
        <v>2.7568051219217762</v>
      </c>
      <c r="DJ7720" s="81">
        <v>2.1086833909019579E-6</v>
      </c>
      <c r="DL7720" s="81">
        <v>0</v>
      </c>
      <c r="DM7720" s="81">
        <v>5.8132291725498964E-6</v>
      </c>
      <c r="DN7720" s="81">
        <v>5.8132291725498964E-6</v>
      </c>
      <c r="DO7720" s="81">
        <v>0</v>
      </c>
      <c r="DP7720" s="81">
        <v>5.8132291725498964E-6</v>
      </c>
      <c r="DQ7720" s="81">
        <v>5.8132291725498964E-6</v>
      </c>
      <c r="DR7720" s="81">
        <v>0</v>
      </c>
      <c r="DS7720" s="81">
        <v>5.8132291725498964E-6</v>
      </c>
      <c r="DT7720" s="81">
        <v>5.8132291725498964E-6</v>
      </c>
      <c r="DU7720" s="81">
        <v>0</v>
      </c>
      <c r="DV7720" s="81">
        <v>5.8132291725498964E-6</v>
      </c>
      <c r="DW7720" s="81">
        <v>5.8132291725498964E-6</v>
      </c>
      <c r="GE7720" s="81" t="s">
        <v>449</v>
      </c>
      <c r="GF7720" s="81" t="s">
        <v>155</v>
      </c>
      <c r="GG7720" s="81" t="s">
        <v>493</v>
      </c>
      <c r="GH7720" s="81" t="s">
        <v>454</v>
      </c>
      <c r="GI7720" s="81">
        <v>2020</v>
      </c>
      <c r="GJ7720" s="81" t="s">
        <v>201</v>
      </c>
      <c r="GK7720" s="81">
        <v>409.22373582039609</v>
      </c>
      <c r="GL7720" s="81">
        <v>1419.6505749999999</v>
      </c>
      <c r="GM7720" s="81">
        <v>2020</v>
      </c>
      <c r="GN7720" s="81" t="s">
        <v>173</v>
      </c>
      <c r="GO7720" s="81">
        <v>1.1148832299820636E-2</v>
      </c>
      <c r="GP7720" s="81">
        <v>10</v>
      </c>
      <c r="GQ7720" s="81">
        <v>0</v>
      </c>
      <c r="GR7720" s="81" t="s">
        <v>448</v>
      </c>
      <c r="GS7720" s="81">
        <v>1.1148832299820636E-2</v>
      </c>
      <c r="GT7720" s="81">
        <v>4.5623668037676985</v>
      </c>
      <c r="GU7720" s="81">
        <v>0</v>
      </c>
      <c r="GV7720" s="81">
        <v>0</v>
      </c>
      <c r="GW7720" s="81">
        <v>0</v>
      </c>
      <c r="GX7720" s="81">
        <v>0</v>
      </c>
      <c r="GY7720" s="81">
        <v>0</v>
      </c>
      <c r="GZ7720" s="81">
        <v>0</v>
      </c>
    </row>
    <row r="7721" spans="98:208" x14ac:dyDescent="0.25">
      <c r="CT7721" s="81" t="s">
        <v>155</v>
      </c>
      <c r="CU7721" s="81" t="s">
        <v>510</v>
      </c>
      <c r="CV7721" s="81" t="s">
        <v>461</v>
      </c>
      <c r="CW7721" s="81">
        <v>2029</v>
      </c>
      <c r="CX7721" s="81">
        <v>0</v>
      </c>
      <c r="CY7721" s="81">
        <v>0</v>
      </c>
      <c r="CZ7721" s="81">
        <v>0</v>
      </c>
      <c r="DA7721" s="81">
        <v>0</v>
      </c>
      <c r="DB7721" s="81">
        <v>15317.990942815961</v>
      </c>
      <c r="DC7721" s="81">
        <v>247.27299216493981</v>
      </c>
      <c r="DD7721" s="81">
        <v>9287.6490955444879</v>
      </c>
      <c r="DE7721" s="81">
        <v>5783.0688551065159</v>
      </c>
      <c r="DF7721" s="81">
        <v>2.7568051219217762</v>
      </c>
      <c r="DG7721" s="81">
        <v>2.7568051219217762</v>
      </c>
      <c r="DH7721" s="81">
        <v>2.7568051219217762</v>
      </c>
      <c r="DI7721" s="81">
        <v>2.7568051219217762</v>
      </c>
      <c r="DJ7721" s="81">
        <v>2.1086833909019579E-6</v>
      </c>
      <c r="DL7721" s="81">
        <v>0</v>
      </c>
      <c r="DM7721" s="81">
        <v>5.8132291725498964E-6</v>
      </c>
      <c r="DN7721" s="81">
        <v>5.8132291725498964E-6</v>
      </c>
      <c r="DO7721" s="81">
        <v>0</v>
      </c>
      <c r="DP7721" s="81">
        <v>5.8132291725498964E-6</v>
      </c>
      <c r="DQ7721" s="81">
        <v>5.8132291725498964E-6</v>
      </c>
      <c r="DR7721" s="81">
        <v>0</v>
      </c>
      <c r="DS7721" s="81">
        <v>5.8132291725498964E-6</v>
      </c>
      <c r="DT7721" s="81">
        <v>5.8132291725498964E-6</v>
      </c>
      <c r="DU7721" s="81">
        <v>0</v>
      </c>
      <c r="DV7721" s="81">
        <v>5.8132291725498964E-6</v>
      </c>
      <c r="DW7721" s="81">
        <v>5.8132291725498964E-6</v>
      </c>
      <c r="GE7721" s="81" t="s">
        <v>449</v>
      </c>
      <c r="GF7721" s="81" t="s">
        <v>155</v>
      </c>
      <c r="GG7721" s="81" t="s">
        <v>493</v>
      </c>
      <c r="GH7721" s="81" t="s">
        <v>455</v>
      </c>
      <c r="GI7721" s="81">
        <v>2020</v>
      </c>
      <c r="GJ7721" s="81" t="s">
        <v>201</v>
      </c>
      <c r="GK7721" s="81">
        <v>409.22373582043957</v>
      </c>
      <c r="GL7721" s="81">
        <v>1419.6505749999999</v>
      </c>
      <c r="GM7721" s="81">
        <v>2020</v>
      </c>
      <c r="GN7721" s="81" t="s">
        <v>173</v>
      </c>
      <c r="GO7721" s="81">
        <v>1.1148832299820636E-2</v>
      </c>
      <c r="GP7721" s="81">
        <v>10</v>
      </c>
      <c r="GQ7721" s="81">
        <v>0</v>
      </c>
      <c r="GR7721" s="81" t="s">
        <v>448</v>
      </c>
      <c r="GS7721" s="81">
        <v>1.1148832299820636E-2</v>
      </c>
      <c r="GT7721" s="81">
        <v>4.5623668037681835</v>
      </c>
      <c r="GU7721" s="81">
        <v>0</v>
      </c>
      <c r="GV7721" s="81">
        <v>0</v>
      </c>
      <c r="GW7721" s="81">
        <v>0</v>
      </c>
      <c r="GX7721" s="81">
        <v>0</v>
      </c>
      <c r="GY7721" s="81">
        <v>0</v>
      </c>
      <c r="GZ7721" s="81">
        <v>0</v>
      </c>
    </row>
    <row r="7722" spans="98:208" x14ac:dyDescent="0.25">
      <c r="CT7722" s="81" t="s">
        <v>155</v>
      </c>
      <c r="CU7722" s="81" t="s">
        <v>510</v>
      </c>
      <c r="CV7722" s="81" t="s">
        <v>461</v>
      </c>
      <c r="CW7722" s="81">
        <v>2030</v>
      </c>
      <c r="CX7722" s="81">
        <v>0</v>
      </c>
      <c r="CY7722" s="81">
        <v>0</v>
      </c>
      <c r="CZ7722" s="81">
        <v>0</v>
      </c>
      <c r="DA7722" s="81">
        <v>0</v>
      </c>
      <c r="DB7722" s="81">
        <v>15317.990942815961</v>
      </c>
      <c r="DC7722" s="81">
        <v>247.27299216493981</v>
      </c>
      <c r="DD7722" s="81">
        <v>9287.6490955444879</v>
      </c>
      <c r="DE7722" s="81">
        <v>5783.0688551065159</v>
      </c>
      <c r="DF7722" s="81">
        <v>0</v>
      </c>
      <c r="DG7722" s="81">
        <v>2.7568051219217762</v>
      </c>
      <c r="DH7722" s="81">
        <v>2.7568051219217762</v>
      </c>
      <c r="DI7722" s="81">
        <v>2.7568051219217762</v>
      </c>
      <c r="DJ7722" s="81">
        <v>2.1086833909019579E-6</v>
      </c>
      <c r="DL7722" s="81">
        <v>0</v>
      </c>
      <c r="DM7722" s="81">
        <v>0</v>
      </c>
      <c r="DN7722" s="81">
        <v>0</v>
      </c>
      <c r="DO7722" s="81">
        <v>0</v>
      </c>
      <c r="DP7722" s="81">
        <v>5.8132291725498964E-6</v>
      </c>
      <c r="DQ7722" s="81">
        <v>5.8132291725498964E-6</v>
      </c>
      <c r="DR7722" s="81">
        <v>0</v>
      </c>
      <c r="DS7722" s="81">
        <v>5.8132291725498964E-6</v>
      </c>
      <c r="DT7722" s="81">
        <v>5.8132291725498964E-6</v>
      </c>
      <c r="DU7722" s="81">
        <v>0</v>
      </c>
      <c r="DV7722" s="81">
        <v>5.8132291725498964E-6</v>
      </c>
      <c r="DW7722" s="81">
        <v>5.8132291725498964E-6</v>
      </c>
      <c r="GE7722" s="81" t="s">
        <v>449</v>
      </c>
      <c r="GF7722" s="81" t="s">
        <v>155</v>
      </c>
      <c r="GG7722" s="81" t="s">
        <v>494</v>
      </c>
      <c r="GH7722" s="81" t="s">
        <v>457</v>
      </c>
      <c r="GI7722" s="81">
        <v>2020</v>
      </c>
      <c r="GJ7722" s="81" t="s">
        <v>201</v>
      </c>
      <c r="GK7722" s="81">
        <v>222.22942162783011</v>
      </c>
      <c r="GL7722" s="81">
        <v>612.55666899999903</v>
      </c>
      <c r="GM7722" s="81">
        <v>2020</v>
      </c>
      <c r="GN7722" s="81" t="s">
        <v>173</v>
      </c>
      <c r="GO7722" s="81">
        <v>1.1148832299820636E-2</v>
      </c>
      <c r="GP7722" s="81">
        <v>10</v>
      </c>
      <c r="GQ7722" s="81">
        <v>0</v>
      </c>
      <c r="GR7722" s="81" t="s">
        <v>448</v>
      </c>
      <c r="GS7722" s="81">
        <v>1.1148832299820636E-2</v>
      </c>
      <c r="GT7722" s="81">
        <v>2.4775985538148109</v>
      </c>
      <c r="GU7722" s="81">
        <v>0</v>
      </c>
      <c r="GV7722" s="81">
        <v>0</v>
      </c>
      <c r="GW7722" s="81">
        <v>0</v>
      </c>
      <c r="GX7722" s="81">
        <v>0</v>
      </c>
      <c r="GY7722" s="81">
        <v>0</v>
      </c>
      <c r="GZ7722" s="81">
        <v>0</v>
      </c>
    </row>
    <row r="7723" spans="98:208" x14ac:dyDescent="0.25">
      <c r="CT7723" s="81" t="s">
        <v>155</v>
      </c>
      <c r="CU7723" s="81" t="s">
        <v>510</v>
      </c>
      <c r="CV7723" s="81" t="s">
        <v>461</v>
      </c>
      <c r="CW7723" s="81">
        <v>2031</v>
      </c>
      <c r="CX7723" s="81">
        <v>0</v>
      </c>
      <c r="CY7723" s="81">
        <v>0</v>
      </c>
      <c r="CZ7723" s="81">
        <v>0</v>
      </c>
      <c r="DA7723" s="81">
        <v>0</v>
      </c>
      <c r="DB7723" s="81">
        <v>15317.990942815961</v>
      </c>
      <c r="DC7723" s="81">
        <v>247.27299216493981</v>
      </c>
      <c r="DD7723" s="81">
        <v>9287.6490955444879</v>
      </c>
      <c r="DE7723" s="81">
        <v>5783.0688551065159</v>
      </c>
      <c r="DF7723" s="81">
        <v>0</v>
      </c>
      <c r="DG7723" s="81">
        <v>0</v>
      </c>
      <c r="DH7723" s="81">
        <v>2.7568051219217762</v>
      </c>
      <c r="DI7723" s="81">
        <v>2.7568051219217762</v>
      </c>
      <c r="DJ7723" s="81">
        <v>2.1086833909019579E-6</v>
      </c>
      <c r="DL7723" s="81">
        <v>0</v>
      </c>
      <c r="DM7723" s="81">
        <v>0</v>
      </c>
      <c r="DN7723" s="81">
        <v>0</v>
      </c>
      <c r="DO7723" s="81">
        <v>0</v>
      </c>
      <c r="DP7723" s="81">
        <v>0</v>
      </c>
      <c r="DQ7723" s="81">
        <v>0</v>
      </c>
      <c r="DR7723" s="81">
        <v>0</v>
      </c>
      <c r="DS7723" s="81">
        <v>5.8132291725498964E-6</v>
      </c>
      <c r="DT7723" s="81">
        <v>5.8132291725498964E-6</v>
      </c>
      <c r="DU7723" s="81">
        <v>0</v>
      </c>
      <c r="DV7723" s="81">
        <v>5.8132291725498964E-6</v>
      </c>
      <c r="DW7723" s="81">
        <v>5.8132291725498964E-6</v>
      </c>
      <c r="GE7723" s="81" t="s">
        <v>449</v>
      </c>
      <c r="GF7723" s="81" t="s">
        <v>155</v>
      </c>
      <c r="GG7723" s="81" t="s">
        <v>494</v>
      </c>
      <c r="GH7723" s="81" t="s">
        <v>458</v>
      </c>
      <c r="GI7723" s="81">
        <v>2020</v>
      </c>
      <c r="GJ7723" s="81" t="s">
        <v>201</v>
      </c>
      <c r="GK7723" s="81">
        <v>222.22942162782999</v>
      </c>
      <c r="GL7723" s="81">
        <v>612.55666899999903</v>
      </c>
      <c r="GM7723" s="81">
        <v>2020</v>
      </c>
      <c r="GN7723" s="81" t="s">
        <v>173</v>
      </c>
      <c r="GO7723" s="81">
        <v>1.1148832299820636E-2</v>
      </c>
      <c r="GP7723" s="81">
        <v>10</v>
      </c>
      <c r="GQ7723" s="81">
        <v>0</v>
      </c>
      <c r="GR7723" s="81" t="s">
        <v>448</v>
      </c>
      <c r="GS7723" s="81">
        <v>1.1148832299820636E-2</v>
      </c>
      <c r="GT7723" s="81">
        <v>2.4775985538148095</v>
      </c>
      <c r="GU7723" s="81">
        <v>0</v>
      </c>
      <c r="GV7723" s="81">
        <v>0</v>
      </c>
      <c r="GW7723" s="81">
        <v>0</v>
      </c>
      <c r="GX7723" s="81">
        <v>0</v>
      </c>
      <c r="GY7723" s="81">
        <v>0</v>
      </c>
      <c r="GZ7723" s="81">
        <v>0</v>
      </c>
    </row>
    <row r="7724" spans="98:208" x14ac:dyDescent="0.25">
      <c r="CT7724" s="81" t="s">
        <v>155</v>
      </c>
      <c r="CU7724" s="81" t="s">
        <v>510</v>
      </c>
      <c r="CV7724" s="81" t="s">
        <v>461</v>
      </c>
      <c r="CW7724" s="81">
        <v>2032</v>
      </c>
      <c r="CX7724" s="81">
        <v>0</v>
      </c>
      <c r="CY7724" s="81">
        <v>0</v>
      </c>
      <c r="CZ7724" s="81">
        <v>0</v>
      </c>
      <c r="DA7724" s="81">
        <v>0</v>
      </c>
      <c r="DB7724" s="81">
        <v>15317.990942815961</v>
      </c>
      <c r="DC7724" s="81">
        <v>247.27299216493981</v>
      </c>
      <c r="DD7724" s="81">
        <v>9287.6490955444879</v>
      </c>
      <c r="DE7724" s="81">
        <v>5783.0688551065159</v>
      </c>
      <c r="DF7724" s="81">
        <v>0</v>
      </c>
      <c r="DG7724" s="81">
        <v>0</v>
      </c>
      <c r="DH7724" s="81">
        <v>0</v>
      </c>
      <c r="DI7724" s="81">
        <v>2.7568051219217762</v>
      </c>
      <c r="DJ7724" s="81">
        <v>2.1086833909019579E-6</v>
      </c>
      <c r="DL7724" s="81">
        <v>0</v>
      </c>
      <c r="DM7724" s="81">
        <v>0</v>
      </c>
      <c r="DN7724" s="81">
        <v>0</v>
      </c>
      <c r="DO7724" s="81">
        <v>0</v>
      </c>
      <c r="DP7724" s="81">
        <v>0</v>
      </c>
      <c r="DQ7724" s="81">
        <v>0</v>
      </c>
      <c r="DR7724" s="81">
        <v>0</v>
      </c>
      <c r="DS7724" s="81">
        <v>0</v>
      </c>
      <c r="DT7724" s="81">
        <v>0</v>
      </c>
      <c r="DU7724" s="81">
        <v>0</v>
      </c>
      <c r="DV7724" s="81">
        <v>5.8132291725498964E-6</v>
      </c>
      <c r="DW7724" s="81">
        <v>5.8132291725498964E-6</v>
      </c>
      <c r="GE7724" s="81" t="s">
        <v>449</v>
      </c>
      <c r="GF7724" s="81" t="s">
        <v>155</v>
      </c>
      <c r="GG7724" s="81" t="s">
        <v>494</v>
      </c>
      <c r="GH7724" s="81" t="s">
        <v>459</v>
      </c>
      <c r="GI7724" s="81">
        <v>2020</v>
      </c>
      <c r="GJ7724" s="81" t="s">
        <v>201</v>
      </c>
      <c r="GK7724" s="81">
        <v>0.69641821681222194</v>
      </c>
      <c r="GL7724" s="81">
        <v>612.55666899999903</v>
      </c>
      <c r="GM7724" s="81">
        <v>2020</v>
      </c>
      <c r="GN7724" s="81" t="s">
        <v>173</v>
      </c>
      <c r="GO7724" s="81">
        <v>1.1148832299820636E-2</v>
      </c>
      <c r="GP7724" s="81">
        <v>10</v>
      </c>
      <c r="GQ7724" s="81">
        <v>0</v>
      </c>
      <c r="GR7724" s="81" t="s">
        <v>448</v>
      </c>
      <c r="GS7724" s="81">
        <v>1.1148832299820636E-2</v>
      </c>
      <c r="GT7724" s="81">
        <v>7.764249909779591E-3</v>
      </c>
      <c r="GU7724" s="81">
        <v>0</v>
      </c>
      <c r="GV7724" s="81">
        <v>0</v>
      </c>
      <c r="GW7724" s="81">
        <v>0</v>
      </c>
      <c r="GX7724" s="81">
        <v>0</v>
      </c>
      <c r="GY7724" s="81">
        <v>0</v>
      </c>
      <c r="GZ7724" s="81">
        <v>0</v>
      </c>
    </row>
    <row r="7725" spans="98:208" x14ac:dyDescent="0.25">
      <c r="CT7725" s="81" t="s">
        <v>155</v>
      </c>
      <c r="CU7725" s="81" t="s">
        <v>510</v>
      </c>
      <c r="CV7725" s="81" t="s">
        <v>451</v>
      </c>
      <c r="CW7725" s="81">
        <v>2020</v>
      </c>
      <c r="CX7725" s="81">
        <v>0</v>
      </c>
      <c r="CY7725" s="81">
        <v>0</v>
      </c>
      <c r="CZ7725" s="81">
        <v>0</v>
      </c>
      <c r="DA7725" s="81">
        <v>0</v>
      </c>
      <c r="DB7725" s="81">
        <v>8807.9522308757187</v>
      </c>
      <c r="DC7725" s="81">
        <v>222.2294216277846</v>
      </c>
      <c r="DD7725" s="81">
        <v>8585.7228092479327</v>
      </c>
      <c r="DE7725" s="81">
        <v>0</v>
      </c>
      <c r="DF7725" s="81">
        <v>2.4775985538143037</v>
      </c>
      <c r="DG7725" s="81">
        <v>0</v>
      </c>
      <c r="DH7725" s="81">
        <v>0</v>
      </c>
      <c r="DI7725" s="81">
        <v>0</v>
      </c>
      <c r="DJ7725" s="81">
        <v>3.0124048441456558E-7</v>
      </c>
      <c r="DL7725" s="81">
        <v>0</v>
      </c>
      <c r="DM7725" s="81">
        <v>7.4635298853584797E-7</v>
      </c>
      <c r="DN7725" s="81">
        <v>7.4635298853584797E-7</v>
      </c>
      <c r="DO7725" s="81">
        <v>0</v>
      </c>
      <c r="DP7725" s="81">
        <v>0</v>
      </c>
      <c r="DQ7725" s="81">
        <v>0</v>
      </c>
      <c r="DR7725" s="81">
        <v>0</v>
      </c>
      <c r="DS7725" s="81">
        <v>0</v>
      </c>
      <c r="DT7725" s="81">
        <v>0</v>
      </c>
      <c r="DU7725" s="81">
        <v>0</v>
      </c>
      <c r="DV7725" s="81">
        <v>0</v>
      </c>
      <c r="DW7725" s="81">
        <v>0</v>
      </c>
      <c r="GE7725" s="81" t="s">
        <v>449</v>
      </c>
      <c r="GF7725" s="81" t="s">
        <v>155</v>
      </c>
      <c r="GG7725" s="81" t="s">
        <v>494</v>
      </c>
      <c r="GH7725" s="81" t="s">
        <v>460</v>
      </c>
      <c r="GI7725" s="81">
        <v>2020</v>
      </c>
      <c r="GJ7725" s="81" t="s">
        <v>201</v>
      </c>
      <c r="GK7725" s="81">
        <v>3.6425060683954499E-2</v>
      </c>
      <c r="GL7725" s="81">
        <v>612.55666899999903</v>
      </c>
      <c r="GM7725" s="81">
        <v>2020</v>
      </c>
      <c r="GN7725" s="81" t="s">
        <v>173</v>
      </c>
      <c r="GO7725" s="81">
        <v>1.1148832299820636E-2</v>
      </c>
      <c r="GP7725" s="81">
        <v>10</v>
      </c>
      <c r="GQ7725" s="81">
        <v>0</v>
      </c>
      <c r="GR7725" s="81" t="s">
        <v>448</v>
      </c>
      <c r="GS7725" s="81">
        <v>1.1148832299820636E-2</v>
      </c>
      <c r="GT7725" s="81">
        <v>4.0609689307619866E-4</v>
      </c>
      <c r="GU7725" s="81">
        <v>0</v>
      </c>
      <c r="GV7725" s="81">
        <v>0</v>
      </c>
      <c r="GW7725" s="81">
        <v>0</v>
      </c>
      <c r="GX7725" s="81">
        <v>0</v>
      </c>
      <c r="GY7725" s="81">
        <v>0</v>
      </c>
      <c r="GZ7725" s="81">
        <v>0</v>
      </c>
    </row>
    <row r="7726" spans="98:208" x14ac:dyDescent="0.25">
      <c r="CT7726" s="81" t="s">
        <v>155</v>
      </c>
      <c r="CU7726" s="81" t="s">
        <v>510</v>
      </c>
      <c r="CV7726" s="81" t="s">
        <v>451</v>
      </c>
      <c r="CW7726" s="81">
        <v>2021</v>
      </c>
      <c r="CX7726" s="81">
        <v>0</v>
      </c>
      <c r="CY7726" s="81">
        <v>0</v>
      </c>
      <c r="CZ7726" s="81">
        <v>0</v>
      </c>
      <c r="DA7726" s="81">
        <v>0</v>
      </c>
      <c r="DB7726" s="81">
        <v>8807.9522308757187</v>
      </c>
      <c r="DC7726" s="81">
        <v>222.2294216277846</v>
      </c>
      <c r="DD7726" s="81">
        <v>8585.7228092479327</v>
      </c>
      <c r="DE7726" s="81">
        <v>0</v>
      </c>
      <c r="DF7726" s="81">
        <v>2.4775985538143037</v>
      </c>
      <c r="DG7726" s="81">
        <v>2.4775985538143037</v>
      </c>
      <c r="DH7726" s="81">
        <v>0</v>
      </c>
      <c r="DI7726" s="81">
        <v>0</v>
      </c>
      <c r="DJ7726" s="81">
        <v>3.0124048441456558E-7</v>
      </c>
      <c r="DL7726" s="81">
        <v>0</v>
      </c>
      <c r="DM7726" s="81">
        <v>7.4635298853584797E-7</v>
      </c>
      <c r="DN7726" s="81">
        <v>7.4635298853584797E-7</v>
      </c>
      <c r="DO7726" s="81">
        <v>0</v>
      </c>
      <c r="DP7726" s="81">
        <v>7.4635298853584797E-7</v>
      </c>
      <c r="DQ7726" s="81">
        <v>7.4635298853584797E-7</v>
      </c>
      <c r="DR7726" s="81">
        <v>0</v>
      </c>
      <c r="DS7726" s="81">
        <v>0</v>
      </c>
      <c r="DT7726" s="81">
        <v>0</v>
      </c>
      <c r="DU7726" s="81">
        <v>0</v>
      </c>
      <c r="DV7726" s="81">
        <v>0</v>
      </c>
      <c r="DW7726" s="81">
        <v>0</v>
      </c>
      <c r="GE7726" s="81" t="s">
        <v>449</v>
      </c>
      <c r="GF7726" s="81" t="s">
        <v>155</v>
      </c>
      <c r="GG7726" s="81" t="s">
        <v>494</v>
      </c>
      <c r="GH7726" s="81" t="s">
        <v>461</v>
      </c>
      <c r="GI7726" s="81">
        <v>2020</v>
      </c>
      <c r="GJ7726" s="81" t="s">
        <v>201</v>
      </c>
      <c r="GK7726" s="81">
        <v>222.22942162783991</v>
      </c>
      <c r="GL7726" s="81">
        <v>612.55666899999903</v>
      </c>
      <c r="GM7726" s="81">
        <v>2020</v>
      </c>
      <c r="GN7726" s="81" t="s">
        <v>173</v>
      </c>
      <c r="GO7726" s="81">
        <v>1.1148832299820636E-2</v>
      </c>
      <c r="GP7726" s="81">
        <v>10</v>
      </c>
      <c r="GQ7726" s="81">
        <v>0</v>
      </c>
      <c r="GR7726" s="81" t="s">
        <v>448</v>
      </c>
      <c r="GS7726" s="81">
        <v>1.1148832299820636E-2</v>
      </c>
      <c r="GT7726" s="81">
        <v>2.4775985538149201</v>
      </c>
      <c r="GU7726" s="81">
        <v>0</v>
      </c>
      <c r="GV7726" s="81">
        <v>0</v>
      </c>
      <c r="GW7726" s="81">
        <v>0</v>
      </c>
      <c r="GX7726" s="81">
        <v>0</v>
      </c>
      <c r="GY7726" s="81">
        <v>0</v>
      </c>
      <c r="GZ7726" s="81">
        <v>0</v>
      </c>
    </row>
    <row r="7727" spans="98:208" x14ac:dyDescent="0.25">
      <c r="CT7727" s="81" t="s">
        <v>155</v>
      </c>
      <c r="CU7727" s="81" t="s">
        <v>510</v>
      </c>
      <c r="CV7727" s="81" t="s">
        <v>451</v>
      </c>
      <c r="CW7727" s="81">
        <v>2022</v>
      </c>
      <c r="CX7727" s="81">
        <v>0</v>
      </c>
      <c r="CY7727" s="81">
        <v>0</v>
      </c>
      <c r="CZ7727" s="81">
        <v>0</v>
      </c>
      <c r="DA7727" s="81">
        <v>0</v>
      </c>
      <c r="DB7727" s="81">
        <v>8807.9522308757187</v>
      </c>
      <c r="DC7727" s="81">
        <v>222.2294216277846</v>
      </c>
      <c r="DD7727" s="81">
        <v>8585.7228092479327</v>
      </c>
      <c r="DE7727" s="81">
        <v>0</v>
      </c>
      <c r="DF7727" s="81">
        <v>2.4775985538143037</v>
      </c>
      <c r="DG7727" s="81">
        <v>2.4775985538143037</v>
      </c>
      <c r="DH7727" s="81">
        <v>2.4775985538143037</v>
      </c>
      <c r="DI7727" s="81">
        <v>0</v>
      </c>
      <c r="DJ7727" s="81">
        <v>3.0124048441456558E-7</v>
      </c>
      <c r="DL7727" s="81">
        <v>0</v>
      </c>
      <c r="DM7727" s="81">
        <v>7.4635298853584797E-7</v>
      </c>
      <c r="DN7727" s="81">
        <v>7.4635298853584797E-7</v>
      </c>
      <c r="DO7727" s="81">
        <v>0</v>
      </c>
      <c r="DP7727" s="81">
        <v>7.4635298853584797E-7</v>
      </c>
      <c r="DQ7727" s="81">
        <v>7.4635298853584797E-7</v>
      </c>
      <c r="DR7727" s="81">
        <v>0</v>
      </c>
      <c r="DS7727" s="81">
        <v>7.4635298853584797E-7</v>
      </c>
      <c r="DT7727" s="81">
        <v>7.4635298853584797E-7</v>
      </c>
      <c r="DU7727" s="81">
        <v>0</v>
      </c>
      <c r="DV7727" s="81">
        <v>0</v>
      </c>
      <c r="DW7727" s="81">
        <v>0</v>
      </c>
      <c r="GE7727" s="81" t="s">
        <v>449</v>
      </c>
      <c r="GF7727" s="81" t="s">
        <v>155</v>
      </c>
      <c r="GG7727" s="81" t="s">
        <v>494</v>
      </c>
      <c r="GH7727" s="81" t="s">
        <v>451</v>
      </c>
      <c r="GI7727" s="81">
        <v>2020</v>
      </c>
      <c r="GJ7727" s="81" t="s">
        <v>201</v>
      </c>
      <c r="GK7727" s="81">
        <v>222.229421627926</v>
      </c>
      <c r="GL7727" s="81">
        <v>612.55666899999903</v>
      </c>
      <c r="GM7727" s="81">
        <v>2020</v>
      </c>
      <c r="GN7727" s="81" t="s">
        <v>173</v>
      </c>
      <c r="GO7727" s="81">
        <v>1.1148832299820636E-2</v>
      </c>
      <c r="GP7727" s="81">
        <v>10</v>
      </c>
      <c r="GQ7727" s="81">
        <v>0</v>
      </c>
      <c r="GR7727" s="81" t="s">
        <v>448</v>
      </c>
      <c r="GS7727" s="81">
        <v>1.1148832299820636E-2</v>
      </c>
      <c r="GT7727" s="81">
        <v>2.4775985538158802</v>
      </c>
      <c r="GU7727" s="81">
        <v>0</v>
      </c>
      <c r="GV7727" s="81">
        <v>0</v>
      </c>
      <c r="GW7727" s="81">
        <v>0</v>
      </c>
      <c r="GX7727" s="81">
        <v>0</v>
      </c>
      <c r="GY7727" s="81">
        <v>0</v>
      </c>
      <c r="GZ7727" s="81">
        <v>0</v>
      </c>
    </row>
    <row r="7728" spans="98:208" x14ac:dyDescent="0.25">
      <c r="CT7728" s="81" t="s">
        <v>155</v>
      </c>
      <c r="CU7728" s="81" t="s">
        <v>510</v>
      </c>
      <c r="CV7728" s="81" t="s">
        <v>451</v>
      </c>
      <c r="CW7728" s="81">
        <v>2023</v>
      </c>
      <c r="CX7728" s="81">
        <v>0</v>
      </c>
      <c r="CY7728" s="81">
        <v>0</v>
      </c>
      <c r="CZ7728" s="81">
        <v>0</v>
      </c>
      <c r="DA7728" s="81">
        <v>0</v>
      </c>
      <c r="DB7728" s="81">
        <v>9129.7460702364333</v>
      </c>
      <c r="DC7728" s="81">
        <v>233.2300768078569</v>
      </c>
      <c r="DD7728" s="81">
        <v>8896.5159934285784</v>
      </c>
      <c r="DE7728" s="81">
        <v>0</v>
      </c>
      <c r="DF7728" s="81">
        <v>2.6002430136050827</v>
      </c>
      <c r="DG7728" s="81">
        <v>2.6002430136050827</v>
      </c>
      <c r="DH7728" s="81">
        <v>2.6002430136050827</v>
      </c>
      <c r="DI7728" s="81">
        <v>2.6002430136050827</v>
      </c>
      <c r="DJ7728" s="81">
        <v>3.0124048441456558E-7</v>
      </c>
      <c r="DL7728" s="81">
        <v>0</v>
      </c>
      <c r="DM7728" s="81">
        <v>7.8329846501398496E-7</v>
      </c>
      <c r="DN7728" s="81">
        <v>7.8329846501398496E-7</v>
      </c>
      <c r="DO7728" s="81">
        <v>0</v>
      </c>
      <c r="DP7728" s="81">
        <v>7.8329846501398496E-7</v>
      </c>
      <c r="DQ7728" s="81">
        <v>7.8329846501398496E-7</v>
      </c>
      <c r="DR7728" s="81">
        <v>0</v>
      </c>
      <c r="DS7728" s="81">
        <v>7.8329846501398496E-7</v>
      </c>
      <c r="DT7728" s="81">
        <v>7.8329846501398496E-7</v>
      </c>
      <c r="DU7728" s="81">
        <v>0</v>
      </c>
      <c r="DV7728" s="81">
        <v>7.8329846501398496E-7</v>
      </c>
      <c r="DW7728" s="81">
        <v>7.8329846501398496E-7</v>
      </c>
      <c r="GE7728" s="81" t="s">
        <v>449</v>
      </c>
      <c r="GF7728" s="81" t="s">
        <v>155</v>
      </c>
      <c r="GG7728" s="81" t="s">
        <v>494</v>
      </c>
      <c r="GH7728" s="81" t="s">
        <v>452</v>
      </c>
      <c r="GI7728" s="81">
        <v>2020</v>
      </c>
      <c r="GJ7728" s="81" t="s">
        <v>201</v>
      </c>
      <c r="GK7728" s="81">
        <v>0.69641821681223082</v>
      </c>
      <c r="GL7728" s="81">
        <v>612.55666899999903</v>
      </c>
      <c r="GM7728" s="81">
        <v>2020</v>
      </c>
      <c r="GN7728" s="81" t="s">
        <v>173</v>
      </c>
      <c r="GO7728" s="81">
        <v>1.1148832299820636E-2</v>
      </c>
      <c r="GP7728" s="81">
        <v>10</v>
      </c>
      <c r="GQ7728" s="81">
        <v>0</v>
      </c>
      <c r="GR7728" s="81" t="s">
        <v>448</v>
      </c>
      <c r="GS7728" s="81">
        <v>1.1148832299820636E-2</v>
      </c>
      <c r="GT7728" s="81">
        <v>7.7642499097796899E-3</v>
      </c>
      <c r="GU7728" s="81">
        <v>0</v>
      </c>
      <c r="GV7728" s="81">
        <v>0</v>
      </c>
      <c r="GW7728" s="81">
        <v>0</v>
      </c>
      <c r="GX7728" s="81">
        <v>0</v>
      </c>
      <c r="GY7728" s="81">
        <v>0</v>
      </c>
      <c r="GZ7728" s="81">
        <v>0</v>
      </c>
    </row>
    <row r="7729" spans="98:208" x14ac:dyDescent="0.25">
      <c r="CT7729" s="81" t="s">
        <v>155</v>
      </c>
      <c r="CU7729" s="81" t="s">
        <v>510</v>
      </c>
      <c r="CV7729" s="81" t="s">
        <v>451</v>
      </c>
      <c r="CW7729" s="81">
        <v>2024</v>
      </c>
      <c r="CX7729" s="81">
        <v>0</v>
      </c>
      <c r="CY7729" s="81">
        <v>0</v>
      </c>
      <c r="CZ7729" s="81">
        <v>0</v>
      </c>
      <c r="DA7729" s="81">
        <v>0</v>
      </c>
      <c r="DB7729" s="81">
        <v>9129.7460702364333</v>
      </c>
      <c r="DC7729" s="81">
        <v>233.2300768078569</v>
      </c>
      <c r="DD7729" s="81">
        <v>8896.5159934285784</v>
      </c>
      <c r="DE7729" s="81">
        <v>0</v>
      </c>
      <c r="DF7729" s="81">
        <v>2.6002430136050827</v>
      </c>
      <c r="DG7729" s="81">
        <v>2.6002430136050827</v>
      </c>
      <c r="DH7729" s="81">
        <v>2.6002430136050827</v>
      </c>
      <c r="DI7729" s="81">
        <v>2.6002430136050827</v>
      </c>
      <c r="DJ7729" s="81">
        <v>3.0124048441456558E-7</v>
      </c>
      <c r="DL7729" s="81">
        <v>0</v>
      </c>
      <c r="DM7729" s="81">
        <v>7.8329846501398496E-7</v>
      </c>
      <c r="DN7729" s="81">
        <v>7.8329846501398496E-7</v>
      </c>
      <c r="DO7729" s="81">
        <v>0</v>
      </c>
      <c r="DP7729" s="81">
        <v>7.8329846501398496E-7</v>
      </c>
      <c r="DQ7729" s="81">
        <v>7.8329846501398496E-7</v>
      </c>
      <c r="DR7729" s="81">
        <v>0</v>
      </c>
      <c r="DS7729" s="81">
        <v>7.8329846501398496E-7</v>
      </c>
      <c r="DT7729" s="81">
        <v>7.8329846501398496E-7</v>
      </c>
      <c r="DU7729" s="81">
        <v>0</v>
      </c>
      <c r="DV7729" s="81">
        <v>7.8329846501398496E-7</v>
      </c>
      <c r="DW7729" s="81">
        <v>7.8329846501398496E-7</v>
      </c>
      <c r="GE7729" s="81" t="s">
        <v>449</v>
      </c>
      <c r="GF7729" s="81" t="s">
        <v>155</v>
      </c>
      <c r="GG7729" s="81" t="s">
        <v>494</v>
      </c>
      <c r="GH7729" s="81" t="s">
        <v>453</v>
      </c>
      <c r="GI7729" s="81">
        <v>2020</v>
      </c>
      <c r="GJ7729" s="81" t="s">
        <v>201</v>
      </c>
      <c r="GK7729" s="81">
        <v>3.6425060683954368E-2</v>
      </c>
      <c r="GL7729" s="81">
        <v>612.55666899999903</v>
      </c>
      <c r="GM7729" s="81">
        <v>2020</v>
      </c>
      <c r="GN7729" s="81" t="s">
        <v>173</v>
      </c>
      <c r="GO7729" s="81">
        <v>1.1148832299820636E-2</v>
      </c>
      <c r="GP7729" s="81">
        <v>10</v>
      </c>
      <c r="GQ7729" s="81">
        <v>0</v>
      </c>
      <c r="GR7729" s="81" t="s">
        <v>448</v>
      </c>
      <c r="GS7729" s="81">
        <v>1.1148832299820636E-2</v>
      </c>
      <c r="GT7729" s="81">
        <v>4.0609689307619719E-4</v>
      </c>
      <c r="GU7729" s="81">
        <v>0</v>
      </c>
      <c r="GV7729" s="81">
        <v>0</v>
      </c>
      <c r="GW7729" s="81">
        <v>0</v>
      </c>
      <c r="GX7729" s="81">
        <v>0</v>
      </c>
      <c r="GY7729" s="81">
        <v>0</v>
      </c>
      <c r="GZ7729" s="81">
        <v>0</v>
      </c>
    </row>
    <row r="7730" spans="98:208" x14ac:dyDescent="0.25">
      <c r="CT7730" s="81" t="s">
        <v>155</v>
      </c>
      <c r="CU7730" s="81" t="s">
        <v>510</v>
      </c>
      <c r="CV7730" s="81" t="s">
        <v>451</v>
      </c>
      <c r="CW7730" s="81">
        <v>2025</v>
      </c>
      <c r="CX7730" s="81">
        <v>0</v>
      </c>
      <c r="CY7730" s="81">
        <v>0</v>
      </c>
      <c r="CZ7730" s="81">
        <v>0</v>
      </c>
      <c r="DA7730" s="81">
        <v>0</v>
      </c>
      <c r="DB7730" s="81">
        <v>9129.7460702364333</v>
      </c>
      <c r="DC7730" s="81">
        <v>233.2300768078569</v>
      </c>
      <c r="DD7730" s="81">
        <v>8896.5159934285784</v>
      </c>
      <c r="DE7730" s="81">
        <v>0</v>
      </c>
      <c r="DF7730" s="81">
        <v>2.6002430136050827</v>
      </c>
      <c r="DG7730" s="81">
        <v>2.6002430136050827</v>
      </c>
      <c r="DH7730" s="81">
        <v>2.6002430136050827</v>
      </c>
      <c r="DI7730" s="81">
        <v>2.6002430136050827</v>
      </c>
      <c r="DJ7730" s="81">
        <v>3.0124048441456558E-7</v>
      </c>
      <c r="DL7730" s="81">
        <v>0</v>
      </c>
      <c r="DM7730" s="81">
        <v>7.8329846501398496E-7</v>
      </c>
      <c r="DN7730" s="81">
        <v>7.8329846501398496E-7</v>
      </c>
      <c r="DO7730" s="81">
        <v>0</v>
      </c>
      <c r="DP7730" s="81">
        <v>7.8329846501398496E-7</v>
      </c>
      <c r="DQ7730" s="81">
        <v>7.8329846501398496E-7</v>
      </c>
      <c r="DR7730" s="81">
        <v>0</v>
      </c>
      <c r="DS7730" s="81">
        <v>7.8329846501398496E-7</v>
      </c>
      <c r="DT7730" s="81">
        <v>7.8329846501398496E-7</v>
      </c>
      <c r="DU7730" s="81">
        <v>0</v>
      </c>
      <c r="DV7730" s="81">
        <v>7.8329846501398496E-7</v>
      </c>
      <c r="DW7730" s="81">
        <v>7.8329846501398496E-7</v>
      </c>
      <c r="GE7730" s="81" t="s">
        <v>449</v>
      </c>
      <c r="GF7730" s="81" t="s">
        <v>155</v>
      </c>
      <c r="GG7730" s="81" t="s">
        <v>494</v>
      </c>
      <c r="GH7730" s="81" t="s">
        <v>454</v>
      </c>
      <c r="GI7730" s="81">
        <v>2020</v>
      </c>
      <c r="GJ7730" s="81" t="s">
        <v>201</v>
      </c>
      <c r="GK7730" s="81">
        <v>409.22373582032111</v>
      </c>
      <c r="GL7730" s="81">
        <v>612.55666899999903</v>
      </c>
      <c r="GM7730" s="81">
        <v>2020</v>
      </c>
      <c r="GN7730" s="81" t="s">
        <v>173</v>
      </c>
      <c r="GO7730" s="81">
        <v>1.1148832299820636E-2</v>
      </c>
      <c r="GP7730" s="81">
        <v>10</v>
      </c>
      <c r="GQ7730" s="81">
        <v>0</v>
      </c>
      <c r="GR7730" s="81" t="s">
        <v>448</v>
      </c>
      <c r="GS7730" s="81">
        <v>1.1148832299820636E-2</v>
      </c>
      <c r="GT7730" s="81">
        <v>4.5623668037668628</v>
      </c>
      <c r="GU7730" s="81">
        <v>0</v>
      </c>
      <c r="GV7730" s="81">
        <v>0</v>
      </c>
      <c r="GW7730" s="81">
        <v>0</v>
      </c>
      <c r="GX7730" s="81">
        <v>0</v>
      </c>
      <c r="GY7730" s="81">
        <v>0</v>
      </c>
      <c r="GZ7730" s="81">
        <v>0</v>
      </c>
    </row>
    <row r="7731" spans="98:208" x14ac:dyDescent="0.25">
      <c r="CT7731" s="81" t="s">
        <v>155</v>
      </c>
      <c r="CU7731" s="81" t="s">
        <v>510</v>
      </c>
      <c r="CV7731" s="81" t="s">
        <v>451</v>
      </c>
      <c r="CW7731" s="81">
        <v>2026</v>
      </c>
      <c r="CX7731" s="81">
        <v>0</v>
      </c>
      <c r="CY7731" s="81">
        <v>0</v>
      </c>
      <c r="CZ7731" s="81">
        <v>0</v>
      </c>
      <c r="DA7731" s="81">
        <v>0</v>
      </c>
      <c r="DB7731" s="81">
        <v>9129.7460702364333</v>
      </c>
      <c r="DC7731" s="81">
        <v>233.2300768078569</v>
      </c>
      <c r="DD7731" s="81">
        <v>8896.5159934285784</v>
      </c>
      <c r="DE7731" s="81">
        <v>0</v>
      </c>
      <c r="DF7731" s="81">
        <v>2.6002430136050827</v>
      </c>
      <c r="DG7731" s="81">
        <v>2.6002430136050827</v>
      </c>
      <c r="DH7731" s="81">
        <v>2.6002430136050827</v>
      </c>
      <c r="DI7731" s="81">
        <v>2.6002430136050827</v>
      </c>
      <c r="DJ7731" s="81">
        <v>3.0124048441456558E-7</v>
      </c>
      <c r="DL7731" s="81">
        <v>0</v>
      </c>
      <c r="DM7731" s="81">
        <v>7.8329846501398496E-7</v>
      </c>
      <c r="DN7731" s="81">
        <v>7.8329846501398496E-7</v>
      </c>
      <c r="DO7731" s="81">
        <v>0</v>
      </c>
      <c r="DP7731" s="81">
        <v>7.8329846501398496E-7</v>
      </c>
      <c r="DQ7731" s="81">
        <v>7.8329846501398496E-7</v>
      </c>
      <c r="DR7731" s="81">
        <v>0</v>
      </c>
      <c r="DS7731" s="81">
        <v>7.8329846501398496E-7</v>
      </c>
      <c r="DT7731" s="81">
        <v>7.8329846501398496E-7</v>
      </c>
      <c r="DU7731" s="81">
        <v>0</v>
      </c>
      <c r="DV7731" s="81">
        <v>7.8329846501398496E-7</v>
      </c>
      <c r="DW7731" s="81">
        <v>7.8329846501398496E-7</v>
      </c>
      <c r="GE7731" s="81" t="s">
        <v>449</v>
      </c>
      <c r="GF7731" s="81" t="s">
        <v>155</v>
      </c>
      <c r="GG7731" s="81" t="s">
        <v>494</v>
      </c>
      <c r="GH7731" s="81" t="s">
        <v>455</v>
      </c>
      <c r="GI7731" s="81">
        <v>2020</v>
      </c>
      <c r="GJ7731" s="81" t="s">
        <v>201</v>
      </c>
      <c r="GK7731" s="81">
        <v>409.22373582043411</v>
      </c>
      <c r="GL7731" s="81">
        <v>612.55666899999903</v>
      </c>
      <c r="GM7731" s="81">
        <v>2020</v>
      </c>
      <c r="GN7731" s="81" t="s">
        <v>173</v>
      </c>
      <c r="GO7731" s="81">
        <v>1.1148832299820636E-2</v>
      </c>
      <c r="GP7731" s="81">
        <v>10</v>
      </c>
      <c r="GQ7731" s="81">
        <v>0</v>
      </c>
      <c r="GR7731" s="81" t="s">
        <v>448</v>
      </c>
      <c r="GS7731" s="81">
        <v>1.1148832299820636E-2</v>
      </c>
      <c r="GT7731" s="81">
        <v>4.5623668037681231</v>
      </c>
      <c r="GU7731" s="81">
        <v>0</v>
      </c>
      <c r="GV7731" s="81">
        <v>0</v>
      </c>
      <c r="GW7731" s="81">
        <v>0</v>
      </c>
      <c r="GX7731" s="81">
        <v>0</v>
      </c>
      <c r="GY7731" s="81">
        <v>0</v>
      </c>
      <c r="GZ7731" s="81">
        <v>0</v>
      </c>
    </row>
    <row r="7732" spans="98:208" x14ac:dyDescent="0.25">
      <c r="CT7732" s="81" t="s">
        <v>155</v>
      </c>
      <c r="CU7732" s="81" t="s">
        <v>510</v>
      </c>
      <c r="CV7732" s="81" t="s">
        <v>451</v>
      </c>
      <c r="CW7732" s="81">
        <v>2027</v>
      </c>
      <c r="CX7732" s="81">
        <v>0</v>
      </c>
      <c r="CY7732" s="81">
        <v>0</v>
      </c>
      <c r="CZ7732" s="81">
        <v>0</v>
      </c>
      <c r="DA7732" s="81">
        <v>0</v>
      </c>
      <c r="DB7732" s="81">
        <v>9129.7460702364333</v>
      </c>
      <c r="DC7732" s="81">
        <v>233.2300768078569</v>
      </c>
      <c r="DD7732" s="81">
        <v>8896.5159934285784</v>
      </c>
      <c r="DE7732" s="81">
        <v>0</v>
      </c>
      <c r="DF7732" s="81">
        <v>2.6002430136050827</v>
      </c>
      <c r="DG7732" s="81">
        <v>2.6002430136050827</v>
      </c>
      <c r="DH7732" s="81">
        <v>2.6002430136050827</v>
      </c>
      <c r="DI7732" s="81">
        <v>2.6002430136050827</v>
      </c>
      <c r="DJ7732" s="81">
        <v>3.0124048441456558E-7</v>
      </c>
      <c r="DL7732" s="81">
        <v>0</v>
      </c>
      <c r="DM7732" s="81">
        <v>7.8329846501398496E-7</v>
      </c>
      <c r="DN7732" s="81">
        <v>7.8329846501398496E-7</v>
      </c>
      <c r="DO7732" s="81">
        <v>0</v>
      </c>
      <c r="DP7732" s="81">
        <v>7.8329846501398496E-7</v>
      </c>
      <c r="DQ7732" s="81">
        <v>7.8329846501398496E-7</v>
      </c>
      <c r="DR7732" s="81">
        <v>0</v>
      </c>
      <c r="DS7732" s="81">
        <v>7.8329846501398496E-7</v>
      </c>
      <c r="DT7732" s="81">
        <v>7.8329846501398496E-7</v>
      </c>
      <c r="DU7732" s="81">
        <v>0</v>
      </c>
      <c r="DV7732" s="81">
        <v>7.8329846501398496E-7</v>
      </c>
      <c r="DW7732" s="81">
        <v>7.8329846501398496E-7</v>
      </c>
      <c r="GE7732" s="81" t="s">
        <v>449</v>
      </c>
      <c r="GF7732" s="81" t="s">
        <v>155</v>
      </c>
      <c r="GG7732" s="81" t="s">
        <v>495</v>
      </c>
      <c r="GH7732" s="81" t="s">
        <v>457</v>
      </c>
      <c r="GI7732" s="81">
        <v>2020</v>
      </c>
      <c r="GJ7732" s="81" t="s">
        <v>201</v>
      </c>
      <c r="GK7732" s="81">
        <v>222.2294216278265</v>
      </c>
      <c r="GL7732" s="81">
        <v>143.62803700000001</v>
      </c>
      <c r="GM7732" s="81">
        <v>2020</v>
      </c>
      <c r="GN7732" s="81" t="s">
        <v>173</v>
      </c>
      <c r="GO7732" s="81">
        <v>1.1148832299820636E-2</v>
      </c>
      <c r="GP7732" s="81">
        <v>10</v>
      </c>
      <c r="GQ7732" s="81">
        <v>0</v>
      </c>
      <c r="GR7732" s="81" t="s">
        <v>448</v>
      </c>
      <c r="GS7732" s="81">
        <v>1.1148832299820636E-2</v>
      </c>
      <c r="GT7732" s="81">
        <v>2.4775985538147709</v>
      </c>
      <c r="GU7732" s="81">
        <v>0</v>
      </c>
      <c r="GV7732" s="81">
        <v>0</v>
      </c>
      <c r="GW7732" s="81">
        <v>0</v>
      </c>
      <c r="GX7732" s="81">
        <v>0</v>
      </c>
      <c r="GY7732" s="81">
        <v>0</v>
      </c>
      <c r="GZ7732" s="81">
        <v>0</v>
      </c>
    </row>
    <row r="7733" spans="98:208" x14ac:dyDescent="0.25">
      <c r="CT7733" s="81" t="s">
        <v>155</v>
      </c>
      <c r="CU7733" s="81" t="s">
        <v>510</v>
      </c>
      <c r="CV7733" s="81" t="s">
        <v>451</v>
      </c>
      <c r="CW7733" s="81">
        <v>2028</v>
      </c>
      <c r="CX7733" s="81">
        <v>0</v>
      </c>
      <c r="CY7733" s="81">
        <v>0</v>
      </c>
      <c r="CZ7733" s="81">
        <v>0</v>
      </c>
      <c r="DA7733" s="81">
        <v>0</v>
      </c>
      <c r="DB7733" s="81">
        <v>9534.922087709363</v>
      </c>
      <c r="DC7733" s="81">
        <v>247.2729921648785</v>
      </c>
      <c r="DD7733" s="81">
        <v>9287.6490955444842</v>
      </c>
      <c r="DE7733" s="81">
        <v>0</v>
      </c>
      <c r="DF7733" s="81">
        <v>2.7568051219210927</v>
      </c>
      <c r="DG7733" s="81">
        <v>2.7568051219210927</v>
      </c>
      <c r="DH7733" s="81">
        <v>2.7568051219210927</v>
      </c>
      <c r="DI7733" s="81">
        <v>2.7568051219210927</v>
      </c>
      <c r="DJ7733" s="81">
        <v>3.0124048441456558E-7</v>
      </c>
      <c r="DL7733" s="81">
        <v>0</v>
      </c>
      <c r="DM7733" s="81">
        <v>8.3046131036406553E-7</v>
      </c>
      <c r="DN7733" s="81">
        <v>8.3046131036406553E-7</v>
      </c>
      <c r="DO7733" s="81">
        <v>0</v>
      </c>
      <c r="DP7733" s="81">
        <v>8.3046131036406553E-7</v>
      </c>
      <c r="DQ7733" s="81">
        <v>8.3046131036406553E-7</v>
      </c>
      <c r="DR7733" s="81">
        <v>0</v>
      </c>
      <c r="DS7733" s="81">
        <v>8.3046131036406553E-7</v>
      </c>
      <c r="DT7733" s="81">
        <v>8.3046131036406553E-7</v>
      </c>
      <c r="DU7733" s="81">
        <v>0</v>
      </c>
      <c r="DV7733" s="81">
        <v>8.3046131036406553E-7</v>
      </c>
      <c r="DW7733" s="81">
        <v>8.3046131036406553E-7</v>
      </c>
      <c r="GE7733" s="81" t="s">
        <v>449</v>
      </c>
      <c r="GF7733" s="81" t="s">
        <v>155</v>
      </c>
      <c r="GG7733" s="81" t="s">
        <v>495</v>
      </c>
      <c r="GH7733" s="81" t="s">
        <v>458</v>
      </c>
      <c r="GI7733" s="81">
        <v>2020</v>
      </c>
      <c r="GJ7733" s="81" t="s">
        <v>201</v>
      </c>
      <c r="GK7733" s="81">
        <v>222.2294216278259</v>
      </c>
      <c r="GL7733" s="81">
        <v>143.62803700000001</v>
      </c>
      <c r="GM7733" s="81">
        <v>2020</v>
      </c>
      <c r="GN7733" s="81" t="s">
        <v>173</v>
      </c>
      <c r="GO7733" s="81">
        <v>1.1148832299820636E-2</v>
      </c>
      <c r="GP7733" s="81">
        <v>10</v>
      </c>
      <c r="GQ7733" s="81">
        <v>0</v>
      </c>
      <c r="GR7733" s="81" t="s">
        <v>448</v>
      </c>
      <c r="GS7733" s="81">
        <v>1.1148832299820636E-2</v>
      </c>
      <c r="GT7733" s="81">
        <v>2.4775985538147642</v>
      </c>
      <c r="GU7733" s="81">
        <v>0</v>
      </c>
      <c r="GV7733" s="81">
        <v>0</v>
      </c>
      <c r="GW7733" s="81">
        <v>0</v>
      </c>
      <c r="GX7733" s="81">
        <v>0</v>
      </c>
      <c r="GY7733" s="81">
        <v>0</v>
      </c>
      <c r="GZ7733" s="81">
        <v>0</v>
      </c>
    </row>
    <row r="7734" spans="98:208" x14ac:dyDescent="0.25">
      <c r="CT7734" s="81" t="s">
        <v>155</v>
      </c>
      <c r="CU7734" s="81" t="s">
        <v>510</v>
      </c>
      <c r="CV7734" s="81" t="s">
        <v>451</v>
      </c>
      <c r="CW7734" s="81">
        <v>2029</v>
      </c>
      <c r="CX7734" s="81">
        <v>0</v>
      </c>
      <c r="CY7734" s="81">
        <v>0</v>
      </c>
      <c r="CZ7734" s="81">
        <v>0</v>
      </c>
      <c r="DA7734" s="81">
        <v>0</v>
      </c>
      <c r="DB7734" s="81">
        <v>9534.922087709363</v>
      </c>
      <c r="DC7734" s="81">
        <v>247.2729921648785</v>
      </c>
      <c r="DD7734" s="81">
        <v>9287.6490955444842</v>
      </c>
      <c r="DE7734" s="81">
        <v>0</v>
      </c>
      <c r="DF7734" s="81">
        <v>2.7568051219210927</v>
      </c>
      <c r="DG7734" s="81">
        <v>2.7568051219210927</v>
      </c>
      <c r="DH7734" s="81">
        <v>2.7568051219210927</v>
      </c>
      <c r="DI7734" s="81">
        <v>2.7568051219210927</v>
      </c>
      <c r="DJ7734" s="81">
        <v>3.0124048441456558E-7</v>
      </c>
      <c r="DL7734" s="81">
        <v>0</v>
      </c>
      <c r="DM7734" s="81">
        <v>8.3046131036406553E-7</v>
      </c>
      <c r="DN7734" s="81">
        <v>8.3046131036406553E-7</v>
      </c>
      <c r="DO7734" s="81">
        <v>0</v>
      </c>
      <c r="DP7734" s="81">
        <v>8.3046131036406553E-7</v>
      </c>
      <c r="DQ7734" s="81">
        <v>8.3046131036406553E-7</v>
      </c>
      <c r="DR7734" s="81">
        <v>0</v>
      </c>
      <c r="DS7734" s="81">
        <v>8.3046131036406553E-7</v>
      </c>
      <c r="DT7734" s="81">
        <v>8.3046131036406553E-7</v>
      </c>
      <c r="DU7734" s="81">
        <v>0</v>
      </c>
      <c r="DV7734" s="81">
        <v>8.3046131036406553E-7</v>
      </c>
      <c r="DW7734" s="81">
        <v>8.3046131036406553E-7</v>
      </c>
      <c r="GE7734" s="81" t="s">
        <v>449</v>
      </c>
      <c r="GF7734" s="81" t="s">
        <v>155</v>
      </c>
      <c r="GG7734" s="81" t="s">
        <v>495</v>
      </c>
      <c r="GH7734" s="81" t="s">
        <v>459</v>
      </c>
      <c r="GI7734" s="81">
        <v>2020</v>
      </c>
      <c r="GJ7734" s="81" t="s">
        <v>201</v>
      </c>
      <c r="GK7734" s="81">
        <v>0.69641821681220206</v>
      </c>
      <c r="GL7734" s="81">
        <v>143.62803700000001</v>
      </c>
      <c r="GM7734" s="81">
        <v>2020</v>
      </c>
      <c r="GN7734" s="81" t="s">
        <v>173</v>
      </c>
      <c r="GO7734" s="81">
        <v>1.1148832299820636E-2</v>
      </c>
      <c r="GP7734" s="81">
        <v>10</v>
      </c>
      <c r="GQ7734" s="81">
        <v>0</v>
      </c>
      <c r="GR7734" s="81" t="s">
        <v>448</v>
      </c>
      <c r="GS7734" s="81">
        <v>1.1148832299820636E-2</v>
      </c>
      <c r="GT7734" s="81">
        <v>7.764249909779369E-3</v>
      </c>
      <c r="GU7734" s="81">
        <v>0</v>
      </c>
      <c r="GV7734" s="81">
        <v>0</v>
      </c>
      <c r="GW7734" s="81">
        <v>0</v>
      </c>
      <c r="GX7734" s="81">
        <v>0</v>
      </c>
      <c r="GY7734" s="81">
        <v>0</v>
      </c>
      <c r="GZ7734" s="81">
        <v>0</v>
      </c>
    </row>
    <row r="7735" spans="98:208" x14ac:dyDescent="0.25">
      <c r="CT7735" s="81" t="s">
        <v>155</v>
      </c>
      <c r="CU7735" s="81" t="s">
        <v>510</v>
      </c>
      <c r="CV7735" s="81" t="s">
        <v>451</v>
      </c>
      <c r="CW7735" s="81">
        <v>2030</v>
      </c>
      <c r="CX7735" s="81">
        <v>0</v>
      </c>
      <c r="CY7735" s="81">
        <v>0</v>
      </c>
      <c r="CZ7735" s="81">
        <v>0</v>
      </c>
      <c r="DA7735" s="81">
        <v>0</v>
      </c>
      <c r="DB7735" s="81">
        <v>9534.922087709363</v>
      </c>
      <c r="DC7735" s="81">
        <v>247.2729921648785</v>
      </c>
      <c r="DD7735" s="81">
        <v>9287.6490955444842</v>
      </c>
      <c r="DE7735" s="81">
        <v>0</v>
      </c>
      <c r="DF7735" s="81">
        <v>0</v>
      </c>
      <c r="DG7735" s="81">
        <v>2.7568051219210927</v>
      </c>
      <c r="DH7735" s="81">
        <v>2.7568051219210927</v>
      </c>
      <c r="DI7735" s="81">
        <v>2.7568051219210927</v>
      </c>
      <c r="DJ7735" s="81">
        <v>3.0124048441456558E-7</v>
      </c>
      <c r="DL7735" s="81">
        <v>0</v>
      </c>
      <c r="DM7735" s="81">
        <v>0</v>
      </c>
      <c r="DN7735" s="81">
        <v>0</v>
      </c>
      <c r="DO7735" s="81">
        <v>0</v>
      </c>
      <c r="DP7735" s="81">
        <v>8.3046131036406553E-7</v>
      </c>
      <c r="DQ7735" s="81">
        <v>8.3046131036406553E-7</v>
      </c>
      <c r="DR7735" s="81">
        <v>0</v>
      </c>
      <c r="DS7735" s="81">
        <v>8.3046131036406553E-7</v>
      </c>
      <c r="DT7735" s="81">
        <v>8.3046131036406553E-7</v>
      </c>
      <c r="DU7735" s="81">
        <v>0</v>
      </c>
      <c r="DV7735" s="81">
        <v>8.3046131036406553E-7</v>
      </c>
      <c r="DW7735" s="81">
        <v>8.3046131036406553E-7</v>
      </c>
      <c r="GE7735" s="81" t="s">
        <v>449</v>
      </c>
      <c r="GF7735" s="81" t="s">
        <v>155</v>
      </c>
      <c r="GG7735" s="81" t="s">
        <v>495</v>
      </c>
      <c r="GH7735" s="81" t="s">
        <v>460</v>
      </c>
      <c r="GI7735" s="81">
        <v>2020</v>
      </c>
      <c r="GJ7735" s="81" t="s">
        <v>201</v>
      </c>
      <c r="GK7735" s="81">
        <v>3.6425060683954423E-2</v>
      </c>
      <c r="GL7735" s="81">
        <v>143.62803700000001</v>
      </c>
      <c r="GM7735" s="81">
        <v>2020</v>
      </c>
      <c r="GN7735" s="81" t="s">
        <v>173</v>
      </c>
      <c r="GO7735" s="81">
        <v>1.1148832299820636E-2</v>
      </c>
      <c r="GP7735" s="81">
        <v>10</v>
      </c>
      <c r="GQ7735" s="81">
        <v>0</v>
      </c>
      <c r="GR7735" s="81" t="s">
        <v>448</v>
      </c>
      <c r="GS7735" s="81">
        <v>1.1148832299820636E-2</v>
      </c>
      <c r="GT7735" s="81">
        <v>4.0609689307619784E-4</v>
      </c>
      <c r="GU7735" s="81">
        <v>0</v>
      </c>
      <c r="GV7735" s="81">
        <v>0</v>
      </c>
      <c r="GW7735" s="81">
        <v>0</v>
      </c>
      <c r="GX7735" s="81">
        <v>0</v>
      </c>
      <c r="GY7735" s="81">
        <v>0</v>
      </c>
      <c r="GZ7735" s="81">
        <v>0</v>
      </c>
    </row>
    <row r="7736" spans="98:208" x14ac:dyDescent="0.25">
      <c r="CT7736" s="81" t="s">
        <v>155</v>
      </c>
      <c r="CU7736" s="81" t="s">
        <v>510</v>
      </c>
      <c r="CV7736" s="81" t="s">
        <v>451</v>
      </c>
      <c r="CW7736" s="81">
        <v>2031</v>
      </c>
      <c r="CX7736" s="81">
        <v>0</v>
      </c>
      <c r="CY7736" s="81">
        <v>0</v>
      </c>
      <c r="CZ7736" s="81">
        <v>0</v>
      </c>
      <c r="DA7736" s="81">
        <v>0</v>
      </c>
      <c r="DB7736" s="81">
        <v>9534.922087709363</v>
      </c>
      <c r="DC7736" s="81">
        <v>247.2729921648785</v>
      </c>
      <c r="DD7736" s="81">
        <v>9287.6490955444842</v>
      </c>
      <c r="DE7736" s="81">
        <v>0</v>
      </c>
      <c r="DF7736" s="81">
        <v>0</v>
      </c>
      <c r="DG7736" s="81">
        <v>0</v>
      </c>
      <c r="DH7736" s="81">
        <v>2.7568051219210927</v>
      </c>
      <c r="DI7736" s="81">
        <v>2.7568051219210927</v>
      </c>
      <c r="DJ7736" s="81">
        <v>3.0124048441456558E-7</v>
      </c>
      <c r="DL7736" s="81">
        <v>0</v>
      </c>
      <c r="DM7736" s="81">
        <v>0</v>
      </c>
      <c r="DN7736" s="81">
        <v>0</v>
      </c>
      <c r="DO7736" s="81">
        <v>0</v>
      </c>
      <c r="DP7736" s="81">
        <v>0</v>
      </c>
      <c r="DQ7736" s="81">
        <v>0</v>
      </c>
      <c r="DR7736" s="81">
        <v>0</v>
      </c>
      <c r="DS7736" s="81">
        <v>8.3046131036406553E-7</v>
      </c>
      <c r="DT7736" s="81">
        <v>8.3046131036406553E-7</v>
      </c>
      <c r="DU7736" s="81">
        <v>0</v>
      </c>
      <c r="DV7736" s="81">
        <v>8.3046131036406553E-7</v>
      </c>
      <c r="DW7736" s="81">
        <v>8.3046131036406553E-7</v>
      </c>
      <c r="GE7736" s="81" t="s">
        <v>449</v>
      </c>
      <c r="GF7736" s="81" t="s">
        <v>155</v>
      </c>
      <c r="GG7736" s="81" t="s">
        <v>495</v>
      </c>
      <c r="GH7736" s="81" t="s">
        <v>461</v>
      </c>
      <c r="GI7736" s="81">
        <v>2020</v>
      </c>
      <c r="GJ7736" s="81" t="s">
        <v>201</v>
      </c>
      <c r="GK7736" s="81">
        <v>222.22942162785921</v>
      </c>
      <c r="GL7736" s="81">
        <v>143.62803700000001</v>
      </c>
      <c r="GM7736" s="81">
        <v>2020</v>
      </c>
      <c r="GN7736" s="81" t="s">
        <v>173</v>
      </c>
      <c r="GO7736" s="81">
        <v>1.1148832299820636E-2</v>
      </c>
      <c r="GP7736" s="81">
        <v>10</v>
      </c>
      <c r="GQ7736" s="81">
        <v>0</v>
      </c>
      <c r="GR7736" s="81" t="s">
        <v>448</v>
      </c>
      <c r="GS7736" s="81">
        <v>1.1148832299820636E-2</v>
      </c>
      <c r="GT7736" s="81">
        <v>2.4775985538151355</v>
      </c>
      <c r="GU7736" s="81">
        <v>0</v>
      </c>
      <c r="GV7736" s="81">
        <v>0</v>
      </c>
      <c r="GW7736" s="81">
        <v>0</v>
      </c>
      <c r="GX7736" s="81">
        <v>0</v>
      </c>
      <c r="GY7736" s="81">
        <v>0</v>
      </c>
      <c r="GZ7736" s="81">
        <v>0</v>
      </c>
    </row>
    <row r="7737" spans="98:208" x14ac:dyDescent="0.25">
      <c r="CT7737" s="81" t="s">
        <v>155</v>
      </c>
      <c r="CU7737" s="81" t="s">
        <v>510</v>
      </c>
      <c r="CV7737" s="81" t="s">
        <v>451</v>
      </c>
      <c r="CW7737" s="81">
        <v>2032</v>
      </c>
      <c r="CX7737" s="81">
        <v>0</v>
      </c>
      <c r="CY7737" s="81">
        <v>0</v>
      </c>
      <c r="CZ7737" s="81">
        <v>0</v>
      </c>
      <c r="DA7737" s="81">
        <v>0</v>
      </c>
      <c r="DB7737" s="81">
        <v>9534.922087709363</v>
      </c>
      <c r="DC7737" s="81">
        <v>247.2729921648785</v>
      </c>
      <c r="DD7737" s="81">
        <v>9287.6490955444842</v>
      </c>
      <c r="DE7737" s="81">
        <v>0</v>
      </c>
      <c r="DF7737" s="81">
        <v>0</v>
      </c>
      <c r="DG7737" s="81">
        <v>0</v>
      </c>
      <c r="DH7737" s="81">
        <v>0</v>
      </c>
      <c r="DI7737" s="81">
        <v>2.7568051219210927</v>
      </c>
      <c r="DJ7737" s="81">
        <v>3.0124048441456558E-7</v>
      </c>
      <c r="DL7737" s="81">
        <v>0</v>
      </c>
      <c r="DM7737" s="81">
        <v>0</v>
      </c>
      <c r="DN7737" s="81">
        <v>0</v>
      </c>
      <c r="DO7737" s="81">
        <v>0</v>
      </c>
      <c r="DP7737" s="81">
        <v>0</v>
      </c>
      <c r="DQ7737" s="81">
        <v>0</v>
      </c>
      <c r="DR7737" s="81">
        <v>0</v>
      </c>
      <c r="DS7737" s="81">
        <v>0</v>
      </c>
      <c r="DT7737" s="81">
        <v>0</v>
      </c>
      <c r="DU7737" s="81">
        <v>0</v>
      </c>
      <c r="DV7737" s="81">
        <v>8.3046131036406553E-7</v>
      </c>
      <c r="DW7737" s="81">
        <v>8.3046131036406553E-7</v>
      </c>
      <c r="GE7737" s="81" t="s">
        <v>449</v>
      </c>
      <c r="GF7737" s="81" t="s">
        <v>155</v>
      </c>
      <c r="GG7737" s="81" t="s">
        <v>495</v>
      </c>
      <c r="GH7737" s="81" t="s">
        <v>451</v>
      </c>
      <c r="GI7737" s="81">
        <v>2020</v>
      </c>
      <c r="GJ7737" s="81" t="s">
        <v>201</v>
      </c>
      <c r="GK7737" s="81">
        <v>222.22942162782951</v>
      </c>
      <c r="GL7737" s="81">
        <v>143.62803700000001</v>
      </c>
      <c r="GM7737" s="81">
        <v>2020</v>
      </c>
      <c r="GN7737" s="81" t="s">
        <v>173</v>
      </c>
      <c r="GO7737" s="81">
        <v>1.1148832299820636E-2</v>
      </c>
      <c r="GP7737" s="81">
        <v>10</v>
      </c>
      <c r="GQ7737" s="81">
        <v>0</v>
      </c>
      <c r="GR7737" s="81" t="s">
        <v>448</v>
      </c>
      <c r="GS7737" s="81">
        <v>1.1148832299820636E-2</v>
      </c>
      <c r="GT7737" s="81">
        <v>2.4775985538148042</v>
      </c>
      <c r="GU7737" s="81">
        <v>0</v>
      </c>
      <c r="GV7737" s="81">
        <v>0</v>
      </c>
      <c r="GW7737" s="81">
        <v>0</v>
      </c>
      <c r="GX7737" s="81">
        <v>0</v>
      </c>
      <c r="GY7737" s="81">
        <v>0</v>
      </c>
      <c r="GZ7737" s="81">
        <v>0</v>
      </c>
    </row>
    <row r="7738" spans="98:208" x14ac:dyDescent="0.25">
      <c r="CT7738" s="81" t="s">
        <v>155</v>
      </c>
      <c r="CU7738" s="81" t="s">
        <v>510</v>
      </c>
      <c r="CV7738" s="81" t="s">
        <v>452</v>
      </c>
      <c r="CW7738" s="81">
        <v>2020</v>
      </c>
      <c r="CX7738" s="81">
        <v>0</v>
      </c>
      <c r="CY7738" s="81">
        <v>0</v>
      </c>
      <c r="CZ7738" s="81">
        <v>0</v>
      </c>
      <c r="DA7738" s="81">
        <v>0</v>
      </c>
      <c r="DB7738" s="81">
        <v>5.2405583313015391</v>
      </c>
      <c r="DC7738" s="81">
        <v>0.69641821681223237</v>
      </c>
      <c r="DD7738" s="81">
        <v>2.9419641522810172</v>
      </c>
      <c r="DE7738" s="81">
        <v>1.602175962208289</v>
      </c>
      <c r="DF7738" s="81">
        <v>7.7642499097797073E-3</v>
      </c>
      <c r="DG7738" s="81">
        <v>0</v>
      </c>
      <c r="DH7738" s="81">
        <v>0</v>
      </c>
      <c r="DI7738" s="81">
        <v>0</v>
      </c>
      <c r="DJ7738" s="81">
        <v>1.80744290965042E-6</v>
      </c>
      <c r="DL7738" s="81">
        <v>0</v>
      </c>
      <c r="DM7738" s="81">
        <v>1.4033438448185246E-8</v>
      </c>
      <c r="DN7738" s="81">
        <v>1.4033438448185246E-8</v>
      </c>
      <c r="DO7738" s="81">
        <v>0</v>
      </c>
      <c r="DP7738" s="81">
        <v>0</v>
      </c>
      <c r="DQ7738" s="81">
        <v>0</v>
      </c>
      <c r="DR7738" s="81">
        <v>0</v>
      </c>
      <c r="DS7738" s="81">
        <v>0</v>
      </c>
      <c r="DT7738" s="81">
        <v>0</v>
      </c>
      <c r="DU7738" s="81">
        <v>0</v>
      </c>
      <c r="DV7738" s="81">
        <v>0</v>
      </c>
      <c r="DW7738" s="81">
        <v>0</v>
      </c>
      <c r="GE7738" s="81" t="s">
        <v>449</v>
      </c>
      <c r="GF7738" s="81" t="s">
        <v>155</v>
      </c>
      <c r="GG7738" s="81" t="s">
        <v>495</v>
      </c>
      <c r="GH7738" s="81" t="s">
        <v>452</v>
      </c>
      <c r="GI7738" s="81">
        <v>2020</v>
      </c>
      <c r="GJ7738" s="81" t="s">
        <v>201</v>
      </c>
      <c r="GK7738" s="81">
        <v>0.69641821681222926</v>
      </c>
      <c r="GL7738" s="81">
        <v>143.62803700000001</v>
      </c>
      <c r="GM7738" s="81">
        <v>2020</v>
      </c>
      <c r="GN7738" s="81" t="s">
        <v>173</v>
      </c>
      <c r="GO7738" s="81">
        <v>1.1148832299820636E-2</v>
      </c>
      <c r="GP7738" s="81">
        <v>10</v>
      </c>
      <c r="GQ7738" s="81">
        <v>0</v>
      </c>
      <c r="GR7738" s="81" t="s">
        <v>448</v>
      </c>
      <c r="GS7738" s="81">
        <v>1.1148832299820636E-2</v>
      </c>
      <c r="GT7738" s="81">
        <v>7.7642499097796726E-3</v>
      </c>
      <c r="GU7738" s="81">
        <v>0</v>
      </c>
      <c r="GV7738" s="81">
        <v>0</v>
      </c>
      <c r="GW7738" s="81">
        <v>0</v>
      </c>
      <c r="GX7738" s="81">
        <v>0</v>
      </c>
      <c r="GY7738" s="81">
        <v>0</v>
      </c>
      <c r="GZ7738" s="81">
        <v>0</v>
      </c>
    </row>
    <row r="7739" spans="98:208" x14ac:dyDescent="0.25">
      <c r="CT7739" s="81" t="s">
        <v>155</v>
      </c>
      <c r="CU7739" s="81" t="s">
        <v>510</v>
      </c>
      <c r="CV7739" s="81" t="s">
        <v>452</v>
      </c>
      <c r="CW7739" s="81">
        <v>2021</v>
      </c>
      <c r="CX7739" s="81">
        <v>0</v>
      </c>
      <c r="CY7739" s="81">
        <v>0</v>
      </c>
      <c r="CZ7739" s="81">
        <v>0</v>
      </c>
      <c r="DA7739" s="81">
        <v>0</v>
      </c>
      <c r="DB7739" s="81">
        <v>5.2405583313015391</v>
      </c>
      <c r="DC7739" s="81">
        <v>0.69641821681223237</v>
      </c>
      <c r="DD7739" s="81">
        <v>2.9419641522810172</v>
      </c>
      <c r="DE7739" s="81">
        <v>1.602175962208289</v>
      </c>
      <c r="DF7739" s="81">
        <v>7.7642499097797073E-3</v>
      </c>
      <c r="DG7739" s="81">
        <v>7.7642499097797073E-3</v>
      </c>
      <c r="DH7739" s="81">
        <v>0</v>
      </c>
      <c r="DI7739" s="81">
        <v>0</v>
      </c>
      <c r="DJ7739" s="81">
        <v>1.80744290965042E-6</v>
      </c>
      <c r="DL7739" s="81">
        <v>0</v>
      </c>
      <c r="DM7739" s="81">
        <v>1.4033438448185246E-8</v>
      </c>
      <c r="DN7739" s="81">
        <v>1.4033438448185246E-8</v>
      </c>
      <c r="DO7739" s="81">
        <v>0</v>
      </c>
      <c r="DP7739" s="81">
        <v>1.4033438448185246E-8</v>
      </c>
      <c r="DQ7739" s="81">
        <v>1.4033438448185246E-8</v>
      </c>
      <c r="DR7739" s="81">
        <v>0</v>
      </c>
      <c r="DS7739" s="81">
        <v>0</v>
      </c>
      <c r="DT7739" s="81">
        <v>0</v>
      </c>
      <c r="DU7739" s="81">
        <v>0</v>
      </c>
      <c r="DV7739" s="81">
        <v>0</v>
      </c>
      <c r="DW7739" s="81">
        <v>0</v>
      </c>
      <c r="GE7739" s="81" t="s">
        <v>449</v>
      </c>
      <c r="GF7739" s="81" t="s">
        <v>155</v>
      </c>
      <c r="GG7739" s="81" t="s">
        <v>495</v>
      </c>
      <c r="GH7739" s="81" t="s">
        <v>453</v>
      </c>
      <c r="GI7739" s="81">
        <v>2020</v>
      </c>
      <c r="GJ7739" s="81" t="s">
        <v>201</v>
      </c>
      <c r="GK7739" s="81">
        <v>3.6425060683954423E-2</v>
      </c>
      <c r="GL7739" s="81">
        <v>143.62803700000001</v>
      </c>
      <c r="GM7739" s="81">
        <v>2020</v>
      </c>
      <c r="GN7739" s="81" t="s">
        <v>173</v>
      </c>
      <c r="GO7739" s="81">
        <v>1.1148832299820636E-2</v>
      </c>
      <c r="GP7739" s="81">
        <v>10</v>
      </c>
      <c r="GQ7739" s="81">
        <v>0</v>
      </c>
      <c r="GR7739" s="81" t="s">
        <v>448</v>
      </c>
      <c r="GS7739" s="81">
        <v>1.1148832299820636E-2</v>
      </c>
      <c r="GT7739" s="81">
        <v>4.0609689307619784E-4</v>
      </c>
      <c r="GU7739" s="81">
        <v>0</v>
      </c>
      <c r="GV7739" s="81">
        <v>0</v>
      </c>
      <c r="GW7739" s="81">
        <v>0</v>
      </c>
      <c r="GX7739" s="81">
        <v>0</v>
      </c>
      <c r="GY7739" s="81">
        <v>0</v>
      </c>
      <c r="GZ7739" s="81">
        <v>0</v>
      </c>
    </row>
    <row r="7740" spans="98:208" x14ac:dyDescent="0.25">
      <c r="CT7740" s="81" t="s">
        <v>155</v>
      </c>
      <c r="CU7740" s="81" t="s">
        <v>510</v>
      </c>
      <c r="CV7740" s="81" t="s">
        <v>452</v>
      </c>
      <c r="CW7740" s="81">
        <v>2022</v>
      </c>
      <c r="CX7740" s="81">
        <v>0</v>
      </c>
      <c r="CY7740" s="81">
        <v>0</v>
      </c>
      <c r="CZ7740" s="81">
        <v>0</v>
      </c>
      <c r="DA7740" s="81">
        <v>0</v>
      </c>
      <c r="DB7740" s="81">
        <v>5.2405583313015391</v>
      </c>
      <c r="DC7740" s="81">
        <v>0.69641821681223237</v>
      </c>
      <c r="DD7740" s="81">
        <v>2.9419641522810172</v>
      </c>
      <c r="DE7740" s="81">
        <v>1.602175962208289</v>
      </c>
      <c r="DF7740" s="81">
        <v>7.7642499097797073E-3</v>
      </c>
      <c r="DG7740" s="81">
        <v>7.7642499097797073E-3</v>
      </c>
      <c r="DH7740" s="81">
        <v>7.7642499097797073E-3</v>
      </c>
      <c r="DI7740" s="81">
        <v>0</v>
      </c>
      <c r="DJ7740" s="81">
        <v>1.80744290965042E-6</v>
      </c>
      <c r="DL7740" s="81">
        <v>0</v>
      </c>
      <c r="DM7740" s="81">
        <v>1.4033438448185246E-8</v>
      </c>
      <c r="DN7740" s="81">
        <v>1.4033438448185246E-8</v>
      </c>
      <c r="DO7740" s="81">
        <v>0</v>
      </c>
      <c r="DP7740" s="81">
        <v>1.4033438448185246E-8</v>
      </c>
      <c r="DQ7740" s="81">
        <v>1.4033438448185246E-8</v>
      </c>
      <c r="DR7740" s="81">
        <v>0</v>
      </c>
      <c r="DS7740" s="81">
        <v>1.4033438448185246E-8</v>
      </c>
      <c r="DT7740" s="81">
        <v>1.4033438448185246E-8</v>
      </c>
      <c r="DU7740" s="81">
        <v>0</v>
      </c>
      <c r="DV7740" s="81">
        <v>0</v>
      </c>
      <c r="DW7740" s="81">
        <v>0</v>
      </c>
      <c r="GE7740" s="81" t="s">
        <v>449</v>
      </c>
      <c r="GF7740" s="81" t="s">
        <v>155</v>
      </c>
      <c r="GG7740" s="81" t="s">
        <v>495</v>
      </c>
      <c r="GH7740" s="81" t="s">
        <v>454</v>
      </c>
      <c r="GI7740" s="81">
        <v>2020</v>
      </c>
      <c r="GJ7740" s="81" t="s">
        <v>201</v>
      </c>
      <c r="GK7740" s="81">
        <v>409.22373582044048</v>
      </c>
      <c r="GL7740" s="81">
        <v>143.62803700000001</v>
      </c>
      <c r="GM7740" s="81">
        <v>2020</v>
      </c>
      <c r="GN7740" s="81" t="s">
        <v>173</v>
      </c>
      <c r="GO7740" s="81">
        <v>1.1148832299820636E-2</v>
      </c>
      <c r="GP7740" s="81">
        <v>10</v>
      </c>
      <c r="GQ7740" s="81">
        <v>0</v>
      </c>
      <c r="GR7740" s="81" t="s">
        <v>448</v>
      </c>
      <c r="GS7740" s="81">
        <v>1.1148832299820636E-2</v>
      </c>
      <c r="GT7740" s="81">
        <v>4.5623668037681941</v>
      </c>
      <c r="GU7740" s="81">
        <v>0</v>
      </c>
      <c r="GV7740" s="81">
        <v>0</v>
      </c>
      <c r="GW7740" s="81">
        <v>0</v>
      </c>
      <c r="GX7740" s="81">
        <v>0</v>
      </c>
      <c r="GY7740" s="81">
        <v>0</v>
      </c>
      <c r="GZ7740" s="81">
        <v>0</v>
      </c>
    </row>
    <row r="7741" spans="98:208" x14ac:dyDescent="0.25">
      <c r="CT7741" s="81" t="s">
        <v>155</v>
      </c>
      <c r="CU7741" s="81" t="s">
        <v>510</v>
      </c>
      <c r="CV7741" s="81" t="s">
        <v>452</v>
      </c>
      <c r="CW7741" s="81">
        <v>2023</v>
      </c>
      <c r="CX7741" s="81">
        <v>0</v>
      </c>
      <c r="CY7741" s="81">
        <v>0</v>
      </c>
      <c r="CZ7741" s="81">
        <v>0</v>
      </c>
      <c r="DA7741" s="81">
        <v>0</v>
      </c>
      <c r="DB7741" s="81">
        <v>5.4750346070077649</v>
      </c>
      <c r="DC7741" s="81">
        <v>0.71896016785821359</v>
      </c>
      <c r="DD7741" s="81">
        <v>3.071497198615103</v>
      </c>
      <c r="DE7741" s="81">
        <v>1.6845772405344479</v>
      </c>
      <c r="DF7741" s="81">
        <v>8.015566341702118E-3</v>
      </c>
      <c r="DG7741" s="81">
        <v>8.015566341702118E-3</v>
      </c>
      <c r="DH7741" s="81">
        <v>8.015566341702118E-3</v>
      </c>
      <c r="DI7741" s="81">
        <v>8.015566341702118E-3</v>
      </c>
      <c r="DJ7741" s="81">
        <v>1.80744290965042E-6</v>
      </c>
      <c r="DL7741" s="81">
        <v>0</v>
      </c>
      <c r="DM7741" s="81">
        <v>1.448767855114205E-8</v>
      </c>
      <c r="DN7741" s="81">
        <v>1.448767855114205E-8</v>
      </c>
      <c r="DO7741" s="81">
        <v>0</v>
      </c>
      <c r="DP7741" s="81">
        <v>1.448767855114205E-8</v>
      </c>
      <c r="DQ7741" s="81">
        <v>1.448767855114205E-8</v>
      </c>
      <c r="DR7741" s="81">
        <v>0</v>
      </c>
      <c r="DS7741" s="81">
        <v>1.448767855114205E-8</v>
      </c>
      <c r="DT7741" s="81">
        <v>1.448767855114205E-8</v>
      </c>
      <c r="DU7741" s="81">
        <v>0</v>
      </c>
      <c r="DV7741" s="81">
        <v>1.448767855114205E-8</v>
      </c>
      <c r="DW7741" s="81">
        <v>1.448767855114205E-8</v>
      </c>
      <c r="GE7741" s="81" t="s">
        <v>449</v>
      </c>
      <c r="GF7741" s="81" t="s">
        <v>155</v>
      </c>
      <c r="GG7741" s="81" t="s">
        <v>495</v>
      </c>
      <c r="GH7741" s="81" t="s">
        <v>455</v>
      </c>
      <c r="GI7741" s="81">
        <v>2020</v>
      </c>
      <c r="GJ7741" s="81" t="s">
        <v>201</v>
      </c>
      <c r="GK7741" s="81">
        <v>409.22373582043099</v>
      </c>
      <c r="GL7741" s="81">
        <v>143.62803700000001</v>
      </c>
      <c r="GM7741" s="81">
        <v>2020</v>
      </c>
      <c r="GN7741" s="81" t="s">
        <v>173</v>
      </c>
      <c r="GO7741" s="81">
        <v>1.1148832299820636E-2</v>
      </c>
      <c r="GP7741" s="81">
        <v>10</v>
      </c>
      <c r="GQ7741" s="81">
        <v>0</v>
      </c>
      <c r="GR7741" s="81" t="s">
        <v>448</v>
      </c>
      <c r="GS7741" s="81">
        <v>1.1148832299820636E-2</v>
      </c>
      <c r="GT7741" s="81">
        <v>4.5623668037680885</v>
      </c>
      <c r="GU7741" s="81">
        <v>0</v>
      </c>
      <c r="GV7741" s="81">
        <v>0</v>
      </c>
      <c r="GW7741" s="81">
        <v>0</v>
      </c>
      <c r="GX7741" s="81">
        <v>0</v>
      </c>
      <c r="GY7741" s="81">
        <v>0</v>
      </c>
      <c r="GZ7741" s="81">
        <v>0</v>
      </c>
    </row>
    <row r="7742" spans="98:208" x14ac:dyDescent="0.25">
      <c r="CT7742" s="81" t="s">
        <v>155</v>
      </c>
      <c r="CU7742" s="81" t="s">
        <v>510</v>
      </c>
      <c r="CV7742" s="81" t="s">
        <v>452</v>
      </c>
      <c r="CW7742" s="81">
        <v>2024</v>
      </c>
      <c r="CX7742" s="81">
        <v>0</v>
      </c>
      <c r="CY7742" s="81">
        <v>0</v>
      </c>
      <c r="CZ7742" s="81">
        <v>0</v>
      </c>
      <c r="DA7742" s="81">
        <v>0</v>
      </c>
      <c r="DB7742" s="81">
        <v>5.4750346070077649</v>
      </c>
      <c r="DC7742" s="81">
        <v>0.71896016785821359</v>
      </c>
      <c r="DD7742" s="81">
        <v>3.071497198615103</v>
      </c>
      <c r="DE7742" s="81">
        <v>1.6845772405344479</v>
      </c>
      <c r="DF7742" s="81">
        <v>8.015566341702118E-3</v>
      </c>
      <c r="DG7742" s="81">
        <v>8.015566341702118E-3</v>
      </c>
      <c r="DH7742" s="81">
        <v>8.015566341702118E-3</v>
      </c>
      <c r="DI7742" s="81">
        <v>8.015566341702118E-3</v>
      </c>
      <c r="DJ7742" s="81">
        <v>1.80744290965042E-6</v>
      </c>
      <c r="DL7742" s="81">
        <v>0</v>
      </c>
      <c r="DM7742" s="81">
        <v>1.448767855114205E-8</v>
      </c>
      <c r="DN7742" s="81">
        <v>1.448767855114205E-8</v>
      </c>
      <c r="DO7742" s="81">
        <v>0</v>
      </c>
      <c r="DP7742" s="81">
        <v>1.448767855114205E-8</v>
      </c>
      <c r="DQ7742" s="81">
        <v>1.448767855114205E-8</v>
      </c>
      <c r="DR7742" s="81">
        <v>0</v>
      </c>
      <c r="DS7742" s="81">
        <v>1.448767855114205E-8</v>
      </c>
      <c r="DT7742" s="81">
        <v>1.448767855114205E-8</v>
      </c>
      <c r="DU7742" s="81">
        <v>0</v>
      </c>
      <c r="DV7742" s="81">
        <v>1.448767855114205E-8</v>
      </c>
      <c r="DW7742" s="81">
        <v>1.448767855114205E-8</v>
      </c>
      <c r="GE7742" s="81" t="s">
        <v>449</v>
      </c>
      <c r="GF7742" s="81" t="s">
        <v>155</v>
      </c>
      <c r="GG7742" s="81" t="s">
        <v>496</v>
      </c>
      <c r="GH7742" s="81" t="s">
        <v>457</v>
      </c>
      <c r="GI7742" s="81">
        <v>2020</v>
      </c>
      <c r="GJ7742" s="81" t="s">
        <v>201</v>
      </c>
      <c r="GK7742" s="81">
        <v>222.22942162781979</v>
      </c>
      <c r="GL7742" s="81">
        <v>84.742206999999993</v>
      </c>
      <c r="GM7742" s="81">
        <v>2020</v>
      </c>
      <c r="GN7742" s="81" t="s">
        <v>173</v>
      </c>
      <c r="GO7742" s="81">
        <v>1.1148832299820636E-2</v>
      </c>
      <c r="GP7742" s="81">
        <v>10</v>
      </c>
      <c r="GQ7742" s="81">
        <v>0</v>
      </c>
      <c r="GR7742" s="81" t="s">
        <v>448</v>
      </c>
      <c r="GS7742" s="81">
        <v>1.1148832299820636E-2</v>
      </c>
      <c r="GT7742" s="81">
        <v>2.4775985538146958</v>
      </c>
      <c r="GU7742" s="81">
        <v>0</v>
      </c>
      <c r="GV7742" s="81">
        <v>0</v>
      </c>
      <c r="GW7742" s="81">
        <v>0</v>
      </c>
      <c r="GX7742" s="81">
        <v>0</v>
      </c>
      <c r="GY7742" s="81">
        <v>0</v>
      </c>
      <c r="GZ7742" s="81">
        <v>0</v>
      </c>
    </row>
    <row r="7743" spans="98:208" x14ac:dyDescent="0.25">
      <c r="CT7743" s="81" t="s">
        <v>155</v>
      </c>
      <c r="CU7743" s="81" t="s">
        <v>510</v>
      </c>
      <c r="CV7743" s="81" t="s">
        <v>452</v>
      </c>
      <c r="CW7743" s="81">
        <v>2025</v>
      </c>
      <c r="CX7743" s="81">
        <v>0</v>
      </c>
      <c r="CY7743" s="81">
        <v>0</v>
      </c>
      <c r="CZ7743" s="81">
        <v>0</v>
      </c>
      <c r="DA7743" s="81">
        <v>0</v>
      </c>
      <c r="DB7743" s="81">
        <v>5.4750346070077649</v>
      </c>
      <c r="DC7743" s="81">
        <v>0.71896016785821359</v>
      </c>
      <c r="DD7743" s="81">
        <v>3.071497198615103</v>
      </c>
      <c r="DE7743" s="81">
        <v>1.6845772405344479</v>
      </c>
      <c r="DF7743" s="81">
        <v>8.015566341702118E-3</v>
      </c>
      <c r="DG7743" s="81">
        <v>8.015566341702118E-3</v>
      </c>
      <c r="DH7743" s="81">
        <v>8.015566341702118E-3</v>
      </c>
      <c r="DI7743" s="81">
        <v>8.015566341702118E-3</v>
      </c>
      <c r="DJ7743" s="81">
        <v>1.80744290965042E-6</v>
      </c>
      <c r="DL7743" s="81">
        <v>0</v>
      </c>
      <c r="DM7743" s="81">
        <v>1.448767855114205E-8</v>
      </c>
      <c r="DN7743" s="81">
        <v>1.448767855114205E-8</v>
      </c>
      <c r="DO7743" s="81">
        <v>0</v>
      </c>
      <c r="DP7743" s="81">
        <v>1.448767855114205E-8</v>
      </c>
      <c r="DQ7743" s="81">
        <v>1.448767855114205E-8</v>
      </c>
      <c r="DR7743" s="81">
        <v>0</v>
      </c>
      <c r="DS7743" s="81">
        <v>1.448767855114205E-8</v>
      </c>
      <c r="DT7743" s="81">
        <v>1.448767855114205E-8</v>
      </c>
      <c r="DU7743" s="81">
        <v>0</v>
      </c>
      <c r="DV7743" s="81">
        <v>1.448767855114205E-8</v>
      </c>
      <c r="DW7743" s="81">
        <v>1.448767855114205E-8</v>
      </c>
      <c r="GE7743" s="81" t="s">
        <v>449</v>
      </c>
      <c r="GF7743" s="81" t="s">
        <v>155</v>
      </c>
      <c r="GG7743" s="81" t="s">
        <v>496</v>
      </c>
      <c r="GH7743" s="81" t="s">
        <v>458</v>
      </c>
      <c r="GI7743" s="81">
        <v>2020</v>
      </c>
      <c r="GJ7743" s="81" t="s">
        <v>201</v>
      </c>
      <c r="GK7743" s="81">
        <v>222.2294216278213</v>
      </c>
      <c r="GL7743" s="81">
        <v>84.742206999999993</v>
      </c>
      <c r="GM7743" s="81">
        <v>2020</v>
      </c>
      <c r="GN7743" s="81" t="s">
        <v>173</v>
      </c>
      <c r="GO7743" s="81">
        <v>1.1148832299820636E-2</v>
      </c>
      <c r="GP7743" s="81">
        <v>10</v>
      </c>
      <c r="GQ7743" s="81">
        <v>0</v>
      </c>
      <c r="GR7743" s="81" t="s">
        <v>448</v>
      </c>
      <c r="GS7743" s="81">
        <v>1.1148832299820636E-2</v>
      </c>
      <c r="GT7743" s="81">
        <v>2.4775985538147127</v>
      </c>
      <c r="GU7743" s="81">
        <v>0</v>
      </c>
      <c r="GV7743" s="81">
        <v>0</v>
      </c>
      <c r="GW7743" s="81">
        <v>0</v>
      </c>
      <c r="GX7743" s="81">
        <v>0</v>
      </c>
      <c r="GY7743" s="81">
        <v>0</v>
      </c>
      <c r="GZ7743" s="81">
        <v>0</v>
      </c>
    </row>
    <row r="7744" spans="98:208" x14ac:dyDescent="0.25">
      <c r="CT7744" s="81" t="s">
        <v>155</v>
      </c>
      <c r="CU7744" s="81" t="s">
        <v>510</v>
      </c>
      <c r="CV7744" s="81" t="s">
        <v>452</v>
      </c>
      <c r="CW7744" s="81">
        <v>2026</v>
      </c>
      <c r="CX7744" s="81">
        <v>0</v>
      </c>
      <c r="CY7744" s="81">
        <v>0</v>
      </c>
      <c r="CZ7744" s="81">
        <v>0</v>
      </c>
      <c r="DA7744" s="81">
        <v>0</v>
      </c>
      <c r="DB7744" s="81">
        <v>5.4750346070077649</v>
      </c>
      <c r="DC7744" s="81">
        <v>0.71896016785821359</v>
      </c>
      <c r="DD7744" s="81">
        <v>3.071497198615103</v>
      </c>
      <c r="DE7744" s="81">
        <v>1.6845772405344479</v>
      </c>
      <c r="DF7744" s="81">
        <v>8.015566341702118E-3</v>
      </c>
      <c r="DG7744" s="81">
        <v>8.015566341702118E-3</v>
      </c>
      <c r="DH7744" s="81">
        <v>8.015566341702118E-3</v>
      </c>
      <c r="DI7744" s="81">
        <v>8.015566341702118E-3</v>
      </c>
      <c r="DJ7744" s="81">
        <v>1.80744290965042E-6</v>
      </c>
      <c r="DL7744" s="81">
        <v>0</v>
      </c>
      <c r="DM7744" s="81">
        <v>1.448767855114205E-8</v>
      </c>
      <c r="DN7744" s="81">
        <v>1.448767855114205E-8</v>
      </c>
      <c r="DO7744" s="81">
        <v>0</v>
      </c>
      <c r="DP7744" s="81">
        <v>1.448767855114205E-8</v>
      </c>
      <c r="DQ7744" s="81">
        <v>1.448767855114205E-8</v>
      </c>
      <c r="DR7744" s="81">
        <v>0</v>
      </c>
      <c r="DS7744" s="81">
        <v>1.448767855114205E-8</v>
      </c>
      <c r="DT7744" s="81">
        <v>1.448767855114205E-8</v>
      </c>
      <c r="DU7744" s="81">
        <v>0</v>
      </c>
      <c r="DV7744" s="81">
        <v>1.448767855114205E-8</v>
      </c>
      <c r="DW7744" s="81">
        <v>1.448767855114205E-8</v>
      </c>
      <c r="GE7744" s="81" t="s">
        <v>449</v>
      </c>
      <c r="GF7744" s="81" t="s">
        <v>155</v>
      </c>
      <c r="GG7744" s="81" t="s">
        <v>496</v>
      </c>
      <c r="GH7744" s="81" t="s">
        <v>459</v>
      </c>
      <c r="GI7744" s="81">
        <v>2020</v>
      </c>
      <c r="GJ7744" s="81" t="s">
        <v>201</v>
      </c>
      <c r="GK7744" s="81">
        <v>0.69641821681224947</v>
      </c>
      <c r="GL7744" s="81">
        <v>84.742206999999993</v>
      </c>
      <c r="GM7744" s="81">
        <v>2020</v>
      </c>
      <c r="GN7744" s="81" t="s">
        <v>173</v>
      </c>
      <c r="GO7744" s="81">
        <v>1.1148832299820636E-2</v>
      </c>
      <c r="GP7744" s="81">
        <v>10</v>
      </c>
      <c r="GQ7744" s="81">
        <v>0</v>
      </c>
      <c r="GR7744" s="81" t="s">
        <v>448</v>
      </c>
      <c r="GS7744" s="81">
        <v>1.1148832299820636E-2</v>
      </c>
      <c r="GT7744" s="81">
        <v>7.7642499097798981E-3</v>
      </c>
      <c r="GU7744" s="81">
        <v>0</v>
      </c>
      <c r="GV7744" s="81">
        <v>0</v>
      </c>
      <c r="GW7744" s="81">
        <v>0</v>
      </c>
      <c r="GX7744" s="81">
        <v>0</v>
      </c>
      <c r="GY7744" s="81">
        <v>0</v>
      </c>
      <c r="GZ7744" s="81">
        <v>0</v>
      </c>
    </row>
    <row r="7745" spans="98:208" x14ac:dyDescent="0.25">
      <c r="CT7745" s="81" t="s">
        <v>155</v>
      </c>
      <c r="CU7745" s="81" t="s">
        <v>510</v>
      </c>
      <c r="CV7745" s="81" t="s">
        <v>452</v>
      </c>
      <c r="CW7745" s="81">
        <v>2027</v>
      </c>
      <c r="CX7745" s="81">
        <v>0</v>
      </c>
      <c r="CY7745" s="81">
        <v>0</v>
      </c>
      <c r="CZ7745" s="81">
        <v>0</v>
      </c>
      <c r="DA7745" s="81">
        <v>0</v>
      </c>
      <c r="DB7745" s="81">
        <v>5.4750346070077649</v>
      </c>
      <c r="DC7745" s="81">
        <v>0.71896016785821359</v>
      </c>
      <c r="DD7745" s="81">
        <v>3.071497198615103</v>
      </c>
      <c r="DE7745" s="81">
        <v>1.6845772405344479</v>
      </c>
      <c r="DF7745" s="81">
        <v>8.015566341702118E-3</v>
      </c>
      <c r="DG7745" s="81">
        <v>8.015566341702118E-3</v>
      </c>
      <c r="DH7745" s="81">
        <v>8.015566341702118E-3</v>
      </c>
      <c r="DI7745" s="81">
        <v>8.015566341702118E-3</v>
      </c>
      <c r="DJ7745" s="81">
        <v>1.80744290965042E-6</v>
      </c>
      <c r="DL7745" s="81">
        <v>0</v>
      </c>
      <c r="DM7745" s="81">
        <v>1.448767855114205E-8</v>
      </c>
      <c r="DN7745" s="81">
        <v>1.448767855114205E-8</v>
      </c>
      <c r="DO7745" s="81">
        <v>0</v>
      </c>
      <c r="DP7745" s="81">
        <v>1.448767855114205E-8</v>
      </c>
      <c r="DQ7745" s="81">
        <v>1.448767855114205E-8</v>
      </c>
      <c r="DR7745" s="81">
        <v>0</v>
      </c>
      <c r="DS7745" s="81">
        <v>1.448767855114205E-8</v>
      </c>
      <c r="DT7745" s="81">
        <v>1.448767855114205E-8</v>
      </c>
      <c r="DU7745" s="81">
        <v>0</v>
      </c>
      <c r="DV7745" s="81">
        <v>1.448767855114205E-8</v>
      </c>
      <c r="DW7745" s="81">
        <v>1.448767855114205E-8</v>
      </c>
      <c r="GE7745" s="81" t="s">
        <v>449</v>
      </c>
      <c r="GF7745" s="81" t="s">
        <v>155</v>
      </c>
      <c r="GG7745" s="81" t="s">
        <v>496</v>
      </c>
      <c r="GH7745" s="81" t="s">
        <v>460</v>
      </c>
      <c r="GI7745" s="81">
        <v>2020</v>
      </c>
      <c r="GJ7745" s="81" t="s">
        <v>201</v>
      </c>
      <c r="GK7745" s="81">
        <v>3.6425060683954333E-2</v>
      </c>
      <c r="GL7745" s="81">
        <v>84.742206999999993</v>
      </c>
      <c r="GM7745" s="81">
        <v>2020</v>
      </c>
      <c r="GN7745" s="81" t="s">
        <v>173</v>
      </c>
      <c r="GO7745" s="81">
        <v>1.1148832299820636E-2</v>
      </c>
      <c r="GP7745" s="81">
        <v>10</v>
      </c>
      <c r="GQ7745" s="81">
        <v>0</v>
      </c>
      <c r="GR7745" s="81" t="s">
        <v>448</v>
      </c>
      <c r="GS7745" s="81">
        <v>1.1148832299820636E-2</v>
      </c>
      <c r="GT7745" s="81">
        <v>4.0609689307619681E-4</v>
      </c>
      <c r="GU7745" s="81">
        <v>0</v>
      </c>
      <c r="GV7745" s="81">
        <v>0</v>
      </c>
      <c r="GW7745" s="81">
        <v>0</v>
      </c>
      <c r="GX7745" s="81">
        <v>0</v>
      </c>
      <c r="GY7745" s="81">
        <v>0</v>
      </c>
      <c r="GZ7745" s="81">
        <v>0</v>
      </c>
    </row>
    <row r="7746" spans="98:208" x14ac:dyDescent="0.25">
      <c r="CT7746" s="81" t="s">
        <v>155</v>
      </c>
      <c r="CU7746" s="81" t="s">
        <v>510</v>
      </c>
      <c r="CV7746" s="81" t="s">
        <v>452</v>
      </c>
      <c r="CW7746" s="81">
        <v>2028</v>
      </c>
      <c r="CX7746" s="81">
        <v>0</v>
      </c>
      <c r="CY7746" s="81">
        <v>0</v>
      </c>
      <c r="CZ7746" s="81">
        <v>0</v>
      </c>
      <c r="DA7746" s="81">
        <v>0</v>
      </c>
      <c r="DB7746" s="81">
        <v>5.7770153400784556</v>
      </c>
      <c r="DC7746" s="81">
        <v>0.7473383543038894</v>
      </c>
      <c r="DD7746" s="81">
        <v>3.2379513401017208</v>
      </c>
      <c r="DE7746" s="81">
        <v>1.7917256456728441</v>
      </c>
      <c r="DF7746" s="81">
        <v>8.3319499833580009E-3</v>
      </c>
      <c r="DG7746" s="81">
        <v>8.3319499833580009E-3</v>
      </c>
      <c r="DH7746" s="81">
        <v>8.3319499833580009E-3</v>
      </c>
      <c r="DI7746" s="81">
        <v>8.3319499833580009E-3</v>
      </c>
      <c r="DJ7746" s="81">
        <v>1.80744290965042E-6</v>
      </c>
      <c r="DL7746" s="81">
        <v>0</v>
      </c>
      <c r="DM7746" s="81">
        <v>1.5059523920982355E-8</v>
      </c>
      <c r="DN7746" s="81">
        <v>1.5059523920982355E-8</v>
      </c>
      <c r="DO7746" s="81">
        <v>0</v>
      </c>
      <c r="DP7746" s="81">
        <v>1.5059523920982355E-8</v>
      </c>
      <c r="DQ7746" s="81">
        <v>1.5059523920982355E-8</v>
      </c>
      <c r="DR7746" s="81">
        <v>0</v>
      </c>
      <c r="DS7746" s="81">
        <v>1.5059523920982355E-8</v>
      </c>
      <c r="DT7746" s="81">
        <v>1.5059523920982355E-8</v>
      </c>
      <c r="DU7746" s="81">
        <v>0</v>
      </c>
      <c r="DV7746" s="81">
        <v>1.5059523920982355E-8</v>
      </c>
      <c r="DW7746" s="81">
        <v>1.5059523920982355E-8</v>
      </c>
      <c r="GE7746" s="81" t="s">
        <v>449</v>
      </c>
      <c r="GF7746" s="81" t="s">
        <v>155</v>
      </c>
      <c r="GG7746" s="81" t="s">
        <v>496</v>
      </c>
      <c r="GH7746" s="81" t="s">
        <v>461</v>
      </c>
      <c r="GI7746" s="81">
        <v>2020</v>
      </c>
      <c r="GJ7746" s="81" t="s">
        <v>201</v>
      </c>
      <c r="GK7746" s="81">
        <v>222.22942162790801</v>
      </c>
      <c r="GL7746" s="81">
        <v>84.742206999999993</v>
      </c>
      <c r="GM7746" s="81">
        <v>2020</v>
      </c>
      <c r="GN7746" s="81" t="s">
        <v>173</v>
      </c>
      <c r="GO7746" s="81">
        <v>1.1148832299820636E-2</v>
      </c>
      <c r="GP7746" s="81">
        <v>10</v>
      </c>
      <c r="GQ7746" s="81">
        <v>0</v>
      </c>
      <c r="GR7746" s="81" t="s">
        <v>448</v>
      </c>
      <c r="GS7746" s="81">
        <v>1.1148832299820636E-2</v>
      </c>
      <c r="GT7746" s="81">
        <v>2.4775985538156795</v>
      </c>
      <c r="GU7746" s="81">
        <v>0</v>
      </c>
      <c r="GV7746" s="81">
        <v>0</v>
      </c>
      <c r="GW7746" s="81">
        <v>0</v>
      </c>
      <c r="GX7746" s="81">
        <v>0</v>
      </c>
      <c r="GY7746" s="81">
        <v>0</v>
      </c>
      <c r="GZ7746" s="81">
        <v>0</v>
      </c>
    </row>
    <row r="7747" spans="98:208" x14ac:dyDescent="0.25">
      <c r="CT7747" s="81" t="s">
        <v>155</v>
      </c>
      <c r="CU7747" s="81" t="s">
        <v>510</v>
      </c>
      <c r="CV7747" s="81" t="s">
        <v>452</v>
      </c>
      <c r="CW7747" s="81">
        <v>2029</v>
      </c>
      <c r="CX7747" s="81">
        <v>0</v>
      </c>
      <c r="CY7747" s="81">
        <v>0</v>
      </c>
      <c r="CZ7747" s="81">
        <v>0</v>
      </c>
      <c r="DA7747" s="81">
        <v>0</v>
      </c>
      <c r="DB7747" s="81">
        <v>5.7770153400784556</v>
      </c>
      <c r="DC7747" s="81">
        <v>0.7473383543038894</v>
      </c>
      <c r="DD7747" s="81">
        <v>3.2379513401017208</v>
      </c>
      <c r="DE7747" s="81">
        <v>1.7917256456728441</v>
      </c>
      <c r="DF7747" s="81">
        <v>8.3319499833580009E-3</v>
      </c>
      <c r="DG7747" s="81">
        <v>8.3319499833580009E-3</v>
      </c>
      <c r="DH7747" s="81">
        <v>8.3319499833580009E-3</v>
      </c>
      <c r="DI7747" s="81">
        <v>8.3319499833580009E-3</v>
      </c>
      <c r="DJ7747" s="81">
        <v>1.80744290965042E-6</v>
      </c>
      <c r="DL7747" s="81">
        <v>0</v>
      </c>
      <c r="DM7747" s="81">
        <v>1.5059523920982355E-8</v>
      </c>
      <c r="DN7747" s="81">
        <v>1.5059523920982355E-8</v>
      </c>
      <c r="DO7747" s="81">
        <v>0</v>
      </c>
      <c r="DP7747" s="81">
        <v>1.5059523920982355E-8</v>
      </c>
      <c r="DQ7747" s="81">
        <v>1.5059523920982355E-8</v>
      </c>
      <c r="DR7747" s="81">
        <v>0</v>
      </c>
      <c r="DS7747" s="81">
        <v>1.5059523920982355E-8</v>
      </c>
      <c r="DT7747" s="81">
        <v>1.5059523920982355E-8</v>
      </c>
      <c r="DU7747" s="81">
        <v>0</v>
      </c>
      <c r="DV7747" s="81">
        <v>1.5059523920982355E-8</v>
      </c>
      <c r="DW7747" s="81">
        <v>1.5059523920982355E-8</v>
      </c>
      <c r="GE7747" s="81" t="s">
        <v>449</v>
      </c>
      <c r="GF7747" s="81" t="s">
        <v>155</v>
      </c>
      <c r="GG7747" s="81" t="s">
        <v>496</v>
      </c>
      <c r="GH7747" s="81" t="s">
        <v>451</v>
      </c>
      <c r="GI7747" s="81">
        <v>2020</v>
      </c>
      <c r="GJ7747" s="81" t="s">
        <v>201</v>
      </c>
      <c r="GK7747" s="81">
        <v>222.22942162782729</v>
      </c>
      <c r="GL7747" s="81">
        <v>84.742206999999993</v>
      </c>
      <c r="GM7747" s="81">
        <v>2020</v>
      </c>
      <c r="GN7747" s="81" t="s">
        <v>173</v>
      </c>
      <c r="GO7747" s="81">
        <v>1.1148832299820636E-2</v>
      </c>
      <c r="GP7747" s="81">
        <v>10</v>
      </c>
      <c r="GQ7747" s="81">
        <v>0</v>
      </c>
      <c r="GR7747" s="81" t="s">
        <v>448</v>
      </c>
      <c r="GS7747" s="81">
        <v>1.1148832299820636E-2</v>
      </c>
      <c r="GT7747" s="81">
        <v>2.4775985538147798</v>
      </c>
      <c r="GU7747" s="81">
        <v>0</v>
      </c>
      <c r="GV7747" s="81">
        <v>0</v>
      </c>
      <c r="GW7747" s="81">
        <v>0</v>
      </c>
      <c r="GX7747" s="81">
        <v>0</v>
      </c>
      <c r="GY7747" s="81">
        <v>0</v>
      </c>
      <c r="GZ7747" s="81">
        <v>0</v>
      </c>
    </row>
    <row r="7748" spans="98:208" x14ac:dyDescent="0.25">
      <c r="CT7748" s="81" t="s">
        <v>155</v>
      </c>
      <c r="CU7748" s="81" t="s">
        <v>510</v>
      </c>
      <c r="CV7748" s="81" t="s">
        <v>452</v>
      </c>
      <c r="CW7748" s="81">
        <v>2030</v>
      </c>
      <c r="CX7748" s="81">
        <v>0</v>
      </c>
      <c r="CY7748" s="81">
        <v>0</v>
      </c>
      <c r="CZ7748" s="81">
        <v>0</v>
      </c>
      <c r="DA7748" s="81">
        <v>0</v>
      </c>
      <c r="DB7748" s="81">
        <v>5.7770153400784556</v>
      </c>
      <c r="DC7748" s="81">
        <v>0.7473383543038894</v>
      </c>
      <c r="DD7748" s="81">
        <v>3.2379513401017208</v>
      </c>
      <c r="DE7748" s="81">
        <v>1.7917256456728441</v>
      </c>
      <c r="DF7748" s="81">
        <v>0</v>
      </c>
      <c r="DG7748" s="81">
        <v>8.3319499833580009E-3</v>
      </c>
      <c r="DH7748" s="81">
        <v>8.3319499833580009E-3</v>
      </c>
      <c r="DI7748" s="81">
        <v>8.3319499833580009E-3</v>
      </c>
      <c r="DJ7748" s="81">
        <v>1.80744290965042E-6</v>
      </c>
      <c r="DL7748" s="81">
        <v>0</v>
      </c>
      <c r="DM7748" s="81">
        <v>0</v>
      </c>
      <c r="DN7748" s="81">
        <v>0</v>
      </c>
      <c r="DO7748" s="81">
        <v>0</v>
      </c>
      <c r="DP7748" s="81">
        <v>1.5059523920982355E-8</v>
      </c>
      <c r="DQ7748" s="81">
        <v>1.5059523920982355E-8</v>
      </c>
      <c r="DR7748" s="81">
        <v>0</v>
      </c>
      <c r="DS7748" s="81">
        <v>1.5059523920982355E-8</v>
      </c>
      <c r="DT7748" s="81">
        <v>1.5059523920982355E-8</v>
      </c>
      <c r="DU7748" s="81">
        <v>0</v>
      </c>
      <c r="DV7748" s="81">
        <v>1.5059523920982355E-8</v>
      </c>
      <c r="DW7748" s="81">
        <v>1.5059523920982355E-8</v>
      </c>
      <c r="GE7748" s="81" t="s">
        <v>449</v>
      </c>
      <c r="GF7748" s="81" t="s">
        <v>155</v>
      </c>
      <c r="GG7748" s="81" t="s">
        <v>496</v>
      </c>
      <c r="GH7748" s="81" t="s">
        <v>452</v>
      </c>
      <c r="GI7748" s="81">
        <v>2020</v>
      </c>
      <c r="GJ7748" s="81" t="s">
        <v>201</v>
      </c>
      <c r="GK7748" s="81">
        <v>0.69641821681222416</v>
      </c>
      <c r="GL7748" s="81">
        <v>84.742206999999993</v>
      </c>
      <c r="GM7748" s="81">
        <v>2020</v>
      </c>
      <c r="GN7748" s="81" t="s">
        <v>173</v>
      </c>
      <c r="GO7748" s="81">
        <v>1.1148832299820636E-2</v>
      </c>
      <c r="GP7748" s="81">
        <v>10</v>
      </c>
      <c r="GQ7748" s="81">
        <v>0</v>
      </c>
      <c r="GR7748" s="81" t="s">
        <v>448</v>
      </c>
      <c r="GS7748" s="81">
        <v>1.1148832299820636E-2</v>
      </c>
      <c r="GT7748" s="81">
        <v>7.7642499097796153E-3</v>
      </c>
      <c r="GU7748" s="81">
        <v>0</v>
      </c>
      <c r="GV7748" s="81">
        <v>0</v>
      </c>
      <c r="GW7748" s="81">
        <v>0</v>
      </c>
      <c r="GX7748" s="81">
        <v>0</v>
      </c>
      <c r="GY7748" s="81">
        <v>0</v>
      </c>
      <c r="GZ7748" s="81">
        <v>0</v>
      </c>
    </row>
    <row r="7749" spans="98:208" x14ac:dyDescent="0.25">
      <c r="CT7749" s="81" t="s">
        <v>155</v>
      </c>
      <c r="CU7749" s="81" t="s">
        <v>510</v>
      </c>
      <c r="CV7749" s="81" t="s">
        <v>452</v>
      </c>
      <c r="CW7749" s="81">
        <v>2031</v>
      </c>
      <c r="CX7749" s="81">
        <v>0</v>
      </c>
      <c r="CY7749" s="81">
        <v>0</v>
      </c>
      <c r="CZ7749" s="81">
        <v>0</v>
      </c>
      <c r="DA7749" s="81">
        <v>0</v>
      </c>
      <c r="DB7749" s="81">
        <v>5.7770153400784556</v>
      </c>
      <c r="DC7749" s="81">
        <v>0.7473383543038894</v>
      </c>
      <c r="DD7749" s="81">
        <v>3.2379513401017208</v>
      </c>
      <c r="DE7749" s="81">
        <v>1.7917256456728441</v>
      </c>
      <c r="DF7749" s="81">
        <v>0</v>
      </c>
      <c r="DG7749" s="81">
        <v>0</v>
      </c>
      <c r="DH7749" s="81">
        <v>8.3319499833580009E-3</v>
      </c>
      <c r="DI7749" s="81">
        <v>8.3319499833580009E-3</v>
      </c>
      <c r="DJ7749" s="81">
        <v>1.80744290965042E-6</v>
      </c>
      <c r="DL7749" s="81">
        <v>0</v>
      </c>
      <c r="DM7749" s="81">
        <v>0</v>
      </c>
      <c r="DN7749" s="81">
        <v>0</v>
      </c>
      <c r="DO7749" s="81">
        <v>0</v>
      </c>
      <c r="DP7749" s="81">
        <v>0</v>
      </c>
      <c r="DQ7749" s="81">
        <v>0</v>
      </c>
      <c r="DR7749" s="81">
        <v>0</v>
      </c>
      <c r="DS7749" s="81">
        <v>1.5059523920982355E-8</v>
      </c>
      <c r="DT7749" s="81">
        <v>1.5059523920982355E-8</v>
      </c>
      <c r="DU7749" s="81">
        <v>0</v>
      </c>
      <c r="DV7749" s="81">
        <v>1.5059523920982355E-8</v>
      </c>
      <c r="DW7749" s="81">
        <v>1.5059523920982355E-8</v>
      </c>
      <c r="GE7749" s="81" t="s">
        <v>449</v>
      </c>
      <c r="GF7749" s="81" t="s">
        <v>155</v>
      </c>
      <c r="GG7749" s="81" t="s">
        <v>496</v>
      </c>
      <c r="GH7749" s="81" t="s">
        <v>453</v>
      </c>
      <c r="GI7749" s="81">
        <v>2020</v>
      </c>
      <c r="GJ7749" s="81" t="s">
        <v>201</v>
      </c>
      <c r="GK7749" s="81">
        <v>3.6425060683954333E-2</v>
      </c>
      <c r="GL7749" s="81">
        <v>84.742206999999993</v>
      </c>
      <c r="GM7749" s="81">
        <v>2020</v>
      </c>
      <c r="GN7749" s="81" t="s">
        <v>173</v>
      </c>
      <c r="GO7749" s="81">
        <v>1.1148832299820636E-2</v>
      </c>
      <c r="GP7749" s="81">
        <v>10</v>
      </c>
      <c r="GQ7749" s="81">
        <v>0</v>
      </c>
      <c r="GR7749" s="81" t="s">
        <v>448</v>
      </c>
      <c r="GS7749" s="81">
        <v>1.1148832299820636E-2</v>
      </c>
      <c r="GT7749" s="81">
        <v>4.0609689307619681E-4</v>
      </c>
      <c r="GU7749" s="81">
        <v>0</v>
      </c>
      <c r="GV7749" s="81">
        <v>0</v>
      </c>
      <c r="GW7749" s="81">
        <v>0</v>
      </c>
      <c r="GX7749" s="81">
        <v>0</v>
      </c>
      <c r="GY7749" s="81">
        <v>0</v>
      </c>
      <c r="GZ7749" s="81">
        <v>0</v>
      </c>
    </row>
    <row r="7750" spans="98:208" x14ac:dyDescent="0.25">
      <c r="CT7750" s="81" t="s">
        <v>155</v>
      </c>
      <c r="CU7750" s="81" t="s">
        <v>510</v>
      </c>
      <c r="CV7750" s="81" t="s">
        <v>452</v>
      </c>
      <c r="CW7750" s="81">
        <v>2032</v>
      </c>
      <c r="CX7750" s="81">
        <v>0</v>
      </c>
      <c r="CY7750" s="81">
        <v>0</v>
      </c>
      <c r="CZ7750" s="81">
        <v>0</v>
      </c>
      <c r="DA7750" s="81">
        <v>0</v>
      </c>
      <c r="DB7750" s="81">
        <v>5.7770153400784556</v>
      </c>
      <c r="DC7750" s="81">
        <v>0.7473383543038894</v>
      </c>
      <c r="DD7750" s="81">
        <v>3.2379513401017208</v>
      </c>
      <c r="DE7750" s="81">
        <v>1.7917256456728441</v>
      </c>
      <c r="DF7750" s="81">
        <v>0</v>
      </c>
      <c r="DG7750" s="81">
        <v>0</v>
      </c>
      <c r="DH7750" s="81">
        <v>0</v>
      </c>
      <c r="DI7750" s="81">
        <v>8.3319499833580009E-3</v>
      </c>
      <c r="DJ7750" s="81">
        <v>1.80744290965042E-6</v>
      </c>
      <c r="DL7750" s="81">
        <v>0</v>
      </c>
      <c r="DM7750" s="81">
        <v>0</v>
      </c>
      <c r="DN7750" s="81">
        <v>0</v>
      </c>
      <c r="DO7750" s="81">
        <v>0</v>
      </c>
      <c r="DP7750" s="81">
        <v>0</v>
      </c>
      <c r="DQ7750" s="81">
        <v>0</v>
      </c>
      <c r="DR7750" s="81">
        <v>0</v>
      </c>
      <c r="DS7750" s="81">
        <v>0</v>
      </c>
      <c r="DT7750" s="81">
        <v>0</v>
      </c>
      <c r="DU7750" s="81">
        <v>0</v>
      </c>
      <c r="DV7750" s="81">
        <v>1.5059523920982355E-8</v>
      </c>
      <c r="DW7750" s="81">
        <v>1.5059523920982355E-8</v>
      </c>
      <c r="GE7750" s="81" t="s">
        <v>449</v>
      </c>
      <c r="GF7750" s="81" t="s">
        <v>155</v>
      </c>
      <c r="GG7750" s="81" t="s">
        <v>496</v>
      </c>
      <c r="GH7750" s="81" t="s">
        <v>454</v>
      </c>
      <c r="GI7750" s="81">
        <v>2020</v>
      </c>
      <c r="GJ7750" s="81" t="s">
        <v>201</v>
      </c>
      <c r="GK7750" s="81">
        <v>409.22373582044048</v>
      </c>
      <c r="GL7750" s="81">
        <v>84.742206999999993</v>
      </c>
      <c r="GM7750" s="81">
        <v>2020</v>
      </c>
      <c r="GN7750" s="81" t="s">
        <v>173</v>
      </c>
      <c r="GO7750" s="81">
        <v>1.1148832299820636E-2</v>
      </c>
      <c r="GP7750" s="81">
        <v>10</v>
      </c>
      <c r="GQ7750" s="81">
        <v>0</v>
      </c>
      <c r="GR7750" s="81" t="s">
        <v>448</v>
      </c>
      <c r="GS7750" s="81">
        <v>1.1148832299820636E-2</v>
      </c>
      <c r="GT7750" s="81">
        <v>4.5623668037681941</v>
      </c>
      <c r="GU7750" s="81">
        <v>0</v>
      </c>
      <c r="GV7750" s="81">
        <v>0</v>
      </c>
      <c r="GW7750" s="81">
        <v>0</v>
      </c>
      <c r="GX7750" s="81">
        <v>0</v>
      </c>
      <c r="GY7750" s="81">
        <v>0</v>
      </c>
      <c r="GZ7750" s="81">
        <v>0</v>
      </c>
    </row>
    <row r="7751" spans="98:208" x14ac:dyDescent="0.25">
      <c r="CT7751" s="81" t="s">
        <v>155</v>
      </c>
      <c r="CU7751" s="81" t="s">
        <v>510</v>
      </c>
      <c r="CV7751" s="81" t="s">
        <v>453</v>
      </c>
      <c r="CW7751" s="81">
        <v>2020</v>
      </c>
      <c r="CX7751" s="81">
        <v>0</v>
      </c>
      <c r="CY7751" s="81">
        <v>0</v>
      </c>
      <c r="CZ7751" s="81">
        <v>0</v>
      </c>
      <c r="DA7751" s="81">
        <v>0</v>
      </c>
      <c r="DB7751" s="81">
        <v>7.7900575334948527E-2</v>
      </c>
      <c r="DC7751" s="81">
        <v>3.6425060683954513E-2</v>
      </c>
      <c r="DD7751" s="81">
        <v>1.5808724525432679E-3</v>
      </c>
      <c r="DE7751" s="81">
        <v>3.989464219845075E-2</v>
      </c>
      <c r="DF7751" s="81">
        <v>4.0609689307619882E-4</v>
      </c>
      <c r="DG7751" s="81">
        <v>0</v>
      </c>
      <c r="DH7751" s="81">
        <v>0</v>
      </c>
      <c r="DI7751" s="81">
        <v>0</v>
      </c>
      <c r="DJ7751" s="81">
        <v>2.4835604400360901E-5</v>
      </c>
      <c r="DL7751" s="81">
        <v>0</v>
      </c>
      <c r="DM7751" s="81">
        <v>1.0085661784656134E-8</v>
      </c>
      <c r="DN7751" s="81">
        <v>1.0085661784656134E-8</v>
      </c>
      <c r="DO7751" s="81">
        <v>0</v>
      </c>
      <c r="DP7751" s="81">
        <v>0</v>
      </c>
      <c r="DQ7751" s="81">
        <v>0</v>
      </c>
      <c r="DR7751" s="81">
        <v>0</v>
      </c>
      <c r="DS7751" s="81">
        <v>0</v>
      </c>
      <c r="DT7751" s="81">
        <v>0</v>
      </c>
      <c r="DU7751" s="81">
        <v>0</v>
      </c>
      <c r="DV7751" s="81">
        <v>0</v>
      </c>
      <c r="DW7751" s="81">
        <v>0</v>
      </c>
      <c r="GE7751" s="81" t="s">
        <v>449</v>
      </c>
      <c r="GF7751" s="81" t="s">
        <v>155</v>
      </c>
      <c r="GG7751" s="81" t="s">
        <v>496</v>
      </c>
      <c r="GH7751" s="81" t="s">
        <v>455</v>
      </c>
      <c r="GI7751" s="81">
        <v>2020</v>
      </c>
      <c r="GJ7751" s="81" t="s">
        <v>201</v>
      </c>
      <c r="GK7751" s="81">
        <v>409.22373582042889</v>
      </c>
      <c r="GL7751" s="81">
        <v>84.742206999999993</v>
      </c>
      <c r="GM7751" s="81">
        <v>2020</v>
      </c>
      <c r="GN7751" s="81" t="s">
        <v>173</v>
      </c>
      <c r="GO7751" s="81">
        <v>1.1148832299820636E-2</v>
      </c>
      <c r="GP7751" s="81">
        <v>10</v>
      </c>
      <c r="GQ7751" s="81">
        <v>0</v>
      </c>
      <c r="GR7751" s="81" t="s">
        <v>448</v>
      </c>
      <c r="GS7751" s="81">
        <v>1.1148832299820636E-2</v>
      </c>
      <c r="GT7751" s="81">
        <v>4.5623668037680645</v>
      </c>
      <c r="GU7751" s="81">
        <v>0</v>
      </c>
      <c r="GV7751" s="81">
        <v>0</v>
      </c>
      <c r="GW7751" s="81">
        <v>0</v>
      </c>
      <c r="GX7751" s="81">
        <v>0</v>
      </c>
      <c r="GY7751" s="81">
        <v>0</v>
      </c>
      <c r="GZ7751" s="81">
        <v>0</v>
      </c>
    </row>
    <row r="7752" spans="98:208" x14ac:dyDescent="0.25">
      <c r="CT7752" s="81" t="s">
        <v>155</v>
      </c>
      <c r="CU7752" s="81" t="s">
        <v>510</v>
      </c>
      <c r="CV7752" s="81" t="s">
        <v>453</v>
      </c>
      <c r="CW7752" s="81">
        <v>2021</v>
      </c>
      <c r="CX7752" s="81">
        <v>0</v>
      </c>
      <c r="CY7752" s="81">
        <v>0</v>
      </c>
      <c r="CZ7752" s="81">
        <v>0</v>
      </c>
      <c r="DA7752" s="81">
        <v>0</v>
      </c>
      <c r="DB7752" s="81">
        <v>7.7900575334948527E-2</v>
      </c>
      <c r="DC7752" s="81">
        <v>3.6425060683954513E-2</v>
      </c>
      <c r="DD7752" s="81">
        <v>1.5808724525432679E-3</v>
      </c>
      <c r="DE7752" s="81">
        <v>3.989464219845075E-2</v>
      </c>
      <c r="DF7752" s="81">
        <v>4.0609689307619882E-4</v>
      </c>
      <c r="DG7752" s="81">
        <v>4.0609689307619882E-4</v>
      </c>
      <c r="DH7752" s="81">
        <v>0</v>
      </c>
      <c r="DI7752" s="81">
        <v>0</v>
      </c>
      <c r="DJ7752" s="81">
        <v>2.4835604400360901E-5</v>
      </c>
      <c r="DL7752" s="81">
        <v>0</v>
      </c>
      <c r="DM7752" s="81">
        <v>1.0085661784656134E-8</v>
      </c>
      <c r="DN7752" s="81">
        <v>1.0085661784656134E-8</v>
      </c>
      <c r="DO7752" s="81">
        <v>0</v>
      </c>
      <c r="DP7752" s="81">
        <v>1.0085661784656134E-8</v>
      </c>
      <c r="DQ7752" s="81">
        <v>1.0085661784656134E-8</v>
      </c>
      <c r="DR7752" s="81">
        <v>0</v>
      </c>
      <c r="DS7752" s="81">
        <v>0</v>
      </c>
      <c r="DT7752" s="81">
        <v>0</v>
      </c>
      <c r="DU7752" s="81">
        <v>0</v>
      </c>
      <c r="DV7752" s="81">
        <v>0</v>
      </c>
      <c r="DW7752" s="81">
        <v>0</v>
      </c>
      <c r="GE7752" s="81" t="s">
        <v>449</v>
      </c>
      <c r="GF7752" s="81" t="s">
        <v>155</v>
      </c>
      <c r="GG7752" s="81" t="s">
        <v>497</v>
      </c>
      <c r="GH7752" s="81" t="s">
        <v>457</v>
      </c>
      <c r="GI7752" s="81">
        <v>2020</v>
      </c>
      <c r="GJ7752" s="81" t="s">
        <v>201</v>
      </c>
      <c r="GK7752" s="81">
        <v>222.22942162781379</v>
      </c>
      <c r="GL7752" s="81">
        <v>79.797224</v>
      </c>
      <c r="GM7752" s="81">
        <v>2020</v>
      </c>
      <c r="GN7752" s="81" t="s">
        <v>173</v>
      </c>
      <c r="GO7752" s="81">
        <v>1.1148832299820636E-2</v>
      </c>
      <c r="GP7752" s="81">
        <v>10</v>
      </c>
      <c r="GQ7752" s="81">
        <v>0</v>
      </c>
      <c r="GR7752" s="81" t="s">
        <v>448</v>
      </c>
      <c r="GS7752" s="81">
        <v>1.1148832299820636E-2</v>
      </c>
      <c r="GT7752" s="81">
        <v>2.4775985538146292</v>
      </c>
      <c r="GU7752" s="81">
        <v>0</v>
      </c>
      <c r="GV7752" s="81">
        <v>0</v>
      </c>
      <c r="GW7752" s="81">
        <v>0</v>
      </c>
      <c r="GX7752" s="81">
        <v>0</v>
      </c>
      <c r="GY7752" s="81">
        <v>0</v>
      </c>
      <c r="GZ7752" s="81">
        <v>0</v>
      </c>
    </row>
    <row r="7753" spans="98:208" x14ac:dyDescent="0.25">
      <c r="CT7753" s="81" t="s">
        <v>155</v>
      </c>
      <c r="CU7753" s="81" t="s">
        <v>510</v>
      </c>
      <c r="CV7753" s="81" t="s">
        <v>453</v>
      </c>
      <c r="CW7753" s="81">
        <v>2022</v>
      </c>
      <c r="CX7753" s="81">
        <v>0</v>
      </c>
      <c r="CY7753" s="81">
        <v>0</v>
      </c>
      <c r="CZ7753" s="81">
        <v>0</v>
      </c>
      <c r="DA7753" s="81">
        <v>0</v>
      </c>
      <c r="DB7753" s="81">
        <v>7.7900575334948527E-2</v>
      </c>
      <c r="DC7753" s="81">
        <v>3.6425060683954513E-2</v>
      </c>
      <c r="DD7753" s="81">
        <v>1.5808724525432679E-3</v>
      </c>
      <c r="DE7753" s="81">
        <v>3.989464219845075E-2</v>
      </c>
      <c r="DF7753" s="81">
        <v>4.0609689307619882E-4</v>
      </c>
      <c r="DG7753" s="81">
        <v>4.0609689307619882E-4</v>
      </c>
      <c r="DH7753" s="81">
        <v>4.0609689307619882E-4</v>
      </c>
      <c r="DI7753" s="81">
        <v>0</v>
      </c>
      <c r="DJ7753" s="81">
        <v>2.4835604400360901E-5</v>
      </c>
      <c r="DL7753" s="81">
        <v>0</v>
      </c>
      <c r="DM7753" s="81">
        <v>1.0085661784656134E-8</v>
      </c>
      <c r="DN7753" s="81">
        <v>1.0085661784656134E-8</v>
      </c>
      <c r="DO7753" s="81">
        <v>0</v>
      </c>
      <c r="DP7753" s="81">
        <v>1.0085661784656134E-8</v>
      </c>
      <c r="DQ7753" s="81">
        <v>1.0085661784656134E-8</v>
      </c>
      <c r="DR7753" s="81">
        <v>0</v>
      </c>
      <c r="DS7753" s="81">
        <v>1.0085661784656134E-8</v>
      </c>
      <c r="DT7753" s="81">
        <v>1.0085661784656134E-8</v>
      </c>
      <c r="DU7753" s="81">
        <v>0</v>
      </c>
      <c r="DV7753" s="81">
        <v>0</v>
      </c>
      <c r="DW7753" s="81">
        <v>0</v>
      </c>
      <c r="GE7753" s="81" t="s">
        <v>449</v>
      </c>
      <c r="GF7753" s="81" t="s">
        <v>155</v>
      </c>
      <c r="GG7753" s="81" t="s">
        <v>497</v>
      </c>
      <c r="GH7753" s="81" t="s">
        <v>458</v>
      </c>
      <c r="GI7753" s="81">
        <v>2020</v>
      </c>
      <c r="GJ7753" s="81" t="s">
        <v>201</v>
      </c>
      <c r="GK7753" s="81">
        <v>222.2294216278143</v>
      </c>
      <c r="GL7753" s="81">
        <v>79.797224</v>
      </c>
      <c r="GM7753" s="81">
        <v>2020</v>
      </c>
      <c r="GN7753" s="81" t="s">
        <v>173</v>
      </c>
      <c r="GO7753" s="81">
        <v>1.1148832299820636E-2</v>
      </c>
      <c r="GP7753" s="81">
        <v>10</v>
      </c>
      <c r="GQ7753" s="81">
        <v>0</v>
      </c>
      <c r="GR7753" s="81" t="s">
        <v>448</v>
      </c>
      <c r="GS7753" s="81">
        <v>1.1148832299820636E-2</v>
      </c>
      <c r="GT7753" s="81">
        <v>2.4775985538146346</v>
      </c>
      <c r="GU7753" s="81">
        <v>0</v>
      </c>
      <c r="GV7753" s="81">
        <v>0</v>
      </c>
      <c r="GW7753" s="81">
        <v>0</v>
      </c>
      <c r="GX7753" s="81">
        <v>0</v>
      </c>
      <c r="GY7753" s="81">
        <v>0</v>
      </c>
      <c r="GZ7753" s="81">
        <v>0</v>
      </c>
    </row>
    <row r="7754" spans="98:208" x14ac:dyDescent="0.25">
      <c r="CT7754" s="81" t="s">
        <v>155</v>
      </c>
      <c r="CU7754" s="81" t="s">
        <v>510</v>
      </c>
      <c r="CV7754" s="81" t="s">
        <v>453</v>
      </c>
      <c r="CW7754" s="81">
        <v>2023</v>
      </c>
      <c r="CX7754" s="81">
        <v>0</v>
      </c>
      <c r="CY7754" s="81">
        <v>0</v>
      </c>
      <c r="CZ7754" s="81">
        <v>0</v>
      </c>
      <c r="DA7754" s="81">
        <v>0</v>
      </c>
      <c r="DB7754" s="81">
        <v>8.0408269036977245E-2</v>
      </c>
      <c r="DC7754" s="81">
        <v>3.7590224611390763E-2</v>
      </c>
      <c r="DD7754" s="81">
        <v>1.6314334115687429E-3</v>
      </c>
      <c r="DE7754" s="81">
        <v>4.1186611014017743E-2</v>
      </c>
      <c r="DF7754" s="81">
        <v>4.1908711030498596E-4</v>
      </c>
      <c r="DG7754" s="81">
        <v>4.1908711030498596E-4</v>
      </c>
      <c r="DH7754" s="81">
        <v>4.1908711030498596E-4</v>
      </c>
      <c r="DI7754" s="81">
        <v>4.1908711030498596E-4</v>
      </c>
      <c r="DJ7754" s="81">
        <v>2.4835604400360901E-5</v>
      </c>
      <c r="DL7754" s="81">
        <v>0</v>
      </c>
      <c r="DM7754" s="81">
        <v>1.0408281680825044E-8</v>
      </c>
      <c r="DN7754" s="81">
        <v>1.0408281680825044E-8</v>
      </c>
      <c r="DO7754" s="81">
        <v>0</v>
      </c>
      <c r="DP7754" s="81">
        <v>1.0408281680825044E-8</v>
      </c>
      <c r="DQ7754" s="81">
        <v>1.0408281680825044E-8</v>
      </c>
      <c r="DR7754" s="81">
        <v>0</v>
      </c>
      <c r="DS7754" s="81">
        <v>1.0408281680825044E-8</v>
      </c>
      <c r="DT7754" s="81">
        <v>1.0408281680825044E-8</v>
      </c>
      <c r="DU7754" s="81">
        <v>0</v>
      </c>
      <c r="DV7754" s="81">
        <v>1.0408281680825044E-8</v>
      </c>
      <c r="DW7754" s="81">
        <v>1.0408281680825044E-8</v>
      </c>
      <c r="GE7754" s="81" t="s">
        <v>449</v>
      </c>
      <c r="GF7754" s="81" t="s">
        <v>155</v>
      </c>
      <c r="GG7754" s="81" t="s">
        <v>497</v>
      </c>
      <c r="GH7754" s="81" t="s">
        <v>459</v>
      </c>
      <c r="GI7754" s="81">
        <v>2020</v>
      </c>
      <c r="GJ7754" s="81" t="s">
        <v>201</v>
      </c>
      <c r="GK7754" s="81">
        <v>0.69641821681219418</v>
      </c>
      <c r="GL7754" s="81">
        <v>79.797224</v>
      </c>
      <c r="GM7754" s="81">
        <v>2020</v>
      </c>
      <c r="GN7754" s="81" t="s">
        <v>173</v>
      </c>
      <c r="GO7754" s="81">
        <v>1.1148832299820636E-2</v>
      </c>
      <c r="GP7754" s="81">
        <v>10</v>
      </c>
      <c r="GQ7754" s="81">
        <v>0</v>
      </c>
      <c r="GR7754" s="81" t="s">
        <v>448</v>
      </c>
      <c r="GS7754" s="81">
        <v>1.1148832299820636E-2</v>
      </c>
      <c r="GT7754" s="81">
        <v>7.7642499097792814E-3</v>
      </c>
      <c r="GU7754" s="81">
        <v>0</v>
      </c>
      <c r="GV7754" s="81">
        <v>0</v>
      </c>
      <c r="GW7754" s="81">
        <v>0</v>
      </c>
      <c r="GX7754" s="81">
        <v>0</v>
      </c>
      <c r="GY7754" s="81">
        <v>0</v>
      </c>
      <c r="GZ7754" s="81">
        <v>0</v>
      </c>
    </row>
    <row r="7755" spans="98:208" x14ac:dyDescent="0.25">
      <c r="CT7755" s="81" t="s">
        <v>155</v>
      </c>
      <c r="CU7755" s="81" t="s">
        <v>510</v>
      </c>
      <c r="CV7755" s="81" t="s">
        <v>453</v>
      </c>
      <c r="CW7755" s="81">
        <v>2024</v>
      </c>
      <c r="CX7755" s="81">
        <v>0</v>
      </c>
      <c r="CY7755" s="81">
        <v>0</v>
      </c>
      <c r="CZ7755" s="81">
        <v>0</v>
      </c>
      <c r="DA7755" s="81">
        <v>0</v>
      </c>
      <c r="DB7755" s="81">
        <v>8.0408269036977245E-2</v>
      </c>
      <c r="DC7755" s="81">
        <v>3.7590224611390763E-2</v>
      </c>
      <c r="DD7755" s="81">
        <v>1.6314334115687429E-3</v>
      </c>
      <c r="DE7755" s="81">
        <v>4.1186611014017743E-2</v>
      </c>
      <c r="DF7755" s="81">
        <v>4.1908711030498596E-4</v>
      </c>
      <c r="DG7755" s="81">
        <v>4.1908711030498596E-4</v>
      </c>
      <c r="DH7755" s="81">
        <v>4.1908711030498596E-4</v>
      </c>
      <c r="DI7755" s="81">
        <v>4.1908711030498596E-4</v>
      </c>
      <c r="DJ7755" s="81">
        <v>2.4835604400360901E-5</v>
      </c>
      <c r="DL7755" s="81">
        <v>0</v>
      </c>
      <c r="DM7755" s="81">
        <v>1.0408281680825044E-8</v>
      </c>
      <c r="DN7755" s="81">
        <v>1.0408281680825044E-8</v>
      </c>
      <c r="DO7755" s="81">
        <v>0</v>
      </c>
      <c r="DP7755" s="81">
        <v>1.0408281680825044E-8</v>
      </c>
      <c r="DQ7755" s="81">
        <v>1.0408281680825044E-8</v>
      </c>
      <c r="DR7755" s="81">
        <v>0</v>
      </c>
      <c r="DS7755" s="81">
        <v>1.0408281680825044E-8</v>
      </c>
      <c r="DT7755" s="81">
        <v>1.0408281680825044E-8</v>
      </c>
      <c r="DU7755" s="81">
        <v>0</v>
      </c>
      <c r="DV7755" s="81">
        <v>1.0408281680825044E-8</v>
      </c>
      <c r="DW7755" s="81">
        <v>1.0408281680825044E-8</v>
      </c>
      <c r="GE7755" s="81" t="s">
        <v>449</v>
      </c>
      <c r="GF7755" s="81" t="s">
        <v>155</v>
      </c>
      <c r="GG7755" s="81" t="s">
        <v>497</v>
      </c>
      <c r="GH7755" s="81" t="s">
        <v>460</v>
      </c>
      <c r="GI7755" s="81">
        <v>2020</v>
      </c>
      <c r="GJ7755" s="81" t="s">
        <v>201</v>
      </c>
      <c r="GK7755" s="81">
        <v>3.642506068395409E-2</v>
      </c>
      <c r="GL7755" s="81">
        <v>79.797224</v>
      </c>
      <c r="GM7755" s="81">
        <v>2020</v>
      </c>
      <c r="GN7755" s="81" t="s">
        <v>173</v>
      </c>
      <c r="GO7755" s="81">
        <v>1.1148832299820636E-2</v>
      </c>
      <c r="GP7755" s="81">
        <v>10</v>
      </c>
      <c r="GQ7755" s="81">
        <v>0</v>
      </c>
      <c r="GR7755" s="81" t="s">
        <v>448</v>
      </c>
      <c r="GS7755" s="81">
        <v>1.1148832299820636E-2</v>
      </c>
      <c r="GT7755" s="81">
        <v>4.060968930761941E-4</v>
      </c>
      <c r="GU7755" s="81">
        <v>0</v>
      </c>
      <c r="GV7755" s="81">
        <v>0</v>
      </c>
      <c r="GW7755" s="81">
        <v>0</v>
      </c>
      <c r="GX7755" s="81">
        <v>0</v>
      </c>
      <c r="GY7755" s="81">
        <v>0</v>
      </c>
      <c r="GZ7755" s="81">
        <v>0</v>
      </c>
    </row>
    <row r="7756" spans="98:208" x14ac:dyDescent="0.25">
      <c r="CT7756" s="81" t="s">
        <v>155</v>
      </c>
      <c r="CU7756" s="81" t="s">
        <v>510</v>
      </c>
      <c r="CV7756" s="81" t="s">
        <v>453</v>
      </c>
      <c r="CW7756" s="81">
        <v>2025</v>
      </c>
      <c r="CX7756" s="81">
        <v>0</v>
      </c>
      <c r="CY7756" s="81">
        <v>0</v>
      </c>
      <c r="CZ7756" s="81">
        <v>0</v>
      </c>
      <c r="DA7756" s="81">
        <v>0</v>
      </c>
      <c r="DB7756" s="81">
        <v>8.0408269036977245E-2</v>
      </c>
      <c r="DC7756" s="81">
        <v>3.7590224611390763E-2</v>
      </c>
      <c r="DD7756" s="81">
        <v>1.6314334115687429E-3</v>
      </c>
      <c r="DE7756" s="81">
        <v>4.1186611014017743E-2</v>
      </c>
      <c r="DF7756" s="81">
        <v>4.1908711030498596E-4</v>
      </c>
      <c r="DG7756" s="81">
        <v>4.1908711030498596E-4</v>
      </c>
      <c r="DH7756" s="81">
        <v>4.1908711030498596E-4</v>
      </c>
      <c r="DI7756" s="81">
        <v>4.1908711030498596E-4</v>
      </c>
      <c r="DJ7756" s="81">
        <v>2.4835604400360901E-5</v>
      </c>
      <c r="DL7756" s="81">
        <v>0</v>
      </c>
      <c r="DM7756" s="81">
        <v>1.0408281680825044E-8</v>
      </c>
      <c r="DN7756" s="81">
        <v>1.0408281680825044E-8</v>
      </c>
      <c r="DO7756" s="81">
        <v>0</v>
      </c>
      <c r="DP7756" s="81">
        <v>1.0408281680825044E-8</v>
      </c>
      <c r="DQ7756" s="81">
        <v>1.0408281680825044E-8</v>
      </c>
      <c r="DR7756" s="81">
        <v>0</v>
      </c>
      <c r="DS7756" s="81">
        <v>1.0408281680825044E-8</v>
      </c>
      <c r="DT7756" s="81">
        <v>1.0408281680825044E-8</v>
      </c>
      <c r="DU7756" s="81">
        <v>0</v>
      </c>
      <c r="DV7756" s="81">
        <v>1.0408281680825044E-8</v>
      </c>
      <c r="DW7756" s="81">
        <v>1.0408281680825044E-8</v>
      </c>
      <c r="GE7756" s="81" t="s">
        <v>449</v>
      </c>
      <c r="GF7756" s="81" t="s">
        <v>155</v>
      </c>
      <c r="GG7756" s="81" t="s">
        <v>497</v>
      </c>
      <c r="GH7756" s="81" t="s">
        <v>461</v>
      </c>
      <c r="GI7756" s="81">
        <v>2020</v>
      </c>
      <c r="GJ7756" s="81" t="s">
        <v>201</v>
      </c>
      <c r="GK7756" s="81">
        <v>222.22942162783019</v>
      </c>
      <c r="GL7756" s="81">
        <v>79.797224</v>
      </c>
      <c r="GM7756" s="81">
        <v>2020</v>
      </c>
      <c r="GN7756" s="81" t="s">
        <v>173</v>
      </c>
      <c r="GO7756" s="81">
        <v>1.1148832299820636E-2</v>
      </c>
      <c r="GP7756" s="81">
        <v>10</v>
      </c>
      <c r="GQ7756" s="81">
        <v>0</v>
      </c>
      <c r="GR7756" s="81" t="s">
        <v>448</v>
      </c>
      <c r="GS7756" s="81">
        <v>1.1148832299820636E-2</v>
      </c>
      <c r="GT7756" s="81">
        <v>2.4775985538148118</v>
      </c>
      <c r="GU7756" s="81">
        <v>0</v>
      </c>
      <c r="GV7756" s="81">
        <v>0</v>
      </c>
      <c r="GW7756" s="81">
        <v>0</v>
      </c>
      <c r="GX7756" s="81">
        <v>0</v>
      </c>
      <c r="GY7756" s="81">
        <v>0</v>
      </c>
      <c r="GZ7756" s="81">
        <v>0</v>
      </c>
    </row>
    <row r="7757" spans="98:208" x14ac:dyDescent="0.25">
      <c r="CT7757" s="81" t="s">
        <v>155</v>
      </c>
      <c r="CU7757" s="81" t="s">
        <v>510</v>
      </c>
      <c r="CV7757" s="81" t="s">
        <v>453</v>
      </c>
      <c r="CW7757" s="81">
        <v>2026</v>
      </c>
      <c r="CX7757" s="81">
        <v>0</v>
      </c>
      <c r="CY7757" s="81">
        <v>0</v>
      </c>
      <c r="CZ7757" s="81">
        <v>0</v>
      </c>
      <c r="DA7757" s="81">
        <v>0</v>
      </c>
      <c r="DB7757" s="81">
        <v>8.0408269036977245E-2</v>
      </c>
      <c r="DC7757" s="81">
        <v>3.7590224611390763E-2</v>
      </c>
      <c r="DD7757" s="81">
        <v>1.6314334115687429E-3</v>
      </c>
      <c r="DE7757" s="81">
        <v>4.1186611014017743E-2</v>
      </c>
      <c r="DF7757" s="81">
        <v>4.1908711030498596E-4</v>
      </c>
      <c r="DG7757" s="81">
        <v>4.1908711030498596E-4</v>
      </c>
      <c r="DH7757" s="81">
        <v>4.1908711030498596E-4</v>
      </c>
      <c r="DI7757" s="81">
        <v>4.1908711030498596E-4</v>
      </c>
      <c r="DJ7757" s="81">
        <v>2.4835604400360901E-5</v>
      </c>
      <c r="DL7757" s="81">
        <v>0</v>
      </c>
      <c r="DM7757" s="81">
        <v>1.0408281680825044E-8</v>
      </c>
      <c r="DN7757" s="81">
        <v>1.0408281680825044E-8</v>
      </c>
      <c r="DO7757" s="81">
        <v>0</v>
      </c>
      <c r="DP7757" s="81">
        <v>1.0408281680825044E-8</v>
      </c>
      <c r="DQ7757" s="81">
        <v>1.0408281680825044E-8</v>
      </c>
      <c r="DR7757" s="81">
        <v>0</v>
      </c>
      <c r="DS7757" s="81">
        <v>1.0408281680825044E-8</v>
      </c>
      <c r="DT7757" s="81">
        <v>1.0408281680825044E-8</v>
      </c>
      <c r="DU7757" s="81">
        <v>0</v>
      </c>
      <c r="DV7757" s="81">
        <v>1.0408281680825044E-8</v>
      </c>
      <c r="DW7757" s="81">
        <v>1.0408281680825044E-8</v>
      </c>
      <c r="GE7757" s="81" t="s">
        <v>449</v>
      </c>
      <c r="GF7757" s="81" t="s">
        <v>155</v>
      </c>
      <c r="GG7757" s="81" t="s">
        <v>497</v>
      </c>
      <c r="GH7757" s="81" t="s">
        <v>451</v>
      </c>
      <c r="GI7757" s="81">
        <v>2020</v>
      </c>
      <c r="GJ7757" s="81" t="s">
        <v>201</v>
      </c>
      <c r="GK7757" s="81">
        <v>222.22942162782641</v>
      </c>
      <c r="GL7757" s="81">
        <v>79.797224</v>
      </c>
      <c r="GM7757" s="81">
        <v>2020</v>
      </c>
      <c r="GN7757" s="81" t="s">
        <v>173</v>
      </c>
      <c r="GO7757" s="81">
        <v>1.1148832299820636E-2</v>
      </c>
      <c r="GP7757" s="81">
        <v>10</v>
      </c>
      <c r="GQ7757" s="81">
        <v>0</v>
      </c>
      <c r="GR7757" s="81" t="s">
        <v>448</v>
      </c>
      <c r="GS7757" s="81">
        <v>1.1148832299820636E-2</v>
      </c>
      <c r="GT7757" s="81">
        <v>2.4775985538147696</v>
      </c>
      <c r="GU7757" s="81">
        <v>0</v>
      </c>
      <c r="GV7757" s="81">
        <v>0</v>
      </c>
      <c r="GW7757" s="81">
        <v>0</v>
      </c>
      <c r="GX7757" s="81">
        <v>0</v>
      </c>
      <c r="GY7757" s="81">
        <v>0</v>
      </c>
      <c r="GZ7757" s="81">
        <v>0</v>
      </c>
    </row>
    <row r="7758" spans="98:208" x14ac:dyDescent="0.25">
      <c r="CT7758" s="81" t="s">
        <v>155</v>
      </c>
      <c r="CU7758" s="81" t="s">
        <v>510</v>
      </c>
      <c r="CV7758" s="81" t="s">
        <v>453</v>
      </c>
      <c r="CW7758" s="81">
        <v>2027</v>
      </c>
      <c r="CX7758" s="81">
        <v>0</v>
      </c>
      <c r="CY7758" s="81">
        <v>0</v>
      </c>
      <c r="CZ7758" s="81">
        <v>0</v>
      </c>
      <c r="DA7758" s="81">
        <v>0</v>
      </c>
      <c r="DB7758" s="81">
        <v>8.0408269036977245E-2</v>
      </c>
      <c r="DC7758" s="81">
        <v>3.7590224611390763E-2</v>
      </c>
      <c r="DD7758" s="81">
        <v>1.6314334115687429E-3</v>
      </c>
      <c r="DE7758" s="81">
        <v>4.1186611014017743E-2</v>
      </c>
      <c r="DF7758" s="81">
        <v>4.1908711030498596E-4</v>
      </c>
      <c r="DG7758" s="81">
        <v>4.1908711030498596E-4</v>
      </c>
      <c r="DH7758" s="81">
        <v>4.1908711030498596E-4</v>
      </c>
      <c r="DI7758" s="81">
        <v>4.1908711030498596E-4</v>
      </c>
      <c r="DJ7758" s="81">
        <v>2.4835604400360901E-5</v>
      </c>
      <c r="DL7758" s="81">
        <v>0</v>
      </c>
      <c r="DM7758" s="81">
        <v>1.0408281680825044E-8</v>
      </c>
      <c r="DN7758" s="81">
        <v>1.0408281680825044E-8</v>
      </c>
      <c r="DO7758" s="81">
        <v>0</v>
      </c>
      <c r="DP7758" s="81">
        <v>1.0408281680825044E-8</v>
      </c>
      <c r="DQ7758" s="81">
        <v>1.0408281680825044E-8</v>
      </c>
      <c r="DR7758" s="81">
        <v>0</v>
      </c>
      <c r="DS7758" s="81">
        <v>1.0408281680825044E-8</v>
      </c>
      <c r="DT7758" s="81">
        <v>1.0408281680825044E-8</v>
      </c>
      <c r="DU7758" s="81">
        <v>0</v>
      </c>
      <c r="DV7758" s="81">
        <v>1.0408281680825044E-8</v>
      </c>
      <c r="DW7758" s="81">
        <v>1.0408281680825044E-8</v>
      </c>
      <c r="GE7758" s="81" t="s">
        <v>449</v>
      </c>
      <c r="GF7758" s="81" t="s">
        <v>155</v>
      </c>
      <c r="GG7758" s="81" t="s">
        <v>497</v>
      </c>
      <c r="GH7758" s="81" t="s">
        <v>452</v>
      </c>
      <c r="GI7758" s="81">
        <v>2020</v>
      </c>
      <c r="GJ7758" s="81" t="s">
        <v>201</v>
      </c>
      <c r="GK7758" s="81">
        <v>0.69641821681227167</v>
      </c>
      <c r="GL7758" s="81">
        <v>79.797224</v>
      </c>
      <c r="GM7758" s="81">
        <v>2020</v>
      </c>
      <c r="GN7758" s="81" t="s">
        <v>173</v>
      </c>
      <c r="GO7758" s="81">
        <v>1.1148832299820636E-2</v>
      </c>
      <c r="GP7758" s="81">
        <v>10</v>
      </c>
      <c r="GQ7758" s="81">
        <v>0</v>
      </c>
      <c r="GR7758" s="81" t="s">
        <v>448</v>
      </c>
      <c r="GS7758" s="81">
        <v>1.1148832299820636E-2</v>
      </c>
      <c r="GT7758" s="81">
        <v>7.7642499097801453E-3</v>
      </c>
      <c r="GU7758" s="81">
        <v>0</v>
      </c>
      <c r="GV7758" s="81">
        <v>0</v>
      </c>
      <c r="GW7758" s="81">
        <v>0</v>
      </c>
      <c r="GX7758" s="81">
        <v>0</v>
      </c>
      <c r="GY7758" s="81">
        <v>0</v>
      </c>
      <c r="GZ7758" s="81">
        <v>0</v>
      </c>
    </row>
    <row r="7759" spans="98:208" x14ac:dyDescent="0.25">
      <c r="CT7759" s="81" t="s">
        <v>155</v>
      </c>
      <c r="CU7759" s="81" t="s">
        <v>510</v>
      </c>
      <c r="CV7759" s="81" t="s">
        <v>453</v>
      </c>
      <c r="CW7759" s="81">
        <v>2028</v>
      </c>
      <c r="CX7759" s="81">
        <v>0</v>
      </c>
      <c r="CY7759" s="81">
        <v>0</v>
      </c>
      <c r="CZ7759" s="81">
        <v>0</v>
      </c>
      <c r="DA7759" s="81">
        <v>0</v>
      </c>
      <c r="DB7759" s="81">
        <v>8.3606377745129648E-2</v>
      </c>
      <c r="DC7759" s="81">
        <v>3.9055083184886277E-2</v>
      </c>
      <c r="DD7759" s="81">
        <v>1.6949971741064549E-3</v>
      </c>
      <c r="DE7759" s="81">
        <v>4.2856297386136909E-2</v>
      </c>
      <c r="DF7759" s="81">
        <v>4.3541857288384195E-4</v>
      </c>
      <c r="DG7759" s="81">
        <v>4.3541857288384195E-4</v>
      </c>
      <c r="DH7759" s="81">
        <v>4.3541857288384195E-4</v>
      </c>
      <c r="DI7759" s="81">
        <v>4.3541857288384195E-4</v>
      </c>
      <c r="DJ7759" s="81">
        <v>2.4835604400360901E-5</v>
      </c>
      <c r="DL7759" s="81">
        <v>0</v>
      </c>
      <c r="DM7759" s="81">
        <v>1.0813883424712809E-8</v>
      </c>
      <c r="DN7759" s="81">
        <v>1.0813883424712809E-8</v>
      </c>
      <c r="DO7759" s="81">
        <v>0</v>
      </c>
      <c r="DP7759" s="81">
        <v>1.0813883424712809E-8</v>
      </c>
      <c r="DQ7759" s="81">
        <v>1.0813883424712809E-8</v>
      </c>
      <c r="DR7759" s="81">
        <v>0</v>
      </c>
      <c r="DS7759" s="81">
        <v>1.0813883424712809E-8</v>
      </c>
      <c r="DT7759" s="81">
        <v>1.0813883424712809E-8</v>
      </c>
      <c r="DU7759" s="81">
        <v>0</v>
      </c>
      <c r="DV7759" s="81">
        <v>1.0813883424712809E-8</v>
      </c>
      <c r="DW7759" s="81">
        <v>1.0813883424712809E-8</v>
      </c>
      <c r="GE7759" s="81" t="s">
        <v>449</v>
      </c>
      <c r="GF7759" s="81" t="s">
        <v>155</v>
      </c>
      <c r="GG7759" s="81" t="s">
        <v>497</v>
      </c>
      <c r="GH7759" s="81" t="s">
        <v>453</v>
      </c>
      <c r="GI7759" s="81">
        <v>2020</v>
      </c>
      <c r="GJ7759" s="81" t="s">
        <v>201</v>
      </c>
      <c r="GK7759" s="81">
        <v>3.6425060683953139E-2</v>
      </c>
      <c r="GL7759" s="81">
        <v>79.797224</v>
      </c>
      <c r="GM7759" s="81">
        <v>2020</v>
      </c>
      <c r="GN7759" s="81" t="s">
        <v>173</v>
      </c>
      <c r="GO7759" s="81">
        <v>1.1148832299820636E-2</v>
      </c>
      <c r="GP7759" s="81">
        <v>10</v>
      </c>
      <c r="GQ7759" s="81">
        <v>0</v>
      </c>
      <c r="GR7759" s="81" t="s">
        <v>448</v>
      </c>
      <c r="GS7759" s="81">
        <v>1.1148832299820636E-2</v>
      </c>
      <c r="GT7759" s="81">
        <v>4.0609689307618353E-4</v>
      </c>
      <c r="GU7759" s="81">
        <v>0</v>
      </c>
      <c r="GV7759" s="81">
        <v>0</v>
      </c>
      <c r="GW7759" s="81">
        <v>0</v>
      </c>
      <c r="GX7759" s="81">
        <v>0</v>
      </c>
      <c r="GY7759" s="81">
        <v>0</v>
      </c>
      <c r="GZ7759" s="81">
        <v>0</v>
      </c>
    </row>
    <row r="7760" spans="98:208" x14ac:dyDescent="0.25">
      <c r="CT7760" s="81" t="s">
        <v>155</v>
      </c>
      <c r="CU7760" s="81" t="s">
        <v>510</v>
      </c>
      <c r="CV7760" s="81" t="s">
        <v>453</v>
      </c>
      <c r="CW7760" s="81">
        <v>2029</v>
      </c>
      <c r="CX7760" s="81">
        <v>0</v>
      </c>
      <c r="CY7760" s="81">
        <v>0</v>
      </c>
      <c r="CZ7760" s="81">
        <v>0</v>
      </c>
      <c r="DA7760" s="81">
        <v>0</v>
      </c>
      <c r="DB7760" s="81">
        <v>8.3606377745129648E-2</v>
      </c>
      <c r="DC7760" s="81">
        <v>3.9055083184886277E-2</v>
      </c>
      <c r="DD7760" s="81">
        <v>1.6949971741064549E-3</v>
      </c>
      <c r="DE7760" s="81">
        <v>4.2856297386136909E-2</v>
      </c>
      <c r="DF7760" s="81">
        <v>4.3541857288384195E-4</v>
      </c>
      <c r="DG7760" s="81">
        <v>4.3541857288384195E-4</v>
      </c>
      <c r="DH7760" s="81">
        <v>4.3541857288384195E-4</v>
      </c>
      <c r="DI7760" s="81">
        <v>4.3541857288384195E-4</v>
      </c>
      <c r="DJ7760" s="81">
        <v>2.4835604400360901E-5</v>
      </c>
      <c r="DL7760" s="81">
        <v>0</v>
      </c>
      <c r="DM7760" s="81">
        <v>1.0813883424712809E-8</v>
      </c>
      <c r="DN7760" s="81">
        <v>1.0813883424712809E-8</v>
      </c>
      <c r="DO7760" s="81">
        <v>0</v>
      </c>
      <c r="DP7760" s="81">
        <v>1.0813883424712809E-8</v>
      </c>
      <c r="DQ7760" s="81">
        <v>1.0813883424712809E-8</v>
      </c>
      <c r="DR7760" s="81">
        <v>0</v>
      </c>
      <c r="DS7760" s="81">
        <v>1.0813883424712809E-8</v>
      </c>
      <c r="DT7760" s="81">
        <v>1.0813883424712809E-8</v>
      </c>
      <c r="DU7760" s="81">
        <v>0</v>
      </c>
      <c r="DV7760" s="81">
        <v>1.0813883424712809E-8</v>
      </c>
      <c r="DW7760" s="81">
        <v>1.0813883424712809E-8</v>
      </c>
      <c r="GE7760" s="81" t="s">
        <v>449</v>
      </c>
      <c r="GF7760" s="81" t="s">
        <v>155</v>
      </c>
      <c r="GG7760" s="81" t="s">
        <v>497</v>
      </c>
      <c r="GH7760" s="81" t="s">
        <v>454</v>
      </c>
      <c r="GI7760" s="81">
        <v>2020</v>
      </c>
      <c r="GJ7760" s="81" t="s">
        <v>201</v>
      </c>
      <c r="GK7760" s="81">
        <v>409.22373582044048</v>
      </c>
      <c r="GL7760" s="81">
        <v>79.797224</v>
      </c>
      <c r="GM7760" s="81">
        <v>2020</v>
      </c>
      <c r="GN7760" s="81" t="s">
        <v>173</v>
      </c>
      <c r="GO7760" s="81">
        <v>1.1148832299820636E-2</v>
      </c>
      <c r="GP7760" s="81">
        <v>10</v>
      </c>
      <c r="GQ7760" s="81">
        <v>0</v>
      </c>
      <c r="GR7760" s="81" t="s">
        <v>448</v>
      </c>
      <c r="GS7760" s="81">
        <v>1.1148832299820636E-2</v>
      </c>
      <c r="GT7760" s="81">
        <v>4.5623668037681941</v>
      </c>
      <c r="GU7760" s="81">
        <v>0</v>
      </c>
      <c r="GV7760" s="81">
        <v>0</v>
      </c>
      <c r="GW7760" s="81">
        <v>0</v>
      </c>
      <c r="GX7760" s="81">
        <v>0</v>
      </c>
      <c r="GY7760" s="81">
        <v>0</v>
      </c>
      <c r="GZ7760" s="81">
        <v>0</v>
      </c>
    </row>
    <row r="7761" spans="98:208" x14ac:dyDescent="0.25">
      <c r="CT7761" s="81" t="s">
        <v>155</v>
      </c>
      <c r="CU7761" s="81" t="s">
        <v>510</v>
      </c>
      <c r="CV7761" s="81" t="s">
        <v>453</v>
      </c>
      <c r="CW7761" s="81">
        <v>2030</v>
      </c>
      <c r="CX7761" s="81">
        <v>0</v>
      </c>
      <c r="CY7761" s="81">
        <v>0</v>
      </c>
      <c r="CZ7761" s="81">
        <v>0</v>
      </c>
      <c r="DA7761" s="81">
        <v>0</v>
      </c>
      <c r="DB7761" s="81">
        <v>8.3606377745129648E-2</v>
      </c>
      <c r="DC7761" s="81">
        <v>3.9055083184886277E-2</v>
      </c>
      <c r="DD7761" s="81">
        <v>1.6949971741064549E-3</v>
      </c>
      <c r="DE7761" s="81">
        <v>4.2856297386136909E-2</v>
      </c>
      <c r="DF7761" s="81">
        <v>0</v>
      </c>
      <c r="DG7761" s="81">
        <v>4.3541857288384195E-4</v>
      </c>
      <c r="DH7761" s="81">
        <v>4.3541857288384195E-4</v>
      </c>
      <c r="DI7761" s="81">
        <v>4.3541857288384195E-4</v>
      </c>
      <c r="DJ7761" s="81">
        <v>2.4835604400360901E-5</v>
      </c>
      <c r="DL7761" s="81">
        <v>0</v>
      </c>
      <c r="DM7761" s="81">
        <v>0</v>
      </c>
      <c r="DN7761" s="81">
        <v>0</v>
      </c>
      <c r="DO7761" s="81">
        <v>0</v>
      </c>
      <c r="DP7761" s="81">
        <v>1.0813883424712809E-8</v>
      </c>
      <c r="DQ7761" s="81">
        <v>1.0813883424712809E-8</v>
      </c>
      <c r="DR7761" s="81">
        <v>0</v>
      </c>
      <c r="DS7761" s="81">
        <v>1.0813883424712809E-8</v>
      </c>
      <c r="DT7761" s="81">
        <v>1.0813883424712809E-8</v>
      </c>
      <c r="DU7761" s="81">
        <v>0</v>
      </c>
      <c r="DV7761" s="81">
        <v>1.0813883424712809E-8</v>
      </c>
      <c r="DW7761" s="81">
        <v>1.0813883424712809E-8</v>
      </c>
      <c r="GE7761" s="81" t="s">
        <v>449</v>
      </c>
      <c r="GF7761" s="81" t="s">
        <v>155</v>
      </c>
      <c r="GG7761" s="81" t="s">
        <v>497</v>
      </c>
      <c r="GH7761" s="81" t="s">
        <v>455</v>
      </c>
      <c r="GI7761" s="81">
        <v>2020</v>
      </c>
      <c r="GJ7761" s="81" t="s">
        <v>201</v>
      </c>
      <c r="GK7761" s="81">
        <v>409.22373582041411</v>
      </c>
      <c r="GL7761" s="81">
        <v>79.797224</v>
      </c>
      <c r="GM7761" s="81">
        <v>2020</v>
      </c>
      <c r="GN7761" s="81" t="s">
        <v>173</v>
      </c>
      <c r="GO7761" s="81">
        <v>1.1148832299820636E-2</v>
      </c>
      <c r="GP7761" s="81">
        <v>10</v>
      </c>
      <c r="GQ7761" s="81">
        <v>0</v>
      </c>
      <c r="GR7761" s="81" t="s">
        <v>448</v>
      </c>
      <c r="GS7761" s="81">
        <v>1.1148832299820636E-2</v>
      </c>
      <c r="GT7761" s="81">
        <v>4.5623668037679002</v>
      </c>
      <c r="GU7761" s="81">
        <v>0</v>
      </c>
      <c r="GV7761" s="81">
        <v>0</v>
      </c>
      <c r="GW7761" s="81">
        <v>0</v>
      </c>
      <c r="GX7761" s="81">
        <v>0</v>
      </c>
      <c r="GY7761" s="81">
        <v>0</v>
      </c>
      <c r="GZ7761" s="81">
        <v>0</v>
      </c>
    </row>
    <row r="7762" spans="98:208" x14ac:dyDescent="0.25">
      <c r="CT7762" s="81" t="s">
        <v>155</v>
      </c>
      <c r="CU7762" s="81" t="s">
        <v>510</v>
      </c>
      <c r="CV7762" s="81" t="s">
        <v>453</v>
      </c>
      <c r="CW7762" s="81">
        <v>2031</v>
      </c>
      <c r="CX7762" s="81">
        <v>0</v>
      </c>
      <c r="CY7762" s="81">
        <v>0</v>
      </c>
      <c r="CZ7762" s="81">
        <v>0</v>
      </c>
      <c r="DA7762" s="81">
        <v>0</v>
      </c>
      <c r="DB7762" s="81">
        <v>8.3606377745129648E-2</v>
      </c>
      <c r="DC7762" s="81">
        <v>3.9055083184886277E-2</v>
      </c>
      <c r="DD7762" s="81">
        <v>1.6949971741064549E-3</v>
      </c>
      <c r="DE7762" s="81">
        <v>4.2856297386136909E-2</v>
      </c>
      <c r="DF7762" s="81">
        <v>0</v>
      </c>
      <c r="DG7762" s="81">
        <v>0</v>
      </c>
      <c r="DH7762" s="81">
        <v>4.3541857288384195E-4</v>
      </c>
      <c r="DI7762" s="81">
        <v>4.3541857288384195E-4</v>
      </c>
      <c r="DJ7762" s="81">
        <v>2.4835604400360901E-5</v>
      </c>
      <c r="DL7762" s="81">
        <v>0</v>
      </c>
      <c r="DM7762" s="81">
        <v>0</v>
      </c>
      <c r="DN7762" s="81">
        <v>0</v>
      </c>
      <c r="DO7762" s="81">
        <v>0</v>
      </c>
      <c r="DP7762" s="81">
        <v>0</v>
      </c>
      <c r="DQ7762" s="81">
        <v>0</v>
      </c>
      <c r="DR7762" s="81">
        <v>0</v>
      </c>
      <c r="DS7762" s="81">
        <v>1.0813883424712809E-8</v>
      </c>
      <c r="DT7762" s="81">
        <v>1.0813883424712809E-8</v>
      </c>
      <c r="DU7762" s="81">
        <v>0</v>
      </c>
      <c r="DV7762" s="81">
        <v>1.0813883424712809E-8</v>
      </c>
      <c r="DW7762" s="81">
        <v>1.0813883424712809E-8</v>
      </c>
      <c r="GE7762" s="81" t="s">
        <v>449</v>
      </c>
      <c r="GF7762" s="81" t="s">
        <v>155</v>
      </c>
      <c r="GG7762" s="81" t="s">
        <v>498</v>
      </c>
      <c r="GH7762" s="81" t="s">
        <v>454</v>
      </c>
      <c r="GI7762" s="81">
        <v>2020</v>
      </c>
      <c r="GJ7762" s="81" t="s">
        <v>201</v>
      </c>
      <c r="GK7762" s="81">
        <v>409.22373582044048</v>
      </c>
      <c r="GL7762" s="81">
        <v>0.187832</v>
      </c>
      <c r="GM7762" s="81">
        <v>2020</v>
      </c>
      <c r="GN7762" s="81" t="s">
        <v>173</v>
      </c>
      <c r="GO7762" s="81">
        <v>1.1148832299820636E-2</v>
      </c>
      <c r="GP7762" s="81">
        <v>10</v>
      </c>
      <c r="GQ7762" s="81">
        <v>0</v>
      </c>
      <c r="GR7762" s="81" t="s">
        <v>448</v>
      </c>
      <c r="GS7762" s="81">
        <v>1.1148832299820634E-2</v>
      </c>
      <c r="GT7762" s="81">
        <v>4.5623668037681933</v>
      </c>
      <c r="GU7762" s="81">
        <v>0</v>
      </c>
      <c r="GV7762" s="81">
        <v>0</v>
      </c>
      <c r="GW7762" s="81">
        <v>0</v>
      </c>
      <c r="GX7762" s="81">
        <v>0</v>
      </c>
      <c r="GY7762" s="81">
        <v>0</v>
      </c>
      <c r="GZ7762" s="81">
        <v>0</v>
      </c>
    </row>
    <row r="7763" spans="98:208" x14ac:dyDescent="0.25">
      <c r="CT7763" s="81" t="s">
        <v>155</v>
      </c>
      <c r="CU7763" s="81" t="s">
        <v>510</v>
      </c>
      <c r="CV7763" s="81" t="s">
        <v>453</v>
      </c>
      <c r="CW7763" s="81">
        <v>2032</v>
      </c>
      <c r="CX7763" s="81">
        <v>0</v>
      </c>
      <c r="CY7763" s="81">
        <v>0</v>
      </c>
      <c r="CZ7763" s="81">
        <v>0</v>
      </c>
      <c r="DA7763" s="81">
        <v>0</v>
      </c>
      <c r="DB7763" s="81">
        <v>8.3606377745129648E-2</v>
      </c>
      <c r="DC7763" s="81">
        <v>3.9055083184886277E-2</v>
      </c>
      <c r="DD7763" s="81">
        <v>1.6949971741064549E-3</v>
      </c>
      <c r="DE7763" s="81">
        <v>4.2856297386136909E-2</v>
      </c>
      <c r="DF7763" s="81">
        <v>0</v>
      </c>
      <c r="DG7763" s="81">
        <v>0</v>
      </c>
      <c r="DH7763" s="81">
        <v>0</v>
      </c>
      <c r="DI7763" s="81">
        <v>4.3541857288384195E-4</v>
      </c>
      <c r="DJ7763" s="81">
        <v>2.4835604400360901E-5</v>
      </c>
      <c r="DL7763" s="81">
        <v>0</v>
      </c>
      <c r="DM7763" s="81">
        <v>0</v>
      </c>
      <c r="DN7763" s="81">
        <v>0</v>
      </c>
      <c r="DO7763" s="81">
        <v>0</v>
      </c>
      <c r="DP7763" s="81">
        <v>0</v>
      </c>
      <c r="DQ7763" s="81">
        <v>0</v>
      </c>
      <c r="DR7763" s="81">
        <v>0</v>
      </c>
      <c r="DS7763" s="81">
        <v>0</v>
      </c>
      <c r="DT7763" s="81">
        <v>0</v>
      </c>
      <c r="DU7763" s="81">
        <v>0</v>
      </c>
      <c r="DV7763" s="81">
        <v>1.0813883424712809E-8</v>
      </c>
      <c r="DW7763" s="81">
        <v>1.0813883424712809E-8</v>
      </c>
      <c r="GE7763" s="81" t="s">
        <v>449</v>
      </c>
      <c r="GF7763" s="81" t="s">
        <v>155</v>
      </c>
      <c r="GG7763" s="81" t="s">
        <v>498</v>
      </c>
      <c r="GH7763" s="81" t="s">
        <v>455</v>
      </c>
      <c r="GI7763" s="81">
        <v>2020</v>
      </c>
      <c r="GJ7763" s="81" t="s">
        <v>201</v>
      </c>
      <c r="GK7763" s="81">
        <v>409.22373582044048</v>
      </c>
      <c r="GL7763" s="81">
        <v>0.187832</v>
      </c>
      <c r="GM7763" s="81">
        <v>2020</v>
      </c>
      <c r="GN7763" s="81" t="s">
        <v>173</v>
      </c>
      <c r="GO7763" s="81">
        <v>1.1148832299820636E-2</v>
      </c>
      <c r="GP7763" s="81">
        <v>10</v>
      </c>
      <c r="GQ7763" s="81">
        <v>0</v>
      </c>
      <c r="GR7763" s="81" t="s">
        <v>448</v>
      </c>
      <c r="GS7763" s="81">
        <v>1.1148832299820634E-2</v>
      </c>
      <c r="GT7763" s="81">
        <v>4.5623668037681933</v>
      </c>
      <c r="GU7763" s="81">
        <v>0</v>
      </c>
      <c r="GV7763" s="81">
        <v>0</v>
      </c>
      <c r="GW7763" s="81">
        <v>0</v>
      </c>
      <c r="GX7763" s="81">
        <v>0</v>
      </c>
      <c r="GY7763" s="81">
        <v>0</v>
      </c>
      <c r="GZ7763" s="81">
        <v>0</v>
      </c>
    </row>
    <row r="7764" spans="98:208" x14ac:dyDescent="0.25">
      <c r="CT7764" s="81" t="s">
        <v>155</v>
      </c>
      <c r="CU7764" s="81" t="s">
        <v>511</v>
      </c>
      <c r="CV7764" s="81" t="s">
        <v>457</v>
      </c>
      <c r="CW7764" s="81">
        <v>2020</v>
      </c>
      <c r="CX7764" s="81">
        <v>0</v>
      </c>
      <c r="CY7764" s="81">
        <v>0</v>
      </c>
      <c r="CZ7764" s="81">
        <v>0</v>
      </c>
      <c r="DA7764" s="81">
        <v>0</v>
      </c>
      <c r="DB7764" s="81">
        <v>14146.1306413325</v>
      </c>
      <c r="DC7764" s="81">
        <v>222.22942162782479</v>
      </c>
      <c r="DD7764" s="81">
        <v>8585.7228092479236</v>
      </c>
      <c r="DE7764" s="81">
        <v>5338.1784104567178</v>
      </c>
      <c r="DF7764" s="81">
        <v>2.4775985538147518</v>
      </c>
      <c r="DG7764" s="81">
        <v>0</v>
      </c>
      <c r="DH7764" s="81">
        <v>0</v>
      </c>
      <c r="DI7764" s="81">
        <v>0</v>
      </c>
      <c r="DJ7764" s="81">
        <v>1.6866850247222241E-6</v>
      </c>
      <c r="DL7764" s="81">
        <v>0</v>
      </c>
      <c r="DM7764" s="81">
        <v>4.1789283779927809E-6</v>
      </c>
      <c r="DN7764" s="81">
        <v>4.1789283779927809E-6</v>
      </c>
      <c r="DO7764" s="81">
        <v>0</v>
      </c>
      <c r="DP7764" s="81">
        <v>0</v>
      </c>
      <c r="DQ7764" s="81">
        <v>0</v>
      </c>
      <c r="DR7764" s="81">
        <v>0</v>
      </c>
      <c r="DS7764" s="81">
        <v>0</v>
      </c>
      <c r="DT7764" s="81">
        <v>0</v>
      </c>
      <c r="DU7764" s="81">
        <v>0</v>
      </c>
      <c r="DV7764" s="81">
        <v>0</v>
      </c>
      <c r="DW7764" s="81">
        <v>0</v>
      </c>
      <c r="GE7764" s="81" t="s">
        <v>449</v>
      </c>
      <c r="GF7764" s="81" t="s">
        <v>155</v>
      </c>
      <c r="GG7764" s="81" t="s">
        <v>499</v>
      </c>
      <c r="GH7764" s="81" t="s">
        <v>457</v>
      </c>
      <c r="GI7764" s="81">
        <v>2020</v>
      </c>
      <c r="GJ7764" s="81" t="s">
        <v>201</v>
      </c>
      <c r="GK7764" s="81">
        <v>222.22942162776681</v>
      </c>
      <c r="GL7764" s="81">
        <v>0.13441700000000001</v>
      </c>
      <c r="GM7764" s="81">
        <v>2020</v>
      </c>
      <c r="GN7764" s="81" t="s">
        <v>173</v>
      </c>
      <c r="GO7764" s="81">
        <v>1.1148832299820636E-2</v>
      </c>
      <c r="GP7764" s="81">
        <v>10</v>
      </c>
      <c r="GQ7764" s="81">
        <v>0</v>
      </c>
      <c r="GR7764" s="81" t="s">
        <v>448</v>
      </c>
      <c r="GS7764" s="81">
        <v>1.1148832299820636E-2</v>
      </c>
      <c r="GT7764" s="81">
        <v>2.4775985538141052</v>
      </c>
      <c r="GU7764" s="81">
        <v>0</v>
      </c>
      <c r="GV7764" s="81">
        <v>0</v>
      </c>
      <c r="GW7764" s="81">
        <v>0</v>
      </c>
      <c r="GX7764" s="81">
        <v>0</v>
      </c>
      <c r="GY7764" s="81">
        <v>0</v>
      </c>
      <c r="GZ7764" s="81">
        <v>0</v>
      </c>
    </row>
    <row r="7765" spans="98:208" x14ac:dyDescent="0.25">
      <c r="CT7765" s="81" t="s">
        <v>155</v>
      </c>
      <c r="CU7765" s="81" t="s">
        <v>511</v>
      </c>
      <c r="CV7765" s="81" t="s">
        <v>457</v>
      </c>
      <c r="CW7765" s="81">
        <v>2021</v>
      </c>
      <c r="CX7765" s="81">
        <v>0</v>
      </c>
      <c r="CY7765" s="81">
        <v>0</v>
      </c>
      <c r="CZ7765" s="81">
        <v>0</v>
      </c>
      <c r="DA7765" s="81">
        <v>0</v>
      </c>
      <c r="DB7765" s="81">
        <v>14146.1306413325</v>
      </c>
      <c r="DC7765" s="81">
        <v>222.22942162782479</v>
      </c>
      <c r="DD7765" s="81">
        <v>8585.7228092479236</v>
      </c>
      <c r="DE7765" s="81">
        <v>5338.1784104567178</v>
      </c>
      <c r="DF7765" s="81">
        <v>2.4775985538147518</v>
      </c>
      <c r="DG7765" s="81">
        <v>2.4775985538147518</v>
      </c>
      <c r="DH7765" s="81">
        <v>0</v>
      </c>
      <c r="DI7765" s="81">
        <v>0</v>
      </c>
      <c r="DJ7765" s="81">
        <v>1.6866850247222241E-6</v>
      </c>
      <c r="DL7765" s="81">
        <v>0</v>
      </c>
      <c r="DM7765" s="81">
        <v>4.1789283779927809E-6</v>
      </c>
      <c r="DN7765" s="81">
        <v>4.1789283779927809E-6</v>
      </c>
      <c r="DO7765" s="81">
        <v>0</v>
      </c>
      <c r="DP7765" s="81">
        <v>4.1789283779927809E-6</v>
      </c>
      <c r="DQ7765" s="81">
        <v>4.1789283779927809E-6</v>
      </c>
      <c r="DR7765" s="81">
        <v>0</v>
      </c>
      <c r="DS7765" s="81">
        <v>0</v>
      </c>
      <c r="DT7765" s="81">
        <v>0</v>
      </c>
      <c r="DU7765" s="81">
        <v>0</v>
      </c>
      <c r="DV7765" s="81">
        <v>0</v>
      </c>
      <c r="DW7765" s="81">
        <v>0</v>
      </c>
      <c r="GE7765" s="81" t="s">
        <v>449</v>
      </c>
      <c r="GF7765" s="81" t="s">
        <v>155</v>
      </c>
      <c r="GG7765" s="81" t="s">
        <v>499</v>
      </c>
      <c r="GH7765" s="81" t="s">
        <v>458</v>
      </c>
      <c r="GI7765" s="81">
        <v>2020</v>
      </c>
      <c r="GJ7765" s="81" t="s">
        <v>201</v>
      </c>
      <c r="GK7765" s="81">
        <v>222.22942162779989</v>
      </c>
      <c r="GL7765" s="81">
        <v>0.13441700000000001</v>
      </c>
      <c r="GM7765" s="81">
        <v>2020</v>
      </c>
      <c r="GN7765" s="81" t="s">
        <v>173</v>
      </c>
      <c r="GO7765" s="81">
        <v>1.1148832299820636E-2</v>
      </c>
      <c r="GP7765" s="81">
        <v>10</v>
      </c>
      <c r="GQ7765" s="81">
        <v>0</v>
      </c>
      <c r="GR7765" s="81" t="s">
        <v>448</v>
      </c>
      <c r="GS7765" s="81">
        <v>1.1148832299820636E-2</v>
      </c>
      <c r="GT7765" s="81">
        <v>2.4775985538144742</v>
      </c>
      <c r="GU7765" s="81">
        <v>0</v>
      </c>
      <c r="GV7765" s="81">
        <v>0</v>
      </c>
      <c r="GW7765" s="81">
        <v>0</v>
      </c>
      <c r="GX7765" s="81">
        <v>0</v>
      </c>
      <c r="GY7765" s="81">
        <v>0</v>
      </c>
      <c r="GZ7765" s="81">
        <v>0</v>
      </c>
    </row>
    <row r="7766" spans="98:208" x14ac:dyDescent="0.25">
      <c r="CT7766" s="81" t="s">
        <v>155</v>
      </c>
      <c r="CU7766" s="81" t="s">
        <v>511</v>
      </c>
      <c r="CV7766" s="81" t="s">
        <v>457</v>
      </c>
      <c r="CW7766" s="81">
        <v>2022</v>
      </c>
      <c r="CX7766" s="81">
        <v>0</v>
      </c>
      <c r="CY7766" s="81">
        <v>0</v>
      </c>
      <c r="CZ7766" s="81">
        <v>0</v>
      </c>
      <c r="DA7766" s="81">
        <v>0</v>
      </c>
      <c r="DB7766" s="81">
        <v>14146.1306413325</v>
      </c>
      <c r="DC7766" s="81">
        <v>222.22942162782479</v>
      </c>
      <c r="DD7766" s="81">
        <v>8585.7228092479236</v>
      </c>
      <c r="DE7766" s="81">
        <v>5338.1784104567178</v>
      </c>
      <c r="DF7766" s="81">
        <v>2.4775985538147518</v>
      </c>
      <c r="DG7766" s="81">
        <v>2.4775985538147518</v>
      </c>
      <c r="DH7766" s="81">
        <v>2.4775985538147518</v>
      </c>
      <c r="DI7766" s="81">
        <v>0</v>
      </c>
      <c r="DJ7766" s="81">
        <v>1.6866850247222241E-6</v>
      </c>
      <c r="DL7766" s="81">
        <v>0</v>
      </c>
      <c r="DM7766" s="81">
        <v>4.1789283779927809E-6</v>
      </c>
      <c r="DN7766" s="81">
        <v>4.1789283779927809E-6</v>
      </c>
      <c r="DO7766" s="81">
        <v>0</v>
      </c>
      <c r="DP7766" s="81">
        <v>4.1789283779927809E-6</v>
      </c>
      <c r="DQ7766" s="81">
        <v>4.1789283779927809E-6</v>
      </c>
      <c r="DR7766" s="81">
        <v>0</v>
      </c>
      <c r="DS7766" s="81">
        <v>4.1789283779927809E-6</v>
      </c>
      <c r="DT7766" s="81">
        <v>4.1789283779927809E-6</v>
      </c>
      <c r="DU7766" s="81">
        <v>0</v>
      </c>
      <c r="DV7766" s="81">
        <v>0</v>
      </c>
      <c r="DW7766" s="81">
        <v>0</v>
      </c>
      <c r="GE7766" s="81" t="s">
        <v>449</v>
      </c>
      <c r="GF7766" s="81" t="s">
        <v>155</v>
      </c>
      <c r="GG7766" s="81" t="s">
        <v>499</v>
      </c>
      <c r="GH7766" s="81" t="s">
        <v>459</v>
      </c>
      <c r="GI7766" s="81">
        <v>2020</v>
      </c>
      <c r="GJ7766" s="81" t="s">
        <v>201</v>
      </c>
      <c r="GK7766" s="81">
        <v>0.69641821681223237</v>
      </c>
      <c r="GL7766" s="81">
        <v>0.13441700000000001</v>
      </c>
      <c r="GM7766" s="81">
        <v>2020</v>
      </c>
      <c r="GN7766" s="81" t="s">
        <v>173</v>
      </c>
      <c r="GO7766" s="81">
        <v>1.1148832299820636E-2</v>
      </c>
      <c r="GP7766" s="81">
        <v>10</v>
      </c>
      <c r="GQ7766" s="81">
        <v>0</v>
      </c>
      <c r="GR7766" s="81" t="s">
        <v>448</v>
      </c>
      <c r="GS7766" s="81">
        <v>1.1148832299820636E-2</v>
      </c>
      <c r="GT7766" s="81">
        <v>7.7642499097797073E-3</v>
      </c>
      <c r="GU7766" s="81">
        <v>0</v>
      </c>
      <c r="GV7766" s="81">
        <v>0</v>
      </c>
      <c r="GW7766" s="81">
        <v>0</v>
      </c>
      <c r="GX7766" s="81">
        <v>0</v>
      </c>
      <c r="GY7766" s="81">
        <v>0</v>
      </c>
      <c r="GZ7766" s="81">
        <v>0</v>
      </c>
    </row>
    <row r="7767" spans="98:208" x14ac:dyDescent="0.25">
      <c r="CT7767" s="81" t="s">
        <v>155</v>
      </c>
      <c r="CU7767" s="81" t="s">
        <v>511</v>
      </c>
      <c r="CV7767" s="81" t="s">
        <v>457</v>
      </c>
      <c r="CW7767" s="81">
        <v>2023</v>
      </c>
      <c r="CX7767" s="81">
        <v>0</v>
      </c>
      <c r="CY7767" s="81">
        <v>0</v>
      </c>
      <c r="CZ7767" s="81">
        <v>0</v>
      </c>
      <c r="DA7767" s="81">
        <v>0</v>
      </c>
      <c r="DB7767" s="81">
        <v>14664.637556436601</v>
      </c>
      <c r="DC7767" s="81">
        <v>233.23007680791369</v>
      </c>
      <c r="DD7767" s="81">
        <v>8896.5159934285657</v>
      </c>
      <c r="DE7767" s="81">
        <v>5534.8914862000865</v>
      </c>
      <c r="DF7767" s="81">
        <v>2.600243013605716</v>
      </c>
      <c r="DG7767" s="81">
        <v>2.600243013605716</v>
      </c>
      <c r="DH7767" s="81">
        <v>2.600243013605716</v>
      </c>
      <c r="DI7767" s="81">
        <v>2.600243013605716</v>
      </c>
      <c r="DJ7767" s="81">
        <v>1.6866850247222241E-6</v>
      </c>
      <c r="DL7767" s="81">
        <v>0</v>
      </c>
      <c r="DM7767" s="81">
        <v>4.3857909516873472E-6</v>
      </c>
      <c r="DN7767" s="81">
        <v>4.3857909516873472E-6</v>
      </c>
      <c r="DO7767" s="81">
        <v>0</v>
      </c>
      <c r="DP7767" s="81">
        <v>4.3857909516873472E-6</v>
      </c>
      <c r="DQ7767" s="81">
        <v>4.3857909516873472E-6</v>
      </c>
      <c r="DR7767" s="81">
        <v>0</v>
      </c>
      <c r="DS7767" s="81">
        <v>4.3857909516873472E-6</v>
      </c>
      <c r="DT7767" s="81">
        <v>4.3857909516873472E-6</v>
      </c>
      <c r="DU7767" s="81">
        <v>0</v>
      </c>
      <c r="DV7767" s="81">
        <v>4.3857909516873472E-6</v>
      </c>
      <c r="DW7767" s="81">
        <v>4.3857909516873472E-6</v>
      </c>
      <c r="GE7767" s="81" t="s">
        <v>449</v>
      </c>
      <c r="GF7767" s="81" t="s">
        <v>155</v>
      </c>
      <c r="GG7767" s="81" t="s">
        <v>499</v>
      </c>
      <c r="GH7767" s="81" t="s">
        <v>460</v>
      </c>
      <c r="GI7767" s="81">
        <v>2020</v>
      </c>
      <c r="GJ7767" s="81" t="s">
        <v>201</v>
      </c>
      <c r="GK7767" s="81">
        <v>3.6425060683935508E-2</v>
      </c>
      <c r="GL7767" s="81">
        <v>0.13441700000000001</v>
      </c>
      <c r="GM7767" s="81">
        <v>2020</v>
      </c>
      <c r="GN7767" s="81" t="s">
        <v>173</v>
      </c>
      <c r="GO7767" s="81">
        <v>1.1148832299820636E-2</v>
      </c>
      <c r="GP7767" s="81">
        <v>10</v>
      </c>
      <c r="GQ7767" s="81">
        <v>0</v>
      </c>
      <c r="GR7767" s="81" t="s">
        <v>448</v>
      </c>
      <c r="GS7767" s="81">
        <v>1.1148832299820636E-2</v>
      </c>
      <c r="GT7767" s="81">
        <v>4.0609689307598697E-4</v>
      </c>
      <c r="GU7767" s="81">
        <v>0</v>
      </c>
      <c r="GV7767" s="81">
        <v>0</v>
      </c>
      <c r="GW7767" s="81">
        <v>0</v>
      </c>
      <c r="GX7767" s="81">
        <v>0</v>
      </c>
      <c r="GY7767" s="81">
        <v>0</v>
      </c>
      <c r="GZ7767" s="81">
        <v>0</v>
      </c>
    </row>
    <row r="7768" spans="98:208" x14ac:dyDescent="0.25">
      <c r="CT7768" s="81" t="s">
        <v>155</v>
      </c>
      <c r="CU7768" s="81" t="s">
        <v>511</v>
      </c>
      <c r="CV7768" s="81" t="s">
        <v>457</v>
      </c>
      <c r="CW7768" s="81">
        <v>2024</v>
      </c>
      <c r="CX7768" s="81">
        <v>0</v>
      </c>
      <c r="CY7768" s="81">
        <v>0</v>
      </c>
      <c r="CZ7768" s="81">
        <v>0</v>
      </c>
      <c r="DA7768" s="81">
        <v>0</v>
      </c>
      <c r="DB7768" s="81">
        <v>14664.637556436601</v>
      </c>
      <c r="DC7768" s="81">
        <v>233.23007680791369</v>
      </c>
      <c r="DD7768" s="81">
        <v>8896.5159934285657</v>
      </c>
      <c r="DE7768" s="81">
        <v>5534.8914862000865</v>
      </c>
      <c r="DF7768" s="81">
        <v>2.600243013605716</v>
      </c>
      <c r="DG7768" s="81">
        <v>2.600243013605716</v>
      </c>
      <c r="DH7768" s="81">
        <v>2.600243013605716</v>
      </c>
      <c r="DI7768" s="81">
        <v>2.600243013605716</v>
      </c>
      <c r="DJ7768" s="81">
        <v>1.6866850247222241E-6</v>
      </c>
      <c r="DL7768" s="81">
        <v>0</v>
      </c>
      <c r="DM7768" s="81">
        <v>4.3857909516873472E-6</v>
      </c>
      <c r="DN7768" s="81">
        <v>4.3857909516873472E-6</v>
      </c>
      <c r="DO7768" s="81">
        <v>0</v>
      </c>
      <c r="DP7768" s="81">
        <v>4.3857909516873472E-6</v>
      </c>
      <c r="DQ7768" s="81">
        <v>4.3857909516873472E-6</v>
      </c>
      <c r="DR7768" s="81">
        <v>0</v>
      </c>
      <c r="DS7768" s="81">
        <v>4.3857909516873472E-6</v>
      </c>
      <c r="DT7768" s="81">
        <v>4.3857909516873472E-6</v>
      </c>
      <c r="DU7768" s="81">
        <v>0</v>
      </c>
      <c r="DV7768" s="81">
        <v>4.3857909516873472E-6</v>
      </c>
      <c r="DW7768" s="81">
        <v>4.3857909516873472E-6</v>
      </c>
      <c r="GE7768" s="81" t="s">
        <v>449</v>
      </c>
      <c r="GF7768" s="81" t="s">
        <v>155</v>
      </c>
      <c r="GG7768" s="81" t="s">
        <v>499</v>
      </c>
      <c r="GH7768" s="81" t="s">
        <v>461</v>
      </c>
      <c r="GI7768" s="81">
        <v>2020</v>
      </c>
      <c r="GJ7768" s="81" t="s">
        <v>201</v>
      </c>
      <c r="GK7768" s="81">
        <v>222.22942162782141</v>
      </c>
      <c r="GL7768" s="81">
        <v>0.13441700000000001</v>
      </c>
      <c r="GM7768" s="81">
        <v>2020</v>
      </c>
      <c r="GN7768" s="81" t="s">
        <v>173</v>
      </c>
      <c r="GO7768" s="81">
        <v>1.1148832299820636E-2</v>
      </c>
      <c r="GP7768" s="81">
        <v>10</v>
      </c>
      <c r="GQ7768" s="81">
        <v>0</v>
      </c>
      <c r="GR7768" s="81" t="s">
        <v>448</v>
      </c>
      <c r="GS7768" s="81">
        <v>1.1148832299820636E-2</v>
      </c>
      <c r="GT7768" s="81">
        <v>2.4775985538147141</v>
      </c>
      <c r="GU7768" s="81">
        <v>0</v>
      </c>
      <c r="GV7768" s="81">
        <v>0</v>
      </c>
      <c r="GW7768" s="81">
        <v>0</v>
      </c>
      <c r="GX7768" s="81">
        <v>0</v>
      </c>
      <c r="GY7768" s="81">
        <v>0</v>
      </c>
      <c r="GZ7768" s="81">
        <v>0</v>
      </c>
    </row>
    <row r="7769" spans="98:208" x14ac:dyDescent="0.25">
      <c r="CT7769" s="81" t="s">
        <v>155</v>
      </c>
      <c r="CU7769" s="81" t="s">
        <v>511</v>
      </c>
      <c r="CV7769" s="81" t="s">
        <v>457</v>
      </c>
      <c r="CW7769" s="81">
        <v>2025</v>
      </c>
      <c r="CX7769" s="81">
        <v>0</v>
      </c>
      <c r="CY7769" s="81">
        <v>0</v>
      </c>
      <c r="CZ7769" s="81">
        <v>0</v>
      </c>
      <c r="DA7769" s="81">
        <v>0</v>
      </c>
      <c r="DB7769" s="81">
        <v>14664.637556436601</v>
      </c>
      <c r="DC7769" s="81">
        <v>233.23007680791369</v>
      </c>
      <c r="DD7769" s="81">
        <v>8896.5159934285657</v>
      </c>
      <c r="DE7769" s="81">
        <v>5534.8914862000865</v>
      </c>
      <c r="DF7769" s="81">
        <v>2.600243013605716</v>
      </c>
      <c r="DG7769" s="81">
        <v>2.600243013605716</v>
      </c>
      <c r="DH7769" s="81">
        <v>2.600243013605716</v>
      </c>
      <c r="DI7769" s="81">
        <v>2.600243013605716</v>
      </c>
      <c r="DJ7769" s="81">
        <v>1.6866850247222241E-6</v>
      </c>
      <c r="DL7769" s="81">
        <v>0</v>
      </c>
      <c r="DM7769" s="81">
        <v>4.3857909516873472E-6</v>
      </c>
      <c r="DN7769" s="81">
        <v>4.3857909516873472E-6</v>
      </c>
      <c r="DO7769" s="81">
        <v>0</v>
      </c>
      <c r="DP7769" s="81">
        <v>4.3857909516873472E-6</v>
      </c>
      <c r="DQ7769" s="81">
        <v>4.3857909516873472E-6</v>
      </c>
      <c r="DR7769" s="81">
        <v>0</v>
      </c>
      <c r="DS7769" s="81">
        <v>4.3857909516873472E-6</v>
      </c>
      <c r="DT7769" s="81">
        <v>4.3857909516873472E-6</v>
      </c>
      <c r="DU7769" s="81">
        <v>0</v>
      </c>
      <c r="DV7769" s="81">
        <v>4.3857909516873472E-6</v>
      </c>
      <c r="DW7769" s="81">
        <v>4.3857909516873472E-6</v>
      </c>
      <c r="GE7769" s="81" t="s">
        <v>449</v>
      </c>
      <c r="GF7769" s="81" t="s">
        <v>155</v>
      </c>
      <c r="GG7769" s="81" t="s">
        <v>499</v>
      </c>
      <c r="GH7769" s="81" t="s">
        <v>451</v>
      </c>
      <c r="GI7769" s="81">
        <v>2020</v>
      </c>
      <c r="GJ7769" s="81" t="s">
        <v>201</v>
      </c>
      <c r="GK7769" s="81">
        <v>222.22942162781749</v>
      </c>
      <c r="GL7769" s="81">
        <v>0.13441700000000001</v>
      </c>
      <c r="GM7769" s="81">
        <v>2020</v>
      </c>
      <c r="GN7769" s="81" t="s">
        <v>173</v>
      </c>
      <c r="GO7769" s="81">
        <v>1.1148832299820636E-2</v>
      </c>
      <c r="GP7769" s="81">
        <v>10</v>
      </c>
      <c r="GQ7769" s="81">
        <v>0</v>
      </c>
      <c r="GR7769" s="81" t="s">
        <v>448</v>
      </c>
      <c r="GS7769" s="81">
        <v>1.1148832299820636E-2</v>
      </c>
      <c r="GT7769" s="81">
        <v>2.4775985538146701</v>
      </c>
      <c r="GU7769" s="81">
        <v>0</v>
      </c>
      <c r="GV7769" s="81">
        <v>0</v>
      </c>
      <c r="GW7769" s="81">
        <v>0</v>
      </c>
      <c r="GX7769" s="81">
        <v>0</v>
      </c>
      <c r="GY7769" s="81">
        <v>0</v>
      </c>
      <c r="GZ7769" s="81">
        <v>0</v>
      </c>
    </row>
    <row r="7770" spans="98:208" x14ac:dyDescent="0.25">
      <c r="CT7770" s="81" t="s">
        <v>155</v>
      </c>
      <c r="CU7770" s="81" t="s">
        <v>511</v>
      </c>
      <c r="CV7770" s="81" t="s">
        <v>457</v>
      </c>
      <c r="CW7770" s="81">
        <v>2026</v>
      </c>
      <c r="CX7770" s="81">
        <v>0</v>
      </c>
      <c r="CY7770" s="81">
        <v>0</v>
      </c>
      <c r="CZ7770" s="81">
        <v>0</v>
      </c>
      <c r="DA7770" s="81">
        <v>0</v>
      </c>
      <c r="DB7770" s="81">
        <v>14664.637556436601</v>
      </c>
      <c r="DC7770" s="81">
        <v>233.23007680791369</v>
      </c>
      <c r="DD7770" s="81">
        <v>8896.5159934285657</v>
      </c>
      <c r="DE7770" s="81">
        <v>5534.8914862000865</v>
      </c>
      <c r="DF7770" s="81">
        <v>2.600243013605716</v>
      </c>
      <c r="DG7770" s="81">
        <v>2.600243013605716</v>
      </c>
      <c r="DH7770" s="81">
        <v>2.600243013605716</v>
      </c>
      <c r="DI7770" s="81">
        <v>2.600243013605716</v>
      </c>
      <c r="DJ7770" s="81">
        <v>1.6866850247222241E-6</v>
      </c>
      <c r="DL7770" s="81">
        <v>0</v>
      </c>
      <c r="DM7770" s="81">
        <v>4.3857909516873472E-6</v>
      </c>
      <c r="DN7770" s="81">
        <v>4.3857909516873472E-6</v>
      </c>
      <c r="DO7770" s="81">
        <v>0</v>
      </c>
      <c r="DP7770" s="81">
        <v>4.3857909516873472E-6</v>
      </c>
      <c r="DQ7770" s="81">
        <v>4.3857909516873472E-6</v>
      </c>
      <c r="DR7770" s="81">
        <v>0</v>
      </c>
      <c r="DS7770" s="81">
        <v>4.3857909516873472E-6</v>
      </c>
      <c r="DT7770" s="81">
        <v>4.3857909516873472E-6</v>
      </c>
      <c r="DU7770" s="81">
        <v>0</v>
      </c>
      <c r="DV7770" s="81">
        <v>4.3857909516873472E-6</v>
      </c>
      <c r="DW7770" s="81">
        <v>4.3857909516873472E-6</v>
      </c>
      <c r="GE7770" s="81" t="s">
        <v>449</v>
      </c>
      <c r="GF7770" s="81" t="s">
        <v>155</v>
      </c>
      <c r="GG7770" s="81" t="s">
        <v>499</v>
      </c>
      <c r="GH7770" s="81" t="s">
        <v>452</v>
      </c>
      <c r="GI7770" s="81">
        <v>2020</v>
      </c>
      <c r="GJ7770" s="81" t="s">
        <v>201</v>
      </c>
      <c r="GK7770" s="81">
        <v>0.69641821681223248</v>
      </c>
      <c r="GL7770" s="81">
        <v>0.13441700000000001</v>
      </c>
      <c r="GM7770" s="81">
        <v>2020</v>
      </c>
      <c r="GN7770" s="81" t="s">
        <v>173</v>
      </c>
      <c r="GO7770" s="81">
        <v>1.1148832299820636E-2</v>
      </c>
      <c r="GP7770" s="81">
        <v>10</v>
      </c>
      <c r="GQ7770" s="81">
        <v>0</v>
      </c>
      <c r="GR7770" s="81" t="s">
        <v>448</v>
      </c>
      <c r="GS7770" s="81">
        <v>1.1148832299820636E-2</v>
      </c>
      <c r="GT7770" s="81">
        <v>7.7642499097797081E-3</v>
      </c>
      <c r="GU7770" s="81">
        <v>0</v>
      </c>
      <c r="GV7770" s="81">
        <v>0</v>
      </c>
      <c r="GW7770" s="81">
        <v>0</v>
      </c>
      <c r="GX7770" s="81">
        <v>0</v>
      </c>
      <c r="GY7770" s="81">
        <v>0</v>
      </c>
      <c r="GZ7770" s="81">
        <v>0</v>
      </c>
    </row>
    <row r="7771" spans="98:208" x14ac:dyDescent="0.25">
      <c r="CT7771" s="81" t="s">
        <v>155</v>
      </c>
      <c r="CU7771" s="81" t="s">
        <v>511</v>
      </c>
      <c r="CV7771" s="81" t="s">
        <v>457</v>
      </c>
      <c r="CW7771" s="81">
        <v>2027</v>
      </c>
      <c r="CX7771" s="81">
        <v>0</v>
      </c>
      <c r="CY7771" s="81">
        <v>0</v>
      </c>
      <c r="CZ7771" s="81">
        <v>0</v>
      </c>
      <c r="DA7771" s="81">
        <v>0</v>
      </c>
      <c r="DB7771" s="81">
        <v>14664.637556436601</v>
      </c>
      <c r="DC7771" s="81">
        <v>233.23007680791369</v>
      </c>
      <c r="DD7771" s="81">
        <v>8896.5159934285657</v>
      </c>
      <c r="DE7771" s="81">
        <v>5534.8914862000865</v>
      </c>
      <c r="DF7771" s="81">
        <v>2.600243013605716</v>
      </c>
      <c r="DG7771" s="81">
        <v>2.600243013605716</v>
      </c>
      <c r="DH7771" s="81">
        <v>2.600243013605716</v>
      </c>
      <c r="DI7771" s="81">
        <v>2.600243013605716</v>
      </c>
      <c r="DJ7771" s="81">
        <v>1.6866850247222241E-6</v>
      </c>
      <c r="DL7771" s="81">
        <v>0</v>
      </c>
      <c r="DM7771" s="81">
        <v>4.3857909516873472E-6</v>
      </c>
      <c r="DN7771" s="81">
        <v>4.3857909516873472E-6</v>
      </c>
      <c r="DO7771" s="81">
        <v>0</v>
      </c>
      <c r="DP7771" s="81">
        <v>4.3857909516873472E-6</v>
      </c>
      <c r="DQ7771" s="81">
        <v>4.3857909516873472E-6</v>
      </c>
      <c r="DR7771" s="81">
        <v>0</v>
      </c>
      <c r="DS7771" s="81">
        <v>4.3857909516873472E-6</v>
      </c>
      <c r="DT7771" s="81">
        <v>4.3857909516873472E-6</v>
      </c>
      <c r="DU7771" s="81">
        <v>0</v>
      </c>
      <c r="DV7771" s="81">
        <v>4.3857909516873472E-6</v>
      </c>
      <c r="DW7771" s="81">
        <v>4.3857909516873472E-6</v>
      </c>
      <c r="GE7771" s="81" t="s">
        <v>449</v>
      </c>
      <c r="GF7771" s="81" t="s">
        <v>155</v>
      </c>
      <c r="GG7771" s="81" t="s">
        <v>499</v>
      </c>
      <c r="GH7771" s="81" t="s">
        <v>453</v>
      </c>
      <c r="GI7771" s="81">
        <v>2020</v>
      </c>
      <c r="GJ7771" s="81" t="s">
        <v>201</v>
      </c>
      <c r="GK7771" s="81">
        <v>3.6425060683965789E-2</v>
      </c>
      <c r="GL7771" s="81">
        <v>0.13441700000000001</v>
      </c>
      <c r="GM7771" s="81">
        <v>2020</v>
      </c>
      <c r="GN7771" s="81" t="s">
        <v>173</v>
      </c>
      <c r="GO7771" s="81">
        <v>1.1148832299820636E-2</v>
      </c>
      <c r="GP7771" s="81">
        <v>10</v>
      </c>
      <c r="GQ7771" s="81">
        <v>0</v>
      </c>
      <c r="GR7771" s="81" t="s">
        <v>448</v>
      </c>
      <c r="GS7771" s="81">
        <v>1.1148832299820636E-2</v>
      </c>
      <c r="GT7771" s="81">
        <v>4.0609689307632453E-4</v>
      </c>
      <c r="GU7771" s="81">
        <v>0</v>
      </c>
      <c r="GV7771" s="81">
        <v>0</v>
      </c>
      <c r="GW7771" s="81">
        <v>0</v>
      </c>
      <c r="GX7771" s="81">
        <v>0</v>
      </c>
      <c r="GY7771" s="81">
        <v>0</v>
      </c>
      <c r="GZ7771" s="81">
        <v>0</v>
      </c>
    </row>
    <row r="7772" spans="98:208" x14ac:dyDescent="0.25">
      <c r="CT7772" s="81" t="s">
        <v>155</v>
      </c>
      <c r="CU7772" s="81" t="s">
        <v>511</v>
      </c>
      <c r="CV7772" s="81" t="s">
        <v>457</v>
      </c>
      <c r="CW7772" s="81">
        <v>2028</v>
      </c>
      <c r="CX7772" s="81">
        <v>0</v>
      </c>
      <c r="CY7772" s="81">
        <v>0</v>
      </c>
      <c r="CZ7772" s="81">
        <v>0</v>
      </c>
      <c r="DA7772" s="81">
        <v>0</v>
      </c>
      <c r="DB7772" s="81">
        <v>15317.99094281595</v>
      </c>
      <c r="DC7772" s="81">
        <v>247.27299216492409</v>
      </c>
      <c r="DD7772" s="81">
        <v>9287.6490955444751</v>
      </c>
      <c r="DE7772" s="81">
        <v>5783.0688551065195</v>
      </c>
      <c r="DF7772" s="81">
        <v>2.7568051219216008</v>
      </c>
      <c r="DG7772" s="81">
        <v>2.7568051219216008</v>
      </c>
      <c r="DH7772" s="81">
        <v>2.7568051219216008</v>
      </c>
      <c r="DI7772" s="81">
        <v>2.7568051219216008</v>
      </c>
      <c r="DJ7772" s="81">
        <v>1.6866850247222241E-6</v>
      </c>
      <c r="DL7772" s="81">
        <v>0</v>
      </c>
      <c r="DM7772" s="81">
        <v>4.6498619152226894E-6</v>
      </c>
      <c r="DN7772" s="81">
        <v>4.6498619152226894E-6</v>
      </c>
      <c r="DO7772" s="81">
        <v>0</v>
      </c>
      <c r="DP7772" s="81">
        <v>4.6498619152226894E-6</v>
      </c>
      <c r="DQ7772" s="81">
        <v>4.6498619152226894E-6</v>
      </c>
      <c r="DR7772" s="81">
        <v>0</v>
      </c>
      <c r="DS7772" s="81">
        <v>4.6498619152226894E-6</v>
      </c>
      <c r="DT7772" s="81">
        <v>4.6498619152226894E-6</v>
      </c>
      <c r="DU7772" s="81">
        <v>0</v>
      </c>
      <c r="DV7772" s="81">
        <v>4.6498619152226894E-6</v>
      </c>
      <c r="DW7772" s="81">
        <v>4.6498619152226894E-6</v>
      </c>
      <c r="GE7772" s="81" t="s">
        <v>449</v>
      </c>
      <c r="GF7772" s="81" t="s">
        <v>155</v>
      </c>
      <c r="GG7772" s="81" t="s">
        <v>500</v>
      </c>
      <c r="GH7772" s="81" t="s">
        <v>457</v>
      </c>
      <c r="GI7772" s="81">
        <v>2020</v>
      </c>
      <c r="GJ7772" s="81" t="s">
        <v>201</v>
      </c>
      <c r="GK7772" s="81">
        <v>222.22942162781229</v>
      </c>
      <c r="GL7772" s="81">
        <v>10.015393</v>
      </c>
      <c r="GM7772" s="81">
        <v>2020</v>
      </c>
      <c r="GN7772" s="81" t="s">
        <v>173</v>
      </c>
      <c r="GO7772" s="81">
        <v>1.1148832299820636E-2</v>
      </c>
      <c r="GP7772" s="81">
        <v>10</v>
      </c>
      <c r="GQ7772" s="81">
        <v>0</v>
      </c>
      <c r="GR7772" s="81" t="s">
        <v>448</v>
      </c>
      <c r="GS7772" s="81">
        <v>1.1148832299820636E-2</v>
      </c>
      <c r="GT7772" s="81">
        <v>2.4775985538146124</v>
      </c>
      <c r="GU7772" s="81">
        <v>0</v>
      </c>
      <c r="GV7772" s="81">
        <v>0</v>
      </c>
      <c r="GW7772" s="81">
        <v>0</v>
      </c>
      <c r="GX7772" s="81">
        <v>0</v>
      </c>
      <c r="GY7772" s="81">
        <v>0</v>
      </c>
      <c r="GZ7772" s="81">
        <v>0</v>
      </c>
    </row>
    <row r="7773" spans="98:208" x14ac:dyDescent="0.25">
      <c r="CT7773" s="81" t="s">
        <v>155</v>
      </c>
      <c r="CU7773" s="81" t="s">
        <v>511</v>
      </c>
      <c r="CV7773" s="81" t="s">
        <v>457</v>
      </c>
      <c r="CW7773" s="81">
        <v>2029</v>
      </c>
      <c r="CX7773" s="81">
        <v>0</v>
      </c>
      <c r="CY7773" s="81">
        <v>0</v>
      </c>
      <c r="CZ7773" s="81">
        <v>0</v>
      </c>
      <c r="DA7773" s="81">
        <v>0</v>
      </c>
      <c r="DB7773" s="81">
        <v>15317.99094281595</v>
      </c>
      <c r="DC7773" s="81">
        <v>247.27299216492409</v>
      </c>
      <c r="DD7773" s="81">
        <v>9287.6490955444751</v>
      </c>
      <c r="DE7773" s="81">
        <v>5783.0688551065195</v>
      </c>
      <c r="DF7773" s="81">
        <v>2.7568051219216008</v>
      </c>
      <c r="DG7773" s="81">
        <v>2.7568051219216008</v>
      </c>
      <c r="DH7773" s="81">
        <v>2.7568051219216008</v>
      </c>
      <c r="DI7773" s="81">
        <v>2.7568051219216008</v>
      </c>
      <c r="DJ7773" s="81">
        <v>1.6866850247222241E-6</v>
      </c>
      <c r="DL7773" s="81">
        <v>0</v>
      </c>
      <c r="DM7773" s="81">
        <v>4.6498619152226894E-6</v>
      </c>
      <c r="DN7773" s="81">
        <v>4.6498619152226894E-6</v>
      </c>
      <c r="DO7773" s="81">
        <v>0</v>
      </c>
      <c r="DP7773" s="81">
        <v>4.6498619152226894E-6</v>
      </c>
      <c r="DQ7773" s="81">
        <v>4.6498619152226894E-6</v>
      </c>
      <c r="DR7773" s="81">
        <v>0</v>
      </c>
      <c r="DS7773" s="81">
        <v>4.6498619152226894E-6</v>
      </c>
      <c r="DT7773" s="81">
        <v>4.6498619152226894E-6</v>
      </c>
      <c r="DU7773" s="81">
        <v>0</v>
      </c>
      <c r="DV7773" s="81">
        <v>4.6498619152226894E-6</v>
      </c>
      <c r="DW7773" s="81">
        <v>4.6498619152226894E-6</v>
      </c>
      <c r="GE7773" s="81" t="s">
        <v>449</v>
      </c>
      <c r="GF7773" s="81" t="s">
        <v>155</v>
      </c>
      <c r="GG7773" s="81" t="s">
        <v>500</v>
      </c>
      <c r="GH7773" s="81" t="s">
        <v>458</v>
      </c>
      <c r="GI7773" s="81">
        <v>2020</v>
      </c>
      <c r="GJ7773" s="81" t="s">
        <v>201</v>
      </c>
      <c r="GK7773" s="81">
        <v>222.22942162782579</v>
      </c>
      <c r="GL7773" s="81">
        <v>10.015393</v>
      </c>
      <c r="GM7773" s="81">
        <v>2020</v>
      </c>
      <c r="GN7773" s="81" t="s">
        <v>173</v>
      </c>
      <c r="GO7773" s="81">
        <v>1.1148832299820636E-2</v>
      </c>
      <c r="GP7773" s="81">
        <v>10</v>
      </c>
      <c r="GQ7773" s="81">
        <v>0</v>
      </c>
      <c r="GR7773" s="81" t="s">
        <v>448</v>
      </c>
      <c r="GS7773" s="81">
        <v>1.1148832299820636E-2</v>
      </c>
      <c r="GT7773" s="81">
        <v>2.4775985538147629</v>
      </c>
      <c r="GU7773" s="81">
        <v>0</v>
      </c>
      <c r="GV7773" s="81">
        <v>0</v>
      </c>
      <c r="GW7773" s="81">
        <v>0</v>
      </c>
      <c r="GX7773" s="81">
        <v>0</v>
      </c>
      <c r="GY7773" s="81">
        <v>0</v>
      </c>
      <c r="GZ7773" s="81">
        <v>0</v>
      </c>
    </row>
    <row r="7774" spans="98:208" x14ac:dyDescent="0.25">
      <c r="CT7774" s="81" t="s">
        <v>155</v>
      </c>
      <c r="CU7774" s="81" t="s">
        <v>511</v>
      </c>
      <c r="CV7774" s="81" t="s">
        <v>457</v>
      </c>
      <c r="CW7774" s="81">
        <v>2030</v>
      </c>
      <c r="CX7774" s="81">
        <v>0</v>
      </c>
      <c r="CY7774" s="81">
        <v>0</v>
      </c>
      <c r="CZ7774" s="81">
        <v>0</v>
      </c>
      <c r="DA7774" s="81">
        <v>0</v>
      </c>
      <c r="DB7774" s="81">
        <v>15317.99094281595</v>
      </c>
      <c r="DC7774" s="81">
        <v>247.27299216492409</v>
      </c>
      <c r="DD7774" s="81">
        <v>9287.6490955444751</v>
      </c>
      <c r="DE7774" s="81">
        <v>5783.0688551065195</v>
      </c>
      <c r="DF7774" s="81">
        <v>0</v>
      </c>
      <c r="DG7774" s="81">
        <v>2.7568051219216008</v>
      </c>
      <c r="DH7774" s="81">
        <v>2.7568051219216008</v>
      </c>
      <c r="DI7774" s="81">
        <v>2.7568051219216008</v>
      </c>
      <c r="DJ7774" s="81">
        <v>1.6866850247222241E-6</v>
      </c>
      <c r="DL7774" s="81">
        <v>0</v>
      </c>
      <c r="DM7774" s="81">
        <v>0</v>
      </c>
      <c r="DN7774" s="81">
        <v>0</v>
      </c>
      <c r="DO7774" s="81">
        <v>0</v>
      </c>
      <c r="DP7774" s="81">
        <v>4.6498619152226894E-6</v>
      </c>
      <c r="DQ7774" s="81">
        <v>4.6498619152226894E-6</v>
      </c>
      <c r="DR7774" s="81">
        <v>0</v>
      </c>
      <c r="DS7774" s="81">
        <v>4.6498619152226894E-6</v>
      </c>
      <c r="DT7774" s="81">
        <v>4.6498619152226894E-6</v>
      </c>
      <c r="DU7774" s="81">
        <v>0</v>
      </c>
      <c r="DV7774" s="81">
        <v>4.6498619152226894E-6</v>
      </c>
      <c r="DW7774" s="81">
        <v>4.6498619152226894E-6</v>
      </c>
      <c r="GE7774" s="81" t="s">
        <v>449</v>
      </c>
      <c r="GF7774" s="81" t="s">
        <v>155</v>
      </c>
      <c r="GG7774" s="81" t="s">
        <v>500</v>
      </c>
      <c r="GH7774" s="81" t="s">
        <v>459</v>
      </c>
      <c r="GI7774" s="81">
        <v>2020</v>
      </c>
      <c r="GJ7774" s="81" t="s">
        <v>201</v>
      </c>
      <c r="GK7774" s="81">
        <v>0.69641821681215388</v>
      </c>
      <c r="GL7774" s="81">
        <v>10.015393</v>
      </c>
      <c r="GM7774" s="81">
        <v>2020</v>
      </c>
      <c r="GN7774" s="81" t="s">
        <v>173</v>
      </c>
      <c r="GO7774" s="81">
        <v>1.1148832299820636E-2</v>
      </c>
      <c r="GP7774" s="81">
        <v>10</v>
      </c>
      <c r="GQ7774" s="81">
        <v>0</v>
      </c>
      <c r="GR7774" s="81" t="s">
        <v>448</v>
      </c>
      <c r="GS7774" s="81">
        <v>1.1148832299820636E-2</v>
      </c>
      <c r="GT7774" s="81">
        <v>7.7642499097788321E-3</v>
      </c>
      <c r="GU7774" s="81">
        <v>0</v>
      </c>
      <c r="GV7774" s="81">
        <v>0</v>
      </c>
      <c r="GW7774" s="81">
        <v>0</v>
      </c>
      <c r="GX7774" s="81">
        <v>0</v>
      </c>
      <c r="GY7774" s="81">
        <v>0</v>
      </c>
      <c r="GZ7774" s="81">
        <v>0</v>
      </c>
    </row>
    <row r="7775" spans="98:208" x14ac:dyDescent="0.25">
      <c r="CT7775" s="81" t="s">
        <v>155</v>
      </c>
      <c r="CU7775" s="81" t="s">
        <v>511</v>
      </c>
      <c r="CV7775" s="81" t="s">
        <v>457</v>
      </c>
      <c r="CW7775" s="81">
        <v>2031</v>
      </c>
      <c r="CX7775" s="81">
        <v>0</v>
      </c>
      <c r="CY7775" s="81">
        <v>0</v>
      </c>
      <c r="CZ7775" s="81">
        <v>0</v>
      </c>
      <c r="DA7775" s="81">
        <v>0</v>
      </c>
      <c r="DB7775" s="81">
        <v>15317.99094281595</v>
      </c>
      <c r="DC7775" s="81">
        <v>247.27299216492409</v>
      </c>
      <c r="DD7775" s="81">
        <v>9287.6490955444751</v>
      </c>
      <c r="DE7775" s="81">
        <v>5783.0688551065195</v>
      </c>
      <c r="DF7775" s="81">
        <v>0</v>
      </c>
      <c r="DG7775" s="81">
        <v>0</v>
      </c>
      <c r="DH7775" s="81">
        <v>2.7568051219216008</v>
      </c>
      <c r="DI7775" s="81">
        <v>2.7568051219216008</v>
      </c>
      <c r="DJ7775" s="81">
        <v>1.6866850247222241E-6</v>
      </c>
      <c r="DL7775" s="81">
        <v>0</v>
      </c>
      <c r="DM7775" s="81">
        <v>0</v>
      </c>
      <c r="DN7775" s="81">
        <v>0</v>
      </c>
      <c r="DO7775" s="81">
        <v>0</v>
      </c>
      <c r="DP7775" s="81">
        <v>0</v>
      </c>
      <c r="DQ7775" s="81">
        <v>0</v>
      </c>
      <c r="DR7775" s="81">
        <v>0</v>
      </c>
      <c r="DS7775" s="81">
        <v>4.6498619152226894E-6</v>
      </c>
      <c r="DT7775" s="81">
        <v>4.6498619152226894E-6</v>
      </c>
      <c r="DU7775" s="81">
        <v>0</v>
      </c>
      <c r="DV7775" s="81">
        <v>4.6498619152226894E-6</v>
      </c>
      <c r="DW7775" s="81">
        <v>4.6498619152226894E-6</v>
      </c>
      <c r="GE7775" s="81" t="s">
        <v>449</v>
      </c>
      <c r="GF7775" s="81" t="s">
        <v>155</v>
      </c>
      <c r="GG7775" s="81" t="s">
        <v>500</v>
      </c>
      <c r="GH7775" s="81" t="s">
        <v>460</v>
      </c>
      <c r="GI7775" s="81">
        <v>2020</v>
      </c>
      <c r="GJ7775" s="81" t="s">
        <v>201</v>
      </c>
      <c r="GK7775" s="81">
        <v>3.6425060683954152E-2</v>
      </c>
      <c r="GL7775" s="81">
        <v>10.015393</v>
      </c>
      <c r="GM7775" s="81">
        <v>2020</v>
      </c>
      <c r="GN7775" s="81" t="s">
        <v>173</v>
      </c>
      <c r="GO7775" s="81">
        <v>1.1148832299820636E-2</v>
      </c>
      <c r="GP7775" s="81">
        <v>10</v>
      </c>
      <c r="GQ7775" s="81">
        <v>0</v>
      </c>
      <c r="GR7775" s="81" t="s">
        <v>448</v>
      </c>
      <c r="GS7775" s="81">
        <v>1.1148832299820636E-2</v>
      </c>
      <c r="GT7775" s="81">
        <v>4.0609689307619481E-4</v>
      </c>
      <c r="GU7775" s="81">
        <v>0</v>
      </c>
      <c r="GV7775" s="81">
        <v>0</v>
      </c>
      <c r="GW7775" s="81">
        <v>0</v>
      </c>
      <c r="GX7775" s="81">
        <v>0</v>
      </c>
      <c r="GY7775" s="81">
        <v>0</v>
      </c>
      <c r="GZ7775" s="81">
        <v>0</v>
      </c>
    </row>
    <row r="7776" spans="98:208" x14ac:dyDescent="0.25">
      <c r="CT7776" s="81" t="s">
        <v>155</v>
      </c>
      <c r="CU7776" s="81" t="s">
        <v>511</v>
      </c>
      <c r="CV7776" s="81" t="s">
        <v>457</v>
      </c>
      <c r="CW7776" s="81">
        <v>2032</v>
      </c>
      <c r="CX7776" s="81">
        <v>0</v>
      </c>
      <c r="CY7776" s="81">
        <v>0</v>
      </c>
      <c r="CZ7776" s="81">
        <v>0</v>
      </c>
      <c r="DA7776" s="81">
        <v>0</v>
      </c>
      <c r="DB7776" s="81">
        <v>15317.99094281595</v>
      </c>
      <c r="DC7776" s="81">
        <v>247.27299216492409</v>
      </c>
      <c r="DD7776" s="81">
        <v>9287.6490955444751</v>
      </c>
      <c r="DE7776" s="81">
        <v>5783.0688551065195</v>
      </c>
      <c r="DF7776" s="81">
        <v>0</v>
      </c>
      <c r="DG7776" s="81">
        <v>0</v>
      </c>
      <c r="DH7776" s="81">
        <v>0</v>
      </c>
      <c r="DI7776" s="81">
        <v>2.7568051219216008</v>
      </c>
      <c r="DJ7776" s="81">
        <v>1.6866850247222241E-6</v>
      </c>
      <c r="DL7776" s="81">
        <v>0</v>
      </c>
      <c r="DM7776" s="81">
        <v>0</v>
      </c>
      <c r="DN7776" s="81">
        <v>0</v>
      </c>
      <c r="DO7776" s="81">
        <v>0</v>
      </c>
      <c r="DP7776" s="81">
        <v>0</v>
      </c>
      <c r="DQ7776" s="81">
        <v>0</v>
      </c>
      <c r="DR7776" s="81">
        <v>0</v>
      </c>
      <c r="DS7776" s="81">
        <v>0</v>
      </c>
      <c r="DT7776" s="81">
        <v>0</v>
      </c>
      <c r="DU7776" s="81">
        <v>0</v>
      </c>
      <c r="DV7776" s="81">
        <v>4.6498619152226894E-6</v>
      </c>
      <c r="DW7776" s="81">
        <v>4.6498619152226894E-6</v>
      </c>
      <c r="GE7776" s="81" t="s">
        <v>449</v>
      </c>
      <c r="GF7776" s="81" t="s">
        <v>155</v>
      </c>
      <c r="GG7776" s="81" t="s">
        <v>500</v>
      </c>
      <c r="GH7776" s="81" t="s">
        <v>461</v>
      </c>
      <c r="GI7776" s="81">
        <v>2020</v>
      </c>
      <c r="GJ7776" s="81" t="s">
        <v>201</v>
      </c>
      <c r="GK7776" s="81">
        <v>222.2294216277995</v>
      </c>
      <c r="GL7776" s="81">
        <v>10.015393</v>
      </c>
      <c r="GM7776" s="81">
        <v>2020</v>
      </c>
      <c r="GN7776" s="81" t="s">
        <v>173</v>
      </c>
      <c r="GO7776" s="81">
        <v>1.1148832299820636E-2</v>
      </c>
      <c r="GP7776" s="81">
        <v>10</v>
      </c>
      <c r="GQ7776" s="81">
        <v>0</v>
      </c>
      <c r="GR7776" s="81" t="s">
        <v>448</v>
      </c>
      <c r="GS7776" s="81">
        <v>1.1148832299820636E-2</v>
      </c>
      <c r="GT7776" s="81">
        <v>2.4775985538144698</v>
      </c>
      <c r="GU7776" s="81">
        <v>0</v>
      </c>
      <c r="GV7776" s="81">
        <v>0</v>
      </c>
      <c r="GW7776" s="81">
        <v>0</v>
      </c>
      <c r="GX7776" s="81">
        <v>0</v>
      </c>
      <c r="GY7776" s="81">
        <v>0</v>
      </c>
      <c r="GZ7776" s="81">
        <v>0</v>
      </c>
    </row>
    <row r="7777" spans="98:208" x14ac:dyDescent="0.25">
      <c r="CT7777" s="81" t="s">
        <v>155</v>
      </c>
      <c r="CU7777" s="81" t="s">
        <v>511</v>
      </c>
      <c r="CV7777" s="81" t="s">
        <v>458</v>
      </c>
      <c r="CW7777" s="81">
        <v>2020</v>
      </c>
      <c r="CX7777" s="81">
        <v>0</v>
      </c>
      <c r="CY7777" s="81">
        <v>0</v>
      </c>
      <c r="CZ7777" s="81">
        <v>0</v>
      </c>
      <c r="DA7777" s="81">
        <v>0</v>
      </c>
      <c r="DB7777" s="81">
        <v>8807.9522308757496</v>
      </c>
      <c r="DC7777" s="81">
        <v>222.22942162782479</v>
      </c>
      <c r="DD7777" s="81">
        <v>8585.7228092479236</v>
      </c>
      <c r="DE7777" s="81">
        <v>0</v>
      </c>
      <c r="DF7777" s="81">
        <v>2.4775985538147518</v>
      </c>
      <c r="DG7777" s="81">
        <v>0</v>
      </c>
      <c r="DH7777" s="81">
        <v>0</v>
      </c>
      <c r="DI7777" s="81">
        <v>0</v>
      </c>
      <c r="DJ7777" s="81">
        <v>1.6866850247222241E-6</v>
      </c>
      <c r="DL7777" s="81">
        <v>0</v>
      </c>
      <c r="DM7777" s="81">
        <v>4.1789283779927809E-6</v>
      </c>
      <c r="DN7777" s="81">
        <v>4.1789283779927809E-6</v>
      </c>
      <c r="DO7777" s="81">
        <v>0</v>
      </c>
      <c r="DP7777" s="81">
        <v>0</v>
      </c>
      <c r="DQ7777" s="81">
        <v>0</v>
      </c>
      <c r="DR7777" s="81">
        <v>0</v>
      </c>
      <c r="DS7777" s="81">
        <v>0</v>
      </c>
      <c r="DT7777" s="81">
        <v>0</v>
      </c>
      <c r="DU7777" s="81">
        <v>0</v>
      </c>
      <c r="DV7777" s="81">
        <v>0</v>
      </c>
      <c r="DW7777" s="81">
        <v>0</v>
      </c>
      <c r="GE7777" s="81" t="s">
        <v>449</v>
      </c>
      <c r="GF7777" s="81" t="s">
        <v>155</v>
      </c>
      <c r="GG7777" s="81" t="s">
        <v>500</v>
      </c>
      <c r="GH7777" s="81" t="s">
        <v>451</v>
      </c>
      <c r="GI7777" s="81">
        <v>2020</v>
      </c>
      <c r="GJ7777" s="81" t="s">
        <v>201</v>
      </c>
      <c r="GK7777" s="81">
        <v>222.2294216277964</v>
      </c>
      <c r="GL7777" s="81">
        <v>10.015393</v>
      </c>
      <c r="GM7777" s="81">
        <v>2020</v>
      </c>
      <c r="GN7777" s="81" t="s">
        <v>173</v>
      </c>
      <c r="GO7777" s="81">
        <v>1.1148832299820636E-2</v>
      </c>
      <c r="GP7777" s="81">
        <v>10</v>
      </c>
      <c r="GQ7777" s="81">
        <v>0</v>
      </c>
      <c r="GR7777" s="81" t="s">
        <v>448</v>
      </c>
      <c r="GS7777" s="81">
        <v>1.1148832299820636E-2</v>
      </c>
      <c r="GT7777" s="81">
        <v>2.4775985538144352</v>
      </c>
      <c r="GU7777" s="81">
        <v>0</v>
      </c>
      <c r="GV7777" s="81">
        <v>0</v>
      </c>
      <c r="GW7777" s="81">
        <v>0</v>
      </c>
      <c r="GX7777" s="81">
        <v>0</v>
      </c>
      <c r="GY7777" s="81">
        <v>0</v>
      </c>
      <c r="GZ7777" s="81">
        <v>0</v>
      </c>
    </row>
    <row r="7778" spans="98:208" x14ac:dyDescent="0.25">
      <c r="CT7778" s="81" t="s">
        <v>155</v>
      </c>
      <c r="CU7778" s="81" t="s">
        <v>511</v>
      </c>
      <c r="CV7778" s="81" t="s">
        <v>458</v>
      </c>
      <c r="CW7778" s="81">
        <v>2021</v>
      </c>
      <c r="CX7778" s="81">
        <v>0</v>
      </c>
      <c r="CY7778" s="81">
        <v>0</v>
      </c>
      <c r="CZ7778" s="81">
        <v>0</v>
      </c>
      <c r="DA7778" s="81">
        <v>0</v>
      </c>
      <c r="DB7778" s="81">
        <v>8807.9522308757496</v>
      </c>
      <c r="DC7778" s="81">
        <v>222.22942162782479</v>
      </c>
      <c r="DD7778" s="81">
        <v>8585.7228092479236</v>
      </c>
      <c r="DE7778" s="81">
        <v>0</v>
      </c>
      <c r="DF7778" s="81">
        <v>2.4775985538147518</v>
      </c>
      <c r="DG7778" s="81">
        <v>2.4775985538147518</v>
      </c>
      <c r="DH7778" s="81">
        <v>0</v>
      </c>
      <c r="DI7778" s="81">
        <v>0</v>
      </c>
      <c r="DJ7778" s="81">
        <v>1.6866850247222241E-6</v>
      </c>
      <c r="DL7778" s="81">
        <v>0</v>
      </c>
      <c r="DM7778" s="81">
        <v>4.1789283779927809E-6</v>
      </c>
      <c r="DN7778" s="81">
        <v>4.1789283779927809E-6</v>
      </c>
      <c r="DO7778" s="81">
        <v>0</v>
      </c>
      <c r="DP7778" s="81">
        <v>4.1789283779927809E-6</v>
      </c>
      <c r="DQ7778" s="81">
        <v>4.1789283779927809E-6</v>
      </c>
      <c r="DR7778" s="81">
        <v>0</v>
      </c>
      <c r="DS7778" s="81">
        <v>0</v>
      </c>
      <c r="DT7778" s="81">
        <v>0</v>
      </c>
      <c r="DU7778" s="81">
        <v>0</v>
      </c>
      <c r="DV7778" s="81">
        <v>0</v>
      </c>
      <c r="DW7778" s="81">
        <v>0</v>
      </c>
      <c r="GE7778" s="81" t="s">
        <v>449</v>
      </c>
      <c r="GF7778" s="81" t="s">
        <v>155</v>
      </c>
      <c r="GG7778" s="81" t="s">
        <v>500</v>
      </c>
      <c r="GH7778" s="81" t="s">
        <v>452</v>
      </c>
      <c r="GI7778" s="81">
        <v>2020</v>
      </c>
      <c r="GJ7778" s="81" t="s">
        <v>201</v>
      </c>
      <c r="GK7778" s="81">
        <v>0.69641821681220062</v>
      </c>
      <c r="GL7778" s="81">
        <v>10.015393</v>
      </c>
      <c r="GM7778" s="81">
        <v>2020</v>
      </c>
      <c r="GN7778" s="81" t="s">
        <v>173</v>
      </c>
      <c r="GO7778" s="81">
        <v>1.1148832299820636E-2</v>
      </c>
      <c r="GP7778" s="81">
        <v>10</v>
      </c>
      <c r="GQ7778" s="81">
        <v>0</v>
      </c>
      <c r="GR7778" s="81" t="s">
        <v>448</v>
      </c>
      <c r="GS7778" s="81">
        <v>1.1148832299820636E-2</v>
      </c>
      <c r="GT7778" s="81">
        <v>7.7642499097793534E-3</v>
      </c>
      <c r="GU7778" s="81">
        <v>0</v>
      </c>
      <c r="GV7778" s="81">
        <v>0</v>
      </c>
      <c r="GW7778" s="81">
        <v>0</v>
      </c>
      <c r="GX7778" s="81">
        <v>0</v>
      </c>
      <c r="GY7778" s="81">
        <v>0</v>
      </c>
      <c r="GZ7778" s="81">
        <v>0</v>
      </c>
    </row>
    <row r="7779" spans="98:208" x14ac:dyDescent="0.25">
      <c r="CT7779" s="81" t="s">
        <v>155</v>
      </c>
      <c r="CU7779" s="81" t="s">
        <v>511</v>
      </c>
      <c r="CV7779" s="81" t="s">
        <v>458</v>
      </c>
      <c r="CW7779" s="81">
        <v>2022</v>
      </c>
      <c r="CX7779" s="81">
        <v>0</v>
      </c>
      <c r="CY7779" s="81">
        <v>0</v>
      </c>
      <c r="CZ7779" s="81">
        <v>0</v>
      </c>
      <c r="DA7779" s="81">
        <v>0</v>
      </c>
      <c r="DB7779" s="81">
        <v>8807.9522308757496</v>
      </c>
      <c r="DC7779" s="81">
        <v>222.22942162782479</v>
      </c>
      <c r="DD7779" s="81">
        <v>8585.7228092479236</v>
      </c>
      <c r="DE7779" s="81">
        <v>0</v>
      </c>
      <c r="DF7779" s="81">
        <v>2.4775985538147518</v>
      </c>
      <c r="DG7779" s="81">
        <v>2.4775985538147518</v>
      </c>
      <c r="DH7779" s="81">
        <v>2.4775985538147518</v>
      </c>
      <c r="DI7779" s="81">
        <v>0</v>
      </c>
      <c r="DJ7779" s="81">
        <v>1.6866850247222241E-6</v>
      </c>
      <c r="DL7779" s="81">
        <v>0</v>
      </c>
      <c r="DM7779" s="81">
        <v>4.1789283779927809E-6</v>
      </c>
      <c r="DN7779" s="81">
        <v>4.1789283779927809E-6</v>
      </c>
      <c r="DO7779" s="81">
        <v>0</v>
      </c>
      <c r="DP7779" s="81">
        <v>4.1789283779927809E-6</v>
      </c>
      <c r="DQ7779" s="81">
        <v>4.1789283779927809E-6</v>
      </c>
      <c r="DR7779" s="81">
        <v>0</v>
      </c>
      <c r="DS7779" s="81">
        <v>4.1789283779927809E-6</v>
      </c>
      <c r="DT7779" s="81">
        <v>4.1789283779927809E-6</v>
      </c>
      <c r="DU7779" s="81">
        <v>0</v>
      </c>
      <c r="DV7779" s="81">
        <v>0</v>
      </c>
      <c r="DW7779" s="81">
        <v>0</v>
      </c>
      <c r="GE7779" s="81" t="s">
        <v>449</v>
      </c>
      <c r="GF7779" s="81" t="s">
        <v>155</v>
      </c>
      <c r="GG7779" s="81" t="s">
        <v>500</v>
      </c>
      <c r="GH7779" s="81" t="s">
        <v>453</v>
      </c>
      <c r="GI7779" s="81">
        <v>2020</v>
      </c>
      <c r="GJ7779" s="81" t="s">
        <v>201</v>
      </c>
      <c r="GK7779" s="81">
        <v>3.6425060683951342E-2</v>
      </c>
      <c r="GL7779" s="81">
        <v>10.015393</v>
      </c>
      <c r="GM7779" s="81">
        <v>2020</v>
      </c>
      <c r="GN7779" s="81" t="s">
        <v>173</v>
      </c>
      <c r="GO7779" s="81">
        <v>1.1148832299820636E-2</v>
      </c>
      <c r="GP7779" s="81">
        <v>10</v>
      </c>
      <c r="GQ7779" s="81">
        <v>0</v>
      </c>
      <c r="GR7779" s="81" t="s">
        <v>448</v>
      </c>
      <c r="GS7779" s="81">
        <v>1.1148832299820636E-2</v>
      </c>
      <c r="GT7779" s="81">
        <v>4.0609689307616347E-4</v>
      </c>
      <c r="GU7779" s="81">
        <v>0</v>
      </c>
      <c r="GV7779" s="81">
        <v>0</v>
      </c>
      <c r="GW7779" s="81">
        <v>0</v>
      </c>
      <c r="GX7779" s="81">
        <v>0</v>
      </c>
      <c r="GY7779" s="81">
        <v>0</v>
      </c>
      <c r="GZ7779" s="81">
        <v>0</v>
      </c>
    </row>
    <row r="7780" spans="98:208" x14ac:dyDescent="0.25">
      <c r="CT7780" s="81" t="s">
        <v>155</v>
      </c>
      <c r="CU7780" s="81" t="s">
        <v>511</v>
      </c>
      <c r="CV7780" s="81" t="s">
        <v>458</v>
      </c>
      <c r="CW7780" s="81">
        <v>2023</v>
      </c>
      <c r="CX7780" s="81">
        <v>0</v>
      </c>
      <c r="CY7780" s="81">
        <v>0</v>
      </c>
      <c r="CZ7780" s="81">
        <v>0</v>
      </c>
      <c r="DA7780" s="81">
        <v>0</v>
      </c>
      <c r="DB7780" s="81">
        <v>9129.7460702365115</v>
      </c>
      <c r="DC7780" s="81">
        <v>233.23007680791369</v>
      </c>
      <c r="DD7780" s="81">
        <v>8896.5159934285657</v>
      </c>
      <c r="DE7780" s="81">
        <v>0</v>
      </c>
      <c r="DF7780" s="81">
        <v>2.600243013605716</v>
      </c>
      <c r="DG7780" s="81">
        <v>2.600243013605716</v>
      </c>
      <c r="DH7780" s="81">
        <v>2.600243013605716</v>
      </c>
      <c r="DI7780" s="81">
        <v>2.600243013605716</v>
      </c>
      <c r="DJ7780" s="81">
        <v>1.6866850247222241E-6</v>
      </c>
      <c r="DL7780" s="81">
        <v>0</v>
      </c>
      <c r="DM7780" s="81">
        <v>4.3857909516873472E-6</v>
      </c>
      <c r="DN7780" s="81">
        <v>4.3857909516873472E-6</v>
      </c>
      <c r="DO7780" s="81">
        <v>0</v>
      </c>
      <c r="DP7780" s="81">
        <v>4.3857909516873472E-6</v>
      </c>
      <c r="DQ7780" s="81">
        <v>4.3857909516873472E-6</v>
      </c>
      <c r="DR7780" s="81">
        <v>0</v>
      </c>
      <c r="DS7780" s="81">
        <v>4.3857909516873472E-6</v>
      </c>
      <c r="DT7780" s="81">
        <v>4.3857909516873472E-6</v>
      </c>
      <c r="DU7780" s="81">
        <v>0</v>
      </c>
      <c r="DV7780" s="81">
        <v>4.3857909516873472E-6</v>
      </c>
      <c r="DW7780" s="81">
        <v>4.3857909516873472E-6</v>
      </c>
      <c r="GE7780" s="81" t="s">
        <v>449</v>
      </c>
      <c r="GF7780" s="81" t="s">
        <v>155</v>
      </c>
      <c r="GG7780" s="81" t="s">
        <v>500</v>
      </c>
      <c r="GH7780" s="81" t="s">
        <v>454</v>
      </c>
      <c r="GI7780" s="81">
        <v>2020</v>
      </c>
      <c r="GJ7780" s="81" t="s">
        <v>201</v>
      </c>
      <c r="GK7780" s="81">
        <v>409.2237358204406</v>
      </c>
      <c r="GL7780" s="81">
        <v>10.015393</v>
      </c>
      <c r="GM7780" s="81">
        <v>2020</v>
      </c>
      <c r="GN7780" s="81" t="s">
        <v>173</v>
      </c>
      <c r="GO7780" s="81">
        <v>1.1148832299820636E-2</v>
      </c>
      <c r="GP7780" s="81">
        <v>10</v>
      </c>
      <c r="GQ7780" s="81">
        <v>0</v>
      </c>
      <c r="GR7780" s="81" t="s">
        <v>448</v>
      </c>
      <c r="GS7780" s="81">
        <v>1.1148832299820636E-2</v>
      </c>
      <c r="GT7780" s="81">
        <v>4.562366803768195</v>
      </c>
      <c r="GU7780" s="81">
        <v>0</v>
      </c>
      <c r="GV7780" s="81">
        <v>0</v>
      </c>
      <c r="GW7780" s="81">
        <v>0</v>
      </c>
      <c r="GX7780" s="81">
        <v>0</v>
      </c>
      <c r="GY7780" s="81">
        <v>0</v>
      </c>
      <c r="GZ7780" s="81">
        <v>0</v>
      </c>
    </row>
    <row r="7781" spans="98:208" x14ac:dyDescent="0.25">
      <c r="CT7781" s="81" t="s">
        <v>155</v>
      </c>
      <c r="CU7781" s="81" t="s">
        <v>511</v>
      </c>
      <c r="CV7781" s="81" t="s">
        <v>458</v>
      </c>
      <c r="CW7781" s="81">
        <v>2024</v>
      </c>
      <c r="CX7781" s="81">
        <v>0</v>
      </c>
      <c r="CY7781" s="81">
        <v>0</v>
      </c>
      <c r="CZ7781" s="81">
        <v>0</v>
      </c>
      <c r="DA7781" s="81">
        <v>0</v>
      </c>
      <c r="DB7781" s="81">
        <v>9129.7460702365115</v>
      </c>
      <c r="DC7781" s="81">
        <v>233.23007680791369</v>
      </c>
      <c r="DD7781" s="81">
        <v>8896.5159934285657</v>
      </c>
      <c r="DE7781" s="81">
        <v>0</v>
      </c>
      <c r="DF7781" s="81">
        <v>2.600243013605716</v>
      </c>
      <c r="DG7781" s="81">
        <v>2.600243013605716</v>
      </c>
      <c r="DH7781" s="81">
        <v>2.600243013605716</v>
      </c>
      <c r="DI7781" s="81">
        <v>2.600243013605716</v>
      </c>
      <c r="DJ7781" s="81">
        <v>1.6866850247222241E-6</v>
      </c>
      <c r="DL7781" s="81">
        <v>0</v>
      </c>
      <c r="DM7781" s="81">
        <v>4.3857909516873472E-6</v>
      </c>
      <c r="DN7781" s="81">
        <v>4.3857909516873472E-6</v>
      </c>
      <c r="DO7781" s="81">
        <v>0</v>
      </c>
      <c r="DP7781" s="81">
        <v>4.3857909516873472E-6</v>
      </c>
      <c r="DQ7781" s="81">
        <v>4.3857909516873472E-6</v>
      </c>
      <c r="DR7781" s="81">
        <v>0</v>
      </c>
      <c r="DS7781" s="81">
        <v>4.3857909516873472E-6</v>
      </c>
      <c r="DT7781" s="81">
        <v>4.3857909516873472E-6</v>
      </c>
      <c r="DU7781" s="81">
        <v>0</v>
      </c>
      <c r="DV7781" s="81">
        <v>4.3857909516873472E-6</v>
      </c>
      <c r="DW7781" s="81">
        <v>4.3857909516873472E-6</v>
      </c>
      <c r="GE7781" s="81" t="s">
        <v>449</v>
      </c>
      <c r="GF7781" s="81" t="s">
        <v>155</v>
      </c>
      <c r="GG7781" s="81" t="s">
        <v>500</v>
      </c>
      <c r="GH7781" s="81" t="s">
        <v>455</v>
      </c>
      <c r="GI7781" s="81">
        <v>2020</v>
      </c>
      <c r="GJ7781" s="81" t="s">
        <v>201</v>
      </c>
      <c r="GK7781" s="81">
        <v>409.22373582044048</v>
      </c>
      <c r="GL7781" s="81">
        <v>10.015393</v>
      </c>
      <c r="GM7781" s="81">
        <v>2020</v>
      </c>
      <c r="GN7781" s="81" t="s">
        <v>173</v>
      </c>
      <c r="GO7781" s="81">
        <v>1.1148832299820636E-2</v>
      </c>
      <c r="GP7781" s="81">
        <v>10</v>
      </c>
      <c r="GQ7781" s="81">
        <v>0</v>
      </c>
      <c r="GR7781" s="81" t="s">
        <v>448</v>
      </c>
      <c r="GS7781" s="81">
        <v>1.1148832299820636E-2</v>
      </c>
      <c r="GT7781" s="81">
        <v>4.5623668037681941</v>
      </c>
      <c r="GU7781" s="81">
        <v>0</v>
      </c>
      <c r="GV7781" s="81">
        <v>0</v>
      </c>
      <c r="GW7781" s="81">
        <v>0</v>
      </c>
      <c r="GX7781" s="81">
        <v>0</v>
      </c>
      <c r="GY7781" s="81">
        <v>0</v>
      </c>
      <c r="GZ7781" s="81">
        <v>0</v>
      </c>
    </row>
    <row r="7782" spans="98:208" x14ac:dyDescent="0.25">
      <c r="CT7782" s="81" t="s">
        <v>155</v>
      </c>
      <c r="CU7782" s="81" t="s">
        <v>511</v>
      </c>
      <c r="CV7782" s="81" t="s">
        <v>458</v>
      </c>
      <c r="CW7782" s="81">
        <v>2025</v>
      </c>
      <c r="CX7782" s="81">
        <v>0</v>
      </c>
      <c r="CY7782" s="81">
        <v>0</v>
      </c>
      <c r="CZ7782" s="81">
        <v>0</v>
      </c>
      <c r="DA7782" s="81">
        <v>0</v>
      </c>
      <c r="DB7782" s="81">
        <v>9129.7460702365115</v>
      </c>
      <c r="DC7782" s="81">
        <v>233.23007680791369</v>
      </c>
      <c r="DD7782" s="81">
        <v>8896.5159934285657</v>
      </c>
      <c r="DE7782" s="81">
        <v>0</v>
      </c>
      <c r="DF7782" s="81">
        <v>2.600243013605716</v>
      </c>
      <c r="DG7782" s="81">
        <v>2.600243013605716</v>
      </c>
      <c r="DH7782" s="81">
        <v>2.600243013605716</v>
      </c>
      <c r="DI7782" s="81">
        <v>2.600243013605716</v>
      </c>
      <c r="DJ7782" s="81">
        <v>1.6866850247222241E-6</v>
      </c>
      <c r="DL7782" s="81">
        <v>0</v>
      </c>
      <c r="DM7782" s="81">
        <v>4.3857909516873472E-6</v>
      </c>
      <c r="DN7782" s="81">
        <v>4.3857909516873472E-6</v>
      </c>
      <c r="DO7782" s="81">
        <v>0</v>
      </c>
      <c r="DP7782" s="81">
        <v>4.3857909516873472E-6</v>
      </c>
      <c r="DQ7782" s="81">
        <v>4.3857909516873472E-6</v>
      </c>
      <c r="DR7782" s="81">
        <v>0</v>
      </c>
      <c r="DS7782" s="81">
        <v>4.3857909516873472E-6</v>
      </c>
      <c r="DT7782" s="81">
        <v>4.3857909516873472E-6</v>
      </c>
      <c r="DU7782" s="81">
        <v>0</v>
      </c>
      <c r="DV7782" s="81">
        <v>4.3857909516873472E-6</v>
      </c>
      <c r="DW7782" s="81">
        <v>4.3857909516873472E-6</v>
      </c>
      <c r="GE7782" s="81" t="s">
        <v>449</v>
      </c>
      <c r="GF7782" s="81" t="s">
        <v>155</v>
      </c>
      <c r="GG7782" s="81" t="s">
        <v>501</v>
      </c>
      <c r="GH7782" s="81" t="s">
        <v>459</v>
      </c>
      <c r="GI7782" s="81">
        <v>2020</v>
      </c>
      <c r="GJ7782" s="81" t="s">
        <v>201</v>
      </c>
      <c r="GK7782" s="81">
        <v>0.69641821681223237</v>
      </c>
      <c r="GL7782" s="81">
        <v>0.27821800000000002</v>
      </c>
      <c r="GM7782" s="81">
        <v>2020</v>
      </c>
      <c r="GN7782" s="81" t="s">
        <v>173</v>
      </c>
      <c r="GO7782" s="81">
        <v>1.1148832299820636E-2</v>
      </c>
      <c r="GP7782" s="81">
        <v>10</v>
      </c>
      <c r="GQ7782" s="81">
        <v>0</v>
      </c>
      <c r="GR7782" s="81" t="s">
        <v>448</v>
      </c>
      <c r="GS7782" s="81">
        <v>1.1148832299820636E-2</v>
      </c>
      <c r="GT7782" s="81">
        <v>7.7642499097797073E-3</v>
      </c>
      <c r="GU7782" s="81">
        <v>0</v>
      </c>
      <c r="GV7782" s="81">
        <v>0</v>
      </c>
      <c r="GW7782" s="81">
        <v>0</v>
      </c>
      <c r="GX7782" s="81">
        <v>0</v>
      </c>
      <c r="GY7782" s="81">
        <v>0</v>
      </c>
      <c r="GZ7782" s="81">
        <v>0</v>
      </c>
    </row>
    <row r="7783" spans="98:208" x14ac:dyDescent="0.25">
      <c r="CT7783" s="81" t="s">
        <v>155</v>
      </c>
      <c r="CU7783" s="81" t="s">
        <v>511</v>
      </c>
      <c r="CV7783" s="81" t="s">
        <v>458</v>
      </c>
      <c r="CW7783" s="81">
        <v>2026</v>
      </c>
      <c r="CX7783" s="81">
        <v>0</v>
      </c>
      <c r="CY7783" s="81">
        <v>0</v>
      </c>
      <c r="CZ7783" s="81">
        <v>0</v>
      </c>
      <c r="DA7783" s="81">
        <v>0</v>
      </c>
      <c r="DB7783" s="81">
        <v>9129.7460702365115</v>
      </c>
      <c r="DC7783" s="81">
        <v>233.23007680791369</v>
      </c>
      <c r="DD7783" s="81">
        <v>8896.5159934285657</v>
      </c>
      <c r="DE7783" s="81">
        <v>0</v>
      </c>
      <c r="DF7783" s="81">
        <v>2.600243013605716</v>
      </c>
      <c r="DG7783" s="81">
        <v>2.600243013605716</v>
      </c>
      <c r="DH7783" s="81">
        <v>2.600243013605716</v>
      </c>
      <c r="DI7783" s="81">
        <v>2.600243013605716</v>
      </c>
      <c r="DJ7783" s="81">
        <v>1.6866850247222241E-6</v>
      </c>
      <c r="DL7783" s="81">
        <v>0</v>
      </c>
      <c r="DM7783" s="81">
        <v>4.3857909516873472E-6</v>
      </c>
      <c r="DN7783" s="81">
        <v>4.3857909516873472E-6</v>
      </c>
      <c r="DO7783" s="81">
        <v>0</v>
      </c>
      <c r="DP7783" s="81">
        <v>4.3857909516873472E-6</v>
      </c>
      <c r="DQ7783" s="81">
        <v>4.3857909516873472E-6</v>
      </c>
      <c r="DR7783" s="81">
        <v>0</v>
      </c>
      <c r="DS7783" s="81">
        <v>4.3857909516873472E-6</v>
      </c>
      <c r="DT7783" s="81">
        <v>4.3857909516873472E-6</v>
      </c>
      <c r="DU7783" s="81">
        <v>0</v>
      </c>
      <c r="DV7783" s="81">
        <v>4.3857909516873472E-6</v>
      </c>
      <c r="DW7783" s="81">
        <v>4.3857909516873472E-6</v>
      </c>
      <c r="GE7783" s="81" t="s">
        <v>449</v>
      </c>
      <c r="GF7783" s="81" t="s">
        <v>155</v>
      </c>
      <c r="GG7783" s="81" t="s">
        <v>501</v>
      </c>
      <c r="GH7783" s="81" t="s">
        <v>460</v>
      </c>
      <c r="GI7783" s="81">
        <v>2020</v>
      </c>
      <c r="GJ7783" s="81" t="s">
        <v>201</v>
      </c>
      <c r="GK7783" s="81">
        <v>3.64250606839569E-2</v>
      </c>
      <c r="GL7783" s="81">
        <v>0.27821800000000002</v>
      </c>
      <c r="GM7783" s="81">
        <v>2020</v>
      </c>
      <c r="GN7783" s="81" t="s">
        <v>173</v>
      </c>
      <c r="GO7783" s="81">
        <v>1.1148832299820636E-2</v>
      </c>
      <c r="GP7783" s="81">
        <v>10</v>
      </c>
      <c r="GQ7783" s="81">
        <v>0</v>
      </c>
      <c r="GR7783" s="81" t="s">
        <v>448</v>
      </c>
      <c r="GS7783" s="81">
        <v>1.1148832299820636E-2</v>
      </c>
      <c r="GT7783" s="81">
        <v>4.0609689307622544E-4</v>
      </c>
      <c r="GU7783" s="81">
        <v>0</v>
      </c>
      <c r="GV7783" s="81">
        <v>0</v>
      </c>
      <c r="GW7783" s="81">
        <v>0</v>
      </c>
      <c r="GX7783" s="81">
        <v>0</v>
      </c>
      <c r="GY7783" s="81">
        <v>0</v>
      </c>
      <c r="GZ7783" s="81">
        <v>0</v>
      </c>
    </row>
    <row r="7784" spans="98:208" x14ac:dyDescent="0.25">
      <c r="CT7784" s="81" t="s">
        <v>155</v>
      </c>
      <c r="CU7784" s="81" t="s">
        <v>511</v>
      </c>
      <c r="CV7784" s="81" t="s">
        <v>458</v>
      </c>
      <c r="CW7784" s="81">
        <v>2027</v>
      </c>
      <c r="CX7784" s="81">
        <v>0</v>
      </c>
      <c r="CY7784" s="81">
        <v>0</v>
      </c>
      <c r="CZ7784" s="81">
        <v>0</v>
      </c>
      <c r="DA7784" s="81">
        <v>0</v>
      </c>
      <c r="DB7784" s="81">
        <v>9129.7460702365115</v>
      </c>
      <c r="DC7784" s="81">
        <v>233.23007680791369</v>
      </c>
      <c r="DD7784" s="81">
        <v>8896.5159934285657</v>
      </c>
      <c r="DE7784" s="81">
        <v>0</v>
      </c>
      <c r="DF7784" s="81">
        <v>2.600243013605716</v>
      </c>
      <c r="DG7784" s="81">
        <v>2.600243013605716</v>
      </c>
      <c r="DH7784" s="81">
        <v>2.600243013605716</v>
      </c>
      <c r="DI7784" s="81">
        <v>2.600243013605716</v>
      </c>
      <c r="DJ7784" s="81">
        <v>1.6866850247222241E-6</v>
      </c>
      <c r="DL7784" s="81">
        <v>0</v>
      </c>
      <c r="DM7784" s="81">
        <v>4.3857909516873472E-6</v>
      </c>
      <c r="DN7784" s="81">
        <v>4.3857909516873472E-6</v>
      </c>
      <c r="DO7784" s="81">
        <v>0</v>
      </c>
      <c r="DP7784" s="81">
        <v>4.3857909516873472E-6</v>
      </c>
      <c r="DQ7784" s="81">
        <v>4.3857909516873472E-6</v>
      </c>
      <c r="DR7784" s="81">
        <v>0</v>
      </c>
      <c r="DS7784" s="81">
        <v>4.3857909516873472E-6</v>
      </c>
      <c r="DT7784" s="81">
        <v>4.3857909516873472E-6</v>
      </c>
      <c r="DU7784" s="81">
        <v>0</v>
      </c>
      <c r="DV7784" s="81">
        <v>4.3857909516873472E-6</v>
      </c>
      <c r="DW7784" s="81">
        <v>4.3857909516873472E-6</v>
      </c>
      <c r="GE7784" s="81" t="s">
        <v>449</v>
      </c>
      <c r="GF7784" s="81" t="s">
        <v>155</v>
      </c>
      <c r="GG7784" s="81" t="s">
        <v>501</v>
      </c>
      <c r="GH7784" s="81" t="s">
        <v>452</v>
      </c>
      <c r="GI7784" s="81">
        <v>2020</v>
      </c>
      <c r="GJ7784" s="81" t="s">
        <v>201</v>
      </c>
      <c r="GK7784" s="81">
        <v>0.69641821681223248</v>
      </c>
      <c r="GL7784" s="81">
        <v>0.27821800000000002</v>
      </c>
      <c r="GM7784" s="81">
        <v>2020</v>
      </c>
      <c r="GN7784" s="81" t="s">
        <v>173</v>
      </c>
      <c r="GO7784" s="81">
        <v>1.1148832299820636E-2</v>
      </c>
      <c r="GP7784" s="81">
        <v>10</v>
      </c>
      <c r="GQ7784" s="81">
        <v>0</v>
      </c>
      <c r="GR7784" s="81" t="s">
        <v>448</v>
      </c>
      <c r="GS7784" s="81">
        <v>1.1148832299820636E-2</v>
      </c>
      <c r="GT7784" s="81">
        <v>7.7642499097797081E-3</v>
      </c>
      <c r="GU7784" s="81">
        <v>0</v>
      </c>
      <c r="GV7784" s="81">
        <v>0</v>
      </c>
      <c r="GW7784" s="81">
        <v>0</v>
      </c>
      <c r="GX7784" s="81">
        <v>0</v>
      </c>
      <c r="GY7784" s="81">
        <v>0</v>
      </c>
      <c r="GZ7784" s="81">
        <v>0</v>
      </c>
    </row>
    <row r="7785" spans="98:208" x14ac:dyDescent="0.25">
      <c r="CT7785" s="81" t="s">
        <v>155</v>
      </c>
      <c r="CU7785" s="81" t="s">
        <v>511</v>
      </c>
      <c r="CV7785" s="81" t="s">
        <v>458</v>
      </c>
      <c r="CW7785" s="81">
        <v>2028</v>
      </c>
      <c r="CX7785" s="81">
        <v>0</v>
      </c>
      <c r="CY7785" s="81">
        <v>0</v>
      </c>
      <c r="CZ7785" s="81">
        <v>0</v>
      </c>
      <c r="DA7785" s="81">
        <v>0</v>
      </c>
      <c r="DB7785" s="81">
        <v>9534.9220877094322</v>
      </c>
      <c r="DC7785" s="81">
        <v>247.27299216492409</v>
      </c>
      <c r="DD7785" s="81">
        <v>9287.6490955444751</v>
      </c>
      <c r="DE7785" s="81">
        <v>0</v>
      </c>
      <c r="DF7785" s="81">
        <v>2.7568051219216008</v>
      </c>
      <c r="DG7785" s="81">
        <v>2.7568051219216008</v>
      </c>
      <c r="DH7785" s="81">
        <v>2.7568051219216008</v>
      </c>
      <c r="DI7785" s="81">
        <v>2.7568051219216008</v>
      </c>
      <c r="DJ7785" s="81">
        <v>1.6866850247222241E-6</v>
      </c>
      <c r="DL7785" s="81">
        <v>0</v>
      </c>
      <c r="DM7785" s="81">
        <v>4.6498619152226894E-6</v>
      </c>
      <c r="DN7785" s="81">
        <v>4.6498619152226894E-6</v>
      </c>
      <c r="DO7785" s="81">
        <v>0</v>
      </c>
      <c r="DP7785" s="81">
        <v>4.6498619152226894E-6</v>
      </c>
      <c r="DQ7785" s="81">
        <v>4.6498619152226894E-6</v>
      </c>
      <c r="DR7785" s="81">
        <v>0</v>
      </c>
      <c r="DS7785" s="81">
        <v>4.6498619152226894E-6</v>
      </c>
      <c r="DT7785" s="81">
        <v>4.6498619152226894E-6</v>
      </c>
      <c r="DU7785" s="81">
        <v>0</v>
      </c>
      <c r="DV7785" s="81">
        <v>4.6498619152226894E-6</v>
      </c>
      <c r="DW7785" s="81">
        <v>4.6498619152226894E-6</v>
      </c>
      <c r="GE7785" s="81" t="s">
        <v>449</v>
      </c>
      <c r="GF7785" s="81" t="s">
        <v>155</v>
      </c>
      <c r="GG7785" s="81" t="s">
        <v>501</v>
      </c>
      <c r="GH7785" s="81" t="s">
        <v>453</v>
      </c>
      <c r="GI7785" s="81">
        <v>2020</v>
      </c>
      <c r="GJ7785" s="81" t="s">
        <v>201</v>
      </c>
      <c r="GK7785" s="81">
        <v>3.6425060683954499E-2</v>
      </c>
      <c r="GL7785" s="81">
        <v>0.27821800000000002</v>
      </c>
      <c r="GM7785" s="81">
        <v>2020</v>
      </c>
      <c r="GN7785" s="81" t="s">
        <v>173</v>
      </c>
      <c r="GO7785" s="81">
        <v>1.1148832299820636E-2</v>
      </c>
      <c r="GP7785" s="81">
        <v>10</v>
      </c>
      <c r="GQ7785" s="81">
        <v>0</v>
      </c>
      <c r="GR7785" s="81" t="s">
        <v>448</v>
      </c>
      <c r="GS7785" s="81">
        <v>1.1148832299820636E-2</v>
      </c>
      <c r="GT7785" s="81">
        <v>4.0609689307619866E-4</v>
      </c>
      <c r="GU7785" s="81">
        <v>0</v>
      </c>
      <c r="GV7785" s="81">
        <v>0</v>
      </c>
      <c r="GW7785" s="81">
        <v>0</v>
      </c>
      <c r="GX7785" s="81">
        <v>0</v>
      </c>
      <c r="GY7785" s="81">
        <v>0</v>
      </c>
      <c r="GZ7785" s="81">
        <v>0</v>
      </c>
    </row>
    <row r="7786" spans="98:208" x14ac:dyDescent="0.25">
      <c r="CT7786" s="81" t="s">
        <v>155</v>
      </c>
      <c r="CU7786" s="81" t="s">
        <v>511</v>
      </c>
      <c r="CV7786" s="81" t="s">
        <v>458</v>
      </c>
      <c r="CW7786" s="81">
        <v>2029</v>
      </c>
      <c r="CX7786" s="81">
        <v>0</v>
      </c>
      <c r="CY7786" s="81">
        <v>0</v>
      </c>
      <c r="CZ7786" s="81">
        <v>0</v>
      </c>
      <c r="DA7786" s="81">
        <v>0</v>
      </c>
      <c r="DB7786" s="81">
        <v>9534.9220877094322</v>
      </c>
      <c r="DC7786" s="81">
        <v>247.27299216492409</v>
      </c>
      <c r="DD7786" s="81">
        <v>9287.6490955444751</v>
      </c>
      <c r="DE7786" s="81">
        <v>0</v>
      </c>
      <c r="DF7786" s="81">
        <v>2.7568051219216008</v>
      </c>
      <c r="DG7786" s="81">
        <v>2.7568051219216008</v>
      </c>
      <c r="DH7786" s="81">
        <v>2.7568051219216008</v>
      </c>
      <c r="DI7786" s="81">
        <v>2.7568051219216008</v>
      </c>
      <c r="DJ7786" s="81">
        <v>1.6866850247222241E-6</v>
      </c>
      <c r="DL7786" s="81">
        <v>0</v>
      </c>
      <c r="DM7786" s="81">
        <v>4.6498619152226894E-6</v>
      </c>
      <c r="DN7786" s="81">
        <v>4.6498619152226894E-6</v>
      </c>
      <c r="DO7786" s="81">
        <v>0</v>
      </c>
      <c r="DP7786" s="81">
        <v>4.6498619152226894E-6</v>
      </c>
      <c r="DQ7786" s="81">
        <v>4.6498619152226894E-6</v>
      </c>
      <c r="DR7786" s="81">
        <v>0</v>
      </c>
      <c r="DS7786" s="81">
        <v>4.6498619152226894E-6</v>
      </c>
      <c r="DT7786" s="81">
        <v>4.6498619152226894E-6</v>
      </c>
      <c r="DU7786" s="81">
        <v>0</v>
      </c>
      <c r="DV7786" s="81">
        <v>4.6498619152226894E-6</v>
      </c>
      <c r="DW7786" s="81">
        <v>4.6498619152226894E-6</v>
      </c>
      <c r="GE7786" s="81" t="s">
        <v>449</v>
      </c>
      <c r="GF7786" s="81" t="s">
        <v>155</v>
      </c>
      <c r="GG7786" s="81" t="s">
        <v>501</v>
      </c>
      <c r="GH7786" s="81" t="s">
        <v>454</v>
      </c>
      <c r="GI7786" s="81">
        <v>2020</v>
      </c>
      <c r="GJ7786" s="81" t="s">
        <v>201</v>
      </c>
      <c r="GK7786" s="81">
        <v>409.2237358204406</v>
      </c>
      <c r="GL7786" s="81">
        <v>0.27821800000000002</v>
      </c>
      <c r="GM7786" s="81">
        <v>2020</v>
      </c>
      <c r="GN7786" s="81" t="s">
        <v>173</v>
      </c>
      <c r="GO7786" s="81">
        <v>1.1148832299820636E-2</v>
      </c>
      <c r="GP7786" s="81">
        <v>10</v>
      </c>
      <c r="GQ7786" s="81">
        <v>0</v>
      </c>
      <c r="GR7786" s="81" t="s">
        <v>448</v>
      </c>
      <c r="GS7786" s="81">
        <v>1.1148832299820636E-2</v>
      </c>
      <c r="GT7786" s="81">
        <v>4.562366803768195</v>
      </c>
      <c r="GU7786" s="81">
        <v>0</v>
      </c>
      <c r="GV7786" s="81">
        <v>0</v>
      </c>
      <c r="GW7786" s="81">
        <v>0</v>
      </c>
      <c r="GX7786" s="81">
        <v>0</v>
      </c>
      <c r="GY7786" s="81">
        <v>0</v>
      </c>
      <c r="GZ7786" s="81">
        <v>0</v>
      </c>
    </row>
    <row r="7787" spans="98:208" x14ac:dyDescent="0.25">
      <c r="CT7787" s="81" t="s">
        <v>155</v>
      </c>
      <c r="CU7787" s="81" t="s">
        <v>511</v>
      </c>
      <c r="CV7787" s="81" t="s">
        <v>458</v>
      </c>
      <c r="CW7787" s="81">
        <v>2030</v>
      </c>
      <c r="CX7787" s="81">
        <v>0</v>
      </c>
      <c r="CY7787" s="81">
        <v>0</v>
      </c>
      <c r="CZ7787" s="81">
        <v>0</v>
      </c>
      <c r="DA7787" s="81">
        <v>0</v>
      </c>
      <c r="DB7787" s="81">
        <v>9534.9220877094322</v>
      </c>
      <c r="DC7787" s="81">
        <v>247.27299216492409</v>
      </c>
      <c r="DD7787" s="81">
        <v>9287.6490955444751</v>
      </c>
      <c r="DE7787" s="81">
        <v>0</v>
      </c>
      <c r="DF7787" s="81">
        <v>0</v>
      </c>
      <c r="DG7787" s="81">
        <v>2.7568051219216008</v>
      </c>
      <c r="DH7787" s="81">
        <v>2.7568051219216008</v>
      </c>
      <c r="DI7787" s="81">
        <v>2.7568051219216008</v>
      </c>
      <c r="DJ7787" s="81">
        <v>1.6866850247222241E-6</v>
      </c>
      <c r="DL7787" s="81">
        <v>0</v>
      </c>
      <c r="DM7787" s="81">
        <v>0</v>
      </c>
      <c r="DN7787" s="81">
        <v>0</v>
      </c>
      <c r="DO7787" s="81">
        <v>0</v>
      </c>
      <c r="DP7787" s="81">
        <v>4.6498619152226894E-6</v>
      </c>
      <c r="DQ7787" s="81">
        <v>4.6498619152226894E-6</v>
      </c>
      <c r="DR7787" s="81">
        <v>0</v>
      </c>
      <c r="DS7787" s="81">
        <v>4.6498619152226894E-6</v>
      </c>
      <c r="DT7787" s="81">
        <v>4.6498619152226894E-6</v>
      </c>
      <c r="DU7787" s="81">
        <v>0</v>
      </c>
      <c r="DV7787" s="81">
        <v>4.6498619152226894E-6</v>
      </c>
      <c r="DW7787" s="81">
        <v>4.6498619152226894E-6</v>
      </c>
      <c r="GE7787" s="81" t="s">
        <v>449</v>
      </c>
      <c r="GF7787" s="81" t="s">
        <v>155</v>
      </c>
      <c r="GG7787" s="81" t="s">
        <v>501</v>
      </c>
      <c r="GH7787" s="81" t="s">
        <v>455</v>
      </c>
      <c r="GI7787" s="81">
        <v>2020</v>
      </c>
      <c r="GJ7787" s="81" t="s">
        <v>201</v>
      </c>
      <c r="GK7787" s="81">
        <v>409.22373582044048</v>
      </c>
      <c r="GL7787" s="81">
        <v>0.27821800000000002</v>
      </c>
      <c r="GM7787" s="81">
        <v>2020</v>
      </c>
      <c r="GN7787" s="81" t="s">
        <v>173</v>
      </c>
      <c r="GO7787" s="81">
        <v>1.1148832299820636E-2</v>
      </c>
      <c r="GP7787" s="81">
        <v>10</v>
      </c>
      <c r="GQ7787" s="81">
        <v>0</v>
      </c>
      <c r="GR7787" s="81" t="s">
        <v>448</v>
      </c>
      <c r="GS7787" s="81">
        <v>1.1148832299820636E-2</v>
      </c>
      <c r="GT7787" s="81">
        <v>4.5623668037681941</v>
      </c>
      <c r="GU7787" s="81">
        <v>0</v>
      </c>
      <c r="GV7787" s="81">
        <v>0</v>
      </c>
      <c r="GW7787" s="81">
        <v>0</v>
      </c>
      <c r="GX7787" s="81">
        <v>0</v>
      </c>
      <c r="GY7787" s="81">
        <v>0</v>
      </c>
      <c r="GZ7787" s="81">
        <v>0</v>
      </c>
    </row>
    <row r="7788" spans="98:208" x14ac:dyDescent="0.25">
      <c r="CT7788" s="81" t="s">
        <v>155</v>
      </c>
      <c r="CU7788" s="81" t="s">
        <v>511</v>
      </c>
      <c r="CV7788" s="81" t="s">
        <v>458</v>
      </c>
      <c r="CW7788" s="81">
        <v>2031</v>
      </c>
      <c r="CX7788" s="81">
        <v>0</v>
      </c>
      <c r="CY7788" s="81">
        <v>0</v>
      </c>
      <c r="CZ7788" s="81">
        <v>0</v>
      </c>
      <c r="DA7788" s="81">
        <v>0</v>
      </c>
      <c r="DB7788" s="81">
        <v>9534.9220877094322</v>
      </c>
      <c r="DC7788" s="81">
        <v>247.27299216492409</v>
      </c>
      <c r="DD7788" s="81">
        <v>9287.6490955444751</v>
      </c>
      <c r="DE7788" s="81">
        <v>0</v>
      </c>
      <c r="DF7788" s="81">
        <v>0</v>
      </c>
      <c r="DG7788" s="81">
        <v>0</v>
      </c>
      <c r="DH7788" s="81">
        <v>2.7568051219216008</v>
      </c>
      <c r="DI7788" s="81">
        <v>2.7568051219216008</v>
      </c>
      <c r="DJ7788" s="81">
        <v>1.6866850247222241E-6</v>
      </c>
      <c r="DL7788" s="81">
        <v>0</v>
      </c>
      <c r="DM7788" s="81">
        <v>0</v>
      </c>
      <c r="DN7788" s="81">
        <v>0</v>
      </c>
      <c r="DO7788" s="81">
        <v>0</v>
      </c>
      <c r="DP7788" s="81">
        <v>0</v>
      </c>
      <c r="DQ7788" s="81">
        <v>0</v>
      </c>
      <c r="DR7788" s="81">
        <v>0</v>
      </c>
      <c r="DS7788" s="81">
        <v>4.6498619152226894E-6</v>
      </c>
      <c r="DT7788" s="81">
        <v>4.6498619152226894E-6</v>
      </c>
      <c r="DU7788" s="81">
        <v>0</v>
      </c>
      <c r="DV7788" s="81">
        <v>4.6498619152226894E-6</v>
      </c>
      <c r="DW7788" s="81">
        <v>4.6498619152226894E-6</v>
      </c>
      <c r="GE7788" s="81" t="s">
        <v>449</v>
      </c>
      <c r="GF7788" s="81" t="s">
        <v>155</v>
      </c>
      <c r="GG7788" s="81" t="s">
        <v>502</v>
      </c>
      <c r="GH7788" s="81" t="s">
        <v>457</v>
      </c>
      <c r="GI7788" s="81">
        <v>2020</v>
      </c>
      <c r="GJ7788" s="81" t="s">
        <v>201</v>
      </c>
      <c r="GK7788" s="81">
        <v>222.22942162783019</v>
      </c>
      <c r="GL7788" s="81">
        <v>1</v>
      </c>
      <c r="GM7788" s="81">
        <v>2020</v>
      </c>
      <c r="GN7788" s="81" t="s">
        <v>173</v>
      </c>
      <c r="GO7788" s="81">
        <v>1.1148832299820636E-2</v>
      </c>
      <c r="GP7788" s="81">
        <v>10</v>
      </c>
      <c r="GQ7788" s="81">
        <v>0</v>
      </c>
      <c r="GR7788" s="81" t="s">
        <v>448</v>
      </c>
      <c r="GS7788" s="81">
        <v>1.1148832299820636E-2</v>
      </c>
      <c r="GT7788" s="81">
        <v>2.4775985538148118</v>
      </c>
      <c r="GU7788" s="81">
        <v>0</v>
      </c>
      <c r="GV7788" s="81">
        <v>0</v>
      </c>
      <c r="GW7788" s="81">
        <v>0</v>
      </c>
      <c r="GX7788" s="81">
        <v>0</v>
      </c>
      <c r="GY7788" s="81">
        <v>0</v>
      </c>
      <c r="GZ7788" s="81">
        <v>0</v>
      </c>
    </row>
    <row r="7789" spans="98:208" x14ac:dyDescent="0.25">
      <c r="CT7789" s="81" t="s">
        <v>155</v>
      </c>
      <c r="CU7789" s="81" t="s">
        <v>511</v>
      </c>
      <c r="CV7789" s="81" t="s">
        <v>458</v>
      </c>
      <c r="CW7789" s="81">
        <v>2032</v>
      </c>
      <c r="CX7789" s="81">
        <v>0</v>
      </c>
      <c r="CY7789" s="81">
        <v>0</v>
      </c>
      <c r="CZ7789" s="81">
        <v>0</v>
      </c>
      <c r="DA7789" s="81">
        <v>0</v>
      </c>
      <c r="DB7789" s="81">
        <v>9534.9220877094322</v>
      </c>
      <c r="DC7789" s="81">
        <v>247.27299216492409</v>
      </c>
      <c r="DD7789" s="81">
        <v>9287.6490955444751</v>
      </c>
      <c r="DE7789" s="81">
        <v>0</v>
      </c>
      <c r="DF7789" s="81">
        <v>0</v>
      </c>
      <c r="DG7789" s="81">
        <v>0</v>
      </c>
      <c r="DH7789" s="81">
        <v>0</v>
      </c>
      <c r="DI7789" s="81">
        <v>2.7568051219216008</v>
      </c>
      <c r="DJ7789" s="81">
        <v>1.6866850247222241E-6</v>
      </c>
      <c r="DL7789" s="81">
        <v>0</v>
      </c>
      <c r="DM7789" s="81">
        <v>0</v>
      </c>
      <c r="DN7789" s="81">
        <v>0</v>
      </c>
      <c r="DO7789" s="81">
        <v>0</v>
      </c>
      <c r="DP7789" s="81">
        <v>0</v>
      </c>
      <c r="DQ7789" s="81">
        <v>0</v>
      </c>
      <c r="DR7789" s="81">
        <v>0</v>
      </c>
      <c r="DS7789" s="81">
        <v>0</v>
      </c>
      <c r="DT7789" s="81">
        <v>0</v>
      </c>
      <c r="DU7789" s="81">
        <v>0</v>
      </c>
      <c r="DV7789" s="81">
        <v>4.6498619152226894E-6</v>
      </c>
      <c r="DW7789" s="81">
        <v>4.6498619152226894E-6</v>
      </c>
      <c r="GE7789" s="81" t="s">
        <v>449</v>
      </c>
      <c r="GF7789" s="81" t="s">
        <v>155</v>
      </c>
      <c r="GG7789" s="81" t="s">
        <v>502</v>
      </c>
      <c r="GH7789" s="81" t="s">
        <v>458</v>
      </c>
      <c r="GI7789" s="81">
        <v>2020</v>
      </c>
      <c r="GJ7789" s="81" t="s">
        <v>201</v>
      </c>
      <c r="GK7789" s="81">
        <v>222.22942162783019</v>
      </c>
      <c r="GL7789" s="81">
        <v>1</v>
      </c>
      <c r="GM7789" s="81">
        <v>2020</v>
      </c>
      <c r="GN7789" s="81" t="s">
        <v>173</v>
      </c>
      <c r="GO7789" s="81">
        <v>1.1148832299820636E-2</v>
      </c>
      <c r="GP7789" s="81">
        <v>10</v>
      </c>
      <c r="GQ7789" s="81">
        <v>0</v>
      </c>
      <c r="GR7789" s="81" t="s">
        <v>448</v>
      </c>
      <c r="GS7789" s="81">
        <v>1.1148832299820636E-2</v>
      </c>
      <c r="GT7789" s="81">
        <v>2.4775985538148118</v>
      </c>
      <c r="GU7789" s="81">
        <v>0</v>
      </c>
      <c r="GV7789" s="81">
        <v>0</v>
      </c>
      <c r="GW7789" s="81">
        <v>0</v>
      </c>
      <c r="GX7789" s="81">
        <v>0</v>
      </c>
      <c r="GY7789" s="81">
        <v>0</v>
      </c>
      <c r="GZ7789" s="81">
        <v>0</v>
      </c>
    </row>
    <row r="7790" spans="98:208" x14ac:dyDescent="0.25">
      <c r="CT7790" s="81" t="s">
        <v>155</v>
      </c>
      <c r="CU7790" s="81" t="s">
        <v>511</v>
      </c>
      <c r="CV7790" s="81" t="s">
        <v>459</v>
      </c>
      <c r="CW7790" s="81">
        <v>2020</v>
      </c>
      <c r="CX7790" s="81">
        <v>0</v>
      </c>
      <c r="CY7790" s="81">
        <v>0</v>
      </c>
      <c r="CZ7790" s="81">
        <v>0</v>
      </c>
      <c r="DA7790" s="81">
        <v>0</v>
      </c>
      <c r="DB7790" s="81">
        <v>5.2405583313002166</v>
      </c>
      <c r="DC7790" s="81">
        <v>0.6964182168122327</v>
      </c>
      <c r="DD7790" s="81">
        <v>2.9419641522810172</v>
      </c>
      <c r="DE7790" s="81">
        <v>1.6021759622082901</v>
      </c>
      <c r="DF7790" s="81">
        <v>7.7642499097797107E-3</v>
      </c>
      <c r="DG7790" s="81">
        <v>0</v>
      </c>
      <c r="DH7790" s="81">
        <v>0</v>
      </c>
      <c r="DI7790" s="81">
        <v>0</v>
      </c>
      <c r="DJ7790" s="81">
        <v>1.5180165203946509E-5</v>
      </c>
      <c r="DL7790" s="81">
        <v>0</v>
      </c>
      <c r="DM7790" s="81">
        <v>1.1786259631518279E-7</v>
      </c>
      <c r="DN7790" s="81">
        <v>1.1786259631518279E-7</v>
      </c>
      <c r="DO7790" s="81">
        <v>0</v>
      </c>
      <c r="DP7790" s="81">
        <v>0</v>
      </c>
      <c r="DQ7790" s="81">
        <v>0</v>
      </c>
      <c r="DR7790" s="81">
        <v>0</v>
      </c>
      <c r="DS7790" s="81">
        <v>0</v>
      </c>
      <c r="DT7790" s="81">
        <v>0</v>
      </c>
      <c r="DU7790" s="81">
        <v>0</v>
      </c>
      <c r="DV7790" s="81">
        <v>0</v>
      </c>
      <c r="DW7790" s="81">
        <v>0</v>
      </c>
      <c r="GE7790" s="81" t="s">
        <v>449</v>
      </c>
      <c r="GF7790" s="81" t="s">
        <v>155</v>
      </c>
      <c r="GG7790" s="81" t="s">
        <v>502</v>
      </c>
      <c r="GH7790" s="81" t="s">
        <v>459</v>
      </c>
      <c r="GI7790" s="81">
        <v>2020</v>
      </c>
      <c r="GJ7790" s="81" t="s">
        <v>201</v>
      </c>
      <c r="GK7790" s="81">
        <v>0.6964182168121561</v>
      </c>
      <c r="GL7790" s="81">
        <v>1</v>
      </c>
      <c r="GM7790" s="81">
        <v>2020</v>
      </c>
      <c r="GN7790" s="81" t="s">
        <v>173</v>
      </c>
      <c r="GO7790" s="81">
        <v>1.1148832299820636E-2</v>
      </c>
      <c r="GP7790" s="81">
        <v>10</v>
      </c>
      <c r="GQ7790" s="81">
        <v>0</v>
      </c>
      <c r="GR7790" s="81" t="s">
        <v>448</v>
      </c>
      <c r="GS7790" s="81">
        <v>1.1148832299820636E-2</v>
      </c>
      <c r="GT7790" s="81">
        <v>7.7642499097788564E-3</v>
      </c>
      <c r="GU7790" s="81">
        <v>0</v>
      </c>
      <c r="GV7790" s="81">
        <v>0</v>
      </c>
      <c r="GW7790" s="81">
        <v>0</v>
      </c>
      <c r="GX7790" s="81">
        <v>0</v>
      </c>
      <c r="GY7790" s="81">
        <v>0</v>
      </c>
      <c r="GZ7790" s="81">
        <v>0</v>
      </c>
    </row>
    <row r="7791" spans="98:208" x14ac:dyDescent="0.25">
      <c r="CT7791" s="81" t="s">
        <v>155</v>
      </c>
      <c r="CU7791" s="81" t="s">
        <v>511</v>
      </c>
      <c r="CV7791" s="81" t="s">
        <v>459</v>
      </c>
      <c r="CW7791" s="81">
        <v>2021</v>
      </c>
      <c r="CX7791" s="81">
        <v>0</v>
      </c>
      <c r="CY7791" s="81">
        <v>0</v>
      </c>
      <c r="CZ7791" s="81">
        <v>0</v>
      </c>
      <c r="DA7791" s="81">
        <v>0</v>
      </c>
      <c r="DB7791" s="81">
        <v>5.2405583313002166</v>
      </c>
      <c r="DC7791" s="81">
        <v>0.6964182168122327</v>
      </c>
      <c r="DD7791" s="81">
        <v>2.9419641522810172</v>
      </c>
      <c r="DE7791" s="81">
        <v>1.6021759622082901</v>
      </c>
      <c r="DF7791" s="81">
        <v>7.7642499097797107E-3</v>
      </c>
      <c r="DG7791" s="81">
        <v>7.7642499097797107E-3</v>
      </c>
      <c r="DH7791" s="81">
        <v>0</v>
      </c>
      <c r="DI7791" s="81">
        <v>0</v>
      </c>
      <c r="DJ7791" s="81">
        <v>1.5180165203946509E-5</v>
      </c>
      <c r="DL7791" s="81">
        <v>0</v>
      </c>
      <c r="DM7791" s="81">
        <v>1.1786259631518279E-7</v>
      </c>
      <c r="DN7791" s="81">
        <v>1.1786259631518279E-7</v>
      </c>
      <c r="DO7791" s="81">
        <v>0</v>
      </c>
      <c r="DP7791" s="81">
        <v>1.1786259631518279E-7</v>
      </c>
      <c r="DQ7791" s="81">
        <v>1.1786259631518279E-7</v>
      </c>
      <c r="DR7791" s="81">
        <v>0</v>
      </c>
      <c r="DS7791" s="81">
        <v>0</v>
      </c>
      <c r="DT7791" s="81">
        <v>0</v>
      </c>
      <c r="DU7791" s="81">
        <v>0</v>
      </c>
      <c r="DV7791" s="81">
        <v>0</v>
      </c>
      <c r="DW7791" s="81">
        <v>0</v>
      </c>
      <c r="GE7791" s="81" t="s">
        <v>449</v>
      </c>
      <c r="GF7791" s="81" t="s">
        <v>155</v>
      </c>
      <c r="GG7791" s="81" t="s">
        <v>502</v>
      </c>
      <c r="GH7791" s="81" t="s">
        <v>460</v>
      </c>
      <c r="GI7791" s="81">
        <v>2020</v>
      </c>
      <c r="GJ7791" s="81" t="s">
        <v>201</v>
      </c>
      <c r="GK7791" s="81">
        <v>3.6425060683954409E-2</v>
      </c>
      <c r="GL7791" s="81">
        <v>1</v>
      </c>
      <c r="GM7791" s="81">
        <v>2020</v>
      </c>
      <c r="GN7791" s="81" t="s">
        <v>173</v>
      </c>
      <c r="GO7791" s="81">
        <v>1.1148832299820636E-2</v>
      </c>
      <c r="GP7791" s="81">
        <v>10</v>
      </c>
      <c r="GQ7791" s="81">
        <v>0</v>
      </c>
      <c r="GR7791" s="81" t="s">
        <v>448</v>
      </c>
      <c r="GS7791" s="81">
        <v>1.1148832299820636E-2</v>
      </c>
      <c r="GT7791" s="81">
        <v>4.0609689307619768E-4</v>
      </c>
      <c r="GU7791" s="81">
        <v>0</v>
      </c>
      <c r="GV7791" s="81">
        <v>0</v>
      </c>
      <c r="GW7791" s="81">
        <v>0</v>
      </c>
      <c r="GX7791" s="81">
        <v>0</v>
      </c>
      <c r="GY7791" s="81">
        <v>0</v>
      </c>
      <c r="GZ7791" s="81">
        <v>0</v>
      </c>
    </row>
    <row r="7792" spans="98:208" x14ac:dyDescent="0.25">
      <c r="CT7792" s="81" t="s">
        <v>155</v>
      </c>
      <c r="CU7792" s="81" t="s">
        <v>511</v>
      </c>
      <c r="CV7792" s="81" t="s">
        <v>459</v>
      </c>
      <c r="CW7792" s="81">
        <v>2022</v>
      </c>
      <c r="CX7792" s="81">
        <v>0</v>
      </c>
      <c r="CY7792" s="81">
        <v>0</v>
      </c>
      <c r="CZ7792" s="81">
        <v>0</v>
      </c>
      <c r="DA7792" s="81">
        <v>0</v>
      </c>
      <c r="DB7792" s="81">
        <v>5.2405583313002166</v>
      </c>
      <c r="DC7792" s="81">
        <v>0.6964182168122327</v>
      </c>
      <c r="DD7792" s="81">
        <v>2.9419641522810172</v>
      </c>
      <c r="DE7792" s="81">
        <v>1.6021759622082901</v>
      </c>
      <c r="DF7792" s="81">
        <v>7.7642499097797107E-3</v>
      </c>
      <c r="DG7792" s="81">
        <v>7.7642499097797107E-3</v>
      </c>
      <c r="DH7792" s="81">
        <v>7.7642499097797107E-3</v>
      </c>
      <c r="DI7792" s="81">
        <v>0</v>
      </c>
      <c r="DJ7792" s="81">
        <v>1.5180165203946509E-5</v>
      </c>
      <c r="DL7792" s="81">
        <v>0</v>
      </c>
      <c r="DM7792" s="81">
        <v>1.1786259631518279E-7</v>
      </c>
      <c r="DN7792" s="81">
        <v>1.1786259631518279E-7</v>
      </c>
      <c r="DO7792" s="81">
        <v>0</v>
      </c>
      <c r="DP7792" s="81">
        <v>1.1786259631518279E-7</v>
      </c>
      <c r="DQ7792" s="81">
        <v>1.1786259631518279E-7</v>
      </c>
      <c r="DR7792" s="81">
        <v>0</v>
      </c>
      <c r="DS7792" s="81">
        <v>1.1786259631518279E-7</v>
      </c>
      <c r="DT7792" s="81">
        <v>1.1786259631518279E-7</v>
      </c>
      <c r="DU7792" s="81">
        <v>0</v>
      </c>
      <c r="DV7792" s="81">
        <v>0</v>
      </c>
      <c r="DW7792" s="81">
        <v>0</v>
      </c>
      <c r="GE7792" s="81" t="s">
        <v>449</v>
      </c>
      <c r="GF7792" s="81" t="s">
        <v>155</v>
      </c>
      <c r="GG7792" s="81" t="s">
        <v>502</v>
      </c>
      <c r="GH7792" s="81" t="s">
        <v>461</v>
      </c>
      <c r="GI7792" s="81">
        <v>2020</v>
      </c>
      <c r="GJ7792" s="81" t="s">
        <v>201</v>
      </c>
      <c r="GK7792" s="81">
        <v>222.22942162783411</v>
      </c>
      <c r="GL7792" s="81">
        <v>1</v>
      </c>
      <c r="GM7792" s="81">
        <v>2020</v>
      </c>
      <c r="GN7792" s="81" t="s">
        <v>173</v>
      </c>
      <c r="GO7792" s="81">
        <v>1.1148832299820636E-2</v>
      </c>
      <c r="GP7792" s="81">
        <v>10</v>
      </c>
      <c r="GQ7792" s="81">
        <v>0</v>
      </c>
      <c r="GR7792" s="81" t="s">
        <v>448</v>
      </c>
      <c r="GS7792" s="81">
        <v>1.1148832299820636E-2</v>
      </c>
      <c r="GT7792" s="81">
        <v>2.4775985538148557</v>
      </c>
      <c r="GU7792" s="81">
        <v>0</v>
      </c>
      <c r="GV7792" s="81">
        <v>0</v>
      </c>
      <c r="GW7792" s="81">
        <v>0</v>
      </c>
      <c r="GX7792" s="81">
        <v>0</v>
      </c>
      <c r="GY7792" s="81">
        <v>0</v>
      </c>
      <c r="GZ7792" s="81">
        <v>0</v>
      </c>
    </row>
    <row r="7793" spans="98:208" x14ac:dyDescent="0.25">
      <c r="CT7793" s="81" t="s">
        <v>155</v>
      </c>
      <c r="CU7793" s="81" t="s">
        <v>511</v>
      </c>
      <c r="CV7793" s="81" t="s">
        <v>459</v>
      </c>
      <c r="CW7793" s="81">
        <v>2023</v>
      </c>
      <c r="CX7793" s="81">
        <v>0</v>
      </c>
      <c r="CY7793" s="81">
        <v>0</v>
      </c>
      <c r="CZ7793" s="81">
        <v>0</v>
      </c>
      <c r="DA7793" s="81">
        <v>0</v>
      </c>
      <c r="DB7793" s="81">
        <v>5.475034607005421</v>
      </c>
      <c r="DC7793" s="81">
        <v>0.71896016785821393</v>
      </c>
      <c r="DD7793" s="81">
        <v>3.0714971986151052</v>
      </c>
      <c r="DE7793" s="81">
        <v>1.6845772405344479</v>
      </c>
      <c r="DF7793" s="81">
        <v>8.0155663417021215E-3</v>
      </c>
      <c r="DG7793" s="81">
        <v>8.0155663417021215E-3</v>
      </c>
      <c r="DH7793" s="81">
        <v>8.0155663417021215E-3</v>
      </c>
      <c r="DI7793" s="81">
        <v>8.0155663417021215E-3</v>
      </c>
      <c r="DJ7793" s="81">
        <v>1.5180165203946509E-5</v>
      </c>
      <c r="DL7793" s="81">
        <v>0</v>
      </c>
      <c r="DM7793" s="81">
        <v>1.2167762127023137E-7</v>
      </c>
      <c r="DN7793" s="81">
        <v>1.2167762127023137E-7</v>
      </c>
      <c r="DO7793" s="81">
        <v>0</v>
      </c>
      <c r="DP7793" s="81">
        <v>1.2167762127023137E-7</v>
      </c>
      <c r="DQ7793" s="81">
        <v>1.2167762127023137E-7</v>
      </c>
      <c r="DR7793" s="81">
        <v>0</v>
      </c>
      <c r="DS7793" s="81">
        <v>1.2167762127023137E-7</v>
      </c>
      <c r="DT7793" s="81">
        <v>1.2167762127023137E-7</v>
      </c>
      <c r="DU7793" s="81">
        <v>0</v>
      </c>
      <c r="DV7793" s="81">
        <v>1.2167762127023137E-7</v>
      </c>
      <c r="DW7793" s="81">
        <v>1.2167762127023137E-7</v>
      </c>
      <c r="GE7793" s="81" t="s">
        <v>449</v>
      </c>
      <c r="GF7793" s="81" t="s">
        <v>155</v>
      </c>
      <c r="GG7793" s="81" t="s">
        <v>502</v>
      </c>
      <c r="GH7793" s="81" t="s">
        <v>451</v>
      </c>
      <c r="GI7793" s="81">
        <v>2020</v>
      </c>
      <c r="GJ7793" s="81" t="s">
        <v>201</v>
      </c>
      <c r="GK7793" s="81">
        <v>222.22942162783289</v>
      </c>
      <c r="GL7793" s="81">
        <v>1</v>
      </c>
      <c r="GM7793" s="81">
        <v>2020</v>
      </c>
      <c r="GN7793" s="81" t="s">
        <v>173</v>
      </c>
      <c r="GO7793" s="81">
        <v>1.1148832299820636E-2</v>
      </c>
      <c r="GP7793" s="81">
        <v>10</v>
      </c>
      <c r="GQ7793" s="81">
        <v>0</v>
      </c>
      <c r="GR7793" s="81" t="s">
        <v>448</v>
      </c>
      <c r="GS7793" s="81">
        <v>1.1148832299820636E-2</v>
      </c>
      <c r="GT7793" s="81">
        <v>2.477598553814842</v>
      </c>
      <c r="GU7793" s="81">
        <v>0</v>
      </c>
      <c r="GV7793" s="81">
        <v>0</v>
      </c>
      <c r="GW7793" s="81">
        <v>0</v>
      </c>
      <c r="GX7793" s="81">
        <v>0</v>
      </c>
      <c r="GY7793" s="81">
        <v>0</v>
      </c>
      <c r="GZ7793" s="81">
        <v>0</v>
      </c>
    </row>
    <row r="7794" spans="98:208" x14ac:dyDescent="0.25">
      <c r="CT7794" s="81" t="s">
        <v>155</v>
      </c>
      <c r="CU7794" s="81" t="s">
        <v>511</v>
      </c>
      <c r="CV7794" s="81" t="s">
        <v>459</v>
      </c>
      <c r="CW7794" s="81">
        <v>2024</v>
      </c>
      <c r="CX7794" s="81">
        <v>0</v>
      </c>
      <c r="CY7794" s="81">
        <v>0</v>
      </c>
      <c r="CZ7794" s="81">
        <v>0</v>
      </c>
      <c r="DA7794" s="81">
        <v>0</v>
      </c>
      <c r="DB7794" s="81">
        <v>5.475034607005421</v>
      </c>
      <c r="DC7794" s="81">
        <v>0.71896016785821393</v>
      </c>
      <c r="DD7794" s="81">
        <v>3.0714971986151052</v>
      </c>
      <c r="DE7794" s="81">
        <v>1.6845772405344479</v>
      </c>
      <c r="DF7794" s="81">
        <v>8.0155663417021215E-3</v>
      </c>
      <c r="DG7794" s="81">
        <v>8.0155663417021215E-3</v>
      </c>
      <c r="DH7794" s="81">
        <v>8.0155663417021215E-3</v>
      </c>
      <c r="DI7794" s="81">
        <v>8.0155663417021215E-3</v>
      </c>
      <c r="DJ7794" s="81">
        <v>1.5180165203946509E-5</v>
      </c>
      <c r="DL7794" s="81">
        <v>0</v>
      </c>
      <c r="DM7794" s="81">
        <v>1.2167762127023137E-7</v>
      </c>
      <c r="DN7794" s="81">
        <v>1.2167762127023137E-7</v>
      </c>
      <c r="DO7794" s="81">
        <v>0</v>
      </c>
      <c r="DP7794" s="81">
        <v>1.2167762127023137E-7</v>
      </c>
      <c r="DQ7794" s="81">
        <v>1.2167762127023137E-7</v>
      </c>
      <c r="DR7794" s="81">
        <v>0</v>
      </c>
      <c r="DS7794" s="81">
        <v>1.2167762127023137E-7</v>
      </c>
      <c r="DT7794" s="81">
        <v>1.2167762127023137E-7</v>
      </c>
      <c r="DU7794" s="81">
        <v>0</v>
      </c>
      <c r="DV7794" s="81">
        <v>1.2167762127023137E-7</v>
      </c>
      <c r="DW7794" s="81">
        <v>1.2167762127023137E-7</v>
      </c>
      <c r="GE7794" s="81" t="s">
        <v>449</v>
      </c>
      <c r="GF7794" s="81" t="s">
        <v>155</v>
      </c>
      <c r="GG7794" s="81" t="s">
        <v>502</v>
      </c>
      <c r="GH7794" s="81" t="s">
        <v>452</v>
      </c>
      <c r="GI7794" s="81">
        <v>2020</v>
      </c>
      <c r="GJ7794" s="81" t="s">
        <v>201</v>
      </c>
      <c r="GK7794" s="81">
        <v>0.69641821681218563</v>
      </c>
      <c r="GL7794" s="81">
        <v>1</v>
      </c>
      <c r="GM7794" s="81">
        <v>2020</v>
      </c>
      <c r="GN7794" s="81" t="s">
        <v>173</v>
      </c>
      <c r="GO7794" s="81">
        <v>1.1148832299820636E-2</v>
      </c>
      <c r="GP7794" s="81">
        <v>10</v>
      </c>
      <c r="GQ7794" s="81">
        <v>0</v>
      </c>
      <c r="GR7794" s="81" t="s">
        <v>448</v>
      </c>
      <c r="GS7794" s="81">
        <v>1.1148832299820636E-2</v>
      </c>
      <c r="GT7794" s="81">
        <v>7.764249909779186E-3</v>
      </c>
      <c r="GU7794" s="81">
        <v>0</v>
      </c>
      <c r="GV7794" s="81">
        <v>0</v>
      </c>
      <c r="GW7794" s="81">
        <v>0</v>
      </c>
      <c r="GX7794" s="81">
        <v>0</v>
      </c>
      <c r="GY7794" s="81">
        <v>0</v>
      </c>
      <c r="GZ7794" s="81">
        <v>0</v>
      </c>
    </row>
    <row r="7795" spans="98:208" x14ac:dyDescent="0.25">
      <c r="CT7795" s="81" t="s">
        <v>155</v>
      </c>
      <c r="CU7795" s="81" t="s">
        <v>511</v>
      </c>
      <c r="CV7795" s="81" t="s">
        <v>459</v>
      </c>
      <c r="CW7795" s="81">
        <v>2025</v>
      </c>
      <c r="CX7795" s="81">
        <v>0</v>
      </c>
      <c r="CY7795" s="81">
        <v>0</v>
      </c>
      <c r="CZ7795" s="81">
        <v>0</v>
      </c>
      <c r="DA7795" s="81">
        <v>0</v>
      </c>
      <c r="DB7795" s="81">
        <v>5.475034607005421</v>
      </c>
      <c r="DC7795" s="81">
        <v>0.71896016785821393</v>
      </c>
      <c r="DD7795" s="81">
        <v>3.0714971986151052</v>
      </c>
      <c r="DE7795" s="81">
        <v>1.6845772405344479</v>
      </c>
      <c r="DF7795" s="81">
        <v>8.0155663417021215E-3</v>
      </c>
      <c r="DG7795" s="81">
        <v>8.0155663417021215E-3</v>
      </c>
      <c r="DH7795" s="81">
        <v>8.0155663417021215E-3</v>
      </c>
      <c r="DI7795" s="81">
        <v>8.0155663417021215E-3</v>
      </c>
      <c r="DJ7795" s="81">
        <v>1.5180165203946509E-5</v>
      </c>
      <c r="DL7795" s="81">
        <v>0</v>
      </c>
      <c r="DM7795" s="81">
        <v>1.2167762127023137E-7</v>
      </c>
      <c r="DN7795" s="81">
        <v>1.2167762127023137E-7</v>
      </c>
      <c r="DO7795" s="81">
        <v>0</v>
      </c>
      <c r="DP7795" s="81">
        <v>1.2167762127023137E-7</v>
      </c>
      <c r="DQ7795" s="81">
        <v>1.2167762127023137E-7</v>
      </c>
      <c r="DR7795" s="81">
        <v>0</v>
      </c>
      <c r="DS7795" s="81">
        <v>1.2167762127023137E-7</v>
      </c>
      <c r="DT7795" s="81">
        <v>1.2167762127023137E-7</v>
      </c>
      <c r="DU7795" s="81">
        <v>0</v>
      </c>
      <c r="DV7795" s="81">
        <v>1.2167762127023137E-7</v>
      </c>
      <c r="DW7795" s="81">
        <v>1.2167762127023137E-7</v>
      </c>
      <c r="GE7795" s="81" t="s">
        <v>449</v>
      </c>
      <c r="GF7795" s="81" t="s">
        <v>155</v>
      </c>
      <c r="GG7795" s="81" t="s">
        <v>502</v>
      </c>
      <c r="GH7795" s="81" t="s">
        <v>453</v>
      </c>
      <c r="GI7795" s="81">
        <v>2020</v>
      </c>
      <c r="GJ7795" s="81" t="s">
        <v>201</v>
      </c>
      <c r="GK7795" s="81">
        <v>3.6425060683947262E-2</v>
      </c>
      <c r="GL7795" s="81">
        <v>1</v>
      </c>
      <c r="GM7795" s="81">
        <v>2020</v>
      </c>
      <c r="GN7795" s="81" t="s">
        <v>173</v>
      </c>
      <c r="GO7795" s="81">
        <v>1.1148832299820636E-2</v>
      </c>
      <c r="GP7795" s="81">
        <v>10</v>
      </c>
      <c r="GQ7795" s="81">
        <v>0</v>
      </c>
      <c r="GR7795" s="81" t="s">
        <v>448</v>
      </c>
      <c r="GS7795" s="81">
        <v>1.1148832299820636E-2</v>
      </c>
      <c r="GT7795" s="81">
        <v>4.0609689307611799E-4</v>
      </c>
      <c r="GU7795" s="81">
        <v>0</v>
      </c>
      <c r="GV7795" s="81">
        <v>0</v>
      </c>
      <c r="GW7795" s="81">
        <v>0</v>
      </c>
      <c r="GX7795" s="81">
        <v>0</v>
      </c>
      <c r="GY7795" s="81">
        <v>0</v>
      </c>
      <c r="GZ7795" s="81">
        <v>0</v>
      </c>
    </row>
    <row r="7796" spans="98:208" x14ac:dyDescent="0.25">
      <c r="CT7796" s="81" t="s">
        <v>155</v>
      </c>
      <c r="CU7796" s="81" t="s">
        <v>511</v>
      </c>
      <c r="CV7796" s="81" t="s">
        <v>459</v>
      </c>
      <c r="CW7796" s="81">
        <v>2026</v>
      </c>
      <c r="CX7796" s="81">
        <v>0</v>
      </c>
      <c r="CY7796" s="81">
        <v>0</v>
      </c>
      <c r="CZ7796" s="81">
        <v>0</v>
      </c>
      <c r="DA7796" s="81">
        <v>0</v>
      </c>
      <c r="DB7796" s="81">
        <v>5.475034607005421</v>
      </c>
      <c r="DC7796" s="81">
        <v>0.71896016785821393</v>
      </c>
      <c r="DD7796" s="81">
        <v>3.0714971986151052</v>
      </c>
      <c r="DE7796" s="81">
        <v>1.6845772405344479</v>
      </c>
      <c r="DF7796" s="81">
        <v>8.0155663417021215E-3</v>
      </c>
      <c r="DG7796" s="81">
        <v>8.0155663417021215E-3</v>
      </c>
      <c r="DH7796" s="81">
        <v>8.0155663417021215E-3</v>
      </c>
      <c r="DI7796" s="81">
        <v>8.0155663417021215E-3</v>
      </c>
      <c r="DJ7796" s="81">
        <v>1.5180165203946509E-5</v>
      </c>
      <c r="DL7796" s="81">
        <v>0</v>
      </c>
      <c r="DM7796" s="81">
        <v>1.2167762127023137E-7</v>
      </c>
      <c r="DN7796" s="81">
        <v>1.2167762127023137E-7</v>
      </c>
      <c r="DO7796" s="81">
        <v>0</v>
      </c>
      <c r="DP7796" s="81">
        <v>1.2167762127023137E-7</v>
      </c>
      <c r="DQ7796" s="81">
        <v>1.2167762127023137E-7</v>
      </c>
      <c r="DR7796" s="81">
        <v>0</v>
      </c>
      <c r="DS7796" s="81">
        <v>1.2167762127023137E-7</v>
      </c>
      <c r="DT7796" s="81">
        <v>1.2167762127023137E-7</v>
      </c>
      <c r="DU7796" s="81">
        <v>0</v>
      </c>
      <c r="DV7796" s="81">
        <v>1.2167762127023137E-7</v>
      </c>
      <c r="DW7796" s="81">
        <v>1.2167762127023137E-7</v>
      </c>
      <c r="GE7796" s="81" t="s">
        <v>449</v>
      </c>
      <c r="GF7796" s="81" t="s">
        <v>155</v>
      </c>
      <c r="GG7796" s="81" t="s">
        <v>503</v>
      </c>
      <c r="GH7796" s="81" t="s">
        <v>457</v>
      </c>
      <c r="GI7796" s="81">
        <v>2020</v>
      </c>
      <c r="GJ7796" s="81" t="s">
        <v>201</v>
      </c>
      <c r="GK7796" s="81">
        <v>222.2294216278375</v>
      </c>
      <c r="GL7796" s="81">
        <v>1299.3</v>
      </c>
      <c r="GM7796" s="81">
        <v>2020</v>
      </c>
      <c r="GN7796" s="81" t="s">
        <v>173</v>
      </c>
      <c r="GO7796" s="81">
        <v>1.1148832299820636E-2</v>
      </c>
      <c r="GP7796" s="81">
        <v>10</v>
      </c>
      <c r="GQ7796" s="81">
        <v>0</v>
      </c>
      <c r="GR7796" s="81" t="s">
        <v>448</v>
      </c>
      <c r="GS7796" s="81">
        <v>1.1148832299820636E-2</v>
      </c>
      <c r="GT7796" s="81">
        <v>2.4775985538148935</v>
      </c>
      <c r="GU7796" s="81">
        <v>0</v>
      </c>
      <c r="GV7796" s="81">
        <v>0</v>
      </c>
      <c r="GW7796" s="81">
        <v>0</v>
      </c>
      <c r="GX7796" s="81">
        <v>0</v>
      </c>
      <c r="GY7796" s="81">
        <v>0</v>
      </c>
      <c r="GZ7796" s="81">
        <v>0</v>
      </c>
    </row>
    <row r="7797" spans="98:208" x14ac:dyDescent="0.25">
      <c r="CT7797" s="81" t="s">
        <v>155</v>
      </c>
      <c r="CU7797" s="81" t="s">
        <v>511</v>
      </c>
      <c r="CV7797" s="81" t="s">
        <v>459</v>
      </c>
      <c r="CW7797" s="81">
        <v>2027</v>
      </c>
      <c r="CX7797" s="81">
        <v>0</v>
      </c>
      <c r="CY7797" s="81">
        <v>0</v>
      </c>
      <c r="CZ7797" s="81">
        <v>0</v>
      </c>
      <c r="DA7797" s="81">
        <v>0</v>
      </c>
      <c r="DB7797" s="81">
        <v>5.475034607005421</v>
      </c>
      <c r="DC7797" s="81">
        <v>0.71896016785821393</v>
      </c>
      <c r="DD7797" s="81">
        <v>3.0714971986151052</v>
      </c>
      <c r="DE7797" s="81">
        <v>1.6845772405344479</v>
      </c>
      <c r="DF7797" s="81">
        <v>8.0155663417021215E-3</v>
      </c>
      <c r="DG7797" s="81">
        <v>8.0155663417021215E-3</v>
      </c>
      <c r="DH7797" s="81">
        <v>8.0155663417021215E-3</v>
      </c>
      <c r="DI7797" s="81">
        <v>8.0155663417021215E-3</v>
      </c>
      <c r="DJ7797" s="81">
        <v>1.5180165203946509E-5</v>
      </c>
      <c r="DL7797" s="81">
        <v>0</v>
      </c>
      <c r="DM7797" s="81">
        <v>1.2167762127023137E-7</v>
      </c>
      <c r="DN7797" s="81">
        <v>1.2167762127023137E-7</v>
      </c>
      <c r="DO7797" s="81">
        <v>0</v>
      </c>
      <c r="DP7797" s="81">
        <v>1.2167762127023137E-7</v>
      </c>
      <c r="DQ7797" s="81">
        <v>1.2167762127023137E-7</v>
      </c>
      <c r="DR7797" s="81">
        <v>0</v>
      </c>
      <c r="DS7797" s="81">
        <v>1.2167762127023137E-7</v>
      </c>
      <c r="DT7797" s="81">
        <v>1.2167762127023137E-7</v>
      </c>
      <c r="DU7797" s="81">
        <v>0</v>
      </c>
      <c r="DV7797" s="81">
        <v>1.2167762127023137E-7</v>
      </c>
      <c r="DW7797" s="81">
        <v>1.2167762127023137E-7</v>
      </c>
      <c r="GE7797" s="81" t="s">
        <v>449</v>
      </c>
      <c r="GF7797" s="81" t="s">
        <v>155</v>
      </c>
      <c r="GG7797" s="81" t="s">
        <v>503</v>
      </c>
      <c r="GH7797" s="81" t="s">
        <v>458</v>
      </c>
      <c r="GI7797" s="81">
        <v>2020</v>
      </c>
      <c r="GJ7797" s="81" t="s">
        <v>201</v>
      </c>
      <c r="GK7797" s="81">
        <v>222.2294216278375</v>
      </c>
      <c r="GL7797" s="81">
        <v>1299.3</v>
      </c>
      <c r="GM7797" s="81">
        <v>2020</v>
      </c>
      <c r="GN7797" s="81" t="s">
        <v>173</v>
      </c>
      <c r="GO7797" s="81">
        <v>1.1148832299820636E-2</v>
      </c>
      <c r="GP7797" s="81">
        <v>10</v>
      </c>
      <c r="GQ7797" s="81">
        <v>0</v>
      </c>
      <c r="GR7797" s="81" t="s">
        <v>448</v>
      </c>
      <c r="GS7797" s="81">
        <v>1.1148832299820636E-2</v>
      </c>
      <c r="GT7797" s="81">
        <v>2.4775985538148935</v>
      </c>
      <c r="GU7797" s="81">
        <v>0</v>
      </c>
      <c r="GV7797" s="81">
        <v>0</v>
      </c>
      <c r="GW7797" s="81">
        <v>0</v>
      </c>
      <c r="GX7797" s="81">
        <v>0</v>
      </c>
      <c r="GY7797" s="81">
        <v>0</v>
      </c>
      <c r="GZ7797" s="81">
        <v>0</v>
      </c>
    </row>
    <row r="7798" spans="98:208" x14ac:dyDescent="0.25">
      <c r="CT7798" s="81" t="s">
        <v>155</v>
      </c>
      <c r="CU7798" s="81" t="s">
        <v>511</v>
      </c>
      <c r="CV7798" s="81" t="s">
        <v>459</v>
      </c>
      <c r="CW7798" s="81">
        <v>2028</v>
      </c>
      <c r="CX7798" s="81">
        <v>0</v>
      </c>
      <c r="CY7798" s="81">
        <v>0</v>
      </c>
      <c r="CZ7798" s="81">
        <v>0</v>
      </c>
      <c r="DA7798" s="81">
        <v>0</v>
      </c>
      <c r="DB7798" s="81">
        <v>5.7770153400775923</v>
      </c>
      <c r="DC7798" s="81">
        <v>0.74733835430388984</v>
      </c>
      <c r="DD7798" s="81">
        <v>3.237951340101723</v>
      </c>
      <c r="DE7798" s="81">
        <v>1.791725645672845</v>
      </c>
      <c r="DF7798" s="81">
        <v>8.3319499833580061E-3</v>
      </c>
      <c r="DG7798" s="81">
        <v>8.3319499833580061E-3</v>
      </c>
      <c r="DH7798" s="81">
        <v>8.3319499833580061E-3</v>
      </c>
      <c r="DI7798" s="81">
        <v>8.3319499833580061E-3</v>
      </c>
      <c r="DJ7798" s="81">
        <v>1.5180165203946509E-5</v>
      </c>
      <c r="DL7798" s="81">
        <v>0</v>
      </c>
      <c r="DM7798" s="81">
        <v>1.2648037721839389E-7</v>
      </c>
      <c r="DN7798" s="81">
        <v>1.2648037721839389E-7</v>
      </c>
      <c r="DO7798" s="81">
        <v>0</v>
      </c>
      <c r="DP7798" s="81">
        <v>1.2648037721839389E-7</v>
      </c>
      <c r="DQ7798" s="81">
        <v>1.2648037721839389E-7</v>
      </c>
      <c r="DR7798" s="81">
        <v>0</v>
      </c>
      <c r="DS7798" s="81">
        <v>1.2648037721839389E-7</v>
      </c>
      <c r="DT7798" s="81">
        <v>1.2648037721839389E-7</v>
      </c>
      <c r="DU7798" s="81">
        <v>0</v>
      </c>
      <c r="DV7798" s="81">
        <v>1.2648037721839389E-7</v>
      </c>
      <c r="DW7798" s="81">
        <v>1.2648037721839389E-7</v>
      </c>
      <c r="GE7798" s="81" t="s">
        <v>449</v>
      </c>
      <c r="GF7798" s="81" t="s">
        <v>155</v>
      </c>
      <c r="GG7798" s="81" t="s">
        <v>503</v>
      </c>
      <c r="GH7798" s="81" t="s">
        <v>459</v>
      </c>
      <c r="GI7798" s="81">
        <v>2020</v>
      </c>
      <c r="GJ7798" s="81" t="s">
        <v>201</v>
      </c>
      <c r="GK7798" s="81">
        <v>0.69641821681223126</v>
      </c>
      <c r="GL7798" s="81">
        <v>1299.3</v>
      </c>
      <c r="GM7798" s="81">
        <v>2020</v>
      </c>
      <c r="GN7798" s="81" t="s">
        <v>173</v>
      </c>
      <c r="GO7798" s="81">
        <v>1.1148832299820636E-2</v>
      </c>
      <c r="GP7798" s="81">
        <v>10</v>
      </c>
      <c r="GQ7798" s="81">
        <v>0</v>
      </c>
      <c r="GR7798" s="81" t="s">
        <v>448</v>
      </c>
      <c r="GS7798" s="81">
        <v>1.1148832299820636E-2</v>
      </c>
      <c r="GT7798" s="81">
        <v>7.7642499097796951E-3</v>
      </c>
      <c r="GU7798" s="81">
        <v>0</v>
      </c>
      <c r="GV7798" s="81">
        <v>0</v>
      </c>
      <c r="GW7798" s="81">
        <v>0</v>
      </c>
      <c r="GX7798" s="81">
        <v>0</v>
      </c>
      <c r="GY7798" s="81">
        <v>0</v>
      </c>
      <c r="GZ7798" s="81">
        <v>0</v>
      </c>
    </row>
    <row r="7799" spans="98:208" x14ac:dyDescent="0.25">
      <c r="CT7799" s="81" t="s">
        <v>155</v>
      </c>
      <c r="CU7799" s="81" t="s">
        <v>511</v>
      </c>
      <c r="CV7799" s="81" t="s">
        <v>459</v>
      </c>
      <c r="CW7799" s="81">
        <v>2029</v>
      </c>
      <c r="CX7799" s="81">
        <v>0</v>
      </c>
      <c r="CY7799" s="81">
        <v>0</v>
      </c>
      <c r="CZ7799" s="81">
        <v>0</v>
      </c>
      <c r="DA7799" s="81">
        <v>0</v>
      </c>
      <c r="DB7799" s="81">
        <v>5.7770153400775923</v>
      </c>
      <c r="DC7799" s="81">
        <v>0.74733835430388984</v>
      </c>
      <c r="DD7799" s="81">
        <v>3.237951340101723</v>
      </c>
      <c r="DE7799" s="81">
        <v>1.791725645672845</v>
      </c>
      <c r="DF7799" s="81">
        <v>8.3319499833580061E-3</v>
      </c>
      <c r="DG7799" s="81">
        <v>8.3319499833580061E-3</v>
      </c>
      <c r="DH7799" s="81">
        <v>8.3319499833580061E-3</v>
      </c>
      <c r="DI7799" s="81">
        <v>8.3319499833580061E-3</v>
      </c>
      <c r="DJ7799" s="81">
        <v>1.5180165203946509E-5</v>
      </c>
      <c r="DL7799" s="81">
        <v>0</v>
      </c>
      <c r="DM7799" s="81">
        <v>1.2648037721839389E-7</v>
      </c>
      <c r="DN7799" s="81">
        <v>1.2648037721839389E-7</v>
      </c>
      <c r="DO7799" s="81">
        <v>0</v>
      </c>
      <c r="DP7799" s="81">
        <v>1.2648037721839389E-7</v>
      </c>
      <c r="DQ7799" s="81">
        <v>1.2648037721839389E-7</v>
      </c>
      <c r="DR7799" s="81">
        <v>0</v>
      </c>
      <c r="DS7799" s="81">
        <v>1.2648037721839389E-7</v>
      </c>
      <c r="DT7799" s="81">
        <v>1.2648037721839389E-7</v>
      </c>
      <c r="DU7799" s="81">
        <v>0</v>
      </c>
      <c r="DV7799" s="81">
        <v>1.2648037721839389E-7</v>
      </c>
      <c r="DW7799" s="81">
        <v>1.2648037721839389E-7</v>
      </c>
      <c r="GE7799" s="81" t="s">
        <v>449</v>
      </c>
      <c r="GF7799" s="81" t="s">
        <v>155</v>
      </c>
      <c r="GG7799" s="81" t="s">
        <v>503</v>
      </c>
      <c r="GH7799" s="81" t="s">
        <v>460</v>
      </c>
      <c r="GI7799" s="81">
        <v>2020</v>
      </c>
      <c r="GJ7799" s="81" t="s">
        <v>201</v>
      </c>
      <c r="GK7799" s="81">
        <v>3.6425060683954513E-2</v>
      </c>
      <c r="GL7799" s="81">
        <v>1299.3</v>
      </c>
      <c r="GM7799" s="81">
        <v>2020</v>
      </c>
      <c r="GN7799" s="81" t="s">
        <v>173</v>
      </c>
      <c r="GO7799" s="81">
        <v>1.1148832299820636E-2</v>
      </c>
      <c r="GP7799" s="81">
        <v>10</v>
      </c>
      <c r="GQ7799" s="81">
        <v>0</v>
      </c>
      <c r="GR7799" s="81" t="s">
        <v>448</v>
      </c>
      <c r="GS7799" s="81">
        <v>1.1148832299820636E-2</v>
      </c>
      <c r="GT7799" s="81">
        <v>4.0609689307619882E-4</v>
      </c>
      <c r="GU7799" s="81">
        <v>0</v>
      </c>
      <c r="GV7799" s="81">
        <v>0</v>
      </c>
      <c r="GW7799" s="81">
        <v>0</v>
      </c>
      <c r="GX7799" s="81">
        <v>0</v>
      </c>
      <c r="GY7799" s="81">
        <v>0</v>
      </c>
      <c r="GZ7799" s="81">
        <v>0</v>
      </c>
    </row>
    <row r="7800" spans="98:208" x14ac:dyDescent="0.25">
      <c r="CT7800" s="81" t="s">
        <v>155</v>
      </c>
      <c r="CU7800" s="81" t="s">
        <v>511</v>
      </c>
      <c r="CV7800" s="81" t="s">
        <v>459</v>
      </c>
      <c r="CW7800" s="81">
        <v>2030</v>
      </c>
      <c r="CX7800" s="81">
        <v>0</v>
      </c>
      <c r="CY7800" s="81">
        <v>0</v>
      </c>
      <c r="CZ7800" s="81">
        <v>0</v>
      </c>
      <c r="DA7800" s="81">
        <v>0</v>
      </c>
      <c r="DB7800" s="81">
        <v>5.7770153400775923</v>
      </c>
      <c r="DC7800" s="81">
        <v>0.74733835430388984</v>
      </c>
      <c r="DD7800" s="81">
        <v>3.237951340101723</v>
      </c>
      <c r="DE7800" s="81">
        <v>1.791725645672845</v>
      </c>
      <c r="DF7800" s="81">
        <v>0</v>
      </c>
      <c r="DG7800" s="81">
        <v>8.3319499833580061E-3</v>
      </c>
      <c r="DH7800" s="81">
        <v>8.3319499833580061E-3</v>
      </c>
      <c r="DI7800" s="81">
        <v>8.3319499833580061E-3</v>
      </c>
      <c r="DJ7800" s="81">
        <v>1.5180165203946509E-5</v>
      </c>
      <c r="DL7800" s="81">
        <v>0</v>
      </c>
      <c r="DM7800" s="81">
        <v>0</v>
      </c>
      <c r="DN7800" s="81">
        <v>0</v>
      </c>
      <c r="DO7800" s="81">
        <v>0</v>
      </c>
      <c r="DP7800" s="81">
        <v>1.2648037721839389E-7</v>
      </c>
      <c r="DQ7800" s="81">
        <v>1.2648037721839389E-7</v>
      </c>
      <c r="DR7800" s="81">
        <v>0</v>
      </c>
      <c r="DS7800" s="81">
        <v>1.2648037721839389E-7</v>
      </c>
      <c r="DT7800" s="81">
        <v>1.2648037721839389E-7</v>
      </c>
      <c r="DU7800" s="81">
        <v>0</v>
      </c>
      <c r="DV7800" s="81">
        <v>1.2648037721839389E-7</v>
      </c>
      <c r="DW7800" s="81">
        <v>1.2648037721839389E-7</v>
      </c>
      <c r="GE7800" s="81" t="s">
        <v>449</v>
      </c>
      <c r="GF7800" s="81" t="s">
        <v>155</v>
      </c>
      <c r="GG7800" s="81" t="s">
        <v>503</v>
      </c>
      <c r="GH7800" s="81" t="s">
        <v>461</v>
      </c>
      <c r="GI7800" s="81">
        <v>2020</v>
      </c>
      <c r="GJ7800" s="81" t="s">
        <v>201</v>
      </c>
      <c r="GK7800" s="81">
        <v>222.22942162783079</v>
      </c>
      <c r="GL7800" s="81">
        <v>1299.3</v>
      </c>
      <c r="GM7800" s="81">
        <v>2020</v>
      </c>
      <c r="GN7800" s="81" t="s">
        <v>173</v>
      </c>
      <c r="GO7800" s="81">
        <v>1.1148832299820636E-2</v>
      </c>
      <c r="GP7800" s="81">
        <v>10</v>
      </c>
      <c r="GQ7800" s="81">
        <v>0</v>
      </c>
      <c r="GR7800" s="81" t="s">
        <v>448</v>
      </c>
      <c r="GS7800" s="81">
        <v>1.1148832299820636E-2</v>
      </c>
      <c r="GT7800" s="81">
        <v>2.4775985538148184</v>
      </c>
      <c r="GU7800" s="81">
        <v>0</v>
      </c>
      <c r="GV7800" s="81">
        <v>0</v>
      </c>
      <c r="GW7800" s="81">
        <v>0</v>
      </c>
      <c r="GX7800" s="81">
        <v>0</v>
      </c>
      <c r="GY7800" s="81">
        <v>0</v>
      </c>
      <c r="GZ7800" s="81">
        <v>0</v>
      </c>
    </row>
    <row r="7801" spans="98:208" x14ac:dyDescent="0.25">
      <c r="CT7801" s="81" t="s">
        <v>155</v>
      </c>
      <c r="CU7801" s="81" t="s">
        <v>511</v>
      </c>
      <c r="CV7801" s="81" t="s">
        <v>459</v>
      </c>
      <c r="CW7801" s="81">
        <v>2031</v>
      </c>
      <c r="CX7801" s="81">
        <v>0</v>
      </c>
      <c r="CY7801" s="81">
        <v>0</v>
      </c>
      <c r="CZ7801" s="81">
        <v>0</v>
      </c>
      <c r="DA7801" s="81">
        <v>0</v>
      </c>
      <c r="DB7801" s="81">
        <v>5.7770153400775923</v>
      </c>
      <c r="DC7801" s="81">
        <v>0.74733835430388984</v>
      </c>
      <c r="DD7801" s="81">
        <v>3.237951340101723</v>
      </c>
      <c r="DE7801" s="81">
        <v>1.791725645672845</v>
      </c>
      <c r="DF7801" s="81">
        <v>0</v>
      </c>
      <c r="DG7801" s="81">
        <v>0</v>
      </c>
      <c r="DH7801" s="81">
        <v>8.3319499833580061E-3</v>
      </c>
      <c r="DI7801" s="81">
        <v>8.3319499833580061E-3</v>
      </c>
      <c r="DJ7801" s="81">
        <v>1.5180165203946509E-5</v>
      </c>
      <c r="DL7801" s="81">
        <v>0</v>
      </c>
      <c r="DM7801" s="81">
        <v>0</v>
      </c>
      <c r="DN7801" s="81">
        <v>0</v>
      </c>
      <c r="DO7801" s="81">
        <v>0</v>
      </c>
      <c r="DP7801" s="81">
        <v>0</v>
      </c>
      <c r="DQ7801" s="81">
        <v>0</v>
      </c>
      <c r="DR7801" s="81">
        <v>0</v>
      </c>
      <c r="DS7801" s="81">
        <v>1.2648037721839389E-7</v>
      </c>
      <c r="DT7801" s="81">
        <v>1.2648037721839389E-7</v>
      </c>
      <c r="DU7801" s="81">
        <v>0</v>
      </c>
      <c r="DV7801" s="81">
        <v>1.2648037721839389E-7</v>
      </c>
      <c r="DW7801" s="81">
        <v>1.2648037721839389E-7</v>
      </c>
      <c r="GE7801" s="81" t="s">
        <v>449</v>
      </c>
      <c r="GF7801" s="81" t="s">
        <v>155</v>
      </c>
      <c r="GG7801" s="81" t="s">
        <v>503</v>
      </c>
      <c r="GH7801" s="81" t="s">
        <v>451</v>
      </c>
      <c r="GI7801" s="81">
        <v>2020</v>
      </c>
      <c r="GJ7801" s="81" t="s">
        <v>201</v>
      </c>
      <c r="GK7801" s="81">
        <v>222.22942162784079</v>
      </c>
      <c r="GL7801" s="81">
        <v>1299.3</v>
      </c>
      <c r="GM7801" s="81">
        <v>2020</v>
      </c>
      <c r="GN7801" s="81" t="s">
        <v>173</v>
      </c>
      <c r="GO7801" s="81">
        <v>1.1148832299820636E-2</v>
      </c>
      <c r="GP7801" s="81">
        <v>10</v>
      </c>
      <c r="GQ7801" s="81">
        <v>0</v>
      </c>
      <c r="GR7801" s="81" t="s">
        <v>448</v>
      </c>
      <c r="GS7801" s="81">
        <v>1.1148832299820636E-2</v>
      </c>
      <c r="GT7801" s="81">
        <v>2.4775985538149299</v>
      </c>
      <c r="GU7801" s="81">
        <v>0</v>
      </c>
      <c r="GV7801" s="81">
        <v>0</v>
      </c>
      <c r="GW7801" s="81">
        <v>0</v>
      </c>
      <c r="GX7801" s="81">
        <v>0</v>
      </c>
      <c r="GY7801" s="81">
        <v>0</v>
      </c>
      <c r="GZ7801" s="81">
        <v>0</v>
      </c>
    </row>
    <row r="7802" spans="98:208" x14ac:dyDescent="0.25">
      <c r="CT7802" s="81" t="s">
        <v>155</v>
      </c>
      <c r="CU7802" s="81" t="s">
        <v>511</v>
      </c>
      <c r="CV7802" s="81" t="s">
        <v>459</v>
      </c>
      <c r="CW7802" s="81">
        <v>2032</v>
      </c>
      <c r="CX7802" s="81">
        <v>0</v>
      </c>
      <c r="CY7802" s="81">
        <v>0</v>
      </c>
      <c r="CZ7802" s="81">
        <v>0</v>
      </c>
      <c r="DA7802" s="81">
        <v>0</v>
      </c>
      <c r="DB7802" s="81">
        <v>5.7770153400775923</v>
      </c>
      <c r="DC7802" s="81">
        <v>0.74733835430388984</v>
      </c>
      <c r="DD7802" s="81">
        <v>3.237951340101723</v>
      </c>
      <c r="DE7802" s="81">
        <v>1.791725645672845</v>
      </c>
      <c r="DF7802" s="81">
        <v>0</v>
      </c>
      <c r="DG7802" s="81">
        <v>0</v>
      </c>
      <c r="DH7802" s="81">
        <v>0</v>
      </c>
      <c r="DI7802" s="81">
        <v>8.3319499833580061E-3</v>
      </c>
      <c r="DJ7802" s="81">
        <v>1.5180165203946509E-5</v>
      </c>
      <c r="DL7802" s="81">
        <v>0</v>
      </c>
      <c r="DM7802" s="81">
        <v>0</v>
      </c>
      <c r="DN7802" s="81">
        <v>0</v>
      </c>
      <c r="DO7802" s="81">
        <v>0</v>
      </c>
      <c r="DP7802" s="81">
        <v>0</v>
      </c>
      <c r="DQ7802" s="81">
        <v>0</v>
      </c>
      <c r="DR7802" s="81">
        <v>0</v>
      </c>
      <c r="DS7802" s="81">
        <v>0</v>
      </c>
      <c r="DT7802" s="81">
        <v>0</v>
      </c>
      <c r="DU7802" s="81">
        <v>0</v>
      </c>
      <c r="DV7802" s="81">
        <v>1.2648037721839389E-7</v>
      </c>
      <c r="DW7802" s="81">
        <v>1.2648037721839389E-7</v>
      </c>
      <c r="GE7802" s="81" t="s">
        <v>449</v>
      </c>
      <c r="GF7802" s="81" t="s">
        <v>155</v>
      </c>
      <c r="GG7802" s="81" t="s">
        <v>503</v>
      </c>
      <c r="GH7802" s="81" t="s">
        <v>452</v>
      </c>
      <c r="GI7802" s="81">
        <v>2020</v>
      </c>
      <c r="GJ7802" s="81" t="s">
        <v>201</v>
      </c>
      <c r="GK7802" s="81">
        <v>0.69641821681222871</v>
      </c>
      <c r="GL7802" s="81">
        <v>1299.3</v>
      </c>
      <c r="GM7802" s="81">
        <v>2020</v>
      </c>
      <c r="GN7802" s="81" t="s">
        <v>173</v>
      </c>
      <c r="GO7802" s="81">
        <v>1.1148832299820636E-2</v>
      </c>
      <c r="GP7802" s="81">
        <v>10</v>
      </c>
      <c r="GQ7802" s="81">
        <v>0</v>
      </c>
      <c r="GR7802" s="81" t="s">
        <v>448</v>
      </c>
      <c r="GS7802" s="81">
        <v>1.1148832299820636E-2</v>
      </c>
      <c r="GT7802" s="81">
        <v>7.7642499097796665E-3</v>
      </c>
      <c r="GU7802" s="81">
        <v>0</v>
      </c>
      <c r="GV7802" s="81">
        <v>0</v>
      </c>
      <c r="GW7802" s="81">
        <v>0</v>
      </c>
      <c r="GX7802" s="81">
        <v>0</v>
      </c>
      <c r="GY7802" s="81">
        <v>0</v>
      </c>
      <c r="GZ7802" s="81">
        <v>0</v>
      </c>
    </row>
    <row r="7803" spans="98:208" x14ac:dyDescent="0.25">
      <c r="CT7803" s="81" t="s">
        <v>155</v>
      </c>
      <c r="CU7803" s="81" t="s">
        <v>511</v>
      </c>
      <c r="CV7803" s="81" t="s">
        <v>460</v>
      </c>
      <c r="CW7803" s="81">
        <v>2020</v>
      </c>
      <c r="CX7803" s="81">
        <v>0</v>
      </c>
      <c r="CY7803" s="81">
        <v>0</v>
      </c>
      <c r="CZ7803" s="81">
        <v>0</v>
      </c>
      <c r="DA7803" s="81">
        <v>0</v>
      </c>
      <c r="DB7803" s="81">
        <v>7.7900575334941866E-2</v>
      </c>
      <c r="DC7803" s="81">
        <v>3.6425060683948039E-2</v>
      </c>
      <c r="DD7803" s="81">
        <v>1.580872452543292E-3</v>
      </c>
      <c r="DE7803" s="81">
        <v>3.9894642198430121E-2</v>
      </c>
      <c r="DF7803" s="81">
        <v>4.0609689307612666E-4</v>
      </c>
      <c r="DG7803" s="81">
        <v>0</v>
      </c>
      <c r="DH7803" s="81">
        <v>0</v>
      </c>
      <c r="DI7803" s="81">
        <v>0</v>
      </c>
      <c r="DJ7803" s="81">
        <v>2.6067717031013891E-3</v>
      </c>
      <c r="DL7803" s="81">
        <v>0</v>
      </c>
      <c r="DM7803" s="81">
        <v>1.0586018895882374E-6</v>
      </c>
      <c r="DN7803" s="81">
        <v>1.0586018895882374E-6</v>
      </c>
      <c r="DO7803" s="81">
        <v>0</v>
      </c>
      <c r="DP7803" s="81">
        <v>0</v>
      </c>
      <c r="DQ7803" s="81">
        <v>0</v>
      </c>
      <c r="DR7803" s="81">
        <v>0</v>
      </c>
      <c r="DS7803" s="81">
        <v>0</v>
      </c>
      <c r="DT7803" s="81">
        <v>0</v>
      </c>
      <c r="DU7803" s="81">
        <v>0</v>
      </c>
      <c r="DV7803" s="81">
        <v>0</v>
      </c>
      <c r="DW7803" s="81">
        <v>0</v>
      </c>
      <c r="GE7803" s="81" t="s">
        <v>449</v>
      </c>
      <c r="GF7803" s="81" t="s">
        <v>155</v>
      </c>
      <c r="GG7803" s="81" t="s">
        <v>503</v>
      </c>
      <c r="GH7803" s="81" t="s">
        <v>453</v>
      </c>
      <c r="GI7803" s="81">
        <v>2020</v>
      </c>
      <c r="GJ7803" s="81" t="s">
        <v>201</v>
      </c>
      <c r="GK7803" s="81">
        <v>3.6425060683953951E-2</v>
      </c>
      <c r="GL7803" s="81">
        <v>1299.3</v>
      </c>
      <c r="GM7803" s="81">
        <v>2020</v>
      </c>
      <c r="GN7803" s="81" t="s">
        <v>173</v>
      </c>
      <c r="GO7803" s="81">
        <v>1.1148832299820636E-2</v>
      </c>
      <c r="GP7803" s="81">
        <v>10</v>
      </c>
      <c r="GQ7803" s="81">
        <v>0</v>
      </c>
      <c r="GR7803" s="81" t="s">
        <v>448</v>
      </c>
      <c r="GS7803" s="81">
        <v>1.1148832299820636E-2</v>
      </c>
      <c r="GT7803" s="81">
        <v>4.0609689307619258E-4</v>
      </c>
      <c r="GU7803" s="81">
        <v>0</v>
      </c>
      <c r="GV7803" s="81">
        <v>0</v>
      </c>
      <c r="GW7803" s="81">
        <v>0</v>
      </c>
      <c r="GX7803" s="81">
        <v>0</v>
      </c>
      <c r="GY7803" s="81">
        <v>0</v>
      </c>
      <c r="GZ7803" s="81">
        <v>0</v>
      </c>
    </row>
    <row r="7804" spans="98:208" x14ac:dyDescent="0.25">
      <c r="CT7804" s="81" t="s">
        <v>155</v>
      </c>
      <c r="CU7804" s="81" t="s">
        <v>511</v>
      </c>
      <c r="CV7804" s="81" t="s">
        <v>460</v>
      </c>
      <c r="CW7804" s="81">
        <v>2021</v>
      </c>
      <c r="CX7804" s="81">
        <v>0</v>
      </c>
      <c r="CY7804" s="81">
        <v>0</v>
      </c>
      <c r="CZ7804" s="81">
        <v>0</v>
      </c>
      <c r="DA7804" s="81">
        <v>0</v>
      </c>
      <c r="DB7804" s="81">
        <v>7.7900575334941866E-2</v>
      </c>
      <c r="DC7804" s="81">
        <v>3.6425060683948039E-2</v>
      </c>
      <c r="DD7804" s="81">
        <v>1.580872452543292E-3</v>
      </c>
      <c r="DE7804" s="81">
        <v>3.9894642198430121E-2</v>
      </c>
      <c r="DF7804" s="81">
        <v>4.0609689307612666E-4</v>
      </c>
      <c r="DG7804" s="81">
        <v>4.0609689307612666E-4</v>
      </c>
      <c r="DH7804" s="81">
        <v>0</v>
      </c>
      <c r="DI7804" s="81">
        <v>0</v>
      </c>
      <c r="DJ7804" s="81">
        <v>2.6067717031013891E-3</v>
      </c>
      <c r="DL7804" s="81">
        <v>0</v>
      </c>
      <c r="DM7804" s="81">
        <v>1.0586018895882374E-6</v>
      </c>
      <c r="DN7804" s="81">
        <v>1.0586018895882374E-6</v>
      </c>
      <c r="DO7804" s="81">
        <v>0</v>
      </c>
      <c r="DP7804" s="81">
        <v>1.0586018895882374E-6</v>
      </c>
      <c r="DQ7804" s="81">
        <v>1.0586018895882374E-6</v>
      </c>
      <c r="DR7804" s="81">
        <v>0</v>
      </c>
      <c r="DS7804" s="81">
        <v>0</v>
      </c>
      <c r="DT7804" s="81">
        <v>0</v>
      </c>
      <c r="DU7804" s="81">
        <v>0</v>
      </c>
      <c r="DV7804" s="81">
        <v>0</v>
      </c>
      <c r="DW7804" s="81">
        <v>0</v>
      </c>
      <c r="GE7804" s="81" t="s">
        <v>449</v>
      </c>
      <c r="GF7804" s="81" t="s">
        <v>155</v>
      </c>
      <c r="GG7804" s="81" t="s">
        <v>504</v>
      </c>
      <c r="GH7804" s="81" t="s">
        <v>457</v>
      </c>
      <c r="GI7804" s="81">
        <v>2020</v>
      </c>
      <c r="GJ7804" s="81" t="s">
        <v>201</v>
      </c>
      <c r="GK7804" s="81">
        <v>222.22942162784571</v>
      </c>
      <c r="GL7804" s="81">
        <v>1759.53</v>
      </c>
      <c r="GM7804" s="81">
        <v>2020</v>
      </c>
      <c r="GN7804" s="81" t="s">
        <v>173</v>
      </c>
      <c r="GO7804" s="81">
        <v>1.1148832299820636E-2</v>
      </c>
      <c r="GP7804" s="81">
        <v>10</v>
      </c>
      <c r="GQ7804" s="81">
        <v>0</v>
      </c>
      <c r="GR7804" s="81" t="s">
        <v>448</v>
      </c>
      <c r="GS7804" s="81">
        <v>1.1148832299820636E-2</v>
      </c>
      <c r="GT7804" s="81">
        <v>2.4775985538149849</v>
      </c>
      <c r="GU7804" s="81">
        <v>0</v>
      </c>
      <c r="GV7804" s="81">
        <v>0</v>
      </c>
      <c r="GW7804" s="81">
        <v>0</v>
      </c>
      <c r="GX7804" s="81">
        <v>0</v>
      </c>
      <c r="GY7804" s="81">
        <v>0</v>
      </c>
      <c r="GZ7804" s="81">
        <v>0</v>
      </c>
    </row>
    <row r="7805" spans="98:208" x14ac:dyDescent="0.25">
      <c r="CT7805" s="81" t="s">
        <v>155</v>
      </c>
      <c r="CU7805" s="81" t="s">
        <v>511</v>
      </c>
      <c r="CV7805" s="81" t="s">
        <v>460</v>
      </c>
      <c r="CW7805" s="81">
        <v>2022</v>
      </c>
      <c r="CX7805" s="81">
        <v>0</v>
      </c>
      <c r="CY7805" s="81">
        <v>0</v>
      </c>
      <c r="CZ7805" s="81">
        <v>0</v>
      </c>
      <c r="DA7805" s="81">
        <v>0</v>
      </c>
      <c r="DB7805" s="81">
        <v>7.7900575334941866E-2</v>
      </c>
      <c r="DC7805" s="81">
        <v>3.6425060683948039E-2</v>
      </c>
      <c r="DD7805" s="81">
        <v>1.580872452543292E-3</v>
      </c>
      <c r="DE7805" s="81">
        <v>3.9894642198430121E-2</v>
      </c>
      <c r="DF7805" s="81">
        <v>4.0609689307612666E-4</v>
      </c>
      <c r="DG7805" s="81">
        <v>4.0609689307612666E-4</v>
      </c>
      <c r="DH7805" s="81">
        <v>4.0609689307612666E-4</v>
      </c>
      <c r="DI7805" s="81">
        <v>0</v>
      </c>
      <c r="DJ7805" s="81">
        <v>2.6067717031013891E-3</v>
      </c>
      <c r="DL7805" s="81">
        <v>0</v>
      </c>
      <c r="DM7805" s="81">
        <v>1.0586018895882374E-6</v>
      </c>
      <c r="DN7805" s="81">
        <v>1.0586018895882374E-6</v>
      </c>
      <c r="DO7805" s="81">
        <v>0</v>
      </c>
      <c r="DP7805" s="81">
        <v>1.0586018895882374E-6</v>
      </c>
      <c r="DQ7805" s="81">
        <v>1.0586018895882374E-6</v>
      </c>
      <c r="DR7805" s="81">
        <v>0</v>
      </c>
      <c r="DS7805" s="81">
        <v>1.0586018895882374E-6</v>
      </c>
      <c r="DT7805" s="81">
        <v>1.0586018895882374E-6</v>
      </c>
      <c r="DU7805" s="81">
        <v>0</v>
      </c>
      <c r="DV7805" s="81">
        <v>0</v>
      </c>
      <c r="DW7805" s="81">
        <v>0</v>
      </c>
      <c r="GE7805" s="81" t="s">
        <v>449</v>
      </c>
      <c r="GF7805" s="81" t="s">
        <v>155</v>
      </c>
      <c r="GG7805" s="81" t="s">
        <v>504</v>
      </c>
      <c r="GH7805" s="81" t="s">
        <v>458</v>
      </c>
      <c r="GI7805" s="81">
        <v>2020</v>
      </c>
      <c r="GJ7805" s="81" t="s">
        <v>201</v>
      </c>
      <c r="GK7805" s="81">
        <v>222.22942162784571</v>
      </c>
      <c r="GL7805" s="81">
        <v>1759.53</v>
      </c>
      <c r="GM7805" s="81">
        <v>2020</v>
      </c>
      <c r="GN7805" s="81" t="s">
        <v>173</v>
      </c>
      <c r="GO7805" s="81">
        <v>1.1148832299820636E-2</v>
      </c>
      <c r="GP7805" s="81">
        <v>10</v>
      </c>
      <c r="GQ7805" s="81">
        <v>0</v>
      </c>
      <c r="GR7805" s="81" t="s">
        <v>448</v>
      </c>
      <c r="GS7805" s="81">
        <v>1.1148832299820636E-2</v>
      </c>
      <c r="GT7805" s="81">
        <v>2.4775985538149849</v>
      </c>
      <c r="GU7805" s="81">
        <v>0</v>
      </c>
      <c r="GV7805" s="81">
        <v>0</v>
      </c>
      <c r="GW7805" s="81">
        <v>0</v>
      </c>
      <c r="GX7805" s="81">
        <v>0</v>
      </c>
      <c r="GY7805" s="81">
        <v>0</v>
      </c>
      <c r="GZ7805" s="81">
        <v>0</v>
      </c>
    </row>
    <row r="7806" spans="98:208" x14ac:dyDescent="0.25">
      <c r="CT7806" s="81" t="s">
        <v>155</v>
      </c>
      <c r="CU7806" s="81" t="s">
        <v>511</v>
      </c>
      <c r="CV7806" s="81" t="s">
        <v>460</v>
      </c>
      <c r="CW7806" s="81">
        <v>2023</v>
      </c>
      <c r="CX7806" s="81">
        <v>0</v>
      </c>
      <c r="CY7806" s="81">
        <v>0</v>
      </c>
      <c r="CZ7806" s="81">
        <v>0</v>
      </c>
      <c r="DA7806" s="81">
        <v>0</v>
      </c>
      <c r="DB7806" s="81">
        <v>8.0408269036972874E-2</v>
      </c>
      <c r="DC7806" s="81">
        <v>3.7590224611378432E-2</v>
      </c>
      <c r="DD7806" s="81">
        <v>1.6314334115687681E-3</v>
      </c>
      <c r="DE7806" s="81">
        <v>4.1186611014002013E-2</v>
      </c>
      <c r="DF7806" s="81">
        <v>4.1908711030484849E-4</v>
      </c>
      <c r="DG7806" s="81">
        <v>4.1908711030484849E-4</v>
      </c>
      <c r="DH7806" s="81">
        <v>4.1908711030484849E-4</v>
      </c>
      <c r="DI7806" s="81">
        <v>4.1908711030484849E-4</v>
      </c>
      <c r="DJ7806" s="81">
        <v>2.6067717031013891E-3</v>
      </c>
      <c r="DL7806" s="81">
        <v>0</v>
      </c>
      <c r="DM7806" s="81">
        <v>1.0924644202772096E-6</v>
      </c>
      <c r="DN7806" s="81">
        <v>1.0924644202772096E-6</v>
      </c>
      <c r="DO7806" s="81">
        <v>0</v>
      </c>
      <c r="DP7806" s="81">
        <v>1.0924644202772096E-6</v>
      </c>
      <c r="DQ7806" s="81">
        <v>1.0924644202772096E-6</v>
      </c>
      <c r="DR7806" s="81">
        <v>0</v>
      </c>
      <c r="DS7806" s="81">
        <v>1.0924644202772096E-6</v>
      </c>
      <c r="DT7806" s="81">
        <v>1.0924644202772096E-6</v>
      </c>
      <c r="DU7806" s="81">
        <v>0</v>
      </c>
      <c r="DV7806" s="81">
        <v>1.0924644202772096E-6</v>
      </c>
      <c r="DW7806" s="81">
        <v>1.0924644202772096E-6</v>
      </c>
      <c r="GE7806" s="81" t="s">
        <v>449</v>
      </c>
      <c r="GF7806" s="81" t="s">
        <v>155</v>
      </c>
      <c r="GG7806" s="81" t="s">
        <v>504</v>
      </c>
      <c r="GH7806" s="81" t="s">
        <v>459</v>
      </c>
      <c r="GI7806" s="81">
        <v>2020</v>
      </c>
      <c r="GJ7806" s="81" t="s">
        <v>201</v>
      </c>
      <c r="GK7806" s="81">
        <v>0.69641821681222771</v>
      </c>
      <c r="GL7806" s="81">
        <v>1759.53</v>
      </c>
      <c r="GM7806" s="81">
        <v>2020</v>
      </c>
      <c r="GN7806" s="81" t="s">
        <v>173</v>
      </c>
      <c r="GO7806" s="81">
        <v>1.1148832299820636E-2</v>
      </c>
      <c r="GP7806" s="81">
        <v>10</v>
      </c>
      <c r="GQ7806" s="81">
        <v>0</v>
      </c>
      <c r="GR7806" s="81" t="s">
        <v>448</v>
      </c>
      <c r="GS7806" s="81">
        <v>1.1148832299820636E-2</v>
      </c>
      <c r="GT7806" s="81">
        <v>7.7642499097796552E-3</v>
      </c>
      <c r="GU7806" s="81">
        <v>0</v>
      </c>
      <c r="GV7806" s="81">
        <v>0</v>
      </c>
      <c r="GW7806" s="81">
        <v>0</v>
      </c>
      <c r="GX7806" s="81">
        <v>0</v>
      </c>
      <c r="GY7806" s="81">
        <v>0</v>
      </c>
      <c r="GZ7806" s="81">
        <v>0</v>
      </c>
    </row>
    <row r="7807" spans="98:208" x14ac:dyDescent="0.25">
      <c r="CT7807" s="81" t="s">
        <v>155</v>
      </c>
      <c r="CU7807" s="81" t="s">
        <v>511</v>
      </c>
      <c r="CV7807" s="81" t="s">
        <v>460</v>
      </c>
      <c r="CW7807" s="81">
        <v>2024</v>
      </c>
      <c r="CX7807" s="81">
        <v>0</v>
      </c>
      <c r="CY7807" s="81">
        <v>0</v>
      </c>
      <c r="CZ7807" s="81">
        <v>0</v>
      </c>
      <c r="DA7807" s="81">
        <v>0</v>
      </c>
      <c r="DB7807" s="81">
        <v>8.0408269036972874E-2</v>
      </c>
      <c r="DC7807" s="81">
        <v>3.7590224611378432E-2</v>
      </c>
      <c r="DD7807" s="81">
        <v>1.6314334115687681E-3</v>
      </c>
      <c r="DE7807" s="81">
        <v>4.1186611014002013E-2</v>
      </c>
      <c r="DF7807" s="81">
        <v>4.1908711030484849E-4</v>
      </c>
      <c r="DG7807" s="81">
        <v>4.1908711030484849E-4</v>
      </c>
      <c r="DH7807" s="81">
        <v>4.1908711030484849E-4</v>
      </c>
      <c r="DI7807" s="81">
        <v>4.1908711030484849E-4</v>
      </c>
      <c r="DJ7807" s="81">
        <v>2.6067717031013891E-3</v>
      </c>
      <c r="DL7807" s="81">
        <v>0</v>
      </c>
      <c r="DM7807" s="81">
        <v>1.0924644202772096E-6</v>
      </c>
      <c r="DN7807" s="81">
        <v>1.0924644202772096E-6</v>
      </c>
      <c r="DO7807" s="81">
        <v>0</v>
      </c>
      <c r="DP7807" s="81">
        <v>1.0924644202772096E-6</v>
      </c>
      <c r="DQ7807" s="81">
        <v>1.0924644202772096E-6</v>
      </c>
      <c r="DR7807" s="81">
        <v>0</v>
      </c>
      <c r="DS7807" s="81">
        <v>1.0924644202772096E-6</v>
      </c>
      <c r="DT7807" s="81">
        <v>1.0924644202772096E-6</v>
      </c>
      <c r="DU7807" s="81">
        <v>0</v>
      </c>
      <c r="DV7807" s="81">
        <v>1.0924644202772096E-6</v>
      </c>
      <c r="DW7807" s="81">
        <v>1.0924644202772096E-6</v>
      </c>
      <c r="GE7807" s="81" t="s">
        <v>449</v>
      </c>
      <c r="GF7807" s="81" t="s">
        <v>155</v>
      </c>
      <c r="GG7807" s="81" t="s">
        <v>504</v>
      </c>
      <c r="GH7807" s="81" t="s">
        <v>460</v>
      </c>
      <c r="GI7807" s="81">
        <v>2020</v>
      </c>
      <c r="GJ7807" s="81" t="s">
        <v>201</v>
      </c>
      <c r="GK7807" s="81">
        <v>3.6425060683954492E-2</v>
      </c>
      <c r="GL7807" s="81">
        <v>1759.53</v>
      </c>
      <c r="GM7807" s="81">
        <v>2020</v>
      </c>
      <c r="GN7807" s="81" t="s">
        <v>173</v>
      </c>
      <c r="GO7807" s="81">
        <v>1.1148832299820636E-2</v>
      </c>
      <c r="GP7807" s="81">
        <v>10</v>
      </c>
      <c r="GQ7807" s="81">
        <v>0</v>
      </c>
      <c r="GR7807" s="81" t="s">
        <v>448</v>
      </c>
      <c r="GS7807" s="81">
        <v>1.1148832299820636E-2</v>
      </c>
      <c r="GT7807" s="81">
        <v>4.060968930761986E-4</v>
      </c>
      <c r="GU7807" s="81">
        <v>0</v>
      </c>
      <c r="GV7807" s="81">
        <v>0</v>
      </c>
      <c r="GW7807" s="81">
        <v>0</v>
      </c>
      <c r="GX7807" s="81">
        <v>0</v>
      </c>
      <c r="GY7807" s="81">
        <v>0</v>
      </c>
      <c r="GZ7807" s="81">
        <v>0</v>
      </c>
    </row>
    <row r="7808" spans="98:208" x14ac:dyDescent="0.25">
      <c r="CT7808" s="81" t="s">
        <v>155</v>
      </c>
      <c r="CU7808" s="81" t="s">
        <v>511</v>
      </c>
      <c r="CV7808" s="81" t="s">
        <v>460</v>
      </c>
      <c r="CW7808" s="81">
        <v>2025</v>
      </c>
      <c r="CX7808" s="81">
        <v>0</v>
      </c>
      <c r="CY7808" s="81">
        <v>0</v>
      </c>
      <c r="CZ7808" s="81">
        <v>0</v>
      </c>
      <c r="DA7808" s="81">
        <v>0</v>
      </c>
      <c r="DB7808" s="81">
        <v>8.0408269036972874E-2</v>
      </c>
      <c r="DC7808" s="81">
        <v>3.7590224611378432E-2</v>
      </c>
      <c r="DD7808" s="81">
        <v>1.6314334115687681E-3</v>
      </c>
      <c r="DE7808" s="81">
        <v>4.1186611014002013E-2</v>
      </c>
      <c r="DF7808" s="81">
        <v>4.1908711030484849E-4</v>
      </c>
      <c r="DG7808" s="81">
        <v>4.1908711030484849E-4</v>
      </c>
      <c r="DH7808" s="81">
        <v>4.1908711030484849E-4</v>
      </c>
      <c r="DI7808" s="81">
        <v>4.1908711030484849E-4</v>
      </c>
      <c r="DJ7808" s="81">
        <v>2.6067717031013891E-3</v>
      </c>
      <c r="DL7808" s="81">
        <v>0</v>
      </c>
      <c r="DM7808" s="81">
        <v>1.0924644202772096E-6</v>
      </c>
      <c r="DN7808" s="81">
        <v>1.0924644202772096E-6</v>
      </c>
      <c r="DO7808" s="81">
        <v>0</v>
      </c>
      <c r="DP7808" s="81">
        <v>1.0924644202772096E-6</v>
      </c>
      <c r="DQ7808" s="81">
        <v>1.0924644202772096E-6</v>
      </c>
      <c r="DR7808" s="81">
        <v>0</v>
      </c>
      <c r="DS7808" s="81">
        <v>1.0924644202772096E-6</v>
      </c>
      <c r="DT7808" s="81">
        <v>1.0924644202772096E-6</v>
      </c>
      <c r="DU7808" s="81">
        <v>0</v>
      </c>
      <c r="DV7808" s="81">
        <v>1.0924644202772096E-6</v>
      </c>
      <c r="DW7808" s="81">
        <v>1.0924644202772096E-6</v>
      </c>
      <c r="GE7808" s="81" t="s">
        <v>449</v>
      </c>
      <c r="GF7808" s="81" t="s">
        <v>155</v>
      </c>
      <c r="GG7808" s="81" t="s">
        <v>504</v>
      </c>
      <c r="GH7808" s="81" t="s">
        <v>461</v>
      </c>
      <c r="GI7808" s="81">
        <v>2020</v>
      </c>
      <c r="GJ7808" s="81" t="s">
        <v>201</v>
      </c>
      <c r="GK7808" s="81">
        <v>222.22942162783451</v>
      </c>
      <c r="GL7808" s="81">
        <v>1759.53</v>
      </c>
      <c r="GM7808" s="81">
        <v>2020</v>
      </c>
      <c r="GN7808" s="81" t="s">
        <v>173</v>
      </c>
      <c r="GO7808" s="81">
        <v>1.1148832299820636E-2</v>
      </c>
      <c r="GP7808" s="81">
        <v>10</v>
      </c>
      <c r="GQ7808" s="81">
        <v>0</v>
      </c>
      <c r="GR7808" s="81" t="s">
        <v>448</v>
      </c>
      <c r="GS7808" s="81">
        <v>1.1148832299820636E-2</v>
      </c>
      <c r="GT7808" s="81">
        <v>2.4775985538148602</v>
      </c>
      <c r="GU7808" s="81">
        <v>0</v>
      </c>
      <c r="GV7808" s="81">
        <v>0</v>
      </c>
      <c r="GW7808" s="81">
        <v>0</v>
      </c>
      <c r="GX7808" s="81">
        <v>0</v>
      </c>
      <c r="GY7808" s="81">
        <v>0</v>
      </c>
      <c r="GZ7808" s="81">
        <v>0</v>
      </c>
    </row>
    <row r="7809" spans="98:208" x14ac:dyDescent="0.25">
      <c r="CT7809" s="81" t="s">
        <v>155</v>
      </c>
      <c r="CU7809" s="81" t="s">
        <v>511</v>
      </c>
      <c r="CV7809" s="81" t="s">
        <v>460</v>
      </c>
      <c r="CW7809" s="81">
        <v>2026</v>
      </c>
      <c r="CX7809" s="81">
        <v>0</v>
      </c>
      <c r="CY7809" s="81">
        <v>0</v>
      </c>
      <c r="CZ7809" s="81">
        <v>0</v>
      </c>
      <c r="DA7809" s="81">
        <v>0</v>
      </c>
      <c r="DB7809" s="81">
        <v>8.0408269036972874E-2</v>
      </c>
      <c r="DC7809" s="81">
        <v>3.7590224611378432E-2</v>
      </c>
      <c r="DD7809" s="81">
        <v>1.6314334115687681E-3</v>
      </c>
      <c r="DE7809" s="81">
        <v>4.1186611014002013E-2</v>
      </c>
      <c r="DF7809" s="81">
        <v>4.1908711030484849E-4</v>
      </c>
      <c r="DG7809" s="81">
        <v>4.1908711030484849E-4</v>
      </c>
      <c r="DH7809" s="81">
        <v>4.1908711030484849E-4</v>
      </c>
      <c r="DI7809" s="81">
        <v>4.1908711030484849E-4</v>
      </c>
      <c r="DJ7809" s="81">
        <v>2.6067717031013891E-3</v>
      </c>
      <c r="DL7809" s="81">
        <v>0</v>
      </c>
      <c r="DM7809" s="81">
        <v>1.0924644202772096E-6</v>
      </c>
      <c r="DN7809" s="81">
        <v>1.0924644202772096E-6</v>
      </c>
      <c r="DO7809" s="81">
        <v>0</v>
      </c>
      <c r="DP7809" s="81">
        <v>1.0924644202772096E-6</v>
      </c>
      <c r="DQ7809" s="81">
        <v>1.0924644202772096E-6</v>
      </c>
      <c r="DR7809" s="81">
        <v>0</v>
      </c>
      <c r="DS7809" s="81">
        <v>1.0924644202772096E-6</v>
      </c>
      <c r="DT7809" s="81">
        <v>1.0924644202772096E-6</v>
      </c>
      <c r="DU7809" s="81">
        <v>0</v>
      </c>
      <c r="DV7809" s="81">
        <v>1.0924644202772096E-6</v>
      </c>
      <c r="DW7809" s="81">
        <v>1.0924644202772096E-6</v>
      </c>
      <c r="GE7809" s="81" t="s">
        <v>449</v>
      </c>
      <c r="GF7809" s="81" t="s">
        <v>155</v>
      </c>
      <c r="GG7809" s="81" t="s">
        <v>504</v>
      </c>
      <c r="GH7809" s="81" t="s">
        <v>451</v>
      </c>
      <c r="GI7809" s="81">
        <v>2020</v>
      </c>
      <c r="GJ7809" s="81" t="s">
        <v>201</v>
      </c>
      <c r="GK7809" s="81">
        <v>222.229421627851</v>
      </c>
      <c r="GL7809" s="81">
        <v>1759.53</v>
      </c>
      <c r="GM7809" s="81">
        <v>2020</v>
      </c>
      <c r="GN7809" s="81" t="s">
        <v>173</v>
      </c>
      <c r="GO7809" s="81">
        <v>1.1148832299820636E-2</v>
      </c>
      <c r="GP7809" s="81">
        <v>10</v>
      </c>
      <c r="GQ7809" s="81">
        <v>0</v>
      </c>
      <c r="GR7809" s="81" t="s">
        <v>448</v>
      </c>
      <c r="GS7809" s="81">
        <v>1.1148832299820636E-2</v>
      </c>
      <c r="GT7809" s="81">
        <v>2.477598553815044</v>
      </c>
      <c r="GU7809" s="81">
        <v>0</v>
      </c>
      <c r="GV7809" s="81">
        <v>0</v>
      </c>
      <c r="GW7809" s="81">
        <v>0</v>
      </c>
      <c r="GX7809" s="81">
        <v>0</v>
      </c>
      <c r="GY7809" s="81">
        <v>0</v>
      </c>
      <c r="GZ7809" s="81">
        <v>0</v>
      </c>
    </row>
    <row r="7810" spans="98:208" x14ac:dyDescent="0.25">
      <c r="CT7810" s="81" t="s">
        <v>155</v>
      </c>
      <c r="CU7810" s="81" t="s">
        <v>511</v>
      </c>
      <c r="CV7810" s="81" t="s">
        <v>460</v>
      </c>
      <c r="CW7810" s="81">
        <v>2027</v>
      </c>
      <c r="CX7810" s="81">
        <v>0</v>
      </c>
      <c r="CY7810" s="81">
        <v>0</v>
      </c>
      <c r="CZ7810" s="81">
        <v>0</v>
      </c>
      <c r="DA7810" s="81">
        <v>0</v>
      </c>
      <c r="DB7810" s="81">
        <v>8.0408269036972874E-2</v>
      </c>
      <c r="DC7810" s="81">
        <v>3.7590224611378432E-2</v>
      </c>
      <c r="DD7810" s="81">
        <v>1.6314334115687681E-3</v>
      </c>
      <c r="DE7810" s="81">
        <v>4.1186611014002013E-2</v>
      </c>
      <c r="DF7810" s="81">
        <v>4.1908711030484849E-4</v>
      </c>
      <c r="DG7810" s="81">
        <v>4.1908711030484849E-4</v>
      </c>
      <c r="DH7810" s="81">
        <v>4.1908711030484849E-4</v>
      </c>
      <c r="DI7810" s="81">
        <v>4.1908711030484849E-4</v>
      </c>
      <c r="DJ7810" s="81">
        <v>2.6067717031013891E-3</v>
      </c>
      <c r="DL7810" s="81">
        <v>0</v>
      </c>
      <c r="DM7810" s="81">
        <v>1.0924644202772096E-6</v>
      </c>
      <c r="DN7810" s="81">
        <v>1.0924644202772096E-6</v>
      </c>
      <c r="DO7810" s="81">
        <v>0</v>
      </c>
      <c r="DP7810" s="81">
        <v>1.0924644202772096E-6</v>
      </c>
      <c r="DQ7810" s="81">
        <v>1.0924644202772096E-6</v>
      </c>
      <c r="DR7810" s="81">
        <v>0</v>
      </c>
      <c r="DS7810" s="81">
        <v>1.0924644202772096E-6</v>
      </c>
      <c r="DT7810" s="81">
        <v>1.0924644202772096E-6</v>
      </c>
      <c r="DU7810" s="81">
        <v>0</v>
      </c>
      <c r="DV7810" s="81">
        <v>1.0924644202772096E-6</v>
      </c>
      <c r="DW7810" s="81">
        <v>1.0924644202772096E-6</v>
      </c>
      <c r="GE7810" s="81" t="s">
        <v>449</v>
      </c>
      <c r="GF7810" s="81" t="s">
        <v>155</v>
      </c>
      <c r="GG7810" s="81" t="s">
        <v>504</v>
      </c>
      <c r="GH7810" s="81" t="s">
        <v>452</v>
      </c>
      <c r="GI7810" s="81">
        <v>2020</v>
      </c>
      <c r="GJ7810" s="81" t="s">
        <v>201</v>
      </c>
      <c r="GK7810" s="81">
        <v>0.69641821681222782</v>
      </c>
      <c r="GL7810" s="81">
        <v>1759.53</v>
      </c>
      <c r="GM7810" s="81">
        <v>2020</v>
      </c>
      <c r="GN7810" s="81" t="s">
        <v>173</v>
      </c>
      <c r="GO7810" s="81">
        <v>1.1148832299820636E-2</v>
      </c>
      <c r="GP7810" s="81">
        <v>10</v>
      </c>
      <c r="GQ7810" s="81">
        <v>0</v>
      </c>
      <c r="GR7810" s="81" t="s">
        <v>448</v>
      </c>
      <c r="GS7810" s="81">
        <v>1.1148832299820636E-2</v>
      </c>
      <c r="GT7810" s="81">
        <v>7.7642499097796561E-3</v>
      </c>
      <c r="GU7810" s="81">
        <v>0</v>
      </c>
      <c r="GV7810" s="81">
        <v>0</v>
      </c>
      <c r="GW7810" s="81">
        <v>0</v>
      </c>
      <c r="GX7810" s="81">
        <v>0</v>
      </c>
      <c r="GY7810" s="81">
        <v>0</v>
      </c>
      <c r="GZ7810" s="81">
        <v>0</v>
      </c>
    </row>
    <row r="7811" spans="98:208" x14ac:dyDescent="0.25">
      <c r="CT7811" s="81" t="s">
        <v>155</v>
      </c>
      <c r="CU7811" s="81" t="s">
        <v>511</v>
      </c>
      <c r="CV7811" s="81" t="s">
        <v>460</v>
      </c>
      <c r="CW7811" s="81">
        <v>2028</v>
      </c>
      <c r="CX7811" s="81">
        <v>0</v>
      </c>
      <c r="CY7811" s="81">
        <v>0</v>
      </c>
      <c r="CZ7811" s="81">
        <v>0</v>
      </c>
      <c r="DA7811" s="81">
        <v>0</v>
      </c>
      <c r="DB7811" s="81">
        <v>8.3606377745117422E-2</v>
      </c>
      <c r="DC7811" s="81">
        <v>3.905508318487811E-2</v>
      </c>
      <c r="DD7811" s="81">
        <v>1.6949971741064809E-3</v>
      </c>
      <c r="DE7811" s="81">
        <v>4.2856297386119117E-2</v>
      </c>
      <c r="DF7811" s="81">
        <v>4.3541857288375088E-4</v>
      </c>
      <c r="DG7811" s="81">
        <v>4.3541857288375088E-4</v>
      </c>
      <c r="DH7811" s="81">
        <v>4.3541857288375088E-4</v>
      </c>
      <c r="DI7811" s="81">
        <v>4.3541857288375088E-4</v>
      </c>
      <c r="DJ7811" s="81">
        <v>2.6067717031013891E-3</v>
      </c>
      <c r="DL7811" s="81">
        <v>0</v>
      </c>
      <c r="DM7811" s="81">
        <v>1.1350368147981516E-6</v>
      </c>
      <c r="DN7811" s="81">
        <v>1.1350368147981516E-6</v>
      </c>
      <c r="DO7811" s="81">
        <v>0</v>
      </c>
      <c r="DP7811" s="81">
        <v>1.1350368147981516E-6</v>
      </c>
      <c r="DQ7811" s="81">
        <v>1.1350368147981516E-6</v>
      </c>
      <c r="DR7811" s="81">
        <v>0</v>
      </c>
      <c r="DS7811" s="81">
        <v>1.1350368147981516E-6</v>
      </c>
      <c r="DT7811" s="81">
        <v>1.1350368147981516E-6</v>
      </c>
      <c r="DU7811" s="81">
        <v>0</v>
      </c>
      <c r="DV7811" s="81">
        <v>1.1350368147981516E-6</v>
      </c>
      <c r="DW7811" s="81">
        <v>1.1350368147981516E-6</v>
      </c>
      <c r="GE7811" s="81" t="s">
        <v>449</v>
      </c>
      <c r="GF7811" s="81" t="s">
        <v>155</v>
      </c>
      <c r="GG7811" s="81" t="s">
        <v>504</v>
      </c>
      <c r="GH7811" s="81" t="s">
        <v>453</v>
      </c>
      <c r="GI7811" s="81">
        <v>2020</v>
      </c>
      <c r="GJ7811" s="81" t="s">
        <v>201</v>
      </c>
      <c r="GK7811" s="81">
        <v>3.6425060683954458E-2</v>
      </c>
      <c r="GL7811" s="81">
        <v>1759.53</v>
      </c>
      <c r="GM7811" s="81">
        <v>2020</v>
      </c>
      <c r="GN7811" s="81" t="s">
        <v>173</v>
      </c>
      <c r="GO7811" s="81">
        <v>1.1148832299820636E-2</v>
      </c>
      <c r="GP7811" s="81">
        <v>10</v>
      </c>
      <c r="GQ7811" s="81">
        <v>0</v>
      </c>
      <c r="GR7811" s="81" t="s">
        <v>448</v>
      </c>
      <c r="GS7811" s="81">
        <v>1.1148832299820636E-2</v>
      </c>
      <c r="GT7811" s="81">
        <v>4.0609689307619822E-4</v>
      </c>
      <c r="GU7811" s="81">
        <v>0</v>
      </c>
      <c r="GV7811" s="81">
        <v>0</v>
      </c>
      <c r="GW7811" s="81">
        <v>0</v>
      </c>
      <c r="GX7811" s="81">
        <v>0</v>
      </c>
      <c r="GY7811" s="81">
        <v>0</v>
      </c>
      <c r="GZ7811" s="81">
        <v>0</v>
      </c>
    </row>
    <row r="7812" spans="98:208" x14ac:dyDescent="0.25">
      <c r="CT7812" s="81" t="s">
        <v>155</v>
      </c>
      <c r="CU7812" s="81" t="s">
        <v>511</v>
      </c>
      <c r="CV7812" s="81" t="s">
        <v>460</v>
      </c>
      <c r="CW7812" s="81">
        <v>2029</v>
      </c>
      <c r="CX7812" s="81">
        <v>0</v>
      </c>
      <c r="CY7812" s="81">
        <v>0</v>
      </c>
      <c r="CZ7812" s="81">
        <v>0</v>
      </c>
      <c r="DA7812" s="81">
        <v>0</v>
      </c>
      <c r="DB7812" s="81">
        <v>8.3606377745117422E-2</v>
      </c>
      <c r="DC7812" s="81">
        <v>3.905508318487811E-2</v>
      </c>
      <c r="DD7812" s="81">
        <v>1.6949971741064809E-3</v>
      </c>
      <c r="DE7812" s="81">
        <v>4.2856297386119117E-2</v>
      </c>
      <c r="DF7812" s="81">
        <v>4.3541857288375088E-4</v>
      </c>
      <c r="DG7812" s="81">
        <v>4.3541857288375088E-4</v>
      </c>
      <c r="DH7812" s="81">
        <v>4.3541857288375088E-4</v>
      </c>
      <c r="DI7812" s="81">
        <v>4.3541857288375088E-4</v>
      </c>
      <c r="DJ7812" s="81">
        <v>2.6067717031013891E-3</v>
      </c>
      <c r="DL7812" s="81">
        <v>0</v>
      </c>
      <c r="DM7812" s="81">
        <v>1.1350368147981516E-6</v>
      </c>
      <c r="DN7812" s="81">
        <v>1.1350368147981516E-6</v>
      </c>
      <c r="DO7812" s="81">
        <v>0</v>
      </c>
      <c r="DP7812" s="81">
        <v>1.1350368147981516E-6</v>
      </c>
      <c r="DQ7812" s="81">
        <v>1.1350368147981516E-6</v>
      </c>
      <c r="DR7812" s="81">
        <v>0</v>
      </c>
      <c r="DS7812" s="81">
        <v>1.1350368147981516E-6</v>
      </c>
      <c r="DT7812" s="81">
        <v>1.1350368147981516E-6</v>
      </c>
      <c r="DU7812" s="81">
        <v>0</v>
      </c>
      <c r="DV7812" s="81">
        <v>1.1350368147981516E-6</v>
      </c>
      <c r="DW7812" s="81">
        <v>1.1350368147981516E-6</v>
      </c>
      <c r="GE7812" s="81" t="s">
        <v>449</v>
      </c>
      <c r="GF7812" s="81" t="s">
        <v>155</v>
      </c>
      <c r="GG7812" s="81" t="s">
        <v>505</v>
      </c>
      <c r="GH7812" s="81" t="s">
        <v>457</v>
      </c>
      <c r="GI7812" s="81">
        <v>2020</v>
      </c>
      <c r="GJ7812" s="81" t="s">
        <v>201</v>
      </c>
      <c r="GK7812" s="81">
        <v>222.22942162783451</v>
      </c>
      <c r="GL7812" s="81">
        <v>1419.51</v>
      </c>
      <c r="GM7812" s="81">
        <v>2020</v>
      </c>
      <c r="GN7812" s="81" t="s">
        <v>173</v>
      </c>
      <c r="GO7812" s="81">
        <v>1.1148832299820636E-2</v>
      </c>
      <c r="GP7812" s="81">
        <v>10</v>
      </c>
      <c r="GQ7812" s="81">
        <v>0</v>
      </c>
      <c r="GR7812" s="81" t="s">
        <v>448</v>
      </c>
      <c r="GS7812" s="81">
        <v>1.1148832299820636E-2</v>
      </c>
      <c r="GT7812" s="81">
        <v>2.4775985538148602</v>
      </c>
      <c r="GU7812" s="81">
        <v>0</v>
      </c>
      <c r="GV7812" s="81">
        <v>0</v>
      </c>
      <c r="GW7812" s="81">
        <v>0</v>
      </c>
      <c r="GX7812" s="81">
        <v>0</v>
      </c>
      <c r="GY7812" s="81">
        <v>0</v>
      </c>
      <c r="GZ7812" s="81">
        <v>0</v>
      </c>
    </row>
    <row r="7813" spans="98:208" x14ac:dyDescent="0.25">
      <c r="CT7813" s="81" t="s">
        <v>155</v>
      </c>
      <c r="CU7813" s="81" t="s">
        <v>511</v>
      </c>
      <c r="CV7813" s="81" t="s">
        <v>460</v>
      </c>
      <c r="CW7813" s="81">
        <v>2030</v>
      </c>
      <c r="CX7813" s="81">
        <v>0</v>
      </c>
      <c r="CY7813" s="81">
        <v>0</v>
      </c>
      <c r="CZ7813" s="81">
        <v>0</v>
      </c>
      <c r="DA7813" s="81">
        <v>0</v>
      </c>
      <c r="DB7813" s="81">
        <v>8.3606377745117422E-2</v>
      </c>
      <c r="DC7813" s="81">
        <v>3.905508318487811E-2</v>
      </c>
      <c r="DD7813" s="81">
        <v>1.6949971741064809E-3</v>
      </c>
      <c r="DE7813" s="81">
        <v>4.2856297386119117E-2</v>
      </c>
      <c r="DF7813" s="81">
        <v>0</v>
      </c>
      <c r="DG7813" s="81">
        <v>4.3541857288375088E-4</v>
      </c>
      <c r="DH7813" s="81">
        <v>4.3541857288375088E-4</v>
      </c>
      <c r="DI7813" s="81">
        <v>4.3541857288375088E-4</v>
      </c>
      <c r="DJ7813" s="81">
        <v>2.6067717031013891E-3</v>
      </c>
      <c r="DL7813" s="81">
        <v>0</v>
      </c>
      <c r="DM7813" s="81">
        <v>0</v>
      </c>
      <c r="DN7813" s="81">
        <v>0</v>
      </c>
      <c r="DO7813" s="81">
        <v>0</v>
      </c>
      <c r="DP7813" s="81">
        <v>1.1350368147981516E-6</v>
      </c>
      <c r="DQ7813" s="81">
        <v>1.1350368147981516E-6</v>
      </c>
      <c r="DR7813" s="81">
        <v>0</v>
      </c>
      <c r="DS7813" s="81">
        <v>1.1350368147981516E-6</v>
      </c>
      <c r="DT7813" s="81">
        <v>1.1350368147981516E-6</v>
      </c>
      <c r="DU7813" s="81">
        <v>0</v>
      </c>
      <c r="DV7813" s="81">
        <v>1.1350368147981516E-6</v>
      </c>
      <c r="DW7813" s="81">
        <v>1.1350368147981516E-6</v>
      </c>
      <c r="GE7813" s="81" t="s">
        <v>449</v>
      </c>
      <c r="GF7813" s="81" t="s">
        <v>155</v>
      </c>
      <c r="GG7813" s="81" t="s">
        <v>505</v>
      </c>
      <c r="GH7813" s="81" t="s">
        <v>458</v>
      </c>
      <c r="GI7813" s="81">
        <v>2020</v>
      </c>
      <c r="GJ7813" s="81" t="s">
        <v>201</v>
      </c>
      <c r="GK7813" s="81">
        <v>222.22942162783451</v>
      </c>
      <c r="GL7813" s="81">
        <v>1419.51</v>
      </c>
      <c r="GM7813" s="81">
        <v>2020</v>
      </c>
      <c r="GN7813" s="81" t="s">
        <v>173</v>
      </c>
      <c r="GO7813" s="81">
        <v>1.1148832299820636E-2</v>
      </c>
      <c r="GP7813" s="81">
        <v>10</v>
      </c>
      <c r="GQ7813" s="81">
        <v>0</v>
      </c>
      <c r="GR7813" s="81" t="s">
        <v>448</v>
      </c>
      <c r="GS7813" s="81">
        <v>1.1148832299820636E-2</v>
      </c>
      <c r="GT7813" s="81">
        <v>2.4775985538148602</v>
      </c>
      <c r="GU7813" s="81">
        <v>0</v>
      </c>
      <c r="GV7813" s="81">
        <v>0</v>
      </c>
      <c r="GW7813" s="81">
        <v>0</v>
      </c>
      <c r="GX7813" s="81">
        <v>0</v>
      </c>
      <c r="GY7813" s="81">
        <v>0</v>
      </c>
      <c r="GZ7813" s="81">
        <v>0</v>
      </c>
    </row>
    <row r="7814" spans="98:208" x14ac:dyDescent="0.25">
      <c r="CT7814" s="81" t="s">
        <v>155</v>
      </c>
      <c r="CU7814" s="81" t="s">
        <v>511</v>
      </c>
      <c r="CV7814" s="81" t="s">
        <v>460</v>
      </c>
      <c r="CW7814" s="81">
        <v>2031</v>
      </c>
      <c r="CX7814" s="81">
        <v>0</v>
      </c>
      <c r="CY7814" s="81">
        <v>0</v>
      </c>
      <c r="CZ7814" s="81">
        <v>0</v>
      </c>
      <c r="DA7814" s="81">
        <v>0</v>
      </c>
      <c r="DB7814" s="81">
        <v>8.3606377745117422E-2</v>
      </c>
      <c r="DC7814" s="81">
        <v>3.905508318487811E-2</v>
      </c>
      <c r="DD7814" s="81">
        <v>1.6949971741064809E-3</v>
      </c>
      <c r="DE7814" s="81">
        <v>4.2856297386119117E-2</v>
      </c>
      <c r="DF7814" s="81">
        <v>0</v>
      </c>
      <c r="DG7814" s="81">
        <v>0</v>
      </c>
      <c r="DH7814" s="81">
        <v>4.3541857288375088E-4</v>
      </c>
      <c r="DI7814" s="81">
        <v>4.3541857288375088E-4</v>
      </c>
      <c r="DJ7814" s="81">
        <v>2.6067717031013891E-3</v>
      </c>
      <c r="DL7814" s="81">
        <v>0</v>
      </c>
      <c r="DM7814" s="81">
        <v>0</v>
      </c>
      <c r="DN7814" s="81">
        <v>0</v>
      </c>
      <c r="DO7814" s="81">
        <v>0</v>
      </c>
      <c r="DP7814" s="81">
        <v>0</v>
      </c>
      <c r="DQ7814" s="81">
        <v>0</v>
      </c>
      <c r="DR7814" s="81">
        <v>0</v>
      </c>
      <c r="DS7814" s="81">
        <v>1.1350368147981516E-6</v>
      </c>
      <c r="DT7814" s="81">
        <v>1.1350368147981516E-6</v>
      </c>
      <c r="DU7814" s="81">
        <v>0</v>
      </c>
      <c r="DV7814" s="81">
        <v>1.1350368147981516E-6</v>
      </c>
      <c r="DW7814" s="81">
        <v>1.1350368147981516E-6</v>
      </c>
      <c r="GE7814" s="81" t="s">
        <v>449</v>
      </c>
      <c r="GF7814" s="81" t="s">
        <v>155</v>
      </c>
      <c r="GG7814" s="81" t="s">
        <v>505</v>
      </c>
      <c r="GH7814" s="81" t="s">
        <v>459</v>
      </c>
      <c r="GI7814" s="81">
        <v>2020</v>
      </c>
      <c r="GJ7814" s="81" t="s">
        <v>201</v>
      </c>
      <c r="GK7814" s="81">
        <v>0.69641821681223193</v>
      </c>
      <c r="GL7814" s="81">
        <v>1419.51</v>
      </c>
      <c r="GM7814" s="81">
        <v>2020</v>
      </c>
      <c r="GN7814" s="81" t="s">
        <v>173</v>
      </c>
      <c r="GO7814" s="81">
        <v>1.1148832299820636E-2</v>
      </c>
      <c r="GP7814" s="81">
        <v>10</v>
      </c>
      <c r="GQ7814" s="81">
        <v>0</v>
      </c>
      <c r="GR7814" s="81" t="s">
        <v>448</v>
      </c>
      <c r="GS7814" s="81">
        <v>1.1148832299820636E-2</v>
      </c>
      <c r="GT7814" s="81">
        <v>7.7642499097797021E-3</v>
      </c>
      <c r="GU7814" s="81">
        <v>0</v>
      </c>
      <c r="GV7814" s="81">
        <v>0</v>
      </c>
      <c r="GW7814" s="81">
        <v>0</v>
      </c>
      <c r="GX7814" s="81">
        <v>0</v>
      </c>
      <c r="GY7814" s="81">
        <v>0</v>
      </c>
      <c r="GZ7814" s="81">
        <v>0</v>
      </c>
    </row>
    <row r="7815" spans="98:208" x14ac:dyDescent="0.25">
      <c r="CT7815" s="81" t="s">
        <v>155</v>
      </c>
      <c r="CU7815" s="81" t="s">
        <v>511</v>
      </c>
      <c r="CV7815" s="81" t="s">
        <v>460</v>
      </c>
      <c r="CW7815" s="81">
        <v>2032</v>
      </c>
      <c r="CX7815" s="81">
        <v>0</v>
      </c>
      <c r="CY7815" s="81">
        <v>0</v>
      </c>
      <c r="CZ7815" s="81">
        <v>0</v>
      </c>
      <c r="DA7815" s="81">
        <v>0</v>
      </c>
      <c r="DB7815" s="81">
        <v>8.3606377745117422E-2</v>
      </c>
      <c r="DC7815" s="81">
        <v>3.905508318487811E-2</v>
      </c>
      <c r="DD7815" s="81">
        <v>1.6949971741064809E-3</v>
      </c>
      <c r="DE7815" s="81">
        <v>4.2856297386119117E-2</v>
      </c>
      <c r="DF7815" s="81">
        <v>0</v>
      </c>
      <c r="DG7815" s="81">
        <v>0</v>
      </c>
      <c r="DH7815" s="81">
        <v>0</v>
      </c>
      <c r="DI7815" s="81">
        <v>4.3541857288375088E-4</v>
      </c>
      <c r="DJ7815" s="81">
        <v>2.6067717031013891E-3</v>
      </c>
      <c r="DL7815" s="81">
        <v>0</v>
      </c>
      <c r="DM7815" s="81">
        <v>0</v>
      </c>
      <c r="DN7815" s="81">
        <v>0</v>
      </c>
      <c r="DO7815" s="81">
        <v>0</v>
      </c>
      <c r="DP7815" s="81">
        <v>0</v>
      </c>
      <c r="DQ7815" s="81">
        <v>0</v>
      </c>
      <c r="DR7815" s="81">
        <v>0</v>
      </c>
      <c r="DS7815" s="81">
        <v>0</v>
      </c>
      <c r="DT7815" s="81">
        <v>0</v>
      </c>
      <c r="DU7815" s="81">
        <v>0</v>
      </c>
      <c r="DV7815" s="81">
        <v>1.1350368147981516E-6</v>
      </c>
      <c r="DW7815" s="81">
        <v>1.1350368147981516E-6</v>
      </c>
      <c r="GE7815" s="81" t="s">
        <v>449</v>
      </c>
      <c r="GF7815" s="81" t="s">
        <v>155</v>
      </c>
      <c r="GG7815" s="81" t="s">
        <v>505</v>
      </c>
      <c r="GH7815" s="81" t="s">
        <v>460</v>
      </c>
      <c r="GI7815" s="81">
        <v>2020</v>
      </c>
      <c r="GJ7815" s="81" t="s">
        <v>201</v>
      </c>
      <c r="GK7815" s="81">
        <v>3.6425060683954492E-2</v>
      </c>
      <c r="GL7815" s="81">
        <v>1419.51</v>
      </c>
      <c r="GM7815" s="81">
        <v>2020</v>
      </c>
      <c r="GN7815" s="81" t="s">
        <v>173</v>
      </c>
      <c r="GO7815" s="81">
        <v>1.1148832299820636E-2</v>
      </c>
      <c r="GP7815" s="81">
        <v>10</v>
      </c>
      <c r="GQ7815" s="81">
        <v>0</v>
      </c>
      <c r="GR7815" s="81" t="s">
        <v>448</v>
      </c>
      <c r="GS7815" s="81">
        <v>1.1148832299820636E-2</v>
      </c>
      <c r="GT7815" s="81">
        <v>4.060968930761986E-4</v>
      </c>
      <c r="GU7815" s="81">
        <v>0</v>
      </c>
      <c r="GV7815" s="81">
        <v>0</v>
      </c>
      <c r="GW7815" s="81">
        <v>0</v>
      </c>
      <c r="GX7815" s="81">
        <v>0</v>
      </c>
      <c r="GY7815" s="81">
        <v>0</v>
      </c>
      <c r="GZ7815" s="81">
        <v>0</v>
      </c>
    </row>
    <row r="7816" spans="98:208" x14ac:dyDescent="0.25">
      <c r="CT7816" s="81" t="s">
        <v>155</v>
      </c>
      <c r="CU7816" s="81" t="s">
        <v>511</v>
      </c>
      <c r="CV7816" s="81" t="s">
        <v>461</v>
      </c>
      <c r="CW7816" s="81">
        <v>2020</v>
      </c>
      <c r="CX7816" s="81">
        <v>0</v>
      </c>
      <c r="CY7816" s="81">
        <v>0</v>
      </c>
      <c r="CZ7816" s="81">
        <v>0</v>
      </c>
      <c r="DA7816" s="81">
        <v>0</v>
      </c>
      <c r="DB7816" s="81">
        <v>14146.13064133252</v>
      </c>
      <c r="DC7816" s="81">
        <v>222.22942162782849</v>
      </c>
      <c r="DD7816" s="81">
        <v>8585.7228092479418</v>
      </c>
      <c r="DE7816" s="81">
        <v>5338.1784104567396</v>
      </c>
      <c r="DF7816" s="81">
        <v>2.4775985538147931</v>
      </c>
      <c r="DG7816" s="81">
        <v>0</v>
      </c>
      <c r="DH7816" s="81">
        <v>0</v>
      </c>
      <c r="DI7816" s="81">
        <v>0</v>
      </c>
      <c r="DJ7816" s="81">
        <v>1.131855808427988E-5</v>
      </c>
      <c r="DL7816" s="81">
        <v>0</v>
      </c>
      <c r="DM7816" s="81">
        <v>2.8042843140880566E-5</v>
      </c>
      <c r="DN7816" s="81">
        <v>2.8042843140880566E-5</v>
      </c>
      <c r="DO7816" s="81">
        <v>0</v>
      </c>
      <c r="DP7816" s="81">
        <v>0</v>
      </c>
      <c r="DQ7816" s="81">
        <v>0</v>
      </c>
      <c r="DR7816" s="81">
        <v>0</v>
      </c>
      <c r="DS7816" s="81">
        <v>0</v>
      </c>
      <c r="DT7816" s="81">
        <v>0</v>
      </c>
      <c r="DU7816" s="81">
        <v>0</v>
      </c>
      <c r="DV7816" s="81">
        <v>0</v>
      </c>
      <c r="DW7816" s="81">
        <v>0</v>
      </c>
      <c r="GE7816" s="81" t="s">
        <v>449</v>
      </c>
      <c r="GF7816" s="81" t="s">
        <v>155</v>
      </c>
      <c r="GG7816" s="81" t="s">
        <v>505</v>
      </c>
      <c r="GH7816" s="81" t="s">
        <v>461</v>
      </c>
      <c r="GI7816" s="81">
        <v>2020</v>
      </c>
      <c r="GJ7816" s="81" t="s">
        <v>201</v>
      </c>
      <c r="GK7816" s="81">
        <v>222.22942162783079</v>
      </c>
      <c r="GL7816" s="81">
        <v>1419.51</v>
      </c>
      <c r="GM7816" s="81">
        <v>2020</v>
      </c>
      <c r="GN7816" s="81" t="s">
        <v>173</v>
      </c>
      <c r="GO7816" s="81">
        <v>1.1148832299820636E-2</v>
      </c>
      <c r="GP7816" s="81">
        <v>10</v>
      </c>
      <c r="GQ7816" s="81">
        <v>0</v>
      </c>
      <c r="GR7816" s="81" t="s">
        <v>448</v>
      </c>
      <c r="GS7816" s="81">
        <v>1.1148832299820636E-2</v>
      </c>
      <c r="GT7816" s="81">
        <v>2.4775985538148184</v>
      </c>
      <c r="GU7816" s="81">
        <v>0</v>
      </c>
      <c r="GV7816" s="81">
        <v>0</v>
      </c>
      <c r="GW7816" s="81">
        <v>0</v>
      </c>
      <c r="GX7816" s="81">
        <v>0</v>
      </c>
      <c r="GY7816" s="81">
        <v>0</v>
      </c>
      <c r="GZ7816" s="81">
        <v>0</v>
      </c>
    </row>
    <row r="7817" spans="98:208" x14ac:dyDescent="0.25">
      <c r="CT7817" s="81" t="s">
        <v>155</v>
      </c>
      <c r="CU7817" s="81" t="s">
        <v>511</v>
      </c>
      <c r="CV7817" s="81" t="s">
        <v>461</v>
      </c>
      <c r="CW7817" s="81">
        <v>2021</v>
      </c>
      <c r="CX7817" s="81">
        <v>0</v>
      </c>
      <c r="CY7817" s="81">
        <v>0</v>
      </c>
      <c r="CZ7817" s="81">
        <v>0</v>
      </c>
      <c r="DA7817" s="81">
        <v>0</v>
      </c>
      <c r="DB7817" s="81">
        <v>14146.13064133252</v>
      </c>
      <c r="DC7817" s="81">
        <v>222.22942162782849</v>
      </c>
      <c r="DD7817" s="81">
        <v>8585.7228092479418</v>
      </c>
      <c r="DE7817" s="81">
        <v>5338.1784104567396</v>
      </c>
      <c r="DF7817" s="81">
        <v>2.4775985538147931</v>
      </c>
      <c r="DG7817" s="81">
        <v>2.4775985538147931</v>
      </c>
      <c r="DH7817" s="81">
        <v>0</v>
      </c>
      <c r="DI7817" s="81">
        <v>0</v>
      </c>
      <c r="DJ7817" s="81">
        <v>1.131855808427988E-5</v>
      </c>
      <c r="DL7817" s="81">
        <v>0</v>
      </c>
      <c r="DM7817" s="81">
        <v>2.8042843140880566E-5</v>
      </c>
      <c r="DN7817" s="81">
        <v>2.8042843140880566E-5</v>
      </c>
      <c r="DO7817" s="81">
        <v>0</v>
      </c>
      <c r="DP7817" s="81">
        <v>2.8042843140880566E-5</v>
      </c>
      <c r="DQ7817" s="81">
        <v>2.8042843140880566E-5</v>
      </c>
      <c r="DR7817" s="81">
        <v>0</v>
      </c>
      <c r="DS7817" s="81">
        <v>0</v>
      </c>
      <c r="DT7817" s="81">
        <v>0</v>
      </c>
      <c r="DU7817" s="81">
        <v>0</v>
      </c>
      <c r="DV7817" s="81">
        <v>0</v>
      </c>
      <c r="DW7817" s="81">
        <v>0</v>
      </c>
      <c r="GE7817" s="81" t="s">
        <v>449</v>
      </c>
      <c r="GF7817" s="81" t="s">
        <v>155</v>
      </c>
      <c r="GG7817" s="81" t="s">
        <v>505</v>
      </c>
      <c r="GH7817" s="81" t="s">
        <v>451</v>
      </c>
      <c r="GI7817" s="81">
        <v>2020</v>
      </c>
      <c r="GJ7817" s="81" t="s">
        <v>201</v>
      </c>
      <c r="GK7817" s="81">
        <v>222.22942162783809</v>
      </c>
      <c r="GL7817" s="81">
        <v>1419.51</v>
      </c>
      <c r="GM7817" s="81">
        <v>2020</v>
      </c>
      <c r="GN7817" s="81" t="s">
        <v>173</v>
      </c>
      <c r="GO7817" s="81">
        <v>1.1148832299820636E-2</v>
      </c>
      <c r="GP7817" s="81">
        <v>10</v>
      </c>
      <c r="GQ7817" s="81">
        <v>0</v>
      </c>
      <c r="GR7817" s="81" t="s">
        <v>448</v>
      </c>
      <c r="GS7817" s="81">
        <v>1.1148832299820636E-2</v>
      </c>
      <c r="GT7817" s="81">
        <v>2.4775985538149001</v>
      </c>
      <c r="GU7817" s="81">
        <v>0</v>
      </c>
      <c r="GV7817" s="81">
        <v>0</v>
      </c>
      <c r="GW7817" s="81">
        <v>0</v>
      </c>
      <c r="GX7817" s="81">
        <v>0</v>
      </c>
      <c r="GY7817" s="81">
        <v>0</v>
      </c>
      <c r="GZ7817" s="81">
        <v>0</v>
      </c>
    </row>
    <row r="7818" spans="98:208" x14ac:dyDescent="0.25">
      <c r="CT7818" s="81" t="s">
        <v>155</v>
      </c>
      <c r="CU7818" s="81" t="s">
        <v>511</v>
      </c>
      <c r="CV7818" s="81" t="s">
        <v>461</v>
      </c>
      <c r="CW7818" s="81">
        <v>2022</v>
      </c>
      <c r="CX7818" s="81">
        <v>0</v>
      </c>
      <c r="CY7818" s="81">
        <v>0</v>
      </c>
      <c r="CZ7818" s="81">
        <v>0</v>
      </c>
      <c r="DA7818" s="81">
        <v>0</v>
      </c>
      <c r="DB7818" s="81">
        <v>14146.13064133252</v>
      </c>
      <c r="DC7818" s="81">
        <v>222.22942162782849</v>
      </c>
      <c r="DD7818" s="81">
        <v>8585.7228092479418</v>
      </c>
      <c r="DE7818" s="81">
        <v>5338.1784104567396</v>
      </c>
      <c r="DF7818" s="81">
        <v>2.4775985538147931</v>
      </c>
      <c r="DG7818" s="81">
        <v>2.4775985538147931</v>
      </c>
      <c r="DH7818" s="81">
        <v>2.4775985538147931</v>
      </c>
      <c r="DI7818" s="81">
        <v>0</v>
      </c>
      <c r="DJ7818" s="81">
        <v>1.131855808427988E-5</v>
      </c>
      <c r="DL7818" s="81">
        <v>0</v>
      </c>
      <c r="DM7818" s="81">
        <v>2.8042843140880566E-5</v>
      </c>
      <c r="DN7818" s="81">
        <v>2.8042843140880566E-5</v>
      </c>
      <c r="DO7818" s="81">
        <v>0</v>
      </c>
      <c r="DP7818" s="81">
        <v>2.8042843140880566E-5</v>
      </c>
      <c r="DQ7818" s="81">
        <v>2.8042843140880566E-5</v>
      </c>
      <c r="DR7818" s="81">
        <v>0</v>
      </c>
      <c r="DS7818" s="81">
        <v>2.8042843140880566E-5</v>
      </c>
      <c r="DT7818" s="81">
        <v>2.8042843140880566E-5</v>
      </c>
      <c r="DU7818" s="81">
        <v>0</v>
      </c>
      <c r="DV7818" s="81">
        <v>0</v>
      </c>
      <c r="DW7818" s="81">
        <v>0</v>
      </c>
      <c r="GE7818" s="81" t="s">
        <v>449</v>
      </c>
      <c r="GF7818" s="81" t="s">
        <v>155</v>
      </c>
      <c r="GG7818" s="81" t="s">
        <v>505</v>
      </c>
      <c r="GH7818" s="81" t="s">
        <v>452</v>
      </c>
      <c r="GI7818" s="81">
        <v>2020</v>
      </c>
      <c r="GJ7818" s="81" t="s">
        <v>201</v>
      </c>
      <c r="GK7818" s="81">
        <v>0.69641821681223204</v>
      </c>
      <c r="GL7818" s="81">
        <v>1419.51</v>
      </c>
      <c r="GM7818" s="81">
        <v>2020</v>
      </c>
      <c r="GN7818" s="81" t="s">
        <v>173</v>
      </c>
      <c r="GO7818" s="81">
        <v>1.1148832299820636E-2</v>
      </c>
      <c r="GP7818" s="81">
        <v>10</v>
      </c>
      <c r="GQ7818" s="81">
        <v>0</v>
      </c>
      <c r="GR7818" s="81" t="s">
        <v>448</v>
      </c>
      <c r="GS7818" s="81">
        <v>1.1148832299820636E-2</v>
      </c>
      <c r="GT7818" s="81">
        <v>7.7642499097797038E-3</v>
      </c>
      <c r="GU7818" s="81">
        <v>0</v>
      </c>
      <c r="GV7818" s="81">
        <v>0</v>
      </c>
      <c r="GW7818" s="81">
        <v>0</v>
      </c>
      <c r="GX7818" s="81">
        <v>0</v>
      </c>
      <c r="GY7818" s="81">
        <v>0</v>
      </c>
      <c r="GZ7818" s="81">
        <v>0</v>
      </c>
    </row>
    <row r="7819" spans="98:208" x14ac:dyDescent="0.25">
      <c r="CT7819" s="81" t="s">
        <v>155</v>
      </c>
      <c r="CU7819" s="81" t="s">
        <v>511</v>
      </c>
      <c r="CV7819" s="81" t="s">
        <v>461</v>
      </c>
      <c r="CW7819" s="81">
        <v>2023</v>
      </c>
      <c r="CX7819" s="81">
        <v>0</v>
      </c>
      <c r="CY7819" s="81">
        <v>0</v>
      </c>
      <c r="CZ7819" s="81">
        <v>0</v>
      </c>
      <c r="DA7819" s="81">
        <v>0</v>
      </c>
      <c r="DB7819" s="81">
        <v>14664.637556436621</v>
      </c>
      <c r="DC7819" s="81">
        <v>233.23007680793469</v>
      </c>
      <c r="DD7819" s="81">
        <v>8896.515993428593</v>
      </c>
      <c r="DE7819" s="81">
        <v>5534.8914862000893</v>
      </c>
      <c r="DF7819" s="81">
        <v>2.60024301360595</v>
      </c>
      <c r="DG7819" s="81">
        <v>2.60024301360595</v>
      </c>
      <c r="DH7819" s="81">
        <v>2.60024301360595</v>
      </c>
      <c r="DI7819" s="81">
        <v>2.60024301360595</v>
      </c>
      <c r="DJ7819" s="81">
        <v>1.131855808427988E-5</v>
      </c>
      <c r="DL7819" s="81">
        <v>0</v>
      </c>
      <c r="DM7819" s="81">
        <v>2.9431001582741906E-5</v>
      </c>
      <c r="DN7819" s="81">
        <v>2.9431001582741906E-5</v>
      </c>
      <c r="DO7819" s="81">
        <v>0</v>
      </c>
      <c r="DP7819" s="81">
        <v>2.9431001582741906E-5</v>
      </c>
      <c r="DQ7819" s="81">
        <v>2.9431001582741906E-5</v>
      </c>
      <c r="DR7819" s="81">
        <v>0</v>
      </c>
      <c r="DS7819" s="81">
        <v>2.9431001582741906E-5</v>
      </c>
      <c r="DT7819" s="81">
        <v>2.9431001582741906E-5</v>
      </c>
      <c r="DU7819" s="81">
        <v>0</v>
      </c>
      <c r="DV7819" s="81">
        <v>2.9431001582741906E-5</v>
      </c>
      <c r="DW7819" s="81">
        <v>2.9431001582741906E-5</v>
      </c>
      <c r="GE7819" s="81" t="s">
        <v>449</v>
      </c>
      <c r="GF7819" s="81" t="s">
        <v>155</v>
      </c>
      <c r="GG7819" s="81" t="s">
        <v>505</v>
      </c>
      <c r="GH7819" s="81" t="s">
        <v>453</v>
      </c>
      <c r="GI7819" s="81">
        <v>2020</v>
      </c>
      <c r="GJ7819" s="81" t="s">
        <v>201</v>
      </c>
      <c r="GK7819" s="81">
        <v>3.6425060683954069E-2</v>
      </c>
      <c r="GL7819" s="81">
        <v>1419.51</v>
      </c>
      <c r="GM7819" s="81">
        <v>2020</v>
      </c>
      <c r="GN7819" s="81" t="s">
        <v>173</v>
      </c>
      <c r="GO7819" s="81">
        <v>1.1148832299820636E-2</v>
      </c>
      <c r="GP7819" s="81">
        <v>10</v>
      </c>
      <c r="GQ7819" s="81">
        <v>0</v>
      </c>
      <c r="GR7819" s="81" t="s">
        <v>448</v>
      </c>
      <c r="GS7819" s="81">
        <v>1.1148832299820636E-2</v>
      </c>
      <c r="GT7819" s="81">
        <v>4.0609689307619389E-4</v>
      </c>
      <c r="GU7819" s="81">
        <v>0</v>
      </c>
      <c r="GV7819" s="81">
        <v>0</v>
      </c>
      <c r="GW7819" s="81">
        <v>0</v>
      </c>
      <c r="GX7819" s="81">
        <v>0</v>
      </c>
      <c r="GY7819" s="81">
        <v>0</v>
      </c>
      <c r="GZ7819" s="81">
        <v>0</v>
      </c>
    </row>
    <row r="7820" spans="98:208" x14ac:dyDescent="0.25">
      <c r="CT7820" s="81" t="s">
        <v>155</v>
      </c>
      <c r="CU7820" s="81" t="s">
        <v>511</v>
      </c>
      <c r="CV7820" s="81" t="s">
        <v>461</v>
      </c>
      <c r="CW7820" s="81">
        <v>2024</v>
      </c>
      <c r="CX7820" s="81">
        <v>0</v>
      </c>
      <c r="CY7820" s="81">
        <v>0</v>
      </c>
      <c r="CZ7820" s="81">
        <v>0</v>
      </c>
      <c r="DA7820" s="81">
        <v>0</v>
      </c>
      <c r="DB7820" s="81">
        <v>14664.637556436621</v>
      </c>
      <c r="DC7820" s="81">
        <v>233.23007680793469</v>
      </c>
      <c r="DD7820" s="81">
        <v>8896.515993428593</v>
      </c>
      <c r="DE7820" s="81">
        <v>5534.8914862000893</v>
      </c>
      <c r="DF7820" s="81">
        <v>2.60024301360595</v>
      </c>
      <c r="DG7820" s="81">
        <v>2.60024301360595</v>
      </c>
      <c r="DH7820" s="81">
        <v>2.60024301360595</v>
      </c>
      <c r="DI7820" s="81">
        <v>2.60024301360595</v>
      </c>
      <c r="DJ7820" s="81">
        <v>1.131855808427988E-5</v>
      </c>
      <c r="DL7820" s="81">
        <v>0</v>
      </c>
      <c r="DM7820" s="81">
        <v>2.9431001582741906E-5</v>
      </c>
      <c r="DN7820" s="81">
        <v>2.9431001582741906E-5</v>
      </c>
      <c r="DO7820" s="81">
        <v>0</v>
      </c>
      <c r="DP7820" s="81">
        <v>2.9431001582741906E-5</v>
      </c>
      <c r="DQ7820" s="81">
        <v>2.9431001582741906E-5</v>
      </c>
      <c r="DR7820" s="81">
        <v>0</v>
      </c>
      <c r="DS7820" s="81">
        <v>2.9431001582741906E-5</v>
      </c>
      <c r="DT7820" s="81">
        <v>2.9431001582741906E-5</v>
      </c>
      <c r="DU7820" s="81">
        <v>0</v>
      </c>
      <c r="DV7820" s="81">
        <v>2.9431001582741906E-5</v>
      </c>
      <c r="DW7820" s="81">
        <v>2.9431001582741906E-5</v>
      </c>
      <c r="GE7820" s="81" t="s">
        <v>449</v>
      </c>
      <c r="GF7820" s="81" t="s">
        <v>155</v>
      </c>
      <c r="GG7820" s="81" t="s">
        <v>506</v>
      </c>
      <c r="GH7820" s="81" t="s">
        <v>457</v>
      </c>
      <c r="GI7820" s="81">
        <v>2020</v>
      </c>
      <c r="GJ7820" s="81" t="s">
        <v>201</v>
      </c>
      <c r="GK7820" s="81">
        <v>222.22942162784969</v>
      </c>
      <c r="GL7820" s="81">
        <v>446.95</v>
      </c>
      <c r="GM7820" s="81">
        <v>2020</v>
      </c>
      <c r="GN7820" s="81" t="s">
        <v>173</v>
      </c>
      <c r="GO7820" s="81">
        <v>1.1148832299820636E-2</v>
      </c>
      <c r="GP7820" s="81">
        <v>10</v>
      </c>
      <c r="GQ7820" s="81">
        <v>0</v>
      </c>
      <c r="GR7820" s="81" t="s">
        <v>448</v>
      </c>
      <c r="GS7820" s="81">
        <v>1.1148832299820636E-2</v>
      </c>
      <c r="GT7820" s="81">
        <v>2.4775985538150294</v>
      </c>
      <c r="GU7820" s="81">
        <v>0</v>
      </c>
      <c r="GV7820" s="81">
        <v>0</v>
      </c>
      <c r="GW7820" s="81">
        <v>0</v>
      </c>
      <c r="GX7820" s="81">
        <v>0</v>
      </c>
      <c r="GY7820" s="81">
        <v>0</v>
      </c>
      <c r="GZ7820" s="81">
        <v>0</v>
      </c>
    </row>
    <row r="7821" spans="98:208" x14ac:dyDescent="0.25">
      <c r="CT7821" s="81" t="s">
        <v>155</v>
      </c>
      <c r="CU7821" s="81" t="s">
        <v>511</v>
      </c>
      <c r="CV7821" s="81" t="s">
        <v>461</v>
      </c>
      <c r="CW7821" s="81">
        <v>2025</v>
      </c>
      <c r="CX7821" s="81">
        <v>0</v>
      </c>
      <c r="CY7821" s="81">
        <v>0</v>
      </c>
      <c r="CZ7821" s="81">
        <v>0</v>
      </c>
      <c r="DA7821" s="81">
        <v>0</v>
      </c>
      <c r="DB7821" s="81">
        <v>14664.637556436621</v>
      </c>
      <c r="DC7821" s="81">
        <v>233.23007680793469</v>
      </c>
      <c r="DD7821" s="81">
        <v>8896.515993428593</v>
      </c>
      <c r="DE7821" s="81">
        <v>5534.8914862000893</v>
      </c>
      <c r="DF7821" s="81">
        <v>2.60024301360595</v>
      </c>
      <c r="DG7821" s="81">
        <v>2.60024301360595</v>
      </c>
      <c r="DH7821" s="81">
        <v>2.60024301360595</v>
      </c>
      <c r="DI7821" s="81">
        <v>2.60024301360595</v>
      </c>
      <c r="DJ7821" s="81">
        <v>1.131855808427988E-5</v>
      </c>
      <c r="DL7821" s="81">
        <v>0</v>
      </c>
      <c r="DM7821" s="81">
        <v>2.9431001582741906E-5</v>
      </c>
      <c r="DN7821" s="81">
        <v>2.9431001582741906E-5</v>
      </c>
      <c r="DO7821" s="81">
        <v>0</v>
      </c>
      <c r="DP7821" s="81">
        <v>2.9431001582741906E-5</v>
      </c>
      <c r="DQ7821" s="81">
        <v>2.9431001582741906E-5</v>
      </c>
      <c r="DR7821" s="81">
        <v>0</v>
      </c>
      <c r="DS7821" s="81">
        <v>2.9431001582741906E-5</v>
      </c>
      <c r="DT7821" s="81">
        <v>2.9431001582741906E-5</v>
      </c>
      <c r="DU7821" s="81">
        <v>0</v>
      </c>
      <c r="DV7821" s="81">
        <v>2.9431001582741906E-5</v>
      </c>
      <c r="DW7821" s="81">
        <v>2.9431001582741906E-5</v>
      </c>
      <c r="GE7821" s="81" t="s">
        <v>449</v>
      </c>
      <c r="GF7821" s="81" t="s">
        <v>155</v>
      </c>
      <c r="GG7821" s="81" t="s">
        <v>506</v>
      </c>
      <c r="GH7821" s="81" t="s">
        <v>458</v>
      </c>
      <c r="GI7821" s="81">
        <v>2020</v>
      </c>
      <c r="GJ7821" s="81" t="s">
        <v>201</v>
      </c>
      <c r="GK7821" s="81">
        <v>222.22942162784969</v>
      </c>
      <c r="GL7821" s="81">
        <v>446.95</v>
      </c>
      <c r="GM7821" s="81">
        <v>2020</v>
      </c>
      <c r="GN7821" s="81" t="s">
        <v>173</v>
      </c>
      <c r="GO7821" s="81">
        <v>1.1148832299820636E-2</v>
      </c>
      <c r="GP7821" s="81">
        <v>10</v>
      </c>
      <c r="GQ7821" s="81">
        <v>0</v>
      </c>
      <c r="GR7821" s="81" t="s">
        <v>448</v>
      </c>
      <c r="GS7821" s="81">
        <v>1.1148832299820636E-2</v>
      </c>
      <c r="GT7821" s="81">
        <v>2.4775985538150294</v>
      </c>
      <c r="GU7821" s="81">
        <v>0</v>
      </c>
      <c r="GV7821" s="81">
        <v>0</v>
      </c>
      <c r="GW7821" s="81">
        <v>0</v>
      </c>
      <c r="GX7821" s="81">
        <v>0</v>
      </c>
      <c r="GY7821" s="81">
        <v>0</v>
      </c>
      <c r="GZ7821" s="81">
        <v>0</v>
      </c>
    </row>
    <row r="7822" spans="98:208" x14ac:dyDescent="0.25">
      <c r="CT7822" s="81" t="s">
        <v>155</v>
      </c>
      <c r="CU7822" s="81" t="s">
        <v>511</v>
      </c>
      <c r="CV7822" s="81" t="s">
        <v>461</v>
      </c>
      <c r="CW7822" s="81">
        <v>2026</v>
      </c>
      <c r="CX7822" s="81">
        <v>0</v>
      </c>
      <c r="CY7822" s="81">
        <v>0</v>
      </c>
      <c r="CZ7822" s="81">
        <v>0</v>
      </c>
      <c r="DA7822" s="81">
        <v>0</v>
      </c>
      <c r="DB7822" s="81">
        <v>14664.637556436621</v>
      </c>
      <c r="DC7822" s="81">
        <v>233.23007680793469</v>
      </c>
      <c r="DD7822" s="81">
        <v>8896.515993428593</v>
      </c>
      <c r="DE7822" s="81">
        <v>5534.8914862000893</v>
      </c>
      <c r="DF7822" s="81">
        <v>2.60024301360595</v>
      </c>
      <c r="DG7822" s="81">
        <v>2.60024301360595</v>
      </c>
      <c r="DH7822" s="81">
        <v>2.60024301360595</v>
      </c>
      <c r="DI7822" s="81">
        <v>2.60024301360595</v>
      </c>
      <c r="DJ7822" s="81">
        <v>1.131855808427988E-5</v>
      </c>
      <c r="DL7822" s="81">
        <v>0</v>
      </c>
      <c r="DM7822" s="81">
        <v>2.9431001582741906E-5</v>
      </c>
      <c r="DN7822" s="81">
        <v>2.9431001582741906E-5</v>
      </c>
      <c r="DO7822" s="81">
        <v>0</v>
      </c>
      <c r="DP7822" s="81">
        <v>2.9431001582741906E-5</v>
      </c>
      <c r="DQ7822" s="81">
        <v>2.9431001582741906E-5</v>
      </c>
      <c r="DR7822" s="81">
        <v>0</v>
      </c>
      <c r="DS7822" s="81">
        <v>2.9431001582741906E-5</v>
      </c>
      <c r="DT7822" s="81">
        <v>2.9431001582741906E-5</v>
      </c>
      <c r="DU7822" s="81">
        <v>0</v>
      </c>
      <c r="DV7822" s="81">
        <v>2.9431001582741906E-5</v>
      </c>
      <c r="DW7822" s="81">
        <v>2.9431001582741906E-5</v>
      </c>
      <c r="GE7822" s="81" t="s">
        <v>449</v>
      </c>
      <c r="GF7822" s="81" t="s">
        <v>155</v>
      </c>
      <c r="GG7822" s="81" t="s">
        <v>506</v>
      </c>
      <c r="GH7822" s="81" t="s">
        <v>459</v>
      </c>
      <c r="GI7822" s="81">
        <v>2020</v>
      </c>
      <c r="GJ7822" s="81" t="s">
        <v>201</v>
      </c>
      <c r="GK7822" s="81">
        <v>0.69641821681223415</v>
      </c>
      <c r="GL7822" s="81">
        <v>446.95</v>
      </c>
      <c r="GM7822" s="81">
        <v>2020</v>
      </c>
      <c r="GN7822" s="81" t="s">
        <v>173</v>
      </c>
      <c r="GO7822" s="81">
        <v>1.1148832299820636E-2</v>
      </c>
      <c r="GP7822" s="81">
        <v>10</v>
      </c>
      <c r="GQ7822" s="81">
        <v>0</v>
      </c>
      <c r="GR7822" s="81" t="s">
        <v>448</v>
      </c>
      <c r="GS7822" s="81">
        <v>1.1148832299820636E-2</v>
      </c>
      <c r="GT7822" s="81">
        <v>7.7642499097797272E-3</v>
      </c>
      <c r="GU7822" s="81">
        <v>0</v>
      </c>
      <c r="GV7822" s="81">
        <v>0</v>
      </c>
      <c r="GW7822" s="81">
        <v>0</v>
      </c>
      <c r="GX7822" s="81">
        <v>0</v>
      </c>
      <c r="GY7822" s="81">
        <v>0</v>
      </c>
      <c r="GZ7822" s="81">
        <v>0</v>
      </c>
    </row>
    <row r="7823" spans="98:208" x14ac:dyDescent="0.25">
      <c r="CT7823" s="81" t="s">
        <v>155</v>
      </c>
      <c r="CU7823" s="81" t="s">
        <v>511</v>
      </c>
      <c r="CV7823" s="81" t="s">
        <v>461</v>
      </c>
      <c r="CW7823" s="81">
        <v>2027</v>
      </c>
      <c r="CX7823" s="81">
        <v>0</v>
      </c>
      <c r="CY7823" s="81">
        <v>0</v>
      </c>
      <c r="CZ7823" s="81">
        <v>0</v>
      </c>
      <c r="DA7823" s="81">
        <v>0</v>
      </c>
      <c r="DB7823" s="81">
        <v>14664.637556436621</v>
      </c>
      <c r="DC7823" s="81">
        <v>233.23007680793469</v>
      </c>
      <c r="DD7823" s="81">
        <v>8896.515993428593</v>
      </c>
      <c r="DE7823" s="81">
        <v>5534.8914862000893</v>
      </c>
      <c r="DF7823" s="81">
        <v>2.60024301360595</v>
      </c>
      <c r="DG7823" s="81">
        <v>2.60024301360595</v>
      </c>
      <c r="DH7823" s="81">
        <v>2.60024301360595</v>
      </c>
      <c r="DI7823" s="81">
        <v>2.60024301360595</v>
      </c>
      <c r="DJ7823" s="81">
        <v>1.131855808427988E-5</v>
      </c>
      <c r="DL7823" s="81">
        <v>0</v>
      </c>
      <c r="DM7823" s="81">
        <v>2.9431001582741906E-5</v>
      </c>
      <c r="DN7823" s="81">
        <v>2.9431001582741906E-5</v>
      </c>
      <c r="DO7823" s="81">
        <v>0</v>
      </c>
      <c r="DP7823" s="81">
        <v>2.9431001582741906E-5</v>
      </c>
      <c r="DQ7823" s="81">
        <v>2.9431001582741906E-5</v>
      </c>
      <c r="DR7823" s="81">
        <v>0</v>
      </c>
      <c r="DS7823" s="81">
        <v>2.9431001582741906E-5</v>
      </c>
      <c r="DT7823" s="81">
        <v>2.9431001582741906E-5</v>
      </c>
      <c r="DU7823" s="81">
        <v>0</v>
      </c>
      <c r="DV7823" s="81">
        <v>2.9431001582741906E-5</v>
      </c>
      <c r="DW7823" s="81">
        <v>2.9431001582741906E-5</v>
      </c>
      <c r="GE7823" s="81" t="s">
        <v>449</v>
      </c>
      <c r="GF7823" s="81" t="s">
        <v>155</v>
      </c>
      <c r="GG7823" s="81" t="s">
        <v>506</v>
      </c>
      <c r="GH7823" s="81" t="s">
        <v>460</v>
      </c>
      <c r="GI7823" s="81">
        <v>2020</v>
      </c>
      <c r="GJ7823" s="81" t="s">
        <v>201</v>
      </c>
      <c r="GK7823" s="81">
        <v>3.642506068395452E-2</v>
      </c>
      <c r="GL7823" s="81">
        <v>446.95</v>
      </c>
      <c r="GM7823" s="81">
        <v>2020</v>
      </c>
      <c r="GN7823" s="81" t="s">
        <v>173</v>
      </c>
      <c r="GO7823" s="81">
        <v>1.1148832299820636E-2</v>
      </c>
      <c r="GP7823" s="81">
        <v>10</v>
      </c>
      <c r="GQ7823" s="81">
        <v>0</v>
      </c>
      <c r="GR7823" s="81" t="s">
        <v>448</v>
      </c>
      <c r="GS7823" s="81">
        <v>1.1148832299820636E-2</v>
      </c>
      <c r="GT7823" s="81">
        <v>4.0609689307619893E-4</v>
      </c>
      <c r="GU7823" s="81">
        <v>0</v>
      </c>
      <c r="GV7823" s="81">
        <v>0</v>
      </c>
      <c r="GW7823" s="81">
        <v>0</v>
      </c>
      <c r="GX7823" s="81">
        <v>0</v>
      </c>
      <c r="GY7823" s="81">
        <v>0</v>
      </c>
      <c r="GZ7823" s="81">
        <v>0</v>
      </c>
    </row>
    <row r="7824" spans="98:208" x14ac:dyDescent="0.25">
      <c r="CT7824" s="81" t="s">
        <v>155</v>
      </c>
      <c r="CU7824" s="81" t="s">
        <v>511</v>
      </c>
      <c r="CV7824" s="81" t="s">
        <v>461</v>
      </c>
      <c r="CW7824" s="81">
        <v>2028</v>
      </c>
      <c r="CX7824" s="81">
        <v>0</v>
      </c>
      <c r="CY7824" s="81">
        <v>0</v>
      </c>
      <c r="CZ7824" s="81">
        <v>0</v>
      </c>
      <c r="DA7824" s="81">
        <v>0</v>
      </c>
      <c r="DB7824" s="81">
        <v>15317.990942815961</v>
      </c>
      <c r="DC7824" s="81">
        <v>247.27299216494481</v>
      </c>
      <c r="DD7824" s="81">
        <v>9287.6490955444933</v>
      </c>
      <c r="DE7824" s="81">
        <v>5783.0688551065223</v>
      </c>
      <c r="DF7824" s="81">
        <v>2.7568051219218317</v>
      </c>
      <c r="DG7824" s="81">
        <v>2.7568051219218317</v>
      </c>
      <c r="DH7824" s="81">
        <v>2.7568051219218317</v>
      </c>
      <c r="DI7824" s="81">
        <v>2.7568051219218317</v>
      </c>
      <c r="DJ7824" s="81">
        <v>1.131855808427988E-5</v>
      </c>
      <c r="DL7824" s="81">
        <v>0</v>
      </c>
      <c r="DM7824" s="81">
        <v>3.1203058899512532E-5</v>
      </c>
      <c r="DN7824" s="81">
        <v>3.1203058899512532E-5</v>
      </c>
      <c r="DO7824" s="81">
        <v>0</v>
      </c>
      <c r="DP7824" s="81">
        <v>3.1203058899512532E-5</v>
      </c>
      <c r="DQ7824" s="81">
        <v>3.1203058899512532E-5</v>
      </c>
      <c r="DR7824" s="81">
        <v>0</v>
      </c>
      <c r="DS7824" s="81">
        <v>3.1203058899512532E-5</v>
      </c>
      <c r="DT7824" s="81">
        <v>3.1203058899512532E-5</v>
      </c>
      <c r="DU7824" s="81">
        <v>0</v>
      </c>
      <c r="DV7824" s="81">
        <v>3.1203058899512532E-5</v>
      </c>
      <c r="DW7824" s="81">
        <v>3.1203058899512532E-5</v>
      </c>
      <c r="GE7824" s="81" t="s">
        <v>449</v>
      </c>
      <c r="GF7824" s="81" t="s">
        <v>155</v>
      </c>
      <c r="GG7824" s="81" t="s">
        <v>506</v>
      </c>
      <c r="GH7824" s="81" t="s">
        <v>461</v>
      </c>
      <c r="GI7824" s="81">
        <v>2020</v>
      </c>
      <c r="GJ7824" s="81" t="s">
        <v>201</v>
      </c>
      <c r="GK7824" s="81">
        <v>222.22942162783249</v>
      </c>
      <c r="GL7824" s="81">
        <v>446.95</v>
      </c>
      <c r="GM7824" s="81">
        <v>2020</v>
      </c>
      <c r="GN7824" s="81" t="s">
        <v>173</v>
      </c>
      <c r="GO7824" s="81">
        <v>1.1148832299820636E-2</v>
      </c>
      <c r="GP7824" s="81">
        <v>10</v>
      </c>
      <c r="GQ7824" s="81">
        <v>0</v>
      </c>
      <c r="GR7824" s="81" t="s">
        <v>448</v>
      </c>
      <c r="GS7824" s="81">
        <v>1.1148832299820636E-2</v>
      </c>
      <c r="GT7824" s="81">
        <v>2.4775985538148375</v>
      </c>
      <c r="GU7824" s="81">
        <v>0</v>
      </c>
      <c r="GV7824" s="81">
        <v>0</v>
      </c>
      <c r="GW7824" s="81">
        <v>0</v>
      </c>
      <c r="GX7824" s="81">
        <v>0</v>
      </c>
      <c r="GY7824" s="81">
        <v>0</v>
      </c>
      <c r="GZ7824" s="81">
        <v>0</v>
      </c>
    </row>
    <row r="7825" spans="98:208" x14ac:dyDescent="0.25">
      <c r="CT7825" s="81" t="s">
        <v>155</v>
      </c>
      <c r="CU7825" s="81" t="s">
        <v>511</v>
      </c>
      <c r="CV7825" s="81" t="s">
        <v>461</v>
      </c>
      <c r="CW7825" s="81">
        <v>2029</v>
      </c>
      <c r="CX7825" s="81">
        <v>0</v>
      </c>
      <c r="CY7825" s="81">
        <v>0</v>
      </c>
      <c r="CZ7825" s="81">
        <v>0</v>
      </c>
      <c r="DA7825" s="81">
        <v>0</v>
      </c>
      <c r="DB7825" s="81">
        <v>15317.990942815961</v>
      </c>
      <c r="DC7825" s="81">
        <v>247.27299216494481</v>
      </c>
      <c r="DD7825" s="81">
        <v>9287.6490955444933</v>
      </c>
      <c r="DE7825" s="81">
        <v>5783.0688551065223</v>
      </c>
      <c r="DF7825" s="81">
        <v>2.7568051219218317</v>
      </c>
      <c r="DG7825" s="81">
        <v>2.7568051219218317</v>
      </c>
      <c r="DH7825" s="81">
        <v>2.7568051219218317</v>
      </c>
      <c r="DI7825" s="81">
        <v>2.7568051219218317</v>
      </c>
      <c r="DJ7825" s="81">
        <v>1.131855808427988E-5</v>
      </c>
      <c r="DL7825" s="81">
        <v>0</v>
      </c>
      <c r="DM7825" s="81">
        <v>3.1203058899512532E-5</v>
      </c>
      <c r="DN7825" s="81">
        <v>3.1203058899512532E-5</v>
      </c>
      <c r="DO7825" s="81">
        <v>0</v>
      </c>
      <c r="DP7825" s="81">
        <v>3.1203058899512532E-5</v>
      </c>
      <c r="DQ7825" s="81">
        <v>3.1203058899512532E-5</v>
      </c>
      <c r="DR7825" s="81">
        <v>0</v>
      </c>
      <c r="DS7825" s="81">
        <v>3.1203058899512532E-5</v>
      </c>
      <c r="DT7825" s="81">
        <v>3.1203058899512532E-5</v>
      </c>
      <c r="DU7825" s="81">
        <v>0</v>
      </c>
      <c r="DV7825" s="81">
        <v>3.1203058899512532E-5</v>
      </c>
      <c r="DW7825" s="81">
        <v>3.1203058899512532E-5</v>
      </c>
      <c r="GE7825" s="81" t="s">
        <v>449</v>
      </c>
      <c r="GF7825" s="81" t="s">
        <v>155</v>
      </c>
      <c r="GG7825" s="81" t="s">
        <v>506</v>
      </c>
      <c r="GH7825" s="81" t="s">
        <v>451</v>
      </c>
      <c r="GI7825" s="81">
        <v>2020</v>
      </c>
      <c r="GJ7825" s="81" t="s">
        <v>201</v>
      </c>
      <c r="GK7825" s="81">
        <v>222.22942162783619</v>
      </c>
      <c r="GL7825" s="81">
        <v>446.95</v>
      </c>
      <c r="GM7825" s="81">
        <v>2020</v>
      </c>
      <c r="GN7825" s="81" t="s">
        <v>173</v>
      </c>
      <c r="GO7825" s="81">
        <v>1.1148832299820636E-2</v>
      </c>
      <c r="GP7825" s="81">
        <v>10</v>
      </c>
      <c r="GQ7825" s="81">
        <v>0</v>
      </c>
      <c r="GR7825" s="81" t="s">
        <v>448</v>
      </c>
      <c r="GS7825" s="81">
        <v>1.1148832299820636E-2</v>
      </c>
      <c r="GT7825" s="81">
        <v>2.4775985538148788</v>
      </c>
      <c r="GU7825" s="81">
        <v>0</v>
      </c>
      <c r="GV7825" s="81">
        <v>0</v>
      </c>
      <c r="GW7825" s="81">
        <v>0</v>
      </c>
      <c r="GX7825" s="81">
        <v>0</v>
      </c>
      <c r="GY7825" s="81">
        <v>0</v>
      </c>
      <c r="GZ7825" s="81">
        <v>0</v>
      </c>
    </row>
    <row r="7826" spans="98:208" x14ac:dyDescent="0.25">
      <c r="CT7826" s="81" t="s">
        <v>155</v>
      </c>
      <c r="CU7826" s="81" t="s">
        <v>511</v>
      </c>
      <c r="CV7826" s="81" t="s">
        <v>461</v>
      </c>
      <c r="CW7826" s="81">
        <v>2030</v>
      </c>
      <c r="CX7826" s="81">
        <v>0</v>
      </c>
      <c r="CY7826" s="81">
        <v>0</v>
      </c>
      <c r="CZ7826" s="81">
        <v>0</v>
      </c>
      <c r="DA7826" s="81">
        <v>0</v>
      </c>
      <c r="DB7826" s="81">
        <v>15317.990942815961</v>
      </c>
      <c r="DC7826" s="81">
        <v>247.27299216494481</v>
      </c>
      <c r="DD7826" s="81">
        <v>9287.6490955444933</v>
      </c>
      <c r="DE7826" s="81">
        <v>5783.0688551065223</v>
      </c>
      <c r="DF7826" s="81">
        <v>0</v>
      </c>
      <c r="DG7826" s="81">
        <v>2.7568051219218317</v>
      </c>
      <c r="DH7826" s="81">
        <v>2.7568051219218317</v>
      </c>
      <c r="DI7826" s="81">
        <v>2.7568051219218317</v>
      </c>
      <c r="DJ7826" s="81">
        <v>1.131855808427988E-5</v>
      </c>
      <c r="DL7826" s="81">
        <v>0</v>
      </c>
      <c r="DM7826" s="81">
        <v>0</v>
      </c>
      <c r="DN7826" s="81">
        <v>0</v>
      </c>
      <c r="DO7826" s="81">
        <v>0</v>
      </c>
      <c r="DP7826" s="81">
        <v>3.1203058899512532E-5</v>
      </c>
      <c r="DQ7826" s="81">
        <v>3.1203058899512532E-5</v>
      </c>
      <c r="DR7826" s="81">
        <v>0</v>
      </c>
      <c r="DS7826" s="81">
        <v>3.1203058899512532E-5</v>
      </c>
      <c r="DT7826" s="81">
        <v>3.1203058899512532E-5</v>
      </c>
      <c r="DU7826" s="81">
        <v>0</v>
      </c>
      <c r="DV7826" s="81">
        <v>3.1203058899512532E-5</v>
      </c>
      <c r="DW7826" s="81">
        <v>3.1203058899512532E-5</v>
      </c>
      <c r="GE7826" s="81" t="s">
        <v>449</v>
      </c>
      <c r="GF7826" s="81" t="s">
        <v>155</v>
      </c>
      <c r="GG7826" s="81" t="s">
        <v>506</v>
      </c>
      <c r="GH7826" s="81" t="s">
        <v>452</v>
      </c>
      <c r="GI7826" s="81">
        <v>2020</v>
      </c>
      <c r="GJ7826" s="81" t="s">
        <v>201</v>
      </c>
      <c r="GK7826" s="81">
        <v>0.69641821681224114</v>
      </c>
      <c r="GL7826" s="81">
        <v>446.95</v>
      </c>
      <c r="GM7826" s="81">
        <v>2020</v>
      </c>
      <c r="GN7826" s="81" t="s">
        <v>173</v>
      </c>
      <c r="GO7826" s="81">
        <v>1.1148832299820636E-2</v>
      </c>
      <c r="GP7826" s="81">
        <v>10</v>
      </c>
      <c r="GQ7826" s="81">
        <v>0</v>
      </c>
      <c r="GR7826" s="81" t="s">
        <v>448</v>
      </c>
      <c r="GS7826" s="81">
        <v>1.1148832299820636E-2</v>
      </c>
      <c r="GT7826" s="81">
        <v>7.7642499097798053E-3</v>
      </c>
      <c r="GU7826" s="81">
        <v>0</v>
      </c>
      <c r="GV7826" s="81">
        <v>0</v>
      </c>
      <c r="GW7826" s="81">
        <v>0</v>
      </c>
      <c r="GX7826" s="81">
        <v>0</v>
      </c>
      <c r="GY7826" s="81">
        <v>0</v>
      </c>
      <c r="GZ7826" s="81">
        <v>0</v>
      </c>
    </row>
    <row r="7827" spans="98:208" x14ac:dyDescent="0.25">
      <c r="CT7827" s="81" t="s">
        <v>155</v>
      </c>
      <c r="CU7827" s="81" t="s">
        <v>511</v>
      </c>
      <c r="CV7827" s="81" t="s">
        <v>461</v>
      </c>
      <c r="CW7827" s="81">
        <v>2031</v>
      </c>
      <c r="CX7827" s="81">
        <v>0</v>
      </c>
      <c r="CY7827" s="81">
        <v>0</v>
      </c>
      <c r="CZ7827" s="81">
        <v>0</v>
      </c>
      <c r="DA7827" s="81">
        <v>0</v>
      </c>
      <c r="DB7827" s="81">
        <v>15317.990942815961</v>
      </c>
      <c r="DC7827" s="81">
        <v>247.27299216494481</v>
      </c>
      <c r="DD7827" s="81">
        <v>9287.6490955444933</v>
      </c>
      <c r="DE7827" s="81">
        <v>5783.0688551065223</v>
      </c>
      <c r="DF7827" s="81">
        <v>0</v>
      </c>
      <c r="DG7827" s="81">
        <v>0</v>
      </c>
      <c r="DH7827" s="81">
        <v>2.7568051219218317</v>
      </c>
      <c r="DI7827" s="81">
        <v>2.7568051219218317</v>
      </c>
      <c r="DJ7827" s="81">
        <v>1.131855808427988E-5</v>
      </c>
      <c r="DL7827" s="81">
        <v>0</v>
      </c>
      <c r="DM7827" s="81">
        <v>0</v>
      </c>
      <c r="DN7827" s="81">
        <v>0</v>
      </c>
      <c r="DO7827" s="81">
        <v>0</v>
      </c>
      <c r="DP7827" s="81">
        <v>0</v>
      </c>
      <c r="DQ7827" s="81">
        <v>0</v>
      </c>
      <c r="DR7827" s="81">
        <v>0</v>
      </c>
      <c r="DS7827" s="81">
        <v>3.1203058899512532E-5</v>
      </c>
      <c r="DT7827" s="81">
        <v>3.1203058899512532E-5</v>
      </c>
      <c r="DU7827" s="81">
        <v>0</v>
      </c>
      <c r="DV7827" s="81">
        <v>3.1203058899512532E-5</v>
      </c>
      <c r="DW7827" s="81">
        <v>3.1203058899512532E-5</v>
      </c>
      <c r="GE7827" s="81" t="s">
        <v>449</v>
      </c>
      <c r="GF7827" s="81" t="s">
        <v>155</v>
      </c>
      <c r="GG7827" s="81" t="s">
        <v>506</v>
      </c>
      <c r="GH7827" s="81" t="s">
        <v>453</v>
      </c>
      <c r="GI7827" s="81">
        <v>2020</v>
      </c>
      <c r="GJ7827" s="81" t="s">
        <v>201</v>
      </c>
      <c r="GK7827" s="81">
        <v>3.6425060683953243E-2</v>
      </c>
      <c r="GL7827" s="81">
        <v>446.95</v>
      </c>
      <c r="GM7827" s="81">
        <v>2020</v>
      </c>
      <c r="GN7827" s="81" t="s">
        <v>173</v>
      </c>
      <c r="GO7827" s="81">
        <v>1.1148832299820636E-2</v>
      </c>
      <c r="GP7827" s="81">
        <v>10</v>
      </c>
      <c r="GQ7827" s="81">
        <v>0</v>
      </c>
      <c r="GR7827" s="81" t="s">
        <v>448</v>
      </c>
      <c r="GS7827" s="81">
        <v>1.1148832299820636E-2</v>
      </c>
      <c r="GT7827" s="81">
        <v>4.0609689307618467E-4</v>
      </c>
      <c r="GU7827" s="81">
        <v>0</v>
      </c>
      <c r="GV7827" s="81">
        <v>0</v>
      </c>
      <c r="GW7827" s="81">
        <v>0</v>
      </c>
      <c r="GX7827" s="81">
        <v>0</v>
      </c>
      <c r="GY7827" s="81">
        <v>0</v>
      </c>
      <c r="GZ7827" s="81">
        <v>0</v>
      </c>
    </row>
    <row r="7828" spans="98:208" x14ac:dyDescent="0.25">
      <c r="CT7828" s="81" t="s">
        <v>155</v>
      </c>
      <c r="CU7828" s="81" t="s">
        <v>511</v>
      </c>
      <c r="CV7828" s="81" t="s">
        <v>461</v>
      </c>
      <c r="CW7828" s="81">
        <v>2032</v>
      </c>
      <c r="CX7828" s="81">
        <v>0</v>
      </c>
      <c r="CY7828" s="81">
        <v>0</v>
      </c>
      <c r="CZ7828" s="81">
        <v>0</v>
      </c>
      <c r="DA7828" s="81">
        <v>0</v>
      </c>
      <c r="DB7828" s="81">
        <v>15317.990942815961</v>
      </c>
      <c r="DC7828" s="81">
        <v>247.27299216494481</v>
      </c>
      <c r="DD7828" s="81">
        <v>9287.6490955444933</v>
      </c>
      <c r="DE7828" s="81">
        <v>5783.0688551065223</v>
      </c>
      <c r="DF7828" s="81">
        <v>0</v>
      </c>
      <c r="DG7828" s="81">
        <v>0</v>
      </c>
      <c r="DH7828" s="81">
        <v>0</v>
      </c>
      <c r="DI7828" s="81">
        <v>2.7568051219218317</v>
      </c>
      <c r="DJ7828" s="81">
        <v>1.131855808427988E-5</v>
      </c>
      <c r="DL7828" s="81">
        <v>0</v>
      </c>
      <c r="DM7828" s="81">
        <v>0</v>
      </c>
      <c r="DN7828" s="81">
        <v>0</v>
      </c>
      <c r="DO7828" s="81">
        <v>0</v>
      </c>
      <c r="DP7828" s="81">
        <v>0</v>
      </c>
      <c r="DQ7828" s="81">
        <v>0</v>
      </c>
      <c r="DR7828" s="81">
        <v>0</v>
      </c>
      <c r="DS7828" s="81">
        <v>0</v>
      </c>
      <c r="DT7828" s="81">
        <v>0</v>
      </c>
      <c r="DU7828" s="81">
        <v>0</v>
      </c>
      <c r="DV7828" s="81">
        <v>3.1203058899512532E-5</v>
      </c>
      <c r="DW7828" s="81">
        <v>3.1203058899512532E-5</v>
      </c>
      <c r="GE7828" s="81" t="s">
        <v>449</v>
      </c>
      <c r="GF7828" s="81" t="s">
        <v>155</v>
      </c>
      <c r="GG7828" s="81" t="s">
        <v>507</v>
      </c>
      <c r="GH7828" s="81" t="s">
        <v>457</v>
      </c>
      <c r="GI7828" s="81">
        <v>2020</v>
      </c>
      <c r="GJ7828" s="81" t="s">
        <v>201</v>
      </c>
      <c r="GK7828" s="81">
        <v>222.2294216279119</v>
      </c>
      <c r="GL7828" s="81">
        <v>557.6</v>
      </c>
      <c r="GM7828" s="81">
        <v>2020</v>
      </c>
      <c r="GN7828" s="81" t="s">
        <v>173</v>
      </c>
      <c r="GO7828" s="81">
        <v>1.1148832299820636E-2</v>
      </c>
      <c r="GP7828" s="81">
        <v>10</v>
      </c>
      <c r="GQ7828" s="81">
        <v>0</v>
      </c>
      <c r="GR7828" s="81" t="s">
        <v>448</v>
      </c>
      <c r="GS7828" s="81">
        <v>1.1148832299820636E-2</v>
      </c>
      <c r="GT7828" s="81">
        <v>2.477598553815723</v>
      </c>
      <c r="GU7828" s="81">
        <v>0</v>
      </c>
      <c r="GV7828" s="81">
        <v>0</v>
      </c>
      <c r="GW7828" s="81">
        <v>0</v>
      </c>
      <c r="GX7828" s="81">
        <v>0</v>
      </c>
      <c r="GY7828" s="81">
        <v>0</v>
      </c>
      <c r="GZ7828" s="81">
        <v>0</v>
      </c>
    </row>
    <row r="7829" spans="98:208" x14ac:dyDescent="0.25">
      <c r="CT7829" s="81" t="s">
        <v>155</v>
      </c>
      <c r="CU7829" s="81" t="s">
        <v>511</v>
      </c>
      <c r="CV7829" s="81" t="s">
        <v>451</v>
      </c>
      <c r="CW7829" s="81">
        <v>2020</v>
      </c>
      <c r="CX7829" s="81">
        <v>0</v>
      </c>
      <c r="CY7829" s="81">
        <v>0</v>
      </c>
      <c r="CZ7829" s="81">
        <v>0</v>
      </c>
      <c r="DA7829" s="81">
        <v>0</v>
      </c>
      <c r="DB7829" s="81">
        <v>8807.9522308757605</v>
      </c>
      <c r="DC7829" s="81">
        <v>222.22942162779881</v>
      </c>
      <c r="DD7829" s="81">
        <v>8585.7228092479254</v>
      </c>
      <c r="DE7829" s="81">
        <v>0</v>
      </c>
      <c r="DF7829" s="81">
        <v>2.4775985538144623</v>
      </c>
      <c r="DG7829" s="81">
        <v>0</v>
      </c>
      <c r="DH7829" s="81">
        <v>0</v>
      </c>
      <c r="DI7829" s="81">
        <v>0</v>
      </c>
      <c r="DJ7829" s="81">
        <v>1.616936869182842E-6</v>
      </c>
      <c r="DL7829" s="81">
        <v>0</v>
      </c>
      <c r="DM7829" s="81">
        <v>4.0061204486966932E-6</v>
      </c>
      <c r="DN7829" s="81">
        <v>4.0061204486966932E-6</v>
      </c>
      <c r="DO7829" s="81">
        <v>0</v>
      </c>
      <c r="DP7829" s="81">
        <v>0</v>
      </c>
      <c r="DQ7829" s="81">
        <v>0</v>
      </c>
      <c r="DR7829" s="81">
        <v>0</v>
      </c>
      <c r="DS7829" s="81">
        <v>0</v>
      </c>
      <c r="DT7829" s="81">
        <v>0</v>
      </c>
      <c r="DU7829" s="81">
        <v>0</v>
      </c>
      <c r="DV7829" s="81">
        <v>0</v>
      </c>
      <c r="DW7829" s="81">
        <v>0</v>
      </c>
      <c r="GE7829" s="81" t="s">
        <v>449</v>
      </c>
      <c r="GF7829" s="81" t="s">
        <v>155</v>
      </c>
      <c r="GG7829" s="81" t="s">
        <v>507</v>
      </c>
      <c r="GH7829" s="81" t="s">
        <v>458</v>
      </c>
      <c r="GI7829" s="81">
        <v>2020</v>
      </c>
      <c r="GJ7829" s="81" t="s">
        <v>201</v>
      </c>
      <c r="GK7829" s="81">
        <v>222.2294216279119</v>
      </c>
      <c r="GL7829" s="81">
        <v>557.6</v>
      </c>
      <c r="GM7829" s="81">
        <v>2020</v>
      </c>
      <c r="GN7829" s="81" t="s">
        <v>173</v>
      </c>
      <c r="GO7829" s="81">
        <v>1.1148832299820636E-2</v>
      </c>
      <c r="GP7829" s="81">
        <v>10</v>
      </c>
      <c r="GQ7829" s="81">
        <v>0</v>
      </c>
      <c r="GR7829" s="81" t="s">
        <v>448</v>
      </c>
      <c r="GS7829" s="81">
        <v>1.1148832299820636E-2</v>
      </c>
      <c r="GT7829" s="81">
        <v>2.477598553815723</v>
      </c>
      <c r="GU7829" s="81">
        <v>0</v>
      </c>
      <c r="GV7829" s="81">
        <v>0</v>
      </c>
      <c r="GW7829" s="81">
        <v>0</v>
      </c>
      <c r="GX7829" s="81">
        <v>0</v>
      </c>
      <c r="GY7829" s="81">
        <v>0</v>
      </c>
      <c r="GZ7829" s="81">
        <v>0</v>
      </c>
    </row>
    <row r="7830" spans="98:208" x14ac:dyDescent="0.25">
      <c r="CT7830" s="81" t="s">
        <v>155</v>
      </c>
      <c r="CU7830" s="81" t="s">
        <v>511</v>
      </c>
      <c r="CV7830" s="81" t="s">
        <v>451</v>
      </c>
      <c r="CW7830" s="81">
        <v>2021</v>
      </c>
      <c r="CX7830" s="81">
        <v>0</v>
      </c>
      <c r="CY7830" s="81">
        <v>0</v>
      </c>
      <c r="CZ7830" s="81">
        <v>0</v>
      </c>
      <c r="DA7830" s="81">
        <v>0</v>
      </c>
      <c r="DB7830" s="81">
        <v>8807.9522308757605</v>
      </c>
      <c r="DC7830" s="81">
        <v>222.22942162779881</v>
      </c>
      <c r="DD7830" s="81">
        <v>8585.7228092479254</v>
      </c>
      <c r="DE7830" s="81">
        <v>0</v>
      </c>
      <c r="DF7830" s="81">
        <v>2.4775985538144623</v>
      </c>
      <c r="DG7830" s="81">
        <v>2.4775985538144623</v>
      </c>
      <c r="DH7830" s="81">
        <v>0</v>
      </c>
      <c r="DI7830" s="81">
        <v>0</v>
      </c>
      <c r="DJ7830" s="81">
        <v>1.616936869182842E-6</v>
      </c>
      <c r="DL7830" s="81">
        <v>0</v>
      </c>
      <c r="DM7830" s="81">
        <v>4.0061204486966932E-6</v>
      </c>
      <c r="DN7830" s="81">
        <v>4.0061204486966932E-6</v>
      </c>
      <c r="DO7830" s="81">
        <v>0</v>
      </c>
      <c r="DP7830" s="81">
        <v>4.0061204486966932E-6</v>
      </c>
      <c r="DQ7830" s="81">
        <v>4.0061204486966932E-6</v>
      </c>
      <c r="DR7830" s="81">
        <v>0</v>
      </c>
      <c r="DS7830" s="81">
        <v>0</v>
      </c>
      <c r="DT7830" s="81">
        <v>0</v>
      </c>
      <c r="DU7830" s="81">
        <v>0</v>
      </c>
      <c r="DV7830" s="81">
        <v>0</v>
      </c>
      <c r="DW7830" s="81">
        <v>0</v>
      </c>
      <c r="GE7830" s="81" t="s">
        <v>449</v>
      </c>
      <c r="GF7830" s="81" t="s">
        <v>155</v>
      </c>
      <c r="GG7830" s="81" t="s">
        <v>507</v>
      </c>
      <c r="GH7830" s="81" t="s">
        <v>459</v>
      </c>
      <c r="GI7830" s="81">
        <v>2020</v>
      </c>
      <c r="GJ7830" s="81" t="s">
        <v>201</v>
      </c>
      <c r="GK7830" s="81">
        <v>0.69641821681219873</v>
      </c>
      <c r="GL7830" s="81">
        <v>557.6</v>
      </c>
      <c r="GM7830" s="81">
        <v>2020</v>
      </c>
      <c r="GN7830" s="81" t="s">
        <v>173</v>
      </c>
      <c r="GO7830" s="81">
        <v>1.1148832299820636E-2</v>
      </c>
      <c r="GP7830" s="81">
        <v>10</v>
      </c>
      <c r="GQ7830" s="81">
        <v>0</v>
      </c>
      <c r="GR7830" s="81" t="s">
        <v>448</v>
      </c>
      <c r="GS7830" s="81">
        <v>1.1148832299820636E-2</v>
      </c>
      <c r="GT7830" s="81">
        <v>7.7642499097793317E-3</v>
      </c>
      <c r="GU7830" s="81">
        <v>0</v>
      </c>
      <c r="GV7830" s="81">
        <v>0</v>
      </c>
      <c r="GW7830" s="81">
        <v>0</v>
      </c>
      <c r="GX7830" s="81">
        <v>0</v>
      </c>
      <c r="GY7830" s="81">
        <v>0</v>
      </c>
      <c r="GZ7830" s="81">
        <v>0</v>
      </c>
    </row>
    <row r="7831" spans="98:208" x14ac:dyDescent="0.25">
      <c r="CT7831" s="81" t="s">
        <v>155</v>
      </c>
      <c r="CU7831" s="81" t="s">
        <v>511</v>
      </c>
      <c r="CV7831" s="81" t="s">
        <v>451</v>
      </c>
      <c r="CW7831" s="81">
        <v>2022</v>
      </c>
      <c r="CX7831" s="81">
        <v>0</v>
      </c>
      <c r="CY7831" s="81">
        <v>0</v>
      </c>
      <c r="CZ7831" s="81">
        <v>0</v>
      </c>
      <c r="DA7831" s="81">
        <v>0</v>
      </c>
      <c r="DB7831" s="81">
        <v>8807.9522308757605</v>
      </c>
      <c r="DC7831" s="81">
        <v>222.22942162779881</v>
      </c>
      <c r="DD7831" s="81">
        <v>8585.7228092479254</v>
      </c>
      <c r="DE7831" s="81">
        <v>0</v>
      </c>
      <c r="DF7831" s="81">
        <v>2.4775985538144623</v>
      </c>
      <c r="DG7831" s="81">
        <v>2.4775985538144623</v>
      </c>
      <c r="DH7831" s="81">
        <v>2.4775985538144623</v>
      </c>
      <c r="DI7831" s="81">
        <v>0</v>
      </c>
      <c r="DJ7831" s="81">
        <v>1.616936869182842E-6</v>
      </c>
      <c r="DL7831" s="81">
        <v>0</v>
      </c>
      <c r="DM7831" s="81">
        <v>4.0061204486966932E-6</v>
      </c>
      <c r="DN7831" s="81">
        <v>4.0061204486966932E-6</v>
      </c>
      <c r="DO7831" s="81">
        <v>0</v>
      </c>
      <c r="DP7831" s="81">
        <v>4.0061204486966932E-6</v>
      </c>
      <c r="DQ7831" s="81">
        <v>4.0061204486966932E-6</v>
      </c>
      <c r="DR7831" s="81">
        <v>0</v>
      </c>
      <c r="DS7831" s="81">
        <v>4.0061204486966932E-6</v>
      </c>
      <c r="DT7831" s="81">
        <v>4.0061204486966932E-6</v>
      </c>
      <c r="DU7831" s="81">
        <v>0</v>
      </c>
      <c r="DV7831" s="81">
        <v>0</v>
      </c>
      <c r="DW7831" s="81">
        <v>0</v>
      </c>
      <c r="GE7831" s="81" t="s">
        <v>449</v>
      </c>
      <c r="GF7831" s="81" t="s">
        <v>155</v>
      </c>
      <c r="GG7831" s="81" t="s">
        <v>507</v>
      </c>
      <c r="GH7831" s="81" t="s">
        <v>460</v>
      </c>
      <c r="GI7831" s="81">
        <v>2020</v>
      </c>
      <c r="GJ7831" s="81" t="s">
        <v>201</v>
      </c>
      <c r="GK7831" s="81">
        <v>3.6425060683954499E-2</v>
      </c>
      <c r="GL7831" s="81">
        <v>557.6</v>
      </c>
      <c r="GM7831" s="81">
        <v>2020</v>
      </c>
      <c r="GN7831" s="81" t="s">
        <v>173</v>
      </c>
      <c r="GO7831" s="81">
        <v>1.1148832299820636E-2</v>
      </c>
      <c r="GP7831" s="81">
        <v>10</v>
      </c>
      <c r="GQ7831" s="81">
        <v>0</v>
      </c>
      <c r="GR7831" s="81" t="s">
        <v>448</v>
      </c>
      <c r="GS7831" s="81">
        <v>1.1148832299820636E-2</v>
      </c>
      <c r="GT7831" s="81">
        <v>4.0609689307619866E-4</v>
      </c>
      <c r="GU7831" s="81">
        <v>0</v>
      </c>
      <c r="GV7831" s="81">
        <v>0</v>
      </c>
      <c r="GW7831" s="81">
        <v>0</v>
      </c>
      <c r="GX7831" s="81">
        <v>0</v>
      </c>
      <c r="GY7831" s="81">
        <v>0</v>
      </c>
      <c r="GZ7831" s="81">
        <v>0</v>
      </c>
    </row>
    <row r="7832" spans="98:208" x14ac:dyDescent="0.25">
      <c r="CT7832" s="81" t="s">
        <v>155</v>
      </c>
      <c r="CU7832" s="81" t="s">
        <v>511</v>
      </c>
      <c r="CV7832" s="81" t="s">
        <v>451</v>
      </c>
      <c r="CW7832" s="81">
        <v>2023</v>
      </c>
      <c r="CX7832" s="81">
        <v>0</v>
      </c>
      <c r="CY7832" s="81">
        <v>0</v>
      </c>
      <c r="CZ7832" s="81">
        <v>0</v>
      </c>
      <c r="DA7832" s="81">
        <v>0</v>
      </c>
      <c r="DB7832" s="81">
        <v>9129.7460702365315</v>
      </c>
      <c r="DC7832" s="81">
        <v>233.23007680790991</v>
      </c>
      <c r="DD7832" s="81">
        <v>8896.5159934285875</v>
      </c>
      <c r="DE7832" s="81">
        <v>0</v>
      </c>
      <c r="DF7832" s="81">
        <v>2.6002430136056738</v>
      </c>
      <c r="DG7832" s="81">
        <v>2.6002430136056738</v>
      </c>
      <c r="DH7832" s="81">
        <v>2.6002430136056738</v>
      </c>
      <c r="DI7832" s="81">
        <v>2.6002430136056738</v>
      </c>
      <c r="DJ7832" s="81">
        <v>1.616936869182842E-6</v>
      </c>
      <c r="DL7832" s="81">
        <v>0</v>
      </c>
      <c r="DM7832" s="81">
        <v>4.2044287975341162E-6</v>
      </c>
      <c r="DN7832" s="81">
        <v>4.2044287975341162E-6</v>
      </c>
      <c r="DO7832" s="81">
        <v>0</v>
      </c>
      <c r="DP7832" s="81">
        <v>4.2044287975341162E-6</v>
      </c>
      <c r="DQ7832" s="81">
        <v>4.2044287975341162E-6</v>
      </c>
      <c r="DR7832" s="81">
        <v>0</v>
      </c>
      <c r="DS7832" s="81">
        <v>4.2044287975341162E-6</v>
      </c>
      <c r="DT7832" s="81">
        <v>4.2044287975341162E-6</v>
      </c>
      <c r="DU7832" s="81">
        <v>0</v>
      </c>
      <c r="DV7832" s="81">
        <v>4.2044287975341162E-6</v>
      </c>
      <c r="DW7832" s="81">
        <v>4.2044287975341162E-6</v>
      </c>
      <c r="GE7832" s="81" t="s">
        <v>449</v>
      </c>
      <c r="GF7832" s="81" t="s">
        <v>155</v>
      </c>
      <c r="GG7832" s="81" t="s">
        <v>507</v>
      </c>
      <c r="GH7832" s="81" t="s">
        <v>461</v>
      </c>
      <c r="GI7832" s="81">
        <v>2020</v>
      </c>
      <c r="GJ7832" s="81" t="s">
        <v>201</v>
      </c>
      <c r="GK7832" s="81">
        <v>222.2294216278421</v>
      </c>
      <c r="GL7832" s="81">
        <v>557.6</v>
      </c>
      <c r="GM7832" s="81">
        <v>2020</v>
      </c>
      <c r="GN7832" s="81" t="s">
        <v>173</v>
      </c>
      <c r="GO7832" s="81">
        <v>1.1148832299820636E-2</v>
      </c>
      <c r="GP7832" s="81">
        <v>10</v>
      </c>
      <c r="GQ7832" s="81">
        <v>0</v>
      </c>
      <c r="GR7832" s="81" t="s">
        <v>448</v>
      </c>
      <c r="GS7832" s="81">
        <v>1.1148832299820636E-2</v>
      </c>
      <c r="GT7832" s="81">
        <v>2.4775985538149445</v>
      </c>
      <c r="GU7832" s="81">
        <v>0</v>
      </c>
      <c r="GV7832" s="81">
        <v>0</v>
      </c>
      <c r="GW7832" s="81">
        <v>0</v>
      </c>
      <c r="GX7832" s="81">
        <v>0</v>
      </c>
      <c r="GY7832" s="81">
        <v>0</v>
      </c>
      <c r="GZ7832" s="81">
        <v>0</v>
      </c>
    </row>
    <row r="7833" spans="98:208" x14ac:dyDescent="0.25">
      <c r="CT7833" s="81" t="s">
        <v>155</v>
      </c>
      <c r="CU7833" s="81" t="s">
        <v>511</v>
      </c>
      <c r="CV7833" s="81" t="s">
        <v>451</v>
      </c>
      <c r="CW7833" s="81">
        <v>2024</v>
      </c>
      <c r="CX7833" s="81">
        <v>0</v>
      </c>
      <c r="CY7833" s="81">
        <v>0</v>
      </c>
      <c r="CZ7833" s="81">
        <v>0</v>
      </c>
      <c r="DA7833" s="81">
        <v>0</v>
      </c>
      <c r="DB7833" s="81">
        <v>9129.7460702365315</v>
      </c>
      <c r="DC7833" s="81">
        <v>233.23007680790991</v>
      </c>
      <c r="DD7833" s="81">
        <v>8896.5159934285875</v>
      </c>
      <c r="DE7833" s="81">
        <v>0</v>
      </c>
      <c r="DF7833" s="81">
        <v>2.6002430136056738</v>
      </c>
      <c r="DG7833" s="81">
        <v>2.6002430136056738</v>
      </c>
      <c r="DH7833" s="81">
        <v>2.6002430136056738</v>
      </c>
      <c r="DI7833" s="81">
        <v>2.6002430136056738</v>
      </c>
      <c r="DJ7833" s="81">
        <v>1.616936869182842E-6</v>
      </c>
      <c r="DL7833" s="81">
        <v>0</v>
      </c>
      <c r="DM7833" s="81">
        <v>4.2044287975341162E-6</v>
      </c>
      <c r="DN7833" s="81">
        <v>4.2044287975341162E-6</v>
      </c>
      <c r="DO7833" s="81">
        <v>0</v>
      </c>
      <c r="DP7833" s="81">
        <v>4.2044287975341162E-6</v>
      </c>
      <c r="DQ7833" s="81">
        <v>4.2044287975341162E-6</v>
      </c>
      <c r="DR7833" s="81">
        <v>0</v>
      </c>
      <c r="DS7833" s="81">
        <v>4.2044287975341162E-6</v>
      </c>
      <c r="DT7833" s="81">
        <v>4.2044287975341162E-6</v>
      </c>
      <c r="DU7833" s="81">
        <v>0</v>
      </c>
      <c r="DV7833" s="81">
        <v>4.2044287975341162E-6</v>
      </c>
      <c r="DW7833" s="81">
        <v>4.2044287975341162E-6</v>
      </c>
      <c r="GE7833" s="81" t="s">
        <v>449</v>
      </c>
      <c r="GF7833" s="81" t="s">
        <v>155</v>
      </c>
      <c r="GG7833" s="81" t="s">
        <v>507</v>
      </c>
      <c r="GH7833" s="81" t="s">
        <v>451</v>
      </c>
      <c r="GI7833" s="81">
        <v>2020</v>
      </c>
      <c r="GJ7833" s="81" t="s">
        <v>201</v>
      </c>
      <c r="GK7833" s="81">
        <v>222.2294216279156</v>
      </c>
      <c r="GL7833" s="81">
        <v>557.6</v>
      </c>
      <c r="GM7833" s="81">
        <v>2020</v>
      </c>
      <c r="GN7833" s="81" t="s">
        <v>173</v>
      </c>
      <c r="GO7833" s="81">
        <v>1.1148832299820636E-2</v>
      </c>
      <c r="GP7833" s="81">
        <v>10</v>
      </c>
      <c r="GQ7833" s="81">
        <v>0</v>
      </c>
      <c r="GR7833" s="81" t="s">
        <v>448</v>
      </c>
      <c r="GS7833" s="81">
        <v>1.1148832299820636E-2</v>
      </c>
      <c r="GT7833" s="81">
        <v>2.4775985538157639</v>
      </c>
      <c r="GU7833" s="81">
        <v>0</v>
      </c>
      <c r="GV7833" s="81">
        <v>0</v>
      </c>
      <c r="GW7833" s="81">
        <v>0</v>
      </c>
      <c r="GX7833" s="81">
        <v>0</v>
      </c>
      <c r="GY7833" s="81">
        <v>0</v>
      </c>
      <c r="GZ7833" s="81">
        <v>0</v>
      </c>
    </row>
    <row r="7834" spans="98:208" x14ac:dyDescent="0.25">
      <c r="CT7834" s="81" t="s">
        <v>155</v>
      </c>
      <c r="CU7834" s="81" t="s">
        <v>511</v>
      </c>
      <c r="CV7834" s="81" t="s">
        <v>451</v>
      </c>
      <c r="CW7834" s="81">
        <v>2025</v>
      </c>
      <c r="CX7834" s="81">
        <v>0</v>
      </c>
      <c r="CY7834" s="81">
        <v>0</v>
      </c>
      <c r="CZ7834" s="81">
        <v>0</v>
      </c>
      <c r="DA7834" s="81">
        <v>0</v>
      </c>
      <c r="DB7834" s="81">
        <v>9129.7460702365315</v>
      </c>
      <c r="DC7834" s="81">
        <v>233.23007680790991</v>
      </c>
      <c r="DD7834" s="81">
        <v>8896.5159934285875</v>
      </c>
      <c r="DE7834" s="81">
        <v>0</v>
      </c>
      <c r="DF7834" s="81">
        <v>2.6002430136056738</v>
      </c>
      <c r="DG7834" s="81">
        <v>2.6002430136056738</v>
      </c>
      <c r="DH7834" s="81">
        <v>2.6002430136056738</v>
      </c>
      <c r="DI7834" s="81">
        <v>2.6002430136056738</v>
      </c>
      <c r="DJ7834" s="81">
        <v>1.616936869182842E-6</v>
      </c>
      <c r="DL7834" s="81">
        <v>0</v>
      </c>
      <c r="DM7834" s="81">
        <v>4.2044287975341162E-6</v>
      </c>
      <c r="DN7834" s="81">
        <v>4.2044287975341162E-6</v>
      </c>
      <c r="DO7834" s="81">
        <v>0</v>
      </c>
      <c r="DP7834" s="81">
        <v>4.2044287975341162E-6</v>
      </c>
      <c r="DQ7834" s="81">
        <v>4.2044287975341162E-6</v>
      </c>
      <c r="DR7834" s="81">
        <v>0</v>
      </c>
      <c r="DS7834" s="81">
        <v>4.2044287975341162E-6</v>
      </c>
      <c r="DT7834" s="81">
        <v>4.2044287975341162E-6</v>
      </c>
      <c r="DU7834" s="81">
        <v>0</v>
      </c>
      <c r="DV7834" s="81">
        <v>4.2044287975341162E-6</v>
      </c>
      <c r="DW7834" s="81">
        <v>4.2044287975341162E-6</v>
      </c>
      <c r="GE7834" s="81" t="s">
        <v>449</v>
      </c>
      <c r="GF7834" s="81" t="s">
        <v>155</v>
      </c>
      <c r="GG7834" s="81" t="s">
        <v>507</v>
      </c>
      <c r="GH7834" s="81" t="s">
        <v>452</v>
      </c>
      <c r="GI7834" s="81">
        <v>2020</v>
      </c>
      <c r="GJ7834" s="81" t="s">
        <v>201</v>
      </c>
      <c r="GK7834" s="81">
        <v>0.69641821681218308</v>
      </c>
      <c r="GL7834" s="81">
        <v>557.6</v>
      </c>
      <c r="GM7834" s="81">
        <v>2020</v>
      </c>
      <c r="GN7834" s="81" t="s">
        <v>173</v>
      </c>
      <c r="GO7834" s="81">
        <v>1.1148832299820636E-2</v>
      </c>
      <c r="GP7834" s="81">
        <v>10</v>
      </c>
      <c r="GQ7834" s="81">
        <v>0</v>
      </c>
      <c r="GR7834" s="81" t="s">
        <v>448</v>
      </c>
      <c r="GS7834" s="81">
        <v>1.1148832299820636E-2</v>
      </c>
      <c r="GT7834" s="81">
        <v>7.7642499097791574E-3</v>
      </c>
      <c r="GU7834" s="81">
        <v>0</v>
      </c>
      <c r="GV7834" s="81">
        <v>0</v>
      </c>
      <c r="GW7834" s="81">
        <v>0</v>
      </c>
      <c r="GX7834" s="81">
        <v>0</v>
      </c>
      <c r="GY7834" s="81">
        <v>0</v>
      </c>
      <c r="GZ7834" s="81">
        <v>0</v>
      </c>
    </row>
    <row r="7835" spans="98:208" x14ac:dyDescent="0.25">
      <c r="CT7835" s="81" t="s">
        <v>155</v>
      </c>
      <c r="CU7835" s="81" t="s">
        <v>511</v>
      </c>
      <c r="CV7835" s="81" t="s">
        <v>451</v>
      </c>
      <c r="CW7835" s="81">
        <v>2026</v>
      </c>
      <c r="CX7835" s="81">
        <v>0</v>
      </c>
      <c r="CY7835" s="81">
        <v>0</v>
      </c>
      <c r="CZ7835" s="81">
        <v>0</v>
      </c>
      <c r="DA7835" s="81">
        <v>0</v>
      </c>
      <c r="DB7835" s="81">
        <v>9129.7460702365315</v>
      </c>
      <c r="DC7835" s="81">
        <v>233.23007680790991</v>
      </c>
      <c r="DD7835" s="81">
        <v>8896.5159934285875</v>
      </c>
      <c r="DE7835" s="81">
        <v>0</v>
      </c>
      <c r="DF7835" s="81">
        <v>2.6002430136056738</v>
      </c>
      <c r="DG7835" s="81">
        <v>2.6002430136056738</v>
      </c>
      <c r="DH7835" s="81">
        <v>2.6002430136056738</v>
      </c>
      <c r="DI7835" s="81">
        <v>2.6002430136056738</v>
      </c>
      <c r="DJ7835" s="81">
        <v>1.616936869182842E-6</v>
      </c>
      <c r="DL7835" s="81">
        <v>0</v>
      </c>
      <c r="DM7835" s="81">
        <v>4.2044287975341162E-6</v>
      </c>
      <c r="DN7835" s="81">
        <v>4.2044287975341162E-6</v>
      </c>
      <c r="DO7835" s="81">
        <v>0</v>
      </c>
      <c r="DP7835" s="81">
        <v>4.2044287975341162E-6</v>
      </c>
      <c r="DQ7835" s="81">
        <v>4.2044287975341162E-6</v>
      </c>
      <c r="DR7835" s="81">
        <v>0</v>
      </c>
      <c r="DS7835" s="81">
        <v>4.2044287975341162E-6</v>
      </c>
      <c r="DT7835" s="81">
        <v>4.2044287975341162E-6</v>
      </c>
      <c r="DU7835" s="81">
        <v>0</v>
      </c>
      <c r="DV7835" s="81">
        <v>4.2044287975341162E-6</v>
      </c>
      <c r="DW7835" s="81">
        <v>4.2044287975341162E-6</v>
      </c>
      <c r="GE7835" s="81" t="s">
        <v>449</v>
      </c>
      <c r="GF7835" s="81" t="s">
        <v>155</v>
      </c>
      <c r="GG7835" s="81" t="s">
        <v>507</v>
      </c>
      <c r="GH7835" s="81" t="s">
        <v>453</v>
      </c>
      <c r="GI7835" s="81">
        <v>2020</v>
      </c>
      <c r="GJ7835" s="81" t="s">
        <v>201</v>
      </c>
      <c r="GK7835" s="81">
        <v>3.6425060683951183E-2</v>
      </c>
      <c r="GL7835" s="81">
        <v>557.6</v>
      </c>
      <c r="GM7835" s="81">
        <v>2020</v>
      </c>
      <c r="GN7835" s="81" t="s">
        <v>173</v>
      </c>
      <c r="GO7835" s="81">
        <v>1.1148832299820636E-2</v>
      </c>
      <c r="GP7835" s="81">
        <v>10</v>
      </c>
      <c r="GQ7835" s="81">
        <v>0</v>
      </c>
      <c r="GR7835" s="81" t="s">
        <v>448</v>
      </c>
      <c r="GS7835" s="81">
        <v>1.1148832299820636E-2</v>
      </c>
      <c r="GT7835" s="81">
        <v>4.0609689307616168E-4</v>
      </c>
      <c r="GU7835" s="81">
        <v>0</v>
      </c>
      <c r="GV7835" s="81">
        <v>0</v>
      </c>
      <c r="GW7835" s="81">
        <v>0</v>
      </c>
      <c r="GX7835" s="81">
        <v>0</v>
      </c>
      <c r="GY7835" s="81">
        <v>0</v>
      </c>
      <c r="GZ7835" s="81">
        <v>0</v>
      </c>
    </row>
    <row r="7836" spans="98:208" x14ac:dyDescent="0.25">
      <c r="CT7836" s="81" t="s">
        <v>155</v>
      </c>
      <c r="CU7836" s="81" t="s">
        <v>511</v>
      </c>
      <c r="CV7836" s="81" t="s">
        <v>451</v>
      </c>
      <c r="CW7836" s="81">
        <v>2027</v>
      </c>
      <c r="CX7836" s="81">
        <v>0</v>
      </c>
      <c r="CY7836" s="81">
        <v>0</v>
      </c>
      <c r="CZ7836" s="81">
        <v>0</v>
      </c>
      <c r="DA7836" s="81">
        <v>0</v>
      </c>
      <c r="DB7836" s="81">
        <v>9129.7460702365315</v>
      </c>
      <c r="DC7836" s="81">
        <v>233.23007680790991</v>
      </c>
      <c r="DD7836" s="81">
        <v>8896.5159934285875</v>
      </c>
      <c r="DE7836" s="81">
        <v>0</v>
      </c>
      <c r="DF7836" s="81">
        <v>2.6002430136056738</v>
      </c>
      <c r="DG7836" s="81">
        <v>2.6002430136056738</v>
      </c>
      <c r="DH7836" s="81">
        <v>2.6002430136056738</v>
      </c>
      <c r="DI7836" s="81">
        <v>2.6002430136056738</v>
      </c>
      <c r="DJ7836" s="81">
        <v>1.616936869182842E-6</v>
      </c>
      <c r="DL7836" s="81">
        <v>0</v>
      </c>
      <c r="DM7836" s="81">
        <v>4.2044287975341162E-6</v>
      </c>
      <c r="DN7836" s="81">
        <v>4.2044287975341162E-6</v>
      </c>
      <c r="DO7836" s="81">
        <v>0</v>
      </c>
      <c r="DP7836" s="81">
        <v>4.2044287975341162E-6</v>
      </c>
      <c r="DQ7836" s="81">
        <v>4.2044287975341162E-6</v>
      </c>
      <c r="DR7836" s="81">
        <v>0</v>
      </c>
      <c r="DS7836" s="81">
        <v>4.2044287975341162E-6</v>
      </c>
      <c r="DT7836" s="81">
        <v>4.2044287975341162E-6</v>
      </c>
      <c r="DU7836" s="81">
        <v>0</v>
      </c>
      <c r="DV7836" s="81">
        <v>4.2044287975341162E-6</v>
      </c>
      <c r="DW7836" s="81">
        <v>4.2044287975341162E-6</v>
      </c>
      <c r="GE7836" s="81" t="s">
        <v>449</v>
      </c>
      <c r="GF7836" s="81" t="s">
        <v>155</v>
      </c>
      <c r="GG7836" s="81" t="s">
        <v>508</v>
      </c>
      <c r="GH7836" s="81" t="s">
        <v>457</v>
      </c>
      <c r="GI7836" s="81">
        <v>2020</v>
      </c>
      <c r="GJ7836" s="81" t="s">
        <v>201</v>
      </c>
      <c r="GK7836" s="81">
        <v>222.229421627861</v>
      </c>
      <c r="GL7836" s="81">
        <v>376.43</v>
      </c>
      <c r="GM7836" s="81">
        <v>2020</v>
      </c>
      <c r="GN7836" s="81" t="s">
        <v>173</v>
      </c>
      <c r="GO7836" s="81">
        <v>1.1148832299820636E-2</v>
      </c>
      <c r="GP7836" s="81">
        <v>10</v>
      </c>
      <c r="GQ7836" s="81">
        <v>0</v>
      </c>
      <c r="GR7836" s="81" t="s">
        <v>448</v>
      </c>
      <c r="GS7836" s="81">
        <v>1.1148832299820638E-2</v>
      </c>
      <c r="GT7836" s="81">
        <v>2.4775985538151559</v>
      </c>
      <c r="GU7836" s="81">
        <v>0</v>
      </c>
      <c r="GV7836" s="81">
        <v>0</v>
      </c>
      <c r="GW7836" s="81">
        <v>0</v>
      </c>
      <c r="GX7836" s="81">
        <v>0</v>
      </c>
      <c r="GY7836" s="81">
        <v>0</v>
      </c>
      <c r="GZ7836" s="81">
        <v>0</v>
      </c>
    </row>
    <row r="7837" spans="98:208" x14ac:dyDescent="0.25">
      <c r="CT7837" s="81" t="s">
        <v>155</v>
      </c>
      <c r="CU7837" s="81" t="s">
        <v>511</v>
      </c>
      <c r="CV7837" s="81" t="s">
        <v>451</v>
      </c>
      <c r="CW7837" s="81">
        <v>2028</v>
      </c>
      <c r="CX7837" s="81">
        <v>0</v>
      </c>
      <c r="CY7837" s="81">
        <v>0</v>
      </c>
      <c r="CZ7837" s="81">
        <v>0</v>
      </c>
      <c r="DA7837" s="81">
        <v>0</v>
      </c>
      <c r="DB7837" s="81">
        <v>9534.9220877094358</v>
      </c>
      <c r="DC7837" s="81">
        <v>247.27299216491511</v>
      </c>
      <c r="DD7837" s="81">
        <v>9287.6490955444879</v>
      </c>
      <c r="DE7837" s="81">
        <v>0</v>
      </c>
      <c r="DF7837" s="81">
        <v>2.7568051219215008</v>
      </c>
      <c r="DG7837" s="81">
        <v>2.7568051219215008</v>
      </c>
      <c r="DH7837" s="81">
        <v>2.7568051219215008</v>
      </c>
      <c r="DI7837" s="81">
        <v>2.7568051219215008</v>
      </c>
      <c r="DJ7837" s="81">
        <v>1.616936869182842E-6</v>
      </c>
      <c r="DL7837" s="81">
        <v>0</v>
      </c>
      <c r="DM7837" s="81">
        <v>4.4575798427869747E-6</v>
      </c>
      <c r="DN7837" s="81">
        <v>4.4575798427869747E-6</v>
      </c>
      <c r="DO7837" s="81">
        <v>0</v>
      </c>
      <c r="DP7837" s="81">
        <v>4.4575798427869747E-6</v>
      </c>
      <c r="DQ7837" s="81">
        <v>4.4575798427869747E-6</v>
      </c>
      <c r="DR7837" s="81">
        <v>0</v>
      </c>
      <c r="DS7837" s="81">
        <v>4.4575798427869747E-6</v>
      </c>
      <c r="DT7837" s="81">
        <v>4.4575798427869747E-6</v>
      </c>
      <c r="DU7837" s="81">
        <v>0</v>
      </c>
      <c r="DV7837" s="81">
        <v>4.4575798427869747E-6</v>
      </c>
      <c r="DW7837" s="81">
        <v>4.4575798427869747E-6</v>
      </c>
      <c r="GE7837" s="81" t="s">
        <v>449</v>
      </c>
      <c r="GF7837" s="81" t="s">
        <v>155</v>
      </c>
      <c r="GG7837" s="81" t="s">
        <v>508</v>
      </c>
      <c r="GH7837" s="81" t="s">
        <v>458</v>
      </c>
      <c r="GI7837" s="81">
        <v>2020</v>
      </c>
      <c r="GJ7837" s="81" t="s">
        <v>201</v>
      </c>
      <c r="GK7837" s="81">
        <v>222.229421627861</v>
      </c>
      <c r="GL7837" s="81">
        <v>376.43</v>
      </c>
      <c r="GM7837" s="81">
        <v>2020</v>
      </c>
      <c r="GN7837" s="81" t="s">
        <v>173</v>
      </c>
      <c r="GO7837" s="81">
        <v>1.1148832299820636E-2</v>
      </c>
      <c r="GP7837" s="81">
        <v>10</v>
      </c>
      <c r="GQ7837" s="81">
        <v>0</v>
      </c>
      <c r="GR7837" s="81" t="s">
        <v>448</v>
      </c>
      <c r="GS7837" s="81">
        <v>1.1148832299820638E-2</v>
      </c>
      <c r="GT7837" s="81">
        <v>2.4775985538151559</v>
      </c>
      <c r="GU7837" s="81">
        <v>0</v>
      </c>
      <c r="GV7837" s="81">
        <v>0</v>
      </c>
      <c r="GW7837" s="81">
        <v>0</v>
      </c>
      <c r="GX7837" s="81">
        <v>0</v>
      </c>
      <c r="GY7837" s="81">
        <v>0</v>
      </c>
      <c r="GZ7837" s="81">
        <v>0</v>
      </c>
    </row>
    <row r="7838" spans="98:208" x14ac:dyDescent="0.25">
      <c r="CT7838" s="81" t="s">
        <v>155</v>
      </c>
      <c r="CU7838" s="81" t="s">
        <v>511</v>
      </c>
      <c r="CV7838" s="81" t="s">
        <v>451</v>
      </c>
      <c r="CW7838" s="81">
        <v>2029</v>
      </c>
      <c r="CX7838" s="81">
        <v>0</v>
      </c>
      <c r="CY7838" s="81">
        <v>0</v>
      </c>
      <c r="CZ7838" s="81">
        <v>0</v>
      </c>
      <c r="DA7838" s="81">
        <v>0</v>
      </c>
      <c r="DB7838" s="81">
        <v>9534.9220877094358</v>
      </c>
      <c r="DC7838" s="81">
        <v>247.27299216491511</v>
      </c>
      <c r="DD7838" s="81">
        <v>9287.6490955444879</v>
      </c>
      <c r="DE7838" s="81">
        <v>0</v>
      </c>
      <c r="DF7838" s="81">
        <v>2.7568051219215008</v>
      </c>
      <c r="DG7838" s="81">
        <v>2.7568051219215008</v>
      </c>
      <c r="DH7838" s="81">
        <v>2.7568051219215008</v>
      </c>
      <c r="DI7838" s="81">
        <v>2.7568051219215008</v>
      </c>
      <c r="DJ7838" s="81">
        <v>1.616936869182842E-6</v>
      </c>
      <c r="DL7838" s="81">
        <v>0</v>
      </c>
      <c r="DM7838" s="81">
        <v>4.4575798427869747E-6</v>
      </c>
      <c r="DN7838" s="81">
        <v>4.4575798427869747E-6</v>
      </c>
      <c r="DO7838" s="81">
        <v>0</v>
      </c>
      <c r="DP7838" s="81">
        <v>4.4575798427869747E-6</v>
      </c>
      <c r="DQ7838" s="81">
        <v>4.4575798427869747E-6</v>
      </c>
      <c r="DR7838" s="81">
        <v>0</v>
      </c>
      <c r="DS7838" s="81">
        <v>4.4575798427869747E-6</v>
      </c>
      <c r="DT7838" s="81">
        <v>4.4575798427869747E-6</v>
      </c>
      <c r="DU7838" s="81">
        <v>0</v>
      </c>
      <c r="DV7838" s="81">
        <v>4.4575798427869747E-6</v>
      </c>
      <c r="DW7838" s="81">
        <v>4.4575798427869747E-6</v>
      </c>
      <c r="GE7838" s="81" t="s">
        <v>449</v>
      </c>
      <c r="GF7838" s="81" t="s">
        <v>155</v>
      </c>
      <c r="GG7838" s="81" t="s">
        <v>508</v>
      </c>
      <c r="GH7838" s="81" t="s">
        <v>459</v>
      </c>
      <c r="GI7838" s="81">
        <v>2020</v>
      </c>
      <c r="GJ7838" s="81" t="s">
        <v>201</v>
      </c>
      <c r="GK7838" s="81">
        <v>0.69641821681223626</v>
      </c>
      <c r="GL7838" s="81">
        <v>376.43</v>
      </c>
      <c r="GM7838" s="81">
        <v>2020</v>
      </c>
      <c r="GN7838" s="81" t="s">
        <v>173</v>
      </c>
      <c r="GO7838" s="81">
        <v>1.1148832299820636E-2</v>
      </c>
      <c r="GP7838" s="81">
        <v>10</v>
      </c>
      <c r="GQ7838" s="81">
        <v>0</v>
      </c>
      <c r="GR7838" s="81" t="s">
        <v>448</v>
      </c>
      <c r="GS7838" s="81">
        <v>1.1148832299820638E-2</v>
      </c>
      <c r="GT7838" s="81">
        <v>7.7642499097797515E-3</v>
      </c>
      <c r="GU7838" s="81">
        <v>0</v>
      </c>
      <c r="GV7838" s="81">
        <v>0</v>
      </c>
      <c r="GW7838" s="81">
        <v>0</v>
      </c>
      <c r="GX7838" s="81">
        <v>0</v>
      </c>
      <c r="GY7838" s="81">
        <v>0</v>
      </c>
      <c r="GZ7838" s="81">
        <v>0</v>
      </c>
    </row>
    <row r="7839" spans="98:208" x14ac:dyDescent="0.25">
      <c r="CT7839" s="81" t="s">
        <v>155</v>
      </c>
      <c r="CU7839" s="81" t="s">
        <v>511</v>
      </c>
      <c r="CV7839" s="81" t="s">
        <v>451</v>
      </c>
      <c r="CW7839" s="81">
        <v>2030</v>
      </c>
      <c r="CX7839" s="81">
        <v>0</v>
      </c>
      <c r="CY7839" s="81">
        <v>0</v>
      </c>
      <c r="CZ7839" s="81">
        <v>0</v>
      </c>
      <c r="DA7839" s="81">
        <v>0</v>
      </c>
      <c r="DB7839" s="81">
        <v>9534.9220877094358</v>
      </c>
      <c r="DC7839" s="81">
        <v>247.27299216491511</v>
      </c>
      <c r="DD7839" s="81">
        <v>9287.6490955444879</v>
      </c>
      <c r="DE7839" s="81">
        <v>0</v>
      </c>
      <c r="DF7839" s="81">
        <v>0</v>
      </c>
      <c r="DG7839" s="81">
        <v>2.7568051219215008</v>
      </c>
      <c r="DH7839" s="81">
        <v>2.7568051219215008</v>
      </c>
      <c r="DI7839" s="81">
        <v>2.7568051219215008</v>
      </c>
      <c r="DJ7839" s="81">
        <v>1.616936869182842E-6</v>
      </c>
      <c r="DL7839" s="81">
        <v>0</v>
      </c>
      <c r="DM7839" s="81">
        <v>0</v>
      </c>
      <c r="DN7839" s="81">
        <v>0</v>
      </c>
      <c r="DO7839" s="81">
        <v>0</v>
      </c>
      <c r="DP7839" s="81">
        <v>4.4575798427869747E-6</v>
      </c>
      <c r="DQ7839" s="81">
        <v>4.4575798427869747E-6</v>
      </c>
      <c r="DR7839" s="81">
        <v>0</v>
      </c>
      <c r="DS7839" s="81">
        <v>4.4575798427869747E-6</v>
      </c>
      <c r="DT7839" s="81">
        <v>4.4575798427869747E-6</v>
      </c>
      <c r="DU7839" s="81">
        <v>0</v>
      </c>
      <c r="DV7839" s="81">
        <v>4.4575798427869747E-6</v>
      </c>
      <c r="DW7839" s="81">
        <v>4.4575798427869747E-6</v>
      </c>
      <c r="GE7839" s="81" t="s">
        <v>449</v>
      </c>
      <c r="GF7839" s="81" t="s">
        <v>155</v>
      </c>
      <c r="GG7839" s="81" t="s">
        <v>508</v>
      </c>
      <c r="GH7839" s="81" t="s">
        <v>460</v>
      </c>
      <c r="GI7839" s="81">
        <v>2020</v>
      </c>
      <c r="GJ7839" s="81" t="s">
        <v>201</v>
      </c>
      <c r="GK7839" s="81">
        <v>3.6425060683954458E-2</v>
      </c>
      <c r="GL7839" s="81">
        <v>376.43</v>
      </c>
      <c r="GM7839" s="81">
        <v>2020</v>
      </c>
      <c r="GN7839" s="81" t="s">
        <v>173</v>
      </c>
      <c r="GO7839" s="81">
        <v>1.1148832299820636E-2</v>
      </c>
      <c r="GP7839" s="81">
        <v>10</v>
      </c>
      <c r="GQ7839" s="81">
        <v>0</v>
      </c>
      <c r="GR7839" s="81" t="s">
        <v>448</v>
      </c>
      <c r="GS7839" s="81">
        <v>1.1148832299820638E-2</v>
      </c>
      <c r="GT7839" s="81">
        <v>4.0609689307619828E-4</v>
      </c>
      <c r="GU7839" s="81">
        <v>0</v>
      </c>
      <c r="GV7839" s="81">
        <v>0</v>
      </c>
      <c r="GW7839" s="81">
        <v>0</v>
      </c>
      <c r="GX7839" s="81">
        <v>0</v>
      </c>
      <c r="GY7839" s="81">
        <v>0</v>
      </c>
      <c r="GZ7839" s="81">
        <v>0</v>
      </c>
    </row>
    <row r="7840" spans="98:208" x14ac:dyDescent="0.25">
      <c r="CT7840" s="81" t="s">
        <v>155</v>
      </c>
      <c r="CU7840" s="81" t="s">
        <v>511</v>
      </c>
      <c r="CV7840" s="81" t="s">
        <v>451</v>
      </c>
      <c r="CW7840" s="81">
        <v>2031</v>
      </c>
      <c r="CX7840" s="81">
        <v>0</v>
      </c>
      <c r="CY7840" s="81">
        <v>0</v>
      </c>
      <c r="CZ7840" s="81">
        <v>0</v>
      </c>
      <c r="DA7840" s="81">
        <v>0</v>
      </c>
      <c r="DB7840" s="81">
        <v>9534.9220877094358</v>
      </c>
      <c r="DC7840" s="81">
        <v>247.27299216491511</v>
      </c>
      <c r="DD7840" s="81">
        <v>9287.6490955444879</v>
      </c>
      <c r="DE7840" s="81">
        <v>0</v>
      </c>
      <c r="DF7840" s="81">
        <v>0</v>
      </c>
      <c r="DG7840" s="81">
        <v>0</v>
      </c>
      <c r="DH7840" s="81">
        <v>2.7568051219215008</v>
      </c>
      <c r="DI7840" s="81">
        <v>2.7568051219215008</v>
      </c>
      <c r="DJ7840" s="81">
        <v>1.616936869182842E-6</v>
      </c>
      <c r="DL7840" s="81">
        <v>0</v>
      </c>
      <c r="DM7840" s="81">
        <v>0</v>
      </c>
      <c r="DN7840" s="81">
        <v>0</v>
      </c>
      <c r="DO7840" s="81">
        <v>0</v>
      </c>
      <c r="DP7840" s="81">
        <v>0</v>
      </c>
      <c r="DQ7840" s="81">
        <v>0</v>
      </c>
      <c r="DR7840" s="81">
        <v>0</v>
      </c>
      <c r="DS7840" s="81">
        <v>4.4575798427869747E-6</v>
      </c>
      <c r="DT7840" s="81">
        <v>4.4575798427869747E-6</v>
      </c>
      <c r="DU7840" s="81">
        <v>0</v>
      </c>
      <c r="DV7840" s="81">
        <v>4.4575798427869747E-6</v>
      </c>
      <c r="DW7840" s="81">
        <v>4.4575798427869747E-6</v>
      </c>
      <c r="GE7840" s="81" t="s">
        <v>449</v>
      </c>
      <c r="GF7840" s="81" t="s">
        <v>155</v>
      </c>
      <c r="GG7840" s="81" t="s">
        <v>508</v>
      </c>
      <c r="GH7840" s="81" t="s">
        <v>461</v>
      </c>
      <c r="GI7840" s="81">
        <v>2020</v>
      </c>
      <c r="GJ7840" s="81" t="s">
        <v>201</v>
      </c>
      <c r="GK7840" s="81">
        <v>222.22942162783269</v>
      </c>
      <c r="GL7840" s="81">
        <v>376.43</v>
      </c>
      <c r="GM7840" s="81">
        <v>2020</v>
      </c>
      <c r="GN7840" s="81" t="s">
        <v>173</v>
      </c>
      <c r="GO7840" s="81">
        <v>1.1148832299820636E-2</v>
      </c>
      <c r="GP7840" s="81">
        <v>10</v>
      </c>
      <c r="GQ7840" s="81">
        <v>0</v>
      </c>
      <c r="GR7840" s="81" t="s">
        <v>448</v>
      </c>
      <c r="GS7840" s="81">
        <v>1.1148832299820638E-2</v>
      </c>
      <c r="GT7840" s="81">
        <v>2.4775985538148402</v>
      </c>
      <c r="GU7840" s="81">
        <v>0</v>
      </c>
      <c r="GV7840" s="81">
        <v>0</v>
      </c>
      <c r="GW7840" s="81">
        <v>0</v>
      </c>
      <c r="GX7840" s="81">
        <v>0</v>
      </c>
      <c r="GY7840" s="81">
        <v>0</v>
      </c>
      <c r="GZ7840" s="81">
        <v>0</v>
      </c>
    </row>
    <row r="7841" spans="98:208" x14ac:dyDescent="0.25">
      <c r="CT7841" s="81" t="s">
        <v>155</v>
      </c>
      <c r="CU7841" s="81" t="s">
        <v>511</v>
      </c>
      <c r="CV7841" s="81" t="s">
        <v>451</v>
      </c>
      <c r="CW7841" s="81">
        <v>2032</v>
      </c>
      <c r="CX7841" s="81">
        <v>0</v>
      </c>
      <c r="CY7841" s="81">
        <v>0</v>
      </c>
      <c r="CZ7841" s="81">
        <v>0</v>
      </c>
      <c r="DA7841" s="81">
        <v>0</v>
      </c>
      <c r="DB7841" s="81">
        <v>9534.9220877094358</v>
      </c>
      <c r="DC7841" s="81">
        <v>247.27299216491511</v>
      </c>
      <c r="DD7841" s="81">
        <v>9287.6490955444879</v>
      </c>
      <c r="DE7841" s="81">
        <v>0</v>
      </c>
      <c r="DF7841" s="81">
        <v>0</v>
      </c>
      <c r="DG7841" s="81">
        <v>0</v>
      </c>
      <c r="DH7841" s="81">
        <v>0</v>
      </c>
      <c r="DI7841" s="81">
        <v>2.7568051219215008</v>
      </c>
      <c r="DJ7841" s="81">
        <v>1.616936869182842E-6</v>
      </c>
      <c r="DL7841" s="81">
        <v>0</v>
      </c>
      <c r="DM7841" s="81">
        <v>0</v>
      </c>
      <c r="DN7841" s="81">
        <v>0</v>
      </c>
      <c r="DO7841" s="81">
        <v>0</v>
      </c>
      <c r="DP7841" s="81">
        <v>0</v>
      </c>
      <c r="DQ7841" s="81">
        <v>0</v>
      </c>
      <c r="DR7841" s="81">
        <v>0</v>
      </c>
      <c r="DS7841" s="81">
        <v>0</v>
      </c>
      <c r="DT7841" s="81">
        <v>0</v>
      </c>
      <c r="DU7841" s="81">
        <v>0</v>
      </c>
      <c r="DV7841" s="81">
        <v>4.4575798427869747E-6</v>
      </c>
      <c r="DW7841" s="81">
        <v>4.4575798427869747E-6</v>
      </c>
      <c r="GE7841" s="81" t="s">
        <v>449</v>
      </c>
      <c r="GF7841" s="81" t="s">
        <v>155</v>
      </c>
      <c r="GG7841" s="81" t="s">
        <v>508</v>
      </c>
      <c r="GH7841" s="81" t="s">
        <v>451</v>
      </c>
      <c r="GI7841" s="81">
        <v>2020</v>
      </c>
      <c r="GJ7841" s="81" t="s">
        <v>201</v>
      </c>
      <c r="GK7841" s="81">
        <v>222.22942162785739</v>
      </c>
      <c r="GL7841" s="81">
        <v>376.43</v>
      </c>
      <c r="GM7841" s="81">
        <v>2020</v>
      </c>
      <c r="GN7841" s="81" t="s">
        <v>173</v>
      </c>
      <c r="GO7841" s="81">
        <v>1.1148832299820636E-2</v>
      </c>
      <c r="GP7841" s="81">
        <v>10</v>
      </c>
      <c r="GQ7841" s="81">
        <v>0</v>
      </c>
      <c r="GR7841" s="81" t="s">
        <v>448</v>
      </c>
      <c r="GS7841" s="81">
        <v>1.1148832299820638E-2</v>
      </c>
      <c r="GT7841" s="81">
        <v>2.4775985538151155</v>
      </c>
      <c r="GU7841" s="81">
        <v>0</v>
      </c>
      <c r="GV7841" s="81">
        <v>0</v>
      </c>
      <c r="GW7841" s="81">
        <v>0</v>
      </c>
      <c r="GX7841" s="81">
        <v>0</v>
      </c>
      <c r="GY7841" s="81">
        <v>0</v>
      </c>
      <c r="GZ7841" s="81">
        <v>0</v>
      </c>
    </row>
    <row r="7842" spans="98:208" x14ac:dyDescent="0.25">
      <c r="CT7842" s="81" t="s">
        <v>155</v>
      </c>
      <c r="CU7842" s="81" t="s">
        <v>511</v>
      </c>
      <c r="CV7842" s="81" t="s">
        <v>452</v>
      </c>
      <c r="CW7842" s="81">
        <v>2020</v>
      </c>
      <c r="CX7842" s="81">
        <v>0</v>
      </c>
      <c r="CY7842" s="81">
        <v>0</v>
      </c>
      <c r="CZ7842" s="81">
        <v>0</v>
      </c>
      <c r="DA7842" s="81">
        <v>0</v>
      </c>
      <c r="DB7842" s="81">
        <v>5.2405583313015391</v>
      </c>
      <c r="DC7842" s="81">
        <v>0.69641821681223248</v>
      </c>
      <c r="DD7842" s="81">
        <v>2.9419641522810172</v>
      </c>
      <c r="DE7842" s="81">
        <v>1.6021759622082901</v>
      </c>
      <c r="DF7842" s="81">
        <v>7.7642499097797081E-3</v>
      </c>
      <c r="DG7842" s="81">
        <v>0</v>
      </c>
      <c r="DH7842" s="81">
        <v>0</v>
      </c>
      <c r="DI7842" s="81">
        <v>0</v>
      </c>
      <c r="DJ7842" s="81">
        <v>9.7016212320748823E-6</v>
      </c>
      <c r="DL7842" s="81">
        <v>0</v>
      </c>
      <c r="DM7842" s="81">
        <v>7.5325811775854305E-8</v>
      </c>
      <c r="DN7842" s="81">
        <v>7.5325811775854305E-8</v>
      </c>
      <c r="DO7842" s="81">
        <v>0</v>
      </c>
      <c r="DP7842" s="81">
        <v>0</v>
      </c>
      <c r="DQ7842" s="81">
        <v>0</v>
      </c>
      <c r="DR7842" s="81">
        <v>0</v>
      </c>
      <c r="DS7842" s="81">
        <v>0</v>
      </c>
      <c r="DT7842" s="81">
        <v>0</v>
      </c>
      <c r="DU7842" s="81">
        <v>0</v>
      </c>
      <c r="DV7842" s="81">
        <v>0</v>
      </c>
      <c r="DW7842" s="81">
        <v>0</v>
      </c>
      <c r="GE7842" s="81" t="s">
        <v>449</v>
      </c>
      <c r="GF7842" s="81" t="s">
        <v>155</v>
      </c>
      <c r="GG7842" s="81" t="s">
        <v>508</v>
      </c>
      <c r="GH7842" s="81" t="s">
        <v>452</v>
      </c>
      <c r="GI7842" s="81">
        <v>2020</v>
      </c>
      <c r="GJ7842" s="81" t="s">
        <v>201</v>
      </c>
      <c r="GK7842" s="81">
        <v>0.69641821681223903</v>
      </c>
      <c r="GL7842" s="81">
        <v>376.43</v>
      </c>
      <c r="GM7842" s="81">
        <v>2020</v>
      </c>
      <c r="GN7842" s="81" t="s">
        <v>173</v>
      </c>
      <c r="GO7842" s="81">
        <v>1.1148832299820636E-2</v>
      </c>
      <c r="GP7842" s="81">
        <v>10</v>
      </c>
      <c r="GQ7842" s="81">
        <v>0</v>
      </c>
      <c r="GR7842" s="81" t="s">
        <v>448</v>
      </c>
      <c r="GS7842" s="81">
        <v>1.1148832299820638E-2</v>
      </c>
      <c r="GT7842" s="81">
        <v>7.7642499097797827E-3</v>
      </c>
      <c r="GU7842" s="81">
        <v>0</v>
      </c>
      <c r="GV7842" s="81">
        <v>0</v>
      </c>
      <c r="GW7842" s="81">
        <v>0</v>
      </c>
      <c r="GX7842" s="81">
        <v>0</v>
      </c>
      <c r="GY7842" s="81">
        <v>0</v>
      </c>
      <c r="GZ7842" s="81">
        <v>0</v>
      </c>
    </row>
    <row r="7843" spans="98:208" x14ac:dyDescent="0.25">
      <c r="CT7843" s="81" t="s">
        <v>155</v>
      </c>
      <c r="CU7843" s="81" t="s">
        <v>511</v>
      </c>
      <c r="CV7843" s="81" t="s">
        <v>452</v>
      </c>
      <c r="CW7843" s="81">
        <v>2021</v>
      </c>
      <c r="CX7843" s="81">
        <v>0</v>
      </c>
      <c r="CY7843" s="81">
        <v>0</v>
      </c>
      <c r="CZ7843" s="81">
        <v>0</v>
      </c>
      <c r="DA7843" s="81">
        <v>0</v>
      </c>
      <c r="DB7843" s="81">
        <v>5.2405583313015391</v>
      </c>
      <c r="DC7843" s="81">
        <v>0.69641821681223248</v>
      </c>
      <c r="DD7843" s="81">
        <v>2.9419641522810172</v>
      </c>
      <c r="DE7843" s="81">
        <v>1.6021759622082901</v>
      </c>
      <c r="DF7843" s="81">
        <v>7.7642499097797081E-3</v>
      </c>
      <c r="DG7843" s="81">
        <v>7.7642499097797081E-3</v>
      </c>
      <c r="DH7843" s="81">
        <v>0</v>
      </c>
      <c r="DI7843" s="81">
        <v>0</v>
      </c>
      <c r="DJ7843" s="81">
        <v>9.7016212320748823E-6</v>
      </c>
      <c r="DL7843" s="81">
        <v>0</v>
      </c>
      <c r="DM7843" s="81">
        <v>7.5325811775854305E-8</v>
      </c>
      <c r="DN7843" s="81">
        <v>7.5325811775854305E-8</v>
      </c>
      <c r="DO7843" s="81">
        <v>0</v>
      </c>
      <c r="DP7843" s="81">
        <v>7.5325811775854305E-8</v>
      </c>
      <c r="DQ7843" s="81">
        <v>7.5325811775854305E-8</v>
      </c>
      <c r="DR7843" s="81">
        <v>0</v>
      </c>
      <c r="DS7843" s="81">
        <v>0</v>
      </c>
      <c r="DT7843" s="81">
        <v>0</v>
      </c>
      <c r="DU7843" s="81">
        <v>0</v>
      </c>
      <c r="DV7843" s="81">
        <v>0</v>
      </c>
      <c r="DW7843" s="81">
        <v>0</v>
      </c>
      <c r="GE7843" s="81" t="s">
        <v>449</v>
      </c>
      <c r="GF7843" s="81" t="s">
        <v>155</v>
      </c>
      <c r="GG7843" s="81" t="s">
        <v>508</v>
      </c>
      <c r="GH7843" s="81" t="s">
        <v>453</v>
      </c>
      <c r="GI7843" s="81">
        <v>2020</v>
      </c>
      <c r="GJ7843" s="81" t="s">
        <v>201</v>
      </c>
      <c r="GK7843" s="81">
        <v>3.6425060683954492E-2</v>
      </c>
      <c r="GL7843" s="81">
        <v>376.43</v>
      </c>
      <c r="GM7843" s="81">
        <v>2020</v>
      </c>
      <c r="GN7843" s="81" t="s">
        <v>173</v>
      </c>
      <c r="GO7843" s="81">
        <v>1.1148832299820636E-2</v>
      </c>
      <c r="GP7843" s="81">
        <v>10</v>
      </c>
      <c r="GQ7843" s="81">
        <v>0</v>
      </c>
      <c r="GR7843" s="81" t="s">
        <v>448</v>
      </c>
      <c r="GS7843" s="81">
        <v>1.1148832299820638E-2</v>
      </c>
      <c r="GT7843" s="81">
        <v>4.0609689307619866E-4</v>
      </c>
      <c r="GU7843" s="81">
        <v>0</v>
      </c>
      <c r="GV7843" s="81">
        <v>0</v>
      </c>
      <c r="GW7843" s="81">
        <v>0</v>
      </c>
      <c r="GX7843" s="81">
        <v>0</v>
      </c>
      <c r="GY7843" s="81">
        <v>0</v>
      </c>
      <c r="GZ7843" s="81">
        <v>0</v>
      </c>
    </row>
    <row r="7844" spans="98:208" x14ac:dyDescent="0.25">
      <c r="CT7844" s="81" t="s">
        <v>155</v>
      </c>
      <c r="CU7844" s="81" t="s">
        <v>511</v>
      </c>
      <c r="CV7844" s="81" t="s">
        <v>452</v>
      </c>
      <c r="CW7844" s="81">
        <v>2022</v>
      </c>
      <c r="CX7844" s="81">
        <v>0</v>
      </c>
      <c r="CY7844" s="81">
        <v>0</v>
      </c>
      <c r="CZ7844" s="81">
        <v>0</v>
      </c>
      <c r="DA7844" s="81">
        <v>0</v>
      </c>
      <c r="DB7844" s="81">
        <v>5.2405583313015391</v>
      </c>
      <c r="DC7844" s="81">
        <v>0.69641821681223248</v>
      </c>
      <c r="DD7844" s="81">
        <v>2.9419641522810172</v>
      </c>
      <c r="DE7844" s="81">
        <v>1.6021759622082901</v>
      </c>
      <c r="DF7844" s="81">
        <v>7.7642499097797081E-3</v>
      </c>
      <c r="DG7844" s="81">
        <v>7.7642499097797081E-3</v>
      </c>
      <c r="DH7844" s="81">
        <v>7.7642499097797081E-3</v>
      </c>
      <c r="DI7844" s="81">
        <v>0</v>
      </c>
      <c r="DJ7844" s="81">
        <v>9.7016212320748823E-6</v>
      </c>
      <c r="DL7844" s="81">
        <v>0</v>
      </c>
      <c r="DM7844" s="81">
        <v>7.5325811775854305E-8</v>
      </c>
      <c r="DN7844" s="81">
        <v>7.5325811775854305E-8</v>
      </c>
      <c r="DO7844" s="81">
        <v>0</v>
      </c>
      <c r="DP7844" s="81">
        <v>7.5325811775854305E-8</v>
      </c>
      <c r="DQ7844" s="81">
        <v>7.5325811775854305E-8</v>
      </c>
      <c r="DR7844" s="81">
        <v>0</v>
      </c>
      <c r="DS7844" s="81">
        <v>7.5325811775854305E-8</v>
      </c>
      <c r="DT7844" s="81">
        <v>7.5325811775854305E-8</v>
      </c>
      <c r="DU7844" s="81">
        <v>0</v>
      </c>
      <c r="DV7844" s="81">
        <v>0</v>
      </c>
      <c r="DW7844" s="81">
        <v>0</v>
      </c>
      <c r="GE7844" s="81" t="s">
        <v>449</v>
      </c>
      <c r="GF7844" s="81" t="s">
        <v>155</v>
      </c>
      <c r="GG7844" s="81" t="s">
        <v>509</v>
      </c>
      <c r="GH7844" s="81" t="s">
        <v>457</v>
      </c>
      <c r="GI7844" s="81">
        <v>2020</v>
      </c>
      <c r="GJ7844" s="81" t="s">
        <v>201</v>
      </c>
      <c r="GK7844" s="81">
        <v>222.22942162781931</v>
      </c>
      <c r="GL7844" s="81">
        <v>1.27</v>
      </c>
      <c r="GM7844" s="81">
        <v>2020</v>
      </c>
      <c r="GN7844" s="81" t="s">
        <v>173</v>
      </c>
      <c r="GO7844" s="81">
        <v>1.1148832299820636E-2</v>
      </c>
      <c r="GP7844" s="81">
        <v>10</v>
      </c>
      <c r="GQ7844" s="81">
        <v>0</v>
      </c>
      <c r="GR7844" s="81" t="s">
        <v>448</v>
      </c>
      <c r="GS7844" s="81">
        <v>1.1148832299820636E-2</v>
      </c>
      <c r="GT7844" s="81">
        <v>2.4775985538146905</v>
      </c>
      <c r="GU7844" s="81">
        <v>0</v>
      </c>
      <c r="GV7844" s="81">
        <v>0</v>
      </c>
      <c r="GW7844" s="81">
        <v>0</v>
      </c>
      <c r="GX7844" s="81">
        <v>0</v>
      </c>
      <c r="GY7844" s="81">
        <v>0</v>
      </c>
      <c r="GZ7844" s="81">
        <v>0</v>
      </c>
    </row>
    <row r="7845" spans="98:208" x14ac:dyDescent="0.25">
      <c r="CT7845" s="81" t="s">
        <v>155</v>
      </c>
      <c r="CU7845" s="81" t="s">
        <v>511</v>
      </c>
      <c r="CV7845" s="81" t="s">
        <v>452</v>
      </c>
      <c r="CW7845" s="81">
        <v>2023</v>
      </c>
      <c r="CX7845" s="81">
        <v>0</v>
      </c>
      <c r="CY7845" s="81">
        <v>0</v>
      </c>
      <c r="CZ7845" s="81">
        <v>0</v>
      </c>
      <c r="DA7845" s="81">
        <v>0</v>
      </c>
      <c r="DB7845" s="81">
        <v>5.4750346070077649</v>
      </c>
      <c r="DC7845" s="81">
        <v>0.71896016785821382</v>
      </c>
      <c r="DD7845" s="81">
        <v>3.0714971986151038</v>
      </c>
      <c r="DE7845" s="81">
        <v>1.6845772405344479</v>
      </c>
      <c r="DF7845" s="81">
        <v>8.0155663417021197E-3</v>
      </c>
      <c r="DG7845" s="81">
        <v>8.0155663417021197E-3</v>
      </c>
      <c r="DH7845" s="81">
        <v>8.0155663417021197E-3</v>
      </c>
      <c r="DI7845" s="81">
        <v>8.0155663417021197E-3</v>
      </c>
      <c r="DJ7845" s="81">
        <v>9.7016212320748823E-6</v>
      </c>
      <c r="DL7845" s="81">
        <v>0</v>
      </c>
      <c r="DM7845" s="81">
        <v>7.7763988607762078E-8</v>
      </c>
      <c r="DN7845" s="81">
        <v>7.7763988607762078E-8</v>
      </c>
      <c r="DO7845" s="81">
        <v>0</v>
      </c>
      <c r="DP7845" s="81">
        <v>7.7763988607762078E-8</v>
      </c>
      <c r="DQ7845" s="81">
        <v>7.7763988607762078E-8</v>
      </c>
      <c r="DR7845" s="81">
        <v>0</v>
      </c>
      <c r="DS7845" s="81">
        <v>7.7763988607762078E-8</v>
      </c>
      <c r="DT7845" s="81">
        <v>7.7763988607762078E-8</v>
      </c>
      <c r="DU7845" s="81">
        <v>0</v>
      </c>
      <c r="DV7845" s="81">
        <v>7.7763988607762078E-8</v>
      </c>
      <c r="DW7845" s="81">
        <v>7.7763988607762078E-8</v>
      </c>
      <c r="GE7845" s="81" t="s">
        <v>449</v>
      </c>
      <c r="GF7845" s="81" t="s">
        <v>155</v>
      </c>
      <c r="GG7845" s="81" t="s">
        <v>509</v>
      </c>
      <c r="GH7845" s="81" t="s">
        <v>458</v>
      </c>
      <c r="GI7845" s="81">
        <v>2020</v>
      </c>
      <c r="GJ7845" s="81" t="s">
        <v>201</v>
      </c>
      <c r="GK7845" s="81">
        <v>222.22942162781931</v>
      </c>
      <c r="GL7845" s="81">
        <v>1.27</v>
      </c>
      <c r="GM7845" s="81">
        <v>2020</v>
      </c>
      <c r="GN7845" s="81" t="s">
        <v>173</v>
      </c>
      <c r="GO7845" s="81">
        <v>1.1148832299820636E-2</v>
      </c>
      <c r="GP7845" s="81">
        <v>10</v>
      </c>
      <c r="GQ7845" s="81">
        <v>0</v>
      </c>
      <c r="GR7845" s="81" t="s">
        <v>448</v>
      </c>
      <c r="GS7845" s="81">
        <v>1.1148832299820636E-2</v>
      </c>
      <c r="GT7845" s="81">
        <v>2.4775985538146905</v>
      </c>
      <c r="GU7845" s="81">
        <v>0</v>
      </c>
      <c r="GV7845" s="81">
        <v>0</v>
      </c>
      <c r="GW7845" s="81">
        <v>0</v>
      </c>
      <c r="GX7845" s="81">
        <v>0</v>
      </c>
      <c r="GY7845" s="81">
        <v>0</v>
      </c>
      <c r="GZ7845" s="81">
        <v>0</v>
      </c>
    </row>
    <row r="7846" spans="98:208" x14ac:dyDescent="0.25">
      <c r="CT7846" s="81" t="s">
        <v>155</v>
      </c>
      <c r="CU7846" s="81" t="s">
        <v>511</v>
      </c>
      <c r="CV7846" s="81" t="s">
        <v>452</v>
      </c>
      <c r="CW7846" s="81">
        <v>2024</v>
      </c>
      <c r="CX7846" s="81">
        <v>0</v>
      </c>
      <c r="CY7846" s="81">
        <v>0</v>
      </c>
      <c r="CZ7846" s="81">
        <v>0</v>
      </c>
      <c r="DA7846" s="81">
        <v>0</v>
      </c>
      <c r="DB7846" s="81">
        <v>5.4750346070077649</v>
      </c>
      <c r="DC7846" s="81">
        <v>0.71896016785821382</v>
      </c>
      <c r="DD7846" s="81">
        <v>3.0714971986151038</v>
      </c>
      <c r="DE7846" s="81">
        <v>1.6845772405344479</v>
      </c>
      <c r="DF7846" s="81">
        <v>8.0155663417021197E-3</v>
      </c>
      <c r="DG7846" s="81">
        <v>8.0155663417021197E-3</v>
      </c>
      <c r="DH7846" s="81">
        <v>8.0155663417021197E-3</v>
      </c>
      <c r="DI7846" s="81">
        <v>8.0155663417021197E-3</v>
      </c>
      <c r="DJ7846" s="81">
        <v>9.7016212320748823E-6</v>
      </c>
      <c r="DL7846" s="81">
        <v>0</v>
      </c>
      <c r="DM7846" s="81">
        <v>7.7763988607762078E-8</v>
      </c>
      <c r="DN7846" s="81">
        <v>7.7763988607762078E-8</v>
      </c>
      <c r="DO7846" s="81">
        <v>0</v>
      </c>
      <c r="DP7846" s="81">
        <v>7.7763988607762078E-8</v>
      </c>
      <c r="DQ7846" s="81">
        <v>7.7763988607762078E-8</v>
      </c>
      <c r="DR7846" s="81">
        <v>0</v>
      </c>
      <c r="DS7846" s="81">
        <v>7.7763988607762078E-8</v>
      </c>
      <c r="DT7846" s="81">
        <v>7.7763988607762078E-8</v>
      </c>
      <c r="DU7846" s="81">
        <v>0</v>
      </c>
      <c r="DV7846" s="81">
        <v>7.7763988607762078E-8</v>
      </c>
      <c r="DW7846" s="81">
        <v>7.7763988607762078E-8</v>
      </c>
      <c r="GE7846" s="81" t="s">
        <v>449</v>
      </c>
      <c r="GF7846" s="81" t="s">
        <v>155</v>
      </c>
      <c r="GG7846" s="81" t="s">
        <v>509</v>
      </c>
      <c r="GH7846" s="81" t="s">
        <v>459</v>
      </c>
      <c r="GI7846" s="81">
        <v>2020</v>
      </c>
      <c r="GJ7846" s="81" t="s">
        <v>201</v>
      </c>
      <c r="GK7846" s="81">
        <v>0.69641821681223259</v>
      </c>
      <c r="GL7846" s="81">
        <v>1.27</v>
      </c>
      <c r="GM7846" s="81">
        <v>2020</v>
      </c>
      <c r="GN7846" s="81" t="s">
        <v>173</v>
      </c>
      <c r="GO7846" s="81">
        <v>1.1148832299820636E-2</v>
      </c>
      <c r="GP7846" s="81">
        <v>10</v>
      </c>
      <c r="GQ7846" s="81">
        <v>0</v>
      </c>
      <c r="GR7846" s="81" t="s">
        <v>448</v>
      </c>
      <c r="GS7846" s="81">
        <v>1.1148832299820636E-2</v>
      </c>
      <c r="GT7846" s="81">
        <v>7.7642499097797099E-3</v>
      </c>
      <c r="GU7846" s="81">
        <v>0</v>
      </c>
      <c r="GV7846" s="81">
        <v>0</v>
      </c>
      <c r="GW7846" s="81">
        <v>0</v>
      </c>
      <c r="GX7846" s="81">
        <v>0</v>
      </c>
      <c r="GY7846" s="81">
        <v>0</v>
      </c>
      <c r="GZ7846" s="81">
        <v>0</v>
      </c>
    </row>
    <row r="7847" spans="98:208" x14ac:dyDescent="0.25">
      <c r="CT7847" s="81" t="s">
        <v>155</v>
      </c>
      <c r="CU7847" s="81" t="s">
        <v>511</v>
      </c>
      <c r="CV7847" s="81" t="s">
        <v>452</v>
      </c>
      <c r="CW7847" s="81">
        <v>2025</v>
      </c>
      <c r="CX7847" s="81">
        <v>0</v>
      </c>
      <c r="CY7847" s="81">
        <v>0</v>
      </c>
      <c r="CZ7847" s="81">
        <v>0</v>
      </c>
      <c r="DA7847" s="81">
        <v>0</v>
      </c>
      <c r="DB7847" s="81">
        <v>5.4750346070077649</v>
      </c>
      <c r="DC7847" s="81">
        <v>0.71896016785821382</v>
      </c>
      <c r="DD7847" s="81">
        <v>3.0714971986151038</v>
      </c>
      <c r="DE7847" s="81">
        <v>1.6845772405344479</v>
      </c>
      <c r="DF7847" s="81">
        <v>8.0155663417021197E-3</v>
      </c>
      <c r="DG7847" s="81">
        <v>8.0155663417021197E-3</v>
      </c>
      <c r="DH7847" s="81">
        <v>8.0155663417021197E-3</v>
      </c>
      <c r="DI7847" s="81">
        <v>8.0155663417021197E-3</v>
      </c>
      <c r="DJ7847" s="81">
        <v>9.7016212320748823E-6</v>
      </c>
      <c r="DL7847" s="81">
        <v>0</v>
      </c>
      <c r="DM7847" s="81">
        <v>7.7763988607762078E-8</v>
      </c>
      <c r="DN7847" s="81">
        <v>7.7763988607762078E-8</v>
      </c>
      <c r="DO7847" s="81">
        <v>0</v>
      </c>
      <c r="DP7847" s="81">
        <v>7.7763988607762078E-8</v>
      </c>
      <c r="DQ7847" s="81">
        <v>7.7763988607762078E-8</v>
      </c>
      <c r="DR7847" s="81">
        <v>0</v>
      </c>
      <c r="DS7847" s="81">
        <v>7.7763988607762078E-8</v>
      </c>
      <c r="DT7847" s="81">
        <v>7.7763988607762078E-8</v>
      </c>
      <c r="DU7847" s="81">
        <v>0</v>
      </c>
      <c r="DV7847" s="81">
        <v>7.7763988607762078E-8</v>
      </c>
      <c r="DW7847" s="81">
        <v>7.7763988607762078E-8</v>
      </c>
      <c r="GE7847" s="81" t="s">
        <v>449</v>
      </c>
      <c r="GF7847" s="81" t="s">
        <v>155</v>
      </c>
      <c r="GG7847" s="81" t="s">
        <v>509</v>
      </c>
      <c r="GH7847" s="81" t="s">
        <v>460</v>
      </c>
      <c r="GI7847" s="81">
        <v>2020</v>
      </c>
      <c r="GJ7847" s="81" t="s">
        <v>201</v>
      </c>
      <c r="GK7847" s="81">
        <v>3.6425060683947907E-2</v>
      </c>
      <c r="GL7847" s="81">
        <v>1.27</v>
      </c>
      <c r="GM7847" s="81">
        <v>2020</v>
      </c>
      <c r="GN7847" s="81" t="s">
        <v>173</v>
      </c>
      <c r="GO7847" s="81">
        <v>1.1148832299820636E-2</v>
      </c>
      <c r="GP7847" s="81">
        <v>10</v>
      </c>
      <c r="GQ7847" s="81">
        <v>0</v>
      </c>
      <c r="GR7847" s="81" t="s">
        <v>448</v>
      </c>
      <c r="GS7847" s="81">
        <v>1.1148832299820636E-2</v>
      </c>
      <c r="GT7847" s="81">
        <v>4.060968930761252E-4</v>
      </c>
      <c r="GU7847" s="81">
        <v>0</v>
      </c>
      <c r="GV7847" s="81">
        <v>0</v>
      </c>
      <c r="GW7847" s="81">
        <v>0</v>
      </c>
      <c r="GX7847" s="81">
        <v>0</v>
      </c>
      <c r="GY7847" s="81">
        <v>0</v>
      </c>
      <c r="GZ7847" s="81">
        <v>0</v>
      </c>
    </row>
    <row r="7848" spans="98:208" x14ac:dyDescent="0.25">
      <c r="CT7848" s="81" t="s">
        <v>155</v>
      </c>
      <c r="CU7848" s="81" t="s">
        <v>511</v>
      </c>
      <c r="CV7848" s="81" t="s">
        <v>452</v>
      </c>
      <c r="CW7848" s="81">
        <v>2026</v>
      </c>
      <c r="CX7848" s="81">
        <v>0</v>
      </c>
      <c r="CY7848" s="81">
        <v>0</v>
      </c>
      <c r="CZ7848" s="81">
        <v>0</v>
      </c>
      <c r="DA7848" s="81">
        <v>0</v>
      </c>
      <c r="DB7848" s="81">
        <v>5.4750346070077649</v>
      </c>
      <c r="DC7848" s="81">
        <v>0.71896016785821382</v>
      </c>
      <c r="DD7848" s="81">
        <v>3.0714971986151038</v>
      </c>
      <c r="DE7848" s="81">
        <v>1.6845772405344479</v>
      </c>
      <c r="DF7848" s="81">
        <v>8.0155663417021197E-3</v>
      </c>
      <c r="DG7848" s="81">
        <v>8.0155663417021197E-3</v>
      </c>
      <c r="DH7848" s="81">
        <v>8.0155663417021197E-3</v>
      </c>
      <c r="DI7848" s="81">
        <v>8.0155663417021197E-3</v>
      </c>
      <c r="DJ7848" s="81">
        <v>9.7016212320748823E-6</v>
      </c>
      <c r="DL7848" s="81">
        <v>0</v>
      </c>
      <c r="DM7848" s="81">
        <v>7.7763988607762078E-8</v>
      </c>
      <c r="DN7848" s="81">
        <v>7.7763988607762078E-8</v>
      </c>
      <c r="DO7848" s="81">
        <v>0</v>
      </c>
      <c r="DP7848" s="81">
        <v>7.7763988607762078E-8</v>
      </c>
      <c r="DQ7848" s="81">
        <v>7.7763988607762078E-8</v>
      </c>
      <c r="DR7848" s="81">
        <v>0</v>
      </c>
      <c r="DS7848" s="81">
        <v>7.7763988607762078E-8</v>
      </c>
      <c r="DT7848" s="81">
        <v>7.7763988607762078E-8</v>
      </c>
      <c r="DU7848" s="81">
        <v>0</v>
      </c>
      <c r="DV7848" s="81">
        <v>7.7763988607762078E-8</v>
      </c>
      <c r="DW7848" s="81">
        <v>7.7763988607762078E-8</v>
      </c>
      <c r="GE7848" s="81" t="s">
        <v>449</v>
      </c>
      <c r="GF7848" s="81" t="s">
        <v>155</v>
      </c>
      <c r="GG7848" s="81" t="s">
        <v>509</v>
      </c>
      <c r="GH7848" s="81" t="s">
        <v>461</v>
      </c>
      <c r="GI7848" s="81">
        <v>2020</v>
      </c>
      <c r="GJ7848" s="81" t="s">
        <v>201</v>
      </c>
      <c r="GK7848" s="81">
        <v>222.2294216278236</v>
      </c>
      <c r="GL7848" s="81">
        <v>1.27</v>
      </c>
      <c r="GM7848" s="81">
        <v>2020</v>
      </c>
      <c r="GN7848" s="81" t="s">
        <v>173</v>
      </c>
      <c r="GO7848" s="81">
        <v>1.1148832299820636E-2</v>
      </c>
      <c r="GP7848" s="81">
        <v>10</v>
      </c>
      <c r="GQ7848" s="81">
        <v>0</v>
      </c>
      <c r="GR7848" s="81" t="s">
        <v>448</v>
      </c>
      <c r="GS7848" s="81">
        <v>1.1148832299820636E-2</v>
      </c>
      <c r="GT7848" s="81">
        <v>2.4775985538147385</v>
      </c>
      <c r="GU7848" s="81">
        <v>0</v>
      </c>
      <c r="GV7848" s="81">
        <v>0</v>
      </c>
      <c r="GW7848" s="81">
        <v>0</v>
      </c>
      <c r="GX7848" s="81">
        <v>0</v>
      </c>
      <c r="GY7848" s="81">
        <v>0</v>
      </c>
      <c r="GZ7848" s="81">
        <v>0</v>
      </c>
    </row>
    <row r="7849" spans="98:208" x14ac:dyDescent="0.25">
      <c r="CT7849" s="81" t="s">
        <v>155</v>
      </c>
      <c r="CU7849" s="81" t="s">
        <v>511</v>
      </c>
      <c r="CV7849" s="81" t="s">
        <v>452</v>
      </c>
      <c r="CW7849" s="81">
        <v>2027</v>
      </c>
      <c r="CX7849" s="81">
        <v>0</v>
      </c>
      <c r="CY7849" s="81">
        <v>0</v>
      </c>
      <c r="CZ7849" s="81">
        <v>0</v>
      </c>
      <c r="DA7849" s="81">
        <v>0</v>
      </c>
      <c r="DB7849" s="81">
        <v>5.4750346070077649</v>
      </c>
      <c r="DC7849" s="81">
        <v>0.71896016785821382</v>
      </c>
      <c r="DD7849" s="81">
        <v>3.0714971986151038</v>
      </c>
      <c r="DE7849" s="81">
        <v>1.6845772405344479</v>
      </c>
      <c r="DF7849" s="81">
        <v>8.0155663417021197E-3</v>
      </c>
      <c r="DG7849" s="81">
        <v>8.0155663417021197E-3</v>
      </c>
      <c r="DH7849" s="81">
        <v>8.0155663417021197E-3</v>
      </c>
      <c r="DI7849" s="81">
        <v>8.0155663417021197E-3</v>
      </c>
      <c r="DJ7849" s="81">
        <v>9.7016212320748823E-6</v>
      </c>
      <c r="DL7849" s="81">
        <v>0</v>
      </c>
      <c r="DM7849" s="81">
        <v>7.7763988607762078E-8</v>
      </c>
      <c r="DN7849" s="81">
        <v>7.7763988607762078E-8</v>
      </c>
      <c r="DO7849" s="81">
        <v>0</v>
      </c>
      <c r="DP7849" s="81">
        <v>7.7763988607762078E-8</v>
      </c>
      <c r="DQ7849" s="81">
        <v>7.7763988607762078E-8</v>
      </c>
      <c r="DR7849" s="81">
        <v>0</v>
      </c>
      <c r="DS7849" s="81">
        <v>7.7763988607762078E-8</v>
      </c>
      <c r="DT7849" s="81">
        <v>7.7763988607762078E-8</v>
      </c>
      <c r="DU7849" s="81">
        <v>0</v>
      </c>
      <c r="DV7849" s="81">
        <v>7.7763988607762078E-8</v>
      </c>
      <c r="DW7849" s="81">
        <v>7.7763988607762078E-8</v>
      </c>
      <c r="GE7849" s="81" t="s">
        <v>449</v>
      </c>
      <c r="GF7849" s="81" t="s">
        <v>155</v>
      </c>
      <c r="GG7849" s="81" t="s">
        <v>509</v>
      </c>
      <c r="GH7849" s="81" t="s">
        <v>451</v>
      </c>
      <c r="GI7849" s="81">
        <v>2020</v>
      </c>
      <c r="GJ7849" s="81" t="s">
        <v>201</v>
      </c>
      <c r="GK7849" s="81">
        <v>222.22942162782351</v>
      </c>
      <c r="GL7849" s="81">
        <v>1.27</v>
      </c>
      <c r="GM7849" s="81">
        <v>2020</v>
      </c>
      <c r="GN7849" s="81" t="s">
        <v>173</v>
      </c>
      <c r="GO7849" s="81">
        <v>1.1148832299820636E-2</v>
      </c>
      <c r="GP7849" s="81">
        <v>10</v>
      </c>
      <c r="GQ7849" s="81">
        <v>0</v>
      </c>
      <c r="GR7849" s="81" t="s">
        <v>448</v>
      </c>
      <c r="GS7849" s="81">
        <v>1.1148832299820636E-2</v>
      </c>
      <c r="GT7849" s="81">
        <v>2.4775985538147376</v>
      </c>
      <c r="GU7849" s="81">
        <v>0</v>
      </c>
      <c r="GV7849" s="81">
        <v>0</v>
      </c>
      <c r="GW7849" s="81">
        <v>0</v>
      </c>
      <c r="GX7849" s="81">
        <v>0</v>
      </c>
      <c r="GY7849" s="81">
        <v>0</v>
      </c>
      <c r="GZ7849" s="81">
        <v>0</v>
      </c>
    </row>
    <row r="7850" spans="98:208" x14ac:dyDescent="0.25">
      <c r="CT7850" s="81" t="s">
        <v>155</v>
      </c>
      <c r="CU7850" s="81" t="s">
        <v>511</v>
      </c>
      <c r="CV7850" s="81" t="s">
        <v>452</v>
      </c>
      <c r="CW7850" s="81">
        <v>2028</v>
      </c>
      <c r="CX7850" s="81">
        <v>0</v>
      </c>
      <c r="CY7850" s="81">
        <v>0</v>
      </c>
      <c r="CZ7850" s="81">
        <v>0</v>
      </c>
      <c r="DA7850" s="81">
        <v>0</v>
      </c>
      <c r="DB7850" s="81">
        <v>5.7770153400733371</v>
      </c>
      <c r="DC7850" s="81">
        <v>0.74733835430388973</v>
      </c>
      <c r="DD7850" s="81">
        <v>3.2379513401017221</v>
      </c>
      <c r="DE7850" s="81">
        <v>1.7917256456728441</v>
      </c>
      <c r="DF7850" s="81">
        <v>8.3319499833580044E-3</v>
      </c>
      <c r="DG7850" s="81">
        <v>8.3319499833580044E-3</v>
      </c>
      <c r="DH7850" s="81">
        <v>8.3319499833580044E-3</v>
      </c>
      <c r="DI7850" s="81">
        <v>8.3319499833580044E-3</v>
      </c>
      <c r="DJ7850" s="81">
        <v>9.7016212320748823E-6</v>
      </c>
      <c r="DL7850" s="81">
        <v>0</v>
      </c>
      <c r="DM7850" s="81">
        <v>8.0833422863131975E-8</v>
      </c>
      <c r="DN7850" s="81">
        <v>8.0833422863131975E-8</v>
      </c>
      <c r="DO7850" s="81">
        <v>0</v>
      </c>
      <c r="DP7850" s="81">
        <v>8.0833422863131975E-8</v>
      </c>
      <c r="DQ7850" s="81">
        <v>8.0833422863131975E-8</v>
      </c>
      <c r="DR7850" s="81">
        <v>0</v>
      </c>
      <c r="DS7850" s="81">
        <v>8.0833422863131975E-8</v>
      </c>
      <c r="DT7850" s="81">
        <v>8.0833422863131975E-8</v>
      </c>
      <c r="DU7850" s="81">
        <v>0</v>
      </c>
      <c r="DV7850" s="81">
        <v>8.0833422863131975E-8</v>
      </c>
      <c r="DW7850" s="81">
        <v>8.0833422863131975E-8</v>
      </c>
      <c r="GE7850" s="81" t="s">
        <v>449</v>
      </c>
      <c r="GF7850" s="81" t="s">
        <v>155</v>
      </c>
      <c r="GG7850" s="81" t="s">
        <v>509</v>
      </c>
      <c r="GH7850" s="81" t="s">
        <v>452</v>
      </c>
      <c r="GI7850" s="81">
        <v>2020</v>
      </c>
      <c r="GJ7850" s="81" t="s">
        <v>201</v>
      </c>
      <c r="GK7850" s="81">
        <v>0.69641821681223259</v>
      </c>
      <c r="GL7850" s="81">
        <v>1.27</v>
      </c>
      <c r="GM7850" s="81">
        <v>2020</v>
      </c>
      <c r="GN7850" s="81" t="s">
        <v>173</v>
      </c>
      <c r="GO7850" s="81">
        <v>1.1148832299820636E-2</v>
      </c>
      <c r="GP7850" s="81">
        <v>10</v>
      </c>
      <c r="GQ7850" s="81">
        <v>0</v>
      </c>
      <c r="GR7850" s="81" t="s">
        <v>448</v>
      </c>
      <c r="GS7850" s="81">
        <v>1.1148832299820636E-2</v>
      </c>
      <c r="GT7850" s="81">
        <v>7.7642499097797099E-3</v>
      </c>
      <c r="GU7850" s="81">
        <v>0</v>
      </c>
      <c r="GV7850" s="81">
        <v>0</v>
      </c>
      <c r="GW7850" s="81">
        <v>0</v>
      </c>
      <c r="GX7850" s="81">
        <v>0</v>
      </c>
      <c r="GY7850" s="81">
        <v>0</v>
      </c>
      <c r="GZ7850" s="81">
        <v>0</v>
      </c>
    </row>
    <row r="7851" spans="98:208" x14ac:dyDescent="0.25">
      <c r="CT7851" s="81" t="s">
        <v>155</v>
      </c>
      <c r="CU7851" s="81" t="s">
        <v>511</v>
      </c>
      <c r="CV7851" s="81" t="s">
        <v>452</v>
      </c>
      <c r="CW7851" s="81">
        <v>2029</v>
      </c>
      <c r="CX7851" s="81">
        <v>0</v>
      </c>
      <c r="CY7851" s="81">
        <v>0</v>
      </c>
      <c r="CZ7851" s="81">
        <v>0</v>
      </c>
      <c r="DA7851" s="81">
        <v>0</v>
      </c>
      <c r="DB7851" s="81">
        <v>5.7770153400733371</v>
      </c>
      <c r="DC7851" s="81">
        <v>0.74733835430388973</v>
      </c>
      <c r="DD7851" s="81">
        <v>3.2379513401017221</v>
      </c>
      <c r="DE7851" s="81">
        <v>1.7917256456728441</v>
      </c>
      <c r="DF7851" s="81">
        <v>8.3319499833580044E-3</v>
      </c>
      <c r="DG7851" s="81">
        <v>8.3319499833580044E-3</v>
      </c>
      <c r="DH7851" s="81">
        <v>8.3319499833580044E-3</v>
      </c>
      <c r="DI7851" s="81">
        <v>8.3319499833580044E-3</v>
      </c>
      <c r="DJ7851" s="81">
        <v>9.7016212320748823E-6</v>
      </c>
      <c r="DL7851" s="81">
        <v>0</v>
      </c>
      <c r="DM7851" s="81">
        <v>8.0833422863131975E-8</v>
      </c>
      <c r="DN7851" s="81">
        <v>8.0833422863131975E-8</v>
      </c>
      <c r="DO7851" s="81">
        <v>0</v>
      </c>
      <c r="DP7851" s="81">
        <v>8.0833422863131975E-8</v>
      </c>
      <c r="DQ7851" s="81">
        <v>8.0833422863131975E-8</v>
      </c>
      <c r="DR7851" s="81">
        <v>0</v>
      </c>
      <c r="DS7851" s="81">
        <v>8.0833422863131975E-8</v>
      </c>
      <c r="DT7851" s="81">
        <v>8.0833422863131975E-8</v>
      </c>
      <c r="DU7851" s="81">
        <v>0</v>
      </c>
      <c r="DV7851" s="81">
        <v>8.0833422863131975E-8</v>
      </c>
      <c r="DW7851" s="81">
        <v>8.0833422863131975E-8</v>
      </c>
      <c r="GE7851" s="81" t="s">
        <v>449</v>
      </c>
      <c r="GF7851" s="81" t="s">
        <v>155</v>
      </c>
      <c r="GG7851" s="81" t="s">
        <v>509</v>
      </c>
      <c r="GH7851" s="81" t="s">
        <v>453</v>
      </c>
      <c r="GI7851" s="81">
        <v>2020</v>
      </c>
      <c r="GJ7851" s="81" t="s">
        <v>201</v>
      </c>
      <c r="GK7851" s="81">
        <v>3.6425060683975767E-2</v>
      </c>
      <c r="GL7851" s="81">
        <v>1.27</v>
      </c>
      <c r="GM7851" s="81">
        <v>2020</v>
      </c>
      <c r="GN7851" s="81" t="s">
        <v>173</v>
      </c>
      <c r="GO7851" s="81">
        <v>1.1148832299820636E-2</v>
      </c>
      <c r="GP7851" s="81">
        <v>10</v>
      </c>
      <c r="GQ7851" s="81">
        <v>0</v>
      </c>
      <c r="GR7851" s="81" t="s">
        <v>448</v>
      </c>
      <c r="GS7851" s="81">
        <v>1.1148832299820636E-2</v>
      </c>
      <c r="GT7851" s="81">
        <v>4.0609689307643577E-4</v>
      </c>
      <c r="GU7851" s="81">
        <v>0</v>
      </c>
      <c r="GV7851" s="81">
        <v>0</v>
      </c>
      <c r="GW7851" s="81">
        <v>0</v>
      </c>
      <c r="GX7851" s="81">
        <v>0</v>
      </c>
      <c r="GY7851" s="81">
        <v>0</v>
      </c>
      <c r="GZ7851" s="81">
        <v>0</v>
      </c>
    </row>
    <row r="7852" spans="98:208" x14ac:dyDescent="0.25">
      <c r="CT7852" s="81" t="s">
        <v>155</v>
      </c>
      <c r="CU7852" s="81" t="s">
        <v>511</v>
      </c>
      <c r="CV7852" s="81" t="s">
        <v>452</v>
      </c>
      <c r="CW7852" s="81">
        <v>2030</v>
      </c>
      <c r="CX7852" s="81">
        <v>0</v>
      </c>
      <c r="CY7852" s="81">
        <v>0</v>
      </c>
      <c r="CZ7852" s="81">
        <v>0</v>
      </c>
      <c r="DA7852" s="81">
        <v>0</v>
      </c>
      <c r="DB7852" s="81">
        <v>5.7770153400733371</v>
      </c>
      <c r="DC7852" s="81">
        <v>0.74733835430388973</v>
      </c>
      <c r="DD7852" s="81">
        <v>3.2379513401017221</v>
      </c>
      <c r="DE7852" s="81">
        <v>1.7917256456728441</v>
      </c>
      <c r="DF7852" s="81">
        <v>0</v>
      </c>
      <c r="DG7852" s="81">
        <v>8.3319499833580044E-3</v>
      </c>
      <c r="DH7852" s="81">
        <v>8.3319499833580044E-3</v>
      </c>
      <c r="DI7852" s="81">
        <v>8.3319499833580044E-3</v>
      </c>
      <c r="DJ7852" s="81">
        <v>9.7016212320748823E-6</v>
      </c>
      <c r="DL7852" s="81">
        <v>0</v>
      </c>
      <c r="DM7852" s="81">
        <v>0</v>
      </c>
      <c r="DN7852" s="81">
        <v>0</v>
      </c>
      <c r="DO7852" s="81">
        <v>0</v>
      </c>
      <c r="DP7852" s="81">
        <v>8.0833422863131975E-8</v>
      </c>
      <c r="DQ7852" s="81">
        <v>8.0833422863131975E-8</v>
      </c>
      <c r="DR7852" s="81">
        <v>0</v>
      </c>
      <c r="DS7852" s="81">
        <v>8.0833422863131975E-8</v>
      </c>
      <c r="DT7852" s="81">
        <v>8.0833422863131975E-8</v>
      </c>
      <c r="DU7852" s="81">
        <v>0</v>
      </c>
      <c r="DV7852" s="81">
        <v>8.0833422863131975E-8</v>
      </c>
      <c r="DW7852" s="81">
        <v>8.0833422863131975E-8</v>
      </c>
      <c r="GE7852" s="81" t="s">
        <v>449</v>
      </c>
      <c r="GF7852" s="81" t="s">
        <v>155</v>
      </c>
      <c r="GG7852" s="81" t="s">
        <v>510</v>
      </c>
      <c r="GH7852" s="81" t="s">
        <v>457</v>
      </c>
      <c r="GI7852" s="81">
        <v>2020</v>
      </c>
      <c r="GJ7852" s="81" t="s">
        <v>201</v>
      </c>
      <c r="GK7852" s="81">
        <v>222.22942162773791</v>
      </c>
      <c r="GL7852" s="81">
        <v>3.1</v>
      </c>
      <c r="GM7852" s="81">
        <v>2020</v>
      </c>
      <c r="GN7852" s="81" t="s">
        <v>173</v>
      </c>
      <c r="GO7852" s="81">
        <v>1.1148832299820636E-2</v>
      </c>
      <c r="GP7852" s="81">
        <v>10</v>
      </c>
      <c r="GQ7852" s="81">
        <v>0</v>
      </c>
      <c r="GR7852" s="81" t="s">
        <v>448</v>
      </c>
      <c r="GS7852" s="81">
        <v>1.1148832299820636E-2</v>
      </c>
      <c r="GT7852" s="81">
        <v>2.4775985538137832</v>
      </c>
      <c r="GU7852" s="81">
        <v>0</v>
      </c>
      <c r="GV7852" s="81">
        <v>0</v>
      </c>
      <c r="GW7852" s="81">
        <v>0</v>
      </c>
      <c r="GX7852" s="81">
        <v>0</v>
      </c>
      <c r="GY7852" s="81">
        <v>0</v>
      </c>
      <c r="GZ7852" s="81">
        <v>0</v>
      </c>
    </row>
    <row r="7853" spans="98:208" x14ac:dyDescent="0.25">
      <c r="CT7853" s="81" t="s">
        <v>155</v>
      </c>
      <c r="CU7853" s="81" t="s">
        <v>511</v>
      </c>
      <c r="CV7853" s="81" t="s">
        <v>452</v>
      </c>
      <c r="CW7853" s="81">
        <v>2031</v>
      </c>
      <c r="CX7853" s="81">
        <v>0</v>
      </c>
      <c r="CY7853" s="81">
        <v>0</v>
      </c>
      <c r="CZ7853" s="81">
        <v>0</v>
      </c>
      <c r="DA7853" s="81">
        <v>0</v>
      </c>
      <c r="DB7853" s="81">
        <v>5.7770153400733371</v>
      </c>
      <c r="DC7853" s="81">
        <v>0.74733835430388973</v>
      </c>
      <c r="DD7853" s="81">
        <v>3.2379513401017221</v>
      </c>
      <c r="DE7853" s="81">
        <v>1.7917256456728441</v>
      </c>
      <c r="DF7853" s="81">
        <v>0</v>
      </c>
      <c r="DG7853" s="81">
        <v>0</v>
      </c>
      <c r="DH7853" s="81">
        <v>8.3319499833580044E-3</v>
      </c>
      <c r="DI7853" s="81">
        <v>8.3319499833580044E-3</v>
      </c>
      <c r="DJ7853" s="81">
        <v>9.7016212320748823E-6</v>
      </c>
      <c r="DL7853" s="81">
        <v>0</v>
      </c>
      <c r="DM7853" s="81">
        <v>0</v>
      </c>
      <c r="DN7853" s="81">
        <v>0</v>
      </c>
      <c r="DO7853" s="81">
        <v>0</v>
      </c>
      <c r="DP7853" s="81">
        <v>0</v>
      </c>
      <c r="DQ7853" s="81">
        <v>0</v>
      </c>
      <c r="DR7853" s="81">
        <v>0</v>
      </c>
      <c r="DS7853" s="81">
        <v>8.0833422863131975E-8</v>
      </c>
      <c r="DT7853" s="81">
        <v>8.0833422863131975E-8</v>
      </c>
      <c r="DU7853" s="81">
        <v>0</v>
      </c>
      <c r="DV7853" s="81">
        <v>8.0833422863131975E-8</v>
      </c>
      <c r="DW7853" s="81">
        <v>8.0833422863131975E-8</v>
      </c>
      <c r="GE7853" s="81" t="s">
        <v>449</v>
      </c>
      <c r="GF7853" s="81" t="s">
        <v>155</v>
      </c>
      <c r="GG7853" s="81" t="s">
        <v>510</v>
      </c>
      <c r="GH7853" s="81" t="s">
        <v>458</v>
      </c>
      <c r="GI7853" s="81">
        <v>2020</v>
      </c>
      <c r="GJ7853" s="81" t="s">
        <v>201</v>
      </c>
      <c r="GK7853" s="81">
        <v>222.22942162773791</v>
      </c>
      <c r="GL7853" s="81">
        <v>3.1</v>
      </c>
      <c r="GM7853" s="81">
        <v>2020</v>
      </c>
      <c r="GN7853" s="81" t="s">
        <v>173</v>
      </c>
      <c r="GO7853" s="81">
        <v>1.1148832299820636E-2</v>
      </c>
      <c r="GP7853" s="81">
        <v>10</v>
      </c>
      <c r="GQ7853" s="81">
        <v>0</v>
      </c>
      <c r="GR7853" s="81" t="s">
        <v>448</v>
      </c>
      <c r="GS7853" s="81">
        <v>1.1148832299820636E-2</v>
      </c>
      <c r="GT7853" s="81">
        <v>2.4775985538137832</v>
      </c>
      <c r="GU7853" s="81">
        <v>0</v>
      </c>
      <c r="GV7853" s="81">
        <v>0</v>
      </c>
      <c r="GW7853" s="81">
        <v>0</v>
      </c>
      <c r="GX7853" s="81">
        <v>0</v>
      </c>
      <c r="GY7853" s="81">
        <v>0</v>
      </c>
      <c r="GZ7853" s="81">
        <v>0</v>
      </c>
    </row>
    <row r="7854" spans="98:208" x14ac:dyDescent="0.25">
      <c r="CT7854" s="81" t="s">
        <v>155</v>
      </c>
      <c r="CU7854" s="81" t="s">
        <v>511</v>
      </c>
      <c r="CV7854" s="81" t="s">
        <v>452</v>
      </c>
      <c r="CW7854" s="81">
        <v>2032</v>
      </c>
      <c r="CX7854" s="81">
        <v>0</v>
      </c>
      <c r="CY7854" s="81">
        <v>0</v>
      </c>
      <c r="CZ7854" s="81">
        <v>0</v>
      </c>
      <c r="DA7854" s="81">
        <v>0</v>
      </c>
      <c r="DB7854" s="81">
        <v>5.7770153400733371</v>
      </c>
      <c r="DC7854" s="81">
        <v>0.74733835430388973</v>
      </c>
      <c r="DD7854" s="81">
        <v>3.2379513401017221</v>
      </c>
      <c r="DE7854" s="81">
        <v>1.7917256456728441</v>
      </c>
      <c r="DF7854" s="81">
        <v>0</v>
      </c>
      <c r="DG7854" s="81">
        <v>0</v>
      </c>
      <c r="DH7854" s="81">
        <v>0</v>
      </c>
      <c r="DI7854" s="81">
        <v>8.3319499833580044E-3</v>
      </c>
      <c r="DJ7854" s="81">
        <v>9.7016212320748823E-6</v>
      </c>
      <c r="DL7854" s="81">
        <v>0</v>
      </c>
      <c r="DM7854" s="81">
        <v>0</v>
      </c>
      <c r="DN7854" s="81">
        <v>0</v>
      </c>
      <c r="DO7854" s="81">
        <v>0</v>
      </c>
      <c r="DP7854" s="81">
        <v>0</v>
      </c>
      <c r="DQ7854" s="81">
        <v>0</v>
      </c>
      <c r="DR7854" s="81">
        <v>0</v>
      </c>
      <c r="DS7854" s="81">
        <v>0</v>
      </c>
      <c r="DT7854" s="81">
        <v>0</v>
      </c>
      <c r="DU7854" s="81">
        <v>0</v>
      </c>
      <c r="DV7854" s="81">
        <v>8.0833422863131975E-8</v>
      </c>
      <c r="DW7854" s="81">
        <v>8.0833422863131975E-8</v>
      </c>
      <c r="GE7854" s="81" t="s">
        <v>449</v>
      </c>
      <c r="GF7854" s="81" t="s">
        <v>155</v>
      </c>
      <c r="GG7854" s="81" t="s">
        <v>510</v>
      </c>
      <c r="GH7854" s="81" t="s">
        <v>459</v>
      </c>
      <c r="GI7854" s="81">
        <v>2020</v>
      </c>
      <c r="GJ7854" s="81" t="s">
        <v>201</v>
      </c>
      <c r="GK7854" s="81">
        <v>0.69641821681223248</v>
      </c>
      <c r="GL7854" s="81">
        <v>3.1</v>
      </c>
      <c r="GM7854" s="81">
        <v>2020</v>
      </c>
      <c r="GN7854" s="81" t="s">
        <v>173</v>
      </c>
      <c r="GO7854" s="81">
        <v>1.1148832299820636E-2</v>
      </c>
      <c r="GP7854" s="81">
        <v>10</v>
      </c>
      <c r="GQ7854" s="81">
        <v>0</v>
      </c>
      <c r="GR7854" s="81" t="s">
        <v>448</v>
      </c>
      <c r="GS7854" s="81">
        <v>1.1148832299820636E-2</v>
      </c>
      <c r="GT7854" s="81">
        <v>7.7642499097797081E-3</v>
      </c>
      <c r="GU7854" s="81">
        <v>0</v>
      </c>
      <c r="GV7854" s="81">
        <v>0</v>
      </c>
      <c r="GW7854" s="81">
        <v>0</v>
      </c>
      <c r="GX7854" s="81">
        <v>0</v>
      </c>
      <c r="GY7854" s="81">
        <v>0</v>
      </c>
      <c r="GZ7854" s="81">
        <v>0</v>
      </c>
    </row>
    <row r="7855" spans="98:208" x14ac:dyDescent="0.25">
      <c r="CT7855" s="81" t="s">
        <v>155</v>
      </c>
      <c r="CU7855" s="81" t="s">
        <v>511</v>
      </c>
      <c r="CV7855" s="81" t="s">
        <v>453</v>
      </c>
      <c r="CW7855" s="81">
        <v>2020</v>
      </c>
      <c r="CX7855" s="81">
        <v>0</v>
      </c>
      <c r="CY7855" s="81">
        <v>0</v>
      </c>
      <c r="CZ7855" s="81">
        <v>0</v>
      </c>
      <c r="DA7855" s="81">
        <v>0</v>
      </c>
      <c r="DB7855" s="81">
        <v>7.7900575334980474E-2</v>
      </c>
      <c r="DC7855" s="81">
        <v>3.6425060683969453E-2</v>
      </c>
      <c r="DD7855" s="81">
        <v>1.5808724525439161E-3</v>
      </c>
      <c r="DE7855" s="81">
        <v>3.9894642198467112E-2</v>
      </c>
      <c r="DF7855" s="81">
        <v>4.0609689307636541E-4</v>
      </c>
      <c r="DG7855" s="81">
        <v>0</v>
      </c>
      <c r="DH7855" s="81">
        <v>0</v>
      </c>
      <c r="DI7855" s="81">
        <v>0</v>
      </c>
      <c r="DJ7855" s="81">
        <v>1.3330746198144441E-4</v>
      </c>
      <c r="DL7855" s="81">
        <v>0</v>
      </c>
      <c r="DM7855" s="81">
        <v>5.4135746134560277E-8</v>
      </c>
      <c r="DN7855" s="81">
        <v>5.4135746134560277E-8</v>
      </c>
      <c r="DO7855" s="81">
        <v>0</v>
      </c>
      <c r="DP7855" s="81">
        <v>0</v>
      </c>
      <c r="DQ7855" s="81">
        <v>0</v>
      </c>
      <c r="DR7855" s="81">
        <v>0</v>
      </c>
      <c r="DS7855" s="81">
        <v>0</v>
      </c>
      <c r="DT7855" s="81">
        <v>0</v>
      </c>
      <c r="DU7855" s="81">
        <v>0</v>
      </c>
      <c r="DV7855" s="81">
        <v>0</v>
      </c>
      <c r="DW7855" s="81">
        <v>0</v>
      </c>
      <c r="GE7855" s="81" t="s">
        <v>449</v>
      </c>
      <c r="GF7855" s="81" t="s">
        <v>155</v>
      </c>
      <c r="GG7855" s="81" t="s">
        <v>510</v>
      </c>
      <c r="GH7855" s="81" t="s">
        <v>460</v>
      </c>
      <c r="GI7855" s="81">
        <v>2020</v>
      </c>
      <c r="GJ7855" s="81" t="s">
        <v>201</v>
      </c>
      <c r="GK7855" s="81">
        <v>3.6425060683955179E-2</v>
      </c>
      <c r="GL7855" s="81">
        <v>3.1</v>
      </c>
      <c r="GM7855" s="81">
        <v>2020</v>
      </c>
      <c r="GN7855" s="81" t="s">
        <v>173</v>
      </c>
      <c r="GO7855" s="81">
        <v>1.1148832299820636E-2</v>
      </c>
      <c r="GP7855" s="81">
        <v>10</v>
      </c>
      <c r="GQ7855" s="81">
        <v>0</v>
      </c>
      <c r="GR7855" s="81" t="s">
        <v>448</v>
      </c>
      <c r="GS7855" s="81">
        <v>1.1148832299820636E-2</v>
      </c>
      <c r="GT7855" s="81">
        <v>4.0609689307620625E-4</v>
      </c>
      <c r="GU7855" s="81">
        <v>0</v>
      </c>
      <c r="GV7855" s="81">
        <v>0</v>
      </c>
      <c r="GW7855" s="81">
        <v>0</v>
      </c>
      <c r="GX7855" s="81">
        <v>0</v>
      </c>
      <c r="GY7855" s="81">
        <v>0</v>
      </c>
      <c r="GZ7855" s="81">
        <v>0</v>
      </c>
    </row>
    <row r="7856" spans="98:208" x14ac:dyDescent="0.25">
      <c r="CT7856" s="81" t="s">
        <v>155</v>
      </c>
      <c r="CU7856" s="81" t="s">
        <v>511</v>
      </c>
      <c r="CV7856" s="81" t="s">
        <v>453</v>
      </c>
      <c r="CW7856" s="81">
        <v>2021</v>
      </c>
      <c r="CX7856" s="81">
        <v>0</v>
      </c>
      <c r="CY7856" s="81">
        <v>0</v>
      </c>
      <c r="CZ7856" s="81">
        <v>0</v>
      </c>
      <c r="DA7856" s="81">
        <v>0</v>
      </c>
      <c r="DB7856" s="81">
        <v>7.7900575334980474E-2</v>
      </c>
      <c r="DC7856" s="81">
        <v>3.6425060683969453E-2</v>
      </c>
      <c r="DD7856" s="81">
        <v>1.5808724525439161E-3</v>
      </c>
      <c r="DE7856" s="81">
        <v>3.9894642198467112E-2</v>
      </c>
      <c r="DF7856" s="81">
        <v>4.0609689307636541E-4</v>
      </c>
      <c r="DG7856" s="81">
        <v>4.0609689307636541E-4</v>
      </c>
      <c r="DH7856" s="81">
        <v>0</v>
      </c>
      <c r="DI7856" s="81">
        <v>0</v>
      </c>
      <c r="DJ7856" s="81">
        <v>1.3330746198144441E-4</v>
      </c>
      <c r="DL7856" s="81">
        <v>0</v>
      </c>
      <c r="DM7856" s="81">
        <v>5.4135746134560277E-8</v>
      </c>
      <c r="DN7856" s="81">
        <v>5.4135746134560277E-8</v>
      </c>
      <c r="DO7856" s="81">
        <v>0</v>
      </c>
      <c r="DP7856" s="81">
        <v>5.4135746134560277E-8</v>
      </c>
      <c r="DQ7856" s="81">
        <v>5.4135746134560277E-8</v>
      </c>
      <c r="DR7856" s="81">
        <v>0</v>
      </c>
      <c r="DS7856" s="81">
        <v>0</v>
      </c>
      <c r="DT7856" s="81">
        <v>0</v>
      </c>
      <c r="DU7856" s="81">
        <v>0</v>
      </c>
      <c r="DV7856" s="81">
        <v>0</v>
      </c>
      <c r="DW7856" s="81">
        <v>0</v>
      </c>
      <c r="GE7856" s="81" t="s">
        <v>449</v>
      </c>
      <c r="GF7856" s="81" t="s">
        <v>155</v>
      </c>
      <c r="GG7856" s="81" t="s">
        <v>510</v>
      </c>
      <c r="GH7856" s="81" t="s">
        <v>461</v>
      </c>
      <c r="GI7856" s="81">
        <v>2020</v>
      </c>
      <c r="GJ7856" s="81" t="s">
        <v>201</v>
      </c>
      <c r="GK7856" s="81">
        <v>222.2294216278153</v>
      </c>
      <c r="GL7856" s="81">
        <v>3.1</v>
      </c>
      <c r="GM7856" s="81">
        <v>2020</v>
      </c>
      <c r="GN7856" s="81" t="s">
        <v>173</v>
      </c>
      <c r="GO7856" s="81">
        <v>1.1148832299820636E-2</v>
      </c>
      <c r="GP7856" s="81">
        <v>10</v>
      </c>
      <c r="GQ7856" s="81">
        <v>0</v>
      </c>
      <c r="GR7856" s="81" t="s">
        <v>448</v>
      </c>
      <c r="GS7856" s="81">
        <v>1.1148832299820636E-2</v>
      </c>
      <c r="GT7856" s="81">
        <v>2.4775985538146457</v>
      </c>
      <c r="GU7856" s="81">
        <v>0</v>
      </c>
      <c r="GV7856" s="81">
        <v>0</v>
      </c>
      <c r="GW7856" s="81">
        <v>0</v>
      </c>
      <c r="GX7856" s="81">
        <v>0</v>
      </c>
      <c r="GY7856" s="81">
        <v>0</v>
      </c>
      <c r="GZ7856" s="81">
        <v>0</v>
      </c>
    </row>
    <row r="7857" spans="98:208" x14ac:dyDescent="0.25">
      <c r="CT7857" s="81" t="s">
        <v>155</v>
      </c>
      <c r="CU7857" s="81" t="s">
        <v>511</v>
      </c>
      <c r="CV7857" s="81" t="s">
        <v>453</v>
      </c>
      <c r="CW7857" s="81">
        <v>2022</v>
      </c>
      <c r="CX7857" s="81">
        <v>0</v>
      </c>
      <c r="CY7857" s="81">
        <v>0</v>
      </c>
      <c r="CZ7857" s="81">
        <v>0</v>
      </c>
      <c r="DA7857" s="81">
        <v>0</v>
      </c>
      <c r="DB7857" s="81">
        <v>7.7900575334980474E-2</v>
      </c>
      <c r="DC7857" s="81">
        <v>3.6425060683969453E-2</v>
      </c>
      <c r="DD7857" s="81">
        <v>1.5808724525439161E-3</v>
      </c>
      <c r="DE7857" s="81">
        <v>3.9894642198467112E-2</v>
      </c>
      <c r="DF7857" s="81">
        <v>4.0609689307636541E-4</v>
      </c>
      <c r="DG7857" s="81">
        <v>4.0609689307636541E-4</v>
      </c>
      <c r="DH7857" s="81">
        <v>4.0609689307636541E-4</v>
      </c>
      <c r="DI7857" s="81">
        <v>0</v>
      </c>
      <c r="DJ7857" s="81">
        <v>1.3330746198144441E-4</v>
      </c>
      <c r="DL7857" s="81">
        <v>0</v>
      </c>
      <c r="DM7857" s="81">
        <v>5.4135746134560277E-8</v>
      </c>
      <c r="DN7857" s="81">
        <v>5.4135746134560277E-8</v>
      </c>
      <c r="DO7857" s="81">
        <v>0</v>
      </c>
      <c r="DP7857" s="81">
        <v>5.4135746134560277E-8</v>
      </c>
      <c r="DQ7857" s="81">
        <v>5.4135746134560277E-8</v>
      </c>
      <c r="DR7857" s="81">
        <v>0</v>
      </c>
      <c r="DS7857" s="81">
        <v>5.4135746134560277E-8</v>
      </c>
      <c r="DT7857" s="81">
        <v>5.4135746134560277E-8</v>
      </c>
      <c r="DU7857" s="81">
        <v>0</v>
      </c>
      <c r="DV7857" s="81">
        <v>0</v>
      </c>
      <c r="DW7857" s="81">
        <v>0</v>
      </c>
      <c r="GE7857" s="81" t="s">
        <v>449</v>
      </c>
      <c r="GF7857" s="81" t="s">
        <v>155</v>
      </c>
      <c r="GG7857" s="81" t="s">
        <v>510</v>
      </c>
      <c r="GH7857" s="81" t="s">
        <v>451</v>
      </c>
      <c r="GI7857" s="81">
        <v>2020</v>
      </c>
      <c r="GJ7857" s="81" t="s">
        <v>201</v>
      </c>
      <c r="GK7857" s="81">
        <v>222.2294216277846</v>
      </c>
      <c r="GL7857" s="81">
        <v>3.1</v>
      </c>
      <c r="GM7857" s="81">
        <v>2020</v>
      </c>
      <c r="GN7857" s="81" t="s">
        <v>173</v>
      </c>
      <c r="GO7857" s="81">
        <v>1.1148832299820636E-2</v>
      </c>
      <c r="GP7857" s="81">
        <v>10</v>
      </c>
      <c r="GQ7857" s="81">
        <v>0</v>
      </c>
      <c r="GR7857" s="81" t="s">
        <v>448</v>
      </c>
      <c r="GS7857" s="81">
        <v>1.1148832299820636E-2</v>
      </c>
      <c r="GT7857" s="81">
        <v>2.4775985538143037</v>
      </c>
      <c r="GU7857" s="81">
        <v>0</v>
      </c>
      <c r="GV7857" s="81">
        <v>0</v>
      </c>
      <c r="GW7857" s="81">
        <v>0</v>
      </c>
      <c r="GX7857" s="81">
        <v>0</v>
      </c>
      <c r="GY7857" s="81">
        <v>0</v>
      </c>
      <c r="GZ7857" s="81">
        <v>0</v>
      </c>
    </row>
    <row r="7858" spans="98:208" x14ac:dyDescent="0.25">
      <c r="CT7858" s="81" t="s">
        <v>155</v>
      </c>
      <c r="CU7858" s="81" t="s">
        <v>511</v>
      </c>
      <c r="CV7858" s="81" t="s">
        <v>453</v>
      </c>
      <c r="CW7858" s="81">
        <v>2023</v>
      </c>
      <c r="CX7858" s="81">
        <v>0</v>
      </c>
      <c r="CY7858" s="81">
        <v>0</v>
      </c>
      <c r="CZ7858" s="81">
        <v>0</v>
      </c>
      <c r="DA7858" s="81">
        <v>0</v>
      </c>
      <c r="DB7858" s="81">
        <v>8.0408269037010233E-2</v>
      </c>
      <c r="DC7858" s="81">
        <v>3.7590224611406181E-2</v>
      </c>
      <c r="DD7858" s="81">
        <v>1.6314334115694121E-3</v>
      </c>
      <c r="DE7858" s="81">
        <v>4.1186611014034633E-2</v>
      </c>
      <c r="DF7858" s="81">
        <v>4.1908711030515786E-4</v>
      </c>
      <c r="DG7858" s="81">
        <v>4.1908711030515786E-4</v>
      </c>
      <c r="DH7858" s="81">
        <v>4.1908711030515786E-4</v>
      </c>
      <c r="DI7858" s="81">
        <v>4.1908711030515786E-4</v>
      </c>
      <c r="DJ7858" s="81">
        <v>1.3330746198144441E-4</v>
      </c>
      <c r="DL7858" s="81">
        <v>0</v>
      </c>
      <c r="DM7858" s="81">
        <v>5.5867439023918229E-8</v>
      </c>
      <c r="DN7858" s="81">
        <v>5.5867439023918229E-8</v>
      </c>
      <c r="DO7858" s="81">
        <v>0</v>
      </c>
      <c r="DP7858" s="81">
        <v>5.5867439023918229E-8</v>
      </c>
      <c r="DQ7858" s="81">
        <v>5.5867439023918229E-8</v>
      </c>
      <c r="DR7858" s="81">
        <v>0</v>
      </c>
      <c r="DS7858" s="81">
        <v>5.5867439023918229E-8</v>
      </c>
      <c r="DT7858" s="81">
        <v>5.5867439023918229E-8</v>
      </c>
      <c r="DU7858" s="81">
        <v>0</v>
      </c>
      <c r="DV7858" s="81">
        <v>5.5867439023918229E-8</v>
      </c>
      <c r="DW7858" s="81">
        <v>5.5867439023918229E-8</v>
      </c>
      <c r="GE7858" s="81" t="s">
        <v>449</v>
      </c>
      <c r="GF7858" s="81" t="s">
        <v>155</v>
      </c>
      <c r="GG7858" s="81" t="s">
        <v>510</v>
      </c>
      <c r="GH7858" s="81" t="s">
        <v>452</v>
      </c>
      <c r="GI7858" s="81">
        <v>2020</v>
      </c>
      <c r="GJ7858" s="81" t="s">
        <v>201</v>
      </c>
      <c r="GK7858" s="81">
        <v>0.69641821681223237</v>
      </c>
      <c r="GL7858" s="81">
        <v>3.1</v>
      </c>
      <c r="GM7858" s="81">
        <v>2020</v>
      </c>
      <c r="GN7858" s="81" t="s">
        <v>173</v>
      </c>
      <c r="GO7858" s="81">
        <v>1.1148832299820636E-2</v>
      </c>
      <c r="GP7858" s="81">
        <v>10</v>
      </c>
      <c r="GQ7858" s="81">
        <v>0</v>
      </c>
      <c r="GR7858" s="81" t="s">
        <v>448</v>
      </c>
      <c r="GS7858" s="81">
        <v>1.1148832299820636E-2</v>
      </c>
      <c r="GT7858" s="81">
        <v>7.7642499097797073E-3</v>
      </c>
      <c r="GU7858" s="81">
        <v>0</v>
      </c>
      <c r="GV7858" s="81">
        <v>0</v>
      </c>
      <c r="GW7858" s="81">
        <v>0</v>
      </c>
      <c r="GX7858" s="81">
        <v>0</v>
      </c>
      <c r="GY7858" s="81">
        <v>0</v>
      </c>
      <c r="GZ7858" s="81">
        <v>0</v>
      </c>
    </row>
    <row r="7859" spans="98:208" x14ac:dyDescent="0.25">
      <c r="CT7859" s="81" t="s">
        <v>155</v>
      </c>
      <c r="CU7859" s="81" t="s">
        <v>511</v>
      </c>
      <c r="CV7859" s="81" t="s">
        <v>453</v>
      </c>
      <c r="CW7859" s="81">
        <v>2024</v>
      </c>
      <c r="CX7859" s="81">
        <v>0</v>
      </c>
      <c r="CY7859" s="81">
        <v>0</v>
      </c>
      <c r="CZ7859" s="81">
        <v>0</v>
      </c>
      <c r="DA7859" s="81">
        <v>0</v>
      </c>
      <c r="DB7859" s="81">
        <v>8.0408269037010233E-2</v>
      </c>
      <c r="DC7859" s="81">
        <v>3.7590224611406181E-2</v>
      </c>
      <c r="DD7859" s="81">
        <v>1.6314334115694121E-3</v>
      </c>
      <c r="DE7859" s="81">
        <v>4.1186611014034633E-2</v>
      </c>
      <c r="DF7859" s="81">
        <v>4.1908711030515786E-4</v>
      </c>
      <c r="DG7859" s="81">
        <v>4.1908711030515786E-4</v>
      </c>
      <c r="DH7859" s="81">
        <v>4.1908711030515786E-4</v>
      </c>
      <c r="DI7859" s="81">
        <v>4.1908711030515786E-4</v>
      </c>
      <c r="DJ7859" s="81">
        <v>1.3330746198144441E-4</v>
      </c>
      <c r="DL7859" s="81">
        <v>0</v>
      </c>
      <c r="DM7859" s="81">
        <v>5.5867439023918229E-8</v>
      </c>
      <c r="DN7859" s="81">
        <v>5.5867439023918229E-8</v>
      </c>
      <c r="DO7859" s="81">
        <v>0</v>
      </c>
      <c r="DP7859" s="81">
        <v>5.5867439023918229E-8</v>
      </c>
      <c r="DQ7859" s="81">
        <v>5.5867439023918229E-8</v>
      </c>
      <c r="DR7859" s="81">
        <v>0</v>
      </c>
      <c r="DS7859" s="81">
        <v>5.5867439023918229E-8</v>
      </c>
      <c r="DT7859" s="81">
        <v>5.5867439023918229E-8</v>
      </c>
      <c r="DU7859" s="81">
        <v>0</v>
      </c>
      <c r="DV7859" s="81">
        <v>5.5867439023918229E-8</v>
      </c>
      <c r="DW7859" s="81">
        <v>5.5867439023918229E-8</v>
      </c>
      <c r="GE7859" s="81" t="s">
        <v>449</v>
      </c>
      <c r="GF7859" s="81" t="s">
        <v>155</v>
      </c>
      <c r="GG7859" s="81" t="s">
        <v>510</v>
      </c>
      <c r="GH7859" s="81" t="s">
        <v>453</v>
      </c>
      <c r="GI7859" s="81">
        <v>2020</v>
      </c>
      <c r="GJ7859" s="81" t="s">
        <v>201</v>
      </c>
      <c r="GK7859" s="81">
        <v>3.6425060683954513E-2</v>
      </c>
      <c r="GL7859" s="81">
        <v>3.1</v>
      </c>
      <c r="GM7859" s="81">
        <v>2020</v>
      </c>
      <c r="GN7859" s="81" t="s">
        <v>173</v>
      </c>
      <c r="GO7859" s="81">
        <v>1.1148832299820636E-2</v>
      </c>
      <c r="GP7859" s="81">
        <v>10</v>
      </c>
      <c r="GQ7859" s="81">
        <v>0</v>
      </c>
      <c r="GR7859" s="81" t="s">
        <v>448</v>
      </c>
      <c r="GS7859" s="81">
        <v>1.1148832299820636E-2</v>
      </c>
      <c r="GT7859" s="81">
        <v>4.0609689307619882E-4</v>
      </c>
      <c r="GU7859" s="81">
        <v>0</v>
      </c>
      <c r="GV7859" s="81">
        <v>0</v>
      </c>
      <c r="GW7859" s="81">
        <v>0</v>
      </c>
      <c r="GX7859" s="81">
        <v>0</v>
      </c>
      <c r="GY7859" s="81">
        <v>0</v>
      </c>
      <c r="GZ7859" s="81">
        <v>0</v>
      </c>
    </row>
    <row r="7860" spans="98:208" x14ac:dyDescent="0.25">
      <c r="CT7860" s="81" t="s">
        <v>155</v>
      </c>
      <c r="CU7860" s="81" t="s">
        <v>511</v>
      </c>
      <c r="CV7860" s="81" t="s">
        <v>453</v>
      </c>
      <c r="CW7860" s="81">
        <v>2025</v>
      </c>
      <c r="CX7860" s="81">
        <v>0</v>
      </c>
      <c r="CY7860" s="81">
        <v>0</v>
      </c>
      <c r="CZ7860" s="81">
        <v>0</v>
      </c>
      <c r="DA7860" s="81">
        <v>0</v>
      </c>
      <c r="DB7860" s="81">
        <v>8.0408269037010233E-2</v>
      </c>
      <c r="DC7860" s="81">
        <v>3.7590224611406181E-2</v>
      </c>
      <c r="DD7860" s="81">
        <v>1.6314334115694121E-3</v>
      </c>
      <c r="DE7860" s="81">
        <v>4.1186611014034633E-2</v>
      </c>
      <c r="DF7860" s="81">
        <v>4.1908711030515786E-4</v>
      </c>
      <c r="DG7860" s="81">
        <v>4.1908711030515786E-4</v>
      </c>
      <c r="DH7860" s="81">
        <v>4.1908711030515786E-4</v>
      </c>
      <c r="DI7860" s="81">
        <v>4.1908711030515786E-4</v>
      </c>
      <c r="DJ7860" s="81">
        <v>1.3330746198144441E-4</v>
      </c>
      <c r="DL7860" s="81">
        <v>0</v>
      </c>
      <c r="DM7860" s="81">
        <v>5.5867439023918229E-8</v>
      </c>
      <c r="DN7860" s="81">
        <v>5.5867439023918229E-8</v>
      </c>
      <c r="DO7860" s="81">
        <v>0</v>
      </c>
      <c r="DP7860" s="81">
        <v>5.5867439023918229E-8</v>
      </c>
      <c r="DQ7860" s="81">
        <v>5.5867439023918229E-8</v>
      </c>
      <c r="DR7860" s="81">
        <v>0</v>
      </c>
      <c r="DS7860" s="81">
        <v>5.5867439023918229E-8</v>
      </c>
      <c r="DT7860" s="81">
        <v>5.5867439023918229E-8</v>
      </c>
      <c r="DU7860" s="81">
        <v>0</v>
      </c>
      <c r="DV7860" s="81">
        <v>5.5867439023918229E-8</v>
      </c>
      <c r="DW7860" s="81">
        <v>5.5867439023918229E-8</v>
      </c>
      <c r="GE7860" s="81" t="s">
        <v>449</v>
      </c>
      <c r="GF7860" s="81" t="s">
        <v>155</v>
      </c>
      <c r="GG7860" s="81" t="s">
        <v>511</v>
      </c>
      <c r="GH7860" s="81" t="s">
        <v>457</v>
      </c>
      <c r="GI7860" s="81">
        <v>2020</v>
      </c>
      <c r="GJ7860" s="81" t="s">
        <v>201</v>
      </c>
      <c r="GK7860" s="81">
        <v>222.22942162782479</v>
      </c>
      <c r="GL7860" s="81">
        <v>1.8</v>
      </c>
      <c r="GM7860" s="81">
        <v>2020</v>
      </c>
      <c r="GN7860" s="81" t="s">
        <v>173</v>
      </c>
      <c r="GO7860" s="81">
        <v>1.1148832299820636E-2</v>
      </c>
      <c r="GP7860" s="81">
        <v>10</v>
      </c>
      <c r="GQ7860" s="81">
        <v>0</v>
      </c>
      <c r="GR7860" s="81" t="s">
        <v>448</v>
      </c>
      <c r="GS7860" s="81">
        <v>1.1148832299820636E-2</v>
      </c>
      <c r="GT7860" s="81">
        <v>2.4775985538147518</v>
      </c>
      <c r="GU7860" s="81">
        <v>0</v>
      </c>
      <c r="GV7860" s="81">
        <v>0</v>
      </c>
      <c r="GW7860" s="81">
        <v>0</v>
      </c>
      <c r="GX7860" s="81">
        <v>0</v>
      </c>
      <c r="GY7860" s="81">
        <v>0</v>
      </c>
      <c r="GZ7860" s="81">
        <v>0</v>
      </c>
    </row>
    <row r="7861" spans="98:208" x14ac:dyDescent="0.25">
      <c r="CT7861" s="81" t="s">
        <v>155</v>
      </c>
      <c r="CU7861" s="81" t="s">
        <v>511</v>
      </c>
      <c r="CV7861" s="81" t="s">
        <v>453</v>
      </c>
      <c r="CW7861" s="81">
        <v>2026</v>
      </c>
      <c r="CX7861" s="81">
        <v>0</v>
      </c>
      <c r="CY7861" s="81">
        <v>0</v>
      </c>
      <c r="CZ7861" s="81">
        <v>0</v>
      </c>
      <c r="DA7861" s="81">
        <v>0</v>
      </c>
      <c r="DB7861" s="81">
        <v>8.0408269037010233E-2</v>
      </c>
      <c r="DC7861" s="81">
        <v>3.7590224611406181E-2</v>
      </c>
      <c r="DD7861" s="81">
        <v>1.6314334115694121E-3</v>
      </c>
      <c r="DE7861" s="81">
        <v>4.1186611014034633E-2</v>
      </c>
      <c r="DF7861" s="81">
        <v>4.1908711030515786E-4</v>
      </c>
      <c r="DG7861" s="81">
        <v>4.1908711030515786E-4</v>
      </c>
      <c r="DH7861" s="81">
        <v>4.1908711030515786E-4</v>
      </c>
      <c r="DI7861" s="81">
        <v>4.1908711030515786E-4</v>
      </c>
      <c r="DJ7861" s="81">
        <v>1.3330746198144441E-4</v>
      </c>
      <c r="DL7861" s="81">
        <v>0</v>
      </c>
      <c r="DM7861" s="81">
        <v>5.5867439023918229E-8</v>
      </c>
      <c r="DN7861" s="81">
        <v>5.5867439023918229E-8</v>
      </c>
      <c r="DO7861" s="81">
        <v>0</v>
      </c>
      <c r="DP7861" s="81">
        <v>5.5867439023918229E-8</v>
      </c>
      <c r="DQ7861" s="81">
        <v>5.5867439023918229E-8</v>
      </c>
      <c r="DR7861" s="81">
        <v>0</v>
      </c>
      <c r="DS7861" s="81">
        <v>5.5867439023918229E-8</v>
      </c>
      <c r="DT7861" s="81">
        <v>5.5867439023918229E-8</v>
      </c>
      <c r="DU7861" s="81">
        <v>0</v>
      </c>
      <c r="DV7861" s="81">
        <v>5.5867439023918229E-8</v>
      </c>
      <c r="DW7861" s="81">
        <v>5.5867439023918229E-8</v>
      </c>
      <c r="GE7861" s="81" t="s">
        <v>449</v>
      </c>
      <c r="GF7861" s="81" t="s">
        <v>155</v>
      </c>
      <c r="GG7861" s="81" t="s">
        <v>511</v>
      </c>
      <c r="GH7861" s="81" t="s">
        <v>458</v>
      </c>
      <c r="GI7861" s="81">
        <v>2020</v>
      </c>
      <c r="GJ7861" s="81" t="s">
        <v>201</v>
      </c>
      <c r="GK7861" s="81">
        <v>222.22942162782479</v>
      </c>
      <c r="GL7861" s="81">
        <v>1.8</v>
      </c>
      <c r="GM7861" s="81">
        <v>2020</v>
      </c>
      <c r="GN7861" s="81" t="s">
        <v>173</v>
      </c>
      <c r="GO7861" s="81">
        <v>1.1148832299820636E-2</v>
      </c>
      <c r="GP7861" s="81">
        <v>10</v>
      </c>
      <c r="GQ7861" s="81">
        <v>0</v>
      </c>
      <c r="GR7861" s="81" t="s">
        <v>448</v>
      </c>
      <c r="GS7861" s="81">
        <v>1.1148832299820636E-2</v>
      </c>
      <c r="GT7861" s="81">
        <v>2.4775985538147518</v>
      </c>
      <c r="GU7861" s="81">
        <v>0</v>
      </c>
      <c r="GV7861" s="81">
        <v>0</v>
      </c>
      <c r="GW7861" s="81">
        <v>0</v>
      </c>
      <c r="GX7861" s="81">
        <v>0</v>
      </c>
      <c r="GY7861" s="81">
        <v>0</v>
      </c>
      <c r="GZ7861" s="81">
        <v>0</v>
      </c>
    </row>
    <row r="7862" spans="98:208" x14ac:dyDescent="0.25">
      <c r="CT7862" s="81" t="s">
        <v>155</v>
      </c>
      <c r="CU7862" s="81" t="s">
        <v>511</v>
      </c>
      <c r="CV7862" s="81" t="s">
        <v>453</v>
      </c>
      <c r="CW7862" s="81">
        <v>2027</v>
      </c>
      <c r="CX7862" s="81">
        <v>0</v>
      </c>
      <c r="CY7862" s="81">
        <v>0</v>
      </c>
      <c r="CZ7862" s="81">
        <v>0</v>
      </c>
      <c r="DA7862" s="81">
        <v>0</v>
      </c>
      <c r="DB7862" s="81">
        <v>8.0408269037010233E-2</v>
      </c>
      <c r="DC7862" s="81">
        <v>3.7590224611406181E-2</v>
      </c>
      <c r="DD7862" s="81">
        <v>1.6314334115694121E-3</v>
      </c>
      <c r="DE7862" s="81">
        <v>4.1186611014034633E-2</v>
      </c>
      <c r="DF7862" s="81">
        <v>4.1908711030515786E-4</v>
      </c>
      <c r="DG7862" s="81">
        <v>4.1908711030515786E-4</v>
      </c>
      <c r="DH7862" s="81">
        <v>4.1908711030515786E-4</v>
      </c>
      <c r="DI7862" s="81">
        <v>4.1908711030515786E-4</v>
      </c>
      <c r="DJ7862" s="81">
        <v>1.3330746198144441E-4</v>
      </c>
      <c r="DL7862" s="81">
        <v>0</v>
      </c>
      <c r="DM7862" s="81">
        <v>5.5867439023918229E-8</v>
      </c>
      <c r="DN7862" s="81">
        <v>5.5867439023918229E-8</v>
      </c>
      <c r="DO7862" s="81">
        <v>0</v>
      </c>
      <c r="DP7862" s="81">
        <v>5.5867439023918229E-8</v>
      </c>
      <c r="DQ7862" s="81">
        <v>5.5867439023918229E-8</v>
      </c>
      <c r="DR7862" s="81">
        <v>0</v>
      </c>
      <c r="DS7862" s="81">
        <v>5.5867439023918229E-8</v>
      </c>
      <c r="DT7862" s="81">
        <v>5.5867439023918229E-8</v>
      </c>
      <c r="DU7862" s="81">
        <v>0</v>
      </c>
      <c r="DV7862" s="81">
        <v>5.5867439023918229E-8</v>
      </c>
      <c r="DW7862" s="81">
        <v>5.5867439023918229E-8</v>
      </c>
      <c r="GE7862" s="81" t="s">
        <v>449</v>
      </c>
      <c r="GF7862" s="81" t="s">
        <v>155</v>
      </c>
      <c r="GG7862" s="81" t="s">
        <v>511</v>
      </c>
      <c r="GH7862" s="81" t="s">
        <v>459</v>
      </c>
      <c r="GI7862" s="81">
        <v>2020</v>
      </c>
      <c r="GJ7862" s="81" t="s">
        <v>201</v>
      </c>
      <c r="GK7862" s="81">
        <v>0.6964182168122327</v>
      </c>
      <c r="GL7862" s="81">
        <v>1.8</v>
      </c>
      <c r="GM7862" s="81">
        <v>2020</v>
      </c>
      <c r="GN7862" s="81" t="s">
        <v>173</v>
      </c>
      <c r="GO7862" s="81">
        <v>1.1148832299820636E-2</v>
      </c>
      <c r="GP7862" s="81">
        <v>10</v>
      </c>
      <c r="GQ7862" s="81">
        <v>0</v>
      </c>
      <c r="GR7862" s="81" t="s">
        <v>448</v>
      </c>
      <c r="GS7862" s="81">
        <v>1.1148832299820636E-2</v>
      </c>
      <c r="GT7862" s="81">
        <v>7.7642499097797107E-3</v>
      </c>
      <c r="GU7862" s="81">
        <v>0</v>
      </c>
      <c r="GV7862" s="81">
        <v>0</v>
      </c>
      <c r="GW7862" s="81">
        <v>0</v>
      </c>
      <c r="GX7862" s="81">
        <v>0</v>
      </c>
      <c r="GY7862" s="81">
        <v>0</v>
      </c>
      <c r="GZ7862" s="81">
        <v>0</v>
      </c>
    </row>
    <row r="7863" spans="98:208" x14ac:dyDescent="0.25">
      <c r="CT7863" s="81" t="s">
        <v>155</v>
      </c>
      <c r="CU7863" s="81" t="s">
        <v>511</v>
      </c>
      <c r="CV7863" s="81" t="s">
        <v>453</v>
      </c>
      <c r="CW7863" s="81">
        <v>2028</v>
      </c>
      <c r="CX7863" s="81">
        <v>0</v>
      </c>
      <c r="CY7863" s="81">
        <v>0</v>
      </c>
      <c r="CZ7863" s="81">
        <v>0</v>
      </c>
      <c r="DA7863" s="81">
        <v>0</v>
      </c>
      <c r="DB7863" s="81">
        <v>8.3606377745163926E-2</v>
      </c>
      <c r="DC7863" s="81">
        <v>3.9055083184902299E-2</v>
      </c>
      <c r="DD7863" s="81">
        <v>1.6949971741071501E-3</v>
      </c>
      <c r="DE7863" s="81">
        <v>4.2856297386154478E-2</v>
      </c>
      <c r="DF7863" s="81">
        <v>4.3541857288402057E-4</v>
      </c>
      <c r="DG7863" s="81">
        <v>4.3541857288402057E-4</v>
      </c>
      <c r="DH7863" s="81">
        <v>4.3541857288402057E-4</v>
      </c>
      <c r="DI7863" s="81">
        <v>4.3541857288402057E-4</v>
      </c>
      <c r="DJ7863" s="81">
        <v>1.3330746198144441E-4</v>
      </c>
      <c r="DL7863" s="81">
        <v>0</v>
      </c>
      <c r="DM7863" s="81">
        <v>5.8044544850751351E-8</v>
      </c>
      <c r="DN7863" s="81">
        <v>5.8044544850751351E-8</v>
      </c>
      <c r="DO7863" s="81">
        <v>0</v>
      </c>
      <c r="DP7863" s="81">
        <v>5.8044544850751351E-8</v>
      </c>
      <c r="DQ7863" s="81">
        <v>5.8044544850751351E-8</v>
      </c>
      <c r="DR7863" s="81">
        <v>0</v>
      </c>
      <c r="DS7863" s="81">
        <v>5.8044544850751351E-8</v>
      </c>
      <c r="DT7863" s="81">
        <v>5.8044544850751351E-8</v>
      </c>
      <c r="DU7863" s="81">
        <v>0</v>
      </c>
      <c r="DV7863" s="81">
        <v>5.8044544850751351E-8</v>
      </c>
      <c r="DW7863" s="81">
        <v>5.8044544850751351E-8</v>
      </c>
      <c r="GE7863" s="81" t="s">
        <v>449</v>
      </c>
      <c r="GF7863" s="81" t="s">
        <v>155</v>
      </c>
      <c r="GG7863" s="81" t="s">
        <v>511</v>
      </c>
      <c r="GH7863" s="81" t="s">
        <v>460</v>
      </c>
      <c r="GI7863" s="81">
        <v>2020</v>
      </c>
      <c r="GJ7863" s="81" t="s">
        <v>201</v>
      </c>
      <c r="GK7863" s="81">
        <v>3.6425060683948039E-2</v>
      </c>
      <c r="GL7863" s="81">
        <v>1.8</v>
      </c>
      <c r="GM7863" s="81">
        <v>2020</v>
      </c>
      <c r="GN7863" s="81" t="s">
        <v>173</v>
      </c>
      <c r="GO7863" s="81">
        <v>1.1148832299820636E-2</v>
      </c>
      <c r="GP7863" s="81">
        <v>10</v>
      </c>
      <c r="GQ7863" s="81">
        <v>0</v>
      </c>
      <c r="GR7863" s="81" t="s">
        <v>448</v>
      </c>
      <c r="GS7863" s="81">
        <v>1.1148832299820636E-2</v>
      </c>
      <c r="GT7863" s="81">
        <v>4.0609689307612666E-4</v>
      </c>
      <c r="GU7863" s="81">
        <v>0</v>
      </c>
      <c r="GV7863" s="81">
        <v>0</v>
      </c>
      <c r="GW7863" s="81">
        <v>0</v>
      </c>
      <c r="GX7863" s="81">
        <v>0</v>
      </c>
      <c r="GY7863" s="81">
        <v>0</v>
      </c>
      <c r="GZ7863" s="81">
        <v>0</v>
      </c>
    </row>
    <row r="7864" spans="98:208" x14ac:dyDescent="0.25">
      <c r="CT7864" s="81" t="s">
        <v>155</v>
      </c>
      <c r="CU7864" s="81" t="s">
        <v>511</v>
      </c>
      <c r="CV7864" s="81" t="s">
        <v>453</v>
      </c>
      <c r="CW7864" s="81">
        <v>2029</v>
      </c>
      <c r="CX7864" s="81">
        <v>0</v>
      </c>
      <c r="CY7864" s="81">
        <v>0</v>
      </c>
      <c r="CZ7864" s="81">
        <v>0</v>
      </c>
      <c r="DA7864" s="81">
        <v>0</v>
      </c>
      <c r="DB7864" s="81">
        <v>8.3606377745163926E-2</v>
      </c>
      <c r="DC7864" s="81">
        <v>3.9055083184902299E-2</v>
      </c>
      <c r="DD7864" s="81">
        <v>1.6949971741071501E-3</v>
      </c>
      <c r="DE7864" s="81">
        <v>4.2856297386154478E-2</v>
      </c>
      <c r="DF7864" s="81">
        <v>4.3541857288402057E-4</v>
      </c>
      <c r="DG7864" s="81">
        <v>4.3541857288402057E-4</v>
      </c>
      <c r="DH7864" s="81">
        <v>4.3541857288402057E-4</v>
      </c>
      <c r="DI7864" s="81">
        <v>4.3541857288402057E-4</v>
      </c>
      <c r="DJ7864" s="81">
        <v>1.3330746198144441E-4</v>
      </c>
      <c r="DL7864" s="81">
        <v>0</v>
      </c>
      <c r="DM7864" s="81">
        <v>5.8044544850751351E-8</v>
      </c>
      <c r="DN7864" s="81">
        <v>5.8044544850751351E-8</v>
      </c>
      <c r="DO7864" s="81">
        <v>0</v>
      </c>
      <c r="DP7864" s="81">
        <v>5.8044544850751351E-8</v>
      </c>
      <c r="DQ7864" s="81">
        <v>5.8044544850751351E-8</v>
      </c>
      <c r="DR7864" s="81">
        <v>0</v>
      </c>
      <c r="DS7864" s="81">
        <v>5.8044544850751351E-8</v>
      </c>
      <c r="DT7864" s="81">
        <v>5.8044544850751351E-8</v>
      </c>
      <c r="DU7864" s="81">
        <v>0</v>
      </c>
      <c r="DV7864" s="81">
        <v>5.8044544850751351E-8</v>
      </c>
      <c r="DW7864" s="81">
        <v>5.8044544850751351E-8</v>
      </c>
      <c r="GE7864" s="81" t="s">
        <v>449</v>
      </c>
      <c r="GF7864" s="81" t="s">
        <v>155</v>
      </c>
      <c r="GG7864" s="81" t="s">
        <v>511</v>
      </c>
      <c r="GH7864" s="81" t="s">
        <v>461</v>
      </c>
      <c r="GI7864" s="81">
        <v>2020</v>
      </c>
      <c r="GJ7864" s="81" t="s">
        <v>201</v>
      </c>
      <c r="GK7864" s="81">
        <v>222.22942162782849</v>
      </c>
      <c r="GL7864" s="81">
        <v>1.8</v>
      </c>
      <c r="GM7864" s="81">
        <v>2020</v>
      </c>
      <c r="GN7864" s="81" t="s">
        <v>173</v>
      </c>
      <c r="GO7864" s="81">
        <v>1.1148832299820636E-2</v>
      </c>
      <c r="GP7864" s="81">
        <v>10</v>
      </c>
      <c r="GQ7864" s="81">
        <v>0</v>
      </c>
      <c r="GR7864" s="81" t="s">
        <v>448</v>
      </c>
      <c r="GS7864" s="81">
        <v>1.1148832299820636E-2</v>
      </c>
      <c r="GT7864" s="81">
        <v>2.4775985538147931</v>
      </c>
      <c r="GU7864" s="81">
        <v>0</v>
      </c>
      <c r="GV7864" s="81">
        <v>0</v>
      </c>
      <c r="GW7864" s="81">
        <v>0</v>
      </c>
      <c r="GX7864" s="81">
        <v>0</v>
      </c>
      <c r="GY7864" s="81">
        <v>0</v>
      </c>
      <c r="GZ7864" s="81">
        <v>0</v>
      </c>
    </row>
    <row r="7865" spans="98:208" x14ac:dyDescent="0.25">
      <c r="CT7865" s="81" t="s">
        <v>155</v>
      </c>
      <c r="CU7865" s="81" t="s">
        <v>511</v>
      </c>
      <c r="CV7865" s="81" t="s">
        <v>453</v>
      </c>
      <c r="CW7865" s="81">
        <v>2030</v>
      </c>
      <c r="CX7865" s="81">
        <v>0</v>
      </c>
      <c r="CY7865" s="81">
        <v>0</v>
      </c>
      <c r="CZ7865" s="81">
        <v>0</v>
      </c>
      <c r="DA7865" s="81">
        <v>0</v>
      </c>
      <c r="DB7865" s="81">
        <v>8.3606377745163926E-2</v>
      </c>
      <c r="DC7865" s="81">
        <v>3.9055083184902299E-2</v>
      </c>
      <c r="DD7865" s="81">
        <v>1.6949971741071501E-3</v>
      </c>
      <c r="DE7865" s="81">
        <v>4.2856297386154478E-2</v>
      </c>
      <c r="DF7865" s="81">
        <v>0</v>
      </c>
      <c r="DG7865" s="81">
        <v>4.3541857288402057E-4</v>
      </c>
      <c r="DH7865" s="81">
        <v>4.3541857288402057E-4</v>
      </c>
      <c r="DI7865" s="81">
        <v>4.3541857288402057E-4</v>
      </c>
      <c r="DJ7865" s="81">
        <v>1.3330746198144441E-4</v>
      </c>
      <c r="DL7865" s="81">
        <v>0</v>
      </c>
      <c r="DM7865" s="81">
        <v>0</v>
      </c>
      <c r="DN7865" s="81">
        <v>0</v>
      </c>
      <c r="DO7865" s="81">
        <v>0</v>
      </c>
      <c r="DP7865" s="81">
        <v>5.8044544850751351E-8</v>
      </c>
      <c r="DQ7865" s="81">
        <v>5.8044544850751351E-8</v>
      </c>
      <c r="DR7865" s="81">
        <v>0</v>
      </c>
      <c r="DS7865" s="81">
        <v>5.8044544850751351E-8</v>
      </c>
      <c r="DT7865" s="81">
        <v>5.8044544850751351E-8</v>
      </c>
      <c r="DU7865" s="81">
        <v>0</v>
      </c>
      <c r="DV7865" s="81">
        <v>5.8044544850751351E-8</v>
      </c>
      <c r="DW7865" s="81">
        <v>5.8044544850751351E-8</v>
      </c>
      <c r="GE7865" s="81" t="s">
        <v>449</v>
      </c>
      <c r="GF7865" s="81" t="s">
        <v>155</v>
      </c>
      <c r="GG7865" s="81" t="s">
        <v>511</v>
      </c>
      <c r="GH7865" s="81" t="s">
        <v>451</v>
      </c>
      <c r="GI7865" s="81">
        <v>2020</v>
      </c>
      <c r="GJ7865" s="81" t="s">
        <v>201</v>
      </c>
      <c r="GK7865" s="81">
        <v>222.22942162779881</v>
      </c>
      <c r="GL7865" s="81">
        <v>1.8</v>
      </c>
      <c r="GM7865" s="81">
        <v>2020</v>
      </c>
      <c r="GN7865" s="81" t="s">
        <v>173</v>
      </c>
      <c r="GO7865" s="81">
        <v>1.1148832299820636E-2</v>
      </c>
      <c r="GP7865" s="81">
        <v>10</v>
      </c>
      <c r="GQ7865" s="81">
        <v>0</v>
      </c>
      <c r="GR7865" s="81" t="s">
        <v>448</v>
      </c>
      <c r="GS7865" s="81">
        <v>1.1148832299820636E-2</v>
      </c>
      <c r="GT7865" s="81">
        <v>2.4775985538144623</v>
      </c>
      <c r="GU7865" s="81">
        <v>0</v>
      </c>
      <c r="GV7865" s="81">
        <v>0</v>
      </c>
      <c r="GW7865" s="81">
        <v>0</v>
      </c>
      <c r="GX7865" s="81">
        <v>0</v>
      </c>
      <c r="GY7865" s="81">
        <v>0</v>
      </c>
      <c r="GZ7865" s="81">
        <v>0</v>
      </c>
    </row>
    <row r="7866" spans="98:208" x14ac:dyDescent="0.25">
      <c r="CT7866" s="81" t="s">
        <v>155</v>
      </c>
      <c r="CU7866" s="81" t="s">
        <v>511</v>
      </c>
      <c r="CV7866" s="81" t="s">
        <v>453</v>
      </c>
      <c r="CW7866" s="81">
        <v>2031</v>
      </c>
      <c r="CX7866" s="81">
        <v>0</v>
      </c>
      <c r="CY7866" s="81">
        <v>0</v>
      </c>
      <c r="CZ7866" s="81">
        <v>0</v>
      </c>
      <c r="DA7866" s="81">
        <v>0</v>
      </c>
      <c r="DB7866" s="81">
        <v>8.3606377745163926E-2</v>
      </c>
      <c r="DC7866" s="81">
        <v>3.9055083184902299E-2</v>
      </c>
      <c r="DD7866" s="81">
        <v>1.6949971741071501E-3</v>
      </c>
      <c r="DE7866" s="81">
        <v>4.2856297386154478E-2</v>
      </c>
      <c r="DF7866" s="81">
        <v>0</v>
      </c>
      <c r="DG7866" s="81">
        <v>0</v>
      </c>
      <c r="DH7866" s="81">
        <v>4.3541857288402057E-4</v>
      </c>
      <c r="DI7866" s="81">
        <v>4.3541857288402057E-4</v>
      </c>
      <c r="DJ7866" s="81">
        <v>1.3330746198144441E-4</v>
      </c>
      <c r="DL7866" s="81">
        <v>0</v>
      </c>
      <c r="DM7866" s="81">
        <v>0</v>
      </c>
      <c r="DN7866" s="81">
        <v>0</v>
      </c>
      <c r="DO7866" s="81">
        <v>0</v>
      </c>
      <c r="DP7866" s="81">
        <v>0</v>
      </c>
      <c r="DQ7866" s="81">
        <v>0</v>
      </c>
      <c r="DR7866" s="81">
        <v>0</v>
      </c>
      <c r="DS7866" s="81">
        <v>5.8044544850751351E-8</v>
      </c>
      <c r="DT7866" s="81">
        <v>5.8044544850751351E-8</v>
      </c>
      <c r="DU7866" s="81">
        <v>0</v>
      </c>
      <c r="DV7866" s="81">
        <v>5.8044544850751351E-8</v>
      </c>
      <c r="DW7866" s="81">
        <v>5.8044544850751351E-8</v>
      </c>
      <c r="GE7866" s="81" t="s">
        <v>449</v>
      </c>
      <c r="GF7866" s="81" t="s">
        <v>155</v>
      </c>
      <c r="GG7866" s="81" t="s">
        <v>511</v>
      </c>
      <c r="GH7866" s="81" t="s">
        <v>452</v>
      </c>
      <c r="GI7866" s="81">
        <v>2020</v>
      </c>
      <c r="GJ7866" s="81" t="s">
        <v>201</v>
      </c>
      <c r="GK7866" s="81">
        <v>0.69641821681223248</v>
      </c>
      <c r="GL7866" s="81">
        <v>1.8</v>
      </c>
      <c r="GM7866" s="81">
        <v>2020</v>
      </c>
      <c r="GN7866" s="81" t="s">
        <v>173</v>
      </c>
      <c r="GO7866" s="81">
        <v>1.1148832299820636E-2</v>
      </c>
      <c r="GP7866" s="81">
        <v>10</v>
      </c>
      <c r="GQ7866" s="81">
        <v>0</v>
      </c>
      <c r="GR7866" s="81" t="s">
        <v>448</v>
      </c>
      <c r="GS7866" s="81">
        <v>1.1148832299820636E-2</v>
      </c>
      <c r="GT7866" s="81">
        <v>7.7642499097797081E-3</v>
      </c>
      <c r="GU7866" s="81">
        <v>0</v>
      </c>
      <c r="GV7866" s="81">
        <v>0</v>
      </c>
      <c r="GW7866" s="81">
        <v>0</v>
      </c>
      <c r="GX7866" s="81">
        <v>0</v>
      </c>
      <c r="GY7866" s="81">
        <v>0</v>
      </c>
      <c r="GZ7866" s="81">
        <v>0</v>
      </c>
    </row>
    <row r="7867" spans="98:208" x14ac:dyDescent="0.25">
      <c r="CT7867" s="81" t="s">
        <v>155</v>
      </c>
      <c r="CU7867" s="81" t="s">
        <v>511</v>
      </c>
      <c r="CV7867" s="81" t="s">
        <v>453</v>
      </c>
      <c r="CW7867" s="81">
        <v>2032</v>
      </c>
      <c r="CX7867" s="81">
        <v>0</v>
      </c>
      <c r="CY7867" s="81">
        <v>0</v>
      </c>
      <c r="CZ7867" s="81">
        <v>0</v>
      </c>
      <c r="DA7867" s="81">
        <v>0</v>
      </c>
      <c r="DB7867" s="81">
        <v>8.3606377745163926E-2</v>
      </c>
      <c r="DC7867" s="81">
        <v>3.9055083184902299E-2</v>
      </c>
      <c r="DD7867" s="81">
        <v>1.6949971741071501E-3</v>
      </c>
      <c r="DE7867" s="81">
        <v>4.2856297386154478E-2</v>
      </c>
      <c r="DF7867" s="81">
        <v>0</v>
      </c>
      <c r="DG7867" s="81">
        <v>0</v>
      </c>
      <c r="DH7867" s="81">
        <v>0</v>
      </c>
      <c r="DI7867" s="81">
        <v>4.3541857288402057E-4</v>
      </c>
      <c r="DJ7867" s="81">
        <v>1.3330746198144441E-4</v>
      </c>
      <c r="DL7867" s="81">
        <v>0</v>
      </c>
      <c r="DM7867" s="81">
        <v>0</v>
      </c>
      <c r="DN7867" s="81">
        <v>0</v>
      </c>
      <c r="DO7867" s="81">
        <v>0</v>
      </c>
      <c r="DP7867" s="81">
        <v>0</v>
      </c>
      <c r="DQ7867" s="81">
        <v>0</v>
      </c>
      <c r="DR7867" s="81">
        <v>0</v>
      </c>
      <c r="DS7867" s="81">
        <v>0</v>
      </c>
      <c r="DT7867" s="81">
        <v>0</v>
      </c>
      <c r="DU7867" s="81">
        <v>0</v>
      </c>
      <c r="DV7867" s="81">
        <v>5.8044544850751351E-8</v>
      </c>
      <c r="DW7867" s="81">
        <v>5.8044544850751351E-8</v>
      </c>
      <c r="GE7867" s="81" t="s">
        <v>449</v>
      </c>
      <c r="GF7867" s="81" t="s">
        <v>155</v>
      </c>
      <c r="GG7867" s="81" t="s">
        <v>511</v>
      </c>
      <c r="GH7867" s="81" t="s">
        <v>453</v>
      </c>
      <c r="GI7867" s="81">
        <v>2020</v>
      </c>
      <c r="GJ7867" s="81" t="s">
        <v>201</v>
      </c>
      <c r="GK7867" s="81">
        <v>3.6425060683969453E-2</v>
      </c>
      <c r="GL7867" s="81">
        <v>1.8</v>
      </c>
      <c r="GM7867" s="81">
        <v>2020</v>
      </c>
      <c r="GN7867" s="81" t="s">
        <v>173</v>
      </c>
      <c r="GO7867" s="81">
        <v>1.1148832299820636E-2</v>
      </c>
      <c r="GP7867" s="81">
        <v>10</v>
      </c>
      <c r="GQ7867" s="81">
        <v>0</v>
      </c>
      <c r="GR7867" s="81" t="s">
        <v>448</v>
      </c>
      <c r="GS7867" s="81">
        <v>1.1148832299820636E-2</v>
      </c>
      <c r="GT7867" s="81">
        <v>4.0609689307636541E-4</v>
      </c>
      <c r="GU7867" s="81">
        <v>0</v>
      </c>
      <c r="GV7867" s="81">
        <v>0</v>
      </c>
      <c r="GW7867" s="81">
        <v>0</v>
      </c>
      <c r="GX7867" s="81">
        <v>0</v>
      </c>
      <c r="GY7867" s="81">
        <v>0</v>
      </c>
      <c r="GZ7867" s="81">
        <v>0</v>
      </c>
    </row>
  </sheetData>
  <sheetProtection formatCells="0" formatColumns="0" formatRows="0" insertColumns="0" insertRows="0" deleteColumns="0" deleteRows="0" sort="0" autoFilter="0" pivotTables="0"/>
  <phoneticPr fontId="14" type="noConversion"/>
  <dataValidations count="1">
    <dataValidation type="list" allowBlank="1" showInputMessage="1" showErrorMessage="1" sqref="B12" xr:uid="{AF4424F0-664E-437D-9020-A3ABA3D0FD60}">
      <formula1>ProgramList</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Button 1">
              <controlPr defaultSize="0" print="0" autoFill="0" autoPict="0" macro="[0]!execute_python">
                <anchor moveWithCells="1" sizeWithCells="1">
                  <from>
                    <xdr:col>0</xdr:col>
                    <xdr:colOff>514350</xdr:colOff>
                    <xdr:row>6</xdr:row>
                    <xdr:rowOff>38100</xdr:rowOff>
                  </from>
                  <to>
                    <xdr:col>1</xdr:col>
                    <xdr:colOff>1876425</xdr:colOff>
                    <xdr:row>8</xdr:row>
                    <xdr:rowOff>123825</xdr:rowOff>
                  </to>
                </anchor>
              </controlPr>
            </control>
          </mc:Choice>
        </mc:AlternateContent>
      </controls>
    </mc:Choice>
  </mc:AlternateContent>
  <tableParts count="6">
    <tablePart r:id="rId5"/>
    <tablePart r:id="rId6"/>
    <tablePart r:id="rId7"/>
    <tablePart r:id="rId8"/>
    <tablePart r:id="rId9"/>
    <tablePart r:id="rId10"/>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a1023ccf-7cb6-4ee1-9475-b660b0644bb5" ContentTypeId="0x0101" PreviousValue="true"/>
</file>

<file path=customXml/item2.xml><?xml version="1.0" encoding="utf-8"?>
<p:properties xmlns:p="http://schemas.microsoft.com/office/2006/metadata/properties" xmlns:xsi="http://www.w3.org/2001/XMLSchema-instance" xmlns:pc="http://schemas.microsoft.com/office/infopath/2007/PartnerControls">
  <documentManagement>
    <TaxCatchAll xmlns="97e57212-3e02-407f-8b2d-05f7d7f19b15" xsi:nil="true"/>
    <pgeInformationSecurityClassification xmlns="97e57212-3e02-407f-8b2d-05f7d7f19b15" xsi:nil="true"/>
    <mca9ac2a47d44219b4ff213ace4480ec xmlns="97e57212-3e02-407f-8b2d-05f7d7f19b15">
      <Terms xmlns="http://schemas.microsoft.com/office/infopath/2007/PartnerControls"/>
    </mca9ac2a47d44219b4ff213ace4480ec>
    <pgeRetentionTriggerDate xmlns="97e57212-3e02-407f-8b2d-05f7d7f19b15" xsi:nil="true"/>
    <lcf76f155ced4ddcb4097134ff3c332f xmlns="d72ebb01-2fc3-4dac-9dea-5e872f1c6030">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41B1EC874A43D45A6CE5885CBB91BA1" ma:contentTypeVersion="21" ma:contentTypeDescription="Create a new document." ma:contentTypeScope="" ma:versionID="f0ecdb7c513a3fa449cc2ba72c39ffe0">
  <xsd:schema xmlns:xsd="http://www.w3.org/2001/XMLSchema" xmlns:xs="http://www.w3.org/2001/XMLSchema" xmlns:p="http://schemas.microsoft.com/office/2006/metadata/properties" xmlns:ns2="97e57212-3e02-407f-8b2d-05f7d7f19b15" xmlns:ns3="d72ebb01-2fc3-4dac-9dea-5e872f1c6030" xmlns:ns4="fdec3331-90b9-49c6-89d0-e2a975630824" targetNamespace="http://schemas.microsoft.com/office/2006/metadata/properties" ma:root="true" ma:fieldsID="1ffac4c1678070d3f9856bd2b0e15dd2" ns2:_="" ns3:_="" ns4:_="">
    <xsd:import namespace="97e57212-3e02-407f-8b2d-05f7d7f19b15"/>
    <xsd:import namespace="d72ebb01-2fc3-4dac-9dea-5e872f1c6030"/>
    <xsd:import namespace="fdec3331-90b9-49c6-89d0-e2a975630824"/>
    <xsd:element name="properties">
      <xsd:complexType>
        <xsd:sequence>
          <xsd:element name="documentManagement">
            <xsd:complexType>
              <xsd:all>
                <xsd:element ref="ns2:pgeInformationSecurityClassification" minOccurs="0"/>
                <xsd:element ref="ns2:mca9ac2a47d44219b4ff213ace4480ec" minOccurs="0"/>
                <xsd:element ref="ns2:TaxCatchAll" minOccurs="0"/>
                <xsd:element ref="ns2:TaxCatchAllLabel" minOccurs="0"/>
                <xsd:element ref="ns2:pgeRetentionTriggerDate" minOccurs="0"/>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3:MediaServiceDateTaken" minOccurs="0"/>
                <xsd:element ref="ns3:MediaServiceOCR" minOccurs="0"/>
                <xsd:element ref="ns3:MediaServiceGenerationTime" minOccurs="0"/>
                <xsd:element ref="ns3:MediaServiceEventHashCode" minOccurs="0"/>
                <xsd:element ref="ns3:lcf76f155ced4ddcb4097134ff3c332f"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e57212-3e02-407f-8b2d-05f7d7f19b15" elementFormDefault="qualified">
    <xsd:import namespace="http://schemas.microsoft.com/office/2006/documentManagement/types"/>
    <xsd:import namespace="http://schemas.microsoft.com/office/infopath/2007/PartnerControls"/>
    <xsd:element name="pgeInformationSecurityClassification" ma:index="8" nillable="true" ma:displayName="PGE Information Security Classification" ma:description="Confidentiality of the Item (i.e. who can access it.) PG&amp;E uses the following four levels of confidentiality:&#10;• Public: Information available to anyone inside or outside PG&amp;E without restriction. &#10;• Internal: Information intended primarily for use within PG&amp;E.&#10;• Confidential: Information intended for use within PG&amp;E on a “business-need-to-know basis.” &#10;• Restricted: Information that is the most sensitive due to its significant value to the company and requires the maximum level of handling and protection from unauthorized collection, access, use or disclosure&#10;" ma:format="Dropdown" ma:internalName="pgeInformationSecurityClassification">
      <xsd:simpleType>
        <xsd:restriction base="dms:Choice">
          <xsd:enumeration value="Public"/>
          <xsd:enumeration value="Internal"/>
          <xsd:enumeration value="Confidential"/>
          <xsd:enumeration value="Restricted"/>
        </xsd:restriction>
      </xsd:simpleType>
    </xsd:element>
    <xsd:element name="mca9ac2a47d44219b4ff213ace4480ec" ma:index="9" nillable="true" ma:taxonomy="true" ma:internalName="mca9ac2a47d44219b4ff213ace4480ec" ma:taxonomyFieldName="pgeRecordCategory" ma:displayName="PGE Record Category" ma:default="" ma:fieldId="{6ca9ac2a-47d4-4219-b4ff-213ace4480ec}" ma:sspId="b06c99b3-cd83-43e5-b4c1-d62f316c1e37" ma:termSetId="adcc1c58-aad5-4d6c-b2f3-f9d1112c68e9" ma:anchorId="00000000-0000-0000-0000-000000000000" ma:open="false" ma:isKeyword="false">
      <xsd:complexType>
        <xsd:sequence>
          <xsd:element ref="pc:Terms" minOccurs="0" maxOccurs="1"/>
        </xsd:sequence>
      </xsd:complexType>
    </xsd:element>
    <xsd:element name="TaxCatchAll" ma:index="10" nillable="true" ma:displayName="Taxonomy Catch All Column" ma:hidden="true" ma:list="{8307e0e4-bb93-40e3-aba4-33d01e1b06a1}" ma:internalName="TaxCatchAll" ma:showField="CatchAllData" ma:web="fdec3331-90b9-49c6-89d0-e2a975630824">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Taxonomy Catch All Column1" ma:hidden="true" ma:list="{8307e0e4-bb93-40e3-aba4-33d01e1b06a1}" ma:internalName="TaxCatchAllLabel" ma:readOnly="true" ma:showField="CatchAllDataLabel" ma:web="fdec3331-90b9-49c6-89d0-e2a975630824">
      <xsd:complexType>
        <xsd:complexContent>
          <xsd:extension base="dms:MultiChoiceLookup">
            <xsd:sequence>
              <xsd:element name="Value" type="dms:Lookup" maxOccurs="unbounded" minOccurs="0" nillable="true"/>
            </xsd:sequence>
          </xsd:extension>
        </xsd:complexContent>
      </xsd:complexType>
    </xsd:element>
    <xsd:element name="pgeRetentionTriggerDate" ma:index="13" nillable="true" ma:displayName="PGE Retention Trigger Date" ma:description="This is a date field it will be populated when an event has occurred that will trigger retention" ma:format="DateOnly" ma:internalName="pgeRetentionTrigger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d72ebb01-2fc3-4dac-9dea-5e872f1c6030"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20" nillable="true" ma:displayName="MediaServiceDateTaken" ma:hidden="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b06c99b3-cd83-43e5-b4c1-d62f316c1e37" ma:termSetId="09814cd3-568e-fe90-9814-8d621ff8fb84" ma:anchorId="fba54fb3-c3e1-fe81-a776-ca4b69148c4d" ma:open="true" ma:isKeyword="false">
      <xsd:complexType>
        <xsd:sequence>
          <xsd:element ref="pc:Terms" minOccurs="0" maxOccurs="1"/>
        </xsd:sequence>
      </xsd:complexType>
    </xsd:element>
    <xsd:element name="MediaServiceLocation" ma:index="26"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dec3331-90b9-49c6-89d0-e2a97563082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58C869E-AA78-4DFF-8CE9-E1CB69F12F24}">
  <ds:schemaRefs>
    <ds:schemaRef ds:uri="Microsoft.SharePoint.Taxonomy.ContentTypeSync"/>
  </ds:schemaRefs>
</ds:datastoreItem>
</file>

<file path=customXml/itemProps2.xml><?xml version="1.0" encoding="utf-8"?>
<ds:datastoreItem xmlns:ds="http://schemas.openxmlformats.org/officeDocument/2006/customXml" ds:itemID="{6554EC2C-CB22-4724-83E5-30288A9670DE}">
  <ds:schemaRefs>
    <ds:schemaRef ds:uri="http://schemas.microsoft.com/office/infopath/2007/PartnerControls"/>
    <ds:schemaRef ds:uri="d8aa410f-0065-40ad-bd45-25b965d441d6"/>
    <ds:schemaRef ds:uri="http://purl.org/dc/elements/1.1/"/>
    <ds:schemaRef ds:uri="http://schemas.microsoft.com/office/2006/metadata/properties"/>
    <ds:schemaRef ds:uri="97e57212-3e02-407f-8b2d-05f7d7f19b15"/>
    <ds:schemaRef ds:uri="http://purl.org/dc/terms/"/>
    <ds:schemaRef ds:uri="http://schemas.openxmlformats.org/package/2006/metadata/core-properties"/>
    <ds:schemaRef ds:uri="http://schemas.microsoft.com/office/2006/documentManagement/types"/>
    <ds:schemaRef ds:uri="929c8bc2-8beb-4859-b3c9-162a04923ac9"/>
    <ds:schemaRef ds:uri="http://www.w3.org/XML/1998/namespace"/>
    <ds:schemaRef ds:uri="http://purl.org/dc/dcmitype/"/>
  </ds:schemaRefs>
</ds:datastoreItem>
</file>

<file path=customXml/itemProps3.xml><?xml version="1.0" encoding="utf-8"?>
<ds:datastoreItem xmlns:ds="http://schemas.openxmlformats.org/officeDocument/2006/customXml" ds:itemID="{4474B013-64D3-427E-A870-7B5F22309D27}"/>
</file>

<file path=customXml/itemProps4.xml><?xml version="1.0" encoding="utf-8"?>
<ds:datastoreItem xmlns:ds="http://schemas.openxmlformats.org/officeDocument/2006/customXml" ds:itemID="{1469E624-9DB0-4AC1-9699-3BB8B9B5A82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18</vt:i4>
      </vt:variant>
    </vt:vector>
  </HeadingPairs>
  <TitlesOfParts>
    <vt:vector size="55" baseType="lpstr">
      <vt:lpstr>Change Log</vt:lpstr>
      <vt:lpstr>Instructions</vt:lpstr>
      <vt:lpstr>Data Dictionary</vt:lpstr>
      <vt:lpstr>Summary of Programs</vt:lpstr>
      <vt:lpstr>1-Program Exposure</vt:lpstr>
      <vt:lpstr>2-Program Cost</vt:lpstr>
      <vt:lpstr>3-Eff - Freq Programs</vt:lpstr>
      <vt:lpstr>4-Eff - Conseq Programs</vt:lpstr>
      <vt:lpstr>RSE Lite</vt:lpstr>
      <vt:lpstr>RSE Results</vt:lpstr>
      <vt:lpstr>Table_12_RSE</vt:lpstr>
      <vt:lpstr>PSPS_Customer_Impact</vt:lpstr>
      <vt:lpstr>7.3.2.1.1 - Financials</vt:lpstr>
      <vt:lpstr>7.3.2.1.2 - Financials</vt:lpstr>
      <vt:lpstr>7.3.2.1.3 - Financials</vt:lpstr>
      <vt:lpstr>7.3.2.4 - Financials</vt:lpstr>
      <vt:lpstr>7.3.2.6 - Financials</vt:lpstr>
      <vt:lpstr>7.3.3.8.1_Financials</vt:lpstr>
      <vt:lpstr>7.3.3.8.2_Financials</vt:lpstr>
      <vt:lpstr>7.3.3.11.1_Financials</vt:lpstr>
      <vt:lpstr>7.3.3.11.2_Financials</vt:lpstr>
      <vt:lpstr>7.3.3.11.2_Effectiveness</vt:lpstr>
      <vt:lpstr>7.3.6.4_Exposure</vt:lpstr>
      <vt:lpstr>7.3.6.4-D_Financials</vt:lpstr>
      <vt:lpstr>7.3.6.4-T_Financials</vt:lpstr>
      <vt:lpstr>7.3.6.4_Effectiveness_Source</vt:lpstr>
      <vt:lpstr>7.3.6.4_Effectiveness</vt:lpstr>
      <vt:lpstr>7.3.6.7_Financials</vt:lpstr>
      <vt:lpstr>7.3.6.7_Effectiveness</vt:lpstr>
      <vt:lpstr>Impact Alloc</vt:lpstr>
      <vt:lpstr>2020 PSPS Waterfall Analysis</vt:lpstr>
      <vt:lpstr>Meteorological Guidance</vt:lpstr>
      <vt:lpstr>Match esc definition</vt:lpstr>
      <vt:lpstr> Data &amp; Validation</vt:lpstr>
      <vt:lpstr>BowTie</vt:lpstr>
      <vt:lpstr>HFTD Miles</vt:lpstr>
      <vt:lpstr>TablePVRR</vt:lpstr>
      <vt:lpstr>agg_period</vt:lpstr>
      <vt:lpstr>agg_yrs</vt:lpstr>
      <vt:lpstr>DataFileName</vt:lpstr>
      <vt:lpstr>DataFilePath</vt:lpstr>
      <vt:lpstr>disc_rate</vt:lpstr>
      <vt:lpstr>exepath</vt:lpstr>
      <vt:lpstr>NPV_Year</vt:lpstr>
      <vt:lpstr>'1-Program Exposure'!Print_Titles</vt:lpstr>
      <vt:lpstr>'2-Program Cost'!Print_Titles</vt:lpstr>
      <vt:lpstr>'3-Eff - Freq Programs'!Print_Titles</vt:lpstr>
      <vt:lpstr>'Summary of Programs'!Print_Titles</vt:lpstr>
      <vt:lpstr>ProgramList</vt:lpstr>
      <vt:lpstr>'RSE Lite'!ProgramName</vt:lpstr>
      <vt:lpstr>risk_data_folder</vt:lpstr>
      <vt:lpstr>RiskID</vt:lpstr>
      <vt:lpstr>'RSE Lite'!RunMessage</vt:lpstr>
      <vt:lpstr>'RSE Results'!RunMessage</vt:lpstr>
      <vt:lpstr>templateVersion</vt:lpstr>
    </vt:vector>
  </TitlesOfParts>
  <Manager/>
  <Company>KPMG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Rohan</dc:creator>
  <cp:keywords/>
  <dc:description/>
  <cp:lastModifiedBy>Lau, Nelson</cp:lastModifiedBy>
  <cp:revision/>
  <dcterms:created xsi:type="dcterms:W3CDTF">2020-03-25T05:41:08Z</dcterms:created>
  <dcterms:modified xsi:type="dcterms:W3CDTF">2022-02-25T22:43:45Z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{CC1CB5F2-A23F-4496-8282-B751897D0405}</vt:lpwstr>
  </property>
  <property fmtid="{D5CDD505-2E9C-101B-9397-08002B2CF9AE}" pid="3" name="ContentTypeId">
    <vt:lpwstr>0x010100641B1EC874A43D45A6CE5885CBB91BA1</vt:lpwstr>
  </property>
  <property fmtid="{D5CDD505-2E9C-101B-9397-08002B2CF9AE}" pid="4" name="pgeRecordCategory">
    <vt:lpwstr/>
  </property>
  <property fmtid="{D5CDD505-2E9C-101B-9397-08002B2CF9AE}" pid="5" name="MediaServiceImageTags">
    <vt:lpwstr/>
  </property>
</Properties>
</file>